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GitHub\MENTA\課題 縦横断システム\"/>
    </mc:Choice>
  </mc:AlternateContent>
  <xr:revisionPtr revIDLastSave="0" documentId="13_ncr:1_{B2A31616-D271-488D-BE39-4809778E5ACE}" xr6:coauthVersionLast="47" xr6:coauthVersionMax="47" xr10:uidLastSave="{00000000-0000-0000-0000-000000000000}"/>
  <bookViews>
    <workbookView xWindow="540" yWindow="660" windowWidth="24585" windowHeight="14955" activeTab="6" xr2:uid="{00000000-000D-0000-FFFF-FFFF00000000}"/>
    <workbookView xWindow="30765" yWindow="1455" windowWidth="23805" windowHeight="14955" firstSheet="31" activeTab="33" xr2:uid="{D2F046B7-E833-4E8D-9784-D9A6E6D42F22}"/>
  </bookViews>
  <sheets>
    <sheet name="表紙" sheetId="125" r:id="rId1"/>
    <sheet name="更新履歴" sheetId="126" r:id="rId2"/>
    <sheet name="テーブル一覧" sheetId="127" r:id="rId3"/>
    <sheet name="ビュー一覧" sheetId="150" r:id="rId4"/>
    <sheet name="ビュー定義" sheetId="151" r:id="rId5"/>
    <sheet name="ER図" sheetId="159" r:id="rId6"/>
    <sheet name="inf_kouji" sheetId="129" r:id="rId7"/>
    <sheet name="m_k60_buhin_no" sheetId="130" r:id="rId8"/>
    <sheet name="k60_press_buno_link" sheetId="176" r:id="rId9"/>
    <sheet name="k60_os_buno_link" sheetId="177" r:id="rId10"/>
    <sheet name="k40_cmc_convert" sheetId="190" r:id="rId11"/>
    <sheet name="k40_pv_data" sheetId="191" r:id="rId12"/>
    <sheet name="k40_pv_history" sheetId="192" r:id="rId13"/>
    <sheet name="k60_os_data" sheetId="193" r:id="rId14"/>
    <sheet name="k60_os_history" sheetId="195" r:id="rId15"/>
    <sheet name="k40_mm_data" sheetId="194" r:id="rId16"/>
    <sheet name="k40_mm_history" sheetId="196" r:id="rId17"/>
    <sheet name="作業メモ（本番移行の為）" sheetId="200" r:id="rId18"/>
    <sheet name="動作検証データ" sheetId="202" r:id="rId19"/>
    <sheet name="大日程－R" sheetId="204" r:id="rId20"/>
    <sheet name="量産車種照合" sheetId="203" r:id="rId21"/>
    <sheet name="正式部品番号データ" sheetId="178" r:id="rId22"/>
    <sheet name="圧造課部品番号" sheetId="184" r:id="rId23"/>
    <sheet name="大日程部番リンク情報" sheetId="185" r:id="rId24"/>
    <sheet name="部品番号リンク情報" sheetId="188" r:id="rId25"/>
    <sheet name="DB登録部品番号" sheetId="179" r:id="rId26"/>
    <sheet name="部品番号変換" sheetId="182" r:id="rId27"/>
    <sheet name="大日程202201" sheetId="181" r:id="rId28"/>
    <sheet name="保守計画表" sheetId="199" r:id="rId29"/>
    <sheet name="保守計画表  元" sheetId="198" r:id="rId30"/>
    <sheet name="車種記号対照表" sheetId="201" r:id="rId31"/>
    <sheet name="本番移行テスト" sheetId="205" r:id="rId32"/>
    <sheet name="本番移行" sheetId="206" r:id="rId33"/>
    <sheet name="SQL Server フィールド型種類" sheetId="207" r:id="rId34"/>
    <sheet name="SQL Server To .NET" sheetId="208" r:id="rId35"/>
  </sheets>
  <externalReferences>
    <externalReference r:id="rId36"/>
    <externalReference r:id="rId37"/>
  </externalReferences>
  <definedNames>
    <definedName name="_xlnm._FilterDatabase" localSheetId="25" hidden="1">DB登録部品番号!$A$1:$A$1458</definedName>
    <definedName name="_xlnm._FilterDatabase" localSheetId="22" hidden="1">圧造課部品番号!$A$3:$A$1292</definedName>
    <definedName name="_xlnm._FilterDatabase" localSheetId="21" hidden="1">正式部品番号データ!$A$4:$C$1711</definedName>
    <definedName name="_xlnm._FilterDatabase" localSheetId="27" hidden="1">大日程202201!$A$1:$AM$1418</definedName>
    <definedName name="_xlnm._FilterDatabase" localSheetId="23" hidden="1">大日程部番リンク情報!$A$4:$B$1421</definedName>
    <definedName name="_xlnm._FilterDatabase" localSheetId="18" hidden="1">動作検証データ!$A$6:$G$101</definedName>
    <definedName name="_xlnm._FilterDatabase" localSheetId="24" hidden="1">部品番号リンク情報!$A$3:$AA$3</definedName>
    <definedName name="_xlnm._FilterDatabase" localSheetId="26" hidden="1">部品番号変換!$A$1:$N$1418</definedName>
    <definedName name="_xlnm._FilterDatabase" localSheetId="28" hidden="1">保守計画表!$C$4:$AA$100</definedName>
    <definedName name="_Regression_X" hidden="1">#REF!</definedName>
    <definedName name="a" hidden="1">#REF!</definedName>
    <definedName name="aaaa">#REF!,#REF!,#REF!,#REF!,#REF!,#REF!,#REF!,#REF!,#REF!</definedName>
    <definedName name="aaaaa">#REF!,#REF!,#REF!,#REF!,#REF!,#REF!,#REF!,#REF!,#REF!</definedName>
    <definedName name="_xlnm.Criteria">#REF!</definedName>
    <definedName name="_xlnm.Database">#REF!</definedName>
    <definedName name="DB名">#REF!</definedName>
    <definedName name="ENID">#REF!</definedName>
    <definedName name="_xlnm.Extract">#REF!</definedName>
    <definedName name="hani">[1]DDICT!#REF!</definedName>
    <definedName name="IKOH_M_CODE">#REF!</definedName>
    <definedName name="Keiyaku">#REF!</definedName>
    <definedName name="KeiyakuItiran">#REF!</definedName>
    <definedName name="Method1">#REF!</definedName>
    <definedName name="Method1Def">#REF!</definedName>
    <definedName name="NOTNULL">#REF!</definedName>
    <definedName name="_xlnm.Print_Area" localSheetId="19">'大日程－R'!$B$1:$C$67</definedName>
    <definedName name="_xlnm.Print_Area" localSheetId="28">保守計画表!$C$5:$W$50</definedName>
    <definedName name="_xlnm.Print_Area" localSheetId="29">'保守計画表  元'!$A$1:$V$106</definedName>
    <definedName name="Print_Area_MI">#REF!</definedName>
    <definedName name="PRINT_AREA_MI1">#REF!</definedName>
    <definedName name="_xlnm.Print_Titles" localSheetId="5">ER図!$1:$2</definedName>
    <definedName name="_xlnm.Print_Titles" localSheetId="6">inf_kouji!$1:$2</definedName>
    <definedName name="_xlnm.Print_Titles" localSheetId="10">k40_cmc_convert!$1:$2</definedName>
    <definedName name="_xlnm.Print_Titles" localSheetId="15">k40_mm_data!$1:$2</definedName>
    <definedName name="_xlnm.Print_Titles" localSheetId="16">k40_mm_history!$1:$2</definedName>
    <definedName name="_xlnm.Print_Titles" localSheetId="11">k40_pv_data!$1:$2</definedName>
    <definedName name="_xlnm.Print_Titles" localSheetId="12">k40_pv_history!$1:$2</definedName>
    <definedName name="_xlnm.Print_Titles" localSheetId="9">k60_os_buno_link!$1:$2</definedName>
    <definedName name="_xlnm.Print_Titles" localSheetId="13">k60_os_data!$1:$2</definedName>
    <definedName name="_xlnm.Print_Titles" localSheetId="14">k60_os_history!$1:$2</definedName>
    <definedName name="_xlnm.Print_Titles" localSheetId="8">k60_press_buno_link!$1:$2</definedName>
    <definedName name="_xlnm.Print_Titles" localSheetId="7">m_k60_buhin_no!$1:$2</definedName>
    <definedName name="SendArea">#REF!,#REF!,#REF!,#REF!,#REF!,#REF!,#REF!,#REF!,#REF!</definedName>
    <definedName name="TABLE_ENT">#REF!</definedName>
    <definedName name="TABLE_NAME">#REF!</definedName>
    <definedName name="あ" hidden="1">#REF!</definedName>
    <definedName name="ああ" hidden="1">#REF!</definedName>
    <definedName name="あああ" hidden="1">#REF!</definedName>
    <definedName name="あああああ">#REF!,#REF!,#REF!,#REF!,#REF!,#REF!,#REF!,#REF!,#REF!</definedName>
    <definedName name="サブシステム名">#REF!</definedName>
    <definedName name="システム名">#REF!</definedName>
    <definedName name="データ名">#REF!</definedName>
    <definedName name="稼働日">#REF!</definedName>
    <definedName name="会社名">#REF!</definedName>
    <definedName name="関連表" hidden="1">#REF!</definedName>
    <definedName name="基本キー">#REF!</definedName>
    <definedName name="更新者">#REF!</definedName>
    <definedName name="更新日">#REF!</definedName>
    <definedName name="行長">#REF!</definedName>
    <definedName name="項目ID">#REF!</definedName>
    <definedName name="項目No">#REF!</definedName>
    <definedName name="項目名">#REF!</definedName>
    <definedName name="作成者">#REF!</definedName>
    <definedName name="作成日">#REF!</definedName>
    <definedName name="索引1">#REF!</definedName>
    <definedName name="索引2">#REF!</definedName>
    <definedName name="索引3">#REF!</definedName>
    <definedName name="索引4">#REF!</definedName>
    <definedName name="索引5">#REF!</definedName>
    <definedName name="索引6">#REF!</definedName>
    <definedName name="索引7">#REF!</definedName>
    <definedName name="索引P">#REF!</definedName>
    <definedName name="産廃種類">#REF!</definedName>
    <definedName name="始業時間">[2]初期値!$C$3</definedName>
    <definedName name="終業時間">[2]初期値!$F$3</definedName>
    <definedName name="小数桁数">#REF!</definedName>
    <definedName name="深夜開始">[2]初期値!$G$3</definedName>
    <definedName name="選択">#REF!</definedName>
    <definedName name="属性">#REF!</definedName>
    <definedName name="備考">#REF!</definedName>
    <definedName name="表ID">#REF!</definedName>
    <definedName name="表の備考">#REF!</definedName>
    <definedName name="表名">#REF!</definedName>
    <definedName name="文書名">#REF!</definedName>
    <definedName name="並べ替え">#REF!</definedName>
    <definedName name="変更20040716_01">#REF!</definedName>
    <definedName name="明細エリア">#REF!</definedName>
    <definedName name="有効桁数">#REF!</definedName>
    <definedName name="有無">#REF!</definedName>
    <definedName name="曜日">#REF!</definedName>
    <definedName name="列長">#REF!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53" i="129" l="1"/>
  <c r="BC54" i="129"/>
  <c r="BC55" i="129"/>
  <c r="BC56" i="129"/>
  <c r="BC57" i="129"/>
  <c r="BC58" i="129"/>
  <c r="BC59" i="129"/>
  <c r="BC60" i="129"/>
  <c r="BC61" i="129"/>
  <c r="BC62" i="129"/>
  <c r="BC63" i="129"/>
  <c r="B82" i="129"/>
  <c r="B83" i="129"/>
  <c r="B84" i="129"/>
  <c r="B85" i="129"/>
  <c r="B86" i="129"/>
  <c r="B87" i="129"/>
  <c r="B88" i="129"/>
  <c r="B89" i="129"/>
  <c r="B90" i="129"/>
  <c r="B91" i="129"/>
  <c r="B92" i="129"/>
  <c r="B93" i="129"/>
  <c r="B94" i="129"/>
  <c r="B80" i="129"/>
  <c r="B81" i="129"/>
  <c r="B79" i="129"/>
  <c r="X53" i="129" l="1"/>
  <c r="X52" i="129"/>
  <c r="X51" i="129"/>
  <c r="X50" i="129"/>
  <c r="X49" i="129"/>
  <c r="X48" i="129"/>
  <c r="X37" i="129"/>
  <c r="X38" i="129"/>
  <c r="X39" i="129"/>
  <c r="X40" i="129"/>
  <c r="X41" i="129"/>
  <c r="X42" i="129"/>
  <c r="X43" i="129"/>
  <c r="X44" i="129"/>
  <c r="X45" i="129"/>
  <c r="X46" i="129"/>
  <c r="X47" i="129"/>
  <c r="X54" i="129"/>
  <c r="X55" i="129"/>
  <c r="X56" i="129"/>
  <c r="X57" i="129"/>
  <c r="X58" i="129"/>
  <c r="X59" i="129"/>
  <c r="X60" i="129"/>
  <c r="X61" i="129"/>
  <c r="X62" i="129"/>
  <c r="X63" i="129"/>
  <c r="X10" i="129"/>
  <c r="X11" i="129"/>
  <c r="X12" i="129"/>
  <c r="X13" i="129"/>
  <c r="X14" i="129"/>
  <c r="X15" i="129"/>
  <c r="X16" i="129"/>
  <c r="X17" i="129"/>
  <c r="X18" i="129"/>
  <c r="X19" i="129"/>
  <c r="X20" i="129"/>
  <c r="X21" i="129"/>
  <c r="X22" i="129"/>
  <c r="X23" i="129"/>
  <c r="X24" i="129"/>
  <c r="X25" i="129"/>
  <c r="X26" i="129"/>
  <c r="X27" i="129"/>
  <c r="X28" i="129"/>
  <c r="X29" i="129"/>
  <c r="X30" i="129"/>
  <c r="X31" i="129"/>
  <c r="X32" i="129"/>
  <c r="X9" i="129"/>
  <c r="BX59" i="129" l="1"/>
  <c r="BX58" i="129"/>
  <c r="BX57" i="129"/>
  <c r="BC65" i="129"/>
  <c r="BX63" i="129"/>
  <c r="B63" i="129"/>
  <c r="BX62" i="129"/>
  <c r="BX61" i="129"/>
  <c r="BX60" i="129"/>
  <c r="BX56" i="129"/>
  <c r="B56" i="129"/>
  <c r="BX55" i="129"/>
  <c r="B55" i="129"/>
  <c r="BX54" i="129"/>
  <c r="B54" i="129"/>
  <c r="BX53" i="129"/>
  <c r="BX52" i="129"/>
  <c r="BC52" i="129" s="1"/>
  <c r="BX51" i="129"/>
  <c r="BC51" i="129" s="1"/>
  <c r="BX50" i="129"/>
  <c r="BC50" i="129" s="1"/>
  <c r="BX49" i="129"/>
  <c r="BC49" i="129" s="1"/>
  <c r="BX48" i="129"/>
  <c r="BC48" i="129" s="1"/>
  <c r="BX47" i="129"/>
  <c r="BC47" i="129" s="1"/>
  <c r="BX46" i="129"/>
  <c r="BC46" i="129" s="1"/>
  <c r="BX45" i="129"/>
  <c r="BC45" i="129" s="1"/>
  <c r="BX44" i="129"/>
  <c r="BC44" i="129" s="1"/>
  <c r="BX43" i="129"/>
  <c r="BC43" i="129" s="1"/>
  <c r="BX42" i="129"/>
  <c r="BC42" i="129" s="1"/>
  <c r="BX41" i="129"/>
  <c r="BC41" i="129" s="1"/>
  <c r="BX40" i="129"/>
  <c r="BC40" i="129" s="1"/>
  <c r="BX39" i="129"/>
  <c r="BC39" i="129" s="1"/>
  <c r="BX38" i="129"/>
  <c r="BC38" i="129" s="1"/>
  <c r="BX37" i="129"/>
  <c r="BC37" i="129" s="1"/>
  <c r="BX26" i="129"/>
  <c r="BC26" i="129" s="1"/>
  <c r="BX25" i="129"/>
  <c r="BC25" i="129" s="1"/>
  <c r="BX24" i="129"/>
  <c r="BC24" i="129" s="1"/>
  <c r="F1" i="126"/>
  <c r="J4" i="178"/>
  <c r="I4" i="178"/>
  <c r="H4" i="178"/>
  <c r="G4" i="178"/>
  <c r="F4" i="178"/>
  <c r="E4" i="178"/>
  <c r="C4" i="178"/>
  <c r="X63" i="196"/>
  <c r="X62" i="196"/>
  <c r="X61" i="196"/>
  <c r="X60" i="196"/>
  <c r="X59" i="196"/>
  <c r="X57" i="196"/>
  <c r="X56" i="196"/>
  <c r="X55" i="196"/>
  <c r="X54" i="196"/>
  <c r="X53" i="196"/>
  <c r="X52" i="196"/>
  <c r="X51" i="196"/>
  <c r="X50" i="196"/>
  <c r="X49" i="196"/>
  <c r="X48" i="196"/>
  <c r="X47" i="196"/>
  <c r="X46" i="196"/>
  <c r="X45" i="196"/>
  <c r="X44" i="196"/>
  <c r="X43" i="196"/>
  <c r="X42" i="196"/>
  <c r="X41" i="196"/>
  <c r="X40" i="196"/>
  <c r="X39" i="196"/>
  <c r="X38" i="196"/>
  <c r="X37" i="196"/>
  <c r="X36" i="196"/>
  <c r="X35" i="196"/>
  <c r="X32" i="196"/>
  <c r="X31" i="196"/>
  <c r="X30" i="196"/>
  <c r="X29" i="196"/>
  <c r="X28" i="196"/>
  <c r="X27" i="196"/>
  <c r="X26" i="196"/>
  <c r="X25" i="196"/>
  <c r="X24" i="196"/>
  <c r="X23" i="196"/>
  <c r="X22" i="196"/>
  <c r="X21" i="196"/>
  <c r="X20" i="196"/>
  <c r="X19" i="196"/>
  <c r="X18" i="196"/>
  <c r="X17" i="196"/>
  <c r="X16" i="196"/>
  <c r="X15" i="196"/>
  <c r="X11" i="196"/>
  <c r="X10" i="196"/>
  <c r="X9" i="196"/>
  <c r="X94" i="194"/>
  <c r="X93" i="194"/>
  <c r="X92" i="194"/>
  <c r="X91" i="194"/>
  <c r="X90" i="194"/>
  <c r="X89" i="194"/>
  <c r="X88" i="194"/>
  <c r="X87" i="194"/>
  <c r="X86" i="194"/>
  <c r="X85" i="194"/>
  <c r="X84" i="194"/>
  <c r="X83" i="194"/>
  <c r="X82" i="194"/>
  <c r="X81" i="194"/>
  <c r="X80" i="194"/>
  <c r="X79" i="194"/>
  <c r="X78" i="194"/>
  <c r="X77" i="194"/>
  <c r="X76" i="194"/>
  <c r="X75" i="194"/>
  <c r="X74" i="194"/>
  <c r="X73" i="194"/>
  <c r="X72" i="194"/>
  <c r="X71" i="194"/>
  <c r="X70" i="194"/>
  <c r="X69" i="194"/>
  <c r="X68" i="194"/>
  <c r="X67" i="194"/>
  <c r="X66" i="194"/>
  <c r="X63" i="194"/>
  <c r="X62" i="194"/>
  <c r="X61" i="194"/>
  <c r="X60" i="194"/>
  <c r="X58" i="194"/>
  <c r="X57" i="194"/>
  <c r="X56" i="194"/>
  <c r="X55" i="194"/>
  <c r="X54" i="194"/>
  <c r="X53" i="194"/>
  <c r="X52" i="194"/>
  <c r="X51" i="194"/>
  <c r="X50" i="194"/>
  <c r="X49" i="194"/>
  <c r="X48" i="194"/>
  <c r="X47" i="194"/>
  <c r="X46" i="194"/>
  <c r="X45" i="194"/>
  <c r="X44" i="194"/>
  <c r="X43" i="194"/>
  <c r="X42" i="194"/>
  <c r="X41" i="194"/>
  <c r="X40" i="194"/>
  <c r="X39" i="194"/>
  <c r="X38" i="194"/>
  <c r="X37" i="194"/>
  <c r="X36" i="194"/>
  <c r="X35" i="194"/>
  <c r="X32" i="194"/>
  <c r="X31" i="194"/>
  <c r="X30" i="194"/>
  <c r="X29" i="194"/>
  <c r="X28" i="194"/>
  <c r="X27" i="194"/>
  <c r="X26" i="194"/>
  <c r="X25" i="194"/>
  <c r="X24" i="194"/>
  <c r="X23" i="194"/>
  <c r="X22" i="194"/>
  <c r="X21" i="194"/>
  <c r="X20" i="194"/>
  <c r="X19" i="194"/>
  <c r="X18" i="194"/>
  <c r="X17" i="194"/>
  <c r="X16" i="194"/>
  <c r="X15" i="194"/>
  <c r="X11" i="194"/>
  <c r="X10" i="194"/>
  <c r="X9" i="194"/>
  <c r="X32" i="195"/>
  <c r="X31" i="195"/>
  <c r="X30" i="195"/>
  <c r="X29" i="195"/>
  <c r="X28" i="195"/>
  <c r="X27" i="195"/>
  <c r="X26" i="195"/>
  <c r="X25" i="195"/>
  <c r="X24" i="195"/>
  <c r="X23" i="195"/>
  <c r="X22" i="195"/>
  <c r="X21" i="195"/>
  <c r="X20" i="195"/>
  <c r="X19" i="195"/>
  <c r="X18" i="195"/>
  <c r="X17" i="195"/>
  <c r="X16" i="195"/>
  <c r="X15" i="195"/>
  <c r="X12" i="195"/>
  <c r="X10" i="195"/>
  <c r="X9" i="195"/>
  <c r="X32" i="193"/>
  <c r="X31" i="193"/>
  <c r="X30" i="193"/>
  <c r="X29" i="193"/>
  <c r="X28" i="193"/>
  <c r="X27" i="193"/>
  <c r="X26" i="193"/>
  <c r="X25" i="193"/>
  <c r="X24" i="193"/>
  <c r="X23" i="193"/>
  <c r="X22" i="193"/>
  <c r="X21" i="193"/>
  <c r="X20" i="193"/>
  <c r="X19" i="193"/>
  <c r="X18" i="193"/>
  <c r="X17" i="193"/>
  <c r="X16" i="193"/>
  <c r="X15" i="193"/>
  <c r="X12" i="193"/>
  <c r="X10" i="193"/>
  <c r="X9" i="193"/>
  <c r="X32" i="192"/>
  <c r="X31" i="192"/>
  <c r="X30" i="192"/>
  <c r="X29" i="192"/>
  <c r="X28" i="192"/>
  <c r="X27" i="192"/>
  <c r="X26" i="192"/>
  <c r="X25" i="192"/>
  <c r="X24" i="192"/>
  <c r="X23" i="192"/>
  <c r="X22" i="192"/>
  <c r="X21" i="192"/>
  <c r="X20" i="192"/>
  <c r="X19" i="192"/>
  <c r="X18" i="192"/>
  <c r="X16" i="192"/>
  <c r="X15" i="192"/>
  <c r="X14" i="192"/>
  <c r="X10" i="192"/>
  <c r="X9" i="192"/>
  <c r="X32" i="191"/>
  <c r="X31" i="191"/>
  <c r="X30" i="191"/>
  <c r="X29" i="191"/>
  <c r="X28" i="191"/>
  <c r="X27" i="191"/>
  <c r="X26" i="191"/>
  <c r="X25" i="191"/>
  <c r="X24" i="191"/>
  <c r="X23" i="191"/>
  <c r="X22" i="191"/>
  <c r="X21" i="191"/>
  <c r="X20" i="191"/>
  <c r="X19" i="191"/>
  <c r="X18" i="191"/>
  <c r="X16" i="191"/>
  <c r="X15" i="191"/>
  <c r="X14" i="191"/>
  <c r="X10" i="191"/>
  <c r="X9" i="191"/>
  <c r="X20" i="190"/>
  <c r="X19" i="190"/>
  <c r="X18" i="190"/>
  <c r="X17" i="190"/>
  <c r="X16" i="190"/>
  <c r="X15" i="190"/>
  <c r="X14" i="190"/>
  <c r="X13" i="190"/>
  <c r="X9" i="190"/>
  <c r="X20" i="177"/>
  <c r="X19" i="177"/>
  <c r="X18" i="177"/>
  <c r="X17" i="177"/>
  <c r="X16" i="177"/>
  <c r="X15" i="177"/>
  <c r="X14" i="177"/>
  <c r="X13" i="177"/>
  <c r="X12" i="177"/>
  <c r="X11" i="177"/>
  <c r="X9" i="177"/>
  <c r="X20" i="176"/>
  <c r="X19" i="176"/>
  <c r="X20" i="130"/>
  <c r="X19" i="130"/>
  <c r="X18" i="130"/>
  <c r="X16" i="130"/>
  <c r="X15" i="130"/>
  <c r="X14" i="130"/>
  <c r="X13" i="130"/>
  <c r="X12" i="130"/>
  <c r="X11" i="130"/>
  <c r="X9" i="130"/>
  <c r="BX30" i="129"/>
  <c r="BC30" i="129" s="1"/>
  <c r="BX29" i="129"/>
  <c r="BC29" i="129" s="1"/>
  <c r="BX28" i="129"/>
  <c r="BC28" i="129" s="1"/>
  <c r="BX27" i="129"/>
  <c r="BC27" i="129" s="1"/>
  <c r="BX23" i="129"/>
  <c r="BC23" i="129" s="1"/>
  <c r="BX22" i="129"/>
  <c r="BC22" i="129" s="1"/>
  <c r="BX21" i="129"/>
  <c r="BC21" i="129" s="1"/>
  <c r="BX20" i="129"/>
  <c r="BC20" i="129" s="1"/>
  <c r="BX19" i="129"/>
  <c r="BC19" i="129" s="1"/>
  <c r="D98" i="206" l="1"/>
  <c r="H11124" i="206"/>
  <c r="AA11154" i="206" s="1"/>
  <c r="AA11157" i="206" s="1"/>
  <c r="AA10107" i="206"/>
  <c r="AA10027" i="206"/>
  <c r="AA9802" i="206"/>
  <c r="AA9760" i="206"/>
  <c r="H8321" i="206"/>
  <c r="AA9722" i="206" s="1"/>
  <c r="AA10371" i="206" s="1"/>
  <c r="H6609" i="206"/>
  <c r="AC6609" i="206" s="1"/>
  <c r="H4028" i="206"/>
  <c r="Y5318" i="206" s="1"/>
  <c r="AA6338" i="206" s="1"/>
  <c r="H591" i="206"/>
  <c r="Y2310" i="206" s="1"/>
  <c r="Y587" i="206"/>
  <c r="H584" i="206"/>
  <c r="Y589" i="206" s="1"/>
  <c r="Z590" i="206" s="1"/>
  <c r="Y576" i="206"/>
  <c r="Z577" i="206" s="1"/>
  <c r="H565" i="206"/>
  <c r="Y485" i="206"/>
  <c r="Y486" i="206" s="1"/>
  <c r="Y487" i="206" s="1"/>
  <c r="Y488" i="206" s="1"/>
  <c r="Y489" i="206" s="1"/>
  <c r="Y490" i="206" s="1"/>
  <c r="Y491" i="206" s="1"/>
  <c r="Y492" i="206" s="1"/>
  <c r="Y493" i="206" s="1"/>
  <c r="Y494" i="206" s="1"/>
  <c r="Y495" i="206" s="1"/>
  <c r="Y496" i="206" s="1"/>
  <c r="Y497" i="206" s="1"/>
  <c r="Y498" i="206" s="1"/>
  <c r="Y499" i="206" s="1"/>
  <c r="Y500" i="206" s="1"/>
  <c r="Y501" i="206" s="1"/>
  <c r="Y502" i="206" s="1"/>
  <c r="Y503" i="206" s="1"/>
  <c r="Y504" i="206" s="1"/>
  <c r="Y505" i="206" s="1"/>
  <c r="Y506" i="206" s="1"/>
  <c r="Y507" i="206" s="1"/>
  <c r="Y508" i="206" s="1"/>
  <c r="Y509" i="206" s="1"/>
  <c r="Y510" i="206" s="1"/>
  <c r="Y511" i="206" s="1"/>
  <c r="Y512" i="206" s="1"/>
  <c r="Y513" i="206" s="1"/>
  <c r="Y514" i="206" s="1"/>
  <c r="Y515" i="206" s="1"/>
  <c r="Y516" i="206" s="1"/>
  <c r="Y517" i="206" s="1"/>
  <c r="Y518" i="206" s="1"/>
  <c r="Y519" i="206" s="1"/>
  <c r="Y520" i="206" s="1"/>
  <c r="Y521" i="206" s="1"/>
  <c r="Y522" i="206" s="1"/>
  <c r="Y523" i="206" s="1"/>
  <c r="Y524" i="206" s="1"/>
  <c r="Y525" i="206" s="1"/>
  <c r="Y526" i="206" s="1"/>
  <c r="Y527" i="206" s="1"/>
  <c r="Y528" i="206" s="1"/>
  <c r="Y529" i="206" s="1"/>
  <c r="Y530" i="206" s="1"/>
  <c r="Y531" i="206" s="1"/>
  <c r="Y532" i="206" s="1"/>
  <c r="Y533" i="206" s="1"/>
  <c r="Y534" i="206" s="1"/>
  <c r="Y535" i="206" s="1"/>
  <c r="Y536" i="206" s="1"/>
  <c r="Y537" i="206" s="1"/>
  <c r="Y538" i="206" s="1"/>
  <c r="Y539" i="206" s="1"/>
  <c r="Y540" i="206" s="1"/>
  <c r="Y541" i="206" s="1"/>
  <c r="Y542" i="206" s="1"/>
  <c r="Y543" i="206" s="1"/>
  <c r="Y544" i="206" s="1"/>
  <c r="Y545" i="206" s="1"/>
  <c r="Y546" i="206" s="1"/>
  <c r="Y547" i="206" s="1"/>
  <c r="Y548" i="206" s="1"/>
  <c r="Y549" i="206" s="1"/>
  <c r="Y550" i="206" s="1"/>
  <c r="Y551" i="206" s="1"/>
  <c r="Y552" i="206" s="1"/>
  <c r="Y553" i="206" s="1"/>
  <c r="Y554" i="206" s="1"/>
  <c r="Y555" i="206" s="1"/>
  <c r="Y483" i="206"/>
  <c r="Z555" i="206" s="1"/>
  <c r="Y411" i="206"/>
  <c r="Y412" i="206" s="1"/>
  <c r="Y413" i="206" s="1"/>
  <c r="Y414" i="206" s="1"/>
  <c r="Y415" i="206" s="1"/>
  <c r="Y416" i="206" s="1"/>
  <c r="Y417" i="206" s="1"/>
  <c r="Y418" i="206" s="1"/>
  <c r="Y419" i="206" s="1"/>
  <c r="Y420" i="206" s="1"/>
  <c r="Y421" i="206" s="1"/>
  <c r="Y422" i="206" s="1"/>
  <c r="Y423" i="206" s="1"/>
  <c r="Y424" i="206" s="1"/>
  <c r="Y425" i="206" s="1"/>
  <c r="Y426" i="206" s="1"/>
  <c r="Y427" i="206" s="1"/>
  <c r="Y428" i="206" s="1"/>
  <c r="Y429" i="206" s="1"/>
  <c r="Y430" i="206" s="1"/>
  <c r="Y431" i="206" s="1"/>
  <c r="Y432" i="206" s="1"/>
  <c r="Y433" i="206" s="1"/>
  <c r="Y434" i="206" s="1"/>
  <c r="Y435" i="206" s="1"/>
  <c r="Y436" i="206" s="1"/>
  <c r="Y437" i="206" s="1"/>
  <c r="Y438" i="206" s="1"/>
  <c r="Y439" i="206" s="1"/>
  <c r="Y440" i="206" s="1"/>
  <c r="Y441" i="206" s="1"/>
  <c r="Y442" i="206" s="1"/>
  <c r="Y443" i="206" s="1"/>
  <c r="Y444" i="206" s="1"/>
  <c r="Y445" i="206" s="1"/>
  <c r="Y446" i="206" s="1"/>
  <c r="Y447" i="206" s="1"/>
  <c r="Y448" i="206" s="1"/>
  <c r="Y449" i="206" s="1"/>
  <c r="Y450" i="206" s="1"/>
  <c r="Y451" i="206" s="1"/>
  <c r="Y452" i="206" s="1"/>
  <c r="Y453" i="206" s="1"/>
  <c r="Y454" i="206" s="1"/>
  <c r="Y455" i="206" s="1"/>
  <c r="Y456" i="206" s="1"/>
  <c r="Y457" i="206" s="1"/>
  <c r="Y458" i="206" s="1"/>
  <c r="Y459" i="206" s="1"/>
  <c r="Y460" i="206" s="1"/>
  <c r="Y461" i="206" s="1"/>
  <c r="Y462" i="206" s="1"/>
  <c r="Y463" i="206" s="1"/>
  <c r="Y464" i="206" s="1"/>
  <c r="Y465" i="206" s="1"/>
  <c r="Y466" i="206" s="1"/>
  <c r="Y467" i="206" s="1"/>
  <c r="Y468" i="206" s="1"/>
  <c r="Y469" i="206" s="1"/>
  <c r="Y470" i="206" s="1"/>
  <c r="Y471" i="206" s="1"/>
  <c r="Y472" i="206" s="1"/>
  <c r="Y473" i="206" s="1"/>
  <c r="Y474" i="206" s="1"/>
  <c r="Y475" i="206" s="1"/>
  <c r="Y476" i="206" s="1"/>
  <c r="Y477" i="206" s="1"/>
  <c r="Y478" i="206" s="1"/>
  <c r="Y479" i="206" s="1"/>
  <c r="Y480" i="206" s="1"/>
  <c r="Y481" i="206" s="1"/>
  <c r="D291" i="206"/>
  <c r="D290" i="206"/>
  <c r="D289" i="206"/>
  <c r="D288" i="206"/>
  <c r="D235" i="206"/>
  <c r="D233" i="206"/>
  <c r="D232" i="206"/>
  <c r="D231" i="206"/>
  <c r="D230" i="206"/>
  <c r="D174" i="206"/>
  <c r="D172" i="206"/>
  <c r="D171" i="206"/>
  <c r="D158" i="206"/>
  <c r="D156" i="206"/>
  <c r="D155" i="206"/>
  <c r="D140" i="206"/>
  <c r="D138" i="206"/>
  <c r="D137" i="206"/>
  <c r="D121" i="206"/>
  <c r="D119" i="206"/>
  <c r="D118" i="206"/>
  <c r="D100" i="206"/>
  <c r="D97" i="206"/>
  <c r="D85" i="206"/>
  <c r="D83" i="206"/>
  <c r="D82" i="206"/>
  <c r="D71" i="206"/>
  <c r="D69" i="206"/>
  <c r="D59" i="206"/>
  <c r="D57" i="206"/>
  <c r="D47" i="206"/>
  <c r="D45" i="206"/>
  <c r="D44" i="206"/>
  <c r="D33" i="206"/>
  <c r="AA9724" i="206" l="1"/>
  <c r="AA9955" i="206"/>
  <c r="AA5456" i="206"/>
  <c r="AA9742" i="206"/>
  <c r="AA9998" i="206"/>
  <c r="AA5564" i="206"/>
  <c r="AA9832" i="206"/>
  <c r="AA10299" i="206"/>
  <c r="AA5693" i="206"/>
  <c r="AA9850" i="206"/>
  <c r="AA10731" i="206"/>
  <c r="AA9868" i="206"/>
  <c r="AA9916" i="206"/>
  <c r="AA5636" i="206"/>
  <c r="AA9736" i="206"/>
  <c r="AA9844" i="206"/>
  <c r="AA9991" i="206"/>
  <c r="AA10601" i="206"/>
  <c r="AA5765" i="206"/>
  <c r="AA5348" i="206"/>
  <c r="AA5942" i="206"/>
  <c r="AA9772" i="206"/>
  <c r="AA9880" i="206"/>
  <c r="AA10041" i="206"/>
  <c r="AA5420" i="206"/>
  <c r="AA6376" i="206"/>
  <c r="AA9796" i="206"/>
  <c r="AA9910" i="206"/>
  <c r="AA10089" i="206"/>
  <c r="Z579" i="206"/>
  <c r="Z578" i="206"/>
  <c r="AA5492" i="206"/>
  <c r="AA9808" i="206"/>
  <c r="AA9940" i="206"/>
  <c r="AA10227" i="206"/>
  <c r="AA3986" i="206"/>
  <c r="AA3509" i="206"/>
  <c r="AA3291" i="206"/>
  <c r="AA3075" i="206"/>
  <c r="AA2859" i="206"/>
  <c r="AA2764" i="206"/>
  <c r="AA2710" i="206"/>
  <c r="AA2656" i="206"/>
  <c r="AA2602" i="206"/>
  <c r="AA2548" i="206"/>
  <c r="AA2504" i="206"/>
  <c r="AA2461" i="206"/>
  <c r="AA2418" i="206"/>
  <c r="AA2380" i="206"/>
  <c r="AA2344" i="206"/>
  <c r="AA3914" i="206"/>
  <c r="AA3471" i="206"/>
  <c r="AA3255" i="206"/>
  <c r="AA3039" i="206"/>
  <c r="AA2823" i="206"/>
  <c r="AA2755" i="206"/>
  <c r="AA2701" i="206"/>
  <c r="AA2647" i="206"/>
  <c r="AA2593" i="206"/>
  <c r="AA2540" i="206"/>
  <c r="AA2497" i="206"/>
  <c r="AA2454" i="206"/>
  <c r="AA2410" i="206"/>
  <c r="AA2374" i="206"/>
  <c r="AA2338" i="206"/>
  <c r="AA3435" i="206"/>
  <c r="AA3219" i="206"/>
  <c r="AA3003" i="206"/>
  <c r="AA2806" i="206"/>
  <c r="AA2692" i="206"/>
  <c r="AA2638" i="206"/>
  <c r="AA2584" i="206"/>
  <c r="AA2533" i="206"/>
  <c r="AA2490" i="206"/>
  <c r="AA2446" i="206"/>
  <c r="AA2404" i="206"/>
  <c r="AA2368" i="206"/>
  <c r="AA3399" i="206"/>
  <c r="AA2794" i="206"/>
  <c r="AA2683" i="206"/>
  <c r="AA2482" i="206"/>
  <c r="AA2526" i="206"/>
  <c r="AA3734" i="206"/>
  <c r="AA2746" i="206"/>
  <c r="AA2332" i="206"/>
  <c r="AA2967" i="206"/>
  <c r="AA2629" i="206"/>
  <c r="AA2398" i="206"/>
  <c r="AA2326" i="206"/>
  <c r="AA3662" i="206"/>
  <c r="AA2737" i="206"/>
  <c r="AA3597" i="206"/>
  <c r="AA3363" i="206"/>
  <c r="AA3147" i="206"/>
  <c r="AA2931" i="206"/>
  <c r="AA2782" i="206"/>
  <c r="AA2728" i="206"/>
  <c r="AA2674" i="206"/>
  <c r="AA2620" i="206"/>
  <c r="AA2566" i="206"/>
  <c r="AA2518" i="206"/>
  <c r="AA2475" i="206"/>
  <c r="AA2432" i="206"/>
  <c r="AA2392" i="206"/>
  <c r="AA2356" i="206"/>
  <c r="AA2320" i="206"/>
  <c r="AA3552" i="206"/>
  <c r="AA3327" i="206"/>
  <c r="AA3111" i="206"/>
  <c r="AA2895" i="206"/>
  <c r="AA2773" i="206"/>
  <c r="AA2719" i="206"/>
  <c r="AA2665" i="206"/>
  <c r="AA2611" i="206"/>
  <c r="AA2557" i="206"/>
  <c r="AA2511" i="206"/>
  <c r="AA2468" i="206"/>
  <c r="AA2425" i="206"/>
  <c r="AA2386" i="206"/>
  <c r="AA2350" i="206"/>
  <c r="AA2314" i="206"/>
  <c r="AA3183" i="206"/>
  <c r="AA2575" i="206"/>
  <c r="AA2439" i="206"/>
  <c r="AA2362" i="206"/>
  <c r="Z511" i="206"/>
  <c r="Z487" i="206"/>
  <c r="Z505" i="206"/>
  <c r="Z523" i="206"/>
  <c r="Z541" i="206"/>
  <c r="Z490" i="206"/>
  <c r="Z508" i="206"/>
  <c r="Z526" i="206"/>
  <c r="Z544" i="206"/>
  <c r="AA5384" i="206"/>
  <c r="AA5600" i="206"/>
  <c r="AA6158" i="206"/>
  <c r="AA9730" i="206"/>
  <c r="AA9778" i="206"/>
  <c r="AA9838" i="206"/>
  <c r="AA9904" i="206"/>
  <c r="AA9984" i="206"/>
  <c r="AA10075" i="206"/>
  <c r="AA10493" i="206"/>
  <c r="Z529" i="206"/>
  <c r="Z484" i="206"/>
  <c r="Z496" i="206"/>
  <c r="Z514" i="206"/>
  <c r="Z532" i="206"/>
  <c r="Z550" i="206"/>
  <c r="Z493" i="206"/>
  <c r="Z553" i="206"/>
  <c r="Z547" i="206"/>
  <c r="Z499" i="206"/>
  <c r="Z517" i="206"/>
  <c r="Z535" i="206"/>
  <c r="Z502" i="206"/>
  <c r="Z520" i="206"/>
  <c r="Z538" i="206"/>
  <c r="AA5528" i="206"/>
  <c r="AA5837" i="206"/>
  <c r="AA9766" i="206"/>
  <c r="AA9814" i="206"/>
  <c r="AA9874" i="206"/>
  <c r="AA9948" i="206"/>
  <c r="AA10034" i="206"/>
  <c r="AA10263" i="206"/>
  <c r="Z485" i="206"/>
  <c r="Z488" i="206"/>
  <c r="Z491" i="206"/>
  <c r="Z494" i="206"/>
  <c r="Z497" i="206"/>
  <c r="Z500" i="206"/>
  <c r="Z503" i="206"/>
  <c r="Z506" i="206"/>
  <c r="Z509" i="206"/>
  <c r="Z512" i="206"/>
  <c r="Z515" i="206"/>
  <c r="Z518" i="206"/>
  <c r="Z521" i="206"/>
  <c r="Z524" i="206"/>
  <c r="Z527" i="206"/>
  <c r="Z530" i="206"/>
  <c r="Z533" i="206"/>
  <c r="Z536" i="206"/>
  <c r="Z539" i="206"/>
  <c r="Z542" i="206"/>
  <c r="Z545" i="206"/>
  <c r="Z548" i="206"/>
  <c r="Z551" i="206"/>
  <c r="Z554" i="206"/>
  <c r="AA2313" i="206"/>
  <c r="AA2319" i="206"/>
  <c r="AA2325" i="206"/>
  <c r="AA2331" i="206"/>
  <c r="AA2337" i="206"/>
  <c r="AA2343" i="206"/>
  <c r="AA2349" i="206"/>
  <c r="AA2355" i="206"/>
  <c r="AA2361" i="206"/>
  <c r="AA2367" i="206"/>
  <c r="AA2373" i="206"/>
  <c r="AA2379" i="206"/>
  <c r="AA2385" i="206"/>
  <c r="AA2391" i="206"/>
  <c r="AA2397" i="206"/>
  <c r="AA2403" i="206"/>
  <c r="AA2409" i="206"/>
  <c r="AA2416" i="206"/>
  <c r="AA2424" i="206"/>
  <c r="AA2431" i="206"/>
  <c r="AA2438" i="206"/>
  <c r="AA2445" i="206"/>
  <c r="AA2452" i="206"/>
  <c r="AA2460" i="206"/>
  <c r="AA2467" i="206"/>
  <c r="AA2474" i="206"/>
  <c r="AA2481" i="206"/>
  <c r="AA2488" i="206"/>
  <c r="AA2496" i="206"/>
  <c r="AA2503" i="206"/>
  <c r="AA2510" i="206"/>
  <c r="AA2517" i="206"/>
  <c r="AA2524" i="206"/>
  <c r="AA2532" i="206"/>
  <c r="AA2539" i="206"/>
  <c r="AA2547" i="206"/>
  <c r="AA2556" i="206"/>
  <c r="AA2565" i="206"/>
  <c r="AA2574" i="206"/>
  <c r="AA2583" i="206"/>
  <c r="AA2592" i="206"/>
  <c r="AA2601" i="206"/>
  <c r="AA2610" i="206"/>
  <c r="AA2619" i="206"/>
  <c r="AA2628" i="206"/>
  <c r="AA2637" i="206"/>
  <c r="AA2646" i="206"/>
  <c r="AA2655" i="206"/>
  <c r="AA2664" i="206"/>
  <c r="AA2673" i="206"/>
  <c r="AA2682" i="206"/>
  <c r="AA2691" i="206"/>
  <c r="AA2700" i="206"/>
  <c r="AA2709" i="206"/>
  <c r="AA2718" i="206"/>
  <c r="AA2727" i="206"/>
  <c r="AA2736" i="206"/>
  <c r="AA2745" i="206"/>
  <c r="AA2754" i="206"/>
  <c r="AA2763" i="206"/>
  <c r="AA2772" i="206"/>
  <c r="AA2781" i="206"/>
  <c r="AA2793" i="206"/>
  <c r="AA2805" i="206"/>
  <c r="AA2818" i="206"/>
  <c r="AA2853" i="206"/>
  <c r="AA2889" i="206"/>
  <c r="AA2925" i="206"/>
  <c r="AA2961" i="206"/>
  <c r="AA2997" i="206"/>
  <c r="AA3033" i="206"/>
  <c r="AA3069" i="206"/>
  <c r="AA3105" i="206"/>
  <c r="AA3141" i="206"/>
  <c r="AA3177" i="206"/>
  <c r="AA3213" i="206"/>
  <c r="AA3249" i="206"/>
  <c r="AA3285" i="206"/>
  <c r="AA3321" i="206"/>
  <c r="AA3357" i="206"/>
  <c r="AA3393" i="206"/>
  <c r="AA3429" i="206"/>
  <c r="AA3465" i="206"/>
  <c r="AA3501" i="206"/>
  <c r="AA3545" i="206"/>
  <c r="AA3588" i="206"/>
  <c r="AA3650" i="206"/>
  <c r="AA3722" i="206"/>
  <c r="AA3878" i="206"/>
  <c r="Z486" i="206"/>
  <c r="Z489" i="206"/>
  <c r="Z492" i="206"/>
  <c r="Z495" i="206"/>
  <c r="Z498" i="206"/>
  <c r="Z501" i="206"/>
  <c r="Z504" i="206"/>
  <c r="Z507" i="206"/>
  <c r="Z510" i="206"/>
  <c r="Z513" i="206"/>
  <c r="Z516" i="206"/>
  <c r="Z519" i="206"/>
  <c r="Z522" i="206"/>
  <c r="Z525" i="206"/>
  <c r="Z528" i="206"/>
  <c r="Z531" i="206"/>
  <c r="Z534" i="206"/>
  <c r="Z537" i="206"/>
  <c r="Z540" i="206"/>
  <c r="Z543" i="206"/>
  <c r="Z546" i="206"/>
  <c r="Z549" i="206"/>
  <c r="Z552" i="206"/>
  <c r="Z581" i="206"/>
  <c r="AA2315" i="206"/>
  <c r="AA2321" i="206"/>
  <c r="AA2327" i="206"/>
  <c r="AA2333" i="206"/>
  <c r="AA2339" i="206"/>
  <c r="AA2345" i="206"/>
  <c r="AA2351" i="206"/>
  <c r="AA2357" i="206"/>
  <c r="AA2363" i="206"/>
  <c r="AA2369" i="206"/>
  <c r="AA2375" i="206"/>
  <c r="AA2381" i="206"/>
  <c r="AA2387" i="206"/>
  <c r="AA2393" i="206"/>
  <c r="AA2399" i="206"/>
  <c r="AA2405" i="206"/>
  <c r="AA2412" i="206"/>
  <c r="AA2419" i="206"/>
  <c r="AA2426" i="206"/>
  <c r="AA2433" i="206"/>
  <c r="AA2440" i="206"/>
  <c r="AA2448" i="206"/>
  <c r="AA2455" i="206"/>
  <c r="AA2462" i="206"/>
  <c r="AA2469" i="206"/>
  <c r="AA2476" i="206"/>
  <c r="AA2484" i="206"/>
  <c r="AA2491" i="206"/>
  <c r="AA2498" i="206"/>
  <c r="AA2505" i="206"/>
  <c r="AA2512" i="206"/>
  <c r="AA2520" i="206"/>
  <c r="AA2527" i="206"/>
  <c r="AA2534" i="206"/>
  <c r="AA2541" i="206"/>
  <c r="AA2550" i="206"/>
  <c r="AA2559" i="206"/>
  <c r="AA2568" i="206"/>
  <c r="AA2577" i="206"/>
  <c r="AA2586" i="206"/>
  <c r="AA2595" i="206"/>
  <c r="AA2604" i="206"/>
  <c r="AA2613" i="206"/>
  <c r="AA2622" i="206"/>
  <c r="AA2631" i="206"/>
  <c r="AA2640" i="206"/>
  <c r="AA2649" i="206"/>
  <c r="AA2658" i="206"/>
  <c r="AA2667" i="206"/>
  <c r="AA2676" i="206"/>
  <c r="AA2685" i="206"/>
  <c r="AA2694" i="206"/>
  <c r="AA2703" i="206"/>
  <c r="AA2712" i="206"/>
  <c r="AA2721" i="206"/>
  <c r="AA2730" i="206"/>
  <c r="AA2739" i="206"/>
  <c r="AA2748" i="206"/>
  <c r="AA2757" i="206"/>
  <c r="AA2766" i="206"/>
  <c r="AA2775" i="206"/>
  <c r="AA2784" i="206"/>
  <c r="AA2796" i="206"/>
  <c r="AA2808" i="206"/>
  <c r="AA2829" i="206"/>
  <c r="AA2865" i="206"/>
  <c r="AA2901" i="206"/>
  <c r="AA2937" i="206"/>
  <c r="AA2973" i="206"/>
  <c r="AA3009" i="206"/>
  <c r="AA3045" i="206"/>
  <c r="AA3081" i="206"/>
  <c r="AA3117" i="206"/>
  <c r="AA3153" i="206"/>
  <c r="AA3189" i="206"/>
  <c r="AA3225" i="206"/>
  <c r="AA3261" i="206"/>
  <c r="AA3297" i="206"/>
  <c r="AA3333" i="206"/>
  <c r="AA3369" i="206"/>
  <c r="AA3405" i="206"/>
  <c r="AA3441" i="206"/>
  <c r="AA3477" i="206"/>
  <c r="AA3516" i="206"/>
  <c r="AA3559" i="206"/>
  <c r="AA3606" i="206"/>
  <c r="AA3674" i="206"/>
  <c r="AA3752" i="206"/>
  <c r="AA3950" i="206"/>
  <c r="Z582" i="206"/>
  <c r="AA2316" i="206"/>
  <c r="AA2322" i="206"/>
  <c r="AA2328" i="206"/>
  <c r="AA2334" i="206"/>
  <c r="AA2340" i="206"/>
  <c r="AA2346" i="206"/>
  <c r="AA2352" i="206"/>
  <c r="AA2358" i="206"/>
  <c r="AA2364" i="206"/>
  <c r="AA2370" i="206"/>
  <c r="AA2376" i="206"/>
  <c r="AA2382" i="206"/>
  <c r="AA2388" i="206"/>
  <c r="AA2394" i="206"/>
  <c r="AA2400" i="206"/>
  <c r="AA2406" i="206"/>
  <c r="AA2413" i="206"/>
  <c r="AA2420" i="206"/>
  <c r="AA2427" i="206"/>
  <c r="AA2434" i="206"/>
  <c r="AA2442" i="206"/>
  <c r="AA2449" i="206"/>
  <c r="AA2456" i="206"/>
  <c r="AA2463" i="206"/>
  <c r="AA2470" i="206"/>
  <c r="AA2478" i="206"/>
  <c r="AA2485" i="206"/>
  <c r="AA2492" i="206"/>
  <c r="AA2499" i="206"/>
  <c r="AA2506" i="206"/>
  <c r="AA2514" i="206"/>
  <c r="AA2521" i="206"/>
  <c r="AA2528" i="206"/>
  <c r="AA2535" i="206"/>
  <c r="AA2542" i="206"/>
  <c r="AA2551" i="206"/>
  <c r="AA2560" i="206"/>
  <c r="AA2569" i="206"/>
  <c r="AA2578" i="206"/>
  <c r="AA2587" i="206"/>
  <c r="AA2596" i="206"/>
  <c r="AA2605" i="206"/>
  <c r="AA2614" i="206"/>
  <c r="AA2623" i="206"/>
  <c r="AA2632" i="206"/>
  <c r="AA2641" i="206"/>
  <c r="AA2650" i="206"/>
  <c r="AA2659" i="206"/>
  <c r="AA2668" i="206"/>
  <c r="AA2677" i="206"/>
  <c r="AA2686" i="206"/>
  <c r="AA2695" i="206"/>
  <c r="AA2704" i="206"/>
  <c r="AA2713" i="206"/>
  <c r="AA2722" i="206"/>
  <c r="AA2731" i="206"/>
  <c r="AA2740" i="206"/>
  <c r="AA2749" i="206"/>
  <c r="AA2758" i="206"/>
  <c r="AA2767" i="206"/>
  <c r="AA2776" i="206"/>
  <c r="AA2787" i="206"/>
  <c r="AA2799" i="206"/>
  <c r="AA2811" i="206"/>
  <c r="AA2835" i="206"/>
  <c r="AA2871" i="206"/>
  <c r="AA2907" i="206"/>
  <c r="AA2943" i="206"/>
  <c r="AA2979" i="206"/>
  <c r="AA3015" i="206"/>
  <c r="AA3051" i="206"/>
  <c r="AA3087" i="206"/>
  <c r="AA3123" i="206"/>
  <c r="AA3159" i="206"/>
  <c r="AA3195" i="206"/>
  <c r="AA3231" i="206"/>
  <c r="AA3267" i="206"/>
  <c r="AA3303" i="206"/>
  <c r="AA3339" i="206"/>
  <c r="AA3375" i="206"/>
  <c r="AA3411" i="206"/>
  <c r="AA3447" i="206"/>
  <c r="AA3483" i="206"/>
  <c r="AA3523" i="206"/>
  <c r="AA3566" i="206"/>
  <c r="AA3615" i="206"/>
  <c r="AA3686" i="206"/>
  <c r="AA3770" i="206"/>
  <c r="Z583" i="206"/>
  <c r="AA4026" i="206"/>
  <c r="AA4020" i="206"/>
  <c r="AA4014" i="206"/>
  <c r="AA4008" i="206"/>
  <c r="AA4002" i="206"/>
  <c r="AA3996" i="206"/>
  <c r="AA3990" i="206"/>
  <c r="AA3984" i="206"/>
  <c r="AA3978" i="206"/>
  <c r="AA3972" i="206"/>
  <c r="AA3966" i="206"/>
  <c r="AA3960" i="206"/>
  <c r="AA3954" i="206"/>
  <c r="AA3948" i="206"/>
  <c r="AA3942" i="206"/>
  <c r="AA3936" i="206"/>
  <c r="AA3930" i="206"/>
  <c r="AA3924" i="206"/>
  <c r="AA3918" i="206"/>
  <c r="AA3912" i="206"/>
  <c r="AA3906" i="206"/>
  <c r="AA3900" i="206"/>
  <c r="AA3894" i="206"/>
  <c r="AA3888" i="206"/>
  <c r="AA3882" i="206"/>
  <c r="AA3876" i="206"/>
  <c r="AA3870" i="206"/>
  <c r="AA3864" i="206"/>
  <c r="AA3858" i="206"/>
  <c r="AA3852" i="206"/>
  <c r="AA3846" i="206"/>
  <c r="AA3840" i="206"/>
  <c r="AA3834" i="206"/>
  <c r="AA3828" i="206"/>
  <c r="AA3822" i="206"/>
  <c r="AA3816" i="206"/>
  <c r="AA3810" i="206"/>
  <c r="AA3804" i="206"/>
  <c r="AA3798" i="206"/>
  <c r="AA3792" i="206"/>
  <c r="AA3786" i="206"/>
  <c r="AA3780" i="206"/>
  <c r="AA3774" i="206"/>
  <c r="AA3768" i="206"/>
  <c r="AA3762" i="206"/>
  <c r="AA3756" i="206"/>
  <c r="AA3750" i="206"/>
  <c r="AA3744" i="206"/>
  <c r="AA3738" i="206"/>
  <c r="AA4025" i="206"/>
  <c r="AA4019" i="206"/>
  <c r="AA4013" i="206"/>
  <c r="AA4007" i="206"/>
  <c r="AA4001" i="206"/>
  <c r="AA3995" i="206"/>
  <c r="AA3989" i="206"/>
  <c r="AA3983" i="206"/>
  <c r="AA3977" i="206"/>
  <c r="AA3971" i="206"/>
  <c r="AA3965" i="206"/>
  <c r="AA3959" i="206"/>
  <c r="AA3953" i="206"/>
  <c r="AA3947" i="206"/>
  <c r="AA3941" i="206"/>
  <c r="AA3935" i="206"/>
  <c r="AA3929" i="206"/>
  <c r="AA3923" i="206"/>
  <c r="AA3917" i="206"/>
  <c r="AA3911" i="206"/>
  <c r="AA3905" i="206"/>
  <c r="AA3899" i="206"/>
  <c r="AA3893" i="206"/>
  <c r="AA3887" i="206"/>
  <c r="AA3881" i="206"/>
  <c r="AA3875" i="206"/>
  <c r="AA3869" i="206"/>
  <c r="AA3863" i="206"/>
  <c r="AA3857" i="206"/>
  <c r="AA3851" i="206"/>
  <c r="AA3845" i="206"/>
  <c r="AA3839" i="206"/>
  <c r="AA3833" i="206"/>
  <c r="AA3827" i="206"/>
  <c r="AA3821" i="206"/>
  <c r="AA3815" i="206"/>
  <c r="AA3809" i="206"/>
  <c r="AA3803" i="206"/>
  <c r="AA3797" i="206"/>
  <c r="AA3791" i="206"/>
  <c r="AA3785" i="206"/>
  <c r="AA3779" i="206"/>
  <c r="AA3773" i="206"/>
  <c r="AA4024" i="206"/>
  <c r="AA4018" i="206"/>
  <c r="AA4012" i="206"/>
  <c r="AA4006" i="206"/>
  <c r="AA4000" i="206"/>
  <c r="AA3994" i="206"/>
  <c r="AA3988" i="206"/>
  <c r="AA3982" i="206"/>
  <c r="AA3976" i="206"/>
  <c r="AA3970" i="206"/>
  <c r="AA3964" i="206"/>
  <c r="AA3958" i="206"/>
  <c r="AA3952" i="206"/>
  <c r="AA3946" i="206"/>
  <c r="AA3940" i="206"/>
  <c r="AA3934" i="206"/>
  <c r="AA3928" i="206"/>
  <c r="AA3922" i="206"/>
  <c r="AA3916" i="206"/>
  <c r="AA3910" i="206"/>
  <c r="AA3904" i="206"/>
  <c r="AA3898" i="206"/>
  <c r="AA3892" i="206"/>
  <c r="AA3886" i="206"/>
  <c r="AA3880" i="206"/>
  <c r="AA3874" i="206"/>
  <c r="AA3868" i="206"/>
  <c r="AA3862" i="206"/>
  <c r="AA3856" i="206"/>
  <c r="AA3850" i="206"/>
  <c r="AA3844" i="206"/>
  <c r="AA3838" i="206"/>
  <c r="AA3832" i="206"/>
  <c r="AA3826" i="206"/>
  <c r="AA3820" i="206"/>
  <c r="AA3814" i="206"/>
  <c r="AA3808" i="206"/>
  <c r="AA3802" i="206"/>
  <c r="AA3796" i="206"/>
  <c r="AA3790" i="206"/>
  <c r="AA3784" i="206"/>
  <c r="AA3778" i="206"/>
  <c r="AA3772" i="206"/>
  <c r="AA3766" i="206"/>
  <c r="AA3760" i="206"/>
  <c r="AA3754" i="206"/>
  <c r="AA3748" i="206"/>
  <c r="AA3742" i="206"/>
  <c r="AA3736" i="206"/>
  <c r="AA3730" i="206"/>
  <c r="AA3724" i="206"/>
  <c r="AA3718" i="206"/>
  <c r="AA3712" i="206"/>
  <c r="AA3706" i="206"/>
  <c r="AA3700" i="206"/>
  <c r="AA3694" i="206"/>
  <c r="AA3688" i="206"/>
  <c r="AA3682" i="206"/>
  <c r="AA3676" i="206"/>
  <c r="AA3670" i="206"/>
  <c r="AA3664" i="206"/>
  <c r="AA3658" i="206"/>
  <c r="AA3652" i="206"/>
  <c r="AA3646" i="206"/>
  <c r="AA3640" i="206"/>
  <c r="AA3634" i="206"/>
  <c r="AA3628" i="206"/>
  <c r="AA3622" i="206"/>
  <c r="AA3616" i="206"/>
  <c r="AA3610" i="206"/>
  <c r="AA3604" i="206"/>
  <c r="AA3598" i="206"/>
  <c r="AA3592" i="206"/>
  <c r="AA3586" i="206"/>
  <c r="AA3580" i="206"/>
  <c r="AA3574" i="206"/>
  <c r="AA3568" i="206"/>
  <c r="AA3562" i="206"/>
  <c r="AA3556" i="206"/>
  <c r="AA3550" i="206"/>
  <c r="AA3544" i="206"/>
  <c r="AA3538" i="206"/>
  <c r="AA3532" i="206"/>
  <c r="AA3526" i="206"/>
  <c r="AA3520" i="206"/>
  <c r="AA3514" i="206"/>
  <c r="AA3508" i="206"/>
  <c r="AA3502" i="206"/>
  <c r="AA4023" i="206"/>
  <c r="AA4017" i="206"/>
  <c r="AA4011" i="206"/>
  <c r="AA4005" i="206"/>
  <c r="AA3999" i="206"/>
  <c r="AA3993" i="206"/>
  <c r="AA3987" i="206"/>
  <c r="AA3981" i="206"/>
  <c r="AA3975" i="206"/>
  <c r="AA3969" i="206"/>
  <c r="AA3963" i="206"/>
  <c r="AA3957" i="206"/>
  <c r="AA3951" i="206"/>
  <c r="AA3945" i="206"/>
  <c r="AA3939" i="206"/>
  <c r="AA3933" i="206"/>
  <c r="AA3927" i="206"/>
  <c r="AA3921" i="206"/>
  <c r="AA3915" i="206"/>
  <c r="AA3909" i="206"/>
  <c r="AA3903" i="206"/>
  <c r="AA3897" i="206"/>
  <c r="AA3891" i="206"/>
  <c r="AA3885" i="206"/>
  <c r="AA3879" i="206"/>
  <c r="AA3873" i="206"/>
  <c r="AA3867" i="206"/>
  <c r="AA3861" i="206"/>
  <c r="AA3855" i="206"/>
  <c r="AA3849" i="206"/>
  <c r="AA3843" i="206"/>
  <c r="AA3837" i="206"/>
  <c r="AA3831" i="206"/>
  <c r="AA3825" i="206"/>
  <c r="AA3819" i="206"/>
  <c r="AA3813" i="206"/>
  <c r="AA3807" i="206"/>
  <c r="AA3801" i="206"/>
  <c r="AA3795" i="206"/>
  <c r="AA3789" i="206"/>
  <c r="AA3783" i="206"/>
  <c r="AA3777" i="206"/>
  <c r="AA3771" i="206"/>
  <c r="AA3765" i="206"/>
  <c r="AA3759" i="206"/>
  <c r="AA3753" i="206"/>
  <c r="AA3747" i="206"/>
  <c r="AA3741" i="206"/>
  <c r="AA3735" i="206"/>
  <c r="AA3729" i="206"/>
  <c r="AA3723" i="206"/>
  <c r="AA3717" i="206"/>
  <c r="AA3711" i="206"/>
  <c r="AA3705" i="206"/>
  <c r="AA3699" i="206"/>
  <c r="AA3693" i="206"/>
  <c r="AA3687" i="206"/>
  <c r="AA3681" i="206"/>
  <c r="AA3675" i="206"/>
  <c r="AA3669" i="206"/>
  <c r="AA3663" i="206"/>
  <c r="AA3657" i="206"/>
  <c r="AA3651" i="206"/>
  <c r="AA3645" i="206"/>
  <c r="AA3639" i="206"/>
  <c r="AA3633" i="206"/>
  <c r="AA3627" i="206"/>
  <c r="AA3621" i="206"/>
  <c r="AA4027" i="206"/>
  <c r="AA4021" i="206"/>
  <c r="AA4015" i="206"/>
  <c r="AA4009" i="206"/>
  <c r="AA4003" i="206"/>
  <c r="AA3997" i="206"/>
  <c r="AA3991" i="206"/>
  <c r="AA3985" i="206"/>
  <c r="AA3979" i="206"/>
  <c r="AA3973" i="206"/>
  <c r="AA3967" i="206"/>
  <c r="AA3961" i="206"/>
  <c r="AA3955" i="206"/>
  <c r="AA3949" i="206"/>
  <c r="AA3943" i="206"/>
  <c r="AA3937" i="206"/>
  <c r="AA3931" i="206"/>
  <c r="AA3925" i="206"/>
  <c r="AA3919" i="206"/>
  <c r="AA3913" i="206"/>
  <c r="AA3907" i="206"/>
  <c r="AA3901" i="206"/>
  <c r="AA3895" i="206"/>
  <c r="AA3889" i="206"/>
  <c r="AA3883" i="206"/>
  <c r="AA3877" i="206"/>
  <c r="AA3871" i="206"/>
  <c r="AA3865" i="206"/>
  <c r="AA3859" i="206"/>
  <c r="AA3853" i="206"/>
  <c r="AA3847" i="206"/>
  <c r="AA3841" i="206"/>
  <c r="AA3835" i="206"/>
  <c r="AA3829" i="206"/>
  <c r="AA3823" i="206"/>
  <c r="AA3817" i="206"/>
  <c r="AA3811" i="206"/>
  <c r="AA3805" i="206"/>
  <c r="AA3799" i="206"/>
  <c r="AA3793" i="206"/>
  <c r="AA3787" i="206"/>
  <c r="AA3781" i="206"/>
  <c r="AA3775" i="206"/>
  <c r="AA3769" i="206"/>
  <c r="AA3763" i="206"/>
  <c r="AA3757" i="206"/>
  <c r="AA3751" i="206"/>
  <c r="AA3745" i="206"/>
  <c r="AA3739" i="206"/>
  <c r="AA3733" i="206"/>
  <c r="AA3727" i="206"/>
  <c r="AA3721" i="206"/>
  <c r="AA3715" i="206"/>
  <c r="AA3709" i="206"/>
  <c r="AA3703" i="206"/>
  <c r="AA3697" i="206"/>
  <c r="AA3691" i="206"/>
  <c r="AA3685" i="206"/>
  <c r="AA3679" i="206"/>
  <c r="AA3673" i="206"/>
  <c r="AA3667" i="206"/>
  <c r="AA3661" i="206"/>
  <c r="AA3655" i="206"/>
  <c r="AA3649" i="206"/>
  <c r="AA3643" i="206"/>
  <c r="AA3637" i="206"/>
  <c r="AA3631" i="206"/>
  <c r="AA3625" i="206"/>
  <c r="AA3619" i="206"/>
  <c r="AA3613" i="206"/>
  <c r="AA3607" i="206"/>
  <c r="AA3601" i="206"/>
  <c r="AA3595" i="206"/>
  <c r="AA3589" i="206"/>
  <c r="AA4010" i="206"/>
  <c r="AA3974" i="206"/>
  <c r="AA3938" i="206"/>
  <c r="AA3902" i="206"/>
  <c r="AA3866" i="206"/>
  <c r="AA3830" i="206"/>
  <c r="AA3794" i="206"/>
  <c r="AA3764" i="206"/>
  <c r="AA3746" i="206"/>
  <c r="AA3731" i="206"/>
  <c r="AA3719" i="206"/>
  <c r="AA3707" i="206"/>
  <c r="AA3695" i="206"/>
  <c r="AA3683" i="206"/>
  <c r="AA3671" i="206"/>
  <c r="AA3659" i="206"/>
  <c r="AA3647" i="206"/>
  <c r="AA3635" i="206"/>
  <c r="AA3623" i="206"/>
  <c r="AA3612" i="206"/>
  <c r="AA3603" i="206"/>
  <c r="AA3594" i="206"/>
  <c r="AA3585" i="206"/>
  <c r="AA3578" i="206"/>
  <c r="AA3571" i="206"/>
  <c r="AA3564" i="206"/>
  <c r="AA3557" i="206"/>
  <c r="AA3549" i="206"/>
  <c r="AA3542" i="206"/>
  <c r="AA3535" i="206"/>
  <c r="AA3528" i="206"/>
  <c r="AA3521" i="206"/>
  <c r="AA3513" i="206"/>
  <c r="AA3506" i="206"/>
  <c r="AA3499" i="206"/>
  <c r="AA3493" i="206"/>
  <c r="AA3487" i="206"/>
  <c r="AA3481" i="206"/>
  <c r="AA3475" i="206"/>
  <c r="AA3469" i="206"/>
  <c r="AA3463" i="206"/>
  <c r="AA3457" i="206"/>
  <c r="AA3451" i="206"/>
  <c r="AA3445" i="206"/>
  <c r="AA3439" i="206"/>
  <c r="AA3433" i="206"/>
  <c r="AA3427" i="206"/>
  <c r="AA3421" i="206"/>
  <c r="AA3415" i="206"/>
  <c r="AA3409" i="206"/>
  <c r="AA3403" i="206"/>
  <c r="AA3397" i="206"/>
  <c r="AA3391" i="206"/>
  <c r="AA3385" i="206"/>
  <c r="AA3379" i="206"/>
  <c r="AA3373" i="206"/>
  <c r="AA3367" i="206"/>
  <c r="AA3361" i="206"/>
  <c r="AA3355" i="206"/>
  <c r="AA3349" i="206"/>
  <c r="AA3343" i="206"/>
  <c r="AA3337" i="206"/>
  <c r="AA3331" i="206"/>
  <c r="AA3325" i="206"/>
  <c r="AA3319" i="206"/>
  <c r="AA3313" i="206"/>
  <c r="AA3307" i="206"/>
  <c r="AA3301" i="206"/>
  <c r="AA3295" i="206"/>
  <c r="AA3289" i="206"/>
  <c r="AA3283" i="206"/>
  <c r="AA3277" i="206"/>
  <c r="AA3271" i="206"/>
  <c r="AA3265" i="206"/>
  <c r="AA3259" i="206"/>
  <c r="AA3253" i="206"/>
  <c r="AA3247" i="206"/>
  <c r="AA3241" i="206"/>
  <c r="AA3235" i="206"/>
  <c r="AA3229" i="206"/>
  <c r="AA3223" i="206"/>
  <c r="AA3217" i="206"/>
  <c r="AA3211" i="206"/>
  <c r="AA3205" i="206"/>
  <c r="AA3199" i="206"/>
  <c r="AA3193" i="206"/>
  <c r="AA3187" i="206"/>
  <c r="AA3181" i="206"/>
  <c r="AA3175" i="206"/>
  <c r="AA3169" i="206"/>
  <c r="AA3163" i="206"/>
  <c r="AA3157" i="206"/>
  <c r="AA3151" i="206"/>
  <c r="AA3145" i="206"/>
  <c r="AA3139" i="206"/>
  <c r="AA3133" i="206"/>
  <c r="AA3127" i="206"/>
  <c r="AA3121" i="206"/>
  <c r="AA3115" i="206"/>
  <c r="AA3109" i="206"/>
  <c r="AA3103" i="206"/>
  <c r="AA3097" i="206"/>
  <c r="AA3091" i="206"/>
  <c r="AA3085" i="206"/>
  <c r="AA3079" i="206"/>
  <c r="AA3073" i="206"/>
  <c r="AA3067" i="206"/>
  <c r="AA3061" i="206"/>
  <c r="AA3055" i="206"/>
  <c r="AA3049" i="206"/>
  <c r="AA3043" i="206"/>
  <c r="AA3037" i="206"/>
  <c r="AA3031" i="206"/>
  <c r="AA3025" i="206"/>
  <c r="AA3019" i="206"/>
  <c r="AA3013" i="206"/>
  <c r="AA3007" i="206"/>
  <c r="AA3001" i="206"/>
  <c r="AA2995" i="206"/>
  <c r="AA2989" i="206"/>
  <c r="AA2983" i="206"/>
  <c r="AA2977" i="206"/>
  <c r="AA2971" i="206"/>
  <c r="AA2965" i="206"/>
  <c r="AA2959" i="206"/>
  <c r="AA2953" i="206"/>
  <c r="AA2947" i="206"/>
  <c r="AA2941" i="206"/>
  <c r="AA2935" i="206"/>
  <c r="AA2929" i="206"/>
  <c r="AA2923" i="206"/>
  <c r="AA2917" i="206"/>
  <c r="AA2911" i="206"/>
  <c r="AA2905" i="206"/>
  <c r="AA2899" i="206"/>
  <c r="AA2893" i="206"/>
  <c r="AA2887" i="206"/>
  <c r="AA2881" i="206"/>
  <c r="AA2875" i="206"/>
  <c r="AA2869" i="206"/>
  <c r="AA2863" i="206"/>
  <c r="AA2857" i="206"/>
  <c r="AA2851" i="206"/>
  <c r="AA2845" i="206"/>
  <c r="AA2839" i="206"/>
  <c r="AA2833" i="206"/>
  <c r="AA2827" i="206"/>
  <c r="AA2821" i="206"/>
  <c r="AA2815" i="206"/>
  <c r="AA2809" i="206"/>
  <c r="AA2803" i="206"/>
  <c r="AA2797" i="206"/>
  <c r="AA2791" i="206"/>
  <c r="AA2785" i="206"/>
  <c r="AA4004" i="206"/>
  <c r="AA3968" i="206"/>
  <c r="AA3932" i="206"/>
  <c r="AA3896" i="206"/>
  <c r="AA3860" i="206"/>
  <c r="AA3824" i="206"/>
  <c r="AA3788" i="206"/>
  <c r="AA3761" i="206"/>
  <c r="AA3743" i="206"/>
  <c r="AA3728" i="206"/>
  <c r="AA3716" i="206"/>
  <c r="AA3704" i="206"/>
  <c r="AA3692" i="206"/>
  <c r="AA3680" i="206"/>
  <c r="AA3668" i="206"/>
  <c r="AA3656" i="206"/>
  <c r="AA3644" i="206"/>
  <c r="AA3632" i="206"/>
  <c r="AA3620" i="206"/>
  <c r="AA3611" i="206"/>
  <c r="AA3602" i="206"/>
  <c r="AA3593" i="206"/>
  <c r="AA3584" i="206"/>
  <c r="AA3577" i="206"/>
  <c r="AA3570" i="206"/>
  <c r="AA3563" i="206"/>
  <c r="AA3555" i="206"/>
  <c r="AA3548" i="206"/>
  <c r="AA3541" i="206"/>
  <c r="AA3534" i="206"/>
  <c r="AA3527" i="206"/>
  <c r="AA3519" i="206"/>
  <c r="AA3512" i="206"/>
  <c r="AA3505" i="206"/>
  <c r="AA3498" i="206"/>
  <c r="AA3492" i="206"/>
  <c r="AA3486" i="206"/>
  <c r="AA3480" i="206"/>
  <c r="AA3474" i="206"/>
  <c r="AA3468" i="206"/>
  <c r="AA3462" i="206"/>
  <c r="AA3456" i="206"/>
  <c r="AA3450" i="206"/>
  <c r="AA3444" i="206"/>
  <c r="AA3438" i="206"/>
  <c r="AA3432" i="206"/>
  <c r="AA3426" i="206"/>
  <c r="AA3420" i="206"/>
  <c r="AA3414" i="206"/>
  <c r="AA3408" i="206"/>
  <c r="AA3402" i="206"/>
  <c r="AA3396" i="206"/>
  <c r="AA3390" i="206"/>
  <c r="AA3384" i="206"/>
  <c r="AA3378" i="206"/>
  <c r="AA3372" i="206"/>
  <c r="AA3366" i="206"/>
  <c r="AA3360" i="206"/>
  <c r="AA3354" i="206"/>
  <c r="AA3348" i="206"/>
  <c r="AA3342" i="206"/>
  <c r="AA3336" i="206"/>
  <c r="AA3330" i="206"/>
  <c r="AA3324" i="206"/>
  <c r="AA3318" i="206"/>
  <c r="AA3312" i="206"/>
  <c r="AA3306" i="206"/>
  <c r="AA3300" i="206"/>
  <c r="AA3294" i="206"/>
  <c r="AA3288" i="206"/>
  <c r="AA3282" i="206"/>
  <c r="AA3276" i="206"/>
  <c r="AA3270" i="206"/>
  <c r="AA3264" i="206"/>
  <c r="AA3258" i="206"/>
  <c r="AA3252" i="206"/>
  <c r="AA3246" i="206"/>
  <c r="AA3240" i="206"/>
  <c r="AA3234" i="206"/>
  <c r="AA3228" i="206"/>
  <c r="AA3222" i="206"/>
  <c r="AA3216" i="206"/>
  <c r="AA3210" i="206"/>
  <c r="AA3204" i="206"/>
  <c r="AA3198" i="206"/>
  <c r="AA3192" i="206"/>
  <c r="AA3186" i="206"/>
  <c r="AA3180" i="206"/>
  <c r="AA3174" i="206"/>
  <c r="AA3168" i="206"/>
  <c r="AA3162" i="206"/>
  <c r="AA3156" i="206"/>
  <c r="AA3150" i="206"/>
  <c r="AA3144" i="206"/>
  <c r="AA3138" i="206"/>
  <c r="AA3132" i="206"/>
  <c r="AA3126" i="206"/>
  <c r="AA3120" i="206"/>
  <c r="AA3114" i="206"/>
  <c r="AA3108" i="206"/>
  <c r="AA3102" i="206"/>
  <c r="AA3096" i="206"/>
  <c r="AA3090" i="206"/>
  <c r="AA3084" i="206"/>
  <c r="AA3078" i="206"/>
  <c r="AA3072" i="206"/>
  <c r="AA3066" i="206"/>
  <c r="AA3060" i="206"/>
  <c r="AA3054" i="206"/>
  <c r="AA3048" i="206"/>
  <c r="AA3042" i="206"/>
  <c r="AA3036" i="206"/>
  <c r="AA3030" i="206"/>
  <c r="AA3024" i="206"/>
  <c r="AA3018" i="206"/>
  <c r="AA3012" i="206"/>
  <c r="AA3006" i="206"/>
  <c r="AA3000" i="206"/>
  <c r="AA2994" i="206"/>
  <c r="AA2988" i="206"/>
  <c r="AA2982" i="206"/>
  <c r="AA2976" i="206"/>
  <c r="AA2970" i="206"/>
  <c r="AA2964" i="206"/>
  <c r="AA2958" i="206"/>
  <c r="AA2952" i="206"/>
  <c r="AA2946" i="206"/>
  <c r="AA2940" i="206"/>
  <c r="AA2934" i="206"/>
  <c r="AA2928" i="206"/>
  <c r="AA2922" i="206"/>
  <c r="AA2916" i="206"/>
  <c r="AA2910" i="206"/>
  <c r="AA2904" i="206"/>
  <c r="AA2898" i="206"/>
  <c r="AA2892" i="206"/>
  <c r="AA2886" i="206"/>
  <c r="AA2880" i="206"/>
  <c r="AA2874" i="206"/>
  <c r="AA2868" i="206"/>
  <c r="AA2862" i="206"/>
  <c r="AA2856" i="206"/>
  <c r="AA2850" i="206"/>
  <c r="AA2844" i="206"/>
  <c r="AA2838" i="206"/>
  <c r="AA2832" i="206"/>
  <c r="AA2826" i="206"/>
  <c r="AA2820" i="206"/>
  <c r="AA2814" i="206"/>
  <c r="AA3998" i="206"/>
  <c r="AA3962" i="206"/>
  <c r="AA3926" i="206"/>
  <c r="AA3890" i="206"/>
  <c r="AA3854" i="206"/>
  <c r="AA3818" i="206"/>
  <c r="AA3782" i="206"/>
  <c r="AA3758" i="206"/>
  <c r="AA3740" i="206"/>
  <c r="AA3726" i="206"/>
  <c r="AA3714" i="206"/>
  <c r="AA3702" i="206"/>
  <c r="AA3690" i="206"/>
  <c r="AA3678" i="206"/>
  <c r="AA3666" i="206"/>
  <c r="AA3654" i="206"/>
  <c r="AA3642" i="206"/>
  <c r="AA3630" i="206"/>
  <c r="AA3618" i="206"/>
  <c r="AA3609" i="206"/>
  <c r="AA3600" i="206"/>
  <c r="AA3591" i="206"/>
  <c r="AA3583" i="206"/>
  <c r="AA3576" i="206"/>
  <c r="AA3569" i="206"/>
  <c r="AA3561" i="206"/>
  <c r="AA3554" i="206"/>
  <c r="AA3547" i="206"/>
  <c r="AA3540" i="206"/>
  <c r="AA3533" i="206"/>
  <c r="AA3525" i="206"/>
  <c r="AA3518" i="206"/>
  <c r="AA3511" i="206"/>
  <c r="AA3504" i="206"/>
  <c r="AA3497" i="206"/>
  <c r="AA3491" i="206"/>
  <c r="AA3485" i="206"/>
  <c r="AA3479" i="206"/>
  <c r="AA3473" i="206"/>
  <c r="AA3467" i="206"/>
  <c r="AA3461" i="206"/>
  <c r="AA3455" i="206"/>
  <c r="AA3449" i="206"/>
  <c r="AA3443" i="206"/>
  <c r="AA3437" i="206"/>
  <c r="AA3431" i="206"/>
  <c r="AA3425" i="206"/>
  <c r="AA3419" i="206"/>
  <c r="AA3413" i="206"/>
  <c r="AA3407" i="206"/>
  <c r="AA3401" i="206"/>
  <c r="AA3395" i="206"/>
  <c r="AA3389" i="206"/>
  <c r="AA3383" i="206"/>
  <c r="AA3377" i="206"/>
  <c r="AA3371" i="206"/>
  <c r="AA3365" i="206"/>
  <c r="AA3359" i="206"/>
  <c r="AA3353" i="206"/>
  <c r="AA3347" i="206"/>
  <c r="AA3341" i="206"/>
  <c r="AA3335" i="206"/>
  <c r="AA3329" i="206"/>
  <c r="AA3323" i="206"/>
  <c r="AA3317" i="206"/>
  <c r="AA3311" i="206"/>
  <c r="AA3305" i="206"/>
  <c r="AA3299" i="206"/>
  <c r="AA3293" i="206"/>
  <c r="AA3287" i="206"/>
  <c r="AA3281" i="206"/>
  <c r="AA3275" i="206"/>
  <c r="AA3269" i="206"/>
  <c r="AA3263" i="206"/>
  <c r="AA3257" i="206"/>
  <c r="AA3251" i="206"/>
  <c r="AA3245" i="206"/>
  <c r="AA3239" i="206"/>
  <c r="AA3233" i="206"/>
  <c r="AA3227" i="206"/>
  <c r="AA3221" i="206"/>
  <c r="AA3215" i="206"/>
  <c r="AA3209" i="206"/>
  <c r="AA3203" i="206"/>
  <c r="AA3197" i="206"/>
  <c r="AA3191" i="206"/>
  <c r="AA3185" i="206"/>
  <c r="AA3179" i="206"/>
  <c r="AA3173" i="206"/>
  <c r="AA3167" i="206"/>
  <c r="AA3161" i="206"/>
  <c r="AA3155" i="206"/>
  <c r="AA3149" i="206"/>
  <c r="AA3143" i="206"/>
  <c r="AA3137" i="206"/>
  <c r="AA3131" i="206"/>
  <c r="AA3125" i="206"/>
  <c r="AA3119" i="206"/>
  <c r="AA3113" i="206"/>
  <c r="AA3107" i="206"/>
  <c r="AA3101" i="206"/>
  <c r="AA3095" i="206"/>
  <c r="AA3089" i="206"/>
  <c r="AA3083" i="206"/>
  <c r="AA3077" i="206"/>
  <c r="AA3071" i="206"/>
  <c r="AA3065" i="206"/>
  <c r="AA3059" i="206"/>
  <c r="AA3053" i="206"/>
  <c r="AA3047" i="206"/>
  <c r="AA3041" i="206"/>
  <c r="AA3035" i="206"/>
  <c r="AA3029" i="206"/>
  <c r="AA3023" i="206"/>
  <c r="AA3017" i="206"/>
  <c r="AA3011" i="206"/>
  <c r="AA3005" i="206"/>
  <c r="AA2999" i="206"/>
  <c r="AA2993" i="206"/>
  <c r="AA2987" i="206"/>
  <c r="AA2981" i="206"/>
  <c r="AA2975" i="206"/>
  <c r="AA2969" i="206"/>
  <c r="AA2963" i="206"/>
  <c r="AA2957" i="206"/>
  <c r="AA2951" i="206"/>
  <c r="AA2945" i="206"/>
  <c r="AA2939" i="206"/>
  <c r="AA2933" i="206"/>
  <c r="AA2927" i="206"/>
  <c r="AA2921" i="206"/>
  <c r="AA2915" i="206"/>
  <c r="AA2909" i="206"/>
  <c r="AA2903" i="206"/>
  <c r="AA2897" i="206"/>
  <c r="AA2891" i="206"/>
  <c r="AA2885" i="206"/>
  <c r="AA2879" i="206"/>
  <c r="AA2873" i="206"/>
  <c r="AA2867" i="206"/>
  <c r="AA2861" i="206"/>
  <c r="AA2855" i="206"/>
  <c r="AA2849" i="206"/>
  <c r="AA2843" i="206"/>
  <c r="AA2837" i="206"/>
  <c r="AA2831" i="206"/>
  <c r="AA2825" i="206"/>
  <c r="AA2819" i="206"/>
  <c r="AA2813" i="206"/>
  <c r="AA2807" i="206"/>
  <c r="AA2801" i="206"/>
  <c r="AA2795" i="206"/>
  <c r="AA2789" i="206"/>
  <c r="AA2783" i="206"/>
  <c r="AA2777" i="206"/>
  <c r="AA2771" i="206"/>
  <c r="AA2765" i="206"/>
  <c r="AA2759" i="206"/>
  <c r="AA2753" i="206"/>
  <c r="AA2747" i="206"/>
  <c r="AA2741" i="206"/>
  <c r="AA2735" i="206"/>
  <c r="AA2729" i="206"/>
  <c r="AA2723" i="206"/>
  <c r="AA2717" i="206"/>
  <c r="AA2711" i="206"/>
  <c r="AA2705" i="206"/>
  <c r="AA2699" i="206"/>
  <c r="AA2693" i="206"/>
  <c r="AA2687" i="206"/>
  <c r="AA2681" i="206"/>
  <c r="AA2675" i="206"/>
  <c r="AA2669" i="206"/>
  <c r="AA2663" i="206"/>
  <c r="AA2657" i="206"/>
  <c r="AA2651" i="206"/>
  <c r="AA2645" i="206"/>
  <c r="AA2639" i="206"/>
  <c r="AA2633" i="206"/>
  <c r="AA2627" i="206"/>
  <c r="AA2621" i="206"/>
  <c r="AA2615" i="206"/>
  <c r="AA2609" i="206"/>
  <c r="AA2603" i="206"/>
  <c r="AA2597" i="206"/>
  <c r="AA2591" i="206"/>
  <c r="AA2585" i="206"/>
  <c r="AA2579" i="206"/>
  <c r="AA2573" i="206"/>
  <c r="AA2567" i="206"/>
  <c r="AA2561" i="206"/>
  <c r="AA2555" i="206"/>
  <c r="AA2549" i="206"/>
  <c r="AA2543" i="206"/>
  <c r="AA2537" i="206"/>
  <c r="AA2531" i="206"/>
  <c r="AA2525" i="206"/>
  <c r="AA2519" i="206"/>
  <c r="AA2513" i="206"/>
  <c r="AA2507" i="206"/>
  <c r="AA2501" i="206"/>
  <c r="AA2495" i="206"/>
  <c r="AA2489" i="206"/>
  <c r="AA2483" i="206"/>
  <c r="AA2477" i="206"/>
  <c r="AA2471" i="206"/>
  <c r="AA2465" i="206"/>
  <c r="AA2459" i="206"/>
  <c r="AA2453" i="206"/>
  <c r="AA2447" i="206"/>
  <c r="AA2441" i="206"/>
  <c r="AA2435" i="206"/>
  <c r="AA2429" i="206"/>
  <c r="AA2423" i="206"/>
  <c r="AA2417" i="206"/>
  <c r="AA2411" i="206"/>
  <c r="AA3992" i="206"/>
  <c r="AA3956" i="206"/>
  <c r="AA3920" i="206"/>
  <c r="AA3884" i="206"/>
  <c r="AA3848" i="206"/>
  <c r="AA3812" i="206"/>
  <c r="AA3776" i="206"/>
  <c r="AA3755" i="206"/>
  <c r="AA3737" i="206"/>
  <c r="AA3725" i="206"/>
  <c r="AA3713" i="206"/>
  <c r="AA3701" i="206"/>
  <c r="AA3689" i="206"/>
  <c r="AA3677" i="206"/>
  <c r="AA3665" i="206"/>
  <c r="AA3653" i="206"/>
  <c r="AA3641" i="206"/>
  <c r="AA3629" i="206"/>
  <c r="AA3617" i="206"/>
  <c r="AA3608" i="206"/>
  <c r="AA3599" i="206"/>
  <c r="AA3590" i="206"/>
  <c r="AA3582" i="206"/>
  <c r="AA3575" i="206"/>
  <c r="AA3567" i="206"/>
  <c r="AA3560" i="206"/>
  <c r="AA3553" i="206"/>
  <c r="AA3546" i="206"/>
  <c r="AA3539" i="206"/>
  <c r="AA3531" i="206"/>
  <c r="AA3524" i="206"/>
  <c r="AA3517" i="206"/>
  <c r="AA3510" i="206"/>
  <c r="AA3503" i="206"/>
  <c r="AA3496" i="206"/>
  <c r="AA3490" i="206"/>
  <c r="AA3484" i="206"/>
  <c r="AA3478" i="206"/>
  <c r="AA3472" i="206"/>
  <c r="AA3466" i="206"/>
  <c r="AA3460" i="206"/>
  <c r="AA3454" i="206"/>
  <c r="AA3448" i="206"/>
  <c r="AA3442" i="206"/>
  <c r="AA3436" i="206"/>
  <c r="AA3430" i="206"/>
  <c r="AA3424" i="206"/>
  <c r="AA3418" i="206"/>
  <c r="AA3412" i="206"/>
  <c r="AA3406" i="206"/>
  <c r="AA3400" i="206"/>
  <c r="AA3394" i="206"/>
  <c r="AA3388" i="206"/>
  <c r="AA3382" i="206"/>
  <c r="AA3376" i="206"/>
  <c r="AA3370" i="206"/>
  <c r="AA3364" i="206"/>
  <c r="AA3358" i="206"/>
  <c r="AA3352" i="206"/>
  <c r="AA3346" i="206"/>
  <c r="AA3340" i="206"/>
  <c r="AA3334" i="206"/>
  <c r="AA3328" i="206"/>
  <c r="AA3322" i="206"/>
  <c r="AA3316" i="206"/>
  <c r="AA3310" i="206"/>
  <c r="AA3304" i="206"/>
  <c r="AA3298" i="206"/>
  <c r="AA3292" i="206"/>
  <c r="AA3286" i="206"/>
  <c r="AA3280" i="206"/>
  <c r="AA3274" i="206"/>
  <c r="AA3268" i="206"/>
  <c r="AA3262" i="206"/>
  <c r="AA3256" i="206"/>
  <c r="AA3250" i="206"/>
  <c r="AA3244" i="206"/>
  <c r="AA3238" i="206"/>
  <c r="AA3232" i="206"/>
  <c r="AA3226" i="206"/>
  <c r="AA3220" i="206"/>
  <c r="AA3214" i="206"/>
  <c r="AA3208" i="206"/>
  <c r="AA3202" i="206"/>
  <c r="AA3196" i="206"/>
  <c r="AA3190" i="206"/>
  <c r="AA3184" i="206"/>
  <c r="AA3178" i="206"/>
  <c r="AA3172" i="206"/>
  <c r="AA3166" i="206"/>
  <c r="AA3160" i="206"/>
  <c r="AA3154" i="206"/>
  <c r="AA3148" i="206"/>
  <c r="AA3142" i="206"/>
  <c r="AA3136" i="206"/>
  <c r="AA3130" i="206"/>
  <c r="AA3124" i="206"/>
  <c r="AA3118" i="206"/>
  <c r="AA3112" i="206"/>
  <c r="AA3106" i="206"/>
  <c r="AA3100" i="206"/>
  <c r="AA3094" i="206"/>
  <c r="AA3088" i="206"/>
  <c r="AA3082" i="206"/>
  <c r="AA3076" i="206"/>
  <c r="AA3070" i="206"/>
  <c r="AA3064" i="206"/>
  <c r="AA3058" i="206"/>
  <c r="AA3052" i="206"/>
  <c r="AA3046" i="206"/>
  <c r="AA3040" i="206"/>
  <c r="AA3034" i="206"/>
  <c r="AA3028" i="206"/>
  <c r="AA3022" i="206"/>
  <c r="AA3016" i="206"/>
  <c r="AA3010" i="206"/>
  <c r="AA3004" i="206"/>
  <c r="AA2998" i="206"/>
  <c r="AA2992" i="206"/>
  <c r="AA2986" i="206"/>
  <c r="AA2980" i="206"/>
  <c r="AA2974" i="206"/>
  <c r="AA2968" i="206"/>
  <c r="AA2962" i="206"/>
  <c r="AA2956" i="206"/>
  <c r="AA2950" i="206"/>
  <c r="AA2944" i="206"/>
  <c r="AA2938" i="206"/>
  <c r="AA2932" i="206"/>
  <c r="AA2926" i="206"/>
  <c r="AA2920" i="206"/>
  <c r="AA2914" i="206"/>
  <c r="AA2908" i="206"/>
  <c r="AA2902" i="206"/>
  <c r="AA2896" i="206"/>
  <c r="AA2890" i="206"/>
  <c r="AA2884" i="206"/>
  <c r="AA2878" i="206"/>
  <c r="AA2872" i="206"/>
  <c r="AA2866" i="206"/>
  <c r="AA2860" i="206"/>
  <c r="AA2854" i="206"/>
  <c r="AA2848" i="206"/>
  <c r="AA2842" i="206"/>
  <c r="AA2836" i="206"/>
  <c r="AA2830" i="206"/>
  <c r="AA2824" i="206"/>
  <c r="AA4016" i="206"/>
  <c r="AA3980" i="206"/>
  <c r="AA3944" i="206"/>
  <c r="AA3908" i="206"/>
  <c r="AA3872" i="206"/>
  <c r="AA3836" i="206"/>
  <c r="AA3800" i="206"/>
  <c r="AA3767" i="206"/>
  <c r="AA3749" i="206"/>
  <c r="AA3732" i="206"/>
  <c r="AA3720" i="206"/>
  <c r="AA3708" i="206"/>
  <c r="AA3696" i="206"/>
  <c r="AA3684" i="206"/>
  <c r="AA3672" i="206"/>
  <c r="AA3660" i="206"/>
  <c r="AA3648" i="206"/>
  <c r="AA3636" i="206"/>
  <c r="AA3624" i="206"/>
  <c r="AA3614" i="206"/>
  <c r="AA3605" i="206"/>
  <c r="AA3596" i="206"/>
  <c r="AA3587" i="206"/>
  <c r="AA3579" i="206"/>
  <c r="AA3572" i="206"/>
  <c r="AA3565" i="206"/>
  <c r="AA3558" i="206"/>
  <c r="AA3551" i="206"/>
  <c r="AA3543" i="206"/>
  <c r="AA3536" i="206"/>
  <c r="AA3529" i="206"/>
  <c r="AA3522" i="206"/>
  <c r="AA3515" i="206"/>
  <c r="AA3507" i="206"/>
  <c r="AA3500" i="206"/>
  <c r="AA3494" i="206"/>
  <c r="AA3488" i="206"/>
  <c r="AA3482" i="206"/>
  <c r="AA3476" i="206"/>
  <c r="AA3470" i="206"/>
  <c r="AA3464" i="206"/>
  <c r="AA3458" i="206"/>
  <c r="AA3452" i="206"/>
  <c r="AA3446" i="206"/>
  <c r="AA3440" i="206"/>
  <c r="AA3434" i="206"/>
  <c r="AA3428" i="206"/>
  <c r="AA3422" i="206"/>
  <c r="AA3416" i="206"/>
  <c r="AA3410" i="206"/>
  <c r="AA3404" i="206"/>
  <c r="AA3398" i="206"/>
  <c r="AA3392" i="206"/>
  <c r="AA3386" i="206"/>
  <c r="AA3380" i="206"/>
  <c r="AA3374" i="206"/>
  <c r="AA3368" i="206"/>
  <c r="AA3362" i="206"/>
  <c r="AA3356" i="206"/>
  <c r="AA3350" i="206"/>
  <c r="AA3344" i="206"/>
  <c r="AA3338" i="206"/>
  <c r="AA3332" i="206"/>
  <c r="AA3326" i="206"/>
  <c r="AA3320" i="206"/>
  <c r="AA3314" i="206"/>
  <c r="AA3308" i="206"/>
  <c r="AA3302" i="206"/>
  <c r="AA3296" i="206"/>
  <c r="AA3290" i="206"/>
  <c r="AA3284" i="206"/>
  <c r="AA3278" i="206"/>
  <c r="AA3272" i="206"/>
  <c r="AA3266" i="206"/>
  <c r="AA3260" i="206"/>
  <c r="AA3254" i="206"/>
  <c r="AA3248" i="206"/>
  <c r="AA3242" i="206"/>
  <c r="AA3236" i="206"/>
  <c r="AA3230" i="206"/>
  <c r="AA3224" i="206"/>
  <c r="AA3218" i="206"/>
  <c r="AA3212" i="206"/>
  <c r="AA3206" i="206"/>
  <c r="AA3200" i="206"/>
  <c r="AA3194" i="206"/>
  <c r="AA3188" i="206"/>
  <c r="AA3182" i="206"/>
  <c r="AA3176" i="206"/>
  <c r="AA3170" i="206"/>
  <c r="AA3164" i="206"/>
  <c r="AA3158" i="206"/>
  <c r="AA3152" i="206"/>
  <c r="AA3146" i="206"/>
  <c r="AA3140" i="206"/>
  <c r="AA3134" i="206"/>
  <c r="AA3128" i="206"/>
  <c r="AA3122" i="206"/>
  <c r="AA3116" i="206"/>
  <c r="AA3110" i="206"/>
  <c r="AA3104" i="206"/>
  <c r="AA3098" i="206"/>
  <c r="AA3092" i="206"/>
  <c r="AA3086" i="206"/>
  <c r="AA3080" i="206"/>
  <c r="AA3074" i="206"/>
  <c r="AA3068" i="206"/>
  <c r="AA3062" i="206"/>
  <c r="AA3056" i="206"/>
  <c r="AA3050" i="206"/>
  <c r="AA3044" i="206"/>
  <c r="AA3038" i="206"/>
  <c r="AA3032" i="206"/>
  <c r="AA3026" i="206"/>
  <c r="AA3020" i="206"/>
  <c r="AA3014" i="206"/>
  <c r="AA3008" i="206"/>
  <c r="AA3002" i="206"/>
  <c r="AA2996" i="206"/>
  <c r="AA2990" i="206"/>
  <c r="AA2984" i="206"/>
  <c r="AA2978" i="206"/>
  <c r="AA2972" i="206"/>
  <c r="AA2966" i="206"/>
  <c r="AA2960" i="206"/>
  <c r="AA2954" i="206"/>
  <c r="AA2948" i="206"/>
  <c r="AA2942" i="206"/>
  <c r="AA2936" i="206"/>
  <c r="AA2930" i="206"/>
  <c r="AA2924" i="206"/>
  <c r="AA2918" i="206"/>
  <c r="AA2912" i="206"/>
  <c r="AA2906" i="206"/>
  <c r="AA2900" i="206"/>
  <c r="AA2894" i="206"/>
  <c r="AA2888" i="206"/>
  <c r="AA2882" i="206"/>
  <c r="AA2876" i="206"/>
  <c r="AA2870" i="206"/>
  <c r="AA2864" i="206"/>
  <c r="AA2858" i="206"/>
  <c r="AA2852" i="206"/>
  <c r="AA2846" i="206"/>
  <c r="AA2840" i="206"/>
  <c r="AA2834" i="206"/>
  <c r="AA2828" i="206"/>
  <c r="AA2822" i="206"/>
  <c r="AA2816" i="206"/>
  <c r="AA2810" i="206"/>
  <c r="AA2804" i="206"/>
  <c r="AA2798" i="206"/>
  <c r="AA2792" i="206"/>
  <c r="AA2786" i="206"/>
  <c r="AA2780" i="206"/>
  <c r="AA2774" i="206"/>
  <c r="AA2768" i="206"/>
  <c r="AA2762" i="206"/>
  <c r="AA2756" i="206"/>
  <c r="AA2750" i="206"/>
  <c r="AA2744" i="206"/>
  <c r="AA2738" i="206"/>
  <c r="AA2732" i="206"/>
  <c r="AA2726" i="206"/>
  <c r="AA2720" i="206"/>
  <c r="AA2714" i="206"/>
  <c r="AA2708" i="206"/>
  <c r="AA2702" i="206"/>
  <c r="AA2696" i="206"/>
  <c r="AA2690" i="206"/>
  <c r="AA2684" i="206"/>
  <c r="AA2678" i="206"/>
  <c r="AA2672" i="206"/>
  <c r="AA2666" i="206"/>
  <c r="AA2660" i="206"/>
  <c r="AA2654" i="206"/>
  <c r="AA2648" i="206"/>
  <c r="AA2642" i="206"/>
  <c r="AA2636" i="206"/>
  <c r="AA2630" i="206"/>
  <c r="AA2624" i="206"/>
  <c r="AA2618" i="206"/>
  <c r="AA2612" i="206"/>
  <c r="AA2606" i="206"/>
  <c r="AA2600" i="206"/>
  <c r="AA2594" i="206"/>
  <c r="AA2588" i="206"/>
  <c r="AA2582" i="206"/>
  <c r="AA2576" i="206"/>
  <c r="AA2570" i="206"/>
  <c r="AA2564" i="206"/>
  <c r="AA2558" i="206"/>
  <c r="AA2552" i="206"/>
  <c r="AA2546" i="206"/>
  <c r="AA2317" i="206"/>
  <c r="AA2323" i="206"/>
  <c r="AA2329" i="206"/>
  <c r="AA2335" i="206"/>
  <c r="AA2341" i="206"/>
  <c r="AA2347" i="206"/>
  <c r="AA2353" i="206"/>
  <c r="AA2359" i="206"/>
  <c r="AA2365" i="206"/>
  <c r="AA2371" i="206"/>
  <c r="AA2377" i="206"/>
  <c r="AA2383" i="206"/>
  <c r="AA2389" i="206"/>
  <c r="AA2395" i="206"/>
  <c r="AA2401" i="206"/>
  <c r="AA2407" i="206"/>
  <c r="AA2414" i="206"/>
  <c r="AA2421" i="206"/>
  <c r="AA2428" i="206"/>
  <c r="AA2436" i="206"/>
  <c r="AA2443" i="206"/>
  <c r="AA2450" i="206"/>
  <c r="AA2457" i="206"/>
  <c r="AA2464" i="206"/>
  <c r="AA2472" i="206"/>
  <c r="AA2479" i="206"/>
  <c r="AA2486" i="206"/>
  <c r="AA2493" i="206"/>
  <c r="AA2500" i="206"/>
  <c r="AA2508" i="206"/>
  <c r="AA2515" i="206"/>
  <c r="AA2522" i="206"/>
  <c r="AA2529" i="206"/>
  <c r="AA2536" i="206"/>
  <c r="AA2544" i="206"/>
  <c r="AA2553" i="206"/>
  <c r="AA2562" i="206"/>
  <c r="AA2571" i="206"/>
  <c r="AA2580" i="206"/>
  <c r="AA2589" i="206"/>
  <c r="AA2598" i="206"/>
  <c r="AA2607" i="206"/>
  <c r="AA2616" i="206"/>
  <c r="AA2625" i="206"/>
  <c r="AA2634" i="206"/>
  <c r="AA2643" i="206"/>
  <c r="AA2652" i="206"/>
  <c r="AA2661" i="206"/>
  <c r="AA2670" i="206"/>
  <c r="AA2679" i="206"/>
  <c r="AA2688" i="206"/>
  <c r="AA2697" i="206"/>
  <c r="AA2706" i="206"/>
  <c r="AA2715" i="206"/>
  <c r="AA2724" i="206"/>
  <c r="AA2733" i="206"/>
  <c r="AA2742" i="206"/>
  <c r="AA2751" i="206"/>
  <c r="AA2760" i="206"/>
  <c r="AA2769" i="206"/>
  <c r="AA2778" i="206"/>
  <c r="AA2788" i="206"/>
  <c r="AA2800" i="206"/>
  <c r="AA2812" i="206"/>
  <c r="AA2841" i="206"/>
  <c r="AA2877" i="206"/>
  <c r="AA2913" i="206"/>
  <c r="AA2949" i="206"/>
  <c r="AA2985" i="206"/>
  <c r="AA3021" i="206"/>
  <c r="AA3057" i="206"/>
  <c r="AA3093" i="206"/>
  <c r="AA3129" i="206"/>
  <c r="AA3165" i="206"/>
  <c r="AA3201" i="206"/>
  <c r="AA3237" i="206"/>
  <c r="AA3273" i="206"/>
  <c r="AA3309" i="206"/>
  <c r="AA3345" i="206"/>
  <c r="AA3381" i="206"/>
  <c r="AA3417" i="206"/>
  <c r="AA3453" i="206"/>
  <c r="AA3489" i="206"/>
  <c r="AA3530" i="206"/>
  <c r="AA3573" i="206"/>
  <c r="AA3626" i="206"/>
  <c r="AA3698" i="206"/>
  <c r="AA3806" i="206"/>
  <c r="AA4022" i="206"/>
  <c r="AC8315" i="206"/>
  <c r="AC8320" i="206"/>
  <c r="AC8314" i="206"/>
  <c r="AC8308" i="206"/>
  <c r="AC8302" i="206"/>
  <c r="AC8296" i="206"/>
  <c r="AC8290" i="206"/>
  <c r="AC8284" i="206"/>
  <c r="AC8278" i="206"/>
  <c r="AC8272" i="206"/>
  <c r="AC8266" i="206"/>
  <c r="AC8260" i="206"/>
  <c r="AC8254" i="206"/>
  <c r="AC8248" i="206"/>
  <c r="AC8242" i="206"/>
  <c r="AC8236" i="206"/>
  <c r="AC8230" i="206"/>
  <c r="AC8224" i="206"/>
  <c r="AC8218" i="206"/>
  <c r="AC8212" i="206"/>
  <c r="AC8206" i="206"/>
  <c r="AC8200" i="206"/>
  <c r="AC8194" i="206"/>
  <c r="AC8188" i="206"/>
  <c r="AC8182" i="206"/>
  <c r="AC8176" i="206"/>
  <c r="AC8170" i="206"/>
  <c r="AC8164" i="206"/>
  <c r="AC8158" i="206"/>
  <c r="AC8152" i="206"/>
  <c r="AC8146" i="206"/>
  <c r="AC8140" i="206"/>
  <c r="AC8134" i="206"/>
  <c r="AC8128" i="206"/>
  <c r="AC8319" i="206"/>
  <c r="AC8313" i="206"/>
  <c r="AC8307" i="206"/>
  <c r="AC8301" i="206"/>
  <c r="AC8295" i="206"/>
  <c r="AC8289" i="206"/>
  <c r="AC8283" i="206"/>
  <c r="AC8277" i="206"/>
  <c r="AC8271" i="206"/>
  <c r="AC8265" i="206"/>
  <c r="AC8259" i="206"/>
  <c r="AC8253" i="206"/>
  <c r="AC8247" i="206"/>
  <c r="AC8241" i="206"/>
  <c r="AC8235" i="206"/>
  <c r="AC8229" i="206"/>
  <c r="AC8223" i="206"/>
  <c r="AC8217" i="206"/>
  <c r="AC8211" i="206"/>
  <c r="AC8205" i="206"/>
  <c r="AC8199" i="206"/>
  <c r="AC8193" i="206"/>
  <c r="AC8187" i="206"/>
  <c r="AC8181" i="206"/>
  <c r="AC8175" i="206"/>
  <c r="AC8169" i="206"/>
  <c r="AC8163" i="206"/>
  <c r="AC8157" i="206"/>
  <c r="AC8151" i="206"/>
  <c r="AC8145" i="206"/>
  <c r="AC8139" i="206"/>
  <c r="AC8133" i="206"/>
  <c r="AC8127" i="206"/>
  <c r="AC8121" i="206"/>
  <c r="AC8115" i="206"/>
  <c r="AC8109" i="206"/>
  <c r="AC8103" i="206"/>
  <c r="AC8097" i="206"/>
  <c r="AC8091" i="206"/>
  <c r="AC8085" i="206"/>
  <c r="AC8079" i="206"/>
  <c r="AC8073" i="206"/>
  <c r="AC8067" i="206"/>
  <c r="AC8061" i="206"/>
  <c r="AC8055" i="206"/>
  <c r="AC8049" i="206"/>
  <c r="AC8043" i="206"/>
  <c r="AC8037" i="206"/>
  <c r="AC8318" i="206"/>
  <c r="AC8312" i="206"/>
  <c r="AC8306" i="206"/>
  <c r="AC8300" i="206"/>
  <c r="AC8294" i="206"/>
  <c r="AC8288" i="206"/>
  <c r="AC8282" i="206"/>
  <c r="AC8276" i="206"/>
  <c r="AC8270" i="206"/>
  <c r="AC8264" i="206"/>
  <c r="AC8258" i="206"/>
  <c r="AC8252" i="206"/>
  <c r="AC8246" i="206"/>
  <c r="AC8240" i="206"/>
  <c r="AC8234" i="206"/>
  <c r="AC8316" i="206"/>
  <c r="AC8310" i="206"/>
  <c r="AC8304" i="206"/>
  <c r="AC8298" i="206"/>
  <c r="AC8292" i="206"/>
  <c r="AC8286" i="206"/>
  <c r="AC8280" i="206"/>
  <c r="AC8274" i="206"/>
  <c r="AC8268" i="206"/>
  <c r="AC8262" i="206"/>
  <c r="AC8256" i="206"/>
  <c r="AC8250" i="206"/>
  <c r="AC8244" i="206"/>
  <c r="AC8238" i="206"/>
  <c r="AC8232" i="206"/>
  <c r="AC8299" i="206"/>
  <c r="AC8281" i="206"/>
  <c r="AC8263" i="206"/>
  <c r="AC8245" i="206"/>
  <c r="AC8228" i="206"/>
  <c r="AC8220" i="206"/>
  <c r="AC8210" i="206"/>
  <c r="AC8202" i="206"/>
  <c r="AC8192" i="206"/>
  <c r="AC8184" i="206"/>
  <c r="AC8174" i="206"/>
  <c r="AC8166" i="206"/>
  <c r="AC8156" i="206"/>
  <c r="AC8148" i="206"/>
  <c r="AC8138" i="206"/>
  <c r="AC8130" i="206"/>
  <c r="AC8122" i="206"/>
  <c r="AC8114" i="206"/>
  <c r="AC8107" i="206"/>
  <c r="AC8100" i="206"/>
  <c r="AC8093" i="206"/>
  <c r="AC8086" i="206"/>
  <c r="AC8078" i="206"/>
  <c r="AC8071" i="206"/>
  <c r="AC8064" i="206"/>
  <c r="AC8057" i="206"/>
  <c r="AC8050" i="206"/>
  <c r="AC8042" i="206"/>
  <c r="AC8035" i="206"/>
  <c r="AC8029" i="206"/>
  <c r="AC8023" i="206"/>
  <c r="AC8017" i="206"/>
  <c r="AC8011" i="206"/>
  <c r="AC8005" i="206"/>
  <c r="AC7999" i="206"/>
  <c r="AC7993" i="206"/>
  <c r="AC7987" i="206"/>
  <c r="AC7981" i="206"/>
  <c r="AC7975" i="206"/>
  <c r="AC7969" i="206"/>
  <c r="AC7963" i="206"/>
  <c r="AC7957" i="206"/>
  <c r="AC7951" i="206"/>
  <c r="AC7945" i="206"/>
  <c r="AC7939" i="206"/>
  <c r="AC7933" i="206"/>
  <c r="AC7927" i="206"/>
  <c r="AC7921" i="206"/>
  <c r="AC7915" i="206"/>
  <c r="AC7909" i="206"/>
  <c r="AC7903" i="206"/>
  <c r="AC7897" i="206"/>
  <c r="AC7891" i="206"/>
  <c r="AC7885" i="206"/>
  <c r="AC7879" i="206"/>
  <c r="AC7873" i="206"/>
  <c r="AC7867" i="206"/>
  <c r="AC7861" i="206"/>
  <c r="AC7855" i="206"/>
  <c r="AC7849" i="206"/>
  <c r="AC7843" i="206"/>
  <c r="AC7837" i="206"/>
  <c r="AC7831" i="206"/>
  <c r="AC7825" i="206"/>
  <c r="AC7819" i="206"/>
  <c r="AC7813" i="206"/>
  <c r="AC7807" i="206"/>
  <c r="AC7801" i="206"/>
  <c r="AC7795" i="206"/>
  <c r="AC7789" i="206"/>
  <c r="AC7783" i="206"/>
  <c r="AC7777" i="206"/>
  <c r="AC7771" i="206"/>
  <c r="AC7765" i="206"/>
  <c r="AC7759" i="206"/>
  <c r="AC7753" i="206"/>
  <c r="AC7747" i="206"/>
  <c r="AC7741" i="206"/>
  <c r="AC7735" i="206"/>
  <c r="AC7729" i="206"/>
  <c r="AC7723" i="206"/>
  <c r="AC7717" i="206"/>
  <c r="AC7711" i="206"/>
  <c r="AC7705" i="206"/>
  <c r="AC7699" i="206"/>
  <c r="AC7693" i="206"/>
  <c r="AC7687" i="206"/>
  <c r="AC7681" i="206"/>
  <c r="AC7675" i="206"/>
  <c r="AC7669" i="206"/>
  <c r="AC7663" i="206"/>
  <c r="AC7657" i="206"/>
  <c r="AC7651" i="206"/>
  <c r="AC7645" i="206"/>
  <c r="AC7639" i="206"/>
  <c r="AC7633" i="206"/>
  <c r="AC7627" i="206"/>
  <c r="AC7621" i="206"/>
  <c r="AC7615" i="206"/>
  <c r="AC7609" i="206"/>
  <c r="AC7603" i="206"/>
  <c r="AC7597" i="206"/>
  <c r="AC7591" i="206"/>
  <c r="AC7585" i="206"/>
  <c r="AC7579" i="206"/>
  <c r="AC7573" i="206"/>
  <c r="AC7567" i="206"/>
  <c r="AC7561" i="206"/>
  <c r="AC7555" i="206"/>
  <c r="AC7549" i="206"/>
  <c r="AC7543" i="206"/>
  <c r="AC7537" i="206"/>
  <c r="AC7531" i="206"/>
  <c r="AC7525" i="206"/>
  <c r="AC7519" i="206"/>
  <c r="AC7513" i="206"/>
  <c r="AC7507" i="206"/>
  <c r="AC7501" i="206"/>
  <c r="AC7495" i="206"/>
  <c r="AC7489" i="206"/>
  <c r="AC7483" i="206"/>
  <c r="AC7477" i="206"/>
  <c r="AC7471" i="206"/>
  <c r="AC7465" i="206"/>
  <c r="AC7459" i="206"/>
  <c r="AC7453" i="206"/>
  <c r="AC7447" i="206"/>
  <c r="AC7441" i="206"/>
  <c r="AC7435" i="206"/>
  <c r="AC7429" i="206"/>
  <c r="AC7423" i="206"/>
  <c r="AC7417" i="206"/>
  <c r="AC7411" i="206"/>
  <c r="AC7405" i="206"/>
  <c r="AC7399" i="206"/>
  <c r="AC7393" i="206"/>
  <c r="AC7387" i="206"/>
  <c r="AC7381" i="206"/>
  <c r="AC7375" i="206"/>
  <c r="AC7369" i="206"/>
  <c r="AC7363" i="206"/>
  <c r="AC7357" i="206"/>
  <c r="AC7351" i="206"/>
  <c r="AC7345" i="206"/>
  <c r="AC7339" i="206"/>
  <c r="AC7333" i="206"/>
  <c r="AC7327" i="206"/>
  <c r="AC7321" i="206"/>
  <c r="AC7315" i="206"/>
  <c r="AC7309" i="206"/>
  <c r="AC7303" i="206"/>
  <c r="AC7297" i="206"/>
  <c r="AC7291" i="206"/>
  <c r="AC7285" i="206"/>
  <c r="AC7279" i="206"/>
  <c r="AC7273" i="206"/>
  <c r="AC7267" i="206"/>
  <c r="AC7261" i="206"/>
  <c r="AC7255" i="206"/>
  <c r="AC8317" i="206"/>
  <c r="AC8297" i="206"/>
  <c r="AC8279" i="206"/>
  <c r="AC8261" i="206"/>
  <c r="AC8243" i="206"/>
  <c r="AC8227" i="206"/>
  <c r="AC8219" i="206"/>
  <c r="AC8209" i="206"/>
  <c r="AC8201" i="206"/>
  <c r="AC8191" i="206"/>
  <c r="AC8183" i="206"/>
  <c r="AC8173" i="206"/>
  <c r="AC8165" i="206"/>
  <c r="AC8155" i="206"/>
  <c r="AC8147" i="206"/>
  <c r="AC8137" i="206"/>
  <c r="AC8129" i="206"/>
  <c r="AC8120" i="206"/>
  <c r="AC8113" i="206"/>
  <c r="AC8106" i="206"/>
  <c r="AC8099" i="206"/>
  <c r="AC8092" i="206"/>
  <c r="AC8084" i="206"/>
  <c r="AC8077" i="206"/>
  <c r="AC8070" i="206"/>
  <c r="AC8063" i="206"/>
  <c r="AC8056" i="206"/>
  <c r="AC8048" i="206"/>
  <c r="AC8041" i="206"/>
  <c r="AC8034" i="206"/>
  <c r="AC8028" i="206"/>
  <c r="AC8022" i="206"/>
  <c r="AC8016" i="206"/>
  <c r="AC8010" i="206"/>
  <c r="AC8004" i="206"/>
  <c r="AC7998" i="206"/>
  <c r="AC7992" i="206"/>
  <c r="AC7986" i="206"/>
  <c r="AC7980" i="206"/>
  <c r="AC7974" i="206"/>
  <c r="AC7968" i="206"/>
  <c r="AC7962" i="206"/>
  <c r="AC7956" i="206"/>
  <c r="AC7950" i="206"/>
  <c r="AC7944" i="206"/>
  <c r="AC7938" i="206"/>
  <c r="AC7932" i="206"/>
  <c r="AC7926" i="206"/>
  <c r="AC7920" i="206"/>
  <c r="AC7914" i="206"/>
  <c r="AC7908" i="206"/>
  <c r="AC7902" i="206"/>
  <c r="AC7896" i="206"/>
  <c r="AC7890" i="206"/>
  <c r="AC7884" i="206"/>
  <c r="AC7878" i="206"/>
  <c r="AC7872" i="206"/>
  <c r="AC7866" i="206"/>
  <c r="AC7860" i="206"/>
  <c r="AC7854" i="206"/>
  <c r="AC7848" i="206"/>
  <c r="AC7842" i="206"/>
  <c r="AC7836" i="206"/>
  <c r="AC7830" i="206"/>
  <c r="AC7824" i="206"/>
  <c r="AC7818" i="206"/>
  <c r="AC7812" i="206"/>
  <c r="AC7806" i="206"/>
  <c r="AC7800" i="206"/>
  <c r="AC7794" i="206"/>
  <c r="AC7788" i="206"/>
  <c r="AC7782" i="206"/>
  <c r="AC7776" i="206"/>
  <c r="AC7770" i="206"/>
  <c r="AC7764" i="206"/>
  <c r="AC7758" i="206"/>
  <c r="AC7752" i="206"/>
  <c r="AC7746" i="206"/>
  <c r="AC7740" i="206"/>
  <c r="AC7734" i="206"/>
  <c r="AC7728" i="206"/>
  <c r="AC7722" i="206"/>
  <c r="AC7716" i="206"/>
  <c r="AC7710" i="206"/>
  <c r="AC7704" i="206"/>
  <c r="AC7698" i="206"/>
  <c r="AC7692" i="206"/>
  <c r="AC7686" i="206"/>
  <c r="AC7680" i="206"/>
  <c r="AC7674" i="206"/>
  <c r="AC7668" i="206"/>
  <c r="AC7662" i="206"/>
  <c r="AC7656" i="206"/>
  <c r="AC7650" i="206"/>
  <c r="AC7644" i="206"/>
  <c r="AC7638" i="206"/>
  <c r="AC7632" i="206"/>
  <c r="AC7626" i="206"/>
  <c r="AC7620" i="206"/>
  <c r="AC7614" i="206"/>
  <c r="AC7608" i="206"/>
  <c r="AC7602" i="206"/>
  <c r="AC7596" i="206"/>
  <c r="AC7590" i="206"/>
  <c r="AC7584" i="206"/>
  <c r="AC7578" i="206"/>
  <c r="AC7572" i="206"/>
  <c r="AC7566" i="206"/>
  <c r="AC7560" i="206"/>
  <c r="AC7554" i="206"/>
  <c r="AC7548" i="206"/>
  <c r="AC7542" i="206"/>
  <c r="AC7536" i="206"/>
  <c r="AC7530" i="206"/>
  <c r="AC7524" i="206"/>
  <c r="AC7518" i="206"/>
  <c r="AC7512" i="206"/>
  <c r="AC7506" i="206"/>
  <c r="AC7500" i="206"/>
  <c r="AC7494" i="206"/>
  <c r="AC7488" i="206"/>
  <c r="AC7482" i="206"/>
  <c r="AC7476" i="206"/>
  <c r="AC7470" i="206"/>
  <c r="AC7464" i="206"/>
  <c r="AC7458" i="206"/>
  <c r="AC7452" i="206"/>
  <c r="AC7446" i="206"/>
  <c r="AC7440" i="206"/>
  <c r="AC7434" i="206"/>
  <c r="AC7428" i="206"/>
  <c r="AC7422" i="206"/>
  <c r="AC7416" i="206"/>
  <c r="AC7410" i="206"/>
  <c r="AC7404" i="206"/>
  <c r="AC7398" i="206"/>
  <c r="AC7392" i="206"/>
  <c r="AC7386" i="206"/>
  <c r="AC7380" i="206"/>
  <c r="AC7374" i="206"/>
  <c r="AC7368" i="206"/>
  <c r="AC7362" i="206"/>
  <c r="AC7356" i="206"/>
  <c r="AC7350" i="206"/>
  <c r="AC7344" i="206"/>
  <c r="AC7338" i="206"/>
  <c r="AC7332" i="206"/>
  <c r="AC7326" i="206"/>
  <c r="AC7320" i="206"/>
  <c r="AC7314" i="206"/>
  <c r="AC7308" i="206"/>
  <c r="AC7302" i="206"/>
  <c r="AC7296" i="206"/>
  <c r="AC7290" i="206"/>
  <c r="AC7284" i="206"/>
  <c r="AC7278" i="206"/>
  <c r="AC7272" i="206"/>
  <c r="AC7266" i="206"/>
  <c r="AC7260" i="206"/>
  <c r="AC8311" i="206"/>
  <c r="AC8293" i="206"/>
  <c r="AC8275" i="206"/>
  <c r="AC8257" i="206"/>
  <c r="AC8239" i="206"/>
  <c r="AC8226" i="206"/>
  <c r="AC8216" i="206"/>
  <c r="AC8208" i="206"/>
  <c r="AC8198" i="206"/>
  <c r="AC8190" i="206"/>
  <c r="AC8180" i="206"/>
  <c r="AC8172" i="206"/>
  <c r="AC8162" i="206"/>
  <c r="AC8154" i="206"/>
  <c r="AC8144" i="206"/>
  <c r="AC8136" i="206"/>
  <c r="AC8126" i="206"/>
  <c r="AC8119" i="206"/>
  <c r="AC8112" i="206"/>
  <c r="AC8105" i="206"/>
  <c r="AC8098" i="206"/>
  <c r="AC8090" i="206"/>
  <c r="AC8083" i="206"/>
  <c r="AC8076" i="206"/>
  <c r="AC8069" i="206"/>
  <c r="AC8062" i="206"/>
  <c r="AC8054" i="206"/>
  <c r="AC8047" i="206"/>
  <c r="AC8040" i="206"/>
  <c r="AC8033" i="206"/>
  <c r="AC8027" i="206"/>
  <c r="AC8021" i="206"/>
  <c r="AC8015" i="206"/>
  <c r="AC8009" i="206"/>
  <c r="AC8003" i="206"/>
  <c r="AC7997" i="206"/>
  <c r="AC7991" i="206"/>
  <c r="AC7985" i="206"/>
  <c r="AC7979" i="206"/>
  <c r="AC7973" i="206"/>
  <c r="AC7967" i="206"/>
  <c r="AC7961" i="206"/>
  <c r="AC7955" i="206"/>
  <c r="AC7949" i="206"/>
  <c r="AC7943" i="206"/>
  <c r="AC7937" i="206"/>
  <c r="AC7931" i="206"/>
  <c r="AC7925" i="206"/>
  <c r="AC7919" i="206"/>
  <c r="AC7913" i="206"/>
  <c r="AC7907" i="206"/>
  <c r="AC7901" i="206"/>
  <c r="AC7895" i="206"/>
  <c r="AC7889" i="206"/>
  <c r="AC7883" i="206"/>
  <c r="AC7877" i="206"/>
  <c r="AC7871" i="206"/>
  <c r="AC7865" i="206"/>
  <c r="AC7859" i="206"/>
  <c r="AC7853" i="206"/>
  <c r="AC7847" i="206"/>
  <c r="AC7841" i="206"/>
  <c r="AC7835" i="206"/>
  <c r="AC7829" i="206"/>
  <c r="AC7823" i="206"/>
  <c r="AC7817" i="206"/>
  <c r="AC7811" i="206"/>
  <c r="AC7805" i="206"/>
  <c r="AC7799" i="206"/>
  <c r="AC7793" i="206"/>
  <c r="AC7787" i="206"/>
  <c r="AC7781" i="206"/>
  <c r="AC7775" i="206"/>
  <c r="AC7769" i="206"/>
  <c r="AC7763" i="206"/>
  <c r="AC7757" i="206"/>
  <c r="AC7751" i="206"/>
  <c r="AC7745" i="206"/>
  <c r="AC7739" i="206"/>
  <c r="AC7733" i="206"/>
  <c r="AC7727" i="206"/>
  <c r="AC7721" i="206"/>
  <c r="AC7715" i="206"/>
  <c r="AC7709" i="206"/>
  <c r="AC7703" i="206"/>
  <c r="AC7697" i="206"/>
  <c r="AC7691" i="206"/>
  <c r="AC7685" i="206"/>
  <c r="AC7679" i="206"/>
  <c r="AC7673" i="206"/>
  <c r="AC7667" i="206"/>
  <c r="AC7661" i="206"/>
  <c r="AC7655" i="206"/>
  <c r="AC7649" i="206"/>
  <c r="AC7643" i="206"/>
  <c r="AC7637" i="206"/>
  <c r="AC7631" i="206"/>
  <c r="AC7625" i="206"/>
  <c r="AC7619" i="206"/>
  <c r="AC7613" i="206"/>
  <c r="AC7607" i="206"/>
  <c r="AC7601" i="206"/>
  <c r="AC7595" i="206"/>
  <c r="AC7589" i="206"/>
  <c r="AC7583" i="206"/>
  <c r="AC7577" i="206"/>
  <c r="AC7571" i="206"/>
  <c r="AC7565" i="206"/>
  <c r="AC7559" i="206"/>
  <c r="AC7553" i="206"/>
  <c r="AC7547" i="206"/>
  <c r="AC7541" i="206"/>
  <c r="AC7535" i="206"/>
  <c r="AC7529" i="206"/>
  <c r="AC7523" i="206"/>
  <c r="AC7517" i="206"/>
  <c r="AC7511" i="206"/>
  <c r="AC7505" i="206"/>
  <c r="AC7499" i="206"/>
  <c r="AC7493" i="206"/>
  <c r="AC7487" i="206"/>
  <c r="AC7481" i="206"/>
  <c r="AC7475" i="206"/>
  <c r="AC7469" i="206"/>
  <c r="AC7463" i="206"/>
  <c r="AC7457" i="206"/>
  <c r="AC7451" i="206"/>
  <c r="AC7445" i="206"/>
  <c r="AC7439" i="206"/>
  <c r="AC7433" i="206"/>
  <c r="AC7427" i="206"/>
  <c r="AC7421" i="206"/>
  <c r="AC8303" i="206"/>
  <c r="AC8285" i="206"/>
  <c r="AC8267" i="206"/>
  <c r="AC8249" i="206"/>
  <c r="AC8231" i="206"/>
  <c r="AC8221" i="206"/>
  <c r="AC8213" i="206"/>
  <c r="AC8203" i="206"/>
  <c r="AC8195" i="206"/>
  <c r="AC8185" i="206"/>
  <c r="AC8177" i="206"/>
  <c r="AC8167" i="206"/>
  <c r="AC8159" i="206"/>
  <c r="AC8149" i="206"/>
  <c r="AC8141" i="206"/>
  <c r="AC8131" i="206"/>
  <c r="AC8123" i="206"/>
  <c r="AC8116" i="206"/>
  <c r="AC8108" i="206"/>
  <c r="AC8101" i="206"/>
  <c r="AC8094" i="206"/>
  <c r="AC8087" i="206"/>
  <c r="AC8080" i="206"/>
  <c r="AC8072" i="206"/>
  <c r="AC8065" i="206"/>
  <c r="AC8058" i="206"/>
  <c r="AC8051" i="206"/>
  <c r="AC8044" i="206"/>
  <c r="AC8036" i="206"/>
  <c r="AC8030" i="206"/>
  <c r="AC8024" i="206"/>
  <c r="AC8018" i="206"/>
  <c r="AC8012" i="206"/>
  <c r="AC8006" i="206"/>
  <c r="AC8000" i="206"/>
  <c r="AC7994" i="206"/>
  <c r="AC7988" i="206"/>
  <c r="AC7982" i="206"/>
  <c r="AC7976" i="206"/>
  <c r="AC7970" i="206"/>
  <c r="AC7964" i="206"/>
  <c r="AC7958" i="206"/>
  <c r="AC7952" i="206"/>
  <c r="AC7946" i="206"/>
  <c r="AC7940" i="206"/>
  <c r="AC7934" i="206"/>
  <c r="AC7928" i="206"/>
  <c r="AC7922" i="206"/>
  <c r="AC7916" i="206"/>
  <c r="AC7910" i="206"/>
  <c r="AC7904" i="206"/>
  <c r="AC7898" i="206"/>
  <c r="AC7892" i="206"/>
  <c r="AC7886" i="206"/>
  <c r="AC7880" i="206"/>
  <c r="AC7874" i="206"/>
  <c r="AC7868" i="206"/>
  <c r="AC7862" i="206"/>
  <c r="AC7856" i="206"/>
  <c r="AC7850" i="206"/>
  <c r="AC7844" i="206"/>
  <c r="AC7838" i="206"/>
  <c r="AC7832" i="206"/>
  <c r="AC7826" i="206"/>
  <c r="AC7820" i="206"/>
  <c r="AC7814" i="206"/>
  <c r="AC7808" i="206"/>
  <c r="AC7802" i="206"/>
  <c r="AC7796" i="206"/>
  <c r="AC7790" i="206"/>
  <c r="AC8269" i="206"/>
  <c r="AC8222" i="206"/>
  <c r="AC8196" i="206"/>
  <c r="AC8168" i="206"/>
  <c r="AC8142" i="206"/>
  <c r="AC8117" i="206"/>
  <c r="AC8095" i="206"/>
  <c r="AC8074" i="206"/>
  <c r="AC8052" i="206"/>
  <c r="AC8031" i="206"/>
  <c r="AC8013" i="206"/>
  <c r="AC7995" i="206"/>
  <c r="AC7977" i="206"/>
  <c r="AC7959" i="206"/>
  <c r="AC7941" i="206"/>
  <c r="AC7923" i="206"/>
  <c r="AC7905" i="206"/>
  <c r="AC7887" i="206"/>
  <c r="AC7869" i="206"/>
  <c r="AC7851" i="206"/>
  <c r="AC7833" i="206"/>
  <c r="AC7815" i="206"/>
  <c r="AC7797" i="206"/>
  <c r="AC7780" i="206"/>
  <c r="AC7768" i="206"/>
  <c r="AC7756" i="206"/>
  <c r="AC7744" i="206"/>
  <c r="AC7732" i="206"/>
  <c r="AC7720" i="206"/>
  <c r="AC7708" i="206"/>
  <c r="AC7696" i="206"/>
  <c r="AC7684" i="206"/>
  <c r="AC7672" i="206"/>
  <c r="AC7660" i="206"/>
  <c r="AC7648" i="206"/>
  <c r="AC7636" i="206"/>
  <c r="AC7624" i="206"/>
  <c r="AC8309" i="206"/>
  <c r="AC8255" i="206"/>
  <c r="AC8215" i="206"/>
  <c r="AC8189" i="206"/>
  <c r="AC8161" i="206"/>
  <c r="AC8135" i="206"/>
  <c r="AC8111" i="206"/>
  <c r="AC8089" i="206"/>
  <c r="AC8068" i="206"/>
  <c r="AC8046" i="206"/>
  <c r="AC8026" i="206"/>
  <c r="AC8008" i="206"/>
  <c r="AC7990" i="206"/>
  <c r="AC7972" i="206"/>
  <c r="AC7954" i="206"/>
  <c r="AC7936" i="206"/>
  <c r="AC7918" i="206"/>
  <c r="AC7900" i="206"/>
  <c r="AC7882" i="206"/>
  <c r="AC7864" i="206"/>
  <c r="AC7846" i="206"/>
  <c r="AC7828" i="206"/>
  <c r="AC7810" i="206"/>
  <c r="AC7792" i="206"/>
  <c r="AC7779" i="206"/>
  <c r="AC7767" i="206"/>
  <c r="AC7755" i="206"/>
  <c r="AC7743" i="206"/>
  <c r="AC7731" i="206"/>
  <c r="AC7719" i="206"/>
  <c r="AC7707" i="206"/>
  <c r="AC7695" i="206"/>
  <c r="AC7683" i="206"/>
  <c r="AC7671" i="206"/>
  <c r="AC7659" i="206"/>
  <c r="AC7647" i="206"/>
  <c r="AC7635" i="206"/>
  <c r="AC7623" i="206"/>
  <c r="AC7611" i="206"/>
  <c r="AC7599" i="206"/>
  <c r="AC7587" i="206"/>
  <c r="AC7575" i="206"/>
  <c r="AC7563" i="206"/>
  <c r="AC7551" i="206"/>
  <c r="AC7539" i="206"/>
  <c r="AC7527" i="206"/>
  <c r="AC7515" i="206"/>
  <c r="AC7503" i="206"/>
  <c r="AC7491" i="206"/>
  <c r="AC7479" i="206"/>
  <c r="AC7467" i="206"/>
  <c r="AC7455" i="206"/>
  <c r="AC7443" i="206"/>
  <c r="AC7431" i="206"/>
  <c r="AC7419" i="206"/>
  <c r="AC7409" i="206"/>
  <c r="AC7401" i="206"/>
  <c r="AC7391" i="206"/>
  <c r="AC7383" i="206"/>
  <c r="AC7373" i="206"/>
  <c r="AC7365" i="206"/>
  <c r="AC7355" i="206"/>
  <c r="AC7347" i="206"/>
  <c r="AC7337" i="206"/>
  <c r="AC7329" i="206"/>
  <c r="AC7319" i="206"/>
  <c r="AC7311" i="206"/>
  <c r="AC7301" i="206"/>
  <c r="AC7293" i="206"/>
  <c r="AC7283" i="206"/>
  <c r="AC7275" i="206"/>
  <c r="AC7265" i="206"/>
  <c r="AC7257" i="206"/>
  <c r="AC7250" i="206"/>
  <c r="AC7244" i="206"/>
  <c r="AC7238" i="206"/>
  <c r="AC7232" i="206"/>
  <c r="AC7226" i="206"/>
  <c r="AC7220" i="206"/>
  <c r="AC7214" i="206"/>
  <c r="AC7208" i="206"/>
  <c r="AC7202" i="206"/>
  <c r="AC7196" i="206"/>
  <c r="AC7190" i="206"/>
  <c r="AC7184" i="206"/>
  <c r="AC7178" i="206"/>
  <c r="AC7172" i="206"/>
  <c r="AC7166" i="206"/>
  <c r="AC7160" i="206"/>
  <c r="AC7154" i="206"/>
  <c r="AC7148" i="206"/>
  <c r="AC7142" i="206"/>
  <c r="AC8305" i="206"/>
  <c r="AC8251" i="206"/>
  <c r="AC8214" i="206"/>
  <c r="AC8186" i="206"/>
  <c r="AC8160" i="206"/>
  <c r="AC8132" i="206"/>
  <c r="AC8110" i="206"/>
  <c r="AC8088" i="206"/>
  <c r="AC8066" i="206"/>
  <c r="AC8045" i="206"/>
  <c r="AC8025" i="206"/>
  <c r="AC8007" i="206"/>
  <c r="AC7989" i="206"/>
  <c r="AC7971" i="206"/>
  <c r="AC7953" i="206"/>
  <c r="AC7935" i="206"/>
  <c r="AC7917" i="206"/>
  <c r="AC7899" i="206"/>
  <c r="AC7881" i="206"/>
  <c r="AC7863" i="206"/>
  <c r="AC7845" i="206"/>
  <c r="AC7827" i="206"/>
  <c r="AC7809" i="206"/>
  <c r="AC7791" i="206"/>
  <c r="AC7778" i="206"/>
  <c r="AC7766" i="206"/>
  <c r="AC7754" i="206"/>
  <c r="AC7742" i="206"/>
  <c r="AC7730" i="206"/>
  <c r="AC7718" i="206"/>
  <c r="AC7706" i="206"/>
  <c r="AC7694" i="206"/>
  <c r="AC7682" i="206"/>
  <c r="AC7670" i="206"/>
  <c r="AC7658" i="206"/>
  <c r="AC7646" i="206"/>
  <c r="AC7634" i="206"/>
  <c r="AC7622" i="206"/>
  <c r="AC7610" i="206"/>
  <c r="AC7598" i="206"/>
  <c r="AC7586" i="206"/>
  <c r="AC7574" i="206"/>
  <c r="AC7562" i="206"/>
  <c r="AC7550" i="206"/>
  <c r="AC7538" i="206"/>
  <c r="AC7526" i="206"/>
  <c r="AC7514" i="206"/>
  <c r="AC7502" i="206"/>
  <c r="AC7490" i="206"/>
  <c r="AC7478" i="206"/>
  <c r="AC7466" i="206"/>
  <c r="AC7454" i="206"/>
  <c r="AC7442" i="206"/>
  <c r="AC7430" i="206"/>
  <c r="AC7418" i="206"/>
  <c r="AC7408" i="206"/>
  <c r="AC7400" i="206"/>
  <c r="AC7390" i="206"/>
  <c r="AC7382" i="206"/>
  <c r="AC7372" i="206"/>
  <c r="AC7364" i="206"/>
  <c r="AC7354" i="206"/>
  <c r="AC7346" i="206"/>
  <c r="AC7336" i="206"/>
  <c r="AC7328" i="206"/>
  <c r="AC7318" i="206"/>
  <c r="AC7310" i="206"/>
  <c r="AC7300" i="206"/>
  <c r="AC7292" i="206"/>
  <c r="AC7282" i="206"/>
  <c r="AC7274" i="206"/>
  <c r="AC7264" i="206"/>
  <c r="AC7256" i="206"/>
  <c r="AC7249" i="206"/>
  <c r="AC7243" i="206"/>
  <c r="AC7237" i="206"/>
  <c r="AC7231" i="206"/>
  <c r="AC7225" i="206"/>
  <c r="AC7219" i="206"/>
  <c r="AC7213" i="206"/>
  <c r="AC7207" i="206"/>
  <c r="AC7201" i="206"/>
  <c r="AC7195" i="206"/>
  <c r="AC7189" i="206"/>
  <c r="AC7183" i="206"/>
  <c r="AC8291" i="206"/>
  <c r="AC8237" i="206"/>
  <c r="AC8207" i="206"/>
  <c r="AC8179" i="206"/>
  <c r="AC8153" i="206"/>
  <c r="AC8125" i="206"/>
  <c r="AC8104" i="206"/>
  <c r="AC8082" i="206"/>
  <c r="AC8273" i="206"/>
  <c r="AC8225" i="206"/>
  <c r="AC8197" i="206"/>
  <c r="AC8171" i="206"/>
  <c r="AC8143" i="206"/>
  <c r="AC8118" i="206"/>
  <c r="AC8096" i="206"/>
  <c r="AC8075" i="206"/>
  <c r="AC8053" i="206"/>
  <c r="AC8032" i="206"/>
  <c r="AC8014" i="206"/>
  <c r="AC7996" i="206"/>
  <c r="AC7978" i="206"/>
  <c r="AC7960" i="206"/>
  <c r="AC7942" i="206"/>
  <c r="AC7924" i="206"/>
  <c r="AC7906" i="206"/>
  <c r="AC7888" i="206"/>
  <c r="AC7870" i="206"/>
  <c r="AC7852" i="206"/>
  <c r="AC7834" i="206"/>
  <c r="AC7816" i="206"/>
  <c r="AC7798" i="206"/>
  <c r="AC7784" i="206"/>
  <c r="AC7772" i="206"/>
  <c r="AC7760" i="206"/>
  <c r="AC7748" i="206"/>
  <c r="AC7736" i="206"/>
  <c r="AC7724" i="206"/>
  <c r="AC7712" i="206"/>
  <c r="AC7700" i="206"/>
  <c r="AC7688" i="206"/>
  <c r="AC7676" i="206"/>
  <c r="AC7664" i="206"/>
  <c r="AC7652" i="206"/>
  <c r="AC7640" i="206"/>
  <c r="AC7628" i="206"/>
  <c r="AC7616" i="206"/>
  <c r="AC7604" i="206"/>
  <c r="AC7592" i="206"/>
  <c r="AC7580" i="206"/>
  <c r="AC7568" i="206"/>
  <c r="AC7556" i="206"/>
  <c r="AC7544" i="206"/>
  <c r="AC7532" i="206"/>
  <c r="AC7520" i="206"/>
  <c r="AC7508" i="206"/>
  <c r="AC7496" i="206"/>
  <c r="AC7484" i="206"/>
  <c r="AC7472" i="206"/>
  <c r="AC7460" i="206"/>
  <c r="AC7448" i="206"/>
  <c r="AC7436" i="206"/>
  <c r="AC7424" i="206"/>
  <c r="AC7413" i="206"/>
  <c r="AC7403" i="206"/>
  <c r="AC7395" i="206"/>
  <c r="AC7385" i="206"/>
  <c r="AC7377" i="206"/>
  <c r="AC7367" i="206"/>
  <c r="AC7359" i="206"/>
  <c r="AC7349" i="206"/>
  <c r="AC7341" i="206"/>
  <c r="AC7331" i="206"/>
  <c r="AC7323" i="206"/>
  <c r="AC7313" i="206"/>
  <c r="AC7305" i="206"/>
  <c r="AC7295" i="206"/>
  <c r="AC7287" i="206"/>
  <c r="AC7277" i="206"/>
  <c r="AC7269" i="206"/>
  <c r="AC7259" i="206"/>
  <c r="AC7252" i="206"/>
  <c r="AC7246" i="206"/>
  <c r="AC7240" i="206"/>
  <c r="AC7234" i="206"/>
  <c r="AC7228" i="206"/>
  <c r="AC7222" i="206"/>
  <c r="AC7216" i="206"/>
  <c r="AC7210" i="206"/>
  <c r="AC7204" i="206"/>
  <c r="AC7198" i="206"/>
  <c r="AC7192" i="206"/>
  <c r="AC7186" i="206"/>
  <c r="AC7180" i="206"/>
  <c r="AC8124" i="206"/>
  <c r="AC8038" i="206"/>
  <c r="AC7983" i="206"/>
  <c r="AC7929" i="206"/>
  <c r="AC7875" i="206"/>
  <c r="AC7821" i="206"/>
  <c r="AC7773" i="206"/>
  <c r="AC7737" i="206"/>
  <c r="AC7701" i="206"/>
  <c r="AC7665" i="206"/>
  <c r="AC7629" i="206"/>
  <c r="AC7600" i="206"/>
  <c r="AC7576" i="206"/>
  <c r="AC7552" i="206"/>
  <c r="AC7528" i="206"/>
  <c r="AC7504" i="206"/>
  <c r="AC7480" i="206"/>
  <c r="AC7456" i="206"/>
  <c r="AC7432" i="206"/>
  <c r="AC7412" i="206"/>
  <c r="AC7394" i="206"/>
  <c r="AC7376" i="206"/>
  <c r="AC7358" i="206"/>
  <c r="AC7340" i="206"/>
  <c r="AC7322" i="206"/>
  <c r="AC7304" i="206"/>
  <c r="AC7286" i="206"/>
  <c r="AC7268" i="206"/>
  <c r="AC7251" i="206"/>
  <c r="AC7239" i="206"/>
  <c r="AC7227" i="206"/>
  <c r="AC7215" i="206"/>
  <c r="AC7203" i="206"/>
  <c r="AC7191" i="206"/>
  <c r="AC7179" i="206"/>
  <c r="AC7171" i="206"/>
  <c r="AC7164" i="206"/>
  <c r="AC7157" i="206"/>
  <c r="AC7150" i="206"/>
  <c r="AC7143" i="206"/>
  <c r="AC7136" i="206"/>
  <c r="AC7130" i="206"/>
  <c r="AC7124" i="206"/>
  <c r="AC7118" i="206"/>
  <c r="AC7112" i="206"/>
  <c r="AC7106" i="206"/>
  <c r="AC7100" i="206"/>
  <c r="AC7094" i="206"/>
  <c r="AC7088" i="206"/>
  <c r="AC7082" i="206"/>
  <c r="AC7076" i="206"/>
  <c r="AC7070" i="206"/>
  <c r="AC7064" i="206"/>
  <c r="AC7058" i="206"/>
  <c r="AC7052" i="206"/>
  <c r="AC7046" i="206"/>
  <c r="AC7040" i="206"/>
  <c r="AC7034" i="206"/>
  <c r="AC7028" i="206"/>
  <c r="AC7022" i="206"/>
  <c r="AC7016" i="206"/>
  <c r="AC7010" i="206"/>
  <c r="AC7004" i="206"/>
  <c r="AC6998" i="206"/>
  <c r="AC6992" i="206"/>
  <c r="AC6986" i="206"/>
  <c r="AC6980" i="206"/>
  <c r="AC6974" i="206"/>
  <c r="AC6968" i="206"/>
  <c r="AC6962" i="206"/>
  <c r="AC6956" i="206"/>
  <c r="AC6950" i="206"/>
  <c r="AC6944" i="206"/>
  <c r="AC6938" i="206"/>
  <c r="AC6932" i="206"/>
  <c r="AC6926" i="206"/>
  <c r="AC6920" i="206"/>
  <c r="AC6914" i="206"/>
  <c r="AC6908" i="206"/>
  <c r="AC6902" i="206"/>
  <c r="AC6896" i="206"/>
  <c r="AC6890" i="206"/>
  <c r="AC6884" i="206"/>
  <c r="AC6878" i="206"/>
  <c r="AC6872" i="206"/>
  <c r="AC6866" i="206"/>
  <c r="AC6860" i="206"/>
  <c r="AC6854" i="206"/>
  <c r="AC6848" i="206"/>
  <c r="AC6842" i="206"/>
  <c r="AC6836" i="206"/>
  <c r="AC6830" i="206"/>
  <c r="AC6824" i="206"/>
  <c r="AC6818" i="206"/>
  <c r="AC6812" i="206"/>
  <c r="AC6806" i="206"/>
  <c r="AC6800" i="206"/>
  <c r="AC6794" i="206"/>
  <c r="AC6788" i="206"/>
  <c r="AC6782" i="206"/>
  <c r="AC6776" i="206"/>
  <c r="AC6770" i="206"/>
  <c r="AC6764" i="206"/>
  <c r="AC6758" i="206"/>
  <c r="AC6752" i="206"/>
  <c r="AC6746" i="206"/>
  <c r="AC6740" i="206"/>
  <c r="AC6734" i="206"/>
  <c r="AC6728" i="206"/>
  <c r="AC6722" i="206"/>
  <c r="AC6716" i="206"/>
  <c r="AC6710" i="206"/>
  <c r="AC6704" i="206"/>
  <c r="AC6698" i="206"/>
  <c r="AC6692" i="206"/>
  <c r="AC6686" i="206"/>
  <c r="AC6680" i="206"/>
  <c r="AC6674" i="206"/>
  <c r="AC6668" i="206"/>
  <c r="AC6662" i="206"/>
  <c r="AC6656" i="206"/>
  <c r="AC6650" i="206"/>
  <c r="AC6644" i="206"/>
  <c r="AC6638" i="206"/>
  <c r="AC6632" i="206"/>
  <c r="AC6626" i="206"/>
  <c r="AC6620" i="206"/>
  <c r="AC6614" i="206"/>
  <c r="AC8287" i="206"/>
  <c r="AC8102" i="206"/>
  <c r="AC8020" i="206"/>
  <c r="AC7966" i="206"/>
  <c r="AC7912" i="206"/>
  <c r="AC7858" i="206"/>
  <c r="AC7804" i="206"/>
  <c r="AC7762" i="206"/>
  <c r="AC7726" i="206"/>
  <c r="AC7690" i="206"/>
  <c r="AC7654" i="206"/>
  <c r="AC7618" i="206"/>
  <c r="AC7594" i="206"/>
  <c r="AC7570" i="206"/>
  <c r="AC7546" i="206"/>
  <c r="AC7522" i="206"/>
  <c r="AC7498" i="206"/>
  <c r="AC7474" i="206"/>
  <c r="AC7450" i="206"/>
  <c r="AC7426" i="206"/>
  <c r="AC7407" i="206"/>
  <c r="AC7389" i="206"/>
  <c r="AC7371" i="206"/>
  <c r="AC7353" i="206"/>
  <c r="AC7335" i="206"/>
  <c r="AC7317" i="206"/>
  <c r="AC7299" i="206"/>
  <c r="AC7281" i="206"/>
  <c r="AC7263" i="206"/>
  <c r="AC7248" i="206"/>
  <c r="AC7236" i="206"/>
  <c r="AC7224" i="206"/>
  <c r="AC7212" i="206"/>
  <c r="AC7200" i="206"/>
  <c r="AC7188" i="206"/>
  <c r="AC7177" i="206"/>
  <c r="AC7170" i="206"/>
  <c r="AC7163" i="206"/>
  <c r="AC7156" i="206"/>
  <c r="AC7149" i="206"/>
  <c r="AC7141" i="206"/>
  <c r="AC7135" i="206"/>
  <c r="AC7129" i="206"/>
  <c r="AC7123" i="206"/>
  <c r="AC7117" i="206"/>
  <c r="AC7111" i="206"/>
  <c r="AC7105" i="206"/>
  <c r="AC7099" i="206"/>
  <c r="AC7093" i="206"/>
  <c r="AC7087" i="206"/>
  <c r="AC7081" i="206"/>
  <c r="AC7075" i="206"/>
  <c r="AC7069" i="206"/>
  <c r="AC7063" i="206"/>
  <c r="AC7057" i="206"/>
  <c r="AC7051" i="206"/>
  <c r="AC7045" i="206"/>
  <c r="AC7039" i="206"/>
  <c r="AC7033" i="206"/>
  <c r="AC7027" i="206"/>
  <c r="AC7021" i="206"/>
  <c r="AC7015" i="206"/>
  <c r="AC7009" i="206"/>
  <c r="AC7003" i="206"/>
  <c r="AC6997" i="206"/>
  <c r="AC6991" i="206"/>
  <c r="AC6985" i="206"/>
  <c r="AC6979" i="206"/>
  <c r="AC6973" i="206"/>
  <c r="AC6967" i="206"/>
  <c r="AC6961" i="206"/>
  <c r="AC6955" i="206"/>
  <c r="AC6949" i="206"/>
  <c r="AC6943" i="206"/>
  <c r="AC6937" i="206"/>
  <c r="AC6931" i="206"/>
  <c r="AC6925" i="206"/>
  <c r="AC6919" i="206"/>
  <c r="AC6913" i="206"/>
  <c r="AC6907" i="206"/>
  <c r="AC6901" i="206"/>
  <c r="AC6895" i="206"/>
  <c r="AC6889" i="206"/>
  <c r="AC6883" i="206"/>
  <c r="AC6877" i="206"/>
  <c r="AC6871" i="206"/>
  <c r="AC6865" i="206"/>
  <c r="AC6859" i="206"/>
  <c r="AC6853" i="206"/>
  <c r="AC6847" i="206"/>
  <c r="AC6841" i="206"/>
  <c r="AC6835" i="206"/>
  <c r="AC6829" i="206"/>
  <c r="AC6823" i="206"/>
  <c r="AC6817" i="206"/>
  <c r="AC6811" i="206"/>
  <c r="AC6805" i="206"/>
  <c r="AC6799" i="206"/>
  <c r="AC6793" i="206"/>
  <c r="AC6787" i="206"/>
  <c r="AC6781" i="206"/>
  <c r="AC6775" i="206"/>
  <c r="AC6769" i="206"/>
  <c r="AC6763" i="206"/>
  <c r="AC6757" i="206"/>
  <c r="AC6751" i="206"/>
  <c r="AC6745" i="206"/>
  <c r="AC6739" i="206"/>
  <c r="AC6733" i="206"/>
  <c r="AC6727" i="206"/>
  <c r="AC6721" i="206"/>
  <c r="AC6715" i="206"/>
  <c r="AC6709" i="206"/>
  <c r="AC6703" i="206"/>
  <c r="AC6697" i="206"/>
  <c r="AC6691" i="206"/>
  <c r="AC6685" i="206"/>
  <c r="AC6679" i="206"/>
  <c r="AC6673" i="206"/>
  <c r="AC6667" i="206"/>
  <c r="AC6661" i="206"/>
  <c r="AC6655" i="206"/>
  <c r="AC6649" i="206"/>
  <c r="AC6643" i="206"/>
  <c r="AC6637" i="206"/>
  <c r="AC6631" i="206"/>
  <c r="AC6625" i="206"/>
  <c r="AC6619" i="206"/>
  <c r="AC8233" i="206"/>
  <c r="AC8081" i="206"/>
  <c r="AC8019" i="206"/>
  <c r="AC7965" i="206"/>
  <c r="AC7911" i="206"/>
  <c r="AC7857" i="206"/>
  <c r="AC7803" i="206"/>
  <c r="AC7761" i="206"/>
  <c r="AC7725" i="206"/>
  <c r="AC7689" i="206"/>
  <c r="AC7653" i="206"/>
  <c r="AC7617" i="206"/>
  <c r="AC7593" i="206"/>
  <c r="AC7569" i="206"/>
  <c r="AC7545" i="206"/>
  <c r="AC7521" i="206"/>
  <c r="AC7497" i="206"/>
  <c r="AC7473" i="206"/>
  <c r="AC7449" i="206"/>
  <c r="AC7425" i="206"/>
  <c r="AC7406" i="206"/>
  <c r="AC7388" i="206"/>
  <c r="AC7370" i="206"/>
  <c r="AC7352" i="206"/>
  <c r="AC7334" i="206"/>
  <c r="AC7316" i="206"/>
  <c r="AC7298" i="206"/>
  <c r="AC7280" i="206"/>
  <c r="AC7262" i="206"/>
  <c r="AC7247" i="206"/>
  <c r="AC7235" i="206"/>
  <c r="AC7223" i="206"/>
  <c r="AC7211" i="206"/>
  <c r="AC7199" i="206"/>
  <c r="AC7187" i="206"/>
  <c r="AC7176" i="206"/>
  <c r="AC7169" i="206"/>
  <c r="AC7162" i="206"/>
  <c r="AC7155" i="206"/>
  <c r="AC7147" i="206"/>
  <c r="AC7140" i="206"/>
  <c r="AC7134" i="206"/>
  <c r="AC7128" i="206"/>
  <c r="AC7122" i="206"/>
  <c r="AC7116" i="206"/>
  <c r="AC7110" i="206"/>
  <c r="AC7104" i="206"/>
  <c r="AC7098" i="206"/>
  <c r="AC7092" i="206"/>
  <c r="AC7086" i="206"/>
  <c r="AC7080" i="206"/>
  <c r="AC7074" i="206"/>
  <c r="AC7068" i="206"/>
  <c r="AC7062" i="206"/>
  <c r="AC7056" i="206"/>
  <c r="AC7050" i="206"/>
  <c r="AC7044" i="206"/>
  <c r="AC7038" i="206"/>
  <c r="AC7032" i="206"/>
  <c r="AC7026" i="206"/>
  <c r="AC7020" i="206"/>
  <c r="AC7014" i="206"/>
  <c r="AC7008" i="206"/>
  <c r="AC7002" i="206"/>
  <c r="AC6996" i="206"/>
  <c r="AC6990" i="206"/>
  <c r="AC6984" i="206"/>
  <c r="AC6978" i="206"/>
  <c r="AC6972" i="206"/>
  <c r="AC6966" i="206"/>
  <c r="AC6960" i="206"/>
  <c r="AC6954" i="206"/>
  <c r="AC6948" i="206"/>
  <c r="AC6942" i="206"/>
  <c r="AC6936" i="206"/>
  <c r="AC6930" i="206"/>
  <c r="AC6924" i="206"/>
  <c r="AC6918" i="206"/>
  <c r="AC6912" i="206"/>
  <c r="AC6906" i="206"/>
  <c r="AC6900" i="206"/>
  <c r="AC6894" i="206"/>
  <c r="AC6888" i="206"/>
  <c r="AC6882" i="206"/>
  <c r="AC6876" i="206"/>
  <c r="AC6870" i="206"/>
  <c r="AC6864" i="206"/>
  <c r="AC6858" i="206"/>
  <c r="AC6852" i="206"/>
  <c r="AC6846" i="206"/>
  <c r="AC6840" i="206"/>
  <c r="AC6834" i="206"/>
  <c r="AC6828" i="206"/>
  <c r="AC6822" i="206"/>
  <c r="AC6816" i="206"/>
  <c r="AC6810" i="206"/>
  <c r="AC6804" i="206"/>
  <c r="AC6798" i="206"/>
  <c r="AC6792" i="206"/>
  <c r="AC6786" i="206"/>
  <c r="AC6780" i="206"/>
  <c r="AC6774" i="206"/>
  <c r="AC6768" i="206"/>
  <c r="AC6762" i="206"/>
  <c r="AC6756" i="206"/>
  <c r="AC6750" i="206"/>
  <c r="AC6744" i="206"/>
  <c r="AC6738" i="206"/>
  <c r="AC6732" i="206"/>
  <c r="AC6726" i="206"/>
  <c r="AC6720" i="206"/>
  <c r="AC6714" i="206"/>
  <c r="AC6708" i="206"/>
  <c r="AC6702" i="206"/>
  <c r="AC6696" i="206"/>
  <c r="AC6690" i="206"/>
  <c r="AC6684" i="206"/>
  <c r="AC6678" i="206"/>
  <c r="AC6672" i="206"/>
  <c r="AC6666" i="206"/>
  <c r="AC6660" i="206"/>
  <c r="AC6654" i="206"/>
  <c r="AC6648" i="206"/>
  <c r="AC6642" i="206"/>
  <c r="AC6636" i="206"/>
  <c r="AC6630" i="206"/>
  <c r="AC6624" i="206"/>
  <c r="AC6618" i="206"/>
  <c r="AC6612" i="206"/>
  <c r="AC8204" i="206"/>
  <c r="AC8060" i="206"/>
  <c r="AC8002" i="206"/>
  <c r="AC7948" i="206"/>
  <c r="AC7894" i="206"/>
  <c r="AC7840" i="206"/>
  <c r="AC7786" i="206"/>
  <c r="AC7750" i="206"/>
  <c r="AC7714" i="206"/>
  <c r="AC7678" i="206"/>
  <c r="AC7642" i="206"/>
  <c r="AC7612" i="206"/>
  <c r="AC7588" i="206"/>
  <c r="AC7564" i="206"/>
  <c r="AC7540" i="206"/>
  <c r="AC7516" i="206"/>
  <c r="AC7492" i="206"/>
  <c r="AC7468" i="206"/>
  <c r="AC7444" i="206"/>
  <c r="AC7420" i="206"/>
  <c r="AC7402" i="206"/>
  <c r="AC7384" i="206"/>
  <c r="AC7366" i="206"/>
  <c r="AC7348" i="206"/>
  <c r="AC7330" i="206"/>
  <c r="AC7312" i="206"/>
  <c r="AC7294" i="206"/>
  <c r="AC7276" i="206"/>
  <c r="AC7258" i="206"/>
  <c r="AC7245" i="206"/>
  <c r="AC7233" i="206"/>
  <c r="AC7221" i="206"/>
  <c r="AC7209" i="206"/>
  <c r="AC7197" i="206"/>
  <c r="AC7185" i="206"/>
  <c r="AC7175" i="206"/>
  <c r="AC7168" i="206"/>
  <c r="AC7161" i="206"/>
  <c r="AC7153" i="206"/>
  <c r="AC7146" i="206"/>
  <c r="AC7139" i="206"/>
  <c r="AC7133" i="206"/>
  <c r="AC7127" i="206"/>
  <c r="AC7121" i="206"/>
  <c r="AC7115" i="206"/>
  <c r="AC7109" i="206"/>
  <c r="AC7103" i="206"/>
  <c r="AC7097" i="206"/>
  <c r="AC7091" i="206"/>
  <c r="AC7085" i="206"/>
  <c r="AC7079" i="206"/>
  <c r="AC7073" i="206"/>
  <c r="AC7067" i="206"/>
  <c r="AC7061" i="206"/>
  <c r="AC7055" i="206"/>
  <c r="AC7049" i="206"/>
  <c r="AC7043" i="206"/>
  <c r="AC7037" i="206"/>
  <c r="AC7031" i="206"/>
  <c r="AC7025" i="206"/>
  <c r="AC7019" i="206"/>
  <c r="AC7013" i="206"/>
  <c r="AC7007" i="206"/>
  <c r="AC7001" i="206"/>
  <c r="AC6995" i="206"/>
  <c r="AC6989" i="206"/>
  <c r="AC6983" i="206"/>
  <c r="AC6977" i="206"/>
  <c r="AC6971" i="206"/>
  <c r="AC6965" i="206"/>
  <c r="AC6959" i="206"/>
  <c r="AC6953" i="206"/>
  <c r="AC6947" i="206"/>
  <c r="AC6941" i="206"/>
  <c r="AC6935" i="206"/>
  <c r="AC6929" i="206"/>
  <c r="AC6923" i="206"/>
  <c r="AC6917" i="206"/>
  <c r="AC6911" i="206"/>
  <c r="AC6905" i="206"/>
  <c r="AC6899" i="206"/>
  <c r="AC6893" i="206"/>
  <c r="AC6887" i="206"/>
  <c r="AC6881" i="206"/>
  <c r="AC6875" i="206"/>
  <c r="AC6869" i="206"/>
  <c r="AC6863" i="206"/>
  <c r="AC6857" i="206"/>
  <c r="AC6851" i="206"/>
  <c r="AC6845" i="206"/>
  <c r="AC6839" i="206"/>
  <c r="AC6833" i="206"/>
  <c r="AC6827" i="206"/>
  <c r="AC6821" i="206"/>
  <c r="AC6815" i="206"/>
  <c r="AC6809" i="206"/>
  <c r="AC6803" i="206"/>
  <c r="AC6797" i="206"/>
  <c r="AC6791" i="206"/>
  <c r="AC6785" i="206"/>
  <c r="AC6779" i="206"/>
  <c r="AC6773" i="206"/>
  <c r="AC6767" i="206"/>
  <c r="AC6761" i="206"/>
  <c r="AC6755" i="206"/>
  <c r="AC6749" i="206"/>
  <c r="AC6743" i="206"/>
  <c r="AC6737" i="206"/>
  <c r="AC6731" i="206"/>
  <c r="AC6725" i="206"/>
  <c r="AC6719" i="206"/>
  <c r="AC6713" i="206"/>
  <c r="AC6707" i="206"/>
  <c r="AC6701" i="206"/>
  <c r="AC6695" i="206"/>
  <c r="AC6689" i="206"/>
  <c r="AC6683" i="206"/>
  <c r="AC6677" i="206"/>
  <c r="AC6671" i="206"/>
  <c r="AC6665" i="206"/>
  <c r="AC6659" i="206"/>
  <c r="AC6653" i="206"/>
  <c r="AC6647" i="206"/>
  <c r="AC6641" i="206"/>
  <c r="AC6635" i="206"/>
  <c r="AC6629" i="206"/>
  <c r="AC6623" i="206"/>
  <c r="AC6617" i="206"/>
  <c r="AC6611" i="206"/>
  <c r="AC8150" i="206"/>
  <c r="AC8039" i="206"/>
  <c r="AC7984" i="206"/>
  <c r="AC7930" i="206"/>
  <c r="AC7876" i="206"/>
  <c r="AC7822" i="206"/>
  <c r="AC7774" i="206"/>
  <c r="AC7738" i="206"/>
  <c r="AC7702" i="206"/>
  <c r="AC7666" i="206"/>
  <c r="AC7630" i="206"/>
  <c r="AC7605" i="206"/>
  <c r="AC7581" i="206"/>
  <c r="AC7557" i="206"/>
  <c r="AC7533" i="206"/>
  <c r="AC7509" i="206"/>
  <c r="AC7485" i="206"/>
  <c r="AC7461" i="206"/>
  <c r="AC7437" i="206"/>
  <c r="AC7414" i="206"/>
  <c r="AC7396" i="206"/>
  <c r="AC7378" i="206"/>
  <c r="AC7360" i="206"/>
  <c r="AC7342" i="206"/>
  <c r="AC7324" i="206"/>
  <c r="AC7306" i="206"/>
  <c r="AC7288" i="206"/>
  <c r="AC7270" i="206"/>
  <c r="AC7253" i="206"/>
  <c r="AC7241" i="206"/>
  <c r="AC7229" i="206"/>
  <c r="AC7217" i="206"/>
  <c r="AC7205" i="206"/>
  <c r="AC7193" i="206"/>
  <c r="AC7181" i="206"/>
  <c r="AC7173" i="206"/>
  <c r="AC7165" i="206"/>
  <c r="AC7158" i="206"/>
  <c r="AC7151" i="206"/>
  <c r="AC7144" i="206"/>
  <c r="AC7137" i="206"/>
  <c r="AC7131" i="206"/>
  <c r="AC7125" i="206"/>
  <c r="AC7119" i="206"/>
  <c r="AC7113" i="206"/>
  <c r="AC7107" i="206"/>
  <c r="AC7101" i="206"/>
  <c r="AC7095" i="206"/>
  <c r="AC7089" i="206"/>
  <c r="AC7083" i="206"/>
  <c r="AC7077" i="206"/>
  <c r="AC7071" i="206"/>
  <c r="AC7065" i="206"/>
  <c r="AC7059" i="206"/>
  <c r="AC7053" i="206"/>
  <c r="AC7047" i="206"/>
  <c r="AC7041" i="206"/>
  <c r="AC7035" i="206"/>
  <c r="AC7029" i="206"/>
  <c r="AC7023" i="206"/>
  <c r="AC7017" i="206"/>
  <c r="AC7011" i="206"/>
  <c r="AC7005" i="206"/>
  <c r="AC6999" i="206"/>
  <c r="AC6993" i="206"/>
  <c r="AC6987" i="206"/>
  <c r="AC6981" i="206"/>
  <c r="AC6975" i="206"/>
  <c r="AC6969" i="206"/>
  <c r="AC6963" i="206"/>
  <c r="AC6957" i="206"/>
  <c r="AC6951" i="206"/>
  <c r="AC6945" i="206"/>
  <c r="AC6939" i="206"/>
  <c r="AC6933" i="206"/>
  <c r="AC6927" i="206"/>
  <c r="AC6921" i="206"/>
  <c r="AC6915" i="206"/>
  <c r="AC6909" i="206"/>
  <c r="AC6903" i="206"/>
  <c r="AC6897" i="206"/>
  <c r="AC6891" i="206"/>
  <c r="AC6885" i="206"/>
  <c r="AC6879" i="206"/>
  <c r="AC6873" i="206"/>
  <c r="AC6867" i="206"/>
  <c r="AC6861" i="206"/>
  <c r="AC6855" i="206"/>
  <c r="AC6849" i="206"/>
  <c r="AC6843" i="206"/>
  <c r="AC6837" i="206"/>
  <c r="AC6831" i="206"/>
  <c r="AC6825" i="206"/>
  <c r="AC6819" i="206"/>
  <c r="AC6813" i="206"/>
  <c r="AC6807" i="206"/>
  <c r="AC6801" i="206"/>
  <c r="AC6795" i="206"/>
  <c r="AC6789" i="206"/>
  <c r="AC6783" i="206"/>
  <c r="AC6777" i="206"/>
  <c r="AC6771" i="206"/>
  <c r="AC6765" i="206"/>
  <c r="AC6759" i="206"/>
  <c r="AC6753" i="206"/>
  <c r="AC6747" i="206"/>
  <c r="AC6741" i="206"/>
  <c r="AC6735" i="206"/>
  <c r="AC6729" i="206"/>
  <c r="AC6723" i="206"/>
  <c r="AC6717" i="206"/>
  <c r="AC6711" i="206"/>
  <c r="AC6705" i="206"/>
  <c r="AC6699" i="206"/>
  <c r="AC6693" i="206"/>
  <c r="AC6687" i="206"/>
  <c r="AC6681" i="206"/>
  <c r="AC6675" i="206"/>
  <c r="AC6669" i="206"/>
  <c r="AC6663" i="206"/>
  <c r="AC6657" i="206"/>
  <c r="AC6651" i="206"/>
  <c r="AC6645" i="206"/>
  <c r="AC6639" i="206"/>
  <c r="AC6633" i="206"/>
  <c r="AC6627" i="206"/>
  <c r="AC6621" i="206"/>
  <c r="AC6615" i="206"/>
  <c r="AC7839" i="206"/>
  <c r="AC7606" i="206"/>
  <c r="AC7462" i="206"/>
  <c r="AC7343" i="206"/>
  <c r="AC7242" i="206"/>
  <c r="AC7174" i="206"/>
  <c r="AC7132" i="206"/>
  <c r="AC7096" i="206"/>
  <c r="AC7060" i="206"/>
  <c r="AC7024" i="206"/>
  <c r="AC6988" i="206"/>
  <c r="AC6952" i="206"/>
  <c r="AC6916" i="206"/>
  <c r="AC6880" i="206"/>
  <c r="AC6844" i="206"/>
  <c r="AC6808" i="206"/>
  <c r="AC6772" i="206"/>
  <c r="AC6736" i="206"/>
  <c r="AC6700" i="206"/>
  <c r="AC6664" i="206"/>
  <c r="AC6628" i="206"/>
  <c r="AC8178" i="206"/>
  <c r="AC7785" i="206"/>
  <c r="AC7582" i="206"/>
  <c r="AC7438" i="206"/>
  <c r="AC7325" i="206"/>
  <c r="AC7230" i="206"/>
  <c r="AC7167" i="206"/>
  <c r="AC7126" i="206"/>
  <c r="AC7090" i="206"/>
  <c r="AC7054" i="206"/>
  <c r="AC7018" i="206"/>
  <c r="AC6982" i="206"/>
  <c r="AC6946" i="206"/>
  <c r="AC6910" i="206"/>
  <c r="AC6874" i="206"/>
  <c r="AC6838" i="206"/>
  <c r="AC6802" i="206"/>
  <c r="AC6766" i="206"/>
  <c r="AC6730" i="206"/>
  <c r="AC6694" i="206"/>
  <c r="AC6658" i="206"/>
  <c r="AC6622" i="206"/>
  <c r="AC8059" i="206"/>
  <c r="AC7749" i="206"/>
  <c r="AC7558" i="206"/>
  <c r="AC7415" i="206"/>
  <c r="AC7307" i="206"/>
  <c r="AC7218" i="206"/>
  <c r="AC7159" i="206"/>
  <c r="AC7120" i="206"/>
  <c r="AC7084" i="206"/>
  <c r="AC7048" i="206"/>
  <c r="AC7012" i="206"/>
  <c r="AC6976" i="206"/>
  <c r="AC6940" i="206"/>
  <c r="AC6904" i="206"/>
  <c r="AC6868" i="206"/>
  <c r="AC6832" i="206"/>
  <c r="AC6796" i="206"/>
  <c r="AC6760" i="206"/>
  <c r="AC6724" i="206"/>
  <c r="AC6688" i="206"/>
  <c r="AC6652" i="206"/>
  <c r="AC6616" i="206"/>
  <c r="AC8001" i="206"/>
  <c r="AC7713" i="206"/>
  <c r="AC7534" i="206"/>
  <c r="AC7397" i="206"/>
  <c r="AC7289" i="206"/>
  <c r="AC7206" i="206"/>
  <c r="AC7152" i="206"/>
  <c r="AC7114" i="206"/>
  <c r="AC7078" i="206"/>
  <c r="AC7042" i="206"/>
  <c r="AC7006" i="206"/>
  <c r="AC6970" i="206"/>
  <c r="AC6934" i="206"/>
  <c r="AC6898" i="206"/>
  <c r="AC6862" i="206"/>
  <c r="AC6826" i="206"/>
  <c r="AC6790" i="206"/>
  <c r="AC6754" i="206"/>
  <c r="AC6718" i="206"/>
  <c r="AC6682" i="206"/>
  <c r="AC6646" i="206"/>
  <c r="AC6613" i="206"/>
  <c r="AC7893" i="206"/>
  <c r="AC7641" i="206"/>
  <c r="AC7486" i="206"/>
  <c r="AC7361" i="206"/>
  <c r="AC7254" i="206"/>
  <c r="AC7182" i="206"/>
  <c r="AC7138" i="206"/>
  <c r="AC7102" i="206"/>
  <c r="AC7066" i="206"/>
  <c r="AC7030" i="206"/>
  <c r="AC6994" i="206"/>
  <c r="AC6958" i="206"/>
  <c r="AC6922" i="206"/>
  <c r="AC6886" i="206"/>
  <c r="AC6850" i="206"/>
  <c r="AC6814" i="206"/>
  <c r="AC6778" i="206"/>
  <c r="AC6742" i="206"/>
  <c r="AC6706" i="206"/>
  <c r="AC6670" i="206"/>
  <c r="AC6634" i="206"/>
  <c r="AC7194" i="206"/>
  <c r="AC6964" i="206"/>
  <c r="AC6748" i="206"/>
  <c r="AC7947" i="206"/>
  <c r="AC7145" i="206"/>
  <c r="AC6928" i="206"/>
  <c r="AC6712" i="206"/>
  <c r="AC7677" i="206"/>
  <c r="AC7108" i="206"/>
  <c r="AC6892" i="206"/>
  <c r="AC6676" i="206"/>
  <c r="AC7510" i="206"/>
  <c r="AC7072" i="206"/>
  <c r="AC6856" i="206"/>
  <c r="AC6640" i="206"/>
  <c r="AC7271" i="206"/>
  <c r="AC7000" i="206"/>
  <c r="AC6784" i="206"/>
  <c r="AC7379" i="206"/>
  <c r="AC7036" i="206"/>
  <c r="AC6820" i="206"/>
  <c r="AA2312" i="206"/>
  <c r="AA2318" i="206"/>
  <c r="AA2324" i="206"/>
  <c r="AA2330" i="206"/>
  <c r="AA2336" i="206"/>
  <c r="AA2342" i="206"/>
  <c r="AA2348" i="206"/>
  <c r="AA2354" i="206"/>
  <c r="AA2360" i="206"/>
  <c r="AA2366" i="206"/>
  <c r="AA2372" i="206"/>
  <c r="AA2378" i="206"/>
  <c r="AA2384" i="206"/>
  <c r="AA2390" i="206"/>
  <c r="AA2396" i="206"/>
  <c r="AA2402" i="206"/>
  <c r="AA2408" i="206"/>
  <c r="AA2415" i="206"/>
  <c r="AA2422" i="206"/>
  <c r="AA2430" i="206"/>
  <c r="AA2437" i="206"/>
  <c r="AA2444" i="206"/>
  <c r="AA2451" i="206"/>
  <c r="AA2458" i="206"/>
  <c r="AA2466" i="206"/>
  <c r="AA2473" i="206"/>
  <c r="AA2480" i="206"/>
  <c r="AA2487" i="206"/>
  <c r="AA2494" i="206"/>
  <c r="AA2502" i="206"/>
  <c r="AA2509" i="206"/>
  <c r="AA2516" i="206"/>
  <c r="AA2523" i="206"/>
  <c r="AA2530" i="206"/>
  <c r="AA2538" i="206"/>
  <c r="AA2545" i="206"/>
  <c r="AA2554" i="206"/>
  <c r="AA2563" i="206"/>
  <c r="AA2572" i="206"/>
  <c r="AA2581" i="206"/>
  <c r="AA2590" i="206"/>
  <c r="AA2599" i="206"/>
  <c r="AA2608" i="206"/>
  <c r="AA2617" i="206"/>
  <c r="AA2626" i="206"/>
  <c r="AA2635" i="206"/>
  <c r="AA2644" i="206"/>
  <c r="AA2653" i="206"/>
  <c r="AA2662" i="206"/>
  <c r="AA2671" i="206"/>
  <c r="AA2680" i="206"/>
  <c r="AA2689" i="206"/>
  <c r="AA2698" i="206"/>
  <c r="AA2707" i="206"/>
  <c r="AA2716" i="206"/>
  <c r="AA2725" i="206"/>
  <c r="AA2734" i="206"/>
  <c r="AA2743" i="206"/>
  <c r="AA2752" i="206"/>
  <c r="AA2761" i="206"/>
  <c r="AA2770" i="206"/>
  <c r="AA2779" i="206"/>
  <c r="AA2790" i="206"/>
  <c r="AA2802" i="206"/>
  <c r="AA2817" i="206"/>
  <c r="AA2847" i="206"/>
  <c r="AA2883" i="206"/>
  <c r="AA2919" i="206"/>
  <c r="AA2955" i="206"/>
  <c r="AA2991" i="206"/>
  <c r="AA3027" i="206"/>
  <c r="AA3063" i="206"/>
  <c r="AA3099" i="206"/>
  <c r="AA3135" i="206"/>
  <c r="AA3171" i="206"/>
  <c r="AA3207" i="206"/>
  <c r="AA3243" i="206"/>
  <c r="AA3279" i="206"/>
  <c r="AA3315" i="206"/>
  <c r="AA3351" i="206"/>
  <c r="AA3387" i="206"/>
  <c r="AA3423" i="206"/>
  <c r="AA3459" i="206"/>
  <c r="AA3495" i="206"/>
  <c r="AA3537" i="206"/>
  <c r="AA3581" i="206"/>
  <c r="AA3638" i="206"/>
  <c r="AA3710" i="206"/>
  <c r="AA3842" i="206"/>
  <c r="AA5342" i="206"/>
  <c r="AA5378" i="206"/>
  <c r="AA5414" i="206"/>
  <c r="AA5450" i="206"/>
  <c r="AA5486" i="206"/>
  <c r="AA5522" i="206"/>
  <c r="AA5558" i="206"/>
  <c r="AA5594" i="206"/>
  <c r="AA5630" i="206"/>
  <c r="AA5681" i="206"/>
  <c r="AA5753" i="206"/>
  <c r="AA5825" i="206"/>
  <c r="AA5906" i="206"/>
  <c r="AA6122" i="206"/>
  <c r="AA6606" i="206"/>
  <c r="AA6600" i="206"/>
  <c r="AA6594" i="206"/>
  <c r="AA6588" i="206"/>
  <c r="AA6582" i="206"/>
  <c r="AA6576" i="206"/>
  <c r="AA6570" i="206"/>
  <c r="AA6564" i="206"/>
  <c r="AA6558" i="206"/>
  <c r="AA6552" i="206"/>
  <c r="AA6546" i="206"/>
  <c r="AA6540" i="206"/>
  <c r="AA6534" i="206"/>
  <c r="AA6528" i="206"/>
  <c r="AA6522" i="206"/>
  <c r="AA6516" i="206"/>
  <c r="AA6510" i="206"/>
  <c r="AA6504" i="206"/>
  <c r="AA6498" i="206"/>
  <c r="AA6492" i="206"/>
  <c r="AA6486" i="206"/>
  <c r="AA6480" i="206"/>
  <c r="AA6474" i="206"/>
  <c r="AA6468" i="206"/>
  <c r="AA6462" i="206"/>
  <c r="AA6456" i="206"/>
  <c r="AA6450" i="206"/>
  <c r="AA6444" i="206"/>
  <c r="AA6438" i="206"/>
  <c r="AA6432" i="206"/>
  <c r="AA6426" i="206"/>
  <c r="AA6420" i="206"/>
  <c r="AA6414" i="206"/>
  <c r="AA6408" i="206"/>
  <c r="AA6402" i="206"/>
  <c r="AA6396" i="206"/>
  <c r="AA6390" i="206"/>
  <c r="AA6384" i="206"/>
  <c r="AA6378" i="206"/>
  <c r="AA6372" i="206"/>
  <c r="AA6366" i="206"/>
  <c r="AA6605" i="206"/>
  <c r="AA6599" i="206"/>
  <c r="AA6593" i="206"/>
  <c r="AA6587" i="206"/>
  <c r="AA6581" i="206"/>
  <c r="AA6575" i="206"/>
  <c r="AA6569" i="206"/>
  <c r="AA6563" i="206"/>
  <c r="AA6557" i="206"/>
  <c r="AA6551" i="206"/>
  <c r="AA6545" i="206"/>
  <c r="AA6539" i="206"/>
  <c r="AA6533" i="206"/>
  <c r="AA6603" i="206"/>
  <c r="AA6597" i="206"/>
  <c r="AA6591" i="206"/>
  <c r="AA6585" i="206"/>
  <c r="AA6579" i="206"/>
  <c r="AA6573" i="206"/>
  <c r="AA6567" i="206"/>
  <c r="AA6561" i="206"/>
  <c r="AA6608" i="206"/>
  <c r="AA6596" i="206"/>
  <c r="AA6584" i="206"/>
  <c r="AA6572" i="206"/>
  <c r="AA6560" i="206"/>
  <c r="AA6550" i="206"/>
  <c r="AA6542" i="206"/>
  <c r="AA6532" i="206"/>
  <c r="AA6525" i="206"/>
  <c r="AA6518" i="206"/>
  <c r="AA6511" i="206"/>
  <c r="AA6503" i="206"/>
  <c r="AA6496" i="206"/>
  <c r="AA6489" i="206"/>
  <c r="AA6482" i="206"/>
  <c r="AA6475" i="206"/>
  <c r="AA6467" i="206"/>
  <c r="AA6460" i="206"/>
  <c r="AA6453" i="206"/>
  <c r="AA6446" i="206"/>
  <c r="AA6439" i="206"/>
  <c r="AA6431" i="206"/>
  <c r="AA6424" i="206"/>
  <c r="AA6417" i="206"/>
  <c r="AA6410" i="206"/>
  <c r="AA6403" i="206"/>
  <c r="AA6395" i="206"/>
  <c r="AA6388" i="206"/>
  <c r="AA6381" i="206"/>
  <c r="AA6374" i="206"/>
  <c r="AA6367" i="206"/>
  <c r="AA6360" i="206"/>
  <c r="AA6354" i="206"/>
  <c r="AA6348" i="206"/>
  <c r="AA6342" i="206"/>
  <c r="AA6336" i="206"/>
  <c r="AA6330" i="206"/>
  <c r="AA6324" i="206"/>
  <c r="AA6318" i="206"/>
  <c r="AA6312" i="206"/>
  <c r="AA6306" i="206"/>
  <c r="AA6300" i="206"/>
  <c r="AA6294" i="206"/>
  <c r="AA6288" i="206"/>
  <c r="AA6282" i="206"/>
  <c r="AA6276" i="206"/>
  <c r="AA6270" i="206"/>
  <c r="AA6264" i="206"/>
  <c r="AA6258" i="206"/>
  <c r="AA6252" i="206"/>
  <c r="AA6246" i="206"/>
  <c r="AA6240" i="206"/>
  <c r="AA6234" i="206"/>
  <c r="AA6228" i="206"/>
  <c r="AA6222" i="206"/>
  <c r="AA6216" i="206"/>
  <c r="AA6210" i="206"/>
  <c r="AA6204" i="206"/>
  <c r="AA6198" i="206"/>
  <c r="AA6192" i="206"/>
  <c r="AA6186" i="206"/>
  <c r="AA6180" i="206"/>
  <c r="AA6174" i="206"/>
  <c r="AA6168" i="206"/>
  <c r="AA6162" i="206"/>
  <c r="AA6156" i="206"/>
  <c r="AA6150" i="206"/>
  <c r="AA6144" i="206"/>
  <c r="AA6138" i="206"/>
  <c r="AA6132" i="206"/>
  <c r="AA6126" i="206"/>
  <c r="AA6120" i="206"/>
  <c r="AA6114" i="206"/>
  <c r="AA6108" i="206"/>
  <c r="AA6102" i="206"/>
  <c r="AA6096" i="206"/>
  <c r="AA6090" i="206"/>
  <c r="AA6084" i="206"/>
  <c r="AA6078" i="206"/>
  <c r="AA6072" i="206"/>
  <c r="AA6066" i="206"/>
  <c r="AA6060" i="206"/>
  <c r="AA6054" i="206"/>
  <c r="AA6048" i="206"/>
  <c r="AA6042" i="206"/>
  <c r="AA6036" i="206"/>
  <c r="AA6030" i="206"/>
  <c r="AA6024" i="206"/>
  <c r="AA6018" i="206"/>
  <c r="AA6012" i="206"/>
  <c r="AA6006" i="206"/>
  <c r="AA6000" i="206"/>
  <c r="AA5994" i="206"/>
  <c r="AA5988" i="206"/>
  <c r="AA5982" i="206"/>
  <c r="AA5976" i="206"/>
  <c r="AA5970" i="206"/>
  <c r="AA5964" i="206"/>
  <c r="AA5958" i="206"/>
  <c r="AA5952" i="206"/>
  <c r="AA5946" i="206"/>
  <c r="AA5940" i="206"/>
  <c r="AA5934" i="206"/>
  <c r="AA5928" i="206"/>
  <c r="AA5922" i="206"/>
  <c r="AA5916" i="206"/>
  <c r="AA5910" i="206"/>
  <c r="AA5904" i="206"/>
  <c r="AA5898" i="206"/>
  <c r="AA5892" i="206"/>
  <c r="AA5886" i="206"/>
  <c r="AA6607" i="206"/>
  <c r="AA6595" i="206"/>
  <c r="AA6583" i="206"/>
  <c r="AA6571" i="206"/>
  <c r="AA6559" i="206"/>
  <c r="AA6549" i="206"/>
  <c r="AA6541" i="206"/>
  <c r="AA6531" i="206"/>
  <c r="AA6524" i="206"/>
  <c r="AA6517" i="206"/>
  <c r="AA6509" i="206"/>
  <c r="AA6502" i="206"/>
  <c r="AA6495" i="206"/>
  <c r="AA6488" i="206"/>
  <c r="AA6481" i="206"/>
  <c r="AA6473" i="206"/>
  <c r="AA6466" i="206"/>
  <c r="AA6459" i="206"/>
  <c r="AA6452" i="206"/>
  <c r="AA6445" i="206"/>
  <c r="AA6437" i="206"/>
  <c r="AA6430" i="206"/>
  <c r="AA6423" i="206"/>
  <c r="AA6416" i="206"/>
  <c r="AA6409" i="206"/>
  <c r="AA6401" i="206"/>
  <c r="AA6394" i="206"/>
  <c r="AA6387" i="206"/>
  <c r="AA6380" i="206"/>
  <c r="AA6373" i="206"/>
  <c r="AA6365" i="206"/>
  <c r="AA6359" i="206"/>
  <c r="AA6353" i="206"/>
  <c r="AA6347" i="206"/>
  <c r="AA6341" i="206"/>
  <c r="AA6335" i="206"/>
  <c r="AA6329" i="206"/>
  <c r="AA6323" i="206"/>
  <c r="AA6317" i="206"/>
  <c r="AA6311" i="206"/>
  <c r="AA6305" i="206"/>
  <c r="AA6299" i="206"/>
  <c r="AA6293" i="206"/>
  <c r="AA6287" i="206"/>
  <c r="AA6281" i="206"/>
  <c r="AA6275" i="206"/>
  <c r="AA6269" i="206"/>
  <c r="AA6263" i="206"/>
  <c r="AA6257" i="206"/>
  <c r="AA6251" i="206"/>
  <c r="AA6245" i="206"/>
  <c r="AA6239" i="206"/>
  <c r="AA6233" i="206"/>
  <c r="AA6227" i="206"/>
  <c r="AA6221" i="206"/>
  <c r="AA6215" i="206"/>
  <c r="AA6209" i="206"/>
  <c r="AA6203" i="206"/>
  <c r="AA6197" i="206"/>
  <c r="AA6191" i="206"/>
  <c r="AA6185" i="206"/>
  <c r="AA6179" i="206"/>
  <c r="AA6173" i="206"/>
  <c r="AA6167" i="206"/>
  <c r="AA6161" i="206"/>
  <c r="AA6155" i="206"/>
  <c r="AA6149" i="206"/>
  <c r="AA6143" i="206"/>
  <c r="AA6137" i="206"/>
  <c r="AA6131" i="206"/>
  <c r="AA6125" i="206"/>
  <c r="AA6119" i="206"/>
  <c r="AA6113" i="206"/>
  <c r="AA6107" i="206"/>
  <c r="AA6101" i="206"/>
  <c r="AA6095" i="206"/>
  <c r="AA6089" i="206"/>
  <c r="AA6083" i="206"/>
  <c r="AA6077" i="206"/>
  <c r="AA6071" i="206"/>
  <c r="AA6065" i="206"/>
  <c r="AA6059" i="206"/>
  <c r="AA6053" i="206"/>
  <c r="AA6047" i="206"/>
  <c r="AA6041" i="206"/>
  <c r="AA6035" i="206"/>
  <c r="AA6029" i="206"/>
  <c r="AA6023" i="206"/>
  <c r="AA6017" i="206"/>
  <c r="AA6011" i="206"/>
  <c r="AA6005" i="206"/>
  <c r="AA5999" i="206"/>
  <c r="AA5993" i="206"/>
  <c r="AA5987" i="206"/>
  <c r="AA5981" i="206"/>
  <c r="AA5975" i="206"/>
  <c r="AA5969" i="206"/>
  <c r="AA5963" i="206"/>
  <c r="AA5957" i="206"/>
  <c r="AA5951" i="206"/>
  <c r="AA5945" i="206"/>
  <c r="AA5939" i="206"/>
  <c r="AA5933" i="206"/>
  <c r="AA5927" i="206"/>
  <c r="AA5921" i="206"/>
  <c r="AA5915" i="206"/>
  <c r="AA5909" i="206"/>
  <c r="AA5903" i="206"/>
  <c r="AA6604" i="206"/>
  <c r="AA6592" i="206"/>
  <c r="AA6580" i="206"/>
  <c r="AA6568" i="206"/>
  <c r="AA6556" i="206"/>
  <c r="AA6548" i="206"/>
  <c r="AA6538" i="206"/>
  <c r="AA6530" i="206"/>
  <c r="AA6523" i="206"/>
  <c r="AA6515" i="206"/>
  <c r="AA6508" i="206"/>
  <c r="AA6501" i="206"/>
  <c r="AA6494" i="206"/>
  <c r="AA6487" i="206"/>
  <c r="AA6479" i="206"/>
  <c r="AA6472" i="206"/>
  <c r="AA6465" i="206"/>
  <c r="AA6458" i="206"/>
  <c r="AA6451" i="206"/>
  <c r="AA6443" i="206"/>
  <c r="AA6436" i="206"/>
  <c r="AA6429" i="206"/>
  <c r="AA6422" i="206"/>
  <c r="AA6415" i="206"/>
  <c r="AA6407" i="206"/>
  <c r="AA6400" i="206"/>
  <c r="AA6393" i="206"/>
  <c r="AA6386" i="206"/>
  <c r="AA6379" i="206"/>
  <c r="AA6371" i="206"/>
  <c r="AA6364" i="206"/>
  <c r="AA6358" i="206"/>
  <c r="AA6352" i="206"/>
  <c r="AA6346" i="206"/>
  <c r="AA6340" i="206"/>
  <c r="AA6334" i="206"/>
  <c r="AA6328" i="206"/>
  <c r="AA6322" i="206"/>
  <c r="AA6316" i="206"/>
  <c r="AA6310" i="206"/>
  <c r="AA6304" i="206"/>
  <c r="AA6298" i="206"/>
  <c r="AA6292" i="206"/>
  <c r="AA6286" i="206"/>
  <c r="AA6280" i="206"/>
  <c r="AA6274" i="206"/>
  <c r="AA6268" i="206"/>
  <c r="AA6262" i="206"/>
  <c r="AA6256" i="206"/>
  <c r="AA6250" i="206"/>
  <c r="AA6244" i="206"/>
  <c r="AA6238" i="206"/>
  <c r="AA6232" i="206"/>
  <c r="AA6226" i="206"/>
  <c r="AA6220" i="206"/>
  <c r="AA6214" i="206"/>
  <c r="AA6208" i="206"/>
  <c r="AA6202" i="206"/>
  <c r="AA6196" i="206"/>
  <c r="AA6190" i="206"/>
  <c r="AA6184" i="206"/>
  <c r="AA6178" i="206"/>
  <c r="AA6172" i="206"/>
  <c r="AA6166" i="206"/>
  <c r="AA6160" i="206"/>
  <c r="AA6154" i="206"/>
  <c r="AA6148" i="206"/>
  <c r="AA6142" i="206"/>
  <c r="AA6136" i="206"/>
  <c r="AA6130" i="206"/>
  <c r="AA6124" i="206"/>
  <c r="AA6118" i="206"/>
  <c r="AA6112" i="206"/>
  <c r="AA6106" i="206"/>
  <c r="AA6100" i="206"/>
  <c r="AA6094" i="206"/>
  <c r="AA6088" i="206"/>
  <c r="AA6082" i="206"/>
  <c r="AA6076" i="206"/>
  <c r="AA6070" i="206"/>
  <c r="AA6064" i="206"/>
  <c r="AA6058" i="206"/>
  <c r="AA6052" i="206"/>
  <c r="AA6046" i="206"/>
  <c r="AA6040" i="206"/>
  <c r="AA6034" i="206"/>
  <c r="AA6028" i="206"/>
  <c r="AA6022" i="206"/>
  <c r="AA6016" i="206"/>
  <c r="AA6010" i="206"/>
  <c r="AA6004" i="206"/>
  <c r="AA5998" i="206"/>
  <c r="AA5992" i="206"/>
  <c r="AA5986" i="206"/>
  <c r="AA5980" i="206"/>
  <c r="AA5974" i="206"/>
  <c r="AA5968" i="206"/>
  <c r="AA5962" i="206"/>
  <c r="AA5956" i="206"/>
  <c r="AA5950" i="206"/>
  <c r="AA5944" i="206"/>
  <c r="AA5938" i="206"/>
  <c r="AA5932" i="206"/>
  <c r="AA5926" i="206"/>
  <c r="AA5920" i="206"/>
  <c r="AA5914" i="206"/>
  <c r="AA5908" i="206"/>
  <c r="AA5902" i="206"/>
  <c r="AA5896" i="206"/>
  <c r="AA5890" i="206"/>
  <c r="AA5884" i="206"/>
  <c r="AA5878" i="206"/>
  <c r="AA5872" i="206"/>
  <c r="AA5866" i="206"/>
  <c r="AA5860" i="206"/>
  <c r="AA5854" i="206"/>
  <c r="AA5848" i="206"/>
  <c r="AA5842" i="206"/>
  <c r="AA5836" i="206"/>
  <c r="AA5830" i="206"/>
  <c r="AA5824" i="206"/>
  <c r="AA5818" i="206"/>
  <c r="AA5812" i="206"/>
  <c r="AA5806" i="206"/>
  <c r="AA5800" i="206"/>
  <c r="AA5794" i="206"/>
  <c r="AA5788" i="206"/>
  <c r="AA5782" i="206"/>
  <c r="AA5776" i="206"/>
  <c r="AA5770" i="206"/>
  <c r="AA5764" i="206"/>
  <c r="AA5758" i="206"/>
  <c r="AA5752" i="206"/>
  <c r="AA5746" i="206"/>
  <c r="AA5740" i="206"/>
  <c r="AA5734" i="206"/>
  <c r="AA5728" i="206"/>
  <c r="AA5722" i="206"/>
  <c r="AA5716" i="206"/>
  <c r="AA5710" i="206"/>
  <c r="AA5704" i="206"/>
  <c r="AA5698" i="206"/>
  <c r="AA5692" i="206"/>
  <c r="AA5686" i="206"/>
  <c r="AA5680" i="206"/>
  <c r="AA5674" i="206"/>
  <c r="AA5668" i="206"/>
  <c r="AA5662" i="206"/>
  <c r="AA5656" i="206"/>
  <c r="AA5650" i="206"/>
  <c r="AA5644" i="206"/>
  <c r="AA6602" i="206"/>
  <c r="AA6590" i="206"/>
  <c r="AA6578" i="206"/>
  <c r="AA6566" i="206"/>
  <c r="AA6555" i="206"/>
  <c r="AA6547" i="206"/>
  <c r="AA6537" i="206"/>
  <c r="AA6529" i="206"/>
  <c r="AA6521" i="206"/>
  <c r="AA6514" i="206"/>
  <c r="AA6507" i="206"/>
  <c r="AA6500" i="206"/>
  <c r="AA6493" i="206"/>
  <c r="AA6485" i="206"/>
  <c r="AA6478" i="206"/>
  <c r="AA6471" i="206"/>
  <c r="AA6464" i="206"/>
  <c r="AA6457" i="206"/>
  <c r="AA6449" i="206"/>
  <c r="AA6442" i="206"/>
  <c r="AA6435" i="206"/>
  <c r="AA6428" i="206"/>
  <c r="AA6421" i="206"/>
  <c r="AA6413" i="206"/>
  <c r="AA6406" i="206"/>
  <c r="AA6399" i="206"/>
  <c r="AA6392" i="206"/>
  <c r="AA6385" i="206"/>
  <c r="AA6377" i="206"/>
  <c r="AA6370" i="206"/>
  <c r="AA6363" i="206"/>
  <c r="AA6357" i="206"/>
  <c r="AA6351" i="206"/>
  <c r="AA6345" i="206"/>
  <c r="AA6339" i="206"/>
  <c r="AA6333" i="206"/>
  <c r="AA6327" i="206"/>
  <c r="AA6321" i="206"/>
  <c r="AA6315" i="206"/>
  <c r="AA6309" i="206"/>
  <c r="AA6303" i="206"/>
  <c r="AA6297" i="206"/>
  <c r="AA6291" i="206"/>
  <c r="AA6285" i="206"/>
  <c r="AA6279" i="206"/>
  <c r="AA6273" i="206"/>
  <c r="AA6267" i="206"/>
  <c r="AA6261" i="206"/>
  <c r="AA6255" i="206"/>
  <c r="AA6249" i="206"/>
  <c r="AA6243" i="206"/>
  <c r="AA6237" i="206"/>
  <c r="AA6231" i="206"/>
  <c r="AA6225" i="206"/>
  <c r="AA6219" i="206"/>
  <c r="AA6213" i="206"/>
  <c r="AA6207" i="206"/>
  <c r="AA6201" i="206"/>
  <c r="AA6195" i="206"/>
  <c r="AA6189" i="206"/>
  <c r="AA6183" i="206"/>
  <c r="AA6177" i="206"/>
  <c r="AA6171" i="206"/>
  <c r="AA6165" i="206"/>
  <c r="AA6159" i="206"/>
  <c r="AA6153" i="206"/>
  <c r="AA6147" i="206"/>
  <c r="AA6141" i="206"/>
  <c r="AA6135" i="206"/>
  <c r="AA6129" i="206"/>
  <c r="AA6123" i="206"/>
  <c r="AA6117" i="206"/>
  <c r="AA6111" i="206"/>
  <c r="AA6105" i="206"/>
  <c r="AA6099" i="206"/>
  <c r="AA6093" i="206"/>
  <c r="AA6087" i="206"/>
  <c r="AA6081" i="206"/>
  <c r="AA6075" i="206"/>
  <c r="AA6069" i="206"/>
  <c r="AA6063" i="206"/>
  <c r="AA6057" i="206"/>
  <c r="AA6051" i="206"/>
  <c r="AA6045" i="206"/>
  <c r="AA6039" i="206"/>
  <c r="AA6033" i="206"/>
  <c r="AA6027" i="206"/>
  <c r="AA6021" i="206"/>
  <c r="AA6015" i="206"/>
  <c r="AA6009" i="206"/>
  <c r="AA6003" i="206"/>
  <c r="AA5997" i="206"/>
  <c r="AA5991" i="206"/>
  <c r="AA5985" i="206"/>
  <c r="AA5979" i="206"/>
  <c r="AA5973" i="206"/>
  <c r="AA5967" i="206"/>
  <c r="AA5961" i="206"/>
  <c r="AA5955" i="206"/>
  <c r="AA5949" i="206"/>
  <c r="AA5943" i="206"/>
  <c r="AA5937" i="206"/>
  <c r="AA5931" i="206"/>
  <c r="AA5925" i="206"/>
  <c r="AA5919" i="206"/>
  <c r="AA5913" i="206"/>
  <c r="AA5907" i="206"/>
  <c r="AA5901" i="206"/>
  <c r="AA5895" i="206"/>
  <c r="AA5889" i="206"/>
  <c r="AA5883" i="206"/>
  <c r="AA5877" i="206"/>
  <c r="AA5871" i="206"/>
  <c r="AA5865" i="206"/>
  <c r="AA5859" i="206"/>
  <c r="AA5853" i="206"/>
  <c r="AA5847" i="206"/>
  <c r="AA5841" i="206"/>
  <c r="AA5835" i="206"/>
  <c r="AA5829" i="206"/>
  <c r="AA5823" i="206"/>
  <c r="AA5817" i="206"/>
  <c r="AA5811" i="206"/>
  <c r="AA5805" i="206"/>
  <c r="AA5799" i="206"/>
  <c r="AA5793" i="206"/>
  <c r="AA5787" i="206"/>
  <c r="AA5781" i="206"/>
  <c r="AA5775" i="206"/>
  <c r="AA5769" i="206"/>
  <c r="AA5763" i="206"/>
  <c r="AA5757" i="206"/>
  <c r="AA5751" i="206"/>
  <c r="AA5745" i="206"/>
  <c r="AA5739" i="206"/>
  <c r="AA5733" i="206"/>
  <c r="AA5727" i="206"/>
  <c r="AA5721" i="206"/>
  <c r="AA5715" i="206"/>
  <c r="AA5709" i="206"/>
  <c r="AA5703" i="206"/>
  <c r="AA5697" i="206"/>
  <c r="AA5691" i="206"/>
  <c r="AA5685" i="206"/>
  <c r="AA5679" i="206"/>
  <c r="AA5673" i="206"/>
  <c r="AA5667" i="206"/>
  <c r="AA5661" i="206"/>
  <c r="AA6598" i="206"/>
  <c r="AA6586" i="206"/>
  <c r="AA6574" i="206"/>
  <c r="AA6562" i="206"/>
  <c r="AA6553" i="206"/>
  <c r="AA6543" i="206"/>
  <c r="AA6535" i="206"/>
  <c r="AA6526" i="206"/>
  <c r="AA6519" i="206"/>
  <c r="AA6512" i="206"/>
  <c r="AA6505" i="206"/>
  <c r="AA6497" i="206"/>
  <c r="AA6490" i="206"/>
  <c r="AA6483" i="206"/>
  <c r="AA6476" i="206"/>
  <c r="AA6469" i="206"/>
  <c r="AA6461" i="206"/>
  <c r="AA6454" i="206"/>
  <c r="AA6447" i="206"/>
  <c r="AA6440" i="206"/>
  <c r="AA6433" i="206"/>
  <c r="AA6425" i="206"/>
  <c r="AA6418" i="206"/>
  <c r="AA6411" i="206"/>
  <c r="AA6404" i="206"/>
  <c r="AA6397" i="206"/>
  <c r="AA6389" i="206"/>
  <c r="AA6382" i="206"/>
  <c r="AA6375" i="206"/>
  <c r="AA6368" i="206"/>
  <c r="AA6361" i="206"/>
  <c r="AA6355" i="206"/>
  <c r="AA6349" i="206"/>
  <c r="AA6343" i="206"/>
  <c r="AA6337" i="206"/>
  <c r="AA6331" i="206"/>
  <c r="AA6325" i="206"/>
  <c r="AA6319" i="206"/>
  <c r="AA6313" i="206"/>
  <c r="AA6307" i="206"/>
  <c r="AA6301" i="206"/>
  <c r="AA6295" i="206"/>
  <c r="AA6289" i="206"/>
  <c r="AA6283" i="206"/>
  <c r="AA6277" i="206"/>
  <c r="AA6271" i="206"/>
  <c r="AA6265" i="206"/>
  <c r="AA6259" i="206"/>
  <c r="AA6253" i="206"/>
  <c r="AA6247" i="206"/>
  <c r="AA6241" i="206"/>
  <c r="AA6235" i="206"/>
  <c r="AA6229" i="206"/>
  <c r="AA6223" i="206"/>
  <c r="AA6217" i="206"/>
  <c r="AA6211" i="206"/>
  <c r="AA6205" i="206"/>
  <c r="AA6199" i="206"/>
  <c r="AA6193" i="206"/>
  <c r="AA6187" i="206"/>
  <c r="AA6181" i="206"/>
  <c r="AA6175" i="206"/>
  <c r="AA6169" i="206"/>
  <c r="AA6163" i="206"/>
  <c r="AA6157" i="206"/>
  <c r="AA6151" i="206"/>
  <c r="AA6145" i="206"/>
  <c r="AA6139" i="206"/>
  <c r="AA6133" i="206"/>
  <c r="AA6127" i="206"/>
  <c r="AA6121" i="206"/>
  <c r="AA6115" i="206"/>
  <c r="AA6109" i="206"/>
  <c r="AA6103" i="206"/>
  <c r="AA6097" i="206"/>
  <c r="AA6091" i="206"/>
  <c r="AA6085" i="206"/>
  <c r="AA6079" i="206"/>
  <c r="AA6073" i="206"/>
  <c r="AA6067" i="206"/>
  <c r="AA6061" i="206"/>
  <c r="AA6055" i="206"/>
  <c r="AA6049" i="206"/>
  <c r="AA6043" i="206"/>
  <c r="AA6037" i="206"/>
  <c r="AA6031" i="206"/>
  <c r="AA6025" i="206"/>
  <c r="AA6019" i="206"/>
  <c r="AA6013" i="206"/>
  <c r="AA6007" i="206"/>
  <c r="AA6001" i="206"/>
  <c r="AA5995" i="206"/>
  <c r="AA5989" i="206"/>
  <c r="AA5983" i="206"/>
  <c r="AA5977" i="206"/>
  <c r="AA5971" i="206"/>
  <c r="AA5965" i="206"/>
  <c r="AA5959" i="206"/>
  <c r="AA5953" i="206"/>
  <c r="AA5947" i="206"/>
  <c r="AA5941" i="206"/>
  <c r="AA5935" i="206"/>
  <c r="AA5929" i="206"/>
  <c r="AA5923" i="206"/>
  <c r="AA5917" i="206"/>
  <c r="AA5911" i="206"/>
  <c r="AA5905" i="206"/>
  <c r="AA5899" i="206"/>
  <c r="AA5893" i="206"/>
  <c r="AA5887" i="206"/>
  <c r="AA5881" i="206"/>
  <c r="AA5875" i="206"/>
  <c r="AA5869" i="206"/>
  <c r="AA5863" i="206"/>
  <c r="AA5857" i="206"/>
  <c r="AA5851" i="206"/>
  <c r="AA5845" i="206"/>
  <c r="AA5839" i="206"/>
  <c r="AA5833" i="206"/>
  <c r="AA5827" i="206"/>
  <c r="AA5821" i="206"/>
  <c r="AA5815" i="206"/>
  <c r="AA5809" i="206"/>
  <c r="AA5803" i="206"/>
  <c r="AA5797" i="206"/>
  <c r="AA5791" i="206"/>
  <c r="AA5785" i="206"/>
  <c r="AA5779" i="206"/>
  <c r="AA5773" i="206"/>
  <c r="AA5767" i="206"/>
  <c r="AA5761" i="206"/>
  <c r="AA5755" i="206"/>
  <c r="AA5749" i="206"/>
  <c r="AA5743" i="206"/>
  <c r="AA5737" i="206"/>
  <c r="AA5731" i="206"/>
  <c r="AA5725" i="206"/>
  <c r="AA5719" i="206"/>
  <c r="AA5713" i="206"/>
  <c r="AA5707" i="206"/>
  <c r="AA5701" i="206"/>
  <c r="AA5695" i="206"/>
  <c r="AA5689" i="206"/>
  <c r="AA5683" i="206"/>
  <c r="AA5677" i="206"/>
  <c r="AA5671" i="206"/>
  <c r="AA5665" i="206"/>
  <c r="AA5659" i="206"/>
  <c r="AA6601" i="206"/>
  <c r="AA6536" i="206"/>
  <c r="AA6491" i="206"/>
  <c r="AA6448" i="206"/>
  <c r="AA6405" i="206"/>
  <c r="AA6362" i="206"/>
  <c r="AA6326" i="206"/>
  <c r="AA6290" i="206"/>
  <c r="AA6254" i="206"/>
  <c r="AA6218" i="206"/>
  <c r="AA6182" i="206"/>
  <c r="AA6146" i="206"/>
  <c r="AA6110" i="206"/>
  <c r="AA6074" i="206"/>
  <c r="AA6038" i="206"/>
  <c r="AA6002" i="206"/>
  <c r="AA5966" i="206"/>
  <c r="AA5930" i="206"/>
  <c r="AA5897" i="206"/>
  <c r="AA5880" i="206"/>
  <c r="AA5868" i="206"/>
  <c r="AA5856" i="206"/>
  <c r="AA5844" i="206"/>
  <c r="AA5832" i="206"/>
  <c r="AA5820" i="206"/>
  <c r="AA5808" i="206"/>
  <c r="AA5796" i="206"/>
  <c r="AA5784" i="206"/>
  <c r="AA5772" i="206"/>
  <c r="AA5760" i="206"/>
  <c r="AA5748" i="206"/>
  <c r="AA5736" i="206"/>
  <c r="AA5724" i="206"/>
  <c r="AA5712" i="206"/>
  <c r="AA5700" i="206"/>
  <c r="AA5688" i="206"/>
  <c r="AA5676" i="206"/>
  <c r="AA5664" i="206"/>
  <c r="AA5654" i="206"/>
  <c r="AA5647" i="206"/>
  <c r="AA5640" i="206"/>
  <c r="AA5634" i="206"/>
  <c r="AA5628" i="206"/>
  <c r="AA5622" i="206"/>
  <c r="AA5616" i="206"/>
  <c r="AA5610" i="206"/>
  <c r="AA5604" i="206"/>
  <c r="AA5598" i="206"/>
  <c r="AA5592" i="206"/>
  <c r="AA5586" i="206"/>
  <c r="AA5580" i="206"/>
  <c r="AA5574" i="206"/>
  <c r="AA5568" i="206"/>
  <c r="AA5562" i="206"/>
  <c r="AA5556" i="206"/>
  <c r="AA5550" i="206"/>
  <c r="AA5544" i="206"/>
  <c r="AA5538" i="206"/>
  <c r="AA5532" i="206"/>
  <c r="AA5526" i="206"/>
  <c r="AA5520" i="206"/>
  <c r="AA5514" i="206"/>
  <c r="AA5508" i="206"/>
  <c r="AA5502" i="206"/>
  <c r="AA5496" i="206"/>
  <c r="AA5490" i="206"/>
  <c r="AA5484" i="206"/>
  <c r="AA5478" i="206"/>
  <c r="AA5472" i="206"/>
  <c r="AA5466" i="206"/>
  <c r="AA5460" i="206"/>
  <c r="AA5454" i="206"/>
  <c r="AA5448" i="206"/>
  <c r="AA5442" i="206"/>
  <c r="AA5436" i="206"/>
  <c r="AA5430" i="206"/>
  <c r="AA5424" i="206"/>
  <c r="AA5418" i="206"/>
  <c r="AA5412" i="206"/>
  <c r="AA5406" i="206"/>
  <c r="AA5400" i="206"/>
  <c r="AA5394" i="206"/>
  <c r="AA5388" i="206"/>
  <c r="AA5382" i="206"/>
  <c r="AA5376" i="206"/>
  <c r="AA5370" i="206"/>
  <c r="AA5364" i="206"/>
  <c r="AA5358" i="206"/>
  <c r="AA5352" i="206"/>
  <c r="AA5346" i="206"/>
  <c r="AA5340" i="206"/>
  <c r="AA5334" i="206"/>
  <c r="AA5328" i="206"/>
  <c r="AA5322" i="206"/>
  <c r="AA6589" i="206"/>
  <c r="AA6527" i="206"/>
  <c r="AA6484" i="206"/>
  <c r="AA6441" i="206"/>
  <c r="AA6398" i="206"/>
  <c r="AA6356" i="206"/>
  <c r="AA6320" i="206"/>
  <c r="AA6284" i="206"/>
  <c r="AA6248" i="206"/>
  <c r="AA6212" i="206"/>
  <c r="AA6176" i="206"/>
  <c r="AA6140" i="206"/>
  <c r="AA6104" i="206"/>
  <c r="AA6068" i="206"/>
  <c r="AA6032" i="206"/>
  <c r="AA5996" i="206"/>
  <c r="AA5960" i="206"/>
  <c r="AA5924" i="206"/>
  <c r="AA5894" i="206"/>
  <c r="AA5879" i="206"/>
  <c r="AA5867" i="206"/>
  <c r="AA5855" i="206"/>
  <c r="AA5843" i="206"/>
  <c r="AA5831" i="206"/>
  <c r="AA5819" i="206"/>
  <c r="AA5807" i="206"/>
  <c r="AA5795" i="206"/>
  <c r="AA5783" i="206"/>
  <c r="AA5771" i="206"/>
  <c r="AA5759" i="206"/>
  <c r="AA5747" i="206"/>
  <c r="AA5735" i="206"/>
  <c r="AA5723" i="206"/>
  <c r="AA5711" i="206"/>
  <c r="AA5699" i="206"/>
  <c r="AA5687" i="206"/>
  <c r="AA5675" i="206"/>
  <c r="AA5663" i="206"/>
  <c r="AA5653" i="206"/>
  <c r="AA5646" i="206"/>
  <c r="AA5639" i="206"/>
  <c r="AA5633" i="206"/>
  <c r="AA5627" i="206"/>
  <c r="AA5621" i="206"/>
  <c r="AA5615" i="206"/>
  <c r="AA5609" i="206"/>
  <c r="AA5603" i="206"/>
  <c r="AA5597" i="206"/>
  <c r="AA5591" i="206"/>
  <c r="AA5585" i="206"/>
  <c r="AA5579" i="206"/>
  <c r="AA5573" i="206"/>
  <c r="AA5567" i="206"/>
  <c r="AA5561" i="206"/>
  <c r="AA5555" i="206"/>
  <c r="AA5549" i="206"/>
  <c r="AA5543" i="206"/>
  <c r="AA5537" i="206"/>
  <c r="AA5531" i="206"/>
  <c r="AA5525" i="206"/>
  <c r="AA5519" i="206"/>
  <c r="AA5513" i="206"/>
  <c r="AA5507" i="206"/>
  <c r="AA5501" i="206"/>
  <c r="AA5495" i="206"/>
  <c r="AA5489" i="206"/>
  <c r="AA5483" i="206"/>
  <c r="AA5477" i="206"/>
  <c r="AA5471" i="206"/>
  <c r="AA5465" i="206"/>
  <c r="AA5459" i="206"/>
  <c r="AA5453" i="206"/>
  <c r="AA5447" i="206"/>
  <c r="AA5441" i="206"/>
  <c r="AA5435" i="206"/>
  <c r="AA5429" i="206"/>
  <c r="AA5423" i="206"/>
  <c r="AA5417" i="206"/>
  <c r="AA5411" i="206"/>
  <c r="AA5405" i="206"/>
  <c r="AA5399" i="206"/>
  <c r="AA5393" i="206"/>
  <c r="AA5387" i="206"/>
  <c r="AA5381" i="206"/>
  <c r="AA5375" i="206"/>
  <c r="AA5369" i="206"/>
  <c r="AA5363" i="206"/>
  <c r="AA5357" i="206"/>
  <c r="AA5351" i="206"/>
  <c r="AA5345" i="206"/>
  <c r="AA5339" i="206"/>
  <c r="AA5333" i="206"/>
  <c r="AA5327" i="206"/>
  <c r="AA5321" i="206"/>
  <c r="AA6577" i="206"/>
  <c r="AA6520" i="206"/>
  <c r="AA6477" i="206"/>
  <c r="AA6434" i="206"/>
  <c r="AA6391" i="206"/>
  <c r="AA6350" i="206"/>
  <c r="AA6314" i="206"/>
  <c r="AA6278" i="206"/>
  <c r="AA6242" i="206"/>
  <c r="AA6206" i="206"/>
  <c r="AA6170" i="206"/>
  <c r="AA6134" i="206"/>
  <c r="AA6098" i="206"/>
  <c r="AA6062" i="206"/>
  <c r="AA6026" i="206"/>
  <c r="AA5990" i="206"/>
  <c r="AA5954" i="206"/>
  <c r="AA5918" i="206"/>
  <c r="AA5891" i="206"/>
  <c r="AA5876" i="206"/>
  <c r="AA5864" i="206"/>
  <c r="AA5852" i="206"/>
  <c r="AA5840" i="206"/>
  <c r="AA5828" i="206"/>
  <c r="AA5816" i="206"/>
  <c r="AA5804" i="206"/>
  <c r="AA5792" i="206"/>
  <c r="AA5780" i="206"/>
  <c r="AA5768" i="206"/>
  <c r="AA5756" i="206"/>
  <c r="AA5744" i="206"/>
  <c r="AA5732" i="206"/>
  <c r="AA5720" i="206"/>
  <c r="AA5708" i="206"/>
  <c r="AA5696" i="206"/>
  <c r="AA5684" i="206"/>
  <c r="AA5672" i="206"/>
  <c r="AA5660" i="206"/>
  <c r="AA5652" i="206"/>
  <c r="AA5645" i="206"/>
  <c r="AA5638" i="206"/>
  <c r="AA5632" i="206"/>
  <c r="AA5626" i="206"/>
  <c r="AA5620" i="206"/>
  <c r="AA5614" i="206"/>
  <c r="AA5608" i="206"/>
  <c r="AA5602" i="206"/>
  <c r="AA5596" i="206"/>
  <c r="AA5590" i="206"/>
  <c r="AA5584" i="206"/>
  <c r="AA5578" i="206"/>
  <c r="AA5572" i="206"/>
  <c r="AA5566" i="206"/>
  <c r="AA5560" i="206"/>
  <c r="AA5554" i="206"/>
  <c r="AA5548" i="206"/>
  <c r="AA5542" i="206"/>
  <c r="AA5536" i="206"/>
  <c r="AA5530" i="206"/>
  <c r="AA5524" i="206"/>
  <c r="AA5518" i="206"/>
  <c r="AA5512" i="206"/>
  <c r="AA5506" i="206"/>
  <c r="AA5500" i="206"/>
  <c r="AA5494" i="206"/>
  <c r="AA5488" i="206"/>
  <c r="AA5482" i="206"/>
  <c r="AA5476" i="206"/>
  <c r="AA5470" i="206"/>
  <c r="AA5464" i="206"/>
  <c r="AA5458" i="206"/>
  <c r="AA5452" i="206"/>
  <c r="AA5446" i="206"/>
  <c r="AA5440" i="206"/>
  <c r="AA5434" i="206"/>
  <c r="AA5428" i="206"/>
  <c r="AA5422" i="206"/>
  <c r="AA5416" i="206"/>
  <c r="AA5410" i="206"/>
  <c r="AA5404" i="206"/>
  <c r="AA5398" i="206"/>
  <c r="AA5392" i="206"/>
  <c r="AA5386" i="206"/>
  <c r="AA5380" i="206"/>
  <c r="AA5374" i="206"/>
  <c r="AA5368" i="206"/>
  <c r="AA5362" i="206"/>
  <c r="AA5356" i="206"/>
  <c r="AA5350" i="206"/>
  <c r="AA5344" i="206"/>
  <c r="AA5338" i="206"/>
  <c r="AA5332" i="206"/>
  <c r="AA5326" i="206"/>
  <c r="AA5320" i="206"/>
  <c r="AA6565" i="206"/>
  <c r="AA6513" i="206"/>
  <c r="AA6470" i="206"/>
  <c r="AA6427" i="206"/>
  <c r="AA6383" i="206"/>
  <c r="AA6344" i="206"/>
  <c r="AA6308" i="206"/>
  <c r="AA6272" i="206"/>
  <c r="AA6236" i="206"/>
  <c r="AA6200" i="206"/>
  <c r="AA6164" i="206"/>
  <c r="AA6128" i="206"/>
  <c r="AA6092" i="206"/>
  <c r="AA6056" i="206"/>
  <c r="AA6020" i="206"/>
  <c r="AA5984" i="206"/>
  <c r="AA5948" i="206"/>
  <c r="AA5912" i="206"/>
  <c r="AA5888" i="206"/>
  <c r="AA5874" i="206"/>
  <c r="AA5862" i="206"/>
  <c r="AA5850" i="206"/>
  <c r="AA5838" i="206"/>
  <c r="AA5826" i="206"/>
  <c r="AA5814" i="206"/>
  <c r="AA5802" i="206"/>
  <c r="AA5790" i="206"/>
  <c r="AA5778" i="206"/>
  <c r="AA5766" i="206"/>
  <c r="AA5754" i="206"/>
  <c r="AA5742" i="206"/>
  <c r="AA5730" i="206"/>
  <c r="AA5718" i="206"/>
  <c r="AA5706" i="206"/>
  <c r="AA5694" i="206"/>
  <c r="AA5682" i="206"/>
  <c r="AA5670" i="206"/>
  <c r="AA5658" i="206"/>
  <c r="AA5651" i="206"/>
  <c r="AA5643" i="206"/>
  <c r="AA5637" i="206"/>
  <c r="AA5631" i="206"/>
  <c r="AA5625" i="206"/>
  <c r="AA5619" i="206"/>
  <c r="AA5613" i="206"/>
  <c r="AA5607" i="206"/>
  <c r="AA5601" i="206"/>
  <c r="AA5595" i="206"/>
  <c r="AA5589" i="206"/>
  <c r="AA5583" i="206"/>
  <c r="AA5577" i="206"/>
  <c r="AA5571" i="206"/>
  <c r="AA5565" i="206"/>
  <c r="AA5559" i="206"/>
  <c r="AA5553" i="206"/>
  <c r="AA5547" i="206"/>
  <c r="AA5541" i="206"/>
  <c r="AA5535" i="206"/>
  <c r="AA5529" i="206"/>
  <c r="AA5523" i="206"/>
  <c r="AA5517" i="206"/>
  <c r="AA5511" i="206"/>
  <c r="AA5505" i="206"/>
  <c r="AA5499" i="206"/>
  <c r="AA5493" i="206"/>
  <c r="AA5487" i="206"/>
  <c r="AA5481" i="206"/>
  <c r="AA5475" i="206"/>
  <c r="AA5469" i="206"/>
  <c r="AA5463" i="206"/>
  <c r="AA5457" i="206"/>
  <c r="AA5451" i="206"/>
  <c r="AA5445" i="206"/>
  <c r="AA5439" i="206"/>
  <c r="AA5433" i="206"/>
  <c r="AA5427" i="206"/>
  <c r="AA5421" i="206"/>
  <c r="AA5415" i="206"/>
  <c r="AA5409" i="206"/>
  <c r="AA5403" i="206"/>
  <c r="AA5397" i="206"/>
  <c r="AA5391" i="206"/>
  <c r="AA5385" i="206"/>
  <c r="AA5379" i="206"/>
  <c r="AA5373" i="206"/>
  <c r="AA5367" i="206"/>
  <c r="AA5361" i="206"/>
  <c r="AA5355" i="206"/>
  <c r="AA5349" i="206"/>
  <c r="AA5343" i="206"/>
  <c r="AA5337" i="206"/>
  <c r="AA5331" i="206"/>
  <c r="AA5325" i="206"/>
  <c r="AA6544" i="206"/>
  <c r="AA6499" i="206"/>
  <c r="AA6455" i="206"/>
  <c r="AA6412" i="206"/>
  <c r="AA6369" i="206"/>
  <c r="AA6332" i="206"/>
  <c r="AA6296" i="206"/>
  <c r="AA6260" i="206"/>
  <c r="AA6224" i="206"/>
  <c r="AA6188" i="206"/>
  <c r="AA6152" i="206"/>
  <c r="AA6116" i="206"/>
  <c r="AA6080" i="206"/>
  <c r="AA6044" i="206"/>
  <c r="AA6008" i="206"/>
  <c r="AA5972" i="206"/>
  <c r="AA5936" i="206"/>
  <c r="AA5900" i="206"/>
  <c r="AA5882" i="206"/>
  <c r="AA5870" i="206"/>
  <c r="AA5858" i="206"/>
  <c r="AA5846" i="206"/>
  <c r="AA5834" i="206"/>
  <c r="AA5822" i="206"/>
  <c r="AA5810" i="206"/>
  <c r="AA5798" i="206"/>
  <c r="AA5786" i="206"/>
  <c r="AA5774" i="206"/>
  <c r="AA5762" i="206"/>
  <c r="AA5750" i="206"/>
  <c r="AA5738" i="206"/>
  <c r="AA5726" i="206"/>
  <c r="AA5714" i="206"/>
  <c r="AA5702" i="206"/>
  <c r="AA5690" i="206"/>
  <c r="AA5678" i="206"/>
  <c r="AA5666" i="206"/>
  <c r="AA5655" i="206"/>
  <c r="AA5648" i="206"/>
  <c r="AA5641" i="206"/>
  <c r="AA5635" i="206"/>
  <c r="AA5629" i="206"/>
  <c r="AA5623" i="206"/>
  <c r="AA5617" i="206"/>
  <c r="AA5611" i="206"/>
  <c r="AA5605" i="206"/>
  <c r="AA5599" i="206"/>
  <c r="AA5593" i="206"/>
  <c r="AA5587" i="206"/>
  <c r="AA5581" i="206"/>
  <c r="AA5575" i="206"/>
  <c r="AA5569" i="206"/>
  <c r="AA5563" i="206"/>
  <c r="AA5557" i="206"/>
  <c r="AA5551" i="206"/>
  <c r="AA5545" i="206"/>
  <c r="AA5539" i="206"/>
  <c r="AA5533" i="206"/>
  <c r="AA5527" i="206"/>
  <c r="AA5521" i="206"/>
  <c r="AA5515" i="206"/>
  <c r="AA5509" i="206"/>
  <c r="AA5503" i="206"/>
  <c r="AA5497" i="206"/>
  <c r="AA5491" i="206"/>
  <c r="AA5485" i="206"/>
  <c r="AA5479" i="206"/>
  <c r="AA5473" i="206"/>
  <c r="AA5467" i="206"/>
  <c r="AA5461" i="206"/>
  <c r="AA5455" i="206"/>
  <c r="AA5449" i="206"/>
  <c r="AA5443" i="206"/>
  <c r="AA5437" i="206"/>
  <c r="AA5431" i="206"/>
  <c r="AA5425" i="206"/>
  <c r="AA5419" i="206"/>
  <c r="AA5413" i="206"/>
  <c r="AA5407" i="206"/>
  <c r="AA5401" i="206"/>
  <c r="AA5395" i="206"/>
  <c r="AA5389" i="206"/>
  <c r="AA5383" i="206"/>
  <c r="AA5377" i="206"/>
  <c r="AA5371" i="206"/>
  <c r="AA5365" i="206"/>
  <c r="AA5359" i="206"/>
  <c r="AA5353" i="206"/>
  <c r="AA5347" i="206"/>
  <c r="AA5341" i="206"/>
  <c r="AA5335" i="206"/>
  <c r="AA5329" i="206"/>
  <c r="AA5323" i="206"/>
  <c r="AA5354" i="206"/>
  <c r="AA5390" i="206"/>
  <c r="AA5426" i="206"/>
  <c r="AA5462" i="206"/>
  <c r="AA5498" i="206"/>
  <c r="AA5534" i="206"/>
  <c r="AA5570" i="206"/>
  <c r="AA5606" i="206"/>
  <c r="AA5642" i="206"/>
  <c r="AA5705" i="206"/>
  <c r="AA5777" i="206"/>
  <c r="AA5849" i="206"/>
  <c r="AA5978" i="206"/>
  <c r="AA6194" i="206"/>
  <c r="AA6419" i="206"/>
  <c r="AA5324" i="206"/>
  <c r="AA5360" i="206"/>
  <c r="AA5396" i="206"/>
  <c r="AA5432" i="206"/>
  <c r="AA5468" i="206"/>
  <c r="AA5504" i="206"/>
  <c r="AA5540" i="206"/>
  <c r="AA5576" i="206"/>
  <c r="AA5612" i="206"/>
  <c r="AA5649" i="206"/>
  <c r="AA5717" i="206"/>
  <c r="AA5789" i="206"/>
  <c r="AA5861" i="206"/>
  <c r="AA6014" i="206"/>
  <c r="AA6230" i="206"/>
  <c r="AA6463" i="206"/>
  <c r="AA5330" i="206"/>
  <c r="AA5366" i="206"/>
  <c r="AA5402" i="206"/>
  <c r="AA5438" i="206"/>
  <c r="AA5474" i="206"/>
  <c r="AA5510" i="206"/>
  <c r="AA5546" i="206"/>
  <c r="AA5582" i="206"/>
  <c r="AA5618" i="206"/>
  <c r="AA5657" i="206"/>
  <c r="AA5729" i="206"/>
  <c r="AA5801" i="206"/>
  <c r="AA5873" i="206"/>
  <c r="AA6050" i="206"/>
  <c r="AA6266" i="206"/>
  <c r="AA6506" i="206"/>
  <c r="AA5336" i="206"/>
  <c r="AA5372" i="206"/>
  <c r="AA5408" i="206"/>
  <c r="AA5444" i="206"/>
  <c r="AA5480" i="206"/>
  <c r="AA5516" i="206"/>
  <c r="AA5552" i="206"/>
  <c r="AA5588" i="206"/>
  <c r="AA5624" i="206"/>
  <c r="AA5669" i="206"/>
  <c r="AA5741" i="206"/>
  <c r="AA5813" i="206"/>
  <c r="AA5885" i="206"/>
  <c r="AA6086" i="206"/>
  <c r="AA6302" i="206"/>
  <c r="AA6554" i="206"/>
  <c r="AA9886" i="206"/>
  <c r="AA9922" i="206"/>
  <c r="AA9962" i="206"/>
  <c r="AA10005" i="206"/>
  <c r="AA10048" i="206"/>
  <c r="AA10125" i="206"/>
  <c r="AA10335" i="206"/>
  <c r="AA10897" i="206"/>
  <c r="AA9748" i="206"/>
  <c r="AA9784" i="206"/>
  <c r="AA9820" i="206"/>
  <c r="AA9856" i="206"/>
  <c r="AA9892" i="206"/>
  <c r="AA9928" i="206"/>
  <c r="AA9969" i="206"/>
  <c r="AA10012" i="206"/>
  <c r="AA10057" i="206"/>
  <c r="AA10155" i="206"/>
  <c r="AA11118" i="206"/>
  <c r="AA11112" i="206"/>
  <c r="AA11106" i="206"/>
  <c r="AA11100" i="206"/>
  <c r="AA11094" i="206"/>
  <c r="AA11088" i="206"/>
  <c r="AA11082" i="206"/>
  <c r="AA11076" i="206"/>
  <c r="AA11070" i="206"/>
  <c r="AA11064" i="206"/>
  <c r="AA11058" i="206"/>
  <c r="AA11052" i="206"/>
  <c r="AA11046" i="206"/>
  <c r="AA11040" i="206"/>
  <c r="AA11034" i="206"/>
  <c r="AA11028" i="206"/>
  <c r="AA11022" i="206"/>
  <c r="AA11016" i="206"/>
  <c r="AA11010" i="206"/>
  <c r="AA11004" i="206"/>
  <c r="AA10998" i="206"/>
  <c r="AA10992" i="206"/>
  <c r="AA10986" i="206"/>
  <c r="AA10980" i="206"/>
  <c r="AA10974" i="206"/>
  <c r="AA10968" i="206"/>
  <c r="AA10962" i="206"/>
  <c r="AA10956" i="206"/>
  <c r="AA10950" i="206"/>
  <c r="AA10944" i="206"/>
  <c r="AA10938" i="206"/>
  <c r="AA10932" i="206"/>
  <c r="AA10926" i="206"/>
  <c r="AA10920" i="206"/>
  <c r="AA10914" i="206"/>
  <c r="AA10908" i="206"/>
  <c r="AA10902" i="206"/>
  <c r="AA10896" i="206"/>
  <c r="AA10890" i="206"/>
  <c r="AA10884" i="206"/>
  <c r="AA10878" i="206"/>
  <c r="AA10872" i="206"/>
  <c r="AA10866" i="206"/>
  <c r="AA10860" i="206"/>
  <c r="AA10854" i="206"/>
  <c r="AA10848" i="206"/>
  <c r="AA10842" i="206"/>
  <c r="AA10836" i="206"/>
  <c r="AA10830" i="206"/>
  <c r="AA10824" i="206"/>
  <c r="AA10818" i="206"/>
  <c r="AA10812" i="206"/>
  <c r="AA10806" i="206"/>
  <c r="AA10800" i="206"/>
  <c r="AA10794" i="206"/>
  <c r="AA10788" i="206"/>
  <c r="AA10782" i="206"/>
  <c r="AA10776" i="206"/>
  <c r="AA10770" i="206"/>
  <c r="AA10764" i="206"/>
  <c r="AA10758" i="206"/>
  <c r="AA10752" i="206"/>
  <c r="AA10746" i="206"/>
  <c r="AA10740" i="206"/>
  <c r="AA10734" i="206"/>
  <c r="AA10728" i="206"/>
  <c r="AA10722" i="206"/>
  <c r="AA10716" i="206"/>
  <c r="AA10710" i="206"/>
  <c r="AA10704" i="206"/>
  <c r="AA10698" i="206"/>
  <c r="AA10692" i="206"/>
  <c r="AA10686" i="206"/>
  <c r="AA11117" i="206"/>
  <c r="AA11111" i="206"/>
  <c r="AA11105" i="206"/>
  <c r="AA11099" i="206"/>
  <c r="AA11093" i="206"/>
  <c r="AA11087" i="206"/>
  <c r="AA11081" i="206"/>
  <c r="AA11075" i="206"/>
  <c r="AA11069" i="206"/>
  <c r="AA11063" i="206"/>
  <c r="AA11057" i="206"/>
  <c r="AA11051" i="206"/>
  <c r="AA11045" i="206"/>
  <c r="AA11039" i="206"/>
  <c r="AA11033" i="206"/>
  <c r="AA11027" i="206"/>
  <c r="AA11021" i="206"/>
  <c r="AA11015" i="206"/>
  <c r="AA11009" i="206"/>
  <c r="AA11003" i="206"/>
  <c r="AA10997" i="206"/>
  <c r="AA10991" i="206"/>
  <c r="AA10985" i="206"/>
  <c r="AA10979" i="206"/>
  <c r="AA10973" i="206"/>
  <c r="AA11122" i="206"/>
  <c r="AA11116" i="206"/>
  <c r="AA11110" i="206"/>
  <c r="AA11104" i="206"/>
  <c r="AA11098" i="206"/>
  <c r="AA11092" i="206"/>
  <c r="AA11086" i="206"/>
  <c r="AA11080" i="206"/>
  <c r="AA11074" i="206"/>
  <c r="AA11068" i="206"/>
  <c r="AA11062" i="206"/>
  <c r="AA11056" i="206"/>
  <c r="AA11050" i="206"/>
  <c r="AA11044" i="206"/>
  <c r="AA11038" i="206"/>
  <c r="AA11032" i="206"/>
  <c r="AA11026" i="206"/>
  <c r="AA11020" i="206"/>
  <c r="AA11014" i="206"/>
  <c r="AA11008" i="206"/>
  <c r="AA11002" i="206"/>
  <c r="AA10996" i="206"/>
  <c r="AA10990" i="206"/>
  <c r="AA10984" i="206"/>
  <c r="AA10978" i="206"/>
  <c r="AA10972" i="206"/>
  <c r="AA10966" i="206"/>
  <c r="AA10960" i="206"/>
  <c r="AA10954" i="206"/>
  <c r="AA10948" i="206"/>
  <c r="AA10942" i="206"/>
  <c r="AA10936" i="206"/>
  <c r="AA10930" i="206"/>
  <c r="AA10924" i="206"/>
  <c r="AA10918" i="206"/>
  <c r="AA10912" i="206"/>
  <c r="AA10906" i="206"/>
  <c r="AA10900" i="206"/>
  <c r="AA10894" i="206"/>
  <c r="AA10888" i="206"/>
  <c r="AA10882" i="206"/>
  <c r="AA10876" i="206"/>
  <c r="AA10870" i="206"/>
  <c r="AA10864" i="206"/>
  <c r="AA10858" i="206"/>
  <c r="AA10852" i="206"/>
  <c r="AA10846" i="206"/>
  <c r="AA10840" i="206"/>
  <c r="AA10834" i="206"/>
  <c r="AA10828" i="206"/>
  <c r="AA10822" i="206"/>
  <c r="AA10816" i="206"/>
  <c r="AA10810" i="206"/>
  <c r="AA10804" i="206"/>
  <c r="AA10798" i="206"/>
  <c r="AA10792" i="206"/>
  <c r="AA10786" i="206"/>
  <c r="AA10780" i="206"/>
  <c r="AA10774" i="206"/>
  <c r="AA10768" i="206"/>
  <c r="AA10762" i="206"/>
  <c r="AA10756" i="206"/>
  <c r="AA10750" i="206"/>
  <c r="AA10744" i="206"/>
  <c r="AA10738" i="206"/>
  <c r="AA10732" i="206"/>
  <c r="AA10726" i="206"/>
  <c r="AA10720" i="206"/>
  <c r="AA10714" i="206"/>
  <c r="AA10708" i="206"/>
  <c r="AA10702" i="206"/>
  <c r="AA10696" i="206"/>
  <c r="AA10690" i="206"/>
  <c r="AA10684" i="206"/>
  <c r="AA10678" i="206"/>
  <c r="AA10672" i="206"/>
  <c r="AA10666" i="206"/>
  <c r="AA10660" i="206"/>
  <c r="AA10654" i="206"/>
  <c r="AA10648" i="206"/>
  <c r="AA11121" i="206"/>
  <c r="AA11115" i="206"/>
  <c r="AA11109" i="206"/>
  <c r="AA11103" i="206"/>
  <c r="AA11097" i="206"/>
  <c r="AA11091" i="206"/>
  <c r="AA11085" i="206"/>
  <c r="AA11079" i="206"/>
  <c r="AA11073" i="206"/>
  <c r="AA11067" i="206"/>
  <c r="AA11061" i="206"/>
  <c r="AA11055" i="206"/>
  <c r="AA11049" i="206"/>
  <c r="AA11043" i="206"/>
  <c r="AA11037" i="206"/>
  <c r="AA11031" i="206"/>
  <c r="AA11025" i="206"/>
  <c r="AA11019" i="206"/>
  <c r="AA11013" i="206"/>
  <c r="AA11007" i="206"/>
  <c r="AA11001" i="206"/>
  <c r="AA10995" i="206"/>
  <c r="AA10989" i="206"/>
  <c r="AA10983" i="206"/>
  <c r="AA10977" i="206"/>
  <c r="AA10971" i="206"/>
  <c r="AA10965" i="206"/>
  <c r="AA10959" i="206"/>
  <c r="AA10953" i="206"/>
  <c r="AA10947" i="206"/>
  <c r="AA10941" i="206"/>
  <c r="AA10935" i="206"/>
  <c r="AA10929" i="206"/>
  <c r="AA10923" i="206"/>
  <c r="AA10917" i="206"/>
  <c r="AA10911" i="206"/>
  <c r="AA10905" i="206"/>
  <c r="AA10899" i="206"/>
  <c r="AA10893" i="206"/>
  <c r="AA10887" i="206"/>
  <c r="AA11119" i="206"/>
  <c r="AA11113" i="206"/>
  <c r="AA11107" i="206"/>
  <c r="AA11101" i="206"/>
  <c r="AA11095" i="206"/>
  <c r="AA11089" i="206"/>
  <c r="AA11083" i="206"/>
  <c r="AA11077" i="206"/>
  <c r="AA11071" i="206"/>
  <c r="AA11065" i="206"/>
  <c r="AA11059" i="206"/>
  <c r="AA11053" i="206"/>
  <c r="AA11047" i="206"/>
  <c r="AA11041" i="206"/>
  <c r="AA11035" i="206"/>
  <c r="AA11029" i="206"/>
  <c r="AA11023" i="206"/>
  <c r="AA11017" i="206"/>
  <c r="AA11011" i="206"/>
  <c r="AA11005" i="206"/>
  <c r="AA10999" i="206"/>
  <c r="AA10993" i="206"/>
  <c r="AA10987" i="206"/>
  <c r="AA10981" i="206"/>
  <c r="AA10975" i="206"/>
  <c r="AA10969" i="206"/>
  <c r="AA10963" i="206"/>
  <c r="AA10957" i="206"/>
  <c r="AA10951" i="206"/>
  <c r="AA10945" i="206"/>
  <c r="AA10939" i="206"/>
  <c r="AA10933" i="206"/>
  <c r="AA10927" i="206"/>
  <c r="AA10921" i="206"/>
  <c r="AA11120" i="206"/>
  <c r="AA11084" i="206"/>
  <c r="AA11048" i="206"/>
  <c r="AA11012" i="206"/>
  <c r="AA10976" i="206"/>
  <c r="AA10955" i="206"/>
  <c r="AA10937" i="206"/>
  <c r="AA10919" i="206"/>
  <c r="AA10907" i="206"/>
  <c r="AA10895" i="206"/>
  <c r="AA10883" i="206"/>
  <c r="AA10874" i="206"/>
  <c r="AA10865" i="206"/>
  <c r="AA10856" i="206"/>
  <c r="AA10847" i="206"/>
  <c r="AA10838" i="206"/>
  <c r="AA10829" i="206"/>
  <c r="AA10820" i="206"/>
  <c r="AA10811" i="206"/>
  <c r="AA10802" i="206"/>
  <c r="AA10793" i="206"/>
  <c r="AA10784" i="206"/>
  <c r="AA10775" i="206"/>
  <c r="AA10766" i="206"/>
  <c r="AA10757" i="206"/>
  <c r="AA10748" i="206"/>
  <c r="AA10739" i="206"/>
  <c r="AA10730" i="206"/>
  <c r="AA10721" i="206"/>
  <c r="AA10712" i="206"/>
  <c r="AA10703" i="206"/>
  <c r="AA10694" i="206"/>
  <c r="AA10685" i="206"/>
  <c r="AA10677" i="206"/>
  <c r="AA10670" i="206"/>
  <c r="AA10663" i="206"/>
  <c r="AA10656" i="206"/>
  <c r="AA10649" i="206"/>
  <c r="AA10642" i="206"/>
  <c r="AA10636" i="206"/>
  <c r="AA10630" i="206"/>
  <c r="AA10624" i="206"/>
  <c r="AA10618" i="206"/>
  <c r="AA10612" i="206"/>
  <c r="AA10606" i="206"/>
  <c r="AA10600" i="206"/>
  <c r="AA10594" i="206"/>
  <c r="AA10588" i="206"/>
  <c r="AA10582" i="206"/>
  <c r="AA10576" i="206"/>
  <c r="AA10570" i="206"/>
  <c r="AA10564" i="206"/>
  <c r="AA10558" i="206"/>
  <c r="AA10552" i="206"/>
  <c r="AA10546" i="206"/>
  <c r="AA10540" i="206"/>
  <c r="AA10534" i="206"/>
  <c r="AA10528" i="206"/>
  <c r="AA10522" i="206"/>
  <c r="AA10516" i="206"/>
  <c r="AA10510" i="206"/>
  <c r="AA10504" i="206"/>
  <c r="AA10498" i="206"/>
  <c r="AA10492" i="206"/>
  <c r="AA10486" i="206"/>
  <c r="AA10480" i="206"/>
  <c r="AA10474" i="206"/>
  <c r="AA10468" i="206"/>
  <c r="AA10462" i="206"/>
  <c r="AA10456" i="206"/>
  <c r="AA10450" i="206"/>
  <c r="AA10444" i="206"/>
  <c r="AA10438" i="206"/>
  <c r="AA10432" i="206"/>
  <c r="AA10426" i="206"/>
  <c r="AA10420" i="206"/>
  <c r="AA10414" i="206"/>
  <c r="AA10408" i="206"/>
  <c r="AA10402" i="206"/>
  <c r="AA10396" i="206"/>
  <c r="AA10390" i="206"/>
  <c r="AA10384" i="206"/>
  <c r="AA10378" i="206"/>
  <c r="AA10372" i="206"/>
  <c r="AA11114" i="206"/>
  <c r="AA11078" i="206"/>
  <c r="AA11042" i="206"/>
  <c r="AA11006" i="206"/>
  <c r="AA10970" i="206"/>
  <c r="AA10952" i="206"/>
  <c r="AA10934" i="206"/>
  <c r="AA10916" i="206"/>
  <c r="AA10904" i="206"/>
  <c r="AA10892" i="206"/>
  <c r="AA10881" i="206"/>
  <c r="AA10873" i="206"/>
  <c r="AA10863" i="206"/>
  <c r="AA10855" i="206"/>
  <c r="AA10845" i="206"/>
  <c r="AA10837" i="206"/>
  <c r="AA10827" i="206"/>
  <c r="AA10819" i="206"/>
  <c r="AA10809" i="206"/>
  <c r="AA10801" i="206"/>
  <c r="AA10791" i="206"/>
  <c r="AA10783" i="206"/>
  <c r="AA10773" i="206"/>
  <c r="AA10765" i="206"/>
  <c r="AA10755" i="206"/>
  <c r="AA10747" i="206"/>
  <c r="AA10737" i="206"/>
  <c r="AA10729" i="206"/>
  <c r="AA10719" i="206"/>
  <c r="AA10711" i="206"/>
  <c r="AA10701" i="206"/>
  <c r="AA10693" i="206"/>
  <c r="AA10683" i="206"/>
  <c r="AA10676" i="206"/>
  <c r="AA10669" i="206"/>
  <c r="AA10662" i="206"/>
  <c r="AA10655" i="206"/>
  <c r="AA10647" i="206"/>
  <c r="AA10641" i="206"/>
  <c r="AA10635" i="206"/>
  <c r="AA10629" i="206"/>
  <c r="AA10623" i="206"/>
  <c r="AA10617" i="206"/>
  <c r="AA10611" i="206"/>
  <c r="AA10605" i="206"/>
  <c r="AA10599" i="206"/>
  <c r="AA10593" i="206"/>
  <c r="AA10587" i="206"/>
  <c r="AA10581" i="206"/>
  <c r="AA10575" i="206"/>
  <c r="AA10569" i="206"/>
  <c r="AA10563" i="206"/>
  <c r="AA10557" i="206"/>
  <c r="AA10551" i="206"/>
  <c r="AA10545" i="206"/>
  <c r="AA10539" i="206"/>
  <c r="AA10533" i="206"/>
  <c r="AA10527" i="206"/>
  <c r="AA10521" i="206"/>
  <c r="AA10515" i="206"/>
  <c r="AA10509" i="206"/>
  <c r="AA10503" i="206"/>
  <c r="AA10497" i="206"/>
  <c r="AA10491" i="206"/>
  <c r="AA10485" i="206"/>
  <c r="AA10479" i="206"/>
  <c r="AA10473" i="206"/>
  <c r="AA11108" i="206"/>
  <c r="AA11072" i="206"/>
  <c r="AA11036" i="206"/>
  <c r="AA11000" i="206"/>
  <c r="AA10967" i="206"/>
  <c r="AA10949" i="206"/>
  <c r="AA10931" i="206"/>
  <c r="AA10915" i="206"/>
  <c r="AA10903" i="206"/>
  <c r="AA10891" i="206"/>
  <c r="AA10880" i="206"/>
  <c r="AA10871" i="206"/>
  <c r="AA10862" i="206"/>
  <c r="AA10853" i="206"/>
  <c r="AA10844" i="206"/>
  <c r="AA10835" i="206"/>
  <c r="AA10826" i="206"/>
  <c r="AA10817" i="206"/>
  <c r="AA10808" i="206"/>
  <c r="AA10799" i="206"/>
  <c r="AA10790" i="206"/>
  <c r="AA10781" i="206"/>
  <c r="AA10772" i="206"/>
  <c r="AA10763" i="206"/>
  <c r="AA10754" i="206"/>
  <c r="AA10745" i="206"/>
  <c r="AA10736" i="206"/>
  <c r="AA10727" i="206"/>
  <c r="AA10718" i="206"/>
  <c r="AA10709" i="206"/>
  <c r="AA10700" i="206"/>
  <c r="AA10691" i="206"/>
  <c r="AA10682" i="206"/>
  <c r="AA10675" i="206"/>
  <c r="AA10668" i="206"/>
  <c r="AA10661" i="206"/>
  <c r="AA10653" i="206"/>
  <c r="AA10646" i="206"/>
  <c r="AA10640" i="206"/>
  <c r="AA10634" i="206"/>
  <c r="AA10628" i="206"/>
  <c r="AA10622" i="206"/>
  <c r="AA10616" i="206"/>
  <c r="AA10610" i="206"/>
  <c r="AA10604" i="206"/>
  <c r="AA10598" i="206"/>
  <c r="AA10592" i="206"/>
  <c r="AA10586" i="206"/>
  <c r="AA10580" i="206"/>
  <c r="AA10574" i="206"/>
  <c r="AA10568" i="206"/>
  <c r="AA10562" i="206"/>
  <c r="AA10556" i="206"/>
  <c r="AA10550" i="206"/>
  <c r="AA10544" i="206"/>
  <c r="AA10538" i="206"/>
  <c r="AA10532" i="206"/>
  <c r="AA10526" i="206"/>
  <c r="AA10520" i="206"/>
  <c r="AA10514" i="206"/>
  <c r="AA10508" i="206"/>
  <c r="AA10502" i="206"/>
  <c r="AA10496" i="206"/>
  <c r="AA10490" i="206"/>
  <c r="AA10484" i="206"/>
  <c r="AA10478" i="206"/>
  <c r="AA10472" i="206"/>
  <c r="AA10466" i="206"/>
  <c r="AA10460" i="206"/>
  <c r="AA10454" i="206"/>
  <c r="AA10448" i="206"/>
  <c r="AA10442" i="206"/>
  <c r="AA10436" i="206"/>
  <c r="AA10430" i="206"/>
  <c r="AA10424" i="206"/>
  <c r="AA10418" i="206"/>
  <c r="AA10412" i="206"/>
  <c r="AA10406" i="206"/>
  <c r="AA10400" i="206"/>
  <c r="AA10394" i="206"/>
  <c r="AA10388" i="206"/>
  <c r="AA10382" i="206"/>
  <c r="AA10376" i="206"/>
  <c r="AA11102" i="206"/>
  <c r="AA11066" i="206"/>
  <c r="AA11030" i="206"/>
  <c r="AA10994" i="206"/>
  <c r="AA10964" i="206"/>
  <c r="AA10946" i="206"/>
  <c r="AA10928" i="206"/>
  <c r="AA10913" i="206"/>
  <c r="AA10901" i="206"/>
  <c r="AA10889" i="206"/>
  <c r="AA10879" i="206"/>
  <c r="AA10869" i="206"/>
  <c r="AA10861" i="206"/>
  <c r="AA10851" i="206"/>
  <c r="AA10843" i="206"/>
  <c r="AA10833" i="206"/>
  <c r="AA10825" i="206"/>
  <c r="AA10815" i="206"/>
  <c r="AA10807" i="206"/>
  <c r="AA10797" i="206"/>
  <c r="AA10789" i="206"/>
  <c r="AA10779" i="206"/>
  <c r="AA10771" i="206"/>
  <c r="AA10761" i="206"/>
  <c r="AA10753" i="206"/>
  <c r="AA10743" i="206"/>
  <c r="AA10735" i="206"/>
  <c r="AA10725" i="206"/>
  <c r="AA10717" i="206"/>
  <c r="AA10707" i="206"/>
  <c r="AA10699" i="206"/>
  <c r="AA10689" i="206"/>
  <c r="AA10681" i="206"/>
  <c r="AA10674" i="206"/>
  <c r="AA10667" i="206"/>
  <c r="AA10659" i="206"/>
  <c r="AA10652" i="206"/>
  <c r="AA10645" i="206"/>
  <c r="AA10639" i="206"/>
  <c r="AA10633" i="206"/>
  <c r="AA10627" i="206"/>
  <c r="AA10621" i="206"/>
  <c r="AA10615" i="206"/>
  <c r="AA10609" i="206"/>
  <c r="AA10603" i="206"/>
  <c r="AA10597" i="206"/>
  <c r="AA10591" i="206"/>
  <c r="AA10585" i="206"/>
  <c r="AA10579" i="206"/>
  <c r="AA10573" i="206"/>
  <c r="AA10567" i="206"/>
  <c r="AA10561" i="206"/>
  <c r="AA10555" i="206"/>
  <c r="AA10549" i="206"/>
  <c r="AA10543" i="206"/>
  <c r="AA10537" i="206"/>
  <c r="AA10531" i="206"/>
  <c r="AA10525" i="206"/>
  <c r="AA10519" i="206"/>
  <c r="AA10513" i="206"/>
  <c r="AA10507" i="206"/>
  <c r="AA10501" i="206"/>
  <c r="AA10495" i="206"/>
  <c r="AA10489" i="206"/>
  <c r="AA10483" i="206"/>
  <c r="AA10477" i="206"/>
  <c r="AA10471" i="206"/>
  <c r="AA10465" i="206"/>
  <c r="AA11090" i="206"/>
  <c r="AA11054" i="206"/>
  <c r="AA11018" i="206"/>
  <c r="AA10982" i="206"/>
  <c r="AA10922" i="206"/>
  <c r="AA10885" i="206"/>
  <c r="AA10857" i="206"/>
  <c r="AA10831" i="206"/>
  <c r="AA10803" i="206"/>
  <c r="AA10777" i="206"/>
  <c r="AA10749" i="206"/>
  <c r="AA10723" i="206"/>
  <c r="AA10695" i="206"/>
  <c r="AA10671" i="206"/>
  <c r="AA10650" i="206"/>
  <c r="AA10631" i="206"/>
  <c r="AA10613" i="206"/>
  <c r="AA10595" i="206"/>
  <c r="AA10577" i="206"/>
  <c r="AA10559" i="206"/>
  <c r="AA10541" i="206"/>
  <c r="AA10523" i="206"/>
  <c r="AA10505" i="206"/>
  <c r="AA10487" i="206"/>
  <c r="AA10469" i="206"/>
  <c r="AA10458" i="206"/>
  <c r="AA10449" i="206"/>
  <c r="AA10440" i="206"/>
  <c r="AA10431" i="206"/>
  <c r="AA10422" i="206"/>
  <c r="AA10413" i="206"/>
  <c r="AA10404" i="206"/>
  <c r="AA10395" i="206"/>
  <c r="AA10386" i="206"/>
  <c r="AA10377" i="206"/>
  <c r="AA10369" i="206"/>
  <c r="AA10363" i="206"/>
  <c r="AA10357" i="206"/>
  <c r="AA10351" i="206"/>
  <c r="AA10345" i="206"/>
  <c r="AA10339" i="206"/>
  <c r="AA10333" i="206"/>
  <c r="AA10327" i="206"/>
  <c r="AA10321" i="206"/>
  <c r="AA10315" i="206"/>
  <c r="AA10309" i="206"/>
  <c r="AA10303" i="206"/>
  <c r="AA10297" i="206"/>
  <c r="AA10291" i="206"/>
  <c r="AA10285" i="206"/>
  <c r="AA10279" i="206"/>
  <c r="AA10273" i="206"/>
  <c r="AA10267" i="206"/>
  <c r="AA10261" i="206"/>
  <c r="AA10255" i="206"/>
  <c r="AA10249" i="206"/>
  <c r="AA10243" i="206"/>
  <c r="AA10237" i="206"/>
  <c r="AA10231" i="206"/>
  <c r="AA10225" i="206"/>
  <c r="AA10219" i="206"/>
  <c r="AA10213" i="206"/>
  <c r="AA10207" i="206"/>
  <c r="AA10201" i="206"/>
  <c r="AA10195" i="206"/>
  <c r="AA10189" i="206"/>
  <c r="AA10183" i="206"/>
  <c r="AA10177" i="206"/>
  <c r="AA10171" i="206"/>
  <c r="AA10165" i="206"/>
  <c r="AA10159" i="206"/>
  <c r="AA10153" i="206"/>
  <c r="AA10147" i="206"/>
  <c r="AA10141" i="206"/>
  <c r="AA10135" i="206"/>
  <c r="AA10961" i="206"/>
  <c r="AA10910" i="206"/>
  <c r="AA10877" i="206"/>
  <c r="AA10850" i="206"/>
  <c r="AA10823" i="206"/>
  <c r="AA10796" i="206"/>
  <c r="AA10769" i="206"/>
  <c r="AA10742" i="206"/>
  <c r="AA10715" i="206"/>
  <c r="AA10688" i="206"/>
  <c r="AA10665" i="206"/>
  <c r="AA10644" i="206"/>
  <c r="AA10626" i="206"/>
  <c r="AA10608" i="206"/>
  <c r="AA10590" i="206"/>
  <c r="AA10572" i="206"/>
  <c r="AA10554" i="206"/>
  <c r="AA10536" i="206"/>
  <c r="AA10518" i="206"/>
  <c r="AA10500" i="206"/>
  <c r="AA10482" i="206"/>
  <c r="AA10467" i="206"/>
  <c r="AA10457" i="206"/>
  <c r="AA10447" i="206"/>
  <c r="AA10439" i="206"/>
  <c r="AA10429" i="206"/>
  <c r="AA10421" i="206"/>
  <c r="AA10411" i="206"/>
  <c r="AA10403" i="206"/>
  <c r="AA10393" i="206"/>
  <c r="AA10385" i="206"/>
  <c r="AA10375" i="206"/>
  <c r="AA10368" i="206"/>
  <c r="AA10362" i="206"/>
  <c r="AA10356" i="206"/>
  <c r="AA10350" i="206"/>
  <c r="AA10344" i="206"/>
  <c r="AA10338" i="206"/>
  <c r="AA10332" i="206"/>
  <c r="AA10326" i="206"/>
  <c r="AA10320" i="206"/>
  <c r="AA10314" i="206"/>
  <c r="AA10308" i="206"/>
  <c r="AA10302" i="206"/>
  <c r="AA10296" i="206"/>
  <c r="AA10290" i="206"/>
  <c r="AA10284" i="206"/>
  <c r="AA10278" i="206"/>
  <c r="AA10272" i="206"/>
  <c r="AA10266" i="206"/>
  <c r="AA10260" i="206"/>
  <c r="AA10254" i="206"/>
  <c r="AA10248" i="206"/>
  <c r="AA10242" i="206"/>
  <c r="AA10236" i="206"/>
  <c r="AA10230" i="206"/>
  <c r="AA10224" i="206"/>
  <c r="AA10218" i="206"/>
  <c r="AA10212" i="206"/>
  <c r="AA10206" i="206"/>
  <c r="AA10200" i="206"/>
  <c r="AA10194" i="206"/>
  <c r="AA10188" i="206"/>
  <c r="AA10182" i="206"/>
  <c r="AA10176" i="206"/>
  <c r="AA10170" i="206"/>
  <c r="AA10164" i="206"/>
  <c r="AA10158" i="206"/>
  <c r="AA10152" i="206"/>
  <c r="AA10146" i="206"/>
  <c r="AA10140" i="206"/>
  <c r="AA10134" i="206"/>
  <c r="AA10128" i="206"/>
  <c r="AA10122" i="206"/>
  <c r="AA10116" i="206"/>
  <c r="AA10110" i="206"/>
  <c r="AA10104" i="206"/>
  <c r="AA10098" i="206"/>
  <c r="AA10092" i="206"/>
  <c r="AA10086" i="206"/>
  <c r="AA10080" i="206"/>
  <c r="AA10074" i="206"/>
  <c r="AA10068" i="206"/>
  <c r="AA10062" i="206"/>
  <c r="AA10056" i="206"/>
  <c r="AA11096" i="206"/>
  <c r="AA10958" i="206"/>
  <c r="AA10909" i="206"/>
  <c r="AA10875" i="206"/>
  <c r="AA10849" i="206"/>
  <c r="AA10821" i="206"/>
  <c r="AA10795" i="206"/>
  <c r="AA10767" i="206"/>
  <c r="AA10741" i="206"/>
  <c r="AA10713" i="206"/>
  <c r="AA10687" i="206"/>
  <c r="AA10664" i="206"/>
  <c r="AA10643" i="206"/>
  <c r="AA10625" i="206"/>
  <c r="AA10607" i="206"/>
  <c r="AA10589" i="206"/>
  <c r="AA10571" i="206"/>
  <c r="AA10553" i="206"/>
  <c r="AA10535" i="206"/>
  <c r="AA10517" i="206"/>
  <c r="AA10499" i="206"/>
  <c r="AA10481" i="206"/>
  <c r="AA10464" i="206"/>
  <c r="AA10455" i="206"/>
  <c r="AA10446" i="206"/>
  <c r="AA10437" i="206"/>
  <c r="AA10428" i="206"/>
  <c r="AA10419" i="206"/>
  <c r="AA10410" i="206"/>
  <c r="AA10401" i="206"/>
  <c r="AA10392" i="206"/>
  <c r="AA10383" i="206"/>
  <c r="AA10374" i="206"/>
  <c r="AA10367" i="206"/>
  <c r="AA10361" i="206"/>
  <c r="AA10355" i="206"/>
  <c r="AA10349" i="206"/>
  <c r="AA10343" i="206"/>
  <c r="AA10337" i="206"/>
  <c r="AA10331" i="206"/>
  <c r="AA10325" i="206"/>
  <c r="AA10319" i="206"/>
  <c r="AA10313" i="206"/>
  <c r="AA10307" i="206"/>
  <c r="AA10301" i="206"/>
  <c r="AA10295" i="206"/>
  <c r="AA10289" i="206"/>
  <c r="AA10283" i="206"/>
  <c r="AA10277" i="206"/>
  <c r="AA10271" i="206"/>
  <c r="AA10265" i="206"/>
  <c r="AA10259" i="206"/>
  <c r="AA10253" i="206"/>
  <c r="AA10247" i="206"/>
  <c r="AA10241" i="206"/>
  <c r="AA10235" i="206"/>
  <c r="AA10229" i="206"/>
  <c r="AA10223" i="206"/>
  <c r="AA10217" i="206"/>
  <c r="AA10211" i="206"/>
  <c r="AA10205" i="206"/>
  <c r="AA10199" i="206"/>
  <c r="AA10193" i="206"/>
  <c r="AA10187" i="206"/>
  <c r="AA10181" i="206"/>
  <c r="AA10175" i="206"/>
  <c r="AA10169" i="206"/>
  <c r="AA10163" i="206"/>
  <c r="AA10157" i="206"/>
  <c r="AA10151" i="206"/>
  <c r="AA10145" i="206"/>
  <c r="AA10139" i="206"/>
  <c r="AA10133" i="206"/>
  <c r="AA10127" i="206"/>
  <c r="AA10121" i="206"/>
  <c r="AA10115" i="206"/>
  <c r="AA10109" i="206"/>
  <c r="AA10103" i="206"/>
  <c r="AA10097" i="206"/>
  <c r="AA10091" i="206"/>
  <c r="AA10085" i="206"/>
  <c r="AA10079" i="206"/>
  <c r="AA10073" i="206"/>
  <c r="AA10067" i="206"/>
  <c r="AA10061" i="206"/>
  <c r="AA10055" i="206"/>
  <c r="AA10049" i="206"/>
  <c r="AA10043" i="206"/>
  <c r="AA10037" i="206"/>
  <c r="AA10031" i="206"/>
  <c r="AA10025" i="206"/>
  <c r="AA10019" i="206"/>
  <c r="AA10013" i="206"/>
  <c r="AA10007" i="206"/>
  <c r="AA10001" i="206"/>
  <c r="AA9995" i="206"/>
  <c r="AA9989" i="206"/>
  <c r="AA9983" i="206"/>
  <c r="AA9977" i="206"/>
  <c r="AA9971" i="206"/>
  <c r="AA9965" i="206"/>
  <c r="AA9959" i="206"/>
  <c r="AA9953" i="206"/>
  <c r="AA9947" i="206"/>
  <c r="AA9941" i="206"/>
  <c r="AA11060" i="206"/>
  <c r="AA10943" i="206"/>
  <c r="AA10898" i="206"/>
  <c r="AA10868" i="206"/>
  <c r="AA10841" i="206"/>
  <c r="AA10814" i="206"/>
  <c r="AA10787" i="206"/>
  <c r="AA10760" i="206"/>
  <c r="AA10733" i="206"/>
  <c r="AA10706" i="206"/>
  <c r="AA10680" i="206"/>
  <c r="AA10658" i="206"/>
  <c r="AA10638" i="206"/>
  <c r="AA10620" i="206"/>
  <c r="AA10602" i="206"/>
  <c r="AA10584" i="206"/>
  <c r="AA10566" i="206"/>
  <c r="AA10548" i="206"/>
  <c r="AA10530" i="206"/>
  <c r="AA10512" i="206"/>
  <c r="AA10494" i="206"/>
  <c r="AA10476" i="206"/>
  <c r="AA10463" i="206"/>
  <c r="AA10453" i="206"/>
  <c r="AA10445" i="206"/>
  <c r="AA10435" i="206"/>
  <c r="AA10427" i="206"/>
  <c r="AA10417" i="206"/>
  <c r="AA10409" i="206"/>
  <c r="AA10399" i="206"/>
  <c r="AA10391" i="206"/>
  <c r="AA10381" i="206"/>
  <c r="AA10373" i="206"/>
  <c r="AA10366" i="206"/>
  <c r="AA10360" i="206"/>
  <c r="AA10354" i="206"/>
  <c r="AA10348" i="206"/>
  <c r="AA10342" i="206"/>
  <c r="AA10336" i="206"/>
  <c r="AA10330" i="206"/>
  <c r="AA10324" i="206"/>
  <c r="AA10318" i="206"/>
  <c r="AA10312" i="206"/>
  <c r="AA10306" i="206"/>
  <c r="AA10300" i="206"/>
  <c r="AA10294" i="206"/>
  <c r="AA10288" i="206"/>
  <c r="AA10282" i="206"/>
  <c r="AA10276" i="206"/>
  <c r="AA10270" i="206"/>
  <c r="AA10264" i="206"/>
  <c r="AA10258" i="206"/>
  <c r="AA10252" i="206"/>
  <c r="AA10246" i="206"/>
  <c r="AA10240" i="206"/>
  <c r="AA10234" i="206"/>
  <c r="AA10228" i="206"/>
  <c r="AA10222" i="206"/>
  <c r="AA10216" i="206"/>
  <c r="AA10210" i="206"/>
  <c r="AA10204" i="206"/>
  <c r="AA10198" i="206"/>
  <c r="AA10192" i="206"/>
  <c r="AA10186" i="206"/>
  <c r="AA10180" i="206"/>
  <c r="AA10174" i="206"/>
  <c r="AA10168" i="206"/>
  <c r="AA10162" i="206"/>
  <c r="AA10156" i="206"/>
  <c r="AA10150" i="206"/>
  <c r="AA10144" i="206"/>
  <c r="AA10138" i="206"/>
  <c r="AA10132" i="206"/>
  <c r="AA10126" i="206"/>
  <c r="AA10120" i="206"/>
  <c r="AA10114" i="206"/>
  <c r="AA10108" i="206"/>
  <c r="AA10102" i="206"/>
  <c r="AA10096" i="206"/>
  <c r="AA10090" i="206"/>
  <c r="AA10084" i="206"/>
  <c r="AA10078" i="206"/>
  <c r="AA10988" i="206"/>
  <c r="AA10925" i="206"/>
  <c r="AA10886" i="206"/>
  <c r="AA10859" i="206"/>
  <c r="AA10832" i="206"/>
  <c r="AA10805" i="206"/>
  <c r="AA10778" i="206"/>
  <c r="AA10751" i="206"/>
  <c r="AA10724" i="206"/>
  <c r="AA10697" i="206"/>
  <c r="AA10673" i="206"/>
  <c r="AA10651" i="206"/>
  <c r="AA10632" i="206"/>
  <c r="AA10614" i="206"/>
  <c r="AA10596" i="206"/>
  <c r="AA10578" i="206"/>
  <c r="AA10560" i="206"/>
  <c r="AA10542" i="206"/>
  <c r="AA10524" i="206"/>
  <c r="AA10506" i="206"/>
  <c r="AA10488" i="206"/>
  <c r="AA10470" i="206"/>
  <c r="AA10459" i="206"/>
  <c r="AA10451" i="206"/>
  <c r="AA10441" i="206"/>
  <c r="AA10433" i="206"/>
  <c r="AA10423" i="206"/>
  <c r="AA10415" i="206"/>
  <c r="AA10405" i="206"/>
  <c r="AA10397" i="206"/>
  <c r="AA10387" i="206"/>
  <c r="AA10379" i="206"/>
  <c r="AA10370" i="206"/>
  <c r="AA10364" i="206"/>
  <c r="AA10358" i="206"/>
  <c r="AA10352" i="206"/>
  <c r="AA10346" i="206"/>
  <c r="AA10340" i="206"/>
  <c r="AA10334" i="206"/>
  <c r="AA10328" i="206"/>
  <c r="AA10322" i="206"/>
  <c r="AA10316" i="206"/>
  <c r="AA10310" i="206"/>
  <c r="AA10304" i="206"/>
  <c r="AA10298" i="206"/>
  <c r="AA10292" i="206"/>
  <c r="AA10286" i="206"/>
  <c r="AA10280" i="206"/>
  <c r="AA10274" i="206"/>
  <c r="AA10268" i="206"/>
  <c r="AA10262" i="206"/>
  <c r="AA10256" i="206"/>
  <c r="AA10250" i="206"/>
  <c r="AA10244" i="206"/>
  <c r="AA10238" i="206"/>
  <c r="AA10232" i="206"/>
  <c r="AA10226" i="206"/>
  <c r="AA10220" i="206"/>
  <c r="AA10214" i="206"/>
  <c r="AA10208" i="206"/>
  <c r="AA10202" i="206"/>
  <c r="AA10196" i="206"/>
  <c r="AA10190" i="206"/>
  <c r="AA10184" i="206"/>
  <c r="AA10178" i="206"/>
  <c r="AA10172" i="206"/>
  <c r="AA10166" i="206"/>
  <c r="AA10160" i="206"/>
  <c r="AA10154" i="206"/>
  <c r="AA10148" i="206"/>
  <c r="AA10142" i="206"/>
  <c r="AA10136" i="206"/>
  <c r="AA10130" i="206"/>
  <c r="AA10124" i="206"/>
  <c r="AA10118" i="206"/>
  <c r="AA10112" i="206"/>
  <c r="AA10106" i="206"/>
  <c r="AA10100" i="206"/>
  <c r="AA10094" i="206"/>
  <c r="AA10088" i="206"/>
  <c r="AA10082" i="206"/>
  <c r="AA10839" i="206"/>
  <c r="AA10679" i="206"/>
  <c r="AA10565" i="206"/>
  <c r="AA10461" i="206"/>
  <c r="AA10407" i="206"/>
  <c r="AA10359" i="206"/>
  <c r="AA10323" i="206"/>
  <c r="AA10287" i="206"/>
  <c r="AA10251" i="206"/>
  <c r="AA10215" i="206"/>
  <c r="AA10179" i="206"/>
  <c r="AA10143" i="206"/>
  <c r="AA10119" i="206"/>
  <c r="AA10101" i="206"/>
  <c r="AA10083" i="206"/>
  <c r="AA10071" i="206"/>
  <c r="AA10063" i="206"/>
  <c r="AA10053" i="206"/>
  <c r="AA10046" i="206"/>
  <c r="AA10039" i="206"/>
  <c r="AA10032" i="206"/>
  <c r="AA10024" i="206"/>
  <c r="AA10017" i="206"/>
  <c r="AA10010" i="206"/>
  <c r="AA10003" i="206"/>
  <c r="AA9996" i="206"/>
  <c r="AA9988" i="206"/>
  <c r="AA9981" i="206"/>
  <c r="AA9974" i="206"/>
  <c r="AA9967" i="206"/>
  <c r="AA9960" i="206"/>
  <c r="AA9952" i="206"/>
  <c r="AA9945" i="206"/>
  <c r="AA9938" i="206"/>
  <c r="AA9932" i="206"/>
  <c r="AA9926" i="206"/>
  <c r="AA9920" i="206"/>
  <c r="AA9914" i="206"/>
  <c r="AA9908" i="206"/>
  <c r="AA9902" i="206"/>
  <c r="AA9896" i="206"/>
  <c r="AA9890" i="206"/>
  <c r="AA9884" i="206"/>
  <c r="AA9878" i="206"/>
  <c r="AA9872" i="206"/>
  <c r="AA9866" i="206"/>
  <c r="AA9860" i="206"/>
  <c r="AA9854" i="206"/>
  <c r="AA9848" i="206"/>
  <c r="AA9842" i="206"/>
  <c r="AA9836" i="206"/>
  <c r="AA9830" i="206"/>
  <c r="AA9824" i="206"/>
  <c r="AA9818" i="206"/>
  <c r="AA9812" i="206"/>
  <c r="AA9806" i="206"/>
  <c r="AA9800" i="206"/>
  <c r="AA9794" i="206"/>
  <c r="AA9788" i="206"/>
  <c r="AA9782" i="206"/>
  <c r="AA9776" i="206"/>
  <c r="AA9770" i="206"/>
  <c r="AA9764" i="206"/>
  <c r="AA9758" i="206"/>
  <c r="AA9752" i="206"/>
  <c r="AA9746" i="206"/>
  <c r="AA9740" i="206"/>
  <c r="AA9734" i="206"/>
  <c r="AA9728" i="206"/>
  <c r="AA10813" i="206"/>
  <c r="AA10657" i="206"/>
  <c r="AA10547" i="206"/>
  <c r="AA10452" i="206"/>
  <c r="AA10398" i="206"/>
  <c r="AA10353" i="206"/>
  <c r="AA10317" i="206"/>
  <c r="AA10281" i="206"/>
  <c r="AA10245" i="206"/>
  <c r="AA10209" i="206"/>
  <c r="AA10173" i="206"/>
  <c r="AA10137" i="206"/>
  <c r="AA10117" i="206"/>
  <c r="AA10099" i="206"/>
  <c r="AA10081" i="206"/>
  <c r="AA10070" i="206"/>
  <c r="AA10060" i="206"/>
  <c r="AA10052" i="206"/>
  <c r="AA10045" i="206"/>
  <c r="AA10038" i="206"/>
  <c r="AA10030" i="206"/>
  <c r="AA10023" i="206"/>
  <c r="AA10016" i="206"/>
  <c r="AA10009" i="206"/>
  <c r="AA10002" i="206"/>
  <c r="AA9994" i="206"/>
  <c r="AA9987" i="206"/>
  <c r="AA9980" i="206"/>
  <c r="AA9973" i="206"/>
  <c r="AA9966" i="206"/>
  <c r="AA9958" i="206"/>
  <c r="AA9951" i="206"/>
  <c r="AA9944" i="206"/>
  <c r="AA9937" i="206"/>
  <c r="AA9931" i="206"/>
  <c r="AA9925" i="206"/>
  <c r="AA9919" i="206"/>
  <c r="AA9913" i="206"/>
  <c r="AA9907" i="206"/>
  <c r="AA9901" i="206"/>
  <c r="AA9895" i="206"/>
  <c r="AA9889" i="206"/>
  <c r="AA9883" i="206"/>
  <c r="AA9877" i="206"/>
  <c r="AA9871" i="206"/>
  <c r="AA9865" i="206"/>
  <c r="AA9859" i="206"/>
  <c r="AA9853" i="206"/>
  <c r="AA9847" i="206"/>
  <c r="AA9841" i="206"/>
  <c r="AA9835" i="206"/>
  <c r="AA9829" i="206"/>
  <c r="AA9823" i="206"/>
  <c r="AA9817" i="206"/>
  <c r="AA9811" i="206"/>
  <c r="AA9805" i="206"/>
  <c r="AA9799" i="206"/>
  <c r="AA9793" i="206"/>
  <c r="AA9787" i="206"/>
  <c r="AA9781" i="206"/>
  <c r="AA9775" i="206"/>
  <c r="AA9769" i="206"/>
  <c r="AA9763" i="206"/>
  <c r="AA9757" i="206"/>
  <c r="AA9751" i="206"/>
  <c r="AA9745" i="206"/>
  <c r="AA9739" i="206"/>
  <c r="AA9733" i="206"/>
  <c r="AA9727" i="206"/>
  <c r="AA11024" i="206"/>
  <c r="AA10785" i="206"/>
  <c r="AA10637" i="206"/>
  <c r="AA10529" i="206"/>
  <c r="AA10443" i="206"/>
  <c r="AA10389" i="206"/>
  <c r="AA10347" i="206"/>
  <c r="AA10311" i="206"/>
  <c r="AA10275" i="206"/>
  <c r="AA10239" i="206"/>
  <c r="AA10203" i="206"/>
  <c r="AA10167" i="206"/>
  <c r="AA10131" i="206"/>
  <c r="AA10113" i="206"/>
  <c r="AA10095" i="206"/>
  <c r="AA10077" i="206"/>
  <c r="AA10069" i="206"/>
  <c r="AA10059" i="206"/>
  <c r="AA10051" i="206"/>
  <c r="AA10044" i="206"/>
  <c r="AA10036" i="206"/>
  <c r="AA10029" i="206"/>
  <c r="AA10022" i="206"/>
  <c r="AA10015" i="206"/>
  <c r="AA10008" i="206"/>
  <c r="AA10000" i="206"/>
  <c r="AA9993" i="206"/>
  <c r="AA9986" i="206"/>
  <c r="AA9979" i="206"/>
  <c r="AA9972" i="206"/>
  <c r="AA9964" i="206"/>
  <c r="AA9957" i="206"/>
  <c r="AA9950" i="206"/>
  <c r="AA9943" i="206"/>
  <c r="AA9936" i="206"/>
  <c r="AA9930" i="206"/>
  <c r="AA9924" i="206"/>
  <c r="AA9918" i="206"/>
  <c r="AA9912" i="206"/>
  <c r="AA9906" i="206"/>
  <c r="AA9900" i="206"/>
  <c r="AA9894" i="206"/>
  <c r="AA9888" i="206"/>
  <c r="AA9882" i="206"/>
  <c r="AA9876" i="206"/>
  <c r="AA9870" i="206"/>
  <c r="AA9864" i="206"/>
  <c r="AA9858" i="206"/>
  <c r="AA9852" i="206"/>
  <c r="AA9846" i="206"/>
  <c r="AA9840" i="206"/>
  <c r="AA9834" i="206"/>
  <c r="AA9828" i="206"/>
  <c r="AA9822" i="206"/>
  <c r="AA9816" i="206"/>
  <c r="AA9810" i="206"/>
  <c r="AA9804" i="206"/>
  <c r="AA9798" i="206"/>
  <c r="AA9792" i="206"/>
  <c r="AA9786" i="206"/>
  <c r="AA9780" i="206"/>
  <c r="AA9774" i="206"/>
  <c r="AA9768" i="206"/>
  <c r="AA9762" i="206"/>
  <c r="AA9756" i="206"/>
  <c r="AA9750" i="206"/>
  <c r="AA9744" i="206"/>
  <c r="AA9738" i="206"/>
  <c r="AA9732" i="206"/>
  <c r="AA9726" i="206"/>
  <c r="AA10940" i="206"/>
  <c r="AA10759" i="206"/>
  <c r="AA10619" i="206"/>
  <c r="AA10511" i="206"/>
  <c r="AA10434" i="206"/>
  <c r="AA10380" i="206"/>
  <c r="AA10341" i="206"/>
  <c r="AA10305" i="206"/>
  <c r="AA10269" i="206"/>
  <c r="AA10233" i="206"/>
  <c r="AA10197" i="206"/>
  <c r="AA10161" i="206"/>
  <c r="AA10129" i="206"/>
  <c r="AA10111" i="206"/>
  <c r="AA10093" i="206"/>
  <c r="AA10076" i="206"/>
  <c r="AA10066" i="206"/>
  <c r="AA10058" i="206"/>
  <c r="AA10050" i="206"/>
  <c r="AA10042" i="206"/>
  <c r="AA10035" i="206"/>
  <c r="AA10028" i="206"/>
  <c r="AA10021" i="206"/>
  <c r="AA10014" i="206"/>
  <c r="AA10006" i="206"/>
  <c r="AA9999" i="206"/>
  <c r="AA9992" i="206"/>
  <c r="AA9985" i="206"/>
  <c r="AA9978" i="206"/>
  <c r="AA9970" i="206"/>
  <c r="AA9963" i="206"/>
  <c r="AA9956" i="206"/>
  <c r="AA9949" i="206"/>
  <c r="AA9942" i="206"/>
  <c r="AA9935" i="206"/>
  <c r="AA9929" i="206"/>
  <c r="AA9923" i="206"/>
  <c r="AA9917" i="206"/>
  <c r="AA9911" i="206"/>
  <c r="AA9905" i="206"/>
  <c r="AA9899" i="206"/>
  <c r="AA9893" i="206"/>
  <c r="AA9887" i="206"/>
  <c r="AA9881" i="206"/>
  <c r="AA9875" i="206"/>
  <c r="AA9869" i="206"/>
  <c r="AA9863" i="206"/>
  <c r="AA9857" i="206"/>
  <c r="AA9851" i="206"/>
  <c r="AA9845" i="206"/>
  <c r="AA9839" i="206"/>
  <c r="AA9833" i="206"/>
  <c r="AA9827" i="206"/>
  <c r="AA9821" i="206"/>
  <c r="AA9815" i="206"/>
  <c r="AA9809" i="206"/>
  <c r="AA9803" i="206"/>
  <c r="AA9797" i="206"/>
  <c r="AA9791" i="206"/>
  <c r="AA9785" i="206"/>
  <c r="AA9779" i="206"/>
  <c r="AA9773" i="206"/>
  <c r="AA9767" i="206"/>
  <c r="AA9761" i="206"/>
  <c r="AA9755" i="206"/>
  <c r="AA9749" i="206"/>
  <c r="AA9743" i="206"/>
  <c r="AA9737" i="206"/>
  <c r="AA9731" i="206"/>
  <c r="AA9725" i="206"/>
  <c r="AA10867" i="206"/>
  <c r="AA10705" i="206"/>
  <c r="AA10583" i="206"/>
  <c r="AA10475" i="206"/>
  <c r="AA10416" i="206"/>
  <c r="AA10365" i="206"/>
  <c r="AA10329" i="206"/>
  <c r="AA10293" i="206"/>
  <c r="AA10257" i="206"/>
  <c r="AA10221" i="206"/>
  <c r="AA10185" i="206"/>
  <c r="AA10149" i="206"/>
  <c r="AA10123" i="206"/>
  <c r="AA10105" i="206"/>
  <c r="AA10087" i="206"/>
  <c r="AA10072" i="206"/>
  <c r="AA10064" i="206"/>
  <c r="AA10054" i="206"/>
  <c r="AA10047" i="206"/>
  <c r="AA10040" i="206"/>
  <c r="AA10033" i="206"/>
  <c r="AA10026" i="206"/>
  <c r="AA10018" i="206"/>
  <c r="AA10011" i="206"/>
  <c r="AA10004" i="206"/>
  <c r="AA9997" i="206"/>
  <c r="AA9990" i="206"/>
  <c r="AA9982" i="206"/>
  <c r="AA9975" i="206"/>
  <c r="AA9968" i="206"/>
  <c r="AA9961" i="206"/>
  <c r="AA9954" i="206"/>
  <c r="AA9946" i="206"/>
  <c r="AA9939" i="206"/>
  <c r="AA9933" i="206"/>
  <c r="AA9927" i="206"/>
  <c r="AA9921" i="206"/>
  <c r="AA9915" i="206"/>
  <c r="AA9909" i="206"/>
  <c r="AA9903" i="206"/>
  <c r="AA9897" i="206"/>
  <c r="AA9891" i="206"/>
  <c r="AA9885" i="206"/>
  <c r="AA9879" i="206"/>
  <c r="AA9873" i="206"/>
  <c r="AA9867" i="206"/>
  <c r="AA9861" i="206"/>
  <c r="AA9855" i="206"/>
  <c r="AA9849" i="206"/>
  <c r="AA9843" i="206"/>
  <c r="AA9837" i="206"/>
  <c r="AA9831" i="206"/>
  <c r="AA9825" i="206"/>
  <c r="AA9819" i="206"/>
  <c r="AA9813" i="206"/>
  <c r="AA9807" i="206"/>
  <c r="AA9801" i="206"/>
  <c r="AA9795" i="206"/>
  <c r="AA9789" i="206"/>
  <c r="AA9783" i="206"/>
  <c r="AA9777" i="206"/>
  <c r="AA9771" i="206"/>
  <c r="AA9765" i="206"/>
  <c r="AA9759" i="206"/>
  <c r="AA9753" i="206"/>
  <c r="AA9747" i="206"/>
  <c r="AA9741" i="206"/>
  <c r="AA9735" i="206"/>
  <c r="AA9729" i="206"/>
  <c r="AA9754" i="206"/>
  <c r="AA9790" i="206"/>
  <c r="AA9826" i="206"/>
  <c r="AA9862" i="206"/>
  <c r="AA9898" i="206"/>
  <c r="AA9934" i="206"/>
  <c r="AA9976" i="206"/>
  <c r="AA10020" i="206"/>
  <c r="AA10065" i="206"/>
  <c r="AA10191" i="206"/>
  <c r="AA10425" i="206"/>
  <c r="AA11185" i="206"/>
  <c r="AA11179" i="206"/>
  <c r="AA11173" i="206"/>
  <c r="AA11167" i="206"/>
  <c r="AA11161" i="206"/>
  <c r="AA11184" i="206"/>
  <c r="AA11178" i="206"/>
  <c r="AA11172" i="206"/>
  <c r="AA11166" i="206"/>
  <c r="AA11160" i="206"/>
  <c r="AA11183" i="206"/>
  <c r="AA11177" i="206"/>
  <c r="AA11171" i="206"/>
  <c r="AA11165" i="206"/>
  <c r="AA11159" i="206"/>
  <c r="AA11182" i="206"/>
  <c r="AA11176" i="206"/>
  <c r="AA11170" i="206"/>
  <c r="AA11164" i="206"/>
  <c r="AA11158" i="206"/>
  <c r="AA11180" i="206"/>
  <c r="AA11174" i="206"/>
  <c r="AA11168" i="206"/>
  <c r="AA11162" i="206"/>
  <c r="AA11156" i="206"/>
  <c r="AA11163" i="206"/>
  <c r="AA11169" i="206"/>
  <c r="AA11175" i="206"/>
  <c r="AA11181" i="206"/>
  <c r="AA6407" i="205"/>
  <c r="H4028" i="205"/>
  <c r="Y5318" i="205" s="1"/>
  <c r="AA6335" i="205" s="1"/>
  <c r="H6609" i="205"/>
  <c r="H8321" i="205"/>
  <c r="H11124" i="205"/>
  <c r="AA6600" i="205" l="1"/>
  <c r="AA6557" i="205"/>
  <c r="AA6234" i="205"/>
  <c r="AA6055" i="205"/>
  <c r="AA5765" i="205"/>
  <c r="AA6378" i="205"/>
  <c r="AA6206" i="205"/>
  <c r="AA6020" i="205"/>
  <c r="AA5689" i="205"/>
  <c r="AA6536" i="205"/>
  <c r="AA5368" i="205"/>
  <c r="AA5649" i="205"/>
  <c r="AA5865" i="205"/>
  <c r="AA6002" i="205"/>
  <c r="AA6105" i="205"/>
  <c r="AA6191" i="205"/>
  <c r="AA6278" i="205"/>
  <c r="AA6364" i="205"/>
  <c r="AA6450" i="205"/>
  <c r="AA6524" i="205"/>
  <c r="AA6588" i="205"/>
  <c r="AA5487" i="205"/>
  <c r="AA5727" i="205"/>
  <c r="AA5917" i="205"/>
  <c r="AA6037" i="205"/>
  <c r="AA6134" i="205"/>
  <c r="AA6220" i="205"/>
  <c r="AA6306" i="205"/>
  <c r="AA6393" i="205"/>
  <c r="AA6479" i="205"/>
  <c r="AA6545" i="205"/>
  <c r="AA5609" i="205"/>
  <c r="AA5839" i="205"/>
  <c r="AA5983" i="205"/>
  <c r="AA6088" i="205"/>
  <c r="AA6177" i="205"/>
  <c r="AA6263" i="205"/>
  <c r="AA6350" i="205"/>
  <c r="AA6436" i="205"/>
  <c r="AA6514" i="205"/>
  <c r="AA6579" i="205"/>
  <c r="AA6502" i="205"/>
  <c r="AA6162" i="205"/>
  <c r="AA5962" i="205"/>
  <c r="AA5572" i="205"/>
  <c r="AA6492" i="205"/>
  <c r="AA6321" i="205"/>
  <c r="AA6148" i="205"/>
  <c r="AA5941" i="205"/>
  <c r="AA5531" i="205"/>
  <c r="AA6292" i="205"/>
  <c r="AA6119" i="205"/>
  <c r="AA5890" i="205"/>
  <c r="AA5433" i="205"/>
  <c r="AA6465" i="205"/>
  <c r="AA6567" i="205"/>
  <c r="AA6422" i="205"/>
  <c r="AA6249" i="205"/>
  <c r="AA6071" i="205"/>
  <c r="AA5803" i="205"/>
  <c r="AA5322" i="205"/>
  <c r="AA5328" i="205"/>
  <c r="AA5334" i="205"/>
  <c r="AA5340" i="205"/>
  <c r="AA5346" i="205"/>
  <c r="AA5352" i="205"/>
  <c r="AA5358" i="205"/>
  <c r="AA5364" i="205"/>
  <c r="AA5370" i="205"/>
  <c r="AA5376" i="205"/>
  <c r="AA5382" i="205"/>
  <c r="AA5388" i="205"/>
  <c r="AA5394" i="205"/>
  <c r="AA5400" i="205"/>
  <c r="AA5406" i="205"/>
  <c r="AA5412" i="205"/>
  <c r="AA5418" i="205"/>
  <c r="AA5424" i="205"/>
  <c r="AA5430" i="205"/>
  <c r="AA5436" i="205"/>
  <c r="AA5442" i="205"/>
  <c r="AA5448" i="205"/>
  <c r="AA5454" i="205"/>
  <c r="AA5460" i="205"/>
  <c r="AA5466" i="205"/>
  <c r="AA5472" i="205"/>
  <c r="AA5478" i="205"/>
  <c r="AA5484" i="205"/>
  <c r="AA5490" i="205"/>
  <c r="AA5496" i="205"/>
  <c r="AA5502" i="205"/>
  <c r="AA5508" i="205"/>
  <c r="AA5514" i="205"/>
  <c r="AA5520" i="205"/>
  <c r="AA5526" i="205"/>
  <c r="AA5532" i="205"/>
  <c r="AA5538" i="205"/>
  <c r="AA5544" i="205"/>
  <c r="AA5550" i="205"/>
  <c r="AA5556" i="205"/>
  <c r="AA5562" i="205"/>
  <c r="AA5568" i="205"/>
  <c r="AA5574" i="205"/>
  <c r="AA5580" i="205"/>
  <c r="AA5586" i="205"/>
  <c r="AA5592" i="205"/>
  <c r="AA5598" i="205"/>
  <c r="AA5604" i="205"/>
  <c r="AA5610" i="205"/>
  <c r="AA5616" i="205"/>
  <c r="AA5622" i="205"/>
  <c r="AA5628" i="205"/>
  <c r="AA5634" i="205"/>
  <c r="AA5640" i="205"/>
  <c r="AA5646" i="205"/>
  <c r="AA5652" i="205"/>
  <c r="AA5658" i="205"/>
  <c r="AA5664" i="205"/>
  <c r="AA5670" i="205"/>
  <c r="AA5676" i="205"/>
  <c r="AA5682" i="205"/>
  <c r="AA5688" i="205"/>
  <c r="AA5694" i="205"/>
  <c r="AA5700" i="205"/>
  <c r="AA5706" i="205"/>
  <c r="AA5712" i="205"/>
  <c r="AA5718" i="205"/>
  <c r="AA5724" i="205"/>
  <c r="AA5730" i="205"/>
  <c r="AA5736" i="205"/>
  <c r="AA5742" i="205"/>
  <c r="AA5748" i="205"/>
  <c r="AA5754" i="205"/>
  <c r="AA5760" i="205"/>
  <c r="AA5766" i="205"/>
  <c r="AA5772" i="205"/>
  <c r="AA5778" i="205"/>
  <c r="AA5784" i="205"/>
  <c r="AA5790" i="205"/>
  <c r="AA5796" i="205"/>
  <c r="AA5802" i="205"/>
  <c r="AA5808" i="205"/>
  <c r="AA5814" i="205"/>
  <c r="AA5820" i="205"/>
  <c r="AA5826" i="205"/>
  <c r="AA5324" i="205"/>
  <c r="AA5330" i="205"/>
  <c r="AA5336" i="205"/>
  <c r="AA5342" i="205"/>
  <c r="AA5348" i="205"/>
  <c r="AA5354" i="205"/>
  <c r="AA5360" i="205"/>
  <c r="AA5366" i="205"/>
  <c r="AA5372" i="205"/>
  <c r="AA5378" i="205"/>
  <c r="AA5384" i="205"/>
  <c r="AA5390" i="205"/>
  <c r="AA5396" i="205"/>
  <c r="AA5402" i="205"/>
  <c r="AA5408" i="205"/>
  <c r="AA5414" i="205"/>
  <c r="AA5420" i="205"/>
  <c r="AA5426" i="205"/>
  <c r="AA5432" i="205"/>
  <c r="AA5438" i="205"/>
  <c r="AA5444" i="205"/>
  <c r="AA5450" i="205"/>
  <c r="AA5456" i="205"/>
  <c r="AA5462" i="205"/>
  <c r="AA5468" i="205"/>
  <c r="AA5474" i="205"/>
  <c r="AA5480" i="205"/>
  <c r="AA5486" i="205"/>
  <c r="AA5492" i="205"/>
  <c r="AA5498" i="205"/>
  <c r="AA5504" i="205"/>
  <c r="AA5510" i="205"/>
  <c r="AA5516" i="205"/>
  <c r="AA5522" i="205"/>
  <c r="AA5528" i="205"/>
  <c r="AA5534" i="205"/>
  <c r="AA5540" i="205"/>
  <c r="AA5546" i="205"/>
  <c r="AA5552" i="205"/>
  <c r="AA5558" i="205"/>
  <c r="AA5564" i="205"/>
  <c r="AA5570" i="205"/>
  <c r="AA5576" i="205"/>
  <c r="AA5582" i="205"/>
  <c r="AA5588" i="205"/>
  <c r="AA5594" i="205"/>
  <c r="AA5600" i="205"/>
  <c r="AA5606" i="205"/>
  <c r="AA5612" i="205"/>
  <c r="AA5618" i="205"/>
  <c r="AA5624" i="205"/>
  <c r="AA5630" i="205"/>
  <c r="AA5636" i="205"/>
  <c r="AA5642" i="205"/>
  <c r="AA5648" i="205"/>
  <c r="AA5654" i="205"/>
  <c r="AA5660" i="205"/>
  <c r="AA5666" i="205"/>
  <c r="AA5672" i="205"/>
  <c r="AA5678" i="205"/>
  <c r="AA5684" i="205"/>
  <c r="AA5690" i="205"/>
  <c r="AA5696" i="205"/>
  <c r="AA5702" i="205"/>
  <c r="AA5708" i="205"/>
  <c r="AA5714" i="205"/>
  <c r="AA5720" i="205"/>
  <c r="AA5726" i="205"/>
  <c r="AA5732" i="205"/>
  <c r="AA5738" i="205"/>
  <c r="AA5744" i="205"/>
  <c r="AA5750" i="205"/>
  <c r="AA5756" i="205"/>
  <c r="AA5762" i="205"/>
  <c r="AA5768" i="205"/>
  <c r="AA5774" i="205"/>
  <c r="AA5780" i="205"/>
  <c r="AA5786" i="205"/>
  <c r="AA5792" i="205"/>
  <c r="AA5798" i="205"/>
  <c r="AA5804" i="205"/>
  <c r="AA5810" i="205"/>
  <c r="AA5816" i="205"/>
  <c r="AA5822" i="205"/>
  <c r="AA5828" i="205"/>
  <c r="AA5327" i="205"/>
  <c r="AA5337" i="205"/>
  <c r="AA5345" i="205"/>
  <c r="AA5355" i="205"/>
  <c r="AA5363" i="205"/>
  <c r="AA5373" i="205"/>
  <c r="AA5381" i="205"/>
  <c r="AA5391" i="205"/>
  <c r="AA5399" i="205"/>
  <c r="AA5409" i="205"/>
  <c r="AA5417" i="205"/>
  <c r="AA5427" i="205"/>
  <c r="AA5435" i="205"/>
  <c r="AA5445" i="205"/>
  <c r="AA5453" i="205"/>
  <c r="AA5463" i="205"/>
  <c r="AA5471" i="205"/>
  <c r="AA5481" i="205"/>
  <c r="AA5489" i="205"/>
  <c r="AA5499" i="205"/>
  <c r="AA5507" i="205"/>
  <c r="AA5517" i="205"/>
  <c r="AA5525" i="205"/>
  <c r="AA5535" i="205"/>
  <c r="AA5543" i="205"/>
  <c r="AA5553" i="205"/>
  <c r="AA5561" i="205"/>
  <c r="AA5571" i="205"/>
  <c r="AA5579" i="205"/>
  <c r="AA5589" i="205"/>
  <c r="AA5597" i="205"/>
  <c r="AA5607" i="205"/>
  <c r="AA5615" i="205"/>
  <c r="AA5625" i="205"/>
  <c r="AA5633" i="205"/>
  <c r="AA5643" i="205"/>
  <c r="AA5651" i="205"/>
  <c r="AA5661" i="205"/>
  <c r="AA5669" i="205"/>
  <c r="AA5679" i="205"/>
  <c r="AA5687" i="205"/>
  <c r="AA5697" i="205"/>
  <c r="AA5705" i="205"/>
  <c r="AA5715" i="205"/>
  <c r="AA5723" i="205"/>
  <c r="AA5733" i="205"/>
  <c r="AA5741" i="205"/>
  <c r="AA5751" i="205"/>
  <c r="AA5759" i="205"/>
  <c r="AA5769" i="205"/>
  <c r="AA5777" i="205"/>
  <c r="AA5787" i="205"/>
  <c r="AA5795" i="205"/>
  <c r="AA5805" i="205"/>
  <c r="AA5813" i="205"/>
  <c r="AA5823" i="205"/>
  <c r="AA5831" i="205"/>
  <c r="AA5837" i="205"/>
  <c r="AA5843" i="205"/>
  <c r="AA5849" i="205"/>
  <c r="AA5855" i="205"/>
  <c r="AA5861" i="205"/>
  <c r="AA5867" i="205"/>
  <c r="AA5873" i="205"/>
  <c r="AA5879" i="205"/>
  <c r="AA5885" i="205"/>
  <c r="AA5891" i="205"/>
  <c r="AA5897" i="205"/>
  <c r="AA5903" i="205"/>
  <c r="AA5909" i="205"/>
  <c r="AA5915" i="205"/>
  <c r="AA5921" i="205"/>
  <c r="AA5927" i="205"/>
  <c r="AA5933" i="205"/>
  <c r="AA5939" i="205"/>
  <c r="AA5945" i="205"/>
  <c r="AA5951" i="205"/>
  <c r="AA5957" i="205"/>
  <c r="AA5963" i="205"/>
  <c r="AA5969" i="205"/>
  <c r="AA5975" i="205"/>
  <c r="AA5981" i="205"/>
  <c r="AA5987" i="205"/>
  <c r="AA5993" i="205"/>
  <c r="AA5326" i="205"/>
  <c r="AA5335" i="205"/>
  <c r="AA5344" i="205"/>
  <c r="AA5353" i="205"/>
  <c r="AA5362" i="205"/>
  <c r="AA5371" i="205"/>
  <c r="AA5380" i="205"/>
  <c r="AA5389" i="205"/>
  <c r="AA5398" i="205"/>
  <c r="AA5407" i="205"/>
  <c r="AA5416" i="205"/>
  <c r="AA5425" i="205"/>
  <c r="AA5434" i="205"/>
  <c r="AA5331" i="205"/>
  <c r="AA5343" i="205"/>
  <c r="AA5357" i="205"/>
  <c r="AA5369" i="205"/>
  <c r="AA5385" i="205"/>
  <c r="AA5397" i="205"/>
  <c r="AA5411" i="205"/>
  <c r="AA5423" i="205"/>
  <c r="AA5439" i="205"/>
  <c r="AA5449" i="205"/>
  <c r="AA5459" i="205"/>
  <c r="AA5470" i="205"/>
  <c r="AA5482" i="205"/>
  <c r="AA5493" i="205"/>
  <c r="AA5503" i="205"/>
  <c r="AA5513" i="205"/>
  <c r="AA5524" i="205"/>
  <c r="AA5536" i="205"/>
  <c r="AA5547" i="205"/>
  <c r="AA5557" i="205"/>
  <c r="AA5567" i="205"/>
  <c r="AA5578" i="205"/>
  <c r="AA5590" i="205"/>
  <c r="AA5601" i="205"/>
  <c r="AA5611" i="205"/>
  <c r="AA5621" i="205"/>
  <c r="AA5632" i="205"/>
  <c r="AA5644" i="205"/>
  <c r="AA5655" i="205"/>
  <c r="AA5665" i="205"/>
  <c r="AA5675" i="205"/>
  <c r="AA5686" i="205"/>
  <c r="AA5698" i="205"/>
  <c r="AA5709" i="205"/>
  <c r="AA5719" i="205"/>
  <c r="AA5729" i="205"/>
  <c r="AA5740" i="205"/>
  <c r="AA5752" i="205"/>
  <c r="AA5763" i="205"/>
  <c r="AA5773" i="205"/>
  <c r="AA5783" i="205"/>
  <c r="AA5794" i="205"/>
  <c r="AA5806" i="205"/>
  <c r="AA5817" i="205"/>
  <c r="AA5827" i="205"/>
  <c r="AA5835" i="205"/>
  <c r="AA5842" i="205"/>
  <c r="AA5850" i="205"/>
  <c r="AA5857" i="205"/>
  <c r="AA5864" i="205"/>
  <c r="AA5871" i="205"/>
  <c r="AA5878" i="205"/>
  <c r="AA5886" i="205"/>
  <c r="AA5893" i="205"/>
  <c r="AA5900" i="205"/>
  <c r="AA5907" i="205"/>
  <c r="AA5914" i="205"/>
  <c r="AA5922" i="205"/>
  <c r="AA5929" i="205"/>
  <c r="AA5936" i="205"/>
  <c r="AA5943" i="205"/>
  <c r="AA5950" i="205"/>
  <c r="AA5958" i="205"/>
  <c r="AA5965" i="205"/>
  <c r="AA5972" i="205"/>
  <c r="AA5979" i="205"/>
  <c r="AA5986" i="205"/>
  <c r="AA5994" i="205"/>
  <c r="AA6000" i="205"/>
  <c r="AA6006" i="205"/>
  <c r="AA6012" i="205"/>
  <c r="AA6018" i="205"/>
  <c r="AA6024" i="205"/>
  <c r="AA6030" i="205"/>
  <c r="AA6036" i="205"/>
  <c r="AA6042" i="205"/>
  <c r="AA6048" i="205"/>
  <c r="AA6054" i="205"/>
  <c r="AA6060" i="205"/>
  <c r="AA6066" i="205"/>
  <c r="AA6072" i="205"/>
  <c r="AA6078" i="205"/>
  <c r="AA6084" i="205"/>
  <c r="AA6090" i="205"/>
  <c r="AA6096" i="205"/>
  <c r="AA5323" i="205"/>
  <c r="AA5339" i="205"/>
  <c r="AA5356" i="205"/>
  <c r="AA5374" i="205"/>
  <c r="AA5387" i="205"/>
  <c r="AA5404" i="205"/>
  <c r="AA5421" i="205"/>
  <c r="AA5437" i="205"/>
  <c r="AA5451" i="205"/>
  <c r="AA5464" i="205"/>
  <c r="AA5476" i="205"/>
  <c r="AA5488" i="205"/>
  <c r="AA5501" i="205"/>
  <c r="AA5515" i="205"/>
  <c r="AA5529" i="205"/>
  <c r="AA5541" i="205"/>
  <c r="AA5554" i="205"/>
  <c r="AA5566" i="205"/>
  <c r="AA5581" i="205"/>
  <c r="AA5593" i="205"/>
  <c r="AA5605" i="205"/>
  <c r="AA5619" i="205"/>
  <c r="AA5631" i="205"/>
  <c r="AA5645" i="205"/>
  <c r="AA5657" i="205"/>
  <c r="AA5671" i="205"/>
  <c r="AA5683" i="205"/>
  <c r="AA5695" i="205"/>
  <c r="AA5710" i="205"/>
  <c r="AA5722" i="205"/>
  <c r="AA5735" i="205"/>
  <c r="AA5747" i="205"/>
  <c r="AA5761" i="205"/>
  <c r="AA5775" i="205"/>
  <c r="AA5788" i="205"/>
  <c r="AA5800" i="205"/>
  <c r="AA5812" i="205"/>
  <c r="AA5825" i="205"/>
  <c r="AA5836" i="205"/>
  <c r="AA5845" i="205"/>
  <c r="AA5853" i="205"/>
  <c r="AA5862" i="205"/>
  <c r="AA5870" i="205"/>
  <c r="AA5880" i="205"/>
  <c r="AA5888" i="205"/>
  <c r="AA5896" i="205"/>
  <c r="AA5905" i="205"/>
  <c r="AA5913" i="205"/>
  <c r="AA5923" i="205"/>
  <c r="AA5931" i="205"/>
  <c r="AA5332" i="205"/>
  <c r="AA5349" i="205"/>
  <c r="AA5365" i="205"/>
  <c r="AA5379" i="205"/>
  <c r="AA5395" i="205"/>
  <c r="AA5413" i="205"/>
  <c r="AA5429" i="205"/>
  <c r="AA5443" i="205"/>
  <c r="AA5457" i="205"/>
  <c r="AA5469" i="205"/>
  <c r="AA5483" i="205"/>
  <c r="AA5495" i="205"/>
  <c r="AA5509" i="205"/>
  <c r="AA5521" i="205"/>
  <c r="AA5533" i="205"/>
  <c r="AA5548" i="205"/>
  <c r="AA5560" i="205"/>
  <c r="AA5573" i="205"/>
  <c r="AA5585" i="205"/>
  <c r="AA5599" i="205"/>
  <c r="AA5613" i="205"/>
  <c r="AA5626" i="205"/>
  <c r="AA5638" i="205"/>
  <c r="AA5650" i="205"/>
  <c r="AA5663" i="205"/>
  <c r="AA5677" i="205"/>
  <c r="AA5691" i="205"/>
  <c r="AA5703" i="205"/>
  <c r="AA5716" i="205"/>
  <c r="AA5728" i="205"/>
  <c r="AA5743" i="205"/>
  <c r="AA5755" i="205"/>
  <c r="AA5767" i="205"/>
  <c r="AA5781" i="205"/>
  <c r="AA5793" i="205"/>
  <c r="AA5807" i="205"/>
  <c r="AA5819" i="205"/>
  <c r="AA5832" i="205"/>
  <c r="AA5840" i="205"/>
  <c r="AA5848" i="205"/>
  <c r="AA5858" i="205"/>
  <c r="AA5866" i="205"/>
  <c r="AA5875" i="205"/>
  <c r="AA5883" i="205"/>
  <c r="AA5892" i="205"/>
  <c r="AA5901" i="205"/>
  <c r="AA5910" i="205"/>
  <c r="AA5918" i="205"/>
  <c r="AA5926" i="205"/>
  <c r="AA5935" i="205"/>
  <c r="AA5944" i="205"/>
  <c r="AA5953" i="205"/>
  <c r="AA5961" i="205"/>
  <c r="AA5970" i="205"/>
  <c r="AA5978" i="205"/>
  <c r="AA5988" i="205"/>
  <c r="AA5996" i="205"/>
  <c r="AA6003" i="205"/>
  <c r="AA6010" i="205"/>
  <c r="AA6017" i="205"/>
  <c r="AA6025" i="205"/>
  <c r="AA6032" i="205"/>
  <c r="AA6039" i="205"/>
  <c r="AA6046" i="205"/>
  <c r="AA6053" i="205"/>
  <c r="AA6061" i="205"/>
  <c r="AA6068" i="205"/>
  <c r="AA6075" i="205"/>
  <c r="AA6082" i="205"/>
  <c r="AA6089" i="205"/>
  <c r="AA6097" i="205"/>
  <c r="AA6103" i="205"/>
  <c r="AA6109" i="205"/>
  <c r="AA6115" i="205"/>
  <c r="AA6121" i="205"/>
  <c r="AA6127" i="205"/>
  <c r="AA6133" i="205"/>
  <c r="AA6139" i="205"/>
  <c r="AA6145" i="205"/>
  <c r="AA6151" i="205"/>
  <c r="AA6157" i="205"/>
  <c r="AA6163" i="205"/>
  <c r="AA6169" i="205"/>
  <c r="AA6175" i="205"/>
  <c r="AA6181" i="205"/>
  <c r="AA6187" i="205"/>
  <c r="AA6193" i="205"/>
  <c r="AA6199" i="205"/>
  <c r="AA6205" i="205"/>
  <c r="AA6211" i="205"/>
  <c r="AA6217" i="205"/>
  <c r="AA6223" i="205"/>
  <c r="AA6229" i="205"/>
  <c r="AA6235" i="205"/>
  <c r="AA6241" i="205"/>
  <c r="AA6247" i="205"/>
  <c r="AA6253" i="205"/>
  <c r="AA6259" i="205"/>
  <c r="AA6265" i="205"/>
  <c r="AA6271" i="205"/>
  <c r="AA6277" i="205"/>
  <c r="AA6283" i="205"/>
  <c r="AA6289" i="205"/>
  <c r="AA6295" i="205"/>
  <c r="AA6301" i="205"/>
  <c r="AA6307" i="205"/>
  <c r="AA6313" i="205"/>
  <c r="AA6319" i="205"/>
  <c r="AA6325" i="205"/>
  <c r="AA6331" i="205"/>
  <c r="AA6337" i="205"/>
  <c r="AA6343" i="205"/>
  <c r="AA6349" i="205"/>
  <c r="AA6355" i="205"/>
  <c r="AA6361" i="205"/>
  <c r="AA6367" i="205"/>
  <c r="AA6373" i="205"/>
  <c r="AA6379" i="205"/>
  <c r="AA6385" i="205"/>
  <c r="AA6391" i="205"/>
  <c r="AA6397" i="205"/>
  <c r="AA6403" i="205"/>
  <c r="AA6409" i="205"/>
  <c r="AA6415" i="205"/>
  <c r="AA6421" i="205"/>
  <c r="AA6427" i="205"/>
  <c r="AA6433" i="205"/>
  <c r="AA6439" i="205"/>
  <c r="AA6445" i="205"/>
  <c r="AA6451" i="205"/>
  <c r="AA6457" i="205"/>
  <c r="AA6463" i="205"/>
  <c r="AA6469" i="205"/>
  <c r="AA6475" i="205"/>
  <c r="AA6481" i="205"/>
  <c r="AA6487" i="205"/>
  <c r="AA6493" i="205"/>
  <c r="AA6499" i="205"/>
  <c r="AA6505" i="205"/>
  <c r="AA6511" i="205"/>
  <c r="AA6517" i="205"/>
  <c r="AA6523" i="205"/>
  <c r="AA6529" i="205"/>
  <c r="AA6535" i="205"/>
  <c r="AA6541" i="205"/>
  <c r="AA6547" i="205"/>
  <c r="AA6553" i="205"/>
  <c r="AA6559" i="205"/>
  <c r="AA6565" i="205"/>
  <c r="AA6571" i="205"/>
  <c r="AA6577" i="205"/>
  <c r="AA6583" i="205"/>
  <c r="AA6589" i="205"/>
  <c r="AA6595" i="205"/>
  <c r="AA6601" i="205"/>
  <c r="AA6607" i="205"/>
  <c r="AA5320" i="205"/>
  <c r="AA5333" i="205"/>
  <c r="AA5350" i="205"/>
  <c r="AA5367" i="205"/>
  <c r="AA5383" i="205"/>
  <c r="AA5401" i="205"/>
  <c r="AA5415" i="205"/>
  <c r="AA5431" i="205"/>
  <c r="AA5446" i="205"/>
  <c r="AA5458" i="205"/>
  <c r="AA5473" i="205"/>
  <c r="AA5485" i="205"/>
  <c r="AA5497" i="205"/>
  <c r="AA5511" i="205"/>
  <c r="AA6026" i="205"/>
  <c r="AA5347" i="205"/>
  <c r="AA5377" i="205"/>
  <c r="AA5410" i="205"/>
  <c r="AA5441" i="205"/>
  <c r="AA5467" i="205"/>
  <c r="AA5494" i="205"/>
  <c r="AA5519" i="205"/>
  <c r="AA5539" i="205"/>
  <c r="AA5559" i="205"/>
  <c r="AA5577" i="205"/>
  <c r="AA5596" i="205"/>
  <c r="AA5617" i="205"/>
  <c r="AA5637" i="205"/>
  <c r="AA5656" i="205"/>
  <c r="AA5674" i="205"/>
  <c r="AA5693" i="205"/>
  <c r="AA5713" i="205"/>
  <c r="AA5734" i="205"/>
  <c r="AA5753" i="205"/>
  <c r="AA5771" i="205"/>
  <c r="AA5791" i="205"/>
  <c r="AA5811" i="205"/>
  <c r="AA5830" i="205"/>
  <c r="AA5844" i="205"/>
  <c r="AA5856" i="205"/>
  <c r="AA5869" i="205"/>
  <c r="AA5882" i="205"/>
  <c r="AA5895" i="205"/>
  <c r="AA5908" i="205"/>
  <c r="AA5920" i="205"/>
  <c r="AA5934" i="205"/>
  <c r="AA5946" i="205"/>
  <c r="AA5955" i="205"/>
  <c r="AA5966" i="205"/>
  <c r="AA5976" i="205"/>
  <c r="AA5985" i="205"/>
  <c r="AA5997" i="205"/>
  <c r="AA6005" i="205"/>
  <c r="AA6014" i="205"/>
  <c r="AA6022" i="205"/>
  <c r="AA6031" i="205"/>
  <c r="AA6040" i="205"/>
  <c r="AA6049" i="205"/>
  <c r="AA6057" i="205"/>
  <c r="AA6065" i="205"/>
  <c r="AA6074" i="205"/>
  <c r="AA6083" i="205"/>
  <c r="AA6092" i="205"/>
  <c r="AA6100" i="205"/>
  <c r="AA6107" i="205"/>
  <c r="AA6114" i="205"/>
  <c r="AA6122" i="205"/>
  <c r="AA6129" i="205"/>
  <c r="AA6136" i="205"/>
  <c r="AA6143" i="205"/>
  <c r="AA6150" i="205"/>
  <c r="AA6158" i="205"/>
  <c r="AA6165" i="205"/>
  <c r="AA6172" i="205"/>
  <c r="AA6179" i="205"/>
  <c r="AA6186" i="205"/>
  <c r="AA6194" i="205"/>
  <c r="AA6201" i="205"/>
  <c r="AA6208" i="205"/>
  <c r="AA6215" i="205"/>
  <c r="AA6222" i="205"/>
  <c r="AA6230" i="205"/>
  <c r="AA6237" i="205"/>
  <c r="AA6244" i="205"/>
  <c r="AA6251" i="205"/>
  <c r="AA6258" i="205"/>
  <c r="AA6266" i="205"/>
  <c r="AA6273" i="205"/>
  <c r="AA6280" i="205"/>
  <c r="AA6287" i="205"/>
  <c r="AA6294" i="205"/>
  <c r="AA6302" i="205"/>
  <c r="AA6309" i="205"/>
  <c r="AA6316" i="205"/>
  <c r="AA6323" i="205"/>
  <c r="AA6330" i="205"/>
  <c r="AA6338" i="205"/>
  <c r="AA6345" i="205"/>
  <c r="AA6352" i="205"/>
  <c r="AA6359" i="205"/>
  <c r="AA6366" i="205"/>
  <c r="AA6374" i="205"/>
  <c r="AA6381" i="205"/>
  <c r="AA6388" i="205"/>
  <c r="AA6395" i="205"/>
  <c r="AA6402" i="205"/>
  <c r="AA6410" i="205"/>
  <c r="AA6417" i="205"/>
  <c r="AA6424" i="205"/>
  <c r="AA6431" i="205"/>
  <c r="AA6438" i="205"/>
  <c r="AA6446" i="205"/>
  <c r="AA6453" i="205"/>
  <c r="AA6460" i="205"/>
  <c r="AA6467" i="205"/>
  <c r="AA6474" i="205"/>
  <c r="AA6482" i="205"/>
  <c r="AA6489" i="205"/>
  <c r="AA6496" i="205"/>
  <c r="AA6503" i="205"/>
  <c r="AA6510" i="205"/>
  <c r="AA6518" i="205"/>
  <c r="AA6525" i="205"/>
  <c r="AA6532" i="205"/>
  <c r="AA6539" i="205"/>
  <c r="AA6546" i="205"/>
  <c r="AA6554" i="205"/>
  <c r="AA6561" i="205"/>
  <c r="AA6568" i="205"/>
  <c r="AA6575" i="205"/>
  <c r="AA6582" i="205"/>
  <c r="AA6590" i="205"/>
  <c r="AA6597" i="205"/>
  <c r="AA6604" i="205"/>
  <c r="AA5321" i="205"/>
  <c r="AA5351" i="205"/>
  <c r="AA5386" i="205"/>
  <c r="AA5419" i="205"/>
  <c r="AA5447" i="205"/>
  <c r="AA5475" i="205"/>
  <c r="AA5500" i="205"/>
  <c r="AA5523" i="205"/>
  <c r="AA5542" i="205"/>
  <c r="AA5563" i="205"/>
  <c r="AA5583" i="205"/>
  <c r="AA5602" i="205"/>
  <c r="AA5620" i="205"/>
  <c r="AA5639" i="205"/>
  <c r="AA5659" i="205"/>
  <c r="AA5680" i="205"/>
  <c r="AA5699" i="205"/>
  <c r="AA5717" i="205"/>
  <c r="AA5737" i="205"/>
  <c r="AA5757" i="205"/>
  <c r="AA5776" i="205"/>
  <c r="AA5797" i="205"/>
  <c r="AA5815" i="205"/>
  <c r="AA5833" i="205"/>
  <c r="AA5846" i="205"/>
  <c r="AA5859" i="205"/>
  <c r="AA5872" i="205"/>
  <c r="AA5884" i="205"/>
  <c r="AA5898" i="205"/>
  <c r="AA5911" i="205"/>
  <c r="AA5924" i="205"/>
  <c r="AA5937" i="205"/>
  <c r="AA5947" i="205"/>
  <c r="AA5956" i="205"/>
  <c r="AA5967" i="205"/>
  <c r="AA5977" i="205"/>
  <c r="AA5989" i="205"/>
  <c r="AA5998" i="205"/>
  <c r="AA6007" i="205"/>
  <c r="AA6015" i="205"/>
  <c r="AA6023" i="205"/>
  <c r="AA6033" i="205"/>
  <c r="AA6041" i="205"/>
  <c r="AA6050" i="205"/>
  <c r="AA6058" i="205"/>
  <c r="AA6067" i="205"/>
  <c r="AA6076" i="205"/>
  <c r="AA6085" i="205"/>
  <c r="AA6093" i="205"/>
  <c r="AA6101" i="205"/>
  <c r="AA6108" i="205"/>
  <c r="AA6116" i="205"/>
  <c r="AA6123" i="205"/>
  <c r="AA6130" i="205"/>
  <c r="AA6137" i="205"/>
  <c r="AA6144" i="205"/>
  <c r="AA6152" i="205"/>
  <c r="AA6159" i="205"/>
  <c r="AA6166" i="205"/>
  <c r="AA6173" i="205"/>
  <c r="AA6180" i="205"/>
  <c r="AA6188" i="205"/>
  <c r="AA6195" i="205"/>
  <c r="AA6202" i="205"/>
  <c r="AA6209" i="205"/>
  <c r="AA6216" i="205"/>
  <c r="AA6224" i="205"/>
  <c r="AA6231" i="205"/>
  <c r="AA6238" i="205"/>
  <c r="AA6245" i="205"/>
  <c r="AA6252" i="205"/>
  <c r="AA6260" i="205"/>
  <c r="AA6267" i="205"/>
  <c r="AA6274" i="205"/>
  <c r="AA6281" i="205"/>
  <c r="AA6288" i="205"/>
  <c r="AA6296" i="205"/>
  <c r="AA6303" i="205"/>
  <c r="AA6310" i="205"/>
  <c r="AA6317" i="205"/>
  <c r="AA6324" i="205"/>
  <c r="AA6332" i="205"/>
  <c r="AA6339" i="205"/>
  <c r="AA6346" i="205"/>
  <c r="AA6353" i="205"/>
  <c r="AA6360" i="205"/>
  <c r="AA6368" i="205"/>
  <c r="AA6375" i="205"/>
  <c r="AA6382" i="205"/>
  <c r="AA6389" i="205"/>
  <c r="AA6396" i="205"/>
  <c r="AA6404" i="205"/>
  <c r="AA6411" i="205"/>
  <c r="AA6418" i="205"/>
  <c r="AA6425" i="205"/>
  <c r="AA6432" i="205"/>
  <c r="AA6440" i="205"/>
  <c r="AA6447" i="205"/>
  <c r="AA6454" i="205"/>
  <c r="AA6461" i="205"/>
  <c r="AA6468" i="205"/>
  <c r="AA6476" i="205"/>
  <c r="AA6483" i="205"/>
  <c r="AA6490" i="205"/>
  <c r="AA6497" i="205"/>
  <c r="AA6504" i="205"/>
  <c r="AA6512" i="205"/>
  <c r="AA6519" i="205"/>
  <c r="AA6526" i="205"/>
  <c r="AA6533" i="205"/>
  <c r="AA6540" i="205"/>
  <c r="AA6548" i="205"/>
  <c r="AA6555" i="205"/>
  <c r="AA6562" i="205"/>
  <c r="AA6569" i="205"/>
  <c r="AA6576" i="205"/>
  <c r="AA6584" i="205"/>
  <c r="AA6591" i="205"/>
  <c r="AA6598" i="205"/>
  <c r="AA6605" i="205"/>
  <c r="AA5325" i="205"/>
  <c r="AA5359" i="205"/>
  <c r="AA5392" i="205"/>
  <c r="AA5422" i="205"/>
  <c r="AA5452" i="205"/>
  <c r="AA5477" i="205"/>
  <c r="AA5505" i="205"/>
  <c r="AA5527" i="205"/>
  <c r="AA5545" i="205"/>
  <c r="AA5565" i="205"/>
  <c r="AA5584" i="205"/>
  <c r="AA5603" i="205"/>
  <c r="AA5623" i="205"/>
  <c r="AA5641" i="205"/>
  <c r="AA5662" i="205"/>
  <c r="AA5681" i="205"/>
  <c r="AA5701" i="205"/>
  <c r="AA5721" i="205"/>
  <c r="AA5739" i="205"/>
  <c r="AA5758" i="205"/>
  <c r="AA5779" i="205"/>
  <c r="AA5799" i="205"/>
  <c r="AA5818" i="205"/>
  <c r="AA5834" i="205"/>
  <c r="AA5847" i="205"/>
  <c r="AA5860" i="205"/>
  <c r="AA5874" i="205"/>
  <c r="AA5887" i="205"/>
  <c r="AA5899" i="205"/>
  <c r="AA5912" i="205"/>
  <c r="AA5925" i="205"/>
  <c r="AA5938" i="205"/>
  <c r="AA5948" i="205"/>
  <c r="AA5959" i="205"/>
  <c r="AA5968" i="205"/>
  <c r="AA5980" i="205"/>
  <c r="AA5990" i="205"/>
  <c r="AA5999" i="205"/>
  <c r="AA6008" i="205"/>
  <c r="AA6016" i="205"/>
  <c r="AA6034" i="205"/>
  <c r="AA6043" i="205"/>
  <c r="AA6051" i="205"/>
  <c r="AA6059" i="205"/>
  <c r="AA6069" i="205"/>
  <c r="AA6077" i="205"/>
  <c r="AA6086" i="205"/>
  <c r="AA6094" i="205"/>
  <c r="AA6102" i="205"/>
  <c r="AA6110" i="205"/>
  <c r="AA6117" i="205"/>
  <c r="AA6124" i="205"/>
  <c r="AA6131" i="205"/>
  <c r="AA6138" i="205"/>
  <c r="AA6146" i="205"/>
  <c r="AA6153" i="205"/>
  <c r="AA6160" i="205"/>
  <c r="AA6167" i="205"/>
  <c r="AA6174" i="205"/>
  <c r="AA6182" i="205"/>
  <c r="AA6189" i="205"/>
  <c r="AA6196" i="205"/>
  <c r="AA6203" i="205"/>
  <c r="AA6210" i="205"/>
  <c r="AA6218" i="205"/>
  <c r="AA6225" i="205"/>
  <c r="AA6232" i="205"/>
  <c r="AA6239" i="205"/>
  <c r="AA6246" i="205"/>
  <c r="AA6254" i="205"/>
  <c r="AA6261" i="205"/>
  <c r="AA6268" i="205"/>
  <c r="AA6275" i="205"/>
  <c r="AA6282" i="205"/>
  <c r="AA6290" i="205"/>
  <c r="AA6297" i="205"/>
  <c r="AA6304" i="205"/>
  <c r="AA6311" i="205"/>
  <c r="AA6318" i="205"/>
  <c r="AA6326" i="205"/>
  <c r="AA6333" i="205"/>
  <c r="AA6340" i="205"/>
  <c r="AA6347" i="205"/>
  <c r="AA6354" i="205"/>
  <c r="AA6362" i="205"/>
  <c r="AA6369" i="205"/>
  <c r="AA6376" i="205"/>
  <c r="AA6383" i="205"/>
  <c r="AA6390" i="205"/>
  <c r="AA6398" i="205"/>
  <c r="AA6405" i="205"/>
  <c r="AA6412" i="205"/>
  <c r="AA6419" i="205"/>
  <c r="AA6426" i="205"/>
  <c r="AA6434" i="205"/>
  <c r="AA6441" i="205"/>
  <c r="AA6448" i="205"/>
  <c r="AA6455" i="205"/>
  <c r="AA6462" i="205"/>
  <c r="AA6470" i="205"/>
  <c r="AA6477" i="205"/>
  <c r="AA6484" i="205"/>
  <c r="AA6599" i="205"/>
  <c r="AA6587" i="205"/>
  <c r="AA6578" i="205"/>
  <c r="AA6566" i="205"/>
  <c r="AA6556" i="205"/>
  <c r="AA6544" i="205"/>
  <c r="AA6534" i="205"/>
  <c r="AA6522" i="205"/>
  <c r="AA6513" i="205"/>
  <c r="AA6501" i="205"/>
  <c r="AA6491" i="205"/>
  <c r="AA6478" i="205"/>
  <c r="AA6464" i="205"/>
  <c r="AA6449" i="205"/>
  <c r="AA6435" i="205"/>
  <c r="AA6420" i="205"/>
  <c r="AA6406" i="205"/>
  <c r="AA6392" i="205"/>
  <c r="AA6377" i="205"/>
  <c r="AA6363" i="205"/>
  <c r="AA6348" i="205"/>
  <c r="AA6334" i="205"/>
  <c r="AA6320" i="205"/>
  <c r="AA6305" i="205"/>
  <c r="AA6291" i="205"/>
  <c r="AA6276" i="205"/>
  <c r="AA6262" i="205"/>
  <c r="AA6248" i="205"/>
  <c r="AA6233" i="205"/>
  <c r="AA6219" i="205"/>
  <c r="AA6204" i="205"/>
  <c r="AA6190" i="205"/>
  <c r="AA6176" i="205"/>
  <c r="AA6161" i="205"/>
  <c r="AA6147" i="205"/>
  <c r="AA6132" i="205"/>
  <c r="AA6118" i="205"/>
  <c r="AA6104" i="205"/>
  <c r="AA6087" i="205"/>
  <c r="AA6070" i="205"/>
  <c r="AA6052" i="205"/>
  <c r="AA6035" i="205"/>
  <c r="AA6019" i="205"/>
  <c r="AA6001" i="205"/>
  <c r="AA5982" i="205"/>
  <c r="AA5960" i="205"/>
  <c r="AA5940" i="205"/>
  <c r="AA5916" i="205"/>
  <c r="AA5889" i="205"/>
  <c r="AA5863" i="205"/>
  <c r="AA5838" i="205"/>
  <c r="AA5801" i="205"/>
  <c r="AA5764" i="205"/>
  <c r="AA5725" i="205"/>
  <c r="AA5685" i="205"/>
  <c r="AA5647" i="205"/>
  <c r="AA5608" i="205"/>
  <c r="AA5569" i="205"/>
  <c r="AA5530" i="205"/>
  <c r="AA5479" i="205"/>
  <c r="AA5428" i="205"/>
  <c r="AA5361" i="205"/>
  <c r="AA6608" i="205"/>
  <c r="AA6596" i="205"/>
  <c r="AA6586" i="205"/>
  <c r="AA6574" i="205"/>
  <c r="AA6564" i="205"/>
  <c r="AA6552" i="205"/>
  <c r="AA6543" i="205"/>
  <c r="AA6531" i="205"/>
  <c r="AA6521" i="205"/>
  <c r="AA6509" i="205"/>
  <c r="AA6500" i="205"/>
  <c r="AA6488" i="205"/>
  <c r="AA6473" i="205"/>
  <c r="AA6459" i="205"/>
  <c r="AA6444" i="205"/>
  <c r="AA6430" i="205"/>
  <c r="AA6416" i="205"/>
  <c r="AA6401" i="205"/>
  <c r="AA6387" i="205"/>
  <c r="AA6372" i="205"/>
  <c r="AA6358" i="205"/>
  <c r="AA6344" i="205"/>
  <c r="AA6329" i="205"/>
  <c r="AA6315" i="205"/>
  <c r="AA6300" i="205"/>
  <c r="AA6286" i="205"/>
  <c r="AA6272" i="205"/>
  <c r="AA6257" i="205"/>
  <c r="AA6243" i="205"/>
  <c r="AA6228" i="205"/>
  <c r="AA6214" i="205"/>
  <c r="AA6200" i="205"/>
  <c r="AA6185" i="205"/>
  <c r="AA6171" i="205"/>
  <c r="AA6156" i="205"/>
  <c r="AA6142" i="205"/>
  <c r="AA6128" i="205"/>
  <c r="AA6113" i="205"/>
  <c r="AA6099" i="205"/>
  <c r="AA6081" i="205"/>
  <c r="AA6064" i="205"/>
  <c r="AA6047" i="205"/>
  <c r="AA6029" i="205"/>
  <c r="AA6013" i="205"/>
  <c r="AA5995" i="205"/>
  <c r="AA5974" i="205"/>
  <c r="AA5954" i="205"/>
  <c r="AA5932" i="205"/>
  <c r="AA5906" i="205"/>
  <c r="AA5881" i="205"/>
  <c r="AA5854" i="205"/>
  <c r="AA5829" i="205"/>
  <c r="AA5789" i="205"/>
  <c r="AA5749" i="205"/>
  <c r="AA5711" i="205"/>
  <c r="AA5673" i="205"/>
  <c r="AA5635" i="205"/>
  <c r="AA5595" i="205"/>
  <c r="AA5555" i="205"/>
  <c r="AA5518" i="205"/>
  <c r="AA5465" i="205"/>
  <c r="AA5405" i="205"/>
  <c r="AA5341" i="205"/>
  <c r="AA6606" i="205"/>
  <c r="AA6594" i="205"/>
  <c r="AA6585" i="205"/>
  <c r="AA6573" i="205"/>
  <c r="AA6563" i="205"/>
  <c r="AA6551" i="205"/>
  <c r="AA6542" i="205"/>
  <c r="AA6530" i="205"/>
  <c r="AA6520" i="205"/>
  <c r="AA6508" i="205"/>
  <c r="AA6498" i="205"/>
  <c r="AA6486" i="205"/>
  <c r="AA6472" i="205"/>
  <c r="AA6458" i="205"/>
  <c r="AA6443" i="205"/>
  <c r="AA6429" i="205"/>
  <c r="AA6414" i="205"/>
  <c r="AA6400" i="205"/>
  <c r="AA6386" i="205"/>
  <c r="AA6371" i="205"/>
  <c r="AA6357" i="205"/>
  <c r="AA6342" i="205"/>
  <c r="AA6328" i="205"/>
  <c r="AA6314" i="205"/>
  <c r="AA6299" i="205"/>
  <c r="AA6285" i="205"/>
  <c r="AA6270" i="205"/>
  <c r="AA6256" i="205"/>
  <c r="AA6242" i="205"/>
  <c r="AA6227" i="205"/>
  <c r="AA6213" i="205"/>
  <c r="AA6198" i="205"/>
  <c r="AA6184" i="205"/>
  <c r="AA6170" i="205"/>
  <c r="AA6155" i="205"/>
  <c r="AA6141" i="205"/>
  <c r="AA6126" i="205"/>
  <c r="AA6112" i="205"/>
  <c r="AA6098" i="205"/>
  <c r="AA6080" i="205"/>
  <c r="AA6063" i="205"/>
  <c r="AA6045" i="205"/>
  <c r="AA6028" i="205"/>
  <c r="AA6011" i="205"/>
  <c r="AA5992" i="205"/>
  <c r="AA5973" i="205"/>
  <c r="AA5952" i="205"/>
  <c r="AA5930" i="205"/>
  <c r="AA5904" i="205"/>
  <c r="AA5877" i="205"/>
  <c r="AA5852" i="205"/>
  <c r="AA5824" i="205"/>
  <c r="AA5785" i="205"/>
  <c r="AA5746" i="205"/>
  <c r="AA5707" i="205"/>
  <c r="AA5668" i="205"/>
  <c r="AA5629" i="205"/>
  <c r="AA5591" i="205"/>
  <c r="AA5551" i="205"/>
  <c r="AA5512" i="205"/>
  <c r="AA5461" i="205"/>
  <c r="AA5403" i="205"/>
  <c r="AA5338" i="205"/>
  <c r="AA6603" i="205"/>
  <c r="AA6593" i="205"/>
  <c r="AA6581" i="205"/>
  <c r="AA6572" i="205"/>
  <c r="AA6560" i="205"/>
  <c r="AA6550" i="205"/>
  <c r="AA6538" i="205"/>
  <c r="AA6528" i="205"/>
  <c r="AA6516" i="205"/>
  <c r="AA6507" i="205"/>
  <c r="AA6495" i="205"/>
  <c r="AA6485" i="205"/>
  <c r="AA6471" i="205"/>
  <c r="AA6456" i="205"/>
  <c r="AA6442" i="205"/>
  <c r="AA6428" i="205"/>
  <c r="AA6413" i="205"/>
  <c r="AA6399" i="205"/>
  <c r="AA6384" i="205"/>
  <c r="AA6370" i="205"/>
  <c r="AA6356" i="205"/>
  <c r="AA6341" i="205"/>
  <c r="AA6327" i="205"/>
  <c r="AA6312" i="205"/>
  <c r="AA6298" i="205"/>
  <c r="AA6284" i="205"/>
  <c r="AA6269" i="205"/>
  <c r="AA6255" i="205"/>
  <c r="AA6240" i="205"/>
  <c r="AA6226" i="205"/>
  <c r="AA6212" i="205"/>
  <c r="AA6197" i="205"/>
  <c r="AA6183" i="205"/>
  <c r="AA6168" i="205"/>
  <c r="AA6154" i="205"/>
  <c r="AA6140" i="205"/>
  <c r="AA6125" i="205"/>
  <c r="AA6111" i="205"/>
  <c r="AA6095" i="205"/>
  <c r="AA6079" i="205"/>
  <c r="AA6062" i="205"/>
  <c r="AA6044" i="205"/>
  <c r="AA6027" i="205"/>
  <c r="AA6009" i="205"/>
  <c r="AA5991" i="205"/>
  <c r="AA5971" i="205"/>
  <c r="AA5949" i="205"/>
  <c r="AA5928" i="205"/>
  <c r="AA5902" i="205"/>
  <c r="AA5876" i="205"/>
  <c r="AA5851" i="205"/>
  <c r="AA5821" i="205"/>
  <c r="AA5782" i="205"/>
  <c r="AA5745" i="205"/>
  <c r="AA5704" i="205"/>
  <c r="AA5667" i="205"/>
  <c r="AA5627" i="205"/>
  <c r="AA5587" i="205"/>
  <c r="AA5549" i="205"/>
  <c r="AA5506" i="205"/>
  <c r="AA5455" i="205"/>
  <c r="AA5393" i="205"/>
  <c r="AA5329" i="205"/>
  <c r="AA6602" i="205"/>
  <c r="AA6592" i="205"/>
  <c r="AA6580" i="205"/>
  <c r="AA6570" i="205"/>
  <c r="AA6558" i="205"/>
  <c r="AA6549" i="205"/>
  <c r="AA6537" i="205"/>
  <c r="AA6527" i="205"/>
  <c r="AA6515" i="205"/>
  <c r="AA6506" i="205"/>
  <c r="AA6494" i="205"/>
  <c r="AA6480" i="205"/>
  <c r="AA6466" i="205"/>
  <c r="AA6452" i="205"/>
  <c r="AA6437" i="205"/>
  <c r="AA6423" i="205"/>
  <c r="AA6408" i="205"/>
  <c r="AA6394" i="205"/>
  <c r="AA6380" i="205"/>
  <c r="AA6365" i="205"/>
  <c r="AA6351" i="205"/>
  <c r="AA6336" i="205"/>
  <c r="AA6322" i="205"/>
  <c r="AA6308" i="205"/>
  <c r="AA6293" i="205"/>
  <c r="AA6279" i="205"/>
  <c r="AA6264" i="205"/>
  <c r="AA6250" i="205"/>
  <c r="AA6236" i="205"/>
  <c r="AA6221" i="205"/>
  <c r="AA6207" i="205"/>
  <c r="AA6192" i="205"/>
  <c r="AA6178" i="205"/>
  <c r="AA6164" i="205"/>
  <c r="AA6149" i="205"/>
  <c r="AA6135" i="205"/>
  <c r="AA6120" i="205"/>
  <c r="AA6106" i="205"/>
  <c r="AA6091" i="205"/>
  <c r="AA6073" i="205"/>
  <c r="AA6056" i="205"/>
  <c r="AA6038" i="205"/>
  <c r="AA6021" i="205"/>
  <c r="AA6004" i="205"/>
  <c r="AA5984" i="205"/>
  <c r="AA5964" i="205"/>
  <c r="AA5942" i="205"/>
  <c r="AA5919" i="205"/>
  <c r="AA5894" i="205"/>
  <c r="AA5868" i="205"/>
  <c r="AA5841" i="205"/>
  <c r="AA5809" i="205"/>
  <c r="AA5770" i="205"/>
  <c r="AA5731" i="205"/>
  <c r="AA5692" i="205"/>
  <c r="AA5653" i="205"/>
  <c r="AA5614" i="205"/>
  <c r="AA5575" i="205"/>
  <c r="AA5537" i="205"/>
  <c r="AA5491" i="205"/>
  <c r="AA5440" i="205"/>
  <c r="AA5375" i="205"/>
  <c r="AA11154" i="205"/>
  <c r="AA11185" i="205" s="1"/>
  <c r="AA10282" i="205"/>
  <c r="AA10013" i="205"/>
  <c r="AA9871" i="205"/>
  <c r="AA9852" i="205"/>
  <c r="AA9808" i="205"/>
  <c r="AA9737" i="205"/>
  <c r="AA9722" i="205"/>
  <c r="AA10941" i="205" s="1"/>
  <c r="AC7262" i="205"/>
  <c r="AC7051" i="205"/>
  <c r="AC6811" i="205"/>
  <c r="AC6619" i="205"/>
  <c r="AC6609" i="205"/>
  <c r="AC8139" i="205" s="1"/>
  <c r="H591" i="205"/>
  <c r="Y2310" i="205" s="1"/>
  <c r="Y587" i="205"/>
  <c r="H584" i="205"/>
  <c r="Y589" i="205" s="1"/>
  <c r="Z590" i="205" s="1"/>
  <c r="H565" i="205"/>
  <c r="Y576" i="205" s="1"/>
  <c r="Y485" i="205"/>
  <c r="Y486" i="205" s="1"/>
  <c r="Y487" i="205" s="1"/>
  <c r="Y488" i="205" s="1"/>
  <c r="Y489" i="205" s="1"/>
  <c r="Y490" i="205" s="1"/>
  <c r="Y491" i="205" s="1"/>
  <c r="Y492" i="205" s="1"/>
  <c r="Y493" i="205" s="1"/>
  <c r="Y494" i="205" s="1"/>
  <c r="Y495" i="205" s="1"/>
  <c r="Y496" i="205" s="1"/>
  <c r="Y497" i="205" s="1"/>
  <c r="Y498" i="205" s="1"/>
  <c r="Y499" i="205" s="1"/>
  <c r="Y500" i="205" s="1"/>
  <c r="Y501" i="205" s="1"/>
  <c r="Y502" i="205" s="1"/>
  <c r="Y503" i="205" s="1"/>
  <c r="Y504" i="205" s="1"/>
  <c r="Y505" i="205" s="1"/>
  <c r="Y506" i="205" s="1"/>
  <c r="Y507" i="205" s="1"/>
  <c r="Y508" i="205" s="1"/>
  <c r="Y509" i="205" s="1"/>
  <c r="Y510" i="205" s="1"/>
  <c r="Y511" i="205" s="1"/>
  <c r="Y512" i="205" s="1"/>
  <c r="Y513" i="205" s="1"/>
  <c r="Y514" i="205" s="1"/>
  <c r="Y515" i="205" s="1"/>
  <c r="Y516" i="205" s="1"/>
  <c r="Y517" i="205" s="1"/>
  <c r="Y518" i="205" s="1"/>
  <c r="Y519" i="205" s="1"/>
  <c r="Y520" i="205" s="1"/>
  <c r="Y521" i="205" s="1"/>
  <c r="Y522" i="205" s="1"/>
  <c r="Y523" i="205" s="1"/>
  <c r="Y524" i="205" s="1"/>
  <c r="Y525" i="205" s="1"/>
  <c r="Y526" i="205" s="1"/>
  <c r="Y527" i="205" s="1"/>
  <c r="Y528" i="205" s="1"/>
  <c r="Y529" i="205" s="1"/>
  <c r="Y530" i="205" s="1"/>
  <c r="Y531" i="205" s="1"/>
  <c r="Y532" i="205" s="1"/>
  <c r="Y533" i="205" s="1"/>
  <c r="Y534" i="205" s="1"/>
  <c r="Y535" i="205" s="1"/>
  <c r="Y536" i="205" s="1"/>
  <c r="Y537" i="205" s="1"/>
  <c r="Y538" i="205" s="1"/>
  <c r="Y539" i="205" s="1"/>
  <c r="Y540" i="205" s="1"/>
  <c r="Y541" i="205" s="1"/>
  <c r="Y542" i="205" s="1"/>
  <c r="Y543" i="205" s="1"/>
  <c r="Y544" i="205" s="1"/>
  <c r="Y545" i="205" s="1"/>
  <c r="Y546" i="205" s="1"/>
  <c r="Y547" i="205" s="1"/>
  <c r="Y548" i="205" s="1"/>
  <c r="Y549" i="205" s="1"/>
  <c r="Y550" i="205" s="1"/>
  <c r="Y551" i="205" s="1"/>
  <c r="Y552" i="205" s="1"/>
  <c r="Y553" i="205" s="1"/>
  <c r="Y554" i="205" s="1"/>
  <c r="Y555" i="205" s="1"/>
  <c r="Y483" i="205"/>
  <c r="Z551" i="205" s="1"/>
  <c r="Y411" i="205"/>
  <c r="Y412" i="205" s="1"/>
  <c r="Y413" i="205" s="1"/>
  <c r="Y414" i="205" s="1"/>
  <c r="Y415" i="205" s="1"/>
  <c r="Y416" i="205" s="1"/>
  <c r="Y417" i="205" s="1"/>
  <c r="Y418" i="205" s="1"/>
  <c r="Y419" i="205" s="1"/>
  <c r="Y420" i="205" s="1"/>
  <c r="Y421" i="205" s="1"/>
  <c r="Y422" i="205" s="1"/>
  <c r="Y423" i="205" s="1"/>
  <c r="Y424" i="205" s="1"/>
  <c r="Y425" i="205" s="1"/>
  <c r="Y426" i="205" s="1"/>
  <c r="Y427" i="205" s="1"/>
  <c r="Y428" i="205" s="1"/>
  <c r="Y429" i="205" s="1"/>
  <c r="Y430" i="205" s="1"/>
  <c r="Y431" i="205" s="1"/>
  <c r="Y432" i="205" s="1"/>
  <c r="Y433" i="205" s="1"/>
  <c r="Y434" i="205" s="1"/>
  <c r="Y435" i="205" s="1"/>
  <c r="Y436" i="205" s="1"/>
  <c r="Y437" i="205" s="1"/>
  <c r="Y438" i="205" s="1"/>
  <c r="Y439" i="205" s="1"/>
  <c r="Y440" i="205" s="1"/>
  <c r="Y441" i="205" s="1"/>
  <c r="Y442" i="205" s="1"/>
  <c r="Y443" i="205" s="1"/>
  <c r="Y444" i="205" s="1"/>
  <c r="Y445" i="205" s="1"/>
  <c r="Y446" i="205" s="1"/>
  <c r="Y447" i="205" s="1"/>
  <c r="Y448" i="205" s="1"/>
  <c r="Y449" i="205" s="1"/>
  <c r="Y450" i="205" s="1"/>
  <c r="Y451" i="205" s="1"/>
  <c r="Y452" i="205" s="1"/>
  <c r="Y453" i="205" s="1"/>
  <c r="Y454" i="205" s="1"/>
  <c r="Y455" i="205" s="1"/>
  <c r="Y456" i="205" s="1"/>
  <c r="Y457" i="205" s="1"/>
  <c r="Y458" i="205" s="1"/>
  <c r="Y459" i="205" s="1"/>
  <c r="Y460" i="205" s="1"/>
  <c r="Y461" i="205" s="1"/>
  <c r="Y462" i="205" s="1"/>
  <c r="Y463" i="205" s="1"/>
  <c r="Y464" i="205" s="1"/>
  <c r="Y465" i="205" s="1"/>
  <c r="Y466" i="205" s="1"/>
  <c r="Y467" i="205" s="1"/>
  <c r="Y468" i="205" s="1"/>
  <c r="Y469" i="205" s="1"/>
  <c r="Y470" i="205" s="1"/>
  <c r="Y471" i="205" s="1"/>
  <c r="Y472" i="205" s="1"/>
  <c r="Y473" i="205" s="1"/>
  <c r="Y474" i="205" s="1"/>
  <c r="Y475" i="205" s="1"/>
  <c r="Y476" i="205" s="1"/>
  <c r="Y477" i="205" s="1"/>
  <c r="Y478" i="205" s="1"/>
  <c r="Y479" i="205" s="1"/>
  <c r="Y480" i="205" s="1"/>
  <c r="Y481" i="205" s="1"/>
  <c r="D291" i="205"/>
  <c r="D290" i="205"/>
  <c r="D289" i="205"/>
  <c r="D288" i="205"/>
  <c r="D235" i="205"/>
  <c r="D233" i="205"/>
  <c r="D232" i="205"/>
  <c r="D231" i="205"/>
  <c r="D230" i="205"/>
  <c r="D174" i="205"/>
  <c r="D172" i="205"/>
  <c r="D171" i="205"/>
  <c r="D158" i="205"/>
  <c r="D156" i="205"/>
  <c r="D155" i="205"/>
  <c r="D140" i="205"/>
  <c r="D138" i="205"/>
  <c r="D137" i="205"/>
  <c r="D121" i="205"/>
  <c r="D119" i="205"/>
  <c r="D118" i="205"/>
  <c r="D100" i="205"/>
  <c r="D98" i="205"/>
  <c r="D97" i="205"/>
  <c r="D85" i="205"/>
  <c r="D83" i="205"/>
  <c r="D82" i="205"/>
  <c r="D71" i="205"/>
  <c r="D69" i="205"/>
  <c r="D59" i="205"/>
  <c r="D57" i="205"/>
  <c r="D47" i="205"/>
  <c r="D45" i="205"/>
  <c r="D44" i="205"/>
  <c r="D33" i="205"/>
  <c r="B37" i="201"/>
  <c r="B63" i="201" s="1"/>
  <c r="L106" i="198"/>
  <c r="M106" i="198" s="1"/>
  <c r="N106" i="198" s="1"/>
  <c r="O106" i="198" s="1"/>
  <c r="P106" i="198" s="1"/>
  <c r="Q106" i="198" s="1"/>
  <c r="R106" i="198" s="1"/>
  <c r="S106" i="198" s="1"/>
  <c r="T106" i="198" s="1"/>
  <c r="U106" i="198" s="1"/>
  <c r="V106" i="198" s="1"/>
  <c r="K106" i="198"/>
  <c r="I106" i="198"/>
  <c r="W105" i="198"/>
  <c r="X105" i="198" s="1"/>
  <c r="Y105" i="198" s="1"/>
  <c r="Z105" i="198" s="1"/>
  <c r="AA105" i="198" s="1"/>
  <c r="AB105" i="198" s="1"/>
  <c r="AC105" i="198" s="1"/>
  <c r="AD105" i="198" s="1"/>
  <c r="AE105" i="198" s="1"/>
  <c r="AF105" i="198" s="1"/>
  <c r="AG105" i="198" s="1"/>
  <c r="AH105" i="198" s="1"/>
  <c r="B105" i="198"/>
  <c r="E104" i="198"/>
  <c r="D104" i="198"/>
  <c r="C104" i="198"/>
  <c r="B104" i="198"/>
  <c r="A104" i="198"/>
  <c r="K103" i="198"/>
  <c r="L103" i="198" s="1"/>
  <c r="M103" i="198" s="1"/>
  <c r="N103" i="198" s="1"/>
  <c r="O103" i="198" s="1"/>
  <c r="P103" i="198" s="1"/>
  <c r="Q103" i="198" s="1"/>
  <c r="R103" i="198" s="1"/>
  <c r="S103" i="198" s="1"/>
  <c r="T103" i="198" s="1"/>
  <c r="U103" i="198" s="1"/>
  <c r="V103" i="198" s="1"/>
  <c r="I103" i="198"/>
  <c r="W102" i="198"/>
  <c r="X102" i="198" s="1"/>
  <c r="Y102" i="198" s="1"/>
  <c r="Z102" i="198" s="1"/>
  <c r="AA102" i="198" s="1"/>
  <c r="AB102" i="198" s="1"/>
  <c r="AC102" i="198" s="1"/>
  <c r="AD102" i="198" s="1"/>
  <c r="AE102" i="198" s="1"/>
  <c r="AF102" i="198" s="1"/>
  <c r="AG102" i="198" s="1"/>
  <c r="AH102" i="198" s="1"/>
  <c r="B102" i="198"/>
  <c r="E101" i="198"/>
  <c r="D101" i="198"/>
  <c r="C101" i="198"/>
  <c r="B101" i="198"/>
  <c r="A101" i="198"/>
  <c r="L100" i="198"/>
  <c r="M100" i="198" s="1"/>
  <c r="N100" i="198" s="1"/>
  <c r="O100" i="198" s="1"/>
  <c r="P100" i="198" s="1"/>
  <c r="Q100" i="198" s="1"/>
  <c r="R100" i="198" s="1"/>
  <c r="S100" i="198" s="1"/>
  <c r="T100" i="198" s="1"/>
  <c r="U100" i="198" s="1"/>
  <c r="V100" i="198" s="1"/>
  <c r="K100" i="198"/>
  <c r="I100" i="198"/>
  <c r="W99" i="198"/>
  <c r="X99" i="198" s="1"/>
  <c r="Y99" i="198" s="1"/>
  <c r="Z99" i="198" s="1"/>
  <c r="AA99" i="198" s="1"/>
  <c r="AB99" i="198" s="1"/>
  <c r="AC99" i="198" s="1"/>
  <c r="AD99" i="198" s="1"/>
  <c r="AE99" i="198" s="1"/>
  <c r="AF99" i="198" s="1"/>
  <c r="AG99" i="198" s="1"/>
  <c r="AH99" i="198" s="1"/>
  <c r="B99" i="198"/>
  <c r="E98" i="198"/>
  <c r="D98" i="198"/>
  <c r="C98" i="198"/>
  <c r="B98" i="198"/>
  <c r="A98" i="198"/>
  <c r="K97" i="198"/>
  <c r="L97" i="198" s="1"/>
  <c r="M97" i="198" s="1"/>
  <c r="N97" i="198" s="1"/>
  <c r="O97" i="198" s="1"/>
  <c r="P97" i="198" s="1"/>
  <c r="Q97" i="198" s="1"/>
  <c r="R97" i="198" s="1"/>
  <c r="S97" i="198" s="1"/>
  <c r="T97" i="198" s="1"/>
  <c r="U97" i="198" s="1"/>
  <c r="V97" i="198" s="1"/>
  <c r="I97" i="198"/>
  <c r="W96" i="198"/>
  <c r="X96" i="198" s="1"/>
  <c r="Y96" i="198" s="1"/>
  <c r="Z96" i="198" s="1"/>
  <c r="AA96" i="198" s="1"/>
  <c r="AB96" i="198" s="1"/>
  <c r="AC96" i="198" s="1"/>
  <c r="AD96" i="198" s="1"/>
  <c r="AE96" i="198" s="1"/>
  <c r="AF96" i="198" s="1"/>
  <c r="AG96" i="198" s="1"/>
  <c r="AH96" i="198" s="1"/>
  <c r="B96" i="198"/>
  <c r="E95" i="198"/>
  <c r="D95" i="198"/>
  <c r="C95" i="198"/>
  <c r="B95" i="198"/>
  <c r="A95" i="198"/>
  <c r="M94" i="198"/>
  <c r="N94" i="198" s="1"/>
  <c r="O94" i="198" s="1"/>
  <c r="P94" i="198" s="1"/>
  <c r="Q94" i="198" s="1"/>
  <c r="R94" i="198" s="1"/>
  <c r="S94" i="198" s="1"/>
  <c r="T94" i="198" s="1"/>
  <c r="U94" i="198" s="1"/>
  <c r="V94" i="198" s="1"/>
  <c r="K94" i="198"/>
  <c r="L94" i="198" s="1"/>
  <c r="I94" i="198"/>
  <c r="X93" i="198"/>
  <c r="Y93" i="198" s="1"/>
  <c r="Z93" i="198" s="1"/>
  <c r="AA93" i="198" s="1"/>
  <c r="AB93" i="198" s="1"/>
  <c r="AC93" i="198" s="1"/>
  <c r="AD93" i="198" s="1"/>
  <c r="AE93" i="198" s="1"/>
  <c r="AF93" i="198" s="1"/>
  <c r="AG93" i="198" s="1"/>
  <c r="AH93" i="198" s="1"/>
  <c r="W93" i="198"/>
  <c r="B93" i="198"/>
  <c r="E92" i="198"/>
  <c r="D92" i="198"/>
  <c r="C92" i="198"/>
  <c r="B92" i="198"/>
  <c r="A92" i="198"/>
  <c r="K91" i="198"/>
  <c r="L91" i="198" s="1"/>
  <c r="M91" i="198" s="1"/>
  <c r="N91" i="198" s="1"/>
  <c r="O91" i="198" s="1"/>
  <c r="P91" i="198" s="1"/>
  <c r="Q91" i="198" s="1"/>
  <c r="R91" i="198" s="1"/>
  <c r="S91" i="198" s="1"/>
  <c r="T91" i="198" s="1"/>
  <c r="U91" i="198" s="1"/>
  <c r="V91" i="198" s="1"/>
  <c r="I91" i="198"/>
  <c r="W90" i="198"/>
  <c r="X90" i="198" s="1"/>
  <c r="Y90" i="198" s="1"/>
  <c r="Z90" i="198" s="1"/>
  <c r="AA90" i="198" s="1"/>
  <c r="AB90" i="198" s="1"/>
  <c r="AC90" i="198" s="1"/>
  <c r="AD90" i="198" s="1"/>
  <c r="AE90" i="198" s="1"/>
  <c r="AF90" i="198" s="1"/>
  <c r="AG90" i="198" s="1"/>
  <c r="AH90" i="198" s="1"/>
  <c r="B90" i="198"/>
  <c r="E89" i="198"/>
  <c r="D89" i="198"/>
  <c r="C89" i="198"/>
  <c r="B89" i="198"/>
  <c r="A89" i="198"/>
  <c r="K88" i="198"/>
  <c r="L88" i="198" s="1"/>
  <c r="M88" i="198" s="1"/>
  <c r="N88" i="198" s="1"/>
  <c r="O88" i="198" s="1"/>
  <c r="P88" i="198" s="1"/>
  <c r="Q88" i="198" s="1"/>
  <c r="R88" i="198" s="1"/>
  <c r="S88" i="198" s="1"/>
  <c r="T88" i="198" s="1"/>
  <c r="U88" i="198" s="1"/>
  <c r="V88" i="198" s="1"/>
  <c r="I88" i="198"/>
  <c r="W87" i="198"/>
  <c r="X87" i="198" s="1"/>
  <c r="Y87" i="198" s="1"/>
  <c r="Z87" i="198" s="1"/>
  <c r="AA87" i="198" s="1"/>
  <c r="AB87" i="198" s="1"/>
  <c r="AC87" i="198" s="1"/>
  <c r="AD87" i="198" s="1"/>
  <c r="AE87" i="198" s="1"/>
  <c r="AF87" i="198" s="1"/>
  <c r="AG87" i="198" s="1"/>
  <c r="AH87" i="198" s="1"/>
  <c r="B87" i="198"/>
  <c r="E86" i="198"/>
  <c r="D86" i="198"/>
  <c r="C86" i="198"/>
  <c r="B86" i="198"/>
  <c r="A86" i="198"/>
  <c r="O85" i="198"/>
  <c r="P85" i="198" s="1"/>
  <c r="Q85" i="198" s="1"/>
  <c r="R85" i="198" s="1"/>
  <c r="S85" i="198" s="1"/>
  <c r="T85" i="198" s="1"/>
  <c r="U85" i="198" s="1"/>
  <c r="V85" i="198" s="1"/>
  <c r="L85" i="198"/>
  <c r="M85" i="198" s="1"/>
  <c r="N85" i="198" s="1"/>
  <c r="K85" i="198"/>
  <c r="I85" i="198"/>
  <c r="X84" i="198"/>
  <c r="Y84" i="198" s="1"/>
  <c r="Z84" i="198" s="1"/>
  <c r="AA84" i="198" s="1"/>
  <c r="AB84" i="198" s="1"/>
  <c r="AC84" i="198" s="1"/>
  <c r="AD84" i="198" s="1"/>
  <c r="AE84" i="198" s="1"/>
  <c r="AF84" i="198" s="1"/>
  <c r="AG84" i="198" s="1"/>
  <c r="AH84" i="198" s="1"/>
  <c r="W84" i="198"/>
  <c r="B84" i="198"/>
  <c r="AH83" i="198"/>
  <c r="AG83" i="198"/>
  <c r="AF83" i="198"/>
  <c r="AE83" i="198"/>
  <c r="AD83" i="198"/>
  <c r="AC83" i="198"/>
  <c r="AB83" i="198"/>
  <c r="AA83" i="198"/>
  <c r="Z83" i="198"/>
  <c r="Y83" i="198"/>
  <c r="X83" i="198"/>
  <c r="W83" i="198"/>
  <c r="E83" i="198"/>
  <c r="D83" i="198"/>
  <c r="C83" i="198"/>
  <c r="B83" i="198"/>
  <c r="A83" i="198"/>
  <c r="K82" i="198"/>
  <c r="L82" i="198" s="1"/>
  <c r="M82" i="198" s="1"/>
  <c r="N82" i="198" s="1"/>
  <c r="O82" i="198" s="1"/>
  <c r="P82" i="198" s="1"/>
  <c r="Q82" i="198" s="1"/>
  <c r="R82" i="198" s="1"/>
  <c r="S82" i="198" s="1"/>
  <c r="T82" i="198" s="1"/>
  <c r="U82" i="198" s="1"/>
  <c r="V82" i="198" s="1"/>
  <c r="I82" i="198"/>
  <c r="W81" i="198"/>
  <c r="X81" i="198" s="1"/>
  <c r="Y81" i="198" s="1"/>
  <c r="Z81" i="198" s="1"/>
  <c r="AA81" i="198" s="1"/>
  <c r="AB81" i="198" s="1"/>
  <c r="AC81" i="198" s="1"/>
  <c r="AD81" i="198" s="1"/>
  <c r="AE81" i="198" s="1"/>
  <c r="AF81" i="198" s="1"/>
  <c r="AG81" i="198" s="1"/>
  <c r="AH81" i="198" s="1"/>
  <c r="B81" i="198"/>
  <c r="D80" i="198"/>
  <c r="C80" i="198"/>
  <c r="B80" i="198"/>
  <c r="A80" i="198"/>
  <c r="K79" i="198"/>
  <c r="L79" i="198" s="1"/>
  <c r="M79" i="198" s="1"/>
  <c r="N79" i="198" s="1"/>
  <c r="O79" i="198" s="1"/>
  <c r="P79" i="198" s="1"/>
  <c r="Q79" i="198" s="1"/>
  <c r="R79" i="198" s="1"/>
  <c r="S79" i="198" s="1"/>
  <c r="T79" i="198" s="1"/>
  <c r="U79" i="198" s="1"/>
  <c r="V79" i="198" s="1"/>
  <c r="I79" i="198"/>
  <c r="W78" i="198"/>
  <c r="X78" i="198" s="1"/>
  <c r="Y78" i="198" s="1"/>
  <c r="Z78" i="198" s="1"/>
  <c r="AA78" i="198" s="1"/>
  <c r="AB78" i="198" s="1"/>
  <c r="AC78" i="198" s="1"/>
  <c r="AD78" i="198" s="1"/>
  <c r="AE78" i="198" s="1"/>
  <c r="AF78" i="198" s="1"/>
  <c r="AG78" i="198" s="1"/>
  <c r="AH78" i="198" s="1"/>
  <c r="B78" i="198"/>
  <c r="E77" i="198"/>
  <c r="D77" i="198"/>
  <c r="C77" i="198"/>
  <c r="B77" i="198"/>
  <c r="A77" i="198"/>
  <c r="K76" i="198"/>
  <c r="L76" i="198" s="1"/>
  <c r="M76" i="198" s="1"/>
  <c r="N76" i="198" s="1"/>
  <c r="O76" i="198" s="1"/>
  <c r="P76" i="198" s="1"/>
  <c r="Q76" i="198" s="1"/>
  <c r="R76" i="198" s="1"/>
  <c r="S76" i="198" s="1"/>
  <c r="T76" i="198" s="1"/>
  <c r="U76" i="198" s="1"/>
  <c r="V76" i="198" s="1"/>
  <c r="I76" i="198"/>
  <c r="W75" i="198"/>
  <c r="X75" i="198" s="1"/>
  <c r="Y75" i="198" s="1"/>
  <c r="Z75" i="198" s="1"/>
  <c r="AA75" i="198" s="1"/>
  <c r="AB75" i="198" s="1"/>
  <c r="AC75" i="198" s="1"/>
  <c r="AD75" i="198" s="1"/>
  <c r="AE75" i="198" s="1"/>
  <c r="AF75" i="198" s="1"/>
  <c r="AG75" i="198" s="1"/>
  <c r="AH75" i="198" s="1"/>
  <c r="B75" i="198"/>
  <c r="E74" i="198"/>
  <c r="D74" i="198"/>
  <c r="C74" i="198"/>
  <c r="B74" i="198"/>
  <c r="A74" i="198"/>
  <c r="K73" i="198"/>
  <c r="L73" i="198" s="1"/>
  <c r="M73" i="198" s="1"/>
  <c r="N73" i="198" s="1"/>
  <c r="O73" i="198" s="1"/>
  <c r="P73" i="198" s="1"/>
  <c r="Q73" i="198" s="1"/>
  <c r="R73" i="198" s="1"/>
  <c r="S73" i="198" s="1"/>
  <c r="T73" i="198" s="1"/>
  <c r="U73" i="198" s="1"/>
  <c r="V73" i="198" s="1"/>
  <c r="I73" i="198"/>
  <c r="W72" i="198"/>
  <c r="X72" i="198" s="1"/>
  <c r="Y72" i="198" s="1"/>
  <c r="Z72" i="198" s="1"/>
  <c r="AA72" i="198" s="1"/>
  <c r="AB72" i="198" s="1"/>
  <c r="AC72" i="198" s="1"/>
  <c r="AD72" i="198" s="1"/>
  <c r="AE72" i="198" s="1"/>
  <c r="AF72" i="198" s="1"/>
  <c r="AG72" i="198" s="1"/>
  <c r="AH72" i="198" s="1"/>
  <c r="B72" i="198"/>
  <c r="AH71" i="198"/>
  <c r="AG71" i="198"/>
  <c r="AF71" i="198"/>
  <c r="AE71" i="198"/>
  <c r="AD71" i="198"/>
  <c r="AC71" i="198"/>
  <c r="AB71" i="198"/>
  <c r="AA71" i="198"/>
  <c r="Z71" i="198"/>
  <c r="Y71" i="198"/>
  <c r="X71" i="198"/>
  <c r="E71" i="198"/>
  <c r="D71" i="198"/>
  <c r="C71" i="198"/>
  <c r="B71" i="198"/>
  <c r="A71" i="198"/>
  <c r="K70" i="198"/>
  <c r="L70" i="198" s="1"/>
  <c r="M70" i="198" s="1"/>
  <c r="N70" i="198" s="1"/>
  <c r="O70" i="198" s="1"/>
  <c r="P70" i="198" s="1"/>
  <c r="Q70" i="198" s="1"/>
  <c r="R70" i="198" s="1"/>
  <c r="S70" i="198" s="1"/>
  <c r="T70" i="198" s="1"/>
  <c r="U70" i="198" s="1"/>
  <c r="V70" i="198" s="1"/>
  <c r="I70" i="198"/>
  <c r="W69" i="198"/>
  <c r="X69" i="198" s="1"/>
  <c r="Y69" i="198" s="1"/>
  <c r="Z69" i="198" s="1"/>
  <c r="AA69" i="198" s="1"/>
  <c r="AB69" i="198" s="1"/>
  <c r="AC69" i="198" s="1"/>
  <c r="AD69" i="198" s="1"/>
  <c r="AE69" i="198" s="1"/>
  <c r="AF69" i="198" s="1"/>
  <c r="AG69" i="198" s="1"/>
  <c r="AH69" i="198" s="1"/>
  <c r="B69" i="198"/>
  <c r="E68" i="198"/>
  <c r="D68" i="198"/>
  <c r="C68" i="198"/>
  <c r="B68" i="198"/>
  <c r="A68" i="198"/>
  <c r="K67" i="198"/>
  <c r="L67" i="198" s="1"/>
  <c r="M67" i="198" s="1"/>
  <c r="N67" i="198" s="1"/>
  <c r="O67" i="198" s="1"/>
  <c r="P67" i="198" s="1"/>
  <c r="Q67" i="198" s="1"/>
  <c r="R67" i="198" s="1"/>
  <c r="S67" i="198" s="1"/>
  <c r="T67" i="198" s="1"/>
  <c r="U67" i="198" s="1"/>
  <c r="V67" i="198" s="1"/>
  <c r="I67" i="198"/>
  <c r="X66" i="198"/>
  <c r="Y66" i="198" s="1"/>
  <c r="Z66" i="198" s="1"/>
  <c r="AA66" i="198" s="1"/>
  <c r="AB66" i="198" s="1"/>
  <c r="AC66" i="198" s="1"/>
  <c r="AD66" i="198" s="1"/>
  <c r="AE66" i="198" s="1"/>
  <c r="AF66" i="198" s="1"/>
  <c r="AG66" i="198" s="1"/>
  <c r="AH66" i="198" s="1"/>
  <c r="W66" i="198"/>
  <c r="B66" i="198"/>
  <c r="E65" i="198"/>
  <c r="D65" i="198"/>
  <c r="C65" i="198"/>
  <c r="B65" i="198"/>
  <c r="A65" i="198"/>
  <c r="K64" i="198"/>
  <c r="L64" i="198" s="1"/>
  <c r="M64" i="198" s="1"/>
  <c r="N64" i="198" s="1"/>
  <c r="O64" i="198" s="1"/>
  <c r="P64" i="198" s="1"/>
  <c r="Q64" i="198" s="1"/>
  <c r="R64" i="198" s="1"/>
  <c r="S64" i="198" s="1"/>
  <c r="T64" i="198" s="1"/>
  <c r="U64" i="198" s="1"/>
  <c r="V64" i="198" s="1"/>
  <c r="I64" i="198"/>
  <c r="W63" i="198"/>
  <c r="X63" i="198" s="1"/>
  <c r="Y63" i="198" s="1"/>
  <c r="Z63" i="198" s="1"/>
  <c r="AA63" i="198" s="1"/>
  <c r="AB63" i="198" s="1"/>
  <c r="AC63" i="198" s="1"/>
  <c r="AD63" i="198" s="1"/>
  <c r="AE63" i="198" s="1"/>
  <c r="AF63" i="198" s="1"/>
  <c r="AG63" i="198" s="1"/>
  <c r="AH63" i="198" s="1"/>
  <c r="B63" i="198"/>
  <c r="D62" i="198"/>
  <c r="C62" i="198"/>
  <c r="B62" i="198"/>
  <c r="A62" i="198"/>
  <c r="L61" i="198"/>
  <c r="M61" i="198" s="1"/>
  <c r="N61" i="198" s="1"/>
  <c r="O61" i="198" s="1"/>
  <c r="P61" i="198" s="1"/>
  <c r="Q61" i="198" s="1"/>
  <c r="R61" i="198" s="1"/>
  <c r="S61" i="198" s="1"/>
  <c r="T61" i="198" s="1"/>
  <c r="U61" i="198" s="1"/>
  <c r="V61" i="198" s="1"/>
  <c r="K61" i="198"/>
  <c r="I61" i="198"/>
  <c r="W60" i="198"/>
  <c r="X60" i="198" s="1"/>
  <c r="Y60" i="198" s="1"/>
  <c r="Z60" i="198" s="1"/>
  <c r="AA60" i="198" s="1"/>
  <c r="AB60" i="198" s="1"/>
  <c r="AC60" i="198" s="1"/>
  <c r="AD60" i="198" s="1"/>
  <c r="AE60" i="198" s="1"/>
  <c r="AF60" i="198" s="1"/>
  <c r="AG60" i="198" s="1"/>
  <c r="AH60" i="198" s="1"/>
  <c r="B60" i="198"/>
  <c r="E59" i="198"/>
  <c r="D59" i="198"/>
  <c r="C59" i="198"/>
  <c r="B59" i="198"/>
  <c r="A59" i="198"/>
  <c r="K58" i="198"/>
  <c r="L58" i="198" s="1"/>
  <c r="M58" i="198" s="1"/>
  <c r="N58" i="198" s="1"/>
  <c r="O58" i="198" s="1"/>
  <c r="P58" i="198" s="1"/>
  <c r="Q58" i="198" s="1"/>
  <c r="R58" i="198" s="1"/>
  <c r="S58" i="198" s="1"/>
  <c r="T58" i="198" s="1"/>
  <c r="U58" i="198" s="1"/>
  <c r="V58" i="198" s="1"/>
  <c r="I58" i="198"/>
  <c r="W57" i="198"/>
  <c r="X57" i="198" s="1"/>
  <c r="Y57" i="198" s="1"/>
  <c r="Z57" i="198" s="1"/>
  <c r="AA57" i="198" s="1"/>
  <c r="AB57" i="198" s="1"/>
  <c r="AC57" i="198" s="1"/>
  <c r="AD57" i="198" s="1"/>
  <c r="AE57" i="198" s="1"/>
  <c r="AF57" i="198" s="1"/>
  <c r="AG57" i="198" s="1"/>
  <c r="AH57" i="198" s="1"/>
  <c r="B57" i="198"/>
  <c r="E56" i="198"/>
  <c r="D56" i="198"/>
  <c r="C56" i="198"/>
  <c r="B56" i="198"/>
  <c r="A56" i="198"/>
  <c r="K53" i="198"/>
  <c r="L53" i="198" s="1"/>
  <c r="M53" i="198" s="1"/>
  <c r="N53" i="198" s="1"/>
  <c r="O53" i="198" s="1"/>
  <c r="P53" i="198" s="1"/>
  <c r="Q53" i="198" s="1"/>
  <c r="R53" i="198" s="1"/>
  <c r="S53" i="198" s="1"/>
  <c r="T53" i="198" s="1"/>
  <c r="U53" i="198" s="1"/>
  <c r="V53" i="198" s="1"/>
  <c r="I53" i="198"/>
  <c r="X52" i="198"/>
  <c r="Y52" i="198" s="1"/>
  <c r="Z52" i="198" s="1"/>
  <c r="AA52" i="198" s="1"/>
  <c r="AB52" i="198" s="1"/>
  <c r="AC52" i="198" s="1"/>
  <c r="AD52" i="198" s="1"/>
  <c r="AE52" i="198" s="1"/>
  <c r="AF52" i="198" s="1"/>
  <c r="AG52" i="198" s="1"/>
  <c r="AH52" i="198" s="1"/>
  <c r="W52" i="198"/>
  <c r="B52" i="198"/>
  <c r="E51" i="198"/>
  <c r="D51" i="198"/>
  <c r="C51" i="198"/>
  <c r="B51" i="198"/>
  <c r="A51" i="198"/>
  <c r="K50" i="198"/>
  <c r="L50" i="198" s="1"/>
  <c r="M50" i="198" s="1"/>
  <c r="N50" i="198" s="1"/>
  <c r="O50" i="198" s="1"/>
  <c r="P50" i="198" s="1"/>
  <c r="Q50" i="198" s="1"/>
  <c r="R50" i="198" s="1"/>
  <c r="S50" i="198" s="1"/>
  <c r="T50" i="198" s="1"/>
  <c r="U50" i="198" s="1"/>
  <c r="V50" i="198" s="1"/>
  <c r="I50" i="198"/>
  <c r="W49" i="198"/>
  <c r="X49" i="198" s="1"/>
  <c r="Y49" i="198" s="1"/>
  <c r="Z49" i="198" s="1"/>
  <c r="AA49" i="198" s="1"/>
  <c r="AB49" i="198" s="1"/>
  <c r="AC49" i="198" s="1"/>
  <c r="AD49" i="198" s="1"/>
  <c r="AE49" i="198" s="1"/>
  <c r="AF49" i="198" s="1"/>
  <c r="AG49" i="198" s="1"/>
  <c r="AH49" i="198" s="1"/>
  <c r="B49" i="198"/>
  <c r="E48" i="198"/>
  <c r="D48" i="198"/>
  <c r="C48" i="198"/>
  <c r="B48" i="198"/>
  <c r="A48" i="198"/>
  <c r="K47" i="198"/>
  <c r="L47" i="198" s="1"/>
  <c r="M47" i="198" s="1"/>
  <c r="N47" i="198" s="1"/>
  <c r="O47" i="198" s="1"/>
  <c r="P47" i="198" s="1"/>
  <c r="Q47" i="198" s="1"/>
  <c r="R47" i="198" s="1"/>
  <c r="S47" i="198" s="1"/>
  <c r="T47" i="198" s="1"/>
  <c r="U47" i="198" s="1"/>
  <c r="V47" i="198" s="1"/>
  <c r="I47" i="198"/>
  <c r="Y46" i="198"/>
  <c r="Z46" i="198" s="1"/>
  <c r="AA46" i="198" s="1"/>
  <c r="AB46" i="198" s="1"/>
  <c r="AC46" i="198" s="1"/>
  <c r="AD46" i="198" s="1"/>
  <c r="AE46" i="198" s="1"/>
  <c r="AF46" i="198" s="1"/>
  <c r="AG46" i="198" s="1"/>
  <c r="AH46" i="198" s="1"/>
  <c r="W46" i="198"/>
  <c r="X46" i="198" s="1"/>
  <c r="B46" i="198"/>
  <c r="E45" i="198"/>
  <c r="D45" i="198"/>
  <c r="C45" i="198"/>
  <c r="B45" i="198"/>
  <c r="A45" i="198"/>
  <c r="K44" i="198"/>
  <c r="L44" i="198" s="1"/>
  <c r="M44" i="198" s="1"/>
  <c r="N44" i="198" s="1"/>
  <c r="O44" i="198" s="1"/>
  <c r="P44" i="198" s="1"/>
  <c r="Q44" i="198" s="1"/>
  <c r="R44" i="198" s="1"/>
  <c r="S44" i="198" s="1"/>
  <c r="T44" i="198" s="1"/>
  <c r="U44" i="198" s="1"/>
  <c r="V44" i="198" s="1"/>
  <c r="I44" i="198"/>
  <c r="Y43" i="198"/>
  <c r="Z43" i="198" s="1"/>
  <c r="AA43" i="198" s="1"/>
  <c r="AB43" i="198" s="1"/>
  <c r="AC43" i="198" s="1"/>
  <c r="AD43" i="198" s="1"/>
  <c r="AE43" i="198" s="1"/>
  <c r="AF43" i="198" s="1"/>
  <c r="AG43" i="198" s="1"/>
  <c r="AH43" i="198" s="1"/>
  <c r="X43" i="198"/>
  <c r="W43" i="198"/>
  <c r="B43" i="198"/>
  <c r="E42" i="198"/>
  <c r="D42" i="198"/>
  <c r="C42" i="198"/>
  <c r="B42" i="198"/>
  <c r="A42" i="198"/>
  <c r="L41" i="198"/>
  <c r="M41" i="198" s="1"/>
  <c r="N41" i="198" s="1"/>
  <c r="O41" i="198" s="1"/>
  <c r="P41" i="198" s="1"/>
  <c r="Q41" i="198" s="1"/>
  <c r="R41" i="198" s="1"/>
  <c r="S41" i="198" s="1"/>
  <c r="T41" i="198" s="1"/>
  <c r="U41" i="198" s="1"/>
  <c r="V41" i="198" s="1"/>
  <c r="K41" i="198"/>
  <c r="I41" i="198"/>
  <c r="W40" i="198"/>
  <c r="X40" i="198" s="1"/>
  <c r="Y40" i="198" s="1"/>
  <c r="Z40" i="198" s="1"/>
  <c r="AA40" i="198" s="1"/>
  <c r="AB40" i="198" s="1"/>
  <c r="AC40" i="198" s="1"/>
  <c r="AD40" i="198" s="1"/>
  <c r="AE40" i="198" s="1"/>
  <c r="AF40" i="198" s="1"/>
  <c r="AG40" i="198" s="1"/>
  <c r="AH40" i="198" s="1"/>
  <c r="B40" i="198"/>
  <c r="E39" i="198"/>
  <c r="D39" i="198"/>
  <c r="C39" i="198"/>
  <c r="B39" i="198"/>
  <c r="A39" i="198"/>
  <c r="K38" i="198"/>
  <c r="L38" i="198" s="1"/>
  <c r="M38" i="198" s="1"/>
  <c r="N38" i="198" s="1"/>
  <c r="O38" i="198" s="1"/>
  <c r="P38" i="198" s="1"/>
  <c r="Q38" i="198" s="1"/>
  <c r="R38" i="198" s="1"/>
  <c r="S38" i="198" s="1"/>
  <c r="T38" i="198" s="1"/>
  <c r="U38" i="198" s="1"/>
  <c r="V38" i="198" s="1"/>
  <c r="I38" i="198"/>
  <c r="W37" i="198"/>
  <c r="X37" i="198" s="1"/>
  <c r="Y37" i="198" s="1"/>
  <c r="Z37" i="198" s="1"/>
  <c r="AA37" i="198" s="1"/>
  <c r="AB37" i="198" s="1"/>
  <c r="AC37" i="198" s="1"/>
  <c r="AD37" i="198" s="1"/>
  <c r="AE37" i="198" s="1"/>
  <c r="AF37" i="198" s="1"/>
  <c r="AG37" i="198" s="1"/>
  <c r="AH37" i="198" s="1"/>
  <c r="B37" i="198"/>
  <c r="E36" i="198"/>
  <c r="D36" i="198"/>
  <c r="C36" i="198"/>
  <c r="B36" i="198"/>
  <c r="A36" i="198"/>
  <c r="M35" i="198"/>
  <c r="N35" i="198" s="1"/>
  <c r="O35" i="198" s="1"/>
  <c r="P35" i="198" s="1"/>
  <c r="Q35" i="198" s="1"/>
  <c r="R35" i="198" s="1"/>
  <c r="S35" i="198" s="1"/>
  <c r="T35" i="198" s="1"/>
  <c r="U35" i="198" s="1"/>
  <c r="V35" i="198" s="1"/>
  <c r="L35" i="198"/>
  <c r="K35" i="198"/>
  <c r="I35" i="198"/>
  <c r="W34" i="198"/>
  <c r="X34" i="198" s="1"/>
  <c r="Y34" i="198" s="1"/>
  <c r="Z34" i="198" s="1"/>
  <c r="AA34" i="198" s="1"/>
  <c r="AB34" i="198" s="1"/>
  <c r="AC34" i="198" s="1"/>
  <c r="AD34" i="198" s="1"/>
  <c r="AE34" i="198" s="1"/>
  <c r="AF34" i="198" s="1"/>
  <c r="AG34" i="198" s="1"/>
  <c r="AH34" i="198" s="1"/>
  <c r="B34" i="198"/>
  <c r="E33" i="198"/>
  <c r="D33" i="198"/>
  <c r="C33" i="198"/>
  <c r="B33" i="198"/>
  <c r="A33" i="198"/>
  <c r="K32" i="198"/>
  <c r="L32" i="198" s="1"/>
  <c r="M32" i="198" s="1"/>
  <c r="N32" i="198" s="1"/>
  <c r="O32" i="198" s="1"/>
  <c r="P32" i="198" s="1"/>
  <c r="Q32" i="198" s="1"/>
  <c r="R32" i="198" s="1"/>
  <c r="S32" i="198" s="1"/>
  <c r="T32" i="198" s="1"/>
  <c r="U32" i="198" s="1"/>
  <c r="V32" i="198" s="1"/>
  <c r="I32" i="198"/>
  <c r="W31" i="198"/>
  <c r="X31" i="198" s="1"/>
  <c r="Y31" i="198" s="1"/>
  <c r="Z31" i="198" s="1"/>
  <c r="AA31" i="198" s="1"/>
  <c r="AB31" i="198" s="1"/>
  <c r="AC31" i="198" s="1"/>
  <c r="AD31" i="198" s="1"/>
  <c r="AE31" i="198" s="1"/>
  <c r="AF31" i="198" s="1"/>
  <c r="AG31" i="198" s="1"/>
  <c r="AH31" i="198" s="1"/>
  <c r="B31" i="198"/>
  <c r="AH30" i="198"/>
  <c r="AG30" i="198"/>
  <c r="AF30" i="198"/>
  <c r="AE30" i="198"/>
  <c r="AD30" i="198"/>
  <c r="AC30" i="198"/>
  <c r="AB30" i="198"/>
  <c r="AA30" i="198"/>
  <c r="Z30" i="198"/>
  <c r="Y30" i="198"/>
  <c r="X30" i="198"/>
  <c r="W30" i="198"/>
  <c r="E30" i="198"/>
  <c r="D30" i="198"/>
  <c r="C30" i="198"/>
  <c r="B30" i="198"/>
  <c r="A30" i="198"/>
  <c r="K29" i="198"/>
  <c r="L29" i="198" s="1"/>
  <c r="M29" i="198" s="1"/>
  <c r="N29" i="198" s="1"/>
  <c r="O29" i="198" s="1"/>
  <c r="P29" i="198" s="1"/>
  <c r="Q29" i="198" s="1"/>
  <c r="R29" i="198" s="1"/>
  <c r="S29" i="198" s="1"/>
  <c r="T29" i="198" s="1"/>
  <c r="U29" i="198" s="1"/>
  <c r="V29" i="198" s="1"/>
  <c r="I29" i="198"/>
  <c r="W28" i="198"/>
  <c r="X28" i="198" s="1"/>
  <c r="Y28" i="198" s="1"/>
  <c r="Z28" i="198" s="1"/>
  <c r="AA28" i="198" s="1"/>
  <c r="AB28" i="198" s="1"/>
  <c r="AC28" i="198" s="1"/>
  <c r="AD28" i="198" s="1"/>
  <c r="AE28" i="198" s="1"/>
  <c r="AF28" i="198" s="1"/>
  <c r="AG28" i="198" s="1"/>
  <c r="AH28" i="198" s="1"/>
  <c r="B28" i="198"/>
  <c r="D27" i="198"/>
  <c r="C27" i="198"/>
  <c r="B27" i="198"/>
  <c r="A27" i="198"/>
  <c r="L26" i="198"/>
  <c r="M26" i="198" s="1"/>
  <c r="N26" i="198" s="1"/>
  <c r="O26" i="198" s="1"/>
  <c r="P26" i="198" s="1"/>
  <c r="Q26" i="198" s="1"/>
  <c r="R26" i="198" s="1"/>
  <c r="S26" i="198" s="1"/>
  <c r="T26" i="198" s="1"/>
  <c r="U26" i="198" s="1"/>
  <c r="V26" i="198" s="1"/>
  <c r="K26" i="198"/>
  <c r="I26" i="198"/>
  <c r="W25" i="198"/>
  <c r="X25" i="198" s="1"/>
  <c r="Y25" i="198" s="1"/>
  <c r="Z25" i="198" s="1"/>
  <c r="AA25" i="198" s="1"/>
  <c r="AB25" i="198" s="1"/>
  <c r="AC25" i="198" s="1"/>
  <c r="AD25" i="198" s="1"/>
  <c r="AE25" i="198" s="1"/>
  <c r="AF25" i="198" s="1"/>
  <c r="AG25" i="198" s="1"/>
  <c r="AH25" i="198" s="1"/>
  <c r="B25" i="198"/>
  <c r="E24" i="198"/>
  <c r="D24" i="198"/>
  <c r="C24" i="198"/>
  <c r="B24" i="198"/>
  <c r="A24" i="198"/>
  <c r="K23" i="198"/>
  <c r="L23" i="198" s="1"/>
  <c r="M23" i="198" s="1"/>
  <c r="N23" i="198" s="1"/>
  <c r="O23" i="198" s="1"/>
  <c r="P23" i="198" s="1"/>
  <c r="Q23" i="198" s="1"/>
  <c r="R23" i="198" s="1"/>
  <c r="S23" i="198" s="1"/>
  <c r="T23" i="198" s="1"/>
  <c r="U23" i="198" s="1"/>
  <c r="V23" i="198" s="1"/>
  <c r="I23" i="198"/>
  <c r="W22" i="198"/>
  <c r="X22" i="198" s="1"/>
  <c r="Y22" i="198" s="1"/>
  <c r="Z22" i="198" s="1"/>
  <c r="AA22" i="198" s="1"/>
  <c r="AB22" i="198" s="1"/>
  <c r="AC22" i="198" s="1"/>
  <c r="AD22" i="198" s="1"/>
  <c r="AE22" i="198" s="1"/>
  <c r="AF22" i="198" s="1"/>
  <c r="AG22" i="198" s="1"/>
  <c r="AH22" i="198" s="1"/>
  <c r="B22" i="198"/>
  <c r="E21" i="198"/>
  <c r="D21" i="198"/>
  <c r="C21" i="198"/>
  <c r="B21" i="198"/>
  <c r="A21" i="198"/>
  <c r="L20" i="198"/>
  <c r="M20" i="198" s="1"/>
  <c r="N20" i="198" s="1"/>
  <c r="O20" i="198" s="1"/>
  <c r="P20" i="198" s="1"/>
  <c r="Q20" i="198" s="1"/>
  <c r="R20" i="198" s="1"/>
  <c r="S20" i="198" s="1"/>
  <c r="T20" i="198" s="1"/>
  <c r="U20" i="198" s="1"/>
  <c r="V20" i="198" s="1"/>
  <c r="K20" i="198"/>
  <c r="I20" i="198"/>
  <c r="W19" i="198"/>
  <c r="X19" i="198" s="1"/>
  <c r="Y19" i="198" s="1"/>
  <c r="Z19" i="198" s="1"/>
  <c r="AA19" i="198" s="1"/>
  <c r="AB19" i="198" s="1"/>
  <c r="AC19" i="198" s="1"/>
  <c r="AD19" i="198" s="1"/>
  <c r="AE19" i="198" s="1"/>
  <c r="AF19" i="198" s="1"/>
  <c r="AG19" i="198" s="1"/>
  <c r="AH19" i="198" s="1"/>
  <c r="B19" i="198"/>
  <c r="AH18" i="198"/>
  <c r="AG18" i="198"/>
  <c r="AF18" i="198"/>
  <c r="AE18" i="198"/>
  <c r="AD18" i="198"/>
  <c r="AC18" i="198"/>
  <c r="AB18" i="198"/>
  <c r="AA18" i="198"/>
  <c r="Z18" i="198"/>
  <c r="Y18" i="198"/>
  <c r="X18" i="198"/>
  <c r="E18" i="198"/>
  <c r="D18" i="198"/>
  <c r="C18" i="198"/>
  <c r="B18" i="198"/>
  <c r="A18" i="198"/>
  <c r="L17" i="198"/>
  <c r="M17" i="198" s="1"/>
  <c r="N17" i="198" s="1"/>
  <c r="O17" i="198" s="1"/>
  <c r="P17" i="198" s="1"/>
  <c r="Q17" i="198" s="1"/>
  <c r="R17" i="198" s="1"/>
  <c r="S17" i="198" s="1"/>
  <c r="T17" i="198" s="1"/>
  <c r="U17" i="198" s="1"/>
  <c r="V17" i="198" s="1"/>
  <c r="K17" i="198"/>
  <c r="I17" i="198"/>
  <c r="X16" i="198"/>
  <c r="Y16" i="198" s="1"/>
  <c r="Z16" i="198" s="1"/>
  <c r="AA16" i="198" s="1"/>
  <c r="AB16" i="198" s="1"/>
  <c r="AC16" i="198" s="1"/>
  <c r="AD16" i="198" s="1"/>
  <c r="AE16" i="198" s="1"/>
  <c r="AF16" i="198" s="1"/>
  <c r="AG16" i="198" s="1"/>
  <c r="AH16" i="198" s="1"/>
  <c r="W16" i="198"/>
  <c r="B16" i="198"/>
  <c r="E15" i="198"/>
  <c r="D15" i="198"/>
  <c r="C15" i="198"/>
  <c r="B15" i="198"/>
  <c r="A15" i="198"/>
  <c r="K14" i="198"/>
  <c r="L14" i="198" s="1"/>
  <c r="M14" i="198" s="1"/>
  <c r="N14" i="198" s="1"/>
  <c r="O14" i="198" s="1"/>
  <c r="P14" i="198" s="1"/>
  <c r="Q14" i="198" s="1"/>
  <c r="R14" i="198" s="1"/>
  <c r="S14" i="198" s="1"/>
  <c r="T14" i="198" s="1"/>
  <c r="U14" i="198" s="1"/>
  <c r="V14" i="198" s="1"/>
  <c r="I14" i="198"/>
  <c r="W13" i="198"/>
  <c r="X13" i="198" s="1"/>
  <c r="Y13" i="198" s="1"/>
  <c r="Z13" i="198" s="1"/>
  <c r="AA13" i="198" s="1"/>
  <c r="AB13" i="198" s="1"/>
  <c r="AC13" i="198" s="1"/>
  <c r="AD13" i="198" s="1"/>
  <c r="AE13" i="198" s="1"/>
  <c r="AF13" i="198" s="1"/>
  <c r="AG13" i="198" s="1"/>
  <c r="AH13" i="198" s="1"/>
  <c r="B13" i="198"/>
  <c r="E12" i="198"/>
  <c r="D12" i="198"/>
  <c r="C12" i="198"/>
  <c r="B12" i="198"/>
  <c r="A12" i="198"/>
  <c r="L11" i="198"/>
  <c r="M11" i="198" s="1"/>
  <c r="N11" i="198" s="1"/>
  <c r="O11" i="198" s="1"/>
  <c r="P11" i="198" s="1"/>
  <c r="Q11" i="198" s="1"/>
  <c r="R11" i="198" s="1"/>
  <c r="S11" i="198" s="1"/>
  <c r="T11" i="198" s="1"/>
  <c r="U11" i="198" s="1"/>
  <c r="V11" i="198" s="1"/>
  <c r="K11" i="198"/>
  <c r="I11" i="198"/>
  <c r="W10" i="198"/>
  <c r="X10" i="198" s="1"/>
  <c r="Y10" i="198" s="1"/>
  <c r="Z10" i="198" s="1"/>
  <c r="AA10" i="198" s="1"/>
  <c r="AB10" i="198" s="1"/>
  <c r="AC10" i="198" s="1"/>
  <c r="AD10" i="198" s="1"/>
  <c r="AE10" i="198" s="1"/>
  <c r="AF10" i="198" s="1"/>
  <c r="AG10" i="198" s="1"/>
  <c r="AH10" i="198" s="1"/>
  <c r="B10" i="198"/>
  <c r="D9" i="198"/>
  <c r="C9" i="198"/>
  <c r="B9" i="198"/>
  <c r="A9" i="198"/>
  <c r="K8" i="198"/>
  <c r="L8" i="198" s="1"/>
  <c r="M8" i="198" s="1"/>
  <c r="N8" i="198" s="1"/>
  <c r="O8" i="198" s="1"/>
  <c r="P8" i="198" s="1"/>
  <c r="Q8" i="198" s="1"/>
  <c r="R8" i="198" s="1"/>
  <c r="S8" i="198" s="1"/>
  <c r="T8" i="198" s="1"/>
  <c r="U8" i="198" s="1"/>
  <c r="V8" i="198" s="1"/>
  <c r="I8" i="198"/>
  <c r="W7" i="198"/>
  <c r="X7" i="198" s="1"/>
  <c r="Y7" i="198" s="1"/>
  <c r="Z7" i="198" s="1"/>
  <c r="AA7" i="198" s="1"/>
  <c r="AB7" i="198" s="1"/>
  <c r="AC7" i="198" s="1"/>
  <c r="AD7" i="198" s="1"/>
  <c r="AE7" i="198" s="1"/>
  <c r="AF7" i="198" s="1"/>
  <c r="AG7" i="198" s="1"/>
  <c r="AH7" i="198" s="1"/>
  <c r="B7" i="198"/>
  <c r="E6" i="198"/>
  <c r="D6" i="198"/>
  <c r="C6" i="198"/>
  <c r="B6" i="198"/>
  <c r="A6" i="198"/>
  <c r="K5" i="198"/>
  <c r="L5" i="198" s="1"/>
  <c r="M5" i="198" s="1"/>
  <c r="N5" i="198" s="1"/>
  <c r="O5" i="198" s="1"/>
  <c r="P5" i="198" s="1"/>
  <c r="Q5" i="198" s="1"/>
  <c r="R5" i="198" s="1"/>
  <c r="S5" i="198" s="1"/>
  <c r="T5" i="198" s="1"/>
  <c r="U5" i="198" s="1"/>
  <c r="V5" i="198" s="1"/>
  <c r="I5" i="198"/>
  <c r="W4" i="198"/>
  <c r="X4" i="198" s="1"/>
  <c r="Y4" i="198" s="1"/>
  <c r="Z4" i="198" s="1"/>
  <c r="AA4" i="198" s="1"/>
  <c r="AB4" i="198" s="1"/>
  <c r="AC4" i="198" s="1"/>
  <c r="AD4" i="198" s="1"/>
  <c r="AE4" i="198" s="1"/>
  <c r="AF4" i="198" s="1"/>
  <c r="AG4" i="198" s="1"/>
  <c r="AH4" i="198" s="1"/>
  <c r="B4" i="198"/>
  <c r="E3" i="198"/>
  <c r="D3" i="198"/>
  <c r="C3" i="198"/>
  <c r="B3" i="198"/>
  <c r="A3" i="198"/>
  <c r="AX98" i="199"/>
  <c r="AV98" i="199"/>
  <c r="AU98" i="199"/>
  <c r="AT98" i="199"/>
  <c r="AS98" i="199"/>
  <c r="AR98" i="199"/>
  <c r="AQ98" i="199"/>
  <c r="AP98" i="199"/>
  <c r="AO98" i="199"/>
  <c r="AN98" i="199"/>
  <c r="AM98" i="199"/>
  <c r="AL98" i="199"/>
  <c r="AK98" i="199"/>
  <c r="AJ98" i="199"/>
  <c r="AI98" i="199"/>
  <c r="AH98" i="199"/>
  <c r="AG98" i="199"/>
  <c r="AF98" i="199"/>
  <c r="AE98" i="199"/>
  <c r="AD98" i="199"/>
  <c r="AC98" i="199"/>
  <c r="AB98" i="199"/>
  <c r="AA98" i="199"/>
  <c r="Z98" i="199"/>
  <c r="Y98" i="199"/>
  <c r="X98" i="199"/>
  <c r="W98" i="199"/>
  <c r="V98" i="199"/>
  <c r="U98" i="199"/>
  <c r="T98" i="199"/>
  <c r="S98" i="199"/>
  <c r="R98" i="199"/>
  <c r="Q98" i="199"/>
  <c r="P98" i="199"/>
  <c r="O98" i="199"/>
  <c r="N98" i="199"/>
  <c r="M98" i="199"/>
  <c r="L98" i="199"/>
  <c r="K98" i="199"/>
  <c r="J98" i="199"/>
  <c r="I98" i="199"/>
  <c r="H98" i="199"/>
  <c r="G98" i="199"/>
  <c r="F98" i="199"/>
  <c r="AX95" i="199"/>
  <c r="AV95" i="199"/>
  <c r="AU95" i="199"/>
  <c r="AT95" i="199"/>
  <c r="AS95" i="199"/>
  <c r="AR95" i="199"/>
  <c r="AQ95" i="199"/>
  <c r="AP95" i="199"/>
  <c r="AO95" i="199"/>
  <c r="AN95" i="199"/>
  <c r="AM95" i="199"/>
  <c r="AL95" i="199"/>
  <c r="AK95" i="199"/>
  <c r="AJ95" i="199"/>
  <c r="AI95" i="199"/>
  <c r="AH95" i="199"/>
  <c r="AG95" i="199"/>
  <c r="AF95" i="199"/>
  <c r="AE95" i="199"/>
  <c r="AD95" i="199"/>
  <c r="AC95" i="199"/>
  <c r="AB95" i="199"/>
  <c r="AA95" i="199"/>
  <c r="Z95" i="199"/>
  <c r="Y95" i="199"/>
  <c r="X95" i="199"/>
  <c r="W95" i="199"/>
  <c r="V95" i="199"/>
  <c r="U95" i="199"/>
  <c r="T95" i="199"/>
  <c r="S95" i="199"/>
  <c r="R95" i="199"/>
  <c r="Q95" i="199"/>
  <c r="P95" i="199"/>
  <c r="O95" i="199"/>
  <c r="N95" i="199"/>
  <c r="M95" i="199"/>
  <c r="L95" i="199"/>
  <c r="K95" i="199"/>
  <c r="J95" i="199"/>
  <c r="I95" i="199"/>
  <c r="H95" i="199"/>
  <c r="G95" i="199"/>
  <c r="F95" i="199"/>
  <c r="AX92" i="199"/>
  <c r="AV92" i="199"/>
  <c r="AU92" i="199"/>
  <c r="AT92" i="199"/>
  <c r="AS92" i="199"/>
  <c r="AR92" i="199"/>
  <c r="AQ92" i="199"/>
  <c r="AP92" i="199"/>
  <c r="AO92" i="199"/>
  <c r="AN92" i="199"/>
  <c r="AM92" i="199"/>
  <c r="AL92" i="199"/>
  <c r="AK92" i="199"/>
  <c r="AJ92" i="199"/>
  <c r="AI92" i="199"/>
  <c r="AH92" i="199"/>
  <c r="AG92" i="199"/>
  <c r="AF92" i="199"/>
  <c r="AE92" i="199"/>
  <c r="AD92" i="199"/>
  <c r="AC92" i="199"/>
  <c r="AB92" i="199"/>
  <c r="AA92" i="199"/>
  <c r="Z92" i="199"/>
  <c r="Y92" i="199"/>
  <c r="X92" i="199"/>
  <c r="W92" i="199"/>
  <c r="V92" i="199"/>
  <c r="U92" i="199"/>
  <c r="T92" i="199"/>
  <c r="S92" i="199"/>
  <c r="R92" i="199"/>
  <c r="Q92" i="199"/>
  <c r="P92" i="199"/>
  <c r="O92" i="199"/>
  <c r="N92" i="199"/>
  <c r="M92" i="199"/>
  <c r="L92" i="199"/>
  <c r="K92" i="199"/>
  <c r="J92" i="199"/>
  <c r="I92" i="199"/>
  <c r="H92" i="199"/>
  <c r="G92" i="199"/>
  <c r="F92" i="199"/>
  <c r="AX89" i="199"/>
  <c r="AV89" i="199"/>
  <c r="AU89" i="199"/>
  <c r="AT89" i="199"/>
  <c r="AS89" i="199"/>
  <c r="AR89" i="199"/>
  <c r="AQ89" i="199"/>
  <c r="AP89" i="199"/>
  <c r="AO89" i="199"/>
  <c r="AN89" i="199"/>
  <c r="AM89" i="199"/>
  <c r="AL89" i="199"/>
  <c r="AK89" i="199"/>
  <c r="AJ89" i="199"/>
  <c r="AI89" i="199"/>
  <c r="AH89" i="199"/>
  <c r="AG89" i="199"/>
  <c r="AF89" i="199"/>
  <c r="AE89" i="199"/>
  <c r="AD89" i="199"/>
  <c r="AC89" i="199"/>
  <c r="AB89" i="199"/>
  <c r="AA89" i="199"/>
  <c r="Z89" i="199"/>
  <c r="Y89" i="199"/>
  <c r="X89" i="199"/>
  <c r="W89" i="199"/>
  <c r="V89" i="199"/>
  <c r="U89" i="199"/>
  <c r="T89" i="199"/>
  <c r="S89" i="199"/>
  <c r="R89" i="199"/>
  <c r="Q89" i="199"/>
  <c r="P89" i="199"/>
  <c r="O89" i="199"/>
  <c r="N89" i="199"/>
  <c r="M89" i="199"/>
  <c r="L89" i="199"/>
  <c r="K89" i="199"/>
  <c r="J89" i="199"/>
  <c r="I89" i="199"/>
  <c r="H89" i="199"/>
  <c r="G89" i="199"/>
  <c r="F89" i="199"/>
  <c r="AX86" i="199"/>
  <c r="AV86" i="199"/>
  <c r="AU86" i="199"/>
  <c r="AT86" i="199"/>
  <c r="AS86" i="199"/>
  <c r="AR86" i="199"/>
  <c r="AQ86" i="199"/>
  <c r="AP86" i="199"/>
  <c r="AO86" i="199"/>
  <c r="AN86" i="199"/>
  <c r="AM86" i="199"/>
  <c r="AL86" i="199"/>
  <c r="AK86" i="199"/>
  <c r="AJ86" i="199"/>
  <c r="AI86" i="199"/>
  <c r="AH86" i="199"/>
  <c r="AG86" i="199"/>
  <c r="AF86" i="199"/>
  <c r="AE86" i="199"/>
  <c r="AD86" i="199"/>
  <c r="AC86" i="199"/>
  <c r="AB86" i="199"/>
  <c r="AA86" i="199"/>
  <c r="Z86" i="199"/>
  <c r="Y86" i="199"/>
  <c r="X86" i="199"/>
  <c r="W86" i="199"/>
  <c r="V86" i="199"/>
  <c r="U86" i="199"/>
  <c r="T86" i="199"/>
  <c r="S86" i="199"/>
  <c r="R86" i="199"/>
  <c r="Q86" i="199"/>
  <c r="P86" i="199"/>
  <c r="O86" i="199"/>
  <c r="N86" i="199"/>
  <c r="M86" i="199"/>
  <c r="L86" i="199"/>
  <c r="K86" i="199"/>
  <c r="J86" i="199"/>
  <c r="I86" i="199"/>
  <c r="H86" i="199"/>
  <c r="G86" i="199"/>
  <c r="F86" i="199"/>
  <c r="AX83" i="199"/>
  <c r="AV83" i="199"/>
  <c r="AU83" i="199"/>
  <c r="AT83" i="199"/>
  <c r="AS83" i="199"/>
  <c r="AR83" i="199"/>
  <c r="AQ83" i="199"/>
  <c r="AP83" i="199"/>
  <c r="AO83" i="199"/>
  <c r="AN83" i="199"/>
  <c r="AM83" i="199"/>
  <c r="AL83" i="199"/>
  <c r="AK83" i="199"/>
  <c r="AJ83" i="199"/>
  <c r="AI83" i="199"/>
  <c r="AH83" i="199"/>
  <c r="AG83" i="199"/>
  <c r="AF83" i="199"/>
  <c r="AE83" i="199"/>
  <c r="AD83" i="199"/>
  <c r="AC83" i="199"/>
  <c r="AB83" i="199"/>
  <c r="AA83" i="199"/>
  <c r="Z83" i="199"/>
  <c r="Y83" i="199"/>
  <c r="X83" i="199"/>
  <c r="W83" i="199"/>
  <c r="V83" i="199"/>
  <c r="U83" i="199"/>
  <c r="T83" i="199"/>
  <c r="S83" i="199"/>
  <c r="R83" i="199"/>
  <c r="Q83" i="199"/>
  <c r="P83" i="199"/>
  <c r="O83" i="199"/>
  <c r="N83" i="199"/>
  <c r="M83" i="199"/>
  <c r="L83" i="199"/>
  <c r="K83" i="199"/>
  <c r="J83" i="199"/>
  <c r="I83" i="199"/>
  <c r="H83" i="199"/>
  <c r="G83" i="199"/>
  <c r="F83" i="199"/>
  <c r="AX80" i="199"/>
  <c r="AV80" i="199"/>
  <c r="AU80" i="199"/>
  <c r="AT80" i="199"/>
  <c r="AS80" i="199"/>
  <c r="AR80" i="199"/>
  <c r="AQ80" i="199"/>
  <c r="AP80" i="199"/>
  <c r="AO80" i="199"/>
  <c r="AN80" i="199"/>
  <c r="AM80" i="199"/>
  <c r="AL80" i="199"/>
  <c r="AK80" i="199"/>
  <c r="AJ80" i="199"/>
  <c r="AI80" i="199"/>
  <c r="AH80" i="199"/>
  <c r="AG80" i="199"/>
  <c r="AF80" i="199"/>
  <c r="AE80" i="199"/>
  <c r="AD80" i="199"/>
  <c r="AC80" i="199"/>
  <c r="AB80" i="199"/>
  <c r="AA80" i="199"/>
  <c r="Z80" i="199"/>
  <c r="Y80" i="199"/>
  <c r="X80" i="199"/>
  <c r="W80" i="199"/>
  <c r="V80" i="199"/>
  <c r="U80" i="199"/>
  <c r="T80" i="199"/>
  <c r="S80" i="199"/>
  <c r="R80" i="199"/>
  <c r="Q80" i="199"/>
  <c r="P80" i="199"/>
  <c r="O80" i="199"/>
  <c r="N80" i="199"/>
  <c r="M80" i="199"/>
  <c r="L80" i="199"/>
  <c r="K80" i="199"/>
  <c r="J80" i="199"/>
  <c r="I80" i="199"/>
  <c r="H80" i="199"/>
  <c r="G80" i="199"/>
  <c r="F80" i="199"/>
  <c r="AX77" i="199"/>
  <c r="AV77" i="199"/>
  <c r="AU77" i="199"/>
  <c r="AT77" i="199"/>
  <c r="AS77" i="199"/>
  <c r="AR77" i="199"/>
  <c r="AQ77" i="199"/>
  <c r="AP77" i="199"/>
  <c r="AO77" i="199"/>
  <c r="AN77" i="199"/>
  <c r="AM77" i="199"/>
  <c r="AL77" i="199"/>
  <c r="AK77" i="199"/>
  <c r="AJ77" i="199"/>
  <c r="AI77" i="199"/>
  <c r="AH77" i="199"/>
  <c r="AG77" i="199"/>
  <c r="AF77" i="199"/>
  <c r="AE77" i="199"/>
  <c r="AD77" i="199"/>
  <c r="AC77" i="199"/>
  <c r="AB77" i="199"/>
  <c r="AA77" i="199"/>
  <c r="Z77" i="199"/>
  <c r="Y77" i="199"/>
  <c r="X77" i="199"/>
  <c r="W77" i="199"/>
  <c r="V77" i="199"/>
  <c r="U77" i="199"/>
  <c r="T77" i="199"/>
  <c r="S77" i="199"/>
  <c r="R77" i="199"/>
  <c r="Q77" i="199"/>
  <c r="P77" i="199"/>
  <c r="O77" i="199"/>
  <c r="N77" i="199"/>
  <c r="M77" i="199"/>
  <c r="L77" i="199"/>
  <c r="K77" i="199"/>
  <c r="J77" i="199"/>
  <c r="I77" i="199"/>
  <c r="H77" i="199"/>
  <c r="G77" i="199"/>
  <c r="F77" i="199"/>
  <c r="AX74" i="199"/>
  <c r="AV74" i="199"/>
  <c r="AU74" i="199"/>
  <c r="AT74" i="199"/>
  <c r="AS74" i="199"/>
  <c r="AR74" i="199"/>
  <c r="AQ74" i="199"/>
  <c r="AP74" i="199"/>
  <c r="AO74" i="199"/>
  <c r="AN74" i="199"/>
  <c r="AM74" i="199"/>
  <c r="AL74" i="199"/>
  <c r="AK74" i="199"/>
  <c r="AJ74" i="199"/>
  <c r="AI74" i="199"/>
  <c r="AH74" i="199"/>
  <c r="AG74" i="199"/>
  <c r="AF74" i="199"/>
  <c r="AE74" i="199"/>
  <c r="AD74" i="199"/>
  <c r="AC74" i="199"/>
  <c r="AB74" i="199"/>
  <c r="AA74" i="199"/>
  <c r="Z74" i="199"/>
  <c r="Y74" i="199"/>
  <c r="X74" i="199"/>
  <c r="W74" i="199"/>
  <c r="V74" i="199"/>
  <c r="U74" i="199"/>
  <c r="T74" i="199"/>
  <c r="S74" i="199"/>
  <c r="R74" i="199"/>
  <c r="Q74" i="199"/>
  <c r="P74" i="199"/>
  <c r="O74" i="199"/>
  <c r="N74" i="199"/>
  <c r="M74" i="199"/>
  <c r="L74" i="199"/>
  <c r="K74" i="199"/>
  <c r="J74" i="199"/>
  <c r="I74" i="199"/>
  <c r="H74" i="199"/>
  <c r="G74" i="199"/>
  <c r="F74" i="199"/>
  <c r="AX71" i="199"/>
  <c r="AV71" i="199"/>
  <c r="AU71" i="199"/>
  <c r="AT71" i="199"/>
  <c r="AS71" i="199"/>
  <c r="AR71" i="199"/>
  <c r="AQ71" i="199"/>
  <c r="AP71" i="199"/>
  <c r="AO71" i="199"/>
  <c r="AN71" i="199"/>
  <c r="AM71" i="199"/>
  <c r="AL71" i="199"/>
  <c r="AK71" i="199"/>
  <c r="AJ71" i="199"/>
  <c r="AI71" i="199"/>
  <c r="AH71" i="199"/>
  <c r="AG71" i="199"/>
  <c r="AF71" i="199"/>
  <c r="AE71" i="199"/>
  <c r="AD71" i="199"/>
  <c r="AC71" i="199"/>
  <c r="AB71" i="199"/>
  <c r="AA71" i="199"/>
  <c r="Z71" i="199"/>
  <c r="Y71" i="199"/>
  <c r="X71" i="199"/>
  <c r="W71" i="199"/>
  <c r="V71" i="199"/>
  <c r="U71" i="199"/>
  <c r="T71" i="199"/>
  <c r="S71" i="199"/>
  <c r="R71" i="199"/>
  <c r="Q71" i="199"/>
  <c r="P71" i="199"/>
  <c r="O71" i="199"/>
  <c r="N71" i="199"/>
  <c r="M71" i="199"/>
  <c r="L71" i="199"/>
  <c r="K71" i="199"/>
  <c r="J71" i="199"/>
  <c r="I71" i="199"/>
  <c r="H71" i="199"/>
  <c r="G71" i="199"/>
  <c r="F71" i="199"/>
  <c r="AX68" i="199"/>
  <c r="AV68" i="199"/>
  <c r="AU68" i="199"/>
  <c r="AT68" i="199"/>
  <c r="AS68" i="199"/>
  <c r="AR68" i="199"/>
  <c r="AQ68" i="199"/>
  <c r="AP68" i="199"/>
  <c r="AO68" i="199"/>
  <c r="AN68" i="199"/>
  <c r="AM68" i="199"/>
  <c r="AL68" i="199"/>
  <c r="AK68" i="199"/>
  <c r="AJ68" i="199"/>
  <c r="AI68" i="199"/>
  <c r="AH68" i="199"/>
  <c r="AG68" i="199"/>
  <c r="AF68" i="199"/>
  <c r="AE68" i="199"/>
  <c r="AD68" i="199"/>
  <c r="AC68" i="199"/>
  <c r="AB68" i="199"/>
  <c r="AA68" i="199"/>
  <c r="Z68" i="199"/>
  <c r="Y68" i="199"/>
  <c r="X68" i="199"/>
  <c r="W68" i="199"/>
  <c r="V68" i="199"/>
  <c r="U68" i="199"/>
  <c r="T68" i="199"/>
  <c r="S68" i="199"/>
  <c r="R68" i="199"/>
  <c r="Q68" i="199"/>
  <c r="P68" i="199"/>
  <c r="O68" i="199"/>
  <c r="N68" i="199"/>
  <c r="M68" i="199"/>
  <c r="L68" i="199"/>
  <c r="K68" i="199"/>
  <c r="J68" i="199"/>
  <c r="I68" i="199"/>
  <c r="H68" i="199"/>
  <c r="G68" i="199"/>
  <c r="F68" i="199"/>
  <c r="AX65" i="199"/>
  <c r="AV65" i="199"/>
  <c r="AU65" i="199"/>
  <c r="AT65" i="199"/>
  <c r="AS65" i="199"/>
  <c r="AR65" i="199"/>
  <c r="AQ65" i="199"/>
  <c r="AP65" i="199"/>
  <c r="AO65" i="199"/>
  <c r="AN65" i="199"/>
  <c r="AM65" i="199"/>
  <c r="AL65" i="199"/>
  <c r="AK65" i="199"/>
  <c r="AJ65" i="199"/>
  <c r="AI65" i="199"/>
  <c r="AH65" i="199"/>
  <c r="AG65" i="199"/>
  <c r="AF65" i="199"/>
  <c r="AE65" i="199"/>
  <c r="AD65" i="199"/>
  <c r="AC65" i="199"/>
  <c r="AB65" i="199"/>
  <c r="AA65" i="199"/>
  <c r="Z65" i="199"/>
  <c r="Y65" i="199"/>
  <c r="X65" i="199"/>
  <c r="W65" i="199"/>
  <c r="V65" i="199"/>
  <c r="U65" i="199"/>
  <c r="T65" i="199"/>
  <c r="S65" i="199"/>
  <c r="R65" i="199"/>
  <c r="Q65" i="199"/>
  <c r="P65" i="199"/>
  <c r="O65" i="199"/>
  <c r="N65" i="199"/>
  <c r="M65" i="199"/>
  <c r="L65" i="199"/>
  <c r="K65" i="199"/>
  <c r="J65" i="199"/>
  <c r="I65" i="199"/>
  <c r="H65" i="199"/>
  <c r="G65" i="199"/>
  <c r="F65" i="199"/>
  <c r="AX62" i="199"/>
  <c r="AV62" i="199"/>
  <c r="AU62" i="199"/>
  <c r="AT62" i="199"/>
  <c r="AS62" i="199"/>
  <c r="AR62" i="199"/>
  <c r="AQ62" i="199"/>
  <c r="AP62" i="199"/>
  <c r="AO62" i="199"/>
  <c r="AN62" i="199"/>
  <c r="AM62" i="199"/>
  <c r="AL62" i="199"/>
  <c r="AK62" i="199"/>
  <c r="AJ62" i="199"/>
  <c r="AI62" i="199"/>
  <c r="AH62" i="199"/>
  <c r="AG62" i="199"/>
  <c r="AF62" i="199"/>
  <c r="AE62" i="199"/>
  <c r="AD62" i="199"/>
  <c r="AC62" i="199"/>
  <c r="AB62" i="199"/>
  <c r="AA62" i="199"/>
  <c r="Z62" i="199"/>
  <c r="Y62" i="199"/>
  <c r="X62" i="199"/>
  <c r="W62" i="199"/>
  <c r="V62" i="199"/>
  <c r="U62" i="199"/>
  <c r="T62" i="199"/>
  <c r="S62" i="199"/>
  <c r="R62" i="199"/>
  <c r="Q62" i="199"/>
  <c r="P62" i="199"/>
  <c r="O62" i="199"/>
  <c r="N62" i="199"/>
  <c r="M62" i="199"/>
  <c r="L62" i="199"/>
  <c r="K62" i="199"/>
  <c r="J62" i="199"/>
  <c r="I62" i="199"/>
  <c r="H62" i="199"/>
  <c r="G62" i="199"/>
  <c r="F62" i="199"/>
  <c r="AX59" i="199"/>
  <c r="AV59" i="199"/>
  <c r="AU59" i="199"/>
  <c r="AT59" i="199"/>
  <c r="AS59" i="199"/>
  <c r="AR59" i="199"/>
  <c r="AQ59" i="199"/>
  <c r="AP59" i="199"/>
  <c r="AO59" i="199"/>
  <c r="AN59" i="199"/>
  <c r="AM59" i="199"/>
  <c r="AL59" i="199"/>
  <c r="AK59" i="199"/>
  <c r="AJ59" i="199"/>
  <c r="AI59" i="199"/>
  <c r="AH59" i="199"/>
  <c r="AG59" i="199"/>
  <c r="AF59" i="199"/>
  <c r="AE59" i="199"/>
  <c r="AD59" i="199"/>
  <c r="AC59" i="199"/>
  <c r="AB59" i="199"/>
  <c r="AA59" i="199"/>
  <c r="Z59" i="199"/>
  <c r="Y59" i="199"/>
  <c r="X59" i="199"/>
  <c r="W59" i="199"/>
  <c r="V59" i="199"/>
  <c r="U59" i="199"/>
  <c r="T59" i="199"/>
  <c r="S59" i="199"/>
  <c r="R59" i="199"/>
  <c r="Q59" i="199"/>
  <c r="P59" i="199"/>
  <c r="O59" i="199"/>
  <c r="N59" i="199"/>
  <c r="M59" i="199"/>
  <c r="L59" i="199"/>
  <c r="K59" i="199"/>
  <c r="J59" i="199"/>
  <c r="I59" i="199"/>
  <c r="H59" i="199"/>
  <c r="G59" i="199"/>
  <c r="F59" i="199"/>
  <c r="A59" i="199"/>
  <c r="AX56" i="199"/>
  <c r="AV56" i="199"/>
  <c r="AU56" i="199"/>
  <c r="AT56" i="199"/>
  <c r="AS56" i="199"/>
  <c r="AR56" i="199"/>
  <c r="AQ56" i="199"/>
  <c r="AP56" i="199"/>
  <c r="AO56" i="199"/>
  <c r="AN56" i="199"/>
  <c r="AM56" i="199"/>
  <c r="AL56" i="199"/>
  <c r="AK56" i="199"/>
  <c r="AJ56" i="199"/>
  <c r="AI56" i="199"/>
  <c r="AH56" i="199"/>
  <c r="AG56" i="199"/>
  <c r="AF56" i="199"/>
  <c r="AE56" i="199"/>
  <c r="AD56" i="199"/>
  <c r="AC56" i="199"/>
  <c r="AB56" i="199"/>
  <c r="AA56" i="199"/>
  <c r="Z56" i="199"/>
  <c r="Y56" i="199"/>
  <c r="X56" i="199"/>
  <c r="W56" i="199"/>
  <c r="V56" i="199"/>
  <c r="U56" i="199"/>
  <c r="T56" i="199"/>
  <c r="S56" i="199"/>
  <c r="R56" i="199"/>
  <c r="Q56" i="199"/>
  <c r="P56" i="199"/>
  <c r="O56" i="199"/>
  <c r="N56" i="199"/>
  <c r="M56" i="199"/>
  <c r="L56" i="199"/>
  <c r="K56" i="199"/>
  <c r="J56" i="199"/>
  <c r="I56" i="199"/>
  <c r="H56" i="199"/>
  <c r="G56" i="199"/>
  <c r="F56" i="199"/>
  <c r="A50" i="199"/>
  <c r="A49" i="199"/>
  <c r="A47" i="199"/>
  <c r="A46" i="199"/>
  <c r="A44" i="199"/>
  <c r="A43" i="199"/>
  <c r="A41" i="199"/>
  <c r="A40" i="199"/>
  <c r="A38" i="199"/>
  <c r="A37" i="199"/>
  <c r="A35" i="199"/>
  <c r="A34" i="199"/>
  <c r="A32" i="199"/>
  <c r="A31" i="199"/>
  <c r="A29" i="199"/>
  <c r="A28" i="199"/>
  <c r="A26" i="199"/>
  <c r="A25" i="199"/>
  <c r="A23" i="199"/>
  <c r="A22" i="199"/>
  <c r="A20" i="199"/>
  <c r="A19" i="199"/>
  <c r="A17" i="199"/>
  <c r="A16" i="199"/>
  <c r="A14" i="199"/>
  <c r="A13" i="199"/>
  <c r="A11" i="199"/>
  <c r="A10" i="199"/>
  <c r="A8" i="199"/>
  <c r="A7" i="199"/>
  <c r="A6" i="199"/>
  <c r="D1418" i="181"/>
  <c r="D1417" i="181"/>
  <c r="D1416" i="181"/>
  <c r="D1415" i="181"/>
  <c r="D1414" i="181"/>
  <c r="D1413" i="181"/>
  <c r="D1412" i="181"/>
  <c r="D1411" i="181"/>
  <c r="D1410" i="181"/>
  <c r="D1409" i="181"/>
  <c r="D1408" i="181"/>
  <c r="D1407" i="181"/>
  <c r="D1406" i="181"/>
  <c r="D1405" i="181"/>
  <c r="D1404" i="181"/>
  <c r="D1403" i="181"/>
  <c r="D1402" i="181"/>
  <c r="D1401" i="181"/>
  <c r="D1400" i="181"/>
  <c r="D1399" i="181"/>
  <c r="D1398" i="181"/>
  <c r="D1397" i="181"/>
  <c r="D1396" i="181"/>
  <c r="D1395" i="181"/>
  <c r="D1394" i="181"/>
  <c r="D1393" i="181"/>
  <c r="D1392" i="181"/>
  <c r="D1391" i="181"/>
  <c r="D1390" i="181"/>
  <c r="D1389" i="181"/>
  <c r="D1388" i="181"/>
  <c r="D1387" i="181"/>
  <c r="D1386" i="181"/>
  <c r="D1385" i="181"/>
  <c r="D1384" i="181"/>
  <c r="D1383" i="181"/>
  <c r="D1382" i="181"/>
  <c r="D1381" i="181"/>
  <c r="D1380" i="181"/>
  <c r="D1379" i="181"/>
  <c r="D1378" i="181"/>
  <c r="D1377" i="181"/>
  <c r="D1376" i="181"/>
  <c r="D1375" i="181"/>
  <c r="D1374" i="181"/>
  <c r="D1373" i="181"/>
  <c r="D1372" i="181"/>
  <c r="D1371" i="181"/>
  <c r="D1370" i="181"/>
  <c r="D1369" i="181"/>
  <c r="D1368" i="181"/>
  <c r="D1367" i="181"/>
  <c r="D1366" i="181"/>
  <c r="D1365" i="181"/>
  <c r="D1364" i="181"/>
  <c r="D1363" i="181"/>
  <c r="D1362" i="181"/>
  <c r="D1361" i="181"/>
  <c r="D1360" i="181"/>
  <c r="D1359" i="181"/>
  <c r="D1358" i="181"/>
  <c r="D1357" i="181"/>
  <c r="D1356" i="181"/>
  <c r="D1355" i="181"/>
  <c r="D1354" i="181"/>
  <c r="D1353" i="181"/>
  <c r="D1352" i="181"/>
  <c r="D1351" i="181"/>
  <c r="D1350" i="181"/>
  <c r="D1349" i="181"/>
  <c r="D1348" i="181"/>
  <c r="D1347" i="181"/>
  <c r="D1346" i="181"/>
  <c r="D1345" i="181"/>
  <c r="D1344" i="181"/>
  <c r="D1343" i="181"/>
  <c r="D1342" i="181"/>
  <c r="D1341" i="181"/>
  <c r="D1340" i="181"/>
  <c r="D1339" i="181"/>
  <c r="D1338" i="181"/>
  <c r="D1337" i="181"/>
  <c r="D1336" i="181"/>
  <c r="D1335" i="181"/>
  <c r="D1334" i="181"/>
  <c r="D1333" i="181"/>
  <c r="D1332" i="181"/>
  <c r="D1331" i="181"/>
  <c r="D1330" i="181"/>
  <c r="D1329" i="181"/>
  <c r="D1328" i="181"/>
  <c r="D1327" i="181"/>
  <c r="D1326" i="181"/>
  <c r="D1325" i="181"/>
  <c r="D1324" i="181"/>
  <c r="D1323" i="181"/>
  <c r="D1322" i="181"/>
  <c r="D1321" i="181"/>
  <c r="D1320" i="181"/>
  <c r="D1319" i="181"/>
  <c r="D1318" i="181"/>
  <c r="D1317" i="181"/>
  <c r="D1316" i="181"/>
  <c r="D1315" i="181"/>
  <c r="D1314" i="181"/>
  <c r="D1313" i="181"/>
  <c r="D1312" i="181"/>
  <c r="D1311" i="181"/>
  <c r="D1310" i="181"/>
  <c r="D1309" i="181"/>
  <c r="D1308" i="181"/>
  <c r="D1307" i="181"/>
  <c r="D1306" i="181"/>
  <c r="D1305" i="181"/>
  <c r="D1304" i="181"/>
  <c r="D1303" i="181"/>
  <c r="D1302" i="181"/>
  <c r="D1301" i="181"/>
  <c r="D1300" i="181"/>
  <c r="D1299" i="181"/>
  <c r="D1298" i="181"/>
  <c r="D1297" i="181"/>
  <c r="D1296" i="181"/>
  <c r="D1295" i="181"/>
  <c r="D1294" i="181"/>
  <c r="D1293" i="181"/>
  <c r="D1292" i="181"/>
  <c r="D1291" i="181"/>
  <c r="D1290" i="181"/>
  <c r="D1289" i="181"/>
  <c r="D1288" i="181"/>
  <c r="D1287" i="181"/>
  <c r="D1286" i="181"/>
  <c r="D1285" i="181"/>
  <c r="D1284" i="181"/>
  <c r="D1283" i="181"/>
  <c r="D1282" i="181"/>
  <c r="D1281" i="181"/>
  <c r="D1280" i="181"/>
  <c r="D1279" i="181"/>
  <c r="D1278" i="181"/>
  <c r="D1277" i="181"/>
  <c r="D1276" i="181"/>
  <c r="D1275" i="181"/>
  <c r="D1274" i="181"/>
  <c r="D1273" i="181"/>
  <c r="D1272" i="181"/>
  <c r="D1271" i="181"/>
  <c r="D1270" i="181"/>
  <c r="D1269" i="181"/>
  <c r="D1268" i="181"/>
  <c r="D1267" i="181"/>
  <c r="D1266" i="181"/>
  <c r="D1265" i="181"/>
  <c r="D1264" i="181"/>
  <c r="D1263" i="181"/>
  <c r="D1262" i="181"/>
  <c r="D1261" i="181"/>
  <c r="D1260" i="181"/>
  <c r="D1259" i="181"/>
  <c r="D1258" i="181"/>
  <c r="D1257" i="181"/>
  <c r="D1256" i="181"/>
  <c r="D1255" i="181"/>
  <c r="D1254" i="181"/>
  <c r="D1253" i="181"/>
  <c r="D1252" i="181"/>
  <c r="D1251" i="181"/>
  <c r="D1250" i="181"/>
  <c r="D1249" i="181"/>
  <c r="D1248" i="181"/>
  <c r="D1247" i="181"/>
  <c r="D1246" i="181"/>
  <c r="D1245" i="181"/>
  <c r="D1244" i="181"/>
  <c r="D1243" i="181"/>
  <c r="D1242" i="181"/>
  <c r="D1241" i="181"/>
  <c r="D1240" i="181"/>
  <c r="D1239" i="181"/>
  <c r="D1238" i="181"/>
  <c r="D1237" i="181"/>
  <c r="D1236" i="181"/>
  <c r="D1235" i="181"/>
  <c r="D1234" i="181"/>
  <c r="D1233" i="181"/>
  <c r="D1232" i="181"/>
  <c r="D1231" i="181"/>
  <c r="D1230" i="181"/>
  <c r="D1229" i="181"/>
  <c r="D1228" i="181"/>
  <c r="D1227" i="181"/>
  <c r="D1226" i="181"/>
  <c r="D1225" i="181"/>
  <c r="D1224" i="181"/>
  <c r="D1223" i="181"/>
  <c r="D1222" i="181"/>
  <c r="D1221" i="181"/>
  <c r="D1220" i="181"/>
  <c r="D1219" i="181"/>
  <c r="D1218" i="181"/>
  <c r="D1217" i="181"/>
  <c r="D1216" i="181"/>
  <c r="D1215" i="181"/>
  <c r="D1214" i="181"/>
  <c r="D1213" i="181"/>
  <c r="D1212" i="181"/>
  <c r="D1211" i="181"/>
  <c r="D1210" i="181"/>
  <c r="D1209" i="181"/>
  <c r="D1208" i="181"/>
  <c r="D1207" i="181"/>
  <c r="D1206" i="181"/>
  <c r="D1205" i="181"/>
  <c r="D1204" i="181"/>
  <c r="D1203" i="181"/>
  <c r="D1202" i="181"/>
  <c r="D1201" i="181"/>
  <c r="D1200" i="181"/>
  <c r="D1199" i="181"/>
  <c r="D1198" i="181"/>
  <c r="D1197" i="181"/>
  <c r="D1196" i="181"/>
  <c r="D1195" i="181"/>
  <c r="D1194" i="181"/>
  <c r="D1193" i="181"/>
  <c r="D1192" i="181"/>
  <c r="D1191" i="181"/>
  <c r="D1190" i="181"/>
  <c r="D1189" i="181"/>
  <c r="D1188" i="181"/>
  <c r="D1187" i="181"/>
  <c r="D1186" i="181"/>
  <c r="D1185" i="181"/>
  <c r="D1184" i="181"/>
  <c r="D1183" i="181"/>
  <c r="D1182" i="181"/>
  <c r="D1181" i="181"/>
  <c r="D1180" i="181"/>
  <c r="D1179" i="181"/>
  <c r="D1178" i="181"/>
  <c r="D1177" i="181"/>
  <c r="D1176" i="181"/>
  <c r="D1175" i="181"/>
  <c r="D1174" i="181"/>
  <c r="D1173" i="181"/>
  <c r="D1172" i="181"/>
  <c r="D1171" i="181"/>
  <c r="D1170" i="181"/>
  <c r="D1169" i="181"/>
  <c r="D1168" i="181"/>
  <c r="D1167" i="181"/>
  <c r="D1166" i="181"/>
  <c r="D1165" i="181"/>
  <c r="D1164" i="181"/>
  <c r="D1163" i="181"/>
  <c r="D1162" i="181"/>
  <c r="D1161" i="181"/>
  <c r="D1160" i="181"/>
  <c r="D1159" i="181"/>
  <c r="D1158" i="181"/>
  <c r="D1157" i="181"/>
  <c r="D1156" i="181"/>
  <c r="D1155" i="181"/>
  <c r="D1154" i="181"/>
  <c r="D1153" i="181"/>
  <c r="D1152" i="181"/>
  <c r="D1151" i="181"/>
  <c r="D1150" i="181"/>
  <c r="D1149" i="181"/>
  <c r="D1148" i="181"/>
  <c r="D1147" i="181"/>
  <c r="D1146" i="181"/>
  <c r="D1145" i="181"/>
  <c r="D1144" i="181"/>
  <c r="D1143" i="181"/>
  <c r="D1142" i="181"/>
  <c r="D1141" i="181"/>
  <c r="D1140" i="181"/>
  <c r="D1139" i="181"/>
  <c r="D1138" i="181"/>
  <c r="D1137" i="181"/>
  <c r="D1136" i="181"/>
  <c r="D1135" i="181"/>
  <c r="D1134" i="181"/>
  <c r="D1133" i="181"/>
  <c r="D1132" i="181"/>
  <c r="D1131" i="181"/>
  <c r="D1130" i="181"/>
  <c r="D1129" i="181"/>
  <c r="D1128" i="181"/>
  <c r="D1127" i="181"/>
  <c r="D1126" i="181"/>
  <c r="D1125" i="181"/>
  <c r="D1124" i="181"/>
  <c r="D1123" i="181"/>
  <c r="D1122" i="181"/>
  <c r="D1121" i="181"/>
  <c r="D1120" i="181"/>
  <c r="D1119" i="181"/>
  <c r="D1118" i="181"/>
  <c r="D1117" i="181"/>
  <c r="D1116" i="181"/>
  <c r="D1115" i="181"/>
  <c r="D1114" i="181"/>
  <c r="D1113" i="181"/>
  <c r="D1112" i="181"/>
  <c r="D1111" i="181"/>
  <c r="D1110" i="181"/>
  <c r="D1109" i="181"/>
  <c r="D1108" i="181"/>
  <c r="D1107" i="181"/>
  <c r="D1106" i="181"/>
  <c r="D1105" i="181"/>
  <c r="D1104" i="181"/>
  <c r="D1103" i="181"/>
  <c r="D1102" i="181"/>
  <c r="D1101" i="181"/>
  <c r="D1100" i="181"/>
  <c r="D1099" i="181"/>
  <c r="D1098" i="181"/>
  <c r="D1097" i="181"/>
  <c r="D1096" i="181"/>
  <c r="D1095" i="181"/>
  <c r="D1094" i="181"/>
  <c r="D1093" i="181"/>
  <c r="D1092" i="181"/>
  <c r="D1091" i="181"/>
  <c r="D1090" i="181"/>
  <c r="D1089" i="181"/>
  <c r="D1088" i="181"/>
  <c r="D1087" i="181"/>
  <c r="D1086" i="181"/>
  <c r="D1085" i="181"/>
  <c r="D1084" i="181"/>
  <c r="D1083" i="181"/>
  <c r="D1082" i="181"/>
  <c r="D1081" i="181"/>
  <c r="D1080" i="181"/>
  <c r="D1079" i="181"/>
  <c r="D1078" i="181"/>
  <c r="D1077" i="181"/>
  <c r="D1076" i="181"/>
  <c r="D1075" i="181"/>
  <c r="D1074" i="181"/>
  <c r="D1073" i="181"/>
  <c r="D1072" i="181"/>
  <c r="D1071" i="181"/>
  <c r="D1070" i="181"/>
  <c r="D1069" i="181"/>
  <c r="D1068" i="181"/>
  <c r="D1067" i="181"/>
  <c r="D1066" i="181"/>
  <c r="D1065" i="181"/>
  <c r="D1064" i="181"/>
  <c r="D1063" i="181"/>
  <c r="D1062" i="181"/>
  <c r="D1061" i="181"/>
  <c r="D1060" i="181"/>
  <c r="D1059" i="181"/>
  <c r="D1058" i="181"/>
  <c r="D1057" i="181"/>
  <c r="D1056" i="181"/>
  <c r="D1055" i="181"/>
  <c r="D1054" i="181"/>
  <c r="D1053" i="181"/>
  <c r="D1052" i="181"/>
  <c r="D1051" i="181"/>
  <c r="D1050" i="181"/>
  <c r="D1049" i="181"/>
  <c r="D1048" i="181"/>
  <c r="D1047" i="181"/>
  <c r="D1046" i="181"/>
  <c r="D1045" i="181"/>
  <c r="D1044" i="181"/>
  <c r="D1043" i="181"/>
  <c r="D1042" i="181"/>
  <c r="D1041" i="181"/>
  <c r="D1040" i="181"/>
  <c r="D1039" i="181"/>
  <c r="D1038" i="181"/>
  <c r="D1037" i="181"/>
  <c r="D1036" i="181"/>
  <c r="D1035" i="181"/>
  <c r="D1034" i="181"/>
  <c r="D1033" i="181"/>
  <c r="D1032" i="181"/>
  <c r="D1031" i="181"/>
  <c r="D1030" i="181"/>
  <c r="D1029" i="181"/>
  <c r="D1028" i="181"/>
  <c r="D1027" i="181"/>
  <c r="D1026" i="181"/>
  <c r="D1025" i="181"/>
  <c r="D1024" i="181"/>
  <c r="D1023" i="181"/>
  <c r="D1022" i="181"/>
  <c r="D1021" i="181"/>
  <c r="D1020" i="181"/>
  <c r="D1019" i="181"/>
  <c r="D1018" i="181"/>
  <c r="D1017" i="181"/>
  <c r="D1016" i="181"/>
  <c r="D1015" i="181"/>
  <c r="D1014" i="181"/>
  <c r="D1013" i="181"/>
  <c r="D1012" i="181"/>
  <c r="D1011" i="181"/>
  <c r="D1010" i="181"/>
  <c r="D1009" i="181"/>
  <c r="D1008" i="181"/>
  <c r="D1007" i="181"/>
  <c r="D1006" i="181"/>
  <c r="D1005" i="181"/>
  <c r="D1004" i="181"/>
  <c r="D1003" i="181"/>
  <c r="D1002" i="181"/>
  <c r="D1001" i="181"/>
  <c r="D1000" i="181"/>
  <c r="D999" i="181"/>
  <c r="D998" i="181"/>
  <c r="D997" i="181"/>
  <c r="D996" i="181"/>
  <c r="D995" i="181"/>
  <c r="D994" i="181"/>
  <c r="D993" i="181"/>
  <c r="D992" i="181"/>
  <c r="D991" i="181"/>
  <c r="D990" i="181"/>
  <c r="D989" i="181"/>
  <c r="D988" i="181"/>
  <c r="D987" i="181"/>
  <c r="D986" i="181"/>
  <c r="D985" i="181"/>
  <c r="D984" i="181"/>
  <c r="D983" i="181"/>
  <c r="D982" i="181"/>
  <c r="D981" i="181"/>
  <c r="D980" i="181"/>
  <c r="D979" i="181"/>
  <c r="D978" i="181"/>
  <c r="D977" i="181"/>
  <c r="D976" i="181"/>
  <c r="D975" i="181"/>
  <c r="D974" i="181"/>
  <c r="D973" i="181"/>
  <c r="D972" i="181"/>
  <c r="D971" i="181"/>
  <c r="D970" i="181"/>
  <c r="D969" i="181"/>
  <c r="D968" i="181"/>
  <c r="D967" i="181"/>
  <c r="D966" i="181"/>
  <c r="D965" i="181"/>
  <c r="D964" i="181"/>
  <c r="D963" i="181"/>
  <c r="D962" i="181"/>
  <c r="D961" i="181"/>
  <c r="D960" i="181"/>
  <c r="D959" i="181"/>
  <c r="D958" i="181"/>
  <c r="D957" i="181"/>
  <c r="D956" i="181"/>
  <c r="D955" i="181"/>
  <c r="D954" i="181"/>
  <c r="D953" i="181"/>
  <c r="D952" i="181"/>
  <c r="D951" i="181"/>
  <c r="D950" i="181"/>
  <c r="D949" i="181"/>
  <c r="D948" i="181"/>
  <c r="D947" i="181"/>
  <c r="D946" i="181"/>
  <c r="D945" i="181"/>
  <c r="D944" i="181"/>
  <c r="D943" i="181"/>
  <c r="D942" i="181"/>
  <c r="D941" i="181"/>
  <c r="D940" i="181"/>
  <c r="D939" i="181"/>
  <c r="D938" i="181"/>
  <c r="D937" i="181"/>
  <c r="D936" i="181"/>
  <c r="D935" i="181"/>
  <c r="D934" i="181"/>
  <c r="D933" i="181"/>
  <c r="D932" i="181"/>
  <c r="D931" i="181"/>
  <c r="D930" i="181"/>
  <c r="D929" i="181"/>
  <c r="D928" i="181"/>
  <c r="D927" i="181"/>
  <c r="D926" i="181"/>
  <c r="D925" i="181"/>
  <c r="D924" i="181"/>
  <c r="D923" i="181"/>
  <c r="D922" i="181"/>
  <c r="D921" i="181"/>
  <c r="D920" i="181"/>
  <c r="D919" i="181"/>
  <c r="D918" i="181"/>
  <c r="D917" i="181"/>
  <c r="D916" i="181"/>
  <c r="D915" i="181"/>
  <c r="D914" i="181"/>
  <c r="D913" i="181"/>
  <c r="D912" i="181"/>
  <c r="D911" i="181"/>
  <c r="D910" i="181"/>
  <c r="D909" i="181"/>
  <c r="D908" i="181"/>
  <c r="D907" i="181"/>
  <c r="D906" i="181"/>
  <c r="D905" i="181"/>
  <c r="D904" i="181"/>
  <c r="D903" i="181"/>
  <c r="D902" i="181"/>
  <c r="D901" i="181"/>
  <c r="D900" i="181"/>
  <c r="D899" i="181"/>
  <c r="D898" i="181"/>
  <c r="D897" i="181"/>
  <c r="D896" i="181"/>
  <c r="D895" i="181"/>
  <c r="D894" i="181"/>
  <c r="D893" i="181"/>
  <c r="D892" i="181"/>
  <c r="D891" i="181"/>
  <c r="D890" i="181"/>
  <c r="D889" i="181"/>
  <c r="D888" i="181"/>
  <c r="D887" i="181"/>
  <c r="D886" i="181"/>
  <c r="D885" i="181"/>
  <c r="D884" i="181"/>
  <c r="D883" i="181"/>
  <c r="D882" i="181"/>
  <c r="D881" i="181"/>
  <c r="D880" i="181"/>
  <c r="D879" i="181"/>
  <c r="D878" i="181"/>
  <c r="D877" i="181"/>
  <c r="D876" i="181"/>
  <c r="D875" i="181"/>
  <c r="D874" i="181"/>
  <c r="D873" i="181"/>
  <c r="D872" i="181"/>
  <c r="D871" i="181"/>
  <c r="D870" i="181"/>
  <c r="D869" i="181"/>
  <c r="D868" i="181"/>
  <c r="D867" i="181"/>
  <c r="D866" i="181"/>
  <c r="D865" i="181"/>
  <c r="D864" i="181"/>
  <c r="D863" i="181"/>
  <c r="D862" i="181"/>
  <c r="D861" i="181"/>
  <c r="D860" i="181"/>
  <c r="D859" i="181"/>
  <c r="D858" i="181"/>
  <c r="D857" i="181"/>
  <c r="D856" i="181"/>
  <c r="D855" i="181"/>
  <c r="D854" i="181"/>
  <c r="D853" i="181"/>
  <c r="D852" i="181"/>
  <c r="D851" i="181"/>
  <c r="D850" i="181"/>
  <c r="D849" i="181"/>
  <c r="D848" i="181"/>
  <c r="D847" i="181"/>
  <c r="D846" i="181"/>
  <c r="D845" i="181"/>
  <c r="D844" i="181"/>
  <c r="D843" i="181"/>
  <c r="D842" i="181"/>
  <c r="D841" i="181"/>
  <c r="D840" i="181"/>
  <c r="D839" i="181"/>
  <c r="D838" i="181"/>
  <c r="D837" i="181"/>
  <c r="D836" i="181"/>
  <c r="D835" i="181"/>
  <c r="D834" i="181"/>
  <c r="D833" i="181"/>
  <c r="D832" i="181"/>
  <c r="D831" i="181"/>
  <c r="D830" i="181"/>
  <c r="D829" i="181"/>
  <c r="D828" i="181"/>
  <c r="D827" i="181"/>
  <c r="D826" i="181"/>
  <c r="D825" i="181"/>
  <c r="D824" i="181"/>
  <c r="D823" i="181"/>
  <c r="D822" i="181"/>
  <c r="D821" i="181"/>
  <c r="D820" i="181"/>
  <c r="D819" i="181"/>
  <c r="D818" i="181"/>
  <c r="D817" i="181"/>
  <c r="D816" i="181"/>
  <c r="D815" i="181"/>
  <c r="D814" i="181"/>
  <c r="D813" i="181"/>
  <c r="D812" i="181"/>
  <c r="D811" i="181"/>
  <c r="D810" i="181"/>
  <c r="D809" i="181"/>
  <c r="D808" i="181"/>
  <c r="D807" i="181"/>
  <c r="D806" i="181"/>
  <c r="D805" i="181"/>
  <c r="D804" i="181"/>
  <c r="D803" i="181"/>
  <c r="D802" i="181"/>
  <c r="D801" i="181"/>
  <c r="D800" i="181"/>
  <c r="D799" i="181"/>
  <c r="D798" i="181"/>
  <c r="D797" i="181"/>
  <c r="D796" i="181"/>
  <c r="D795" i="181"/>
  <c r="D794" i="181"/>
  <c r="D793" i="181"/>
  <c r="D792" i="181"/>
  <c r="D791" i="181"/>
  <c r="D790" i="181"/>
  <c r="D789" i="181"/>
  <c r="D788" i="181"/>
  <c r="D787" i="181"/>
  <c r="D786" i="181"/>
  <c r="D785" i="181"/>
  <c r="D784" i="181"/>
  <c r="D783" i="181"/>
  <c r="D782" i="181"/>
  <c r="D781" i="181"/>
  <c r="D780" i="181"/>
  <c r="D779" i="181"/>
  <c r="D778" i="181"/>
  <c r="D777" i="181"/>
  <c r="D776" i="181"/>
  <c r="D775" i="181"/>
  <c r="D774" i="181"/>
  <c r="D773" i="181"/>
  <c r="D772" i="181"/>
  <c r="D771" i="181"/>
  <c r="D770" i="181"/>
  <c r="D769" i="181"/>
  <c r="D768" i="181"/>
  <c r="D767" i="181"/>
  <c r="D766" i="181"/>
  <c r="D765" i="181"/>
  <c r="D764" i="181"/>
  <c r="D763" i="181"/>
  <c r="D762" i="181"/>
  <c r="D761" i="181"/>
  <c r="D760" i="181"/>
  <c r="D759" i="181"/>
  <c r="D758" i="181"/>
  <c r="D757" i="181"/>
  <c r="D756" i="181"/>
  <c r="D755" i="181"/>
  <c r="D754" i="181"/>
  <c r="D753" i="181"/>
  <c r="D752" i="181"/>
  <c r="D751" i="181"/>
  <c r="D750" i="181"/>
  <c r="D749" i="181"/>
  <c r="D748" i="181"/>
  <c r="D747" i="181"/>
  <c r="D746" i="181"/>
  <c r="D745" i="181"/>
  <c r="D744" i="181"/>
  <c r="D743" i="181"/>
  <c r="D742" i="181"/>
  <c r="D741" i="181"/>
  <c r="D740" i="181"/>
  <c r="D739" i="181"/>
  <c r="D738" i="181"/>
  <c r="D737" i="181"/>
  <c r="D736" i="181"/>
  <c r="D735" i="181"/>
  <c r="D734" i="181"/>
  <c r="D733" i="181"/>
  <c r="D732" i="181"/>
  <c r="D731" i="181"/>
  <c r="D730" i="181"/>
  <c r="D729" i="181"/>
  <c r="D728" i="181"/>
  <c r="D727" i="181"/>
  <c r="D726" i="181"/>
  <c r="D725" i="181"/>
  <c r="D724" i="181"/>
  <c r="D723" i="181"/>
  <c r="D722" i="181"/>
  <c r="D721" i="181"/>
  <c r="D720" i="181"/>
  <c r="D719" i="181"/>
  <c r="D718" i="181"/>
  <c r="D717" i="181"/>
  <c r="D716" i="181"/>
  <c r="D715" i="181"/>
  <c r="D714" i="181"/>
  <c r="D713" i="181"/>
  <c r="D712" i="181"/>
  <c r="D711" i="181"/>
  <c r="D710" i="181"/>
  <c r="D709" i="181"/>
  <c r="D708" i="181"/>
  <c r="D707" i="181"/>
  <c r="D706" i="181"/>
  <c r="D705" i="181"/>
  <c r="D704" i="181"/>
  <c r="D703" i="181"/>
  <c r="D702" i="181"/>
  <c r="D701" i="181"/>
  <c r="D700" i="181"/>
  <c r="D699" i="181"/>
  <c r="D698" i="181"/>
  <c r="D697" i="181"/>
  <c r="D696" i="181"/>
  <c r="D695" i="181"/>
  <c r="D694" i="181"/>
  <c r="D693" i="181"/>
  <c r="D692" i="181"/>
  <c r="D691" i="181"/>
  <c r="D690" i="181"/>
  <c r="D689" i="181"/>
  <c r="D688" i="181"/>
  <c r="D687" i="181"/>
  <c r="D686" i="181"/>
  <c r="D685" i="181"/>
  <c r="D684" i="181"/>
  <c r="D683" i="181"/>
  <c r="D682" i="181"/>
  <c r="D681" i="181"/>
  <c r="D680" i="181"/>
  <c r="D679" i="181"/>
  <c r="D678" i="181"/>
  <c r="D677" i="181"/>
  <c r="D676" i="181"/>
  <c r="D675" i="181"/>
  <c r="D674" i="181"/>
  <c r="D673" i="181"/>
  <c r="D672" i="181"/>
  <c r="D671" i="181"/>
  <c r="D670" i="181"/>
  <c r="D669" i="181"/>
  <c r="D668" i="181"/>
  <c r="D667" i="181"/>
  <c r="D666" i="181"/>
  <c r="D665" i="181"/>
  <c r="D664" i="181"/>
  <c r="D663" i="181"/>
  <c r="D662" i="181"/>
  <c r="D661" i="181"/>
  <c r="D660" i="181"/>
  <c r="D659" i="181"/>
  <c r="D658" i="181"/>
  <c r="D657" i="181"/>
  <c r="D656" i="181"/>
  <c r="D655" i="181"/>
  <c r="D654" i="181"/>
  <c r="D653" i="181"/>
  <c r="D652" i="181"/>
  <c r="D651" i="181"/>
  <c r="D650" i="181"/>
  <c r="D649" i="181"/>
  <c r="D648" i="181"/>
  <c r="D647" i="181"/>
  <c r="D646" i="181"/>
  <c r="D645" i="181"/>
  <c r="D644" i="181"/>
  <c r="D643" i="181"/>
  <c r="D642" i="181"/>
  <c r="D641" i="181"/>
  <c r="D640" i="181"/>
  <c r="D639" i="181"/>
  <c r="D638" i="181"/>
  <c r="D637" i="181"/>
  <c r="D636" i="181"/>
  <c r="D635" i="181"/>
  <c r="D634" i="181"/>
  <c r="D633" i="181"/>
  <c r="D632" i="181"/>
  <c r="D631" i="181"/>
  <c r="D630" i="181"/>
  <c r="D629" i="181"/>
  <c r="D628" i="181"/>
  <c r="D627" i="181"/>
  <c r="D626" i="181"/>
  <c r="D625" i="181"/>
  <c r="D624" i="181"/>
  <c r="D623" i="181"/>
  <c r="D622" i="181"/>
  <c r="D621" i="181"/>
  <c r="D620" i="181"/>
  <c r="D619" i="181"/>
  <c r="D618" i="181"/>
  <c r="D617" i="181"/>
  <c r="D616" i="181"/>
  <c r="D615" i="181"/>
  <c r="D614" i="181"/>
  <c r="D613" i="181"/>
  <c r="D612" i="181"/>
  <c r="D611" i="181"/>
  <c r="D610" i="181"/>
  <c r="D609" i="181"/>
  <c r="D608" i="181"/>
  <c r="D607" i="181"/>
  <c r="D606" i="181"/>
  <c r="D605" i="181"/>
  <c r="D604" i="181"/>
  <c r="D603" i="181"/>
  <c r="D602" i="181"/>
  <c r="D601" i="181"/>
  <c r="D600" i="181"/>
  <c r="D599" i="181"/>
  <c r="D598" i="181"/>
  <c r="D597" i="181"/>
  <c r="D596" i="181"/>
  <c r="D595" i="181"/>
  <c r="D594" i="181"/>
  <c r="D593" i="181"/>
  <c r="D592" i="181"/>
  <c r="D591" i="181"/>
  <c r="D590" i="181"/>
  <c r="D589" i="181"/>
  <c r="D588" i="181"/>
  <c r="D587" i="181"/>
  <c r="D586" i="181"/>
  <c r="D585" i="181"/>
  <c r="D584" i="181"/>
  <c r="D583" i="181"/>
  <c r="D582" i="181"/>
  <c r="D581" i="181"/>
  <c r="D580" i="181"/>
  <c r="D579" i="181"/>
  <c r="D578" i="181"/>
  <c r="D577" i="181"/>
  <c r="D576" i="181"/>
  <c r="D575" i="181"/>
  <c r="D574" i="181"/>
  <c r="D573" i="181"/>
  <c r="D572" i="181"/>
  <c r="D571" i="181"/>
  <c r="D570" i="181"/>
  <c r="D569" i="181"/>
  <c r="D568" i="181"/>
  <c r="D567" i="181"/>
  <c r="D566" i="181"/>
  <c r="D565" i="181"/>
  <c r="D564" i="181"/>
  <c r="D563" i="181"/>
  <c r="D562" i="181"/>
  <c r="D561" i="181"/>
  <c r="D560" i="181"/>
  <c r="D559" i="181"/>
  <c r="D558" i="181"/>
  <c r="D557" i="181"/>
  <c r="D556" i="181"/>
  <c r="D555" i="181"/>
  <c r="D554" i="181"/>
  <c r="D553" i="181"/>
  <c r="D552" i="181"/>
  <c r="D551" i="181"/>
  <c r="D550" i="181"/>
  <c r="D549" i="181"/>
  <c r="D548" i="181"/>
  <c r="D547" i="181"/>
  <c r="D546" i="181"/>
  <c r="D545" i="181"/>
  <c r="D544" i="181"/>
  <c r="D543" i="181"/>
  <c r="D542" i="181"/>
  <c r="D541" i="181"/>
  <c r="D540" i="181"/>
  <c r="D539" i="181"/>
  <c r="D538" i="181"/>
  <c r="D537" i="181"/>
  <c r="D536" i="181"/>
  <c r="D535" i="181"/>
  <c r="D534" i="181"/>
  <c r="D533" i="181"/>
  <c r="D532" i="181"/>
  <c r="D531" i="181"/>
  <c r="D530" i="181"/>
  <c r="D529" i="181"/>
  <c r="D528" i="181"/>
  <c r="D527" i="181"/>
  <c r="D526" i="181"/>
  <c r="D525" i="181"/>
  <c r="D524" i="181"/>
  <c r="D523" i="181"/>
  <c r="D522" i="181"/>
  <c r="D521" i="181"/>
  <c r="D520" i="181"/>
  <c r="D519" i="181"/>
  <c r="D518" i="181"/>
  <c r="D517" i="181"/>
  <c r="D516" i="181"/>
  <c r="D515" i="181"/>
  <c r="D514" i="181"/>
  <c r="D513" i="181"/>
  <c r="D512" i="181"/>
  <c r="D511" i="181"/>
  <c r="D510" i="181"/>
  <c r="D509" i="181"/>
  <c r="D508" i="181"/>
  <c r="D507" i="181"/>
  <c r="D506" i="181"/>
  <c r="D505" i="181"/>
  <c r="D504" i="181"/>
  <c r="D503" i="181"/>
  <c r="D502" i="181"/>
  <c r="D501" i="181"/>
  <c r="D500" i="181"/>
  <c r="D499" i="181"/>
  <c r="D498" i="181"/>
  <c r="D497" i="181"/>
  <c r="D496" i="181"/>
  <c r="D495" i="181"/>
  <c r="D494" i="181"/>
  <c r="D493" i="181"/>
  <c r="D492" i="181"/>
  <c r="D491" i="181"/>
  <c r="D490" i="181"/>
  <c r="D489" i="181"/>
  <c r="D488" i="181"/>
  <c r="D487" i="181"/>
  <c r="D486" i="181"/>
  <c r="D485" i="181"/>
  <c r="D484" i="181"/>
  <c r="D483" i="181"/>
  <c r="D482" i="181"/>
  <c r="D481" i="181"/>
  <c r="D480" i="181"/>
  <c r="D479" i="181"/>
  <c r="D478" i="181"/>
  <c r="D477" i="181"/>
  <c r="D476" i="181"/>
  <c r="D475" i="181"/>
  <c r="D474" i="181"/>
  <c r="D473" i="181"/>
  <c r="D472" i="181"/>
  <c r="D471" i="181"/>
  <c r="D470" i="181"/>
  <c r="D469" i="181"/>
  <c r="D468" i="181"/>
  <c r="D467" i="181"/>
  <c r="D466" i="181"/>
  <c r="D465" i="181"/>
  <c r="D464" i="181"/>
  <c r="D463" i="181"/>
  <c r="D462" i="181"/>
  <c r="D461" i="181"/>
  <c r="D460" i="181"/>
  <c r="D459" i="181"/>
  <c r="D458" i="181"/>
  <c r="D457" i="181"/>
  <c r="D456" i="181"/>
  <c r="D455" i="181"/>
  <c r="D454" i="181"/>
  <c r="D453" i="181"/>
  <c r="D452" i="181"/>
  <c r="D451" i="181"/>
  <c r="D450" i="181"/>
  <c r="D449" i="181"/>
  <c r="D448" i="181"/>
  <c r="D447" i="181"/>
  <c r="D446" i="181"/>
  <c r="D445" i="181"/>
  <c r="D444" i="181"/>
  <c r="D443" i="181"/>
  <c r="D442" i="181"/>
  <c r="D441" i="181"/>
  <c r="D440" i="181"/>
  <c r="D439" i="181"/>
  <c r="D438" i="181"/>
  <c r="D437" i="181"/>
  <c r="D436" i="181"/>
  <c r="D435" i="181"/>
  <c r="D434" i="181"/>
  <c r="D433" i="181"/>
  <c r="D432" i="181"/>
  <c r="D431" i="181"/>
  <c r="D430" i="181"/>
  <c r="D429" i="181"/>
  <c r="D428" i="181"/>
  <c r="D427" i="181"/>
  <c r="D426" i="181"/>
  <c r="D425" i="181"/>
  <c r="D424" i="181"/>
  <c r="D423" i="181"/>
  <c r="D422" i="181"/>
  <c r="D421" i="181"/>
  <c r="D420" i="181"/>
  <c r="D419" i="181"/>
  <c r="D418" i="181"/>
  <c r="D417" i="181"/>
  <c r="D416" i="181"/>
  <c r="D415" i="181"/>
  <c r="D414" i="181"/>
  <c r="D413" i="181"/>
  <c r="D412" i="181"/>
  <c r="D411" i="181"/>
  <c r="D410" i="181"/>
  <c r="D409" i="181"/>
  <c r="D408" i="181"/>
  <c r="D407" i="181"/>
  <c r="D406" i="181"/>
  <c r="D405" i="181"/>
  <c r="D404" i="181"/>
  <c r="D403" i="181"/>
  <c r="D402" i="181"/>
  <c r="D401" i="181"/>
  <c r="D400" i="181"/>
  <c r="D399" i="181"/>
  <c r="D398" i="181"/>
  <c r="D397" i="181"/>
  <c r="D396" i="181"/>
  <c r="D395" i="181"/>
  <c r="D394" i="181"/>
  <c r="D393" i="181"/>
  <c r="D392" i="181"/>
  <c r="D391" i="181"/>
  <c r="D390" i="181"/>
  <c r="D389" i="181"/>
  <c r="D388" i="181"/>
  <c r="D387" i="181"/>
  <c r="D386" i="181"/>
  <c r="D385" i="181"/>
  <c r="D384" i="181"/>
  <c r="D383" i="181"/>
  <c r="D382" i="181"/>
  <c r="D381" i="181"/>
  <c r="D380" i="181"/>
  <c r="D379" i="181"/>
  <c r="D378" i="181"/>
  <c r="D377" i="181"/>
  <c r="D376" i="181"/>
  <c r="D375" i="181"/>
  <c r="D374" i="181"/>
  <c r="D373" i="181"/>
  <c r="D372" i="181"/>
  <c r="D371" i="181"/>
  <c r="D370" i="181"/>
  <c r="D369" i="181"/>
  <c r="D368" i="181"/>
  <c r="D367" i="181"/>
  <c r="D366" i="181"/>
  <c r="D365" i="181"/>
  <c r="D364" i="181"/>
  <c r="D363" i="181"/>
  <c r="D362" i="181"/>
  <c r="D361" i="181"/>
  <c r="D360" i="181"/>
  <c r="D359" i="181"/>
  <c r="D358" i="181"/>
  <c r="D357" i="181"/>
  <c r="D356" i="181"/>
  <c r="D355" i="181"/>
  <c r="D354" i="181"/>
  <c r="D353" i="181"/>
  <c r="D352" i="181"/>
  <c r="D351" i="181"/>
  <c r="D350" i="181"/>
  <c r="D349" i="181"/>
  <c r="D348" i="181"/>
  <c r="D347" i="181"/>
  <c r="D346" i="181"/>
  <c r="D345" i="181"/>
  <c r="D344" i="181"/>
  <c r="D343" i="181"/>
  <c r="D342" i="181"/>
  <c r="D341" i="181"/>
  <c r="D340" i="181"/>
  <c r="D339" i="181"/>
  <c r="D338" i="181"/>
  <c r="D337" i="181"/>
  <c r="D336" i="181"/>
  <c r="D335" i="181"/>
  <c r="D334" i="181"/>
  <c r="D333" i="181"/>
  <c r="D332" i="181"/>
  <c r="D331" i="181"/>
  <c r="D330" i="181"/>
  <c r="D329" i="181"/>
  <c r="D328" i="181"/>
  <c r="D327" i="181"/>
  <c r="D326" i="181"/>
  <c r="D325" i="181"/>
  <c r="D324" i="181"/>
  <c r="D323" i="181"/>
  <c r="D322" i="181"/>
  <c r="D321" i="181"/>
  <c r="D320" i="181"/>
  <c r="D319" i="181"/>
  <c r="D318" i="181"/>
  <c r="D317" i="181"/>
  <c r="D316" i="181"/>
  <c r="D315" i="181"/>
  <c r="D314" i="181"/>
  <c r="D313" i="181"/>
  <c r="D312" i="181"/>
  <c r="D311" i="181"/>
  <c r="D310" i="181"/>
  <c r="D309" i="181"/>
  <c r="D308" i="181"/>
  <c r="D307" i="181"/>
  <c r="D306" i="181"/>
  <c r="D305" i="181"/>
  <c r="D304" i="181"/>
  <c r="D303" i="181"/>
  <c r="D302" i="181"/>
  <c r="D301" i="181"/>
  <c r="D300" i="181"/>
  <c r="D299" i="181"/>
  <c r="D298" i="181"/>
  <c r="D297" i="181"/>
  <c r="D296" i="181"/>
  <c r="D295" i="181"/>
  <c r="D294" i="181"/>
  <c r="D293" i="181"/>
  <c r="D292" i="181"/>
  <c r="D291" i="181"/>
  <c r="D290" i="181"/>
  <c r="D289" i="181"/>
  <c r="D288" i="181"/>
  <c r="D287" i="181"/>
  <c r="D286" i="181"/>
  <c r="D285" i="181"/>
  <c r="D284" i="181"/>
  <c r="D283" i="181"/>
  <c r="D282" i="181"/>
  <c r="D281" i="181"/>
  <c r="D280" i="181"/>
  <c r="D279" i="181"/>
  <c r="D278" i="181"/>
  <c r="D277" i="181"/>
  <c r="D276" i="181"/>
  <c r="D275" i="181"/>
  <c r="D274" i="181"/>
  <c r="D273" i="181"/>
  <c r="D272" i="181"/>
  <c r="D271" i="181"/>
  <c r="D270" i="181"/>
  <c r="D269" i="181"/>
  <c r="D268" i="181"/>
  <c r="D267" i="181"/>
  <c r="D266" i="181"/>
  <c r="D265" i="181"/>
  <c r="D264" i="181"/>
  <c r="D263" i="181"/>
  <c r="D262" i="181"/>
  <c r="D261" i="181"/>
  <c r="D260" i="181"/>
  <c r="D259" i="181"/>
  <c r="D258" i="181"/>
  <c r="D257" i="181"/>
  <c r="D256" i="181"/>
  <c r="D255" i="181"/>
  <c r="D254" i="181"/>
  <c r="D253" i="181"/>
  <c r="D252" i="181"/>
  <c r="D251" i="181"/>
  <c r="D250" i="181"/>
  <c r="D249" i="181"/>
  <c r="D248" i="181"/>
  <c r="D247" i="181"/>
  <c r="D246" i="181"/>
  <c r="D245" i="181"/>
  <c r="D244" i="181"/>
  <c r="D243" i="181"/>
  <c r="D242" i="181"/>
  <c r="D241" i="181"/>
  <c r="D240" i="181"/>
  <c r="D239" i="181"/>
  <c r="D238" i="181"/>
  <c r="D237" i="181"/>
  <c r="D236" i="181"/>
  <c r="D235" i="181"/>
  <c r="D234" i="181"/>
  <c r="D233" i="181"/>
  <c r="D232" i="181"/>
  <c r="D231" i="181"/>
  <c r="D230" i="181"/>
  <c r="D229" i="181"/>
  <c r="D228" i="181"/>
  <c r="D227" i="181"/>
  <c r="D226" i="181"/>
  <c r="D225" i="181"/>
  <c r="D224" i="181"/>
  <c r="D223" i="181"/>
  <c r="D222" i="181"/>
  <c r="D221" i="181"/>
  <c r="D220" i="181"/>
  <c r="D219" i="181"/>
  <c r="D218" i="181"/>
  <c r="D217" i="181"/>
  <c r="D216" i="181"/>
  <c r="D215" i="181"/>
  <c r="D214" i="181"/>
  <c r="D213" i="181"/>
  <c r="D212" i="181"/>
  <c r="D211" i="181"/>
  <c r="D210" i="181"/>
  <c r="D209" i="181"/>
  <c r="D208" i="181"/>
  <c r="D207" i="181"/>
  <c r="D206" i="181"/>
  <c r="D205" i="181"/>
  <c r="D204" i="181"/>
  <c r="D203" i="181"/>
  <c r="D202" i="181"/>
  <c r="D201" i="181"/>
  <c r="D200" i="181"/>
  <c r="D199" i="181"/>
  <c r="D198" i="181"/>
  <c r="D197" i="181"/>
  <c r="D196" i="181"/>
  <c r="D195" i="181"/>
  <c r="D194" i="181"/>
  <c r="D193" i="181"/>
  <c r="D192" i="181"/>
  <c r="D191" i="181"/>
  <c r="D190" i="181"/>
  <c r="D189" i="181"/>
  <c r="D188" i="181"/>
  <c r="D187" i="181"/>
  <c r="D186" i="181"/>
  <c r="D185" i="181"/>
  <c r="D184" i="181"/>
  <c r="D183" i="181"/>
  <c r="D182" i="181"/>
  <c r="D181" i="181"/>
  <c r="D180" i="181"/>
  <c r="D179" i="181"/>
  <c r="D178" i="181"/>
  <c r="D177" i="181"/>
  <c r="D176" i="181"/>
  <c r="D175" i="181"/>
  <c r="D174" i="181"/>
  <c r="D173" i="181"/>
  <c r="D172" i="181"/>
  <c r="D171" i="181"/>
  <c r="D170" i="181"/>
  <c r="D169" i="181"/>
  <c r="D168" i="181"/>
  <c r="D167" i="181"/>
  <c r="D166" i="181"/>
  <c r="D165" i="181"/>
  <c r="D164" i="181"/>
  <c r="D163" i="181"/>
  <c r="D162" i="181"/>
  <c r="D161" i="181"/>
  <c r="D160" i="181"/>
  <c r="D159" i="181"/>
  <c r="D158" i="181"/>
  <c r="D157" i="181"/>
  <c r="D156" i="181"/>
  <c r="D155" i="181"/>
  <c r="D154" i="181"/>
  <c r="D153" i="181"/>
  <c r="D152" i="181"/>
  <c r="D151" i="181"/>
  <c r="D150" i="181"/>
  <c r="D149" i="181"/>
  <c r="D148" i="181"/>
  <c r="D147" i="181"/>
  <c r="D146" i="181"/>
  <c r="D145" i="181"/>
  <c r="D144" i="181"/>
  <c r="D143" i="181"/>
  <c r="D142" i="181"/>
  <c r="D141" i="181"/>
  <c r="D140" i="181"/>
  <c r="D139" i="181"/>
  <c r="D138" i="181"/>
  <c r="D137" i="181"/>
  <c r="D136" i="181"/>
  <c r="D135" i="181"/>
  <c r="D134" i="181"/>
  <c r="D133" i="181"/>
  <c r="D132" i="181"/>
  <c r="D131" i="181"/>
  <c r="D130" i="181"/>
  <c r="D129" i="181"/>
  <c r="D128" i="181"/>
  <c r="D127" i="181"/>
  <c r="D126" i="181"/>
  <c r="D125" i="181"/>
  <c r="D124" i="181"/>
  <c r="D123" i="181"/>
  <c r="D122" i="181"/>
  <c r="D121" i="181"/>
  <c r="D120" i="181"/>
  <c r="D119" i="181"/>
  <c r="D118" i="181"/>
  <c r="D117" i="181"/>
  <c r="D116" i="181"/>
  <c r="D115" i="181"/>
  <c r="D114" i="181"/>
  <c r="D113" i="181"/>
  <c r="D112" i="181"/>
  <c r="D111" i="181"/>
  <c r="D110" i="181"/>
  <c r="D109" i="181"/>
  <c r="D108" i="181"/>
  <c r="D107" i="181"/>
  <c r="D106" i="181"/>
  <c r="D105" i="181"/>
  <c r="D104" i="181"/>
  <c r="D103" i="181"/>
  <c r="D102" i="181"/>
  <c r="D101" i="181"/>
  <c r="D100" i="181"/>
  <c r="D99" i="181"/>
  <c r="D98" i="181"/>
  <c r="D97" i="181"/>
  <c r="D96" i="181"/>
  <c r="D95" i="181"/>
  <c r="D94" i="181"/>
  <c r="D93" i="181"/>
  <c r="D92" i="181"/>
  <c r="D91" i="181"/>
  <c r="D90" i="181"/>
  <c r="D89" i="181"/>
  <c r="D88" i="181"/>
  <c r="D87" i="181"/>
  <c r="D86" i="181"/>
  <c r="D85" i="181"/>
  <c r="D84" i="181"/>
  <c r="D83" i="181"/>
  <c r="D82" i="181"/>
  <c r="D81" i="181"/>
  <c r="D80" i="181"/>
  <c r="D79" i="181"/>
  <c r="D78" i="181"/>
  <c r="D77" i="181"/>
  <c r="D76" i="181"/>
  <c r="D75" i="181"/>
  <c r="D74" i="181"/>
  <c r="D73" i="181"/>
  <c r="D72" i="181"/>
  <c r="D71" i="181"/>
  <c r="D70" i="181"/>
  <c r="D69" i="181"/>
  <c r="D68" i="181"/>
  <c r="D67" i="181"/>
  <c r="D66" i="181"/>
  <c r="D65" i="181"/>
  <c r="D64" i="181"/>
  <c r="D63" i="181"/>
  <c r="D62" i="181"/>
  <c r="D61" i="181"/>
  <c r="D60" i="181"/>
  <c r="D59" i="181"/>
  <c r="D58" i="181"/>
  <c r="D57" i="181"/>
  <c r="D56" i="181"/>
  <c r="D55" i="181"/>
  <c r="D54" i="181"/>
  <c r="D53" i="181"/>
  <c r="D52" i="181"/>
  <c r="D51" i="181"/>
  <c r="D50" i="181"/>
  <c r="D49" i="181"/>
  <c r="D48" i="181"/>
  <c r="D47" i="181"/>
  <c r="D46" i="181"/>
  <c r="D45" i="181"/>
  <c r="D44" i="181"/>
  <c r="D43" i="181"/>
  <c r="D42" i="181"/>
  <c r="D41" i="181"/>
  <c r="D40" i="181"/>
  <c r="D39" i="181"/>
  <c r="D38" i="181"/>
  <c r="D37" i="181"/>
  <c r="D36" i="181"/>
  <c r="D35" i="181"/>
  <c r="D34" i="181"/>
  <c r="D33" i="181"/>
  <c r="D32" i="181"/>
  <c r="D31" i="181"/>
  <c r="D30" i="181"/>
  <c r="D29" i="181"/>
  <c r="D28" i="181"/>
  <c r="D27" i="181"/>
  <c r="D26" i="181"/>
  <c r="D25" i="181"/>
  <c r="D24" i="181"/>
  <c r="D23" i="181"/>
  <c r="D22" i="181"/>
  <c r="D21" i="181"/>
  <c r="D20" i="181"/>
  <c r="D19" i="181"/>
  <c r="D18" i="181"/>
  <c r="D17" i="181"/>
  <c r="D16" i="181"/>
  <c r="D15" i="181"/>
  <c r="D14" i="181"/>
  <c r="D13" i="181"/>
  <c r="D12" i="181"/>
  <c r="D11" i="181"/>
  <c r="D10" i="181"/>
  <c r="D9" i="181"/>
  <c r="D8" i="181"/>
  <c r="D7" i="181"/>
  <c r="D6" i="181"/>
  <c r="D5" i="181"/>
  <c r="D4" i="181"/>
  <c r="D3" i="181"/>
  <c r="D2" i="181"/>
  <c r="N1418" i="182"/>
  <c r="K1418" i="182"/>
  <c r="J1418" i="182"/>
  <c r="M1418" i="182" s="1"/>
  <c r="N1417" i="182"/>
  <c r="K1417" i="182"/>
  <c r="J1417" i="182"/>
  <c r="M1417" i="182" s="1"/>
  <c r="N1416" i="182"/>
  <c r="K1416" i="182"/>
  <c r="J1416" i="182"/>
  <c r="L1416" i="182" s="1"/>
  <c r="N1415" i="182"/>
  <c r="M1415" i="182"/>
  <c r="K1415" i="182"/>
  <c r="J1415" i="182"/>
  <c r="N1414" i="182"/>
  <c r="K1414" i="182"/>
  <c r="J1414" i="182"/>
  <c r="M1414" i="182" s="1"/>
  <c r="N1413" i="182"/>
  <c r="M1413" i="182"/>
  <c r="K1413" i="182"/>
  <c r="J1413" i="182"/>
  <c r="N1412" i="182"/>
  <c r="K1412" i="182"/>
  <c r="J1412" i="182"/>
  <c r="M1412" i="182" s="1"/>
  <c r="N1411" i="182"/>
  <c r="K1411" i="182"/>
  <c r="L1411" i="182" s="1"/>
  <c r="J1411" i="182"/>
  <c r="M1411" i="182" s="1"/>
  <c r="N1410" i="182"/>
  <c r="K1410" i="182"/>
  <c r="L1410" i="182" s="1"/>
  <c r="J1410" i="182"/>
  <c r="M1410" i="182" s="1"/>
  <c r="N1409" i="182"/>
  <c r="K1409" i="182"/>
  <c r="J1409" i="182"/>
  <c r="L1409" i="182" s="1"/>
  <c r="N1408" i="182"/>
  <c r="K1408" i="182"/>
  <c r="J1408" i="182"/>
  <c r="M1408" i="182" s="1"/>
  <c r="N1407" i="182"/>
  <c r="M1407" i="182"/>
  <c r="K1407" i="182"/>
  <c r="L1407" i="182" s="1"/>
  <c r="J1407" i="182"/>
  <c r="N1406" i="182"/>
  <c r="K1406" i="182"/>
  <c r="J1406" i="182"/>
  <c r="M1406" i="182" s="1"/>
  <c r="N1405" i="182"/>
  <c r="K1405" i="182"/>
  <c r="J1405" i="182"/>
  <c r="L1405" i="182" s="1"/>
  <c r="N1404" i="182"/>
  <c r="K1404" i="182"/>
  <c r="J1404" i="182"/>
  <c r="M1404" i="182" s="1"/>
  <c r="N1403" i="182"/>
  <c r="K1403" i="182"/>
  <c r="J1403" i="182"/>
  <c r="N1402" i="182"/>
  <c r="M1402" i="182"/>
  <c r="K1402" i="182"/>
  <c r="L1402" i="182" s="1"/>
  <c r="J1402" i="182"/>
  <c r="N1401" i="182"/>
  <c r="M1401" i="182"/>
  <c r="K1401" i="182"/>
  <c r="J1401" i="182"/>
  <c r="L1401" i="182" s="1"/>
  <c r="N1400" i="182"/>
  <c r="K1400" i="182"/>
  <c r="J1400" i="182"/>
  <c r="M1400" i="182" s="1"/>
  <c r="N1399" i="182"/>
  <c r="K1399" i="182"/>
  <c r="J1399" i="182"/>
  <c r="N1398" i="182"/>
  <c r="K1398" i="182"/>
  <c r="J1398" i="182"/>
  <c r="M1398" i="182" s="1"/>
  <c r="N1397" i="182"/>
  <c r="K1397" i="182"/>
  <c r="J1397" i="182"/>
  <c r="L1397" i="182" s="1"/>
  <c r="N1396" i="182"/>
  <c r="K1396" i="182"/>
  <c r="J1396" i="182"/>
  <c r="M1396" i="182" s="1"/>
  <c r="N1395" i="182"/>
  <c r="K1395" i="182"/>
  <c r="J1395" i="182"/>
  <c r="M1395" i="182" s="1"/>
  <c r="N1394" i="182"/>
  <c r="M1394" i="182"/>
  <c r="L1394" i="182"/>
  <c r="K1394" i="182"/>
  <c r="J1394" i="182"/>
  <c r="N1393" i="182"/>
  <c r="K1393" i="182"/>
  <c r="L1393" i="182" s="1"/>
  <c r="J1393" i="182"/>
  <c r="M1393" i="182" s="1"/>
  <c r="N1392" i="182"/>
  <c r="K1392" i="182"/>
  <c r="J1392" i="182"/>
  <c r="M1392" i="182" s="1"/>
  <c r="N1391" i="182"/>
  <c r="M1391" i="182"/>
  <c r="K1391" i="182"/>
  <c r="J1391" i="182"/>
  <c r="L1391" i="182" s="1"/>
  <c r="N1390" i="182"/>
  <c r="K1390" i="182"/>
  <c r="J1390" i="182"/>
  <c r="N1389" i="182"/>
  <c r="K1389" i="182"/>
  <c r="J1389" i="182"/>
  <c r="L1389" i="182" s="1"/>
  <c r="N1388" i="182"/>
  <c r="K1388" i="182"/>
  <c r="J1388" i="182"/>
  <c r="M1388" i="182" s="1"/>
  <c r="N1387" i="182"/>
  <c r="M1387" i="182"/>
  <c r="K1387" i="182"/>
  <c r="J1387" i="182"/>
  <c r="L1387" i="182" s="1"/>
  <c r="N1386" i="182"/>
  <c r="K1386" i="182"/>
  <c r="J1386" i="182"/>
  <c r="M1386" i="182" s="1"/>
  <c r="N1385" i="182"/>
  <c r="M1385" i="182"/>
  <c r="L1385" i="182"/>
  <c r="K1385" i="182"/>
  <c r="J1385" i="182"/>
  <c r="N1384" i="182"/>
  <c r="K1384" i="182"/>
  <c r="J1384" i="182"/>
  <c r="M1384" i="182" s="1"/>
  <c r="N1383" i="182"/>
  <c r="M1383" i="182"/>
  <c r="K1383" i="182"/>
  <c r="J1383" i="182"/>
  <c r="N1382" i="182"/>
  <c r="K1382" i="182"/>
  <c r="L1382" i="182" s="1"/>
  <c r="J1382" i="182"/>
  <c r="M1382" i="182" s="1"/>
  <c r="N1381" i="182"/>
  <c r="K1381" i="182"/>
  <c r="M1381" i="182" s="1"/>
  <c r="J1381" i="182"/>
  <c r="N1380" i="182"/>
  <c r="K1380" i="182"/>
  <c r="J1380" i="182"/>
  <c r="M1380" i="182" s="1"/>
  <c r="N1379" i="182"/>
  <c r="K1379" i="182"/>
  <c r="J1379" i="182"/>
  <c r="L1379" i="182" s="1"/>
  <c r="N1378" i="182"/>
  <c r="K1378" i="182"/>
  <c r="J1378" i="182"/>
  <c r="M1378" i="182" s="1"/>
  <c r="N1377" i="182"/>
  <c r="K1377" i="182"/>
  <c r="J1377" i="182"/>
  <c r="M1377" i="182" s="1"/>
  <c r="N1376" i="182"/>
  <c r="K1376" i="182"/>
  <c r="J1376" i="182"/>
  <c r="M1376" i="182" s="1"/>
  <c r="N1375" i="182"/>
  <c r="K1375" i="182"/>
  <c r="J1375" i="182"/>
  <c r="M1375" i="182" s="1"/>
  <c r="N1374" i="182"/>
  <c r="M1374" i="182"/>
  <c r="K1374" i="182"/>
  <c r="J1374" i="182"/>
  <c r="N1373" i="182"/>
  <c r="K1373" i="182"/>
  <c r="J1373" i="182"/>
  <c r="L1373" i="182" s="1"/>
  <c r="N1372" i="182"/>
  <c r="K1372" i="182"/>
  <c r="J1372" i="182"/>
  <c r="M1372" i="182" s="1"/>
  <c r="N1371" i="182"/>
  <c r="M1371" i="182"/>
  <c r="K1371" i="182"/>
  <c r="J1371" i="182"/>
  <c r="N1370" i="182"/>
  <c r="K1370" i="182"/>
  <c r="J1370" i="182"/>
  <c r="M1370" i="182" s="1"/>
  <c r="N1369" i="182"/>
  <c r="M1369" i="182"/>
  <c r="L1369" i="182"/>
  <c r="K1369" i="182"/>
  <c r="J1369" i="182"/>
  <c r="N1368" i="182"/>
  <c r="L1368" i="182"/>
  <c r="K1368" i="182"/>
  <c r="J1368" i="182"/>
  <c r="M1368" i="182" s="1"/>
  <c r="N1367" i="182"/>
  <c r="K1367" i="182"/>
  <c r="L1367" i="182" s="1"/>
  <c r="J1367" i="182"/>
  <c r="M1367" i="182" s="1"/>
  <c r="N1366" i="182"/>
  <c r="M1366" i="182"/>
  <c r="K1366" i="182"/>
  <c r="L1366" i="182" s="1"/>
  <c r="J1366" i="182"/>
  <c r="N1365" i="182"/>
  <c r="K1365" i="182"/>
  <c r="J1365" i="182"/>
  <c r="N1364" i="182"/>
  <c r="K1364" i="182"/>
  <c r="J1364" i="182"/>
  <c r="M1364" i="182" s="1"/>
  <c r="N1363" i="182"/>
  <c r="K1363" i="182"/>
  <c r="J1363" i="182"/>
  <c r="L1363" i="182" s="1"/>
  <c r="N1362" i="182"/>
  <c r="K1362" i="182"/>
  <c r="J1362" i="182"/>
  <c r="M1362" i="182" s="1"/>
  <c r="N1361" i="182"/>
  <c r="K1361" i="182"/>
  <c r="J1361" i="182"/>
  <c r="M1361" i="182" s="1"/>
  <c r="N1360" i="182"/>
  <c r="K1360" i="182"/>
  <c r="J1360" i="182"/>
  <c r="M1360" i="182" s="1"/>
  <c r="N1359" i="182"/>
  <c r="K1359" i="182"/>
  <c r="L1359" i="182" s="1"/>
  <c r="J1359" i="182"/>
  <c r="N1358" i="182"/>
  <c r="K1358" i="182"/>
  <c r="J1358" i="182"/>
  <c r="M1358" i="182" s="1"/>
  <c r="N1357" i="182"/>
  <c r="M1357" i="182"/>
  <c r="K1357" i="182"/>
  <c r="J1357" i="182"/>
  <c r="N1356" i="182"/>
  <c r="K1356" i="182"/>
  <c r="J1356" i="182"/>
  <c r="N1355" i="182"/>
  <c r="M1355" i="182"/>
  <c r="K1355" i="182"/>
  <c r="J1355" i="182"/>
  <c r="N1354" i="182"/>
  <c r="K1354" i="182"/>
  <c r="J1354" i="182"/>
  <c r="N1353" i="182"/>
  <c r="M1353" i="182"/>
  <c r="L1353" i="182"/>
  <c r="K1353" i="182"/>
  <c r="J1353" i="182"/>
  <c r="N1352" i="182"/>
  <c r="L1352" i="182"/>
  <c r="K1352" i="182"/>
  <c r="J1352" i="182"/>
  <c r="N1351" i="182"/>
  <c r="K1351" i="182"/>
  <c r="L1351" i="182" s="1"/>
  <c r="J1351" i="182"/>
  <c r="M1351" i="182" s="1"/>
  <c r="N1350" i="182"/>
  <c r="K1350" i="182"/>
  <c r="L1350" i="182" s="1"/>
  <c r="J1350" i="182"/>
  <c r="M1350" i="182" s="1"/>
  <c r="N1349" i="182"/>
  <c r="M1349" i="182"/>
  <c r="K1349" i="182"/>
  <c r="J1349" i="182"/>
  <c r="N1348" i="182"/>
  <c r="K1348" i="182"/>
  <c r="J1348" i="182"/>
  <c r="M1348" i="182" s="1"/>
  <c r="N1347" i="182"/>
  <c r="K1347" i="182"/>
  <c r="J1347" i="182"/>
  <c r="L1347" i="182" s="1"/>
  <c r="N1346" i="182"/>
  <c r="K1346" i="182"/>
  <c r="J1346" i="182"/>
  <c r="N1345" i="182"/>
  <c r="K1345" i="182"/>
  <c r="J1345" i="182"/>
  <c r="M1345" i="182" s="1"/>
  <c r="N1344" i="182"/>
  <c r="K1344" i="182"/>
  <c r="J1344" i="182"/>
  <c r="M1344" i="182" s="1"/>
  <c r="N1343" i="182"/>
  <c r="K1343" i="182"/>
  <c r="J1343" i="182"/>
  <c r="M1343" i="182" s="1"/>
  <c r="N1342" i="182"/>
  <c r="M1342" i="182"/>
  <c r="K1342" i="182"/>
  <c r="L1342" i="182" s="1"/>
  <c r="J1342" i="182"/>
  <c r="N1341" i="182"/>
  <c r="K1341" i="182"/>
  <c r="J1341" i="182"/>
  <c r="M1341" i="182" s="1"/>
  <c r="N1340" i="182"/>
  <c r="K1340" i="182"/>
  <c r="J1340" i="182"/>
  <c r="M1340" i="182" s="1"/>
  <c r="N1339" i="182"/>
  <c r="M1339" i="182"/>
  <c r="K1339" i="182"/>
  <c r="J1339" i="182"/>
  <c r="N1338" i="182"/>
  <c r="K1338" i="182"/>
  <c r="J1338" i="182"/>
  <c r="N1337" i="182"/>
  <c r="M1337" i="182"/>
  <c r="L1337" i="182"/>
  <c r="K1337" i="182"/>
  <c r="J1337" i="182"/>
  <c r="N1336" i="182"/>
  <c r="L1336" i="182"/>
  <c r="K1336" i="182"/>
  <c r="J1336" i="182"/>
  <c r="M1336" i="182" s="1"/>
  <c r="N1335" i="182"/>
  <c r="K1335" i="182"/>
  <c r="L1335" i="182" s="1"/>
  <c r="J1335" i="182"/>
  <c r="M1335" i="182" s="1"/>
  <c r="N1334" i="182"/>
  <c r="M1334" i="182"/>
  <c r="K1334" i="182"/>
  <c r="L1334" i="182" s="1"/>
  <c r="J1334" i="182"/>
  <c r="N1333" i="182"/>
  <c r="M1333" i="182"/>
  <c r="K1333" i="182"/>
  <c r="J1333" i="182"/>
  <c r="N1332" i="182"/>
  <c r="K1332" i="182"/>
  <c r="J1332" i="182"/>
  <c r="M1332" i="182" s="1"/>
  <c r="N1331" i="182"/>
  <c r="K1331" i="182"/>
  <c r="J1331" i="182"/>
  <c r="L1331" i="182" s="1"/>
  <c r="N1330" i="182"/>
  <c r="K1330" i="182"/>
  <c r="J1330" i="182"/>
  <c r="N1329" i="182"/>
  <c r="K1329" i="182"/>
  <c r="J1329" i="182"/>
  <c r="M1329" i="182" s="1"/>
  <c r="N1328" i="182"/>
  <c r="K1328" i="182"/>
  <c r="J1328" i="182"/>
  <c r="M1328" i="182" s="1"/>
  <c r="N1327" i="182"/>
  <c r="K1327" i="182"/>
  <c r="J1327" i="182"/>
  <c r="N1326" i="182"/>
  <c r="K1326" i="182"/>
  <c r="L1326" i="182" s="1"/>
  <c r="J1326" i="182"/>
  <c r="M1326" i="182" s="1"/>
  <c r="N1325" i="182"/>
  <c r="M1325" i="182"/>
  <c r="K1325" i="182"/>
  <c r="J1325" i="182"/>
  <c r="N1324" i="182"/>
  <c r="K1324" i="182"/>
  <c r="J1324" i="182"/>
  <c r="N1323" i="182"/>
  <c r="M1323" i="182"/>
  <c r="K1323" i="182"/>
  <c r="J1323" i="182"/>
  <c r="N1322" i="182"/>
  <c r="K1322" i="182"/>
  <c r="J1322" i="182"/>
  <c r="N1321" i="182"/>
  <c r="L1321" i="182"/>
  <c r="K1321" i="182"/>
  <c r="J1321" i="182"/>
  <c r="N1320" i="182"/>
  <c r="K1320" i="182"/>
  <c r="J1320" i="182"/>
  <c r="N1319" i="182"/>
  <c r="K1319" i="182"/>
  <c r="L1319" i="182" s="1"/>
  <c r="J1319" i="182"/>
  <c r="N1318" i="182"/>
  <c r="K1318" i="182"/>
  <c r="M1318" i="182" s="1"/>
  <c r="J1318" i="182"/>
  <c r="N1317" i="182"/>
  <c r="K1317" i="182"/>
  <c r="M1317" i="182" s="1"/>
  <c r="J1317" i="182"/>
  <c r="N1316" i="182"/>
  <c r="K1316" i="182"/>
  <c r="J1316" i="182"/>
  <c r="N1315" i="182"/>
  <c r="K1315" i="182"/>
  <c r="J1315" i="182"/>
  <c r="N1314" i="182"/>
  <c r="M1314" i="182"/>
  <c r="L1314" i="182"/>
  <c r="K1314" i="182"/>
  <c r="J1314" i="182"/>
  <c r="N1313" i="182"/>
  <c r="K1313" i="182"/>
  <c r="J1313" i="182"/>
  <c r="N1312" i="182"/>
  <c r="L1312" i="182"/>
  <c r="K1312" i="182"/>
  <c r="J1312" i="182"/>
  <c r="M1312" i="182" s="1"/>
  <c r="N1311" i="182"/>
  <c r="K1311" i="182"/>
  <c r="J1311" i="182"/>
  <c r="M1311" i="182" s="1"/>
  <c r="N1310" i="182"/>
  <c r="L1310" i="182"/>
  <c r="K1310" i="182"/>
  <c r="J1310" i="182"/>
  <c r="M1310" i="182" s="1"/>
  <c r="N1309" i="182"/>
  <c r="K1309" i="182"/>
  <c r="J1309" i="182"/>
  <c r="N1308" i="182"/>
  <c r="M1308" i="182"/>
  <c r="K1308" i="182"/>
  <c r="J1308" i="182"/>
  <c r="N1307" i="182"/>
  <c r="K1307" i="182"/>
  <c r="J1307" i="182"/>
  <c r="N1306" i="182"/>
  <c r="K1306" i="182"/>
  <c r="J1306" i="182"/>
  <c r="N1305" i="182"/>
  <c r="L1305" i="182"/>
  <c r="K1305" i="182"/>
  <c r="J1305" i="182"/>
  <c r="M1305" i="182" s="1"/>
  <c r="N1304" i="182"/>
  <c r="K1304" i="182"/>
  <c r="J1304" i="182"/>
  <c r="N1303" i="182"/>
  <c r="L1303" i="182"/>
  <c r="K1303" i="182"/>
  <c r="J1303" i="182"/>
  <c r="M1303" i="182" s="1"/>
  <c r="N1302" i="182"/>
  <c r="K1302" i="182"/>
  <c r="L1302" i="182" s="1"/>
  <c r="J1302" i="182"/>
  <c r="M1302" i="182" s="1"/>
  <c r="N1301" i="182"/>
  <c r="M1301" i="182"/>
  <c r="K1301" i="182"/>
  <c r="J1301" i="182"/>
  <c r="L1301" i="182" s="1"/>
  <c r="N1300" i="182"/>
  <c r="K1300" i="182"/>
  <c r="J1300" i="182"/>
  <c r="N1299" i="182"/>
  <c r="K1299" i="182"/>
  <c r="J1299" i="182"/>
  <c r="N1298" i="182"/>
  <c r="K1298" i="182"/>
  <c r="J1298" i="182"/>
  <c r="N1297" i="182"/>
  <c r="K1297" i="182"/>
  <c r="J1297" i="182"/>
  <c r="M1297" i="182" s="1"/>
  <c r="N1296" i="182"/>
  <c r="K1296" i="182"/>
  <c r="J1296" i="182"/>
  <c r="L1296" i="182" s="1"/>
  <c r="N1295" i="182"/>
  <c r="K1295" i="182"/>
  <c r="L1295" i="182" s="1"/>
  <c r="J1295" i="182"/>
  <c r="N1294" i="182"/>
  <c r="K1294" i="182"/>
  <c r="J1294" i="182"/>
  <c r="M1294" i="182" s="1"/>
  <c r="N1293" i="182"/>
  <c r="K1293" i="182"/>
  <c r="J1293" i="182"/>
  <c r="M1293" i="182" s="1"/>
  <c r="N1292" i="182"/>
  <c r="K1292" i="182"/>
  <c r="J1292" i="182"/>
  <c r="N1291" i="182"/>
  <c r="L1291" i="182"/>
  <c r="K1291" i="182"/>
  <c r="J1291" i="182"/>
  <c r="M1291" i="182" s="1"/>
  <c r="N1290" i="182"/>
  <c r="K1290" i="182"/>
  <c r="M1290" i="182" s="1"/>
  <c r="J1290" i="182"/>
  <c r="N1289" i="182"/>
  <c r="L1289" i="182"/>
  <c r="K1289" i="182"/>
  <c r="J1289" i="182"/>
  <c r="N1288" i="182"/>
  <c r="M1288" i="182"/>
  <c r="K1288" i="182"/>
  <c r="J1288" i="182"/>
  <c r="N1287" i="182"/>
  <c r="L1287" i="182"/>
  <c r="K1287" i="182"/>
  <c r="J1287" i="182"/>
  <c r="M1287" i="182" s="1"/>
  <c r="N1286" i="182"/>
  <c r="M1286" i="182"/>
  <c r="K1286" i="182"/>
  <c r="J1286" i="182"/>
  <c r="N1285" i="182"/>
  <c r="K1285" i="182"/>
  <c r="J1285" i="182"/>
  <c r="N1284" i="182"/>
  <c r="K1284" i="182"/>
  <c r="J1284" i="182"/>
  <c r="N1283" i="182"/>
  <c r="L1283" i="182"/>
  <c r="K1283" i="182"/>
  <c r="J1283" i="182"/>
  <c r="M1283" i="182" s="1"/>
  <c r="N1282" i="182"/>
  <c r="K1282" i="182"/>
  <c r="J1282" i="182"/>
  <c r="N1281" i="182"/>
  <c r="L1281" i="182"/>
  <c r="K1281" i="182"/>
  <c r="J1281" i="182"/>
  <c r="M1281" i="182" s="1"/>
  <c r="N1280" i="182"/>
  <c r="M1280" i="182"/>
  <c r="K1280" i="182"/>
  <c r="J1280" i="182"/>
  <c r="N1279" i="182"/>
  <c r="M1279" i="182"/>
  <c r="K1279" i="182"/>
  <c r="J1279" i="182"/>
  <c r="N1278" i="182"/>
  <c r="M1278" i="182"/>
  <c r="K1278" i="182"/>
  <c r="J1278" i="182"/>
  <c r="N1277" i="182"/>
  <c r="K1277" i="182"/>
  <c r="J1277" i="182"/>
  <c r="N1276" i="182"/>
  <c r="M1276" i="182"/>
  <c r="L1276" i="182"/>
  <c r="K1276" i="182"/>
  <c r="J1276" i="182"/>
  <c r="N1275" i="182"/>
  <c r="K1275" i="182"/>
  <c r="J1275" i="182"/>
  <c r="N1274" i="182"/>
  <c r="M1274" i="182"/>
  <c r="L1274" i="182"/>
  <c r="K1274" i="182"/>
  <c r="J1274" i="182"/>
  <c r="N1273" i="182"/>
  <c r="K1273" i="182"/>
  <c r="L1273" i="182" s="1"/>
  <c r="J1273" i="182"/>
  <c r="M1273" i="182" s="1"/>
  <c r="N1272" i="182"/>
  <c r="K1272" i="182"/>
  <c r="J1272" i="182"/>
  <c r="L1272" i="182" s="1"/>
  <c r="N1271" i="182"/>
  <c r="K1271" i="182"/>
  <c r="J1271" i="182"/>
  <c r="M1271" i="182" s="1"/>
  <c r="N1270" i="182"/>
  <c r="K1270" i="182"/>
  <c r="J1270" i="182"/>
  <c r="N1269" i="182"/>
  <c r="K1269" i="182"/>
  <c r="J1269" i="182"/>
  <c r="N1268" i="182"/>
  <c r="K1268" i="182"/>
  <c r="J1268" i="182"/>
  <c r="N1267" i="182"/>
  <c r="K1267" i="182"/>
  <c r="J1267" i="182"/>
  <c r="M1267" i="182" s="1"/>
  <c r="N1266" i="182"/>
  <c r="K1266" i="182"/>
  <c r="J1266" i="182"/>
  <c r="N1265" i="182"/>
  <c r="K1265" i="182"/>
  <c r="J1265" i="182"/>
  <c r="N1264" i="182"/>
  <c r="K1264" i="182"/>
  <c r="J1264" i="182"/>
  <c r="N1263" i="182"/>
  <c r="K1263" i="182"/>
  <c r="J1263" i="182"/>
  <c r="N1262" i="182"/>
  <c r="K1262" i="182"/>
  <c r="J1262" i="182"/>
  <c r="N1261" i="182"/>
  <c r="K1261" i="182"/>
  <c r="J1261" i="182"/>
  <c r="N1260" i="182"/>
  <c r="K1260" i="182"/>
  <c r="J1260" i="182"/>
  <c r="M1260" i="182" s="1"/>
  <c r="N1259" i="182"/>
  <c r="K1259" i="182"/>
  <c r="J1259" i="182"/>
  <c r="N1258" i="182"/>
  <c r="M1258" i="182"/>
  <c r="K1258" i="182"/>
  <c r="J1258" i="182"/>
  <c r="N1257" i="182"/>
  <c r="K1257" i="182"/>
  <c r="J1257" i="182"/>
  <c r="L1257" i="182" s="1"/>
  <c r="N1256" i="182"/>
  <c r="K1256" i="182"/>
  <c r="J1256" i="182"/>
  <c r="N1255" i="182"/>
  <c r="L1255" i="182"/>
  <c r="K1255" i="182"/>
  <c r="J1255" i="182"/>
  <c r="M1255" i="182" s="1"/>
  <c r="N1254" i="182"/>
  <c r="K1254" i="182"/>
  <c r="J1254" i="182"/>
  <c r="N1253" i="182"/>
  <c r="K1253" i="182"/>
  <c r="M1253" i="182" s="1"/>
  <c r="J1253" i="182"/>
  <c r="N1252" i="182"/>
  <c r="M1252" i="182"/>
  <c r="K1252" i="182"/>
  <c r="J1252" i="182"/>
  <c r="N1251" i="182"/>
  <c r="K1251" i="182"/>
  <c r="J1251" i="182"/>
  <c r="M1251" i="182" s="1"/>
  <c r="N1250" i="182"/>
  <c r="L1250" i="182"/>
  <c r="K1250" i="182"/>
  <c r="J1250" i="182"/>
  <c r="M1250" i="182" s="1"/>
  <c r="N1249" i="182"/>
  <c r="K1249" i="182"/>
  <c r="J1249" i="182"/>
  <c r="N1248" i="182"/>
  <c r="K1248" i="182"/>
  <c r="J1248" i="182"/>
  <c r="N1247" i="182"/>
  <c r="K1247" i="182"/>
  <c r="J1247" i="182"/>
  <c r="N1246" i="182"/>
  <c r="L1246" i="182"/>
  <c r="K1246" i="182"/>
  <c r="J1246" i="182"/>
  <c r="M1246" i="182" s="1"/>
  <c r="N1245" i="182"/>
  <c r="M1245" i="182"/>
  <c r="L1245" i="182"/>
  <c r="K1245" i="182"/>
  <c r="J1245" i="182"/>
  <c r="N1244" i="182"/>
  <c r="K1244" i="182"/>
  <c r="J1244" i="182"/>
  <c r="N1243" i="182"/>
  <c r="M1243" i="182"/>
  <c r="L1243" i="182"/>
  <c r="K1243" i="182"/>
  <c r="J1243" i="182"/>
  <c r="N1242" i="182"/>
  <c r="K1242" i="182"/>
  <c r="J1242" i="182"/>
  <c r="M1242" i="182" s="1"/>
  <c r="N1241" i="182"/>
  <c r="K1241" i="182"/>
  <c r="J1241" i="182"/>
  <c r="M1241" i="182" s="1"/>
  <c r="N1240" i="182"/>
  <c r="K1240" i="182"/>
  <c r="L1240" i="182" s="1"/>
  <c r="J1240" i="182"/>
  <c r="M1240" i="182" s="1"/>
  <c r="N1239" i="182"/>
  <c r="K1239" i="182"/>
  <c r="J1239" i="182"/>
  <c r="N1238" i="182"/>
  <c r="L1238" i="182"/>
  <c r="K1238" i="182"/>
  <c r="J1238" i="182"/>
  <c r="M1238" i="182" s="1"/>
  <c r="N1237" i="182"/>
  <c r="K1237" i="182"/>
  <c r="J1237" i="182"/>
  <c r="N1236" i="182"/>
  <c r="K1236" i="182"/>
  <c r="J1236" i="182"/>
  <c r="N1235" i="182"/>
  <c r="K1235" i="182"/>
  <c r="J1235" i="182"/>
  <c r="N1234" i="182"/>
  <c r="K1234" i="182"/>
  <c r="J1234" i="182"/>
  <c r="N1233" i="182"/>
  <c r="K1233" i="182"/>
  <c r="J1233" i="182"/>
  <c r="N1232" i="182"/>
  <c r="K1232" i="182"/>
  <c r="J1232" i="182"/>
  <c r="M1232" i="182" s="1"/>
  <c r="N1231" i="182"/>
  <c r="K1231" i="182"/>
  <c r="J1231" i="182"/>
  <c r="M1231" i="182" s="1"/>
  <c r="N1230" i="182"/>
  <c r="K1230" i="182"/>
  <c r="J1230" i="182"/>
  <c r="L1230" i="182" s="1"/>
  <c r="N1229" i="182"/>
  <c r="K1229" i="182"/>
  <c r="J1229" i="182"/>
  <c r="N1228" i="182"/>
  <c r="M1228" i="182"/>
  <c r="K1228" i="182"/>
  <c r="J1228" i="182"/>
  <c r="N1227" i="182"/>
  <c r="K1227" i="182"/>
  <c r="J1227" i="182"/>
  <c r="N1226" i="182"/>
  <c r="M1226" i="182"/>
  <c r="K1226" i="182"/>
  <c r="J1226" i="182"/>
  <c r="N1225" i="182"/>
  <c r="M1225" i="182"/>
  <c r="L1225" i="182"/>
  <c r="K1225" i="182"/>
  <c r="J1225" i="182"/>
  <c r="N1224" i="182"/>
  <c r="K1224" i="182"/>
  <c r="J1224" i="182"/>
  <c r="N1223" i="182"/>
  <c r="K1223" i="182"/>
  <c r="L1223" i="182" s="1"/>
  <c r="J1223" i="182"/>
  <c r="N1222" i="182"/>
  <c r="K1222" i="182"/>
  <c r="J1222" i="182"/>
  <c r="N1221" i="182"/>
  <c r="K1221" i="182"/>
  <c r="J1221" i="182"/>
  <c r="N1220" i="182"/>
  <c r="K1220" i="182"/>
  <c r="J1220" i="182"/>
  <c r="M1220" i="182" s="1"/>
  <c r="N1219" i="182"/>
  <c r="K1219" i="182"/>
  <c r="J1219" i="182"/>
  <c r="M1219" i="182" s="1"/>
  <c r="N1218" i="182"/>
  <c r="K1218" i="182"/>
  <c r="J1218" i="182"/>
  <c r="N1217" i="182"/>
  <c r="K1217" i="182"/>
  <c r="J1217" i="182"/>
  <c r="N1216" i="182"/>
  <c r="K1216" i="182"/>
  <c r="J1216" i="182"/>
  <c r="L1216" i="182" s="1"/>
  <c r="N1215" i="182"/>
  <c r="K1215" i="182"/>
  <c r="J1215" i="182"/>
  <c r="N1214" i="182"/>
  <c r="L1214" i="182"/>
  <c r="K1214" i="182"/>
  <c r="M1214" i="182" s="1"/>
  <c r="J1214" i="182"/>
  <c r="N1213" i="182"/>
  <c r="M1213" i="182"/>
  <c r="K1213" i="182"/>
  <c r="J1213" i="182"/>
  <c r="L1213" i="182" s="1"/>
  <c r="N1212" i="182"/>
  <c r="K1212" i="182"/>
  <c r="J1212" i="182"/>
  <c r="N1211" i="182"/>
  <c r="M1211" i="182"/>
  <c r="K1211" i="182"/>
  <c r="J1211" i="182"/>
  <c r="L1211" i="182" s="1"/>
  <c r="N1210" i="182"/>
  <c r="K1210" i="182"/>
  <c r="J1210" i="182"/>
  <c r="M1210" i="182" s="1"/>
  <c r="N1209" i="182"/>
  <c r="L1209" i="182"/>
  <c r="K1209" i="182"/>
  <c r="J1209" i="182"/>
  <c r="N1208" i="182"/>
  <c r="M1208" i="182"/>
  <c r="K1208" i="182"/>
  <c r="J1208" i="182"/>
  <c r="L1208" i="182" s="1"/>
  <c r="N1207" i="182"/>
  <c r="K1207" i="182"/>
  <c r="J1207" i="182"/>
  <c r="N1206" i="182"/>
  <c r="M1206" i="182"/>
  <c r="K1206" i="182"/>
  <c r="J1206" i="182"/>
  <c r="L1206" i="182" s="1"/>
  <c r="N1205" i="182"/>
  <c r="K1205" i="182"/>
  <c r="J1205" i="182"/>
  <c r="N1204" i="182"/>
  <c r="K1204" i="182"/>
  <c r="J1204" i="182"/>
  <c r="N1203" i="182"/>
  <c r="K1203" i="182"/>
  <c r="J1203" i="182"/>
  <c r="N1202" i="182"/>
  <c r="K1202" i="182"/>
  <c r="J1202" i="182"/>
  <c r="N1201" i="182"/>
  <c r="K1201" i="182"/>
  <c r="J1201" i="182"/>
  <c r="L1201" i="182" s="1"/>
  <c r="N1200" i="182"/>
  <c r="K1200" i="182"/>
  <c r="J1200" i="182"/>
  <c r="L1200" i="182" s="1"/>
  <c r="N1199" i="182"/>
  <c r="K1199" i="182"/>
  <c r="J1199" i="182"/>
  <c r="N1198" i="182"/>
  <c r="M1198" i="182"/>
  <c r="K1198" i="182"/>
  <c r="J1198" i="182"/>
  <c r="L1198" i="182" s="1"/>
  <c r="N1197" i="182"/>
  <c r="K1197" i="182"/>
  <c r="J1197" i="182"/>
  <c r="N1196" i="182"/>
  <c r="M1196" i="182"/>
  <c r="K1196" i="182"/>
  <c r="J1196" i="182"/>
  <c r="N1195" i="182"/>
  <c r="K1195" i="182"/>
  <c r="J1195" i="182"/>
  <c r="N1194" i="182"/>
  <c r="M1194" i="182"/>
  <c r="K1194" i="182"/>
  <c r="J1194" i="182"/>
  <c r="N1193" i="182"/>
  <c r="M1193" i="182"/>
  <c r="L1193" i="182"/>
  <c r="K1193" i="182"/>
  <c r="J1193" i="182"/>
  <c r="N1192" i="182"/>
  <c r="K1192" i="182"/>
  <c r="J1192" i="182"/>
  <c r="N1191" i="182"/>
  <c r="K1191" i="182"/>
  <c r="L1191" i="182" s="1"/>
  <c r="J1191" i="182"/>
  <c r="M1191" i="182" s="1"/>
  <c r="N1190" i="182"/>
  <c r="M1190" i="182"/>
  <c r="K1190" i="182"/>
  <c r="L1190" i="182" s="1"/>
  <c r="J1190" i="182"/>
  <c r="N1189" i="182"/>
  <c r="M1189" i="182"/>
  <c r="K1189" i="182"/>
  <c r="J1189" i="182"/>
  <c r="N1188" i="182"/>
  <c r="K1188" i="182"/>
  <c r="J1188" i="182"/>
  <c r="N1187" i="182"/>
  <c r="K1187" i="182"/>
  <c r="J1187" i="182"/>
  <c r="M1187" i="182" s="1"/>
  <c r="N1186" i="182"/>
  <c r="K1186" i="182"/>
  <c r="J1186" i="182"/>
  <c r="N1185" i="182"/>
  <c r="K1185" i="182"/>
  <c r="J1185" i="182"/>
  <c r="N1184" i="182"/>
  <c r="K1184" i="182"/>
  <c r="J1184" i="182"/>
  <c r="N1183" i="182"/>
  <c r="K1183" i="182"/>
  <c r="J1183" i="182"/>
  <c r="M1183" i="182" s="1"/>
  <c r="N1182" i="182"/>
  <c r="K1182" i="182"/>
  <c r="J1182" i="182"/>
  <c r="N1181" i="182"/>
  <c r="K1181" i="182"/>
  <c r="L1181" i="182" s="1"/>
  <c r="J1181" i="182"/>
  <c r="M1181" i="182" s="1"/>
  <c r="N1180" i="182"/>
  <c r="K1180" i="182"/>
  <c r="J1180" i="182"/>
  <c r="N1179" i="182"/>
  <c r="K1179" i="182"/>
  <c r="L1179" i="182" s="1"/>
  <c r="J1179" i="182"/>
  <c r="M1179" i="182" s="1"/>
  <c r="N1178" i="182"/>
  <c r="K1178" i="182"/>
  <c r="J1178" i="182"/>
  <c r="N1177" i="182"/>
  <c r="K1177" i="182"/>
  <c r="J1177" i="182"/>
  <c r="N1176" i="182"/>
  <c r="L1176" i="182"/>
  <c r="K1176" i="182"/>
  <c r="J1176" i="182"/>
  <c r="M1176" i="182" s="1"/>
  <c r="N1175" i="182"/>
  <c r="K1175" i="182"/>
  <c r="J1175" i="182"/>
  <c r="N1174" i="182"/>
  <c r="K1174" i="182"/>
  <c r="L1174" i="182" s="1"/>
  <c r="J1174" i="182"/>
  <c r="M1174" i="182" s="1"/>
  <c r="N1173" i="182"/>
  <c r="K1173" i="182"/>
  <c r="L1173" i="182" s="1"/>
  <c r="J1173" i="182"/>
  <c r="M1173" i="182" s="1"/>
  <c r="N1172" i="182"/>
  <c r="K1172" i="182"/>
  <c r="J1172" i="182"/>
  <c r="N1171" i="182"/>
  <c r="K1171" i="182"/>
  <c r="L1171" i="182" s="1"/>
  <c r="J1171" i="182"/>
  <c r="M1171" i="182" s="1"/>
  <c r="N1170" i="182"/>
  <c r="K1170" i="182"/>
  <c r="J1170" i="182"/>
  <c r="N1169" i="182"/>
  <c r="K1169" i="182"/>
  <c r="L1169" i="182" s="1"/>
  <c r="J1169" i="182"/>
  <c r="M1169" i="182" s="1"/>
  <c r="N1168" i="182"/>
  <c r="K1168" i="182"/>
  <c r="L1168" i="182" s="1"/>
  <c r="J1168" i="182"/>
  <c r="M1168" i="182" s="1"/>
  <c r="N1167" i="182"/>
  <c r="K1167" i="182"/>
  <c r="J1167" i="182"/>
  <c r="M1167" i="182" s="1"/>
  <c r="N1166" i="182"/>
  <c r="K1166" i="182"/>
  <c r="J1166" i="182"/>
  <c r="M1166" i="182" s="1"/>
  <c r="N1165" i="182"/>
  <c r="K1165" i="182"/>
  <c r="J1165" i="182"/>
  <c r="N1164" i="182"/>
  <c r="M1164" i="182"/>
  <c r="K1164" i="182"/>
  <c r="J1164" i="182"/>
  <c r="N1163" i="182"/>
  <c r="K1163" i="182"/>
  <c r="J1163" i="182"/>
  <c r="N1162" i="182"/>
  <c r="K1162" i="182"/>
  <c r="M1162" i="182" s="1"/>
  <c r="J1162" i="182"/>
  <c r="N1161" i="182"/>
  <c r="M1161" i="182"/>
  <c r="L1161" i="182"/>
  <c r="K1161" i="182"/>
  <c r="J1161" i="182"/>
  <c r="N1160" i="182"/>
  <c r="K1160" i="182"/>
  <c r="J1160" i="182"/>
  <c r="N1159" i="182"/>
  <c r="L1159" i="182"/>
  <c r="K1159" i="182"/>
  <c r="J1159" i="182"/>
  <c r="M1159" i="182" s="1"/>
  <c r="N1158" i="182"/>
  <c r="M1158" i="182"/>
  <c r="K1158" i="182"/>
  <c r="L1158" i="182" s="1"/>
  <c r="J1158" i="182"/>
  <c r="N1157" i="182"/>
  <c r="M1157" i="182"/>
  <c r="K1157" i="182"/>
  <c r="J1157" i="182"/>
  <c r="N1156" i="182"/>
  <c r="K1156" i="182"/>
  <c r="J1156" i="182"/>
  <c r="N1155" i="182"/>
  <c r="K1155" i="182"/>
  <c r="J1155" i="182"/>
  <c r="N1154" i="182"/>
  <c r="K1154" i="182"/>
  <c r="L1154" i="182" s="1"/>
  <c r="J1154" i="182"/>
  <c r="M1154" i="182" s="1"/>
  <c r="N1153" i="182"/>
  <c r="K1153" i="182"/>
  <c r="J1153" i="182"/>
  <c r="N1152" i="182"/>
  <c r="K1152" i="182"/>
  <c r="J1152" i="182"/>
  <c r="N1151" i="182"/>
  <c r="K1151" i="182"/>
  <c r="J1151" i="182"/>
  <c r="M1151" i="182" s="1"/>
  <c r="N1150" i="182"/>
  <c r="K1150" i="182"/>
  <c r="J1150" i="182"/>
  <c r="N1149" i="182"/>
  <c r="K1149" i="182"/>
  <c r="L1149" i="182" s="1"/>
  <c r="J1149" i="182"/>
  <c r="M1149" i="182" s="1"/>
  <c r="N1148" i="182"/>
  <c r="K1148" i="182"/>
  <c r="J1148" i="182"/>
  <c r="N1147" i="182"/>
  <c r="L1147" i="182"/>
  <c r="K1147" i="182"/>
  <c r="J1147" i="182"/>
  <c r="M1147" i="182" s="1"/>
  <c r="N1146" i="182"/>
  <c r="K1146" i="182"/>
  <c r="L1146" i="182" s="1"/>
  <c r="J1146" i="182"/>
  <c r="N1145" i="182"/>
  <c r="K1145" i="182"/>
  <c r="L1145" i="182" s="1"/>
  <c r="J1145" i="182"/>
  <c r="N1144" i="182"/>
  <c r="M1144" i="182"/>
  <c r="L1144" i="182"/>
  <c r="K1144" i="182"/>
  <c r="J1144" i="182"/>
  <c r="N1143" i="182"/>
  <c r="K1143" i="182"/>
  <c r="J1143" i="182"/>
  <c r="N1142" i="182"/>
  <c r="M1142" i="182"/>
  <c r="L1142" i="182"/>
  <c r="K1142" i="182"/>
  <c r="J1142" i="182"/>
  <c r="N1141" i="182"/>
  <c r="K1141" i="182"/>
  <c r="J1141" i="182"/>
  <c r="N1140" i="182"/>
  <c r="K1140" i="182"/>
  <c r="J1140" i="182"/>
  <c r="N1139" i="182"/>
  <c r="K1139" i="182"/>
  <c r="J1139" i="182"/>
  <c r="M1139" i="182" s="1"/>
  <c r="N1138" i="182"/>
  <c r="K1138" i="182"/>
  <c r="J1138" i="182"/>
  <c r="N1137" i="182"/>
  <c r="K1137" i="182"/>
  <c r="J1137" i="182"/>
  <c r="N1136" i="182"/>
  <c r="K1136" i="182"/>
  <c r="J1136" i="182"/>
  <c r="N1135" i="182"/>
  <c r="K1135" i="182"/>
  <c r="J1135" i="182"/>
  <c r="M1135" i="182" s="1"/>
  <c r="N1134" i="182"/>
  <c r="K1134" i="182"/>
  <c r="J1134" i="182"/>
  <c r="N1133" i="182"/>
  <c r="K1133" i="182"/>
  <c r="J1133" i="182"/>
  <c r="N1132" i="182"/>
  <c r="K1132" i="182"/>
  <c r="J1132" i="182"/>
  <c r="M1132" i="182" s="1"/>
  <c r="N1131" i="182"/>
  <c r="K1131" i="182"/>
  <c r="J1131" i="182"/>
  <c r="N1130" i="182"/>
  <c r="M1130" i="182"/>
  <c r="K1130" i="182"/>
  <c r="J1130" i="182"/>
  <c r="N1129" i="182"/>
  <c r="L1129" i="182"/>
  <c r="K1129" i="182"/>
  <c r="J1129" i="182"/>
  <c r="N1128" i="182"/>
  <c r="K1128" i="182"/>
  <c r="J1128" i="182"/>
  <c r="N1127" i="182"/>
  <c r="K1127" i="182"/>
  <c r="L1127" i="182" s="1"/>
  <c r="J1127" i="182"/>
  <c r="M1127" i="182" s="1"/>
  <c r="N1126" i="182"/>
  <c r="K1126" i="182"/>
  <c r="J1126" i="182"/>
  <c r="M1126" i="182" s="1"/>
  <c r="N1125" i="182"/>
  <c r="K1125" i="182"/>
  <c r="J1125" i="182"/>
  <c r="N1124" i="182"/>
  <c r="K1124" i="182"/>
  <c r="J1124" i="182"/>
  <c r="N1123" i="182"/>
  <c r="K1123" i="182"/>
  <c r="J1123" i="182"/>
  <c r="N1122" i="182"/>
  <c r="K1122" i="182"/>
  <c r="M1122" i="182" s="1"/>
  <c r="J1122" i="182"/>
  <c r="N1121" i="182"/>
  <c r="K1121" i="182"/>
  <c r="J1121" i="182"/>
  <c r="N1120" i="182"/>
  <c r="M1120" i="182"/>
  <c r="K1120" i="182"/>
  <c r="J1120" i="182"/>
  <c r="N1119" i="182"/>
  <c r="K1119" i="182"/>
  <c r="J1119" i="182"/>
  <c r="M1119" i="182" s="1"/>
  <c r="N1118" i="182"/>
  <c r="L1118" i="182"/>
  <c r="K1118" i="182"/>
  <c r="J1118" i="182"/>
  <c r="M1118" i="182" s="1"/>
  <c r="N1117" i="182"/>
  <c r="M1117" i="182"/>
  <c r="K1117" i="182"/>
  <c r="L1117" i="182" s="1"/>
  <c r="J1117" i="182"/>
  <c r="N1116" i="182"/>
  <c r="K1116" i="182"/>
  <c r="J1116" i="182"/>
  <c r="N1115" i="182"/>
  <c r="K1115" i="182"/>
  <c r="L1115" i="182" s="1"/>
  <c r="J1115" i="182"/>
  <c r="M1115" i="182" s="1"/>
  <c r="N1114" i="182"/>
  <c r="K1114" i="182"/>
  <c r="L1114" i="182" s="1"/>
  <c r="J1114" i="182"/>
  <c r="M1114" i="182" s="1"/>
  <c r="N1113" i="182"/>
  <c r="K1113" i="182"/>
  <c r="L1113" i="182" s="1"/>
  <c r="J1113" i="182"/>
  <c r="M1113" i="182" s="1"/>
  <c r="N1112" i="182"/>
  <c r="M1112" i="182"/>
  <c r="L1112" i="182"/>
  <c r="K1112" i="182"/>
  <c r="J1112" i="182"/>
  <c r="N1111" i="182"/>
  <c r="K1111" i="182"/>
  <c r="J1111" i="182"/>
  <c r="N1110" i="182"/>
  <c r="M1110" i="182"/>
  <c r="L1110" i="182"/>
  <c r="K1110" i="182"/>
  <c r="J1110" i="182"/>
  <c r="N1109" i="182"/>
  <c r="K1109" i="182"/>
  <c r="J1109" i="182"/>
  <c r="N1108" i="182"/>
  <c r="K1108" i="182"/>
  <c r="J1108" i="182"/>
  <c r="N1107" i="182"/>
  <c r="K1107" i="182"/>
  <c r="J1107" i="182"/>
  <c r="N1106" i="182"/>
  <c r="K1106" i="182"/>
  <c r="J1106" i="182"/>
  <c r="N1105" i="182"/>
  <c r="M1105" i="182"/>
  <c r="K1105" i="182"/>
  <c r="J1105" i="182"/>
  <c r="L1105" i="182" s="1"/>
  <c r="N1104" i="182"/>
  <c r="K1104" i="182"/>
  <c r="J1104" i="182"/>
  <c r="M1104" i="182" s="1"/>
  <c r="N1103" i="182"/>
  <c r="K1103" i="182"/>
  <c r="J1103" i="182"/>
  <c r="M1103" i="182" s="1"/>
  <c r="N1102" i="182"/>
  <c r="M1102" i="182"/>
  <c r="L1102" i="182"/>
  <c r="K1102" i="182"/>
  <c r="J1102" i="182"/>
  <c r="N1101" i="182"/>
  <c r="K1101" i="182"/>
  <c r="J1101" i="182"/>
  <c r="N1100" i="182"/>
  <c r="M1100" i="182"/>
  <c r="K1100" i="182"/>
  <c r="J1100" i="182"/>
  <c r="N1099" i="182"/>
  <c r="K1099" i="182"/>
  <c r="J1099" i="182"/>
  <c r="N1098" i="182"/>
  <c r="K1098" i="182"/>
  <c r="J1098" i="182"/>
  <c r="N1097" i="182"/>
  <c r="L1097" i="182"/>
  <c r="K1097" i="182"/>
  <c r="J1097" i="182"/>
  <c r="M1097" i="182" s="1"/>
  <c r="N1096" i="182"/>
  <c r="K1096" i="182"/>
  <c r="J1096" i="182"/>
  <c r="N1095" i="182"/>
  <c r="K1095" i="182"/>
  <c r="J1095" i="182"/>
  <c r="L1095" i="182" s="1"/>
  <c r="N1094" i="182"/>
  <c r="K1094" i="182"/>
  <c r="J1094" i="182"/>
  <c r="M1094" i="182" s="1"/>
  <c r="N1093" i="182"/>
  <c r="K1093" i="182"/>
  <c r="J1093" i="182"/>
  <c r="N1092" i="182"/>
  <c r="K1092" i="182"/>
  <c r="J1092" i="182"/>
  <c r="M1092" i="182" s="1"/>
  <c r="N1091" i="182"/>
  <c r="K1091" i="182"/>
  <c r="J1091" i="182"/>
  <c r="N1090" i="182"/>
  <c r="L1090" i="182"/>
  <c r="K1090" i="182"/>
  <c r="J1090" i="182"/>
  <c r="M1090" i="182" s="1"/>
  <c r="N1089" i="182"/>
  <c r="K1089" i="182"/>
  <c r="J1089" i="182"/>
  <c r="N1088" i="182"/>
  <c r="K1088" i="182"/>
  <c r="J1088" i="182"/>
  <c r="M1088" i="182" s="1"/>
  <c r="N1087" i="182"/>
  <c r="K1087" i="182"/>
  <c r="J1087" i="182"/>
  <c r="N1086" i="182"/>
  <c r="K1086" i="182"/>
  <c r="L1086" i="182" s="1"/>
  <c r="J1086" i="182"/>
  <c r="M1086" i="182" s="1"/>
  <c r="N1085" i="182"/>
  <c r="M1085" i="182"/>
  <c r="K1085" i="182"/>
  <c r="L1085" i="182" s="1"/>
  <c r="J1085" i="182"/>
  <c r="N1084" i="182"/>
  <c r="K1084" i="182"/>
  <c r="J1084" i="182"/>
  <c r="N1083" i="182"/>
  <c r="K1083" i="182"/>
  <c r="J1083" i="182"/>
  <c r="N1082" i="182"/>
  <c r="K1082" i="182"/>
  <c r="J1082" i="182"/>
  <c r="M1082" i="182" s="1"/>
  <c r="N1081" i="182"/>
  <c r="L1081" i="182"/>
  <c r="K1081" i="182"/>
  <c r="J1081" i="182"/>
  <c r="M1081" i="182" s="1"/>
  <c r="N1080" i="182"/>
  <c r="M1080" i="182"/>
  <c r="K1080" i="182"/>
  <c r="L1080" i="182" s="1"/>
  <c r="J1080" i="182"/>
  <c r="N1079" i="182"/>
  <c r="K1079" i="182"/>
  <c r="J1079" i="182"/>
  <c r="N1078" i="182"/>
  <c r="M1078" i="182"/>
  <c r="L1078" i="182"/>
  <c r="K1078" i="182"/>
  <c r="J1078" i="182"/>
  <c r="N1077" i="182"/>
  <c r="K1077" i="182"/>
  <c r="J1077" i="182"/>
  <c r="N1076" i="182"/>
  <c r="K1076" i="182"/>
  <c r="J1076" i="182"/>
  <c r="N1075" i="182"/>
  <c r="K1075" i="182"/>
  <c r="J1075" i="182"/>
  <c r="N1074" i="182"/>
  <c r="K1074" i="182"/>
  <c r="J1074" i="182"/>
  <c r="N1073" i="182"/>
  <c r="L1073" i="182"/>
  <c r="K1073" i="182"/>
  <c r="J1073" i="182"/>
  <c r="M1073" i="182" s="1"/>
  <c r="N1072" i="182"/>
  <c r="M1072" i="182"/>
  <c r="K1072" i="182"/>
  <c r="L1072" i="182" s="1"/>
  <c r="J1072" i="182"/>
  <c r="N1071" i="182"/>
  <c r="K1071" i="182"/>
  <c r="J1071" i="182"/>
  <c r="M1071" i="182" s="1"/>
  <c r="N1070" i="182"/>
  <c r="M1070" i="182"/>
  <c r="K1070" i="182"/>
  <c r="L1070" i="182" s="1"/>
  <c r="J1070" i="182"/>
  <c r="N1069" i="182"/>
  <c r="M1069" i="182"/>
  <c r="K1069" i="182"/>
  <c r="J1069" i="182"/>
  <c r="N1068" i="182"/>
  <c r="M1068" i="182"/>
  <c r="K1068" i="182"/>
  <c r="J1068" i="182"/>
  <c r="N1067" i="182"/>
  <c r="K1067" i="182"/>
  <c r="L1067" i="182" s="1"/>
  <c r="J1067" i="182"/>
  <c r="M1067" i="182" s="1"/>
  <c r="N1066" i="182"/>
  <c r="M1066" i="182"/>
  <c r="K1066" i="182"/>
  <c r="J1066" i="182"/>
  <c r="N1065" i="182"/>
  <c r="M1065" i="182"/>
  <c r="K1065" i="182"/>
  <c r="J1065" i="182"/>
  <c r="N1064" i="182"/>
  <c r="K1064" i="182"/>
  <c r="J1064" i="182"/>
  <c r="N1063" i="182"/>
  <c r="K1063" i="182"/>
  <c r="J1063" i="182"/>
  <c r="N1062" i="182"/>
  <c r="K1062" i="182"/>
  <c r="L1062" i="182" s="1"/>
  <c r="J1062" i="182"/>
  <c r="M1062" i="182" s="1"/>
  <c r="N1061" i="182"/>
  <c r="K1061" i="182"/>
  <c r="J1061" i="182"/>
  <c r="N1060" i="182"/>
  <c r="K1060" i="182"/>
  <c r="J1060" i="182"/>
  <c r="L1060" i="182" s="1"/>
  <c r="N1059" i="182"/>
  <c r="K1059" i="182"/>
  <c r="J1059" i="182"/>
  <c r="N1058" i="182"/>
  <c r="L1058" i="182"/>
  <c r="K1058" i="182"/>
  <c r="M1058" i="182" s="1"/>
  <c r="J1058" i="182"/>
  <c r="N1057" i="182"/>
  <c r="K1057" i="182"/>
  <c r="J1057" i="182"/>
  <c r="N1056" i="182"/>
  <c r="L1056" i="182"/>
  <c r="K1056" i="182"/>
  <c r="M1056" i="182" s="1"/>
  <c r="J1056" i="182"/>
  <c r="N1055" i="182"/>
  <c r="M1055" i="182"/>
  <c r="K1055" i="182"/>
  <c r="J1055" i="182"/>
  <c r="N1054" i="182"/>
  <c r="M1054" i="182"/>
  <c r="K1054" i="182"/>
  <c r="J1054" i="182"/>
  <c r="N1053" i="182"/>
  <c r="L1053" i="182"/>
  <c r="K1053" i="182"/>
  <c r="J1053" i="182"/>
  <c r="M1053" i="182" s="1"/>
  <c r="N1052" i="182"/>
  <c r="M1052" i="182"/>
  <c r="L1052" i="182"/>
  <c r="K1052" i="182"/>
  <c r="J1052" i="182"/>
  <c r="N1051" i="182"/>
  <c r="L1051" i="182"/>
  <c r="K1051" i="182"/>
  <c r="J1051" i="182"/>
  <c r="M1051" i="182" s="1"/>
  <c r="N1050" i="182"/>
  <c r="M1050" i="182"/>
  <c r="K1050" i="182"/>
  <c r="J1050" i="182"/>
  <c r="N1049" i="182"/>
  <c r="L1049" i="182"/>
  <c r="K1049" i="182"/>
  <c r="J1049" i="182"/>
  <c r="N1048" i="182"/>
  <c r="L1048" i="182"/>
  <c r="K1048" i="182"/>
  <c r="M1048" i="182" s="1"/>
  <c r="J1048" i="182"/>
  <c r="N1047" i="182"/>
  <c r="K1047" i="182"/>
  <c r="J1047" i="182"/>
  <c r="N1046" i="182"/>
  <c r="K1046" i="182"/>
  <c r="J1046" i="182"/>
  <c r="N1045" i="182"/>
  <c r="M1045" i="182"/>
  <c r="K1045" i="182"/>
  <c r="J1045" i="182"/>
  <c r="N1044" i="182"/>
  <c r="K1044" i="182"/>
  <c r="J1044" i="182"/>
  <c r="N1043" i="182"/>
  <c r="K1043" i="182"/>
  <c r="J1043" i="182"/>
  <c r="M1043" i="182" s="1"/>
  <c r="N1042" i="182"/>
  <c r="K1042" i="182"/>
  <c r="L1042" i="182" s="1"/>
  <c r="J1042" i="182"/>
  <c r="M1042" i="182" s="1"/>
  <c r="N1041" i="182"/>
  <c r="K1041" i="182"/>
  <c r="J1041" i="182"/>
  <c r="N1040" i="182"/>
  <c r="K1040" i="182"/>
  <c r="L1040" i="182" s="1"/>
  <c r="J1040" i="182"/>
  <c r="M1040" i="182" s="1"/>
  <c r="N1039" i="182"/>
  <c r="M1039" i="182"/>
  <c r="K1039" i="182"/>
  <c r="J1039" i="182"/>
  <c r="N1038" i="182"/>
  <c r="K1038" i="182"/>
  <c r="J1038" i="182"/>
  <c r="N1037" i="182"/>
  <c r="K1037" i="182"/>
  <c r="J1037" i="182"/>
  <c r="M1037" i="182" s="1"/>
  <c r="N1036" i="182"/>
  <c r="K1036" i="182"/>
  <c r="J1036" i="182"/>
  <c r="M1036" i="182" s="1"/>
  <c r="N1035" i="182"/>
  <c r="K1035" i="182"/>
  <c r="J1035" i="182"/>
  <c r="N1034" i="182"/>
  <c r="M1034" i="182"/>
  <c r="K1034" i="182"/>
  <c r="J1034" i="182"/>
  <c r="L1034" i="182" s="1"/>
  <c r="N1033" i="182"/>
  <c r="K1033" i="182"/>
  <c r="J1033" i="182"/>
  <c r="M1033" i="182" s="1"/>
  <c r="N1032" i="182"/>
  <c r="M1032" i="182"/>
  <c r="K1032" i="182"/>
  <c r="L1032" i="182" s="1"/>
  <c r="J1032" i="182"/>
  <c r="N1031" i="182"/>
  <c r="K1031" i="182"/>
  <c r="J1031" i="182"/>
  <c r="N1030" i="182"/>
  <c r="K1030" i="182"/>
  <c r="J1030" i="182"/>
  <c r="M1030" i="182" s="1"/>
  <c r="N1029" i="182"/>
  <c r="K1029" i="182"/>
  <c r="J1029" i="182"/>
  <c r="N1028" i="182"/>
  <c r="K1028" i="182"/>
  <c r="J1028" i="182"/>
  <c r="M1028" i="182" s="1"/>
  <c r="N1027" i="182"/>
  <c r="K1027" i="182"/>
  <c r="J1027" i="182"/>
  <c r="N1026" i="182"/>
  <c r="K1026" i="182"/>
  <c r="J1026" i="182"/>
  <c r="N1025" i="182"/>
  <c r="K1025" i="182"/>
  <c r="J1025" i="182"/>
  <c r="N1024" i="182"/>
  <c r="K1024" i="182"/>
  <c r="J1024" i="182"/>
  <c r="M1024" i="182" s="1"/>
  <c r="N1023" i="182"/>
  <c r="K1023" i="182"/>
  <c r="J1023" i="182"/>
  <c r="M1023" i="182" s="1"/>
  <c r="N1022" i="182"/>
  <c r="K1022" i="182"/>
  <c r="J1022" i="182"/>
  <c r="M1022" i="182" s="1"/>
  <c r="N1021" i="182"/>
  <c r="K1021" i="182"/>
  <c r="J1021" i="182"/>
  <c r="N1020" i="182"/>
  <c r="K1020" i="182"/>
  <c r="L1020" i="182" s="1"/>
  <c r="J1020" i="182"/>
  <c r="M1020" i="182" s="1"/>
  <c r="N1019" i="182"/>
  <c r="K1019" i="182"/>
  <c r="J1019" i="182"/>
  <c r="M1019" i="182" s="1"/>
  <c r="N1018" i="182"/>
  <c r="K1018" i="182"/>
  <c r="J1018" i="182"/>
  <c r="N1017" i="182"/>
  <c r="K1017" i="182"/>
  <c r="J1017" i="182"/>
  <c r="M1017" i="182" s="1"/>
  <c r="N1016" i="182"/>
  <c r="K1016" i="182"/>
  <c r="J1016" i="182"/>
  <c r="N1015" i="182"/>
  <c r="K1015" i="182"/>
  <c r="L1015" i="182" s="1"/>
  <c r="J1015" i="182"/>
  <c r="M1015" i="182" s="1"/>
  <c r="N1014" i="182"/>
  <c r="K1014" i="182"/>
  <c r="J1014" i="182"/>
  <c r="N1013" i="182"/>
  <c r="K1013" i="182"/>
  <c r="J1013" i="182"/>
  <c r="N1012" i="182"/>
  <c r="K1012" i="182"/>
  <c r="L1012" i="182" s="1"/>
  <c r="J1012" i="182"/>
  <c r="N1011" i="182"/>
  <c r="L1011" i="182"/>
  <c r="K1011" i="182"/>
  <c r="J1011" i="182"/>
  <c r="M1011" i="182" s="1"/>
  <c r="N1010" i="182"/>
  <c r="M1010" i="182"/>
  <c r="L1010" i="182"/>
  <c r="K1010" i="182"/>
  <c r="J1010" i="182"/>
  <c r="N1009" i="182"/>
  <c r="K1009" i="182"/>
  <c r="J1009" i="182"/>
  <c r="N1008" i="182"/>
  <c r="M1008" i="182"/>
  <c r="L1008" i="182"/>
  <c r="K1008" i="182"/>
  <c r="J1008" i="182"/>
  <c r="N1007" i="182"/>
  <c r="K1007" i="182"/>
  <c r="J1007" i="182"/>
  <c r="N1006" i="182"/>
  <c r="K1006" i="182"/>
  <c r="J1006" i="182"/>
  <c r="N1005" i="182"/>
  <c r="K1005" i="182"/>
  <c r="J1005" i="182"/>
  <c r="N1004" i="182"/>
  <c r="K1004" i="182"/>
  <c r="J1004" i="182"/>
  <c r="N1003" i="182"/>
  <c r="L1003" i="182"/>
  <c r="K1003" i="182"/>
  <c r="J1003" i="182"/>
  <c r="M1003" i="182" s="1"/>
  <c r="N1002" i="182"/>
  <c r="M1002" i="182"/>
  <c r="K1002" i="182"/>
  <c r="L1002" i="182" s="1"/>
  <c r="J1002" i="182"/>
  <c r="N1001" i="182"/>
  <c r="K1001" i="182"/>
  <c r="J1001" i="182"/>
  <c r="M1001" i="182" s="1"/>
  <c r="N1000" i="182"/>
  <c r="M1000" i="182"/>
  <c r="K1000" i="182"/>
  <c r="L1000" i="182" s="1"/>
  <c r="J1000" i="182"/>
  <c r="N999" i="182"/>
  <c r="M999" i="182"/>
  <c r="K999" i="182"/>
  <c r="J999" i="182"/>
  <c r="N998" i="182"/>
  <c r="M998" i="182"/>
  <c r="K998" i="182"/>
  <c r="J998" i="182"/>
  <c r="N997" i="182"/>
  <c r="K997" i="182"/>
  <c r="L997" i="182" s="1"/>
  <c r="J997" i="182"/>
  <c r="M997" i="182" s="1"/>
  <c r="N996" i="182"/>
  <c r="M996" i="182"/>
  <c r="K996" i="182"/>
  <c r="J996" i="182"/>
  <c r="N995" i="182"/>
  <c r="M995" i="182"/>
  <c r="K995" i="182"/>
  <c r="J995" i="182"/>
  <c r="N994" i="182"/>
  <c r="K994" i="182"/>
  <c r="J994" i="182"/>
  <c r="N993" i="182"/>
  <c r="K993" i="182"/>
  <c r="J993" i="182"/>
  <c r="N992" i="182"/>
  <c r="K992" i="182"/>
  <c r="J992" i="182"/>
  <c r="M992" i="182" s="1"/>
  <c r="N991" i="182"/>
  <c r="K991" i="182"/>
  <c r="J991" i="182"/>
  <c r="M991" i="182" s="1"/>
  <c r="N990" i="182"/>
  <c r="K990" i="182"/>
  <c r="J990" i="182"/>
  <c r="N989" i="182"/>
  <c r="K989" i="182"/>
  <c r="J989" i="182"/>
  <c r="M989" i="182" s="1"/>
  <c r="N988" i="182"/>
  <c r="M988" i="182"/>
  <c r="K988" i="182"/>
  <c r="L988" i="182" s="1"/>
  <c r="J988" i="182"/>
  <c r="N987" i="182"/>
  <c r="L987" i="182"/>
  <c r="K987" i="182"/>
  <c r="J987" i="182"/>
  <c r="M987" i="182" s="1"/>
  <c r="N986" i="182"/>
  <c r="M986" i="182"/>
  <c r="K986" i="182"/>
  <c r="J986" i="182"/>
  <c r="N985" i="182"/>
  <c r="L985" i="182"/>
  <c r="K985" i="182"/>
  <c r="J985" i="182"/>
  <c r="M985" i="182" s="1"/>
  <c r="N984" i="182"/>
  <c r="K984" i="182"/>
  <c r="L984" i="182" s="1"/>
  <c r="J984" i="182"/>
  <c r="M984" i="182" s="1"/>
  <c r="N983" i="182"/>
  <c r="M983" i="182"/>
  <c r="K983" i="182"/>
  <c r="L983" i="182" s="1"/>
  <c r="J983" i="182"/>
  <c r="N982" i="182"/>
  <c r="K982" i="182"/>
  <c r="L982" i="182" s="1"/>
  <c r="J982" i="182"/>
  <c r="M982" i="182" s="1"/>
  <c r="N981" i="182"/>
  <c r="M981" i="182"/>
  <c r="K981" i="182"/>
  <c r="J981" i="182"/>
  <c r="N980" i="182"/>
  <c r="M980" i="182"/>
  <c r="K980" i="182"/>
  <c r="J980" i="182"/>
  <c r="N979" i="182"/>
  <c r="K979" i="182"/>
  <c r="J979" i="182"/>
  <c r="N978" i="182"/>
  <c r="K978" i="182"/>
  <c r="J978" i="182"/>
  <c r="N977" i="182"/>
  <c r="K977" i="182"/>
  <c r="L977" i="182" s="1"/>
  <c r="J977" i="182"/>
  <c r="N976" i="182"/>
  <c r="K976" i="182"/>
  <c r="J976" i="182"/>
  <c r="N975" i="182"/>
  <c r="L975" i="182"/>
  <c r="K975" i="182"/>
  <c r="J975" i="182"/>
  <c r="M975" i="182" s="1"/>
  <c r="N974" i="182"/>
  <c r="K974" i="182"/>
  <c r="L974" i="182" s="1"/>
  <c r="J974" i="182"/>
  <c r="M974" i="182" s="1"/>
  <c r="N973" i="182"/>
  <c r="K973" i="182"/>
  <c r="J973" i="182"/>
  <c r="M973" i="182" s="1"/>
  <c r="N972" i="182"/>
  <c r="K972" i="182"/>
  <c r="J972" i="182"/>
  <c r="N971" i="182"/>
  <c r="K971" i="182"/>
  <c r="J971" i="182"/>
  <c r="N970" i="182"/>
  <c r="K970" i="182"/>
  <c r="J970" i="182"/>
  <c r="N969" i="182"/>
  <c r="K969" i="182"/>
  <c r="L969" i="182" s="1"/>
  <c r="J969" i="182"/>
  <c r="M969" i="182" s="1"/>
  <c r="N968" i="182"/>
  <c r="K968" i="182"/>
  <c r="L968" i="182" s="1"/>
  <c r="J968" i="182"/>
  <c r="M968" i="182" s="1"/>
  <c r="N967" i="182"/>
  <c r="M967" i="182"/>
  <c r="L967" i="182"/>
  <c r="K967" i="182"/>
  <c r="J967" i="182"/>
  <c r="N966" i="182"/>
  <c r="L966" i="182"/>
  <c r="K966" i="182"/>
  <c r="J966" i="182"/>
  <c r="M966" i="182" s="1"/>
  <c r="N965" i="182"/>
  <c r="M965" i="182"/>
  <c r="K965" i="182"/>
  <c r="J965" i="182"/>
  <c r="N964" i="182"/>
  <c r="M964" i="182"/>
  <c r="K964" i="182"/>
  <c r="J964" i="182"/>
  <c r="N963" i="182"/>
  <c r="K963" i="182"/>
  <c r="J963" i="182"/>
  <c r="N962" i="182"/>
  <c r="M962" i="182"/>
  <c r="K962" i="182"/>
  <c r="J962" i="182"/>
  <c r="N961" i="182"/>
  <c r="K961" i="182"/>
  <c r="J961" i="182"/>
  <c r="N960" i="182"/>
  <c r="K960" i="182"/>
  <c r="J960" i="182"/>
  <c r="N959" i="182"/>
  <c r="K959" i="182"/>
  <c r="J959" i="182"/>
  <c r="M959" i="182" s="1"/>
  <c r="N958" i="182"/>
  <c r="K958" i="182"/>
  <c r="J958" i="182"/>
  <c r="N957" i="182"/>
  <c r="K957" i="182"/>
  <c r="J957" i="182"/>
  <c r="N956" i="182"/>
  <c r="K956" i="182"/>
  <c r="J956" i="182"/>
  <c r="M956" i="182" s="1"/>
  <c r="N955" i="182"/>
  <c r="K955" i="182"/>
  <c r="J955" i="182"/>
  <c r="M955" i="182" s="1"/>
  <c r="N954" i="182"/>
  <c r="K954" i="182"/>
  <c r="J954" i="182"/>
  <c r="L954" i="182" s="1"/>
  <c r="N953" i="182"/>
  <c r="K953" i="182"/>
  <c r="J953" i="182"/>
  <c r="N952" i="182"/>
  <c r="L952" i="182"/>
  <c r="K952" i="182"/>
  <c r="J952" i="182"/>
  <c r="M952" i="182" s="1"/>
  <c r="N951" i="182"/>
  <c r="M951" i="182"/>
  <c r="K951" i="182"/>
  <c r="J951" i="182"/>
  <c r="L951" i="182" s="1"/>
  <c r="N950" i="182"/>
  <c r="K950" i="182"/>
  <c r="J950" i="182"/>
  <c r="N949" i="182"/>
  <c r="M949" i="182"/>
  <c r="K949" i="182"/>
  <c r="J949" i="182"/>
  <c r="N948" i="182"/>
  <c r="K948" i="182"/>
  <c r="J948" i="182"/>
  <c r="M948" i="182" s="1"/>
  <c r="N947" i="182"/>
  <c r="M947" i="182"/>
  <c r="K947" i="182"/>
  <c r="J947" i="182"/>
  <c r="N946" i="182"/>
  <c r="K946" i="182"/>
  <c r="J946" i="182"/>
  <c r="N945" i="182"/>
  <c r="K945" i="182"/>
  <c r="J945" i="182"/>
  <c r="N944" i="182"/>
  <c r="K944" i="182"/>
  <c r="J944" i="182"/>
  <c r="N943" i="182"/>
  <c r="L943" i="182"/>
  <c r="K943" i="182"/>
  <c r="J943" i="182"/>
  <c r="M943" i="182" s="1"/>
  <c r="N942" i="182"/>
  <c r="K942" i="182"/>
  <c r="J942" i="182"/>
  <c r="N941" i="182"/>
  <c r="K941" i="182"/>
  <c r="J941" i="182"/>
  <c r="N940" i="182"/>
  <c r="K940" i="182"/>
  <c r="J940" i="182"/>
  <c r="N939" i="182"/>
  <c r="K939" i="182"/>
  <c r="L939" i="182" s="1"/>
  <c r="J939" i="182"/>
  <c r="M939" i="182" s="1"/>
  <c r="N938" i="182"/>
  <c r="K938" i="182"/>
  <c r="J938" i="182"/>
  <c r="N937" i="182"/>
  <c r="K937" i="182"/>
  <c r="J937" i="182"/>
  <c r="N936" i="182"/>
  <c r="K936" i="182"/>
  <c r="J936" i="182"/>
  <c r="N935" i="182"/>
  <c r="M935" i="182"/>
  <c r="K935" i="182"/>
  <c r="J935" i="182"/>
  <c r="L935" i="182" s="1"/>
  <c r="N934" i="182"/>
  <c r="K934" i="182"/>
  <c r="J934" i="182"/>
  <c r="N933" i="182"/>
  <c r="K933" i="182"/>
  <c r="J933" i="182"/>
  <c r="L933" i="182" s="1"/>
  <c r="N932" i="182"/>
  <c r="K932" i="182"/>
  <c r="J932" i="182"/>
  <c r="M932" i="182" s="1"/>
  <c r="N931" i="182"/>
  <c r="K931" i="182"/>
  <c r="J931" i="182"/>
  <c r="M931" i="182" s="1"/>
  <c r="N930" i="182"/>
  <c r="K930" i="182"/>
  <c r="J930" i="182"/>
  <c r="N929" i="182"/>
  <c r="K929" i="182"/>
  <c r="J929" i="182"/>
  <c r="N928" i="182"/>
  <c r="L928" i="182"/>
  <c r="K928" i="182"/>
  <c r="J928" i="182"/>
  <c r="M928" i="182" s="1"/>
  <c r="N927" i="182"/>
  <c r="M927" i="182"/>
  <c r="K927" i="182"/>
  <c r="J927" i="182"/>
  <c r="N926" i="182"/>
  <c r="K926" i="182"/>
  <c r="J926" i="182"/>
  <c r="N925" i="182"/>
  <c r="K925" i="182"/>
  <c r="J925" i="182"/>
  <c r="N924" i="182"/>
  <c r="L924" i="182"/>
  <c r="K924" i="182"/>
  <c r="J924" i="182"/>
  <c r="M924" i="182" s="1"/>
  <c r="N923" i="182"/>
  <c r="K923" i="182"/>
  <c r="J923" i="182"/>
  <c r="N922" i="182"/>
  <c r="K922" i="182"/>
  <c r="J922" i="182"/>
  <c r="N921" i="182"/>
  <c r="K921" i="182"/>
  <c r="J921" i="182"/>
  <c r="N920" i="182"/>
  <c r="L920" i="182"/>
  <c r="K920" i="182"/>
  <c r="J920" i="182"/>
  <c r="M920" i="182" s="1"/>
  <c r="N919" i="182"/>
  <c r="M919" i="182"/>
  <c r="K919" i="182"/>
  <c r="J919" i="182"/>
  <c r="N918" i="182"/>
  <c r="K918" i="182"/>
  <c r="J918" i="182"/>
  <c r="N917" i="182"/>
  <c r="M917" i="182"/>
  <c r="K917" i="182"/>
  <c r="J917" i="182"/>
  <c r="L917" i="182" s="1"/>
  <c r="N916" i="182"/>
  <c r="L916" i="182"/>
  <c r="K916" i="182"/>
  <c r="J916" i="182"/>
  <c r="M916" i="182" s="1"/>
  <c r="N915" i="182"/>
  <c r="K915" i="182"/>
  <c r="J915" i="182"/>
  <c r="N914" i="182"/>
  <c r="K914" i="182"/>
  <c r="J914" i="182"/>
  <c r="N913" i="182"/>
  <c r="M913" i="182"/>
  <c r="K913" i="182"/>
  <c r="J913" i="182"/>
  <c r="L913" i="182" s="1"/>
  <c r="N912" i="182"/>
  <c r="K912" i="182"/>
  <c r="J912" i="182"/>
  <c r="N911" i="182"/>
  <c r="K911" i="182"/>
  <c r="J911" i="182"/>
  <c r="N910" i="182"/>
  <c r="M910" i="182"/>
  <c r="K910" i="182"/>
  <c r="J910" i="182"/>
  <c r="N909" i="182"/>
  <c r="L909" i="182"/>
  <c r="K909" i="182"/>
  <c r="J909" i="182"/>
  <c r="M909" i="182" s="1"/>
  <c r="N908" i="182"/>
  <c r="K908" i="182"/>
  <c r="J908" i="182"/>
  <c r="N907" i="182"/>
  <c r="K907" i="182"/>
  <c r="J907" i="182"/>
  <c r="N906" i="182"/>
  <c r="K906" i="182"/>
  <c r="J906" i="182"/>
  <c r="N905" i="182"/>
  <c r="K905" i="182"/>
  <c r="J905" i="182"/>
  <c r="M905" i="182" s="1"/>
  <c r="N904" i="182"/>
  <c r="K904" i="182"/>
  <c r="J904" i="182"/>
  <c r="M904" i="182" s="1"/>
  <c r="N903" i="182"/>
  <c r="K903" i="182"/>
  <c r="J903" i="182"/>
  <c r="N902" i="182"/>
  <c r="L902" i="182"/>
  <c r="K902" i="182"/>
  <c r="J902" i="182"/>
  <c r="M902" i="182" s="1"/>
  <c r="N901" i="182"/>
  <c r="M901" i="182"/>
  <c r="L901" i="182"/>
  <c r="K901" i="182"/>
  <c r="J901" i="182"/>
  <c r="N900" i="182"/>
  <c r="K900" i="182"/>
  <c r="J900" i="182"/>
  <c r="N899" i="182"/>
  <c r="K899" i="182"/>
  <c r="M899" i="182" s="1"/>
  <c r="J899" i="182"/>
  <c r="N898" i="182"/>
  <c r="K898" i="182"/>
  <c r="J898" i="182"/>
  <c r="N897" i="182"/>
  <c r="L897" i="182"/>
  <c r="K897" i="182"/>
  <c r="J897" i="182"/>
  <c r="M897" i="182" s="1"/>
  <c r="N896" i="182"/>
  <c r="K896" i="182"/>
  <c r="J896" i="182"/>
  <c r="N895" i="182"/>
  <c r="K895" i="182"/>
  <c r="J895" i="182"/>
  <c r="N894" i="182"/>
  <c r="K894" i="182"/>
  <c r="J894" i="182"/>
  <c r="M894" i="182" s="1"/>
  <c r="N893" i="182"/>
  <c r="M893" i="182"/>
  <c r="L893" i="182"/>
  <c r="K893" i="182"/>
  <c r="J893" i="182"/>
  <c r="N892" i="182"/>
  <c r="K892" i="182"/>
  <c r="J892" i="182"/>
  <c r="N891" i="182"/>
  <c r="K891" i="182"/>
  <c r="J891" i="182"/>
  <c r="M891" i="182" s="1"/>
  <c r="N890" i="182"/>
  <c r="K890" i="182"/>
  <c r="L890" i="182" s="1"/>
  <c r="J890" i="182"/>
  <c r="M890" i="182" s="1"/>
  <c r="N889" i="182"/>
  <c r="K889" i="182"/>
  <c r="J889" i="182"/>
  <c r="M889" i="182" s="1"/>
  <c r="N888" i="182"/>
  <c r="M888" i="182"/>
  <c r="K888" i="182"/>
  <c r="J888" i="182"/>
  <c r="N887" i="182"/>
  <c r="K887" i="182"/>
  <c r="J887" i="182"/>
  <c r="N886" i="182"/>
  <c r="M886" i="182"/>
  <c r="L886" i="182"/>
  <c r="K886" i="182"/>
  <c r="J886" i="182"/>
  <c r="N885" i="182"/>
  <c r="M885" i="182"/>
  <c r="K885" i="182"/>
  <c r="J885" i="182"/>
  <c r="L885" i="182" s="1"/>
  <c r="N884" i="182"/>
  <c r="K884" i="182"/>
  <c r="J884" i="182"/>
  <c r="N883" i="182"/>
  <c r="K883" i="182"/>
  <c r="J883" i="182"/>
  <c r="L883" i="182" s="1"/>
  <c r="N882" i="182"/>
  <c r="K882" i="182"/>
  <c r="L882" i="182" s="1"/>
  <c r="J882" i="182"/>
  <c r="M882" i="182" s="1"/>
  <c r="N881" i="182"/>
  <c r="K881" i="182"/>
  <c r="L881" i="182" s="1"/>
  <c r="J881" i="182"/>
  <c r="M881" i="182" s="1"/>
  <c r="N880" i="182"/>
  <c r="K880" i="182"/>
  <c r="J880" i="182"/>
  <c r="N879" i="182"/>
  <c r="K879" i="182"/>
  <c r="J879" i="182"/>
  <c r="N878" i="182"/>
  <c r="M878" i="182"/>
  <c r="K878" i="182"/>
  <c r="J878" i="182"/>
  <c r="L878" i="182" s="1"/>
  <c r="N877" i="182"/>
  <c r="L877" i="182"/>
  <c r="K877" i="182"/>
  <c r="J877" i="182"/>
  <c r="M877" i="182" s="1"/>
  <c r="N876" i="182"/>
  <c r="K876" i="182"/>
  <c r="J876" i="182"/>
  <c r="N875" i="182"/>
  <c r="M875" i="182"/>
  <c r="K875" i="182"/>
  <c r="J875" i="182"/>
  <c r="N874" i="182"/>
  <c r="K874" i="182"/>
  <c r="J874" i="182"/>
  <c r="M874" i="182" s="1"/>
  <c r="N873" i="182"/>
  <c r="K873" i="182"/>
  <c r="J873" i="182"/>
  <c r="N872" i="182"/>
  <c r="M872" i="182"/>
  <c r="K872" i="182"/>
  <c r="J872" i="182"/>
  <c r="L872" i="182" s="1"/>
  <c r="N871" i="182"/>
  <c r="K871" i="182"/>
  <c r="J871" i="182"/>
  <c r="N870" i="182"/>
  <c r="L870" i="182"/>
  <c r="K870" i="182"/>
  <c r="J870" i="182"/>
  <c r="M870" i="182" s="1"/>
  <c r="N869" i="182"/>
  <c r="K869" i="182"/>
  <c r="L869" i="182" s="1"/>
  <c r="J869" i="182"/>
  <c r="M869" i="182" s="1"/>
  <c r="N868" i="182"/>
  <c r="K868" i="182"/>
  <c r="J868" i="182"/>
  <c r="N867" i="182"/>
  <c r="K867" i="182"/>
  <c r="J867" i="182"/>
  <c r="M867" i="182" s="1"/>
  <c r="N866" i="182"/>
  <c r="K866" i="182"/>
  <c r="J866" i="182"/>
  <c r="M866" i="182" s="1"/>
  <c r="N865" i="182"/>
  <c r="M865" i="182"/>
  <c r="K865" i="182"/>
  <c r="J865" i="182"/>
  <c r="N864" i="182"/>
  <c r="K864" i="182"/>
  <c r="J864" i="182"/>
  <c r="L864" i="182" s="1"/>
  <c r="N863" i="182"/>
  <c r="K863" i="182"/>
  <c r="J863" i="182"/>
  <c r="N862" i="182"/>
  <c r="L862" i="182"/>
  <c r="K862" i="182"/>
  <c r="J862" i="182"/>
  <c r="M862" i="182" s="1"/>
  <c r="N861" i="182"/>
  <c r="L861" i="182"/>
  <c r="K861" i="182"/>
  <c r="J861" i="182"/>
  <c r="M861" i="182" s="1"/>
  <c r="N860" i="182"/>
  <c r="K860" i="182"/>
  <c r="J860" i="182"/>
  <c r="N859" i="182"/>
  <c r="K859" i="182"/>
  <c r="J859" i="182"/>
  <c r="M859" i="182" s="1"/>
  <c r="N858" i="182"/>
  <c r="K858" i="182"/>
  <c r="J858" i="182"/>
  <c r="M858" i="182" s="1"/>
  <c r="N857" i="182"/>
  <c r="L857" i="182"/>
  <c r="K857" i="182"/>
  <c r="J857" i="182"/>
  <c r="M857" i="182" s="1"/>
  <c r="N856" i="182"/>
  <c r="K856" i="182"/>
  <c r="J856" i="182"/>
  <c r="N855" i="182"/>
  <c r="K855" i="182"/>
  <c r="J855" i="182"/>
  <c r="N854" i="182"/>
  <c r="K854" i="182"/>
  <c r="J854" i="182"/>
  <c r="N853" i="182"/>
  <c r="M853" i="182"/>
  <c r="K853" i="182"/>
  <c r="L853" i="182" s="1"/>
  <c r="J853" i="182"/>
  <c r="N852" i="182"/>
  <c r="K852" i="182"/>
  <c r="J852" i="182"/>
  <c r="N851" i="182"/>
  <c r="K851" i="182"/>
  <c r="J851" i="182"/>
  <c r="M851" i="182" s="1"/>
  <c r="N850" i="182"/>
  <c r="K850" i="182"/>
  <c r="L850" i="182" s="1"/>
  <c r="J850" i="182"/>
  <c r="N849" i="182"/>
  <c r="M849" i="182"/>
  <c r="K849" i="182"/>
  <c r="J849" i="182"/>
  <c r="N848" i="182"/>
  <c r="K848" i="182"/>
  <c r="J848" i="182"/>
  <c r="L848" i="182" s="1"/>
  <c r="N847" i="182"/>
  <c r="K847" i="182"/>
  <c r="J847" i="182"/>
  <c r="N846" i="182"/>
  <c r="K846" i="182"/>
  <c r="J846" i="182"/>
  <c r="M846" i="182" s="1"/>
  <c r="N845" i="182"/>
  <c r="L845" i="182"/>
  <c r="K845" i="182"/>
  <c r="J845" i="182"/>
  <c r="M845" i="182" s="1"/>
  <c r="N844" i="182"/>
  <c r="K844" i="182"/>
  <c r="J844" i="182"/>
  <c r="N843" i="182"/>
  <c r="K843" i="182"/>
  <c r="J843" i="182"/>
  <c r="M843" i="182" s="1"/>
  <c r="N842" i="182"/>
  <c r="K842" i="182"/>
  <c r="J842" i="182"/>
  <c r="N841" i="182"/>
  <c r="K841" i="182"/>
  <c r="J841" i="182"/>
  <c r="M841" i="182" s="1"/>
  <c r="N840" i="182"/>
  <c r="K840" i="182"/>
  <c r="J840" i="182"/>
  <c r="N839" i="182"/>
  <c r="K839" i="182"/>
  <c r="J839" i="182"/>
  <c r="N838" i="182"/>
  <c r="L838" i="182"/>
  <c r="K838" i="182"/>
  <c r="J838" i="182"/>
  <c r="M838" i="182" s="1"/>
  <c r="N837" i="182"/>
  <c r="K837" i="182"/>
  <c r="J837" i="182"/>
  <c r="M837" i="182" s="1"/>
  <c r="N836" i="182"/>
  <c r="K836" i="182"/>
  <c r="J836" i="182"/>
  <c r="M836" i="182" s="1"/>
  <c r="N835" i="182"/>
  <c r="K835" i="182"/>
  <c r="J835" i="182"/>
  <c r="N834" i="182"/>
  <c r="M834" i="182"/>
  <c r="K834" i="182"/>
  <c r="J834" i="182"/>
  <c r="N833" i="182"/>
  <c r="K833" i="182"/>
  <c r="J833" i="182"/>
  <c r="N832" i="182"/>
  <c r="K832" i="182"/>
  <c r="J832" i="182"/>
  <c r="N831" i="182"/>
  <c r="K831" i="182"/>
  <c r="J831" i="182"/>
  <c r="N830" i="182"/>
  <c r="L830" i="182"/>
  <c r="K830" i="182"/>
  <c r="J830" i="182"/>
  <c r="M830" i="182" s="1"/>
  <c r="N829" i="182"/>
  <c r="K829" i="182"/>
  <c r="J829" i="182"/>
  <c r="M829" i="182" s="1"/>
  <c r="N828" i="182"/>
  <c r="K828" i="182"/>
  <c r="J828" i="182"/>
  <c r="M828" i="182" s="1"/>
  <c r="N827" i="182"/>
  <c r="K827" i="182"/>
  <c r="J827" i="182"/>
  <c r="N826" i="182"/>
  <c r="M826" i="182"/>
  <c r="K826" i="182"/>
  <c r="J826" i="182"/>
  <c r="N825" i="182"/>
  <c r="K825" i="182"/>
  <c r="J825" i="182"/>
  <c r="N824" i="182"/>
  <c r="K824" i="182"/>
  <c r="J824" i="182"/>
  <c r="N823" i="182"/>
  <c r="K823" i="182"/>
  <c r="J823" i="182"/>
  <c r="M823" i="182" s="1"/>
  <c r="N822" i="182"/>
  <c r="K822" i="182"/>
  <c r="J822" i="182"/>
  <c r="M822" i="182" s="1"/>
  <c r="N821" i="182"/>
  <c r="K821" i="182"/>
  <c r="J821" i="182"/>
  <c r="M821" i="182" s="1"/>
  <c r="N820" i="182"/>
  <c r="K820" i="182"/>
  <c r="J820" i="182"/>
  <c r="M820" i="182" s="1"/>
  <c r="N819" i="182"/>
  <c r="K819" i="182"/>
  <c r="J819" i="182"/>
  <c r="N818" i="182"/>
  <c r="L818" i="182"/>
  <c r="K818" i="182"/>
  <c r="J818" i="182"/>
  <c r="N817" i="182"/>
  <c r="K817" i="182"/>
  <c r="J817" i="182"/>
  <c r="M817" i="182" s="1"/>
  <c r="N816" i="182"/>
  <c r="K816" i="182"/>
  <c r="J816" i="182"/>
  <c r="N815" i="182"/>
  <c r="K815" i="182"/>
  <c r="J815" i="182"/>
  <c r="M815" i="182" s="1"/>
  <c r="N814" i="182"/>
  <c r="K814" i="182"/>
  <c r="J814" i="182"/>
  <c r="M814" i="182" s="1"/>
  <c r="N813" i="182"/>
  <c r="M813" i="182"/>
  <c r="K813" i="182"/>
  <c r="L813" i="182" s="1"/>
  <c r="J813" i="182"/>
  <c r="N812" i="182"/>
  <c r="K812" i="182"/>
  <c r="M812" i="182" s="1"/>
  <c r="J812" i="182"/>
  <c r="N811" i="182"/>
  <c r="K811" i="182"/>
  <c r="J811" i="182"/>
  <c r="N810" i="182"/>
  <c r="K810" i="182"/>
  <c r="J810" i="182"/>
  <c r="L810" i="182" s="1"/>
  <c r="N809" i="182"/>
  <c r="M809" i="182"/>
  <c r="K809" i="182"/>
  <c r="L809" i="182" s="1"/>
  <c r="J809" i="182"/>
  <c r="N808" i="182"/>
  <c r="K808" i="182"/>
  <c r="J808" i="182"/>
  <c r="N807" i="182"/>
  <c r="K807" i="182"/>
  <c r="J807" i="182"/>
  <c r="M807" i="182" s="1"/>
  <c r="N806" i="182"/>
  <c r="K806" i="182"/>
  <c r="J806" i="182"/>
  <c r="M806" i="182" s="1"/>
  <c r="N805" i="182"/>
  <c r="L805" i="182"/>
  <c r="K805" i="182"/>
  <c r="J805" i="182"/>
  <c r="M805" i="182" s="1"/>
  <c r="N804" i="182"/>
  <c r="K804" i="182"/>
  <c r="J804" i="182"/>
  <c r="L804" i="182" s="1"/>
  <c r="N803" i="182"/>
  <c r="K803" i="182"/>
  <c r="J803" i="182"/>
  <c r="N802" i="182"/>
  <c r="K802" i="182"/>
  <c r="J802" i="182"/>
  <c r="M802" i="182" s="1"/>
  <c r="N801" i="182"/>
  <c r="L801" i="182"/>
  <c r="K801" i="182"/>
  <c r="J801" i="182"/>
  <c r="M801" i="182" s="1"/>
  <c r="N800" i="182"/>
  <c r="K800" i="182"/>
  <c r="J800" i="182"/>
  <c r="N799" i="182"/>
  <c r="K799" i="182"/>
  <c r="J799" i="182"/>
  <c r="M799" i="182" s="1"/>
  <c r="N798" i="182"/>
  <c r="L798" i="182"/>
  <c r="K798" i="182"/>
  <c r="J798" i="182"/>
  <c r="M798" i="182" s="1"/>
  <c r="N797" i="182"/>
  <c r="K797" i="182"/>
  <c r="J797" i="182"/>
  <c r="L797" i="182" s="1"/>
  <c r="N796" i="182"/>
  <c r="K796" i="182"/>
  <c r="J796" i="182"/>
  <c r="M796" i="182" s="1"/>
  <c r="N795" i="182"/>
  <c r="K795" i="182"/>
  <c r="J795" i="182"/>
  <c r="N794" i="182"/>
  <c r="K794" i="182"/>
  <c r="J794" i="182"/>
  <c r="M794" i="182" s="1"/>
  <c r="N793" i="182"/>
  <c r="K793" i="182"/>
  <c r="L793" i="182" s="1"/>
  <c r="J793" i="182"/>
  <c r="M793" i="182" s="1"/>
  <c r="N792" i="182"/>
  <c r="M792" i="182"/>
  <c r="L792" i="182"/>
  <c r="K792" i="182"/>
  <c r="J792" i="182"/>
  <c r="N791" i="182"/>
  <c r="K791" i="182"/>
  <c r="J791" i="182"/>
  <c r="N790" i="182"/>
  <c r="K790" i="182"/>
  <c r="J790" i="182"/>
  <c r="N789" i="182"/>
  <c r="K789" i="182"/>
  <c r="J789" i="182"/>
  <c r="L789" i="182" s="1"/>
  <c r="N788" i="182"/>
  <c r="M788" i="182"/>
  <c r="K788" i="182"/>
  <c r="L788" i="182" s="1"/>
  <c r="J788" i="182"/>
  <c r="N787" i="182"/>
  <c r="K787" i="182"/>
  <c r="J787" i="182"/>
  <c r="N786" i="182"/>
  <c r="K786" i="182"/>
  <c r="J786" i="182"/>
  <c r="M786" i="182" s="1"/>
  <c r="N785" i="182"/>
  <c r="K785" i="182"/>
  <c r="J785" i="182"/>
  <c r="M785" i="182" s="1"/>
  <c r="N784" i="182"/>
  <c r="L784" i="182"/>
  <c r="K784" i="182"/>
  <c r="J784" i="182"/>
  <c r="M784" i="182" s="1"/>
  <c r="N783" i="182"/>
  <c r="K783" i="182"/>
  <c r="J783" i="182"/>
  <c r="N782" i="182"/>
  <c r="K782" i="182"/>
  <c r="J782" i="182"/>
  <c r="N781" i="182"/>
  <c r="K781" i="182"/>
  <c r="J781" i="182"/>
  <c r="L781" i="182" s="1"/>
  <c r="N780" i="182"/>
  <c r="L780" i="182"/>
  <c r="K780" i="182"/>
  <c r="J780" i="182"/>
  <c r="M780" i="182" s="1"/>
  <c r="N779" i="182"/>
  <c r="K779" i="182"/>
  <c r="J779" i="182"/>
  <c r="N778" i="182"/>
  <c r="K778" i="182"/>
  <c r="J778" i="182"/>
  <c r="M778" i="182" s="1"/>
  <c r="N777" i="182"/>
  <c r="K777" i="182"/>
  <c r="L777" i="182" s="1"/>
  <c r="J777" i="182"/>
  <c r="N776" i="182"/>
  <c r="K776" i="182"/>
  <c r="J776" i="182"/>
  <c r="M776" i="182" s="1"/>
  <c r="N775" i="182"/>
  <c r="M775" i="182"/>
  <c r="K775" i="182"/>
  <c r="J775" i="182"/>
  <c r="N774" i="182"/>
  <c r="K774" i="182"/>
  <c r="J774" i="182"/>
  <c r="N773" i="182"/>
  <c r="K773" i="182"/>
  <c r="M773" i="182" s="1"/>
  <c r="J773" i="182"/>
  <c r="N772" i="182"/>
  <c r="L772" i="182"/>
  <c r="K772" i="182"/>
  <c r="J772" i="182"/>
  <c r="M772" i="182" s="1"/>
  <c r="N771" i="182"/>
  <c r="K771" i="182"/>
  <c r="J771" i="182"/>
  <c r="N770" i="182"/>
  <c r="L770" i="182"/>
  <c r="K770" i="182"/>
  <c r="J770" i="182"/>
  <c r="M770" i="182" s="1"/>
  <c r="N769" i="182"/>
  <c r="K769" i="182"/>
  <c r="J769" i="182"/>
  <c r="N768" i="182"/>
  <c r="K768" i="182"/>
  <c r="J768" i="182"/>
  <c r="N767" i="182"/>
  <c r="L767" i="182"/>
  <c r="K767" i="182"/>
  <c r="J767" i="182"/>
  <c r="M767" i="182" s="1"/>
  <c r="N766" i="182"/>
  <c r="K766" i="182"/>
  <c r="L766" i="182" s="1"/>
  <c r="J766" i="182"/>
  <c r="N765" i="182"/>
  <c r="K765" i="182"/>
  <c r="J765" i="182"/>
  <c r="L765" i="182" s="1"/>
  <c r="N764" i="182"/>
  <c r="K764" i="182"/>
  <c r="J764" i="182"/>
  <c r="N763" i="182"/>
  <c r="K763" i="182"/>
  <c r="L763" i="182" s="1"/>
  <c r="J763" i="182"/>
  <c r="M763" i="182" s="1"/>
  <c r="N762" i="182"/>
  <c r="K762" i="182"/>
  <c r="J762" i="182"/>
  <c r="N761" i="182"/>
  <c r="M761" i="182"/>
  <c r="K761" i="182"/>
  <c r="J761" i="182"/>
  <c r="L761" i="182" s="1"/>
  <c r="N760" i="182"/>
  <c r="K760" i="182"/>
  <c r="J760" i="182"/>
  <c r="N759" i="182"/>
  <c r="K759" i="182"/>
  <c r="J759" i="182"/>
  <c r="N758" i="182"/>
  <c r="K758" i="182"/>
  <c r="J758" i="182"/>
  <c r="M758" i="182" s="1"/>
  <c r="N757" i="182"/>
  <c r="K757" i="182"/>
  <c r="J757" i="182"/>
  <c r="N756" i="182"/>
  <c r="K756" i="182"/>
  <c r="J756" i="182"/>
  <c r="N755" i="182"/>
  <c r="L755" i="182"/>
  <c r="K755" i="182"/>
  <c r="J755" i="182"/>
  <c r="N754" i="182"/>
  <c r="K754" i="182"/>
  <c r="J754" i="182"/>
  <c r="M754" i="182" s="1"/>
  <c r="N753" i="182"/>
  <c r="K753" i="182"/>
  <c r="J753" i="182"/>
  <c r="M753" i="182" s="1"/>
  <c r="N752" i="182"/>
  <c r="K752" i="182"/>
  <c r="J752" i="182"/>
  <c r="M752" i="182" s="1"/>
  <c r="N751" i="182"/>
  <c r="K751" i="182"/>
  <c r="J751" i="182"/>
  <c r="M751" i="182" s="1"/>
  <c r="N750" i="182"/>
  <c r="K750" i="182"/>
  <c r="J750" i="182"/>
  <c r="N749" i="182"/>
  <c r="K749" i="182"/>
  <c r="J749" i="182"/>
  <c r="N748" i="182"/>
  <c r="K748" i="182"/>
  <c r="J748" i="182"/>
  <c r="N747" i="182"/>
  <c r="M747" i="182"/>
  <c r="K747" i="182"/>
  <c r="J747" i="182"/>
  <c r="N746" i="182"/>
  <c r="K746" i="182"/>
  <c r="J746" i="182"/>
  <c r="M746" i="182" s="1"/>
  <c r="N745" i="182"/>
  <c r="K745" i="182"/>
  <c r="J745" i="182"/>
  <c r="L745" i="182" s="1"/>
  <c r="N744" i="182"/>
  <c r="M744" i="182"/>
  <c r="K744" i="182"/>
  <c r="L744" i="182" s="1"/>
  <c r="J744" i="182"/>
  <c r="N743" i="182"/>
  <c r="K743" i="182"/>
  <c r="L743" i="182" s="1"/>
  <c r="J743" i="182"/>
  <c r="M743" i="182" s="1"/>
  <c r="N742" i="182"/>
  <c r="M742" i="182"/>
  <c r="L742" i="182"/>
  <c r="K742" i="182"/>
  <c r="J742" i="182"/>
  <c r="N741" i="182"/>
  <c r="K741" i="182"/>
  <c r="J741" i="182"/>
  <c r="M741" i="182" s="1"/>
  <c r="N740" i="182"/>
  <c r="K740" i="182"/>
  <c r="J740" i="182"/>
  <c r="L740" i="182" s="1"/>
  <c r="N739" i="182"/>
  <c r="K739" i="182"/>
  <c r="J739" i="182"/>
  <c r="M739" i="182" s="1"/>
  <c r="N738" i="182"/>
  <c r="L738" i="182"/>
  <c r="K738" i="182"/>
  <c r="J738" i="182"/>
  <c r="M738" i="182" s="1"/>
  <c r="N737" i="182"/>
  <c r="K737" i="182"/>
  <c r="L737" i="182" s="1"/>
  <c r="J737" i="182"/>
  <c r="M737" i="182" s="1"/>
  <c r="N736" i="182"/>
  <c r="K736" i="182"/>
  <c r="J736" i="182"/>
  <c r="M736" i="182" s="1"/>
  <c r="N735" i="182"/>
  <c r="K735" i="182"/>
  <c r="J735" i="182"/>
  <c r="M735" i="182" s="1"/>
  <c r="N734" i="182"/>
  <c r="K734" i="182"/>
  <c r="L734" i="182" s="1"/>
  <c r="J734" i="182"/>
  <c r="M734" i="182" s="1"/>
  <c r="N733" i="182"/>
  <c r="K733" i="182"/>
  <c r="J733" i="182"/>
  <c r="L733" i="182" s="1"/>
  <c r="N732" i="182"/>
  <c r="K732" i="182"/>
  <c r="J732" i="182"/>
  <c r="M732" i="182" s="1"/>
  <c r="N731" i="182"/>
  <c r="K731" i="182"/>
  <c r="J731" i="182"/>
  <c r="N730" i="182"/>
  <c r="K730" i="182"/>
  <c r="J730" i="182"/>
  <c r="M730" i="182" s="1"/>
  <c r="N729" i="182"/>
  <c r="K729" i="182"/>
  <c r="J729" i="182"/>
  <c r="M729" i="182" s="1"/>
  <c r="N728" i="182"/>
  <c r="L728" i="182"/>
  <c r="K728" i="182"/>
  <c r="J728" i="182"/>
  <c r="N727" i="182"/>
  <c r="L727" i="182"/>
  <c r="K727" i="182"/>
  <c r="J727" i="182"/>
  <c r="M727" i="182" s="1"/>
  <c r="N726" i="182"/>
  <c r="M726" i="182"/>
  <c r="K726" i="182"/>
  <c r="J726" i="182"/>
  <c r="N725" i="182"/>
  <c r="K725" i="182"/>
  <c r="J725" i="182"/>
  <c r="M725" i="182" s="1"/>
  <c r="N724" i="182"/>
  <c r="K724" i="182"/>
  <c r="J724" i="182"/>
  <c r="M724" i="182" s="1"/>
  <c r="N723" i="182"/>
  <c r="M723" i="182"/>
  <c r="L723" i="182"/>
  <c r="K723" i="182"/>
  <c r="J723" i="182"/>
  <c r="N722" i="182"/>
  <c r="M722" i="182"/>
  <c r="K722" i="182"/>
  <c r="J722" i="182"/>
  <c r="L722" i="182" s="1"/>
  <c r="N721" i="182"/>
  <c r="K721" i="182"/>
  <c r="J721" i="182"/>
  <c r="M721" i="182" s="1"/>
  <c r="N720" i="182"/>
  <c r="K720" i="182"/>
  <c r="J720" i="182"/>
  <c r="N719" i="182"/>
  <c r="K719" i="182"/>
  <c r="M719" i="182" s="1"/>
  <c r="J719" i="182"/>
  <c r="N718" i="182"/>
  <c r="K718" i="182"/>
  <c r="J718" i="182"/>
  <c r="M718" i="182" s="1"/>
  <c r="N717" i="182"/>
  <c r="K717" i="182"/>
  <c r="J717" i="182"/>
  <c r="M717" i="182" s="1"/>
  <c r="N716" i="182"/>
  <c r="K716" i="182"/>
  <c r="J716" i="182"/>
  <c r="M716" i="182" s="1"/>
  <c r="N715" i="182"/>
  <c r="M715" i="182"/>
  <c r="K715" i="182"/>
  <c r="L715" i="182" s="1"/>
  <c r="J715" i="182"/>
  <c r="N714" i="182"/>
  <c r="L714" i="182"/>
  <c r="K714" i="182"/>
  <c r="J714" i="182"/>
  <c r="M714" i="182" s="1"/>
  <c r="N713" i="182"/>
  <c r="K713" i="182"/>
  <c r="J713" i="182"/>
  <c r="N712" i="182"/>
  <c r="K712" i="182"/>
  <c r="J712" i="182"/>
  <c r="M712" i="182" s="1"/>
  <c r="N711" i="182"/>
  <c r="L711" i="182"/>
  <c r="K711" i="182"/>
  <c r="J711" i="182"/>
  <c r="N710" i="182"/>
  <c r="K710" i="182"/>
  <c r="L710" i="182" s="1"/>
  <c r="J710" i="182"/>
  <c r="M710" i="182" s="1"/>
  <c r="N709" i="182"/>
  <c r="K709" i="182"/>
  <c r="J709" i="182"/>
  <c r="M709" i="182" s="1"/>
  <c r="N708" i="182"/>
  <c r="K708" i="182"/>
  <c r="J708" i="182"/>
  <c r="M708" i="182" s="1"/>
  <c r="N707" i="182"/>
  <c r="L707" i="182"/>
  <c r="K707" i="182"/>
  <c r="J707" i="182"/>
  <c r="M707" i="182" s="1"/>
  <c r="N706" i="182"/>
  <c r="K706" i="182"/>
  <c r="L706" i="182" s="1"/>
  <c r="J706" i="182"/>
  <c r="M706" i="182" s="1"/>
  <c r="N705" i="182"/>
  <c r="K705" i="182"/>
  <c r="J705" i="182"/>
  <c r="M705" i="182" s="1"/>
  <c r="N704" i="182"/>
  <c r="K704" i="182"/>
  <c r="J704" i="182"/>
  <c r="M704" i="182" s="1"/>
  <c r="N703" i="182"/>
  <c r="L703" i="182"/>
  <c r="K703" i="182"/>
  <c r="J703" i="182"/>
  <c r="M703" i="182" s="1"/>
  <c r="N702" i="182"/>
  <c r="K702" i="182"/>
  <c r="L702" i="182" s="1"/>
  <c r="J702" i="182"/>
  <c r="M702" i="182" s="1"/>
  <c r="N701" i="182"/>
  <c r="K701" i="182"/>
  <c r="J701" i="182"/>
  <c r="M701" i="182" s="1"/>
  <c r="N700" i="182"/>
  <c r="K700" i="182"/>
  <c r="J700" i="182"/>
  <c r="M700" i="182" s="1"/>
  <c r="N699" i="182"/>
  <c r="L699" i="182"/>
  <c r="K699" i="182"/>
  <c r="J699" i="182"/>
  <c r="M699" i="182" s="1"/>
  <c r="N698" i="182"/>
  <c r="K698" i="182"/>
  <c r="L698" i="182" s="1"/>
  <c r="J698" i="182"/>
  <c r="M698" i="182" s="1"/>
  <c r="N697" i="182"/>
  <c r="K697" i="182"/>
  <c r="J697" i="182"/>
  <c r="M697" i="182" s="1"/>
  <c r="N696" i="182"/>
  <c r="K696" i="182"/>
  <c r="J696" i="182"/>
  <c r="M696" i="182" s="1"/>
  <c r="N695" i="182"/>
  <c r="L695" i="182"/>
  <c r="K695" i="182"/>
  <c r="J695" i="182"/>
  <c r="M695" i="182" s="1"/>
  <c r="N694" i="182"/>
  <c r="K694" i="182"/>
  <c r="L694" i="182" s="1"/>
  <c r="J694" i="182"/>
  <c r="M694" i="182" s="1"/>
  <c r="N693" i="182"/>
  <c r="K693" i="182"/>
  <c r="J693" i="182"/>
  <c r="M693" i="182" s="1"/>
  <c r="N692" i="182"/>
  <c r="K692" i="182"/>
  <c r="J692" i="182"/>
  <c r="M692" i="182" s="1"/>
  <c r="N691" i="182"/>
  <c r="K691" i="182"/>
  <c r="M691" i="182" s="1"/>
  <c r="J691" i="182"/>
  <c r="L691" i="182" s="1"/>
  <c r="N690" i="182"/>
  <c r="K690" i="182"/>
  <c r="J690" i="182"/>
  <c r="N689" i="182"/>
  <c r="K689" i="182"/>
  <c r="J689" i="182"/>
  <c r="N688" i="182"/>
  <c r="K688" i="182"/>
  <c r="J688" i="182"/>
  <c r="N687" i="182"/>
  <c r="L687" i="182"/>
  <c r="K687" i="182"/>
  <c r="J687" i="182"/>
  <c r="N686" i="182"/>
  <c r="K686" i="182"/>
  <c r="J686" i="182"/>
  <c r="M686" i="182" s="1"/>
  <c r="N685" i="182"/>
  <c r="K685" i="182"/>
  <c r="J685" i="182"/>
  <c r="M685" i="182" s="1"/>
  <c r="N684" i="182"/>
  <c r="K684" i="182"/>
  <c r="J684" i="182"/>
  <c r="N683" i="182"/>
  <c r="K683" i="182"/>
  <c r="J683" i="182"/>
  <c r="M683" i="182" s="1"/>
  <c r="N682" i="182"/>
  <c r="K682" i="182"/>
  <c r="J682" i="182"/>
  <c r="M682" i="182" s="1"/>
  <c r="N681" i="182"/>
  <c r="K681" i="182"/>
  <c r="J681" i="182"/>
  <c r="M681" i="182" s="1"/>
  <c r="N680" i="182"/>
  <c r="K680" i="182"/>
  <c r="J680" i="182"/>
  <c r="N679" i="182"/>
  <c r="K679" i="182"/>
  <c r="J679" i="182"/>
  <c r="N678" i="182"/>
  <c r="M678" i="182"/>
  <c r="L678" i="182"/>
  <c r="K678" i="182"/>
  <c r="J678" i="182"/>
  <c r="N677" i="182"/>
  <c r="K677" i="182"/>
  <c r="J677" i="182"/>
  <c r="M677" i="182" s="1"/>
  <c r="N676" i="182"/>
  <c r="K676" i="182"/>
  <c r="J676" i="182"/>
  <c r="M676" i="182" s="1"/>
  <c r="N675" i="182"/>
  <c r="K675" i="182"/>
  <c r="J675" i="182"/>
  <c r="L675" i="182" s="1"/>
  <c r="N674" i="182"/>
  <c r="M674" i="182"/>
  <c r="K674" i="182"/>
  <c r="L674" i="182" s="1"/>
  <c r="J674" i="182"/>
  <c r="N673" i="182"/>
  <c r="K673" i="182"/>
  <c r="J673" i="182"/>
  <c r="M673" i="182" s="1"/>
  <c r="N672" i="182"/>
  <c r="K672" i="182"/>
  <c r="J672" i="182"/>
  <c r="M672" i="182" s="1"/>
  <c r="N671" i="182"/>
  <c r="K671" i="182"/>
  <c r="J671" i="182"/>
  <c r="N670" i="182"/>
  <c r="M670" i="182"/>
  <c r="K670" i="182"/>
  <c r="L670" i="182" s="1"/>
  <c r="J670" i="182"/>
  <c r="N669" i="182"/>
  <c r="K669" i="182"/>
  <c r="J669" i="182"/>
  <c r="M669" i="182" s="1"/>
  <c r="N668" i="182"/>
  <c r="K668" i="182"/>
  <c r="J668" i="182"/>
  <c r="N667" i="182"/>
  <c r="K667" i="182"/>
  <c r="J667" i="182"/>
  <c r="M667" i="182" s="1"/>
  <c r="N666" i="182"/>
  <c r="K666" i="182"/>
  <c r="J666" i="182"/>
  <c r="M666" i="182" s="1"/>
  <c r="N665" i="182"/>
  <c r="M665" i="182"/>
  <c r="L665" i="182"/>
  <c r="K665" i="182"/>
  <c r="J665" i="182"/>
  <c r="N664" i="182"/>
  <c r="M664" i="182"/>
  <c r="K664" i="182"/>
  <c r="J664" i="182"/>
  <c r="N663" i="182"/>
  <c r="K663" i="182"/>
  <c r="J663" i="182"/>
  <c r="M663" i="182" s="1"/>
  <c r="N662" i="182"/>
  <c r="K662" i="182"/>
  <c r="J662" i="182"/>
  <c r="M662" i="182" s="1"/>
  <c r="N661" i="182"/>
  <c r="K661" i="182"/>
  <c r="M661" i="182" s="1"/>
  <c r="J661" i="182"/>
  <c r="N660" i="182"/>
  <c r="L660" i="182"/>
  <c r="K660" i="182"/>
  <c r="J660" i="182"/>
  <c r="M660" i="182" s="1"/>
  <c r="N659" i="182"/>
  <c r="K659" i="182"/>
  <c r="J659" i="182"/>
  <c r="N658" i="182"/>
  <c r="K658" i="182"/>
  <c r="J658" i="182"/>
  <c r="M658" i="182" s="1"/>
  <c r="N657" i="182"/>
  <c r="M657" i="182"/>
  <c r="K657" i="182"/>
  <c r="L657" i="182" s="1"/>
  <c r="J657" i="182"/>
  <c r="N656" i="182"/>
  <c r="L656" i="182"/>
  <c r="K656" i="182"/>
  <c r="J656" i="182"/>
  <c r="M656" i="182" s="1"/>
  <c r="N655" i="182"/>
  <c r="K655" i="182"/>
  <c r="J655" i="182"/>
  <c r="N654" i="182"/>
  <c r="K654" i="182"/>
  <c r="J654" i="182"/>
  <c r="M654" i="182" s="1"/>
  <c r="N653" i="182"/>
  <c r="M653" i="182"/>
  <c r="K653" i="182"/>
  <c r="L653" i="182" s="1"/>
  <c r="J653" i="182"/>
  <c r="N652" i="182"/>
  <c r="K652" i="182"/>
  <c r="J652" i="182"/>
  <c r="M652" i="182" s="1"/>
  <c r="N651" i="182"/>
  <c r="K651" i="182"/>
  <c r="J651" i="182"/>
  <c r="M651" i="182" s="1"/>
  <c r="N650" i="182"/>
  <c r="K650" i="182"/>
  <c r="J650" i="182"/>
  <c r="M650" i="182" s="1"/>
  <c r="N649" i="182"/>
  <c r="L649" i="182"/>
  <c r="K649" i="182"/>
  <c r="J649" i="182"/>
  <c r="N648" i="182"/>
  <c r="K648" i="182"/>
  <c r="L648" i="182" s="1"/>
  <c r="J648" i="182"/>
  <c r="M648" i="182" s="1"/>
  <c r="N647" i="182"/>
  <c r="K647" i="182"/>
  <c r="J647" i="182"/>
  <c r="M647" i="182" s="1"/>
  <c r="N646" i="182"/>
  <c r="K646" i="182"/>
  <c r="J646" i="182"/>
  <c r="M646" i="182" s="1"/>
  <c r="N645" i="182"/>
  <c r="L645" i="182"/>
  <c r="K645" i="182"/>
  <c r="J645" i="182"/>
  <c r="M645" i="182" s="1"/>
  <c r="N644" i="182"/>
  <c r="K644" i="182"/>
  <c r="L644" i="182" s="1"/>
  <c r="J644" i="182"/>
  <c r="M644" i="182" s="1"/>
  <c r="N643" i="182"/>
  <c r="K643" i="182"/>
  <c r="J643" i="182"/>
  <c r="M643" i="182" s="1"/>
  <c r="N642" i="182"/>
  <c r="K642" i="182"/>
  <c r="J642" i="182"/>
  <c r="M642" i="182" s="1"/>
  <c r="N641" i="182"/>
  <c r="L641" i="182"/>
  <c r="K641" i="182"/>
  <c r="J641" i="182"/>
  <c r="M641" i="182" s="1"/>
  <c r="N640" i="182"/>
  <c r="K640" i="182"/>
  <c r="L640" i="182" s="1"/>
  <c r="J640" i="182"/>
  <c r="N639" i="182"/>
  <c r="K639" i="182"/>
  <c r="J639" i="182"/>
  <c r="M639" i="182" s="1"/>
  <c r="N638" i="182"/>
  <c r="K638" i="182"/>
  <c r="J638" i="182"/>
  <c r="M638" i="182" s="1"/>
  <c r="N637" i="182"/>
  <c r="K637" i="182"/>
  <c r="M637" i="182" s="1"/>
  <c r="J637" i="182"/>
  <c r="L637" i="182" s="1"/>
  <c r="N636" i="182"/>
  <c r="K636" i="182"/>
  <c r="J636" i="182"/>
  <c r="N635" i="182"/>
  <c r="K635" i="182"/>
  <c r="J635" i="182"/>
  <c r="M635" i="182" s="1"/>
  <c r="N634" i="182"/>
  <c r="K634" i="182"/>
  <c r="J634" i="182"/>
  <c r="M634" i="182" s="1"/>
  <c r="N633" i="182"/>
  <c r="K633" i="182"/>
  <c r="J633" i="182"/>
  <c r="L633" i="182" s="1"/>
  <c r="N632" i="182"/>
  <c r="K632" i="182"/>
  <c r="J632" i="182"/>
  <c r="M632" i="182" s="1"/>
  <c r="N631" i="182"/>
  <c r="K631" i="182"/>
  <c r="J631" i="182"/>
  <c r="M631" i="182" s="1"/>
  <c r="N630" i="182"/>
  <c r="K630" i="182"/>
  <c r="J630" i="182"/>
  <c r="M630" i="182" s="1"/>
  <c r="N629" i="182"/>
  <c r="K629" i="182"/>
  <c r="J629" i="182"/>
  <c r="N628" i="182"/>
  <c r="M628" i="182"/>
  <c r="L628" i="182"/>
  <c r="K628" i="182"/>
  <c r="J628" i="182"/>
  <c r="N627" i="182"/>
  <c r="K627" i="182"/>
  <c r="J627" i="182"/>
  <c r="M627" i="182" s="1"/>
  <c r="N626" i="182"/>
  <c r="K626" i="182"/>
  <c r="J626" i="182"/>
  <c r="M626" i="182" s="1"/>
  <c r="N625" i="182"/>
  <c r="K625" i="182"/>
  <c r="J625" i="182"/>
  <c r="L625" i="182" s="1"/>
  <c r="N624" i="182"/>
  <c r="M624" i="182"/>
  <c r="K624" i="182"/>
  <c r="L624" i="182" s="1"/>
  <c r="J624" i="182"/>
  <c r="N623" i="182"/>
  <c r="K623" i="182"/>
  <c r="J623" i="182"/>
  <c r="M623" i="182" s="1"/>
  <c r="N622" i="182"/>
  <c r="K622" i="182"/>
  <c r="J622" i="182"/>
  <c r="M622" i="182" s="1"/>
  <c r="N621" i="182"/>
  <c r="K621" i="182"/>
  <c r="J621" i="182"/>
  <c r="N620" i="182"/>
  <c r="M620" i="182"/>
  <c r="K620" i="182"/>
  <c r="L620" i="182" s="1"/>
  <c r="J620" i="182"/>
  <c r="N619" i="182"/>
  <c r="K619" i="182"/>
  <c r="J619" i="182"/>
  <c r="M619" i="182" s="1"/>
  <c r="N618" i="182"/>
  <c r="K618" i="182"/>
  <c r="J618" i="182"/>
  <c r="N617" i="182"/>
  <c r="K617" i="182"/>
  <c r="J617" i="182"/>
  <c r="L617" i="182" s="1"/>
  <c r="N616" i="182"/>
  <c r="L616" i="182"/>
  <c r="K616" i="182"/>
  <c r="J616" i="182"/>
  <c r="M616" i="182" s="1"/>
  <c r="N615" i="182"/>
  <c r="K615" i="182"/>
  <c r="J615" i="182"/>
  <c r="M615" i="182" s="1"/>
  <c r="N614" i="182"/>
  <c r="K614" i="182"/>
  <c r="J614" i="182"/>
  <c r="M614" i="182" s="1"/>
  <c r="N613" i="182"/>
  <c r="L613" i="182"/>
  <c r="K613" i="182"/>
  <c r="M613" i="182" s="1"/>
  <c r="J613" i="182"/>
  <c r="N612" i="182"/>
  <c r="M612" i="182"/>
  <c r="K612" i="182"/>
  <c r="J612" i="182"/>
  <c r="N611" i="182"/>
  <c r="K611" i="182"/>
  <c r="J611" i="182"/>
  <c r="M611" i="182" s="1"/>
  <c r="N610" i="182"/>
  <c r="K610" i="182"/>
  <c r="J610" i="182"/>
  <c r="M610" i="182" s="1"/>
  <c r="N609" i="182"/>
  <c r="M609" i="182"/>
  <c r="L609" i="182"/>
  <c r="K609" i="182"/>
  <c r="J609" i="182"/>
  <c r="N608" i="182"/>
  <c r="M608" i="182"/>
  <c r="K608" i="182"/>
  <c r="J608" i="182"/>
  <c r="L608" i="182" s="1"/>
  <c r="N607" i="182"/>
  <c r="K607" i="182"/>
  <c r="J607" i="182"/>
  <c r="N606" i="182"/>
  <c r="K606" i="182"/>
  <c r="J606" i="182"/>
  <c r="N605" i="182"/>
  <c r="M605" i="182"/>
  <c r="L605" i="182"/>
  <c r="K605" i="182"/>
  <c r="J605" i="182"/>
  <c r="N604" i="182"/>
  <c r="M604" i="182"/>
  <c r="K604" i="182"/>
  <c r="J604" i="182"/>
  <c r="N603" i="182"/>
  <c r="K603" i="182"/>
  <c r="J603" i="182"/>
  <c r="M603" i="182" s="1"/>
  <c r="N602" i="182"/>
  <c r="K602" i="182"/>
  <c r="J602" i="182"/>
  <c r="N601" i="182"/>
  <c r="M601" i="182"/>
  <c r="L601" i="182"/>
  <c r="K601" i="182"/>
  <c r="J601" i="182"/>
  <c r="N600" i="182"/>
  <c r="M600" i="182"/>
  <c r="K600" i="182"/>
  <c r="J600" i="182"/>
  <c r="L600" i="182" s="1"/>
  <c r="N599" i="182"/>
  <c r="K599" i="182"/>
  <c r="J599" i="182"/>
  <c r="N598" i="182"/>
  <c r="K598" i="182"/>
  <c r="J598" i="182"/>
  <c r="N597" i="182"/>
  <c r="K597" i="182"/>
  <c r="M597" i="182" s="1"/>
  <c r="J597" i="182"/>
  <c r="N596" i="182"/>
  <c r="K596" i="182"/>
  <c r="J596" i="182"/>
  <c r="M596" i="182" s="1"/>
  <c r="N595" i="182"/>
  <c r="K595" i="182"/>
  <c r="J595" i="182"/>
  <c r="N594" i="182"/>
  <c r="K594" i="182"/>
  <c r="J594" i="182"/>
  <c r="M594" i="182" s="1"/>
  <c r="N593" i="182"/>
  <c r="M593" i="182"/>
  <c r="K593" i="182"/>
  <c r="L593" i="182" s="1"/>
  <c r="J593" i="182"/>
  <c r="N592" i="182"/>
  <c r="M592" i="182"/>
  <c r="K592" i="182"/>
  <c r="J592" i="182"/>
  <c r="L592" i="182" s="1"/>
  <c r="N591" i="182"/>
  <c r="K591" i="182"/>
  <c r="J591" i="182"/>
  <c r="M591" i="182" s="1"/>
  <c r="N590" i="182"/>
  <c r="K590" i="182"/>
  <c r="J590" i="182"/>
  <c r="M590" i="182" s="1"/>
  <c r="N589" i="182"/>
  <c r="M589" i="182"/>
  <c r="K589" i="182"/>
  <c r="L589" i="182" s="1"/>
  <c r="J589" i="182"/>
  <c r="N588" i="182"/>
  <c r="M588" i="182"/>
  <c r="L588" i="182"/>
  <c r="K588" i="182"/>
  <c r="J588" i="182"/>
  <c r="N587" i="182"/>
  <c r="K587" i="182"/>
  <c r="J587" i="182"/>
  <c r="M587" i="182" s="1"/>
  <c r="N586" i="182"/>
  <c r="K586" i="182"/>
  <c r="J586" i="182"/>
  <c r="M586" i="182" s="1"/>
  <c r="N585" i="182"/>
  <c r="M585" i="182"/>
  <c r="K585" i="182"/>
  <c r="L585" i="182" s="1"/>
  <c r="J585" i="182"/>
  <c r="N584" i="182"/>
  <c r="M584" i="182"/>
  <c r="L584" i="182"/>
  <c r="K584" i="182"/>
  <c r="J584" i="182"/>
  <c r="N583" i="182"/>
  <c r="K583" i="182"/>
  <c r="J583" i="182"/>
  <c r="M583" i="182" s="1"/>
  <c r="N582" i="182"/>
  <c r="K582" i="182"/>
  <c r="J582" i="182"/>
  <c r="M582" i="182" s="1"/>
  <c r="N581" i="182"/>
  <c r="M581" i="182"/>
  <c r="K581" i="182"/>
  <c r="L581" i="182" s="1"/>
  <c r="J581" i="182"/>
  <c r="N580" i="182"/>
  <c r="L580" i="182"/>
  <c r="K580" i="182"/>
  <c r="J580" i="182"/>
  <c r="M580" i="182" s="1"/>
  <c r="N579" i="182"/>
  <c r="M579" i="182"/>
  <c r="K579" i="182"/>
  <c r="L579" i="182" s="1"/>
  <c r="N578" i="182"/>
  <c r="K578" i="182"/>
  <c r="J578" i="182"/>
  <c r="N577" i="182"/>
  <c r="M577" i="182"/>
  <c r="K577" i="182"/>
  <c r="L577" i="182" s="1"/>
  <c r="J577" i="182"/>
  <c r="N576" i="182"/>
  <c r="K576" i="182"/>
  <c r="J576" i="182"/>
  <c r="M576" i="182" s="1"/>
  <c r="N575" i="182"/>
  <c r="K575" i="182"/>
  <c r="J575" i="182"/>
  <c r="M575" i="182" s="1"/>
  <c r="N574" i="182"/>
  <c r="K574" i="182"/>
  <c r="J574" i="182"/>
  <c r="N573" i="182"/>
  <c r="K573" i="182"/>
  <c r="J573" i="182"/>
  <c r="N572" i="182"/>
  <c r="K572" i="182"/>
  <c r="M572" i="182" s="1"/>
  <c r="N571" i="182"/>
  <c r="L571" i="182"/>
  <c r="K571" i="182"/>
  <c r="M571" i="182" s="1"/>
  <c r="N570" i="182"/>
  <c r="K570" i="182"/>
  <c r="N569" i="182"/>
  <c r="K569" i="182"/>
  <c r="N568" i="182"/>
  <c r="K568" i="182"/>
  <c r="J568" i="182"/>
  <c r="M568" i="182" s="1"/>
  <c r="N567" i="182"/>
  <c r="K567" i="182"/>
  <c r="L567" i="182" s="1"/>
  <c r="J567" i="182"/>
  <c r="N566" i="182"/>
  <c r="K566" i="182"/>
  <c r="J566" i="182"/>
  <c r="M566" i="182" s="1"/>
  <c r="N565" i="182"/>
  <c r="K565" i="182"/>
  <c r="J565" i="182"/>
  <c r="M565" i="182" s="1"/>
  <c r="N564" i="182"/>
  <c r="L564" i="182"/>
  <c r="K564" i="182"/>
  <c r="J564" i="182"/>
  <c r="M564" i="182" s="1"/>
  <c r="N563" i="182"/>
  <c r="K563" i="182"/>
  <c r="L563" i="182" s="1"/>
  <c r="J563" i="182"/>
  <c r="M563" i="182" s="1"/>
  <c r="N562" i="182"/>
  <c r="K562" i="182"/>
  <c r="J562" i="182"/>
  <c r="M562" i="182" s="1"/>
  <c r="N561" i="182"/>
  <c r="K561" i="182"/>
  <c r="J561" i="182"/>
  <c r="M561" i="182" s="1"/>
  <c r="N560" i="182"/>
  <c r="L560" i="182"/>
  <c r="K560" i="182"/>
  <c r="J560" i="182"/>
  <c r="M560" i="182" s="1"/>
  <c r="N559" i="182"/>
  <c r="K559" i="182"/>
  <c r="L559" i="182" s="1"/>
  <c r="J559" i="182"/>
  <c r="M559" i="182" s="1"/>
  <c r="N558" i="182"/>
  <c r="K558" i="182"/>
  <c r="J558" i="182"/>
  <c r="M558" i="182" s="1"/>
  <c r="N557" i="182"/>
  <c r="K557" i="182"/>
  <c r="J557" i="182"/>
  <c r="M557" i="182" s="1"/>
  <c r="N556" i="182"/>
  <c r="K556" i="182"/>
  <c r="J556" i="182"/>
  <c r="M556" i="182" s="1"/>
  <c r="N555" i="182"/>
  <c r="K555" i="182"/>
  <c r="L555" i="182" s="1"/>
  <c r="J555" i="182"/>
  <c r="M555" i="182" s="1"/>
  <c r="N554" i="182"/>
  <c r="K554" i="182"/>
  <c r="J554" i="182"/>
  <c r="M554" i="182" s="1"/>
  <c r="N553" i="182"/>
  <c r="K553" i="182"/>
  <c r="J553" i="182"/>
  <c r="M553" i="182" s="1"/>
  <c r="N552" i="182"/>
  <c r="K552" i="182"/>
  <c r="J552" i="182"/>
  <c r="M552" i="182" s="1"/>
  <c r="N551" i="182"/>
  <c r="K551" i="182"/>
  <c r="L551" i="182" s="1"/>
  <c r="J551" i="182"/>
  <c r="M551" i="182" s="1"/>
  <c r="N550" i="182"/>
  <c r="K550" i="182"/>
  <c r="J550" i="182"/>
  <c r="M550" i="182" s="1"/>
  <c r="N549" i="182"/>
  <c r="K549" i="182"/>
  <c r="J549" i="182"/>
  <c r="M549" i="182" s="1"/>
  <c r="N548" i="182"/>
  <c r="K548" i="182"/>
  <c r="M548" i="182" s="1"/>
  <c r="J548" i="182"/>
  <c r="L548" i="182" s="1"/>
  <c r="N547" i="182"/>
  <c r="K547" i="182"/>
  <c r="J547" i="182"/>
  <c r="N546" i="182"/>
  <c r="K546" i="182"/>
  <c r="J546" i="182"/>
  <c r="M546" i="182" s="1"/>
  <c r="N545" i="182"/>
  <c r="K545" i="182"/>
  <c r="J545" i="182"/>
  <c r="M545" i="182" s="1"/>
  <c r="N544" i="182"/>
  <c r="M544" i="182"/>
  <c r="K544" i="182"/>
  <c r="J544" i="182"/>
  <c r="N543" i="182"/>
  <c r="K543" i="182"/>
  <c r="J543" i="182"/>
  <c r="N542" i="182"/>
  <c r="K542" i="182"/>
  <c r="J542" i="182"/>
  <c r="M542" i="182" s="1"/>
  <c r="N541" i="182"/>
  <c r="K541" i="182"/>
  <c r="J541" i="182"/>
  <c r="M541" i="182" s="1"/>
  <c r="N540" i="182"/>
  <c r="M540" i="182"/>
  <c r="K540" i="182"/>
  <c r="J540" i="182"/>
  <c r="L540" i="182" s="1"/>
  <c r="N539" i="182"/>
  <c r="K539" i="182"/>
  <c r="J539" i="182"/>
  <c r="N538" i="182"/>
  <c r="K538" i="182"/>
  <c r="J538" i="182"/>
  <c r="M538" i="182" s="1"/>
  <c r="N537" i="182"/>
  <c r="K537" i="182"/>
  <c r="J537" i="182"/>
  <c r="M537" i="182" s="1"/>
  <c r="N536" i="182"/>
  <c r="M536" i="182"/>
  <c r="K536" i="182"/>
  <c r="J536" i="182"/>
  <c r="N535" i="182"/>
  <c r="K535" i="182"/>
  <c r="J535" i="182"/>
  <c r="N534" i="182"/>
  <c r="K534" i="182"/>
  <c r="J534" i="182"/>
  <c r="M534" i="182" s="1"/>
  <c r="N533" i="182"/>
  <c r="K533" i="182"/>
  <c r="J533" i="182"/>
  <c r="M533" i="182" s="1"/>
  <c r="N532" i="182"/>
  <c r="M532" i="182"/>
  <c r="K532" i="182"/>
  <c r="J532" i="182"/>
  <c r="L532" i="182" s="1"/>
  <c r="N531" i="182"/>
  <c r="K531" i="182"/>
  <c r="J531" i="182"/>
  <c r="N530" i="182"/>
  <c r="K530" i="182"/>
  <c r="J530" i="182"/>
  <c r="N529" i="182"/>
  <c r="K529" i="182"/>
  <c r="J529" i="182"/>
  <c r="N528" i="182"/>
  <c r="L528" i="182"/>
  <c r="K528" i="182"/>
  <c r="J528" i="182"/>
  <c r="N527" i="182"/>
  <c r="K527" i="182"/>
  <c r="J527" i="182"/>
  <c r="L527" i="182" s="1"/>
  <c r="N526" i="182"/>
  <c r="K526" i="182"/>
  <c r="J526" i="182"/>
  <c r="M526" i="182" s="1"/>
  <c r="N525" i="182"/>
  <c r="K525" i="182"/>
  <c r="J525" i="182"/>
  <c r="N524" i="182"/>
  <c r="K524" i="182"/>
  <c r="M524" i="182" s="1"/>
  <c r="J524" i="182"/>
  <c r="N523" i="182"/>
  <c r="M523" i="182"/>
  <c r="L523" i="182"/>
  <c r="K523" i="182"/>
  <c r="J523" i="182"/>
  <c r="N522" i="182"/>
  <c r="K522" i="182"/>
  <c r="J522" i="182"/>
  <c r="N521" i="182"/>
  <c r="K521" i="182"/>
  <c r="J521" i="182"/>
  <c r="M521" i="182" s="1"/>
  <c r="N520" i="182"/>
  <c r="L520" i="182"/>
  <c r="K520" i="182"/>
  <c r="J520" i="182"/>
  <c r="M520" i="182" s="1"/>
  <c r="N519" i="182"/>
  <c r="M519" i="182"/>
  <c r="L519" i="182"/>
  <c r="K519" i="182"/>
  <c r="J519" i="182"/>
  <c r="N518" i="182"/>
  <c r="K518" i="182"/>
  <c r="J518" i="182"/>
  <c r="M518" i="182" s="1"/>
  <c r="N517" i="182"/>
  <c r="K517" i="182"/>
  <c r="J517" i="182"/>
  <c r="M517" i="182" s="1"/>
  <c r="N516" i="182"/>
  <c r="K516" i="182"/>
  <c r="L516" i="182" s="1"/>
  <c r="J516" i="182"/>
  <c r="M516" i="182" s="1"/>
  <c r="N515" i="182"/>
  <c r="M515" i="182"/>
  <c r="L515" i="182"/>
  <c r="K515" i="182"/>
  <c r="J515" i="182"/>
  <c r="N514" i="182"/>
  <c r="K514" i="182"/>
  <c r="J514" i="182"/>
  <c r="N513" i="182"/>
  <c r="K513" i="182"/>
  <c r="J513" i="182"/>
  <c r="M513" i="182" s="1"/>
  <c r="N512" i="182"/>
  <c r="K512" i="182"/>
  <c r="M512" i="182" s="1"/>
  <c r="J512" i="182"/>
  <c r="N511" i="182"/>
  <c r="L511" i="182"/>
  <c r="K511" i="182"/>
  <c r="M511" i="182" s="1"/>
  <c r="J511" i="182"/>
  <c r="N510" i="182"/>
  <c r="K510" i="182"/>
  <c r="J510" i="182"/>
  <c r="N509" i="182"/>
  <c r="K509" i="182"/>
  <c r="J509" i="182"/>
  <c r="M509" i="182" s="1"/>
  <c r="N508" i="182"/>
  <c r="K508" i="182"/>
  <c r="J508" i="182"/>
  <c r="L508" i="182" s="1"/>
  <c r="N507" i="182"/>
  <c r="K507" i="182"/>
  <c r="J507" i="182"/>
  <c r="N506" i="182"/>
  <c r="K506" i="182"/>
  <c r="J506" i="182"/>
  <c r="M506" i="182" s="1"/>
  <c r="N505" i="182"/>
  <c r="K505" i="182"/>
  <c r="J505" i="182"/>
  <c r="M505" i="182" s="1"/>
  <c r="N504" i="182"/>
  <c r="K504" i="182"/>
  <c r="J504" i="182"/>
  <c r="L504" i="182" s="1"/>
  <c r="N503" i="182"/>
  <c r="K503" i="182"/>
  <c r="J503" i="182"/>
  <c r="N502" i="182"/>
  <c r="K502" i="182"/>
  <c r="J502" i="182"/>
  <c r="M502" i="182" s="1"/>
  <c r="N501" i="182"/>
  <c r="K501" i="182"/>
  <c r="J501" i="182"/>
  <c r="M501" i="182" s="1"/>
  <c r="N500" i="182"/>
  <c r="K500" i="182"/>
  <c r="J500" i="182"/>
  <c r="M500" i="182" s="1"/>
  <c r="N499" i="182"/>
  <c r="L499" i="182"/>
  <c r="K499" i="182"/>
  <c r="J499" i="182"/>
  <c r="M499" i="182" s="1"/>
  <c r="N498" i="182"/>
  <c r="K498" i="182"/>
  <c r="J498" i="182"/>
  <c r="M498" i="182" s="1"/>
  <c r="N497" i="182"/>
  <c r="K497" i="182"/>
  <c r="J497" i="182"/>
  <c r="M497" i="182" s="1"/>
  <c r="N496" i="182"/>
  <c r="L496" i="182"/>
  <c r="K496" i="182"/>
  <c r="M496" i="182" s="1"/>
  <c r="J496" i="182"/>
  <c r="N495" i="182"/>
  <c r="M495" i="182"/>
  <c r="K495" i="182"/>
  <c r="J495" i="182"/>
  <c r="L495" i="182" s="1"/>
  <c r="N494" i="182"/>
  <c r="K494" i="182"/>
  <c r="J494" i="182"/>
  <c r="M494" i="182" s="1"/>
  <c r="N493" i="182"/>
  <c r="K493" i="182"/>
  <c r="J493" i="182"/>
  <c r="M493" i="182" s="1"/>
  <c r="N492" i="182"/>
  <c r="M492" i="182"/>
  <c r="K492" i="182"/>
  <c r="L492" i="182" s="1"/>
  <c r="J492" i="182"/>
  <c r="N491" i="182"/>
  <c r="L491" i="182"/>
  <c r="K491" i="182"/>
  <c r="J491" i="182"/>
  <c r="M491" i="182" s="1"/>
  <c r="N490" i="182"/>
  <c r="K490" i="182"/>
  <c r="J490" i="182"/>
  <c r="M490" i="182" s="1"/>
  <c r="N489" i="182"/>
  <c r="K489" i="182"/>
  <c r="J489" i="182"/>
  <c r="M489" i="182" s="1"/>
  <c r="N488" i="182"/>
  <c r="M488" i="182"/>
  <c r="K488" i="182"/>
  <c r="L488" i="182" s="1"/>
  <c r="J488" i="182"/>
  <c r="N487" i="182"/>
  <c r="L487" i="182"/>
  <c r="K487" i="182"/>
  <c r="J487" i="182"/>
  <c r="M487" i="182" s="1"/>
  <c r="N486" i="182"/>
  <c r="K486" i="182"/>
  <c r="J486" i="182"/>
  <c r="M486" i="182" s="1"/>
  <c r="N485" i="182"/>
  <c r="K485" i="182"/>
  <c r="J485" i="182"/>
  <c r="M485" i="182" s="1"/>
  <c r="N484" i="182"/>
  <c r="L484" i="182"/>
  <c r="K484" i="182"/>
  <c r="J484" i="182"/>
  <c r="N483" i="182"/>
  <c r="K483" i="182"/>
  <c r="M483" i="182" s="1"/>
  <c r="J483" i="182"/>
  <c r="L483" i="182" s="1"/>
  <c r="N482" i="182"/>
  <c r="K482" i="182"/>
  <c r="J482" i="182"/>
  <c r="M482" i="182" s="1"/>
  <c r="N481" i="182"/>
  <c r="K481" i="182"/>
  <c r="J481" i="182"/>
  <c r="N480" i="182"/>
  <c r="K480" i="182"/>
  <c r="M480" i="182" s="1"/>
  <c r="J480" i="182"/>
  <c r="N479" i="182"/>
  <c r="K479" i="182"/>
  <c r="J479" i="182"/>
  <c r="M479" i="182" s="1"/>
  <c r="N478" i="182"/>
  <c r="K478" i="182"/>
  <c r="J478" i="182"/>
  <c r="N477" i="182"/>
  <c r="K477" i="182"/>
  <c r="J477" i="182"/>
  <c r="M477" i="182" s="1"/>
  <c r="N476" i="182"/>
  <c r="M476" i="182"/>
  <c r="K476" i="182"/>
  <c r="L476" i="182" s="1"/>
  <c r="J476" i="182"/>
  <c r="N475" i="182"/>
  <c r="K475" i="182"/>
  <c r="J475" i="182"/>
  <c r="M475" i="182" s="1"/>
  <c r="N474" i="182"/>
  <c r="K474" i="182"/>
  <c r="J474" i="182"/>
  <c r="M474" i="182" s="1"/>
  <c r="N473" i="182"/>
  <c r="K473" i="182"/>
  <c r="J473" i="182"/>
  <c r="M473" i="182" s="1"/>
  <c r="N472" i="182"/>
  <c r="M472" i="182"/>
  <c r="K472" i="182"/>
  <c r="L472" i="182" s="1"/>
  <c r="J472" i="182"/>
  <c r="N471" i="182"/>
  <c r="K471" i="182"/>
  <c r="J471" i="182"/>
  <c r="M471" i="182" s="1"/>
  <c r="N470" i="182"/>
  <c r="K470" i="182"/>
  <c r="J470" i="182"/>
  <c r="M470" i="182" s="1"/>
  <c r="N469" i="182"/>
  <c r="K469" i="182"/>
  <c r="J469" i="182"/>
  <c r="M469" i="182" s="1"/>
  <c r="N468" i="182"/>
  <c r="M468" i="182"/>
  <c r="L468" i="182"/>
  <c r="K468" i="182"/>
  <c r="J468" i="182"/>
  <c r="N467" i="182"/>
  <c r="K467" i="182"/>
  <c r="J467" i="182"/>
  <c r="M467" i="182" s="1"/>
  <c r="N466" i="182"/>
  <c r="K466" i="182"/>
  <c r="J466" i="182"/>
  <c r="M466" i="182" s="1"/>
  <c r="N465" i="182"/>
  <c r="K465" i="182"/>
  <c r="J465" i="182"/>
  <c r="M465" i="182" s="1"/>
  <c r="N464" i="182"/>
  <c r="L464" i="182"/>
  <c r="K464" i="182"/>
  <c r="M464" i="182" s="1"/>
  <c r="J464" i="182"/>
  <c r="N463" i="182"/>
  <c r="K463" i="182"/>
  <c r="J463" i="182"/>
  <c r="M463" i="182" s="1"/>
  <c r="N462" i="182"/>
  <c r="K462" i="182"/>
  <c r="J462" i="182"/>
  <c r="N461" i="182"/>
  <c r="K461" i="182"/>
  <c r="J461" i="182"/>
  <c r="N460" i="182"/>
  <c r="K460" i="182"/>
  <c r="M460" i="182" s="1"/>
  <c r="J460" i="182"/>
  <c r="L460" i="182" s="1"/>
  <c r="N459" i="182"/>
  <c r="K459" i="182"/>
  <c r="J459" i="182"/>
  <c r="M459" i="182" s="1"/>
  <c r="N458" i="182"/>
  <c r="K458" i="182"/>
  <c r="J458" i="182"/>
  <c r="M458" i="182" s="1"/>
  <c r="N457" i="182"/>
  <c r="K457" i="182"/>
  <c r="J457" i="182"/>
  <c r="M457" i="182" s="1"/>
  <c r="N456" i="182"/>
  <c r="M456" i="182"/>
  <c r="K456" i="182"/>
  <c r="J456" i="182"/>
  <c r="L456" i="182" s="1"/>
  <c r="N455" i="182"/>
  <c r="K455" i="182"/>
  <c r="J455" i="182"/>
  <c r="M455" i="182" s="1"/>
  <c r="N454" i="182"/>
  <c r="K454" i="182"/>
  <c r="J454" i="182"/>
  <c r="M454" i="182" s="1"/>
  <c r="N453" i="182"/>
  <c r="K453" i="182"/>
  <c r="J453" i="182"/>
  <c r="M453" i="182" s="1"/>
  <c r="N452" i="182"/>
  <c r="K452" i="182"/>
  <c r="J452" i="182"/>
  <c r="L452" i="182" s="1"/>
  <c r="N451" i="182"/>
  <c r="M451" i="182"/>
  <c r="K451" i="182"/>
  <c r="L451" i="182" s="1"/>
  <c r="J451" i="182"/>
  <c r="N450" i="182"/>
  <c r="K450" i="182"/>
  <c r="J450" i="182"/>
  <c r="M450" i="182" s="1"/>
  <c r="N449" i="182"/>
  <c r="K449" i="182"/>
  <c r="J449" i="182"/>
  <c r="M449" i="182" s="1"/>
  <c r="N448" i="182"/>
  <c r="K448" i="182"/>
  <c r="M448" i="182" s="1"/>
  <c r="J448" i="182"/>
  <c r="L448" i="182" s="1"/>
  <c r="N447" i="182"/>
  <c r="M447" i="182"/>
  <c r="L447" i="182"/>
  <c r="K447" i="182"/>
  <c r="J447" i="182"/>
  <c r="N446" i="182"/>
  <c r="K446" i="182"/>
  <c r="J446" i="182"/>
  <c r="M446" i="182" s="1"/>
  <c r="N445" i="182"/>
  <c r="K445" i="182"/>
  <c r="J445" i="182"/>
  <c r="M445" i="182" s="1"/>
  <c r="N444" i="182"/>
  <c r="K444" i="182"/>
  <c r="J444" i="182"/>
  <c r="M444" i="182" s="1"/>
  <c r="N443" i="182"/>
  <c r="M443" i="182"/>
  <c r="L443" i="182"/>
  <c r="K443" i="182"/>
  <c r="J443" i="182"/>
  <c r="N442" i="182"/>
  <c r="K442" i="182"/>
  <c r="J442" i="182"/>
  <c r="N441" i="182"/>
  <c r="K441" i="182"/>
  <c r="J441" i="182"/>
  <c r="N440" i="182"/>
  <c r="K440" i="182"/>
  <c r="J440" i="182"/>
  <c r="M440" i="182" s="1"/>
  <c r="N439" i="182"/>
  <c r="M439" i="182"/>
  <c r="L439" i="182"/>
  <c r="K439" i="182"/>
  <c r="J439" i="182"/>
  <c r="N438" i="182"/>
  <c r="K438" i="182"/>
  <c r="J438" i="182"/>
  <c r="M438" i="182" s="1"/>
  <c r="N437" i="182"/>
  <c r="K437" i="182"/>
  <c r="J437" i="182"/>
  <c r="M437" i="182" s="1"/>
  <c r="N436" i="182"/>
  <c r="K436" i="182"/>
  <c r="J436" i="182"/>
  <c r="M436" i="182" s="1"/>
  <c r="N435" i="182"/>
  <c r="M435" i="182"/>
  <c r="L435" i="182"/>
  <c r="K435" i="182"/>
  <c r="J435" i="182"/>
  <c r="N434" i="182"/>
  <c r="K434" i="182"/>
  <c r="J434" i="182"/>
  <c r="M434" i="182" s="1"/>
  <c r="N433" i="182"/>
  <c r="K433" i="182"/>
  <c r="J433" i="182"/>
  <c r="M433" i="182" s="1"/>
  <c r="N432" i="182"/>
  <c r="K432" i="182"/>
  <c r="J432" i="182"/>
  <c r="M432" i="182" s="1"/>
  <c r="N431" i="182"/>
  <c r="M431" i="182"/>
  <c r="L431" i="182"/>
  <c r="K431" i="182"/>
  <c r="J431" i="182"/>
  <c r="N430" i="182"/>
  <c r="K430" i="182"/>
  <c r="J430" i="182"/>
  <c r="M430" i="182" s="1"/>
  <c r="N429" i="182"/>
  <c r="K429" i="182"/>
  <c r="J429" i="182"/>
  <c r="M429" i="182" s="1"/>
  <c r="N428" i="182"/>
  <c r="K428" i="182"/>
  <c r="J428" i="182"/>
  <c r="M428" i="182" s="1"/>
  <c r="N427" i="182"/>
  <c r="M427" i="182"/>
  <c r="L427" i="182"/>
  <c r="K427" i="182"/>
  <c r="J427" i="182"/>
  <c r="N426" i="182"/>
  <c r="K426" i="182"/>
  <c r="J426" i="182"/>
  <c r="M426" i="182" s="1"/>
  <c r="N425" i="182"/>
  <c r="K425" i="182"/>
  <c r="J425" i="182"/>
  <c r="M425" i="182" s="1"/>
  <c r="N424" i="182"/>
  <c r="K424" i="182"/>
  <c r="J424" i="182"/>
  <c r="M424" i="182" s="1"/>
  <c r="N423" i="182"/>
  <c r="M423" i="182"/>
  <c r="L423" i="182"/>
  <c r="K423" i="182"/>
  <c r="J423" i="182"/>
  <c r="N422" i="182"/>
  <c r="K422" i="182"/>
  <c r="J422" i="182"/>
  <c r="M422" i="182" s="1"/>
  <c r="N421" i="182"/>
  <c r="K421" i="182"/>
  <c r="J421" i="182"/>
  <c r="N420" i="182"/>
  <c r="K420" i="182"/>
  <c r="J420" i="182"/>
  <c r="M420" i="182" s="1"/>
  <c r="N419" i="182"/>
  <c r="M419" i="182"/>
  <c r="L419" i="182"/>
  <c r="K419" i="182"/>
  <c r="J419" i="182"/>
  <c r="N418" i="182"/>
  <c r="K418" i="182"/>
  <c r="J418" i="182"/>
  <c r="N417" i="182"/>
  <c r="K417" i="182"/>
  <c r="J417" i="182"/>
  <c r="M417" i="182" s="1"/>
  <c r="N416" i="182"/>
  <c r="K416" i="182"/>
  <c r="J416" i="182"/>
  <c r="M416" i="182" s="1"/>
  <c r="N415" i="182"/>
  <c r="M415" i="182"/>
  <c r="L415" i="182"/>
  <c r="K415" i="182"/>
  <c r="J415" i="182"/>
  <c r="N414" i="182"/>
  <c r="K414" i="182"/>
  <c r="J414" i="182"/>
  <c r="N413" i="182"/>
  <c r="K413" i="182"/>
  <c r="J413" i="182"/>
  <c r="M413" i="182" s="1"/>
  <c r="N412" i="182"/>
  <c r="K412" i="182"/>
  <c r="J412" i="182"/>
  <c r="M412" i="182" s="1"/>
  <c r="N411" i="182"/>
  <c r="M411" i="182"/>
  <c r="L411" i="182"/>
  <c r="K411" i="182"/>
  <c r="J411" i="182"/>
  <c r="N410" i="182"/>
  <c r="K410" i="182"/>
  <c r="J410" i="182"/>
  <c r="N409" i="182"/>
  <c r="K409" i="182"/>
  <c r="J409" i="182"/>
  <c r="M409" i="182" s="1"/>
  <c r="N408" i="182"/>
  <c r="K408" i="182"/>
  <c r="J408" i="182"/>
  <c r="M408" i="182" s="1"/>
  <c r="N407" i="182"/>
  <c r="M407" i="182"/>
  <c r="L407" i="182"/>
  <c r="K407" i="182"/>
  <c r="J407" i="182"/>
  <c r="N406" i="182"/>
  <c r="K406" i="182"/>
  <c r="J406" i="182"/>
  <c r="M406" i="182" s="1"/>
  <c r="N405" i="182"/>
  <c r="K405" i="182"/>
  <c r="J405" i="182"/>
  <c r="M405" i="182" s="1"/>
  <c r="N404" i="182"/>
  <c r="K404" i="182"/>
  <c r="J404" i="182"/>
  <c r="M404" i="182" s="1"/>
  <c r="N403" i="182"/>
  <c r="M403" i="182"/>
  <c r="L403" i="182"/>
  <c r="K403" i="182"/>
  <c r="J403" i="182"/>
  <c r="N402" i="182"/>
  <c r="K402" i="182"/>
  <c r="J402" i="182"/>
  <c r="M402" i="182" s="1"/>
  <c r="N401" i="182"/>
  <c r="K401" i="182"/>
  <c r="J401" i="182"/>
  <c r="M401" i="182" s="1"/>
  <c r="N400" i="182"/>
  <c r="K400" i="182"/>
  <c r="J400" i="182"/>
  <c r="M400" i="182" s="1"/>
  <c r="N399" i="182"/>
  <c r="M399" i="182"/>
  <c r="L399" i="182"/>
  <c r="K399" i="182"/>
  <c r="J399" i="182"/>
  <c r="N398" i="182"/>
  <c r="K398" i="182"/>
  <c r="J398" i="182"/>
  <c r="M398" i="182" s="1"/>
  <c r="N397" i="182"/>
  <c r="K397" i="182"/>
  <c r="J397" i="182"/>
  <c r="M397" i="182" s="1"/>
  <c r="N396" i="182"/>
  <c r="K396" i="182"/>
  <c r="J396" i="182"/>
  <c r="L396" i="182" s="1"/>
  <c r="N395" i="182"/>
  <c r="M395" i="182"/>
  <c r="K395" i="182"/>
  <c r="L395" i="182" s="1"/>
  <c r="J395" i="182"/>
  <c r="N394" i="182"/>
  <c r="K394" i="182"/>
  <c r="J394" i="182"/>
  <c r="M394" i="182" s="1"/>
  <c r="N393" i="182"/>
  <c r="K393" i="182"/>
  <c r="J393" i="182"/>
  <c r="N392" i="182"/>
  <c r="L392" i="182"/>
  <c r="K392" i="182"/>
  <c r="J392" i="182"/>
  <c r="N391" i="182"/>
  <c r="L391" i="182"/>
  <c r="K391" i="182"/>
  <c r="J391" i="182"/>
  <c r="M391" i="182" s="1"/>
  <c r="N390" i="182"/>
  <c r="K390" i="182"/>
  <c r="J390" i="182"/>
  <c r="M390" i="182" s="1"/>
  <c r="N389" i="182"/>
  <c r="K389" i="182"/>
  <c r="J389" i="182"/>
  <c r="M389" i="182" s="1"/>
  <c r="N388" i="182"/>
  <c r="M388" i="182"/>
  <c r="L388" i="182"/>
  <c r="K388" i="182"/>
  <c r="J388" i="182"/>
  <c r="N387" i="182"/>
  <c r="L387" i="182"/>
  <c r="K387" i="182"/>
  <c r="J387" i="182"/>
  <c r="M387" i="182" s="1"/>
  <c r="N386" i="182"/>
  <c r="K386" i="182"/>
  <c r="J386" i="182"/>
  <c r="M386" i="182" s="1"/>
  <c r="N385" i="182"/>
  <c r="K385" i="182"/>
  <c r="J385" i="182"/>
  <c r="M385" i="182" s="1"/>
  <c r="N384" i="182"/>
  <c r="M384" i="182"/>
  <c r="L384" i="182"/>
  <c r="K384" i="182"/>
  <c r="J384" i="182"/>
  <c r="N383" i="182"/>
  <c r="L383" i="182"/>
  <c r="K383" i="182"/>
  <c r="J383" i="182"/>
  <c r="M383" i="182" s="1"/>
  <c r="N382" i="182"/>
  <c r="K382" i="182"/>
  <c r="J382" i="182"/>
  <c r="M382" i="182" s="1"/>
  <c r="N381" i="182"/>
  <c r="K381" i="182"/>
  <c r="J381" i="182"/>
  <c r="M381" i="182" s="1"/>
  <c r="N380" i="182"/>
  <c r="M380" i="182"/>
  <c r="L380" i="182"/>
  <c r="K380" i="182"/>
  <c r="J380" i="182"/>
  <c r="N379" i="182"/>
  <c r="L379" i="182"/>
  <c r="K379" i="182"/>
  <c r="J379" i="182"/>
  <c r="M379" i="182" s="1"/>
  <c r="N378" i="182"/>
  <c r="K378" i="182"/>
  <c r="J378" i="182"/>
  <c r="M378" i="182" s="1"/>
  <c r="N377" i="182"/>
  <c r="K377" i="182"/>
  <c r="J377" i="182"/>
  <c r="M377" i="182" s="1"/>
  <c r="N376" i="182"/>
  <c r="L376" i="182"/>
  <c r="K376" i="182"/>
  <c r="M376" i="182" s="1"/>
  <c r="J376" i="182"/>
  <c r="N375" i="182"/>
  <c r="K375" i="182"/>
  <c r="M375" i="182" s="1"/>
  <c r="J375" i="182"/>
  <c r="L375" i="182" s="1"/>
  <c r="N374" i="182"/>
  <c r="K374" i="182"/>
  <c r="J374" i="182"/>
  <c r="M374" i="182" s="1"/>
  <c r="N373" i="182"/>
  <c r="K373" i="182"/>
  <c r="J373" i="182"/>
  <c r="M373" i="182" s="1"/>
  <c r="N372" i="182"/>
  <c r="L372" i="182"/>
  <c r="K372" i="182"/>
  <c r="M372" i="182" s="1"/>
  <c r="J372" i="182"/>
  <c r="N371" i="182"/>
  <c r="K371" i="182"/>
  <c r="J371" i="182"/>
  <c r="M371" i="182" s="1"/>
  <c r="N370" i="182"/>
  <c r="K370" i="182"/>
  <c r="J370" i="182"/>
  <c r="N369" i="182"/>
  <c r="K369" i="182"/>
  <c r="J369" i="182"/>
  <c r="M369" i="182" s="1"/>
  <c r="N368" i="182"/>
  <c r="M368" i="182"/>
  <c r="L368" i="182"/>
  <c r="K368" i="182"/>
  <c r="J368" i="182"/>
  <c r="N367" i="182"/>
  <c r="K367" i="182"/>
  <c r="J367" i="182"/>
  <c r="M367" i="182" s="1"/>
  <c r="N366" i="182"/>
  <c r="K366" i="182"/>
  <c r="J366" i="182"/>
  <c r="M366" i="182" s="1"/>
  <c r="N365" i="182"/>
  <c r="K365" i="182"/>
  <c r="J365" i="182"/>
  <c r="M365" i="182" s="1"/>
  <c r="N364" i="182"/>
  <c r="M364" i="182"/>
  <c r="L364" i="182"/>
  <c r="K364" i="182"/>
  <c r="J364" i="182"/>
  <c r="N363" i="182"/>
  <c r="K363" i="182"/>
  <c r="J363" i="182"/>
  <c r="M363" i="182" s="1"/>
  <c r="N362" i="182"/>
  <c r="K362" i="182"/>
  <c r="J362" i="182"/>
  <c r="M362" i="182" s="1"/>
  <c r="N361" i="182"/>
  <c r="K361" i="182"/>
  <c r="J361" i="182"/>
  <c r="M361" i="182" s="1"/>
  <c r="N360" i="182"/>
  <c r="M360" i="182"/>
  <c r="L360" i="182"/>
  <c r="K360" i="182"/>
  <c r="J360" i="182"/>
  <c r="N359" i="182"/>
  <c r="K359" i="182"/>
  <c r="J359" i="182"/>
  <c r="M359" i="182" s="1"/>
  <c r="N358" i="182"/>
  <c r="K358" i="182"/>
  <c r="J358" i="182"/>
  <c r="M358" i="182" s="1"/>
  <c r="N357" i="182"/>
  <c r="K357" i="182"/>
  <c r="J357" i="182"/>
  <c r="M357" i="182" s="1"/>
  <c r="N356" i="182"/>
  <c r="M356" i="182"/>
  <c r="L356" i="182"/>
  <c r="K356" i="182"/>
  <c r="J356" i="182"/>
  <c r="N355" i="182"/>
  <c r="K355" i="182"/>
  <c r="J355" i="182"/>
  <c r="M355" i="182" s="1"/>
  <c r="N354" i="182"/>
  <c r="K354" i="182"/>
  <c r="J354" i="182"/>
  <c r="M354" i="182" s="1"/>
  <c r="N353" i="182"/>
  <c r="K353" i="182"/>
  <c r="J353" i="182"/>
  <c r="M353" i="182" s="1"/>
  <c r="N352" i="182"/>
  <c r="L352" i="182"/>
  <c r="K352" i="182"/>
  <c r="M352" i="182" s="1"/>
  <c r="J352" i="182"/>
  <c r="N351" i="182"/>
  <c r="K351" i="182"/>
  <c r="J351" i="182"/>
  <c r="M351" i="182" s="1"/>
  <c r="N350" i="182"/>
  <c r="K350" i="182"/>
  <c r="J350" i="182"/>
  <c r="N349" i="182"/>
  <c r="K349" i="182"/>
  <c r="J349" i="182"/>
  <c r="N348" i="182"/>
  <c r="L348" i="182"/>
  <c r="K348" i="182"/>
  <c r="J348" i="182"/>
  <c r="M348" i="182" s="1"/>
  <c r="N347" i="182"/>
  <c r="K347" i="182"/>
  <c r="J347" i="182"/>
  <c r="M347" i="182" s="1"/>
  <c r="N346" i="182"/>
  <c r="K346" i="182"/>
  <c r="J346" i="182"/>
  <c r="N345" i="182"/>
  <c r="K345" i="182"/>
  <c r="J345" i="182"/>
  <c r="M345" i="182" s="1"/>
  <c r="N344" i="182"/>
  <c r="L344" i="182"/>
  <c r="K344" i="182"/>
  <c r="J344" i="182"/>
  <c r="M344" i="182" s="1"/>
  <c r="N343" i="182"/>
  <c r="K343" i="182"/>
  <c r="J343" i="182"/>
  <c r="M343" i="182" s="1"/>
  <c r="N342" i="182"/>
  <c r="K342" i="182"/>
  <c r="J342" i="182"/>
  <c r="N341" i="182"/>
  <c r="K341" i="182"/>
  <c r="J341" i="182"/>
  <c r="M341" i="182" s="1"/>
  <c r="N340" i="182"/>
  <c r="K340" i="182"/>
  <c r="M340" i="182" s="1"/>
  <c r="J340" i="182"/>
  <c r="L340" i="182" s="1"/>
  <c r="N339" i="182"/>
  <c r="K339" i="182"/>
  <c r="J339" i="182"/>
  <c r="M339" i="182" s="1"/>
  <c r="N338" i="182"/>
  <c r="K338" i="182"/>
  <c r="J338" i="182"/>
  <c r="N337" i="182"/>
  <c r="K337" i="182"/>
  <c r="J337" i="182"/>
  <c r="M337" i="182" s="1"/>
  <c r="N336" i="182"/>
  <c r="M336" i="182"/>
  <c r="K336" i="182"/>
  <c r="J336" i="182"/>
  <c r="L336" i="182" s="1"/>
  <c r="N335" i="182"/>
  <c r="K335" i="182"/>
  <c r="J335" i="182"/>
  <c r="M335" i="182" s="1"/>
  <c r="N334" i="182"/>
  <c r="K334" i="182"/>
  <c r="J334" i="182"/>
  <c r="N333" i="182"/>
  <c r="K333" i="182"/>
  <c r="J333" i="182"/>
  <c r="M333" i="182" s="1"/>
  <c r="N332" i="182"/>
  <c r="K332" i="182"/>
  <c r="J332" i="182"/>
  <c r="N331" i="182"/>
  <c r="K331" i="182"/>
  <c r="J331" i="182"/>
  <c r="N330" i="182"/>
  <c r="K330" i="182"/>
  <c r="J330" i="182"/>
  <c r="L330" i="182" s="1"/>
  <c r="N329" i="182"/>
  <c r="M329" i="182"/>
  <c r="L329" i="182"/>
  <c r="K329" i="182"/>
  <c r="J329" i="182"/>
  <c r="N328" i="182"/>
  <c r="K328" i="182"/>
  <c r="J328" i="182"/>
  <c r="N327" i="182"/>
  <c r="K327" i="182"/>
  <c r="J327" i="182"/>
  <c r="M327" i="182" s="1"/>
  <c r="N326" i="182"/>
  <c r="K326" i="182"/>
  <c r="J326" i="182"/>
  <c r="M326" i="182" s="1"/>
  <c r="N325" i="182"/>
  <c r="M325" i="182"/>
  <c r="L325" i="182"/>
  <c r="K325" i="182"/>
  <c r="J325" i="182"/>
  <c r="N324" i="182"/>
  <c r="K324" i="182"/>
  <c r="J324" i="182"/>
  <c r="N323" i="182"/>
  <c r="K323" i="182"/>
  <c r="J323" i="182"/>
  <c r="N322" i="182"/>
  <c r="K322" i="182"/>
  <c r="J322" i="182"/>
  <c r="M322" i="182" s="1"/>
  <c r="N321" i="182"/>
  <c r="M321" i="182"/>
  <c r="L321" i="182"/>
  <c r="K321" i="182"/>
  <c r="J321" i="182"/>
  <c r="N320" i="182"/>
  <c r="K320" i="182"/>
  <c r="J320" i="182"/>
  <c r="N319" i="182"/>
  <c r="K319" i="182"/>
  <c r="J319" i="182"/>
  <c r="N318" i="182"/>
  <c r="L318" i="182"/>
  <c r="K318" i="182"/>
  <c r="J318" i="182"/>
  <c r="N317" i="182"/>
  <c r="L317" i="182"/>
  <c r="K317" i="182"/>
  <c r="J317" i="182"/>
  <c r="M317" i="182" s="1"/>
  <c r="N316" i="182"/>
  <c r="K316" i="182"/>
  <c r="J316" i="182"/>
  <c r="N315" i="182"/>
  <c r="K315" i="182"/>
  <c r="J315" i="182"/>
  <c r="N314" i="182"/>
  <c r="L314" i="182"/>
  <c r="K314" i="182"/>
  <c r="M314" i="182" s="1"/>
  <c r="J314" i="182"/>
  <c r="N313" i="182"/>
  <c r="K313" i="182"/>
  <c r="M313" i="182" s="1"/>
  <c r="J313" i="182"/>
  <c r="L313" i="182" s="1"/>
  <c r="N312" i="182"/>
  <c r="K312" i="182"/>
  <c r="J312" i="182"/>
  <c r="N311" i="182"/>
  <c r="K311" i="182"/>
  <c r="J311" i="182"/>
  <c r="M311" i="182" s="1"/>
  <c r="N310" i="182"/>
  <c r="M310" i="182"/>
  <c r="L310" i="182"/>
  <c r="K310" i="182"/>
  <c r="J310" i="182"/>
  <c r="N309" i="182"/>
  <c r="M309" i="182"/>
  <c r="K309" i="182"/>
  <c r="J309" i="182"/>
  <c r="L309" i="182" s="1"/>
  <c r="N308" i="182"/>
  <c r="K308" i="182"/>
  <c r="J308" i="182"/>
  <c r="N307" i="182"/>
  <c r="K307" i="182"/>
  <c r="J307" i="182"/>
  <c r="M307" i="182" s="1"/>
  <c r="N306" i="182"/>
  <c r="M306" i="182"/>
  <c r="L306" i="182"/>
  <c r="K306" i="182"/>
  <c r="J306" i="182"/>
  <c r="N305" i="182"/>
  <c r="M305" i="182"/>
  <c r="K305" i="182"/>
  <c r="J305" i="182"/>
  <c r="L305" i="182" s="1"/>
  <c r="N304" i="182"/>
  <c r="K304" i="182"/>
  <c r="J304" i="182"/>
  <c r="N303" i="182"/>
  <c r="K303" i="182"/>
  <c r="J303" i="182"/>
  <c r="M303" i="182" s="1"/>
  <c r="N302" i="182"/>
  <c r="K302" i="182"/>
  <c r="M302" i="182" s="1"/>
  <c r="J302" i="182"/>
  <c r="N301" i="182"/>
  <c r="K301" i="182"/>
  <c r="J301" i="182"/>
  <c r="M301" i="182" s="1"/>
  <c r="N300" i="182"/>
  <c r="K300" i="182"/>
  <c r="J300" i="182"/>
  <c r="N299" i="182"/>
  <c r="K299" i="182"/>
  <c r="J299" i="182"/>
  <c r="M299" i="182" s="1"/>
  <c r="N298" i="182"/>
  <c r="L298" i="182"/>
  <c r="K298" i="182"/>
  <c r="J298" i="182"/>
  <c r="N297" i="182"/>
  <c r="K297" i="182"/>
  <c r="J297" i="182"/>
  <c r="M297" i="182" s="1"/>
  <c r="N296" i="182"/>
  <c r="K296" i="182"/>
  <c r="J296" i="182"/>
  <c r="N295" i="182"/>
  <c r="K295" i="182"/>
  <c r="J295" i="182"/>
  <c r="M295" i="182" s="1"/>
  <c r="N294" i="182"/>
  <c r="L294" i="182"/>
  <c r="K294" i="182"/>
  <c r="J294" i="182"/>
  <c r="M294" i="182" s="1"/>
  <c r="N293" i="182"/>
  <c r="K293" i="182"/>
  <c r="L293" i="182" s="1"/>
  <c r="J293" i="182"/>
  <c r="M293" i="182" s="1"/>
  <c r="N292" i="182"/>
  <c r="K292" i="182"/>
  <c r="J292" i="182"/>
  <c r="N291" i="182"/>
  <c r="K291" i="182"/>
  <c r="J291" i="182"/>
  <c r="M291" i="182" s="1"/>
  <c r="N290" i="182"/>
  <c r="K290" i="182"/>
  <c r="M290" i="182" s="1"/>
  <c r="J290" i="182"/>
  <c r="L290" i="182" s="1"/>
  <c r="N289" i="182"/>
  <c r="K289" i="182"/>
  <c r="J289" i="182"/>
  <c r="M289" i="182" s="1"/>
  <c r="N288" i="182"/>
  <c r="K288" i="182"/>
  <c r="J288" i="182"/>
  <c r="N287" i="182"/>
  <c r="K287" i="182"/>
  <c r="J287" i="182"/>
  <c r="N286" i="182"/>
  <c r="K286" i="182"/>
  <c r="J286" i="182"/>
  <c r="L286" i="182" s="1"/>
  <c r="N285" i="182"/>
  <c r="M285" i="182"/>
  <c r="L285" i="182"/>
  <c r="K285" i="182"/>
  <c r="J285" i="182"/>
  <c r="N284" i="182"/>
  <c r="K284" i="182"/>
  <c r="J284" i="182"/>
  <c r="N283" i="182"/>
  <c r="K283" i="182"/>
  <c r="J283" i="182"/>
  <c r="M283" i="182" s="1"/>
  <c r="N282" i="182"/>
  <c r="K282" i="182"/>
  <c r="J282" i="182"/>
  <c r="M282" i="182" s="1"/>
  <c r="N281" i="182"/>
  <c r="M281" i="182"/>
  <c r="L281" i="182"/>
  <c r="K281" i="182"/>
  <c r="J281" i="182"/>
  <c r="N280" i="182"/>
  <c r="K280" i="182"/>
  <c r="J280" i="182"/>
  <c r="N279" i="182"/>
  <c r="K279" i="182"/>
  <c r="J279" i="182"/>
  <c r="M279" i="182" s="1"/>
  <c r="N278" i="182"/>
  <c r="K278" i="182"/>
  <c r="J278" i="182"/>
  <c r="M278" i="182" s="1"/>
  <c r="N277" i="182"/>
  <c r="M277" i="182"/>
  <c r="L277" i="182"/>
  <c r="K277" i="182"/>
  <c r="J277" i="182"/>
  <c r="N276" i="182"/>
  <c r="K276" i="182"/>
  <c r="J276" i="182"/>
  <c r="N275" i="182"/>
  <c r="K275" i="182"/>
  <c r="J275" i="182"/>
  <c r="M275" i="182" s="1"/>
  <c r="N274" i="182"/>
  <c r="K274" i="182"/>
  <c r="J274" i="182"/>
  <c r="M274" i="182" s="1"/>
  <c r="N273" i="182"/>
  <c r="M273" i="182"/>
  <c r="L273" i="182"/>
  <c r="K273" i="182"/>
  <c r="J273" i="182"/>
  <c r="N272" i="182"/>
  <c r="K272" i="182"/>
  <c r="J272" i="182"/>
  <c r="N271" i="182"/>
  <c r="K271" i="182"/>
  <c r="J271" i="182"/>
  <c r="N270" i="182"/>
  <c r="K270" i="182"/>
  <c r="J270" i="182"/>
  <c r="N269" i="182"/>
  <c r="K269" i="182"/>
  <c r="J269" i="182"/>
  <c r="N268" i="182"/>
  <c r="K268" i="182"/>
  <c r="J268" i="182"/>
  <c r="N267" i="182"/>
  <c r="K267" i="182"/>
  <c r="J267" i="182"/>
  <c r="M267" i="182" s="1"/>
  <c r="N266" i="182"/>
  <c r="M266" i="182"/>
  <c r="L266" i="182"/>
  <c r="K266" i="182"/>
  <c r="J266" i="182"/>
  <c r="N265" i="182"/>
  <c r="K265" i="182"/>
  <c r="M265" i="182" s="1"/>
  <c r="J265" i="182"/>
  <c r="L265" i="182" s="1"/>
  <c r="N264" i="182"/>
  <c r="K264" i="182"/>
  <c r="J264" i="182"/>
  <c r="N263" i="182"/>
  <c r="K263" i="182"/>
  <c r="J263" i="182"/>
  <c r="N262" i="182"/>
  <c r="L262" i="182"/>
  <c r="K262" i="182"/>
  <c r="M262" i="182" s="1"/>
  <c r="J262" i="182"/>
  <c r="N261" i="182"/>
  <c r="K261" i="182"/>
  <c r="J261" i="182"/>
  <c r="M261" i="182" s="1"/>
  <c r="N260" i="182"/>
  <c r="K260" i="182"/>
  <c r="J260" i="182"/>
  <c r="N259" i="182"/>
  <c r="K259" i="182"/>
  <c r="J259" i="182"/>
  <c r="M259" i="182" s="1"/>
  <c r="N258" i="182"/>
  <c r="L258" i="182"/>
  <c r="K258" i="182"/>
  <c r="M258" i="182" s="1"/>
  <c r="J258" i="182"/>
  <c r="N257" i="182"/>
  <c r="K257" i="182"/>
  <c r="L257" i="182" s="1"/>
  <c r="J257" i="182"/>
  <c r="M257" i="182" s="1"/>
  <c r="N256" i="182"/>
  <c r="K256" i="182"/>
  <c r="J256" i="182"/>
  <c r="N255" i="182"/>
  <c r="K255" i="182"/>
  <c r="J255" i="182"/>
  <c r="N254" i="182"/>
  <c r="L254" i="182"/>
  <c r="K254" i="182"/>
  <c r="J254" i="182"/>
  <c r="M254" i="182" s="1"/>
  <c r="N253" i="182"/>
  <c r="K253" i="182"/>
  <c r="L253" i="182" s="1"/>
  <c r="J253" i="182"/>
  <c r="M253" i="182" s="1"/>
  <c r="N252" i="182"/>
  <c r="K252" i="182"/>
  <c r="J252" i="182"/>
  <c r="N251" i="182"/>
  <c r="K251" i="182"/>
  <c r="J251" i="182"/>
  <c r="N250" i="182"/>
  <c r="K250" i="182"/>
  <c r="M250" i="182" s="1"/>
  <c r="J250" i="182"/>
  <c r="L250" i="182" s="1"/>
  <c r="N249" i="182"/>
  <c r="K249" i="182"/>
  <c r="J249" i="182"/>
  <c r="M249" i="182" s="1"/>
  <c r="N248" i="182"/>
  <c r="K248" i="182"/>
  <c r="J248" i="182"/>
  <c r="N247" i="182"/>
  <c r="K247" i="182"/>
  <c r="J247" i="182"/>
  <c r="M247" i="182" s="1"/>
  <c r="N246" i="182"/>
  <c r="M246" i="182"/>
  <c r="K246" i="182"/>
  <c r="J246" i="182"/>
  <c r="L246" i="182" s="1"/>
  <c r="N245" i="182"/>
  <c r="K245" i="182"/>
  <c r="J245" i="182"/>
  <c r="M245" i="182" s="1"/>
  <c r="N244" i="182"/>
  <c r="K244" i="182"/>
  <c r="J244" i="182"/>
  <c r="N243" i="182"/>
  <c r="K243" i="182"/>
  <c r="J243" i="182"/>
  <c r="N242" i="182"/>
  <c r="M242" i="182"/>
  <c r="K242" i="182"/>
  <c r="J242" i="182"/>
  <c r="L242" i="182" s="1"/>
  <c r="N241" i="182"/>
  <c r="K241" i="182"/>
  <c r="J241" i="182"/>
  <c r="M241" i="182" s="1"/>
  <c r="N240" i="182"/>
  <c r="K240" i="182"/>
  <c r="J240" i="182"/>
  <c r="N239" i="182"/>
  <c r="K239" i="182"/>
  <c r="J239" i="182"/>
  <c r="N238" i="182"/>
  <c r="K238" i="182"/>
  <c r="J238" i="182"/>
  <c r="L238" i="182" s="1"/>
  <c r="N237" i="182"/>
  <c r="M237" i="182"/>
  <c r="L237" i="182"/>
  <c r="K237" i="182"/>
  <c r="J237" i="182"/>
  <c r="N236" i="182"/>
  <c r="K236" i="182"/>
  <c r="J236" i="182"/>
  <c r="L236" i="182" s="1"/>
  <c r="N235" i="182"/>
  <c r="K235" i="182"/>
  <c r="J235" i="182"/>
  <c r="N234" i="182"/>
  <c r="M234" i="182"/>
  <c r="K234" i="182"/>
  <c r="L234" i="182" s="1"/>
  <c r="J234" i="182"/>
  <c r="N233" i="182"/>
  <c r="M233" i="182"/>
  <c r="L233" i="182"/>
  <c r="K233" i="182"/>
  <c r="J233" i="182"/>
  <c r="N232" i="182"/>
  <c r="K232" i="182"/>
  <c r="J232" i="182"/>
  <c r="N231" i="182"/>
  <c r="K231" i="182"/>
  <c r="J231" i="182"/>
  <c r="N230" i="182"/>
  <c r="K230" i="182"/>
  <c r="J230" i="182"/>
  <c r="M230" i="182" s="1"/>
  <c r="N229" i="182"/>
  <c r="M229" i="182"/>
  <c r="K229" i="182"/>
  <c r="L229" i="182" s="1"/>
  <c r="J229" i="182"/>
  <c r="N228" i="182"/>
  <c r="M228" i="182"/>
  <c r="K228" i="182"/>
  <c r="J228" i="182"/>
  <c r="N227" i="182"/>
  <c r="K227" i="182"/>
  <c r="J227" i="182"/>
  <c r="N226" i="182"/>
  <c r="K226" i="182"/>
  <c r="L226" i="182" s="1"/>
  <c r="J226" i="182"/>
  <c r="M226" i="182" s="1"/>
  <c r="N225" i="182"/>
  <c r="M225" i="182"/>
  <c r="L225" i="182"/>
  <c r="K225" i="182"/>
  <c r="J225" i="182"/>
  <c r="N224" i="182"/>
  <c r="K224" i="182"/>
  <c r="J224" i="182"/>
  <c r="N223" i="182"/>
  <c r="K223" i="182"/>
  <c r="J223" i="182"/>
  <c r="N222" i="182"/>
  <c r="K222" i="182"/>
  <c r="L222" i="182" s="1"/>
  <c r="J222" i="182"/>
  <c r="M222" i="182" s="1"/>
  <c r="N221" i="182"/>
  <c r="M221" i="182"/>
  <c r="L221" i="182"/>
  <c r="K221" i="182"/>
  <c r="J221" i="182"/>
  <c r="N220" i="182"/>
  <c r="K220" i="182"/>
  <c r="J220" i="182"/>
  <c r="N219" i="182"/>
  <c r="K219" i="182"/>
  <c r="J219" i="182"/>
  <c r="N218" i="182"/>
  <c r="K218" i="182"/>
  <c r="J218" i="182"/>
  <c r="L218" i="182" s="1"/>
  <c r="N217" i="182"/>
  <c r="M217" i="182"/>
  <c r="K217" i="182"/>
  <c r="L217" i="182" s="1"/>
  <c r="J217" i="182"/>
  <c r="N216" i="182"/>
  <c r="K216" i="182"/>
  <c r="J216" i="182"/>
  <c r="L216" i="182" s="1"/>
  <c r="N215" i="182"/>
  <c r="K215" i="182"/>
  <c r="J215" i="182"/>
  <c r="N214" i="182"/>
  <c r="M214" i="182"/>
  <c r="K214" i="182"/>
  <c r="J214" i="182"/>
  <c r="N213" i="182"/>
  <c r="L213" i="182"/>
  <c r="K213" i="182"/>
  <c r="J213" i="182"/>
  <c r="M213" i="182" s="1"/>
  <c r="N212" i="182"/>
  <c r="K212" i="182"/>
  <c r="J212" i="182"/>
  <c r="L212" i="182" s="1"/>
  <c r="N211" i="182"/>
  <c r="K211" i="182"/>
  <c r="J211" i="182"/>
  <c r="N210" i="182"/>
  <c r="K210" i="182"/>
  <c r="M210" i="182" s="1"/>
  <c r="J210" i="182"/>
  <c r="N209" i="182"/>
  <c r="K209" i="182"/>
  <c r="J209" i="182"/>
  <c r="M209" i="182" s="1"/>
  <c r="N208" i="182"/>
  <c r="K208" i="182"/>
  <c r="J208" i="182"/>
  <c r="N207" i="182"/>
  <c r="K207" i="182"/>
  <c r="J207" i="182"/>
  <c r="N206" i="182"/>
  <c r="M206" i="182"/>
  <c r="K206" i="182"/>
  <c r="J206" i="182"/>
  <c r="N205" i="182"/>
  <c r="K205" i="182"/>
  <c r="L205" i="182" s="1"/>
  <c r="J205" i="182"/>
  <c r="M205" i="182" s="1"/>
  <c r="N204" i="182"/>
  <c r="M204" i="182"/>
  <c r="K204" i="182"/>
  <c r="J204" i="182"/>
  <c r="N203" i="182"/>
  <c r="K203" i="182"/>
  <c r="J203" i="182"/>
  <c r="N202" i="182"/>
  <c r="K202" i="182"/>
  <c r="M202" i="182" s="1"/>
  <c r="J202" i="182"/>
  <c r="N201" i="182"/>
  <c r="K201" i="182"/>
  <c r="J201" i="182"/>
  <c r="M201" i="182" s="1"/>
  <c r="N200" i="182"/>
  <c r="M200" i="182"/>
  <c r="K200" i="182"/>
  <c r="J200" i="182"/>
  <c r="L200" i="182" s="1"/>
  <c r="N199" i="182"/>
  <c r="K199" i="182"/>
  <c r="J199" i="182"/>
  <c r="N198" i="182"/>
  <c r="K198" i="182"/>
  <c r="J198" i="182"/>
  <c r="N197" i="182"/>
  <c r="M197" i="182"/>
  <c r="L197" i="182"/>
  <c r="K197" i="182"/>
  <c r="J197" i="182"/>
  <c r="N196" i="182"/>
  <c r="K196" i="182"/>
  <c r="J196" i="182"/>
  <c r="M196" i="182" s="1"/>
  <c r="N195" i="182"/>
  <c r="K195" i="182"/>
  <c r="J195" i="182"/>
  <c r="N194" i="182"/>
  <c r="K194" i="182"/>
  <c r="J194" i="182"/>
  <c r="M194" i="182" s="1"/>
  <c r="N193" i="182"/>
  <c r="M193" i="182"/>
  <c r="L193" i="182"/>
  <c r="K193" i="182"/>
  <c r="J193" i="182"/>
  <c r="N192" i="182"/>
  <c r="K192" i="182"/>
  <c r="J192" i="182"/>
  <c r="M192" i="182" s="1"/>
  <c r="N191" i="182"/>
  <c r="K191" i="182"/>
  <c r="J191" i="182"/>
  <c r="N190" i="182"/>
  <c r="M190" i="182"/>
  <c r="K190" i="182"/>
  <c r="J190" i="182"/>
  <c r="L190" i="182" s="1"/>
  <c r="N189" i="182"/>
  <c r="K189" i="182"/>
  <c r="J189" i="182"/>
  <c r="N188" i="182"/>
  <c r="K188" i="182"/>
  <c r="J188" i="182"/>
  <c r="N187" i="182"/>
  <c r="K187" i="182"/>
  <c r="J187" i="182"/>
  <c r="M187" i="182" s="1"/>
  <c r="N186" i="182"/>
  <c r="K186" i="182"/>
  <c r="J186" i="182"/>
  <c r="N185" i="182"/>
  <c r="L185" i="182"/>
  <c r="K185" i="182"/>
  <c r="J185" i="182"/>
  <c r="M185" i="182" s="1"/>
  <c r="N184" i="182"/>
  <c r="K184" i="182"/>
  <c r="J184" i="182"/>
  <c r="N183" i="182"/>
  <c r="K183" i="182"/>
  <c r="J183" i="182"/>
  <c r="N182" i="182"/>
  <c r="K182" i="182"/>
  <c r="M182" i="182" s="1"/>
  <c r="J182" i="182"/>
  <c r="N181" i="182"/>
  <c r="K181" i="182"/>
  <c r="J181" i="182"/>
  <c r="M181" i="182" s="1"/>
  <c r="N180" i="182"/>
  <c r="M180" i="182"/>
  <c r="K180" i="182"/>
  <c r="J180" i="182"/>
  <c r="N179" i="182"/>
  <c r="K179" i="182"/>
  <c r="L179" i="182" s="1"/>
  <c r="J179" i="182"/>
  <c r="N178" i="182"/>
  <c r="K178" i="182"/>
  <c r="M178" i="182" s="1"/>
  <c r="J178" i="182"/>
  <c r="N177" i="182"/>
  <c r="K177" i="182"/>
  <c r="J177" i="182"/>
  <c r="M177" i="182" s="1"/>
  <c r="N176" i="182"/>
  <c r="K176" i="182"/>
  <c r="J176" i="182"/>
  <c r="N175" i="182"/>
  <c r="K175" i="182"/>
  <c r="J175" i="182"/>
  <c r="N174" i="182"/>
  <c r="M174" i="182"/>
  <c r="K174" i="182"/>
  <c r="L174" i="182" s="1"/>
  <c r="J174" i="182"/>
  <c r="N173" i="182"/>
  <c r="K173" i="182"/>
  <c r="M173" i="182" s="1"/>
  <c r="J173" i="182"/>
  <c r="N172" i="182"/>
  <c r="K172" i="182"/>
  <c r="J172" i="182"/>
  <c r="L172" i="182" s="1"/>
  <c r="N171" i="182"/>
  <c r="K171" i="182"/>
  <c r="J171" i="182"/>
  <c r="M171" i="182" s="1"/>
  <c r="N170" i="182"/>
  <c r="K170" i="182"/>
  <c r="L170" i="182" s="1"/>
  <c r="J170" i="182"/>
  <c r="M170" i="182" s="1"/>
  <c r="N169" i="182"/>
  <c r="K169" i="182"/>
  <c r="J169" i="182"/>
  <c r="M169" i="182" s="1"/>
  <c r="N168" i="182"/>
  <c r="M168" i="182"/>
  <c r="K168" i="182"/>
  <c r="J168" i="182"/>
  <c r="N167" i="182"/>
  <c r="K167" i="182"/>
  <c r="J167" i="182"/>
  <c r="M167" i="182" s="1"/>
  <c r="N166" i="182"/>
  <c r="M166" i="182"/>
  <c r="K166" i="182"/>
  <c r="L166" i="182" s="1"/>
  <c r="J166" i="182"/>
  <c r="N165" i="182"/>
  <c r="K165" i="182"/>
  <c r="J165" i="182"/>
  <c r="M165" i="182" s="1"/>
  <c r="N164" i="182"/>
  <c r="K164" i="182"/>
  <c r="J164" i="182"/>
  <c r="N163" i="182"/>
  <c r="K163" i="182"/>
  <c r="J163" i="182"/>
  <c r="M163" i="182" s="1"/>
  <c r="N162" i="182"/>
  <c r="K162" i="182"/>
  <c r="M162" i="182" s="1"/>
  <c r="J162" i="182"/>
  <c r="N161" i="182"/>
  <c r="M161" i="182"/>
  <c r="L161" i="182"/>
  <c r="K161" i="182"/>
  <c r="J161" i="182"/>
  <c r="N160" i="182"/>
  <c r="K160" i="182"/>
  <c r="J160" i="182"/>
  <c r="M160" i="182" s="1"/>
  <c r="N159" i="182"/>
  <c r="K159" i="182"/>
  <c r="L159" i="182" s="1"/>
  <c r="J159" i="182"/>
  <c r="N158" i="182"/>
  <c r="K158" i="182"/>
  <c r="J158" i="182"/>
  <c r="M158" i="182" s="1"/>
  <c r="N157" i="182"/>
  <c r="M157" i="182"/>
  <c r="K157" i="182"/>
  <c r="J157" i="182"/>
  <c r="N156" i="182"/>
  <c r="K156" i="182"/>
  <c r="J156" i="182"/>
  <c r="N155" i="182"/>
  <c r="K155" i="182"/>
  <c r="J155" i="182"/>
  <c r="M155" i="182" s="1"/>
  <c r="N154" i="182"/>
  <c r="K154" i="182"/>
  <c r="J154" i="182"/>
  <c r="N153" i="182"/>
  <c r="L153" i="182"/>
  <c r="K153" i="182"/>
  <c r="J153" i="182"/>
  <c r="M153" i="182" s="1"/>
  <c r="N152" i="182"/>
  <c r="K152" i="182"/>
  <c r="J152" i="182"/>
  <c r="M152" i="182" s="1"/>
  <c r="N151" i="182"/>
  <c r="L151" i="182"/>
  <c r="K151" i="182"/>
  <c r="J151" i="182"/>
  <c r="M151" i="182" s="1"/>
  <c r="N150" i="182"/>
  <c r="K150" i="182"/>
  <c r="L150" i="182" s="1"/>
  <c r="J150" i="182"/>
  <c r="M150" i="182" s="1"/>
  <c r="N149" i="182"/>
  <c r="K149" i="182"/>
  <c r="J149" i="182"/>
  <c r="M149" i="182" s="1"/>
  <c r="N148" i="182"/>
  <c r="K148" i="182"/>
  <c r="J148" i="182"/>
  <c r="L148" i="182" s="1"/>
  <c r="N147" i="182"/>
  <c r="K147" i="182"/>
  <c r="J147" i="182"/>
  <c r="M147" i="182" s="1"/>
  <c r="N146" i="182"/>
  <c r="K146" i="182"/>
  <c r="M146" i="182" s="1"/>
  <c r="J146" i="182"/>
  <c r="N145" i="182"/>
  <c r="K145" i="182"/>
  <c r="J145" i="182"/>
  <c r="M145" i="182" s="1"/>
  <c r="N144" i="182"/>
  <c r="M144" i="182"/>
  <c r="K144" i="182"/>
  <c r="J144" i="182"/>
  <c r="N143" i="182"/>
  <c r="K143" i="182"/>
  <c r="L143" i="182" s="1"/>
  <c r="J143" i="182"/>
  <c r="M143" i="182" s="1"/>
  <c r="N142" i="182"/>
  <c r="M142" i="182"/>
  <c r="L142" i="182"/>
  <c r="K142" i="182"/>
  <c r="J142" i="182"/>
  <c r="N141" i="182"/>
  <c r="K141" i="182"/>
  <c r="J141" i="182"/>
  <c r="L141" i="182" s="1"/>
  <c r="N140" i="182"/>
  <c r="K140" i="182"/>
  <c r="J140" i="182"/>
  <c r="N139" i="182"/>
  <c r="K139" i="182"/>
  <c r="J139" i="182"/>
  <c r="M139" i="182" s="1"/>
  <c r="N138" i="182"/>
  <c r="M138" i="182"/>
  <c r="K138" i="182"/>
  <c r="J138" i="182"/>
  <c r="N137" i="182"/>
  <c r="K137" i="182"/>
  <c r="L137" i="182" s="1"/>
  <c r="J137" i="182"/>
  <c r="M137" i="182" s="1"/>
  <c r="N136" i="182"/>
  <c r="M136" i="182"/>
  <c r="K136" i="182"/>
  <c r="J136" i="182"/>
  <c r="N135" i="182"/>
  <c r="K135" i="182"/>
  <c r="L135" i="182" s="1"/>
  <c r="J135" i="182"/>
  <c r="M135" i="182" s="1"/>
  <c r="N134" i="182"/>
  <c r="M134" i="182"/>
  <c r="L134" i="182"/>
  <c r="K134" i="182"/>
  <c r="J134" i="182"/>
  <c r="N133" i="182"/>
  <c r="K133" i="182"/>
  <c r="J133" i="182"/>
  <c r="M133" i="182" s="1"/>
  <c r="N132" i="182"/>
  <c r="K132" i="182"/>
  <c r="J132" i="182"/>
  <c r="L132" i="182" s="1"/>
  <c r="N131" i="182"/>
  <c r="K131" i="182"/>
  <c r="J131" i="182"/>
  <c r="M131" i="182" s="1"/>
  <c r="N130" i="182"/>
  <c r="K130" i="182"/>
  <c r="L130" i="182" s="1"/>
  <c r="J130" i="182"/>
  <c r="M130" i="182" s="1"/>
  <c r="N129" i="182"/>
  <c r="K129" i="182"/>
  <c r="J129" i="182"/>
  <c r="M129" i="182" s="1"/>
  <c r="N128" i="182"/>
  <c r="M128" i="182"/>
  <c r="K128" i="182"/>
  <c r="J128" i="182"/>
  <c r="N127" i="182"/>
  <c r="K127" i="182"/>
  <c r="J127" i="182"/>
  <c r="M127" i="182" s="1"/>
  <c r="N126" i="182"/>
  <c r="L126" i="182"/>
  <c r="K126" i="182"/>
  <c r="J126" i="182"/>
  <c r="M126" i="182" s="1"/>
  <c r="N125" i="182"/>
  <c r="K125" i="182"/>
  <c r="J125" i="182"/>
  <c r="L125" i="182" s="1"/>
  <c r="N124" i="182"/>
  <c r="K124" i="182"/>
  <c r="J124" i="182"/>
  <c r="N123" i="182"/>
  <c r="K123" i="182"/>
  <c r="J123" i="182"/>
  <c r="M123" i="182" s="1"/>
  <c r="N122" i="182"/>
  <c r="K122" i="182"/>
  <c r="J122" i="182"/>
  <c r="M122" i="182" s="1"/>
  <c r="N121" i="182"/>
  <c r="M121" i="182"/>
  <c r="K121" i="182"/>
  <c r="J121" i="182"/>
  <c r="L121" i="182" s="1"/>
  <c r="N120" i="182"/>
  <c r="K120" i="182"/>
  <c r="J120" i="182"/>
  <c r="M120" i="182" s="1"/>
  <c r="N119" i="182"/>
  <c r="K119" i="182"/>
  <c r="J119" i="182"/>
  <c r="M119" i="182" s="1"/>
  <c r="N118" i="182"/>
  <c r="L118" i="182"/>
  <c r="K118" i="182"/>
  <c r="J118" i="182"/>
  <c r="M118" i="182" s="1"/>
  <c r="N117" i="182"/>
  <c r="K117" i="182"/>
  <c r="J117" i="182"/>
  <c r="M117" i="182" s="1"/>
  <c r="N116" i="182"/>
  <c r="K116" i="182"/>
  <c r="J116" i="182"/>
  <c r="L116" i="182" s="1"/>
  <c r="N115" i="182"/>
  <c r="K115" i="182"/>
  <c r="J115" i="182"/>
  <c r="N114" i="182"/>
  <c r="M114" i="182"/>
  <c r="K114" i="182"/>
  <c r="L114" i="182" s="1"/>
  <c r="J114" i="182"/>
  <c r="N113" i="182"/>
  <c r="M113" i="182"/>
  <c r="L113" i="182"/>
  <c r="K113" i="182"/>
  <c r="J113" i="182"/>
  <c r="N112" i="182"/>
  <c r="K112" i="182"/>
  <c r="J112" i="182"/>
  <c r="M112" i="182" s="1"/>
  <c r="N111" i="182"/>
  <c r="K111" i="182"/>
  <c r="L111" i="182" s="1"/>
  <c r="J111" i="182"/>
  <c r="N110" i="182"/>
  <c r="K110" i="182"/>
  <c r="J110" i="182"/>
  <c r="M110" i="182" s="1"/>
  <c r="N109" i="182"/>
  <c r="M109" i="182"/>
  <c r="K109" i="182"/>
  <c r="J109" i="182"/>
  <c r="N108" i="182"/>
  <c r="K108" i="182"/>
  <c r="J108" i="182"/>
  <c r="N107" i="182"/>
  <c r="K107" i="182"/>
  <c r="J107" i="182"/>
  <c r="M107" i="182" s="1"/>
  <c r="N106" i="182"/>
  <c r="K106" i="182"/>
  <c r="J106" i="182"/>
  <c r="M106" i="182" s="1"/>
  <c r="N105" i="182"/>
  <c r="L105" i="182"/>
  <c r="K105" i="182"/>
  <c r="J105" i="182"/>
  <c r="M105" i="182" s="1"/>
  <c r="N104" i="182"/>
  <c r="K104" i="182"/>
  <c r="L104" i="182" s="1"/>
  <c r="J104" i="182"/>
  <c r="M104" i="182" s="1"/>
  <c r="N103" i="182"/>
  <c r="K103" i="182"/>
  <c r="J103" i="182"/>
  <c r="M103" i="182" s="1"/>
  <c r="N102" i="182"/>
  <c r="K102" i="182"/>
  <c r="J102" i="182"/>
  <c r="M102" i="182" s="1"/>
  <c r="N101" i="182"/>
  <c r="K101" i="182"/>
  <c r="J101" i="182"/>
  <c r="N100" i="182"/>
  <c r="M100" i="182"/>
  <c r="K100" i="182"/>
  <c r="J100" i="182"/>
  <c r="N99" i="182"/>
  <c r="K99" i="182"/>
  <c r="J99" i="182"/>
  <c r="L99" i="182" s="1"/>
  <c r="N98" i="182"/>
  <c r="K98" i="182"/>
  <c r="J98" i="182"/>
  <c r="M98" i="182" s="1"/>
  <c r="N97" i="182"/>
  <c r="K97" i="182"/>
  <c r="J97" i="182"/>
  <c r="M97" i="182" s="1"/>
  <c r="N96" i="182"/>
  <c r="M96" i="182"/>
  <c r="K96" i="182"/>
  <c r="J96" i="182"/>
  <c r="L96" i="182" s="1"/>
  <c r="N95" i="182"/>
  <c r="K95" i="182"/>
  <c r="J95" i="182"/>
  <c r="M95" i="182" s="1"/>
  <c r="N94" i="182"/>
  <c r="K94" i="182"/>
  <c r="L94" i="182" s="1"/>
  <c r="J94" i="182"/>
  <c r="M94" i="182" s="1"/>
  <c r="N93" i="182"/>
  <c r="M93" i="182"/>
  <c r="K93" i="182"/>
  <c r="L93" i="182" s="1"/>
  <c r="J93" i="182"/>
  <c r="N92" i="182"/>
  <c r="M92" i="182"/>
  <c r="K92" i="182"/>
  <c r="J92" i="182"/>
  <c r="N91" i="182"/>
  <c r="K91" i="182"/>
  <c r="M91" i="182" s="1"/>
  <c r="J91" i="182"/>
  <c r="N90" i="182"/>
  <c r="K90" i="182"/>
  <c r="J90" i="182"/>
  <c r="M90" i="182" s="1"/>
  <c r="N89" i="182"/>
  <c r="M89" i="182"/>
  <c r="K89" i="182"/>
  <c r="L89" i="182" s="1"/>
  <c r="J89" i="182"/>
  <c r="N88" i="182"/>
  <c r="M88" i="182"/>
  <c r="L88" i="182"/>
  <c r="K88" i="182"/>
  <c r="J88" i="182"/>
  <c r="N87" i="182"/>
  <c r="K87" i="182"/>
  <c r="J87" i="182"/>
  <c r="N86" i="182"/>
  <c r="K86" i="182"/>
  <c r="L86" i="182" s="1"/>
  <c r="J86" i="182"/>
  <c r="N85" i="182"/>
  <c r="K85" i="182"/>
  <c r="J85" i="182"/>
  <c r="M85" i="182" s="1"/>
  <c r="N84" i="182"/>
  <c r="M84" i="182"/>
  <c r="K84" i="182"/>
  <c r="J84" i="182"/>
  <c r="N83" i="182"/>
  <c r="K83" i="182"/>
  <c r="J83" i="182"/>
  <c r="L83" i="182" s="1"/>
  <c r="N82" i="182"/>
  <c r="K82" i="182"/>
  <c r="J82" i="182"/>
  <c r="M82" i="182" s="1"/>
  <c r="N81" i="182"/>
  <c r="K81" i="182"/>
  <c r="J81" i="182"/>
  <c r="M81" i="182" s="1"/>
  <c r="N80" i="182"/>
  <c r="M80" i="182"/>
  <c r="L80" i="182"/>
  <c r="K80" i="182"/>
  <c r="J80" i="182"/>
  <c r="N79" i="182"/>
  <c r="K79" i="182"/>
  <c r="J79" i="182"/>
  <c r="M79" i="182" s="1"/>
  <c r="N78" i="182"/>
  <c r="K78" i="182"/>
  <c r="L78" i="182" s="1"/>
  <c r="J78" i="182"/>
  <c r="M78" i="182" s="1"/>
  <c r="N77" i="182"/>
  <c r="K77" i="182"/>
  <c r="J77" i="182"/>
  <c r="N76" i="182"/>
  <c r="K76" i="182"/>
  <c r="J76" i="182"/>
  <c r="N75" i="182"/>
  <c r="K75" i="182"/>
  <c r="J75" i="182"/>
  <c r="N74" i="182"/>
  <c r="K74" i="182"/>
  <c r="J74" i="182"/>
  <c r="M74" i="182" s="1"/>
  <c r="N73" i="182"/>
  <c r="K73" i="182"/>
  <c r="L73" i="182" s="1"/>
  <c r="J73" i="182"/>
  <c r="M73" i="182" s="1"/>
  <c r="N72" i="182"/>
  <c r="K72" i="182"/>
  <c r="J72" i="182"/>
  <c r="L72" i="182" s="1"/>
  <c r="N71" i="182"/>
  <c r="K71" i="182"/>
  <c r="J71" i="182"/>
  <c r="M71" i="182" s="1"/>
  <c r="N70" i="182"/>
  <c r="K70" i="182"/>
  <c r="J70" i="182"/>
  <c r="M70" i="182" s="1"/>
  <c r="N69" i="182"/>
  <c r="M69" i="182"/>
  <c r="K69" i="182"/>
  <c r="J69" i="182"/>
  <c r="L69" i="182" s="1"/>
  <c r="N68" i="182"/>
  <c r="K68" i="182"/>
  <c r="J68" i="182"/>
  <c r="M68" i="182" s="1"/>
  <c r="N67" i="182"/>
  <c r="K67" i="182"/>
  <c r="J67" i="182"/>
  <c r="N66" i="182"/>
  <c r="K66" i="182"/>
  <c r="L66" i="182" s="1"/>
  <c r="J66" i="182"/>
  <c r="N65" i="182"/>
  <c r="K65" i="182"/>
  <c r="J65" i="182"/>
  <c r="M65" i="182" s="1"/>
  <c r="N64" i="182"/>
  <c r="M64" i="182"/>
  <c r="K64" i="182"/>
  <c r="J64" i="182"/>
  <c r="N63" i="182"/>
  <c r="K63" i="182"/>
  <c r="J63" i="182"/>
  <c r="L63" i="182" s="1"/>
  <c r="N62" i="182"/>
  <c r="K62" i="182"/>
  <c r="J62" i="182"/>
  <c r="M62" i="182" s="1"/>
  <c r="N61" i="182"/>
  <c r="K61" i="182"/>
  <c r="J61" i="182"/>
  <c r="M61" i="182" s="1"/>
  <c r="N60" i="182"/>
  <c r="M60" i="182"/>
  <c r="K60" i="182"/>
  <c r="J60" i="182"/>
  <c r="L60" i="182" s="1"/>
  <c r="N59" i="182"/>
  <c r="K59" i="182"/>
  <c r="J59" i="182"/>
  <c r="M59" i="182" s="1"/>
  <c r="N58" i="182"/>
  <c r="K58" i="182"/>
  <c r="L58" i="182" s="1"/>
  <c r="J58" i="182"/>
  <c r="M58" i="182" s="1"/>
  <c r="N57" i="182"/>
  <c r="M57" i="182"/>
  <c r="K57" i="182"/>
  <c r="L57" i="182" s="1"/>
  <c r="J57" i="182"/>
  <c r="N56" i="182"/>
  <c r="M56" i="182"/>
  <c r="K56" i="182"/>
  <c r="J56" i="182"/>
  <c r="N55" i="182"/>
  <c r="M55" i="182"/>
  <c r="K55" i="182"/>
  <c r="J55" i="182"/>
  <c r="N54" i="182"/>
  <c r="K54" i="182"/>
  <c r="J54" i="182"/>
  <c r="M54" i="182" s="1"/>
  <c r="N53" i="182"/>
  <c r="M53" i="182"/>
  <c r="K53" i="182"/>
  <c r="L53" i="182" s="1"/>
  <c r="J53" i="182"/>
  <c r="N52" i="182"/>
  <c r="M52" i="182"/>
  <c r="L52" i="182"/>
  <c r="K52" i="182"/>
  <c r="J52" i="182"/>
  <c r="N51" i="182"/>
  <c r="K51" i="182"/>
  <c r="J51" i="182"/>
  <c r="M51" i="182" s="1"/>
  <c r="N50" i="182"/>
  <c r="K50" i="182"/>
  <c r="J50" i="182"/>
  <c r="M50" i="182" s="1"/>
  <c r="N49" i="182"/>
  <c r="K49" i="182"/>
  <c r="J49" i="182"/>
  <c r="N48" i="182"/>
  <c r="K48" i="182"/>
  <c r="J48" i="182"/>
  <c r="M48" i="182" s="1"/>
  <c r="N47" i="182"/>
  <c r="K47" i="182"/>
  <c r="J47" i="182"/>
  <c r="L47" i="182" s="1"/>
  <c r="N46" i="182"/>
  <c r="K46" i="182"/>
  <c r="J46" i="182"/>
  <c r="M46" i="182" s="1"/>
  <c r="N45" i="182"/>
  <c r="M45" i="182"/>
  <c r="K45" i="182"/>
  <c r="J45" i="182"/>
  <c r="L45" i="182" s="1"/>
  <c r="N44" i="182"/>
  <c r="L44" i="182"/>
  <c r="K44" i="182"/>
  <c r="J44" i="182"/>
  <c r="M44" i="182" s="1"/>
  <c r="N43" i="182"/>
  <c r="K43" i="182"/>
  <c r="J43" i="182"/>
  <c r="M43" i="182" s="1"/>
  <c r="N42" i="182"/>
  <c r="K42" i="182"/>
  <c r="J42" i="182"/>
  <c r="M42" i="182" s="1"/>
  <c r="N41" i="182"/>
  <c r="M41" i="182"/>
  <c r="K41" i="182"/>
  <c r="L41" i="182" s="1"/>
  <c r="J41" i="182"/>
  <c r="N40" i="182"/>
  <c r="K40" i="182"/>
  <c r="J40" i="182"/>
  <c r="L40" i="182" s="1"/>
  <c r="N39" i="182"/>
  <c r="M39" i="182"/>
  <c r="K39" i="182"/>
  <c r="J39" i="182"/>
  <c r="N38" i="182"/>
  <c r="K38" i="182"/>
  <c r="J38" i="182"/>
  <c r="N37" i="182"/>
  <c r="M37" i="182"/>
  <c r="L37" i="182"/>
  <c r="K37" i="182"/>
  <c r="J37" i="182"/>
  <c r="N36" i="182"/>
  <c r="M36" i="182"/>
  <c r="K36" i="182"/>
  <c r="J36" i="182"/>
  <c r="L36" i="182" s="1"/>
  <c r="N35" i="182"/>
  <c r="K35" i="182"/>
  <c r="J35" i="182"/>
  <c r="M35" i="182" s="1"/>
  <c r="N34" i="182"/>
  <c r="K34" i="182"/>
  <c r="L34" i="182" s="1"/>
  <c r="J34" i="182"/>
  <c r="M34" i="182" s="1"/>
  <c r="N33" i="182"/>
  <c r="M33" i="182"/>
  <c r="K33" i="182"/>
  <c r="L33" i="182" s="1"/>
  <c r="J33" i="182"/>
  <c r="N32" i="182"/>
  <c r="M32" i="182"/>
  <c r="K32" i="182"/>
  <c r="J32" i="182"/>
  <c r="N31" i="182"/>
  <c r="K31" i="182"/>
  <c r="M31" i="182" s="1"/>
  <c r="J31" i="182"/>
  <c r="N30" i="182"/>
  <c r="K30" i="182"/>
  <c r="J30" i="182"/>
  <c r="M30" i="182" s="1"/>
  <c r="N29" i="182"/>
  <c r="M29" i="182"/>
  <c r="K29" i="182"/>
  <c r="L29" i="182" s="1"/>
  <c r="J29" i="182"/>
  <c r="N28" i="182"/>
  <c r="K28" i="182"/>
  <c r="J28" i="182"/>
  <c r="M28" i="182" s="1"/>
  <c r="N27" i="182"/>
  <c r="K27" i="182"/>
  <c r="J27" i="182"/>
  <c r="M27" i="182" s="1"/>
  <c r="N26" i="182"/>
  <c r="K26" i="182"/>
  <c r="J26" i="182"/>
  <c r="M26" i="182" s="1"/>
  <c r="N25" i="182"/>
  <c r="M25" i="182"/>
  <c r="K25" i="182"/>
  <c r="J25" i="182"/>
  <c r="N24" i="182"/>
  <c r="K24" i="182"/>
  <c r="J24" i="182"/>
  <c r="L24" i="182" s="1"/>
  <c r="N23" i="182"/>
  <c r="M23" i="182"/>
  <c r="K23" i="182"/>
  <c r="J23" i="182"/>
  <c r="L23" i="182" s="1"/>
  <c r="N22" i="182"/>
  <c r="K22" i="182"/>
  <c r="J22" i="182"/>
  <c r="M22" i="182" s="1"/>
  <c r="N21" i="182"/>
  <c r="L21" i="182"/>
  <c r="K21" i="182"/>
  <c r="J21" i="182"/>
  <c r="M21" i="182" s="1"/>
  <c r="N20" i="182"/>
  <c r="K20" i="182"/>
  <c r="M20" i="182" s="1"/>
  <c r="J20" i="182"/>
  <c r="N19" i="182"/>
  <c r="K19" i="182"/>
  <c r="J19" i="182"/>
  <c r="M19" i="182" s="1"/>
  <c r="N18" i="182"/>
  <c r="K18" i="182"/>
  <c r="J18" i="182"/>
  <c r="M18" i="182" s="1"/>
  <c r="N17" i="182"/>
  <c r="K17" i="182"/>
  <c r="J17" i="182"/>
  <c r="N16" i="182"/>
  <c r="M16" i="182"/>
  <c r="K16" i="182"/>
  <c r="J16" i="182"/>
  <c r="N15" i="182"/>
  <c r="K15" i="182"/>
  <c r="J15" i="182"/>
  <c r="L15" i="182" s="1"/>
  <c r="N14" i="182"/>
  <c r="K14" i="182"/>
  <c r="J14" i="182"/>
  <c r="N13" i="182"/>
  <c r="K13" i="182"/>
  <c r="J13" i="182"/>
  <c r="M13" i="182" s="1"/>
  <c r="N12" i="182"/>
  <c r="M12" i="182"/>
  <c r="K12" i="182"/>
  <c r="J12" i="182"/>
  <c r="L12" i="182" s="1"/>
  <c r="N11" i="182"/>
  <c r="K11" i="182"/>
  <c r="J11" i="182"/>
  <c r="M11" i="182" s="1"/>
  <c r="N10" i="182"/>
  <c r="K10" i="182"/>
  <c r="L10" i="182" s="1"/>
  <c r="J10" i="182"/>
  <c r="M10" i="182" s="1"/>
  <c r="N9" i="182"/>
  <c r="M9" i="182"/>
  <c r="K9" i="182"/>
  <c r="L9" i="182" s="1"/>
  <c r="J9" i="182"/>
  <c r="N8" i="182"/>
  <c r="M8" i="182"/>
  <c r="K8" i="182"/>
  <c r="J8" i="182"/>
  <c r="N7" i="182"/>
  <c r="M7" i="182"/>
  <c r="K7" i="182"/>
  <c r="J7" i="182"/>
  <c r="N6" i="182"/>
  <c r="K6" i="182"/>
  <c r="J6" i="182"/>
  <c r="M6" i="182" s="1"/>
  <c r="N5" i="182"/>
  <c r="M5" i="182"/>
  <c r="K5" i="182"/>
  <c r="L5" i="182" s="1"/>
  <c r="J5" i="182"/>
  <c r="N4" i="182"/>
  <c r="M4" i="182"/>
  <c r="L4" i="182"/>
  <c r="K4" i="182"/>
  <c r="J4" i="182"/>
  <c r="N3" i="182"/>
  <c r="K3" i="182"/>
  <c r="J3" i="182"/>
  <c r="N2" i="182"/>
  <c r="N1" i="182" s="1"/>
  <c r="K2" i="182"/>
  <c r="J2" i="182"/>
  <c r="D1713" i="188"/>
  <c r="B1713" i="188"/>
  <c r="D1712" i="188"/>
  <c r="B1712" i="188"/>
  <c r="D1711" i="188"/>
  <c r="B1711" i="188"/>
  <c r="D1710" i="188"/>
  <c r="B1710" i="188"/>
  <c r="D1709" i="188"/>
  <c r="B1709" i="188"/>
  <c r="D1708" i="188"/>
  <c r="B1708" i="188"/>
  <c r="D1707" i="188"/>
  <c r="B1707" i="188"/>
  <c r="D1706" i="188"/>
  <c r="B1706" i="188"/>
  <c r="D1705" i="188"/>
  <c r="B1705" i="188"/>
  <c r="D1704" i="188"/>
  <c r="B1704" i="188"/>
  <c r="D1703" i="188"/>
  <c r="B1703" i="188"/>
  <c r="D1702" i="188"/>
  <c r="B1702" i="188"/>
  <c r="D1701" i="188"/>
  <c r="B1701" i="188"/>
  <c r="D1700" i="188"/>
  <c r="B1700" i="188"/>
  <c r="D1699" i="188"/>
  <c r="B1699" i="188"/>
  <c r="D1698" i="188"/>
  <c r="B1698" i="188"/>
  <c r="D1697" i="188"/>
  <c r="B1697" i="188"/>
  <c r="D1696" i="188"/>
  <c r="B1696" i="188"/>
  <c r="D1695" i="188"/>
  <c r="B1695" i="188"/>
  <c r="D1694" i="188"/>
  <c r="B1694" i="188"/>
  <c r="D1693" i="188"/>
  <c r="B1693" i="188"/>
  <c r="D1692" i="188"/>
  <c r="B1692" i="188"/>
  <c r="D1691" i="188"/>
  <c r="B1691" i="188"/>
  <c r="D1690" i="188"/>
  <c r="B1690" i="188"/>
  <c r="D1689" i="188"/>
  <c r="B1689" i="188"/>
  <c r="D1688" i="188"/>
  <c r="B1688" i="188"/>
  <c r="D1687" i="188"/>
  <c r="B1687" i="188"/>
  <c r="D1686" i="188"/>
  <c r="B1686" i="188"/>
  <c r="D1685" i="188"/>
  <c r="B1685" i="188"/>
  <c r="D1684" i="188"/>
  <c r="B1684" i="188"/>
  <c r="D1683" i="188"/>
  <c r="B1683" i="188"/>
  <c r="D1682" i="188"/>
  <c r="B1682" i="188"/>
  <c r="D1681" i="188"/>
  <c r="B1681" i="188"/>
  <c r="D1680" i="188"/>
  <c r="B1680" i="188"/>
  <c r="D1679" i="188"/>
  <c r="B1679" i="188"/>
  <c r="D1678" i="188"/>
  <c r="B1678" i="188"/>
  <c r="D1677" i="188"/>
  <c r="B1677" i="188"/>
  <c r="D1676" i="188"/>
  <c r="B1676" i="188"/>
  <c r="D1675" i="188"/>
  <c r="B1675" i="188"/>
  <c r="D1674" i="188"/>
  <c r="B1674" i="188"/>
  <c r="D1673" i="188"/>
  <c r="B1673" i="188"/>
  <c r="D1672" i="188"/>
  <c r="B1672" i="188"/>
  <c r="D1671" i="188"/>
  <c r="B1671" i="188"/>
  <c r="D1670" i="188"/>
  <c r="B1670" i="188"/>
  <c r="D1669" i="188"/>
  <c r="B1669" i="188"/>
  <c r="D1668" i="188"/>
  <c r="B1668" i="188"/>
  <c r="D1667" i="188"/>
  <c r="B1667" i="188"/>
  <c r="D1666" i="188"/>
  <c r="B1666" i="188"/>
  <c r="D1665" i="188"/>
  <c r="B1665" i="188"/>
  <c r="D1664" i="188"/>
  <c r="B1664" i="188"/>
  <c r="D1663" i="188"/>
  <c r="B1663" i="188"/>
  <c r="D1662" i="188"/>
  <c r="B1662" i="188"/>
  <c r="D1661" i="188"/>
  <c r="B1661" i="188"/>
  <c r="D1660" i="188"/>
  <c r="B1660" i="188"/>
  <c r="D1659" i="188"/>
  <c r="B1659" i="188"/>
  <c r="D1658" i="188"/>
  <c r="B1658" i="188"/>
  <c r="D1657" i="188"/>
  <c r="B1657" i="188"/>
  <c r="D1656" i="188"/>
  <c r="B1656" i="188"/>
  <c r="D1655" i="188"/>
  <c r="B1655" i="188"/>
  <c r="D1654" i="188"/>
  <c r="B1654" i="188"/>
  <c r="D1653" i="188"/>
  <c r="B1653" i="188"/>
  <c r="D1652" i="188"/>
  <c r="B1652" i="188"/>
  <c r="D1651" i="188"/>
  <c r="B1651" i="188"/>
  <c r="D1650" i="188"/>
  <c r="B1650" i="188"/>
  <c r="D1649" i="188"/>
  <c r="B1649" i="188"/>
  <c r="D1648" i="188"/>
  <c r="B1648" i="188"/>
  <c r="D1647" i="188"/>
  <c r="B1647" i="188"/>
  <c r="D1646" i="188"/>
  <c r="B1646" i="188"/>
  <c r="D1645" i="188"/>
  <c r="B1645" i="188"/>
  <c r="D1644" i="188"/>
  <c r="B1644" i="188"/>
  <c r="D1643" i="188"/>
  <c r="B1643" i="188"/>
  <c r="D1642" i="188"/>
  <c r="B1642" i="188"/>
  <c r="D1641" i="188"/>
  <c r="B1641" i="188"/>
  <c r="D1640" i="188"/>
  <c r="B1640" i="188"/>
  <c r="D1639" i="188"/>
  <c r="B1639" i="188"/>
  <c r="D1638" i="188"/>
  <c r="B1638" i="188"/>
  <c r="D1637" i="188"/>
  <c r="B1637" i="188"/>
  <c r="D1636" i="188"/>
  <c r="B1636" i="188"/>
  <c r="D1635" i="188"/>
  <c r="B1635" i="188"/>
  <c r="D1634" i="188"/>
  <c r="B1634" i="188"/>
  <c r="D1633" i="188"/>
  <c r="B1633" i="188"/>
  <c r="D1632" i="188"/>
  <c r="B1632" i="188"/>
  <c r="D1631" i="188"/>
  <c r="B1631" i="188"/>
  <c r="D1630" i="188"/>
  <c r="B1630" i="188"/>
  <c r="D1629" i="188"/>
  <c r="B1629" i="188"/>
  <c r="D1628" i="188"/>
  <c r="B1628" i="188"/>
  <c r="D1627" i="188"/>
  <c r="B1627" i="188"/>
  <c r="D1626" i="188"/>
  <c r="B1626" i="188"/>
  <c r="D1625" i="188"/>
  <c r="B1625" i="188"/>
  <c r="D1624" i="188"/>
  <c r="B1624" i="188"/>
  <c r="D1623" i="188"/>
  <c r="B1623" i="188"/>
  <c r="D1622" i="188"/>
  <c r="B1622" i="188"/>
  <c r="D1621" i="188"/>
  <c r="B1621" i="188"/>
  <c r="D1620" i="188"/>
  <c r="B1620" i="188"/>
  <c r="D1619" i="188"/>
  <c r="B1619" i="188"/>
  <c r="D1618" i="188"/>
  <c r="B1618" i="188"/>
  <c r="D1617" i="188"/>
  <c r="B1617" i="188"/>
  <c r="D1616" i="188"/>
  <c r="B1616" i="188"/>
  <c r="D1615" i="188"/>
  <c r="B1615" i="188"/>
  <c r="D1614" i="188"/>
  <c r="B1614" i="188"/>
  <c r="D1613" i="188"/>
  <c r="B1613" i="188"/>
  <c r="D1612" i="188"/>
  <c r="B1612" i="188"/>
  <c r="D1611" i="188"/>
  <c r="B1611" i="188"/>
  <c r="D1610" i="188"/>
  <c r="B1610" i="188"/>
  <c r="D1609" i="188"/>
  <c r="B1609" i="188"/>
  <c r="D1608" i="188"/>
  <c r="B1608" i="188"/>
  <c r="D1607" i="188"/>
  <c r="B1607" i="188"/>
  <c r="D1606" i="188"/>
  <c r="B1606" i="188"/>
  <c r="D1605" i="188"/>
  <c r="B1605" i="188"/>
  <c r="D1604" i="188"/>
  <c r="B1604" i="188"/>
  <c r="D1603" i="188"/>
  <c r="B1603" i="188"/>
  <c r="D1602" i="188"/>
  <c r="B1602" i="188"/>
  <c r="D1601" i="188"/>
  <c r="B1601" i="188"/>
  <c r="D1600" i="188"/>
  <c r="B1600" i="188"/>
  <c r="D1599" i="188"/>
  <c r="B1599" i="188"/>
  <c r="D1598" i="188"/>
  <c r="B1598" i="188"/>
  <c r="D1597" i="188"/>
  <c r="B1597" i="188"/>
  <c r="D1596" i="188"/>
  <c r="B1596" i="188"/>
  <c r="D1595" i="188"/>
  <c r="B1595" i="188"/>
  <c r="D1594" i="188"/>
  <c r="B1594" i="188"/>
  <c r="D1593" i="188"/>
  <c r="B1593" i="188"/>
  <c r="D1592" i="188"/>
  <c r="B1592" i="188"/>
  <c r="D1591" i="188"/>
  <c r="B1591" i="188"/>
  <c r="D1590" i="188"/>
  <c r="B1590" i="188"/>
  <c r="D1589" i="188"/>
  <c r="B1589" i="188"/>
  <c r="D1588" i="188"/>
  <c r="B1588" i="188"/>
  <c r="D1587" i="188"/>
  <c r="B1587" i="188"/>
  <c r="D1586" i="188"/>
  <c r="B1586" i="188"/>
  <c r="D1585" i="188"/>
  <c r="B1585" i="188"/>
  <c r="D1584" i="188"/>
  <c r="B1584" i="188"/>
  <c r="D1583" i="188"/>
  <c r="B1583" i="188"/>
  <c r="D1582" i="188"/>
  <c r="B1582" i="188"/>
  <c r="D1581" i="188"/>
  <c r="B1581" i="188"/>
  <c r="D1580" i="188"/>
  <c r="B1580" i="188"/>
  <c r="D1579" i="188"/>
  <c r="B1579" i="188"/>
  <c r="D1578" i="188"/>
  <c r="B1578" i="188"/>
  <c r="D1577" i="188"/>
  <c r="B1577" i="188"/>
  <c r="D1576" i="188"/>
  <c r="B1576" i="188"/>
  <c r="D1575" i="188"/>
  <c r="B1575" i="188"/>
  <c r="D1574" i="188"/>
  <c r="B1574" i="188"/>
  <c r="D1573" i="188"/>
  <c r="B1573" i="188"/>
  <c r="D1572" i="188"/>
  <c r="B1572" i="188"/>
  <c r="D1571" i="188"/>
  <c r="B1571" i="188"/>
  <c r="D1570" i="188"/>
  <c r="B1570" i="188"/>
  <c r="D1569" i="188"/>
  <c r="B1569" i="188"/>
  <c r="D1568" i="188"/>
  <c r="B1568" i="188"/>
  <c r="D1567" i="188"/>
  <c r="B1567" i="188"/>
  <c r="D1566" i="188"/>
  <c r="B1566" i="188"/>
  <c r="D1565" i="188"/>
  <c r="B1565" i="188"/>
  <c r="D1564" i="188"/>
  <c r="B1564" i="188"/>
  <c r="D1563" i="188"/>
  <c r="B1563" i="188"/>
  <c r="D1562" i="188"/>
  <c r="B1562" i="188"/>
  <c r="D1561" i="188"/>
  <c r="B1561" i="188"/>
  <c r="D1560" i="188"/>
  <c r="B1560" i="188"/>
  <c r="D1559" i="188"/>
  <c r="B1559" i="188"/>
  <c r="D1558" i="188"/>
  <c r="B1558" i="188"/>
  <c r="D1557" i="188"/>
  <c r="B1557" i="188"/>
  <c r="D1556" i="188"/>
  <c r="B1556" i="188"/>
  <c r="D1555" i="188"/>
  <c r="B1555" i="188"/>
  <c r="D1554" i="188"/>
  <c r="B1554" i="188"/>
  <c r="D1553" i="188"/>
  <c r="B1553" i="188"/>
  <c r="D1552" i="188"/>
  <c r="B1552" i="188"/>
  <c r="D1551" i="188"/>
  <c r="B1551" i="188"/>
  <c r="D1550" i="188"/>
  <c r="B1550" i="188"/>
  <c r="D1549" i="188"/>
  <c r="B1549" i="188"/>
  <c r="D1548" i="188"/>
  <c r="B1548" i="188"/>
  <c r="D1547" i="188"/>
  <c r="B1547" i="188"/>
  <c r="D1546" i="188"/>
  <c r="B1546" i="188"/>
  <c r="D1545" i="188"/>
  <c r="B1545" i="188"/>
  <c r="D1544" i="188"/>
  <c r="B1544" i="188"/>
  <c r="D1543" i="188"/>
  <c r="B1543" i="188"/>
  <c r="D1542" i="188"/>
  <c r="B1542" i="188"/>
  <c r="D1541" i="188"/>
  <c r="B1541" i="188"/>
  <c r="D1540" i="188"/>
  <c r="B1540" i="188"/>
  <c r="D1539" i="188"/>
  <c r="B1539" i="188"/>
  <c r="D1538" i="188"/>
  <c r="B1538" i="188"/>
  <c r="D1537" i="188"/>
  <c r="B1537" i="188"/>
  <c r="D1536" i="188"/>
  <c r="B1536" i="188"/>
  <c r="D1535" i="188"/>
  <c r="B1535" i="188"/>
  <c r="D1534" i="188"/>
  <c r="B1534" i="188"/>
  <c r="D1533" i="188"/>
  <c r="B1533" i="188"/>
  <c r="D1532" i="188"/>
  <c r="B1532" i="188"/>
  <c r="D1531" i="188"/>
  <c r="B1531" i="188"/>
  <c r="D1530" i="188"/>
  <c r="B1530" i="188"/>
  <c r="D1529" i="188"/>
  <c r="B1529" i="188"/>
  <c r="D1528" i="188"/>
  <c r="B1528" i="188"/>
  <c r="D1527" i="188"/>
  <c r="B1527" i="188"/>
  <c r="D1526" i="188"/>
  <c r="B1526" i="188"/>
  <c r="D1525" i="188"/>
  <c r="B1525" i="188"/>
  <c r="D1524" i="188"/>
  <c r="B1524" i="188"/>
  <c r="D1523" i="188"/>
  <c r="B1523" i="188"/>
  <c r="D1522" i="188"/>
  <c r="B1522" i="188"/>
  <c r="D1521" i="188"/>
  <c r="B1521" i="188"/>
  <c r="D1520" i="188"/>
  <c r="B1520" i="188"/>
  <c r="D1519" i="188"/>
  <c r="B1519" i="188"/>
  <c r="D1518" i="188"/>
  <c r="B1518" i="188"/>
  <c r="D1517" i="188"/>
  <c r="B1517" i="188"/>
  <c r="D1516" i="188"/>
  <c r="B1516" i="188"/>
  <c r="D1515" i="188"/>
  <c r="B1515" i="188"/>
  <c r="D1514" i="188"/>
  <c r="B1514" i="188"/>
  <c r="D1513" i="188"/>
  <c r="B1513" i="188"/>
  <c r="D1512" i="188"/>
  <c r="B1512" i="188"/>
  <c r="D1511" i="188"/>
  <c r="B1511" i="188"/>
  <c r="D1510" i="188"/>
  <c r="B1510" i="188"/>
  <c r="D1509" i="188"/>
  <c r="B1509" i="188"/>
  <c r="D1508" i="188"/>
  <c r="B1508" i="188"/>
  <c r="D1507" i="188"/>
  <c r="B1507" i="188"/>
  <c r="D1506" i="188"/>
  <c r="B1506" i="188"/>
  <c r="D1505" i="188"/>
  <c r="B1505" i="188"/>
  <c r="D1504" i="188"/>
  <c r="B1504" i="188"/>
  <c r="D1503" i="188"/>
  <c r="B1503" i="188"/>
  <c r="D1502" i="188"/>
  <c r="B1502" i="188"/>
  <c r="D1501" i="188"/>
  <c r="B1501" i="188"/>
  <c r="D1500" i="188"/>
  <c r="B1500" i="188"/>
  <c r="D1499" i="188"/>
  <c r="B1499" i="188"/>
  <c r="D1498" i="188"/>
  <c r="B1498" i="188"/>
  <c r="D1497" i="188"/>
  <c r="B1497" i="188"/>
  <c r="D1496" i="188"/>
  <c r="B1496" i="188"/>
  <c r="D1495" i="188"/>
  <c r="B1495" i="188"/>
  <c r="D1494" i="188"/>
  <c r="B1494" i="188"/>
  <c r="D1493" i="188"/>
  <c r="B1493" i="188"/>
  <c r="D1492" i="188"/>
  <c r="B1492" i="188"/>
  <c r="D1491" i="188"/>
  <c r="B1491" i="188"/>
  <c r="D1490" i="188"/>
  <c r="B1490" i="188"/>
  <c r="D1489" i="188"/>
  <c r="B1489" i="188"/>
  <c r="D1488" i="188"/>
  <c r="B1488" i="188"/>
  <c r="D1487" i="188"/>
  <c r="B1487" i="188"/>
  <c r="D1486" i="188"/>
  <c r="B1486" i="188"/>
  <c r="D1485" i="188"/>
  <c r="B1485" i="188"/>
  <c r="D1484" i="188"/>
  <c r="B1484" i="188"/>
  <c r="D1483" i="188"/>
  <c r="B1483" i="188"/>
  <c r="D1482" i="188"/>
  <c r="B1482" i="188"/>
  <c r="D1481" i="188"/>
  <c r="B1481" i="188"/>
  <c r="D1480" i="188"/>
  <c r="B1480" i="188"/>
  <c r="D1479" i="188"/>
  <c r="B1479" i="188"/>
  <c r="D1478" i="188"/>
  <c r="B1478" i="188"/>
  <c r="D1477" i="188"/>
  <c r="B1477" i="188"/>
  <c r="D1476" i="188"/>
  <c r="B1476" i="188"/>
  <c r="D1475" i="188"/>
  <c r="B1475" i="188"/>
  <c r="D1474" i="188"/>
  <c r="B1474" i="188"/>
  <c r="D1473" i="188"/>
  <c r="B1473" i="188"/>
  <c r="D1472" i="188"/>
  <c r="B1472" i="188"/>
  <c r="D1471" i="188"/>
  <c r="B1471" i="188"/>
  <c r="D1470" i="188"/>
  <c r="B1470" i="188"/>
  <c r="D1469" i="188"/>
  <c r="B1469" i="188"/>
  <c r="D1468" i="188"/>
  <c r="B1468" i="188"/>
  <c r="D1467" i="188"/>
  <c r="B1467" i="188"/>
  <c r="D1466" i="188"/>
  <c r="B1466" i="188"/>
  <c r="D1465" i="188"/>
  <c r="B1465" i="188"/>
  <c r="D1464" i="188"/>
  <c r="B1464" i="188"/>
  <c r="D1463" i="188"/>
  <c r="B1463" i="188"/>
  <c r="D1462" i="188"/>
  <c r="B1462" i="188"/>
  <c r="D1461" i="188"/>
  <c r="B1461" i="188"/>
  <c r="D1460" i="188"/>
  <c r="B1460" i="188"/>
  <c r="D1459" i="188"/>
  <c r="B1459" i="188"/>
  <c r="D1458" i="188"/>
  <c r="B1458" i="188"/>
  <c r="D1457" i="188"/>
  <c r="B1457" i="188"/>
  <c r="D1456" i="188"/>
  <c r="B1456" i="188"/>
  <c r="D1455" i="188"/>
  <c r="B1455" i="188"/>
  <c r="D1454" i="188"/>
  <c r="B1454" i="188"/>
  <c r="D1453" i="188"/>
  <c r="B1453" i="188"/>
  <c r="D1452" i="188"/>
  <c r="B1452" i="188"/>
  <c r="D1451" i="188"/>
  <c r="B1451" i="188"/>
  <c r="D1450" i="188"/>
  <c r="B1450" i="188"/>
  <c r="D1449" i="188"/>
  <c r="B1449" i="188"/>
  <c r="D1448" i="188"/>
  <c r="B1448" i="188"/>
  <c r="D1447" i="188"/>
  <c r="B1447" i="188"/>
  <c r="D1446" i="188"/>
  <c r="B1446" i="188"/>
  <c r="D1445" i="188"/>
  <c r="B1445" i="188"/>
  <c r="D1444" i="188"/>
  <c r="B1444" i="188"/>
  <c r="D1443" i="188"/>
  <c r="B1443" i="188"/>
  <c r="D1442" i="188"/>
  <c r="B1442" i="188"/>
  <c r="D1441" i="188"/>
  <c r="B1441" i="188"/>
  <c r="D1440" i="188"/>
  <c r="B1440" i="188"/>
  <c r="D1439" i="188"/>
  <c r="B1439" i="188"/>
  <c r="D1438" i="188"/>
  <c r="B1438" i="188"/>
  <c r="D1437" i="188"/>
  <c r="B1437" i="188"/>
  <c r="D1436" i="188"/>
  <c r="B1436" i="188"/>
  <c r="D1435" i="188"/>
  <c r="B1435" i="188"/>
  <c r="D1434" i="188"/>
  <c r="B1434" i="188"/>
  <c r="D1433" i="188"/>
  <c r="B1433" i="188"/>
  <c r="D1432" i="188"/>
  <c r="B1432" i="188"/>
  <c r="D1431" i="188"/>
  <c r="B1431" i="188"/>
  <c r="D1430" i="188"/>
  <c r="B1430" i="188"/>
  <c r="D1429" i="188"/>
  <c r="B1429" i="188"/>
  <c r="D1428" i="188"/>
  <c r="B1428" i="188"/>
  <c r="D1427" i="188"/>
  <c r="B1427" i="188"/>
  <c r="D1426" i="188"/>
  <c r="B1426" i="188"/>
  <c r="D1425" i="188"/>
  <c r="B1425" i="188"/>
  <c r="D1424" i="188"/>
  <c r="B1424" i="188"/>
  <c r="D1423" i="188"/>
  <c r="B1423" i="188"/>
  <c r="D1422" i="188"/>
  <c r="B1422" i="188"/>
  <c r="D1421" i="188"/>
  <c r="B1421" i="188"/>
  <c r="D1420" i="188"/>
  <c r="B1420" i="188"/>
  <c r="D1419" i="188"/>
  <c r="B1419" i="188"/>
  <c r="D1418" i="188"/>
  <c r="B1418" i="188"/>
  <c r="D1417" i="188"/>
  <c r="B1417" i="188"/>
  <c r="D1416" i="188"/>
  <c r="B1416" i="188"/>
  <c r="D1415" i="188"/>
  <c r="B1415" i="188"/>
  <c r="D1414" i="188"/>
  <c r="B1414" i="188"/>
  <c r="D1413" i="188"/>
  <c r="B1413" i="188"/>
  <c r="D1412" i="188"/>
  <c r="B1412" i="188"/>
  <c r="D1411" i="188"/>
  <c r="B1411" i="188"/>
  <c r="D1410" i="188"/>
  <c r="B1410" i="188"/>
  <c r="D1409" i="188"/>
  <c r="B1409" i="188"/>
  <c r="D1408" i="188"/>
  <c r="B1408" i="188"/>
  <c r="D1407" i="188"/>
  <c r="B1407" i="188"/>
  <c r="D1406" i="188"/>
  <c r="B1406" i="188"/>
  <c r="D1405" i="188"/>
  <c r="B1405" i="188"/>
  <c r="D1404" i="188"/>
  <c r="B1404" i="188"/>
  <c r="D1403" i="188"/>
  <c r="B1403" i="188"/>
  <c r="D1402" i="188"/>
  <c r="B1402" i="188"/>
  <c r="D1401" i="188"/>
  <c r="B1401" i="188"/>
  <c r="D1400" i="188"/>
  <c r="B1400" i="188"/>
  <c r="D1399" i="188"/>
  <c r="B1399" i="188"/>
  <c r="D1398" i="188"/>
  <c r="B1398" i="188"/>
  <c r="D1397" i="188"/>
  <c r="B1397" i="188"/>
  <c r="D1396" i="188"/>
  <c r="B1396" i="188"/>
  <c r="D1395" i="188"/>
  <c r="B1395" i="188"/>
  <c r="D1394" i="188"/>
  <c r="B1394" i="188"/>
  <c r="D1393" i="188"/>
  <c r="B1393" i="188"/>
  <c r="D1392" i="188"/>
  <c r="B1392" i="188"/>
  <c r="D1391" i="188"/>
  <c r="B1391" i="188"/>
  <c r="D1390" i="188"/>
  <c r="B1390" i="188"/>
  <c r="D1389" i="188"/>
  <c r="B1389" i="188"/>
  <c r="D1388" i="188"/>
  <c r="B1388" i="188"/>
  <c r="D1387" i="188"/>
  <c r="B1387" i="188"/>
  <c r="D1386" i="188"/>
  <c r="B1386" i="188"/>
  <c r="D1385" i="188"/>
  <c r="B1385" i="188"/>
  <c r="D1384" i="188"/>
  <c r="B1384" i="188"/>
  <c r="D1383" i="188"/>
  <c r="B1383" i="188"/>
  <c r="D1382" i="188"/>
  <c r="B1382" i="188"/>
  <c r="D1381" i="188"/>
  <c r="B1381" i="188"/>
  <c r="D1380" i="188"/>
  <c r="B1380" i="188"/>
  <c r="D1379" i="188"/>
  <c r="B1379" i="188"/>
  <c r="D1378" i="188"/>
  <c r="B1378" i="188"/>
  <c r="D1377" i="188"/>
  <c r="B1377" i="188"/>
  <c r="D1376" i="188"/>
  <c r="B1376" i="188"/>
  <c r="D1375" i="188"/>
  <c r="B1375" i="188"/>
  <c r="D1374" i="188"/>
  <c r="B1374" i="188"/>
  <c r="D1373" i="188"/>
  <c r="B1373" i="188"/>
  <c r="D1372" i="188"/>
  <c r="B1372" i="188"/>
  <c r="D1371" i="188"/>
  <c r="B1371" i="188"/>
  <c r="D1370" i="188"/>
  <c r="B1370" i="188"/>
  <c r="D1369" i="188"/>
  <c r="B1369" i="188"/>
  <c r="D1368" i="188"/>
  <c r="B1368" i="188"/>
  <c r="D1367" i="188"/>
  <c r="B1367" i="188"/>
  <c r="D1366" i="188"/>
  <c r="B1366" i="188"/>
  <c r="D1365" i="188"/>
  <c r="B1365" i="188"/>
  <c r="D1364" i="188"/>
  <c r="B1364" i="188"/>
  <c r="D1363" i="188"/>
  <c r="B1363" i="188"/>
  <c r="D1362" i="188"/>
  <c r="B1362" i="188"/>
  <c r="D1361" i="188"/>
  <c r="B1361" i="188"/>
  <c r="D1360" i="188"/>
  <c r="B1360" i="188"/>
  <c r="D1359" i="188"/>
  <c r="B1359" i="188"/>
  <c r="D1358" i="188"/>
  <c r="B1358" i="188"/>
  <c r="D1357" i="188"/>
  <c r="B1357" i="188"/>
  <c r="D1356" i="188"/>
  <c r="B1356" i="188"/>
  <c r="D1355" i="188"/>
  <c r="B1355" i="188"/>
  <c r="D1354" i="188"/>
  <c r="B1354" i="188"/>
  <c r="D1353" i="188"/>
  <c r="B1353" i="188"/>
  <c r="D1352" i="188"/>
  <c r="B1352" i="188"/>
  <c r="D1351" i="188"/>
  <c r="B1351" i="188"/>
  <c r="D1350" i="188"/>
  <c r="B1350" i="188"/>
  <c r="D1349" i="188"/>
  <c r="B1349" i="188"/>
  <c r="D1348" i="188"/>
  <c r="B1348" i="188"/>
  <c r="D1347" i="188"/>
  <c r="B1347" i="188"/>
  <c r="D1346" i="188"/>
  <c r="B1346" i="188"/>
  <c r="D1345" i="188"/>
  <c r="B1345" i="188"/>
  <c r="D1344" i="188"/>
  <c r="B1344" i="188"/>
  <c r="D1343" i="188"/>
  <c r="B1343" i="188"/>
  <c r="D1342" i="188"/>
  <c r="B1342" i="188"/>
  <c r="D1341" i="188"/>
  <c r="B1341" i="188"/>
  <c r="D1340" i="188"/>
  <c r="B1340" i="188"/>
  <c r="D1339" i="188"/>
  <c r="B1339" i="188"/>
  <c r="D1338" i="188"/>
  <c r="B1338" i="188"/>
  <c r="D1337" i="188"/>
  <c r="B1337" i="188"/>
  <c r="D1336" i="188"/>
  <c r="B1336" i="188"/>
  <c r="D1335" i="188"/>
  <c r="B1335" i="188"/>
  <c r="D1334" i="188"/>
  <c r="B1334" i="188"/>
  <c r="D1333" i="188"/>
  <c r="B1333" i="188"/>
  <c r="D1332" i="188"/>
  <c r="B1332" i="188"/>
  <c r="D1331" i="188"/>
  <c r="B1331" i="188"/>
  <c r="D1330" i="188"/>
  <c r="B1330" i="188"/>
  <c r="D1329" i="188"/>
  <c r="B1329" i="188"/>
  <c r="D1328" i="188"/>
  <c r="B1328" i="188"/>
  <c r="D1327" i="188"/>
  <c r="B1327" i="188"/>
  <c r="D1326" i="188"/>
  <c r="B1326" i="188"/>
  <c r="D1325" i="188"/>
  <c r="B1325" i="188"/>
  <c r="D1324" i="188"/>
  <c r="B1324" i="188"/>
  <c r="D1323" i="188"/>
  <c r="B1323" i="188"/>
  <c r="D1322" i="188"/>
  <c r="B1322" i="188"/>
  <c r="D1321" i="188"/>
  <c r="B1321" i="188"/>
  <c r="D1320" i="188"/>
  <c r="B1320" i="188"/>
  <c r="D1319" i="188"/>
  <c r="B1319" i="188"/>
  <c r="D1318" i="188"/>
  <c r="B1318" i="188"/>
  <c r="D1317" i="188"/>
  <c r="B1317" i="188"/>
  <c r="D1316" i="188"/>
  <c r="B1316" i="188"/>
  <c r="D1315" i="188"/>
  <c r="B1315" i="188"/>
  <c r="D1314" i="188"/>
  <c r="B1314" i="188"/>
  <c r="D1313" i="188"/>
  <c r="B1313" i="188"/>
  <c r="D1312" i="188"/>
  <c r="B1312" i="188"/>
  <c r="D1311" i="188"/>
  <c r="B1311" i="188"/>
  <c r="D1310" i="188"/>
  <c r="B1310" i="188"/>
  <c r="D1309" i="188"/>
  <c r="B1309" i="188"/>
  <c r="D1308" i="188"/>
  <c r="B1308" i="188"/>
  <c r="D1307" i="188"/>
  <c r="B1307" i="188"/>
  <c r="D1306" i="188"/>
  <c r="B1306" i="188"/>
  <c r="D1305" i="188"/>
  <c r="B1305" i="188"/>
  <c r="D1304" i="188"/>
  <c r="B1304" i="188"/>
  <c r="D1303" i="188"/>
  <c r="B1303" i="188"/>
  <c r="D1302" i="188"/>
  <c r="B1302" i="188"/>
  <c r="D1301" i="188"/>
  <c r="B1301" i="188"/>
  <c r="D1300" i="188"/>
  <c r="B1300" i="188"/>
  <c r="D1299" i="188"/>
  <c r="B1299" i="188"/>
  <c r="D1298" i="188"/>
  <c r="B1298" i="188"/>
  <c r="D1297" i="188"/>
  <c r="B1297" i="188"/>
  <c r="D1296" i="188"/>
  <c r="B1296" i="188"/>
  <c r="D1295" i="188"/>
  <c r="B1295" i="188"/>
  <c r="D1294" i="188"/>
  <c r="B1294" i="188"/>
  <c r="D1293" i="188"/>
  <c r="B1293" i="188"/>
  <c r="D1292" i="188"/>
  <c r="B1292" i="188"/>
  <c r="D1291" i="188"/>
  <c r="B1291" i="188"/>
  <c r="D1290" i="188"/>
  <c r="B1290" i="188"/>
  <c r="D1289" i="188"/>
  <c r="B1289" i="188"/>
  <c r="D1288" i="188"/>
  <c r="B1288" i="188"/>
  <c r="D1287" i="188"/>
  <c r="B1287" i="188"/>
  <c r="D1286" i="188"/>
  <c r="B1286" i="188"/>
  <c r="D1285" i="188"/>
  <c r="B1285" i="188"/>
  <c r="D1284" i="188"/>
  <c r="B1284" i="188"/>
  <c r="D1283" i="188"/>
  <c r="B1283" i="188"/>
  <c r="D1282" i="188"/>
  <c r="B1282" i="188"/>
  <c r="D1281" i="188"/>
  <c r="B1281" i="188"/>
  <c r="D1280" i="188"/>
  <c r="B1280" i="188"/>
  <c r="D1279" i="188"/>
  <c r="B1279" i="188"/>
  <c r="D1278" i="188"/>
  <c r="B1278" i="188"/>
  <c r="D1277" i="188"/>
  <c r="B1277" i="188"/>
  <c r="D1276" i="188"/>
  <c r="B1276" i="188"/>
  <c r="D1275" i="188"/>
  <c r="B1275" i="188"/>
  <c r="D1274" i="188"/>
  <c r="B1274" i="188"/>
  <c r="D1273" i="188"/>
  <c r="B1273" i="188"/>
  <c r="D1272" i="188"/>
  <c r="B1272" i="188"/>
  <c r="D1271" i="188"/>
  <c r="B1271" i="188"/>
  <c r="D1270" i="188"/>
  <c r="B1270" i="188"/>
  <c r="D1269" i="188"/>
  <c r="B1269" i="188"/>
  <c r="D1268" i="188"/>
  <c r="B1268" i="188"/>
  <c r="D1267" i="188"/>
  <c r="B1267" i="188"/>
  <c r="D1266" i="188"/>
  <c r="B1266" i="188"/>
  <c r="D1265" i="188"/>
  <c r="B1265" i="188"/>
  <c r="D1264" i="188"/>
  <c r="B1264" i="188"/>
  <c r="D1263" i="188"/>
  <c r="B1263" i="188"/>
  <c r="D1262" i="188"/>
  <c r="B1262" i="188"/>
  <c r="D1261" i="188"/>
  <c r="B1261" i="188"/>
  <c r="D1260" i="188"/>
  <c r="B1260" i="188"/>
  <c r="D1259" i="188"/>
  <c r="B1259" i="188"/>
  <c r="D1258" i="188"/>
  <c r="B1258" i="188"/>
  <c r="D1257" i="188"/>
  <c r="B1257" i="188"/>
  <c r="D1256" i="188"/>
  <c r="B1256" i="188"/>
  <c r="D1255" i="188"/>
  <c r="B1255" i="188"/>
  <c r="D1254" i="188"/>
  <c r="B1254" i="188"/>
  <c r="D1253" i="188"/>
  <c r="B1253" i="188"/>
  <c r="D1252" i="188"/>
  <c r="B1252" i="188"/>
  <c r="D1251" i="188"/>
  <c r="B1251" i="188"/>
  <c r="D1250" i="188"/>
  <c r="B1250" i="188"/>
  <c r="D1249" i="188"/>
  <c r="B1249" i="188"/>
  <c r="D1248" i="188"/>
  <c r="B1248" i="188"/>
  <c r="D1247" i="188"/>
  <c r="B1247" i="188"/>
  <c r="D1246" i="188"/>
  <c r="B1246" i="188"/>
  <c r="D1245" i="188"/>
  <c r="B1245" i="188"/>
  <c r="D1244" i="188"/>
  <c r="B1244" i="188"/>
  <c r="D1243" i="188"/>
  <c r="B1243" i="188"/>
  <c r="D1242" i="188"/>
  <c r="B1242" i="188"/>
  <c r="D1241" i="188"/>
  <c r="B1241" i="188"/>
  <c r="D1240" i="188"/>
  <c r="B1240" i="188"/>
  <c r="D1239" i="188"/>
  <c r="B1239" i="188"/>
  <c r="D1238" i="188"/>
  <c r="B1238" i="188"/>
  <c r="D1237" i="188"/>
  <c r="B1237" i="188"/>
  <c r="D1236" i="188"/>
  <c r="B1236" i="188"/>
  <c r="D1235" i="188"/>
  <c r="B1235" i="188"/>
  <c r="D1234" i="188"/>
  <c r="B1234" i="188"/>
  <c r="D1233" i="188"/>
  <c r="B1233" i="188"/>
  <c r="D1232" i="188"/>
  <c r="B1232" i="188"/>
  <c r="D1231" i="188"/>
  <c r="B1231" i="188"/>
  <c r="D1230" i="188"/>
  <c r="B1230" i="188"/>
  <c r="D1229" i="188"/>
  <c r="B1229" i="188"/>
  <c r="D1228" i="188"/>
  <c r="B1228" i="188"/>
  <c r="D1227" i="188"/>
  <c r="B1227" i="188"/>
  <c r="D1226" i="188"/>
  <c r="B1226" i="188"/>
  <c r="D1225" i="188"/>
  <c r="B1225" i="188"/>
  <c r="D1224" i="188"/>
  <c r="B1224" i="188"/>
  <c r="D1223" i="188"/>
  <c r="B1223" i="188"/>
  <c r="D1222" i="188"/>
  <c r="B1222" i="188"/>
  <c r="D1221" i="188"/>
  <c r="B1221" i="188"/>
  <c r="D1220" i="188"/>
  <c r="B1220" i="188"/>
  <c r="D1219" i="188"/>
  <c r="B1219" i="188"/>
  <c r="D1218" i="188"/>
  <c r="B1218" i="188"/>
  <c r="D1217" i="188"/>
  <c r="B1217" i="188"/>
  <c r="D1216" i="188"/>
  <c r="B1216" i="188"/>
  <c r="D1215" i="188"/>
  <c r="B1215" i="188"/>
  <c r="D1214" i="188"/>
  <c r="B1214" i="188"/>
  <c r="D1213" i="188"/>
  <c r="B1213" i="188"/>
  <c r="D1212" i="188"/>
  <c r="B1212" i="188"/>
  <c r="D1211" i="188"/>
  <c r="B1211" i="188"/>
  <c r="D1210" i="188"/>
  <c r="B1210" i="188"/>
  <c r="D1209" i="188"/>
  <c r="B1209" i="188"/>
  <c r="D1208" i="188"/>
  <c r="B1208" i="188"/>
  <c r="D1207" i="188"/>
  <c r="B1207" i="188"/>
  <c r="D1206" i="188"/>
  <c r="B1206" i="188"/>
  <c r="D1205" i="188"/>
  <c r="B1205" i="188"/>
  <c r="D1204" i="188"/>
  <c r="B1204" i="188"/>
  <c r="D1203" i="188"/>
  <c r="B1203" i="188"/>
  <c r="D1202" i="188"/>
  <c r="B1202" i="188"/>
  <c r="D1201" i="188"/>
  <c r="B1201" i="188"/>
  <c r="D1200" i="188"/>
  <c r="B1200" i="188"/>
  <c r="D1199" i="188"/>
  <c r="B1199" i="188"/>
  <c r="D1198" i="188"/>
  <c r="B1198" i="188"/>
  <c r="D1197" i="188"/>
  <c r="B1197" i="188"/>
  <c r="D1196" i="188"/>
  <c r="B1196" i="188"/>
  <c r="D1195" i="188"/>
  <c r="B1195" i="188"/>
  <c r="D1194" i="188"/>
  <c r="B1194" i="188"/>
  <c r="D1193" i="188"/>
  <c r="B1193" i="188"/>
  <c r="D1192" i="188"/>
  <c r="B1192" i="188"/>
  <c r="D1191" i="188"/>
  <c r="B1191" i="188"/>
  <c r="D1190" i="188"/>
  <c r="B1190" i="188"/>
  <c r="D1189" i="188"/>
  <c r="B1189" i="188"/>
  <c r="D1188" i="188"/>
  <c r="B1188" i="188"/>
  <c r="D1187" i="188"/>
  <c r="B1187" i="188"/>
  <c r="D1186" i="188"/>
  <c r="B1186" i="188"/>
  <c r="D1185" i="188"/>
  <c r="B1185" i="188"/>
  <c r="D1184" i="188"/>
  <c r="B1184" i="188"/>
  <c r="D1183" i="188"/>
  <c r="B1183" i="188"/>
  <c r="D1182" i="188"/>
  <c r="B1182" i="188"/>
  <c r="D1181" i="188"/>
  <c r="B1181" i="188"/>
  <c r="D1180" i="188"/>
  <c r="B1180" i="188"/>
  <c r="D1179" i="188"/>
  <c r="B1179" i="188"/>
  <c r="D1178" i="188"/>
  <c r="B1178" i="188"/>
  <c r="D1177" i="188"/>
  <c r="B1177" i="188"/>
  <c r="D1176" i="188"/>
  <c r="B1176" i="188"/>
  <c r="D1175" i="188"/>
  <c r="B1175" i="188"/>
  <c r="D1174" i="188"/>
  <c r="B1174" i="188"/>
  <c r="D1173" i="188"/>
  <c r="B1173" i="188"/>
  <c r="D1172" i="188"/>
  <c r="B1172" i="188"/>
  <c r="D1171" i="188"/>
  <c r="B1171" i="188"/>
  <c r="D1170" i="188"/>
  <c r="B1170" i="188"/>
  <c r="D1169" i="188"/>
  <c r="B1169" i="188"/>
  <c r="D1168" i="188"/>
  <c r="B1168" i="188"/>
  <c r="D1167" i="188"/>
  <c r="B1167" i="188"/>
  <c r="D1166" i="188"/>
  <c r="B1166" i="188"/>
  <c r="D1165" i="188"/>
  <c r="B1165" i="188"/>
  <c r="D1164" i="188"/>
  <c r="B1164" i="188"/>
  <c r="D1163" i="188"/>
  <c r="B1163" i="188"/>
  <c r="D1162" i="188"/>
  <c r="B1162" i="188"/>
  <c r="D1161" i="188"/>
  <c r="B1161" i="188"/>
  <c r="D1160" i="188"/>
  <c r="B1160" i="188"/>
  <c r="D1159" i="188"/>
  <c r="B1159" i="188"/>
  <c r="D1158" i="188"/>
  <c r="B1158" i="188"/>
  <c r="D1157" i="188"/>
  <c r="B1157" i="188"/>
  <c r="D1156" i="188"/>
  <c r="B1156" i="188"/>
  <c r="D1155" i="188"/>
  <c r="B1155" i="188"/>
  <c r="D1154" i="188"/>
  <c r="B1154" i="188"/>
  <c r="D1153" i="188"/>
  <c r="B1153" i="188"/>
  <c r="D1152" i="188"/>
  <c r="B1152" i="188"/>
  <c r="D1151" i="188"/>
  <c r="B1151" i="188"/>
  <c r="D1150" i="188"/>
  <c r="B1150" i="188"/>
  <c r="D1149" i="188"/>
  <c r="B1149" i="188"/>
  <c r="D1148" i="188"/>
  <c r="B1148" i="188"/>
  <c r="D1147" i="188"/>
  <c r="B1147" i="188"/>
  <c r="D1146" i="188"/>
  <c r="B1146" i="188"/>
  <c r="D1145" i="188"/>
  <c r="B1145" i="188"/>
  <c r="D1144" i="188"/>
  <c r="B1144" i="188"/>
  <c r="D1143" i="188"/>
  <c r="B1143" i="188"/>
  <c r="D1142" i="188"/>
  <c r="B1142" i="188"/>
  <c r="D1141" i="188"/>
  <c r="B1141" i="188"/>
  <c r="D1140" i="188"/>
  <c r="B1140" i="188"/>
  <c r="D1139" i="188"/>
  <c r="B1139" i="188"/>
  <c r="D1138" i="188"/>
  <c r="B1138" i="188"/>
  <c r="D1137" i="188"/>
  <c r="B1137" i="188"/>
  <c r="D1136" i="188"/>
  <c r="B1136" i="188"/>
  <c r="D1135" i="188"/>
  <c r="B1135" i="188"/>
  <c r="D1134" i="188"/>
  <c r="B1134" i="188"/>
  <c r="D1133" i="188"/>
  <c r="B1133" i="188"/>
  <c r="D1132" i="188"/>
  <c r="B1132" i="188"/>
  <c r="D1131" i="188"/>
  <c r="B1131" i="188"/>
  <c r="D1130" i="188"/>
  <c r="B1130" i="188"/>
  <c r="D1129" i="188"/>
  <c r="B1129" i="188"/>
  <c r="D1128" i="188"/>
  <c r="B1128" i="188"/>
  <c r="D1127" i="188"/>
  <c r="B1127" i="188"/>
  <c r="D1126" i="188"/>
  <c r="B1126" i="188"/>
  <c r="D1125" i="188"/>
  <c r="B1125" i="188"/>
  <c r="D1124" i="188"/>
  <c r="B1124" i="188"/>
  <c r="D1123" i="188"/>
  <c r="B1123" i="188"/>
  <c r="D1122" i="188"/>
  <c r="B1122" i="188"/>
  <c r="D1121" i="188"/>
  <c r="B1121" i="188"/>
  <c r="D1120" i="188"/>
  <c r="B1120" i="188"/>
  <c r="D1119" i="188"/>
  <c r="B1119" i="188"/>
  <c r="D1118" i="188"/>
  <c r="B1118" i="188"/>
  <c r="D1117" i="188"/>
  <c r="B1117" i="188"/>
  <c r="D1116" i="188"/>
  <c r="B1116" i="188"/>
  <c r="D1115" i="188"/>
  <c r="B1115" i="188"/>
  <c r="D1114" i="188"/>
  <c r="B1114" i="188"/>
  <c r="D1113" i="188"/>
  <c r="B1113" i="188"/>
  <c r="D1112" i="188"/>
  <c r="B1112" i="188"/>
  <c r="D1111" i="188"/>
  <c r="B1111" i="188"/>
  <c r="D1110" i="188"/>
  <c r="B1110" i="188"/>
  <c r="D1109" i="188"/>
  <c r="B1109" i="188"/>
  <c r="D1108" i="188"/>
  <c r="B1108" i="188"/>
  <c r="D1107" i="188"/>
  <c r="B1107" i="188"/>
  <c r="D1106" i="188"/>
  <c r="B1106" i="188"/>
  <c r="D1105" i="188"/>
  <c r="B1105" i="188"/>
  <c r="D1104" i="188"/>
  <c r="B1104" i="188"/>
  <c r="D1103" i="188"/>
  <c r="B1103" i="188"/>
  <c r="D1102" i="188"/>
  <c r="B1102" i="188"/>
  <c r="D1101" i="188"/>
  <c r="B1101" i="188"/>
  <c r="D1100" i="188"/>
  <c r="B1100" i="188"/>
  <c r="D1099" i="188"/>
  <c r="B1099" i="188"/>
  <c r="D1098" i="188"/>
  <c r="B1098" i="188"/>
  <c r="D1097" i="188"/>
  <c r="B1097" i="188"/>
  <c r="D1096" i="188"/>
  <c r="B1096" i="188"/>
  <c r="D1095" i="188"/>
  <c r="B1095" i="188"/>
  <c r="D1094" i="188"/>
  <c r="B1094" i="188"/>
  <c r="D1093" i="188"/>
  <c r="B1093" i="188"/>
  <c r="D1092" i="188"/>
  <c r="B1092" i="188"/>
  <c r="D1091" i="188"/>
  <c r="B1091" i="188"/>
  <c r="D1090" i="188"/>
  <c r="B1090" i="188"/>
  <c r="D1089" i="188"/>
  <c r="B1089" i="188"/>
  <c r="D1088" i="188"/>
  <c r="B1088" i="188"/>
  <c r="D1087" i="188"/>
  <c r="B1087" i="188"/>
  <c r="D1086" i="188"/>
  <c r="B1086" i="188"/>
  <c r="D1085" i="188"/>
  <c r="B1085" i="188"/>
  <c r="D1084" i="188"/>
  <c r="B1084" i="188"/>
  <c r="D1083" i="188"/>
  <c r="B1083" i="188"/>
  <c r="D1082" i="188"/>
  <c r="B1082" i="188"/>
  <c r="D1081" i="188"/>
  <c r="B1081" i="188"/>
  <c r="D1080" i="188"/>
  <c r="B1080" i="188"/>
  <c r="D1079" i="188"/>
  <c r="B1079" i="188"/>
  <c r="D1078" i="188"/>
  <c r="B1078" i="188"/>
  <c r="D1077" i="188"/>
  <c r="B1077" i="188"/>
  <c r="D1076" i="188"/>
  <c r="B1076" i="188"/>
  <c r="D1075" i="188"/>
  <c r="B1075" i="188"/>
  <c r="D1074" i="188"/>
  <c r="B1074" i="188"/>
  <c r="D1073" i="188"/>
  <c r="B1073" i="188"/>
  <c r="D1072" i="188"/>
  <c r="B1072" i="188"/>
  <c r="D1071" i="188"/>
  <c r="B1071" i="188"/>
  <c r="D1070" i="188"/>
  <c r="B1070" i="188"/>
  <c r="D1069" i="188"/>
  <c r="B1069" i="188"/>
  <c r="D1068" i="188"/>
  <c r="B1068" i="188"/>
  <c r="D1067" i="188"/>
  <c r="B1067" i="188"/>
  <c r="D1066" i="188"/>
  <c r="B1066" i="188"/>
  <c r="D1065" i="188"/>
  <c r="B1065" i="188"/>
  <c r="D1064" i="188"/>
  <c r="B1064" i="188"/>
  <c r="D1063" i="188"/>
  <c r="B1063" i="188"/>
  <c r="D1062" i="188"/>
  <c r="B1062" i="188"/>
  <c r="D1061" i="188"/>
  <c r="B1061" i="188"/>
  <c r="D1060" i="188"/>
  <c r="B1060" i="188"/>
  <c r="D1059" i="188"/>
  <c r="B1059" i="188"/>
  <c r="D1058" i="188"/>
  <c r="B1058" i="188"/>
  <c r="D1057" i="188"/>
  <c r="B1057" i="188"/>
  <c r="D1056" i="188"/>
  <c r="B1056" i="188"/>
  <c r="D1055" i="188"/>
  <c r="B1055" i="188"/>
  <c r="D1054" i="188"/>
  <c r="B1054" i="188"/>
  <c r="D1053" i="188"/>
  <c r="B1053" i="188"/>
  <c r="D1052" i="188"/>
  <c r="B1052" i="188"/>
  <c r="D1051" i="188"/>
  <c r="B1051" i="188"/>
  <c r="D1050" i="188"/>
  <c r="B1050" i="188"/>
  <c r="D1049" i="188"/>
  <c r="B1049" i="188"/>
  <c r="D1048" i="188"/>
  <c r="B1048" i="188"/>
  <c r="D1047" i="188"/>
  <c r="B1047" i="188"/>
  <c r="D1046" i="188"/>
  <c r="B1046" i="188"/>
  <c r="D1045" i="188"/>
  <c r="B1045" i="188"/>
  <c r="D1044" i="188"/>
  <c r="B1044" i="188"/>
  <c r="D1043" i="188"/>
  <c r="B1043" i="188"/>
  <c r="D1042" i="188"/>
  <c r="B1042" i="188"/>
  <c r="D1041" i="188"/>
  <c r="B1041" i="188"/>
  <c r="D1040" i="188"/>
  <c r="B1040" i="188"/>
  <c r="D1039" i="188"/>
  <c r="B1039" i="188"/>
  <c r="D1038" i="188"/>
  <c r="B1038" i="188"/>
  <c r="D1037" i="188"/>
  <c r="B1037" i="188"/>
  <c r="D1036" i="188"/>
  <c r="B1036" i="188"/>
  <c r="D1035" i="188"/>
  <c r="B1035" i="188"/>
  <c r="D1034" i="188"/>
  <c r="B1034" i="188"/>
  <c r="D1033" i="188"/>
  <c r="B1033" i="188"/>
  <c r="D1032" i="188"/>
  <c r="B1032" i="188"/>
  <c r="D1031" i="188"/>
  <c r="B1031" i="188"/>
  <c r="D1030" i="188"/>
  <c r="B1030" i="188"/>
  <c r="D1029" i="188"/>
  <c r="B1029" i="188"/>
  <c r="D1028" i="188"/>
  <c r="B1028" i="188"/>
  <c r="D1027" i="188"/>
  <c r="B1027" i="188"/>
  <c r="D1026" i="188"/>
  <c r="B1026" i="188"/>
  <c r="D1025" i="188"/>
  <c r="B1025" i="188"/>
  <c r="D1024" i="188"/>
  <c r="B1024" i="188"/>
  <c r="D1023" i="188"/>
  <c r="B1023" i="188"/>
  <c r="D1022" i="188"/>
  <c r="B1022" i="188"/>
  <c r="D1021" i="188"/>
  <c r="B1021" i="188"/>
  <c r="D1020" i="188"/>
  <c r="B1020" i="188"/>
  <c r="D1019" i="188"/>
  <c r="B1019" i="188"/>
  <c r="D1018" i="188"/>
  <c r="B1018" i="188"/>
  <c r="D1017" i="188"/>
  <c r="B1017" i="188"/>
  <c r="D1016" i="188"/>
  <c r="B1016" i="188"/>
  <c r="D1015" i="188"/>
  <c r="B1015" i="188"/>
  <c r="D1014" i="188"/>
  <c r="B1014" i="188"/>
  <c r="D1013" i="188"/>
  <c r="B1013" i="188"/>
  <c r="D1012" i="188"/>
  <c r="B1012" i="188"/>
  <c r="D1011" i="188"/>
  <c r="B1011" i="188"/>
  <c r="D1010" i="188"/>
  <c r="B1010" i="188"/>
  <c r="D1009" i="188"/>
  <c r="B1009" i="188"/>
  <c r="D1008" i="188"/>
  <c r="B1008" i="188"/>
  <c r="D1007" i="188"/>
  <c r="B1007" i="188"/>
  <c r="D1006" i="188"/>
  <c r="B1006" i="188"/>
  <c r="D1005" i="188"/>
  <c r="B1005" i="188"/>
  <c r="D1004" i="188"/>
  <c r="B1004" i="188"/>
  <c r="D1003" i="188"/>
  <c r="B1003" i="188"/>
  <c r="D1002" i="188"/>
  <c r="B1002" i="188"/>
  <c r="D1001" i="188"/>
  <c r="B1001" i="188"/>
  <c r="D1000" i="188"/>
  <c r="B1000" i="188"/>
  <c r="D999" i="188"/>
  <c r="B999" i="188"/>
  <c r="D998" i="188"/>
  <c r="B998" i="188"/>
  <c r="D997" i="188"/>
  <c r="B997" i="188"/>
  <c r="D996" i="188"/>
  <c r="B996" i="188"/>
  <c r="D995" i="188"/>
  <c r="B995" i="188"/>
  <c r="D994" i="188"/>
  <c r="B994" i="188"/>
  <c r="D993" i="188"/>
  <c r="B993" i="188"/>
  <c r="D992" i="188"/>
  <c r="B992" i="188"/>
  <c r="D991" i="188"/>
  <c r="B991" i="188"/>
  <c r="D990" i="188"/>
  <c r="B990" i="188"/>
  <c r="D989" i="188"/>
  <c r="B989" i="188"/>
  <c r="D988" i="188"/>
  <c r="B988" i="188"/>
  <c r="D987" i="188"/>
  <c r="B987" i="188"/>
  <c r="D986" i="188"/>
  <c r="B986" i="188"/>
  <c r="D985" i="188"/>
  <c r="B985" i="188"/>
  <c r="D984" i="188"/>
  <c r="B984" i="188"/>
  <c r="D983" i="188"/>
  <c r="B983" i="188"/>
  <c r="D982" i="188"/>
  <c r="B982" i="188"/>
  <c r="D981" i="188"/>
  <c r="B981" i="188"/>
  <c r="D980" i="188"/>
  <c r="B980" i="188"/>
  <c r="D979" i="188"/>
  <c r="B979" i="188"/>
  <c r="D978" i="188"/>
  <c r="B978" i="188"/>
  <c r="D977" i="188"/>
  <c r="B977" i="188"/>
  <c r="D976" i="188"/>
  <c r="B976" i="188"/>
  <c r="D975" i="188"/>
  <c r="B975" i="188"/>
  <c r="D974" i="188"/>
  <c r="B974" i="188"/>
  <c r="D973" i="188"/>
  <c r="B973" i="188"/>
  <c r="D972" i="188"/>
  <c r="B972" i="188"/>
  <c r="D971" i="188"/>
  <c r="B971" i="188"/>
  <c r="D970" i="188"/>
  <c r="B970" i="188"/>
  <c r="D969" i="188"/>
  <c r="B969" i="188"/>
  <c r="D968" i="188"/>
  <c r="B968" i="188"/>
  <c r="D967" i="188"/>
  <c r="B967" i="188"/>
  <c r="D966" i="188"/>
  <c r="B966" i="188"/>
  <c r="D965" i="188"/>
  <c r="B965" i="188"/>
  <c r="D964" i="188"/>
  <c r="B964" i="188"/>
  <c r="D963" i="188"/>
  <c r="B963" i="188"/>
  <c r="D962" i="188"/>
  <c r="B962" i="188"/>
  <c r="D961" i="188"/>
  <c r="B961" i="188"/>
  <c r="D960" i="188"/>
  <c r="B960" i="188"/>
  <c r="D959" i="188"/>
  <c r="B959" i="188"/>
  <c r="D958" i="188"/>
  <c r="B958" i="188"/>
  <c r="D957" i="188"/>
  <c r="B957" i="188"/>
  <c r="D956" i="188"/>
  <c r="B956" i="188"/>
  <c r="D955" i="188"/>
  <c r="B955" i="188"/>
  <c r="D954" i="188"/>
  <c r="B954" i="188"/>
  <c r="D953" i="188"/>
  <c r="B953" i="188"/>
  <c r="D952" i="188"/>
  <c r="B952" i="188"/>
  <c r="D951" i="188"/>
  <c r="B951" i="188"/>
  <c r="D950" i="188"/>
  <c r="B950" i="188"/>
  <c r="D949" i="188"/>
  <c r="B949" i="188"/>
  <c r="D948" i="188"/>
  <c r="B948" i="188"/>
  <c r="D947" i="188"/>
  <c r="B947" i="188"/>
  <c r="D946" i="188"/>
  <c r="B946" i="188"/>
  <c r="D945" i="188"/>
  <c r="B945" i="188"/>
  <c r="D944" i="188"/>
  <c r="B944" i="188"/>
  <c r="D943" i="188"/>
  <c r="B943" i="188"/>
  <c r="D942" i="188"/>
  <c r="B942" i="188"/>
  <c r="D941" i="188"/>
  <c r="B941" i="188"/>
  <c r="D940" i="188"/>
  <c r="B940" i="188"/>
  <c r="D939" i="188"/>
  <c r="B939" i="188"/>
  <c r="D938" i="188"/>
  <c r="B938" i="188"/>
  <c r="D937" i="188"/>
  <c r="B937" i="188"/>
  <c r="D936" i="188"/>
  <c r="B936" i="188"/>
  <c r="D935" i="188"/>
  <c r="B935" i="188"/>
  <c r="D934" i="188"/>
  <c r="B934" i="188"/>
  <c r="D933" i="188"/>
  <c r="B933" i="188"/>
  <c r="D932" i="188"/>
  <c r="B932" i="188"/>
  <c r="D931" i="188"/>
  <c r="B931" i="188"/>
  <c r="D930" i="188"/>
  <c r="B930" i="188"/>
  <c r="D929" i="188"/>
  <c r="B929" i="188"/>
  <c r="D928" i="188"/>
  <c r="B928" i="188"/>
  <c r="D927" i="188"/>
  <c r="B927" i="188"/>
  <c r="D926" i="188"/>
  <c r="B926" i="188"/>
  <c r="D925" i="188"/>
  <c r="B925" i="188"/>
  <c r="D924" i="188"/>
  <c r="B924" i="188"/>
  <c r="D923" i="188"/>
  <c r="B923" i="188"/>
  <c r="D922" i="188"/>
  <c r="B922" i="188"/>
  <c r="D921" i="188"/>
  <c r="B921" i="188"/>
  <c r="D920" i="188"/>
  <c r="B920" i="188"/>
  <c r="D919" i="188"/>
  <c r="B919" i="188"/>
  <c r="D918" i="188"/>
  <c r="B918" i="188"/>
  <c r="D917" i="188"/>
  <c r="B917" i="188"/>
  <c r="D916" i="188"/>
  <c r="B916" i="188"/>
  <c r="D915" i="188"/>
  <c r="B915" i="188"/>
  <c r="D914" i="188"/>
  <c r="B914" i="188"/>
  <c r="D913" i="188"/>
  <c r="B913" i="188"/>
  <c r="D912" i="188"/>
  <c r="B912" i="188"/>
  <c r="D911" i="188"/>
  <c r="B911" i="188"/>
  <c r="D910" i="188"/>
  <c r="B910" i="188"/>
  <c r="D909" i="188"/>
  <c r="B909" i="188"/>
  <c r="D908" i="188"/>
  <c r="B908" i="188"/>
  <c r="D907" i="188"/>
  <c r="B907" i="188"/>
  <c r="D906" i="188"/>
  <c r="B906" i="188"/>
  <c r="D905" i="188"/>
  <c r="B905" i="188"/>
  <c r="D904" i="188"/>
  <c r="B904" i="188"/>
  <c r="D903" i="188"/>
  <c r="B903" i="188"/>
  <c r="D902" i="188"/>
  <c r="B902" i="188"/>
  <c r="D901" i="188"/>
  <c r="B901" i="188"/>
  <c r="D900" i="188"/>
  <c r="B900" i="188"/>
  <c r="D899" i="188"/>
  <c r="B899" i="188"/>
  <c r="D898" i="188"/>
  <c r="B898" i="188"/>
  <c r="D897" i="188"/>
  <c r="B897" i="188"/>
  <c r="D896" i="188"/>
  <c r="B896" i="188"/>
  <c r="D895" i="188"/>
  <c r="B895" i="188"/>
  <c r="D894" i="188"/>
  <c r="B894" i="188"/>
  <c r="D893" i="188"/>
  <c r="B893" i="188"/>
  <c r="D892" i="188"/>
  <c r="B892" i="188"/>
  <c r="D891" i="188"/>
  <c r="B891" i="188"/>
  <c r="D890" i="188"/>
  <c r="B890" i="188"/>
  <c r="D889" i="188"/>
  <c r="B889" i="188"/>
  <c r="D888" i="188"/>
  <c r="B888" i="188"/>
  <c r="D887" i="188"/>
  <c r="B887" i="188"/>
  <c r="D886" i="188"/>
  <c r="B886" i="188"/>
  <c r="D885" i="188"/>
  <c r="B885" i="188"/>
  <c r="D884" i="188"/>
  <c r="B884" i="188"/>
  <c r="D883" i="188"/>
  <c r="B883" i="188"/>
  <c r="D882" i="188"/>
  <c r="B882" i="188"/>
  <c r="D881" i="188"/>
  <c r="B881" i="188"/>
  <c r="D880" i="188"/>
  <c r="B880" i="188"/>
  <c r="D879" i="188"/>
  <c r="B879" i="188"/>
  <c r="D878" i="188"/>
  <c r="B878" i="188"/>
  <c r="D877" i="188"/>
  <c r="B877" i="188"/>
  <c r="D876" i="188"/>
  <c r="B876" i="188"/>
  <c r="D875" i="188"/>
  <c r="B875" i="188"/>
  <c r="D874" i="188"/>
  <c r="B874" i="188"/>
  <c r="D873" i="188"/>
  <c r="B873" i="188"/>
  <c r="D872" i="188"/>
  <c r="B872" i="188"/>
  <c r="D871" i="188"/>
  <c r="B871" i="188"/>
  <c r="D870" i="188"/>
  <c r="B870" i="188"/>
  <c r="D869" i="188"/>
  <c r="B869" i="188"/>
  <c r="D868" i="188"/>
  <c r="B868" i="188"/>
  <c r="D867" i="188"/>
  <c r="B867" i="188"/>
  <c r="D866" i="188"/>
  <c r="B866" i="188"/>
  <c r="D865" i="188"/>
  <c r="B865" i="188"/>
  <c r="D864" i="188"/>
  <c r="B864" i="188"/>
  <c r="D863" i="188"/>
  <c r="B863" i="188"/>
  <c r="D862" i="188"/>
  <c r="B862" i="188"/>
  <c r="D861" i="188"/>
  <c r="B861" i="188"/>
  <c r="D860" i="188"/>
  <c r="B860" i="188"/>
  <c r="D859" i="188"/>
  <c r="B859" i="188"/>
  <c r="D858" i="188"/>
  <c r="B858" i="188"/>
  <c r="D857" i="188"/>
  <c r="B857" i="188"/>
  <c r="D856" i="188"/>
  <c r="B856" i="188"/>
  <c r="D855" i="188"/>
  <c r="B855" i="188"/>
  <c r="D854" i="188"/>
  <c r="B854" i="188"/>
  <c r="D853" i="188"/>
  <c r="B853" i="188"/>
  <c r="D852" i="188"/>
  <c r="B852" i="188"/>
  <c r="D851" i="188"/>
  <c r="B851" i="188"/>
  <c r="D850" i="188"/>
  <c r="B850" i="188"/>
  <c r="D849" i="188"/>
  <c r="B849" i="188"/>
  <c r="D848" i="188"/>
  <c r="B848" i="188"/>
  <c r="D847" i="188"/>
  <c r="B847" i="188"/>
  <c r="D846" i="188"/>
  <c r="B846" i="188"/>
  <c r="D845" i="188"/>
  <c r="B845" i="188"/>
  <c r="D844" i="188"/>
  <c r="B844" i="188"/>
  <c r="D843" i="188"/>
  <c r="B843" i="188"/>
  <c r="D842" i="188"/>
  <c r="B842" i="188"/>
  <c r="D841" i="188"/>
  <c r="B841" i="188"/>
  <c r="D840" i="188"/>
  <c r="B840" i="188"/>
  <c r="D839" i="188"/>
  <c r="B839" i="188"/>
  <c r="D838" i="188"/>
  <c r="B838" i="188"/>
  <c r="D837" i="188"/>
  <c r="B837" i="188"/>
  <c r="D836" i="188"/>
  <c r="B836" i="188"/>
  <c r="D835" i="188"/>
  <c r="B835" i="188"/>
  <c r="D834" i="188"/>
  <c r="B834" i="188"/>
  <c r="D833" i="188"/>
  <c r="B833" i="188"/>
  <c r="D832" i="188"/>
  <c r="B832" i="188"/>
  <c r="D831" i="188"/>
  <c r="B831" i="188"/>
  <c r="D830" i="188"/>
  <c r="B830" i="188"/>
  <c r="D829" i="188"/>
  <c r="B829" i="188"/>
  <c r="D828" i="188"/>
  <c r="B828" i="188"/>
  <c r="D827" i="188"/>
  <c r="B827" i="188"/>
  <c r="D826" i="188"/>
  <c r="B826" i="188"/>
  <c r="D825" i="188"/>
  <c r="B825" i="188"/>
  <c r="D824" i="188"/>
  <c r="B824" i="188"/>
  <c r="D823" i="188"/>
  <c r="B823" i="188"/>
  <c r="D822" i="188"/>
  <c r="B822" i="188"/>
  <c r="D821" i="188"/>
  <c r="B821" i="188"/>
  <c r="D820" i="188"/>
  <c r="B820" i="188"/>
  <c r="D819" i="188"/>
  <c r="B819" i="188"/>
  <c r="D818" i="188"/>
  <c r="B818" i="188"/>
  <c r="D817" i="188"/>
  <c r="B817" i="188"/>
  <c r="D816" i="188"/>
  <c r="B816" i="188"/>
  <c r="D815" i="188"/>
  <c r="B815" i="188"/>
  <c r="D814" i="188"/>
  <c r="B814" i="188"/>
  <c r="D813" i="188"/>
  <c r="B813" i="188"/>
  <c r="D812" i="188"/>
  <c r="B812" i="188"/>
  <c r="D811" i="188"/>
  <c r="B811" i="188"/>
  <c r="D810" i="188"/>
  <c r="B810" i="188"/>
  <c r="D809" i="188"/>
  <c r="B809" i="188"/>
  <c r="D808" i="188"/>
  <c r="B808" i="188"/>
  <c r="D807" i="188"/>
  <c r="B807" i="188"/>
  <c r="D806" i="188"/>
  <c r="B806" i="188"/>
  <c r="D805" i="188"/>
  <c r="B805" i="188"/>
  <c r="D804" i="188"/>
  <c r="B804" i="188"/>
  <c r="D803" i="188"/>
  <c r="B803" i="188"/>
  <c r="D802" i="188"/>
  <c r="B802" i="188"/>
  <c r="D801" i="188"/>
  <c r="B801" i="188"/>
  <c r="D800" i="188"/>
  <c r="B800" i="188"/>
  <c r="D799" i="188"/>
  <c r="B799" i="188"/>
  <c r="D798" i="188"/>
  <c r="B798" i="188"/>
  <c r="D797" i="188"/>
  <c r="B797" i="188"/>
  <c r="D796" i="188"/>
  <c r="B796" i="188"/>
  <c r="D795" i="188"/>
  <c r="B795" i="188"/>
  <c r="D794" i="188"/>
  <c r="B794" i="188"/>
  <c r="D793" i="188"/>
  <c r="B793" i="188"/>
  <c r="D792" i="188"/>
  <c r="B792" i="188"/>
  <c r="D791" i="188"/>
  <c r="B791" i="188"/>
  <c r="D790" i="188"/>
  <c r="B790" i="188"/>
  <c r="D789" i="188"/>
  <c r="B789" i="188"/>
  <c r="D788" i="188"/>
  <c r="B788" i="188"/>
  <c r="D787" i="188"/>
  <c r="B787" i="188"/>
  <c r="D786" i="188"/>
  <c r="B786" i="188"/>
  <c r="D785" i="188"/>
  <c r="B785" i="188"/>
  <c r="D784" i="188"/>
  <c r="B784" i="188"/>
  <c r="D783" i="188"/>
  <c r="B783" i="188"/>
  <c r="D782" i="188"/>
  <c r="B782" i="188"/>
  <c r="D781" i="188"/>
  <c r="B781" i="188"/>
  <c r="D780" i="188"/>
  <c r="B780" i="188"/>
  <c r="D779" i="188"/>
  <c r="B779" i="188"/>
  <c r="D778" i="188"/>
  <c r="B778" i="188"/>
  <c r="D777" i="188"/>
  <c r="B777" i="188"/>
  <c r="D776" i="188"/>
  <c r="B776" i="188"/>
  <c r="D775" i="188"/>
  <c r="B775" i="188"/>
  <c r="D774" i="188"/>
  <c r="B774" i="188"/>
  <c r="D773" i="188"/>
  <c r="B773" i="188"/>
  <c r="D772" i="188"/>
  <c r="B772" i="188"/>
  <c r="D771" i="188"/>
  <c r="B771" i="188"/>
  <c r="D770" i="188"/>
  <c r="B770" i="188"/>
  <c r="D769" i="188"/>
  <c r="B769" i="188"/>
  <c r="D768" i="188"/>
  <c r="B768" i="188"/>
  <c r="D767" i="188"/>
  <c r="B767" i="188"/>
  <c r="D766" i="188"/>
  <c r="B766" i="188"/>
  <c r="D765" i="188"/>
  <c r="B765" i="188"/>
  <c r="D764" i="188"/>
  <c r="B764" i="188"/>
  <c r="D763" i="188"/>
  <c r="B763" i="188"/>
  <c r="D762" i="188"/>
  <c r="B762" i="188"/>
  <c r="D761" i="188"/>
  <c r="B761" i="188"/>
  <c r="D760" i="188"/>
  <c r="B760" i="188"/>
  <c r="D759" i="188"/>
  <c r="B759" i="188"/>
  <c r="D758" i="188"/>
  <c r="B758" i="188"/>
  <c r="D757" i="188"/>
  <c r="B757" i="188"/>
  <c r="D756" i="188"/>
  <c r="B756" i="188"/>
  <c r="D755" i="188"/>
  <c r="B755" i="188"/>
  <c r="D754" i="188"/>
  <c r="B754" i="188"/>
  <c r="D753" i="188"/>
  <c r="B753" i="188"/>
  <c r="D752" i="188"/>
  <c r="B752" i="188"/>
  <c r="D751" i="188"/>
  <c r="B751" i="188"/>
  <c r="D750" i="188"/>
  <c r="B750" i="188"/>
  <c r="D749" i="188"/>
  <c r="B749" i="188"/>
  <c r="D748" i="188"/>
  <c r="B748" i="188"/>
  <c r="D747" i="188"/>
  <c r="B747" i="188"/>
  <c r="D746" i="188"/>
  <c r="B746" i="188"/>
  <c r="D745" i="188"/>
  <c r="B745" i="188"/>
  <c r="D744" i="188"/>
  <c r="B744" i="188"/>
  <c r="D743" i="188"/>
  <c r="B743" i="188"/>
  <c r="D742" i="188"/>
  <c r="B742" i="188"/>
  <c r="D741" i="188"/>
  <c r="B741" i="188"/>
  <c r="D740" i="188"/>
  <c r="B740" i="188"/>
  <c r="D739" i="188"/>
  <c r="B739" i="188"/>
  <c r="D738" i="188"/>
  <c r="B738" i="188"/>
  <c r="D737" i="188"/>
  <c r="B737" i="188"/>
  <c r="D736" i="188"/>
  <c r="B736" i="188"/>
  <c r="D735" i="188"/>
  <c r="B735" i="188"/>
  <c r="D734" i="188"/>
  <c r="B734" i="188"/>
  <c r="D733" i="188"/>
  <c r="B733" i="188"/>
  <c r="D732" i="188"/>
  <c r="B732" i="188"/>
  <c r="D731" i="188"/>
  <c r="B731" i="188"/>
  <c r="D730" i="188"/>
  <c r="B730" i="188"/>
  <c r="D729" i="188"/>
  <c r="B729" i="188"/>
  <c r="D728" i="188"/>
  <c r="B728" i="188"/>
  <c r="D727" i="188"/>
  <c r="B727" i="188"/>
  <c r="D726" i="188"/>
  <c r="B726" i="188"/>
  <c r="D725" i="188"/>
  <c r="B725" i="188"/>
  <c r="D724" i="188"/>
  <c r="B724" i="188"/>
  <c r="D723" i="188"/>
  <c r="B723" i="188"/>
  <c r="D722" i="188"/>
  <c r="B722" i="188"/>
  <c r="D721" i="188"/>
  <c r="B721" i="188"/>
  <c r="D720" i="188"/>
  <c r="B720" i="188"/>
  <c r="D719" i="188"/>
  <c r="B719" i="188"/>
  <c r="D718" i="188"/>
  <c r="B718" i="188"/>
  <c r="D717" i="188"/>
  <c r="B717" i="188"/>
  <c r="D716" i="188"/>
  <c r="B716" i="188"/>
  <c r="D715" i="188"/>
  <c r="B715" i="188"/>
  <c r="D714" i="188"/>
  <c r="B714" i="188"/>
  <c r="D713" i="188"/>
  <c r="B713" i="188"/>
  <c r="D712" i="188"/>
  <c r="B712" i="188"/>
  <c r="D711" i="188"/>
  <c r="B711" i="188"/>
  <c r="D710" i="188"/>
  <c r="B710" i="188"/>
  <c r="D709" i="188"/>
  <c r="B709" i="188"/>
  <c r="D708" i="188"/>
  <c r="B708" i="188"/>
  <c r="D707" i="188"/>
  <c r="B707" i="188"/>
  <c r="D706" i="188"/>
  <c r="B706" i="188"/>
  <c r="D705" i="188"/>
  <c r="B705" i="188"/>
  <c r="D704" i="188"/>
  <c r="B704" i="188"/>
  <c r="D703" i="188"/>
  <c r="B703" i="188"/>
  <c r="D702" i="188"/>
  <c r="B702" i="188"/>
  <c r="D701" i="188"/>
  <c r="B701" i="188"/>
  <c r="D700" i="188"/>
  <c r="B700" i="188"/>
  <c r="D699" i="188"/>
  <c r="B699" i="188"/>
  <c r="D698" i="188"/>
  <c r="B698" i="188"/>
  <c r="D697" i="188"/>
  <c r="B697" i="188"/>
  <c r="D696" i="188"/>
  <c r="B696" i="188"/>
  <c r="D695" i="188"/>
  <c r="B695" i="188"/>
  <c r="D694" i="188"/>
  <c r="B694" i="188"/>
  <c r="D693" i="188"/>
  <c r="B693" i="188"/>
  <c r="D692" i="188"/>
  <c r="B692" i="188"/>
  <c r="D691" i="188"/>
  <c r="B691" i="188"/>
  <c r="D690" i="188"/>
  <c r="B690" i="188"/>
  <c r="D689" i="188"/>
  <c r="B689" i="188"/>
  <c r="D688" i="188"/>
  <c r="B688" i="188"/>
  <c r="D687" i="188"/>
  <c r="B687" i="188"/>
  <c r="D686" i="188"/>
  <c r="B686" i="188"/>
  <c r="D685" i="188"/>
  <c r="B685" i="188"/>
  <c r="D684" i="188"/>
  <c r="B684" i="188"/>
  <c r="D683" i="188"/>
  <c r="B683" i="188"/>
  <c r="D682" i="188"/>
  <c r="B682" i="188"/>
  <c r="D681" i="188"/>
  <c r="B681" i="188"/>
  <c r="D680" i="188"/>
  <c r="B680" i="188"/>
  <c r="D679" i="188"/>
  <c r="B679" i="188"/>
  <c r="D678" i="188"/>
  <c r="B678" i="188"/>
  <c r="D677" i="188"/>
  <c r="B677" i="188"/>
  <c r="D676" i="188"/>
  <c r="B676" i="188"/>
  <c r="D675" i="188"/>
  <c r="B675" i="188"/>
  <c r="D674" i="188"/>
  <c r="B674" i="188"/>
  <c r="D673" i="188"/>
  <c r="B673" i="188"/>
  <c r="D672" i="188"/>
  <c r="B672" i="188"/>
  <c r="D671" i="188"/>
  <c r="B671" i="188"/>
  <c r="D670" i="188"/>
  <c r="B670" i="188"/>
  <c r="D669" i="188"/>
  <c r="B669" i="188"/>
  <c r="D668" i="188"/>
  <c r="B668" i="188"/>
  <c r="D667" i="188"/>
  <c r="B667" i="188"/>
  <c r="D666" i="188"/>
  <c r="B666" i="188"/>
  <c r="D665" i="188"/>
  <c r="B665" i="188"/>
  <c r="D664" i="188"/>
  <c r="B664" i="188"/>
  <c r="D663" i="188"/>
  <c r="B663" i="188"/>
  <c r="D662" i="188"/>
  <c r="B662" i="188"/>
  <c r="D661" i="188"/>
  <c r="B661" i="188"/>
  <c r="D660" i="188"/>
  <c r="B660" i="188"/>
  <c r="D659" i="188"/>
  <c r="B659" i="188"/>
  <c r="D658" i="188"/>
  <c r="B658" i="188"/>
  <c r="D657" i="188"/>
  <c r="B657" i="188"/>
  <c r="D656" i="188"/>
  <c r="B656" i="188"/>
  <c r="D655" i="188"/>
  <c r="B655" i="188"/>
  <c r="D654" i="188"/>
  <c r="B654" i="188"/>
  <c r="D653" i="188"/>
  <c r="B653" i="188"/>
  <c r="D652" i="188"/>
  <c r="B652" i="188"/>
  <c r="D651" i="188"/>
  <c r="B651" i="188"/>
  <c r="D650" i="188"/>
  <c r="B650" i="188"/>
  <c r="D649" i="188"/>
  <c r="B649" i="188"/>
  <c r="D648" i="188"/>
  <c r="B648" i="188"/>
  <c r="D647" i="188"/>
  <c r="B647" i="188"/>
  <c r="D646" i="188"/>
  <c r="B646" i="188"/>
  <c r="D645" i="188"/>
  <c r="B645" i="188"/>
  <c r="D644" i="188"/>
  <c r="B644" i="188"/>
  <c r="D643" i="188"/>
  <c r="B643" i="188"/>
  <c r="D642" i="188"/>
  <c r="B642" i="188"/>
  <c r="D641" i="188"/>
  <c r="B641" i="188"/>
  <c r="D640" i="188"/>
  <c r="B640" i="188"/>
  <c r="D639" i="188"/>
  <c r="B639" i="188"/>
  <c r="D638" i="188"/>
  <c r="B638" i="188"/>
  <c r="D637" i="188"/>
  <c r="B637" i="188"/>
  <c r="D636" i="188"/>
  <c r="B636" i="188"/>
  <c r="D635" i="188"/>
  <c r="B635" i="188"/>
  <c r="D634" i="188"/>
  <c r="B634" i="188"/>
  <c r="D633" i="188"/>
  <c r="B633" i="188"/>
  <c r="D632" i="188"/>
  <c r="B632" i="188"/>
  <c r="D631" i="188"/>
  <c r="B631" i="188"/>
  <c r="D630" i="188"/>
  <c r="B630" i="188"/>
  <c r="D629" i="188"/>
  <c r="B629" i="188"/>
  <c r="D628" i="188"/>
  <c r="B628" i="188"/>
  <c r="D627" i="188"/>
  <c r="B627" i="188"/>
  <c r="D626" i="188"/>
  <c r="B626" i="188"/>
  <c r="D625" i="188"/>
  <c r="B625" i="188"/>
  <c r="D624" i="188"/>
  <c r="B624" i="188"/>
  <c r="D623" i="188"/>
  <c r="B623" i="188"/>
  <c r="D622" i="188"/>
  <c r="B622" i="188"/>
  <c r="D621" i="188"/>
  <c r="B621" i="188"/>
  <c r="D620" i="188"/>
  <c r="B620" i="188"/>
  <c r="D619" i="188"/>
  <c r="B619" i="188"/>
  <c r="D618" i="188"/>
  <c r="B618" i="188"/>
  <c r="D617" i="188"/>
  <c r="B617" i="188"/>
  <c r="D616" i="188"/>
  <c r="B616" i="188"/>
  <c r="D615" i="188"/>
  <c r="B615" i="188"/>
  <c r="D614" i="188"/>
  <c r="B614" i="188"/>
  <c r="D613" i="188"/>
  <c r="B613" i="188"/>
  <c r="D612" i="188"/>
  <c r="B612" i="188"/>
  <c r="D611" i="188"/>
  <c r="B611" i="188"/>
  <c r="D610" i="188"/>
  <c r="B610" i="188"/>
  <c r="D609" i="188"/>
  <c r="B609" i="188"/>
  <c r="D608" i="188"/>
  <c r="B608" i="188"/>
  <c r="D607" i="188"/>
  <c r="B607" i="188"/>
  <c r="D606" i="188"/>
  <c r="B606" i="188"/>
  <c r="D605" i="188"/>
  <c r="B605" i="188"/>
  <c r="D604" i="188"/>
  <c r="B604" i="188"/>
  <c r="D603" i="188"/>
  <c r="B603" i="188"/>
  <c r="D602" i="188"/>
  <c r="B602" i="188"/>
  <c r="D601" i="188"/>
  <c r="B601" i="188"/>
  <c r="D600" i="188"/>
  <c r="B600" i="188"/>
  <c r="D599" i="188"/>
  <c r="B599" i="188"/>
  <c r="D598" i="188"/>
  <c r="B598" i="188"/>
  <c r="D597" i="188"/>
  <c r="B597" i="188"/>
  <c r="D596" i="188"/>
  <c r="B596" i="188"/>
  <c r="D595" i="188"/>
  <c r="B595" i="188"/>
  <c r="D594" i="188"/>
  <c r="B594" i="188"/>
  <c r="D593" i="188"/>
  <c r="B593" i="188"/>
  <c r="D592" i="188"/>
  <c r="B592" i="188"/>
  <c r="D591" i="188"/>
  <c r="B591" i="188"/>
  <c r="D590" i="188"/>
  <c r="B590" i="188"/>
  <c r="D589" i="188"/>
  <c r="B589" i="188"/>
  <c r="D588" i="188"/>
  <c r="B588" i="188"/>
  <c r="D587" i="188"/>
  <c r="B587" i="188"/>
  <c r="D586" i="188"/>
  <c r="B586" i="188"/>
  <c r="D585" i="188"/>
  <c r="B585" i="188"/>
  <c r="D584" i="188"/>
  <c r="B584" i="188"/>
  <c r="D583" i="188"/>
  <c r="B583" i="188"/>
  <c r="D582" i="188"/>
  <c r="B582" i="188"/>
  <c r="D581" i="188"/>
  <c r="B581" i="188"/>
  <c r="D580" i="188"/>
  <c r="B580" i="188"/>
  <c r="D579" i="188"/>
  <c r="B579" i="188"/>
  <c r="D578" i="188"/>
  <c r="B578" i="188"/>
  <c r="D577" i="188"/>
  <c r="B577" i="188"/>
  <c r="D576" i="188"/>
  <c r="B576" i="188"/>
  <c r="D575" i="188"/>
  <c r="B575" i="188"/>
  <c r="D574" i="188"/>
  <c r="B574" i="188"/>
  <c r="D573" i="188"/>
  <c r="B573" i="188"/>
  <c r="D572" i="188"/>
  <c r="B572" i="188"/>
  <c r="D571" i="188"/>
  <c r="B571" i="188"/>
  <c r="D570" i="188"/>
  <c r="B570" i="188"/>
  <c r="D569" i="188"/>
  <c r="B569" i="188"/>
  <c r="D568" i="188"/>
  <c r="B568" i="188"/>
  <c r="D567" i="188"/>
  <c r="B567" i="188"/>
  <c r="D566" i="188"/>
  <c r="B566" i="188"/>
  <c r="D565" i="188"/>
  <c r="B565" i="188"/>
  <c r="D564" i="188"/>
  <c r="B564" i="188"/>
  <c r="D563" i="188"/>
  <c r="B563" i="188"/>
  <c r="D562" i="188"/>
  <c r="B562" i="188"/>
  <c r="D561" i="188"/>
  <c r="B561" i="188"/>
  <c r="D560" i="188"/>
  <c r="B560" i="188"/>
  <c r="D559" i="188"/>
  <c r="B559" i="188"/>
  <c r="D558" i="188"/>
  <c r="B558" i="188"/>
  <c r="D557" i="188"/>
  <c r="B557" i="188"/>
  <c r="D556" i="188"/>
  <c r="B556" i="188"/>
  <c r="D555" i="188"/>
  <c r="B555" i="188"/>
  <c r="D554" i="188"/>
  <c r="B554" i="188"/>
  <c r="D553" i="188"/>
  <c r="B553" i="188"/>
  <c r="D552" i="188"/>
  <c r="B552" i="188"/>
  <c r="D551" i="188"/>
  <c r="B551" i="188"/>
  <c r="D550" i="188"/>
  <c r="B550" i="188"/>
  <c r="D549" i="188"/>
  <c r="B549" i="188"/>
  <c r="D548" i="188"/>
  <c r="B548" i="188"/>
  <c r="D547" i="188"/>
  <c r="B547" i="188"/>
  <c r="D546" i="188"/>
  <c r="B546" i="188"/>
  <c r="D545" i="188"/>
  <c r="B545" i="188"/>
  <c r="D544" i="188"/>
  <c r="B544" i="188"/>
  <c r="D543" i="188"/>
  <c r="B543" i="188"/>
  <c r="D542" i="188"/>
  <c r="B542" i="188"/>
  <c r="D541" i="188"/>
  <c r="B541" i="188"/>
  <c r="D540" i="188"/>
  <c r="B540" i="188"/>
  <c r="D539" i="188"/>
  <c r="B539" i="188"/>
  <c r="D538" i="188"/>
  <c r="B538" i="188"/>
  <c r="D537" i="188"/>
  <c r="B537" i="188"/>
  <c r="D536" i="188"/>
  <c r="B536" i="188"/>
  <c r="D535" i="188"/>
  <c r="B535" i="188"/>
  <c r="D534" i="188"/>
  <c r="B534" i="188"/>
  <c r="D533" i="188"/>
  <c r="B533" i="188"/>
  <c r="D532" i="188"/>
  <c r="B532" i="188"/>
  <c r="D531" i="188"/>
  <c r="B531" i="188"/>
  <c r="D530" i="188"/>
  <c r="B530" i="188"/>
  <c r="D529" i="188"/>
  <c r="B529" i="188"/>
  <c r="D528" i="188"/>
  <c r="B528" i="188"/>
  <c r="D527" i="188"/>
  <c r="B527" i="188"/>
  <c r="D526" i="188"/>
  <c r="B526" i="188"/>
  <c r="D525" i="188"/>
  <c r="B525" i="188"/>
  <c r="D524" i="188"/>
  <c r="B524" i="188"/>
  <c r="D523" i="188"/>
  <c r="B523" i="188"/>
  <c r="D522" i="188"/>
  <c r="B522" i="188"/>
  <c r="D521" i="188"/>
  <c r="B521" i="188"/>
  <c r="D520" i="188"/>
  <c r="B520" i="188"/>
  <c r="D519" i="188"/>
  <c r="B519" i="188"/>
  <c r="D518" i="188"/>
  <c r="B518" i="188"/>
  <c r="D517" i="188"/>
  <c r="B517" i="188"/>
  <c r="D516" i="188"/>
  <c r="B516" i="188"/>
  <c r="D515" i="188"/>
  <c r="B515" i="188"/>
  <c r="D514" i="188"/>
  <c r="B514" i="188"/>
  <c r="D513" i="188"/>
  <c r="B513" i="188"/>
  <c r="D512" i="188"/>
  <c r="B512" i="188"/>
  <c r="D511" i="188"/>
  <c r="B511" i="188"/>
  <c r="D510" i="188"/>
  <c r="B510" i="188"/>
  <c r="D509" i="188"/>
  <c r="B509" i="188"/>
  <c r="D508" i="188"/>
  <c r="B508" i="188"/>
  <c r="D507" i="188"/>
  <c r="B507" i="188"/>
  <c r="D506" i="188"/>
  <c r="B506" i="188"/>
  <c r="D505" i="188"/>
  <c r="B505" i="188"/>
  <c r="D504" i="188"/>
  <c r="B504" i="188"/>
  <c r="D503" i="188"/>
  <c r="B503" i="188"/>
  <c r="D502" i="188"/>
  <c r="B502" i="188"/>
  <c r="D501" i="188"/>
  <c r="B501" i="188"/>
  <c r="D500" i="188"/>
  <c r="B500" i="188"/>
  <c r="D499" i="188"/>
  <c r="B499" i="188"/>
  <c r="D498" i="188"/>
  <c r="B498" i="188"/>
  <c r="D497" i="188"/>
  <c r="B497" i="188"/>
  <c r="D496" i="188"/>
  <c r="B496" i="188"/>
  <c r="D495" i="188"/>
  <c r="B495" i="188"/>
  <c r="D494" i="188"/>
  <c r="B494" i="188"/>
  <c r="D493" i="188"/>
  <c r="B493" i="188"/>
  <c r="D492" i="188"/>
  <c r="B492" i="188"/>
  <c r="D491" i="188"/>
  <c r="B491" i="188"/>
  <c r="D490" i="188"/>
  <c r="B490" i="188"/>
  <c r="D489" i="188"/>
  <c r="B489" i="188"/>
  <c r="D488" i="188"/>
  <c r="B488" i="188"/>
  <c r="D487" i="188"/>
  <c r="B487" i="188"/>
  <c r="D486" i="188"/>
  <c r="B486" i="188"/>
  <c r="D485" i="188"/>
  <c r="B485" i="188"/>
  <c r="D484" i="188"/>
  <c r="B484" i="188"/>
  <c r="D483" i="188"/>
  <c r="B483" i="188"/>
  <c r="D482" i="188"/>
  <c r="B482" i="188"/>
  <c r="D481" i="188"/>
  <c r="B481" i="188"/>
  <c r="D480" i="188"/>
  <c r="B480" i="188"/>
  <c r="D479" i="188"/>
  <c r="B479" i="188"/>
  <c r="D478" i="188"/>
  <c r="B478" i="188"/>
  <c r="D477" i="188"/>
  <c r="B477" i="188"/>
  <c r="D476" i="188"/>
  <c r="B476" i="188"/>
  <c r="D475" i="188"/>
  <c r="B475" i="188"/>
  <c r="D474" i="188"/>
  <c r="B474" i="188"/>
  <c r="D473" i="188"/>
  <c r="B473" i="188"/>
  <c r="D472" i="188"/>
  <c r="B472" i="188"/>
  <c r="D471" i="188"/>
  <c r="B471" i="188"/>
  <c r="D470" i="188"/>
  <c r="B470" i="188"/>
  <c r="D469" i="188"/>
  <c r="B469" i="188"/>
  <c r="D468" i="188"/>
  <c r="B468" i="188"/>
  <c r="D467" i="188"/>
  <c r="B467" i="188"/>
  <c r="D466" i="188"/>
  <c r="B466" i="188"/>
  <c r="D465" i="188"/>
  <c r="B465" i="188"/>
  <c r="D464" i="188"/>
  <c r="B464" i="188"/>
  <c r="D463" i="188"/>
  <c r="B463" i="188"/>
  <c r="D462" i="188"/>
  <c r="B462" i="188"/>
  <c r="D461" i="188"/>
  <c r="B461" i="188"/>
  <c r="D460" i="188"/>
  <c r="B460" i="188"/>
  <c r="D459" i="188"/>
  <c r="B459" i="188"/>
  <c r="D458" i="188"/>
  <c r="B458" i="188"/>
  <c r="D457" i="188"/>
  <c r="B457" i="188"/>
  <c r="D456" i="188"/>
  <c r="B456" i="188"/>
  <c r="D455" i="188"/>
  <c r="B455" i="188"/>
  <c r="D454" i="188"/>
  <c r="B454" i="188"/>
  <c r="D453" i="188"/>
  <c r="B453" i="188"/>
  <c r="D452" i="188"/>
  <c r="B452" i="188"/>
  <c r="D451" i="188"/>
  <c r="B451" i="188"/>
  <c r="D450" i="188"/>
  <c r="B450" i="188"/>
  <c r="D449" i="188"/>
  <c r="B449" i="188"/>
  <c r="D448" i="188"/>
  <c r="B448" i="188"/>
  <c r="D447" i="188"/>
  <c r="B447" i="188"/>
  <c r="D446" i="188"/>
  <c r="B446" i="188"/>
  <c r="D445" i="188"/>
  <c r="B445" i="188"/>
  <c r="D444" i="188"/>
  <c r="B444" i="188"/>
  <c r="D443" i="188"/>
  <c r="B443" i="188"/>
  <c r="D442" i="188"/>
  <c r="B442" i="188"/>
  <c r="D441" i="188"/>
  <c r="B441" i="188"/>
  <c r="D440" i="188"/>
  <c r="B440" i="188"/>
  <c r="D439" i="188"/>
  <c r="B439" i="188"/>
  <c r="D438" i="188"/>
  <c r="B438" i="188"/>
  <c r="D437" i="188"/>
  <c r="B437" i="188"/>
  <c r="D436" i="188"/>
  <c r="B436" i="188"/>
  <c r="D435" i="188"/>
  <c r="B435" i="188"/>
  <c r="D434" i="188"/>
  <c r="B434" i="188"/>
  <c r="D433" i="188"/>
  <c r="B433" i="188"/>
  <c r="D432" i="188"/>
  <c r="B432" i="188"/>
  <c r="D431" i="188"/>
  <c r="B431" i="188"/>
  <c r="D430" i="188"/>
  <c r="B430" i="188"/>
  <c r="D429" i="188"/>
  <c r="B429" i="188"/>
  <c r="D428" i="188"/>
  <c r="B428" i="188"/>
  <c r="D427" i="188"/>
  <c r="B427" i="188"/>
  <c r="D426" i="188"/>
  <c r="B426" i="188"/>
  <c r="D425" i="188"/>
  <c r="B425" i="188"/>
  <c r="D424" i="188"/>
  <c r="B424" i="188"/>
  <c r="D423" i="188"/>
  <c r="B423" i="188"/>
  <c r="D422" i="188"/>
  <c r="B422" i="188"/>
  <c r="D421" i="188"/>
  <c r="B421" i="188"/>
  <c r="D420" i="188"/>
  <c r="B420" i="188"/>
  <c r="D419" i="188"/>
  <c r="B419" i="188"/>
  <c r="D418" i="188"/>
  <c r="B418" i="188"/>
  <c r="D417" i="188"/>
  <c r="B417" i="188"/>
  <c r="D416" i="188"/>
  <c r="B416" i="188"/>
  <c r="D415" i="188"/>
  <c r="B415" i="188"/>
  <c r="D414" i="188"/>
  <c r="B414" i="188"/>
  <c r="D413" i="188"/>
  <c r="B413" i="188"/>
  <c r="D412" i="188"/>
  <c r="B412" i="188"/>
  <c r="D411" i="188"/>
  <c r="B411" i="188"/>
  <c r="D410" i="188"/>
  <c r="B410" i="188"/>
  <c r="D409" i="188"/>
  <c r="B409" i="188"/>
  <c r="D408" i="188"/>
  <c r="B408" i="188"/>
  <c r="D407" i="188"/>
  <c r="B407" i="188"/>
  <c r="D406" i="188"/>
  <c r="B406" i="188"/>
  <c r="D405" i="188"/>
  <c r="B405" i="188"/>
  <c r="D404" i="188"/>
  <c r="B404" i="188"/>
  <c r="D403" i="188"/>
  <c r="B403" i="188"/>
  <c r="D402" i="188"/>
  <c r="B402" i="188"/>
  <c r="D401" i="188"/>
  <c r="B401" i="188"/>
  <c r="D400" i="188"/>
  <c r="B400" i="188"/>
  <c r="D399" i="188"/>
  <c r="B399" i="188"/>
  <c r="D398" i="188"/>
  <c r="B398" i="188"/>
  <c r="D397" i="188"/>
  <c r="B397" i="188"/>
  <c r="D396" i="188"/>
  <c r="B396" i="188"/>
  <c r="D395" i="188"/>
  <c r="B395" i="188"/>
  <c r="D394" i="188"/>
  <c r="B394" i="188"/>
  <c r="D393" i="188"/>
  <c r="B393" i="188"/>
  <c r="D392" i="188"/>
  <c r="B392" i="188"/>
  <c r="D391" i="188"/>
  <c r="B391" i="188"/>
  <c r="D390" i="188"/>
  <c r="B390" i="188"/>
  <c r="D389" i="188"/>
  <c r="B389" i="188"/>
  <c r="D388" i="188"/>
  <c r="B388" i="188"/>
  <c r="D387" i="188"/>
  <c r="B387" i="188"/>
  <c r="D386" i="188"/>
  <c r="B386" i="188"/>
  <c r="D385" i="188"/>
  <c r="B385" i="188"/>
  <c r="D384" i="188"/>
  <c r="B384" i="188"/>
  <c r="D383" i="188"/>
  <c r="B383" i="188"/>
  <c r="D382" i="188"/>
  <c r="B382" i="188"/>
  <c r="D381" i="188"/>
  <c r="B381" i="188"/>
  <c r="D380" i="188"/>
  <c r="B380" i="188"/>
  <c r="D379" i="188"/>
  <c r="B379" i="188"/>
  <c r="D378" i="188"/>
  <c r="B378" i="188"/>
  <c r="D377" i="188"/>
  <c r="B377" i="188"/>
  <c r="D376" i="188"/>
  <c r="B376" i="188"/>
  <c r="D375" i="188"/>
  <c r="B375" i="188"/>
  <c r="D374" i="188"/>
  <c r="B374" i="188"/>
  <c r="D373" i="188"/>
  <c r="B373" i="188"/>
  <c r="D372" i="188"/>
  <c r="B372" i="188"/>
  <c r="D371" i="188"/>
  <c r="B371" i="188"/>
  <c r="D370" i="188"/>
  <c r="B370" i="188"/>
  <c r="D369" i="188"/>
  <c r="B369" i="188"/>
  <c r="D368" i="188"/>
  <c r="B368" i="188"/>
  <c r="D367" i="188"/>
  <c r="B367" i="188"/>
  <c r="D366" i="188"/>
  <c r="B366" i="188"/>
  <c r="D365" i="188"/>
  <c r="B365" i="188"/>
  <c r="D364" i="188"/>
  <c r="B364" i="188"/>
  <c r="D363" i="188"/>
  <c r="B363" i="188"/>
  <c r="D362" i="188"/>
  <c r="B362" i="188"/>
  <c r="D361" i="188"/>
  <c r="B361" i="188"/>
  <c r="D360" i="188"/>
  <c r="B360" i="188"/>
  <c r="D359" i="188"/>
  <c r="B359" i="188"/>
  <c r="D358" i="188"/>
  <c r="B358" i="188"/>
  <c r="D357" i="188"/>
  <c r="B357" i="188"/>
  <c r="D356" i="188"/>
  <c r="B356" i="188"/>
  <c r="D355" i="188"/>
  <c r="B355" i="188"/>
  <c r="D354" i="188"/>
  <c r="B354" i="188"/>
  <c r="D353" i="188"/>
  <c r="B353" i="188"/>
  <c r="D352" i="188"/>
  <c r="B352" i="188"/>
  <c r="D351" i="188"/>
  <c r="B351" i="188"/>
  <c r="D350" i="188"/>
  <c r="B350" i="188"/>
  <c r="D349" i="188"/>
  <c r="B349" i="188"/>
  <c r="D348" i="188"/>
  <c r="B348" i="188"/>
  <c r="D347" i="188"/>
  <c r="B347" i="188"/>
  <c r="D346" i="188"/>
  <c r="B346" i="188"/>
  <c r="D345" i="188"/>
  <c r="B345" i="188"/>
  <c r="D344" i="188"/>
  <c r="B344" i="188"/>
  <c r="D343" i="188"/>
  <c r="B343" i="188"/>
  <c r="D342" i="188"/>
  <c r="B342" i="188"/>
  <c r="D341" i="188"/>
  <c r="B341" i="188"/>
  <c r="D340" i="188"/>
  <c r="B340" i="188"/>
  <c r="D339" i="188"/>
  <c r="B339" i="188"/>
  <c r="D338" i="188"/>
  <c r="B338" i="188"/>
  <c r="D337" i="188"/>
  <c r="B337" i="188"/>
  <c r="D336" i="188"/>
  <c r="B336" i="188"/>
  <c r="D335" i="188"/>
  <c r="B335" i="188"/>
  <c r="D334" i="188"/>
  <c r="B334" i="188"/>
  <c r="D333" i="188"/>
  <c r="B333" i="188"/>
  <c r="D332" i="188"/>
  <c r="B332" i="188"/>
  <c r="D331" i="188"/>
  <c r="B331" i="188"/>
  <c r="D330" i="188"/>
  <c r="B330" i="188"/>
  <c r="D329" i="188"/>
  <c r="B329" i="188"/>
  <c r="D328" i="188"/>
  <c r="B328" i="188"/>
  <c r="D327" i="188"/>
  <c r="B327" i="188"/>
  <c r="D326" i="188"/>
  <c r="B326" i="188"/>
  <c r="D325" i="188"/>
  <c r="B325" i="188"/>
  <c r="D324" i="188"/>
  <c r="B324" i="188"/>
  <c r="D323" i="188"/>
  <c r="B323" i="188"/>
  <c r="D322" i="188"/>
  <c r="B322" i="188"/>
  <c r="D321" i="188"/>
  <c r="B321" i="188"/>
  <c r="D320" i="188"/>
  <c r="B320" i="188"/>
  <c r="D319" i="188"/>
  <c r="B319" i="188"/>
  <c r="D318" i="188"/>
  <c r="B318" i="188"/>
  <c r="D317" i="188"/>
  <c r="B317" i="188"/>
  <c r="D316" i="188"/>
  <c r="B316" i="188"/>
  <c r="D315" i="188"/>
  <c r="B315" i="188"/>
  <c r="D314" i="188"/>
  <c r="B314" i="188"/>
  <c r="D313" i="188"/>
  <c r="B313" i="188"/>
  <c r="D312" i="188"/>
  <c r="B312" i="188"/>
  <c r="D311" i="188"/>
  <c r="B311" i="188"/>
  <c r="D310" i="188"/>
  <c r="B310" i="188"/>
  <c r="D309" i="188"/>
  <c r="B309" i="188"/>
  <c r="D308" i="188"/>
  <c r="B308" i="188"/>
  <c r="D307" i="188"/>
  <c r="B307" i="188"/>
  <c r="D306" i="188"/>
  <c r="B306" i="188"/>
  <c r="D305" i="188"/>
  <c r="B305" i="188"/>
  <c r="D304" i="188"/>
  <c r="B304" i="188"/>
  <c r="D303" i="188"/>
  <c r="B303" i="188"/>
  <c r="D302" i="188"/>
  <c r="B302" i="188"/>
  <c r="D301" i="188"/>
  <c r="B301" i="188"/>
  <c r="D300" i="188"/>
  <c r="B300" i="188"/>
  <c r="D299" i="188"/>
  <c r="B299" i="188"/>
  <c r="D298" i="188"/>
  <c r="B298" i="188"/>
  <c r="D297" i="188"/>
  <c r="B297" i="188"/>
  <c r="D296" i="188"/>
  <c r="B296" i="188"/>
  <c r="D295" i="188"/>
  <c r="B295" i="188"/>
  <c r="D294" i="188"/>
  <c r="B294" i="188"/>
  <c r="D293" i="188"/>
  <c r="B293" i="188"/>
  <c r="D292" i="188"/>
  <c r="B292" i="188"/>
  <c r="D291" i="188"/>
  <c r="B291" i="188"/>
  <c r="D290" i="188"/>
  <c r="B290" i="188"/>
  <c r="D289" i="188"/>
  <c r="B289" i="188"/>
  <c r="D288" i="188"/>
  <c r="B288" i="188"/>
  <c r="D287" i="188"/>
  <c r="B287" i="188"/>
  <c r="D286" i="188"/>
  <c r="B286" i="188"/>
  <c r="D285" i="188"/>
  <c r="B285" i="188"/>
  <c r="D284" i="188"/>
  <c r="B284" i="188"/>
  <c r="D283" i="188"/>
  <c r="B283" i="188"/>
  <c r="D282" i="188"/>
  <c r="B282" i="188"/>
  <c r="D281" i="188"/>
  <c r="B281" i="188"/>
  <c r="D280" i="188"/>
  <c r="B280" i="188"/>
  <c r="D279" i="188"/>
  <c r="B279" i="188"/>
  <c r="D278" i="188"/>
  <c r="B278" i="188"/>
  <c r="D277" i="188"/>
  <c r="B277" i="188"/>
  <c r="D276" i="188"/>
  <c r="B276" i="188"/>
  <c r="D275" i="188"/>
  <c r="B275" i="188"/>
  <c r="D274" i="188"/>
  <c r="B274" i="188"/>
  <c r="D273" i="188"/>
  <c r="B273" i="188"/>
  <c r="D272" i="188"/>
  <c r="B272" i="188"/>
  <c r="D271" i="188"/>
  <c r="B271" i="188"/>
  <c r="D270" i="188"/>
  <c r="B270" i="188"/>
  <c r="D269" i="188"/>
  <c r="B269" i="188"/>
  <c r="D268" i="188"/>
  <c r="B268" i="188"/>
  <c r="D267" i="188"/>
  <c r="B267" i="188"/>
  <c r="D266" i="188"/>
  <c r="B266" i="188"/>
  <c r="D265" i="188"/>
  <c r="B265" i="188"/>
  <c r="D264" i="188"/>
  <c r="B264" i="188"/>
  <c r="D263" i="188"/>
  <c r="B263" i="188"/>
  <c r="D262" i="188"/>
  <c r="B262" i="188"/>
  <c r="D261" i="188"/>
  <c r="B261" i="188"/>
  <c r="D260" i="188"/>
  <c r="B260" i="188"/>
  <c r="D259" i="188"/>
  <c r="B259" i="188"/>
  <c r="D258" i="188"/>
  <c r="B258" i="188"/>
  <c r="D257" i="188"/>
  <c r="B257" i="188"/>
  <c r="D256" i="188"/>
  <c r="B256" i="188"/>
  <c r="D255" i="188"/>
  <c r="B255" i="188"/>
  <c r="D254" i="188"/>
  <c r="B254" i="188"/>
  <c r="D253" i="188"/>
  <c r="B253" i="188"/>
  <c r="D252" i="188"/>
  <c r="B252" i="188"/>
  <c r="D251" i="188"/>
  <c r="B251" i="188"/>
  <c r="D250" i="188"/>
  <c r="B250" i="188"/>
  <c r="D249" i="188"/>
  <c r="B249" i="188"/>
  <c r="D248" i="188"/>
  <c r="B248" i="188"/>
  <c r="D247" i="188"/>
  <c r="B247" i="188"/>
  <c r="D246" i="188"/>
  <c r="B246" i="188"/>
  <c r="D245" i="188"/>
  <c r="B245" i="188"/>
  <c r="D244" i="188"/>
  <c r="B244" i="188"/>
  <c r="D243" i="188"/>
  <c r="B243" i="188"/>
  <c r="D242" i="188"/>
  <c r="B242" i="188"/>
  <c r="D241" i="188"/>
  <c r="B241" i="188"/>
  <c r="D240" i="188"/>
  <c r="B240" i="188"/>
  <c r="D239" i="188"/>
  <c r="B239" i="188"/>
  <c r="D238" i="188"/>
  <c r="B238" i="188"/>
  <c r="D237" i="188"/>
  <c r="B237" i="188"/>
  <c r="D236" i="188"/>
  <c r="B236" i="188"/>
  <c r="D235" i="188"/>
  <c r="B235" i="188"/>
  <c r="D234" i="188"/>
  <c r="B234" i="188"/>
  <c r="D233" i="188"/>
  <c r="B233" i="188"/>
  <c r="D232" i="188"/>
  <c r="B232" i="188"/>
  <c r="D231" i="188"/>
  <c r="B231" i="188"/>
  <c r="D230" i="188"/>
  <c r="B230" i="188"/>
  <c r="D229" i="188"/>
  <c r="B229" i="188"/>
  <c r="D228" i="188"/>
  <c r="B228" i="188"/>
  <c r="D227" i="188"/>
  <c r="B227" i="188"/>
  <c r="D226" i="188"/>
  <c r="B226" i="188"/>
  <c r="D225" i="188"/>
  <c r="B225" i="188"/>
  <c r="D224" i="188"/>
  <c r="B224" i="188"/>
  <c r="D223" i="188"/>
  <c r="B223" i="188"/>
  <c r="D222" i="188"/>
  <c r="B222" i="188"/>
  <c r="D221" i="188"/>
  <c r="B221" i="188"/>
  <c r="D220" i="188"/>
  <c r="B220" i="188"/>
  <c r="D219" i="188"/>
  <c r="B219" i="188"/>
  <c r="D218" i="188"/>
  <c r="B218" i="188"/>
  <c r="D217" i="188"/>
  <c r="B217" i="188"/>
  <c r="D216" i="188"/>
  <c r="B216" i="188"/>
  <c r="D215" i="188"/>
  <c r="B215" i="188"/>
  <c r="D214" i="188"/>
  <c r="B214" i="188"/>
  <c r="D213" i="188"/>
  <c r="B213" i="188"/>
  <c r="D212" i="188"/>
  <c r="B212" i="188"/>
  <c r="D211" i="188"/>
  <c r="B211" i="188"/>
  <c r="D210" i="188"/>
  <c r="B210" i="188"/>
  <c r="D209" i="188"/>
  <c r="B209" i="188"/>
  <c r="D208" i="188"/>
  <c r="B208" i="188"/>
  <c r="D207" i="188"/>
  <c r="B207" i="188"/>
  <c r="D206" i="188"/>
  <c r="B206" i="188"/>
  <c r="D205" i="188"/>
  <c r="B205" i="188"/>
  <c r="D204" i="188"/>
  <c r="B204" i="188"/>
  <c r="D203" i="188"/>
  <c r="B203" i="188"/>
  <c r="D202" i="188"/>
  <c r="B202" i="188"/>
  <c r="D201" i="188"/>
  <c r="B201" i="188"/>
  <c r="D200" i="188"/>
  <c r="B200" i="188"/>
  <c r="D199" i="188"/>
  <c r="B199" i="188"/>
  <c r="D198" i="188"/>
  <c r="B198" i="188"/>
  <c r="D197" i="188"/>
  <c r="B197" i="188"/>
  <c r="D196" i="188"/>
  <c r="B196" i="188"/>
  <c r="D195" i="188"/>
  <c r="B195" i="188"/>
  <c r="D194" i="188"/>
  <c r="B194" i="188"/>
  <c r="D193" i="188"/>
  <c r="B193" i="188"/>
  <c r="D192" i="188"/>
  <c r="B192" i="188"/>
  <c r="D191" i="188"/>
  <c r="B191" i="188"/>
  <c r="D190" i="188"/>
  <c r="B190" i="188"/>
  <c r="D189" i="188"/>
  <c r="B189" i="188"/>
  <c r="D188" i="188"/>
  <c r="B188" i="188"/>
  <c r="D187" i="188"/>
  <c r="B187" i="188"/>
  <c r="D186" i="188"/>
  <c r="B186" i="188"/>
  <c r="D185" i="188"/>
  <c r="B185" i="188"/>
  <c r="D184" i="188"/>
  <c r="B184" i="188"/>
  <c r="D183" i="188"/>
  <c r="B183" i="188"/>
  <c r="D182" i="188"/>
  <c r="B182" i="188"/>
  <c r="D181" i="188"/>
  <c r="B181" i="188"/>
  <c r="D180" i="188"/>
  <c r="B180" i="188"/>
  <c r="D179" i="188"/>
  <c r="B179" i="188"/>
  <c r="D178" i="188"/>
  <c r="B178" i="188"/>
  <c r="D177" i="188"/>
  <c r="B177" i="188"/>
  <c r="D176" i="188"/>
  <c r="B176" i="188"/>
  <c r="D175" i="188"/>
  <c r="B175" i="188"/>
  <c r="D174" i="188"/>
  <c r="B174" i="188"/>
  <c r="D173" i="188"/>
  <c r="B173" i="188"/>
  <c r="D172" i="188"/>
  <c r="B172" i="188"/>
  <c r="D171" i="188"/>
  <c r="B171" i="188"/>
  <c r="D170" i="188"/>
  <c r="B170" i="188"/>
  <c r="D169" i="188"/>
  <c r="B169" i="188"/>
  <c r="D168" i="188"/>
  <c r="B168" i="188"/>
  <c r="D167" i="188"/>
  <c r="B167" i="188"/>
  <c r="D166" i="188"/>
  <c r="B166" i="188"/>
  <c r="D165" i="188"/>
  <c r="B165" i="188"/>
  <c r="D164" i="188"/>
  <c r="B164" i="188"/>
  <c r="D163" i="188"/>
  <c r="B163" i="188"/>
  <c r="D162" i="188"/>
  <c r="B162" i="188"/>
  <c r="D161" i="188"/>
  <c r="B161" i="188"/>
  <c r="D160" i="188"/>
  <c r="B160" i="188"/>
  <c r="D159" i="188"/>
  <c r="B159" i="188"/>
  <c r="D158" i="188"/>
  <c r="B158" i="188"/>
  <c r="D157" i="188"/>
  <c r="B157" i="188"/>
  <c r="D156" i="188"/>
  <c r="B156" i="188"/>
  <c r="D155" i="188"/>
  <c r="B155" i="188"/>
  <c r="D154" i="188"/>
  <c r="B154" i="188"/>
  <c r="D153" i="188"/>
  <c r="B153" i="188"/>
  <c r="D152" i="188"/>
  <c r="B152" i="188"/>
  <c r="D151" i="188"/>
  <c r="B151" i="188"/>
  <c r="D150" i="188"/>
  <c r="B150" i="188"/>
  <c r="D149" i="188"/>
  <c r="B149" i="188"/>
  <c r="D148" i="188"/>
  <c r="B148" i="188"/>
  <c r="D147" i="188"/>
  <c r="B147" i="188"/>
  <c r="D146" i="188"/>
  <c r="B146" i="188"/>
  <c r="D145" i="188"/>
  <c r="B145" i="188"/>
  <c r="D144" i="188"/>
  <c r="B144" i="188"/>
  <c r="D143" i="188"/>
  <c r="B143" i="188"/>
  <c r="D142" i="188"/>
  <c r="B142" i="188"/>
  <c r="D141" i="188"/>
  <c r="B141" i="188"/>
  <c r="D140" i="188"/>
  <c r="B140" i="188"/>
  <c r="D139" i="188"/>
  <c r="B139" i="188"/>
  <c r="D138" i="188"/>
  <c r="B138" i="188"/>
  <c r="D137" i="188"/>
  <c r="B137" i="188"/>
  <c r="D136" i="188"/>
  <c r="B136" i="188"/>
  <c r="D135" i="188"/>
  <c r="B135" i="188"/>
  <c r="D134" i="188"/>
  <c r="B134" i="188"/>
  <c r="D133" i="188"/>
  <c r="B133" i="188"/>
  <c r="D132" i="188"/>
  <c r="B132" i="188"/>
  <c r="D131" i="188"/>
  <c r="B131" i="188"/>
  <c r="D130" i="188"/>
  <c r="B130" i="188"/>
  <c r="D129" i="188"/>
  <c r="B129" i="188"/>
  <c r="D128" i="188"/>
  <c r="B128" i="188"/>
  <c r="D127" i="188"/>
  <c r="B127" i="188"/>
  <c r="D126" i="188"/>
  <c r="B126" i="188"/>
  <c r="D125" i="188"/>
  <c r="B125" i="188"/>
  <c r="D124" i="188"/>
  <c r="B124" i="188"/>
  <c r="D123" i="188"/>
  <c r="B123" i="188"/>
  <c r="D122" i="188"/>
  <c r="B122" i="188"/>
  <c r="D121" i="188"/>
  <c r="B121" i="188"/>
  <c r="D120" i="188"/>
  <c r="B120" i="188"/>
  <c r="D119" i="188"/>
  <c r="B119" i="188"/>
  <c r="D118" i="188"/>
  <c r="B118" i="188"/>
  <c r="D117" i="188"/>
  <c r="B117" i="188"/>
  <c r="D116" i="188"/>
  <c r="B116" i="188"/>
  <c r="D115" i="188"/>
  <c r="B115" i="188"/>
  <c r="D114" i="188"/>
  <c r="B114" i="188"/>
  <c r="D113" i="188"/>
  <c r="B113" i="188"/>
  <c r="D112" i="188"/>
  <c r="B112" i="188"/>
  <c r="D111" i="188"/>
  <c r="B111" i="188"/>
  <c r="D110" i="188"/>
  <c r="B110" i="188"/>
  <c r="D109" i="188"/>
  <c r="B109" i="188"/>
  <c r="D108" i="188"/>
  <c r="B108" i="188"/>
  <c r="D107" i="188"/>
  <c r="B107" i="188"/>
  <c r="D106" i="188"/>
  <c r="B106" i="188"/>
  <c r="D105" i="188"/>
  <c r="B105" i="188"/>
  <c r="D104" i="188"/>
  <c r="B104" i="188"/>
  <c r="D103" i="188"/>
  <c r="B103" i="188"/>
  <c r="D102" i="188"/>
  <c r="B102" i="188"/>
  <c r="D101" i="188"/>
  <c r="B101" i="188"/>
  <c r="D100" i="188"/>
  <c r="B100" i="188"/>
  <c r="D99" i="188"/>
  <c r="B99" i="188"/>
  <c r="D98" i="188"/>
  <c r="B98" i="188"/>
  <c r="D97" i="188"/>
  <c r="B97" i="188"/>
  <c r="D96" i="188"/>
  <c r="B96" i="188"/>
  <c r="D95" i="188"/>
  <c r="B95" i="188"/>
  <c r="D94" i="188"/>
  <c r="B94" i="188"/>
  <c r="D93" i="188"/>
  <c r="B93" i="188"/>
  <c r="D92" i="188"/>
  <c r="B92" i="188"/>
  <c r="D91" i="188"/>
  <c r="B91" i="188"/>
  <c r="D90" i="188"/>
  <c r="B90" i="188"/>
  <c r="D89" i="188"/>
  <c r="B89" i="188"/>
  <c r="D88" i="188"/>
  <c r="B88" i="188"/>
  <c r="D87" i="188"/>
  <c r="B87" i="188"/>
  <c r="D86" i="188"/>
  <c r="B86" i="188"/>
  <c r="D85" i="188"/>
  <c r="B85" i="188"/>
  <c r="D84" i="188"/>
  <c r="B84" i="188"/>
  <c r="D83" i="188"/>
  <c r="B83" i="188"/>
  <c r="D82" i="188"/>
  <c r="B82" i="188"/>
  <c r="D81" i="188"/>
  <c r="B81" i="188"/>
  <c r="D80" i="188"/>
  <c r="B80" i="188"/>
  <c r="D79" i="188"/>
  <c r="B79" i="188"/>
  <c r="D78" i="188"/>
  <c r="B78" i="188"/>
  <c r="D77" i="188"/>
  <c r="B77" i="188"/>
  <c r="D76" i="188"/>
  <c r="B76" i="188"/>
  <c r="D75" i="188"/>
  <c r="B75" i="188"/>
  <c r="D74" i="188"/>
  <c r="B74" i="188"/>
  <c r="D73" i="188"/>
  <c r="B73" i="188"/>
  <c r="D72" i="188"/>
  <c r="B72" i="188"/>
  <c r="D71" i="188"/>
  <c r="B71" i="188"/>
  <c r="D70" i="188"/>
  <c r="B70" i="188"/>
  <c r="D69" i="188"/>
  <c r="B69" i="188"/>
  <c r="D68" i="188"/>
  <c r="B68" i="188"/>
  <c r="D67" i="188"/>
  <c r="B67" i="188"/>
  <c r="D66" i="188"/>
  <c r="B66" i="188"/>
  <c r="D65" i="188"/>
  <c r="B65" i="188"/>
  <c r="D64" i="188"/>
  <c r="B64" i="188"/>
  <c r="D63" i="188"/>
  <c r="B63" i="188"/>
  <c r="D62" i="188"/>
  <c r="B62" i="188"/>
  <c r="D61" i="188"/>
  <c r="B61" i="188"/>
  <c r="D60" i="188"/>
  <c r="B60" i="188"/>
  <c r="D59" i="188"/>
  <c r="B59" i="188"/>
  <c r="D58" i="188"/>
  <c r="B58" i="188"/>
  <c r="D57" i="188"/>
  <c r="B57" i="188"/>
  <c r="D56" i="188"/>
  <c r="B56" i="188"/>
  <c r="D55" i="188"/>
  <c r="B55" i="188"/>
  <c r="D54" i="188"/>
  <c r="B54" i="188"/>
  <c r="D53" i="188"/>
  <c r="B53" i="188"/>
  <c r="D52" i="188"/>
  <c r="B52" i="188"/>
  <c r="D51" i="188"/>
  <c r="B51" i="188"/>
  <c r="D50" i="188"/>
  <c r="B50" i="188"/>
  <c r="D49" i="188"/>
  <c r="B49" i="188"/>
  <c r="D48" i="188"/>
  <c r="B48" i="188"/>
  <c r="D47" i="188"/>
  <c r="B47" i="188"/>
  <c r="D46" i="188"/>
  <c r="B46" i="188"/>
  <c r="D45" i="188"/>
  <c r="B45" i="188"/>
  <c r="D44" i="188"/>
  <c r="B44" i="188"/>
  <c r="D43" i="188"/>
  <c r="B43" i="188"/>
  <c r="I42" i="188"/>
  <c r="D42" i="188"/>
  <c r="B42" i="188"/>
  <c r="D41" i="188"/>
  <c r="B41" i="188"/>
  <c r="D40" i="188"/>
  <c r="B40" i="188"/>
  <c r="D39" i="188"/>
  <c r="B39" i="188"/>
  <c r="D38" i="188"/>
  <c r="B38" i="188"/>
  <c r="D37" i="188"/>
  <c r="B37" i="188"/>
  <c r="D36" i="188"/>
  <c r="B36" i="188"/>
  <c r="D35" i="188"/>
  <c r="B35" i="188"/>
  <c r="D34" i="188"/>
  <c r="I34" i="188" s="1"/>
  <c r="B34" i="188"/>
  <c r="D33" i="188"/>
  <c r="B33" i="188"/>
  <c r="D32" i="188"/>
  <c r="B32" i="188"/>
  <c r="D31" i="188"/>
  <c r="B31" i="188"/>
  <c r="D30" i="188"/>
  <c r="B30" i="188"/>
  <c r="D29" i="188"/>
  <c r="B29" i="188"/>
  <c r="D28" i="188"/>
  <c r="B28" i="188"/>
  <c r="D27" i="188"/>
  <c r="B27" i="188"/>
  <c r="D26" i="188"/>
  <c r="B26" i="188"/>
  <c r="I26" i="188" s="1"/>
  <c r="D25" i="188"/>
  <c r="B25" i="188"/>
  <c r="D24" i="188"/>
  <c r="B24" i="188"/>
  <c r="D23" i="188"/>
  <c r="B23" i="188"/>
  <c r="D22" i="188"/>
  <c r="B22" i="188"/>
  <c r="D21" i="188"/>
  <c r="B21" i="188"/>
  <c r="D20" i="188"/>
  <c r="I20" i="188" s="1"/>
  <c r="B20" i="188"/>
  <c r="D19" i="188"/>
  <c r="B19" i="188"/>
  <c r="D18" i="188"/>
  <c r="B18" i="188"/>
  <c r="D17" i="188"/>
  <c r="B17" i="188"/>
  <c r="D16" i="188"/>
  <c r="B16" i="188"/>
  <c r="D15" i="188"/>
  <c r="B15" i="188"/>
  <c r="D14" i="188"/>
  <c r="B14" i="188"/>
  <c r="D13" i="188"/>
  <c r="B13" i="188"/>
  <c r="I12" i="188"/>
  <c r="D12" i="188"/>
  <c r="B12" i="188"/>
  <c r="D11" i="188"/>
  <c r="B11" i="188"/>
  <c r="D10" i="188"/>
  <c r="B10" i="188"/>
  <c r="I10" i="188" s="1"/>
  <c r="D9" i="188"/>
  <c r="B9" i="188"/>
  <c r="D8" i="188"/>
  <c r="B8" i="188"/>
  <c r="I8" i="188" s="1"/>
  <c r="D7" i="188"/>
  <c r="B7" i="188"/>
  <c r="D6" i="188"/>
  <c r="B6" i="188"/>
  <c r="D5" i="188"/>
  <c r="B5" i="188"/>
  <c r="D4" i="188"/>
  <c r="B4" i="188"/>
  <c r="S1" i="188"/>
  <c r="C1403" i="185"/>
  <c r="C1402" i="185"/>
  <c r="C1401" i="185"/>
  <c r="C1400" i="185"/>
  <c r="C1399" i="185"/>
  <c r="C1398" i="185"/>
  <c r="C1397" i="185"/>
  <c r="C1396" i="185"/>
  <c r="C1395" i="185"/>
  <c r="C1394" i="185"/>
  <c r="C1393" i="185"/>
  <c r="C1392" i="185"/>
  <c r="C1391" i="185"/>
  <c r="C1390" i="185"/>
  <c r="C1389" i="185"/>
  <c r="C1388" i="185"/>
  <c r="C1387" i="185"/>
  <c r="C1386" i="185"/>
  <c r="C1385" i="185"/>
  <c r="C1384" i="185"/>
  <c r="C1383" i="185"/>
  <c r="C1382" i="185"/>
  <c r="C1381" i="185"/>
  <c r="C1380" i="185"/>
  <c r="C1379" i="185"/>
  <c r="C1378" i="185"/>
  <c r="C1377" i="185"/>
  <c r="C1376" i="185"/>
  <c r="C1375" i="185"/>
  <c r="C1374" i="185"/>
  <c r="C1373" i="185"/>
  <c r="C1372" i="185"/>
  <c r="C1371" i="185"/>
  <c r="C1370" i="185"/>
  <c r="C1369" i="185"/>
  <c r="C1368" i="185"/>
  <c r="C1367" i="185"/>
  <c r="C1366" i="185"/>
  <c r="C1365" i="185"/>
  <c r="C1364" i="185"/>
  <c r="C1363" i="185"/>
  <c r="C1362" i="185"/>
  <c r="C1361" i="185"/>
  <c r="C1360" i="185"/>
  <c r="C1359" i="185"/>
  <c r="C1358" i="185"/>
  <c r="C1357" i="185"/>
  <c r="C1356" i="185"/>
  <c r="C1355" i="185"/>
  <c r="C1354" i="185"/>
  <c r="C1353" i="185"/>
  <c r="C1352" i="185"/>
  <c r="C1351" i="185"/>
  <c r="C1350" i="185"/>
  <c r="C1349" i="185"/>
  <c r="C1348" i="185"/>
  <c r="C1347" i="185"/>
  <c r="C1346" i="185"/>
  <c r="C1345" i="185"/>
  <c r="C1344" i="185"/>
  <c r="C1343" i="185"/>
  <c r="C1342" i="185"/>
  <c r="C1341" i="185"/>
  <c r="C1340" i="185"/>
  <c r="C1339" i="185"/>
  <c r="C1338" i="185"/>
  <c r="C1337" i="185"/>
  <c r="C1336" i="185"/>
  <c r="C1335" i="185"/>
  <c r="C1334" i="185"/>
  <c r="C1333" i="185"/>
  <c r="C1332" i="185"/>
  <c r="C1331" i="185"/>
  <c r="C1330" i="185"/>
  <c r="C1329" i="185"/>
  <c r="C1328" i="185"/>
  <c r="C1327" i="185"/>
  <c r="C1326" i="185"/>
  <c r="C1325" i="185"/>
  <c r="C1324" i="185"/>
  <c r="C1323" i="185"/>
  <c r="C1322" i="185"/>
  <c r="C1321" i="185"/>
  <c r="C1320" i="185"/>
  <c r="C1319" i="185"/>
  <c r="C1318" i="185"/>
  <c r="C1317" i="185"/>
  <c r="C1316" i="185"/>
  <c r="C1315" i="185"/>
  <c r="C1314" i="185"/>
  <c r="C1313" i="185"/>
  <c r="C1312" i="185"/>
  <c r="C1311" i="185"/>
  <c r="C1310" i="185"/>
  <c r="C1309" i="185"/>
  <c r="C1308" i="185"/>
  <c r="C1307" i="185"/>
  <c r="C1306" i="185"/>
  <c r="C1305" i="185"/>
  <c r="C1304" i="185"/>
  <c r="C1303" i="185"/>
  <c r="C1302" i="185"/>
  <c r="C1301" i="185"/>
  <c r="C1300" i="185"/>
  <c r="C1299" i="185"/>
  <c r="C1298" i="185"/>
  <c r="C1297" i="185"/>
  <c r="C1296" i="185"/>
  <c r="C1295" i="185"/>
  <c r="C1294" i="185"/>
  <c r="C1293" i="185"/>
  <c r="C1292" i="185"/>
  <c r="C1291" i="185"/>
  <c r="C1290" i="185"/>
  <c r="C1289" i="185"/>
  <c r="C1288" i="185"/>
  <c r="C1287" i="185"/>
  <c r="C1286" i="185"/>
  <c r="C1285" i="185"/>
  <c r="C1284" i="185"/>
  <c r="C1283" i="185"/>
  <c r="C1282" i="185"/>
  <c r="C1281" i="185"/>
  <c r="C1280" i="185"/>
  <c r="C1279" i="185"/>
  <c r="C1278" i="185"/>
  <c r="C1277" i="185"/>
  <c r="C1276" i="185"/>
  <c r="C1275" i="185"/>
  <c r="C1274" i="185"/>
  <c r="C1273" i="185"/>
  <c r="C1272" i="185"/>
  <c r="C1271" i="185"/>
  <c r="C1270" i="185"/>
  <c r="C1269" i="185"/>
  <c r="C1268" i="185"/>
  <c r="C1267" i="185"/>
  <c r="C1266" i="185"/>
  <c r="C1265" i="185"/>
  <c r="C1264" i="185"/>
  <c r="C1263" i="185"/>
  <c r="C1262" i="185"/>
  <c r="C1261" i="185"/>
  <c r="C1260" i="185"/>
  <c r="C1259" i="185"/>
  <c r="C1258" i="185"/>
  <c r="C1257" i="185"/>
  <c r="C1256" i="185"/>
  <c r="C1255" i="185"/>
  <c r="C1254" i="185"/>
  <c r="C1253" i="185"/>
  <c r="C1252" i="185"/>
  <c r="C1251" i="185"/>
  <c r="C1250" i="185"/>
  <c r="C1249" i="185"/>
  <c r="C1248" i="185"/>
  <c r="C1247" i="185"/>
  <c r="C1246" i="185"/>
  <c r="C1245" i="185"/>
  <c r="C1244" i="185"/>
  <c r="C1243" i="185"/>
  <c r="C1242" i="185"/>
  <c r="C1241" i="185"/>
  <c r="C1240" i="185"/>
  <c r="C1239" i="185"/>
  <c r="C1238" i="185"/>
  <c r="C1237" i="185"/>
  <c r="C1236" i="185"/>
  <c r="C1235" i="185"/>
  <c r="C1234" i="185"/>
  <c r="C1233" i="185"/>
  <c r="C1232" i="185"/>
  <c r="C1231" i="185"/>
  <c r="C1230" i="185"/>
  <c r="C1229" i="185"/>
  <c r="C1228" i="185"/>
  <c r="C1227" i="185"/>
  <c r="C1226" i="185"/>
  <c r="C1225" i="185"/>
  <c r="C1224" i="185"/>
  <c r="C1223" i="185"/>
  <c r="C1222" i="185"/>
  <c r="C1221" i="185"/>
  <c r="C1220" i="185"/>
  <c r="C1219" i="185"/>
  <c r="C1218" i="185"/>
  <c r="C1217" i="185"/>
  <c r="C1216" i="185"/>
  <c r="C1215" i="185"/>
  <c r="C1214" i="185"/>
  <c r="C1213" i="185"/>
  <c r="C1212" i="185"/>
  <c r="C1211" i="185"/>
  <c r="C1210" i="185"/>
  <c r="C1209" i="185"/>
  <c r="C1208" i="185"/>
  <c r="C1207" i="185"/>
  <c r="C1206" i="185"/>
  <c r="C1205" i="185"/>
  <c r="C1204" i="185"/>
  <c r="C1203" i="185"/>
  <c r="C1202" i="185"/>
  <c r="C1201" i="185"/>
  <c r="C1200" i="185"/>
  <c r="C1199" i="185"/>
  <c r="C1198" i="185"/>
  <c r="C1197" i="185"/>
  <c r="C1196" i="185"/>
  <c r="C1195" i="185"/>
  <c r="C1194" i="185"/>
  <c r="C1193" i="185"/>
  <c r="C1192" i="185"/>
  <c r="C1191" i="185"/>
  <c r="C1190" i="185"/>
  <c r="C1189" i="185"/>
  <c r="C1188" i="185"/>
  <c r="C1187" i="185"/>
  <c r="C1186" i="185"/>
  <c r="C1185" i="185"/>
  <c r="C1184" i="185"/>
  <c r="C1183" i="185"/>
  <c r="C1182" i="185"/>
  <c r="C1181" i="185"/>
  <c r="C1180" i="185"/>
  <c r="C1179" i="185"/>
  <c r="C1178" i="185"/>
  <c r="C1177" i="185"/>
  <c r="C1176" i="185"/>
  <c r="C1175" i="185"/>
  <c r="C1174" i="185"/>
  <c r="C1173" i="185"/>
  <c r="C1172" i="185"/>
  <c r="C1171" i="185"/>
  <c r="C1170" i="185"/>
  <c r="C1169" i="185"/>
  <c r="C1168" i="185"/>
  <c r="C1167" i="185"/>
  <c r="C1166" i="185"/>
  <c r="C1165" i="185"/>
  <c r="C1164" i="185"/>
  <c r="C1163" i="185"/>
  <c r="C1162" i="185"/>
  <c r="C1161" i="185"/>
  <c r="C1160" i="185"/>
  <c r="C1159" i="185"/>
  <c r="C1158" i="185"/>
  <c r="C1157" i="185"/>
  <c r="C1156" i="185"/>
  <c r="C1155" i="185"/>
  <c r="C1154" i="185"/>
  <c r="C1153" i="185"/>
  <c r="C1152" i="185"/>
  <c r="C1151" i="185"/>
  <c r="C1150" i="185"/>
  <c r="C1149" i="185"/>
  <c r="C1148" i="185"/>
  <c r="C1147" i="185"/>
  <c r="C1146" i="185"/>
  <c r="C1145" i="185"/>
  <c r="C1144" i="185"/>
  <c r="C1143" i="185"/>
  <c r="C1142" i="185"/>
  <c r="C1141" i="185"/>
  <c r="C1140" i="185"/>
  <c r="C1139" i="185"/>
  <c r="C1138" i="185"/>
  <c r="C1137" i="185"/>
  <c r="C1136" i="185"/>
  <c r="C1135" i="185"/>
  <c r="C1134" i="185"/>
  <c r="C1133" i="185"/>
  <c r="C1132" i="185"/>
  <c r="C1131" i="185"/>
  <c r="C1130" i="185"/>
  <c r="C1129" i="185"/>
  <c r="C1128" i="185"/>
  <c r="C1127" i="185"/>
  <c r="C1126" i="185"/>
  <c r="C1125" i="185"/>
  <c r="C1124" i="185"/>
  <c r="C1123" i="185"/>
  <c r="C1122" i="185"/>
  <c r="C1121" i="185"/>
  <c r="C1120" i="185"/>
  <c r="C1119" i="185"/>
  <c r="C1118" i="185"/>
  <c r="C1117" i="185"/>
  <c r="C1116" i="185"/>
  <c r="C1115" i="185"/>
  <c r="C1114" i="185"/>
  <c r="C1113" i="185"/>
  <c r="C1112" i="185"/>
  <c r="C1111" i="185"/>
  <c r="C1110" i="185"/>
  <c r="C1109" i="185"/>
  <c r="C1108" i="185"/>
  <c r="C1107" i="185"/>
  <c r="C1106" i="185"/>
  <c r="C1105" i="185"/>
  <c r="C1104" i="185"/>
  <c r="C1103" i="185"/>
  <c r="C1102" i="185"/>
  <c r="C1101" i="185"/>
  <c r="C1100" i="185"/>
  <c r="C1099" i="185"/>
  <c r="C1098" i="185"/>
  <c r="C1097" i="185"/>
  <c r="C1096" i="185"/>
  <c r="C1095" i="185"/>
  <c r="C1094" i="185"/>
  <c r="C1093" i="185"/>
  <c r="C1092" i="185"/>
  <c r="C1091" i="185"/>
  <c r="C1090" i="185"/>
  <c r="C1089" i="185"/>
  <c r="C1088" i="185"/>
  <c r="C1087" i="185"/>
  <c r="C1086" i="185"/>
  <c r="C1085" i="185"/>
  <c r="C1084" i="185"/>
  <c r="C1083" i="185"/>
  <c r="C1082" i="185"/>
  <c r="C1081" i="185"/>
  <c r="C1080" i="185"/>
  <c r="C1079" i="185"/>
  <c r="C1078" i="185"/>
  <c r="C1077" i="185"/>
  <c r="C1076" i="185"/>
  <c r="C1075" i="185"/>
  <c r="C1074" i="185"/>
  <c r="C1073" i="185"/>
  <c r="C1072" i="185"/>
  <c r="C1071" i="185"/>
  <c r="C1070" i="185"/>
  <c r="C1069" i="185"/>
  <c r="C1068" i="185"/>
  <c r="C1067" i="185"/>
  <c r="C1066" i="185"/>
  <c r="C1065" i="185"/>
  <c r="C1064" i="185"/>
  <c r="C1063" i="185"/>
  <c r="C1062" i="185"/>
  <c r="C1061" i="185"/>
  <c r="C1060" i="185"/>
  <c r="C1059" i="185"/>
  <c r="C1058" i="185"/>
  <c r="C1057" i="185"/>
  <c r="C1056" i="185"/>
  <c r="C1055" i="185"/>
  <c r="C1054" i="185"/>
  <c r="C1053" i="185"/>
  <c r="C1052" i="185"/>
  <c r="C1051" i="185"/>
  <c r="C1050" i="185"/>
  <c r="C1049" i="185"/>
  <c r="C1048" i="185"/>
  <c r="C1047" i="185"/>
  <c r="C1046" i="185"/>
  <c r="C1045" i="185"/>
  <c r="C1044" i="185"/>
  <c r="C1043" i="185"/>
  <c r="C1042" i="185"/>
  <c r="C1041" i="185"/>
  <c r="C1040" i="185"/>
  <c r="C1039" i="185"/>
  <c r="C1038" i="185"/>
  <c r="C1037" i="185"/>
  <c r="C1036" i="185"/>
  <c r="C1035" i="185"/>
  <c r="C1034" i="185"/>
  <c r="C1033" i="185"/>
  <c r="C1032" i="185"/>
  <c r="C1031" i="185"/>
  <c r="C1030" i="185"/>
  <c r="C1029" i="185"/>
  <c r="F1028" i="185"/>
  <c r="C1028" i="185"/>
  <c r="C1027" i="185"/>
  <c r="C1026" i="185"/>
  <c r="C1025" i="185"/>
  <c r="C1024" i="185"/>
  <c r="C1023" i="185"/>
  <c r="C1022" i="185"/>
  <c r="C1021" i="185"/>
  <c r="C1020" i="185"/>
  <c r="C1019" i="185"/>
  <c r="C1018" i="185"/>
  <c r="C1017" i="185"/>
  <c r="C1016" i="185"/>
  <c r="C1015" i="185"/>
  <c r="C1014" i="185"/>
  <c r="C1013" i="185"/>
  <c r="C1012" i="185"/>
  <c r="C1011" i="185"/>
  <c r="C1010" i="185"/>
  <c r="C1009" i="185"/>
  <c r="C1008" i="185"/>
  <c r="C1007" i="185"/>
  <c r="C1006" i="185"/>
  <c r="C1005" i="185"/>
  <c r="C1004" i="185"/>
  <c r="C1003" i="185"/>
  <c r="C1002" i="185"/>
  <c r="C1001" i="185"/>
  <c r="C1000" i="185"/>
  <c r="C999" i="185"/>
  <c r="C998" i="185"/>
  <c r="F997" i="185"/>
  <c r="C997" i="185"/>
  <c r="C996" i="185"/>
  <c r="C995" i="185"/>
  <c r="C994" i="185"/>
  <c r="C993" i="185"/>
  <c r="C992" i="185"/>
  <c r="C991" i="185"/>
  <c r="C990" i="185"/>
  <c r="C989" i="185"/>
  <c r="C988" i="185"/>
  <c r="C987" i="185"/>
  <c r="C986" i="185"/>
  <c r="C985" i="185"/>
  <c r="C984" i="185"/>
  <c r="C983" i="185"/>
  <c r="C982" i="185"/>
  <c r="C981" i="185"/>
  <c r="C980" i="185"/>
  <c r="C979" i="185"/>
  <c r="C978" i="185"/>
  <c r="C977" i="185"/>
  <c r="C976" i="185"/>
  <c r="C975" i="185"/>
  <c r="C974" i="185"/>
  <c r="C973" i="185"/>
  <c r="C972" i="185"/>
  <c r="C971" i="185"/>
  <c r="C970" i="185"/>
  <c r="C969" i="185"/>
  <c r="C968" i="185"/>
  <c r="C967" i="185"/>
  <c r="C966" i="185"/>
  <c r="C965" i="185"/>
  <c r="C964" i="185"/>
  <c r="C963" i="185"/>
  <c r="C962" i="185"/>
  <c r="C961" i="185"/>
  <c r="C960" i="185"/>
  <c r="C959" i="185"/>
  <c r="C958" i="185"/>
  <c r="C957" i="185"/>
  <c r="C956" i="185"/>
  <c r="C955" i="185"/>
  <c r="C954" i="185"/>
  <c r="C953" i="185"/>
  <c r="C952" i="185"/>
  <c r="C951" i="185"/>
  <c r="C950" i="185"/>
  <c r="C949" i="185"/>
  <c r="C948" i="185"/>
  <c r="C947" i="185"/>
  <c r="C946" i="185"/>
  <c r="C945" i="185"/>
  <c r="C944" i="185"/>
  <c r="C943" i="185"/>
  <c r="C942" i="185"/>
  <c r="C941" i="185"/>
  <c r="C940" i="185"/>
  <c r="C939" i="185"/>
  <c r="C938" i="185"/>
  <c r="C937" i="185"/>
  <c r="C936" i="185"/>
  <c r="C935" i="185"/>
  <c r="C934" i="185"/>
  <c r="C933" i="185"/>
  <c r="C932" i="185"/>
  <c r="C931" i="185"/>
  <c r="C930" i="185"/>
  <c r="C929" i="185"/>
  <c r="C928" i="185"/>
  <c r="C927" i="185"/>
  <c r="C926" i="185"/>
  <c r="C925" i="185"/>
  <c r="C924" i="185"/>
  <c r="C923" i="185"/>
  <c r="C922" i="185"/>
  <c r="C921" i="185"/>
  <c r="C920" i="185"/>
  <c r="C919" i="185"/>
  <c r="C918" i="185"/>
  <c r="C917" i="185"/>
  <c r="C916" i="185"/>
  <c r="C915" i="185"/>
  <c r="C914" i="185"/>
  <c r="C913" i="185"/>
  <c r="C912" i="185"/>
  <c r="C911" i="185"/>
  <c r="C910" i="185"/>
  <c r="C909" i="185"/>
  <c r="C908" i="185"/>
  <c r="C907" i="185"/>
  <c r="C906" i="185"/>
  <c r="C905" i="185"/>
  <c r="C904" i="185"/>
  <c r="C903" i="185"/>
  <c r="C902" i="185"/>
  <c r="C901" i="185"/>
  <c r="C900" i="185"/>
  <c r="F899" i="185"/>
  <c r="C899" i="185"/>
  <c r="C898" i="185"/>
  <c r="C897" i="185"/>
  <c r="C896" i="185"/>
  <c r="C895" i="185"/>
  <c r="C894" i="185"/>
  <c r="C893" i="185"/>
  <c r="C892" i="185"/>
  <c r="C891" i="185"/>
  <c r="C890" i="185"/>
  <c r="C889" i="185"/>
  <c r="C888" i="185"/>
  <c r="C887" i="185"/>
  <c r="C886" i="185"/>
  <c r="C885" i="185"/>
  <c r="C884" i="185"/>
  <c r="C883" i="185"/>
  <c r="C882" i="185"/>
  <c r="C881" i="185"/>
  <c r="C880" i="185"/>
  <c r="C879" i="185"/>
  <c r="C878" i="185"/>
  <c r="C877" i="185"/>
  <c r="C876" i="185"/>
  <c r="C875" i="185"/>
  <c r="C874" i="185"/>
  <c r="C873" i="185"/>
  <c r="C872" i="185"/>
  <c r="C871" i="185"/>
  <c r="C870" i="185"/>
  <c r="C869" i="185"/>
  <c r="C868" i="185"/>
  <c r="C867" i="185"/>
  <c r="C866" i="185"/>
  <c r="C865" i="185"/>
  <c r="C864" i="185"/>
  <c r="C863" i="185"/>
  <c r="C862" i="185"/>
  <c r="C861" i="185"/>
  <c r="C860" i="185"/>
  <c r="C859" i="185"/>
  <c r="C858" i="185"/>
  <c r="C857" i="185"/>
  <c r="C856" i="185"/>
  <c r="C855" i="185"/>
  <c r="C854" i="185"/>
  <c r="C853" i="185"/>
  <c r="C852" i="185"/>
  <c r="C851" i="185"/>
  <c r="C850" i="185"/>
  <c r="C849" i="185"/>
  <c r="C848" i="185"/>
  <c r="C847" i="185"/>
  <c r="C846" i="185"/>
  <c r="C845" i="185"/>
  <c r="C844" i="185"/>
  <c r="C843" i="185"/>
  <c r="C842" i="185"/>
  <c r="C841" i="185"/>
  <c r="C840" i="185"/>
  <c r="C839" i="185"/>
  <c r="C838" i="185"/>
  <c r="C837" i="185"/>
  <c r="C836" i="185"/>
  <c r="C835" i="185"/>
  <c r="C834" i="185"/>
  <c r="C833" i="185"/>
  <c r="C832" i="185"/>
  <c r="C831" i="185"/>
  <c r="C830" i="185"/>
  <c r="C829" i="185"/>
  <c r="C828" i="185"/>
  <c r="C827" i="185"/>
  <c r="C826" i="185"/>
  <c r="C825" i="185"/>
  <c r="C824" i="185"/>
  <c r="C823" i="185"/>
  <c r="C822" i="185"/>
  <c r="C821" i="185"/>
  <c r="C820" i="185"/>
  <c r="C819" i="185"/>
  <c r="C818" i="185"/>
  <c r="C817" i="185"/>
  <c r="C816" i="185"/>
  <c r="C815" i="185"/>
  <c r="C814" i="185"/>
  <c r="C813" i="185"/>
  <c r="C812" i="185"/>
  <c r="C811" i="185"/>
  <c r="C810" i="185"/>
  <c r="C809" i="185"/>
  <c r="C808" i="185"/>
  <c r="C807" i="185"/>
  <c r="C806" i="185"/>
  <c r="C805" i="185"/>
  <c r="C804" i="185"/>
  <c r="F803" i="185"/>
  <c r="C803" i="185"/>
  <c r="C802" i="185"/>
  <c r="C801" i="185"/>
  <c r="C800" i="185"/>
  <c r="C799" i="185"/>
  <c r="C798" i="185"/>
  <c r="C797" i="185"/>
  <c r="C796" i="185"/>
  <c r="C795" i="185"/>
  <c r="C794" i="185"/>
  <c r="C793" i="185"/>
  <c r="C792" i="185"/>
  <c r="C791" i="185"/>
  <c r="C790" i="185"/>
  <c r="C789" i="185"/>
  <c r="C788" i="185"/>
  <c r="C787" i="185"/>
  <c r="C786" i="185"/>
  <c r="C785" i="185"/>
  <c r="C784" i="185"/>
  <c r="C783" i="185"/>
  <c r="C782" i="185"/>
  <c r="C781" i="185"/>
  <c r="C780" i="185"/>
  <c r="C779" i="185"/>
  <c r="C778" i="185"/>
  <c r="C777" i="185"/>
  <c r="C776" i="185"/>
  <c r="C775" i="185"/>
  <c r="C774" i="185"/>
  <c r="C773" i="185"/>
  <c r="C772" i="185"/>
  <c r="C771" i="185"/>
  <c r="C770" i="185"/>
  <c r="C769" i="185"/>
  <c r="C768" i="185"/>
  <c r="C767" i="185"/>
  <c r="C766" i="185"/>
  <c r="C765" i="185"/>
  <c r="C764" i="185"/>
  <c r="C763" i="185"/>
  <c r="C762" i="185"/>
  <c r="C761" i="185"/>
  <c r="C760" i="185"/>
  <c r="C759" i="185"/>
  <c r="C758" i="185"/>
  <c r="C757" i="185"/>
  <c r="C756" i="185"/>
  <c r="C755" i="185"/>
  <c r="C754" i="185"/>
  <c r="C753" i="185"/>
  <c r="C752" i="185"/>
  <c r="C751" i="185"/>
  <c r="C750" i="185"/>
  <c r="C749" i="185"/>
  <c r="C748" i="185"/>
  <c r="C747" i="185"/>
  <c r="C746" i="185"/>
  <c r="C745" i="185"/>
  <c r="C744" i="185"/>
  <c r="C743" i="185"/>
  <c r="C742" i="185"/>
  <c r="C741" i="185"/>
  <c r="C740" i="185"/>
  <c r="C739" i="185"/>
  <c r="C738" i="185"/>
  <c r="C737" i="185"/>
  <c r="C736" i="185"/>
  <c r="C735" i="185"/>
  <c r="C734" i="185"/>
  <c r="C733" i="185"/>
  <c r="C732" i="185"/>
  <c r="C731" i="185"/>
  <c r="C730" i="185"/>
  <c r="C729" i="185"/>
  <c r="C728" i="185"/>
  <c r="C727" i="185"/>
  <c r="C726" i="185"/>
  <c r="C725" i="185"/>
  <c r="C724" i="185"/>
  <c r="C723" i="185"/>
  <c r="C722" i="185"/>
  <c r="C721" i="185"/>
  <c r="C720" i="185"/>
  <c r="C719" i="185"/>
  <c r="C718" i="185"/>
  <c r="C717" i="185"/>
  <c r="C716" i="185"/>
  <c r="C715" i="185"/>
  <c r="C714" i="185"/>
  <c r="C713" i="185"/>
  <c r="C712" i="185"/>
  <c r="C711" i="185"/>
  <c r="C710" i="185"/>
  <c r="C709" i="185"/>
  <c r="C708" i="185"/>
  <c r="F707" i="185"/>
  <c r="C707" i="185"/>
  <c r="C706" i="185"/>
  <c r="C705" i="185"/>
  <c r="C704" i="185"/>
  <c r="C703" i="185"/>
  <c r="C702" i="185"/>
  <c r="C701" i="185"/>
  <c r="C700" i="185"/>
  <c r="C699" i="185"/>
  <c r="C698" i="185"/>
  <c r="C697" i="185"/>
  <c r="C696" i="185"/>
  <c r="C695" i="185"/>
  <c r="C694" i="185"/>
  <c r="C693" i="185"/>
  <c r="C692" i="185"/>
  <c r="C691" i="185"/>
  <c r="C690" i="185"/>
  <c r="C689" i="185"/>
  <c r="C688" i="185"/>
  <c r="C687" i="185"/>
  <c r="C686" i="185"/>
  <c r="C685" i="185"/>
  <c r="C684" i="185"/>
  <c r="C683" i="185"/>
  <c r="C682" i="185"/>
  <c r="C681" i="185"/>
  <c r="C680" i="185"/>
  <c r="C679" i="185"/>
  <c r="C678" i="185"/>
  <c r="C677" i="185"/>
  <c r="C676" i="185"/>
  <c r="C675" i="185"/>
  <c r="C674" i="185"/>
  <c r="C673" i="185"/>
  <c r="C672" i="185"/>
  <c r="C671" i="185"/>
  <c r="C670" i="185"/>
  <c r="C669" i="185"/>
  <c r="C668" i="185"/>
  <c r="C667" i="185"/>
  <c r="C666" i="185"/>
  <c r="C665" i="185"/>
  <c r="C664" i="185"/>
  <c r="C663" i="185"/>
  <c r="C662" i="185"/>
  <c r="C661" i="185"/>
  <c r="C660" i="185"/>
  <c r="C659" i="185"/>
  <c r="C658" i="185"/>
  <c r="C657" i="185"/>
  <c r="C656" i="185"/>
  <c r="C655" i="185"/>
  <c r="C654" i="185"/>
  <c r="C653" i="185"/>
  <c r="C652" i="185"/>
  <c r="C651" i="185"/>
  <c r="C650" i="185"/>
  <c r="C649" i="185"/>
  <c r="C648" i="185"/>
  <c r="C647" i="185"/>
  <c r="C646" i="185"/>
  <c r="C645" i="185"/>
  <c r="C644" i="185"/>
  <c r="C643" i="185"/>
  <c r="C642" i="185"/>
  <c r="C641" i="185"/>
  <c r="C640" i="185"/>
  <c r="C639" i="185"/>
  <c r="C638" i="185"/>
  <c r="C637" i="185"/>
  <c r="C636" i="185"/>
  <c r="C635" i="185"/>
  <c r="F634" i="185"/>
  <c r="C634" i="185"/>
  <c r="C633" i="185"/>
  <c r="C632" i="185"/>
  <c r="C631" i="185"/>
  <c r="C630" i="185"/>
  <c r="C629" i="185"/>
  <c r="C628" i="185"/>
  <c r="C627" i="185"/>
  <c r="C626" i="185"/>
  <c r="C625" i="185"/>
  <c r="C624" i="185"/>
  <c r="C623" i="185"/>
  <c r="C622" i="185"/>
  <c r="C621" i="185"/>
  <c r="C620" i="185"/>
  <c r="C619" i="185"/>
  <c r="C618" i="185"/>
  <c r="C617" i="185"/>
  <c r="C616" i="185"/>
  <c r="C615" i="185"/>
  <c r="C614" i="185"/>
  <c r="C613" i="185"/>
  <c r="C612" i="185"/>
  <c r="C611" i="185"/>
  <c r="C610" i="185"/>
  <c r="C609" i="185"/>
  <c r="C608" i="185"/>
  <c r="C607" i="185"/>
  <c r="C606" i="185"/>
  <c r="C605" i="185"/>
  <c r="C604" i="185"/>
  <c r="C603" i="185"/>
  <c r="C602" i="185"/>
  <c r="C601" i="185"/>
  <c r="C600" i="185"/>
  <c r="C599" i="185"/>
  <c r="C598" i="185"/>
  <c r="C597" i="185"/>
  <c r="C596" i="185"/>
  <c r="C595" i="185"/>
  <c r="C594" i="185"/>
  <c r="C593" i="185"/>
  <c r="C592" i="185"/>
  <c r="C591" i="185"/>
  <c r="C590" i="185"/>
  <c r="C589" i="185"/>
  <c r="C588" i="185"/>
  <c r="C587" i="185"/>
  <c r="C586" i="185"/>
  <c r="C585" i="185"/>
  <c r="C584" i="185"/>
  <c r="C583" i="185"/>
  <c r="C582" i="185"/>
  <c r="C581" i="185"/>
  <c r="C580" i="185"/>
  <c r="C579" i="185"/>
  <c r="C578" i="185"/>
  <c r="C577" i="185"/>
  <c r="C576" i="185"/>
  <c r="C575" i="185"/>
  <c r="C574" i="185"/>
  <c r="C573" i="185"/>
  <c r="C572" i="185"/>
  <c r="C571" i="185"/>
  <c r="C570" i="185"/>
  <c r="C569" i="185"/>
  <c r="C568" i="185"/>
  <c r="C567" i="185"/>
  <c r="C566" i="185"/>
  <c r="C565" i="185"/>
  <c r="C564" i="185"/>
  <c r="C563" i="185"/>
  <c r="C562" i="185"/>
  <c r="C561" i="185"/>
  <c r="C560" i="185"/>
  <c r="C559" i="185"/>
  <c r="C558" i="185"/>
  <c r="C557" i="185"/>
  <c r="C556" i="185"/>
  <c r="C555" i="185"/>
  <c r="C554" i="185"/>
  <c r="C553" i="185"/>
  <c r="C552" i="185"/>
  <c r="C551" i="185"/>
  <c r="C550" i="185"/>
  <c r="C549" i="185"/>
  <c r="C548" i="185"/>
  <c r="C547" i="185"/>
  <c r="C546" i="185"/>
  <c r="C545" i="185"/>
  <c r="C544" i="185"/>
  <c r="C543" i="185"/>
  <c r="C542" i="185"/>
  <c r="C541" i="185"/>
  <c r="C540" i="185"/>
  <c r="C539" i="185"/>
  <c r="C538" i="185"/>
  <c r="C537" i="185"/>
  <c r="C536" i="185"/>
  <c r="C535" i="185"/>
  <c r="C534" i="185"/>
  <c r="C533" i="185"/>
  <c r="C532" i="185"/>
  <c r="C531" i="185"/>
  <c r="C530" i="185"/>
  <c r="C529" i="185"/>
  <c r="C528" i="185"/>
  <c r="C527" i="185"/>
  <c r="C526" i="185"/>
  <c r="C525" i="185"/>
  <c r="F524" i="185"/>
  <c r="C524" i="185"/>
  <c r="C523" i="185"/>
  <c r="C522" i="185"/>
  <c r="C521" i="185"/>
  <c r="C520" i="185"/>
  <c r="C519" i="185"/>
  <c r="C518" i="185"/>
  <c r="C517" i="185"/>
  <c r="C516" i="185"/>
  <c r="C515" i="185"/>
  <c r="C514" i="185"/>
  <c r="C513" i="185"/>
  <c r="C512" i="185"/>
  <c r="C511" i="185"/>
  <c r="C510" i="185"/>
  <c r="C509" i="185"/>
  <c r="C508" i="185"/>
  <c r="C507" i="185"/>
  <c r="C506" i="185"/>
  <c r="C505" i="185"/>
  <c r="C504" i="185"/>
  <c r="C503" i="185"/>
  <c r="C502" i="185"/>
  <c r="C501" i="185"/>
  <c r="C500" i="185"/>
  <c r="C499" i="185"/>
  <c r="C498" i="185"/>
  <c r="C497" i="185"/>
  <c r="C496" i="185"/>
  <c r="C495" i="185"/>
  <c r="C494" i="185"/>
  <c r="C493" i="185"/>
  <c r="C492" i="185"/>
  <c r="C491" i="185"/>
  <c r="C490" i="185"/>
  <c r="C489" i="185"/>
  <c r="C488" i="185"/>
  <c r="C487" i="185"/>
  <c r="C486" i="185"/>
  <c r="C485" i="185"/>
  <c r="C484" i="185"/>
  <c r="C483" i="185"/>
  <c r="C482" i="185"/>
  <c r="C481" i="185"/>
  <c r="C480" i="185"/>
  <c r="C479" i="185"/>
  <c r="C478" i="185"/>
  <c r="C477" i="185"/>
  <c r="C476" i="185"/>
  <c r="C475" i="185"/>
  <c r="C474" i="185"/>
  <c r="C473" i="185"/>
  <c r="C472" i="185"/>
  <c r="C471" i="185"/>
  <c r="C470" i="185"/>
  <c r="C469" i="185"/>
  <c r="C468" i="185"/>
  <c r="C467" i="185"/>
  <c r="C466" i="185"/>
  <c r="C465" i="185"/>
  <c r="C464" i="185"/>
  <c r="C463" i="185"/>
  <c r="C462" i="185"/>
  <c r="C461" i="185"/>
  <c r="C460" i="185"/>
  <c r="C459" i="185"/>
  <c r="C458" i="185"/>
  <c r="C457" i="185"/>
  <c r="C456" i="185"/>
  <c r="C455" i="185"/>
  <c r="C454" i="185"/>
  <c r="C453" i="185"/>
  <c r="C452" i="185"/>
  <c r="F451" i="185"/>
  <c r="C451" i="185"/>
  <c r="C450" i="185"/>
  <c r="C449" i="185"/>
  <c r="C448" i="185"/>
  <c r="C447" i="185"/>
  <c r="C446" i="185"/>
  <c r="C445" i="185"/>
  <c r="C444" i="185"/>
  <c r="C443" i="185"/>
  <c r="C442" i="185"/>
  <c r="C441" i="185"/>
  <c r="C440" i="185"/>
  <c r="C439" i="185"/>
  <c r="C438" i="185"/>
  <c r="C437" i="185"/>
  <c r="C436" i="185"/>
  <c r="C435" i="185"/>
  <c r="C434" i="185"/>
  <c r="C433" i="185"/>
  <c r="C432" i="185"/>
  <c r="C431" i="185"/>
  <c r="C430" i="185"/>
  <c r="C429" i="185"/>
  <c r="C428" i="185"/>
  <c r="C427" i="185"/>
  <c r="C426" i="185"/>
  <c r="C425" i="185"/>
  <c r="C424" i="185"/>
  <c r="C423" i="185"/>
  <c r="C422" i="185"/>
  <c r="C421" i="185"/>
  <c r="C420" i="185"/>
  <c r="C419" i="185"/>
  <c r="C418" i="185"/>
  <c r="C417" i="185"/>
  <c r="C416" i="185"/>
  <c r="C415" i="185"/>
  <c r="C414" i="185"/>
  <c r="C413" i="185"/>
  <c r="C412" i="185"/>
  <c r="C411" i="185"/>
  <c r="C410" i="185"/>
  <c r="C409" i="185"/>
  <c r="C408" i="185"/>
  <c r="C407" i="185"/>
  <c r="C406" i="185"/>
  <c r="C405" i="185"/>
  <c r="C404" i="185"/>
  <c r="C403" i="185"/>
  <c r="C402" i="185"/>
  <c r="C401" i="185"/>
  <c r="C400" i="185"/>
  <c r="C399" i="185"/>
  <c r="C398" i="185"/>
  <c r="C397" i="185"/>
  <c r="C396" i="185"/>
  <c r="C395" i="185"/>
  <c r="C394" i="185"/>
  <c r="C393" i="185"/>
  <c r="C392" i="185"/>
  <c r="C391" i="185"/>
  <c r="C390" i="185"/>
  <c r="C389" i="185"/>
  <c r="C388" i="185"/>
  <c r="C387" i="185"/>
  <c r="C386" i="185"/>
  <c r="C385" i="185"/>
  <c r="C384" i="185"/>
  <c r="C383" i="185"/>
  <c r="C382" i="185"/>
  <c r="C381" i="185"/>
  <c r="C380" i="185"/>
  <c r="C379" i="185"/>
  <c r="C378" i="185"/>
  <c r="C377" i="185"/>
  <c r="C376" i="185"/>
  <c r="C375" i="185"/>
  <c r="C374" i="185"/>
  <c r="C373" i="185"/>
  <c r="C372" i="185"/>
  <c r="C371" i="185"/>
  <c r="C370" i="185"/>
  <c r="C369" i="185"/>
  <c r="C368" i="185"/>
  <c r="C367" i="185"/>
  <c r="C366" i="185"/>
  <c r="C365" i="185"/>
  <c r="C364" i="185"/>
  <c r="C363" i="185"/>
  <c r="C362" i="185"/>
  <c r="C361" i="185"/>
  <c r="C360" i="185"/>
  <c r="C359" i="185"/>
  <c r="C358" i="185"/>
  <c r="C357" i="185"/>
  <c r="C356" i="185"/>
  <c r="C355" i="185"/>
  <c r="C354" i="185"/>
  <c r="C353" i="185"/>
  <c r="C352" i="185"/>
  <c r="C351" i="185"/>
  <c r="C350" i="185"/>
  <c r="C349" i="185"/>
  <c r="C348" i="185"/>
  <c r="C347" i="185"/>
  <c r="C346" i="185"/>
  <c r="C345" i="185"/>
  <c r="C344" i="185"/>
  <c r="C343" i="185"/>
  <c r="C342" i="185"/>
  <c r="C341" i="185"/>
  <c r="C340" i="185"/>
  <c r="C339" i="185"/>
  <c r="C338" i="185"/>
  <c r="C337" i="185"/>
  <c r="C336" i="185"/>
  <c r="C335" i="185"/>
  <c r="C334" i="185"/>
  <c r="C333" i="185"/>
  <c r="C332" i="185"/>
  <c r="C331" i="185"/>
  <c r="C330" i="185"/>
  <c r="C329" i="185"/>
  <c r="C328" i="185"/>
  <c r="C327" i="185"/>
  <c r="C326" i="185"/>
  <c r="C325" i="185"/>
  <c r="C324" i="185"/>
  <c r="C323" i="185"/>
  <c r="C322" i="185"/>
  <c r="C321" i="185"/>
  <c r="C320" i="185"/>
  <c r="C319" i="185"/>
  <c r="C318" i="185"/>
  <c r="C317" i="185"/>
  <c r="C316" i="185"/>
  <c r="C315" i="185"/>
  <c r="C314" i="185"/>
  <c r="C313" i="185"/>
  <c r="C312" i="185"/>
  <c r="C311" i="185"/>
  <c r="C310" i="185"/>
  <c r="C309" i="185"/>
  <c r="C308" i="185"/>
  <c r="C307" i="185"/>
  <c r="C306" i="185"/>
  <c r="C305" i="185"/>
  <c r="C304" i="185"/>
  <c r="C303" i="185"/>
  <c r="C302" i="185"/>
  <c r="C301" i="185"/>
  <c r="C300" i="185"/>
  <c r="C299" i="185"/>
  <c r="C298" i="185"/>
  <c r="C297" i="185"/>
  <c r="C296" i="185"/>
  <c r="C295" i="185"/>
  <c r="C294" i="185"/>
  <c r="C293" i="185"/>
  <c r="C292" i="185"/>
  <c r="C291" i="185"/>
  <c r="C290" i="185"/>
  <c r="C289" i="185"/>
  <c r="C288" i="185"/>
  <c r="C287" i="185"/>
  <c r="C286" i="185"/>
  <c r="C285" i="185"/>
  <c r="C284" i="185"/>
  <c r="C283" i="185"/>
  <c r="C282" i="185"/>
  <c r="C281" i="185"/>
  <c r="C280" i="185"/>
  <c r="C279" i="185"/>
  <c r="C278" i="185"/>
  <c r="C277" i="185"/>
  <c r="C276" i="185"/>
  <c r="C275" i="185"/>
  <c r="C274" i="185"/>
  <c r="C273" i="185"/>
  <c r="C272" i="185"/>
  <c r="C271" i="185"/>
  <c r="C270" i="185"/>
  <c r="C269" i="185"/>
  <c r="C268" i="185"/>
  <c r="C267" i="185"/>
  <c r="C266" i="185"/>
  <c r="C265" i="185"/>
  <c r="C264" i="185"/>
  <c r="C263" i="185"/>
  <c r="C262" i="185"/>
  <c r="C261" i="185"/>
  <c r="C260" i="185"/>
  <c r="C259" i="185"/>
  <c r="C258" i="185"/>
  <c r="C257" i="185"/>
  <c r="C256" i="185"/>
  <c r="C255" i="185"/>
  <c r="C254" i="185"/>
  <c r="C253" i="185"/>
  <c r="C252" i="185"/>
  <c r="C251" i="185"/>
  <c r="C250" i="185"/>
  <c r="C249" i="185"/>
  <c r="C248" i="185"/>
  <c r="C247" i="185"/>
  <c r="C246" i="185"/>
  <c r="C245" i="185"/>
  <c r="F245" i="185" s="1"/>
  <c r="C244" i="185"/>
  <c r="C243" i="185"/>
  <c r="C242" i="185"/>
  <c r="C241" i="185"/>
  <c r="C240" i="185"/>
  <c r="C239" i="185"/>
  <c r="C238" i="185"/>
  <c r="F237" i="185"/>
  <c r="C237" i="185"/>
  <c r="C236" i="185"/>
  <c r="C235" i="185"/>
  <c r="C234" i="185"/>
  <c r="C233" i="185"/>
  <c r="C232" i="185"/>
  <c r="C231" i="185"/>
  <c r="C230" i="185"/>
  <c r="C229" i="185"/>
  <c r="C228" i="185"/>
  <c r="C227" i="185"/>
  <c r="C226" i="185"/>
  <c r="C225" i="185"/>
  <c r="C224" i="185"/>
  <c r="C223" i="185"/>
  <c r="F223" i="185" s="1"/>
  <c r="C222" i="185"/>
  <c r="C221" i="185"/>
  <c r="C220" i="185"/>
  <c r="C219" i="185"/>
  <c r="C218" i="185"/>
  <c r="C217" i="185"/>
  <c r="C216" i="185"/>
  <c r="C215" i="185"/>
  <c r="C214" i="185"/>
  <c r="C213" i="185"/>
  <c r="C212" i="185"/>
  <c r="C211" i="185"/>
  <c r="C210" i="185"/>
  <c r="C209" i="185"/>
  <c r="C208" i="185"/>
  <c r="C207" i="185"/>
  <c r="C206" i="185"/>
  <c r="C205" i="185"/>
  <c r="C204" i="185"/>
  <c r="C203" i="185"/>
  <c r="C202" i="185"/>
  <c r="C201" i="185"/>
  <c r="F201" i="185" s="1"/>
  <c r="C200" i="185"/>
  <c r="C199" i="185"/>
  <c r="F199" i="185" s="1"/>
  <c r="C198" i="185"/>
  <c r="C197" i="185"/>
  <c r="C196" i="185"/>
  <c r="C195" i="185"/>
  <c r="C194" i="185"/>
  <c r="C193" i="185"/>
  <c r="C192" i="185"/>
  <c r="C191" i="185"/>
  <c r="C190" i="185"/>
  <c r="C189" i="185"/>
  <c r="C188" i="185"/>
  <c r="C187" i="185"/>
  <c r="F187" i="185" s="1"/>
  <c r="C186" i="185"/>
  <c r="C185" i="185"/>
  <c r="F185" i="185" s="1"/>
  <c r="C184" i="185"/>
  <c r="C183" i="185"/>
  <c r="C182" i="185"/>
  <c r="C181" i="185"/>
  <c r="C180" i="185"/>
  <c r="C179" i="185"/>
  <c r="F179" i="185" s="1"/>
  <c r="C178" i="185"/>
  <c r="C177" i="185"/>
  <c r="F177" i="185" s="1"/>
  <c r="C176" i="185"/>
  <c r="C175" i="185"/>
  <c r="C174" i="185"/>
  <c r="C173" i="185"/>
  <c r="C172" i="185"/>
  <c r="C171" i="185"/>
  <c r="C170" i="185"/>
  <c r="C169" i="185"/>
  <c r="C168" i="185"/>
  <c r="C167" i="185"/>
  <c r="C166" i="185"/>
  <c r="C165" i="185"/>
  <c r="F165" i="185" s="1"/>
  <c r="C164" i="185"/>
  <c r="C163" i="185"/>
  <c r="F163" i="185" s="1"/>
  <c r="C162" i="185"/>
  <c r="C161" i="185"/>
  <c r="C160" i="185"/>
  <c r="C159" i="185"/>
  <c r="C158" i="185"/>
  <c r="C157" i="185"/>
  <c r="C156" i="185"/>
  <c r="C155" i="185"/>
  <c r="C154" i="185"/>
  <c r="C153" i="185"/>
  <c r="C152" i="185"/>
  <c r="F151" i="185"/>
  <c r="C151" i="185"/>
  <c r="C150" i="185"/>
  <c r="C149" i="185"/>
  <c r="C148" i="185"/>
  <c r="C147" i="185"/>
  <c r="C146" i="185"/>
  <c r="C145" i="185"/>
  <c r="C144" i="185"/>
  <c r="C143" i="185"/>
  <c r="C142" i="185"/>
  <c r="C141" i="185"/>
  <c r="C140" i="185"/>
  <c r="C139" i="185"/>
  <c r="C138" i="185"/>
  <c r="C137" i="185"/>
  <c r="F137" i="185" s="1"/>
  <c r="C136" i="185"/>
  <c r="C135" i="185"/>
  <c r="C134" i="185"/>
  <c r="C133" i="185"/>
  <c r="C132" i="185"/>
  <c r="C131" i="185"/>
  <c r="C130" i="185"/>
  <c r="C129" i="185"/>
  <c r="C128" i="185"/>
  <c r="C127" i="185"/>
  <c r="C126" i="185"/>
  <c r="F125" i="185"/>
  <c r="C125" i="185"/>
  <c r="C124" i="185"/>
  <c r="C123" i="185"/>
  <c r="C122" i="185"/>
  <c r="C121" i="185"/>
  <c r="C120" i="185"/>
  <c r="F119" i="185"/>
  <c r="C119" i="185"/>
  <c r="C118" i="185"/>
  <c r="C117" i="185"/>
  <c r="C116" i="185"/>
  <c r="C115" i="185"/>
  <c r="C114" i="185"/>
  <c r="C113" i="185"/>
  <c r="C112" i="185"/>
  <c r="C111" i="185"/>
  <c r="C110" i="185"/>
  <c r="C109" i="185"/>
  <c r="C108" i="185"/>
  <c r="C107" i="185"/>
  <c r="C106" i="185"/>
  <c r="C105" i="185"/>
  <c r="F105" i="185" s="1"/>
  <c r="C104" i="185"/>
  <c r="C103" i="185"/>
  <c r="C102" i="185"/>
  <c r="C101" i="185"/>
  <c r="C100" i="185"/>
  <c r="C99" i="185"/>
  <c r="C98" i="185"/>
  <c r="C97" i="185"/>
  <c r="C96" i="185"/>
  <c r="C95" i="185"/>
  <c r="C94" i="185"/>
  <c r="F93" i="185"/>
  <c r="C93" i="185"/>
  <c r="C92" i="185"/>
  <c r="C91" i="185"/>
  <c r="C90" i="185"/>
  <c r="C89" i="185"/>
  <c r="C88" i="185"/>
  <c r="C87" i="185"/>
  <c r="C86" i="185"/>
  <c r="C85" i="185"/>
  <c r="C84" i="185"/>
  <c r="C83" i="185"/>
  <c r="C82" i="185"/>
  <c r="C81" i="185"/>
  <c r="F81" i="185" s="1"/>
  <c r="C80" i="185"/>
  <c r="F79" i="185"/>
  <c r="C79" i="185"/>
  <c r="C78" i="185"/>
  <c r="C77" i="185"/>
  <c r="C76" i="185"/>
  <c r="F75" i="185"/>
  <c r="C75" i="185"/>
  <c r="C74" i="185"/>
  <c r="C73" i="185"/>
  <c r="C72" i="185"/>
  <c r="C71" i="185"/>
  <c r="C70" i="185"/>
  <c r="C69" i="185"/>
  <c r="C68" i="185"/>
  <c r="C67" i="185"/>
  <c r="C66" i="185"/>
  <c r="C65" i="185"/>
  <c r="C64" i="185"/>
  <c r="C63" i="185"/>
  <c r="C62" i="185"/>
  <c r="F61" i="185"/>
  <c r="C61" i="185"/>
  <c r="C60" i="185"/>
  <c r="C59" i="185"/>
  <c r="C58" i="185"/>
  <c r="F57" i="185"/>
  <c r="C57" i="185"/>
  <c r="C56" i="185"/>
  <c r="C55" i="185"/>
  <c r="C54" i="185"/>
  <c r="C53" i="185"/>
  <c r="C52" i="185"/>
  <c r="C51" i="185"/>
  <c r="F51" i="185" s="1"/>
  <c r="C50" i="185"/>
  <c r="C49" i="185"/>
  <c r="F49" i="185" s="1"/>
  <c r="C48" i="185"/>
  <c r="C47" i="185"/>
  <c r="C46" i="185"/>
  <c r="C45" i="185"/>
  <c r="C44" i="185"/>
  <c r="F43" i="185"/>
  <c r="C43" i="185"/>
  <c r="C42" i="185"/>
  <c r="C41" i="185"/>
  <c r="C40" i="185"/>
  <c r="F39" i="185"/>
  <c r="C39" i="185"/>
  <c r="C38" i="185"/>
  <c r="F38" i="185" s="1"/>
  <c r="C37" i="185"/>
  <c r="F37" i="185" s="1"/>
  <c r="C36" i="185"/>
  <c r="C35" i="185"/>
  <c r="C34" i="185"/>
  <c r="C33" i="185"/>
  <c r="F33" i="185" s="1"/>
  <c r="C32" i="185"/>
  <c r="C31" i="185"/>
  <c r="F31" i="185" s="1"/>
  <c r="C30" i="185"/>
  <c r="F30" i="185" s="1"/>
  <c r="C29" i="185"/>
  <c r="C28" i="185"/>
  <c r="C27" i="185"/>
  <c r="C26" i="185"/>
  <c r="F26" i="185" s="1"/>
  <c r="C25" i="185"/>
  <c r="F25" i="185" s="1"/>
  <c r="C24" i="185"/>
  <c r="C23" i="185"/>
  <c r="C22" i="185"/>
  <c r="C21" i="185"/>
  <c r="F21" i="185" s="1"/>
  <c r="C20" i="185"/>
  <c r="C19" i="185"/>
  <c r="F19" i="185" s="1"/>
  <c r="C18" i="185"/>
  <c r="F18" i="185" s="1"/>
  <c r="C17" i="185"/>
  <c r="F17" i="185" s="1"/>
  <c r="C16" i="185"/>
  <c r="C15" i="185"/>
  <c r="C14" i="185"/>
  <c r="F14" i="185" s="1"/>
  <c r="F13" i="185"/>
  <c r="C13" i="185"/>
  <c r="C12" i="185"/>
  <c r="F11" i="185"/>
  <c r="C11" i="185"/>
  <c r="C10" i="185"/>
  <c r="C9" i="185"/>
  <c r="C8" i="185"/>
  <c r="C7" i="185"/>
  <c r="F7" i="185" s="1"/>
  <c r="C6" i="185"/>
  <c r="F6" i="185" s="1"/>
  <c r="C5" i="185"/>
  <c r="P2" i="185"/>
  <c r="F1184" i="185" s="1"/>
  <c r="B1274" i="184"/>
  <c r="B1258" i="184"/>
  <c r="B1222" i="184"/>
  <c r="B1210" i="184"/>
  <c r="B1174" i="184"/>
  <c r="B1162" i="184"/>
  <c r="B1126" i="184"/>
  <c r="B1112" i="184"/>
  <c r="B1077" i="184"/>
  <c r="B1067" i="184"/>
  <c r="B1035" i="184"/>
  <c r="B1025" i="184"/>
  <c r="B993" i="184"/>
  <c r="B981" i="184"/>
  <c r="B949" i="184"/>
  <c r="B939" i="184"/>
  <c r="B907" i="184"/>
  <c r="B897" i="184"/>
  <c r="B865" i="184"/>
  <c r="B853" i="184"/>
  <c r="B821" i="184"/>
  <c r="B811" i="184"/>
  <c r="B779" i="184"/>
  <c r="B769" i="184"/>
  <c r="B737" i="184"/>
  <c r="B725" i="184"/>
  <c r="B693" i="184"/>
  <c r="B683" i="184"/>
  <c r="B651" i="184"/>
  <c r="B641" i="184"/>
  <c r="B609" i="184"/>
  <c r="B597" i="184"/>
  <c r="B571" i="184"/>
  <c r="B565" i="184"/>
  <c r="B545" i="184"/>
  <c r="B539" i="184"/>
  <c r="B518" i="184"/>
  <c r="B513" i="184"/>
  <c r="B493" i="184"/>
  <c r="B489" i="184"/>
  <c r="B475" i="184"/>
  <c r="B468" i="184"/>
  <c r="B453" i="184"/>
  <c r="B449" i="184"/>
  <c r="B433" i="184"/>
  <c r="B428" i="184"/>
  <c r="B425" i="184"/>
  <c r="B413" i="184"/>
  <c r="B410" i="184"/>
  <c r="B406" i="184"/>
  <c r="B396" i="184"/>
  <c r="B393" i="184"/>
  <c r="B390" i="184"/>
  <c r="B380" i="184"/>
  <c r="B374" i="184"/>
  <c r="B373" i="184"/>
  <c r="B363" i="184"/>
  <c r="B358" i="184"/>
  <c r="B356" i="184"/>
  <c r="B346" i="184"/>
  <c r="B341" i="184"/>
  <c r="B339" i="184"/>
  <c r="B329" i="184"/>
  <c r="B324" i="184"/>
  <c r="B322" i="184"/>
  <c r="B310" i="184"/>
  <c r="B307" i="184"/>
  <c r="B306" i="184"/>
  <c r="B294" i="184"/>
  <c r="B290" i="184"/>
  <c r="B289" i="184"/>
  <c r="B277" i="184"/>
  <c r="B274" i="184"/>
  <c r="B272" i="184"/>
  <c r="B262" i="184"/>
  <c r="B259" i="184"/>
  <c r="B257" i="184"/>
  <c r="B248" i="184"/>
  <c r="B244" i="184"/>
  <c r="B242" i="184"/>
  <c r="B233" i="184"/>
  <c r="B229" i="184"/>
  <c r="B228" i="184"/>
  <c r="B219" i="184"/>
  <c r="B214" i="184"/>
  <c r="B213" i="184"/>
  <c r="B204" i="184"/>
  <c r="B201" i="184"/>
  <c r="B198" i="184"/>
  <c r="B189" i="184"/>
  <c r="B186" i="184"/>
  <c r="B184" i="184"/>
  <c r="B174" i="184"/>
  <c r="B171" i="184"/>
  <c r="B169" i="184"/>
  <c r="B160" i="184"/>
  <c r="B156" i="184"/>
  <c r="B155" i="184"/>
  <c r="B146" i="184"/>
  <c r="B141" i="184"/>
  <c r="B140" i="184"/>
  <c r="B131" i="184"/>
  <c r="B128" i="184"/>
  <c r="B125" i="184"/>
  <c r="B116" i="184"/>
  <c r="B113" i="184"/>
  <c r="B110" i="184"/>
  <c r="B101" i="184"/>
  <c r="B98" i="184"/>
  <c r="B96" i="184"/>
  <c r="B86" i="184"/>
  <c r="B83" i="184"/>
  <c r="B82" i="184"/>
  <c r="B73" i="184"/>
  <c r="B68" i="184"/>
  <c r="B67" i="184"/>
  <c r="B58" i="184"/>
  <c r="B54" i="184"/>
  <c r="B52" i="184"/>
  <c r="B43" i="184"/>
  <c r="B40" i="184"/>
  <c r="B37" i="184"/>
  <c r="B28" i="184"/>
  <c r="B25" i="184"/>
  <c r="B22" i="184"/>
  <c r="B13" i="184"/>
  <c r="B10" i="184"/>
  <c r="B9" i="184"/>
  <c r="K1" i="184"/>
  <c r="B1280" i="184" s="1"/>
  <c r="B1711" i="178"/>
  <c r="B1710" i="178"/>
  <c r="B1709" i="178"/>
  <c r="B1708" i="178"/>
  <c r="B1707" i="178"/>
  <c r="B1706" i="178"/>
  <c r="B1705" i="178"/>
  <c r="B1704" i="178"/>
  <c r="B1703" i="178"/>
  <c r="B1702" i="178"/>
  <c r="B1701" i="178"/>
  <c r="B1700" i="178"/>
  <c r="B1699" i="178"/>
  <c r="B1698" i="178"/>
  <c r="B1697" i="178"/>
  <c r="B1696" i="178"/>
  <c r="B1695" i="178"/>
  <c r="B1694" i="178"/>
  <c r="B1693" i="178"/>
  <c r="B1692" i="178"/>
  <c r="B1691" i="178"/>
  <c r="B1690" i="178"/>
  <c r="B1689" i="178"/>
  <c r="B1688" i="178"/>
  <c r="B1687" i="178"/>
  <c r="B1686" i="178"/>
  <c r="B1685" i="178"/>
  <c r="B1684" i="178"/>
  <c r="B1683" i="178"/>
  <c r="B1682" i="178"/>
  <c r="B1681" i="178"/>
  <c r="B1680" i="178"/>
  <c r="B1679" i="178"/>
  <c r="B1678" i="178"/>
  <c r="B1677" i="178"/>
  <c r="B1676" i="178"/>
  <c r="B1675" i="178"/>
  <c r="B1674" i="178"/>
  <c r="B1673" i="178"/>
  <c r="B1672" i="178"/>
  <c r="B1671" i="178"/>
  <c r="B1670" i="178"/>
  <c r="B1669" i="178"/>
  <c r="B1668" i="178"/>
  <c r="B1667" i="178"/>
  <c r="B1666" i="178"/>
  <c r="B1665" i="178"/>
  <c r="B1664" i="178"/>
  <c r="B1663" i="178"/>
  <c r="B1662" i="178"/>
  <c r="B1661" i="178"/>
  <c r="B1660" i="178"/>
  <c r="B1659" i="178"/>
  <c r="B1658" i="178"/>
  <c r="B1657" i="178"/>
  <c r="B1656" i="178"/>
  <c r="B1655" i="178"/>
  <c r="B1654" i="178"/>
  <c r="B1653" i="178"/>
  <c r="B1652" i="178"/>
  <c r="B1651" i="178"/>
  <c r="B1650" i="178"/>
  <c r="B1649" i="178"/>
  <c r="B1648" i="178"/>
  <c r="B1647" i="178"/>
  <c r="B1646" i="178"/>
  <c r="B1645" i="178"/>
  <c r="B1644" i="178"/>
  <c r="B1643" i="178"/>
  <c r="B1642" i="178"/>
  <c r="B1641" i="178"/>
  <c r="B1640" i="178"/>
  <c r="B1639" i="178"/>
  <c r="B1638" i="178"/>
  <c r="B1637" i="178"/>
  <c r="B1636" i="178"/>
  <c r="B1635" i="178"/>
  <c r="B1634" i="178"/>
  <c r="B1633" i="178"/>
  <c r="B1632" i="178"/>
  <c r="B1631" i="178"/>
  <c r="B1630" i="178"/>
  <c r="B1629" i="178"/>
  <c r="B1628" i="178"/>
  <c r="B1627" i="178"/>
  <c r="B1626" i="178"/>
  <c r="B1625" i="178"/>
  <c r="B1624" i="178"/>
  <c r="B1623" i="178"/>
  <c r="B1622" i="178"/>
  <c r="B1621" i="178"/>
  <c r="B1620" i="178"/>
  <c r="B1619" i="178"/>
  <c r="B1618" i="178"/>
  <c r="B1617" i="178"/>
  <c r="B1616" i="178"/>
  <c r="B1615" i="178"/>
  <c r="B1614" i="178"/>
  <c r="B1613" i="178"/>
  <c r="B1612" i="178"/>
  <c r="B1611" i="178"/>
  <c r="B1610" i="178"/>
  <c r="B1609" i="178"/>
  <c r="B1608" i="178"/>
  <c r="B1607" i="178"/>
  <c r="B1606" i="178"/>
  <c r="B1605" i="178"/>
  <c r="B1604" i="178"/>
  <c r="B1603" i="178"/>
  <c r="B1602" i="178"/>
  <c r="B1601" i="178"/>
  <c r="B1600" i="178"/>
  <c r="B1599" i="178"/>
  <c r="B1598" i="178"/>
  <c r="B1597" i="178"/>
  <c r="B1596" i="178"/>
  <c r="B1595" i="178"/>
  <c r="B1594" i="178"/>
  <c r="B1593" i="178"/>
  <c r="B1592" i="178"/>
  <c r="B1591" i="178"/>
  <c r="B1590" i="178"/>
  <c r="B1589" i="178"/>
  <c r="B1588" i="178"/>
  <c r="B1587" i="178"/>
  <c r="B1586" i="178"/>
  <c r="B1585" i="178"/>
  <c r="B1584" i="178"/>
  <c r="B1583" i="178"/>
  <c r="B1582" i="178"/>
  <c r="B1581" i="178"/>
  <c r="B1580" i="178"/>
  <c r="B1579" i="178"/>
  <c r="B1578" i="178"/>
  <c r="B1577" i="178"/>
  <c r="B1576" i="178"/>
  <c r="B1575" i="178"/>
  <c r="B1574" i="178"/>
  <c r="B1573" i="178"/>
  <c r="B1572" i="178"/>
  <c r="B1571" i="178"/>
  <c r="B1570" i="178"/>
  <c r="B1569" i="178"/>
  <c r="B1568" i="178"/>
  <c r="B1567" i="178"/>
  <c r="B1566" i="178"/>
  <c r="B1565" i="178"/>
  <c r="B1564" i="178"/>
  <c r="B1563" i="178"/>
  <c r="B1562" i="178"/>
  <c r="B1561" i="178"/>
  <c r="B1560" i="178"/>
  <c r="B1559" i="178"/>
  <c r="B1558" i="178"/>
  <c r="B1557" i="178"/>
  <c r="B1556" i="178"/>
  <c r="B1555" i="178"/>
  <c r="B1554" i="178"/>
  <c r="B1553" i="178"/>
  <c r="B1552" i="178"/>
  <c r="B1551" i="178"/>
  <c r="B1550" i="178"/>
  <c r="B1549" i="178"/>
  <c r="B1548" i="178"/>
  <c r="B1547" i="178"/>
  <c r="B1546" i="178"/>
  <c r="B1545" i="178"/>
  <c r="B1544" i="178"/>
  <c r="B1543" i="178"/>
  <c r="B1542" i="178"/>
  <c r="B1541" i="178"/>
  <c r="B1540" i="178"/>
  <c r="B1539" i="178"/>
  <c r="B1538" i="178"/>
  <c r="B1537" i="178"/>
  <c r="B1536" i="178"/>
  <c r="B1535" i="178"/>
  <c r="B1534" i="178"/>
  <c r="B1533" i="178"/>
  <c r="B1532" i="178"/>
  <c r="B1531" i="178"/>
  <c r="B1530" i="178"/>
  <c r="B1529" i="178"/>
  <c r="B1528" i="178"/>
  <c r="B1527" i="178"/>
  <c r="B1526" i="178"/>
  <c r="B1525" i="178"/>
  <c r="B1524" i="178"/>
  <c r="B1523" i="178"/>
  <c r="B1522" i="178"/>
  <c r="B1521" i="178"/>
  <c r="B1520" i="178"/>
  <c r="B1519" i="178"/>
  <c r="B1518" i="178"/>
  <c r="B1517" i="178"/>
  <c r="B1516" i="178"/>
  <c r="B1515" i="178"/>
  <c r="B1514" i="178"/>
  <c r="B1513" i="178"/>
  <c r="B1512" i="178"/>
  <c r="B1511" i="178"/>
  <c r="B1510" i="178"/>
  <c r="B1509" i="178"/>
  <c r="B1508" i="178"/>
  <c r="B1507" i="178"/>
  <c r="B1506" i="178"/>
  <c r="B1505" i="178"/>
  <c r="B1504" i="178"/>
  <c r="B1503" i="178"/>
  <c r="B1502" i="178"/>
  <c r="B1501" i="178"/>
  <c r="B1500" i="178"/>
  <c r="B1499" i="178"/>
  <c r="B1498" i="178"/>
  <c r="B1497" i="178"/>
  <c r="B1496" i="178"/>
  <c r="B1495" i="178"/>
  <c r="B1494" i="178"/>
  <c r="B1493" i="178"/>
  <c r="B1492" i="178"/>
  <c r="B1491" i="178"/>
  <c r="B1490" i="178"/>
  <c r="B1489" i="178"/>
  <c r="B1488" i="178"/>
  <c r="B1487" i="178"/>
  <c r="B1486" i="178"/>
  <c r="B1485" i="178"/>
  <c r="B1484" i="178"/>
  <c r="B1483" i="178"/>
  <c r="B1482" i="178"/>
  <c r="B1481" i="178"/>
  <c r="B1480" i="178"/>
  <c r="B1479" i="178"/>
  <c r="B1478" i="178"/>
  <c r="B1477" i="178"/>
  <c r="B1476" i="178"/>
  <c r="B1475" i="178"/>
  <c r="B1474" i="178"/>
  <c r="B1473" i="178"/>
  <c r="B1472" i="178"/>
  <c r="B1471" i="178"/>
  <c r="B1470" i="178"/>
  <c r="B1469" i="178"/>
  <c r="B1468" i="178"/>
  <c r="B1467" i="178"/>
  <c r="B1466" i="178"/>
  <c r="B1465" i="178"/>
  <c r="B1464" i="178"/>
  <c r="B1463" i="178"/>
  <c r="B1462" i="178"/>
  <c r="B1461" i="178"/>
  <c r="B1460" i="178"/>
  <c r="B1459" i="178"/>
  <c r="B1458" i="178"/>
  <c r="B1457" i="178"/>
  <c r="B1456" i="178"/>
  <c r="B1455" i="178"/>
  <c r="B1454" i="178"/>
  <c r="B1453" i="178"/>
  <c r="B1452" i="178"/>
  <c r="B1451" i="178"/>
  <c r="B1450" i="178"/>
  <c r="B1449" i="178"/>
  <c r="B1448" i="178"/>
  <c r="B1447" i="178"/>
  <c r="B1446" i="178"/>
  <c r="B1445" i="178"/>
  <c r="B1444" i="178"/>
  <c r="B1443" i="178"/>
  <c r="B1442" i="178"/>
  <c r="B1441" i="178"/>
  <c r="B1440" i="178"/>
  <c r="B1439" i="178"/>
  <c r="B1438" i="178"/>
  <c r="B1437" i="178"/>
  <c r="B1436" i="178"/>
  <c r="B1435" i="178"/>
  <c r="B1434" i="178"/>
  <c r="B1433" i="178"/>
  <c r="B1432" i="178"/>
  <c r="B1431" i="178"/>
  <c r="B1430" i="178"/>
  <c r="B1429" i="178"/>
  <c r="B1428" i="178"/>
  <c r="B1427" i="178"/>
  <c r="B1426" i="178"/>
  <c r="B1425" i="178"/>
  <c r="B1424" i="178"/>
  <c r="B1423" i="178"/>
  <c r="B1422" i="178"/>
  <c r="B1421" i="178"/>
  <c r="B1420" i="178"/>
  <c r="B1419" i="178"/>
  <c r="B1418" i="178"/>
  <c r="B1417" i="178"/>
  <c r="B1416" i="178"/>
  <c r="B1415" i="178"/>
  <c r="B1414" i="178"/>
  <c r="B1413" i="178"/>
  <c r="B1412" i="178"/>
  <c r="B1411" i="178"/>
  <c r="B1410" i="178"/>
  <c r="B1409" i="178"/>
  <c r="B1408" i="178"/>
  <c r="B1407" i="178"/>
  <c r="B1406" i="178"/>
  <c r="B1405" i="178"/>
  <c r="B1404" i="178"/>
  <c r="B1403" i="178"/>
  <c r="B1402" i="178"/>
  <c r="B1401" i="178"/>
  <c r="B1400" i="178"/>
  <c r="B1399" i="178"/>
  <c r="B1398" i="178"/>
  <c r="B1397" i="178"/>
  <c r="B1396" i="178"/>
  <c r="B1395" i="178"/>
  <c r="B1394" i="178"/>
  <c r="B1393" i="178"/>
  <c r="B1392" i="178"/>
  <c r="B1391" i="178"/>
  <c r="B1390" i="178"/>
  <c r="B1389" i="178"/>
  <c r="B1388" i="178"/>
  <c r="B1387" i="178"/>
  <c r="B1386" i="178"/>
  <c r="B1385" i="178"/>
  <c r="B1384" i="178"/>
  <c r="B1383" i="178"/>
  <c r="B1382" i="178"/>
  <c r="B1381" i="178"/>
  <c r="B1380" i="178"/>
  <c r="B1379" i="178"/>
  <c r="B1378" i="178"/>
  <c r="B1377" i="178"/>
  <c r="B1376" i="178"/>
  <c r="B1375" i="178"/>
  <c r="B1374" i="178"/>
  <c r="B1373" i="178"/>
  <c r="B1372" i="178"/>
  <c r="B1371" i="178"/>
  <c r="B1370" i="178"/>
  <c r="B1369" i="178"/>
  <c r="B1368" i="178"/>
  <c r="B1367" i="178"/>
  <c r="B1366" i="178"/>
  <c r="B1365" i="178"/>
  <c r="B1364" i="178"/>
  <c r="B1363" i="178"/>
  <c r="B1362" i="178"/>
  <c r="B1361" i="178"/>
  <c r="B1360" i="178"/>
  <c r="B1359" i="178"/>
  <c r="B1358" i="178"/>
  <c r="B1357" i="178"/>
  <c r="B1356" i="178"/>
  <c r="B1355" i="178"/>
  <c r="B1354" i="178"/>
  <c r="B1353" i="178"/>
  <c r="B1352" i="178"/>
  <c r="B1351" i="178"/>
  <c r="B1350" i="178"/>
  <c r="B1349" i="178"/>
  <c r="B1348" i="178"/>
  <c r="B1347" i="178"/>
  <c r="B1346" i="178"/>
  <c r="B1345" i="178"/>
  <c r="B1344" i="178"/>
  <c r="B1343" i="178"/>
  <c r="B1342" i="178"/>
  <c r="B1341" i="178"/>
  <c r="B1340" i="178"/>
  <c r="B1339" i="178"/>
  <c r="B1338" i="178"/>
  <c r="B1337" i="178"/>
  <c r="B1336" i="178"/>
  <c r="B1335" i="178"/>
  <c r="B1334" i="178"/>
  <c r="B1333" i="178"/>
  <c r="B1332" i="178"/>
  <c r="B1331" i="178"/>
  <c r="B1330" i="178"/>
  <c r="B1329" i="178"/>
  <c r="B1328" i="178"/>
  <c r="B1327" i="178"/>
  <c r="B1326" i="178"/>
  <c r="B1325" i="178"/>
  <c r="B1324" i="178"/>
  <c r="B1323" i="178"/>
  <c r="B1322" i="178"/>
  <c r="B1321" i="178"/>
  <c r="B1320" i="178"/>
  <c r="B1319" i="178"/>
  <c r="B1318" i="178"/>
  <c r="B1317" i="178"/>
  <c r="B1316" i="178"/>
  <c r="B1315" i="178"/>
  <c r="B1314" i="178"/>
  <c r="B1313" i="178"/>
  <c r="B1312" i="178"/>
  <c r="B1311" i="178"/>
  <c r="B1310" i="178"/>
  <c r="B1309" i="178"/>
  <c r="B1308" i="178"/>
  <c r="B1307" i="178"/>
  <c r="B1306" i="178"/>
  <c r="B1305" i="178"/>
  <c r="B1304" i="178"/>
  <c r="B1303" i="178"/>
  <c r="B1302" i="178"/>
  <c r="B1301" i="178"/>
  <c r="B1300" i="178"/>
  <c r="B1299" i="178"/>
  <c r="B1298" i="178"/>
  <c r="B1297" i="178"/>
  <c r="B1296" i="178"/>
  <c r="B1295" i="178"/>
  <c r="B1294" i="178"/>
  <c r="B1293" i="178"/>
  <c r="B1292" i="178"/>
  <c r="B1291" i="178"/>
  <c r="B1290" i="178"/>
  <c r="B1289" i="178"/>
  <c r="B1288" i="178"/>
  <c r="B1287" i="178"/>
  <c r="B1286" i="178"/>
  <c r="B1285" i="178"/>
  <c r="B1284" i="178"/>
  <c r="B1283" i="178"/>
  <c r="B1282" i="178"/>
  <c r="B1281" i="178"/>
  <c r="B1280" i="178"/>
  <c r="B1279" i="178"/>
  <c r="B1278" i="178"/>
  <c r="B1277" i="178"/>
  <c r="B1276" i="178"/>
  <c r="B1275" i="178"/>
  <c r="B1274" i="178"/>
  <c r="B1273" i="178"/>
  <c r="B1272" i="178"/>
  <c r="B1271" i="178"/>
  <c r="B1270" i="178"/>
  <c r="B1269" i="178"/>
  <c r="B1268" i="178"/>
  <c r="B1267" i="178"/>
  <c r="B1266" i="178"/>
  <c r="B1265" i="178"/>
  <c r="B1264" i="178"/>
  <c r="B1263" i="178"/>
  <c r="B1262" i="178"/>
  <c r="B1261" i="178"/>
  <c r="B1260" i="178"/>
  <c r="B1259" i="178"/>
  <c r="B1258" i="178"/>
  <c r="B1257" i="178"/>
  <c r="B1256" i="178"/>
  <c r="B1255" i="178"/>
  <c r="B1254" i="178"/>
  <c r="B1253" i="178"/>
  <c r="B1252" i="178"/>
  <c r="B1251" i="178"/>
  <c r="B1250" i="178"/>
  <c r="B1249" i="178"/>
  <c r="B1248" i="178"/>
  <c r="B1247" i="178"/>
  <c r="B1246" i="178"/>
  <c r="B1245" i="178"/>
  <c r="B1244" i="178"/>
  <c r="B1243" i="178"/>
  <c r="B1242" i="178"/>
  <c r="B1241" i="178"/>
  <c r="B1240" i="178"/>
  <c r="B1239" i="178"/>
  <c r="B1238" i="178"/>
  <c r="B1237" i="178"/>
  <c r="B1236" i="178"/>
  <c r="B1235" i="178"/>
  <c r="B1234" i="178"/>
  <c r="B1233" i="178"/>
  <c r="B1232" i="178"/>
  <c r="B1231" i="178"/>
  <c r="B1230" i="178"/>
  <c r="B1229" i="178"/>
  <c r="B1228" i="178"/>
  <c r="B1227" i="178"/>
  <c r="B1226" i="178"/>
  <c r="B1225" i="178"/>
  <c r="B1224" i="178"/>
  <c r="B1223" i="178"/>
  <c r="B1222" i="178"/>
  <c r="B1221" i="178"/>
  <c r="B1220" i="178"/>
  <c r="B1219" i="178"/>
  <c r="B1218" i="178"/>
  <c r="B1217" i="178"/>
  <c r="B1216" i="178"/>
  <c r="B1215" i="178"/>
  <c r="B1214" i="178"/>
  <c r="B1213" i="178"/>
  <c r="B1212" i="178"/>
  <c r="B1211" i="178"/>
  <c r="B1210" i="178"/>
  <c r="B1209" i="178"/>
  <c r="B1208" i="178"/>
  <c r="B1207" i="178"/>
  <c r="B1206" i="178"/>
  <c r="B1205" i="178"/>
  <c r="B1204" i="178"/>
  <c r="B1203" i="178"/>
  <c r="B1202" i="178"/>
  <c r="B1201" i="178"/>
  <c r="B1200" i="178"/>
  <c r="B1199" i="178"/>
  <c r="B1198" i="178"/>
  <c r="B1197" i="178"/>
  <c r="B1196" i="178"/>
  <c r="B1195" i="178"/>
  <c r="B1194" i="178"/>
  <c r="B1193" i="178"/>
  <c r="B1192" i="178"/>
  <c r="B1191" i="178"/>
  <c r="B1190" i="178"/>
  <c r="B1189" i="178"/>
  <c r="B1188" i="178"/>
  <c r="B1187" i="178"/>
  <c r="B1186" i="178"/>
  <c r="B1185" i="178"/>
  <c r="B1184" i="178"/>
  <c r="B1183" i="178"/>
  <c r="B1182" i="178"/>
  <c r="B1181" i="178"/>
  <c r="B1180" i="178"/>
  <c r="B1179" i="178"/>
  <c r="B1178" i="178"/>
  <c r="B1177" i="178"/>
  <c r="B1176" i="178"/>
  <c r="B1175" i="178"/>
  <c r="B1174" i="178"/>
  <c r="B1173" i="178"/>
  <c r="B1172" i="178"/>
  <c r="B1171" i="178"/>
  <c r="B1170" i="178"/>
  <c r="B1169" i="178"/>
  <c r="B1168" i="178"/>
  <c r="B1167" i="178"/>
  <c r="B1166" i="178"/>
  <c r="B1165" i="178"/>
  <c r="B1164" i="178"/>
  <c r="B1163" i="178"/>
  <c r="B1162" i="178"/>
  <c r="B1161" i="178"/>
  <c r="B1160" i="178"/>
  <c r="B1159" i="178"/>
  <c r="B1158" i="178"/>
  <c r="B1157" i="178"/>
  <c r="B1156" i="178"/>
  <c r="B1155" i="178"/>
  <c r="B1154" i="178"/>
  <c r="B1153" i="178"/>
  <c r="B1152" i="178"/>
  <c r="B1151" i="178"/>
  <c r="B1150" i="178"/>
  <c r="B1149" i="178"/>
  <c r="B1148" i="178"/>
  <c r="B1147" i="178"/>
  <c r="B1146" i="178"/>
  <c r="B1145" i="178"/>
  <c r="B1144" i="178"/>
  <c r="B1143" i="178"/>
  <c r="B1142" i="178"/>
  <c r="B1141" i="178"/>
  <c r="B1140" i="178"/>
  <c r="B1139" i="178"/>
  <c r="B1138" i="178"/>
  <c r="B1137" i="178"/>
  <c r="B1136" i="178"/>
  <c r="B1135" i="178"/>
  <c r="B1134" i="178"/>
  <c r="B1133" i="178"/>
  <c r="B1132" i="178"/>
  <c r="B1131" i="178"/>
  <c r="B1130" i="178"/>
  <c r="B1129" i="178"/>
  <c r="B1128" i="178"/>
  <c r="B1127" i="178"/>
  <c r="B1126" i="178"/>
  <c r="B1125" i="178"/>
  <c r="B1124" i="178"/>
  <c r="B1123" i="178"/>
  <c r="B1122" i="178"/>
  <c r="B1121" i="178"/>
  <c r="B1120" i="178"/>
  <c r="B1119" i="178"/>
  <c r="B1118" i="178"/>
  <c r="B1117" i="178"/>
  <c r="B1116" i="178"/>
  <c r="B1115" i="178"/>
  <c r="B1114" i="178"/>
  <c r="B1113" i="178"/>
  <c r="B1112" i="178"/>
  <c r="B1111" i="178"/>
  <c r="B1110" i="178"/>
  <c r="B1109" i="178"/>
  <c r="B1108" i="178"/>
  <c r="B1107" i="178"/>
  <c r="B1106" i="178"/>
  <c r="B1105" i="178"/>
  <c r="B1104" i="178"/>
  <c r="B1103" i="178"/>
  <c r="B1102" i="178"/>
  <c r="B1101" i="178"/>
  <c r="B1100" i="178"/>
  <c r="B1099" i="178"/>
  <c r="B1098" i="178"/>
  <c r="B1097" i="178"/>
  <c r="B1096" i="178"/>
  <c r="B1095" i="178"/>
  <c r="B1094" i="178"/>
  <c r="B1093" i="178"/>
  <c r="B1092" i="178"/>
  <c r="B1091" i="178"/>
  <c r="B1090" i="178"/>
  <c r="B1089" i="178"/>
  <c r="B1088" i="178"/>
  <c r="B1087" i="178"/>
  <c r="B1086" i="178"/>
  <c r="B1085" i="178"/>
  <c r="B1084" i="178"/>
  <c r="B1083" i="178"/>
  <c r="B1082" i="178"/>
  <c r="B1081" i="178"/>
  <c r="B1080" i="178"/>
  <c r="B1079" i="178"/>
  <c r="B1078" i="178"/>
  <c r="B1077" i="178"/>
  <c r="B1076" i="178"/>
  <c r="B1075" i="178"/>
  <c r="B1074" i="178"/>
  <c r="B1073" i="178"/>
  <c r="B1072" i="178"/>
  <c r="B1071" i="178"/>
  <c r="B1070" i="178"/>
  <c r="B1069" i="178"/>
  <c r="B1068" i="178"/>
  <c r="B1067" i="178"/>
  <c r="B1066" i="178"/>
  <c r="B1065" i="178"/>
  <c r="B1064" i="178"/>
  <c r="B1063" i="178"/>
  <c r="B1062" i="178"/>
  <c r="B1061" i="178"/>
  <c r="B1060" i="178"/>
  <c r="B1059" i="178"/>
  <c r="B1058" i="178"/>
  <c r="B1057" i="178"/>
  <c r="B1056" i="178"/>
  <c r="B1055" i="178"/>
  <c r="B1054" i="178"/>
  <c r="B1053" i="178"/>
  <c r="B1052" i="178"/>
  <c r="B1051" i="178"/>
  <c r="B1050" i="178"/>
  <c r="B1049" i="178"/>
  <c r="B1048" i="178"/>
  <c r="B1047" i="178"/>
  <c r="B1046" i="178"/>
  <c r="B1045" i="178"/>
  <c r="B1044" i="178"/>
  <c r="B1043" i="178"/>
  <c r="B1042" i="178"/>
  <c r="B1041" i="178"/>
  <c r="B1040" i="178"/>
  <c r="B1039" i="178"/>
  <c r="B1038" i="178"/>
  <c r="B1037" i="178"/>
  <c r="B1036" i="178"/>
  <c r="B1035" i="178"/>
  <c r="B1034" i="178"/>
  <c r="B1033" i="178"/>
  <c r="B1032" i="178"/>
  <c r="B1031" i="178"/>
  <c r="B1030" i="178"/>
  <c r="B1029" i="178"/>
  <c r="B1028" i="178"/>
  <c r="B1027" i="178"/>
  <c r="B1026" i="178"/>
  <c r="B1025" i="178"/>
  <c r="B1024" i="178"/>
  <c r="B1023" i="178"/>
  <c r="B1022" i="178"/>
  <c r="B1021" i="178"/>
  <c r="B1020" i="178"/>
  <c r="B1019" i="178"/>
  <c r="B1018" i="178"/>
  <c r="B1017" i="178"/>
  <c r="B1016" i="178"/>
  <c r="B1015" i="178"/>
  <c r="B1014" i="178"/>
  <c r="B1013" i="178"/>
  <c r="B1012" i="178"/>
  <c r="B1011" i="178"/>
  <c r="B1010" i="178"/>
  <c r="B1009" i="178"/>
  <c r="B1008" i="178"/>
  <c r="B1007" i="178"/>
  <c r="B1006" i="178"/>
  <c r="B1005" i="178"/>
  <c r="B1004" i="178"/>
  <c r="B1003" i="178"/>
  <c r="B1002" i="178"/>
  <c r="B1001" i="178"/>
  <c r="B1000" i="178"/>
  <c r="B999" i="178"/>
  <c r="B998" i="178"/>
  <c r="B997" i="178"/>
  <c r="B996" i="178"/>
  <c r="B995" i="178"/>
  <c r="B994" i="178"/>
  <c r="B993" i="178"/>
  <c r="B992" i="178"/>
  <c r="B991" i="178"/>
  <c r="B990" i="178"/>
  <c r="B989" i="178"/>
  <c r="B988" i="178"/>
  <c r="B987" i="178"/>
  <c r="B986" i="178"/>
  <c r="B985" i="178"/>
  <c r="B984" i="178"/>
  <c r="B983" i="178"/>
  <c r="B982" i="178"/>
  <c r="B981" i="178"/>
  <c r="B980" i="178"/>
  <c r="B979" i="178"/>
  <c r="B978" i="178"/>
  <c r="B977" i="178"/>
  <c r="B976" i="178"/>
  <c r="B975" i="178"/>
  <c r="B974" i="178"/>
  <c r="B973" i="178"/>
  <c r="B972" i="178"/>
  <c r="B971" i="178"/>
  <c r="B970" i="178"/>
  <c r="B969" i="178"/>
  <c r="B968" i="178"/>
  <c r="B967" i="178"/>
  <c r="B966" i="178"/>
  <c r="B965" i="178"/>
  <c r="B964" i="178"/>
  <c r="B963" i="178"/>
  <c r="B962" i="178"/>
  <c r="B961" i="178"/>
  <c r="B960" i="178"/>
  <c r="B959" i="178"/>
  <c r="B958" i="178"/>
  <c r="B957" i="178"/>
  <c r="B956" i="178"/>
  <c r="B955" i="178"/>
  <c r="B954" i="178"/>
  <c r="B953" i="178"/>
  <c r="B952" i="178"/>
  <c r="B951" i="178"/>
  <c r="B950" i="178"/>
  <c r="B949" i="178"/>
  <c r="B948" i="178"/>
  <c r="B947" i="178"/>
  <c r="B946" i="178"/>
  <c r="B945" i="178"/>
  <c r="B944" i="178"/>
  <c r="B943" i="178"/>
  <c r="B942" i="178"/>
  <c r="B941" i="178"/>
  <c r="B940" i="178"/>
  <c r="B939" i="178"/>
  <c r="B938" i="178"/>
  <c r="B937" i="178"/>
  <c r="B936" i="178"/>
  <c r="B935" i="178"/>
  <c r="B934" i="178"/>
  <c r="B933" i="178"/>
  <c r="B932" i="178"/>
  <c r="B931" i="178"/>
  <c r="B930" i="178"/>
  <c r="B929" i="178"/>
  <c r="B928" i="178"/>
  <c r="B927" i="178"/>
  <c r="B926" i="178"/>
  <c r="B925" i="178"/>
  <c r="B924" i="178"/>
  <c r="B923" i="178"/>
  <c r="B922" i="178"/>
  <c r="B921" i="178"/>
  <c r="B920" i="178"/>
  <c r="B919" i="178"/>
  <c r="B918" i="178"/>
  <c r="B917" i="178"/>
  <c r="B916" i="178"/>
  <c r="B915" i="178"/>
  <c r="B914" i="178"/>
  <c r="B913" i="178"/>
  <c r="B912" i="178"/>
  <c r="B911" i="178"/>
  <c r="B910" i="178"/>
  <c r="B909" i="178"/>
  <c r="B908" i="178"/>
  <c r="B907" i="178"/>
  <c r="B906" i="178"/>
  <c r="B905" i="178"/>
  <c r="B904" i="178"/>
  <c r="B903" i="178"/>
  <c r="B902" i="178"/>
  <c r="B901" i="178"/>
  <c r="B900" i="178"/>
  <c r="B899" i="178"/>
  <c r="B898" i="178"/>
  <c r="B897" i="178"/>
  <c r="B896" i="178"/>
  <c r="B895" i="178"/>
  <c r="B894" i="178"/>
  <c r="B893" i="178"/>
  <c r="B892" i="178"/>
  <c r="B891" i="178"/>
  <c r="B890" i="178"/>
  <c r="B889" i="178"/>
  <c r="B888" i="178"/>
  <c r="B887" i="178"/>
  <c r="B886" i="178"/>
  <c r="B885" i="178"/>
  <c r="B884" i="178"/>
  <c r="B883" i="178"/>
  <c r="B882" i="178"/>
  <c r="B881" i="178"/>
  <c r="B880" i="178"/>
  <c r="B879" i="178"/>
  <c r="B878" i="178"/>
  <c r="B877" i="178"/>
  <c r="B876" i="178"/>
  <c r="B875" i="178"/>
  <c r="B874" i="178"/>
  <c r="B873" i="178"/>
  <c r="B872" i="178"/>
  <c r="B871" i="178"/>
  <c r="B870" i="178"/>
  <c r="B869" i="178"/>
  <c r="B868" i="178"/>
  <c r="B867" i="178"/>
  <c r="B866" i="178"/>
  <c r="B865" i="178"/>
  <c r="B864" i="178"/>
  <c r="B863" i="178"/>
  <c r="B862" i="178"/>
  <c r="B861" i="178"/>
  <c r="B860" i="178"/>
  <c r="B859" i="178"/>
  <c r="B858" i="178"/>
  <c r="B857" i="178"/>
  <c r="B856" i="178"/>
  <c r="B855" i="178"/>
  <c r="B854" i="178"/>
  <c r="B853" i="178"/>
  <c r="B852" i="178"/>
  <c r="B851" i="178"/>
  <c r="B850" i="178"/>
  <c r="B849" i="178"/>
  <c r="B848" i="178"/>
  <c r="B847" i="178"/>
  <c r="B846" i="178"/>
  <c r="B845" i="178"/>
  <c r="B844" i="178"/>
  <c r="B843" i="178"/>
  <c r="B842" i="178"/>
  <c r="B841" i="178"/>
  <c r="B840" i="178"/>
  <c r="B839" i="178"/>
  <c r="B838" i="178"/>
  <c r="B837" i="178"/>
  <c r="B836" i="178"/>
  <c r="B835" i="178"/>
  <c r="B834" i="178"/>
  <c r="B833" i="178"/>
  <c r="B832" i="178"/>
  <c r="B831" i="178"/>
  <c r="B830" i="178"/>
  <c r="B829" i="178"/>
  <c r="B828" i="178"/>
  <c r="B827" i="178"/>
  <c r="B826" i="178"/>
  <c r="B825" i="178"/>
  <c r="B824" i="178"/>
  <c r="B823" i="178"/>
  <c r="B822" i="178"/>
  <c r="B821" i="178"/>
  <c r="B820" i="178"/>
  <c r="B819" i="178"/>
  <c r="B818" i="178"/>
  <c r="B817" i="178"/>
  <c r="B816" i="178"/>
  <c r="B815" i="178"/>
  <c r="B814" i="178"/>
  <c r="B813" i="178"/>
  <c r="B812" i="178"/>
  <c r="B811" i="178"/>
  <c r="B810" i="178"/>
  <c r="B809" i="178"/>
  <c r="B808" i="178"/>
  <c r="B807" i="178"/>
  <c r="B806" i="178"/>
  <c r="B805" i="178"/>
  <c r="B804" i="178"/>
  <c r="B803" i="178"/>
  <c r="B802" i="178"/>
  <c r="B801" i="178"/>
  <c r="B800" i="178"/>
  <c r="B799" i="178"/>
  <c r="B798" i="178"/>
  <c r="B797" i="178"/>
  <c r="B796" i="178"/>
  <c r="B795" i="178"/>
  <c r="B794" i="178"/>
  <c r="B793" i="178"/>
  <c r="B792" i="178"/>
  <c r="B791" i="178"/>
  <c r="B790" i="178"/>
  <c r="B789" i="178"/>
  <c r="B788" i="178"/>
  <c r="B787" i="178"/>
  <c r="B786" i="178"/>
  <c r="B785" i="178"/>
  <c r="B784" i="178"/>
  <c r="B783" i="178"/>
  <c r="B782" i="178"/>
  <c r="B781" i="178"/>
  <c r="B780" i="178"/>
  <c r="B779" i="178"/>
  <c r="B778" i="178"/>
  <c r="B777" i="178"/>
  <c r="B776" i="178"/>
  <c r="B775" i="178"/>
  <c r="B774" i="178"/>
  <c r="B773" i="178"/>
  <c r="B772" i="178"/>
  <c r="B771" i="178"/>
  <c r="B770" i="178"/>
  <c r="B769" i="178"/>
  <c r="B768" i="178"/>
  <c r="B767" i="178"/>
  <c r="B766" i="178"/>
  <c r="B765" i="178"/>
  <c r="B764" i="178"/>
  <c r="B763" i="178"/>
  <c r="B762" i="178"/>
  <c r="B761" i="178"/>
  <c r="B760" i="178"/>
  <c r="B759" i="178"/>
  <c r="B758" i="178"/>
  <c r="B757" i="178"/>
  <c r="B756" i="178"/>
  <c r="B755" i="178"/>
  <c r="B754" i="178"/>
  <c r="B753" i="178"/>
  <c r="B752" i="178"/>
  <c r="B751" i="178"/>
  <c r="B750" i="178"/>
  <c r="B749" i="178"/>
  <c r="B748" i="178"/>
  <c r="B747" i="178"/>
  <c r="B746" i="178"/>
  <c r="B745" i="178"/>
  <c r="B744" i="178"/>
  <c r="B743" i="178"/>
  <c r="B742" i="178"/>
  <c r="B741" i="178"/>
  <c r="B740" i="178"/>
  <c r="B739" i="178"/>
  <c r="B738" i="178"/>
  <c r="B737" i="178"/>
  <c r="B736" i="178"/>
  <c r="B735" i="178"/>
  <c r="B734" i="178"/>
  <c r="B733" i="178"/>
  <c r="B732" i="178"/>
  <c r="B731" i="178"/>
  <c r="B730" i="178"/>
  <c r="B729" i="178"/>
  <c r="B728" i="178"/>
  <c r="B727" i="178"/>
  <c r="B726" i="178"/>
  <c r="B725" i="178"/>
  <c r="B724" i="178"/>
  <c r="B723" i="178"/>
  <c r="B722" i="178"/>
  <c r="B721" i="178"/>
  <c r="B720" i="178"/>
  <c r="B719" i="178"/>
  <c r="B718" i="178"/>
  <c r="B717" i="178"/>
  <c r="B716" i="178"/>
  <c r="B715" i="178"/>
  <c r="B714" i="178"/>
  <c r="B713" i="178"/>
  <c r="B712" i="178"/>
  <c r="B711" i="178"/>
  <c r="B710" i="178"/>
  <c r="B709" i="178"/>
  <c r="B708" i="178"/>
  <c r="B707" i="178"/>
  <c r="B706" i="178"/>
  <c r="B705" i="178"/>
  <c r="B704" i="178"/>
  <c r="B703" i="178"/>
  <c r="B702" i="178"/>
  <c r="B701" i="178"/>
  <c r="B700" i="178"/>
  <c r="B699" i="178"/>
  <c r="B698" i="178"/>
  <c r="B697" i="178"/>
  <c r="B696" i="178"/>
  <c r="B695" i="178"/>
  <c r="B694" i="178"/>
  <c r="B693" i="178"/>
  <c r="B692" i="178"/>
  <c r="B691" i="178"/>
  <c r="B690" i="178"/>
  <c r="B689" i="178"/>
  <c r="B688" i="178"/>
  <c r="B687" i="178"/>
  <c r="B686" i="178"/>
  <c r="B685" i="178"/>
  <c r="B684" i="178"/>
  <c r="B683" i="178"/>
  <c r="B682" i="178"/>
  <c r="B681" i="178"/>
  <c r="B680" i="178"/>
  <c r="B679" i="178"/>
  <c r="B678" i="178"/>
  <c r="B677" i="178"/>
  <c r="B676" i="178"/>
  <c r="B675" i="178"/>
  <c r="B674" i="178"/>
  <c r="B673" i="178"/>
  <c r="B672" i="178"/>
  <c r="B671" i="178"/>
  <c r="B670" i="178"/>
  <c r="B669" i="178"/>
  <c r="B668" i="178"/>
  <c r="B667" i="178"/>
  <c r="B666" i="178"/>
  <c r="B665" i="178"/>
  <c r="B664" i="178"/>
  <c r="B663" i="178"/>
  <c r="B662" i="178"/>
  <c r="B661" i="178"/>
  <c r="B660" i="178"/>
  <c r="B659" i="178"/>
  <c r="B658" i="178"/>
  <c r="B657" i="178"/>
  <c r="B656" i="178"/>
  <c r="B655" i="178"/>
  <c r="B654" i="178"/>
  <c r="B653" i="178"/>
  <c r="B652" i="178"/>
  <c r="B651" i="178"/>
  <c r="B650" i="178"/>
  <c r="B649" i="178"/>
  <c r="B648" i="178"/>
  <c r="B647" i="178"/>
  <c r="B646" i="178"/>
  <c r="B645" i="178"/>
  <c r="B644" i="178"/>
  <c r="B643" i="178"/>
  <c r="B642" i="178"/>
  <c r="B641" i="178"/>
  <c r="B640" i="178"/>
  <c r="B639" i="178"/>
  <c r="B638" i="178"/>
  <c r="B637" i="178"/>
  <c r="B636" i="178"/>
  <c r="B635" i="178"/>
  <c r="B634" i="178"/>
  <c r="B633" i="178"/>
  <c r="B632" i="178"/>
  <c r="B631" i="178"/>
  <c r="B630" i="178"/>
  <c r="B629" i="178"/>
  <c r="B628" i="178"/>
  <c r="B627" i="178"/>
  <c r="B626" i="178"/>
  <c r="B625" i="178"/>
  <c r="B624" i="178"/>
  <c r="B623" i="178"/>
  <c r="B622" i="178"/>
  <c r="B621" i="178"/>
  <c r="B620" i="178"/>
  <c r="B619" i="178"/>
  <c r="B618" i="178"/>
  <c r="B617" i="178"/>
  <c r="B616" i="178"/>
  <c r="B615" i="178"/>
  <c r="B614" i="178"/>
  <c r="B613" i="178"/>
  <c r="B612" i="178"/>
  <c r="B611" i="178"/>
  <c r="B610" i="178"/>
  <c r="B609" i="178"/>
  <c r="B608" i="178"/>
  <c r="B607" i="178"/>
  <c r="B606" i="178"/>
  <c r="B605" i="178"/>
  <c r="B604" i="178"/>
  <c r="B603" i="178"/>
  <c r="B602" i="178"/>
  <c r="B601" i="178"/>
  <c r="B600" i="178"/>
  <c r="B599" i="178"/>
  <c r="B598" i="178"/>
  <c r="B597" i="178"/>
  <c r="B596" i="178"/>
  <c r="B595" i="178"/>
  <c r="B594" i="178"/>
  <c r="B593" i="178"/>
  <c r="B592" i="178"/>
  <c r="B591" i="178"/>
  <c r="B590" i="178"/>
  <c r="B589" i="178"/>
  <c r="B588" i="178"/>
  <c r="B587" i="178"/>
  <c r="B586" i="178"/>
  <c r="B585" i="178"/>
  <c r="B584" i="178"/>
  <c r="B583" i="178"/>
  <c r="B582" i="178"/>
  <c r="B581" i="178"/>
  <c r="B580" i="178"/>
  <c r="B579" i="178"/>
  <c r="B578" i="178"/>
  <c r="B577" i="178"/>
  <c r="B576" i="178"/>
  <c r="B575" i="178"/>
  <c r="B574" i="178"/>
  <c r="B573" i="178"/>
  <c r="B572" i="178"/>
  <c r="B571" i="178"/>
  <c r="B570" i="178"/>
  <c r="B569" i="178"/>
  <c r="B568" i="178"/>
  <c r="B567" i="178"/>
  <c r="B566" i="178"/>
  <c r="B565" i="178"/>
  <c r="B564" i="178"/>
  <c r="B563" i="178"/>
  <c r="B562" i="178"/>
  <c r="B561" i="178"/>
  <c r="B560" i="178"/>
  <c r="B559" i="178"/>
  <c r="B558" i="178"/>
  <c r="B557" i="178"/>
  <c r="B556" i="178"/>
  <c r="B555" i="178"/>
  <c r="B554" i="178"/>
  <c r="B553" i="178"/>
  <c r="B552" i="178"/>
  <c r="B551" i="178"/>
  <c r="B550" i="178"/>
  <c r="B549" i="178"/>
  <c r="B548" i="178"/>
  <c r="B547" i="178"/>
  <c r="B546" i="178"/>
  <c r="B545" i="178"/>
  <c r="B544" i="178"/>
  <c r="B543" i="178"/>
  <c r="B542" i="178"/>
  <c r="B541" i="178"/>
  <c r="B540" i="178"/>
  <c r="B539" i="178"/>
  <c r="B538" i="178"/>
  <c r="B537" i="178"/>
  <c r="B536" i="178"/>
  <c r="B535" i="178"/>
  <c r="B534" i="178"/>
  <c r="B533" i="178"/>
  <c r="B532" i="178"/>
  <c r="B531" i="178"/>
  <c r="B530" i="178"/>
  <c r="B529" i="178"/>
  <c r="B528" i="178"/>
  <c r="B527" i="178"/>
  <c r="B526" i="178"/>
  <c r="B525" i="178"/>
  <c r="B524" i="178"/>
  <c r="B523" i="178"/>
  <c r="B522" i="178"/>
  <c r="B521" i="178"/>
  <c r="B520" i="178"/>
  <c r="B519" i="178"/>
  <c r="B518" i="178"/>
  <c r="B517" i="178"/>
  <c r="B516" i="178"/>
  <c r="B515" i="178"/>
  <c r="B514" i="178"/>
  <c r="B513" i="178"/>
  <c r="B512" i="178"/>
  <c r="B511" i="178"/>
  <c r="B510" i="178"/>
  <c r="B509" i="178"/>
  <c r="B508" i="178"/>
  <c r="B507" i="178"/>
  <c r="B506" i="178"/>
  <c r="B505" i="178"/>
  <c r="B504" i="178"/>
  <c r="B503" i="178"/>
  <c r="B502" i="178"/>
  <c r="B501" i="178"/>
  <c r="B500" i="178"/>
  <c r="B499" i="178"/>
  <c r="B498" i="178"/>
  <c r="B497" i="178"/>
  <c r="B496" i="178"/>
  <c r="B495" i="178"/>
  <c r="B494" i="178"/>
  <c r="B493" i="178"/>
  <c r="B492" i="178"/>
  <c r="B491" i="178"/>
  <c r="B490" i="178"/>
  <c r="B489" i="178"/>
  <c r="B488" i="178"/>
  <c r="B487" i="178"/>
  <c r="B486" i="178"/>
  <c r="B485" i="178"/>
  <c r="B484" i="178"/>
  <c r="B483" i="178"/>
  <c r="B482" i="178"/>
  <c r="B481" i="178"/>
  <c r="B480" i="178"/>
  <c r="B479" i="178"/>
  <c r="B478" i="178"/>
  <c r="B477" i="178"/>
  <c r="B476" i="178"/>
  <c r="B475" i="178"/>
  <c r="B474" i="178"/>
  <c r="B473" i="178"/>
  <c r="B472" i="178"/>
  <c r="B471" i="178"/>
  <c r="B470" i="178"/>
  <c r="B469" i="178"/>
  <c r="B468" i="178"/>
  <c r="B467" i="178"/>
  <c r="B466" i="178"/>
  <c r="B465" i="178"/>
  <c r="B464" i="178"/>
  <c r="B463" i="178"/>
  <c r="B462" i="178"/>
  <c r="B461" i="178"/>
  <c r="B460" i="178"/>
  <c r="B459" i="178"/>
  <c r="B458" i="178"/>
  <c r="B457" i="178"/>
  <c r="B456" i="178"/>
  <c r="B455" i="178"/>
  <c r="B454" i="178"/>
  <c r="B453" i="178"/>
  <c r="B452" i="178"/>
  <c r="B451" i="178"/>
  <c r="B450" i="178"/>
  <c r="B449" i="178"/>
  <c r="B448" i="178"/>
  <c r="B447" i="178"/>
  <c r="B446" i="178"/>
  <c r="B445" i="178"/>
  <c r="B444" i="178"/>
  <c r="B443" i="178"/>
  <c r="B442" i="178"/>
  <c r="B441" i="178"/>
  <c r="B440" i="178"/>
  <c r="B439" i="178"/>
  <c r="B438" i="178"/>
  <c r="B437" i="178"/>
  <c r="B436" i="178"/>
  <c r="B435" i="178"/>
  <c r="B434" i="178"/>
  <c r="B433" i="178"/>
  <c r="B432" i="178"/>
  <c r="B431" i="178"/>
  <c r="B430" i="178"/>
  <c r="B429" i="178"/>
  <c r="B428" i="178"/>
  <c r="B427" i="178"/>
  <c r="B426" i="178"/>
  <c r="B425" i="178"/>
  <c r="B424" i="178"/>
  <c r="B423" i="178"/>
  <c r="B422" i="178"/>
  <c r="B421" i="178"/>
  <c r="B420" i="178"/>
  <c r="B419" i="178"/>
  <c r="B418" i="178"/>
  <c r="B417" i="178"/>
  <c r="B416" i="178"/>
  <c r="B415" i="178"/>
  <c r="B414" i="178"/>
  <c r="B413" i="178"/>
  <c r="B412" i="178"/>
  <c r="B411" i="178"/>
  <c r="B410" i="178"/>
  <c r="B409" i="178"/>
  <c r="B408" i="178"/>
  <c r="B407" i="178"/>
  <c r="B406" i="178"/>
  <c r="B405" i="178"/>
  <c r="B404" i="178"/>
  <c r="B403" i="178"/>
  <c r="B402" i="178"/>
  <c r="B401" i="178"/>
  <c r="B400" i="178"/>
  <c r="B399" i="178"/>
  <c r="B398" i="178"/>
  <c r="B397" i="178"/>
  <c r="B396" i="178"/>
  <c r="B395" i="178"/>
  <c r="B394" i="178"/>
  <c r="B393" i="178"/>
  <c r="B392" i="178"/>
  <c r="B391" i="178"/>
  <c r="B390" i="178"/>
  <c r="B389" i="178"/>
  <c r="B388" i="178"/>
  <c r="B387" i="178"/>
  <c r="B386" i="178"/>
  <c r="B385" i="178"/>
  <c r="B384" i="178"/>
  <c r="B383" i="178"/>
  <c r="B382" i="178"/>
  <c r="B381" i="178"/>
  <c r="B380" i="178"/>
  <c r="B379" i="178"/>
  <c r="B378" i="178"/>
  <c r="B377" i="178"/>
  <c r="B376" i="178"/>
  <c r="B375" i="178"/>
  <c r="B374" i="178"/>
  <c r="B373" i="178"/>
  <c r="B372" i="178"/>
  <c r="B371" i="178"/>
  <c r="B370" i="178"/>
  <c r="B369" i="178"/>
  <c r="B368" i="178"/>
  <c r="B367" i="178"/>
  <c r="B366" i="178"/>
  <c r="B365" i="178"/>
  <c r="B364" i="178"/>
  <c r="B363" i="178"/>
  <c r="B362" i="178"/>
  <c r="B361" i="178"/>
  <c r="B360" i="178"/>
  <c r="B359" i="178"/>
  <c r="B358" i="178"/>
  <c r="B357" i="178"/>
  <c r="B356" i="178"/>
  <c r="B355" i="178"/>
  <c r="B354" i="178"/>
  <c r="B353" i="178"/>
  <c r="B352" i="178"/>
  <c r="B351" i="178"/>
  <c r="B350" i="178"/>
  <c r="B349" i="178"/>
  <c r="B348" i="178"/>
  <c r="B347" i="178"/>
  <c r="B346" i="178"/>
  <c r="B345" i="178"/>
  <c r="B344" i="178"/>
  <c r="B343" i="178"/>
  <c r="B342" i="178"/>
  <c r="B341" i="178"/>
  <c r="B340" i="178"/>
  <c r="B339" i="178"/>
  <c r="B338" i="178"/>
  <c r="B337" i="178"/>
  <c r="B336" i="178"/>
  <c r="B335" i="178"/>
  <c r="B334" i="178"/>
  <c r="B333" i="178"/>
  <c r="B332" i="178"/>
  <c r="B331" i="178"/>
  <c r="B330" i="178"/>
  <c r="B329" i="178"/>
  <c r="B328" i="178"/>
  <c r="B327" i="178"/>
  <c r="B326" i="178"/>
  <c r="B325" i="178"/>
  <c r="B324" i="178"/>
  <c r="B323" i="178"/>
  <c r="B322" i="178"/>
  <c r="B321" i="178"/>
  <c r="B320" i="178"/>
  <c r="B319" i="178"/>
  <c r="B318" i="178"/>
  <c r="B317" i="178"/>
  <c r="B316" i="178"/>
  <c r="B315" i="178"/>
  <c r="B314" i="178"/>
  <c r="B313" i="178"/>
  <c r="B312" i="178"/>
  <c r="B311" i="178"/>
  <c r="B310" i="178"/>
  <c r="B309" i="178"/>
  <c r="B308" i="178"/>
  <c r="B307" i="178"/>
  <c r="B306" i="178"/>
  <c r="B305" i="178"/>
  <c r="B304" i="178"/>
  <c r="B303" i="178"/>
  <c r="B302" i="178"/>
  <c r="B301" i="178"/>
  <c r="B300" i="178"/>
  <c r="B299" i="178"/>
  <c r="B298" i="178"/>
  <c r="B297" i="178"/>
  <c r="B296" i="178"/>
  <c r="B295" i="178"/>
  <c r="B294" i="178"/>
  <c r="B293" i="178"/>
  <c r="B292" i="178"/>
  <c r="B291" i="178"/>
  <c r="B290" i="178"/>
  <c r="B289" i="178"/>
  <c r="B288" i="178"/>
  <c r="B287" i="178"/>
  <c r="B286" i="178"/>
  <c r="B285" i="178"/>
  <c r="B284" i="178"/>
  <c r="B283" i="178"/>
  <c r="B282" i="178"/>
  <c r="B281" i="178"/>
  <c r="B280" i="178"/>
  <c r="B279" i="178"/>
  <c r="B278" i="178"/>
  <c r="B277" i="178"/>
  <c r="B276" i="178"/>
  <c r="B275" i="178"/>
  <c r="B274" i="178"/>
  <c r="B273" i="178"/>
  <c r="B272" i="178"/>
  <c r="B271" i="178"/>
  <c r="B270" i="178"/>
  <c r="B269" i="178"/>
  <c r="B268" i="178"/>
  <c r="B267" i="178"/>
  <c r="B266" i="178"/>
  <c r="B265" i="178"/>
  <c r="B264" i="178"/>
  <c r="B263" i="178"/>
  <c r="B262" i="178"/>
  <c r="B261" i="178"/>
  <c r="B260" i="178"/>
  <c r="B259" i="178"/>
  <c r="B258" i="178"/>
  <c r="B257" i="178"/>
  <c r="B256" i="178"/>
  <c r="B255" i="178"/>
  <c r="B254" i="178"/>
  <c r="B253" i="178"/>
  <c r="B252" i="178"/>
  <c r="B251" i="178"/>
  <c r="B250" i="178"/>
  <c r="B249" i="178"/>
  <c r="B248" i="178"/>
  <c r="B247" i="178"/>
  <c r="B246" i="178"/>
  <c r="B245" i="178"/>
  <c r="B244" i="178"/>
  <c r="B243" i="178"/>
  <c r="B242" i="178"/>
  <c r="B241" i="178"/>
  <c r="B240" i="178"/>
  <c r="B239" i="178"/>
  <c r="B238" i="178"/>
  <c r="B237" i="178"/>
  <c r="B236" i="178"/>
  <c r="B235" i="178"/>
  <c r="B234" i="178"/>
  <c r="B233" i="178"/>
  <c r="B232" i="178"/>
  <c r="B231" i="178"/>
  <c r="B230" i="178"/>
  <c r="B229" i="178"/>
  <c r="B228" i="178"/>
  <c r="B227" i="178"/>
  <c r="B226" i="178"/>
  <c r="B225" i="178"/>
  <c r="B224" i="178"/>
  <c r="B223" i="178"/>
  <c r="B222" i="178"/>
  <c r="B221" i="178"/>
  <c r="B220" i="178"/>
  <c r="B219" i="178"/>
  <c r="B218" i="178"/>
  <c r="B217" i="178"/>
  <c r="B216" i="178"/>
  <c r="B215" i="178"/>
  <c r="B214" i="178"/>
  <c r="B213" i="178"/>
  <c r="B212" i="178"/>
  <c r="B211" i="178"/>
  <c r="B210" i="178"/>
  <c r="B209" i="178"/>
  <c r="B208" i="178"/>
  <c r="B207" i="178"/>
  <c r="B206" i="178"/>
  <c r="B205" i="178"/>
  <c r="B204" i="178"/>
  <c r="B203" i="178"/>
  <c r="B202" i="178"/>
  <c r="B201" i="178"/>
  <c r="B200" i="178"/>
  <c r="B199" i="178"/>
  <c r="B198" i="178"/>
  <c r="B197" i="178"/>
  <c r="B196" i="178"/>
  <c r="B195" i="178"/>
  <c r="B194" i="178"/>
  <c r="B193" i="178"/>
  <c r="B192" i="178"/>
  <c r="B191" i="178"/>
  <c r="B190" i="178"/>
  <c r="B189" i="178"/>
  <c r="B188" i="178"/>
  <c r="B187" i="178"/>
  <c r="B186" i="178"/>
  <c r="B185" i="178"/>
  <c r="B184" i="178"/>
  <c r="B183" i="178"/>
  <c r="B182" i="178"/>
  <c r="B181" i="178"/>
  <c r="B180" i="178"/>
  <c r="B179" i="178"/>
  <c r="B178" i="178"/>
  <c r="B177" i="178"/>
  <c r="B176" i="178"/>
  <c r="B175" i="178"/>
  <c r="B174" i="178"/>
  <c r="B173" i="178"/>
  <c r="B172" i="178"/>
  <c r="B171" i="178"/>
  <c r="B170" i="178"/>
  <c r="B169" i="178"/>
  <c r="B168" i="178"/>
  <c r="B167" i="178"/>
  <c r="B166" i="178"/>
  <c r="B165" i="178"/>
  <c r="B164" i="178"/>
  <c r="B163" i="178"/>
  <c r="B162" i="178"/>
  <c r="B161" i="178"/>
  <c r="B160" i="178"/>
  <c r="B159" i="178"/>
  <c r="B158" i="178"/>
  <c r="B157" i="178"/>
  <c r="B156" i="178"/>
  <c r="B155" i="178"/>
  <c r="B154" i="178"/>
  <c r="B153" i="178"/>
  <c r="B152" i="178"/>
  <c r="B151" i="178"/>
  <c r="B150" i="178"/>
  <c r="B149" i="178"/>
  <c r="B148" i="178"/>
  <c r="B147" i="178"/>
  <c r="B146" i="178"/>
  <c r="B145" i="178"/>
  <c r="B144" i="178"/>
  <c r="B143" i="178"/>
  <c r="B142" i="178"/>
  <c r="B141" i="178"/>
  <c r="B140" i="178"/>
  <c r="B139" i="178"/>
  <c r="B138" i="178"/>
  <c r="B137" i="178"/>
  <c r="B136" i="178"/>
  <c r="B135" i="178"/>
  <c r="B134" i="178"/>
  <c r="B133" i="178"/>
  <c r="B132" i="178"/>
  <c r="B131" i="178"/>
  <c r="B130" i="178"/>
  <c r="B129" i="178"/>
  <c r="B128" i="178"/>
  <c r="B127" i="178"/>
  <c r="B126" i="178"/>
  <c r="B125" i="178"/>
  <c r="B124" i="178"/>
  <c r="B123" i="178"/>
  <c r="B122" i="178"/>
  <c r="B121" i="178"/>
  <c r="B120" i="178"/>
  <c r="B119" i="178"/>
  <c r="B118" i="178"/>
  <c r="B117" i="178"/>
  <c r="B116" i="178"/>
  <c r="B115" i="178"/>
  <c r="B114" i="178"/>
  <c r="B113" i="178"/>
  <c r="B112" i="178"/>
  <c r="B111" i="178"/>
  <c r="B110" i="178"/>
  <c r="B109" i="178"/>
  <c r="B108" i="178"/>
  <c r="B107" i="178"/>
  <c r="B106" i="178"/>
  <c r="B105" i="178"/>
  <c r="B104" i="178"/>
  <c r="B103" i="178"/>
  <c r="B102" i="178"/>
  <c r="B101" i="178"/>
  <c r="B100" i="178"/>
  <c r="B99" i="178"/>
  <c r="B98" i="178"/>
  <c r="B97" i="178"/>
  <c r="B96" i="178"/>
  <c r="B95" i="178"/>
  <c r="B94" i="178"/>
  <c r="B93" i="178"/>
  <c r="B92" i="178"/>
  <c r="B91" i="178"/>
  <c r="B90" i="178"/>
  <c r="B89" i="178"/>
  <c r="B88" i="178"/>
  <c r="B87" i="178"/>
  <c r="B86" i="178"/>
  <c r="B85" i="178"/>
  <c r="B84" i="178"/>
  <c r="B83" i="178"/>
  <c r="B82" i="178"/>
  <c r="B81" i="178"/>
  <c r="B80" i="178"/>
  <c r="B79" i="178"/>
  <c r="B78" i="178"/>
  <c r="B77" i="178"/>
  <c r="B76" i="178"/>
  <c r="B75" i="178"/>
  <c r="B74" i="178"/>
  <c r="B73" i="178"/>
  <c r="B72" i="178"/>
  <c r="B71" i="178"/>
  <c r="B70" i="178"/>
  <c r="B69" i="178"/>
  <c r="B68" i="178"/>
  <c r="B67" i="178"/>
  <c r="B66" i="178"/>
  <c r="B65" i="178"/>
  <c r="B64" i="178"/>
  <c r="B63" i="178"/>
  <c r="B62" i="178"/>
  <c r="B61" i="178"/>
  <c r="B60" i="178"/>
  <c r="B59" i="178"/>
  <c r="B58" i="178"/>
  <c r="B57" i="178"/>
  <c r="B56" i="178"/>
  <c r="B55" i="178"/>
  <c r="B54" i="178"/>
  <c r="B53" i="178"/>
  <c r="B52" i="178"/>
  <c r="B51" i="178"/>
  <c r="B50" i="178"/>
  <c r="B49" i="178"/>
  <c r="B48" i="178"/>
  <c r="B47" i="178"/>
  <c r="B46" i="178"/>
  <c r="B45" i="178"/>
  <c r="B44" i="178"/>
  <c r="B43" i="178"/>
  <c r="B42" i="178"/>
  <c r="B41" i="178"/>
  <c r="B40" i="178"/>
  <c r="B39" i="178"/>
  <c r="B38" i="178"/>
  <c r="B37" i="178"/>
  <c r="B36" i="178"/>
  <c r="B35" i="178"/>
  <c r="B34" i="178"/>
  <c r="B33" i="178"/>
  <c r="B32" i="178"/>
  <c r="B31" i="178"/>
  <c r="B30" i="178"/>
  <c r="B29" i="178"/>
  <c r="B28" i="178"/>
  <c r="B27" i="178"/>
  <c r="B26" i="178"/>
  <c r="B25" i="178"/>
  <c r="B24" i="178"/>
  <c r="B23" i="178"/>
  <c r="B22" i="178"/>
  <c r="B21" i="178"/>
  <c r="B20" i="178"/>
  <c r="B19" i="178"/>
  <c r="B18" i="178"/>
  <c r="B17" i="178"/>
  <c r="B16" i="178"/>
  <c r="B15" i="178"/>
  <c r="B14" i="178"/>
  <c r="B13" i="178"/>
  <c r="B12" i="178"/>
  <c r="B11" i="178"/>
  <c r="B10" i="178"/>
  <c r="B9" i="178"/>
  <c r="B8" i="178"/>
  <c r="B7" i="178"/>
  <c r="B6" i="178"/>
  <c r="B5" i="178"/>
  <c r="L1" i="178"/>
  <c r="C1572" i="178" s="1"/>
  <c r="C43" i="203"/>
  <c r="B38" i="203"/>
  <c r="L35" i="203"/>
  <c r="L34" i="203"/>
  <c r="L33" i="203"/>
  <c r="L32" i="203"/>
  <c r="L31" i="203"/>
  <c r="L30" i="203"/>
  <c r="L29" i="203"/>
  <c r="L28" i="203"/>
  <c r="L27" i="203"/>
  <c r="L26" i="203"/>
  <c r="L25" i="203"/>
  <c r="L24" i="203"/>
  <c r="L23" i="203"/>
  <c r="L22" i="203"/>
  <c r="L21" i="203"/>
  <c r="L20" i="203"/>
  <c r="L19" i="203"/>
  <c r="S18" i="203"/>
  <c r="L18" i="203"/>
  <c r="S17" i="203"/>
  <c r="L17" i="203"/>
  <c r="S16" i="203"/>
  <c r="L16" i="203"/>
  <c r="S15" i="203"/>
  <c r="L15" i="203"/>
  <c r="S14" i="203"/>
  <c r="L14" i="203"/>
  <c r="S13" i="203"/>
  <c r="L13" i="203"/>
  <c r="S12" i="203"/>
  <c r="L12" i="203"/>
  <c r="S11" i="203"/>
  <c r="L11" i="203"/>
  <c r="S10" i="203"/>
  <c r="L10" i="203"/>
  <c r="S9" i="203"/>
  <c r="L9" i="203"/>
  <c r="S8" i="203"/>
  <c r="L8" i="203"/>
  <c r="S7" i="203"/>
  <c r="L7" i="203"/>
  <c r="L6" i="203"/>
  <c r="D375" i="202"/>
  <c r="D373" i="202"/>
  <c r="D369" i="202"/>
  <c r="D367" i="202"/>
  <c r="D365" i="202"/>
  <c r="D344" i="202"/>
  <c r="D378" i="202" s="1"/>
  <c r="D340" i="202"/>
  <c r="D338" i="202"/>
  <c r="D336" i="202"/>
  <c r="D334" i="202"/>
  <c r="D329" i="202"/>
  <c r="D328" i="202"/>
  <c r="D326" i="202"/>
  <c r="D324" i="202"/>
  <c r="D322" i="202"/>
  <c r="D319" i="202"/>
  <c r="D314" i="202"/>
  <c r="D313" i="202"/>
  <c r="D312" i="202"/>
  <c r="D311" i="202"/>
  <c r="D308" i="202"/>
  <c r="D306" i="202"/>
  <c r="D304" i="202"/>
  <c r="D302" i="202"/>
  <c r="D300" i="202"/>
  <c r="D297" i="202"/>
  <c r="D296" i="202"/>
  <c r="D294" i="202"/>
  <c r="D292" i="202"/>
  <c r="D290" i="202"/>
  <c r="D287" i="202"/>
  <c r="D286" i="202"/>
  <c r="D282" i="202"/>
  <c r="D281" i="202"/>
  <c r="D280" i="202"/>
  <c r="D279" i="202"/>
  <c r="D276" i="202"/>
  <c r="D202" i="202"/>
  <c r="D189" i="202"/>
  <c r="D161" i="202"/>
  <c r="D131" i="202"/>
  <c r="D105" i="202"/>
  <c r="R101" i="202"/>
  <c r="R100" i="202"/>
  <c r="R99" i="202"/>
  <c r="R98" i="202"/>
  <c r="R97" i="202"/>
  <c r="R96" i="202"/>
  <c r="R95" i="202"/>
  <c r="R94" i="202"/>
  <c r="R93" i="202"/>
  <c r="R92" i="202"/>
  <c r="R91" i="202"/>
  <c r="R90" i="202"/>
  <c r="R89" i="202"/>
  <c r="R88" i="202"/>
  <c r="R87" i="202"/>
  <c r="R86" i="202"/>
  <c r="R85" i="202"/>
  <c r="R84" i="202"/>
  <c r="R83" i="202"/>
  <c r="R82" i="202"/>
  <c r="R81" i="202"/>
  <c r="R80" i="202"/>
  <c r="R79" i="202"/>
  <c r="R78" i="202"/>
  <c r="R77" i="202"/>
  <c r="R76" i="202"/>
  <c r="R75" i="202"/>
  <c r="R74" i="202"/>
  <c r="R73" i="202"/>
  <c r="R72" i="202"/>
  <c r="R71" i="202"/>
  <c r="R70" i="202"/>
  <c r="R69" i="202"/>
  <c r="R68" i="202"/>
  <c r="R67" i="202"/>
  <c r="R66" i="202"/>
  <c r="R65" i="202"/>
  <c r="R64" i="202"/>
  <c r="R63" i="202"/>
  <c r="R62" i="202"/>
  <c r="R61" i="202"/>
  <c r="R60" i="202"/>
  <c r="R59" i="202"/>
  <c r="R58" i="202"/>
  <c r="R57" i="202"/>
  <c r="R56" i="202"/>
  <c r="R55" i="202"/>
  <c r="R54" i="202"/>
  <c r="R53" i="202"/>
  <c r="R52" i="202"/>
  <c r="R51" i="202"/>
  <c r="R50" i="202"/>
  <c r="R49" i="202"/>
  <c r="R48" i="202"/>
  <c r="R47" i="202"/>
  <c r="R46" i="202"/>
  <c r="R45" i="202"/>
  <c r="R44" i="202"/>
  <c r="R43" i="202"/>
  <c r="R42" i="202"/>
  <c r="R41" i="202"/>
  <c r="R40" i="202"/>
  <c r="R39" i="202"/>
  <c r="R38" i="202"/>
  <c r="R37" i="202"/>
  <c r="R36" i="202"/>
  <c r="R35" i="202"/>
  <c r="R34" i="202"/>
  <c r="R33" i="202"/>
  <c r="R32" i="202"/>
  <c r="R31" i="202"/>
  <c r="R30" i="202"/>
  <c r="R29" i="202"/>
  <c r="R28" i="202"/>
  <c r="R27" i="202"/>
  <c r="R26" i="202"/>
  <c r="R25" i="202"/>
  <c r="R24" i="202"/>
  <c r="R23" i="202"/>
  <c r="R22" i="202"/>
  <c r="R21" i="202"/>
  <c r="R20" i="202"/>
  <c r="R19" i="202"/>
  <c r="R18" i="202"/>
  <c r="R17" i="202"/>
  <c r="R16" i="202"/>
  <c r="R15" i="202"/>
  <c r="R14" i="202"/>
  <c r="R13" i="202"/>
  <c r="R12" i="202"/>
  <c r="R11" i="202"/>
  <c r="R10" i="202"/>
  <c r="R9" i="202"/>
  <c r="R8" i="202"/>
  <c r="R7" i="202"/>
  <c r="R6" i="202"/>
  <c r="E1" i="202"/>
  <c r="B198" i="200"/>
  <c r="D156" i="200"/>
  <c r="D128" i="200"/>
  <c r="D100" i="200"/>
  <c r="D72" i="200"/>
  <c r="D44" i="200"/>
  <c r="D16" i="200"/>
  <c r="E109" i="200" s="1"/>
  <c r="B94" i="196"/>
  <c r="B93" i="196"/>
  <c r="B92" i="196"/>
  <c r="B91" i="196"/>
  <c r="B90" i="196"/>
  <c r="B89" i="196"/>
  <c r="B88" i="196"/>
  <c r="B87" i="196"/>
  <c r="B86" i="196"/>
  <c r="B85" i="196"/>
  <c r="B84" i="196"/>
  <c r="BB81" i="196"/>
  <c r="B81" i="196"/>
  <c r="BB80" i="196"/>
  <c r="B80" i="196"/>
  <c r="BB79" i="196"/>
  <c r="B79" i="196"/>
  <c r="BB78" i="196"/>
  <c r="B78" i="196"/>
  <c r="BB77" i="196"/>
  <c r="B77" i="196"/>
  <c r="BB76" i="196"/>
  <c r="B76" i="196"/>
  <c r="BB75" i="196"/>
  <c r="B75" i="196"/>
  <c r="B72" i="196"/>
  <c r="B71" i="196"/>
  <c r="B70" i="196"/>
  <c r="B69" i="196"/>
  <c r="BX63" i="196"/>
  <c r="BC63" i="196"/>
  <c r="B63" i="196"/>
  <c r="BX62" i="196"/>
  <c r="BC62" i="196"/>
  <c r="B62" i="196"/>
  <c r="BX61" i="196"/>
  <c r="BC61" i="196"/>
  <c r="BX60" i="196"/>
  <c r="BC60" i="196" s="1"/>
  <c r="BX59" i="196"/>
  <c r="BC59" i="196"/>
  <c r="BX58" i="196"/>
  <c r="BC58" i="196" s="1"/>
  <c r="BX57" i="196"/>
  <c r="BC57" i="196" s="1"/>
  <c r="BX34" i="196"/>
  <c r="BX33" i="196"/>
  <c r="J24" i="196"/>
  <c r="L24" i="196" s="1"/>
  <c r="J23" i="196"/>
  <c r="J22" i="196"/>
  <c r="BX21" i="196"/>
  <c r="BX20" i="196"/>
  <c r="BC20" i="196"/>
  <c r="BX19" i="196"/>
  <c r="BC19" i="196" s="1"/>
  <c r="BX18" i="196"/>
  <c r="BC18" i="196" s="1"/>
  <c r="BX17" i="196"/>
  <c r="BC17" i="196" s="1"/>
  <c r="BX16" i="196"/>
  <c r="BC16" i="196"/>
  <c r="BX15" i="196"/>
  <c r="BC15" i="196" s="1"/>
  <c r="BX14" i="196"/>
  <c r="BC14" i="196" s="1"/>
  <c r="BX13" i="196"/>
  <c r="BC13" i="196" s="1"/>
  <c r="BX12" i="196"/>
  <c r="BC12" i="196" s="1"/>
  <c r="BX11" i="196"/>
  <c r="BC11" i="196" s="1"/>
  <c r="BX10" i="196"/>
  <c r="BC10" i="196" s="1"/>
  <c r="BX9" i="196"/>
  <c r="BC9" i="196" s="1"/>
  <c r="B9" i="196"/>
  <c r="BB5" i="196"/>
  <c r="F2" i="196"/>
  <c r="B125" i="194"/>
  <c r="B124" i="194"/>
  <c r="B123" i="194"/>
  <c r="B122" i="194"/>
  <c r="B121" i="194"/>
  <c r="B120" i="194"/>
  <c r="B119" i="194"/>
  <c r="B118" i="194"/>
  <c r="B117" i="194"/>
  <c r="B116" i="194"/>
  <c r="B115" i="194"/>
  <c r="BB112" i="194"/>
  <c r="B112" i="194"/>
  <c r="BB111" i="194"/>
  <c r="B111" i="194"/>
  <c r="BB110" i="194"/>
  <c r="B110" i="194"/>
  <c r="BB109" i="194"/>
  <c r="B109" i="194"/>
  <c r="BB108" i="194"/>
  <c r="B108" i="194"/>
  <c r="BB107" i="194"/>
  <c r="B107" i="194"/>
  <c r="BB106" i="194"/>
  <c r="B106" i="194"/>
  <c r="B103" i="194"/>
  <c r="B102" i="194"/>
  <c r="B101" i="194"/>
  <c r="B100" i="194"/>
  <c r="BX94" i="194"/>
  <c r="BC94" i="194"/>
  <c r="B94" i="194"/>
  <c r="BX93" i="194"/>
  <c r="BC93" i="194"/>
  <c r="B93" i="194"/>
  <c r="BX92" i="194"/>
  <c r="BC92" i="194"/>
  <c r="B92" i="194"/>
  <c r="BX91" i="194"/>
  <c r="BC91" i="194"/>
  <c r="B91" i="194"/>
  <c r="BX90" i="194"/>
  <c r="BC90" i="194"/>
  <c r="B90" i="194"/>
  <c r="BX89" i="194"/>
  <c r="BC89" i="194"/>
  <c r="B89" i="194"/>
  <c r="BX88" i="194"/>
  <c r="BC88" i="194"/>
  <c r="B88" i="194"/>
  <c r="CB87" i="194"/>
  <c r="BX87" i="194"/>
  <c r="BC87" i="194"/>
  <c r="B87" i="194"/>
  <c r="CB86" i="194"/>
  <c r="BX86" i="194"/>
  <c r="BC86" i="194"/>
  <c r="B86" i="194"/>
  <c r="CB85" i="194"/>
  <c r="BX85" i="194"/>
  <c r="BC85" i="194"/>
  <c r="B85" i="194"/>
  <c r="CB84" i="194"/>
  <c r="BX84" i="194"/>
  <c r="BC84" i="194"/>
  <c r="B84" i="194"/>
  <c r="CB83" i="194"/>
  <c r="BX83" i="194"/>
  <c r="BC83" i="194"/>
  <c r="B83" i="194"/>
  <c r="CB82" i="194"/>
  <c r="BX82" i="194"/>
  <c r="BC82" i="194"/>
  <c r="B82" i="194"/>
  <c r="CB81" i="194"/>
  <c r="BX81" i="194"/>
  <c r="BC81" i="194"/>
  <c r="B81" i="194"/>
  <c r="CB80" i="194"/>
  <c r="BX80" i="194"/>
  <c r="BC80" i="194"/>
  <c r="B80" i="194"/>
  <c r="CB79" i="194"/>
  <c r="BX79" i="194"/>
  <c r="BC79" i="194"/>
  <c r="B79" i="194"/>
  <c r="CB78" i="194"/>
  <c r="BX78" i="194"/>
  <c r="BC78" i="194"/>
  <c r="B78" i="194"/>
  <c r="CB77" i="194"/>
  <c r="BX77" i="194"/>
  <c r="BC77" i="194"/>
  <c r="B77" i="194"/>
  <c r="CB76" i="194"/>
  <c r="BX76" i="194"/>
  <c r="BC76" i="194"/>
  <c r="B76" i="194"/>
  <c r="CB75" i="194"/>
  <c r="BX75" i="194"/>
  <c r="BC75" i="194"/>
  <c r="B75" i="194"/>
  <c r="CB74" i="194"/>
  <c r="BX74" i="194"/>
  <c r="BC74" i="194"/>
  <c r="B74" i="194"/>
  <c r="CB73" i="194"/>
  <c r="BX73" i="194"/>
  <c r="BC73" i="194"/>
  <c r="B73" i="194"/>
  <c r="CB72" i="194"/>
  <c r="BX72" i="194"/>
  <c r="BC72" i="194"/>
  <c r="B72" i="194"/>
  <c r="CB71" i="194"/>
  <c r="BX71" i="194"/>
  <c r="BC71" i="194"/>
  <c r="B71" i="194"/>
  <c r="CB70" i="194"/>
  <c r="BX70" i="194"/>
  <c r="BC70" i="194"/>
  <c r="B70" i="194"/>
  <c r="CB69" i="194"/>
  <c r="BX69" i="194"/>
  <c r="BC69" i="194"/>
  <c r="B69" i="194"/>
  <c r="CB68" i="194"/>
  <c r="BX68" i="194"/>
  <c r="BC68" i="194"/>
  <c r="B68" i="194"/>
  <c r="CB67" i="194"/>
  <c r="BX67" i="194"/>
  <c r="BC67" i="194"/>
  <c r="B67" i="194"/>
  <c r="CB66" i="194"/>
  <c r="BX66" i="194"/>
  <c r="BC66" i="194"/>
  <c r="BX63" i="194"/>
  <c r="BC63" i="194"/>
  <c r="BX62" i="194"/>
  <c r="BC62" i="194"/>
  <c r="BX61" i="194"/>
  <c r="BC61" i="194" s="1"/>
  <c r="BX60" i="194"/>
  <c r="BC60" i="194" s="1"/>
  <c r="BX59" i="194"/>
  <c r="BC59" i="194"/>
  <c r="BX58" i="194"/>
  <c r="BC58" i="194" s="1"/>
  <c r="BX57" i="194"/>
  <c r="BC57" i="194" s="1"/>
  <c r="CB56" i="194"/>
  <c r="BX56" i="194"/>
  <c r="BC56" i="194"/>
  <c r="CB55" i="194"/>
  <c r="BX55" i="194"/>
  <c r="BC55" i="194" s="1"/>
  <c r="CB54" i="194"/>
  <c r="BX54" i="194"/>
  <c r="BC54" i="194"/>
  <c r="CB53" i="194"/>
  <c r="BX53" i="194"/>
  <c r="BC53" i="194" s="1"/>
  <c r="CB52" i="194"/>
  <c r="BX52" i="194"/>
  <c r="BC52" i="194" s="1"/>
  <c r="CB51" i="194"/>
  <c r="BX51" i="194"/>
  <c r="BC51" i="194" s="1"/>
  <c r="CB50" i="194"/>
  <c r="BX50" i="194"/>
  <c r="BC50" i="194" s="1"/>
  <c r="CB49" i="194"/>
  <c r="BX49" i="194"/>
  <c r="BC49" i="194" s="1"/>
  <c r="CB48" i="194"/>
  <c r="BX48" i="194"/>
  <c r="BC48" i="194"/>
  <c r="CB47" i="194"/>
  <c r="BX47" i="194"/>
  <c r="BC47" i="194" s="1"/>
  <c r="CB46" i="194"/>
  <c r="BX46" i="194"/>
  <c r="BC46" i="194"/>
  <c r="CB45" i="194"/>
  <c r="BX45" i="194"/>
  <c r="BC45" i="194" s="1"/>
  <c r="CB44" i="194"/>
  <c r="BX44" i="194"/>
  <c r="BC44" i="194" s="1"/>
  <c r="CB43" i="194"/>
  <c r="BX43" i="194"/>
  <c r="BC43" i="194" s="1"/>
  <c r="CB42" i="194"/>
  <c r="BX42" i="194"/>
  <c r="BC42" i="194"/>
  <c r="CB41" i="194"/>
  <c r="BX41" i="194"/>
  <c r="BC41" i="194" s="1"/>
  <c r="CB40" i="194"/>
  <c r="BX40" i="194"/>
  <c r="BC40" i="194"/>
  <c r="CB39" i="194"/>
  <c r="BC39" i="194"/>
  <c r="CB38" i="194"/>
  <c r="BC38" i="194"/>
  <c r="CB37" i="194"/>
  <c r="BC37" i="194"/>
  <c r="CB36" i="194"/>
  <c r="BC36" i="194"/>
  <c r="CB35" i="194"/>
  <c r="BC35" i="194"/>
  <c r="CB32" i="194"/>
  <c r="BX32" i="194"/>
  <c r="BC32" i="194" s="1"/>
  <c r="CB31" i="194"/>
  <c r="BX31" i="194"/>
  <c r="BC31" i="194" s="1"/>
  <c r="CB30" i="194"/>
  <c r="BX30" i="194"/>
  <c r="BC30" i="194" s="1"/>
  <c r="CB29" i="194"/>
  <c r="BX29" i="194"/>
  <c r="BC29" i="194" s="1"/>
  <c r="CB28" i="194"/>
  <c r="BX28" i="194"/>
  <c r="BC28" i="194" s="1"/>
  <c r="CB27" i="194"/>
  <c r="BX27" i="194"/>
  <c r="BC27" i="194"/>
  <c r="CB26" i="194"/>
  <c r="BX26" i="194"/>
  <c r="BC26" i="194" s="1"/>
  <c r="CB25" i="194"/>
  <c r="BX25" i="194"/>
  <c r="BC25" i="194"/>
  <c r="CB24" i="194"/>
  <c r="BX24" i="194"/>
  <c r="BC24" i="194" s="1"/>
  <c r="CB23" i="194"/>
  <c r="BX23" i="194"/>
  <c r="BC23" i="194"/>
  <c r="CB22" i="194"/>
  <c r="BX22" i="194"/>
  <c r="BC22" i="194" s="1"/>
  <c r="CB21" i="194"/>
  <c r="BX21" i="194"/>
  <c r="BC21" i="194"/>
  <c r="CB20" i="194"/>
  <c r="BX20" i="194"/>
  <c r="BC20" i="194" s="1"/>
  <c r="CB19" i="194"/>
  <c r="BX19" i="194"/>
  <c r="BC19" i="194"/>
  <c r="BX18" i="194"/>
  <c r="BC18" i="194" s="1"/>
  <c r="BX17" i="194"/>
  <c r="BC17" i="194"/>
  <c r="BX16" i="194"/>
  <c r="BC16" i="194"/>
  <c r="BX15" i="194"/>
  <c r="BC15" i="194" s="1"/>
  <c r="BX14" i="194"/>
  <c r="BC14" i="194" s="1"/>
  <c r="BX13" i="194"/>
  <c r="BC13" i="194" s="1"/>
  <c r="BX12" i="194"/>
  <c r="BC12" i="194" s="1"/>
  <c r="BX11" i="194"/>
  <c r="BC11" i="194" s="1"/>
  <c r="BX10" i="194"/>
  <c r="BC10" i="194" s="1"/>
  <c r="B10" i="194"/>
  <c r="BX9" i="194"/>
  <c r="BC9" i="194" s="1"/>
  <c r="B9" i="194"/>
  <c r="BB5" i="194"/>
  <c r="F2" i="194"/>
  <c r="B63" i="195"/>
  <c r="B62" i="195"/>
  <c r="B61" i="195"/>
  <c r="B60" i="195"/>
  <c r="B59" i="195"/>
  <c r="B58" i="195"/>
  <c r="B57" i="195"/>
  <c r="B56" i="195"/>
  <c r="B55" i="195"/>
  <c r="B54" i="195"/>
  <c r="B53" i="195"/>
  <c r="B50" i="195"/>
  <c r="B49" i="195"/>
  <c r="B48" i="195"/>
  <c r="B47" i="195"/>
  <c r="B46" i="195"/>
  <c r="B45" i="195"/>
  <c r="B44" i="195"/>
  <c r="B43" i="195"/>
  <c r="B42" i="195"/>
  <c r="B41" i="195"/>
  <c r="B40" i="195"/>
  <c r="B39" i="195"/>
  <c r="B38" i="195"/>
  <c r="BX32" i="195"/>
  <c r="BC32" i="195"/>
  <c r="B32" i="195"/>
  <c r="BX31" i="195"/>
  <c r="BC31" i="195"/>
  <c r="B31" i="195"/>
  <c r="BX30" i="195"/>
  <c r="BC30" i="195"/>
  <c r="B30" i="195"/>
  <c r="BX29" i="195"/>
  <c r="BC29" i="195"/>
  <c r="B29" i="195"/>
  <c r="BX28" i="195"/>
  <c r="BC28" i="195"/>
  <c r="B28" i="195"/>
  <c r="BX27" i="195"/>
  <c r="BC27" i="195"/>
  <c r="B27" i="195"/>
  <c r="BX26" i="195"/>
  <c r="BC26" i="195"/>
  <c r="B26" i="195"/>
  <c r="BX25" i="195"/>
  <c r="BC25" i="195"/>
  <c r="B25" i="195"/>
  <c r="BX24" i="195"/>
  <c r="BC24" i="195"/>
  <c r="B24" i="195"/>
  <c r="BX23" i="195"/>
  <c r="BC23" i="195"/>
  <c r="B23" i="195"/>
  <c r="BX22" i="195"/>
  <c r="BC22" i="195"/>
  <c r="B22" i="195"/>
  <c r="BX21" i="195"/>
  <c r="BC21" i="195"/>
  <c r="B21" i="195"/>
  <c r="BX20" i="195"/>
  <c r="BC20" i="195"/>
  <c r="B20" i="195"/>
  <c r="BX19" i="195"/>
  <c r="BC19" i="195" s="1"/>
  <c r="BX18" i="195"/>
  <c r="BC18" i="195"/>
  <c r="BX17" i="195"/>
  <c r="BC17" i="195"/>
  <c r="BX16" i="195"/>
  <c r="BC16" i="195"/>
  <c r="BX15" i="195"/>
  <c r="BC15" i="195" s="1"/>
  <c r="BX14" i="195"/>
  <c r="BC14" i="195" s="1"/>
  <c r="BX13" i="195"/>
  <c r="BC13" i="195" s="1"/>
  <c r="BX12" i="195"/>
  <c r="BC12" i="195" s="1"/>
  <c r="BX11" i="195"/>
  <c r="BC11" i="195" s="1"/>
  <c r="BX10" i="195"/>
  <c r="BC10" i="195" s="1"/>
  <c r="BX9" i="195"/>
  <c r="BC9" i="195" s="1"/>
  <c r="B9" i="195"/>
  <c r="B10" i="195" s="1"/>
  <c r="BX8" i="195"/>
  <c r="BB5" i="195"/>
  <c r="F2" i="195"/>
  <c r="B63" i="193"/>
  <c r="B62" i="193"/>
  <c r="B61" i="193"/>
  <c r="B60" i="193"/>
  <c r="B59" i="193"/>
  <c r="B58" i="193"/>
  <c r="B57" i="193"/>
  <c r="B56" i="193"/>
  <c r="B55" i="193"/>
  <c r="B54" i="193"/>
  <c r="B53" i="193"/>
  <c r="B50" i="193"/>
  <c r="B49" i="193"/>
  <c r="B48" i="193"/>
  <c r="B47" i="193"/>
  <c r="B46" i="193"/>
  <c r="B45" i="193"/>
  <c r="B44" i="193"/>
  <c r="B43" i="193"/>
  <c r="B42" i="193"/>
  <c r="B41" i="193"/>
  <c r="B40" i="193"/>
  <c r="B39" i="193"/>
  <c r="B38" i="193"/>
  <c r="BX32" i="193"/>
  <c r="BC32" i="193"/>
  <c r="B32" i="193"/>
  <c r="BX31" i="193"/>
  <c r="BC31" i="193"/>
  <c r="B31" i="193"/>
  <c r="BX30" i="193"/>
  <c r="BC30" i="193"/>
  <c r="B30" i="193"/>
  <c r="BX29" i="193"/>
  <c r="BC29" i="193"/>
  <c r="B29" i="193"/>
  <c r="BX28" i="193"/>
  <c r="BC28" i="193"/>
  <c r="B28" i="193"/>
  <c r="BX27" i="193"/>
  <c r="BC27" i="193"/>
  <c r="B27" i="193"/>
  <c r="BX26" i="193"/>
  <c r="BC26" i="193"/>
  <c r="B26" i="193"/>
  <c r="BX25" i="193"/>
  <c r="BC25" i="193"/>
  <c r="B25" i="193"/>
  <c r="BX24" i="193"/>
  <c r="BC24" i="193"/>
  <c r="B24" i="193"/>
  <c r="BX23" i="193"/>
  <c r="BC23" i="193"/>
  <c r="B23" i="193"/>
  <c r="BX22" i="193"/>
  <c r="BC22" i="193"/>
  <c r="B22" i="193"/>
  <c r="BX21" i="193"/>
  <c r="BC21" i="193" s="1"/>
  <c r="BX20" i="193"/>
  <c r="BC20" i="193" s="1"/>
  <c r="BX19" i="193"/>
  <c r="BC19" i="193" s="1"/>
  <c r="BX18" i="193"/>
  <c r="BC18" i="193" s="1"/>
  <c r="BX17" i="193"/>
  <c r="BC17" i="193" s="1"/>
  <c r="BX16" i="193"/>
  <c r="BC16" i="193" s="1"/>
  <c r="BX15" i="193"/>
  <c r="BC15" i="193" s="1"/>
  <c r="BX14" i="193"/>
  <c r="BC14" i="193" s="1"/>
  <c r="BX13" i="193"/>
  <c r="BC13" i="193" s="1"/>
  <c r="BX12" i="193"/>
  <c r="BC12" i="193" s="1"/>
  <c r="BX11" i="193"/>
  <c r="BC11" i="193" s="1"/>
  <c r="BX10" i="193"/>
  <c r="BC10" i="193" s="1"/>
  <c r="B10" i="193"/>
  <c r="B11" i="193" s="1"/>
  <c r="BX9" i="193"/>
  <c r="BC9" i="193"/>
  <c r="B9" i="193"/>
  <c r="BX8" i="193"/>
  <c r="BB5" i="193"/>
  <c r="F2" i="193"/>
  <c r="B63" i="192"/>
  <c r="B62" i="192"/>
  <c r="B61" i="192"/>
  <c r="B60" i="192"/>
  <c r="B59" i="192"/>
  <c r="B58" i="192"/>
  <c r="B57" i="192"/>
  <c r="B56" i="192"/>
  <c r="B55" i="192"/>
  <c r="B54" i="192"/>
  <c r="B53" i="192"/>
  <c r="BB50" i="192"/>
  <c r="B50" i="192"/>
  <c r="BB49" i="192"/>
  <c r="B49" i="192"/>
  <c r="BB48" i="192"/>
  <c r="B48" i="192"/>
  <c r="BB47" i="192"/>
  <c r="B47" i="192"/>
  <c r="BB46" i="192"/>
  <c r="B46" i="192"/>
  <c r="BB45" i="192"/>
  <c r="B45" i="192"/>
  <c r="BB44" i="192"/>
  <c r="B44" i="192"/>
  <c r="BB43" i="192"/>
  <c r="B43" i="192"/>
  <c r="BB42" i="192"/>
  <c r="B42" i="192"/>
  <c r="BB41" i="192"/>
  <c r="B41" i="192"/>
  <c r="BB40" i="192"/>
  <c r="B40" i="192"/>
  <c r="BB39" i="192"/>
  <c r="B39" i="192"/>
  <c r="B38" i="192"/>
  <c r="BX32" i="192"/>
  <c r="BC32" i="192"/>
  <c r="B32" i="192"/>
  <c r="BX31" i="192"/>
  <c r="BC31" i="192"/>
  <c r="B31" i="192"/>
  <c r="BX30" i="192"/>
  <c r="BC30" i="192"/>
  <c r="B30" i="192"/>
  <c r="BX29" i="192"/>
  <c r="BC29" i="192"/>
  <c r="B29" i="192"/>
  <c r="BX28" i="192"/>
  <c r="BC28" i="192"/>
  <c r="B28" i="192"/>
  <c r="BX27" i="192"/>
  <c r="BC27" i="192"/>
  <c r="B27" i="192"/>
  <c r="BX26" i="192"/>
  <c r="BC26" i="192"/>
  <c r="B26" i="192"/>
  <c r="BX25" i="192"/>
  <c r="BC25" i="192"/>
  <c r="B25" i="192"/>
  <c r="BX24" i="192"/>
  <c r="BC24" i="192"/>
  <c r="B24" i="192"/>
  <c r="BX23" i="192"/>
  <c r="BC23" i="192"/>
  <c r="B23" i="192"/>
  <c r="BX22" i="192"/>
  <c r="BC22" i="192"/>
  <c r="BX21" i="192"/>
  <c r="BC21" i="192"/>
  <c r="BX20" i="192"/>
  <c r="BC20" i="192"/>
  <c r="BX19" i="192"/>
  <c r="BC19" i="192" s="1"/>
  <c r="BX18" i="192"/>
  <c r="BC18" i="192"/>
  <c r="BX17" i="192"/>
  <c r="BC17" i="192"/>
  <c r="BX16" i="192"/>
  <c r="BC16" i="192" s="1"/>
  <c r="BX15" i="192"/>
  <c r="BC15" i="192" s="1"/>
  <c r="BX14" i="192"/>
  <c r="BC14" i="192" s="1"/>
  <c r="BX13" i="192"/>
  <c r="BC13" i="192" s="1"/>
  <c r="BX12" i="192"/>
  <c r="BC12" i="192"/>
  <c r="BX11" i="192"/>
  <c r="BC11" i="192" s="1"/>
  <c r="BX10" i="192"/>
  <c r="BC10" i="192" s="1"/>
  <c r="BX9" i="192"/>
  <c r="BC9" i="192"/>
  <c r="B9" i="192"/>
  <c r="BB5" i="192"/>
  <c r="F2" i="192"/>
  <c r="B63" i="191"/>
  <c r="B62" i="191"/>
  <c r="B61" i="191"/>
  <c r="B60" i="191"/>
  <c r="B59" i="191"/>
  <c r="B58" i="191"/>
  <c r="B57" i="191"/>
  <c r="B56" i="191"/>
  <c r="B55" i="191"/>
  <c r="B54" i="191"/>
  <c r="B53" i="191"/>
  <c r="BB50" i="191"/>
  <c r="B50" i="191"/>
  <c r="BB49" i="191"/>
  <c r="B49" i="191"/>
  <c r="BB48" i="191"/>
  <c r="B48" i="191"/>
  <c r="BB47" i="191"/>
  <c r="B47" i="191"/>
  <c r="BB46" i="191"/>
  <c r="B46" i="191"/>
  <c r="BB45" i="191"/>
  <c r="B45" i="191"/>
  <c r="BB44" i="191"/>
  <c r="B44" i="191"/>
  <c r="BB43" i="191"/>
  <c r="B43" i="191"/>
  <c r="BB42" i="191"/>
  <c r="B42" i="191"/>
  <c r="BB41" i="191"/>
  <c r="B41" i="191"/>
  <c r="BB40" i="191"/>
  <c r="B40" i="191"/>
  <c r="BB39" i="191"/>
  <c r="B39" i="191"/>
  <c r="B38" i="191"/>
  <c r="BX32" i="191"/>
  <c r="BC32" i="191"/>
  <c r="B32" i="191"/>
  <c r="BX31" i="191"/>
  <c r="BC31" i="191"/>
  <c r="B31" i="191"/>
  <c r="BX30" i="191"/>
  <c r="BC30" i="191"/>
  <c r="B30" i="191"/>
  <c r="BX29" i="191"/>
  <c r="BC29" i="191"/>
  <c r="B29" i="191"/>
  <c r="BX28" i="191"/>
  <c r="BC28" i="191"/>
  <c r="B28" i="191"/>
  <c r="BX27" i="191"/>
  <c r="BC27" i="191"/>
  <c r="B27" i="191"/>
  <c r="BX26" i="191"/>
  <c r="BC26" i="191"/>
  <c r="B26" i="191"/>
  <c r="BX25" i="191"/>
  <c r="BC25" i="191"/>
  <c r="B25" i="191"/>
  <c r="BX24" i="191"/>
  <c r="BC24" i="191" s="1"/>
  <c r="BX23" i="191"/>
  <c r="BC23" i="191" s="1"/>
  <c r="BX22" i="191"/>
  <c r="BC22" i="191" s="1"/>
  <c r="BX21" i="191"/>
  <c r="BC21" i="191" s="1"/>
  <c r="BX20" i="191"/>
  <c r="BC20" i="191" s="1"/>
  <c r="BX19" i="191"/>
  <c r="BC19" i="191" s="1"/>
  <c r="BX18" i="191"/>
  <c r="BC18" i="191" s="1"/>
  <c r="BX17" i="191"/>
  <c r="BC17" i="191" s="1"/>
  <c r="BX16" i="191"/>
  <c r="BC16" i="191" s="1"/>
  <c r="BX15" i="191"/>
  <c r="BC15" i="191"/>
  <c r="BX14" i="191"/>
  <c r="BC14" i="191"/>
  <c r="BX13" i="191"/>
  <c r="BC13" i="191" s="1"/>
  <c r="BX12" i="191"/>
  <c r="BC12" i="191" s="1"/>
  <c r="BX11" i="191"/>
  <c r="BC11" i="191"/>
  <c r="BX10" i="191"/>
  <c r="BC10" i="191" s="1"/>
  <c r="BX9" i="191"/>
  <c r="BC9" i="191" s="1"/>
  <c r="B9" i="191"/>
  <c r="B10" i="191" s="1"/>
  <c r="BB5" i="191"/>
  <c r="F2" i="191"/>
  <c r="B32" i="190"/>
  <c r="B31" i="190"/>
  <c r="B30" i="190"/>
  <c r="B29" i="190"/>
  <c r="BB27" i="190"/>
  <c r="B27" i="190"/>
  <c r="BB26" i="190"/>
  <c r="B26" i="190"/>
  <c r="B25" i="190"/>
  <c r="BC21" i="190"/>
  <c r="BX20" i="190"/>
  <c r="BC20" i="190"/>
  <c r="B20" i="190"/>
  <c r="BX19" i="190"/>
  <c r="BC19" i="190"/>
  <c r="B19" i="190"/>
  <c r="BX18" i="190"/>
  <c r="BC18" i="190"/>
  <c r="BX17" i="190"/>
  <c r="BC17" i="190" s="1"/>
  <c r="BX16" i="190"/>
  <c r="BC16" i="190"/>
  <c r="BX15" i="190"/>
  <c r="BC15" i="190" s="1"/>
  <c r="BX14" i="190"/>
  <c r="BC14" i="190"/>
  <c r="BX13" i="190"/>
  <c r="BC13" i="190" s="1"/>
  <c r="BX12" i="190"/>
  <c r="BC12" i="190"/>
  <c r="BX11" i="190"/>
  <c r="BC11" i="190" s="1"/>
  <c r="B11" i="190"/>
  <c r="BX10" i="190"/>
  <c r="BC10" i="190"/>
  <c r="BX9" i="190"/>
  <c r="BC9" i="190" s="1"/>
  <c r="B9" i="190"/>
  <c r="B10" i="190" s="1"/>
  <c r="BB5" i="190"/>
  <c r="F2" i="190"/>
  <c r="B32" i="177"/>
  <c r="B31" i="177"/>
  <c r="B30" i="177"/>
  <c r="B29" i="177"/>
  <c r="BB27" i="177"/>
  <c r="B27" i="177"/>
  <c r="BB26" i="177"/>
  <c r="B26" i="177"/>
  <c r="B25" i="177"/>
  <c r="BC21" i="177"/>
  <c r="BX20" i="177"/>
  <c r="BC20" i="177"/>
  <c r="B20" i="177"/>
  <c r="BX19" i="177"/>
  <c r="BC19" i="177"/>
  <c r="B19" i="177"/>
  <c r="BX18" i="177"/>
  <c r="BC18" i="177"/>
  <c r="B18" i="177"/>
  <c r="BX17" i="177"/>
  <c r="BC17" i="177"/>
  <c r="BX16" i="177"/>
  <c r="BC16" i="177"/>
  <c r="BX15" i="177"/>
  <c r="BC15" i="177"/>
  <c r="BX14" i="177"/>
  <c r="BC14" i="177" s="1"/>
  <c r="BX13" i="177"/>
  <c r="BC13" i="177" s="1"/>
  <c r="BX12" i="177"/>
  <c r="BC12" i="177"/>
  <c r="BX11" i="177"/>
  <c r="BC11" i="177"/>
  <c r="BX10" i="177"/>
  <c r="BC10" i="177" s="1"/>
  <c r="BX9" i="177"/>
  <c r="BC9" i="177" s="1"/>
  <c r="B9" i="177"/>
  <c r="B10" i="177" s="1"/>
  <c r="B11" i="177" s="1"/>
  <c r="BB5" i="177"/>
  <c r="F2" i="177"/>
  <c r="B32" i="176"/>
  <c r="B31" i="176"/>
  <c r="B30" i="176"/>
  <c r="B29" i="176"/>
  <c r="BB27" i="176"/>
  <c r="B27" i="176"/>
  <c r="BB26" i="176"/>
  <c r="B26" i="176"/>
  <c r="BB25" i="176"/>
  <c r="B25" i="176"/>
  <c r="B24" i="176"/>
  <c r="BC21" i="176"/>
  <c r="BX20" i="176"/>
  <c r="BC20" i="176"/>
  <c r="B20" i="176"/>
  <c r="BX19" i="176"/>
  <c r="BC19" i="176"/>
  <c r="B19" i="176"/>
  <c r="BX18" i="176"/>
  <c r="BC18" i="176"/>
  <c r="B18" i="176"/>
  <c r="BX17" i="176"/>
  <c r="BC17" i="176"/>
  <c r="B17" i="176"/>
  <c r="BX16" i="176"/>
  <c r="BC16" i="176" s="1"/>
  <c r="BX15" i="176"/>
  <c r="BC15" i="176" s="1"/>
  <c r="BX14" i="176"/>
  <c r="BC14" i="176"/>
  <c r="BX13" i="176"/>
  <c r="BC13" i="176" s="1"/>
  <c r="BX12" i="176"/>
  <c r="BC12" i="176"/>
  <c r="BX11" i="176"/>
  <c r="BC11" i="176" s="1"/>
  <c r="BX10" i="176"/>
  <c r="BC10" i="176"/>
  <c r="BX9" i="176"/>
  <c r="BC9" i="176" s="1"/>
  <c r="B9" i="176"/>
  <c r="BB5" i="176"/>
  <c r="F2" i="176"/>
  <c r="B32" i="130"/>
  <c r="B31" i="130"/>
  <c r="B30" i="130"/>
  <c r="B29" i="130"/>
  <c r="BB27" i="130"/>
  <c r="B27" i="130"/>
  <c r="BB26" i="130"/>
  <c r="B26" i="130"/>
  <c r="BB25" i="130"/>
  <c r="B25" i="130"/>
  <c r="BB24" i="130"/>
  <c r="B24" i="130"/>
  <c r="BC21" i="130"/>
  <c r="BX20" i="130"/>
  <c r="BC20" i="130"/>
  <c r="B20" i="130"/>
  <c r="BX19" i="130"/>
  <c r="BC19" i="130"/>
  <c r="B19" i="130"/>
  <c r="BX18" i="130"/>
  <c r="BC18" i="130"/>
  <c r="B18" i="130"/>
  <c r="BX17" i="130"/>
  <c r="BC17" i="130"/>
  <c r="B17" i="130"/>
  <c r="BX16" i="130"/>
  <c r="BC16" i="130" s="1"/>
  <c r="BX15" i="130"/>
  <c r="BC15" i="130" s="1"/>
  <c r="BX14" i="130"/>
  <c r="BC14" i="130"/>
  <c r="BX13" i="130"/>
  <c r="BC13" i="130"/>
  <c r="BX12" i="130"/>
  <c r="BC12" i="130"/>
  <c r="BX11" i="130"/>
  <c r="BC11" i="130"/>
  <c r="B11" i="130"/>
  <c r="BX10" i="130"/>
  <c r="BC10" i="130"/>
  <c r="BX9" i="130"/>
  <c r="BC9" i="130" s="1"/>
  <c r="B9" i="130"/>
  <c r="B10" i="130" s="1"/>
  <c r="BB5" i="130"/>
  <c r="F2" i="130"/>
  <c r="B76" i="129"/>
  <c r="B75" i="129"/>
  <c r="B74" i="129"/>
  <c r="B73" i="129"/>
  <c r="BC71" i="129"/>
  <c r="BB71" i="129"/>
  <c r="B71" i="129"/>
  <c r="BB70" i="129"/>
  <c r="B70" i="129"/>
  <c r="BB69" i="129"/>
  <c r="B69" i="129"/>
  <c r="B67" i="129"/>
  <c r="B68" i="129" s="1"/>
  <c r="BC33" i="129"/>
  <c r="BX32" i="129"/>
  <c r="BC32" i="129" s="1"/>
  <c r="BX31" i="129"/>
  <c r="BC31" i="129" s="1"/>
  <c r="BX18" i="129"/>
  <c r="BC18" i="129" s="1"/>
  <c r="BX17" i="129"/>
  <c r="BC17" i="129" s="1"/>
  <c r="BX16" i="129"/>
  <c r="BC16" i="129" s="1"/>
  <c r="BX15" i="129"/>
  <c r="BC15" i="129" s="1"/>
  <c r="BX14" i="129"/>
  <c r="BC14" i="129" s="1"/>
  <c r="BX13" i="129"/>
  <c r="BC13" i="129" s="1"/>
  <c r="BX12" i="129"/>
  <c r="BC12" i="129" s="1"/>
  <c r="BX11" i="129"/>
  <c r="BC11" i="129" s="1"/>
  <c r="BX10" i="129"/>
  <c r="BC10" i="129" s="1"/>
  <c r="BX9" i="129"/>
  <c r="BC9" i="129" s="1"/>
  <c r="B9" i="129"/>
  <c r="BB5" i="129"/>
  <c r="F2" i="129"/>
  <c r="G163" i="159"/>
  <c r="F2" i="159"/>
  <c r="BD98" i="151"/>
  <c r="BD97" i="151"/>
  <c r="BD96" i="151"/>
  <c r="BD91" i="151"/>
  <c r="BD90" i="151"/>
  <c r="BD89" i="151"/>
  <c r="BD85" i="151"/>
  <c r="BD84" i="151"/>
  <c r="BD83" i="151"/>
  <c r="BD82" i="151"/>
  <c r="BD81" i="151"/>
  <c r="BD80" i="151"/>
  <c r="BD44" i="151"/>
  <c r="BD43" i="151"/>
  <c r="BD42" i="151"/>
  <c r="BD41" i="151"/>
  <c r="BD37" i="151"/>
  <c r="BD34" i="151"/>
  <c r="BD33" i="151"/>
  <c r="BD32" i="151"/>
  <c r="BD31" i="151"/>
  <c r="BD30" i="151"/>
  <c r="BD26" i="151"/>
  <c r="BD25" i="151"/>
  <c r="BD24" i="151"/>
  <c r="BD23" i="151"/>
  <c r="BD19" i="151"/>
  <c r="BD17" i="151"/>
  <c r="BD16" i="151"/>
  <c r="B14" i="151"/>
  <c r="BD12" i="151"/>
  <c r="BD10" i="151"/>
  <c r="BD9" i="151"/>
  <c r="BD8" i="151"/>
  <c r="F2" i="151"/>
  <c r="B32" i="150"/>
  <c r="B31" i="150"/>
  <c r="B30" i="150"/>
  <c r="B29" i="150"/>
  <c r="B28" i="150"/>
  <c r="B27" i="150"/>
  <c r="B26" i="150"/>
  <c r="B25" i="150"/>
  <c r="B24" i="150"/>
  <c r="B23" i="150"/>
  <c r="B22" i="150"/>
  <c r="B21" i="150"/>
  <c r="B20" i="150"/>
  <c r="B7" i="150"/>
  <c r="B6" i="150"/>
  <c r="F2" i="150"/>
  <c r="AO63" i="127"/>
  <c r="B63" i="127"/>
  <c r="AO62" i="127"/>
  <c r="B62" i="127"/>
  <c r="AO61" i="127"/>
  <c r="B61" i="127"/>
  <c r="AO60" i="127"/>
  <c r="B60" i="127"/>
  <c r="AO59" i="127"/>
  <c r="B59" i="127"/>
  <c r="AO58" i="127"/>
  <c r="B58" i="127"/>
  <c r="AO57" i="127"/>
  <c r="B57" i="127"/>
  <c r="AO56" i="127"/>
  <c r="B56" i="127"/>
  <c r="AO55" i="127"/>
  <c r="B55" i="127"/>
  <c r="AO54" i="127"/>
  <c r="B54" i="127"/>
  <c r="B53" i="127"/>
  <c r="B52" i="127"/>
  <c r="B51" i="127"/>
  <c r="B50" i="127"/>
  <c r="B49" i="127"/>
  <c r="B48" i="127"/>
  <c r="B47" i="127"/>
  <c r="B46" i="127"/>
  <c r="B45" i="127"/>
  <c r="B44" i="127"/>
  <c r="B43" i="127"/>
  <c r="B42" i="127"/>
  <c r="B41" i="127"/>
  <c r="B40" i="127"/>
  <c r="B39" i="127"/>
  <c r="B38" i="127"/>
  <c r="BF33" i="127"/>
  <c r="BB33" i="127"/>
  <c r="BF32" i="127"/>
  <c r="BB32" i="127"/>
  <c r="AB32" i="127"/>
  <c r="B32" i="127"/>
  <c r="BF31" i="127"/>
  <c r="BB31" i="127"/>
  <c r="B31" i="127"/>
  <c r="BF30" i="127"/>
  <c r="BB30" i="127"/>
  <c r="B30" i="127"/>
  <c r="BF29" i="127"/>
  <c r="BB29" i="127"/>
  <c r="B29" i="127"/>
  <c r="BF28" i="127"/>
  <c r="BB28" i="127"/>
  <c r="B28" i="127"/>
  <c r="BF27" i="127"/>
  <c r="BB27" i="127"/>
  <c r="B27" i="127"/>
  <c r="BF26" i="127"/>
  <c r="BB26" i="127"/>
  <c r="B26" i="127"/>
  <c r="BF25" i="127"/>
  <c r="BB25" i="127"/>
  <c r="B25" i="127"/>
  <c r="BF24" i="127"/>
  <c r="BB24" i="127"/>
  <c r="B24" i="127"/>
  <c r="BF23" i="127"/>
  <c r="BB23" i="127"/>
  <c r="B23" i="127"/>
  <c r="BF22" i="127"/>
  <c r="BB22" i="127"/>
  <c r="B22" i="127"/>
  <c r="BF21" i="127"/>
  <c r="BB21" i="127"/>
  <c r="B21" i="127"/>
  <c r="BF20" i="127"/>
  <c r="BB20" i="127"/>
  <c r="B20" i="127"/>
  <c r="BF19" i="127"/>
  <c r="BB19" i="127"/>
  <c r="B19" i="127"/>
  <c r="BF18" i="127"/>
  <c r="BB18" i="127"/>
  <c r="B18" i="127"/>
  <c r="BF17" i="127"/>
  <c r="BB17" i="127"/>
  <c r="B17" i="127"/>
  <c r="BF16" i="127"/>
  <c r="BB16" i="127"/>
  <c r="BF15" i="127"/>
  <c r="BB15" i="127"/>
  <c r="BF14" i="127"/>
  <c r="BB14" i="127"/>
  <c r="BF13" i="127"/>
  <c r="BB13" i="127"/>
  <c r="BF12" i="127"/>
  <c r="BB12" i="127"/>
  <c r="BF11" i="127"/>
  <c r="BB11" i="127"/>
  <c r="BF10" i="127"/>
  <c r="BB10" i="127"/>
  <c r="BF9" i="127"/>
  <c r="BB9" i="127"/>
  <c r="BF8" i="127"/>
  <c r="BB8" i="127"/>
  <c r="BF7" i="127"/>
  <c r="BB7" i="127"/>
  <c r="BF6" i="127"/>
  <c r="BB6" i="127"/>
  <c r="B6" i="127"/>
  <c r="F2" i="127"/>
  <c r="AV1" i="126"/>
  <c r="AQ1" i="126" s="1"/>
  <c r="F1" i="194"/>
  <c r="D194" i="202" l="1"/>
  <c r="D197" i="202"/>
  <c r="D177" i="202"/>
  <c r="D155" i="202"/>
  <c r="D133" i="202"/>
  <c r="D113" i="202"/>
  <c r="D185" i="202"/>
  <c r="D163" i="202"/>
  <c r="D141" i="202"/>
  <c r="D121" i="202"/>
  <c r="D129" i="202"/>
  <c r="D157" i="202"/>
  <c r="D187" i="202"/>
  <c r="C66" i="203"/>
  <c r="C57" i="203"/>
  <c r="C41" i="203"/>
  <c r="C55" i="203"/>
  <c r="C39" i="203"/>
  <c r="C65" i="203"/>
  <c r="C49" i="203"/>
  <c r="C63" i="203"/>
  <c r="C47" i="203"/>
  <c r="C61" i="203"/>
  <c r="C45" i="203"/>
  <c r="E105" i="200"/>
  <c r="D107" i="202"/>
  <c r="D137" i="202"/>
  <c r="D165" i="202"/>
  <c r="D193" i="202"/>
  <c r="C51" i="203"/>
  <c r="D109" i="202"/>
  <c r="D139" i="202"/>
  <c r="D169" i="202"/>
  <c r="D195" i="202"/>
  <c r="C53" i="203"/>
  <c r="B12" i="130"/>
  <c r="D115" i="202"/>
  <c r="D145" i="202"/>
  <c r="D171" i="202"/>
  <c r="D341" i="202"/>
  <c r="D337" i="202"/>
  <c r="D327" i="202"/>
  <c r="D316" i="202"/>
  <c r="D305" i="202"/>
  <c r="D295" i="202"/>
  <c r="D284" i="202"/>
  <c r="D332" i="202"/>
  <c r="D321" i="202"/>
  <c r="D342" i="202"/>
  <c r="D330" i="202"/>
  <c r="D320" i="202"/>
  <c r="D310" i="202"/>
  <c r="D298" i="202"/>
  <c r="D288" i="202"/>
  <c r="D278" i="202"/>
  <c r="D289" i="202"/>
  <c r="D303" i="202"/>
  <c r="D318" i="202"/>
  <c r="D335" i="202"/>
  <c r="C59" i="203"/>
  <c r="J26" i="196"/>
  <c r="D23" i="196"/>
  <c r="D117" i="202"/>
  <c r="D147" i="202"/>
  <c r="D173" i="202"/>
  <c r="C67" i="203"/>
  <c r="E163" i="200"/>
  <c r="E140" i="200"/>
  <c r="E24" i="200"/>
  <c r="E76" i="200"/>
  <c r="L23" i="196"/>
  <c r="E159" i="200"/>
  <c r="D123" i="202"/>
  <c r="D149" i="202"/>
  <c r="D179" i="202"/>
  <c r="D125" i="202"/>
  <c r="D153" i="202"/>
  <c r="D181" i="202"/>
  <c r="D377" i="202"/>
  <c r="B16" i="184"/>
  <c r="B30" i="184"/>
  <c r="B45" i="184"/>
  <c r="B59" i="184"/>
  <c r="B74" i="184"/>
  <c r="B89" i="184"/>
  <c r="B104" i="184"/>
  <c r="B118" i="184"/>
  <c r="B132" i="184"/>
  <c r="B147" i="184"/>
  <c r="B162" i="184"/>
  <c r="B177" i="184"/>
  <c r="B192" i="184"/>
  <c r="B205" i="184"/>
  <c r="B220" i="184"/>
  <c r="B235" i="184"/>
  <c r="B250" i="184"/>
  <c r="B265" i="184"/>
  <c r="B278" i="184"/>
  <c r="B297" i="184"/>
  <c r="B314" i="184"/>
  <c r="B331" i="184"/>
  <c r="B348" i="184"/>
  <c r="B364" i="184"/>
  <c r="B381" i="184"/>
  <c r="B398" i="184"/>
  <c r="B417" i="184"/>
  <c r="B436" i="184"/>
  <c r="B454" i="184"/>
  <c r="B476" i="184"/>
  <c r="B497" i="184"/>
  <c r="B523" i="184"/>
  <c r="B549" i="184"/>
  <c r="B573" i="184"/>
  <c r="B613" i="184"/>
  <c r="B657" i="184"/>
  <c r="B699" i="184"/>
  <c r="B741" i="184"/>
  <c r="B785" i="184"/>
  <c r="B827" i="184"/>
  <c r="B869" i="184"/>
  <c r="B913" i="184"/>
  <c r="B955" i="184"/>
  <c r="B997" i="184"/>
  <c r="B1041" i="184"/>
  <c r="B1083" i="184"/>
  <c r="B1130" i="184"/>
  <c r="B1180" i="184"/>
  <c r="B1228" i="184"/>
  <c r="B1279" i="184"/>
  <c r="F45" i="185"/>
  <c r="F58" i="185"/>
  <c r="F63" i="185"/>
  <c r="F101" i="185"/>
  <c r="F107" i="185"/>
  <c r="F113" i="185"/>
  <c r="F133" i="185"/>
  <c r="F139" i="185"/>
  <c r="F145" i="185"/>
  <c r="F195" i="185"/>
  <c r="F209" i="185"/>
  <c r="F217" i="185"/>
  <c r="F231" i="185"/>
  <c r="F253" i="185"/>
  <c r="F261" i="185"/>
  <c r="F269" i="185"/>
  <c r="F277" i="185"/>
  <c r="F285" i="185"/>
  <c r="F293" i="185"/>
  <c r="F301" i="185"/>
  <c r="F309" i="185"/>
  <c r="F317" i="185"/>
  <c r="F325" i="185"/>
  <c r="F474" i="185"/>
  <c r="F547" i="185"/>
  <c r="F620" i="185"/>
  <c r="F730" i="185"/>
  <c r="F826" i="185"/>
  <c r="F922" i="185"/>
  <c r="D379" i="202"/>
  <c r="B4" i="184"/>
  <c r="B18" i="184"/>
  <c r="B32" i="184"/>
  <c r="B46" i="184"/>
  <c r="B61" i="184"/>
  <c r="B76" i="184"/>
  <c r="B91" i="184"/>
  <c r="B105" i="184"/>
  <c r="B120" i="184"/>
  <c r="B134" i="184"/>
  <c r="B149" i="184"/>
  <c r="B164" i="184"/>
  <c r="B178" i="184"/>
  <c r="B193" i="184"/>
  <c r="B208" i="184"/>
  <c r="B222" i="184"/>
  <c r="B237" i="184"/>
  <c r="B251" i="184"/>
  <c r="B266" i="184"/>
  <c r="B282" i="184"/>
  <c r="B299" i="184"/>
  <c r="B316" i="184"/>
  <c r="B332" i="184"/>
  <c r="B349" i="184"/>
  <c r="B366" i="184"/>
  <c r="B385" i="184"/>
  <c r="B402" i="184"/>
  <c r="B418" i="184"/>
  <c r="B437" i="184"/>
  <c r="B459" i="184"/>
  <c r="B478" i="184"/>
  <c r="B501" i="184"/>
  <c r="B525" i="184"/>
  <c r="B550" i="184"/>
  <c r="B577" i="184"/>
  <c r="B619" i="184"/>
  <c r="B661" i="184"/>
  <c r="B705" i="184"/>
  <c r="B747" i="184"/>
  <c r="B789" i="184"/>
  <c r="B833" i="184"/>
  <c r="B875" i="184"/>
  <c r="B917" i="184"/>
  <c r="B961" i="184"/>
  <c r="B1003" i="184"/>
  <c r="B1045" i="184"/>
  <c r="B1089" i="184"/>
  <c r="B1137" i="184"/>
  <c r="B1185" i="184"/>
  <c r="B1235" i="184"/>
  <c r="B1287" i="184"/>
  <c r="F9" i="185"/>
  <c r="F22" i="185"/>
  <c r="F27" i="185"/>
  <c r="F34" i="185"/>
  <c r="F46" i="185"/>
  <c r="F53" i="185"/>
  <c r="F71" i="185"/>
  <c r="F83" i="185"/>
  <c r="F89" i="185"/>
  <c r="F121" i="185"/>
  <c r="F153" i="185"/>
  <c r="F159" i="185"/>
  <c r="F173" i="185"/>
  <c r="F181" i="185"/>
  <c r="F203" i="185"/>
  <c r="F225" i="185"/>
  <c r="F239" i="185"/>
  <c r="F247" i="185"/>
  <c r="F396" i="185"/>
  <c r="F403" i="185"/>
  <c r="F410" i="185"/>
  <c r="F460" i="185"/>
  <c r="F570" i="185"/>
  <c r="F643" i="185"/>
  <c r="F716" i="185"/>
  <c r="F812" i="185"/>
  <c r="F908" i="185"/>
  <c r="F968" i="185"/>
  <c r="B5" i="184"/>
  <c r="B19" i="184"/>
  <c r="B34" i="184"/>
  <c r="B49" i="184"/>
  <c r="B64" i="184"/>
  <c r="B77" i="184"/>
  <c r="B92" i="184"/>
  <c r="B107" i="184"/>
  <c r="B122" i="184"/>
  <c r="B137" i="184"/>
  <c r="B150" i="184"/>
  <c r="B165" i="184"/>
  <c r="B180" i="184"/>
  <c r="B195" i="184"/>
  <c r="B210" i="184"/>
  <c r="B224" i="184"/>
  <c r="B238" i="184"/>
  <c r="B253" i="184"/>
  <c r="B268" i="184"/>
  <c r="B284" i="184"/>
  <c r="B300" i="184"/>
  <c r="B317" i="184"/>
  <c r="B334" i="184"/>
  <c r="B353" i="184"/>
  <c r="B370" i="184"/>
  <c r="B386" i="184"/>
  <c r="B403" i="184"/>
  <c r="B420" i="184"/>
  <c r="B441" i="184"/>
  <c r="B461" i="184"/>
  <c r="B481" i="184"/>
  <c r="B502" i="184"/>
  <c r="B529" i="184"/>
  <c r="B555" i="184"/>
  <c r="B581" i="184"/>
  <c r="B625" i="184"/>
  <c r="B667" i="184"/>
  <c r="B709" i="184"/>
  <c r="B753" i="184"/>
  <c r="B795" i="184"/>
  <c r="B837" i="184"/>
  <c r="B881" i="184"/>
  <c r="B923" i="184"/>
  <c r="B965" i="184"/>
  <c r="B1009" i="184"/>
  <c r="B1051" i="184"/>
  <c r="B1094" i="184"/>
  <c r="B1144" i="184"/>
  <c r="B1192" i="184"/>
  <c r="B1240" i="184"/>
  <c r="F1260" i="185"/>
  <c r="F1059" i="185"/>
  <c r="F992" i="185"/>
  <c r="F954" i="185"/>
  <c r="F844" i="185"/>
  <c r="F771" i="185"/>
  <c r="F10" i="185"/>
  <c r="F15" i="185"/>
  <c r="F35" i="185"/>
  <c r="F41" i="185"/>
  <c r="F54" i="185"/>
  <c r="F59" i="185"/>
  <c r="F65" i="185"/>
  <c r="F77" i="185"/>
  <c r="F95" i="185"/>
  <c r="F115" i="185"/>
  <c r="F127" i="185"/>
  <c r="F147" i="185"/>
  <c r="F167" i="185"/>
  <c r="F189" i="185"/>
  <c r="F211" i="185"/>
  <c r="F219" i="185"/>
  <c r="F233" i="185"/>
  <c r="F483" i="185"/>
  <c r="F556" i="185"/>
  <c r="F666" i="185"/>
  <c r="F739" i="185"/>
  <c r="F835" i="185"/>
  <c r="F858" i="185"/>
  <c r="F931" i="185"/>
  <c r="F1053" i="185"/>
  <c r="B7" i="184"/>
  <c r="B21" i="184"/>
  <c r="B36" i="184"/>
  <c r="B50" i="184"/>
  <c r="B65" i="184"/>
  <c r="B80" i="184"/>
  <c r="B94" i="184"/>
  <c r="B109" i="184"/>
  <c r="B123" i="184"/>
  <c r="B138" i="184"/>
  <c r="B153" i="184"/>
  <c r="B168" i="184"/>
  <c r="B182" i="184"/>
  <c r="B196" i="184"/>
  <c r="B211" i="184"/>
  <c r="B226" i="184"/>
  <c r="B241" i="184"/>
  <c r="B256" i="184"/>
  <c r="B269" i="184"/>
  <c r="B285" i="184"/>
  <c r="B302" i="184"/>
  <c r="B321" i="184"/>
  <c r="B338" i="184"/>
  <c r="B354" i="184"/>
  <c r="B371" i="184"/>
  <c r="B388" i="184"/>
  <c r="B405" i="184"/>
  <c r="B422" i="184"/>
  <c r="B443" i="184"/>
  <c r="B462" i="184"/>
  <c r="B484" i="184"/>
  <c r="B507" i="184"/>
  <c r="B533" i="184"/>
  <c r="B557" i="184"/>
  <c r="B587" i="184"/>
  <c r="B629" i="184"/>
  <c r="B673" i="184"/>
  <c r="B715" i="184"/>
  <c r="B757" i="184"/>
  <c r="B801" i="184"/>
  <c r="B843" i="184"/>
  <c r="B885" i="184"/>
  <c r="B929" i="184"/>
  <c r="B971" i="184"/>
  <c r="B1013" i="184"/>
  <c r="B1057" i="184"/>
  <c r="B1100" i="184"/>
  <c r="B1148" i="184"/>
  <c r="B1199" i="184"/>
  <c r="B1247" i="184"/>
  <c r="F5" i="185"/>
  <c r="F23" i="185"/>
  <c r="F29" i="185"/>
  <c r="F42" i="185"/>
  <c r="F47" i="185"/>
  <c r="F85" i="185"/>
  <c r="F103" i="185"/>
  <c r="F109" i="185"/>
  <c r="F135" i="185"/>
  <c r="F141" i="185"/>
  <c r="F161" i="185"/>
  <c r="F175" i="185"/>
  <c r="F183" i="185"/>
  <c r="F197" i="185"/>
  <c r="F227" i="185"/>
  <c r="F241" i="185"/>
  <c r="F249" i="185"/>
  <c r="F506" i="185"/>
  <c r="F579" i="185"/>
  <c r="F652" i="185"/>
  <c r="F762" i="185"/>
  <c r="F1084" i="185"/>
  <c r="F1232" i="185"/>
  <c r="B445" i="184"/>
  <c r="B467" i="184"/>
  <c r="B486" i="184"/>
  <c r="B509" i="184"/>
  <c r="B534" i="184"/>
  <c r="B561" i="184"/>
  <c r="B593" i="184"/>
  <c r="B635" i="184"/>
  <c r="B677" i="184"/>
  <c r="B721" i="184"/>
  <c r="B763" i="184"/>
  <c r="B805" i="184"/>
  <c r="B849" i="184"/>
  <c r="B891" i="184"/>
  <c r="B933" i="184"/>
  <c r="B977" i="184"/>
  <c r="B1019" i="184"/>
  <c r="B1061" i="184"/>
  <c r="B1107" i="184"/>
  <c r="B1155" i="184"/>
  <c r="B1203" i="184"/>
  <c r="B1254" i="184"/>
  <c r="F55" i="185"/>
  <c r="F67" i="185"/>
  <c r="F73" i="185"/>
  <c r="F91" i="185"/>
  <c r="F97" i="185"/>
  <c r="F117" i="185"/>
  <c r="F123" i="185"/>
  <c r="F129" i="185"/>
  <c r="F149" i="185"/>
  <c r="F155" i="185"/>
  <c r="F169" i="185"/>
  <c r="F191" i="185"/>
  <c r="F205" i="185"/>
  <c r="F213" i="185"/>
  <c r="F235" i="185"/>
  <c r="F257" i="185"/>
  <c r="F265" i="185"/>
  <c r="F273" i="185"/>
  <c r="F281" i="185"/>
  <c r="F289" i="185"/>
  <c r="F297" i="185"/>
  <c r="F305" i="185"/>
  <c r="F313" i="185"/>
  <c r="F321" i="185"/>
  <c r="F412" i="185"/>
  <c r="F419" i="185"/>
  <c r="F492" i="185"/>
  <c r="F602" i="185"/>
  <c r="F675" i="185"/>
  <c r="F748" i="185"/>
  <c r="F867" i="185"/>
  <c r="F940" i="185"/>
  <c r="F1156" i="185"/>
  <c r="D371" i="202"/>
  <c r="F221" i="185"/>
  <c r="F243" i="185"/>
  <c r="F251" i="185"/>
  <c r="F442" i="185"/>
  <c r="F515" i="185"/>
  <c r="F588" i="185"/>
  <c r="F698" i="185"/>
  <c r="F794" i="185"/>
  <c r="F890" i="185"/>
  <c r="F1033" i="185"/>
  <c r="F1079" i="185"/>
  <c r="B12" i="184"/>
  <c r="B27" i="184"/>
  <c r="B41" i="184"/>
  <c r="B56" i="184"/>
  <c r="B70" i="184"/>
  <c r="B85" i="184"/>
  <c r="B100" i="184"/>
  <c r="B114" i="184"/>
  <c r="B129" i="184"/>
  <c r="B144" i="184"/>
  <c r="B158" i="184"/>
  <c r="B173" i="184"/>
  <c r="B187" i="184"/>
  <c r="B202" i="184"/>
  <c r="B217" i="184"/>
  <c r="B232" i="184"/>
  <c r="B246" i="184"/>
  <c r="B260" i="184"/>
  <c r="B275" i="184"/>
  <c r="B292" i="184"/>
  <c r="B309" i="184"/>
  <c r="B326" i="184"/>
  <c r="B342" i="184"/>
  <c r="B361" i="184"/>
  <c r="B378" i="184"/>
  <c r="B395" i="184"/>
  <c r="B412" i="184"/>
  <c r="B429" i="184"/>
  <c r="B451" i="184"/>
  <c r="B470" i="184"/>
  <c r="B492" i="184"/>
  <c r="B517" i="184"/>
  <c r="B541" i="184"/>
  <c r="B566" i="184"/>
  <c r="B603" i="184"/>
  <c r="B645" i="184"/>
  <c r="B689" i="184"/>
  <c r="B731" i="184"/>
  <c r="B773" i="184"/>
  <c r="B817" i="184"/>
  <c r="B859" i="184"/>
  <c r="B901" i="184"/>
  <c r="B945" i="184"/>
  <c r="B987" i="184"/>
  <c r="B1029" i="184"/>
  <c r="B1073" i="184"/>
  <c r="B1119" i="184"/>
  <c r="B1167" i="184"/>
  <c r="B1217" i="184"/>
  <c r="B1266" i="184"/>
  <c r="F50" i="185"/>
  <c r="F62" i="185"/>
  <c r="F69" i="185"/>
  <c r="F87" i="185"/>
  <c r="F99" i="185"/>
  <c r="F111" i="185"/>
  <c r="F131" i="185"/>
  <c r="F143" i="185"/>
  <c r="F157" i="185"/>
  <c r="F171" i="185"/>
  <c r="F193" i="185"/>
  <c r="F207" i="185"/>
  <c r="F215" i="185"/>
  <c r="F229" i="185"/>
  <c r="F394" i="185"/>
  <c r="F428" i="185"/>
  <c r="F538" i="185"/>
  <c r="F611" i="185"/>
  <c r="F684" i="185"/>
  <c r="F780" i="185"/>
  <c r="F876" i="185"/>
  <c r="F1212" i="185"/>
  <c r="M629" i="182"/>
  <c r="L629" i="182"/>
  <c r="M690" i="182"/>
  <c r="L690" i="182"/>
  <c r="L856" i="182"/>
  <c r="M856" i="182"/>
  <c r="L941" i="182"/>
  <c r="M941" i="182"/>
  <c r="L946" i="182"/>
  <c r="M946" i="182"/>
  <c r="M1266" i="182"/>
  <c r="L1266" i="182"/>
  <c r="I18" i="188"/>
  <c r="M3" i="182"/>
  <c r="L7" i="182"/>
  <c r="M17" i="182"/>
  <c r="L32" i="182"/>
  <c r="M38" i="182"/>
  <c r="L42" i="182"/>
  <c r="L55" i="182"/>
  <c r="L65" i="182"/>
  <c r="M87" i="182"/>
  <c r="L91" i="182"/>
  <c r="M101" i="182"/>
  <c r="L108" i="182"/>
  <c r="L122" i="182"/>
  <c r="L156" i="182"/>
  <c r="L173" i="182"/>
  <c r="L188" i="182"/>
  <c r="L194" i="182"/>
  <c r="M198" i="182"/>
  <c r="L220" i="182"/>
  <c r="L224" i="182"/>
  <c r="L228" i="182"/>
  <c r="L232" i="182"/>
  <c r="M238" i="182"/>
  <c r="M263" i="182"/>
  <c r="M286" i="182"/>
  <c r="M410" i="182"/>
  <c r="M414" i="182"/>
  <c r="M418" i="182"/>
  <c r="M442" i="182"/>
  <c r="M452" i="182"/>
  <c r="M481" i="182"/>
  <c r="M504" i="182"/>
  <c r="M507" i="182"/>
  <c r="L524" i="182"/>
  <c r="M539" i="182"/>
  <c r="L539" i="182"/>
  <c r="L544" i="182"/>
  <c r="M570" i="182"/>
  <c r="L570" i="182"/>
  <c r="M640" i="182"/>
  <c r="L664" i="182"/>
  <c r="M731" i="182"/>
  <c r="L731" i="182"/>
  <c r="M766" i="182"/>
  <c r="L834" i="182"/>
  <c r="L849" i="182"/>
  <c r="M898" i="182"/>
  <c r="L898" i="182"/>
  <c r="M936" i="182"/>
  <c r="L936" i="182"/>
  <c r="M1155" i="182"/>
  <c r="L1155" i="182"/>
  <c r="L13" i="182"/>
  <c r="M15" i="182"/>
  <c r="L28" i="182"/>
  <c r="M40" i="182"/>
  <c r="L61" i="182"/>
  <c r="M63" i="182"/>
  <c r="L97" i="182"/>
  <c r="M99" i="182"/>
  <c r="L110" i="182"/>
  <c r="M141" i="182"/>
  <c r="L145" i="182"/>
  <c r="L158" i="182"/>
  <c r="L177" i="182"/>
  <c r="L181" i="182"/>
  <c r="L209" i="182"/>
  <c r="L261" i="182"/>
  <c r="L274" i="182"/>
  <c r="L278" i="182"/>
  <c r="L282" i="182"/>
  <c r="L301" i="182"/>
  <c r="L355" i="182"/>
  <c r="L359" i="182"/>
  <c r="L363" i="182"/>
  <c r="L367" i="182"/>
  <c r="L371" i="182"/>
  <c r="L467" i="182"/>
  <c r="L471" i="182"/>
  <c r="L475" i="182"/>
  <c r="L479" i="182"/>
  <c r="L500" i="182"/>
  <c r="L652" i="182"/>
  <c r="M671" i="182"/>
  <c r="L671" i="182"/>
  <c r="L783" i="182"/>
  <c r="M783" i="182"/>
  <c r="M854" i="182"/>
  <c r="L854" i="182"/>
  <c r="M873" i="182"/>
  <c r="L873" i="182"/>
  <c r="L896" i="182"/>
  <c r="M896" i="182"/>
  <c r="M1047" i="182"/>
  <c r="L1047" i="182"/>
  <c r="M1285" i="182"/>
  <c r="L1285" i="182"/>
  <c r="I562" i="188"/>
  <c r="L20" i="182"/>
  <c r="L26" i="182"/>
  <c r="L85" i="182"/>
  <c r="M218" i="182"/>
  <c r="L230" i="182"/>
  <c r="L297" i="182"/>
  <c r="M330" i="182"/>
  <c r="L343" i="182"/>
  <c r="L347" i="182"/>
  <c r="M349" i="182"/>
  <c r="L351" i="182"/>
  <c r="M396" i="182"/>
  <c r="L400" i="182"/>
  <c r="L404" i="182"/>
  <c r="L408" i="182"/>
  <c r="L412" i="182"/>
  <c r="L416" i="182"/>
  <c r="L420" i="182"/>
  <c r="L424" i="182"/>
  <c r="L428" i="182"/>
  <c r="L432" i="182"/>
  <c r="L436" i="182"/>
  <c r="L440" i="182"/>
  <c r="L444" i="182"/>
  <c r="M461" i="182"/>
  <c r="L463" i="182"/>
  <c r="M503" i="182"/>
  <c r="L507" i="182"/>
  <c r="M510" i="182"/>
  <c r="L512" i="182"/>
  <c r="M527" i="182"/>
  <c r="M547" i="182"/>
  <c r="L547" i="182"/>
  <c r="L556" i="182"/>
  <c r="M574" i="182"/>
  <c r="L574" i="182"/>
  <c r="L683" i="182"/>
  <c r="L978" i="182"/>
  <c r="M978" i="182"/>
  <c r="M1136" i="182"/>
  <c r="L1136" i="182"/>
  <c r="M1247" i="182"/>
  <c r="L1247" i="182"/>
  <c r="L16" i="182"/>
  <c r="L18" i="182"/>
  <c r="M24" i="182"/>
  <c r="L39" i="182"/>
  <c r="M49" i="182"/>
  <c r="L64" i="182"/>
  <c r="M66" i="182"/>
  <c r="L68" i="182"/>
  <c r="L74" i="182"/>
  <c r="L81" i="182"/>
  <c r="M83" i="182"/>
  <c r="L100" i="182"/>
  <c r="L102" i="182"/>
  <c r="L109" i="182"/>
  <c r="M125" i="182"/>
  <c r="L127" i="182"/>
  <c r="L129" i="182"/>
  <c r="M154" i="182"/>
  <c r="L157" i="182"/>
  <c r="L167" i="182"/>
  <c r="L169" i="182"/>
  <c r="L180" i="182"/>
  <c r="M184" i="182"/>
  <c r="M186" i="182"/>
  <c r="M189" i="182"/>
  <c r="L201" i="182"/>
  <c r="L214" i="182"/>
  <c r="L241" i="182"/>
  <c r="L245" i="182"/>
  <c r="L249" i="182"/>
  <c r="L289" i="182"/>
  <c r="M318" i="182"/>
  <c r="L322" i="182"/>
  <c r="L326" i="182"/>
  <c r="L335" i="182"/>
  <c r="L339" i="182"/>
  <c r="M392" i="182"/>
  <c r="L455" i="182"/>
  <c r="L459" i="182"/>
  <c r="M535" i="182"/>
  <c r="L535" i="182"/>
  <c r="L596" i="182"/>
  <c r="M621" i="182"/>
  <c r="L621" i="182"/>
  <c r="L822" i="182"/>
  <c r="M825" i="182"/>
  <c r="L825" i="182"/>
  <c r="L889" i="182"/>
  <c r="L1093" i="182"/>
  <c r="M1093" i="182"/>
  <c r="L1098" i="182"/>
  <c r="M1098" i="182"/>
  <c r="I16" i="188"/>
  <c r="L8" i="182"/>
  <c r="M14" i="182"/>
  <c r="L31" i="182"/>
  <c r="M47" i="182"/>
  <c r="L56" i="182"/>
  <c r="M72" i="182"/>
  <c r="L92" i="182"/>
  <c r="M115" i="182"/>
  <c r="L119" i="182"/>
  <c r="L140" i="182"/>
  <c r="L176" i="182"/>
  <c r="L204" i="182"/>
  <c r="L208" i="182"/>
  <c r="M370" i="182"/>
  <c r="M478" i="182"/>
  <c r="M484" i="182"/>
  <c r="L503" i="182"/>
  <c r="L552" i="182"/>
  <c r="L568" i="182"/>
  <c r="L612" i="182"/>
  <c r="M636" i="182"/>
  <c r="L636" i="182"/>
  <c r="L718" i="182"/>
  <c r="M757" i="182"/>
  <c r="M762" i="182"/>
  <c r="L762" i="182"/>
  <c r="L776" i="182"/>
  <c r="M864" i="182"/>
  <c r="M883" i="182"/>
  <c r="L925" i="182"/>
  <c r="M925" i="182"/>
  <c r="L2" i="182"/>
  <c r="M75" i="182"/>
  <c r="L84" i="182"/>
  <c r="M86" i="182"/>
  <c r="L252" i="182"/>
  <c r="M421" i="182"/>
  <c r="M441" i="182"/>
  <c r="M462" i="182"/>
  <c r="M543" i="182"/>
  <c r="L543" i="182"/>
  <c r="M679" i="182"/>
  <c r="L679" i="182"/>
  <c r="M833" i="182"/>
  <c r="L833" i="182"/>
  <c r="L923" i="182"/>
  <c r="M923" i="182"/>
  <c r="M1091" i="182"/>
  <c r="L1091" i="182"/>
  <c r="L25" i="182"/>
  <c r="L48" i="182"/>
  <c r="L50" i="182"/>
  <c r="M67" i="182"/>
  <c r="L71" i="182"/>
  <c r="L124" i="182"/>
  <c r="L138" i="182"/>
  <c r="L164" i="182"/>
  <c r="L178" i="182"/>
  <c r="L192" i="182"/>
  <c r="L196" i="182"/>
  <c r="L206" i="182"/>
  <c r="L244" i="182"/>
  <c r="M298" i="182"/>
  <c r="L302" i="182"/>
  <c r="M393" i="182"/>
  <c r="L480" i="182"/>
  <c r="M531" i="182"/>
  <c r="L531" i="182"/>
  <c r="L536" i="182"/>
  <c r="M567" i="182"/>
  <c r="M569" i="182"/>
  <c r="L569" i="182"/>
  <c r="L604" i="182"/>
  <c r="L726" i="182"/>
  <c r="M750" i="182"/>
  <c r="L750" i="182"/>
  <c r="L826" i="182"/>
  <c r="L907" i="182"/>
  <c r="M907" i="182"/>
  <c r="L1203" i="182"/>
  <c r="M1203" i="182"/>
  <c r="M514" i="182"/>
  <c r="M522" i="182"/>
  <c r="M528" i="182"/>
  <c r="M598" i="182"/>
  <c r="M602" i="182"/>
  <c r="M606" i="182"/>
  <c r="M633" i="182"/>
  <c r="M687" i="182"/>
  <c r="M720" i="182"/>
  <c r="M728" i="182"/>
  <c r="L747" i="182"/>
  <c r="L751" i="182"/>
  <c r="M755" i="182"/>
  <c r="L759" i="182"/>
  <c r="L791" i="182"/>
  <c r="L812" i="182"/>
  <c r="M818" i="182"/>
  <c r="L866" i="182"/>
  <c r="L875" i="182"/>
  <c r="L927" i="182"/>
  <c r="M933" i="182"/>
  <c r="L938" i="182"/>
  <c r="M938" i="182"/>
  <c r="M954" i="182"/>
  <c r="L957" i="182"/>
  <c r="M957" i="182"/>
  <c r="L959" i="182"/>
  <c r="M993" i="182"/>
  <c r="L993" i="182"/>
  <c r="M1025" i="182"/>
  <c r="L1025" i="182"/>
  <c r="L1037" i="182"/>
  <c r="M1123" i="182"/>
  <c r="L1123" i="182"/>
  <c r="L1152" i="182"/>
  <c r="M1152" i="182"/>
  <c r="L1184" i="182"/>
  <c r="M1184" i="182"/>
  <c r="M1205" i="182"/>
  <c r="L1205" i="182"/>
  <c r="M1230" i="182"/>
  <c r="M1233" i="182"/>
  <c r="L1233" i="182"/>
  <c r="M1269" i="182"/>
  <c r="L1269" i="182"/>
  <c r="M625" i="182"/>
  <c r="M675" i="182"/>
  <c r="M789" i="182"/>
  <c r="M810" i="182"/>
  <c r="L814" i="182"/>
  <c r="L912" i="182"/>
  <c r="M912" i="182"/>
  <c r="L948" i="182"/>
  <c r="M960" i="182"/>
  <c r="L960" i="182"/>
  <c r="M1013" i="182"/>
  <c r="L1013" i="182"/>
  <c r="L1018" i="182"/>
  <c r="M1018" i="182"/>
  <c r="L1126" i="182"/>
  <c r="M1150" i="182"/>
  <c r="L1150" i="182"/>
  <c r="M1182" i="182"/>
  <c r="L1182" i="182"/>
  <c r="M508" i="182"/>
  <c r="M529" i="182"/>
  <c r="M599" i="182"/>
  <c r="M607" i="182"/>
  <c r="M617" i="182"/>
  <c r="M688" i="182"/>
  <c r="M733" i="182"/>
  <c r="L775" i="182"/>
  <c r="M781" i="182"/>
  <c r="L858" i="182"/>
  <c r="L865" i="182"/>
  <c r="L888" i="182"/>
  <c r="L910" i="182"/>
  <c r="L919" i="182"/>
  <c r="L930" i="182"/>
  <c r="M930" i="182"/>
  <c r="M944" i="182"/>
  <c r="L944" i="182"/>
  <c r="M976" i="182"/>
  <c r="L976" i="182"/>
  <c r="L1026" i="182"/>
  <c r="M1026" i="182"/>
  <c r="L1094" i="182"/>
  <c r="M1134" i="182"/>
  <c r="L1134" i="182"/>
  <c r="L1139" i="182"/>
  <c r="M1177" i="182"/>
  <c r="L1177" i="182"/>
  <c r="M525" i="182"/>
  <c r="L572" i="182"/>
  <c r="M595" i="182"/>
  <c r="L632" i="182"/>
  <c r="M655" i="182"/>
  <c r="M659" i="182"/>
  <c r="M680" i="182"/>
  <c r="L682" i="182"/>
  <c r="M684" i="182"/>
  <c r="L686" i="182"/>
  <c r="M713" i="182"/>
  <c r="L752" i="182"/>
  <c r="L754" i="182"/>
  <c r="L758" i="182"/>
  <c r="L785" i="182"/>
  <c r="L796" i="182"/>
  <c r="L802" i="182"/>
  <c r="L806" i="182"/>
  <c r="L817" i="182"/>
  <c r="L821" i="182"/>
  <c r="L829" i="182"/>
  <c r="L837" i="182"/>
  <c r="L846" i="182"/>
  <c r="M848" i="182"/>
  <c r="L880" i="182"/>
  <c r="L894" i="182"/>
  <c r="L899" i="182"/>
  <c r="L905" i="182"/>
  <c r="L915" i="182"/>
  <c r="L932" i="182"/>
  <c r="M1016" i="182"/>
  <c r="L1016" i="182"/>
  <c r="M1021" i="182"/>
  <c r="L1021" i="182"/>
  <c r="M1087" i="182"/>
  <c r="L1087" i="182"/>
  <c r="M1137" i="182"/>
  <c r="L1137" i="182"/>
  <c r="M1201" i="182"/>
  <c r="L1248" i="182"/>
  <c r="M1248" i="182"/>
  <c r="M1257" i="182"/>
  <c r="M1218" i="182"/>
  <c r="L1218" i="182"/>
  <c r="M1268" i="182"/>
  <c r="L1268" i="182"/>
  <c r="M530" i="182"/>
  <c r="L597" i="182"/>
  <c r="M618" i="182"/>
  <c r="M649" i="182"/>
  <c r="L661" i="182"/>
  <c r="M689" i="182"/>
  <c r="M711" i="182"/>
  <c r="L719" i="182"/>
  <c r="L749" i="182"/>
  <c r="L753" i="182"/>
  <c r="L757" i="182"/>
  <c r="L773" i="182"/>
  <c r="L820" i="182"/>
  <c r="L828" i="182"/>
  <c r="L836" i="182"/>
  <c r="L874" i="182"/>
  <c r="M880" i="182"/>
  <c r="L891" i="182"/>
  <c r="L904" i="182"/>
  <c r="M906" i="182"/>
  <c r="L906" i="182"/>
  <c r="M915" i="182"/>
  <c r="L922" i="182"/>
  <c r="M922" i="182"/>
  <c r="L931" i="182"/>
  <c r="M940" i="182"/>
  <c r="L940" i="182"/>
  <c r="L947" i="182"/>
  <c r="L961" i="182"/>
  <c r="M977" i="182"/>
  <c r="L992" i="182"/>
  <c r="L995" i="182"/>
  <c r="M1012" i="182"/>
  <c r="L1024" i="182"/>
  <c r="M1027" i="182"/>
  <c r="L1027" i="182"/>
  <c r="L1039" i="182"/>
  <c r="M1063" i="182"/>
  <c r="L1063" i="182"/>
  <c r="L1125" i="182"/>
  <c r="M1125" i="182"/>
  <c r="M1186" i="182"/>
  <c r="L1186" i="182"/>
  <c r="L1221" i="182"/>
  <c r="M1221" i="182"/>
  <c r="M1235" i="182"/>
  <c r="L1235" i="182"/>
  <c r="L1297" i="182"/>
  <c r="M1304" i="182"/>
  <c r="L1306" i="182"/>
  <c r="M1319" i="182"/>
  <c r="M1399" i="182"/>
  <c r="B57" i="201"/>
  <c r="M1289" i="182"/>
  <c r="L1413" i="182"/>
  <c r="L1415" i="182"/>
  <c r="B40" i="201"/>
  <c r="B58" i="201"/>
  <c r="L949" i="182"/>
  <c r="L955" i="182"/>
  <c r="L964" i="182"/>
  <c r="M1060" i="182"/>
  <c r="M1129" i="182"/>
  <c r="L1166" i="182"/>
  <c r="M1209" i="182"/>
  <c r="M1215" i="182"/>
  <c r="L1279" i="182"/>
  <c r="L1304" i="182"/>
  <c r="M1306" i="182"/>
  <c r="L1328" i="182"/>
  <c r="L1339" i="182"/>
  <c r="L1343" i="182"/>
  <c r="L1345" i="182"/>
  <c r="M1347" i="182"/>
  <c r="M1352" i="182"/>
  <c r="M1356" i="182"/>
  <c r="L1358" i="182"/>
  <c r="L1360" i="182"/>
  <c r="L1371" i="182"/>
  <c r="L1375" i="182"/>
  <c r="L1377" i="182"/>
  <c r="M1379" i="182"/>
  <c r="M1397" i="182"/>
  <c r="B41" i="201"/>
  <c r="B64" i="201"/>
  <c r="L962" i="182"/>
  <c r="L1065" i="182"/>
  <c r="L1120" i="182"/>
  <c r="L1162" i="182"/>
  <c r="L1189" i="182"/>
  <c r="L1226" i="182"/>
  <c r="L1253" i="182"/>
  <c r="M1277" i="182"/>
  <c r="L1309" i="182"/>
  <c r="L1313" i="182"/>
  <c r="L1315" i="182"/>
  <c r="M1320" i="182"/>
  <c r="M1322" i="182"/>
  <c r="L1365" i="182"/>
  <c r="M1373" i="182"/>
  <c r="L1384" i="182"/>
  <c r="B42" i="201"/>
  <c r="B65" i="201"/>
  <c r="M1409" i="182"/>
  <c r="B48" i="201"/>
  <c r="B66" i="201"/>
  <c r="AA10073" i="205"/>
  <c r="L1271" i="182"/>
  <c r="L1294" i="182"/>
  <c r="M1309" i="182"/>
  <c r="L1311" i="182"/>
  <c r="M1315" i="182"/>
  <c r="L1320" i="182"/>
  <c r="L1322" i="182"/>
  <c r="M1359" i="182"/>
  <c r="M1365" i="182"/>
  <c r="M1389" i="182"/>
  <c r="L1418" i="182"/>
  <c r="B49" i="201"/>
  <c r="L956" i="182"/>
  <c r="L971" i="182"/>
  <c r="L980" i="182"/>
  <c r="L1045" i="182"/>
  <c r="L1130" i="182"/>
  <c r="L1258" i="182"/>
  <c r="L1325" i="182"/>
  <c r="L1329" i="182"/>
  <c r="M1331" i="182"/>
  <c r="L1344" i="182"/>
  <c r="L1355" i="182"/>
  <c r="L1361" i="182"/>
  <c r="M1363" i="182"/>
  <c r="L1374" i="182"/>
  <c r="L1376" i="182"/>
  <c r="L1383" i="182"/>
  <c r="M1403" i="182"/>
  <c r="M1405" i="182"/>
  <c r="M1416" i="182"/>
  <c r="B50" i="201"/>
  <c r="AA9749" i="205"/>
  <c r="AA10358" i="205"/>
  <c r="M1145" i="182"/>
  <c r="L1157" i="182"/>
  <c r="L1183" i="182"/>
  <c r="L1194" i="182"/>
  <c r="M1216" i="182"/>
  <c r="L1308" i="182"/>
  <c r="M1321" i="182"/>
  <c r="L1323" i="182"/>
  <c r="L1381" i="182"/>
  <c r="B56" i="201"/>
  <c r="AA9792" i="205"/>
  <c r="AA10689" i="205"/>
  <c r="B10" i="129"/>
  <c r="B11" i="129" s="1"/>
  <c r="B12" i="129" s="1"/>
  <c r="B21" i="151"/>
  <c r="E28" i="200"/>
  <c r="E74" i="200"/>
  <c r="E107" i="200"/>
  <c r="E45" i="200"/>
  <c r="E78" i="200"/>
  <c r="E161" i="200"/>
  <c r="B10" i="176"/>
  <c r="B11" i="176" s="1"/>
  <c r="B12" i="177"/>
  <c r="B13" i="177" s="1"/>
  <c r="B10" i="192"/>
  <c r="L22" i="196"/>
  <c r="D22" i="196"/>
  <c r="J25" i="196"/>
  <c r="J29" i="196"/>
  <c r="L26" i="196"/>
  <c r="D26" i="196"/>
  <c r="E47" i="200"/>
  <c r="E82" i="200"/>
  <c r="E130" i="200"/>
  <c r="B8" i="150"/>
  <c r="E168" i="200"/>
  <c r="E160" i="200"/>
  <c r="E137" i="200"/>
  <c r="E129" i="200"/>
  <c r="E106" i="200"/>
  <c r="E83" i="200"/>
  <c r="E75" i="200"/>
  <c r="E52" i="200"/>
  <c r="E21" i="200"/>
  <c r="E166" i="200"/>
  <c r="E158" i="200"/>
  <c r="E135" i="200"/>
  <c r="E112" i="200"/>
  <c r="E104" i="200"/>
  <c r="E81" i="200"/>
  <c r="E73" i="200"/>
  <c r="E50" i="200"/>
  <c r="E27" i="200"/>
  <c r="E19" i="200"/>
  <c r="E165" i="200"/>
  <c r="E157" i="200"/>
  <c r="E134" i="200"/>
  <c r="E111" i="200"/>
  <c r="E103" i="200"/>
  <c r="E80" i="200"/>
  <c r="E26" i="200"/>
  <c r="E49" i="200"/>
  <c r="E18" i="200"/>
  <c r="E164" i="200"/>
  <c r="E133" i="200"/>
  <c r="E110" i="200"/>
  <c r="E102" i="200"/>
  <c r="E79" i="200"/>
  <c r="E56" i="200"/>
  <c r="E48" i="200"/>
  <c r="E25" i="200"/>
  <c r="E17" i="200"/>
  <c r="E162" i="200"/>
  <c r="E139" i="200"/>
  <c r="E131" i="200"/>
  <c r="E108" i="200"/>
  <c r="E77" i="200"/>
  <c r="E54" i="200"/>
  <c r="E46" i="200"/>
  <c r="E23" i="200"/>
  <c r="E51" i="200"/>
  <c r="E84" i="200"/>
  <c r="E132" i="200"/>
  <c r="E167" i="200"/>
  <c r="B13" i="130"/>
  <c r="B14" i="130" s="1"/>
  <c r="B12" i="193"/>
  <c r="E20" i="200"/>
  <c r="E53" i="200"/>
  <c r="E136" i="200"/>
  <c r="C201" i="200"/>
  <c r="C199" i="200"/>
  <c r="B7" i="127"/>
  <c r="B9" i="127"/>
  <c r="B8" i="127"/>
  <c r="AV2" i="126"/>
  <c r="AQ2" i="126" s="1"/>
  <c r="B9" i="150"/>
  <c r="BX24" i="196"/>
  <c r="E22" i="200"/>
  <c r="E55" i="200"/>
  <c r="E101" i="200"/>
  <c r="E138" i="200"/>
  <c r="C200" i="200"/>
  <c r="C424" i="178"/>
  <c r="C433" i="178"/>
  <c r="C442" i="178"/>
  <c r="C456" i="178"/>
  <c r="C465" i="178"/>
  <c r="C474" i="178"/>
  <c r="C488" i="178"/>
  <c r="C497" i="178"/>
  <c r="C506" i="178"/>
  <c r="C520" i="178"/>
  <c r="C529" i="178"/>
  <c r="C538" i="178"/>
  <c r="C552" i="178"/>
  <c r="C561" i="178"/>
  <c r="C570" i="178"/>
  <c r="C584" i="178"/>
  <c r="C593" i="178"/>
  <c r="C602" i="178"/>
  <c r="C616" i="178"/>
  <c r="C625" i="178"/>
  <c r="C634" i="178"/>
  <c r="C648" i="178"/>
  <c r="C657" i="178"/>
  <c r="C666" i="178"/>
  <c r="C680" i="178"/>
  <c r="C689" i="178"/>
  <c r="C698" i="178"/>
  <c r="C712" i="178"/>
  <c r="C721" i="178"/>
  <c r="C730" i="178"/>
  <c r="C760" i="178"/>
  <c r="C775" i="178"/>
  <c r="C780" i="178"/>
  <c r="C806" i="178"/>
  <c r="C811" i="178"/>
  <c r="C816" i="178"/>
  <c r="C842" i="178"/>
  <c r="C847" i="178"/>
  <c r="C862" i="178"/>
  <c r="C888" i="178"/>
  <c r="C903" i="178"/>
  <c r="C908" i="178"/>
  <c r="C934" i="178"/>
  <c r="C939" i="178"/>
  <c r="C944" i="178"/>
  <c r="C970" i="178"/>
  <c r="C975" i="178"/>
  <c r="C990" i="178"/>
  <c r="C1016" i="178"/>
  <c r="C1031" i="178"/>
  <c r="C1036" i="178"/>
  <c r="C1062" i="178"/>
  <c r="C1067" i="178"/>
  <c r="C1072" i="178"/>
  <c r="C1083" i="178"/>
  <c r="C1094" i="178"/>
  <c r="C1099" i="178"/>
  <c r="C1148" i="178"/>
  <c r="C1154" i="178"/>
  <c r="C1159" i="178"/>
  <c r="C1170" i="178"/>
  <c r="C1176" i="178"/>
  <c r="C1188" i="178"/>
  <c r="C1211" i="178"/>
  <c r="C1254" i="178"/>
  <c r="C1266" i="178"/>
  <c r="C1304" i="178"/>
  <c r="C1310" i="178"/>
  <c r="C1348" i="178"/>
  <c r="C1360" i="178"/>
  <c r="C1423" i="178"/>
  <c r="C1435" i="178"/>
  <c r="C1447" i="178"/>
  <c r="C1510" i="178"/>
  <c r="C1586" i="178"/>
  <c r="J27" i="196"/>
  <c r="D108" i="202"/>
  <c r="D116" i="202"/>
  <c r="D124" i="202"/>
  <c r="D132" i="202"/>
  <c r="D140" i="202"/>
  <c r="D148" i="202"/>
  <c r="D156" i="202"/>
  <c r="D164" i="202"/>
  <c r="D172" i="202"/>
  <c r="D180" i="202"/>
  <c r="D188" i="202"/>
  <c r="D196" i="202"/>
  <c r="D372" i="202"/>
  <c r="C44" i="203"/>
  <c r="C52" i="203"/>
  <c r="C60" i="203"/>
  <c r="C68" i="203"/>
  <c r="C8" i="178"/>
  <c r="C12" i="178"/>
  <c r="C16" i="178"/>
  <c r="C20" i="178"/>
  <c r="C24" i="178"/>
  <c r="C28" i="178"/>
  <c r="C32" i="178"/>
  <c r="C36" i="178"/>
  <c r="C40" i="178"/>
  <c r="C44" i="178"/>
  <c r="C48" i="178"/>
  <c r="C52" i="178"/>
  <c r="C56" i="178"/>
  <c r="C60" i="178"/>
  <c r="C64" i="178"/>
  <c r="C68" i="178"/>
  <c r="C72" i="178"/>
  <c r="C76" i="178"/>
  <c r="C80" i="178"/>
  <c r="C84" i="178"/>
  <c r="C88" i="178"/>
  <c r="C92" i="178"/>
  <c r="C96" i="178"/>
  <c r="C100" i="178"/>
  <c r="C104" i="178"/>
  <c r="C108" i="178"/>
  <c r="C112" i="178"/>
  <c r="C116" i="178"/>
  <c r="C120" i="178"/>
  <c r="C124" i="178"/>
  <c r="C128" i="178"/>
  <c r="C132" i="178"/>
  <c r="C136" i="178"/>
  <c r="C140" i="178"/>
  <c r="C144" i="178"/>
  <c r="C148" i="178"/>
  <c r="C152" i="178"/>
  <c r="C156" i="178"/>
  <c r="C160" i="178"/>
  <c r="C164" i="178"/>
  <c r="C168" i="178"/>
  <c r="C172" i="178"/>
  <c r="C176" i="178"/>
  <c r="C180" i="178"/>
  <c r="C184" i="178"/>
  <c r="C188" i="178"/>
  <c r="C192" i="178"/>
  <c r="C196" i="178"/>
  <c r="C200" i="178"/>
  <c r="C204" i="178"/>
  <c r="C208" i="178"/>
  <c r="C212" i="178"/>
  <c r="C216" i="178"/>
  <c r="C220" i="178"/>
  <c r="C224" i="178"/>
  <c r="C228" i="178"/>
  <c r="C232" i="178"/>
  <c r="C236" i="178"/>
  <c r="C240" i="178"/>
  <c r="C244" i="178"/>
  <c r="C248" i="178"/>
  <c r="C252" i="178"/>
  <c r="C256" i="178"/>
  <c r="C260" i="178"/>
  <c r="C264" i="178"/>
  <c r="C268" i="178"/>
  <c r="C272" i="178"/>
  <c r="C276" i="178"/>
  <c r="C280" i="178"/>
  <c r="C284" i="178"/>
  <c r="C288" i="178"/>
  <c r="C292" i="178"/>
  <c r="C296" i="178"/>
  <c r="C300" i="178"/>
  <c r="C304" i="178"/>
  <c r="C308" i="178"/>
  <c r="C312" i="178"/>
  <c r="C316" i="178"/>
  <c r="C320" i="178"/>
  <c r="C324" i="178"/>
  <c r="C328" i="178"/>
  <c r="C332" i="178"/>
  <c r="C336" i="178"/>
  <c r="C340" i="178"/>
  <c r="C344" i="178"/>
  <c r="C348" i="178"/>
  <c r="C352" i="178"/>
  <c r="C356" i="178"/>
  <c r="C360" i="178"/>
  <c r="C364" i="178"/>
  <c r="C368" i="178"/>
  <c r="C372" i="178"/>
  <c r="C376" i="178"/>
  <c r="C380" i="178"/>
  <c r="C384" i="178"/>
  <c r="C388" i="178"/>
  <c r="C392" i="178"/>
  <c r="C396" i="178"/>
  <c r="C400" i="178"/>
  <c r="C404" i="178"/>
  <c r="C408" i="178"/>
  <c r="C412" i="178"/>
  <c r="C416" i="178"/>
  <c r="C420" i="178"/>
  <c r="C429" i="178"/>
  <c r="C438" i="178"/>
  <c r="C452" i="178"/>
  <c r="C461" i="178"/>
  <c r="C470" i="178"/>
  <c r="C484" i="178"/>
  <c r="C493" i="178"/>
  <c r="C502" i="178"/>
  <c r="C516" i="178"/>
  <c r="C525" i="178"/>
  <c r="C534" i="178"/>
  <c r="C548" i="178"/>
  <c r="C557" i="178"/>
  <c r="C566" i="178"/>
  <c r="C580" i="178"/>
  <c r="C589" i="178"/>
  <c r="C598" i="178"/>
  <c r="C612" i="178"/>
  <c r="C621" i="178"/>
  <c r="C630" i="178"/>
  <c r="C644" i="178"/>
  <c r="C653" i="178"/>
  <c r="C662" i="178"/>
  <c r="C676" i="178"/>
  <c r="C685" i="178"/>
  <c r="C694" i="178"/>
  <c r="C708" i="178"/>
  <c r="C717" i="178"/>
  <c r="C726" i="178"/>
  <c r="C740" i="178"/>
  <c r="C755" i="178"/>
  <c r="C771" i="178"/>
  <c r="C786" i="178"/>
  <c r="C796" i="178"/>
  <c r="C802" i="178"/>
  <c r="C827" i="178"/>
  <c r="C852" i="178"/>
  <c r="C858" i="178"/>
  <c r="C868" i="178"/>
  <c r="C883" i="178"/>
  <c r="C899" i="178"/>
  <c r="C914" i="178"/>
  <c r="C924" i="178"/>
  <c r="C930" i="178"/>
  <c r="C955" i="178"/>
  <c r="C980" i="178"/>
  <c r="C986" i="178"/>
  <c r="C996" i="178"/>
  <c r="C1011" i="178"/>
  <c r="C1027" i="178"/>
  <c r="C1042" i="178"/>
  <c r="C1052" i="178"/>
  <c r="C1058" i="178"/>
  <c r="C1116" i="178"/>
  <c r="C1122" i="178"/>
  <c r="C1127" i="178"/>
  <c r="C1138" i="178"/>
  <c r="C1182" i="178"/>
  <c r="C1194" i="178"/>
  <c r="C1200" i="178"/>
  <c r="C1223" i="178"/>
  <c r="C1286" i="178"/>
  <c r="C1298" i="178"/>
  <c r="C1336" i="178"/>
  <c r="C1342" i="178"/>
  <c r="C1380" i="178"/>
  <c r="C1392" i="178"/>
  <c r="C1455" i="178"/>
  <c r="C1467" i="178"/>
  <c r="C1479" i="178"/>
  <c r="C1551" i="178"/>
  <c r="C1709" i="178"/>
  <c r="C1705" i="178"/>
  <c r="C1701" i="178"/>
  <c r="C1697" i="178"/>
  <c r="C1693" i="178"/>
  <c r="C1689" i="178"/>
  <c r="C1685" i="178"/>
  <c r="C1681" i="178"/>
  <c r="C1677" i="178"/>
  <c r="C1673" i="178"/>
  <c r="C1669" i="178"/>
  <c r="C1665" i="178"/>
  <c r="C1661" i="178"/>
  <c r="C1657" i="178"/>
  <c r="C1653" i="178"/>
  <c r="C1649" i="178"/>
  <c r="C1645" i="178"/>
  <c r="C1641" i="178"/>
  <c r="C1637" i="178"/>
  <c r="C1633" i="178"/>
  <c r="C1629" i="178"/>
  <c r="C1625" i="178"/>
  <c r="C1621" i="178"/>
  <c r="C1617" i="178"/>
  <c r="C1613" i="178"/>
  <c r="C1609" i="178"/>
  <c r="C1605" i="178"/>
  <c r="C1601" i="178"/>
  <c r="C1597" i="178"/>
  <c r="C1593" i="178"/>
  <c r="C1589" i="178"/>
  <c r="C1585" i="178"/>
  <c r="C1581" i="178"/>
  <c r="C1577" i="178"/>
  <c r="C1573" i="178"/>
  <c r="C1569" i="178"/>
  <c r="C1565" i="178"/>
  <c r="C1561" i="178"/>
  <c r="C1557" i="178"/>
  <c r="C1553" i="178"/>
  <c r="C1549" i="178"/>
  <c r="C1545" i="178"/>
  <c r="C1541" i="178"/>
  <c r="C1537" i="178"/>
  <c r="C1533" i="178"/>
  <c r="C1529" i="178"/>
  <c r="C1525" i="178"/>
  <c r="C1521" i="178"/>
  <c r="C1517" i="178"/>
  <c r="C1513" i="178"/>
  <c r="C1509" i="178"/>
  <c r="C1505" i="178"/>
  <c r="C1501" i="178"/>
  <c r="C1497" i="178"/>
  <c r="C1493" i="178"/>
  <c r="C1489" i="178"/>
  <c r="C1485" i="178"/>
  <c r="C1481" i="178"/>
  <c r="C1477" i="178"/>
  <c r="C1473" i="178"/>
  <c r="C1469" i="178"/>
  <c r="C1465" i="178"/>
  <c r="C1461" i="178"/>
  <c r="C1457" i="178"/>
  <c r="C1453" i="178"/>
  <c r="C1449" i="178"/>
  <c r="C1445" i="178"/>
  <c r="C1441" i="178"/>
  <c r="C1437" i="178"/>
  <c r="C1433" i="178"/>
  <c r="C1429" i="178"/>
  <c r="C1425" i="178"/>
  <c r="C1421" i="178"/>
  <c r="C1417" i="178"/>
  <c r="C1413" i="178"/>
  <c r="C1409" i="178"/>
  <c r="C1405" i="178"/>
  <c r="C1401" i="178"/>
  <c r="C1397" i="178"/>
  <c r="C1393" i="178"/>
  <c r="C1389" i="178"/>
  <c r="C1385" i="178"/>
  <c r="C1381" i="178"/>
  <c r="C1377" i="178"/>
  <c r="C1373" i="178"/>
  <c r="C1369" i="178"/>
  <c r="C1365" i="178"/>
  <c r="C1361" i="178"/>
  <c r="C1357" i="178"/>
  <c r="C1353" i="178"/>
  <c r="C1349" i="178"/>
  <c r="C1345" i="178"/>
  <c r="C1341" i="178"/>
  <c r="C1337" i="178"/>
  <c r="C1333" i="178"/>
  <c r="C1329" i="178"/>
  <c r="C1325" i="178"/>
  <c r="C1321" i="178"/>
  <c r="C1317" i="178"/>
  <c r="C1313" i="178"/>
  <c r="C1309" i="178"/>
  <c r="C1305" i="178"/>
  <c r="C1301" i="178"/>
  <c r="C1297" i="178"/>
  <c r="C1293" i="178"/>
  <c r="C1289" i="178"/>
  <c r="C1285" i="178"/>
  <c r="C1281" i="178"/>
  <c r="C1277" i="178"/>
  <c r="C1273" i="178"/>
  <c r="C1269" i="178"/>
  <c r="C1265" i="178"/>
  <c r="C1261" i="178"/>
  <c r="C1257" i="178"/>
  <c r="C1253" i="178"/>
  <c r="C1249" i="178"/>
  <c r="C1245" i="178"/>
  <c r="C1241" i="178"/>
  <c r="C1237" i="178"/>
  <c r="C1233" i="178"/>
  <c r="C1229" i="178"/>
  <c r="C1225" i="178"/>
  <c r="C1221" i="178"/>
  <c r="C1217" i="178"/>
  <c r="C1213" i="178"/>
  <c r="C1209" i="178"/>
  <c r="C1205" i="178"/>
  <c r="C1201" i="178"/>
  <c r="C1197" i="178"/>
  <c r="C1193" i="178"/>
  <c r="C1189" i="178"/>
  <c r="C1185" i="178"/>
  <c r="C1181" i="178"/>
  <c r="C1177" i="178"/>
  <c r="C1173" i="178"/>
  <c r="C1169" i="178"/>
  <c r="C1165" i="178"/>
  <c r="C1161" i="178"/>
  <c r="C1157" i="178"/>
  <c r="C1153" i="178"/>
  <c r="C1149" i="178"/>
  <c r="C1145" i="178"/>
  <c r="C1141" i="178"/>
  <c r="C1137" i="178"/>
  <c r="C1133" i="178"/>
  <c r="C1129" i="178"/>
  <c r="C1125" i="178"/>
  <c r="C1121" i="178"/>
  <c r="C1117" i="178"/>
  <c r="C1113" i="178"/>
  <c r="C1109" i="178"/>
  <c r="C1105" i="178"/>
  <c r="C1101" i="178"/>
  <c r="C1097" i="178"/>
  <c r="C1093" i="178"/>
  <c r="C1089" i="178"/>
  <c r="C1085" i="178"/>
  <c r="C1081" i="178"/>
  <c r="C1077" i="178"/>
  <c r="C1073" i="178"/>
  <c r="C1069" i="178"/>
  <c r="C1065" i="178"/>
  <c r="C1061" i="178"/>
  <c r="C1057" i="178"/>
  <c r="C1053" i="178"/>
  <c r="C1049" i="178"/>
  <c r="C1045" i="178"/>
  <c r="C1041" i="178"/>
  <c r="C1037" i="178"/>
  <c r="C1033" i="178"/>
  <c r="C1029" i="178"/>
  <c r="C1025" i="178"/>
  <c r="C1021" i="178"/>
  <c r="C1017" i="178"/>
  <c r="C1013" i="178"/>
  <c r="C1009" i="178"/>
  <c r="C1005" i="178"/>
  <c r="C1001" i="178"/>
  <c r="C997" i="178"/>
  <c r="C993" i="178"/>
  <c r="C989" i="178"/>
  <c r="C985" i="178"/>
  <c r="C981" i="178"/>
  <c r="C977" i="178"/>
  <c r="C973" i="178"/>
  <c r="C969" i="178"/>
  <c r="C965" i="178"/>
  <c r="C961" i="178"/>
  <c r="C957" i="178"/>
  <c r="C953" i="178"/>
  <c r="C949" i="178"/>
  <c r="C945" i="178"/>
  <c r="C941" i="178"/>
  <c r="C937" i="178"/>
  <c r="C933" i="178"/>
  <c r="C929" i="178"/>
  <c r="C925" i="178"/>
  <c r="C921" i="178"/>
  <c r="C917" i="178"/>
  <c r="C913" i="178"/>
  <c r="C909" i="178"/>
  <c r="C905" i="178"/>
  <c r="C901" i="178"/>
  <c r="C897" i="178"/>
  <c r="C893" i="178"/>
  <c r="C889" i="178"/>
  <c r="C885" i="178"/>
  <c r="C881" i="178"/>
  <c r="C877" i="178"/>
  <c r="C873" i="178"/>
  <c r="C869" i="178"/>
  <c r="C865" i="178"/>
  <c r="C861" i="178"/>
  <c r="C857" i="178"/>
  <c r="C853" i="178"/>
  <c r="C849" i="178"/>
  <c r="C845" i="178"/>
  <c r="C841" i="178"/>
  <c r="C837" i="178"/>
  <c r="C833" i="178"/>
  <c r="C829" i="178"/>
  <c r="C825" i="178"/>
  <c r="C821" i="178"/>
  <c r="C817" i="178"/>
  <c r="C813" i="178"/>
  <c r="C809" i="178"/>
  <c r="C805" i="178"/>
  <c r="C801" i="178"/>
  <c r="C797" i="178"/>
  <c r="C793" i="178"/>
  <c r="C789" i="178"/>
  <c r="C785" i="178"/>
  <c r="C781" i="178"/>
  <c r="C777" i="178"/>
  <c r="C773" i="178"/>
  <c r="C769" i="178"/>
  <c r="C765" i="178"/>
  <c r="C761" i="178"/>
  <c r="C757" i="178"/>
  <c r="C753" i="178"/>
  <c r="C749" i="178"/>
  <c r="C745" i="178"/>
  <c r="C741" i="178"/>
  <c r="C737" i="178"/>
  <c r="C1712" i="178"/>
  <c r="C1704" i="178"/>
  <c r="C1695" i="178"/>
  <c r="C1686" i="178"/>
  <c r="C1672" i="178"/>
  <c r="C1663" i="178"/>
  <c r="C1654" i="178"/>
  <c r="C1640" i="178"/>
  <c r="C1631" i="178"/>
  <c r="C1622" i="178"/>
  <c r="C1608" i="178"/>
  <c r="C1599" i="178"/>
  <c r="C1590" i="178"/>
  <c r="C1576" i="178"/>
  <c r="C1567" i="178"/>
  <c r="C1558" i="178"/>
  <c r="C1544" i="178"/>
  <c r="C1535" i="178"/>
  <c r="C1526" i="178"/>
  <c r="C1512" i="178"/>
  <c r="C1503" i="178"/>
  <c r="C1494" i="178"/>
  <c r="C1480" i="178"/>
  <c r="C1471" i="178"/>
  <c r="C1462" i="178"/>
  <c r="C1448" i="178"/>
  <c r="C1439" i="178"/>
  <c r="C1430" i="178"/>
  <c r="C1416" i="178"/>
  <c r="C1407" i="178"/>
  <c r="C1398" i="178"/>
  <c r="C1384" i="178"/>
  <c r="C1375" i="178"/>
  <c r="C1366" i="178"/>
  <c r="C1352" i="178"/>
  <c r="C1343" i="178"/>
  <c r="C1334" i="178"/>
  <c r="C1320" i="178"/>
  <c r="C1311" i="178"/>
  <c r="C1302" i="178"/>
  <c r="C1288" i="178"/>
  <c r="C1279" i="178"/>
  <c r="C1270" i="178"/>
  <c r="C1256" i="178"/>
  <c r="C1247" i="178"/>
  <c r="C1238" i="178"/>
  <c r="C1224" i="178"/>
  <c r="C1215" i="178"/>
  <c r="C1206" i="178"/>
  <c r="C1192" i="178"/>
  <c r="C1183" i="178"/>
  <c r="C1174" i="178"/>
  <c r="C1160" i="178"/>
  <c r="C1151" i="178"/>
  <c r="C1142" i="178"/>
  <c r="C1128" i="178"/>
  <c r="C1119" i="178"/>
  <c r="C1110" i="178"/>
  <c r="C1096" i="178"/>
  <c r="C1087" i="178"/>
  <c r="C1078" i="178"/>
  <c r="C1064" i="178"/>
  <c r="C1055" i="178"/>
  <c r="C1046" i="178"/>
  <c r="C1032" i="178"/>
  <c r="C1023" i="178"/>
  <c r="C1014" i="178"/>
  <c r="C1000" i="178"/>
  <c r="C991" i="178"/>
  <c r="C982" i="178"/>
  <c r="C968" i="178"/>
  <c r="C959" i="178"/>
  <c r="C950" i="178"/>
  <c r="C936" i="178"/>
  <c r="C927" i="178"/>
  <c r="C918" i="178"/>
  <c r="C904" i="178"/>
  <c r="C895" i="178"/>
  <c r="C886" i="178"/>
  <c r="C872" i="178"/>
  <c r="C863" i="178"/>
  <c r="C854" i="178"/>
  <c r="C840" i="178"/>
  <c r="C831" i="178"/>
  <c r="C822" i="178"/>
  <c r="C808" i="178"/>
  <c r="C799" i="178"/>
  <c r="C790" i="178"/>
  <c r="C776" i="178"/>
  <c r="C767" i="178"/>
  <c r="C758" i="178"/>
  <c r="C744" i="178"/>
  <c r="C735" i="178"/>
  <c r="C731" i="178"/>
  <c r="C727" i="178"/>
  <c r="C723" i="178"/>
  <c r="C719" i="178"/>
  <c r="C715" i="178"/>
  <c r="C711" i="178"/>
  <c r="C707" i="178"/>
  <c r="C703" i="178"/>
  <c r="C699" i="178"/>
  <c r="C695" i="178"/>
  <c r="C691" i="178"/>
  <c r="C687" i="178"/>
  <c r="C683" i="178"/>
  <c r="C679" i="178"/>
  <c r="C675" i="178"/>
  <c r="C671" i="178"/>
  <c r="C667" i="178"/>
  <c r="C663" i="178"/>
  <c r="C659" i="178"/>
  <c r="C655" i="178"/>
  <c r="C651" i="178"/>
  <c r="C647" i="178"/>
  <c r="C643" i="178"/>
  <c r="C639" i="178"/>
  <c r="C635" i="178"/>
  <c r="C631" i="178"/>
  <c r="C627" i="178"/>
  <c r="C623" i="178"/>
  <c r="C619" i="178"/>
  <c r="C615" i="178"/>
  <c r="C611" i="178"/>
  <c r="C607" i="178"/>
  <c r="C603" i="178"/>
  <c r="C599" i="178"/>
  <c r="C595" i="178"/>
  <c r="C591" i="178"/>
  <c r="C587" i="178"/>
  <c r="C583" i="178"/>
  <c r="C579" i="178"/>
  <c r="C575" i="178"/>
  <c r="C571" i="178"/>
  <c r="C567" i="178"/>
  <c r="C563" i="178"/>
  <c r="C559" i="178"/>
  <c r="C555" i="178"/>
  <c r="C551" i="178"/>
  <c r="C547" i="178"/>
  <c r="C543" i="178"/>
  <c r="C539" i="178"/>
  <c r="C535" i="178"/>
  <c r="C531" i="178"/>
  <c r="C527" i="178"/>
  <c r="C523" i="178"/>
  <c r="C519" i="178"/>
  <c r="C515" i="178"/>
  <c r="C511" i="178"/>
  <c r="C507" i="178"/>
  <c r="C503" i="178"/>
  <c r="C499" i="178"/>
  <c r="C495" i="178"/>
  <c r="C491" i="178"/>
  <c r="C487" i="178"/>
  <c r="C483" i="178"/>
  <c r="C479" i="178"/>
  <c r="C475" i="178"/>
  <c r="C471" i="178"/>
  <c r="C467" i="178"/>
  <c r="C463" i="178"/>
  <c r="C459" i="178"/>
  <c r="C455" i="178"/>
  <c r="C451" i="178"/>
  <c r="C447" i="178"/>
  <c r="C443" i="178"/>
  <c r="C439" i="178"/>
  <c r="C435" i="178"/>
  <c r="C431" i="178"/>
  <c r="C427" i="178"/>
  <c r="C423" i="178"/>
  <c r="C1708" i="178"/>
  <c r="C1699" i="178"/>
  <c r="C1690" i="178"/>
  <c r="C1676" i="178"/>
  <c r="C1667" i="178"/>
  <c r="C1658" i="178"/>
  <c r="C1644" i="178"/>
  <c r="C1635" i="178"/>
  <c r="C1626" i="178"/>
  <c r="C1612" i="178"/>
  <c r="C1603" i="178"/>
  <c r="C1594" i="178"/>
  <c r="C1580" i="178"/>
  <c r="C1571" i="178"/>
  <c r="C1562" i="178"/>
  <c r="C1548" i="178"/>
  <c r="C1539" i="178"/>
  <c r="C1530" i="178"/>
  <c r="C1516" i="178"/>
  <c r="C1507" i="178"/>
  <c r="C1498" i="178"/>
  <c r="C1484" i="178"/>
  <c r="C1475" i="178"/>
  <c r="C1466" i="178"/>
  <c r="C1452" i="178"/>
  <c r="C1443" i="178"/>
  <c r="C1434" i="178"/>
  <c r="C1420" i="178"/>
  <c r="C1411" i="178"/>
  <c r="C1402" i="178"/>
  <c r="C1388" i="178"/>
  <c r="C1379" i="178"/>
  <c r="C1370" i="178"/>
  <c r="C1356" i="178"/>
  <c r="C1347" i="178"/>
  <c r="C1338" i="178"/>
  <c r="C1324" i="178"/>
  <c r="C1315" i="178"/>
  <c r="C1306" i="178"/>
  <c r="C1292" i="178"/>
  <c r="C1283" i="178"/>
  <c r="C1274" i="178"/>
  <c r="C1260" i="178"/>
  <c r="C1251" i="178"/>
  <c r="C1242" i="178"/>
  <c r="C1228" i="178"/>
  <c r="C1219" i="178"/>
  <c r="C1210" i="178"/>
  <c r="C1196" i="178"/>
  <c r="C1187" i="178"/>
  <c r="C1178" i="178"/>
  <c r="C1164" i="178"/>
  <c r="C1155" i="178"/>
  <c r="C1146" i="178"/>
  <c r="C1132" i="178"/>
  <c r="C1123" i="178"/>
  <c r="C1114" i="178"/>
  <c r="C1100" i="178"/>
  <c r="C1091" i="178"/>
  <c r="C1082" i="178"/>
  <c r="C1714" i="178"/>
  <c r="C1703" i="178"/>
  <c r="C1694" i="178"/>
  <c r="C1680" i="178"/>
  <c r="C1671" i="178"/>
  <c r="C1662" i="178"/>
  <c r="C1648" i="178"/>
  <c r="C1639" i="178"/>
  <c r="C1630" i="178"/>
  <c r="C1616" i="178"/>
  <c r="C1607" i="178"/>
  <c r="C1598" i="178"/>
  <c r="C1584" i="178"/>
  <c r="C1575" i="178"/>
  <c r="C1566" i="178"/>
  <c r="C1552" i="178"/>
  <c r="C1543" i="178"/>
  <c r="C1534" i="178"/>
  <c r="C1520" i="178"/>
  <c r="C1713" i="178"/>
  <c r="C1707" i="178"/>
  <c r="C1698" i="178"/>
  <c r="C1684" i="178"/>
  <c r="C1675" i="178"/>
  <c r="C1666" i="178"/>
  <c r="C1652" i="178"/>
  <c r="C1643" i="178"/>
  <c r="C1634" i="178"/>
  <c r="C1620" i="178"/>
  <c r="C1611" i="178"/>
  <c r="C1602" i="178"/>
  <c r="C1588" i="178"/>
  <c r="C1579" i="178"/>
  <c r="C1570" i="178"/>
  <c r="C1556" i="178"/>
  <c r="C1547" i="178"/>
  <c r="C1538" i="178"/>
  <c r="C1524" i="178"/>
  <c r="C1515" i="178"/>
  <c r="C1506" i="178"/>
  <c r="C1492" i="178"/>
  <c r="C1483" i="178"/>
  <c r="C1474" i="178"/>
  <c r="C1460" i="178"/>
  <c r="C1451" i="178"/>
  <c r="C1442" i="178"/>
  <c r="C1428" i="178"/>
  <c r="C1419" i="178"/>
  <c r="C1410" i="178"/>
  <c r="C1396" i="178"/>
  <c r="C1387" i="178"/>
  <c r="C1378" i="178"/>
  <c r="C1364" i="178"/>
  <c r="C1355" i="178"/>
  <c r="C1346" i="178"/>
  <c r="C1332" i="178"/>
  <c r="C1323" i="178"/>
  <c r="C1314" i="178"/>
  <c r="C1300" i="178"/>
  <c r="C1291" i="178"/>
  <c r="C1282" i="178"/>
  <c r="C1268" i="178"/>
  <c r="C1259" i="178"/>
  <c r="C1250" i="178"/>
  <c r="C1236" i="178"/>
  <c r="C1227" i="178"/>
  <c r="C1218" i="178"/>
  <c r="C1204" i="178"/>
  <c r="C1195" i="178"/>
  <c r="C1186" i="178"/>
  <c r="C1172" i="178"/>
  <c r="C1711" i="178"/>
  <c r="C1702" i="178"/>
  <c r="C1688" i="178"/>
  <c r="C1679" i="178"/>
  <c r="C1670" i="178"/>
  <c r="C1656" i="178"/>
  <c r="C1647" i="178"/>
  <c r="C1638" i="178"/>
  <c r="C1624" i="178"/>
  <c r="C1615" i="178"/>
  <c r="C1606" i="178"/>
  <c r="C1592" i="178"/>
  <c r="C1583" i="178"/>
  <c r="C1574" i="178"/>
  <c r="C1560" i="178"/>
  <c r="C1706" i="178"/>
  <c r="C1692" i="178"/>
  <c r="C1683" i="178"/>
  <c r="C1674" i="178"/>
  <c r="C1660" i="178"/>
  <c r="C1651" i="178"/>
  <c r="C1642" i="178"/>
  <c r="C1628" i="178"/>
  <c r="C1619" i="178"/>
  <c r="C1610" i="178"/>
  <c r="C1596" i="178"/>
  <c r="C1587" i="178"/>
  <c r="C1578" i="178"/>
  <c r="C1564" i="178"/>
  <c r="C1555" i="178"/>
  <c r="C1546" i="178"/>
  <c r="C1532" i="178"/>
  <c r="C1523" i="178"/>
  <c r="C1514" i="178"/>
  <c r="C1500" i="178"/>
  <c r="C1491" i="178"/>
  <c r="C1482" i="178"/>
  <c r="C1468" i="178"/>
  <c r="C1459" i="178"/>
  <c r="C1450" i="178"/>
  <c r="C1436" i="178"/>
  <c r="C1427" i="178"/>
  <c r="C1418" i="178"/>
  <c r="C1404" i="178"/>
  <c r="C1395" i="178"/>
  <c r="C1386" i="178"/>
  <c r="C1372" i="178"/>
  <c r="C1363" i="178"/>
  <c r="C1354" i="178"/>
  <c r="C1340" i="178"/>
  <c r="C1331" i="178"/>
  <c r="C1322" i="178"/>
  <c r="C1308" i="178"/>
  <c r="C1299" i="178"/>
  <c r="C1290" i="178"/>
  <c r="C1276" i="178"/>
  <c r="C1267" i="178"/>
  <c r="C1258" i="178"/>
  <c r="C1244" i="178"/>
  <c r="C1235" i="178"/>
  <c r="C1226" i="178"/>
  <c r="C1710" i="178"/>
  <c r="C1696" i="178"/>
  <c r="C1687" i="178"/>
  <c r="C1678" i="178"/>
  <c r="C1664" i="178"/>
  <c r="C1655" i="178"/>
  <c r="C1646" i="178"/>
  <c r="C1632" i="178"/>
  <c r="C1623" i="178"/>
  <c r="C1614" i="178"/>
  <c r="C1600" i="178"/>
  <c r="C1591" i="178"/>
  <c r="C1582" i="178"/>
  <c r="C1568" i="178"/>
  <c r="C1559" i="178"/>
  <c r="C1550" i="178"/>
  <c r="C1536" i="178"/>
  <c r="C1527" i="178"/>
  <c r="C1518" i="178"/>
  <c r="C1504" i="178"/>
  <c r="C1495" i="178"/>
  <c r="C1486" i="178"/>
  <c r="C1472" i="178"/>
  <c r="C1463" i="178"/>
  <c r="C1454" i="178"/>
  <c r="C1440" i="178"/>
  <c r="C1431" i="178"/>
  <c r="C1422" i="178"/>
  <c r="C1408" i="178"/>
  <c r="C1399" i="178"/>
  <c r="C1390" i="178"/>
  <c r="C1376" i="178"/>
  <c r="C1367" i="178"/>
  <c r="C1358" i="178"/>
  <c r="C1344" i="178"/>
  <c r="C1335" i="178"/>
  <c r="C1326" i="178"/>
  <c r="C1312" i="178"/>
  <c r="C1303" i="178"/>
  <c r="C1294" i="178"/>
  <c r="C1280" i="178"/>
  <c r="C1271" i="178"/>
  <c r="C1262" i="178"/>
  <c r="C1248" i="178"/>
  <c r="C1239" i="178"/>
  <c r="C1230" i="178"/>
  <c r="C1216" i="178"/>
  <c r="C1207" i="178"/>
  <c r="C1198" i="178"/>
  <c r="C1184" i="178"/>
  <c r="C1175" i="178"/>
  <c r="C1166" i="178"/>
  <c r="C1152" i="178"/>
  <c r="C1143" i="178"/>
  <c r="C1134" i="178"/>
  <c r="C1120" i="178"/>
  <c r="C1111" i="178"/>
  <c r="C1102" i="178"/>
  <c r="C1088" i="178"/>
  <c r="C1079" i="178"/>
  <c r="C1070" i="178"/>
  <c r="C1056" i="178"/>
  <c r="C1047" i="178"/>
  <c r="C1038" i="178"/>
  <c r="C1024" i="178"/>
  <c r="C1015" i="178"/>
  <c r="C1006" i="178"/>
  <c r="C992" i="178"/>
  <c r="C983" i="178"/>
  <c r="C974" i="178"/>
  <c r="C960" i="178"/>
  <c r="C951" i="178"/>
  <c r="C942" i="178"/>
  <c r="C928" i="178"/>
  <c r="C919" i="178"/>
  <c r="C910" i="178"/>
  <c r="C896" i="178"/>
  <c r="C887" i="178"/>
  <c r="C878" i="178"/>
  <c r="C864" i="178"/>
  <c r="C855" i="178"/>
  <c r="C846" i="178"/>
  <c r="C832" i="178"/>
  <c r="C823" i="178"/>
  <c r="C814" i="178"/>
  <c r="C800" i="178"/>
  <c r="C791" i="178"/>
  <c r="C782" i="178"/>
  <c r="C768" i="178"/>
  <c r="C759" i="178"/>
  <c r="C750" i="178"/>
  <c r="C1700" i="178"/>
  <c r="C1691" i="178"/>
  <c r="C1682" i="178"/>
  <c r="C1668" i="178"/>
  <c r="C1659" i="178"/>
  <c r="C1650" i="178"/>
  <c r="C1636" i="178"/>
  <c r="C1627" i="178"/>
  <c r="C1618" i="178"/>
  <c r="C1604" i="178"/>
  <c r="C1595" i="178"/>
  <c r="C425" i="178"/>
  <c r="C434" i="178"/>
  <c r="C448" i="178"/>
  <c r="C457" i="178"/>
  <c r="C466" i="178"/>
  <c r="C480" i="178"/>
  <c r="C489" i="178"/>
  <c r="C498" i="178"/>
  <c r="C512" i="178"/>
  <c r="C521" i="178"/>
  <c r="C530" i="178"/>
  <c r="C544" i="178"/>
  <c r="C553" i="178"/>
  <c r="C562" i="178"/>
  <c r="C576" i="178"/>
  <c r="C585" i="178"/>
  <c r="C594" i="178"/>
  <c r="C608" i="178"/>
  <c r="C617" i="178"/>
  <c r="C626" i="178"/>
  <c r="C640" i="178"/>
  <c r="C649" i="178"/>
  <c r="C658" i="178"/>
  <c r="C672" i="178"/>
  <c r="C681" i="178"/>
  <c r="C690" i="178"/>
  <c r="C704" i="178"/>
  <c r="C713" i="178"/>
  <c r="C722" i="178"/>
  <c r="C736" i="178"/>
  <c r="C746" i="178"/>
  <c r="C751" i="178"/>
  <c r="C766" i="178"/>
  <c r="C792" i="178"/>
  <c r="C807" i="178"/>
  <c r="C812" i="178"/>
  <c r="C838" i="178"/>
  <c r="C843" i="178"/>
  <c r="C848" i="178"/>
  <c r="C874" i="178"/>
  <c r="C879" i="178"/>
  <c r="C894" i="178"/>
  <c r="C920" i="178"/>
  <c r="C935" i="178"/>
  <c r="C940" i="178"/>
  <c r="C966" i="178"/>
  <c r="C971" i="178"/>
  <c r="C976" i="178"/>
  <c r="C1002" i="178"/>
  <c r="C1007" i="178"/>
  <c r="C1022" i="178"/>
  <c r="C1048" i="178"/>
  <c r="C1063" i="178"/>
  <c r="C1068" i="178"/>
  <c r="C1084" i="178"/>
  <c r="C1090" i="178"/>
  <c r="C1095" i="178"/>
  <c r="C1106" i="178"/>
  <c r="C1144" i="178"/>
  <c r="C1171" i="178"/>
  <c r="C1212" i="178"/>
  <c r="C1231" i="178"/>
  <c r="C1243" i="178"/>
  <c r="C1255" i="178"/>
  <c r="C1318" i="178"/>
  <c r="C1330" i="178"/>
  <c r="C1368" i="178"/>
  <c r="C1374" i="178"/>
  <c r="C1412" i="178"/>
  <c r="C1424" i="178"/>
  <c r="C1487" i="178"/>
  <c r="C1499" i="178"/>
  <c r="C1511" i="178"/>
  <c r="C1531" i="178"/>
  <c r="B12" i="190"/>
  <c r="B11" i="195"/>
  <c r="D24" i="196"/>
  <c r="D110" i="202"/>
  <c r="D118" i="202"/>
  <c r="D126" i="202"/>
  <c r="D134" i="202"/>
  <c r="D142" i="202"/>
  <c r="D150" i="202"/>
  <c r="D158" i="202"/>
  <c r="D166" i="202"/>
  <c r="D174" i="202"/>
  <c r="D182" i="202"/>
  <c r="D190" i="202"/>
  <c r="D198" i="202"/>
  <c r="D366" i="202"/>
  <c r="D374" i="202"/>
  <c r="C46" i="203"/>
  <c r="C54" i="203"/>
  <c r="C62" i="203"/>
  <c r="C5" i="178"/>
  <c r="C9" i="178"/>
  <c r="C13" i="178"/>
  <c r="C17" i="178"/>
  <c r="C21" i="178"/>
  <c r="C25" i="178"/>
  <c r="C29" i="178"/>
  <c r="C33" i="178"/>
  <c r="C37" i="178"/>
  <c r="C41" i="178"/>
  <c r="C45" i="178"/>
  <c r="C49" i="178"/>
  <c r="C53" i="178"/>
  <c r="C57" i="178"/>
  <c r="C61" i="178"/>
  <c r="C65" i="178"/>
  <c r="C69" i="178"/>
  <c r="C73" i="178"/>
  <c r="C77" i="178"/>
  <c r="C81" i="178"/>
  <c r="C85" i="178"/>
  <c r="C89" i="178"/>
  <c r="C93" i="178"/>
  <c r="C97" i="178"/>
  <c r="C101" i="178"/>
  <c r="C105" i="178"/>
  <c r="C109" i="178"/>
  <c r="C113" i="178"/>
  <c r="C117" i="178"/>
  <c r="C121" i="178"/>
  <c r="C125" i="178"/>
  <c r="C129" i="178"/>
  <c r="C133" i="178"/>
  <c r="C137" i="178"/>
  <c r="C141" i="178"/>
  <c r="C145" i="178"/>
  <c r="C149" i="178"/>
  <c r="C153" i="178"/>
  <c r="C157" i="178"/>
  <c r="C161" i="178"/>
  <c r="C165" i="178"/>
  <c r="C169" i="178"/>
  <c r="C173" i="178"/>
  <c r="C177" i="178"/>
  <c r="C181" i="178"/>
  <c r="C185" i="178"/>
  <c r="C189" i="178"/>
  <c r="C193" i="178"/>
  <c r="C197" i="178"/>
  <c r="C201" i="178"/>
  <c r="C205" i="178"/>
  <c r="C209" i="178"/>
  <c r="C213" i="178"/>
  <c r="C217" i="178"/>
  <c r="C221" i="178"/>
  <c r="C225" i="178"/>
  <c r="C229" i="178"/>
  <c r="C233" i="178"/>
  <c r="C237" i="178"/>
  <c r="C241" i="178"/>
  <c r="C245" i="178"/>
  <c r="C249" i="178"/>
  <c r="C253" i="178"/>
  <c r="C257" i="178"/>
  <c r="C261" i="178"/>
  <c r="C265" i="178"/>
  <c r="C269" i="178"/>
  <c r="C273" i="178"/>
  <c r="C277" i="178"/>
  <c r="C281" i="178"/>
  <c r="C285" i="178"/>
  <c r="C289" i="178"/>
  <c r="C293" i="178"/>
  <c r="C297" i="178"/>
  <c r="C301" i="178"/>
  <c r="C305" i="178"/>
  <c r="C309" i="178"/>
  <c r="C313" i="178"/>
  <c r="C317" i="178"/>
  <c r="C321" i="178"/>
  <c r="C325" i="178"/>
  <c r="C329" i="178"/>
  <c r="C333" i="178"/>
  <c r="C337" i="178"/>
  <c r="C341" i="178"/>
  <c r="C345" i="178"/>
  <c r="C349" i="178"/>
  <c r="C353" i="178"/>
  <c r="C357" i="178"/>
  <c r="C361" i="178"/>
  <c r="C365" i="178"/>
  <c r="C369" i="178"/>
  <c r="C373" i="178"/>
  <c r="C377" i="178"/>
  <c r="C381" i="178"/>
  <c r="C385" i="178"/>
  <c r="C389" i="178"/>
  <c r="C393" i="178"/>
  <c r="C397" i="178"/>
  <c r="C401" i="178"/>
  <c r="C405" i="178"/>
  <c r="C409" i="178"/>
  <c r="C413" i="178"/>
  <c r="C417" i="178"/>
  <c r="C421" i="178"/>
  <c r="C430" i="178"/>
  <c r="C444" i="178"/>
  <c r="C453" i="178"/>
  <c r="C462" i="178"/>
  <c r="C476" i="178"/>
  <c r="C485" i="178"/>
  <c r="C494" i="178"/>
  <c r="C508" i="178"/>
  <c r="C517" i="178"/>
  <c r="C526" i="178"/>
  <c r="C540" i="178"/>
  <c r="C549" i="178"/>
  <c r="C558" i="178"/>
  <c r="C572" i="178"/>
  <c r="C581" i="178"/>
  <c r="C590" i="178"/>
  <c r="C604" i="178"/>
  <c r="C613" i="178"/>
  <c r="C622" i="178"/>
  <c r="C636" i="178"/>
  <c r="C645" i="178"/>
  <c r="C654" i="178"/>
  <c r="C668" i="178"/>
  <c r="C677" i="178"/>
  <c r="C686" i="178"/>
  <c r="C700" i="178"/>
  <c r="C709" i="178"/>
  <c r="C718" i="178"/>
  <c r="C732" i="178"/>
  <c r="C756" i="178"/>
  <c r="C762" i="178"/>
  <c r="C772" i="178"/>
  <c r="C787" i="178"/>
  <c r="C803" i="178"/>
  <c r="C818" i="178"/>
  <c r="C828" i="178"/>
  <c r="C834" i="178"/>
  <c r="C859" i="178"/>
  <c r="C884" i="178"/>
  <c r="C890" i="178"/>
  <c r="C900" i="178"/>
  <c r="C915" i="178"/>
  <c r="C931" i="178"/>
  <c r="C946" i="178"/>
  <c r="C956" i="178"/>
  <c r="C962" i="178"/>
  <c r="C987" i="178"/>
  <c r="C1012" i="178"/>
  <c r="C1018" i="178"/>
  <c r="C1028" i="178"/>
  <c r="C1043" i="178"/>
  <c r="C1059" i="178"/>
  <c r="C1074" i="178"/>
  <c r="C1112" i="178"/>
  <c r="C1139" i="178"/>
  <c r="C1150" i="178"/>
  <c r="C1156" i="178"/>
  <c r="C1167" i="178"/>
  <c r="C1190" i="178"/>
  <c r="C1263" i="178"/>
  <c r="C1275" i="178"/>
  <c r="C1287" i="178"/>
  <c r="C1350" i="178"/>
  <c r="C1362" i="178"/>
  <c r="C1400" i="178"/>
  <c r="C1406" i="178"/>
  <c r="C1444" i="178"/>
  <c r="C1456" i="178"/>
  <c r="C1519" i="178"/>
  <c r="D111" i="202"/>
  <c r="D119" i="202"/>
  <c r="D127" i="202"/>
  <c r="D135" i="202"/>
  <c r="D143" i="202"/>
  <c r="D151" i="202"/>
  <c r="D159" i="202"/>
  <c r="D167" i="202"/>
  <c r="D175" i="202"/>
  <c r="D183" i="202"/>
  <c r="D191" i="202"/>
  <c r="D199" i="202"/>
  <c r="C426" i="178"/>
  <c r="C440" i="178"/>
  <c r="C449" i="178"/>
  <c r="C458" i="178"/>
  <c r="C472" i="178"/>
  <c r="C481" i="178"/>
  <c r="C490" i="178"/>
  <c r="C504" i="178"/>
  <c r="C513" i="178"/>
  <c r="C522" i="178"/>
  <c r="C536" i="178"/>
  <c r="C545" i="178"/>
  <c r="C554" i="178"/>
  <c r="C568" i="178"/>
  <c r="C577" i="178"/>
  <c r="C586" i="178"/>
  <c r="C600" i="178"/>
  <c r="C609" i="178"/>
  <c r="C618" i="178"/>
  <c r="C632" i="178"/>
  <c r="C641" i="178"/>
  <c r="C650" i="178"/>
  <c r="C664" i="178"/>
  <c r="C673" i="178"/>
  <c r="C682" i="178"/>
  <c r="C696" i="178"/>
  <c r="C705" i="178"/>
  <c r="C714" i="178"/>
  <c r="C728" i="178"/>
  <c r="C742" i="178"/>
  <c r="C747" i="178"/>
  <c r="C752" i="178"/>
  <c r="C778" i="178"/>
  <c r="C783" i="178"/>
  <c r="C798" i="178"/>
  <c r="C824" i="178"/>
  <c r="C839" i="178"/>
  <c r="C844" i="178"/>
  <c r="C870" i="178"/>
  <c r="C875" i="178"/>
  <c r="C880" i="178"/>
  <c r="C906" i="178"/>
  <c r="C911" i="178"/>
  <c r="C926" i="178"/>
  <c r="C952" i="178"/>
  <c r="C967" i="178"/>
  <c r="C972" i="178"/>
  <c r="C998" i="178"/>
  <c r="C1003" i="178"/>
  <c r="C1008" i="178"/>
  <c r="C1034" i="178"/>
  <c r="C1039" i="178"/>
  <c r="C1054" i="178"/>
  <c r="C1080" i="178"/>
  <c r="C1107" i="178"/>
  <c r="C1118" i="178"/>
  <c r="C1124" i="178"/>
  <c r="C1135" i="178"/>
  <c r="C1162" i="178"/>
  <c r="C1179" i="178"/>
  <c r="C1202" i="178"/>
  <c r="C1208" i="178"/>
  <c r="C1220" i="178"/>
  <c r="C1232" i="178"/>
  <c r="C1295" i="178"/>
  <c r="C1307" i="178"/>
  <c r="C1319" i="178"/>
  <c r="C1382" i="178"/>
  <c r="C1394" i="178"/>
  <c r="C1432" i="178"/>
  <c r="C1438" i="178"/>
  <c r="C1476" i="178"/>
  <c r="C1488" i="178"/>
  <c r="C1540" i="178"/>
  <c r="D104" i="202"/>
  <c r="D112" i="202"/>
  <c r="D120" i="202"/>
  <c r="D128" i="202"/>
  <c r="D136" i="202"/>
  <c r="D144" i="202"/>
  <c r="D152" i="202"/>
  <c r="D160" i="202"/>
  <c r="D168" i="202"/>
  <c r="D176" i="202"/>
  <c r="D184" i="202"/>
  <c r="D192" i="202"/>
  <c r="D283" i="202"/>
  <c r="D291" i="202"/>
  <c r="D299" i="202"/>
  <c r="D307" i="202"/>
  <c r="D315" i="202"/>
  <c r="D323" i="202"/>
  <c r="D331" i="202"/>
  <c r="D339" i="202"/>
  <c r="D368" i="202"/>
  <c r="D376" i="202"/>
  <c r="C40" i="203"/>
  <c r="C48" i="203"/>
  <c r="C56" i="203"/>
  <c r="C64" i="203"/>
  <c r="C6" i="178"/>
  <c r="C10" i="178"/>
  <c r="C14" i="178"/>
  <c r="C18" i="178"/>
  <c r="C22" i="178"/>
  <c r="C26" i="178"/>
  <c r="C30" i="178"/>
  <c r="C34" i="178"/>
  <c r="C38" i="178"/>
  <c r="C42" i="178"/>
  <c r="C46" i="178"/>
  <c r="C50" i="178"/>
  <c r="C54" i="178"/>
  <c r="C58" i="178"/>
  <c r="C62" i="178"/>
  <c r="C66" i="178"/>
  <c r="C70" i="178"/>
  <c r="C74" i="178"/>
  <c r="C78" i="178"/>
  <c r="C82" i="178"/>
  <c r="C86" i="178"/>
  <c r="C90" i="178"/>
  <c r="C94" i="178"/>
  <c r="C98" i="178"/>
  <c r="C102" i="178"/>
  <c r="C106" i="178"/>
  <c r="C110" i="178"/>
  <c r="C114" i="178"/>
  <c r="C118" i="178"/>
  <c r="C122" i="178"/>
  <c r="C126" i="178"/>
  <c r="C130" i="178"/>
  <c r="C134" i="178"/>
  <c r="C138" i="178"/>
  <c r="C142" i="178"/>
  <c r="C146" i="178"/>
  <c r="C150" i="178"/>
  <c r="C154" i="178"/>
  <c r="C158" i="178"/>
  <c r="C162" i="178"/>
  <c r="C166" i="178"/>
  <c r="C170" i="178"/>
  <c r="C174" i="178"/>
  <c r="C178" i="178"/>
  <c r="C182" i="178"/>
  <c r="C186" i="178"/>
  <c r="C190" i="178"/>
  <c r="C194" i="178"/>
  <c r="C198" i="178"/>
  <c r="C202" i="178"/>
  <c r="C206" i="178"/>
  <c r="C210" i="178"/>
  <c r="C214" i="178"/>
  <c r="C218" i="178"/>
  <c r="C222" i="178"/>
  <c r="C226" i="178"/>
  <c r="C230" i="178"/>
  <c r="C234" i="178"/>
  <c r="C238" i="178"/>
  <c r="C242" i="178"/>
  <c r="C246" i="178"/>
  <c r="C250" i="178"/>
  <c r="C254" i="178"/>
  <c r="C258" i="178"/>
  <c r="C262" i="178"/>
  <c r="C266" i="178"/>
  <c r="C270" i="178"/>
  <c r="C274" i="178"/>
  <c r="C278" i="178"/>
  <c r="C282" i="178"/>
  <c r="C286" i="178"/>
  <c r="C290" i="178"/>
  <c r="C294" i="178"/>
  <c r="C298" i="178"/>
  <c r="C302" i="178"/>
  <c r="C306" i="178"/>
  <c r="C310" i="178"/>
  <c r="C314" i="178"/>
  <c r="C318" i="178"/>
  <c r="C322" i="178"/>
  <c r="C326" i="178"/>
  <c r="C330" i="178"/>
  <c r="C334" i="178"/>
  <c r="C338" i="178"/>
  <c r="C342" i="178"/>
  <c r="C346" i="178"/>
  <c r="C350" i="178"/>
  <c r="C354" i="178"/>
  <c r="C358" i="178"/>
  <c r="C362" i="178"/>
  <c r="C366" i="178"/>
  <c r="C370" i="178"/>
  <c r="C374" i="178"/>
  <c r="C378" i="178"/>
  <c r="C382" i="178"/>
  <c r="C386" i="178"/>
  <c r="C390" i="178"/>
  <c r="C394" i="178"/>
  <c r="C398" i="178"/>
  <c r="C402" i="178"/>
  <c r="C406" i="178"/>
  <c r="C410" i="178"/>
  <c r="C414" i="178"/>
  <c r="C418" i="178"/>
  <c r="C422" i="178"/>
  <c r="C436" i="178"/>
  <c r="C445" i="178"/>
  <c r="C454" i="178"/>
  <c r="C468" i="178"/>
  <c r="C477" i="178"/>
  <c r="C486" i="178"/>
  <c r="C500" i="178"/>
  <c r="C509" i="178"/>
  <c r="C518" i="178"/>
  <c r="C532" i="178"/>
  <c r="C541" i="178"/>
  <c r="C550" i="178"/>
  <c r="C564" i="178"/>
  <c r="C573" i="178"/>
  <c r="C582" i="178"/>
  <c r="C596" i="178"/>
  <c r="C605" i="178"/>
  <c r="C614" i="178"/>
  <c r="C628" i="178"/>
  <c r="C637" i="178"/>
  <c r="C646" i="178"/>
  <c r="C660" i="178"/>
  <c r="C669" i="178"/>
  <c r="C678" i="178"/>
  <c r="C692" i="178"/>
  <c r="C701" i="178"/>
  <c r="C710" i="178"/>
  <c r="C724" i="178"/>
  <c r="C733" i="178"/>
  <c r="C738" i="178"/>
  <c r="C763" i="178"/>
  <c r="C788" i="178"/>
  <c r="C794" i="178"/>
  <c r="C804" i="178"/>
  <c r="C819" i="178"/>
  <c r="C835" i="178"/>
  <c r="C850" i="178"/>
  <c r="C860" i="178"/>
  <c r="C866" i="178"/>
  <c r="C891" i="178"/>
  <c r="C916" i="178"/>
  <c r="C922" i="178"/>
  <c r="C932" i="178"/>
  <c r="C947" i="178"/>
  <c r="C963" i="178"/>
  <c r="C978" i="178"/>
  <c r="C988" i="178"/>
  <c r="C994" i="178"/>
  <c r="C1019" i="178"/>
  <c r="C1044" i="178"/>
  <c r="C1050" i="178"/>
  <c r="C1060" i="178"/>
  <c r="C1075" i="178"/>
  <c r="C1086" i="178"/>
  <c r="C1092" i="178"/>
  <c r="C1103" i="178"/>
  <c r="C1130" i="178"/>
  <c r="C1140" i="178"/>
  <c r="C1168" i="178"/>
  <c r="C1191" i="178"/>
  <c r="C1214" i="178"/>
  <c r="C1252" i="178"/>
  <c r="C1264" i="178"/>
  <c r="C1327" i="178"/>
  <c r="C1339" i="178"/>
  <c r="C1351" i="178"/>
  <c r="C1414" i="178"/>
  <c r="C1426" i="178"/>
  <c r="C1464" i="178"/>
  <c r="C1470" i="178"/>
  <c r="C1508" i="178"/>
  <c r="C1554" i="178"/>
  <c r="C432" i="178"/>
  <c r="C441" i="178"/>
  <c r="C450" i="178"/>
  <c r="C464" i="178"/>
  <c r="C473" i="178"/>
  <c r="C482" i="178"/>
  <c r="C496" i="178"/>
  <c r="C505" i="178"/>
  <c r="C514" i="178"/>
  <c r="C528" i="178"/>
  <c r="C537" i="178"/>
  <c r="C546" i="178"/>
  <c r="C560" i="178"/>
  <c r="C569" i="178"/>
  <c r="C578" i="178"/>
  <c r="C592" i="178"/>
  <c r="C601" i="178"/>
  <c r="C610" i="178"/>
  <c r="C624" i="178"/>
  <c r="C633" i="178"/>
  <c r="C642" i="178"/>
  <c r="C656" i="178"/>
  <c r="C665" i="178"/>
  <c r="C674" i="178"/>
  <c r="C688" i="178"/>
  <c r="C697" i="178"/>
  <c r="C706" i="178"/>
  <c r="C720" i="178"/>
  <c r="C729" i="178"/>
  <c r="C743" i="178"/>
  <c r="C748" i="178"/>
  <c r="C774" i="178"/>
  <c r="C779" i="178"/>
  <c r="C784" i="178"/>
  <c r="C810" i="178"/>
  <c r="C815" i="178"/>
  <c r="C830" i="178"/>
  <c r="C856" i="178"/>
  <c r="C871" i="178"/>
  <c r="C876" i="178"/>
  <c r="C902" i="178"/>
  <c r="C907" i="178"/>
  <c r="C912" i="178"/>
  <c r="C938" i="178"/>
  <c r="C943" i="178"/>
  <c r="C958" i="178"/>
  <c r="C984" i="178"/>
  <c r="C999" i="178"/>
  <c r="C1004" i="178"/>
  <c r="C1030" i="178"/>
  <c r="C1035" i="178"/>
  <c r="C1040" i="178"/>
  <c r="C1066" i="178"/>
  <c r="C1071" i="178"/>
  <c r="C1098" i="178"/>
  <c r="C1108" i="178"/>
  <c r="C1136" i="178"/>
  <c r="C1147" i="178"/>
  <c r="C1158" i="178"/>
  <c r="C1163" i="178"/>
  <c r="C1180" i="178"/>
  <c r="C1203" i="178"/>
  <c r="C1240" i="178"/>
  <c r="C1246" i="178"/>
  <c r="C1284" i="178"/>
  <c r="C1296" i="178"/>
  <c r="C1359" i="178"/>
  <c r="C1371" i="178"/>
  <c r="C1383" i="178"/>
  <c r="C1446" i="178"/>
  <c r="C1458" i="178"/>
  <c r="C1496" i="178"/>
  <c r="C1502" i="178"/>
  <c r="C1528" i="178"/>
  <c r="B11" i="191"/>
  <c r="B11" i="194"/>
  <c r="B10" i="196"/>
  <c r="D106" i="202"/>
  <c r="D114" i="202"/>
  <c r="D122" i="202"/>
  <c r="D130" i="202"/>
  <c r="D138" i="202"/>
  <c r="D146" i="202"/>
  <c r="D154" i="202"/>
  <c r="D162" i="202"/>
  <c r="D170" i="202"/>
  <c r="D178" i="202"/>
  <c r="D186" i="202"/>
  <c r="D277" i="202"/>
  <c r="D285" i="202"/>
  <c r="D293" i="202"/>
  <c r="D301" i="202"/>
  <c r="D309" i="202"/>
  <c r="D317" i="202"/>
  <c r="D325" i="202"/>
  <c r="D333" i="202"/>
  <c r="D370" i="202"/>
  <c r="C42" i="203"/>
  <c r="C50" i="203"/>
  <c r="C58" i="203"/>
  <c r="C7" i="178"/>
  <c r="C11" i="178"/>
  <c r="C15" i="178"/>
  <c r="C19" i="178"/>
  <c r="C23" i="178"/>
  <c r="C27" i="178"/>
  <c r="C31" i="178"/>
  <c r="C35" i="178"/>
  <c r="C39" i="178"/>
  <c r="C43" i="178"/>
  <c r="C47" i="178"/>
  <c r="C51" i="178"/>
  <c r="C55" i="178"/>
  <c r="C59" i="178"/>
  <c r="C63" i="178"/>
  <c r="C67" i="178"/>
  <c r="C71" i="178"/>
  <c r="C75" i="178"/>
  <c r="C79" i="178"/>
  <c r="C83" i="178"/>
  <c r="C87" i="178"/>
  <c r="C91" i="178"/>
  <c r="C95" i="178"/>
  <c r="C99" i="178"/>
  <c r="C103" i="178"/>
  <c r="C107" i="178"/>
  <c r="C111" i="178"/>
  <c r="C115" i="178"/>
  <c r="C119" i="178"/>
  <c r="C123" i="178"/>
  <c r="C127" i="178"/>
  <c r="C131" i="178"/>
  <c r="C135" i="178"/>
  <c r="C139" i="178"/>
  <c r="C143" i="178"/>
  <c r="C147" i="178"/>
  <c r="C151" i="178"/>
  <c r="C155" i="178"/>
  <c r="C159" i="178"/>
  <c r="C163" i="178"/>
  <c r="C167" i="178"/>
  <c r="C171" i="178"/>
  <c r="C175" i="178"/>
  <c r="C179" i="178"/>
  <c r="C183" i="178"/>
  <c r="C187" i="178"/>
  <c r="C191" i="178"/>
  <c r="C195" i="178"/>
  <c r="C199" i="178"/>
  <c r="C203" i="178"/>
  <c r="C207" i="178"/>
  <c r="C211" i="178"/>
  <c r="C215" i="178"/>
  <c r="C219" i="178"/>
  <c r="C223" i="178"/>
  <c r="C227" i="178"/>
  <c r="C231" i="178"/>
  <c r="C235" i="178"/>
  <c r="C239" i="178"/>
  <c r="C243" i="178"/>
  <c r="C247" i="178"/>
  <c r="C251" i="178"/>
  <c r="C255" i="178"/>
  <c r="C259" i="178"/>
  <c r="C263" i="178"/>
  <c r="C267" i="178"/>
  <c r="C271" i="178"/>
  <c r="C275" i="178"/>
  <c r="C279" i="178"/>
  <c r="C283" i="178"/>
  <c r="C287" i="178"/>
  <c r="C291" i="178"/>
  <c r="C295" i="178"/>
  <c r="C299" i="178"/>
  <c r="C303" i="178"/>
  <c r="C307" i="178"/>
  <c r="C311" i="178"/>
  <c r="C315" i="178"/>
  <c r="C319" i="178"/>
  <c r="C323" i="178"/>
  <c r="C327" i="178"/>
  <c r="C331" i="178"/>
  <c r="C335" i="178"/>
  <c r="C339" i="178"/>
  <c r="C343" i="178"/>
  <c r="C347" i="178"/>
  <c r="C351" i="178"/>
  <c r="C355" i="178"/>
  <c r="C359" i="178"/>
  <c r="C363" i="178"/>
  <c r="C367" i="178"/>
  <c r="C371" i="178"/>
  <c r="C375" i="178"/>
  <c r="C379" i="178"/>
  <c r="C383" i="178"/>
  <c r="C387" i="178"/>
  <c r="C391" i="178"/>
  <c r="C395" i="178"/>
  <c r="C399" i="178"/>
  <c r="C403" i="178"/>
  <c r="C407" i="178"/>
  <c r="C411" i="178"/>
  <c r="C415" i="178"/>
  <c r="C419" i="178"/>
  <c r="C428" i="178"/>
  <c r="C437" i="178"/>
  <c r="C446" i="178"/>
  <c r="C460" i="178"/>
  <c r="C469" i="178"/>
  <c r="C478" i="178"/>
  <c r="C492" i="178"/>
  <c r="C501" i="178"/>
  <c r="C510" i="178"/>
  <c r="C524" i="178"/>
  <c r="C533" i="178"/>
  <c r="C542" i="178"/>
  <c r="C556" i="178"/>
  <c r="C565" i="178"/>
  <c r="C574" i="178"/>
  <c r="C588" i="178"/>
  <c r="C597" i="178"/>
  <c r="C606" i="178"/>
  <c r="C620" i="178"/>
  <c r="C629" i="178"/>
  <c r="C638" i="178"/>
  <c r="C652" i="178"/>
  <c r="C661" i="178"/>
  <c r="C670" i="178"/>
  <c r="C684" i="178"/>
  <c r="C693" i="178"/>
  <c r="C702" i="178"/>
  <c r="C716" i="178"/>
  <c r="C725" i="178"/>
  <c r="C734" i="178"/>
  <c r="C739" i="178"/>
  <c r="C754" i="178"/>
  <c r="C764" i="178"/>
  <c r="C770" i="178"/>
  <c r="C795" i="178"/>
  <c r="C820" i="178"/>
  <c r="C826" i="178"/>
  <c r="C836" i="178"/>
  <c r="C851" i="178"/>
  <c r="C867" i="178"/>
  <c r="C882" i="178"/>
  <c r="C892" i="178"/>
  <c r="C898" i="178"/>
  <c r="C923" i="178"/>
  <c r="C948" i="178"/>
  <c r="C954" i="178"/>
  <c r="C964" i="178"/>
  <c r="C979" i="178"/>
  <c r="C995" i="178"/>
  <c r="C1010" i="178"/>
  <c r="C1020" i="178"/>
  <c r="C1026" i="178"/>
  <c r="C1051" i="178"/>
  <c r="C1076" i="178"/>
  <c r="C1104" i="178"/>
  <c r="C1115" i="178"/>
  <c r="C1126" i="178"/>
  <c r="C1131" i="178"/>
  <c r="C1199" i="178"/>
  <c r="C1222" i="178"/>
  <c r="C1234" i="178"/>
  <c r="C1272" i="178"/>
  <c r="C1278" i="178"/>
  <c r="C1316" i="178"/>
  <c r="C1328" i="178"/>
  <c r="C1391" i="178"/>
  <c r="C1403" i="178"/>
  <c r="C1415" i="178"/>
  <c r="C1478" i="178"/>
  <c r="C1490" i="178"/>
  <c r="C1522" i="178"/>
  <c r="C1542" i="178"/>
  <c r="C1563" i="178"/>
  <c r="B8" i="184"/>
  <c r="B17" i="184"/>
  <c r="B26" i="184"/>
  <c r="B35" i="184"/>
  <c r="B44" i="184"/>
  <c r="B53" i="184"/>
  <c r="B62" i="184"/>
  <c r="B72" i="184"/>
  <c r="B81" i="184"/>
  <c r="B90" i="184"/>
  <c r="B99" i="184"/>
  <c r="B108" i="184"/>
  <c r="B117" i="184"/>
  <c r="B126" i="184"/>
  <c r="B136" i="184"/>
  <c r="B145" i="184"/>
  <c r="B154" i="184"/>
  <c r="B163" i="184"/>
  <c r="B172" i="184"/>
  <c r="B181" i="184"/>
  <c r="B190" i="184"/>
  <c r="B200" i="184"/>
  <c r="B209" i="184"/>
  <c r="B218" i="184"/>
  <c r="B227" i="184"/>
  <c r="B236" i="184"/>
  <c r="B245" i="184"/>
  <c r="B254" i="184"/>
  <c r="B264" i="184"/>
  <c r="B273" i="184"/>
  <c r="B283" i="184"/>
  <c r="B293" i="184"/>
  <c r="B305" i="184"/>
  <c r="B315" i="184"/>
  <c r="B325" i="184"/>
  <c r="B337" i="184"/>
  <c r="B347" i="184"/>
  <c r="B357" i="184"/>
  <c r="B369" i="184"/>
  <c r="B379" i="184"/>
  <c r="B389" i="184"/>
  <c r="B401" i="184"/>
  <c r="B411" i="184"/>
  <c r="B421" i="184"/>
  <c r="B435" i="184"/>
  <c r="B446" i="184"/>
  <c r="B460" i="184"/>
  <c r="B473" i="184"/>
  <c r="B485" i="184"/>
  <c r="B499" i="184"/>
  <c r="B515" i="184"/>
  <c r="B531" i="184"/>
  <c r="B547" i="184"/>
  <c r="B563" i="184"/>
  <c r="B579" i="184"/>
  <c r="B595" i="184"/>
  <c r="B611" i="184"/>
  <c r="B627" i="184"/>
  <c r="B643" i="184"/>
  <c r="B659" i="184"/>
  <c r="B675" i="184"/>
  <c r="B691" i="184"/>
  <c r="B707" i="184"/>
  <c r="B723" i="184"/>
  <c r="B739" i="184"/>
  <c r="B755" i="184"/>
  <c r="B771" i="184"/>
  <c r="B787" i="184"/>
  <c r="B803" i="184"/>
  <c r="B819" i="184"/>
  <c r="B835" i="184"/>
  <c r="B851" i="184"/>
  <c r="B867" i="184"/>
  <c r="B883" i="184"/>
  <c r="B899" i="184"/>
  <c r="B915" i="184"/>
  <c r="B931" i="184"/>
  <c r="B947" i="184"/>
  <c r="B963" i="184"/>
  <c r="B979" i="184"/>
  <c r="B995" i="184"/>
  <c r="B1011" i="184"/>
  <c r="B1027" i="184"/>
  <c r="B1043" i="184"/>
  <c r="B1059" i="184"/>
  <c r="B1075" i="184"/>
  <c r="B1091" i="184"/>
  <c r="B1110" i="184"/>
  <c r="B1128" i="184"/>
  <c r="B1146" i="184"/>
  <c r="B1164" i="184"/>
  <c r="B1183" i="184"/>
  <c r="B1201" i="184"/>
  <c r="B1219" i="184"/>
  <c r="B1238" i="184"/>
  <c r="B1256" i="184"/>
  <c r="B1276" i="184"/>
  <c r="B582" i="184"/>
  <c r="B598" i="184"/>
  <c r="B614" i="184"/>
  <c r="B630" i="184"/>
  <c r="B646" i="184"/>
  <c r="B662" i="184"/>
  <c r="B678" i="184"/>
  <c r="B694" i="184"/>
  <c r="B710" i="184"/>
  <c r="B726" i="184"/>
  <c r="B742" i="184"/>
  <c r="B758" i="184"/>
  <c r="B774" i="184"/>
  <c r="B790" i="184"/>
  <c r="B806" i="184"/>
  <c r="B822" i="184"/>
  <c r="B838" i="184"/>
  <c r="B854" i="184"/>
  <c r="B870" i="184"/>
  <c r="B886" i="184"/>
  <c r="B902" i="184"/>
  <c r="B918" i="184"/>
  <c r="B934" i="184"/>
  <c r="B950" i="184"/>
  <c r="B966" i="184"/>
  <c r="B982" i="184"/>
  <c r="B998" i="184"/>
  <c r="B1014" i="184"/>
  <c r="B1030" i="184"/>
  <c r="B1046" i="184"/>
  <c r="B1062" i="184"/>
  <c r="B1078" i="184"/>
  <c r="B1095" i="184"/>
  <c r="B1113" i="184"/>
  <c r="B1131" i="184"/>
  <c r="B1150" i="184"/>
  <c r="B1168" i="184"/>
  <c r="B1186" i="184"/>
  <c r="B1204" i="184"/>
  <c r="B1223" i="184"/>
  <c r="B1241" i="184"/>
  <c r="B1259" i="184"/>
  <c r="B1289" i="184"/>
  <c r="B1281" i="184"/>
  <c r="B1273" i="184"/>
  <c r="B1265" i="184"/>
  <c r="B1285" i="184"/>
  <c r="B1277" i="184"/>
  <c r="B1269" i="184"/>
  <c r="B1261" i="184"/>
  <c r="B1253" i="184"/>
  <c r="B1245" i="184"/>
  <c r="B1237" i="184"/>
  <c r="B1229" i="184"/>
  <c r="B1221" i="184"/>
  <c r="B1213" i="184"/>
  <c r="B1205" i="184"/>
  <c r="B1197" i="184"/>
  <c r="B1189" i="184"/>
  <c r="B1181" i="184"/>
  <c r="B1173" i="184"/>
  <c r="B1165" i="184"/>
  <c r="B1157" i="184"/>
  <c r="B1149" i="184"/>
  <c r="B1141" i="184"/>
  <c r="B1133" i="184"/>
  <c r="B1125" i="184"/>
  <c r="B1117" i="184"/>
  <c r="B1109" i="184"/>
  <c r="B1101" i="184"/>
  <c r="B1093" i="184"/>
  <c r="B1286" i="184"/>
  <c r="B1275" i="184"/>
  <c r="B1264" i="184"/>
  <c r="B1255" i="184"/>
  <c r="B1246" i="184"/>
  <c r="B1236" i="184"/>
  <c r="B1227" i="184"/>
  <c r="B1218" i="184"/>
  <c r="B1209" i="184"/>
  <c r="B1200" i="184"/>
  <c r="B1191" i="184"/>
  <c r="B1182" i="184"/>
  <c r="B1172" i="184"/>
  <c r="B1163" i="184"/>
  <c r="B1154" i="184"/>
  <c r="B1145" i="184"/>
  <c r="B1136" i="184"/>
  <c r="B1127" i="184"/>
  <c r="B1118" i="184"/>
  <c r="B1108" i="184"/>
  <c r="B1099" i="184"/>
  <c r="B1090" i="184"/>
  <c r="B1082" i="184"/>
  <c r="B1074" i="184"/>
  <c r="B1066" i="184"/>
  <c r="B1058" i="184"/>
  <c r="B1050" i="184"/>
  <c r="B1042" i="184"/>
  <c r="B1034" i="184"/>
  <c r="B1026" i="184"/>
  <c r="B1018" i="184"/>
  <c r="B1010" i="184"/>
  <c r="B1002" i="184"/>
  <c r="B994" i="184"/>
  <c r="B986" i="184"/>
  <c r="B978" i="184"/>
  <c r="B970" i="184"/>
  <c r="B962" i="184"/>
  <c r="B954" i="184"/>
  <c r="B946" i="184"/>
  <c r="B938" i="184"/>
  <c r="B930" i="184"/>
  <c r="B922" i="184"/>
  <c r="B914" i="184"/>
  <c r="B906" i="184"/>
  <c r="B898" i="184"/>
  <c r="B890" i="184"/>
  <c r="B882" i="184"/>
  <c r="B874" i="184"/>
  <c r="B866" i="184"/>
  <c r="B858" i="184"/>
  <c r="B850" i="184"/>
  <c r="B842" i="184"/>
  <c r="B834" i="184"/>
  <c r="B826" i="184"/>
  <c r="B818" i="184"/>
  <c r="B810" i="184"/>
  <c r="B802" i="184"/>
  <c r="B794" i="184"/>
  <c r="B786" i="184"/>
  <c r="B778" i="184"/>
  <c r="B770" i="184"/>
  <c r="B762" i="184"/>
  <c r="B754" i="184"/>
  <c r="B746" i="184"/>
  <c r="B738" i="184"/>
  <c r="B730" i="184"/>
  <c r="B722" i="184"/>
  <c r="B714" i="184"/>
  <c r="B706" i="184"/>
  <c r="B698" i="184"/>
  <c r="B690" i="184"/>
  <c r="B682" i="184"/>
  <c r="B674" i="184"/>
  <c r="B666" i="184"/>
  <c r="B658" i="184"/>
  <c r="B650" i="184"/>
  <c r="B642" i="184"/>
  <c r="B634" i="184"/>
  <c r="B626" i="184"/>
  <c r="B618" i="184"/>
  <c r="B610" i="184"/>
  <c r="B602" i="184"/>
  <c r="B594" i="184"/>
  <c r="B586" i="184"/>
  <c r="B578" i="184"/>
  <c r="B570" i="184"/>
  <c r="B562" i="184"/>
  <c r="B554" i="184"/>
  <c r="B546" i="184"/>
  <c r="B538" i="184"/>
  <c r="B530" i="184"/>
  <c r="B522" i="184"/>
  <c r="B514" i="184"/>
  <c r="B506" i="184"/>
  <c r="B498" i="184"/>
  <c r="B490" i="184"/>
  <c r="B482" i="184"/>
  <c r="B474" i="184"/>
  <c r="B466" i="184"/>
  <c r="B458" i="184"/>
  <c r="B450" i="184"/>
  <c r="B442" i="184"/>
  <c r="B434" i="184"/>
  <c r="B426" i="184"/>
  <c r="B1283" i="184"/>
  <c r="B1272" i="184"/>
  <c r="B1262" i="184"/>
  <c r="B1252" i="184"/>
  <c r="B1243" i="184"/>
  <c r="B1234" i="184"/>
  <c r="B1225" i="184"/>
  <c r="B1216" i="184"/>
  <c r="B1207" i="184"/>
  <c r="B1198" i="184"/>
  <c r="B1188" i="184"/>
  <c r="B1179" i="184"/>
  <c r="B1170" i="184"/>
  <c r="B1161" i="184"/>
  <c r="B1152" i="184"/>
  <c r="B1143" i="184"/>
  <c r="B1134" i="184"/>
  <c r="B1124" i="184"/>
  <c r="B1115" i="184"/>
  <c r="B1106" i="184"/>
  <c r="B1097" i="184"/>
  <c r="B1088" i="184"/>
  <c r="B1080" i="184"/>
  <c r="B1072" i="184"/>
  <c r="B1064" i="184"/>
  <c r="B1056" i="184"/>
  <c r="B1048" i="184"/>
  <c r="B1040" i="184"/>
  <c r="B1032" i="184"/>
  <c r="B1024" i="184"/>
  <c r="B1016" i="184"/>
  <c r="B1008" i="184"/>
  <c r="B1000" i="184"/>
  <c r="B992" i="184"/>
  <c r="B984" i="184"/>
  <c r="B976" i="184"/>
  <c r="B968" i="184"/>
  <c r="B960" i="184"/>
  <c r="B952" i="184"/>
  <c r="B944" i="184"/>
  <c r="B936" i="184"/>
  <c r="B928" i="184"/>
  <c r="B920" i="184"/>
  <c r="B912" i="184"/>
  <c r="B904" i="184"/>
  <c r="B896" i="184"/>
  <c r="B888" i="184"/>
  <c r="B880" i="184"/>
  <c r="B872" i="184"/>
  <c r="B864" i="184"/>
  <c r="B856" i="184"/>
  <c r="B848" i="184"/>
  <c r="B840" i="184"/>
  <c r="B832" i="184"/>
  <c r="B824" i="184"/>
  <c r="B816" i="184"/>
  <c r="B808" i="184"/>
  <c r="B800" i="184"/>
  <c r="B792" i="184"/>
  <c r="B784" i="184"/>
  <c r="B776" i="184"/>
  <c r="B768" i="184"/>
  <c r="B760" i="184"/>
  <c r="B752" i="184"/>
  <c r="B744" i="184"/>
  <c r="B736" i="184"/>
  <c r="B728" i="184"/>
  <c r="B720" i="184"/>
  <c r="B712" i="184"/>
  <c r="B704" i="184"/>
  <c r="B696" i="184"/>
  <c r="B688" i="184"/>
  <c r="B680" i="184"/>
  <c r="B672" i="184"/>
  <c r="B664" i="184"/>
  <c r="B656" i="184"/>
  <c r="B648" i="184"/>
  <c r="B640" i="184"/>
  <c r="B632" i="184"/>
  <c r="B624" i="184"/>
  <c r="B616" i="184"/>
  <c r="B608" i="184"/>
  <c r="B600" i="184"/>
  <c r="B592" i="184"/>
  <c r="B584" i="184"/>
  <c r="B576" i="184"/>
  <c r="B568" i="184"/>
  <c r="B560" i="184"/>
  <c r="B552" i="184"/>
  <c r="B544" i="184"/>
  <c r="B536" i="184"/>
  <c r="B528" i="184"/>
  <c r="B520" i="184"/>
  <c r="B512" i="184"/>
  <c r="B504" i="184"/>
  <c r="B496" i="184"/>
  <c r="B488" i="184"/>
  <c r="B480" i="184"/>
  <c r="B472" i="184"/>
  <c r="B464" i="184"/>
  <c r="B456" i="184"/>
  <c r="B448" i="184"/>
  <c r="B440" i="184"/>
  <c r="B432" i="184"/>
  <c r="B424" i="184"/>
  <c r="B416" i="184"/>
  <c r="B408" i="184"/>
  <c r="B400" i="184"/>
  <c r="B392" i="184"/>
  <c r="B384" i="184"/>
  <c r="B376" i="184"/>
  <c r="B368" i="184"/>
  <c r="B360" i="184"/>
  <c r="B352" i="184"/>
  <c r="B344" i="184"/>
  <c r="B336" i="184"/>
  <c r="B328" i="184"/>
  <c r="B320" i="184"/>
  <c r="B312" i="184"/>
  <c r="B304" i="184"/>
  <c r="B296" i="184"/>
  <c r="B288" i="184"/>
  <c r="B280" i="184"/>
  <c r="B1292" i="184"/>
  <c r="B1282" i="184"/>
  <c r="B1271" i="184"/>
  <c r="B1260" i="184"/>
  <c r="B1251" i="184"/>
  <c r="B1242" i="184"/>
  <c r="B1233" i="184"/>
  <c r="B1224" i="184"/>
  <c r="B1215" i="184"/>
  <c r="B1206" i="184"/>
  <c r="B1196" i="184"/>
  <c r="B1187" i="184"/>
  <c r="B1178" i="184"/>
  <c r="B1169" i="184"/>
  <c r="B1160" i="184"/>
  <c r="B1151" i="184"/>
  <c r="B1142" i="184"/>
  <c r="B1132" i="184"/>
  <c r="B1123" i="184"/>
  <c r="B1114" i="184"/>
  <c r="B1105" i="184"/>
  <c r="B1096" i="184"/>
  <c r="B1087" i="184"/>
  <c r="B1079" i="184"/>
  <c r="B1071" i="184"/>
  <c r="B1063" i="184"/>
  <c r="B1055" i="184"/>
  <c r="B1047" i="184"/>
  <c r="B1039" i="184"/>
  <c r="B1031" i="184"/>
  <c r="B1023" i="184"/>
  <c r="B1015" i="184"/>
  <c r="B1007" i="184"/>
  <c r="B999" i="184"/>
  <c r="B991" i="184"/>
  <c r="B983" i="184"/>
  <c r="B975" i="184"/>
  <c r="B967" i="184"/>
  <c r="B959" i="184"/>
  <c r="B951" i="184"/>
  <c r="B943" i="184"/>
  <c r="B935" i="184"/>
  <c r="B927" i="184"/>
  <c r="B919" i="184"/>
  <c r="B911" i="184"/>
  <c r="B903" i="184"/>
  <c r="B895" i="184"/>
  <c r="B887" i="184"/>
  <c r="B879" i="184"/>
  <c r="B871" i="184"/>
  <c r="B863" i="184"/>
  <c r="B855" i="184"/>
  <c r="B847" i="184"/>
  <c r="B839" i="184"/>
  <c r="B831" i="184"/>
  <c r="B823" i="184"/>
  <c r="B815" i="184"/>
  <c r="B807" i="184"/>
  <c r="B799" i="184"/>
  <c r="B791" i="184"/>
  <c r="B783" i="184"/>
  <c r="B775" i="184"/>
  <c r="B767" i="184"/>
  <c r="B759" i="184"/>
  <c r="B751" i="184"/>
  <c r="B743" i="184"/>
  <c r="B735" i="184"/>
  <c r="B727" i="184"/>
  <c r="B719" i="184"/>
  <c r="B711" i="184"/>
  <c r="B703" i="184"/>
  <c r="B695" i="184"/>
  <c r="B687" i="184"/>
  <c r="B679" i="184"/>
  <c r="B671" i="184"/>
  <c r="B663" i="184"/>
  <c r="B655" i="184"/>
  <c r="B647" i="184"/>
  <c r="B639" i="184"/>
  <c r="B631" i="184"/>
  <c r="B623" i="184"/>
  <c r="B615" i="184"/>
  <c r="B607" i="184"/>
  <c r="B599" i="184"/>
  <c r="B591" i="184"/>
  <c r="B583" i="184"/>
  <c r="B575" i="184"/>
  <c r="B567" i="184"/>
  <c r="B559" i="184"/>
  <c r="B551" i="184"/>
  <c r="B543" i="184"/>
  <c r="B535" i="184"/>
  <c r="B527" i="184"/>
  <c r="B519" i="184"/>
  <c r="B511" i="184"/>
  <c r="B503" i="184"/>
  <c r="B495" i="184"/>
  <c r="B487" i="184"/>
  <c r="B479" i="184"/>
  <c r="B471" i="184"/>
  <c r="B463" i="184"/>
  <c r="B455" i="184"/>
  <c r="B447" i="184"/>
  <c r="B439" i="184"/>
  <c r="B431" i="184"/>
  <c r="B423" i="184"/>
  <c r="B415" i="184"/>
  <c r="B407" i="184"/>
  <c r="B399" i="184"/>
  <c r="B391" i="184"/>
  <c r="B383" i="184"/>
  <c r="B375" i="184"/>
  <c r="B367" i="184"/>
  <c r="B359" i="184"/>
  <c r="B351" i="184"/>
  <c r="B343" i="184"/>
  <c r="B335" i="184"/>
  <c r="B327" i="184"/>
  <c r="B319" i="184"/>
  <c r="B311" i="184"/>
  <c r="B303" i="184"/>
  <c r="B295" i="184"/>
  <c r="B287" i="184"/>
  <c r="B279" i="184"/>
  <c r="B271" i="184"/>
  <c r="B263" i="184"/>
  <c r="B255" i="184"/>
  <c r="B247" i="184"/>
  <c r="B239" i="184"/>
  <c r="B231" i="184"/>
  <c r="B223" i="184"/>
  <c r="B215" i="184"/>
  <c r="B207" i="184"/>
  <c r="B199" i="184"/>
  <c r="B191" i="184"/>
  <c r="B183" i="184"/>
  <c r="B175" i="184"/>
  <c r="B167" i="184"/>
  <c r="B159" i="184"/>
  <c r="B151" i="184"/>
  <c r="B143" i="184"/>
  <c r="B135" i="184"/>
  <c r="B127" i="184"/>
  <c r="B119" i="184"/>
  <c r="B111" i="184"/>
  <c r="B103" i="184"/>
  <c r="B95" i="184"/>
  <c r="B87" i="184"/>
  <c r="B79" i="184"/>
  <c r="B71" i="184"/>
  <c r="B63" i="184"/>
  <c r="B55" i="184"/>
  <c r="B47" i="184"/>
  <c r="B39" i="184"/>
  <c r="B31" i="184"/>
  <c r="B23" i="184"/>
  <c r="B15" i="184"/>
  <c r="B1288" i="184"/>
  <c r="B1278" i="184"/>
  <c r="B1267" i="184"/>
  <c r="B1257" i="184"/>
  <c r="B1248" i="184"/>
  <c r="B1239" i="184"/>
  <c r="B1230" i="184"/>
  <c r="B1220" i="184"/>
  <c r="B1211" i="184"/>
  <c r="B1202" i="184"/>
  <c r="B1193" i="184"/>
  <c r="B1184" i="184"/>
  <c r="B1175" i="184"/>
  <c r="B1166" i="184"/>
  <c r="B1156" i="184"/>
  <c r="B1147" i="184"/>
  <c r="B1138" i="184"/>
  <c r="B1129" i="184"/>
  <c r="B1120" i="184"/>
  <c r="B1111" i="184"/>
  <c r="B1102" i="184"/>
  <c r="B1092" i="184"/>
  <c r="B1084" i="184"/>
  <c r="B1076" i="184"/>
  <c r="B1068" i="184"/>
  <c r="B1060" i="184"/>
  <c r="B1052" i="184"/>
  <c r="B1044" i="184"/>
  <c r="B1036" i="184"/>
  <c r="B1028" i="184"/>
  <c r="B1020" i="184"/>
  <c r="B1012" i="184"/>
  <c r="B1004" i="184"/>
  <c r="B996" i="184"/>
  <c r="B988" i="184"/>
  <c r="B980" i="184"/>
  <c r="B972" i="184"/>
  <c r="B964" i="184"/>
  <c r="B956" i="184"/>
  <c r="B948" i="184"/>
  <c r="B940" i="184"/>
  <c r="B932" i="184"/>
  <c r="B924" i="184"/>
  <c r="B916" i="184"/>
  <c r="B908" i="184"/>
  <c r="B900" i="184"/>
  <c r="B892" i="184"/>
  <c r="B884" i="184"/>
  <c r="B876" i="184"/>
  <c r="B868" i="184"/>
  <c r="B860" i="184"/>
  <c r="B852" i="184"/>
  <c r="B844" i="184"/>
  <c r="B836" i="184"/>
  <c r="B828" i="184"/>
  <c r="B820" i="184"/>
  <c r="B812" i="184"/>
  <c r="B804" i="184"/>
  <c r="B796" i="184"/>
  <c r="B788" i="184"/>
  <c r="B780" i="184"/>
  <c r="B772" i="184"/>
  <c r="B764" i="184"/>
  <c r="B756" i="184"/>
  <c r="B748" i="184"/>
  <c r="B740" i="184"/>
  <c r="B732" i="184"/>
  <c r="B724" i="184"/>
  <c r="B716" i="184"/>
  <c r="B708" i="184"/>
  <c r="B700" i="184"/>
  <c r="B692" i="184"/>
  <c r="B684" i="184"/>
  <c r="B676" i="184"/>
  <c r="B668" i="184"/>
  <c r="B660" i="184"/>
  <c r="B652" i="184"/>
  <c r="B644" i="184"/>
  <c r="B636" i="184"/>
  <c r="B628" i="184"/>
  <c r="B620" i="184"/>
  <c r="B612" i="184"/>
  <c r="B604" i="184"/>
  <c r="B596" i="184"/>
  <c r="B588" i="184"/>
  <c r="B580" i="184"/>
  <c r="B572" i="184"/>
  <c r="B564" i="184"/>
  <c r="B556" i="184"/>
  <c r="B548" i="184"/>
  <c r="B540" i="184"/>
  <c r="B532" i="184"/>
  <c r="B524" i="184"/>
  <c r="B516" i="184"/>
  <c r="B508" i="184"/>
  <c r="B500" i="184"/>
  <c r="B11" i="184"/>
  <c r="B20" i="184"/>
  <c r="B29" i="184"/>
  <c r="B38" i="184"/>
  <c r="B48" i="184"/>
  <c r="B57" i="184"/>
  <c r="B66" i="184"/>
  <c r="B75" i="184"/>
  <c r="B84" i="184"/>
  <c r="B93" i="184"/>
  <c r="B102" i="184"/>
  <c r="B112" i="184"/>
  <c r="B121" i="184"/>
  <c r="B130" i="184"/>
  <c r="B139" i="184"/>
  <c r="B148" i="184"/>
  <c r="B157" i="184"/>
  <c r="B166" i="184"/>
  <c r="B176" i="184"/>
  <c r="B185" i="184"/>
  <c r="B194" i="184"/>
  <c r="B203" i="184"/>
  <c r="B212" i="184"/>
  <c r="B221" i="184"/>
  <c r="B230" i="184"/>
  <c r="B240" i="184"/>
  <c r="B249" i="184"/>
  <c r="B258" i="184"/>
  <c r="B267" i="184"/>
  <c r="B276" i="184"/>
  <c r="B286" i="184"/>
  <c r="B298" i="184"/>
  <c r="B308" i="184"/>
  <c r="B318" i="184"/>
  <c r="B330" i="184"/>
  <c r="B340" i="184"/>
  <c r="B350" i="184"/>
  <c r="B362" i="184"/>
  <c r="B372" i="184"/>
  <c r="B382" i="184"/>
  <c r="B394" i="184"/>
  <c r="B404" i="184"/>
  <c r="B414" i="184"/>
  <c r="B427" i="184"/>
  <c r="B438" i="184"/>
  <c r="B452" i="184"/>
  <c r="B465" i="184"/>
  <c r="B477" i="184"/>
  <c r="B491" i="184"/>
  <c r="B505" i="184"/>
  <c r="B521" i="184"/>
  <c r="B537" i="184"/>
  <c r="B553" i="184"/>
  <c r="B569" i="184"/>
  <c r="B585" i="184"/>
  <c r="B601" i="184"/>
  <c r="B617" i="184"/>
  <c r="B633" i="184"/>
  <c r="B649" i="184"/>
  <c r="B665" i="184"/>
  <c r="B681" i="184"/>
  <c r="B697" i="184"/>
  <c r="B713" i="184"/>
  <c r="B729" i="184"/>
  <c r="B745" i="184"/>
  <c r="B761" i="184"/>
  <c r="B777" i="184"/>
  <c r="B793" i="184"/>
  <c r="B809" i="184"/>
  <c r="B825" i="184"/>
  <c r="B841" i="184"/>
  <c r="B857" i="184"/>
  <c r="B873" i="184"/>
  <c r="B889" i="184"/>
  <c r="B905" i="184"/>
  <c r="B921" i="184"/>
  <c r="B937" i="184"/>
  <c r="B953" i="184"/>
  <c r="B969" i="184"/>
  <c r="B985" i="184"/>
  <c r="B1001" i="184"/>
  <c r="B1017" i="184"/>
  <c r="B1033" i="184"/>
  <c r="B1049" i="184"/>
  <c r="B1065" i="184"/>
  <c r="B1081" i="184"/>
  <c r="B1098" i="184"/>
  <c r="B1116" i="184"/>
  <c r="B1135" i="184"/>
  <c r="B1153" i="184"/>
  <c r="B1171" i="184"/>
  <c r="B1190" i="184"/>
  <c r="B1208" i="184"/>
  <c r="B1226" i="184"/>
  <c r="B1244" i="184"/>
  <c r="B1263" i="184"/>
  <c r="B1284" i="184"/>
  <c r="B589" i="184"/>
  <c r="B605" i="184"/>
  <c r="B621" i="184"/>
  <c r="B637" i="184"/>
  <c r="B653" i="184"/>
  <c r="B669" i="184"/>
  <c r="B685" i="184"/>
  <c r="B701" i="184"/>
  <c r="B717" i="184"/>
  <c r="B733" i="184"/>
  <c r="B749" i="184"/>
  <c r="B765" i="184"/>
  <c r="B781" i="184"/>
  <c r="B797" i="184"/>
  <c r="B813" i="184"/>
  <c r="B829" i="184"/>
  <c r="B845" i="184"/>
  <c r="B861" i="184"/>
  <c r="B877" i="184"/>
  <c r="B893" i="184"/>
  <c r="B909" i="184"/>
  <c r="B925" i="184"/>
  <c r="B941" i="184"/>
  <c r="B957" i="184"/>
  <c r="B973" i="184"/>
  <c r="B989" i="184"/>
  <c r="B1005" i="184"/>
  <c r="B1021" i="184"/>
  <c r="B1037" i="184"/>
  <c r="B1053" i="184"/>
  <c r="B1069" i="184"/>
  <c r="B1085" i="184"/>
  <c r="B1103" i="184"/>
  <c r="B1121" i="184"/>
  <c r="B1139" i="184"/>
  <c r="B1158" i="184"/>
  <c r="B1176" i="184"/>
  <c r="B1194" i="184"/>
  <c r="B1212" i="184"/>
  <c r="B1231" i="184"/>
  <c r="B1249" i="184"/>
  <c r="B1268" i="184"/>
  <c r="B1290" i="184"/>
  <c r="B6" i="184"/>
  <c r="B14" i="184"/>
  <c r="B24" i="184"/>
  <c r="B33" i="184"/>
  <c r="B42" i="184"/>
  <c r="B51" i="184"/>
  <c r="B60" i="184"/>
  <c r="B69" i="184"/>
  <c r="B78" i="184"/>
  <c r="B88" i="184"/>
  <c r="B97" i="184"/>
  <c r="B106" i="184"/>
  <c r="B115" i="184"/>
  <c r="B124" i="184"/>
  <c r="B133" i="184"/>
  <c r="B142" i="184"/>
  <c r="B152" i="184"/>
  <c r="B161" i="184"/>
  <c r="B170" i="184"/>
  <c r="B179" i="184"/>
  <c r="B188" i="184"/>
  <c r="B197" i="184"/>
  <c r="B206" i="184"/>
  <c r="B216" i="184"/>
  <c r="B225" i="184"/>
  <c r="B234" i="184"/>
  <c r="B243" i="184"/>
  <c r="B252" i="184"/>
  <c r="B261" i="184"/>
  <c r="B270" i="184"/>
  <c r="B281" i="184"/>
  <c r="B291" i="184"/>
  <c r="B301" i="184"/>
  <c r="B313" i="184"/>
  <c r="B323" i="184"/>
  <c r="B333" i="184"/>
  <c r="B345" i="184"/>
  <c r="B355" i="184"/>
  <c r="B365" i="184"/>
  <c r="B377" i="184"/>
  <c r="B387" i="184"/>
  <c r="B397" i="184"/>
  <c r="B409" i="184"/>
  <c r="B419" i="184"/>
  <c r="B430" i="184"/>
  <c r="B444" i="184"/>
  <c r="B457" i="184"/>
  <c r="B469" i="184"/>
  <c r="B483" i="184"/>
  <c r="B494" i="184"/>
  <c r="B510" i="184"/>
  <c r="B526" i="184"/>
  <c r="B542" i="184"/>
  <c r="B558" i="184"/>
  <c r="B574" i="184"/>
  <c r="B590" i="184"/>
  <c r="B606" i="184"/>
  <c r="B622" i="184"/>
  <c r="B638" i="184"/>
  <c r="B654" i="184"/>
  <c r="B670" i="184"/>
  <c r="B686" i="184"/>
  <c r="B702" i="184"/>
  <c r="B718" i="184"/>
  <c r="B734" i="184"/>
  <c r="B750" i="184"/>
  <c r="B766" i="184"/>
  <c r="B782" i="184"/>
  <c r="B798" i="184"/>
  <c r="B814" i="184"/>
  <c r="B830" i="184"/>
  <c r="B846" i="184"/>
  <c r="B862" i="184"/>
  <c r="B878" i="184"/>
  <c r="B894" i="184"/>
  <c r="B910" i="184"/>
  <c r="B926" i="184"/>
  <c r="B942" i="184"/>
  <c r="B958" i="184"/>
  <c r="B974" i="184"/>
  <c r="B990" i="184"/>
  <c r="B1006" i="184"/>
  <c r="B1022" i="184"/>
  <c r="B1038" i="184"/>
  <c r="B1054" i="184"/>
  <c r="B1070" i="184"/>
  <c r="B1086" i="184"/>
  <c r="B1104" i="184"/>
  <c r="B1122" i="184"/>
  <c r="B1140" i="184"/>
  <c r="B1159" i="184"/>
  <c r="B1177" i="184"/>
  <c r="B1195" i="184"/>
  <c r="B1214" i="184"/>
  <c r="B1232" i="184"/>
  <c r="B1250" i="184"/>
  <c r="B1270" i="184"/>
  <c r="B1291" i="184"/>
  <c r="F1402" i="185"/>
  <c r="F1398" i="185"/>
  <c r="F1394" i="185"/>
  <c r="F1390" i="185"/>
  <c r="F1386" i="185"/>
  <c r="F1382" i="185"/>
  <c r="F1378" i="185"/>
  <c r="F1374" i="185"/>
  <c r="F1370" i="185"/>
  <c r="F1366" i="185"/>
  <c r="F1362" i="185"/>
  <c r="F1358" i="185"/>
  <c r="F1354" i="185"/>
  <c r="F1350" i="185"/>
  <c r="F1346" i="185"/>
  <c r="F1342" i="185"/>
  <c r="F1338" i="185"/>
  <c r="F1334" i="185"/>
  <c r="F1330" i="185"/>
  <c r="F1326" i="185"/>
  <c r="F1322" i="185"/>
  <c r="F1318" i="185"/>
  <c r="F1314" i="185"/>
  <c r="F1310" i="185"/>
  <c r="F1306" i="185"/>
  <c r="F1302" i="185"/>
  <c r="F1298" i="185"/>
  <c r="F1294" i="185"/>
  <c r="F1290" i="185"/>
  <c r="F1286" i="185"/>
  <c r="F1282" i="185"/>
  <c r="F1278" i="185"/>
  <c r="F1274" i="185"/>
  <c r="F1270" i="185"/>
  <c r="F1266" i="185"/>
  <c r="F1262" i="185"/>
  <c r="F1258" i="185"/>
  <c r="F1254" i="185"/>
  <c r="F1250" i="185"/>
  <c r="F1246" i="185"/>
  <c r="F1242" i="185"/>
  <c r="F1238" i="185"/>
  <c r="F1234" i="185"/>
  <c r="F1230" i="185"/>
  <c r="F1226" i="185"/>
  <c r="F1222" i="185"/>
  <c r="F1218" i="185"/>
  <c r="F1214" i="185"/>
  <c r="F1210" i="185"/>
  <c r="F1206" i="185"/>
  <c r="F1202" i="185"/>
  <c r="F1198" i="185"/>
  <c r="F1194" i="185"/>
  <c r="F1190" i="185"/>
  <c r="F1186" i="185"/>
  <c r="F1182" i="185"/>
  <c r="F1178" i="185"/>
  <c r="F1174" i="185"/>
  <c r="F1170" i="185"/>
  <c r="F1166" i="185"/>
  <c r="F1162" i="185"/>
  <c r="F1158" i="185"/>
  <c r="F1154" i="185"/>
  <c r="F1150" i="185"/>
  <c r="F1146" i="185"/>
  <c r="F1142" i="185"/>
  <c r="F1138" i="185"/>
  <c r="F1134" i="185"/>
  <c r="F1130" i="185"/>
  <c r="F1126" i="185"/>
  <c r="F1122" i="185"/>
  <c r="F1118" i="185"/>
  <c r="F1114" i="185"/>
  <c r="F1110" i="185"/>
  <c r="F1106" i="185"/>
  <c r="F1102" i="185"/>
  <c r="F1098" i="185"/>
  <c r="F1094" i="185"/>
  <c r="F1090" i="185"/>
  <c r="F1086" i="185"/>
  <c r="F1082" i="185"/>
  <c r="F1078" i="185"/>
  <c r="F1074" i="185"/>
  <c r="F1070" i="185"/>
  <c r="F1066" i="185"/>
  <c r="F1062" i="185"/>
  <c r="F1058" i="185"/>
  <c r="F1054" i="185"/>
  <c r="F1050" i="185"/>
  <c r="F1046" i="185"/>
  <c r="F1042" i="185"/>
  <c r="F1038" i="185"/>
  <c r="F1034" i="185"/>
  <c r="F1030" i="185"/>
  <c r="F1026" i="185"/>
  <c r="F1022" i="185"/>
  <c r="F1018" i="185"/>
  <c r="F1014" i="185"/>
  <c r="F1010" i="185"/>
  <c r="F1006" i="185"/>
  <c r="F1002" i="185"/>
  <c r="F998" i="185"/>
  <c r="F994" i="185"/>
  <c r="F990" i="185"/>
  <c r="F986" i="185"/>
  <c r="F982" i="185"/>
  <c r="F978" i="185"/>
  <c r="F974" i="185"/>
  <c r="F970" i="185"/>
  <c r="F966" i="185"/>
  <c r="F962" i="185"/>
  <c r="F1401" i="185"/>
  <c r="F1397" i="185"/>
  <c r="F1393" i="185"/>
  <c r="F1389" i="185"/>
  <c r="F1385" i="185"/>
  <c r="F1381" i="185"/>
  <c r="F1377" i="185"/>
  <c r="F1373" i="185"/>
  <c r="F1369" i="185"/>
  <c r="F1365" i="185"/>
  <c r="F1361" i="185"/>
  <c r="F1357" i="185"/>
  <c r="F1353" i="185"/>
  <c r="F1349" i="185"/>
  <c r="F1345" i="185"/>
  <c r="F1341" i="185"/>
  <c r="F1337" i="185"/>
  <c r="F1333" i="185"/>
  <c r="F1329" i="185"/>
  <c r="F1325" i="185"/>
  <c r="F1321" i="185"/>
  <c r="F1317" i="185"/>
  <c r="F1313" i="185"/>
  <c r="F1309" i="185"/>
  <c r="F1305" i="185"/>
  <c r="F1301" i="185"/>
  <c r="F1297" i="185"/>
  <c r="F1293" i="185"/>
  <c r="F1289" i="185"/>
  <c r="F1285" i="185"/>
  <c r="F1281" i="185"/>
  <c r="F1277" i="185"/>
  <c r="F1273" i="185"/>
  <c r="F1269" i="185"/>
  <c r="F1265" i="185"/>
  <c r="F1261" i="185"/>
  <c r="F1257" i="185"/>
  <c r="F1253" i="185"/>
  <c r="F1249" i="185"/>
  <c r="F1245" i="185"/>
  <c r="F1241" i="185"/>
  <c r="F1237" i="185"/>
  <c r="F1233" i="185"/>
  <c r="F1229" i="185"/>
  <c r="F1225" i="185"/>
  <c r="F1221" i="185"/>
  <c r="F1217" i="185"/>
  <c r="F1213" i="185"/>
  <c r="F1209" i="185"/>
  <c r="F1205" i="185"/>
  <c r="F1201" i="185"/>
  <c r="F1197" i="185"/>
  <c r="F1193" i="185"/>
  <c r="F1189" i="185"/>
  <c r="F1185" i="185"/>
  <c r="F1181" i="185"/>
  <c r="F1177" i="185"/>
  <c r="F1173" i="185"/>
  <c r="F1169" i="185"/>
  <c r="F1165" i="185"/>
  <c r="F1161" i="185"/>
  <c r="F1157" i="185"/>
  <c r="F1153" i="185"/>
  <c r="F1149" i="185"/>
  <c r="F1145" i="185"/>
  <c r="F1141" i="185"/>
  <c r="F1137" i="185"/>
  <c r="F1133" i="185"/>
  <c r="F1129" i="185"/>
  <c r="F1125" i="185"/>
  <c r="F1121" i="185"/>
  <c r="F1117" i="185"/>
  <c r="F1113" i="185"/>
  <c r="F1109" i="185"/>
  <c r="F1105" i="185"/>
  <c r="F1403" i="185"/>
  <c r="F1399" i="185"/>
  <c r="F1395" i="185"/>
  <c r="F1391" i="185"/>
  <c r="F1387" i="185"/>
  <c r="F1383" i="185"/>
  <c r="F1379" i="185"/>
  <c r="F1375" i="185"/>
  <c r="F1371" i="185"/>
  <c r="F1367" i="185"/>
  <c r="F1363" i="185"/>
  <c r="F1359" i="185"/>
  <c r="F1355" i="185"/>
  <c r="F1351" i="185"/>
  <c r="F1347" i="185"/>
  <c r="F1343" i="185"/>
  <c r="F1339" i="185"/>
  <c r="F1335" i="185"/>
  <c r="F1331" i="185"/>
  <c r="F1327" i="185"/>
  <c r="F1323" i="185"/>
  <c r="F1319" i="185"/>
  <c r="F1315" i="185"/>
  <c r="F1311" i="185"/>
  <c r="F1307" i="185"/>
  <c r="F1303" i="185"/>
  <c r="F1299" i="185"/>
  <c r="F1295" i="185"/>
  <c r="F1291" i="185"/>
  <c r="F1287" i="185"/>
  <c r="F1283" i="185"/>
  <c r="F1279" i="185"/>
  <c r="F1275" i="185"/>
  <c r="F1271" i="185"/>
  <c r="F1267" i="185"/>
  <c r="F1263" i="185"/>
  <c r="F1259" i="185"/>
  <c r="F1255" i="185"/>
  <c r="F1251" i="185"/>
  <c r="F1247" i="185"/>
  <c r="F1243" i="185"/>
  <c r="F1239" i="185"/>
  <c r="F1235" i="185"/>
  <c r="F1231" i="185"/>
  <c r="F1227" i="185"/>
  <c r="F1223" i="185"/>
  <c r="F1219" i="185"/>
  <c r="F1215" i="185"/>
  <c r="F1211" i="185"/>
  <c r="F1207" i="185"/>
  <c r="F1203" i="185"/>
  <c r="F1199" i="185"/>
  <c r="F1195" i="185"/>
  <c r="F1191" i="185"/>
  <c r="F1187" i="185"/>
  <c r="F1183" i="185"/>
  <c r="F1179" i="185"/>
  <c r="F1175" i="185"/>
  <c r="F1171" i="185"/>
  <c r="F1167" i="185"/>
  <c r="F1163" i="185"/>
  <c r="F1159" i="185"/>
  <c r="F1155" i="185"/>
  <c r="F1384" i="185"/>
  <c r="F1352" i="185"/>
  <c r="F1320" i="185"/>
  <c r="F1288" i="185"/>
  <c r="F1256" i="185"/>
  <c r="F1224" i="185"/>
  <c r="F1192" i="185"/>
  <c r="F1160" i="185"/>
  <c r="F1148" i="185"/>
  <c r="F1143" i="185"/>
  <c r="F1132" i="185"/>
  <c r="F1127" i="185"/>
  <c r="F1116" i="185"/>
  <c r="F1111" i="185"/>
  <c r="F1096" i="185"/>
  <c r="F1087" i="185"/>
  <c r="F1073" i="185"/>
  <c r="F1064" i="185"/>
  <c r="F1055" i="185"/>
  <c r="F1041" i="185"/>
  <c r="F1032" i="185"/>
  <c r="F1023" i="185"/>
  <c r="F1009" i="185"/>
  <c r="F1000" i="185"/>
  <c r="F1396" i="185"/>
  <c r="F1364" i="185"/>
  <c r="F1332" i="185"/>
  <c r="F1300" i="185"/>
  <c r="F1268" i="185"/>
  <c r="F1236" i="185"/>
  <c r="F1204" i="185"/>
  <c r="F1172" i="185"/>
  <c r="F1376" i="185"/>
  <c r="F1344" i="185"/>
  <c r="F1312" i="185"/>
  <c r="F1388" i="185"/>
  <c r="F1356" i="185"/>
  <c r="F1324" i="185"/>
  <c r="F1292" i="185"/>
  <c r="F1400" i="185"/>
  <c r="F1368" i="185"/>
  <c r="F1336" i="185"/>
  <c r="F1304" i="185"/>
  <c r="F1272" i="185"/>
  <c r="F1240" i="185"/>
  <c r="F1208" i="185"/>
  <c r="F1176" i="185"/>
  <c r="F1151" i="185"/>
  <c r="F1140" i="185"/>
  <c r="F1135" i="185"/>
  <c r="F1124" i="185"/>
  <c r="F1119" i="185"/>
  <c r="F1108" i="185"/>
  <c r="F1103" i="185"/>
  <c r="F1089" i="185"/>
  <c r="F1080" i="185"/>
  <c r="F1071" i="185"/>
  <c r="F1057" i="185"/>
  <c r="F1048" i="185"/>
  <c r="F1039" i="185"/>
  <c r="F1025" i="185"/>
  <c r="F1016" i="185"/>
  <c r="F1007" i="185"/>
  <c r="F993" i="185"/>
  <c r="F984" i="185"/>
  <c r="F975" i="185"/>
  <c r="F961" i="185"/>
  <c r="F957" i="185"/>
  <c r="F953" i="185"/>
  <c r="F949" i="185"/>
  <c r="F945" i="185"/>
  <c r="F941" i="185"/>
  <c r="F937" i="185"/>
  <c r="F933" i="185"/>
  <c r="F929" i="185"/>
  <c r="F925" i="185"/>
  <c r="F921" i="185"/>
  <c r="F917" i="185"/>
  <c r="F913" i="185"/>
  <c r="F909" i="185"/>
  <c r="F905" i="185"/>
  <c r="F901" i="185"/>
  <c r="F897" i="185"/>
  <c r="F893" i="185"/>
  <c r="F889" i="185"/>
  <c r="F885" i="185"/>
  <c r="F881" i="185"/>
  <c r="F877" i="185"/>
  <c r="F873" i="185"/>
  <c r="F869" i="185"/>
  <c r="F865" i="185"/>
  <c r="F861" i="185"/>
  <c r="F857" i="185"/>
  <c r="F853" i="185"/>
  <c r="F849" i="185"/>
  <c r="F845" i="185"/>
  <c r="F841" i="185"/>
  <c r="F837" i="185"/>
  <c r="F833" i="185"/>
  <c r="F829" i="185"/>
  <c r="F825" i="185"/>
  <c r="F821" i="185"/>
  <c r="F817" i="185"/>
  <c r="F813" i="185"/>
  <c r="F809" i="185"/>
  <c r="F805" i="185"/>
  <c r="F801" i="185"/>
  <c r="F797" i="185"/>
  <c r="F793" i="185"/>
  <c r="F789" i="185"/>
  <c r="F785" i="185"/>
  <c r="F781" i="185"/>
  <c r="F777" i="185"/>
  <c r="F773" i="185"/>
  <c r="F769" i="185"/>
  <c r="F765" i="185"/>
  <c r="F761" i="185"/>
  <c r="F757" i="185"/>
  <c r="F753" i="185"/>
  <c r="F749" i="185"/>
  <c r="F745" i="185"/>
  <c r="F741" i="185"/>
  <c r="F737" i="185"/>
  <c r="F733" i="185"/>
  <c r="F729" i="185"/>
  <c r="F725" i="185"/>
  <c r="F721" i="185"/>
  <c r="F717" i="185"/>
  <c r="F713" i="185"/>
  <c r="F709" i="185"/>
  <c r="F705" i="185"/>
  <c r="F701" i="185"/>
  <c r="F697" i="185"/>
  <c r="F693" i="185"/>
  <c r="F689" i="185"/>
  <c r="F685" i="185"/>
  <c r="F681" i="185"/>
  <c r="F677" i="185"/>
  <c r="F673" i="185"/>
  <c r="F669" i="185"/>
  <c r="F665" i="185"/>
  <c r="F661" i="185"/>
  <c r="F657" i="185"/>
  <c r="F653" i="185"/>
  <c r="F649" i="185"/>
  <c r="F645" i="185"/>
  <c r="F641" i="185"/>
  <c r="F637" i="185"/>
  <c r="F633" i="185"/>
  <c r="F629" i="185"/>
  <c r="F625" i="185"/>
  <c r="F621" i="185"/>
  <c r="F617" i="185"/>
  <c r="F613" i="185"/>
  <c r="F609" i="185"/>
  <c r="F605" i="185"/>
  <c r="F601" i="185"/>
  <c r="F597" i="185"/>
  <c r="F593" i="185"/>
  <c r="F589" i="185"/>
  <c r="F585" i="185"/>
  <c r="F581" i="185"/>
  <c r="F577" i="185"/>
  <c r="F573" i="185"/>
  <c r="F569" i="185"/>
  <c r="F565" i="185"/>
  <c r="F561" i="185"/>
  <c r="F557" i="185"/>
  <c r="F553" i="185"/>
  <c r="F549" i="185"/>
  <c r="F545" i="185"/>
  <c r="F541" i="185"/>
  <c r="F537" i="185"/>
  <c r="F533" i="185"/>
  <c r="F529" i="185"/>
  <c r="F525" i="185"/>
  <c r="F521" i="185"/>
  <c r="F517" i="185"/>
  <c r="F513" i="185"/>
  <c r="F509" i="185"/>
  <c r="F505" i="185"/>
  <c r="F501" i="185"/>
  <c r="F497" i="185"/>
  <c r="F493" i="185"/>
  <c r="F489" i="185"/>
  <c r="F485" i="185"/>
  <c r="F481" i="185"/>
  <c r="F477" i="185"/>
  <c r="F473" i="185"/>
  <c r="F469" i="185"/>
  <c r="F465" i="185"/>
  <c r="F461" i="185"/>
  <c r="F457" i="185"/>
  <c r="F453" i="185"/>
  <c r="F449" i="185"/>
  <c r="F445" i="185"/>
  <c r="F441" i="185"/>
  <c r="F437" i="185"/>
  <c r="F433" i="185"/>
  <c r="F429" i="185"/>
  <c r="F425" i="185"/>
  <c r="F421" i="185"/>
  <c r="F417" i="185"/>
  <c r="F413" i="185"/>
  <c r="F409" i="185"/>
  <c r="F405" i="185"/>
  <c r="F401" i="185"/>
  <c r="F397" i="185"/>
  <c r="F393" i="185"/>
  <c r="F1380" i="185"/>
  <c r="F1348" i="185"/>
  <c r="F1316" i="185"/>
  <c r="F1284" i="185"/>
  <c r="F1392" i="185"/>
  <c r="F1360" i="185"/>
  <c r="F1328" i="185"/>
  <c r="F1296" i="185"/>
  <c r="F1372" i="185"/>
  <c r="F1340" i="185"/>
  <c r="F1308" i="185"/>
  <c r="F8" i="185"/>
  <c r="F12" i="185"/>
  <c r="F16" i="185"/>
  <c r="F20" i="185"/>
  <c r="F24" i="185"/>
  <c r="F28" i="185"/>
  <c r="F32" i="185"/>
  <c r="F36" i="185"/>
  <c r="F40" i="185"/>
  <c r="F44" i="185"/>
  <c r="F48" i="185"/>
  <c r="F52" i="185"/>
  <c r="F56" i="185"/>
  <c r="F60" i="185"/>
  <c r="F64" i="185"/>
  <c r="F68" i="185"/>
  <c r="F72" i="185"/>
  <c r="F76" i="185"/>
  <c r="F80" i="185"/>
  <c r="F84" i="185"/>
  <c r="F88" i="185"/>
  <c r="F92" i="185"/>
  <c r="F96" i="185"/>
  <c r="F100" i="185"/>
  <c r="F104" i="185"/>
  <c r="F108" i="185"/>
  <c r="F112" i="185"/>
  <c r="F116" i="185"/>
  <c r="F120" i="185"/>
  <c r="F124" i="185"/>
  <c r="F128" i="185"/>
  <c r="F132" i="185"/>
  <c r="F136" i="185"/>
  <c r="F140" i="185"/>
  <c r="F144" i="185"/>
  <c r="F148" i="185"/>
  <c r="F152" i="185"/>
  <c r="F156" i="185"/>
  <c r="F160" i="185"/>
  <c r="F164" i="185"/>
  <c r="F168" i="185"/>
  <c r="F172" i="185"/>
  <c r="F176" i="185"/>
  <c r="F180" i="185"/>
  <c r="F184" i="185"/>
  <c r="F188" i="185"/>
  <c r="F192" i="185"/>
  <c r="F196" i="185"/>
  <c r="F200" i="185"/>
  <c r="F204" i="185"/>
  <c r="F208" i="185"/>
  <c r="F212" i="185"/>
  <c r="F216" i="185"/>
  <c r="F220" i="185"/>
  <c r="F224" i="185"/>
  <c r="F228" i="185"/>
  <c r="F232" i="185"/>
  <c r="F236" i="185"/>
  <c r="F240" i="185"/>
  <c r="F244" i="185"/>
  <c r="F248" i="185"/>
  <c r="F252" i="185"/>
  <c r="F256" i="185"/>
  <c r="F260" i="185"/>
  <c r="F264" i="185"/>
  <c r="F268" i="185"/>
  <c r="F272" i="185"/>
  <c r="F276" i="185"/>
  <c r="F280" i="185"/>
  <c r="F284" i="185"/>
  <c r="F288" i="185"/>
  <c r="F292" i="185"/>
  <c r="F296" i="185"/>
  <c r="F300" i="185"/>
  <c r="F304" i="185"/>
  <c r="F308" i="185"/>
  <c r="F312" i="185"/>
  <c r="F316" i="185"/>
  <c r="F320" i="185"/>
  <c r="F324" i="185"/>
  <c r="F328" i="185"/>
  <c r="F332" i="185"/>
  <c r="F336" i="185"/>
  <c r="F340" i="185"/>
  <c r="F344" i="185"/>
  <c r="F348" i="185"/>
  <c r="F352" i="185"/>
  <c r="F356" i="185"/>
  <c r="F360" i="185"/>
  <c r="F364" i="185"/>
  <c r="F368" i="185"/>
  <c r="F372" i="185"/>
  <c r="F376" i="185"/>
  <c r="F380" i="185"/>
  <c r="F384" i="185"/>
  <c r="F388" i="185"/>
  <c r="F392" i="185"/>
  <c r="F406" i="185"/>
  <c r="F415" i="185"/>
  <c r="F424" i="185"/>
  <c r="F438" i="185"/>
  <c r="F447" i="185"/>
  <c r="F456" i="185"/>
  <c r="F470" i="185"/>
  <c r="F479" i="185"/>
  <c r="F488" i="185"/>
  <c r="F502" i="185"/>
  <c r="F511" i="185"/>
  <c r="F520" i="185"/>
  <c r="F534" i="185"/>
  <c r="F543" i="185"/>
  <c r="F552" i="185"/>
  <c r="F566" i="185"/>
  <c r="F575" i="185"/>
  <c r="F584" i="185"/>
  <c r="F598" i="185"/>
  <c r="F607" i="185"/>
  <c r="F616" i="185"/>
  <c r="F630" i="185"/>
  <c r="F639" i="185"/>
  <c r="F648" i="185"/>
  <c r="F662" i="185"/>
  <c r="F671" i="185"/>
  <c r="F680" i="185"/>
  <c r="F694" i="185"/>
  <c r="F703" i="185"/>
  <c r="F712" i="185"/>
  <c r="F726" i="185"/>
  <c r="F735" i="185"/>
  <c r="F744" i="185"/>
  <c r="F758" i="185"/>
  <c r="F767" i="185"/>
  <c r="F776" i="185"/>
  <c r="F790" i="185"/>
  <c r="F799" i="185"/>
  <c r="F808" i="185"/>
  <c r="F822" i="185"/>
  <c r="F831" i="185"/>
  <c r="F840" i="185"/>
  <c r="F854" i="185"/>
  <c r="F863" i="185"/>
  <c r="F872" i="185"/>
  <c r="F886" i="185"/>
  <c r="F895" i="185"/>
  <c r="F904" i="185"/>
  <c r="F918" i="185"/>
  <c r="F927" i="185"/>
  <c r="F936" i="185"/>
  <c r="F950" i="185"/>
  <c r="F959" i="185"/>
  <c r="F964" i="185"/>
  <c r="F973" i="185"/>
  <c r="F983" i="185"/>
  <c r="F988" i="185"/>
  <c r="F1003" i="185"/>
  <c r="F1008" i="185"/>
  <c r="F1013" i="185"/>
  <c r="F1044" i="185"/>
  <c r="F1049" i="185"/>
  <c r="F1069" i="185"/>
  <c r="F1075" i="185"/>
  <c r="F1095" i="185"/>
  <c r="F1100" i="185"/>
  <c r="F1112" i="185"/>
  <c r="F1131" i="185"/>
  <c r="F1144" i="185"/>
  <c r="F1164" i="185"/>
  <c r="F402" i="185"/>
  <c r="F411" i="185"/>
  <c r="F420" i="185"/>
  <c r="F434" i="185"/>
  <c r="F443" i="185"/>
  <c r="F452" i="185"/>
  <c r="F466" i="185"/>
  <c r="F475" i="185"/>
  <c r="F484" i="185"/>
  <c r="F498" i="185"/>
  <c r="F507" i="185"/>
  <c r="F516" i="185"/>
  <c r="F530" i="185"/>
  <c r="F539" i="185"/>
  <c r="F548" i="185"/>
  <c r="F562" i="185"/>
  <c r="F571" i="185"/>
  <c r="F580" i="185"/>
  <c r="F594" i="185"/>
  <c r="F603" i="185"/>
  <c r="F612" i="185"/>
  <c r="F626" i="185"/>
  <c r="F635" i="185"/>
  <c r="F644" i="185"/>
  <c r="F658" i="185"/>
  <c r="F667" i="185"/>
  <c r="F676" i="185"/>
  <c r="F690" i="185"/>
  <c r="F699" i="185"/>
  <c r="F708" i="185"/>
  <c r="F722" i="185"/>
  <c r="F731" i="185"/>
  <c r="F740" i="185"/>
  <c r="F754" i="185"/>
  <c r="F763" i="185"/>
  <c r="F772" i="185"/>
  <c r="F786" i="185"/>
  <c r="F795" i="185"/>
  <c r="F804" i="185"/>
  <c r="F818" i="185"/>
  <c r="F827" i="185"/>
  <c r="F836" i="185"/>
  <c r="F850" i="185"/>
  <c r="F859" i="185"/>
  <c r="F868" i="185"/>
  <c r="F882" i="185"/>
  <c r="F891" i="185"/>
  <c r="F900" i="185"/>
  <c r="F914" i="185"/>
  <c r="F923" i="185"/>
  <c r="F932" i="185"/>
  <c r="F946" i="185"/>
  <c r="F955" i="185"/>
  <c r="F969" i="185"/>
  <c r="F979" i="185"/>
  <c r="F1019" i="185"/>
  <c r="F1024" i="185"/>
  <c r="F1029" i="185"/>
  <c r="F1060" i="185"/>
  <c r="F1065" i="185"/>
  <c r="F1085" i="185"/>
  <c r="F1091" i="185"/>
  <c r="F1220" i="185"/>
  <c r="F1248" i="185"/>
  <c r="F1276" i="185"/>
  <c r="F329" i="185"/>
  <c r="F333" i="185"/>
  <c r="F337" i="185"/>
  <c r="F341" i="185"/>
  <c r="F345" i="185"/>
  <c r="F349" i="185"/>
  <c r="F353" i="185"/>
  <c r="F357" i="185"/>
  <c r="F361" i="185"/>
  <c r="F365" i="185"/>
  <c r="F369" i="185"/>
  <c r="F373" i="185"/>
  <c r="F377" i="185"/>
  <c r="F381" i="185"/>
  <c r="F385" i="185"/>
  <c r="F389" i="185"/>
  <c r="F398" i="185"/>
  <c r="F407" i="185"/>
  <c r="F416" i="185"/>
  <c r="F430" i="185"/>
  <c r="F439" i="185"/>
  <c r="F448" i="185"/>
  <c r="F462" i="185"/>
  <c r="F471" i="185"/>
  <c r="F480" i="185"/>
  <c r="F494" i="185"/>
  <c r="F503" i="185"/>
  <c r="F512" i="185"/>
  <c r="F526" i="185"/>
  <c r="F535" i="185"/>
  <c r="F544" i="185"/>
  <c r="F558" i="185"/>
  <c r="F567" i="185"/>
  <c r="F576" i="185"/>
  <c r="F590" i="185"/>
  <c r="F599" i="185"/>
  <c r="F608" i="185"/>
  <c r="F622" i="185"/>
  <c r="F631" i="185"/>
  <c r="F640" i="185"/>
  <c r="F654" i="185"/>
  <c r="F663" i="185"/>
  <c r="F672" i="185"/>
  <c r="F686" i="185"/>
  <c r="F695" i="185"/>
  <c r="F704" i="185"/>
  <c r="F718" i="185"/>
  <c r="F727" i="185"/>
  <c r="F736" i="185"/>
  <c r="F750" i="185"/>
  <c r="F759" i="185"/>
  <c r="F768" i="185"/>
  <c r="F782" i="185"/>
  <c r="F791" i="185"/>
  <c r="F800" i="185"/>
  <c r="F814" i="185"/>
  <c r="F823" i="185"/>
  <c r="F832" i="185"/>
  <c r="F846" i="185"/>
  <c r="F855" i="185"/>
  <c r="F864" i="185"/>
  <c r="F878" i="185"/>
  <c r="F887" i="185"/>
  <c r="F896" i="185"/>
  <c r="F910" i="185"/>
  <c r="F919" i="185"/>
  <c r="F928" i="185"/>
  <c r="F942" i="185"/>
  <c r="F951" i="185"/>
  <c r="F960" i="185"/>
  <c r="F965" i="185"/>
  <c r="F989" i="185"/>
  <c r="F999" i="185"/>
  <c r="F1004" i="185"/>
  <c r="F1035" i="185"/>
  <c r="F1040" i="185"/>
  <c r="F1045" i="185"/>
  <c r="F1076" i="185"/>
  <c r="F1081" i="185"/>
  <c r="F1101" i="185"/>
  <c r="F1107" i="185"/>
  <c r="F1120" i="185"/>
  <c r="F1139" i="185"/>
  <c r="F1152" i="185"/>
  <c r="F1180" i="185"/>
  <c r="F1200" i="185"/>
  <c r="F1228" i="185"/>
  <c r="F426" i="185"/>
  <c r="F435" i="185"/>
  <c r="F444" i="185"/>
  <c r="F458" i="185"/>
  <c r="F467" i="185"/>
  <c r="F476" i="185"/>
  <c r="F490" i="185"/>
  <c r="F499" i="185"/>
  <c r="F508" i="185"/>
  <c r="F522" i="185"/>
  <c r="F531" i="185"/>
  <c r="F540" i="185"/>
  <c r="F554" i="185"/>
  <c r="F563" i="185"/>
  <c r="F572" i="185"/>
  <c r="F586" i="185"/>
  <c r="F595" i="185"/>
  <c r="F604" i="185"/>
  <c r="F618" i="185"/>
  <c r="F627" i="185"/>
  <c r="F636" i="185"/>
  <c r="F650" i="185"/>
  <c r="F659" i="185"/>
  <c r="F668" i="185"/>
  <c r="F682" i="185"/>
  <c r="F691" i="185"/>
  <c r="F700" i="185"/>
  <c r="F714" i="185"/>
  <c r="F723" i="185"/>
  <c r="F732" i="185"/>
  <c r="F746" i="185"/>
  <c r="F755" i="185"/>
  <c r="F764" i="185"/>
  <c r="F778" i="185"/>
  <c r="F787" i="185"/>
  <c r="F796" i="185"/>
  <c r="F810" i="185"/>
  <c r="F819" i="185"/>
  <c r="F828" i="185"/>
  <c r="F842" i="185"/>
  <c r="F851" i="185"/>
  <c r="F860" i="185"/>
  <c r="F874" i="185"/>
  <c r="F883" i="185"/>
  <c r="F892" i="185"/>
  <c r="F906" i="185"/>
  <c r="F915" i="185"/>
  <c r="F924" i="185"/>
  <c r="F938" i="185"/>
  <c r="F947" i="185"/>
  <c r="F956" i="185"/>
  <c r="F980" i="185"/>
  <c r="F985" i="185"/>
  <c r="F995" i="185"/>
  <c r="F1015" i="185"/>
  <c r="F1020" i="185"/>
  <c r="F1051" i="185"/>
  <c r="F1056" i="185"/>
  <c r="F1061" i="185"/>
  <c r="F1092" i="185"/>
  <c r="F1097" i="185"/>
  <c r="F66" i="185"/>
  <c r="F70" i="185"/>
  <c r="F74" i="185"/>
  <c r="F78" i="185"/>
  <c r="F82" i="185"/>
  <c r="F86" i="185"/>
  <c r="F90" i="185"/>
  <c r="F94" i="185"/>
  <c r="F98" i="185"/>
  <c r="F102" i="185"/>
  <c r="F106" i="185"/>
  <c r="F110" i="185"/>
  <c r="F114" i="185"/>
  <c r="F118" i="185"/>
  <c r="F122" i="185"/>
  <c r="F126" i="185"/>
  <c r="F130" i="185"/>
  <c r="F134" i="185"/>
  <c r="F138" i="185"/>
  <c r="F142" i="185"/>
  <c r="F146" i="185"/>
  <c r="F150" i="185"/>
  <c r="F154" i="185"/>
  <c r="F158" i="185"/>
  <c r="F162" i="185"/>
  <c r="F166" i="185"/>
  <c r="F170" i="185"/>
  <c r="F174" i="185"/>
  <c r="F178" i="185"/>
  <c r="F182" i="185"/>
  <c r="F186" i="185"/>
  <c r="F190" i="185"/>
  <c r="F194" i="185"/>
  <c r="F198" i="185"/>
  <c r="F202" i="185"/>
  <c r="F206" i="185"/>
  <c r="F210" i="185"/>
  <c r="F214" i="185"/>
  <c r="F218" i="185"/>
  <c r="F222" i="185"/>
  <c r="F226" i="185"/>
  <c r="F230" i="185"/>
  <c r="F234" i="185"/>
  <c r="F238" i="185"/>
  <c r="F242" i="185"/>
  <c r="F246" i="185"/>
  <c r="F250" i="185"/>
  <c r="F254" i="185"/>
  <c r="F258" i="185"/>
  <c r="F262" i="185"/>
  <c r="F266" i="185"/>
  <c r="F270" i="185"/>
  <c r="F274" i="185"/>
  <c r="F278" i="185"/>
  <c r="F282" i="185"/>
  <c r="F286" i="185"/>
  <c r="F290" i="185"/>
  <c r="F294" i="185"/>
  <c r="F298" i="185"/>
  <c r="F302" i="185"/>
  <c r="F306" i="185"/>
  <c r="F310" i="185"/>
  <c r="F314" i="185"/>
  <c r="F318" i="185"/>
  <c r="F322" i="185"/>
  <c r="F326" i="185"/>
  <c r="F330" i="185"/>
  <c r="F334" i="185"/>
  <c r="F338" i="185"/>
  <c r="F342" i="185"/>
  <c r="F346" i="185"/>
  <c r="F350" i="185"/>
  <c r="F354" i="185"/>
  <c r="F358" i="185"/>
  <c r="F362" i="185"/>
  <c r="F366" i="185"/>
  <c r="F370" i="185"/>
  <c r="F374" i="185"/>
  <c r="F378" i="185"/>
  <c r="F382" i="185"/>
  <c r="F386" i="185"/>
  <c r="F390" i="185"/>
  <c r="F399" i="185"/>
  <c r="F408" i="185"/>
  <c r="F422" i="185"/>
  <c r="F431" i="185"/>
  <c r="F440" i="185"/>
  <c r="F454" i="185"/>
  <c r="F463" i="185"/>
  <c r="F472" i="185"/>
  <c r="F486" i="185"/>
  <c r="F495" i="185"/>
  <c r="F504" i="185"/>
  <c r="F518" i="185"/>
  <c r="F527" i="185"/>
  <c r="F536" i="185"/>
  <c r="F550" i="185"/>
  <c r="F559" i="185"/>
  <c r="F568" i="185"/>
  <c r="F582" i="185"/>
  <c r="F591" i="185"/>
  <c r="F600" i="185"/>
  <c r="F614" i="185"/>
  <c r="F623" i="185"/>
  <c r="F632" i="185"/>
  <c r="F646" i="185"/>
  <c r="F655" i="185"/>
  <c r="F664" i="185"/>
  <c r="F678" i="185"/>
  <c r="F687" i="185"/>
  <c r="F696" i="185"/>
  <c r="F710" i="185"/>
  <c r="F719" i="185"/>
  <c r="F728" i="185"/>
  <c r="F742" i="185"/>
  <c r="F751" i="185"/>
  <c r="F760" i="185"/>
  <c r="F774" i="185"/>
  <c r="F783" i="185"/>
  <c r="F792" i="185"/>
  <c r="F806" i="185"/>
  <c r="F815" i="185"/>
  <c r="F824" i="185"/>
  <c r="F838" i="185"/>
  <c r="F847" i="185"/>
  <c r="F856" i="185"/>
  <c r="F870" i="185"/>
  <c r="F879" i="185"/>
  <c r="F888" i="185"/>
  <c r="F902" i="185"/>
  <c r="F911" i="185"/>
  <c r="F920" i="185"/>
  <c r="F934" i="185"/>
  <c r="F943" i="185"/>
  <c r="F952" i="185"/>
  <c r="F971" i="185"/>
  <c r="F976" i="185"/>
  <c r="F1005" i="185"/>
  <c r="F1011" i="185"/>
  <c r="F1031" i="185"/>
  <c r="F1036" i="185"/>
  <c r="F1067" i="185"/>
  <c r="F1072" i="185"/>
  <c r="F1077" i="185"/>
  <c r="F1115" i="185"/>
  <c r="F1128" i="185"/>
  <c r="F1147" i="185"/>
  <c r="F1188" i="185"/>
  <c r="F1216" i="185"/>
  <c r="F1244" i="185"/>
  <c r="F1264" i="185"/>
  <c r="F395" i="185"/>
  <c r="F404" i="185"/>
  <c r="F418" i="185"/>
  <c r="F427" i="185"/>
  <c r="F436" i="185"/>
  <c r="F450" i="185"/>
  <c r="F459" i="185"/>
  <c r="F468" i="185"/>
  <c r="F482" i="185"/>
  <c r="F491" i="185"/>
  <c r="F500" i="185"/>
  <c r="F514" i="185"/>
  <c r="F523" i="185"/>
  <c r="F532" i="185"/>
  <c r="F546" i="185"/>
  <c r="F555" i="185"/>
  <c r="F564" i="185"/>
  <c r="F578" i="185"/>
  <c r="F587" i="185"/>
  <c r="F596" i="185"/>
  <c r="F610" i="185"/>
  <c r="F619" i="185"/>
  <c r="F628" i="185"/>
  <c r="F642" i="185"/>
  <c r="F651" i="185"/>
  <c r="F660" i="185"/>
  <c r="F674" i="185"/>
  <c r="F683" i="185"/>
  <c r="F692" i="185"/>
  <c r="F706" i="185"/>
  <c r="F715" i="185"/>
  <c r="F724" i="185"/>
  <c r="F738" i="185"/>
  <c r="F747" i="185"/>
  <c r="F756" i="185"/>
  <c r="F770" i="185"/>
  <c r="F779" i="185"/>
  <c r="F788" i="185"/>
  <c r="F802" i="185"/>
  <c r="F811" i="185"/>
  <c r="F820" i="185"/>
  <c r="F834" i="185"/>
  <c r="F843" i="185"/>
  <c r="F852" i="185"/>
  <c r="F866" i="185"/>
  <c r="F875" i="185"/>
  <c r="F884" i="185"/>
  <c r="F898" i="185"/>
  <c r="F907" i="185"/>
  <c r="F916" i="185"/>
  <c r="F930" i="185"/>
  <c r="F939" i="185"/>
  <c r="F948" i="185"/>
  <c r="F967" i="185"/>
  <c r="F981" i="185"/>
  <c r="F991" i="185"/>
  <c r="F996" i="185"/>
  <c r="F1001" i="185"/>
  <c r="F1021" i="185"/>
  <c r="F1027" i="185"/>
  <c r="F1047" i="185"/>
  <c r="F1052" i="185"/>
  <c r="F1083" i="185"/>
  <c r="F1088" i="185"/>
  <c r="F1093" i="185"/>
  <c r="F1168" i="185"/>
  <c r="F1196" i="185"/>
  <c r="F255" i="185"/>
  <c r="F259" i="185"/>
  <c r="F263" i="185"/>
  <c r="F267" i="185"/>
  <c r="F271" i="185"/>
  <c r="F275" i="185"/>
  <c r="F279" i="185"/>
  <c r="F283" i="185"/>
  <c r="F287" i="185"/>
  <c r="F291" i="185"/>
  <c r="F295" i="185"/>
  <c r="F299" i="185"/>
  <c r="F303" i="185"/>
  <c r="F307" i="185"/>
  <c r="F311" i="185"/>
  <c r="F315" i="185"/>
  <c r="F319" i="185"/>
  <c r="F323" i="185"/>
  <c r="F327" i="185"/>
  <c r="F331" i="185"/>
  <c r="F335" i="185"/>
  <c r="F339" i="185"/>
  <c r="F343" i="185"/>
  <c r="F347" i="185"/>
  <c r="F351" i="185"/>
  <c r="F355" i="185"/>
  <c r="F359" i="185"/>
  <c r="F363" i="185"/>
  <c r="F367" i="185"/>
  <c r="F371" i="185"/>
  <c r="F375" i="185"/>
  <c r="F379" i="185"/>
  <c r="F383" i="185"/>
  <c r="F387" i="185"/>
  <c r="F391" i="185"/>
  <c r="F400" i="185"/>
  <c r="F414" i="185"/>
  <c r="F423" i="185"/>
  <c r="F432" i="185"/>
  <c r="F446" i="185"/>
  <c r="F455" i="185"/>
  <c r="F464" i="185"/>
  <c r="F478" i="185"/>
  <c r="F487" i="185"/>
  <c r="F496" i="185"/>
  <c r="F510" i="185"/>
  <c r="F519" i="185"/>
  <c r="F528" i="185"/>
  <c r="F542" i="185"/>
  <c r="F551" i="185"/>
  <c r="F560" i="185"/>
  <c r="F574" i="185"/>
  <c r="F583" i="185"/>
  <c r="F592" i="185"/>
  <c r="F606" i="185"/>
  <c r="F615" i="185"/>
  <c r="F624" i="185"/>
  <c r="F638" i="185"/>
  <c r="F647" i="185"/>
  <c r="F656" i="185"/>
  <c r="F670" i="185"/>
  <c r="F679" i="185"/>
  <c r="F688" i="185"/>
  <c r="F702" i="185"/>
  <c r="F711" i="185"/>
  <c r="F720" i="185"/>
  <c r="F734" i="185"/>
  <c r="F743" i="185"/>
  <c r="F752" i="185"/>
  <c r="F766" i="185"/>
  <c r="F775" i="185"/>
  <c r="F784" i="185"/>
  <c r="F798" i="185"/>
  <c r="F807" i="185"/>
  <c r="F816" i="185"/>
  <c r="F830" i="185"/>
  <c r="F839" i="185"/>
  <c r="F848" i="185"/>
  <c r="F862" i="185"/>
  <c r="F871" i="185"/>
  <c r="F880" i="185"/>
  <c r="F894" i="185"/>
  <c r="F903" i="185"/>
  <c r="F912" i="185"/>
  <c r="F926" i="185"/>
  <c r="F935" i="185"/>
  <c r="F944" i="185"/>
  <c r="F958" i="185"/>
  <c r="F963" i="185"/>
  <c r="F972" i="185"/>
  <c r="F977" i="185"/>
  <c r="F987" i="185"/>
  <c r="F1012" i="185"/>
  <c r="F1017" i="185"/>
  <c r="F1037" i="185"/>
  <c r="F1043" i="185"/>
  <c r="F1063" i="185"/>
  <c r="F1068" i="185"/>
  <c r="F1099" i="185"/>
  <c r="F1104" i="185"/>
  <c r="F1123" i="185"/>
  <c r="F1136" i="185"/>
  <c r="F1252" i="185"/>
  <c r="F1280" i="185"/>
  <c r="I11" i="188"/>
  <c r="I19" i="188"/>
  <c r="I27" i="188"/>
  <c r="I35" i="188"/>
  <c r="I43" i="188"/>
  <c r="I51" i="188"/>
  <c r="I59" i="188"/>
  <c r="I67" i="188"/>
  <c r="I75" i="188"/>
  <c r="I83" i="188"/>
  <c r="I91" i="188"/>
  <c r="I99" i="188"/>
  <c r="I107" i="188"/>
  <c r="I115" i="188"/>
  <c r="I123" i="188"/>
  <c r="I131" i="188"/>
  <c r="I139" i="188"/>
  <c r="I147" i="188"/>
  <c r="I155" i="188"/>
  <c r="I163" i="188"/>
  <c r="I171" i="188"/>
  <c r="I179" i="188"/>
  <c r="I187" i="188"/>
  <c r="I195" i="188"/>
  <c r="I203" i="188"/>
  <c r="I211" i="188"/>
  <c r="I219" i="188"/>
  <c r="I227" i="188"/>
  <c r="I235" i="188"/>
  <c r="I243" i="188"/>
  <c r="I251" i="188"/>
  <c r="I259" i="188"/>
  <c r="I267" i="188"/>
  <c r="I275" i="188"/>
  <c r="I283" i="188"/>
  <c r="I291" i="188"/>
  <c r="I299" i="188"/>
  <c r="I307" i="188"/>
  <c r="I315" i="188"/>
  <c r="I323" i="188"/>
  <c r="I331" i="188"/>
  <c r="I339" i="188"/>
  <c r="I347" i="188"/>
  <c r="I355" i="188"/>
  <c r="I363" i="188"/>
  <c r="I371" i="188"/>
  <c r="I379" i="188"/>
  <c r="I387" i="188"/>
  <c r="I395" i="188"/>
  <c r="I403" i="188"/>
  <c r="I411" i="188"/>
  <c r="I419" i="188"/>
  <c r="I425" i="188"/>
  <c r="I466" i="188"/>
  <c r="I498" i="188"/>
  <c r="I4" i="188"/>
  <c r="I1709" i="188"/>
  <c r="I1701" i="188"/>
  <c r="I1693" i="188"/>
  <c r="I1685" i="188"/>
  <c r="I1677" i="188"/>
  <c r="I1669" i="188"/>
  <c r="I1661" i="188"/>
  <c r="I1653" i="188"/>
  <c r="I1645" i="188"/>
  <c r="I1637" i="188"/>
  <c r="I1629" i="188"/>
  <c r="I1621" i="188"/>
  <c r="I1613" i="188"/>
  <c r="I1605" i="188"/>
  <c r="I1597" i="188"/>
  <c r="I1589" i="188"/>
  <c r="I1581" i="188"/>
  <c r="I1573" i="188"/>
  <c r="I1565" i="188"/>
  <c r="I1557" i="188"/>
  <c r="I1549" i="188"/>
  <c r="I1541" i="188"/>
  <c r="I1533" i="188"/>
  <c r="I1525" i="188"/>
  <c r="I1517" i="188"/>
  <c r="I1706" i="188"/>
  <c r="I1698" i="188"/>
  <c r="I1690" i="188"/>
  <c r="I1682" i="188"/>
  <c r="I1674" i="188"/>
  <c r="I1666" i="188"/>
  <c r="I1658" i="188"/>
  <c r="I1650" i="188"/>
  <c r="I1642" i="188"/>
  <c r="I1634" i="188"/>
  <c r="I1626" i="188"/>
  <c r="I1618" i="188"/>
  <c r="I1610" i="188"/>
  <c r="I1602" i="188"/>
  <c r="I1594" i="188"/>
  <c r="I1711" i="188"/>
  <c r="I1703" i="188"/>
  <c r="I1695" i="188"/>
  <c r="I1687" i="188"/>
  <c r="I1679" i="188"/>
  <c r="I1671" i="188"/>
  <c r="I1663" i="188"/>
  <c r="I1655" i="188"/>
  <c r="I1647" i="188"/>
  <c r="I1639" i="188"/>
  <c r="I1631" i="188"/>
  <c r="I1623" i="188"/>
  <c r="I1615" i="188"/>
  <c r="I1607" i="188"/>
  <c r="I1599" i="188"/>
  <c r="I1591" i="188"/>
  <c r="I1708" i="188"/>
  <c r="I1700" i="188"/>
  <c r="I1692" i="188"/>
  <c r="I1684" i="188"/>
  <c r="I1676" i="188"/>
  <c r="I1668" i="188"/>
  <c r="I1660" i="188"/>
  <c r="I1652" i="188"/>
  <c r="I1644" i="188"/>
  <c r="I1636" i="188"/>
  <c r="I1628" i="188"/>
  <c r="I1620" i="188"/>
  <c r="I1612" i="188"/>
  <c r="I1604" i="188"/>
  <c r="I1596" i="188"/>
  <c r="I1588" i="188"/>
  <c r="I1713" i="188"/>
  <c r="I1705" i="188"/>
  <c r="I1697" i="188"/>
  <c r="I1689" i="188"/>
  <c r="I1681" i="188"/>
  <c r="I1673" i="188"/>
  <c r="I1665" i="188"/>
  <c r="I1657" i="188"/>
  <c r="I1649" i="188"/>
  <c r="I1641" i="188"/>
  <c r="I1633" i="188"/>
  <c r="I1625" i="188"/>
  <c r="I1617" i="188"/>
  <c r="I1609" i="188"/>
  <c r="I1601" i="188"/>
  <c r="I1593" i="188"/>
  <c r="I1710" i="188"/>
  <c r="I1702" i="188"/>
  <c r="I1694" i="188"/>
  <c r="I1686" i="188"/>
  <c r="I1678" i="188"/>
  <c r="I1670" i="188"/>
  <c r="I1662" i="188"/>
  <c r="I1654" i="188"/>
  <c r="I1646" i="188"/>
  <c r="I1638" i="188"/>
  <c r="I1630" i="188"/>
  <c r="I1622" i="188"/>
  <c r="I1614" i="188"/>
  <c r="I1606" i="188"/>
  <c r="I1598" i="188"/>
  <c r="I1590" i="188"/>
  <c r="I1707" i="188"/>
  <c r="I1699" i="188"/>
  <c r="I1691" i="188"/>
  <c r="I1683" i="188"/>
  <c r="I1675" i="188"/>
  <c r="I1667" i="188"/>
  <c r="I1659" i="188"/>
  <c r="I1651" i="188"/>
  <c r="I1643" i="188"/>
  <c r="I1635" i="188"/>
  <c r="I1627" i="188"/>
  <c r="I1619" i="188"/>
  <c r="I1611" i="188"/>
  <c r="I1603" i="188"/>
  <c r="I1595" i="188"/>
  <c r="I1712" i="188"/>
  <c r="I1704" i="188"/>
  <c r="I1696" i="188"/>
  <c r="I1688" i="188"/>
  <c r="I1680" i="188"/>
  <c r="I1672" i="188"/>
  <c r="I1664" i="188"/>
  <c r="I1656" i="188"/>
  <c r="I1648" i="188"/>
  <c r="I1640" i="188"/>
  <c r="I1632" i="188"/>
  <c r="I1624" i="188"/>
  <c r="I1616" i="188"/>
  <c r="I1608" i="188"/>
  <c r="I1600" i="188"/>
  <c r="I1592" i="188"/>
  <c r="I1584" i="188"/>
  <c r="I1570" i="188"/>
  <c r="I1559" i="188"/>
  <c r="I1556" i="188"/>
  <c r="I1545" i="188"/>
  <c r="I1534" i="188"/>
  <c r="I1531" i="188"/>
  <c r="I1520" i="188"/>
  <c r="I1509" i="188"/>
  <c r="I1501" i="188"/>
  <c r="I1493" i="188"/>
  <c r="I1485" i="188"/>
  <c r="I1477" i="188"/>
  <c r="I1469" i="188"/>
  <c r="I1461" i="188"/>
  <c r="I1453" i="188"/>
  <c r="I1445" i="188"/>
  <c r="I1437" i="188"/>
  <c r="I1429" i="188"/>
  <c r="I1421" i="188"/>
  <c r="I1413" i="188"/>
  <c r="I1405" i="188"/>
  <c r="I1397" i="188"/>
  <c r="I1389" i="188"/>
  <c r="I1381" i="188"/>
  <c r="I1373" i="188"/>
  <c r="I1365" i="188"/>
  <c r="I1357" i="188"/>
  <c r="I1349" i="188"/>
  <c r="I1341" i="188"/>
  <c r="I1333" i="188"/>
  <c r="I1325" i="188"/>
  <c r="I1317" i="188"/>
  <c r="I1309" i="188"/>
  <c r="I1301" i="188"/>
  <c r="I1293" i="188"/>
  <c r="I1285" i="188"/>
  <c r="I1277" i="188"/>
  <c r="I1269" i="188"/>
  <c r="I1261" i="188"/>
  <c r="I1253" i="188"/>
  <c r="I1245" i="188"/>
  <c r="I1237" i="188"/>
  <c r="I1229" i="188"/>
  <c r="I1221" i="188"/>
  <c r="I1213" i="188"/>
  <c r="I1205" i="188"/>
  <c r="I1197" i="188"/>
  <c r="I1189" i="188"/>
  <c r="I1181" i="188"/>
  <c r="I1173" i="188"/>
  <c r="I1165" i="188"/>
  <c r="I1157" i="188"/>
  <c r="I1149" i="188"/>
  <c r="I1141" i="188"/>
  <c r="I1133" i="188"/>
  <c r="I1125" i="188"/>
  <c r="I1117" i="188"/>
  <c r="I1109" i="188"/>
  <c r="I1101" i="188"/>
  <c r="I1093" i="188"/>
  <c r="I1085" i="188"/>
  <c r="I1077" i="188"/>
  <c r="I1069" i="188"/>
  <c r="I1061" i="188"/>
  <c r="I1053" i="188"/>
  <c r="I1045" i="188"/>
  <c r="I1037" i="188"/>
  <c r="I1029" i="188"/>
  <c r="I1021" i="188"/>
  <c r="I1013" i="188"/>
  <c r="I1005" i="188"/>
  <c r="I997" i="188"/>
  <c r="I989" i="188"/>
  <c r="I981" i="188"/>
  <c r="I973" i="188"/>
  <c r="I965" i="188"/>
  <c r="I957" i="188"/>
  <c r="I949" i="188"/>
  <c r="I941" i="188"/>
  <c r="I933" i="188"/>
  <c r="I925" i="188"/>
  <c r="I917" i="188"/>
  <c r="I909" i="188"/>
  <c r="I1578" i="188"/>
  <c r="I1567" i="188"/>
  <c r="I1564" i="188"/>
  <c r="I1553" i="188"/>
  <c r="I1542" i="188"/>
  <c r="I1539" i="188"/>
  <c r="I1528" i="188"/>
  <c r="I1514" i="188"/>
  <c r="I1506" i="188"/>
  <c r="I1498" i="188"/>
  <c r="I1490" i="188"/>
  <c r="I1482" i="188"/>
  <c r="I1474" i="188"/>
  <c r="I1466" i="188"/>
  <c r="I1458" i="188"/>
  <c r="I1450" i="188"/>
  <c r="I1442" i="188"/>
  <c r="I1434" i="188"/>
  <c r="I1426" i="188"/>
  <c r="I1418" i="188"/>
  <c r="I1410" i="188"/>
  <c r="I1402" i="188"/>
  <c r="I1394" i="188"/>
  <c r="I1386" i="188"/>
  <c r="I1378" i="188"/>
  <c r="I1370" i="188"/>
  <c r="I1362" i="188"/>
  <c r="I1354" i="188"/>
  <c r="I1346" i="188"/>
  <c r="I1338" i="188"/>
  <c r="I1330" i="188"/>
  <c r="I1322" i="188"/>
  <c r="I1314" i="188"/>
  <c r="I1306" i="188"/>
  <c r="I1298" i="188"/>
  <c r="I1290" i="188"/>
  <c r="I1282" i="188"/>
  <c r="I1274" i="188"/>
  <c r="I1266" i="188"/>
  <c r="I1258" i="188"/>
  <c r="I1250" i="188"/>
  <c r="I1242" i="188"/>
  <c r="I1234" i="188"/>
  <c r="I1226" i="188"/>
  <c r="I1218" i="188"/>
  <c r="I1210" i="188"/>
  <c r="I1202" i="188"/>
  <c r="I1194" i="188"/>
  <c r="I1186" i="188"/>
  <c r="I1178" i="188"/>
  <c r="I1170" i="188"/>
  <c r="I1162" i="188"/>
  <c r="I1154" i="188"/>
  <c r="I1146" i="188"/>
  <c r="I1138" i="188"/>
  <c r="I1130" i="188"/>
  <c r="I1122" i="188"/>
  <c r="I1114" i="188"/>
  <c r="I1106" i="188"/>
  <c r="I1098" i="188"/>
  <c r="I1090" i="188"/>
  <c r="I1082" i="188"/>
  <c r="I1074" i="188"/>
  <c r="I1066" i="188"/>
  <c r="I1058" i="188"/>
  <c r="I1050" i="188"/>
  <c r="I1042" i="188"/>
  <c r="I1034" i="188"/>
  <c r="I1026" i="188"/>
  <c r="I1018" i="188"/>
  <c r="I1010" i="188"/>
  <c r="I1002" i="188"/>
  <c r="I994" i="188"/>
  <c r="I986" i="188"/>
  <c r="I978" i="188"/>
  <c r="I970" i="188"/>
  <c r="I962" i="188"/>
  <c r="I954" i="188"/>
  <c r="I946" i="188"/>
  <c r="I938" i="188"/>
  <c r="I930" i="188"/>
  <c r="I922" i="188"/>
  <c r="I914" i="188"/>
  <c r="I906" i="188"/>
  <c r="I898" i="188"/>
  <c r="I1586" i="188"/>
  <c r="I1575" i="188"/>
  <c r="I1572" i="188"/>
  <c r="I1561" i="188"/>
  <c r="I1550" i="188"/>
  <c r="I1547" i="188"/>
  <c r="I1536" i="188"/>
  <c r="I1522" i="188"/>
  <c r="I1511" i="188"/>
  <c r="I1503" i="188"/>
  <c r="I1495" i="188"/>
  <c r="I1487" i="188"/>
  <c r="I1479" i="188"/>
  <c r="I1471" i="188"/>
  <c r="I1463" i="188"/>
  <c r="I1455" i="188"/>
  <c r="I1447" i="188"/>
  <c r="I1439" i="188"/>
  <c r="I1431" i="188"/>
  <c r="I1423" i="188"/>
  <c r="I1415" i="188"/>
  <c r="I1407" i="188"/>
  <c r="I1399" i="188"/>
  <c r="I1391" i="188"/>
  <c r="I1383" i="188"/>
  <c r="I1375" i="188"/>
  <c r="I1367" i="188"/>
  <c r="I1359" i="188"/>
  <c r="I1351" i="188"/>
  <c r="I1343" i="188"/>
  <c r="I1335" i="188"/>
  <c r="I1327" i="188"/>
  <c r="I1319" i="188"/>
  <c r="I1311" i="188"/>
  <c r="I1303" i="188"/>
  <c r="I1295" i="188"/>
  <c r="I1287" i="188"/>
  <c r="I1279" i="188"/>
  <c r="I1271" i="188"/>
  <c r="I1263" i="188"/>
  <c r="I1255" i="188"/>
  <c r="I1247" i="188"/>
  <c r="I1239" i="188"/>
  <c r="I1231" i="188"/>
  <c r="I1223" i="188"/>
  <c r="I1215" i="188"/>
  <c r="I1207" i="188"/>
  <c r="I1199" i="188"/>
  <c r="I1191" i="188"/>
  <c r="I1183" i="188"/>
  <c r="I1175" i="188"/>
  <c r="I1167" i="188"/>
  <c r="I1159" i="188"/>
  <c r="I1151" i="188"/>
  <c r="I1143" i="188"/>
  <c r="I1135" i="188"/>
  <c r="I1127" i="188"/>
  <c r="I1119" i="188"/>
  <c r="I1111" i="188"/>
  <c r="I1103" i="188"/>
  <c r="I1095" i="188"/>
  <c r="I1087" i="188"/>
  <c r="I1079" i="188"/>
  <c r="I1071" i="188"/>
  <c r="I1063" i="188"/>
  <c r="I1055" i="188"/>
  <c r="I1047" i="188"/>
  <c r="I1039" i="188"/>
  <c r="I1031" i="188"/>
  <c r="I1023" i="188"/>
  <c r="I1015" i="188"/>
  <c r="I1007" i="188"/>
  <c r="I999" i="188"/>
  <c r="I991" i="188"/>
  <c r="I983" i="188"/>
  <c r="I975" i="188"/>
  <c r="I967" i="188"/>
  <c r="I959" i="188"/>
  <c r="I951" i="188"/>
  <c r="I943" i="188"/>
  <c r="I935" i="188"/>
  <c r="I927" i="188"/>
  <c r="I1583" i="188"/>
  <c r="I1580" i="188"/>
  <c r="I1569" i="188"/>
  <c r="I1558" i="188"/>
  <c r="I1555" i="188"/>
  <c r="I1544" i="188"/>
  <c r="I1530" i="188"/>
  <c r="I1519" i="188"/>
  <c r="I1516" i="188"/>
  <c r="I1508" i="188"/>
  <c r="I1500" i="188"/>
  <c r="I1492" i="188"/>
  <c r="I1484" i="188"/>
  <c r="I1476" i="188"/>
  <c r="I1468" i="188"/>
  <c r="I1460" i="188"/>
  <c r="I1452" i="188"/>
  <c r="I1444" i="188"/>
  <c r="I1436" i="188"/>
  <c r="I1428" i="188"/>
  <c r="I1420" i="188"/>
  <c r="I1412" i="188"/>
  <c r="I1404" i="188"/>
  <c r="I1396" i="188"/>
  <c r="I1388" i="188"/>
  <c r="I1380" i="188"/>
  <c r="I1372" i="188"/>
  <c r="I1364" i="188"/>
  <c r="I1356" i="188"/>
  <c r="I1348" i="188"/>
  <c r="I1340" i="188"/>
  <c r="I1332" i="188"/>
  <c r="I1324" i="188"/>
  <c r="I1316" i="188"/>
  <c r="I1308" i="188"/>
  <c r="I1300" i="188"/>
  <c r="I1292" i="188"/>
  <c r="I1284" i="188"/>
  <c r="I1276" i="188"/>
  <c r="I1268" i="188"/>
  <c r="I1260" i="188"/>
  <c r="I1252" i="188"/>
  <c r="I1244" i="188"/>
  <c r="I1236" i="188"/>
  <c r="I1228" i="188"/>
  <c r="I1220" i="188"/>
  <c r="I1212" i="188"/>
  <c r="I1204" i="188"/>
  <c r="I1196" i="188"/>
  <c r="I1188" i="188"/>
  <c r="I1180" i="188"/>
  <c r="I1172" i="188"/>
  <c r="I1164" i="188"/>
  <c r="I1156" i="188"/>
  <c r="I1148" i="188"/>
  <c r="I1140" i="188"/>
  <c r="I1132" i="188"/>
  <c r="I1124" i="188"/>
  <c r="I1116" i="188"/>
  <c r="I1108" i="188"/>
  <c r="I1100" i="188"/>
  <c r="I1092" i="188"/>
  <c r="I1084" i="188"/>
  <c r="I1076" i="188"/>
  <c r="I1068" i="188"/>
  <c r="I1060" i="188"/>
  <c r="I1052" i="188"/>
  <c r="I1044" i="188"/>
  <c r="I1036" i="188"/>
  <c r="I1028" i="188"/>
  <c r="I1020" i="188"/>
  <c r="I1012" i="188"/>
  <c r="I1004" i="188"/>
  <c r="I996" i="188"/>
  <c r="I988" i="188"/>
  <c r="I980" i="188"/>
  <c r="I972" i="188"/>
  <c r="I964" i="188"/>
  <c r="I956" i="188"/>
  <c r="I948" i="188"/>
  <c r="I940" i="188"/>
  <c r="I932" i="188"/>
  <c r="I924" i="188"/>
  <c r="I916" i="188"/>
  <c r="I908" i="188"/>
  <c r="I900" i="188"/>
  <c r="I1577" i="188"/>
  <c r="I1566" i="188"/>
  <c r="I1563" i="188"/>
  <c r="I1552" i="188"/>
  <c r="I1538" i="188"/>
  <c r="I1527" i="188"/>
  <c r="I1524" i="188"/>
  <c r="I1513" i="188"/>
  <c r="I1505" i="188"/>
  <c r="I1497" i="188"/>
  <c r="I1489" i="188"/>
  <c r="I1481" i="188"/>
  <c r="I1473" i="188"/>
  <c r="I1465" i="188"/>
  <c r="I1457" i="188"/>
  <c r="I1449" i="188"/>
  <c r="I1441" i="188"/>
  <c r="I1433" i="188"/>
  <c r="I1425" i="188"/>
  <c r="I1417" i="188"/>
  <c r="I1409" i="188"/>
  <c r="I1401" i="188"/>
  <c r="I1393" i="188"/>
  <c r="I1385" i="188"/>
  <c r="I1377" i="188"/>
  <c r="I1369" i="188"/>
  <c r="I1361" i="188"/>
  <c r="I1353" i="188"/>
  <c r="I1345" i="188"/>
  <c r="I1337" i="188"/>
  <c r="I1329" i="188"/>
  <c r="I1321" i="188"/>
  <c r="I1313" i="188"/>
  <c r="I1305" i="188"/>
  <c r="I1297" i="188"/>
  <c r="I1289" i="188"/>
  <c r="I1281" i="188"/>
  <c r="I1273" i="188"/>
  <c r="I1265" i="188"/>
  <c r="I1257" i="188"/>
  <c r="I1249" i="188"/>
  <c r="I1241" i="188"/>
  <c r="I1233" i="188"/>
  <c r="I1225" i="188"/>
  <c r="I1217" i="188"/>
  <c r="I1209" i="188"/>
  <c r="I1201" i="188"/>
  <c r="I1193" i="188"/>
  <c r="I1185" i="188"/>
  <c r="I1177" i="188"/>
  <c r="I1169" i="188"/>
  <c r="I1161" i="188"/>
  <c r="I1153" i="188"/>
  <c r="I1145" i="188"/>
  <c r="I1137" i="188"/>
  <c r="I1129" i="188"/>
  <c r="I1121" i="188"/>
  <c r="I1113" i="188"/>
  <c r="I1105" i="188"/>
  <c r="I1097" i="188"/>
  <c r="I1089" i="188"/>
  <c r="I1081" i="188"/>
  <c r="I1073" i="188"/>
  <c r="I1065" i="188"/>
  <c r="I1057" i="188"/>
  <c r="I1049" i="188"/>
  <c r="I1041" i="188"/>
  <c r="I1033" i="188"/>
  <c r="I1585" i="188"/>
  <c r="I1574" i="188"/>
  <c r="I1571" i="188"/>
  <c r="I1560" i="188"/>
  <c r="I1546" i="188"/>
  <c r="I1535" i="188"/>
  <c r="I1532" i="188"/>
  <c r="I1521" i="188"/>
  <c r="I1510" i="188"/>
  <c r="I1502" i="188"/>
  <c r="I1494" i="188"/>
  <c r="I1486" i="188"/>
  <c r="I1478" i="188"/>
  <c r="I1470" i="188"/>
  <c r="I1462" i="188"/>
  <c r="I1454" i="188"/>
  <c r="I1446" i="188"/>
  <c r="I1438" i="188"/>
  <c r="I1430" i="188"/>
  <c r="I1422" i="188"/>
  <c r="I1414" i="188"/>
  <c r="I1406" i="188"/>
  <c r="I1398" i="188"/>
  <c r="I1390" i="188"/>
  <c r="I1382" i="188"/>
  <c r="I1374" i="188"/>
  <c r="I1366" i="188"/>
  <c r="I1358" i="188"/>
  <c r="I1350" i="188"/>
  <c r="I1342" i="188"/>
  <c r="I1334" i="188"/>
  <c r="I1326" i="188"/>
  <c r="I1318" i="188"/>
  <c r="I1310" i="188"/>
  <c r="I1302" i="188"/>
  <c r="I1294" i="188"/>
  <c r="I1286" i="188"/>
  <c r="I1278" i="188"/>
  <c r="I1270" i="188"/>
  <c r="I1262" i="188"/>
  <c r="I1254" i="188"/>
  <c r="I1246" i="188"/>
  <c r="I1238" i="188"/>
  <c r="I1230" i="188"/>
  <c r="I1222" i="188"/>
  <c r="I1214" i="188"/>
  <c r="I1206" i="188"/>
  <c r="I1198" i="188"/>
  <c r="I1190" i="188"/>
  <c r="I1182" i="188"/>
  <c r="I1174" i="188"/>
  <c r="I1166" i="188"/>
  <c r="I1158" i="188"/>
  <c r="I1150" i="188"/>
  <c r="I1142" i="188"/>
  <c r="I1134" i="188"/>
  <c r="I1126" i="188"/>
  <c r="I1118" i="188"/>
  <c r="I1110" i="188"/>
  <c r="I1102" i="188"/>
  <c r="I1094" i="188"/>
  <c r="I1086" i="188"/>
  <c r="I1078" i="188"/>
  <c r="I1070" i="188"/>
  <c r="I1062" i="188"/>
  <c r="I1054" i="188"/>
  <c r="I1046" i="188"/>
  <c r="I1038" i="188"/>
  <c r="I1030" i="188"/>
  <c r="I1022" i="188"/>
  <c r="I1014" i="188"/>
  <c r="I1006" i="188"/>
  <c r="I998" i="188"/>
  <c r="I990" i="188"/>
  <c r="I982" i="188"/>
  <c r="I974" i="188"/>
  <c r="I966" i="188"/>
  <c r="I958" i="188"/>
  <c r="I950" i="188"/>
  <c r="I942" i="188"/>
  <c r="I934" i="188"/>
  <c r="I926" i="188"/>
  <c r="I918" i="188"/>
  <c r="I910" i="188"/>
  <c r="I902" i="188"/>
  <c r="I1576" i="188"/>
  <c r="I1543" i="188"/>
  <c r="I1518" i="188"/>
  <c r="I1504" i="188"/>
  <c r="I1472" i="188"/>
  <c r="I1440" i="188"/>
  <c r="I1408" i="188"/>
  <c r="I1376" i="188"/>
  <c r="I1344" i="188"/>
  <c r="I1312" i="188"/>
  <c r="I1280" i="188"/>
  <c r="I1248" i="188"/>
  <c r="I1216" i="188"/>
  <c r="I1184" i="188"/>
  <c r="I1152" i="188"/>
  <c r="I1120" i="188"/>
  <c r="I1088" i="188"/>
  <c r="I1056" i="188"/>
  <c r="I987" i="188"/>
  <c r="I984" i="188"/>
  <c r="I977" i="188"/>
  <c r="I923" i="188"/>
  <c r="I920" i="188"/>
  <c r="I907" i="188"/>
  <c r="I904" i="188"/>
  <c r="I901" i="188"/>
  <c r="I895" i="188"/>
  <c r="I887" i="188"/>
  <c r="I879" i="188"/>
  <c r="I871" i="188"/>
  <c r="I863" i="188"/>
  <c r="I855" i="188"/>
  <c r="I847" i="188"/>
  <c r="I839" i="188"/>
  <c r="I831" i="188"/>
  <c r="I823" i="188"/>
  <c r="I815" i="188"/>
  <c r="I807" i="188"/>
  <c r="I799" i="188"/>
  <c r="I791" i="188"/>
  <c r="I783" i="188"/>
  <c r="I775" i="188"/>
  <c r="I767" i="188"/>
  <c r="I759" i="188"/>
  <c r="I751" i="188"/>
  <c r="I743" i="188"/>
  <c r="I735" i="188"/>
  <c r="I727" i="188"/>
  <c r="I719" i="188"/>
  <c r="I711" i="188"/>
  <c r="I703" i="188"/>
  <c r="I695" i="188"/>
  <c r="I687" i="188"/>
  <c r="I679" i="188"/>
  <c r="I671" i="188"/>
  <c r="I663" i="188"/>
  <c r="I655" i="188"/>
  <c r="I647" i="188"/>
  <c r="I639" i="188"/>
  <c r="I631" i="188"/>
  <c r="I623" i="188"/>
  <c r="I615" i="188"/>
  <c r="I607" i="188"/>
  <c r="I599" i="188"/>
  <c r="I591" i="188"/>
  <c r="I583" i="188"/>
  <c r="I575" i="188"/>
  <c r="I567" i="188"/>
  <c r="I559" i="188"/>
  <c r="I551" i="188"/>
  <c r="I543" i="188"/>
  <c r="I535" i="188"/>
  <c r="I527" i="188"/>
  <c r="I519" i="188"/>
  <c r="I511" i="188"/>
  <c r="I503" i="188"/>
  <c r="I495" i="188"/>
  <c r="I487" i="188"/>
  <c r="I479" i="188"/>
  <c r="I471" i="188"/>
  <c r="I463" i="188"/>
  <c r="I455" i="188"/>
  <c r="I447" i="188"/>
  <c r="I439" i="188"/>
  <c r="I431" i="188"/>
  <c r="I423" i="188"/>
  <c r="I1579" i="188"/>
  <c r="I1568" i="188"/>
  <c r="I1507" i="188"/>
  <c r="I1475" i="188"/>
  <c r="I1443" i="188"/>
  <c r="I1411" i="188"/>
  <c r="I1379" i="188"/>
  <c r="I1347" i="188"/>
  <c r="I1315" i="188"/>
  <c r="I1283" i="188"/>
  <c r="I1251" i="188"/>
  <c r="I1219" i="188"/>
  <c r="I1187" i="188"/>
  <c r="I1155" i="188"/>
  <c r="I1123" i="188"/>
  <c r="I1091" i="188"/>
  <c r="I1059" i="188"/>
  <c r="I1027" i="188"/>
  <c r="I1024" i="188"/>
  <c r="I1017" i="188"/>
  <c r="I963" i="188"/>
  <c r="I960" i="188"/>
  <c r="I953" i="188"/>
  <c r="I913" i="188"/>
  <c r="I892" i="188"/>
  <c r="I884" i="188"/>
  <c r="I876" i="188"/>
  <c r="I868" i="188"/>
  <c r="I860" i="188"/>
  <c r="I852" i="188"/>
  <c r="I844" i="188"/>
  <c r="I836" i="188"/>
  <c r="I828" i="188"/>
  <c r="I820" i="188"/>
  <c r="I812" i="188"/>
  <c r="I804" i="188"/>
  <c r="I796" i="188"/>
  <c r="I788" i="188"/>
  <c r="I780" i="188"/>
  <c r="I772" i="188"/>
  <c r="I764" i="188"/>
  <c r="I756" i="188"/>
  <c r="I748" i="188"/>
  <c r="I740" i="188"/>
  <c r="I732" i="188"/>
  <c r="I724" i="188"/>
  <c r="I716" i="188"/>
  <c r="I708" i="188"/>
  <c r="I700" i="188"/>
  <c r="I692" i="188"/>
  <c r="I684" i="188"/>
  <c r="I676" i="188"/>
  <c r="I668" i="188"/>
  <c r="I660" i="188"/>
  <c r="I652" i="188"/>
  <c r="I644" i="188"/>
  <c r="I636" i="188"/>
  <c r="I628" i="188"/>
  <c r="I620" i="188"/>
  <c r="I612" i="188"/>
  <c r="I604" i="188"/>
  <c r="I596" i="188"/>
  <c r="I588" i="188"/>
  <c r="I580" i="188"/>
  <c r="I572" i="188"/>
  <c r="I564" i="188"/>
  <c r="I556" i="188"/>
  <c r="I548" i="188"/>
  <c r="I540" i="188"/>
  <c r="I532" i="188"/>
  <c r="I524" i="188"/>
  <c r="I516" i="188"/>
  <c r="I508" i="188"/>
  <c r="I500" i="188"/>
  <c r="I492" i="188"/>
  <c r="I484" i="188"/>
  <c r="I476" i="188"/>
  <c r="I468" i="188"/>
  <c r="I460" i="188"/>
  <c r="I452" i="188"/>
  <c r="I444" i="188"/>
  <c r="I1582" i="188"/>
  <c r="I1496" i="188"/>
  <c r="I1464" i="188"/>
  <c r="I1432" i="188"/>
  <c r="I1400" i="188"/>
  <c r="I1368" i="188"/>
  <c r="I1336" i="188"/>
  <c r="I1304" i="188"/>
  <c r="I1272" i="188"/>
  <c r="I1240" i="188"/>
  <c r="I1208" i="188"/>
  <c r="I1176" i="188"/>
  <c r="I1144" i="188"/>
  <c r="I1112" i="188"/>
  <c r="I1080" i="188"/>
  <c r="I1048" i="188"/>
  <c r="I1003" i="188"/>
  <c r="I1000" i="188"/>
  <c r="I993" i="188"/>
  <c r="I939" i="188"/>
  <c r="I936" i="188"/>
  <c r="I929" i="188"/>
  <c r="I897" i="188"/>
  <c r="I889" i="188"/>
  <c r="I881" i="188"/>
  <c r="I873" i="188"/>
  <c r="I865" i="188"/>
  <c r="I857" i="188"/>
  <c r="I849" i="188"/>
  <c r="I841" i="188"/>
  <c r="I833" i="188"/>
  <c r="I825" i="188"/>
  <c r="I817" i="188"/>
  <c r="I809" i="188"/>
  <c r="I801" i="188"/>
  <c r="I793" i="188"/>
  <c r="I785" i="188"/>
  <c r="I777" i="188"/>
  <c r="I769" i="188"/>
  <c r="I761" i="188"/>
  <c r="I753" i="188"/>
  <c r="I745" i="188"/>
  <c r="I737" i="188"/>
  <c r="I729" i="188"/>
  <c r="I721" i="188"/>
  <c r="I713" i="188"/>
  <c r="I705" i="188"/>
  <c r="I697" i="188"/>
  <c r="I689" i="188"/>
  <c r="I681" i="188"/>
  <c r="I673" i="188"/>
  <c r="I665" i="188"/>
  <c r="I657" i="188"/>
  <c r="I649" i="188"/>
  <c r="I641" i="188"/>
  <c r="I633" i="188"/>
  <c r="I625" i="188"/>
  <c r="I617" i="188"/>
  <c r="I609" i="188"/>
  <c r="I601" i="188"/>
  <c r="I593" i="188"/>
  <c r="I585" i="188"/>
  <c r="I577" i="188"/>
  <c r="I569" i="188"/>
  <c r="I561" i="188"/>
  <c r="I553" i="188"/>
  <c r="I545" i="188"/>
  <c r="I537" i="188"/>
  <c r="I529" i="188"/>
  <c r="I521" i="188"/>
  <c r="I513" i="188"/>
  <c r="I505" i="188"/>
  <c r="I497" i="188"/>
  <c r="I489" i="188"/>
  <c r="I481" i="188"/>
  <c r="I473" i="188"/>
  <c r="I465" i="188"/>
  <c r="I457" i="188"/>
  <c r="I1499" i="188"/>
  <c r="I1467" i="188"/>
  <c r="I1435" i="188"/>
  <c r="I1403" i="188"/>
  <c r="I1371" i="188"/>
  <c r="I1339" i="188"/>
  <c r="I1307" i="188"/>
  <c r="I1275" i="188"/>
  <c r="I1243" i="188"/>
  <c r="I1211" i="188"/>
  <c r="I1179" i="188"/>
  <c r="I1147" i="188"/>
  <c r="I1115" i="188"/>
  <c r="I1083" i="188"/>
  <c r="I1051" i="188"/>
  <c r="I979" i="188"/>
  <c r="I976" i="188"/>
  <c r="I969" i="188"/>
  <c r="I919" i="188"/>
  <c r="I903" i="188"/>
  <c r="I894" i="188"/>
  <c r="I886" i="188"/>
  <c r="I878" i="188"/>
  <c r="I870" i="188"/>
  <c r="I862" i="188"/>
  <c r="I854" i="188"/>
  <c r="I846" i="188"/>
  <c r="I838" i="188"/>
  <c r="I830" i="188"/>
  <c r="I822" i="188"/>
  <c r="I814" i="188"/>
  <c r="I806" i="188"/>
  <c r="I798" i="188"/>
  <c r="I790" i="188"/>
  <c r="I782" i="188"/>
  <c r="I774" i="188"/>
  <c r="I766" i="188"/>
  <c r="I758" i="188"/>
  <c r="I750" i="188"/>
  <c r="I742" i="188"/>
  <c r="I734" i="188"/>
  <c r="I726" i="188"/>
  <c r="I718" i="188"/>
  <c r="I710" i="188"/>
  <c r="I702" i="188"/>
  <c r="I694" i="188"/>
  <c r="I686" i="188"/>
  <c r="I678" i="188"/>
  <c r="I670" i="188"/>
  <c r="I662" i="188"/>
  <c r="I654" i="188"/>
  <c r="I646" i="188"/>
  <c r="I638" i="188"/>
  <c r="I630" i="188"/>
  <c r="I622" i="188"/>
  <c r="I614" i="188"/>
  <c r="I606" i="188"/>
  <c r="I598" i="188"/>
  <c r="I590" i="188"/>
  <c r="I582" i="188"/>
  <c r="I574" i="188"/>
  <c r="I566" i="188"/>
  <c r="I558" i="188"/>
  <c r="I550" i="188"/>
  <c r="I542" i="188"/>
  <c r="I534" i="188"/>
  <c r="I526" i="188"/>
  <c r="I518" i="188"/>
  <c r="I510" i="188"/>
  <c r="I502" i="188"/>
  <c r="I494" i="188"/>
  <c r="I486" i="188"/>
  <c r="I478" i="188"/>
  <c r="I470" i="188"/>
  <c r="I462" i="188"/>
  <c r="I454" i="188"/>
  <c r="I1488" i="188"/>
  <c r="I1456" i="188"/>
  <c r="I1424" i="188"/>
  <c r="I1392" i="188"/>
  <c r="I1360" i="188"/>
  <c r="I1328" i="188"/>
  <c r="I1296" i="188"/>
  <c r="I1264" i="188"/>
  <c r="I1232" i="188"/>
  <c r="I1200" i="188"/>
  <c r="I1168" i="188"/>
  <c r="I1136" i="188"/>
  <c r="I1104" i="188"/>
  <c r="I1072" i="188"/>
  <c r="I1040" i="188"/>
  <c r="I1019" i="188"/>
  <c r="I1016" i="188"/>
  <c r="I1009" i="188"/>
  <c r="I955" i="188"/>
  <c r="I952" i="188"/>
  <c r="I945" i="188"/>
  <c r="I915" i="188"/>
  <c r="I912" i="188"/>
  <c r="I891" i="188"/>
  <c r="I883" i="188"/>
  <c r="I875" i="188"/>
  <c r="I867" i="188"/>
  <c r="I859" i="188"/>
  <c r="I851" i="188"/>
  <c r="I843" i="188"/>
  <c r="I835" i="188"/>
  <c r="I827" i="188"/>
  <c r="I819" i="188"/>
  <c r="I811" i="188"/>
  <c r="I803" i="188"/>
  <c r="I795" i="188"/>
  <c r="I787" i="188"/>
  <c r="I779" i="188"/>
  <c r="I771" i="188"/>
  <c r="I763" i="188"/>
  <c r="I755" i="188"/>
  <c r="I747" i="188"/>
  <c r="I739" i="188"/>
  <c r="I731" i="188"/>
  <c r="I723" i="188"/>
  <c r="I715" i="188"/>
  <c r="I707" i="188"/>
  <c r="I699" i="188"/>
  <c r="I691" i="188"/>
  <c r="I683" i="188"/>
  <c r="I675" i="188"/>
  <c r="I667" i="188"/>
  <c r="I659" i="188"/>
  <c r="I651" i="188"/>
  <c r="I643" i="188"/>
  <c r="I635" i="188"/>
  <c r="I627" i="188"/>
  <c r="I619" i="188"/>
  <c r="I611" i="188"/>
  <c r="I603" i="188"/>
  <c r="I595" i="188"/>
  <c r="I587" i="188"/>
  <c r="I579" i="188"/>
  <c r="I571" i="188"/>
  <c r="I563" i="188"/>
  <c r="I555" i="188"/>
  <c r="I547" i="188"/>
  <c r="I539" i="188"/>
  <c r="I531" i="188"/>
  <c r="I523" i="188"/>
  <c r="I515" i="188"/>
  <c r="I507" i="188"/>
  <c r="I499" i="188"/>
  <c r="I491" i="188"/>
  <c r="I483" i="188"/>
  <c r="I475" i="188"/>
  <c r="I467" i="188"/>
  <c r="I459" i="188"/>
  <c r="I451" i="188"/>
  <c r="I1548" i="188"/>
  <c r="I1523" i="188"/>
  <c r="I1491" i="188"/>
  <c r="I1459" i="188"/>
  <c r="I1427" i="188"/>
  <c r="I1395" i="188"/>
  <c r="I1363" i="188"/>
  <c r="I1331" i="188"/>
  <c r="I1299" i="188"/>
  <c r="I1267" i="188"/>
  <c r="I1235" i="188"/>
  <c r="I1203" i="188"/>
  <c r="I1171" i="188"/>
  <c r="I1139" i="188"/>
  <c r="I1107" i="188"/>
  <c r="I1075" i="188"/>
  <c r="I1043" i="188"/>
  <c r="I995" i="188"/>
  <c r="I992" i="188"/>
  <c r="I985" i="188"/>
  <c r="I931" i="188"/>
  <c r="I928" i="188"/>
  <c r="I921" i="188"/>
  <c r="I905" i="188"/>
  <c r="I899" i="188"/>
  <c r="I896" i="188"/>
  <c r="I888" i="188"/>
  <c r="I880" i="188"/>
  <c r="I872" i="188"/>
  <c r="I864" i="188"/>
  <c r="I856" i="188"/>
  <c r="I848" i="188"/>
  <c r="I840" i="188"/>
  <c r="I832" i="188"/>
  <c r="I824" i="188"/>
  <c r="I816" i="188"/>
  <c r="I808" i="188"/>
  <c r="I800" i="188"/>
  <c r="I792" i="188"/>
  <c r="I784" i="188"/>
  <c r="I776" i="188"/>
  <c r="I768" i="188"/>
  <c r="I760" i="188"/>
  <c r="I752" i="188"/>
  <c r="I744" i="188"/>
  <c r="I736" i="188"/>
  <c r="I728" i="188"/>
  <c r="I720" i="188"/>
  <c r="I712" i="188"/>
  <c r="I704" i="188"/>
  <c r="I696" i="188"/>
  <c r="I688" i="188"/>
  <c r="I680" i="188"/>
  <c r="I672" i="188"/>
  <c r="I664" i="188"/>
  <c r="I656" i="188"/>
  <c r="I648" i="188"/>
  <c r="I640" i="188"/>
  <c r="I632" i="188"/>
  <c r="I624" i="188"/>
  <c r="I616" i="188"/>
  <c r="I608" i="188"/>
  <c r="I600" i="188"/>
  <c r="I592" i="188"/>
  <c r="I584" i="188"/>
  <c r="I576" i="188"/>
  <c r="I568" i="188"/>
  <c r="I560" i="188"/>
  <c r="I552" i="188"/>
  <c r="I544" i="188"/>
  <c r="I536" i="188"/>
  <c r="I528" i="188"/>
  <c r="I520" i="188"/>
  <c r="I512" i="188"/>
  <c r="I504" i="188"/>
  <c r="I496" i="188"/>
  <c r="I488" i="188"/>
  <c r="I480" i="188"/>
  <c r="I472" i="188"/>
  <c r="I464" i="188"/>
  <c r="I456" i="188"/>
  <c r="I448" i="188"/>
  <c r="I440" i="188"/>
  <c r="I432" i="188"/>
  <c r="I424" i="188"/>
  <c r="I1562" i="188"/>
  <c r="I1551" i="188"/>
  <c r="I1537" i="188"/>
  <c r="I1526" i="188"/>
  <c r="I1512" i="188"/>
  <c r="I1480" i="188"/>
  <c r="I1448" i="188"/>
  <c r="I1416" i="188"/>
  <c r="I1384" i="188"/>
  <c r="I1352" i="188"/>
  <c r="I1320" i="188"/>
  <c r="I1288" i="188"/>
  <c r="I1256" i="188"/>
  <c r="I1224" i="188"/>
  <c r="I1192" i="188"/>
  <c r="I1160" i="188"/>
  <c r="I1128" i="188"/>
  <c r="I1096" i="188"/>
  <c r="I1064" i="188"/>
  <c r="I1032" i="188"/>
  <c r="I1025" i="188"/>
  <c r="I971" i="188"/>
  <c r="I968" i="188"/>
  <c r="I961" i="188"/>
  <c r="I893" i="188"/>
  <c r="I885" i="188"/>
  <c r="I877" i="188"/>
  <c r="I869" i="188"/>
  <c r="I861" i="188"/>
  <c r="I853" i="188"/>
  <c r="I845" i="188"/>
  <c r="I837" i="188"/>
  <c r="I829" i="188"/>
  <c r="I821" i="188"/>
  <c r="I813" i="188"/>
  <c r="I805" i="188"/>
  <c r="I797" i="188"/>
  <c r="I789" i="188"/>
  <c r="I781" i="188"/>
  <c r="I773" i="188"/>
  <c r="I765" i="188"/>
  <c r="I757" i="188"/>
  <c r="I749" i="188"/>
  <c r="I741" i="188"/>
  <c r="I733" i="188"/>
  <c r="I725" i="188"/>
  <c r="I717" i="188"/>
  <c r="I709" i="188"/>
  <c r="I701" i="188"/>
  <c r="I693" i="188"/>
  <c r="I685" i="188"/>
  <c r="I677" i="188"/>
  <c r="I669" i="188"/>
  <c r="I661" i="188"/>
  <c r="I653" i="188"/>
  <c r="I645" i="188"/>
  <c r="I637" i="188"/>
  <c r="I629" i="188"/>
  <c r="I621" i="188"/>
  <c r="I613" i="188"/>
  <c r="I605" i="188"/>
  <c r="I597" i="188"/>
  <c r="I589" i="188"/>
  <c r="I581" i="188"/>
  <c r="I573" i="188"/>
  <c r="I565" i="188"/>
  <c r="I557" i="188"/>
  <c r="I549" i="188"/>
  <c r="I541" i="188"/>
  <c r="I533" i="188"/>
  <c r="I525" i="188"/>
  <c r="I517" i="188"/>
  <c r="I509" i="188"/>
  <c r="I501" i="188"/>
  <c r="I1587" i="188"/>
  <c r="I1554" i="188"/>
  <c r="I1540" i="188"/>
  <c r="I1529" i="188"/>
  <c r="I1515" i="188"/>
  <c r="I1483" i="188"/>
  <c r="I1451" i="188"/>
  <c r="I1419" i="188"/>
  <c r="I1387" i="188"/>
  <c r="I1355" i="188"/>
  <c r="I1323" i="188"/>
  <c r="I1291" i="188"/>
  <c r="I1259" i="188"/>
  <c r="I1227" i="188"/>
  <c r="I1195" i="188"/>
  <c r="I1163" i="188"/>
  <c r="I1131" i="188"/>
  <c r="I1099" i="188"/>
  <c r="I1067" i="188"/>
  <c r="I1035" i="188"/>
  <c r="I1011" i="188"/>
  <c r="I1008" i="188"/>
  <c r="I1001" i="188"/>
  <c r="I947" i="188"/>
  <c r="I944" i="188"/>
  <c r="I937" i="188"/>
  <c r="I911" i="188"/>
  <c r="I890" i="188"/>
  <c r="I882" i="188"/>
  <c r="I874" i="188"/>
  <c r="I866" i="188"/>
  <c r="I858" i="188"/>
  <c r="I850" i="188"/>
  <c r="I842" i="188"/>
  <c r="I834" i="188"/>
  <c r="I826" i="188"/>
  <c r="I818" i="188"/>
  <c r="I810" i="188"/>
  <c r="I802" i="188"/>
  <c r="I794" i="188"/>
  <c r="I786" i="188"/>
  <c r="I778" i="188"/>
  <c r="I770" i="188"/>
  <c r="I762" i="188"/>
  <c r="I754" i="188"/>
  <c r="I746" i="188"/>
  <c r="I738" i="188"/>
  <c r="I730" i="188"/>
  <c r="I722" i="188"/>
  <c r="I714" i="188"/>
  <c r="I706" i="188"/>
  <c r="I698" i="188"/>
  <c r="I690" i="188"/>
  <c r="I682" i="188"/>
  <c r="I674" i="188"/>
  <c r="I666" i="188"/>
  <c r="I658" i="188"/>
  <c r="I650" i="188"/>
  <c r="I642" i="188"/>
  <c r="I634" i="188"/>
  <c r="I626" i="188"/>
  <c r="I618" i="188"/>
  <c r="I6" i="188"/>
  <c r="I14" i="188"/>
  <c r="I22" i="188"/>
  <c r="I30" i="188"/>
  <c r="I38" i="188"/>
  <c r="I46" i="188"/>
  <c r="I54" i="188"/>
  <c r="I62" i="188"/>
  <c r="I70" i="188"/>
  <c r="I78" i="188"/>
  <c r="I86" i="188"/>
  <c r="I94" i="188"/>
  <c r="I102" i="188"/>
  <c r="I110" i="188"/>
  <c r="I118" i="188"/>
  <c r="I126" i="188"/>
  <c r="I134" i="188"/>
  <c r="I142" i="188"/>
  <c r="I150" i="188"/>
  <c r="I158" i="188"/>
  <c r="I166" i="188"/>
  <c r="I174" i="188"/>
  <c r="I182" i="188"/>
  <c r="I190" i="188"/>
  <c r="I198" i="188"/>
  <c r="I206" i="188"/>
  <c r="I214" i="188"/>
  <c r="I222" i="188"/>
  <c r="I230" i="188"/>
  <c r="I238" i="188"/>
  <c r="I246" i="188"/>
  <c r="I254" i="188"/>
  <c r="I262" i="188"/>
  <c r="I270" i="188"/>
  <c r="I278" i="188"/>
  <c r="I286" i="188"/>
  <c r="I294" i="188"/>
  <c r="I302" i="188"/>
  <c r="I310" i="188"/>
  <c r="I318" i="188"/>
  <c r="I326" i="188"/>
  <c r="I334" i="188"/>
  <c r="I342" i="188"/>
  <c r="I350" i="188"/>
  <c r="I358" i="188"/>
  <c r="I366" i="188"/>
  <c r="I374" i="188"/>
  <c r="I382" i="188"/>
  <c r="I390" i="188"/>
  <c r="I398" i="188"/>
  <c r="I406" i="188"/>
  <c r="I414" i="188"/>
  <c r="I422" i="188"/>
  <c r="I428" i="188"/>
  <c r="I434" i="188"/>
  <c r="I449" i="188"/>
  <c r="I477" i="188"/>
  <c r="I506" i="188"/>
  <c r="I570" i="188"/>
  <c r="I9" i="188"/>
  <c r="I17" i="188"/>
  <c r="I25" i="188"/>
  <c r="I33" i="188"/>
  <c r="I41" i="188"/>
  <c r="I49" i="188"/>
  <c r="I57" i="188"/>
  <c r="I65" i="188"/>
  <c r="I73" i="188"/>
  <c r="I81" i="188"/>
  <c r="I89" i="188"/>
  <c r="I97" i="188"/>
  <c r="I105" i="188"/>
  <c r="I113" i="188"/>
  <c r="I121" i="188"/>
  <c r="I129" i="188"/>
  <c r="I137" i="188"/>
  <c r="I145" i="188"/>
  <c r="I153" i="188"/>
  <c r="I161" i="188"/>
  <c r="I169" i="188"/>
  <c r="I177" i="188"/>
  <c r="I185" i="188"/>
  <c r="I193" i="188"/>
  <c r="I201" i="188"/>
  <c r="I209" i="188"/>
  <c r="I217" i="188"/>
  <c r="I225" i="188"/>
  <c r="I233" i="188"/>
  <c r="I241" i="188"/>
  <c r="I249" i="188"/>
  <c r="I257" i="188"/>
  <c r="I265" i="188"/>
  <c r="I273" i="188"/>
  <c r="I281" i="188"/>
  <c r="I289" i="188"/>
  <c r="I297" i="188"/>
  <c r="I305" i="188"/>
  <c r="I313" i="188"/>
  <c r="I321" i="188"/>
  <c r="I329" i="188"/>
  <c r="I337" i="188"/>
  <c r="I345" i="188"/>
  <c r="I353" i="188"/>
  <c r="I361" i="188"/>
  <c r="I369" i="188"/>
  <c r="I377" i="188"/>
  <c r="I385" i="188"/>
  <c r="I393" i="188"/>
  <c r="I401" i="188"/>
  <c r="I409" i="188"/>
  <c r="I417" i="188"/>
  <c r="I437" i="188"/>
  <c r="I443" i="188"/>
  <c r="I446" i="188"/>
  <c r="I474" i="188"/>
  <c r="I514" i="188"/>
  <c r="I578" i="188"/>
  <c r="I28" i="188"/>
  <c r="I36" i="188"/>
  <c r="I44" i="188"/>
  <c r="I52" i="188"/>
  <c r="I60" i="188"/>
  <c r="I68" i="188"/>
  <c r="I76" i="188"/>
  <c r="I84" i="188"/>
  <c r="I92" i="188"/>
  <c r="I100" i="188"/>
  <c r="I108" i="188"/>
  <c r="I116" i="188"/>
  <c r="I124" i="188"/>
  <c r="I132" i="188"/>
  <c r="I140" i="188"/>
  <c r="I148" i="188"/>
  <c r="I156" i="188"/>
  <c r="I164" i="188"/>
  <c r="I172" i="188"/>
  <c r="I180" i="188"/>
  <c r="I188" i="188"/>
  <c r="I196" i="188"/>
  <c r="I204" i="188"/>
  <c r="I212" i="188"/>
  <c r="I220" i="188"/>
  <c r="I228" i="188"/>
  <c r="I236" i="188"/>
  <c r="I244" i="188"/>
  <c r="I252" i="188"/>
  <c r="I260" i="188"/>
  <c r="I268" i="188"/>
  <c r="I276" i="188"/>
  <c r="I284" i="188"/>
  <c r="I292" i="188"/>
  <c r="I300" i="188"/>
  <c r="I308" i="188"/>
  <c r="I316" i="188"/>
  <c r="I324" i="188"/>
  <c r="I332" i="188"/>
  <c r="I340" i="188"/>
  <c r="I348" i="188"/>
  <c r="I356" i="188"/>
  <c r="I364" i="188"/>
  <c r="I372" i="188"/>
  <c r="I380" i="188"/>
  <c r="I388" i="188"/>
  <c r="I396" i="188"/>
  <c r="I404" i="188"/>
  <c r="I412" i="188"/>
  <c r="I420" i="188"/>
  <c r="I426" i="188"/>
  <c r="I453" i="188"/>
  <c r="I485" i="188"/>
  <c r="I522" i="188"/>
  <c r="I586" i="188"/>
  <c r="I7" i="188"/>
  <c r="I15" i="188"/>
  <c r="I23" i="188"/>
  <c r="I31" i="188"/>
  <c r="I39" i="188"/>
  <c r="I47" i="188"/>
  <c r="I55" i="188"/>
  <c r="I63" i="188"/>
  <c r="I71" i="188"/>
  <c r="I79" i="188"/>
  <c r="I87" i="188"/>
  <c r="I95" i="188"/>
  <c r="I103" i="188"/>
  <c r="I111" i="188"/>
  <c r="I119" i="188"/>
  <c r="I127" i="188"/>
  <c r="I135" i="188"/>
  <c r="I143" i="188"/>
  <c r="I151" i="188"/>
  <c r="I159" i="188"/>
  <c r="I167" i="188"/>
  <c r="I175" i="188"/>
  <c r="I183" i="188"/>
  <c r="I191" i="188"/>
  <c r="I199" i="188"/>
  <c r="I207" i="188"/>
  <c r="I215" i="188"/>
  <c r="I223" i="188"/>
  <c r="I231" i="188"/>
  <c r="I239" i="188"/>
  <c r="I247" i="188"/>
  <c r="I255" i="188"/>
  <c r="I263" i="188"/>
  <c r="I271" i="188"/>
  <c r="I279" i="188"/>
  <c r="I287" i="188"/>
  <c r="I295" i="188"/>
  <c r="I303" i="188"/>
  <c r="I311" i="188"/>
  <c r="I319" i="188"/>
  <c r="I327" i="188"/>
  <c r="I335" i="188"/>
  <c r="I343" i="188"/>
  <c r="I351" i="188"/>
  <c r="I359" i="188"/>
  <c r="I367" i="188"/>
  <c r="I375" i="188"/>
  <c r="I383" i="188"/>
  <c r="I391" i="188"/>
  <c r="I399" i="188"/>
  <c r="I407" i="188"/>
  <c r="I415" i="188"/>
  <c r="I429" i="188"/>
  <c r="I435" i="188"/>
  <c r="I441" i="188"/>
  <c r="I450" i="188"/>
  <c r="I482" i="188"/>
  <c r="I530" i="188"/>
  <c r="I594" i="188"/>
  <c r="I50" i="188"/>
  <c r="I58" i="188"/>
  <c r="I66" i="188"/>
  <c r="I74" i="188"/>
  <c r="I82" i="188"/>
  <c r="I90" i="188"/>
  <c r="I98" i="188"/>
  <c r="I106" i="188"/>
  <c r="I114" i="188"/>
  <c r="I122" i="188"/>
  <c r="I130" i="188"/>
  <c r="I138" i="188"/>
  <c r="I146" i="188"/>
  <c r="I154" i="188"/>
  <c r="I162" i="188"/>
  <c r="I170" i="188"/>
  <c r="I178" i="188"/>
  <c r="I186" i="188"/>
  <c r="I194" i="188"/>
  <c r="I202" i="188"/>
  <c r="I210" i="188"/>
  <c r="I218" i="188"/>
  <c r="I226" i="188"/>
  <c r="I234" i="188"/>
  <c r="I242" i="188"/>
  <c r="I250" i="188"/>
  <c r="I258" i="188"/>
  <c r="I266" i="188"/>
  <c r="I274" i="188"/>
  <c r="I282" i="188"/>
  <c r="I290" i="188"/>
  <c r="I298" i="188"/>
  <c r="I306" i="188"/>
  <c r="I314" i="188"/>
  <c r="I322" i="188"/>
  <c r="I330" i="188"/>
  <c r="I338" i="188"/>
  <c r="I346" i="188"/>
  <c r="I354" i="188"/>
  <c r="I362" i="188"/>
  <c r="I370" i="188"/>
  <c r="I378" i="188"/>
  <c r="I386" i="188"/>
  <c r="I394" i="188"/>
  <c r="I402" i="188"/>
  <c r="I410" i="188"/>
  <c r="I418" i="188"/>
  <c r="I438" i="188"/>
  <c r="I461" i="188"/>
  <c r="I493" i="188"/>
  <c r="I538" i="188"/>
  <c r="I602" i="188"/>
  <c r="I5" i="188"/>
  <c r="I13" i="188"/>
  <c r="I21" i="188"/>
  <c r="I29" i="188"/>
  <c r="I37" i="188"/>
  <c r="I45" i="188"/>
  <c r="I53" i="188"/>
  <c r="I61" i="188"/>
  <c r="I69" i="188"/>
  <c r="I77" i="188"/>
  <c r="I85" i="188"/>
  <c r="I93" i="188"/>
  <c r="I101" i="188"/>
  <c r="I109" i="188"/>
  <c r="I117" i="188"/>
  <c r="I125" i="188"/>
  <c r="I133" i="188"/>
  <c r="I141" i="188"/>
  <c r="I149" i="188"/>
  <c r="I157" i="188"/>
  <c r="I165" i="188"/>
  <c r="I173" i="188"/>
  <c r="I181" i="188"/>
  <c r="I189" i="188"/>
  <c r="I197" i="188"/>
  <c r="I205" i="188"/>
  <c r="I213" i="188"/>
  <c r="I221" i="188"/>
  <c r="I229" i="188"/>
  <c r="I237" i="188"/>
  <c r="I245" i="188"/>
  <c r="I253" i="188"/>
  <c r="I261" i="188"/>
  <c r="I269" i="188"/>
  <c r="I277" i="188"/>
  <c r="I285" i="188"/>
  <c r="I293" i="188"/>
  <c r="I301" i="188"/>
  <c r="I309" i="188"/>
  <c r="I317" i="188"/>
  <c r="I325" i="188"/>
  <c r="I333" i="188"/>
  <c r="I341" i="188"/>
  <c r="I349" i="188"/>
  <c r="I357" i="188"/>
  <c r="I365" i="188"/>
  <c r="I373" i="188"/>
  <c r="I381" i="188"/>
  <c r="I389" i="188"/>
  <c r="I397" i="188"/>
  <c r="I405" i="188"/>
  <c r="I413" i="188"/>
  <c r="I421" i="188"/>
  <c r="I427" i="188"/>
  <c r="I433" i="188"/>
  <c r="I458" i="188"/>
  <c r="I490" i="188"/>
  <c r="I546" i="188"/>
  <c r="I610" i="188"/>
  <c r="I24" i="188"/>
  <c r="I32" i="188"/>
  <c r="I40" i="188"/>
  <c r="I48" i="188"/>
  <c r="I56" i="188"/>
  <c r="I64" i="188"/>
  <c r="I72" i="188"/>
  <c r="I80" i="188"/>
  <c r="I88" i="188"/>
  <c r="I96" i="188"/>
  <c r="I104" i="188"/>
  <c r="I112" i="188"/>
  <c r="I120" i="188"/>
  <c r="I128" i="188"/>
  <c r="I136" i="188"/>
  <c r="I144" i="188"/>
  <c r="I152" i="188"/>
  <c r="I160" i="188"/>
  <c r="I168" i="188"/>
  <c r="I176" i="188"/>
  <c r="I184" i="188"/>
  <c r="I192" i="188"/>
  <c r="I200" i="188"/>
  <c r="I208" i="188"/>
  <c r="I216" i="188"/>
  <c r="I224" i="188"/>
  <c r="I232" i="188"/>
  <c r="I240" i="188"/>
  <c r="I248" i="188"/>
  <c r="I256" i="188"/>
  <c r="I264" i="188"/>
  <c r="I272" i="188"/>
  <c r="I280" i="188"/>
  <c r="I288" i="188"/>
  <c r="I296" i="188"/>
  <c r="I304" i="188"/>
  <c r="I312" i="188"/>
  <c r="I320" i="188"/>
  <c r="I328" i="188"/>
  <c r="I336" i="188"/>
  <c r="I344" i="188"/>
  <c r="I352" i="188"/>
  <c r="I360" i="188"/>
  <c r="I368" i="188"/>
  <c r="I376" i="188"/>
  <c r="I384" i="188"/>
  <c r="I392" i="188"/>
  <c r="I400" i="188"/>
  <c r="I408" i="188"/>
  <c r="I416" i="188"/>
  <c r="I430" i="188"/>
  <c r="I436" i="188"/>
  <c r="I442" i="188"/>
  <c r="I445" i="188"/>
  <c r="I469" i="188"/>
  <c r="I554" i="188"/>
  <c r="M227" i="182"/>
  <c r="L227" i="182"/>
  <c r="M272" i="182"/>
  <c r="L272" i="182"/>
  <c r="M276" i="182"/>
  <c r="L276" i="182"/>
  <c r="M280" i="182"/>
  <c r="L280" i="182"/>
  <c r="M284" i="182"/>
  <c r="L284" i="182"/>
  <c r="M315" i="182"/>
  <c r="L17" i="182"/>
  <c r="L49" i="182"/>
  <c r="L101" i="182"/>
  <c r="M183" i="182"/>
  <c r="L183" i="182"/>
  <c r="M231" i="182"/>
  <c r="L231" i="182"/>
  <c r="L6" i="182"/>
  <c r="L14" i="182"/>
  <c r="L22" i="182"/>
  <c r="L30" i="182"/>
  <c r="L38" i="182"/>
  <c r="L46" i="182"/>
  <c r="L54" i="182"/>
  <c r="L62" i="182"/>
  <c r="L70" i="182"/>
  <c r="L82" i="182"/>
  <c r="L90" i="182"/>
  <c r="L98" i="182"/>
  <c r="L106" i="182"/>
  <c r="L154" i="182"/>
  <c r="L198" i="182"/>
  <c r="L202" i="182"/>
  <c r="M208" i="182"/>
  <c r="M212" i="182"/>
  <c r="M235" i="182"/>
  <c r="L235" i="182"/>
  <c r="M239" i="182"/>
  <c r="L239" i="182"/>
  <c r="M243" i="182"/>
  <c r="L243" i="182"/>
  <c r="M251" i="182"/>
  <c r="L251" i="182"/>
  <c r="M270" i="182"/>
  <c r="L270" i="182"/>
  <c r="M320" i="182"/>
  <c r="L320" i="182"/>
  <c r="M324" i="182"/>
  <c r="L324" i="182"/>
  <c r="M328" i="182"/>
  <c r="L328" i="182"/>
  <c r="L3" i="182"/>
  <c r="L11" i="182"/>
  <c r="L19" i="182"/>
  <c r="L27" i="182"/>
  <c r="L35" i="182"/>
  <c r="L43" i="182"/>
  <c r="L51" i="182"/>
  <c r="L59" i="182"/>
  <c r="L67" i="182"/>
  <c r="L75" i="182"/>
  <c r="L79" i="182"/>
  <c r="L87" i="182"/>
  <c r="L95" i="182"/>
  <c r="L103" i="182"/>
  <c r="M108" i="182"/>
  <c r="L112" i="182"/>
  <c r="L115" i="182"/>
  <c r="L117" i="182"/>
  <c r="M124" i="182"/>
  <c r="L128" i="182"/>
  <c r="L131" i="182"/>
  <c r="L133" i="182"/>
  <c r="M140" i="182"/>
  <c r="L144" i="182"/>
  <c r="L147" i="182"/>
  <c r="L149" i="182"/>
  <c r="M156" i="182"/>
  <c r="L160" i="182"/>
  <c r="L163" i="182"/>
  <c r="L165" i="182"/>
  <c r="M172" i="182"/>
  <c r="L187" i="182"/>
  <c r="L189" i="182"/>
  <c r="M191" i="182"/>
  <c r="L191" i="182"/>
  <c r="L210" i="182"/>
  <c r="M216" i="182"/>
  <c r="M220" i="182"/>
  <c r="M255" i="182"/>
  <c r="M316" i="182"/>
  <c r="L316" i="182"/>
  <c r="M176" i="182"/>
  <c r="L184" i="182"/>
  <c r="M195" i="182"/>
  <c r="L195" i="182"/>
  <c r="M199" i="182"/>
  <c r="L199" i="182"/>
  <c r="M203" i="182"/>
  <c r="L203" i="182"/>
  <c r="M224" i="182"/>
  <c r="M264" i="182"/>
  <c r="L264" i="182"/>
  <c r="M268" i="182"/>
  <c r="L268" i="182"/>
  <c r="M287" i="182"/>
  <c r="M304" i="182"/>
  <c r="L304" i="182"/>
  <c r="M308" i="182"/>
  <c r="L308" i="182"/>
  <c r="M312" i="182"/>
  <c r="L312" i="182"/>
  <c r="M207" i="182"/>
  <c r="L207" i="182"/>
  <c r="M211" i="182"/>
  <c r="L211" i="182"/>
  <c r="M240" i="182"/>
  <c r="L240" i="182"/>
  <c r="M260" i="182"/>
  <c r="L260" i="182"/>
  <c r="M300" i="182"/>
  <c r="L300" i="182"/>
  <c r="L146" i="182"/>
  <c r="L162" i="182"/>
  <c r="L182" i="182"/>
  <c r="M215" i="182"/>
  <c r="L215" i="182"/>
  <c r="M219" i="182"/>
  <c r="L219" i="182"/>
  <c r="M232" i="182"/>
  <c r="M248" i="182"/>
  <c r="L248" i="182"/>
  <c r="M256" i="182"/>
  <c r="L256" i="182"/>
  <c r="M292" i="182"/>
  <c r="L292" i="182"/>
  <c r="M296" i="182"/>
  <c r="L296" i="182"/>
  <c r="M331" i="182"/>
  <c r="M342" i="182"/>
  <c r="L342" i="182"/>
  <c r="M346" i="182"/>
  <c r="L346" i="182"/>
  <c r="M350" i="182"/>
  <c r="L350" i="182"/>
  <c r="M2" i="182"/>
  <c r="L107" i="182"/>
  <c r="M111" i="182"/>
  <c r="M116" i="182"/>
  <c r="L120" i="182"/>
  <c r="L123" i="182"/>
  <c r="M132" i="182"/>
  <c r="L136" i="182"/>
  <c r="L139" i="182"/>
  <c r="M148" i="182"/>
  <c r="L152" i="182"/>
  <c r="L155" i="182"/>
  <c r="M159" i="182"/>
  <c r="M164" i="182"/>
  <c r="L168" i="182"/>
  <c r="L171" i="182"/>
  <c r="M175" i="182"/>
  <c r="L175" i="182"/>
  <c r="M179" i="182"/>
  <c r="L186" i="182"/>
  <c r="M188" i="182"/>
  <c r="M223" i="182"/>
  <c r="L223" i="182"/>
  <c r="M236" i="182"/>
  <c r="M244" i="182"/>
  <c r="M252" i="182"/>
  <c r="M288" i="182"/>
  <c r="L288" i="182"/>
  <c r="M319" i="182"/>
  <c r="M323" i="182"/>
  <c r="M334" i="182"/>
  <c r="L334" i="182"/>
  <c r="M338" i="182"/>
  <c r="L338" i="182"/>
  <c r="L259" i="182"/>
  <c r="L267" i="182"/>
  <c r="L279" i="182"/>
  <c r="L287" i="182"/>
  <c r="L295" i="182"/>
  <c r="L303" i="182"/>
  <c r="L311" i="182"/>
  <c r="L319" i="182"/>
  <c r="L327" i="182"/>
  <c r="L337" i="182"/>
  <c r="L345" i="182"/>
  <c r="L353" i="182"/>
  <c r="L361" i="182"/>
  <c r="L369" i="182"/>
  <c r="L377" i="182"/>
  <c r="L385" i="182"/>
  <c r="L393" i="182"/>
  <c r="L401" i="182"/>
  <c r="L409" i="182"/>
  <c r="L417" i="182"/>
  <c r="L425" i="182"/>
  <c r="L433" i="182"/>
  <c r="L441" i="182"/>
  <c r="L449" i="182"/>
  <c r="L457" i="182"/>
  <c r="L465" i="182"/>
  <c r="L473" i="182"/>
  <c r="L481" i="182"/>
  <c r="L489" i="182"/>
  <c r="L497" i="182"/>
  <c r="L505" i="182"/>
  <c r="L513" i="182"/>
  <c r="L521" i="182"/>
  <c r="L529" i="182"/>
  <c r="L537" i="182"/>
  <c r="L545" i="182"/>
  <c r="L553" i="182"/>
  <c r="L561" i="182"/>
  <c r="L575" i="182"/>
  <c r="L582" i="182"/>
  <c r="L590" i="182"/>
  <c r="L598" i="182"/>
  <c r="L606" i="182"/>
  <c r="L614" i="182"/>
  <c r="L622" i="182"/>
  <c r="L630" i="182"/>
  <c r="L638" i="182"/>
  <c r="L646" i="182"/>
  <c r="L654" i="182"/>
  <c r="L662" i="182"/>
  <c r="L672" i="182"/>
  <c r="L680" i="182"/>
  <c r="L688" i="182"/>
  <c r="L696" i="182"/>
  <c r="L704" i="182"/>
  <c r="L712" i="182"/>
  <c r="L720" i="182"/>
  <c r="M745" i="182"/>
  <c r="M787" i="182"/>
  <c r="L787" i="182"/>
  <c r="M824" i="182"/>
  <c r="L824" i="182"/>
  <c r="M832" i="182"/>
  <c r="L832" i="182"/>
  <c r="M908" i="182"/>
  <c r="L908" i="182"/>
  <c r="M942" i="182"/>
  <c r="L942" i="182"/>
  <c r="M1007" i="182"/>
  <c r="L1007" i="182"/>
  <c r="L1031" i="182"/>
  <c r="M1031" i="182"/>
  <c r="M1044" i="182"/>
  <c r="L1044" i="182"/>
  <c r="M1170" i="182"/>
  <c r="L1170" i="182"/>
  <c r="M1178" i="182"/>
  <c r="L1178" i="182"/>
  <c r="L1180" i="182"/>
  <c r="M1180" i="182"/>
  <c r="L1188" i="182"/>
  <c r="M1188" i="182"/>
  <c r="L358" i="182"/>
  <c r="L366" i="182"/>
  <c r="L374" i="182"/>
  <c r="L382" i="182"/>
  <c r="L390" i="182"/>
  <c r="L398" i="182"/>
  <c r="L406" i="182"/>
  <c r="L414" i="182"/>
  <c r="L422" i="182"/>
  <c r="L430" i="182"/>
  <c r="L438" i="182"/>
  <c r="L446" i="182"/>
  <c r="L454" i="182"/>
  <c r="L462" i="182"/>
  <c r="L470" i="182"/>
  <c r="L478" i="182"/>
  <c r="L486" i="182"/>
  <c r="L494" i="182"/>
  <c r="L502" i="182"/>
  <c r="L510" i="182"/>
  <c r="L518" i="182"/>
  <c r="L526" i="182"/>
  <c r="L534" i="182"/>
  <c r="L542" i="182"/>
  <c r="L550" i="182"/>
  <c r="L558" i="182"/>
  <c r="L566" i="182"/>
  <c r="L587" i="182"/>
  <c r="L595" i="182"/>
  <c r="L603" i="182"/>
  <c r="L611" i="182"/>
  <c r="L619" i="182"/>
  <c r="L627" i="182"/>
  <c r="L635" i="182"/>
  <c r="L643" i="182"/>
  <c r="L651" i="182"/>
  <c r="L659" i="182"/>
  <c r="L667" i="182"/>
  <c r="L669" i="182"/>
  <c r="L677" i="182"/>
  <c r="L685" i="182"/>
  <c r="L693" i="182"/>
  <c r="L701" i="182"/>
  <c r="L709" i="182"/>
  <c r="L717" i="182"/>
  <c r="L725" i="182"/>
  <c r="L730" i="182"/>
  <c r="L732" i="182"/>
  <c r="L735" i="182"/>
  <c r="M740" i="182"/>
  <c r="M749" i="182"/>
  <c r="M779" i="182"/>
  <c r="L779" i="182"/>
  <c r="M791" i="182"/>
  <c r="M816" i="182"/>
  <c r="L816" i="182"/>
  <c r="M847" i="182"/>
  <c r="L847" i="182"/>
  <c r="M855" i="182"/>
  <c r="L855" i="182"/>
  <c r="M863" i="182"/>
  <c r="L863" i="182"/>
  <c r="M871" i="182"/>
  <c r="L871" i="182"/>
  <c r="M918" i="182"/>
  <c r="L918" i="182"/>
  <c r="M926" i="182"/>
  <c r="L926" i="182"/>
  <c r="M934" i="182"/>
  <c r="L934" i="182"/>
  <c r="L994" i="182"/>
  <c r="M994" i="182"/>
  <c r="M1029" i="182"/>
  <c r="L1029" i="182"/>
  <c r="L1122" i="182"/>
  <c r="M1160" i="182"/>
  <c r="L1160" i="182"/>
  <c r="M759" i="182"/>
  <c r="M769" i="182"/>
  <c r="L769" i="182"/>
  <c r="M777" i="182"/>
  <c r="M800" i="182"/>
  <c r="L800" i="182"/>
  <c r="M808" i="182"/>
  <c r="L808" i="182"/>
  <c r="M879" i="182"/>
  <c r="L879" i="182"/>
  <c r="M961" i="182"/>
  <c r="L963" i="182"/>
  <c r="M963" i="182"/>
  <c r="L990" i="182"/>
  <c r="M990" i="182"/>
  <c r="M1005" i="182"/>
  <c r="L1005" i="182"/>
  <c r="M1083" i="182"/>
  <c r="L1083" i="182"/>
  <c r="L1148" i="182"/>
  <c r="M1148" i="182"/>
  <c r="L1156" i="182"/>
  <c r="M1156" i="182"/>
  <c r="M1259" i="182"/>
  <c r="L1259" i="182"/>
  <c r="M887" i="182"/>
  <c r="L887" i="182"/>
  <c r="M953" i="182"/>
  <c r="L953" i="182"/>
  <c r="L247" i="182"/>
  <c r="L255" i="182"/>
  <c r="L263" i="182"/>
  <c r="L275" i="182"/>
  <c r="L283" i="182"/>
  <c r="L291" i="182"/>
  <c r="L299" i="182"/>
  <c r="L307" i="182"/>
  <c r="L315" i="182"/>
  <c r="L323" i="182"/>
  <c r="L331" i="182"/>
  <c r="L333" i="182"/>
  <c r="L341" i="182"/>
  <c r="L349" i="182"/>
  <c r="L357" i="182"/>
  <c r="L365" i="182"/>
  <c r="L373" i="182"/>
  <c r="L381" i="182"/>
  <c r="L389" i="182"/>
  <c r="L397" i="182"/>
  <c r="L405" i="182"/>
  <c r="L413" i="182"/>
  <c r="L421" i="182"/>
  <c r="L429" i="182"/>
  <c r="L437" i="182"/>
  <c r="L445" i="182"/>
  <c r="L453" i="182"/>
  <c r="L461" i="182"/>
  <c r="L469" i="182"/>
  <c r="L477" i="182"/>
  <c r="L485" i="182"/>
  <c r="L493" i="182"/>
  <c r="L501" i="182"/>
  <c r="L509" i="182"/>
  <c r="L517" i="182"/>
  <c r="L525" i="182"/>
  <c r="L533" i="182"/>
  <c r="L541" i="182"/>
  <c r="L549" i="182"/>
  <c r="L557" i="182"/>
  <c r="L565" i="182"/>
  <c r="L586" i="182"/>
  <c r="L594" i="182"/>
  <c r="L602" i="182"/>
  <c r="L610" i="182"/>
  <c r="L618" i="182"/>
  <c r="L626" i="182"/>
  <c r="L634" i="182"/>
  <c r="L642" i="182"/>
  <c r="L650" i="182"/>
  <c r="L658" i="182"/>
  <c r="L666" i="182"/>
  <c r="L676" i="182"/>
  <c r="L684" i="182"/>
  <c r="L692" i="182"/>
  <c r="L700" i="182"/>
  <c r="L708" i="182"/>
  <c r="L716" i="182"/>
  <c r="L724" i="182"/>
  <c r="L729" i="182"/>
  <c r="L739" i="182"/>
  <c r="L746" i="182"/>
  <c r="M748" i="182"/>
  <c r="L748" i="182"/>
  <c r="M765" i="182"/>
  <c r="M790" i="182"/>
  <c r="L790" i="182"/>
  <c r="M804" i="182"/>
  <c r="M844" i="182"/>
  <c r="L844" i="182"/>
  <c r="M852" i="182"/>
  <c r="L852" i="182"/>
  <c r="M860" i="182"/>
  <c r="L860" i="182"/>
  <c r="M868" i="182"/>
  <c r="L868" i="182"/>
  <c r="M895" i="182"/>
  <c r="L895" i="182"/>
  <c r="M903" i="182"/>
  <c r="L903" i="182"/>
  <c r="M945" i="182"/>
  <c r="L945" i="182"/>
  <c r="M972" i="182"/>
  <c r="L972" i="182"/>
  <c r="M1077" i="182"/>
  <c r="L1077" i="182"/>
  <c r="M1079" i="182"/>
  <c r="L1079" i="182"/>
  <c r="M1109" i="182"/>
  <c r="L1109" i="182"/>
  <c r="M1237" i="182"/>
  <c r="L1237" i="182"/>
  <c r="L354" i="182"/>
  <c r="L362" i="182"/>
  <c r="L370" i="182"/>
  <c r="L378" i="182"/>
  <c r="L386" i="182"/>
  <c r="L394" i="182"/>
  <c r="L402" i="182"/>
  <c r="L410" i="182"/>
  <c r="L418" i="182"/>
  <c r="L426" i="182"/>
  <c r="L434" i="182"/>
  <c r="L442" i="182"/>
  <c r="L450" i="182"/>
  <c r="L458" i="182"/>
  <c r="L466" i="182"/>
  <c r="L474" i="182"/>
  <c r="L482" i="182"/>
  <c r="L490" i="182"/>
  <c r="L498" i="182"/>
  <c r="L506" i="182"/>
  <c r="L514" i="182"/>
  <c r="L522" i="182"/>
  <c r="L530" i="182"/>
  <c r="L538" i="182"/>
  <c r="L546" i="182"/>
  <c r="L554" i="182"/>
  <c r="L562" i="182"/>
  <c r="L576" i="182"/>
  <c r="L583" i="182"/>
  <c r="L591" i="182"/>
  <c r="L599" i="182"/>
  <c r="L607" i="182"/>
  <c r="L615" i="182"/>
  <c r="L623" i="182"/>
  <c r="L631" i="182"/>
  <c r="L639" i="182"/>
  <c r="L647" i="182"/>
  <c r="L655" i="182"/>
  <c r="L663" i="182"/>
  <c r="L673" i="182"/>
  <c r="L681" i="182"/>
  <c r="L689" i="182"/>
  <c r="L697" i="182"/>
  <c r="L705" i="182"/>
  <c r="L713" i="182"/>
  <c r="L721" i="182"/>
  <c r="L736" i="182"/>
  <c r="L741" i="182"/>
  <c r="M782" i="182"/>
  <c r="L782" i="182"/>
  <c r="M819" i="182"/>
  <c r="L819" i="182"/>
  <c r="M827" i="182"/>
  <c r="L827" i="182"/>
  <c r="M831" i="182"/>
  <c r="M835" i="182"/>
  <c r="L835" i="182"/>
  <c r="M839" i="182"/>
  <c r="M850" i="182"/>
  <c r="M876" i="182"/>
  <c r="L876" i="182"/>
  <c r="M911" i="182"/>
  <c r="L911" i="182"/>
  <c r="M921" i="182"/>
  <c r="L921" i="182"/>
  <c r="M929" i="182"/>
  <c r="L929" i="182"/>
  <c r="M937" i="182"/>
  <c r="L937" i="182"/>
  <c r="L1014" i="182"/>
  <c r="M1014" i="182"/>
  <c r="L1064" i="182"/>
  <c r="M1064" i="182"/>
  <c r="M1128" i="182"/>
  <c r="L1128" i="182"/>
  <c r="M1222" i="182"/>
  <c r="L1222" i="182"/>
  <c r="M756" i="182"/>
  <c r="L756" i="182"/>
  <c r="M760" i="182"/>
  <c r="L760" i="182"/>
  <c r="M774" i="182"/>
  <c r="L774" i="182"/>
  <c r="M811" i="182"/>
  <c r="L811" i="182"/>
  <c r="M884" i="182"/>
  <c r="L884" i="182"/>
  <c r="M958" i="182"/>
  <c r="L958" i="182"/>
  <c r="M970" i="182"/>
  <c r="L970" i="182"/>
  <c r="M1035" i="182"/>
  <c r="L1035" i="182"/>
  <c r="M1075" i="182"/>
  <c r="L1075" i="182"/>
  <c r="M1107" i="182"/>
  <c r="L1107" i="182"/>
  <c r="L1212" i="182"/>
  <c r="M1212" i="182"/>
  <c r="M764" i="182"/>
  <c r="L764" i="182"/>
  <c r="M768" i="182"/>
  <c r="L768" i="182"/>
  <c r="M795" i="182"/>
  <c r="L795" i="182"/>
  <c r="M803" i="182"/>
  <c r="L803" i="182"/>
  <c r="M892" i="182"/>
  <c r="L892" i="182"/>
  <c r="M900" i="182"/>
  <c r="L900" i="182"/>
  <c r="M950" i="182"/>
  <c r="L950" i="182"/>
  <c r="L979" i="182"/>
  <c r="M979" i="182"/>
  <c r="L1124" i="182"/>
  <c r="M1124" i="182"/>
  <c r="M1192" i="182"/>
  <c r="L1192" i="182"/>
  <c r="L965" i="182"/>
  <c r="L981" i="182"/>
  <c r="L996" i="182"/>
  <c r="M1009" i="182"/>
  <c r="L1009" i="182"/>
  <c r="L1022" i="182"/>
  <c r="L1046" i="182"/>
  <c r="M1046" i="182"/>
  <c r="L1050" i="182"/>
  <c r="L1066" i="182"/>
  <c r="M1101" i="182"/>
  <c r="L1101" i="182"/>
  <c r="M1111" i="182"/>
  <c r="L1111" i="182"/>
  <c r="M1141" i="182"/>
  <c r="L1210" i="182"/>
  <c r="M1229" i="182"/>
  <c r="L1229" i="182"/>
  <c r="M1239" i="182"/>
  <c r="L1239" i="182"/>
  <c r="L1054" i="182"/>
  <c r="M1089" i="182"/>
  <c r="L1089" i="182"/>
  <c r="M1099" i="182"/>
  <c r="L1099" i="182"/>
  <c r="M1133" i="182"/>
  <c r="L1133" i="182"/>
  <c r="M1143" i="182"/>
  <c r="L1143" i="182"/>
  <c r="M1227" i="182"/>
  <c r="L1227" i="182"/>
  <c r="M1249" i="182"/>
  <c r="L1249" i="182"/>
  <c r="L991" i="182"/>
  <c r="L1004" i="182"/>
  <c r="L1028" i="182"/>
  <c r="M1041" i="182"/>
  <c r="L1041" i="182"/>
  <c r="L1074" i="182"/>
  <c r="M1121" i="182"/>
  <c r="L1121" i="182"/>
  <c r="M1131" i="182"/>
  <c r="L1131" i="182"/>
  <c r="L1141" i="182"/>
  <c r="M1165" i="182"/>
  <c r="L1165" i="182"/>
  <c r="M1175" i="182"/>
  <c r="L1175" i="182"/>
  <c r="M1197" i="182"/>
  <c r="L1197" i="182"/>
  <c r="M1207" i="182"/>
  <c r="L1207" i="182"/>
  <c r="M1265" i="182"/>
  <c r="L1265" i="182"/>
  <c r="M1275" i="182"/>
  <c r="L1275" i="182"/>
  <c r="M1153" i="182"/>
  <c r="L1153" i="182"/>
  <c r="M1163" i="182"/>
  <c r="L1163" i="182"/>
  <c r="M1195" i="182"/>
  <c r="L1195" i="182"/>
  <c r="M1217" i="182"/>
  <c r="L1217" i="182"/>
  <c r="M1256" i="182"/>
  <c r="L1256" i="182"/>
  <c r="L778" i="182"/>
  <c r="L786" i="182"/>
  <c r="L794" i="182"/>
  <c r="L799" i="182"/>
  <c r="L807" i="182"/>
  <c r="L815" i="182"/>
  <c r="L823" i="182"/>
  <c r="L831" i="182"/>
  <c r="L839" i="182"/>
  <c r="L841" i="182"/>
  <c r="L843" i="182"/>
  <c r="L851" i="182"/>
  <c r="L859" i="182"/>
  <c r="L867" i="182"/>
  <c r="L973" i="182"/>
  <c r="L989" i="182"/>
  <c r="L999" i="182"/>
  <c r="M1004" i="182"/>
  <c r="L1023" i="182"/>
  <c r="L1036" i="182"/>
  <c r="L1043" i="182"/>
  <c r="M1049" i="182"/>
  <c r="L1069" i="182"/>
  <c r="M1074" i="182"/>
  <c r="L1084" i="182"/>
  <c r="M1084" i="182"/>
  <c r="M1106" i="182"/>
  <c r="L1106" i="182"/>
  <c r="L1119" i="182"/>
  <c r="M1185" i="182"/>
  <c r="L1185" i="182"/>
  <c r="M1234" i="182"/>
  <c r="L1234" i="182"/>
  <c r="L1244" i="182"/>
  <c r="M1244" i="182"/>
  <c r="L1252" i="182"/>
  <c r="M1263" i="182"/>
  <c r="L1263" i="182"/>
  <c r="L1284" i="182"/>
  <c r="M1284" i="182"/>
  <c r="M971" i="182"/>
  <c r="L986" i="182"/>
  <c r="L1017" i="182"/>
  <c r="L1019" i="182"/>
  <c r="L1055" i="182"/>
  <c r="L1082" i="182"/>
  <c r="L1088" i="182"/>
  <c r="L1092" i="182"/>
  <c r="M1096" i="182"/>
  <c r="L1096" i="182"/>
  <c r="L1104" i="182"/>
  <c r="L1116" i="182"/>
  <c r="M1116" i="182"/>
  <c r="M1138" i="182"/>
  <c r="L1138" i="182"/>
  <c r="M1146" i="182"/>
  <c r="L1151" i="182"/>
  <c r="M1200" i="182"/>
  <c r="L1215" i="182"/>
  <c r="M1224" i="182"/>
  <c r="L1224" i="182"/>
  <c r="L1232" i="182"/>
  <c r="L1242" i="182"/>
  <c r="M1254" i="182"/>
  <c r="L1254" i="182"/>
  <c r="L1278" i="182"/>
  <c r="L1280" i="182"/>
  <c r="M1202" i="182"/>
  <c r="L1202" i="182"/>
  <c r="L1220" i="182"/>
  <c r="M1261" i="182"/>
  <c r="L1261" i="182"/>
  <c r="M1270" i="182"/>
  <c r="L1270" i="182"/>
  <c r="M1282" i="182"/>
  <c r="L1282" i="182"/>
  <c r="L1286" i="182"/>
  <c r="L1288" i="182"/>
  <c r="L1006" i="182"/>
  <c r="L1038" i="182"/>
  <c r="L1076" i="182"/>
  <c r="L1108" i="182"/>
  <c r="L1140" i="182"/>
  <c r="L1172" i="182"/>
  <c r="M1199" i="182"/>
  <c r="L1204" i="182"/>
  <c r="L1236" i="182"/>
  <c r="L1292" i="182"/>
  <c r="M1292" i="182"/>
  <c r="M1298" i="182"/>
  <c r="L1298" i="182"/>
  <c r="L1187" i="182"/>
  <c r="L1219" i="182"/>
  <c r="L1241" i="182"/>
  <c r="L1251" i="182"/>
  <c r="L1277" i="182"/>
  <c r="L1290" i="182"/>
  <c r="L1307" i="182"/>
  <c r="M1307" i="182"/>
  <c r="L998" i="182"/>
  <c r="L1001" i="182"/>
  <c r="M1006" i="182"/>
  <c r="L1030" i="182"/>
  <c r="L1033" i="182"/>
  <c r="M1038" i="182"/>
  <c r="L1068" i="182"/>
  <c r="L1071" i="182"/>
  <c r="M1076" i="182"/>
  <c r="M1095" i="182"/>
  <c r="L1100" i="182"/>
  <c r="L1103" i="182"/>
  <c r="M1108" i="182"/>
  <c r="L1132" i="182"/>
  <c r="L1135" i="182"/>
  <c r="M1140" i="182"/>
  <c r="L1164" i="182"/>
  <c r="L1167" i="182"/>
  <c r="M1172" i="182"/>
  <c r="L1196" i="182"/>
  <c r="L1199" i="182"/>
  <c r="M1204" i="182"/>
  <c r="M1223" i="182"/>
  <c r="L1228" i="182"/>
  <c r="L1231" i="182"/>
  <c r="M1236" i="182"/>
  <c r="L1260" i="182"/>
  <c r="L1267" i="182"/>
  <c r="M1272" i="182"/>
  <c r="L1293" i="182"/>
  <c r="L1299" i="182"/>
  <c r="M1299" i="182"/>
  <c r="M1327" i="182"/>
  <c r="L1327" i="182"/>
  <c r="M1316" i="182"/>
  <c r="L1316" i="182"/>
  <c r="L1300" i="182"/>
  <c r="L1317" i="182"/>
  <c r="M1330" i="182"/>
  <c r="L1330" i="182"/>
  <c r="L1341" i="182"/>
  <c r="M1295" i="182"/>
  <c r="M1300" i="182"/>
  <c r="M1313" i="182"/>
  <c r="M1324" i="182"/>
  <c r="L1324" i="182"/>
  <c r="L1333" i="182"/>
  <c r="M1354" i="182"/>
  <c r="L1354" i="182"/>
  <c r="M1346" i="182"/>
  <c r="L1346" i="182"/>
  <c r="L1357" i="182"/>
  <c r="M1296" i="182"/>
  <c r="M1338" i="182"/>
  <c r="L1338" i="182"/>
  <c r="L1349" i="182"/>
  <c r="L1399" i="182"/>
  <c r="L1362" i="182"/>
  <c r="L1370" i="182"/>
  <c r="L1378" i="182"/>
  <c r="L1386" i="182"/>
  <c r="L1396" i="182"/>
  <c r="L1404" i="182"/>
  <c r="L1412" i="182"/>
  <c r="L1417" i="182"/>
  <c r="L1332" i="182"/>
  <c r="L1340" i="182"/>
  <c r="L1348" i="182"/>
  <c r="L1356" i="182"/>
  <c r="L1364" i="182"/>
  <c r="L1372" i="182"/>
  <c r="L1380" i="182"/>
  <c r="L1388" i="182"/>
  <c r="L1398" i="182"/>
  <c r="L1406" i="182"/>
  <c r="L1414" i="182"/>
  <c r="Z583" i="205"/>
  <c r="Z582" i="205"/>
  <c r="Z577" i="205"/>
  <c r="Z578" i="205" s="1"/>
  <c r="Z579" i="205" s="1"/>
  <c r="L1395" i="182"/>
  <c r="L1403" i="182"/>
  <c r="L1318" i="182"/>
  <c r="L1392" i="182"/>
  <c r="L1400" i="182"/>
  <c r="L1408" i="182"/>
  <c r="A9" i="199"/>
  <c r="B43" i="201"/>
  <c r="B51" i="201"/>
  <c r="B59" i="201"/>
  <c r="B67" i="201"/>
  <c r="AC6667" i="205"/>
  <c r="AC7410" i="205"/>
  <c r="AA9753" i="205"/>
  <c r="AA9811" i="205"/>
  <c r="AA9877" i="205"/>
  <c r="AA10099" i="205"/>
  <c r="AA10394" i="205"/>
  <c r="B44" i="201"/>
  <c r="B52" i="201"/>
  <c r="B60" i="201"/>
  <c r="AC6763" i="205"/>
  <c r="AC8044" i="205"/>
  <c r="AA9761" i="205"/>
  <c r="AA9822" i="205"/>
  <c r="AA9894" i="205"/>
  <c r="AA10142" i="205"/>
  <c r="AA10446" i="205"/>
  <c r="B45" i="201"/>
  <c r="B53" i="201"/>
  <c r="B61" i="201"/>
  <c r="AA9767" i="205"/>
  <c r="AA9827" i="205"/>
  <c r="AA9908" i="205"/>
  <c r="AA10159" i="205"/>
  <c r="AA10485" i="205"/>
  <c r="B38" i="201"/>
  <c r="B46" i="201"/>
  <c r="B54" i="201"/>
  <c r="B62" i="201"/>
  <c r="AC6907" i="205"/>
  <c r="AA9724" i="205"/>
  <c r="AA9775" i="205"/>
  <c r="AA9836" i="205"/>
  <c r="AA9952" i="205"/>
  <c r="AA10207" i="205"/>
  <c r="AA10553" i="205"/>
  <c r="B39" i="201"/>
  <c r="B47" i="201"/>
  <c r="B55" i="201"/>
  <c r="AC6955" i="205"/>
  <c r="AA9728" i="205"/>
  <c r="AA9782" i="205"/>
  <c r="AA9844" i="205"/>
  <c r="AA9970" i="205"/>
  <c r="AA10229" i="205"/>
  <c r="AA10584" i="205"/>
  <c r="AC7106" i="205"/>
  <c r="AA9740" i="205"/>
  <c r="AA9797" i="205"/>
  <c r="AA9859" i="205"/>
  <c r="AA10038" i="205"/>
  <c r="AA10303" i="205"/>
  <c r="AA10758" i="205"/>
  <c r="Z489" i="205"/>
  <c r="Z498" i="205"/>
  <c r="Z507" i="205"/>
  <c r="Z516" i="205"/>
  <c r="Z525" i="205"/>
  <c r="Z534" i="205"/>
  <c r="Z543" i="205"/>
  <c r="Z552" i="205"/>
  <c r="AC6643" i="205"/>
  <c r="AC6787" i="205"/>
  <c r="AC6931" i="205"/>
  <c r="AC7077" i="205"/>
  <c r="AC7322" i="205"/>
  <c r="AA9742" i="205"/>
  <c r="AA9769" i="205"/>
  <c r="AA9799" i="205"/>
  <c r="AA9830" i="205"/>
  <c r="AA9862" i="205"/>
  <c r="AA9917" i="205"/>
  <c r="AA10046" i="205"/>
  <c r="AA10168" i="205"/>
  <c r="AA10325" i="205"/>
  <c r="AA10497" i="205"/>
  <c r="AA10895" i="205"/>
  <c r="Z490" i="205"/>
  <c r="Z499" i="205"/>
  <c r="Z508" i="205"/>
  <c r="Z517" i="205"/>
  <c r="Z526" i="205"/>
  <c r="Z535" i="205"/>
  <c r="Z544" i="205"/>
  <c r="Z553" i="205"/>
  <c r="Z484" i="205"/>
  <c r="Z492" i="205"/>
  <c r="Z501" i="205"/>
  <c r="Z510" i="205"/>
  <c r="Z519" i="205"/>
  <c r="Z528" i="205"/>
  <c r="Z537" i="205"/>
  <c r="Z546" i="205"/>
  <c r="Z555" i="205"/>
  <c r="AC6691" i="205"/>
  <c r="AC6835" i="205"/>
  <c r="AC6979" i="205"/>
  <c r="AC7137" i="205"/>
  <c r="AC7506" i="205"/>
  <c r="Z493" i="205"/>
  <c r="Z502" i="205"/>
  <c r="Z511" i="205"/>
  <c r="Z520" i="205"/>
  <c r="Z529" i="205"/>
  <c r="Z538" i="205"/>
  <c r="Z547" i="205"/>
  <c r="AA4027" i="205"/>
  <c r="AA4022" i="205"/>
  <c r="AA4016" i="205"/>
  <c r="AA4010" i="205"/>
  <c r="AA4004" i="205"/>
  <c r="AA3998" i="205"/>
  <c r="AA3992" i="205"/>
  <c r="AA3986" i="205"/>
  <c r="AA3980" i="205"/>
  <c r="AA3974" i="205"/>
  <c r="AA3968" i="205"/>
  <c r="AA3962" i="205"/>
  <c r="AA3956" i="205"/>
  <c r="AA3950" i="205"/>
  <c r="AA3944" i="205"/>
  <c r="AA3938" i="205"/>
  <c r="AA3932" i="205"/>
  <c r="AA3926" i="205"/>
  <c r="AA3920" i="205"/>
  <c r="AA3914" i="205"/>
  <c r="AA3908" i="205"/>
  <c r="AA3902" i="205"/>
  <c r="AA3896" i="205"/>
  <c r="AA3890" i="205"/>
  <c r="AA3884" i="205"/>
  <c r="AA3878" i="205"/>
  <c r="AA3872" i="205"/>
  <c r="AA3866" i="205"/>
  <c r="AA3860" i="205"/>
  <c r="AA3854" i="205"/>
  <c r="AA3848" i="205"/>
  <c r="AA3842" i="205"/>
  <c r="AA3836" i="205"/>
  <c r="AA3830" i="205"/>
  <c r="AA3824" i="205"/>
  <c r="AA3818" i="205"/>
  <c r="AA3812" i="205"/>
  <c r="AA3806" i="205"/>
  <c r="AA3800" i="205"/>
  <c r="AA3794" i="205"/>
  <c r="AA3788" i="205"/>
  <c r="AA3782" i="205"/>
  <c r="AA3776" i="205"/>
  <c r="AA3770" i="205"/>
  <c r="AA3764" i="205"/>
  <c r="AA3758" i="205"/>
  <c r="AA3752" i="205"/>
  <c r="AA3746" i="205"/>
  <c r="AA3740" i="205"/>
  <c r="AA3734" i="205"/>
  <c r="AA3728" i="205"/>
  <c r="AA3722" i="205"/>
  <c r="AA3716" i="205"/>
  <c r="AA3710" i="205"/>
  <c r="AA3704" i="205"/>
  <c r="AA3698" i="205"/>
  <c r="AA3692" i="205"/>
  <c r="AA3686" i="205"/>
  <c r="AA3680" i="205"/>
  <c r="AA3674" i="205"/>
  <c r="AA3668" i="205"/>
  <c r="AA3662" i="205"/>
  <c r="AA3656" i="205"/>
  <c r="AA3650" i="205"/>
  <c r="AA3644" i="205"/>
  <c r="AA3638" i="205"/>
  <c r="AA3632" i="205"/>
  <c r="AA3626" i="205"/>
  <c r="AA3620" i="205"/>
  <c r="AA3614" i="205"/>
  <c r="AA3608" i="205"/>
  <c r="AA3602" i="205"/>
  <c r="AA3596" i="205"/>
  <c r="AA3590" i="205"/>
  <c r="AA3584" i="205"/>
  <c r="AA3578" i="205"/>
  <c r="AA3572" i="205"/>
  <c r="AA3566" i="205"/>
  <c r="AA3560" i="205"/>
  <c r="AA3554" i="205"/>
  <c r="AA3548" i="205"/>
  <c r="AA3542" i="205"/>
  <c r="AA3536" i="205"/>
  <c r="AA3530" i="205"/>
  <c r="AA3524" i="205"/>
  <c r="AA3518" i="205"/>
  <c r="AA4024" i="205"/>
  <c r="AA4017" i="205"/>
  <c r="AA4009" i="205"/>
  <c r="AA4002" i="205"/>
  <c r="AA3995" i="205"/>
  <c r="AA3988" i="205"/>
  <c r="AA3981" i="205"/>
  <c r="AA3973" i="205"/>
  <c r="AA3966" i="205"/>
  <c r="AA3959" i="205"/>
  <c r="AA3952" i="205"/>
  <c r="AA3945" i="205"/>
  <c r="AA3937" i="205"/>
  <c r="AA3930" i="205"/>
  <c r="AA3923" i="205"/>
  <c r="AA3916" i="205"/>
  <c r="AA3909" i="205"/>
  <c r="AA3901" i="205"/>
  <c r="AA3894" i="205"/>
  <c r="AA3887" i="205"/>
  <c r="AA3880" i="205"/>
  <c r="AA3873" i="205"/>
  <c r="AA3865" i="205"/>
  <c r="AA3858" i="205"/>
  <c r="AA3851" i="205"/>
  <c r="AA3844" i="205"/>
  <c r="AA3837" i="205"/>
  <c r="AA3829" i="205"/>
  <c r="AA3822" i="205"/>
  <c r="AA3815" i="205"/>
  <c r="AA3808" i="205"/>
  <c r="AA3801" i="205"/>
  <c r="AA3793" i="205"/>
  <c r="AA3786" i="205"/>
  <c r="AA3779" i="205"/>
  <c r="AA3772" i="205"/>
  <c r="AA3765" i="205"/>
  <c r="AA3757" i="205"/>
  <c r="AA3750" i="205"/>
  <c r="AA3743" i="205"/>
  <c r="AA3736" i="205"/>
  <c r="AA3729" i="205"/>
  <c r="AA3721" i="205"/>
  <c r="AA3714" i="205"/>
  <c r="AA3707" i="205"/>
  <c r="AA3700" i="205"/>
  <c r="AA3693" i="205"/>
  <c r="AA3685" i="205"/>
  <c r="AA3678" i="205"/>
  <c r="AA3671" i="205"/>
  <c r="AA3664" i="205"/>
  <c r="AA3657" i="205"/>
  <c r="AA3649" i="205"/>
  <c r="AA3642" i="205"/>
  <c r="AA3635" i="205"/>
  <c r="AA3628" i="205"/>
  <c r="AA3621" i="205"/>
  <c r="AA3613" i="205"/>
  <c r="AA3606" i="205"/>
  <c r="AA3599" i="205"/>
  <c r="AA3592" i="205"/>
  <c r="AA3585" i="205"/>
  <c r="AA3577" i="205"/>
  <c r="AA3570" i="205"/>
  <c r="AA3563" i="205"/>
  <c r="AA3556" i="205"/>
  <c r="AA3549" i="205"/>
  <c r="AA3541" i="205"/>
  <c r="AA3534" i="205"/>
  <c r="AA3527" i="205"/>
  <c r="AA3520" i="205"/>
  <c r="AA3513" i="205"/>
  <c r="AA3507" i="205"/>
  <c r="AA3501" i="205"/>
  <c r="AA3495" i="205"/>
  <c r="AA3489" i="205"/>
  <c r="AA3483" i="205"/>
  <c r="AA3477" i="205"/>
  <c r="AA3471" i="205"/>
  <c r="AA3465" i="205"/>
  <c r="AA3459" i="205"/>
  <c r="AA3453" i="205"/>
  <c r="AA3447" i="205"/>
  <c r="AA3441" i="205"/>
  <c r="AA3435" i="205"/>
  <c r="AA4023" i="205"/>
  <c r="AA4015" i="205"/>
  <c r="AA4008" i="205"/>
  <c r="AA4001" i="205"/>
  <c r="AA3994" i="205"/>
  <c r="AA3987" i="205"/>
  <c r="AA3979" i="205"/>
  <c r="AA3972" i="205"/>
  <c r="AA3965" i="205"/>
  <c r="AA3958" i="205"/>
  <c r="AA3951" i="205"/>
  <c r="AA3943" i="205"/>
  <c r="AA3936" i="205"/>
  <c r="AA3929" i="205"/>
  <c r="AA3922" i="205"/>
  <c r="AA3915" i="205"/>
  <c r="AA3907" i="205"/>
  <c r="AA3900" i="205"/>
  <c r="AA3893" i="205"/>
  <c r="AA3886" i="205"/>
  <c r="AA3879" i="205"/>
  <c r="AA3871" i="205"/>
  <c r="AA3864" i="205"/>
  <c r="AA3857" i="205"/>
  <c r="AA3850" i="205"/>
  <c r="AA3843" i="205"/>
  <c r="AA3835" i="205"/>
  <c r="AA3828" i="205"/>
  <c r="AA3821" i="205"/>
  <c r="AA3814" i="205"/>
  <c r="AA3807" i="205"/>
  <c r="AA3799" i="205"/>
  <c r="AA3792" i="205"/>
  <c r="AA3785" i="205"/>
  <c r="AA3778" i="205"/>
  <c r="AA3771" i="205"/>
  <c r="AA3763" i="205"/>
  <c r="AA3756" i="205"/>
  <c r="AA3749" i="205"/>
  <c r="AA3742" i="205"/>
  <c r="AA3735" i="205"/>
  <c r="AA3727" i="205"/>
  <c r="AA3720" i="205"/>
  <c r="AA3713" i="205"/>
  <c r="AA3706" i="205"/>
  <c r="AA3699" i="205"/>
  <c r="AA3691" i="205"/>
  <c r="AA3684" i="205"/>
  <c r="AA3677" i="205"/>
  <c r="AA3670" i="205"/>
  <c r="AA3663" i="205"/>
  <c r="AA3655" i="205"/>
  <c r="AA3648" i="205"/>
  <c r="AA3641" i="205"/>
  <c r="AA3634" i="205"/>
  <c r="AA3627" i="205"/>
  <c r="AA3619" i="205"/>
  <c r="AA3612" i="205"/>
  <c r="AA3605" i="205"/>
  <c r="AA3598" i="205"/>
  <c r="AA3591" i="205"/>
  <c r="AA3583" i="205"/>
  <c r="AA3576" i="205"/>
  <c r="AA3569" i="205"/>
  <c r="AA3562" i="205"/>
  <c r="AA3555" i="205"/>
  <c r="AA3547" i="205"/>
  <c r="AA3540" i="205"/>
  <c r="AA3533" i="205"/>
  <c r="AA3526" i="205"/>
  <c r="AA4021" i="205"/>
  <c r="AA4014" i="205"/>
  <c r="AA4007" i="205"/>
  <c r="AA4000" i="205"/>
  <c r="AA3993" i="205"/>
  <c r="AA3985" i="205"/>
  <c r="AA3978" i="205"/>
  <c r="AA3971" i="205"/>
  <c r="AA3964" i="205"/>
  <c r="AA3957" i="205"/>
  <c r="AA3949" i="205"/>
  <c r="AA3942" i="205"/>
  <c r="AA3935" i="205"/>
  <c r="AA3928" i="205"/>
  <c r="AA3921" i="205"/>
  <c r="AA3913" i="205"/>
  <c r="AA3906" i="205"/>
  <c r="AA3899" i="205"/>
  <c r="AA3892" i="205"/>
  <c r="AA3885" i="205"/>
  <c r="AA3877" i="205"/>
  <c r="AA3870" i="205"/>
  <c r="AA3863" i="205"/>
  <c r="AA3856" i="205"/>
  <c r="AA3849" i="205"/>
  <c r="AA3841" i="205"/>
  <c r="AA3834" i="205"/>
  <c r="AA3827" i="205"/>
  <c r="AA3820" i="205"/>
  <c r="AA3813" i="205"/>
  <c r="AA3805" i="205"/>
  <c r="AA3798" i="205"/>
  <c r="AA3791" i="205"/>
  <c r="AA3784" i="205"/>
  <c r="AA3777" i="205"/>
  <c r="AA3769" i="205"/>
  <c r="AA3762" i="205"/>
  <c r="AA3755" i="205"/>
  <c r="AA3748" i="205"/>
  <c r="AA3741" i="205"/>
  <c r="AA3733" i="205"/>
  <c r="AA3726" i="205"/>
  <c r="AA3719" i="205"/>
  <c r="AA3712" i="205"/>
  <c r="AA3705" i="205"/>
  <c r="AA3697" i="205"/>
  <c r="AA3690" i="205"/>
  <c r="AA3683" i="205"/>
  <c r="AA3676" i="205"/>
  <c r="AA3669" i="205"/>
  <c r="AA3661" i="205"/>
  <c r="AA3654" i="205"/>
  <c r="AA3647" i="205"/>
  <c r="AA3640" i="205"/>
  <c r="AA3633" i="205"/>
  <c r="AA3625" i="205"/>
  <c r="AA3618" i="205"/>
  <c r="AA3611" i="205"/>
  <c r="AA3604" i="205"/>
  <c r="AA3597" i="205"/>
  <c r="AA3589" i="205"/>
  <c r="AA3582" i="205"/>
  <c r="AA3575" i="205"/>
  <c r="AA3568" i="205"/>
  <c r="AA4026" i="205"/>
  <c r="AA4012" i="205"/>
  <c r="AA3997" i="205"/>
  <c r="AA3983" i="205"/>
  <c r="AA3969" i="205"/>
  <c r="AA3954" i="205"/>
  <c r="AA3940" i="205"/>
  <c r="AA3925" i="205"/>
  <c r="AA3911" i="205"/>
  <c r="AA3897" i="205"/>
  <c r="AA3882" i="205"/>
  <c r="AA3868" i="205"/>
  <c r="AA3853" i="205"/>
  <c r="AA3839" i="205"/>
  <c r="AA3825" i="205"/>
  <c r="AA3810" i="205"/>
  <c r="AA3796" i="205"/>
  <c r="AA3781" i="205"/>
  <c r="AA3767" i="205"/>
  <c r="AA3753" i="205"/>
  <c r="AA3738" i="205"/>
  <c r="AA3724" i="205"/>
  <c r="AA3709" i="205"/>
  <c r="AA3695" i="205"/>
  <c r="AA3681" i="205"/>
  <c r="AA3666" i="205"/>
  <c r="AA3652" i="205"/>
  <c r="AA3637" i="205"/>
  <c r="AA3623" i="205"/>
  <c r="AA3609" i="205"/>
  <c r="AA3594" i="205"/>
  <c r="AA3580" i="205"/>
  <c r="AA3565" i="205"/>
  <c r="AA3553" i="205"/>
  <c r="AA3544" i="205"/>
  <c r="AA3532" i="205"/>
  <c r="AA3522" i="205"/>
  <c r="AA3514" i="205"/>
  <c r="AA3506" i="205"/>
  <c r="AA3499" i="205"/>
  <c r="AA3492" i="205"/>
  <c r="AA3485" i="205"/>
  <c r="AA3478" i="205"/>
  <c r="AA3470" i="205"/>
  <c r="AA3463" i="205"/>
  <c r="AA3456" i="205"/>
  <c r="AA3449" i="205"/>
  <c r="AA3442" i="205"/>
  <c r="AA3434" i="205"/>
  <c r="AA3428" i="205"/>
  <c r="AA3422" i="205"/>
  <c r="AA3416" i="205"/>
  <c r="AA3410" i="205"/>
  <c r="AA3404" i="205"/>
  <c r="AA3398" i="205"/>
  <c r="AA3392" i="205"/>
  <c r="AA3386" i="205"/>
  <c r="AA3380" i="205"/>
  <c r="AA3374" i="205"/>
  <c r="AA3368" i="205"/>
  <c r="AA3362" i="205"/>
  <c r="AA3356" i="205"/>
  <c r="AA3350" i="205"/>
  <c r="AA3344" i="205"/>
  <c r="AA3338" i="205"/>
  <c r="AA3332" i="205"/>
  <c r="AA3326" i="205"/>
  <c r="AA3320" i="205"/>
  <c r="AA3314" i="205"/>
  <c r="AA3308" i="205"/>
  <c r="AA3302" i="205"/>
  <c r="AA3296" i="205"/>
  <c r="AA3290" i="205"/>
  <c r="AA3284" i="205"/>
  <c r="AA3278" i="205"/>
  <c r="AA3272" i="205"/>
  <c r="AA3266" i="205"/>
  <c r="AA3260" i="205"/>
  <c r="AA3254" i="205"/>
  <c r="AA3248" i="205"/>
  <c r="AA3242" i="205"/>
  <c r="AA3236" i="205"/>
  <c r="AA3230" i="205"/>
  <c r="AA3224" i="205"/>
  <c r="AA3218" i="205"/>
  <c r="AA4025" i="205"/>
  <c r="AA4011" i="205"/>
  <c r="AA3996" i="205"/>
  <c r="AA3982" i="205"/>
  <c r="AA3967" i="205"/>
  <c r="AA3953" i="205"/>
  <c r="AA3939" i="205"/>
  <c r="AA3924" i="205"/>
  <c r="AA3910" i="205"/>
  <c r="AA3895" i="205"/>
  <c r="AA3881" i="205"/>
  <c r="AA3867" i="205"/>
  <c r="AA3852" i="205"/>
  <c r="AA3838" i="205"/>
  <c r="AA3823" i="205"/>
  <c r="AA3809" i="205"/>
  <c r="AA3795" i="205"/>
  <c r="AA3780" i="205"/>
  <c r="AA3766" i="205"/>
  <c r="AA3751" i="205"/>
  <c r="AA3737" i="205"/>
  <c r="AA3723" i="205"/>
  <c r="AA3708" i="205"/>
  <c r="AA3694" i="205"/>
  <c r="AA3679" i="205"/>
  <c r="AA3665" i="205"/>
  <c r="AA3651" i="205"/>
  <c r="AA3636" i="205"/>
  <c r="AA3622" i="205"/>
  <c r="AA3607" i="205"/>
  <c r="AA3593" i="205"/>
  <c r="AA3579" i="205"/>
  <c r="AA3564" i="205"/>
  <c r="AA3552" i="205"/>
  <c r="AA3543" i="205"/>
  <c r="AA3531" i="205"/>
  <c r="AA3521" i="205"/>
  <c r="AA3512" i="205"/>
  <c r="AA3505" i="205"/>
  <c r="AA3498" i="205"/>
  <c r="AA3491" i="205"/>
  <c r="AA3484" i="205"/>
  <c r="AA3476" i="205"/>
  <c r="AA3469" i="205"/>
  <c r="AA3462" i="205"/>
  <c r="AA3455" i="205"/>
  <c r="AA3448" i="205"/>
  <c r="AA3440" i="205"/>
  <c r="AA3433" i="205"/>
  <c r="AA3427" i="205"/>
  <c r="AA3421" i="205"/>
  <c r="AA3415" i="205"/>
  <c r="AA3409" i="205"/>
  <c r="AA3403" i="205"/>
  <c r="AA3397" i="205"/>
  <c r="AA3391" i="205"/>
  <c r="AA3385" i="205"/>
  <c r="AA3379" i="205"/>
  <c r="AA3373" i="205"/>
  <c r="AA3367" i="205"/>
  <c r="AA4020" i="205"/>
  <c r="AA4006" i="205"/>
  <c r="AA3991" i="205"/>
  <c r="AA3977" i="205"/>
  <c r="AA3963" i="205"/>
  <c r="AA3948" i="205"/>
  <c r="AA3934" i="205"/>
  <c r="AA3919" i="205"/>
  <c r="AA3905" i="205"/>
  <c r="AA3891" i="205"/>
  <c r="AA3876" i="205"/>
  <c r="AA3862" i="205"/>
  <c r="AA3847" i="205"/>
  <c r="AA3833" i="205"/>
  <c r="AA3819" i="205"/>
  <c r="AA3804" i="205"/>
  <c r="AA3790" i="205"/>
  <c r="AA3775" i="205"/>
  <c r="AA3761" i="205"/>
  <c r="AA3747" i="205"/>
  <c r="AA3732" i="205"/>
  <c r="AA3718" i="205"/>
  <c r="AA3703" i="205"/>
  <c r="AA3689" i="205"/>
  <c r="AA3675" i="205"/>
  <c r="AA3660" i="205"/>
  <c r="AA3646" i="205"/>
  <c r="AA3631" i="205"/>
  <c r="AA3617" i="205"/>
  <c r="AA3603" i="205"/>
  <c r="AA3588" i="205"/>
  <c r="AA3574" i="205"/>
  <c r="AA3561" i="205"/>
  <c r="AA3551" i="205"/>
  <c r="AA3539" i="205"/>
  <c r="AA3529" i="205"/>
  <c r="AA3519" i="205"/>
  <c r="AA3511" i="205"/>
  <c r="AA3504" i="205"/>
  <c r="AA3497" i="205"/>
  <c r="AA3490" i="205"/>
  <c r="AA3482" i="205"/>
  <c r="AA3475" i="205"/>
  <c r="AA3468" i="205"/>
  <c r="AA3461" i="205"/>
  <c r="AA3454" i="205"/>
  <c r="AA3446" i="205"/>
  <c r="AA3439" i="205"/>
  <c r="AA3432" i="205"/>
  <c r="AA3426" i="205"/>
  <c r="AA3420" i="205"/>
  <c r="AA3414" i="205"/>
  <c r="AA3408" i="205"/>
  <c r="AA3402" i="205"/>
  <c r="AA3396" i="205"/>
  <c r="AA3390" i="205"/>
  <c r="AA3384" i="205"/>
  <c r="AA3378" i="205"/>
  <c r="AA3372" i="205"/>
  <c r="AA3366" i="205"/>
  <c r="AA3360" i="205"/>
  <c r="AA3354" i="205"/>
  <c r="AA3348" i="205"/>
  <c r="AA3342" i="205"/>
  <c r="AA3336" i="205"/>
  <c r="AA3330" i="205"/>
  <c r="AA3324" i="205"/>
  <c r="AA3318" i="205"/>
  <c r="AA3312" i="205"/>
  <c r="AA4019" i="205"/>
  <c r="AA4005" i="205"/>
  <c r="AA3990" i="205"/>
  <c r="AA3976" i="205"/>
  <c r="AA3961" i="205"/>
  <c r="AA3947" i="205"/>
  <c r="AA3933" i="205"/>
  <c r="AA3918" i="205"/>
  <c r="AA3904" i="205"/>
  <c r="AA3889" i="205"/>
  <c r="AA3875" i="205"/>
  <c r="AA3861" i="205"/>
  <c r="AA3846" i="205"/>
  <c r="AA3832" i="205"/>
  <c r="AA3817" i="205"/>
  <c r="AA3803" i="205"/>
  <c r="AA3789" i="205"/>
  <c r="AA3774" i="205"/>
  <c r="AA3760" i="205"/>
  <c r="AA3745" i="205"/>
  <c r="AA3731" i="205"/>
  <c r="AA3717" i="205"/>
  <c r="AA3702" i="205"/>
  <c r="AA3688" i="205"/>
  <c r="AA3673" i="205"/>
  <c r="AA3659" i="205"/>
  <c r="AA3645" i="205"/>
  <c r="AA3630" i="205"/>
  <c r="AA3616" i="205"/>
  <c r="AA3601" i="205"/>
  <c r="AA3587" i="205"/>
  <c r="AA3573" i="205"/>
  <c r="AA3559" i="205"/>
  <c r="AA3550" i="205"/>
  <c r="AA3538" i="205"/>
  <c r="AA3528" i="205"/>
  <c r="AA3517" i="205"/>
  <c r="AA3510" i="205"/>
  <c r="AA3503" i="205"/>
  <c r="AA3496" i="205"/>
  <c r="AA3488" i="205"/>
  <c r="AA3481" i="205"/>
  <c r="AA3474" i="205"/>
  <c r="AA3467" i="205"/>
  <c r="AA3460" i="205"/>
  <c r="AA3452" i="205"/>
  <c r="AA3445" i="205"/>
  <c r="AA3438" i="205"/>
  <c r="AA3431" i="205"/>
  <c r="AA3425" i="205"/>
  <c r="AA3419" i="205"/>
  <c r="AA3413" i="205"/>
  <c r="AA3407" i="205"/>
  <c r="AA3401" i="205"/>
  <c r="AA3395" i="205"/>
  <c r="AA4013" i="205"/>
  <c r="AA3999" i="205"/>
  <c r="AA3984" i="205"/>
  <c r="AA3970" i="205"/>
  <c r="AA3955" i="205"/>
  <c r="AA3941" i="205"/>
  <c r="AA3927" i="205"/>
  <c r="AA3912" i="205"/>
  <c r="AA3898" i="205"/>
  <c r="AA3883" i="205"/>
  <c r="AA3869" i="205"/>
  <c r="AA3855" i="205"/>
  <c r="AA3840" i="205"/>
  <c r="AA3826" i="205"/>
  <c r="AA3811" i="205"/>
  <c r="AA3797" i="205"/>
  <c r="AA3783" i="205"/>
  <c r="AA3768" i="205"/>
  <c r="AA3754" i="205"/>
  <c r="AA3739" i="205"/>
  <c r="AA3725" i="205"/>
  <c r="AA3711" i="205"/>
  <c r="AA3696" i="205"/>
  <c r="AA3682" i="205"/>
  <c r="AA3667" i="205"/>
  <c r="AA3653" i="205"/>
  <c r="AA4003" i="205"/>
  <c r="AA3917" i="205"/>
  <c r="AA3831" i="205"/>
  <c r="AA3744" i="205"/>
  <c r="AA3658" i="205"/>
  <c r="AA3610" i="205"/>
  <c r="AA3567" i="205"/>
  <c r="AA3535" i="205"/>
  <c r="AA3508" i="205"/>
  <c r="AA3486" i="205"/>
  <c r="AA3464" i="205"/>
  <c r="AA3443" i="205"/>
  <c r="AA3423" i="205"/>
  <c r="AA3405" i="205"/>
  <c r="AA3388" i="205"/>
  <c r="AA3376" i="205"/>
  <c r="AA3364" i="205"/>
  <c r="AA3355" i="205"/>
  <c r="AA3346" i="205"/>
  <c r="AA3337" i="205"/>
  <c r="AA3328" i="205"/>
  <c r="AA3319" i="205"/>
  <c r="AA3310" i="205"/>
  <c r="AA3303" i="205"/>
  <c r="AA3295" i="205"/>
  <c r="AA3288" i="205"/>
  <c r="AA3281" i="205"/>
  <c r="AA3274" i="205"/>
  <c r="AA3267" i="205"/>
  <c r="AA3259" i="205"/>
  <c r="AA3252" i="205"/>
  <c r="AA3245" i="205"/>
  <c r="AA3238" i="205"/>
  <c r="AA3231" i="205"/>
  <c r="AA3223" i="205"/>
  <c r="AA3216" i="205"/>
  <c r="AA3210" i="205"/>
  <c r="AA3204" i="205"/>
  <c r="AA3198" i="205"/>
  <c r="AA3192" i="205"/>
  <c r="AA3186" i="205"/>
  <c r="AA3180" i="205"/>
  <c r="AA3174" i="205"/>
  <c r="AA3168" i="205"/>
  <c r="AA3162" i="205"/>
  <c r="AA3156" i="205"/>
  <c r="AA3150" i="205"/>
  <c r="AA3144" i="205"/>
  <c r="AA3138" i="205"/>
  <c r="AA3132" i="205"/>
  <c r="AA3126" i="205"/>
  <c r="AA3120" i="205"/>
  <c r="AA3114" i="205"/>
  <c r="AA3108" i="205"/>
  <c r="AA3102" i="205"/>
  <c r="AA3096" i="205"/>
  <c r="AA3090" i="205"/>
  <c r="AA3084" i="205"/>
  <c r="AA3078" i="205"/>
  <c r="AA3072" i="205"/>
  <c r="AA3066" i="205"/>
  <c r="AA3060" i="205"/>
  <c r="AA3054" i="205"/>
  <c r="AA3048" i="205"/>
  <c r="AA3042" i="205"/>
  <c r="AA3036" i="205"/>
  <c r="AA3030" i="205"/>
  <c r="AA3024" i="205"/>
  <c r="AA3018" i="205"/>
  <c r="AA3012" i="205"/>
  <c r="AA3006" i="205"/>
  <c r="AA3000" i="205"/>
  <c r="AA2994" i="205"/>
  <c r="AA2988" i="205"/>
  <c r="AA2982" i="205"/>
  <c r="AA2976" i="205"/>
  <c r="AA2970" i="205"/>
  <c r="AA2964" i="205"/>
  <c r="AA2958" i="205"/>
  <c r="AA2952" i="205"/>
  <c r="AA2946" i="205"/>
  <c r="AA2940" i="205"/>
  <c r="AA2934" i="205"/>
  <c r="AA2928" i="205"/>
  <c r="AA2922" i="205"/>
  <c r="AA3946" i="205"/>
  <c r="AA3859" i="205"/>
  <c r="AA3773" i="205"/>
  <c r="AA3687" i="205"/>
  <c r="AA3624" i="205"/>
  <c r="AA3581" i="205"/>
  <c r="AA3545" i="205"/>
  <c r="AA3515" i="205"/>
  <c r="AA3493" i="205"/>
  <c r="AA3472" i="205"/>
  <c r="AA3989" i="205"/>
  <c r="AA3874" i="205"/>
  <c r="AA3730" i="205"/>
  <c r="AA3629" i="205"/>
  <c r="AA3558" i="205"/>
  <c r="AA3516" i="205"/>
  <c r="AA3480" i="205"/>
  <c r="AA3451" i="205"/>
  <c r="AA3429" i="205"/>
  <c r="AA3406" i="205"/>
  <c r="AA3387" i="205"/>
  <c r="AA3371" i="205"/>
  <c r="AA3359" i="205"/>
  <c r="AA3349" i="205"/>
  <c r="AA3339" i="205"/>
  <c r="AA3327" i="205"/>
  <c r="AA3316" i="205"/>
  <c r="AA3306" i="205"/>
  <c r="AA3298" i="205"/>
  <c r="AA3289" i="205"/>
  <c r="AA3280" i="205"/>
  <c r="AA3271" i="205"/>
  <c r="AA3263" i="205"/>
  <c r="AA3255" i="205"/>
  <c r="AA3246" i="205"/>
  <c r="AA3237" i="205"/>
  <c r="AA3228" i="205"/>
  <c r="AA3220" i="205"/>
  <c r="AA3212" i="205"/>
  <c r="AA3205" i="205"/>
  <c r="AA3197" i="205"/>
  <c r="AA3190" i="205"/>
  <c r="AA3183" i="205"/>
  <c r="AA3176" i="205"/>
  <c r="AA3169" i="205"/>
  <c r="AA3161" i="205"/>
  <c r="AA3154" i="205"/>
  <c r="AA3147" i="205"/>
  <c r="AA3140" i="205"/>
  <c r="AA3133" i="205"/>
  <c r="AA3125" i="205"/>
  <c r="AA3118" i="205"/>
  <c r="AA3111" i="205"/>
  <c r="AA3104" i="205"/>
  <c r="AA3097" i="205"/>
  <c r="AA3089" i="205"/>
  <c r="AA3082" i="205"/>
  <c r="AA3075" i="205"/>
  <c r="AA3068" i="205"/>
  <c r="AA3061" i="205"/>
  <c r="AA3053" i="205"/>
  <c r="AA3046" i="205"/>
  <c r="AA3039" i="205"/>
  <c r="AA3032" i="205"/>
  <c r="AA3025" i="205"/>
  <c r="AA3017" i="205"/>
  <c r="AA3010" i="205"/>
  <c r="AA3003" i="205"/>
  <c r="AA2996" i="205"/>
  <c r="AA2989" i="205"/>
  <c r="AA2981" i="205"/>
  <c r="AA2974" i="205"/>
  <c r="AA2967" i="205"/>
  <c r="AA2960" i="205"/>
  <c r="AA2953" i="205"/>
  <c r="AA2945" i="205"/>
  <c r="AA2938" i="205"/>
  <c r="AA2931" i="205"/>
  <c r="AA2924" i="205"/>
  <c r="AA2917" i="205"/>
  <c r="AA2911" i="205"/>
  <c r="AA2905" i="205"/>
  <c r="AA2899" i="205"/>
  <c r="AA2893" i="205"/>
  <c r="AA2887" i="205"/>
  <c r="AA2881" i="205"/>
  <c r="AA2875" i="205"/>
  <c r="AA2869" i="205"/>
  <c r="AA2863" i="205"/>
  <c r="AA2857" i="205"/>
  <c r="AA2851" i="205"/>
  <c r="AA2845" i="205"/>
  <c r="AA2839" i="205"/>
  <c r="AA2833" i="205"/>
  <c r="AA2827" i="205"/>
  <c r="AA2821" i="205"/>
  <c r="AA2815" i="205"/>
  <c r="AA2809" i="205"/>
  <c r="AA2803" i="205"/>
  <c r="AA2797" i="205"/>
  <c r="AA2791" i="205"/>
  <c r="AA2785" i="205"/>
  <c r="AA2779" i="205"/>
  <c r="AA2773" i="205"/>
  <c r="AA2767" i="205"/>
  <c r="AA2761" i="205"/>
  <c r="AA2755" i="205"/>
  <c r="AA2749" i="205"/>
  <c r="AA2743" i="205"/>
  <c r="AA2737" i="205"/>
  <c r="AA2731" i="205"/>
  <c r="AA2725" i="205"/>
  <c r="AA2719" i="205"/>
  <c r="AA2713" i="205"/>
  <c r="AA2707" i="205"/>
  <c r="AA2701" i="205"/>
  <c r="AA2695" i="205"/>
  <c r="AA3960" i="205"/>
  <c r="AA3816" i="205"/>
  <c r="AA3701" i="205"/>
  <c r="AA3600" i="205"/>
  <c r="AA3546" i="205"/>
  <c r="AA3502" i="205"/>
  <c r="AA3473" i="205"/>
  <c r="AA3444" i="205"/>
  <c r="AA3418" i="205"/>
  <c r="AA3399" i="205"/>
  <c r="AA3382" i="205"/>
  <c r="AA3369" i="205"/>
  <c r="AA3357" i="205"/>
  <c r="AA3345" i="205"/>
  <c r="AA3334" i="205"/>
  <c r="AA3323" i="205"/>
  <c r="AA3313" i="205"/>
  <c r="AA3304" i="205"/>
  <c r="AA3294" i="205"/>
  <c r="AA3286" i="205"/>
  <c r="AA3277" i="205"/>
  <c r="AA3269" i="205"/>
  <c r="AA3261" i="205"/>
  <c r="AA3251" i="205"/>
  <c r="AA3243" i="205"/>
  <c r="AA3234" i="205"/>
  <c r="AA3226" i="205"/>
  <c r="AA3217" i="205"/>
  <c r="AA3209" i="205"/>
  <c r="AA3202" i="205"/>
  <c r="AA3195" i="205"/>
  <c r="AA3188" i="205"/>
  <c r="AA3181" i="205"/>
  <c r="AA3173" i="205"/>
  <c r="AA3166" i="205"/>
  <c r="AA3159" i="205"/>
  <c r="AA3152" i="205"/>
  <c r="AA3145" i="205"/>
  <c r="AA3137" i="205"/>
  <c r="AA3130" i="205"/>
  <c r="AA3123" i="205"/>
  <c r="AA3116" i="205"/>
  <c r="AA3109" i="205"/>
  <c r="AA3101" i="205"/>
  <c r="AA3094" i="205"/>
  <c r="AA3087" i="205"/>
  <c r="AA3080" i="205"/>
  <c r="AA3073" i="205"/>
  <c r="AA3065" i="205"/>
  <c r="AA3058" i="205"/>
  <c r="AA3051" i="205"/>
  <c r="AA3044" i="205"/>
  <c r="AA3037" i="205"/>
  <c r="AA3029" i="205"/>
  <c r="AA3022" i="205"/>
  <c r="AA3015" i="205"/>
  <c r="AA3008" i="205"/>
  <c r="AA3001" i="205"/>
  <c r="AA2993" i="205"/>
  <c r="AA2986" i="205"/>
  <c r="AA2979" i="205"/>
  <c r="AA2972" i="205"/>
  <c r="AA2965" i="205"/>
  <c r="AA2957" i="205"/>
  <c r="AA2950" i="205"/>
  <c r="AA2943" i="205"/>
  <c r="AA2936" i="205"/>
  <c r="AA2929" i="205"/>
  <c r="AA2921" i="205"/>
  <c r="AA2915" i="205"/>
  <c r="AA2909" i="205"/>
  <c r="AA2903" i="205"/>
  <c r="AA2897" i="205"/>
  <c r="AA2891" i="205"/>
  <c r="AA2885" i="205"/>
  <c r="AA2879" i="205"/>
  <c r="AA2873" i="205"/>
  <c r="AA2867" i="205"/>
  <c r="AA2861" i="205"/>
  <c r="AA2855" i="205"/>
  <c r="AA2849" i="205"/>
  <c r="AA2843" i="205"/>
  <c r="AA2837" i="205"/>
  <c r="AA2831" i="205"/>
  <c r="AA2825" i="205"/>
  <c r="AA3931" i="205"/>
  <c r="AA3802" i="205"/>
  <c r="AA3903" i="205"/>
  <c r="AA3787" i="205"/>
  <c r="AA3643" i="205"/>
  <c r="AA3586" i="205"/>
  <c r="AA3525" i="205"/>
  <c r="AA3494" i="205"/>
  <c r="AA3458" i="205"/>
  <c r="AA3436" i="205"/>
  <c r="AA3412" i="205"/>
  <c r="AA3393" i="205"/>
  <c r="AA4018" i="205"/>
  <c r="AA3672" i="205"/>
  <c r="AA3537" i="205"/>
  <c r="AA3466" i="205"/>
  <c r="AA3417" i="205"/>
  <c r="AA3381" i="205"/>
  <c r="AA3361" i="205"/>
  <c r="AA3343" i="205"/>
  <c r="AA3329" i="205"/>
  <c r="AA3311" i="205"/>
  <c r="AA3299" i="205"/>
  <c r="AA3285" i="205"/>
  <c r="AA3273" i="205"/>
  <c r="AA3258" i="205"/>
  <c r="AA3247" i="205"/>
  <c r="AA3233" i="205"/>
  <c r="AA3221" i="205"/>
  <c r="AA3208" i="205"/>
  <c r="AA3199" i="205"/>
  <c r="AA3187" i="205"/>
  <c r="AA3177" i="205"/>
  <c r="AA3165" i="205"/>
  <c r="AA3155" i="205"/>
  <c r="AA3143" i="205"/>
  <c r="AA3134" i="205"/>
  <c r="AA3122" i="205"/>
  <c r="AA3112" i="205"/>
  <c r="AA3100" i="205"/>
  <c r="AA3091" i="205"/>
  <c r="AA3079" i="205"/>
  <c r="AA3069" i="205"/>
  <c r="AA3057" i="205"/>
  <c r="AA3047" i="205"/>
  <c r="AA3035" i="205"/>
  <c r="AA3026" i="205"/>
  <c r="AA3014" i="205"/>
  <c r="AA3004" i="205"/>
  <c r="AA2992" i="205"/>
  <c r="AA2983" i="205"/>
  <c r="AA2971" i="205"/>
  <c r="AA2961" i="205"/>
  <c r="AA2949" i="205"/>
  <c r="AA2939" i="205"/>
  <c r="AA2927" i="205"/>
  <c r="AA2918" i="205"/>
  <c r="AA2908" i="205"/>
  <c r="AA2900" i="205"/>
  <c r="AA2890" i="205"/>
  <c r="AA2882" i="205"/>
  <c r="AA2872" i="205"/>
  <c r="AA2864" i="205"/>
  <c r="AA2854" i="205"/>
  <c r="AA2846" i="205"/>
  <c r="AA2836" i="205"/>
  <c r="AA2828" i="205"/>
  <c r="AA2819" i="205"/>
  <c r="AA2812" i="205"/>
  <c r="AA2805" i="205"/>
  <c r="AA2798" i="205"/>
  <c r="AA2790" i="205"/>
  <c r="AA2783" i="205"/>
  <c r="AA2776" i="205"/>
  <c r="AA2769" i="205"/>
  <c r="AA2762" i="205"/>
  <c r="AA2754" i="205"/>
  <c r="AA2747" i="205"/>
  <c r="AA2740" i="205"/>
  <c r="AA2733" i="205"/>
  <c r="AA2726" i="205"/>
  <c r="AA2718" i="205"/>
  <c r="AA2711" i="205"/>
  <c r="AA2704" i="205"/>
  <c r="AA2697" i="205"/>
  <c r="AA2690" i="205"/>
  <c r="AA2684" i="205"/>
  <c r="AA2678" i="205"/>
  <c r="AA2672" i="205"/>
  <c r="AA2666" i="205"/>
  <c r="AA2660" i="205"/>
  <c r="AA2654" i="205"/>
  <c r="AA2648" i="205"/>
  <c r="AA2642" i="205"/>
  <c r="AA2636" i="205"/>
  <c r="AA2630" i="205"/>
  <c r="AA2624" i="205"/>
  <c r="AA2618" i="205"/>
  <c r="AA2612" i="205"/>
  <c r="AA2606" i="205"/>
  <c r="AA2600" i="205"/>
  <c r="AA2594" i="205"/>
  <c r="AA2588" i="205"/>
  <c r="AA2582" i="205"/>
  <c r="AA2576" i="205"/>
  <c r="AA2570" i="205"/>
  <c r="AA2564" i="205"/>
  <c r="AA2558" i="205"/>
  <c r="AA2552" i="205"/>
  <c r="AA2546" i="205"/>
  <c r="AA2540" i="205"/>
  <c r="AA2534" i="205"/>
  <c r="AA2528" i="205"/>
  <c r="AA2522" i="205"/>
  <c r="AA2516" i="205"/>
  <c r="AA2510" i="205"/>
  <c r="AA2504" i="205"/>
  <c r="AA2498" i="205"/>
  <c r="AA2492" i="205"/>
  <c r="AA2486" i="205"/>
  <c r="AA2480" i="205"/>
  <c r="AA2474" i="205"/>
  <c r="AA2468" i="205"/>
  <c r="AA2462" i="205"/>
  <c r="AA2456" i="205"/>
  <c r="AA2450" i="205"/>
  <c r="AA2444" i="205"/>
  <c r="AA2438" i="205"/>
  <c r="AA2432" i="205"/>
  <c r="AA2426" i="205"/>
  <c r="AA2420" i="205"/>
  <c r="AA2414" i="205"/>
  <c r="AA2408" i="205"/>
  <c r="AA2402" i="205"/>
  <c r="AA2396" i="205"/>
  <c r="AA2390" i="205"/>
  <c r="AA2384" i="205"/>
  <c r="AA2378" i="205"/>
  <c r="AA2372" i="205"/>
  <c r="AA2366" i="205"/>
  <c r="AA2360" i="205"/>
  <c r="AA2354" i="205"/>
  <c r="AA2348" i="205"/>
  <c r="AA2342" i="205"/>
  <c r="AA2336" i="205"/>
  <c r="AA2330" i="205"/>
  <c r="AA2324" i="205"/>
  <c r="AA2318" i="205"/>
  <c r="AA3639" i="205"/>
  <c r="AA3457" i="205"/>
  <c r="AA3377" i="205"/>
  <c r="AA3341" i="205"/>
  <c r="AA3309" i="205"/>
  <c r="AA3283" i="205"/>
  <c r="AA3257" i="205"/>
  <c r="AA3232" i="205"/>
  <c r="AA3207" i="205"/>
  <c r="AA3185" i="205"/>
  <c r="AA3164" i="205"/>
  <c r="AA3142" i="205"/>
  <c r="AA3121" i="205"/>
  <c r="AA3099" i="205"/>
  <c r="AA3077" i="205"/>
  <c r="AA3888" i="205"/>
  <c r="AA3615" i="205"/>
  <c r="AA3509" i="205"/>
  <c r="AA3450" i="205"/>
  <c r="AA3400" i="205"/>
  <c r="AA3375" i="205"/>
  <c r="AA3353" i="205"/>
  <c r="AA3340" i="205"/>
  <c r="AA3322" i="205"/>
  <c r="AA3307" i="205"/>
  <c r="AA3293" i="205"/>
  <c r="AA3282" i="205"/>
  <c r="AA3268" i="205"/>
  <c r="AA3256" i="205"/>
  <c r="AA3241" i="205"/>
  <c r="AA3229" i="205"/>
  <c r="AA3215" i="205"/>
  <c r="AA3206" i="205"/>
  <c r="AA3194" i="205"/>
  <c r="AA3184" i="205"/>
  <c r="AA3172" i="205"/>
  <c r="AA3163" i="205"/>
  <c r="AA3151" i="205"/>
  <c r="AA3141" i="205"/>
  <c r="AA3129" i="205"/>
  <c r="AA3119" i="205"/>
  <c r="AA3107" i="205"/>
  <c r="AA3098" i="205"/>
  <c r="AA3086" i="205"/>
  <c r="AA3076" i="205"/>
  <c r="AA3064" i="205"/>
  <c r="AA3055" i="205"/>
  <c r="AA3043" i="205"/>
  <c r="AA3033" i="205"/>
  <c r="AA3021" i="205"/>
  <c r="AA3011" i="205"/>
  <c r="AA2999" i="205"/>
  <c r="AA2990" i="205"/>
  <c r="AA2978" i="205"/>
  <c r="AA2968" i="205"/>
  <c r="AA2956" i="205"/>
  <c r="AA2947" i="205"/>
  <c r="AA2935" i="205"/>
  <c r="AA2925" i="205"/>
  <c r="AA2914" i="205"/>
  <c r="AA2906" i="205"/>
  <c r="AA2896" i="205"/>
  <c r="AA2888" i="205"/>
  <c r="AA2878" i="205"/>
  <c r="AA2870" i="205"/>
  <c r="AA2860" i="205"/>
  <c r="AA2852" i="205"/>
  <c r="AA2842" i="205"/>
  <c r="AA2834" i="205"/>
  <c r="AA2824" i="205"/>
  <c r="AA2817" i="205"/>
  <c r="AA2810" i="205"/>
  <c r="AA2802" i="205"/>
  <c r="AA2795" i="205"/>
  <c r="AA2788" i="205"/>
  <c r="AA2781" i="205"/>
  <c r="AA2774" i="205"/>
  <c r="AA2766" i="205"/>
  <c r="AA2759" i="205"/>
  <c r="AA2752" i="205"/>
  <c r="AA2745" i="205"/>
  <c r="AA2738" i="205"/>
  <c r="AA2730" i="205"/>
  <c r="AA2723" i="205"/>
  <c r="AA2716" i="205"/>
  <c r="AA2709" i="205"/>
  <c r="AA2702" i="205"/>
  <c r="AA2694" i="205"/>
  <c r="AA2688" i="205"/>
  <c r="AA2682" i="205"/>
  <c r="AA2676" i="205"/>
  <c r="AA2670" i="205"/>
  <c r="AA2664" i="205"/>
  <c r="AA2658" i="205"/>
  <c r="AA2652" i="205"/>
  <c r="AA2646" i="205"/>
  <c r="AA2640" i="205"/>
  <c r="AA2634" i="205"/>
  <c r="AA2628" i="205"/>
  <c r="AA2622" i="205"/>
  <c r="AA2616" i="205"/>
  <c r="AA2610" i="205"/>
  <c r="AA2604" i="205"/>
  <c r="AA2598" i="205"/>
  <c r="AA2592" i="205"/>
  <c r="AA2586" i="205"/>
  <c r="AA2580" i="205"/>
  <c r="AA2574" i="205"/>
  <c r="AA2568" i="205"/>
  <c r="AA2562" i="205"/>
  <c r="AA2556" i="205"/>
  <c r="AA2550" i="205"/>
  <c r="AA2544" i="205"/>
  <c r="AA2538" i="205"/>
  <c r="AA2532" i="205"/>
  <c r="AA2526" i="205"/>
  <c r="AA2520" i="205"/>
  <c r="AA2514" i="205"/>
  <c r="AA2508" i="205"/>
  <c r="AA2502" i="205"/>
  <c r="AA2496" i="205"/>
  <c r="AA2490" i="205"/>
  <c r="AA2484" i="205"/>
  <c r="AA2478" i="205"/>
  <c r="AA2472" i="205"/>
  <c r="AA2466" i="205"/>
  <c r="AA2460" i="205"/>
  <c r="AA2454" i="205"/>
  <c r="AA2448" i="205"/>
  <c r="AA2442" i="205"/>
  <c r="AA2436" i="205"/>
  <c r="AA2430" i="205"/>
  <c r="AA2424" i="205"/>
  <c r="AA2418" i="205"/>
  <c r="AA2412" i="205"/>
  <c r="AA2406" i="205"/>
  <c r="AA2400" i="205"/>
  <c r="AA2394" i="205"/>
  <c r="AA2388" i="205"/>
  <c r="AA2382" i="205"/>
  <c r="AA2376" i="205"/>
  <c r="AA2370" i="205"/>
  <c r="AA2364" i="205"/>
  <c r="AA2358" i="205"/>
  <c r="AA2352" i="205"/>
  <c r="AA2346" i="205"/>
  <c r="AA2340" i="205"/>
  <c r="AA2334" i="205"/>
  <c r="AA2328" i="205"/>
  <c r="AA2322" i="205"/>
  <c r="AA2316" i="205"/>
  <c r="AA3845" i="205"/>
  <c r="AA3595" i="205"/>
  <c r="AA3500" i="205"/>
  <c r="AA3437" i="205"/>
  <c r="AA3394" i="205"/>
  <c r="AA3370" i="205"/>
  <c r="AA3352" i="205"/>
  <c r="AA3335" i="205"/>
  <c r="AA3321" i="205"/>
  <c r="AA3305" i="205"/>
  <c r="AA3292" i="205"/>
  <c r="AA3279" i="205"/>
  <c r="AA3265" i="205"/>
  <c r="AA3253" i="205"/>
  <c r="AA3240" i="205"/>
  <c r="AA3227" i="205"/>
  <c r="AA3214" i="205"/>
  <c r="AA3203" i="205"/>
  <c r="AA3193" i="205"/>
  <c r="AA3182" i="205"/>
  <c r="AA3171" i="205"/>
  <c r="AA3160" i="205"/>
  <c r="AA3149" i="205"/>
  <c r="AA3715" i="205"/>
  <c r="AA3557" i="205"/>
  <c r="AA3479" i="205"/>
  <c r="AA3424" i="205"/>
  <c r="AA3383" i="205"/>
  <c r="AA3363" i="205"/>
  <c r="AA3347" i="205"/>
  <c r="AA3331" i="205"/>
  <c r="AA3315" i="205"/>
  <c r="AA3300" i="205"/>
  <c r="AA3287" i="205"/>
  <c r="AA3275" i="205"/>
  <c r="AA3262" i="205"/>
  <c r="AA3249" i="205"/>
  <c r="AA3235" i="205"/>
  <c r="AA3222" i="205"/>
  <c r="AA3211" i="205"/>
  <c r="AA3200" i="205"/>
  <c r="AA3189" i="205"/>
  <c r="AA3178" i="205"/>
  <c r="AA3167" i="205"/>
  <c r="AA3157" i="205"/>
  <c r="AA3146" i="205"/>
  <c r="AA3135" i="205"/>
  <c r="AA3124" i="205"/>
  <c r="AA3113" i="205"/>
  <c r="AA3103" i="205"/>
  <c r="AA3092" i="205"/>
  <c r="AA3081" i="205"/>
  <c r="AA3070" i="205"/>
  <c r="AA3059" i="205"/>
  <c r="AA3049" i="205"/>
  <c r="AA3038" i="205"/>
  <c r="AA3027" i="205"/>
  <c r="AA3016" i="205"/>
  <c r="AA3005" i="205"/>
  <c r="AA2995" i="205"/>
  <c r="AA2984" i="205"/>
  <c r="AA2973" i="205"/>
  <c r="AA2962" i="205"/>
  <c r="AA2951" i="205"/>
  <c r="AA2941" i="205"/>
  <c r="AA2930" i="205"/>
  <c r="AA2919" i="205"/>
  <c r="AA2910" i="205"/>
  <c r="AA2901" i="205"/>
  <c r="AA2892" i="205"/>
  <c r="AA2883" i="205"/>
  <c r="AA2874" i="205"/>
  <c r="AA2865" i="205"/>
  <c r="AA2856" i="205"/>
  <c r="AA2847" i="205"/>
  <c r="AA2838" i="205"/>
  <c r="AA2829" i="205"/>
  <c r="AA2820" i="205"/>
  <c r="AA2813" i="205"/>
  <c r="AA2806" i="205"/>
  <c r="AA2799" i="205"/>
  <c r="AA2792" i="205"/>
  <c r="AA2784" i="205"/>
  <c r="AA2777" i="205"/>
  <c r="AA2770" i="205"/>
  <c r="AA2763" i="205"/>
  <c r="AA2756" i="205"/>
  <c r="AA2748" i="205"/>
  <c r="AA2741" i="205"/>
  <c r="AA2734" i="205"/>
  <c r="AA2727" i="205"/>
  <c r="AA2720" i="205"/>
  <c r="AA2712" i="205"/>
  <c r="AA2705" i="205"/>
  <c r="AA2698" i="205"/>
  <c r="AA2691" i="205"/>
  <c r="AA2685" i="205"/>
  <c r="AA2679" i="205"/>
  <c r="AA2673" i="205"/>
  <c r="AA2667" i="205"/>
  <c r="AA2661" i="205"/>
  <c r="AA2655" i="205"/>
  <c r="AA2649" i="205"/>
  <c r="AA2643" i="205"/>
  <c r="AA2637" i="205"/>
  <c r="AA2631" i="205"/>
  <c r="AA2625" i="205"/>
  <c r="AA2619" i="205"/>
  <c r="AA2613" i="205"/>
  <c r="AA2607" i="205"/>
  <c r="AA2601" i="205"/>
  <c r="AA2595" i="205"/>
  <c r="AA2589" i="205"/>
  <c r="AA2583" i="205"/>
  <c r="AA2577" i="205"/>
  <c r="AA2571" i="205"/>
  <c r="AA2565" i="205"/>
  <c r="AA2559" i="205"/>
  <c r="AA2553" i="205"/>
  <c r="AA2547" i="205"/>
  <c r="AA2541" i="205"/>
  <c r="AA2535" i="205"/>
  <c r="AA2529" i="205"/>
  <c r="AA2523" i="205"/>
  <c r="AA2517" i="205"/>
  <c r="AA2511" i="205"/>
  <c r="AA2505" i="205"/>
  <c r="AA2499" i="205"/>
  <c r="AA2493" i="205"/>
  <c r="AA2487" i="205"/>
  <c r="AA2481" i="205"/>
  <c r="AA2475" i="205"/>
  <c r="AA2469" i="205"/>
  <c r="AA2463" i="205"/>
  <c r="AA2457" i="205"/>
  <c r="AA2451" i="205"/>
  <c r="AA2445" i="205"/>
  <c r="AA2439" i="205"/>
  <c r="AA2433" i="205"/>
  <c r="AA2427" i="205"/>
  <c r="AA2421" i="205"/>
  <c r="AA2415" i="205"/>
  <c r="AA2409" i="205"/>
  <c r="AA2403" i="205"/>
  <c r="AA2397" i="205"/>
  <c r="AA2391" i="205"/>
  <c r="AA2385" i="205"/>
  <c r="AA2379" i="205"/>
  <c r="AA2373" i="205"/>
  <c r="AA2367" i="205"/>
  <c r="AA2361" i="205"/>
  <c r="AA2355" i="205"/>
  <c r="AA2349" i="205"/>
  <c r="AA2343" i="205"/>
  <c r="AA2337" i="205"/>
  <c r="AA2331" i="205"/>
  <c r="AA2325" i="205"/>
  <c r="AA2319" i="205"/>
  <c r="AA2313" i="205"/>
  <c r="AA3975" i="205"/>
  <c r="AA3523" i="205"/>
  <c r="AA3411" i="205"/>
  <c r="AA3358" i="205"/>
  <c r="AA3325" i="205"/>
  <c r="AA3297" i="205"/>
  <c r="AA3270" i="205"/>
  <c r="AA3244" i="205"/>
  <c r="AA3219" i="205"/>
  <c r="AA3196" i="205"/>
  <c r="AA3175" i="205"/>
  <c r="AA3153" i="205"/>
  <c r="AA3131" i="205"/>
  <c r="AA3110" i="205"/>
  <c r="AA3088" i="205"/>
  <c r="AA3759" i="205"/>
  <c r="AA3351" i="205"/>
  <c r="AA3264" i="205"/>
  <c r="AA3191" i="205"/>
  <c r="AA3136" i="205"/>
  <c r="AA3105" i="205"/>
  <c r="AA3071" i="205"/>
  <c r="AA3050" i="205"/>
  <c r="AA3028" i="205"/>
  <c r="AA3007" i="205"/>
  <c r="AA2985" i="205"/>
  <c r="AA2963" i="205"/>
  <c r="AA2942" i="205"/>
  <c r="AA2920" i="205"/>
  <c r="AA2902" i="205"/>
  <c r="AA2884" i="205"/>
  <c r="AA2866" i="205"/>
  <c r="AA2848" i="205"/>
  <c r="AA2830" i="205"/>
  <c r="AA2814" i="205"/>
  <c r="AA2800" i="205"/>
  <c r="AA2786" i="205"/>
  <c r="AA2771" i="205"/>
  <c r="AA2757" i="205"/>
  <c r="AA2742" i="205"/>
  <c r="AA2728" i="205"/>
  <c r="AA2714" i="205"/>
  <c r="AA2699" i="205"/>
  <c r="AA2686" i="205"/>
  <c r="AA2674" i="205"/>
  <c r="AA2662" i="205"/>
  <c r="AA2650" i="205"/>
  <c r="AA2638" i="205"/>
  <c r="AA2626" i="205"/>
  <c r="AA2614" i="205"/>
  <c r="AA2602" i="205"/>
  <c r="AA2590" i="205"/>
  <c r="AA2578" i="205"/>
  <c r="AA2566" i="205"/>
  <c r="AA2554" i="205"/>
  <c r="AA2542" i="205"/>
  <c r="AA2530" i="205"/>
  <c r="AA2518" i="205"/>
  <c r="AA2506" i="205"/>
  <c r="AA2494" i="205"/>
  <c r="AA2482" i="205"/>
  <c r="AA2470" i="205"/>
  <c r="AA2458" i="205"/>
  <c r="AA2446" i="205"/>
  <c r="AA2434" i="205"/>
  <c r="AA2422" i="205"/>
  <c r="AA2410" i="205"/>
  <c r="AA2398" i="205"/>
  <c r="AA2386" i="205"/>
  <c r="AA2374" i="205"/>
  <c r="AA2362" i="205"/>
  <c r="AA2350" i="205"/>
  <c r="AA2338" i="205"/>
  <c r="AA2326" i="205"/>
  <c r="AA2314" i="205"/>
  <c r="AA3571" i="205"/>
  <c r="AA3333" i="205"/>
  <c r="AA3250" i="205"/>
  <c r="AA3179" i="205"/>
  <c r="AA3128" i="205"/>
  <c r="AA3095" i="205"/>
  <c r="AA3067" i="205"/>
  <c r="AA3045" i="205"/>
  <c r="AA3023" i="205"/>
  <c r="AA3002" i="205"/>
  <c r="AA2980" i="205"/>
  <c r="AA2959" i="205"/>
  <c r="AA2937" i="205"/>
  <c r="AA2916" i="205"/>
  <c r="AA2898" i="205"/>
  <c r="AA2880" i="205"/>
  <c r="AA2862" i="205"/>
  <c r="AA2844" i="205"/>
  <c r="AA2826" i="205"/>
  <c r="AA2811" i="205"/>
  <c r="AA2796" i="205"/>
  <c r="AA2782" i="205"/>
  <c r="AA2768" i="205"/>
  <c r="AA2753" i="205"/>
  <c r="AA2739" i="205"/>
  <c r="AA2724" i="205"/>
  <c r="AA2710" i="205"/>
  <c r="AA2696" i="205"/>
  <c r="AA2683" i="205"/>
  <c r="AA2671" i="205"/>
  <c r="AA2659" i="205"/>
  <c r="AA2647" i="205"/>
  <c r="AA2635" i="205"/>
  <c r="AA2623" i="205"/>
  <c r="AA2611" i="205"/>
  <c r="AA2599" i="205"/>
  <c r="AA2587" i="205"/>
  <c r="AA2575" i="205"/>
  <c r="AA2563" i="205"/>
  <c r="AA2551" i="205"/>
  <c r="AA2539" i="205"/>
  <c r="AA2527" i="205"/>
  <c r="AA2515" i="205"/>
  <c r="AA2503" i="205"/>
  <c r="AA2491" i="205"/>
  <c r="AA2479" i="205"/>
  <c r="AA2467" i="205"/>
  <c r="AA2455" i="205"/>
  <c r="AA2443" i="205"/>
  <c r="AA2431" i="205"/>
  <c r="AA2419" i="205"/>
  <c r="AA2407" i="205"/>
  <c r="AA2395" i="205"/>
  <c r="AA2383" i="205"/>
  <c r="AA2371" i="205"/>
  <c r="AA2359" i="205"/>
  <c r="AA2347" i="205"/>
  <c r="AA2335" i="205"/>
  <c r="AA2323" i="205"/>
  <c r="AA3487" i="205"/>
  <c r="AA3317" i="205"/>
  <c r="AA3239" i="205"/>
  <c r="AA3170" i="205"/>
  <c r="AA3127" i="205"/>
  <c r="AA3093" i="205"/>
  <c r="AA3063" i="205"/>
  <c r="AA3041" i="205"/>
  <c r="AA3020" i="205"/>
  <c r="AA2998" i="205"/>
  <c r="AA2977" i="205"/>
  <c r="AA2955" i="205"/>
  <c r="AA2933" i="205"/>
  <c r="AA2913" i="205"/>
  <c r="AA2895" i="205"/>
  <c r="AA2877" i="205"/>
  <c r="AA2859" i="205"/>
  <c r="AA2841" i="205"/>
  <c r="AA2823" i="205"/>
  <c r="AA2808" i="205"/>
  <c r="AA2794" i="205"/>
  <c r="AA2780" i="205"/>
  <c r="AA2765" i="205"/>
  <c r="AA2751" i="205"/>
  <c r="AA2736" i="205"/>
  <c r="AA2722" i="205"/>
  <c r="AA2708" i="205"/>
  <c r="AA2693" i="205"/>
  <c r="AA2681" i="205"/>
  <c r="AA2669" i="205"/>
  <c r="AA2657" i="205"/>
  <c r="AA2645" i="205"/>
  <c r="AA2633" i="205"/>
  <c r="AA2621" i="205"/>
  <c r="AA2609" i="205"/>
  <c r="AA2597" i="205"/>
  <c r="AA2585" i="205"/>
  <c r="AA2573" i="205"/>
  <c r="AA2561" i="205"/>
  <c r="AA2549" i="205"/>
  <c r="AA2537" i="205"/>
  <c r="AA2525" i="205"/>
  <c r="AA2513" i="205"/>
  <c r="AA2501" i="205"/>
  <c r="AA2489" i="205"/>
  <c r="AA2477" i="205"/>
  <c r="AA2465" i="205"/>
  <c r="AA2453" i="205"/>
  <c r="AA2441" i="205"/>
  <c r="AA2429" i="205"/>
  <c r="AA2417" i="205"/>
  <c r="AA2405" i="205"/>
  <c r="AA2393" i="205"/>
  <c r="AA2381" i="205"/>
  <c r="AA2369" i="205"/>
  <c r="AA2357" i="205"/>
  <c r="AA2345" i="205"/>
  <c r="AA2333" i="205"/>
  <c r="AA2321" i="205"/>
  <c r="AA2332" i="205"/>
  <c r="AA3430" i="205"/>
  <c r="AA3301" i="205"/>
  <c r="AA3225" i="205"/>
  <c r="AA3158" i="205"/>
  <c r="AA3117" i="205"/>
  <c r="AA3085" i="205"/>
  <c r="AA3062" i="205"/>
  <c r="AA3040" i="205"/>
  <c r="AA3019" i="205"/>
  <c r="AA2997" i="205"/>
  <c r="AA2975" i="205"/>
  <c r="AA2954" i="205"/>
  <c r="AA2932" i="205"/>
  <c r="AA2912" i="205"/>
  <c r="AA2894" i="205"/>
  <c r="AA2876" i="205"/>
  <c r="AA2858" i="205"/>
  <c r="AA2840" i="205"/>
  <c r="AA2822" i="205"/>
  <c r="AA2807" i="205"/>
  <c r="AA2793" i="205"/>
  <c r="AA2778" i="205"/>
  <c r="AA2764" i="205"/>
  <c r="AA2750" i="205"/>
  <c r="AA2735" i="205"/>
  <c r="AA2721" i="205"/>
  <c r="AA2706" i="205"/>
  <c r="AA2692" i="205"/>
  <c r="AA2680" i="205"/>
  <c r="AA2668" i="205"/>
  <c r="AA2656" i="205"/>
  <c r="AA2644" i="205"/>
  <c r="AA2632" i="205"/>
  <c r="AA2620" i="205"/>
  <c r="AA2608" i="205"/>
  <c r="AA2596" i="205"/>
  <c r="AA2584" i="205"/>
  <c r="AA2572" i="205"/>
  <c r="AA2560" i="205"/>
  <c r="AA2548" i="205"/>
  <c r="AA2536" i="205"/>
  <c r="AA2524" i="205"/>
  <c r="AA2512" i="205"/>
  <c r="AA2500" i="205"/>
  <c r="AA2488" i="205"/>
  <c r="AA2476" i="205"/>
  <c r="AA2464" i="205"/>
  <c r="AA2452" i="205"/>
  <c r="AA2440" i="205"/>
  <c r="AA2428" i="205"/>
  <c r="AA2416" i="205"/>
  <c r="AA2404" i="205"/>
  <c r="AA2392" i="205"/>
  <c r="AA2380" i="205"/>
  <c r="AA2368" i="205"/>
  <c r="AA2356" i="205"/>
  <c r="AA2344" i="205"/>
  <c r="AA2320" i="205"/>
  <c r="AA3365" i="205"/>
  <c r="AA3201" i="205"/>
  <c r="AA3139" i="205"/>
  <c r="AA3074" i="205"/>
  <c r="AA3031" i="205"/>
  <c r="AA2987" i="205"/>
  <c r="AA2944" i="205"/>
  <c r="AA2904" i="205"/>
  <c r="AA2868" i="205"/>
  <c r="AA2850" i="205"/>
  <c r="AA2801" i="205"/>
  <c r="AA2772" i="205"/>
  <c r="AA2744" i="205"/>
  <c r="AA2715" i="205"/>
  <c r="AA2687" i="205"/>
  <c r="AA2663" i="205"/>
  <c r="AA2639" i="205"/>
  <c r="AA2615" i="205"/>
  <c r="AA2591" i="205"/>
  <c r="AA2567" i="205"/>
  <c r="AA2543" i="205"/>
  <c r="AA2519" i="205"/>
  <c r="AA2495" i="205"/>
  <c r="AA2471" i="205"/>
  <c r="AA3389" i="205"/>
  <c r="AA3291" i="205"/>
  <c r="AA3213" i="205"/>
  <c r="AA3148" i="205"/>
  <c r="AA3115" i="205"/>
  <c r="AA3083" i="205"/>
  <c r="AA3056" i="205"/>
  <c r="AA3034" i="205"/>
  <c r="AA3013" i="205"/>
  <c r="AA2991" i="205"/>
  <c r="AA2969" i="205"/>
  <c r="AA2948" i="205"/>
  <c r="AA2926" i="205"/>
  <c r="AA2907" i="205"/>
  <c r="AA2889" i="205"/>
  <c r="AA2871" i="205"/>
  <c r="AA2853" i="205"/>
  <c r="AA2835" i="205"/>
  <c r="AA2818" i="205"/>
  <c r="AA2804" i="205"/>
  <c r="AA2789" i="205"/>
  <c r="AA2775" i="205"/>
  <c r="AA2760" i="205"/>
  <c r="AA2746" i="205"/>
  <c r="AA2732" i="205"/>
  <c r="AA2717" i="205"/>
  <c r="AA2703" i="205"/>
  <c r="AA2689" i="205"/>
  <c r="AA2677" i="205"/>
  <c r="AA2665" i="205"/>
  <c r="AA2653" i="205"/>
  <c r="AA2641" i="205"/>
  <c r="AA2629" i="205"/>
  <c r="AA2617" i="205"/>
  <c r="AA2605" i="205"/>
  <c r="AA2593" i="205"/>
  <c r="AA2581" i="205"/>
  <c r="AA2569" i="205"/>
  <c r="AA2557" i="205"/>
  <c r="AA2545" i="205"/>
  <c r="AA2533" i="205"/>
  <c r="AA2521" i="205"/>
  <c r="AA2509" i="205"/>
  <c r="AA2497" i="205"/>
  <c r="AA2485" i="205"/>
  <c r="AA2473" i="205"/>
  <c r="AA2461" i="205"/>
  <c r="AA2449" i="205"/>
  <c r="AA2437" i="205"/>
  <c r="AA2425" i="205"/>
  <c r="AA2413" i="205"/>
  <c r="AA2401" i="205"/>
  <c r="AA2389" i="205"/>
  <c r="AA2377" i="205"/>
  <c r="AA2365" i="205"/>
  <c r="AA2353" i="205"/>
  <c r="AA2341" i="205"/>
  <c r="AA2329" i="205"/>
  <c r="AA2317" i="205"/>
  <c r="AA3276" i="205"/>
  <c r="AA3106" i="205"/>
  <c r="AA3052" i="205"/>
  <c r="AA3009" i="205"/>
  <c r="AA2966" i="205"/>
  <c r="AA2923" i="205"/>
  <c r="AA2886" i="205"/>
  <c r="AA2832" i="205"/>
  <c r="AA2816" i="205"/>
  <c r="AA2787" i="205"/>
  <c r="AA2758" i="205"/>
  <c r="AA2729" i="205"/>
  <c r="AA2700" i="205"/>
  <c r="AA2675" i="205"/>
  <c r="AA2651" i="205"/>
  <c r="AA2627" i="205"/>
  <c r="AA2603" i="205"/>
  <c r="AA2579" i="205"/>
  <c r="AA2555" i="205"/>
  <c r="AA2531" i="205"/>
  <c r="AA2507" i="205"/>
  <c r="AA2483" i="205"/>
  <c r="AA2435" i="205"/>
  <c r="AA2363" i="205"/>
  <c r="AA2411" i="205"/>
  <c r="AA2339" i="205"/>
  <c r="AA2375" i="205"/>
  <c r="AA2423" i="205"/>
  <c r="AA2351" i="205"/>
  <c r="AA2459" i="205"/>
  <c r="AA2387" i="205"/>
  <c r="AA2315" i="205"/>
  <c r="AA2399" i="205"/>
  <c r="AA2327" i="205"/>
  <c r="AA2447" i="205"/>
  <c r="AC6715" i="205"/>
  <c r="AC6859" i="205"/>
  <c r="AC7003" i="205"/>
  <c r="AC7173" i="205"/>
  <c r="AC7616" i="205"/>
  <c r="AA9730" i="205"/>
  <c r="AA9757" i="205"/>
  <c r="AA9784" i="205"/>
  <c r="AA9814" i="205"/>
  <c r="AA9845" i="205"/>
  <c r="AA9880" i="205"/>
  <c r="AA9986" i="205"/>
  <c r="AA10108" i="205"/>
  <c r="AA10238" i="205"/>
  <c r="AA10409" i="205"/>
  <c r="AA10602" i="205"/>
  <c r="Z486" i="205"/>
  <c r="Z495" i="205"/>
  <c r="Z504" i="205"/>
  <c r="Z513" i="205"/>
  <c r="Z522" i="205"/>
  <c r="Z531" i="205"/>
  <c r="Z540" i="205"/>
  <c r="Z549" i="205"/>
  <c r="AC6739" i="205"/>
  <c r="AC6883" i="205"/>
  <c r="AC7027" i="205"/>
  <c r="AC7209" i="205"/>
  <c r="AC7764" i="205"/>
  <c r="Z487" i="205"/>
  <c r="Z496" i="205"/>
  <c r="Z505" i="205"/>
  <c r="Z514" i="205"/>
  <c r="Z523" i="205"/>
  <c r="Z532" i="205"/>
  <c r="Z541" i="205"/>
  <c r="Z550" i="205"/>
  <c r="Z581" i="205"/>
  <c r="AC6613" i="205"/>
  <c r="AC6637" i="205"/>
  <c r="AC6661" i="205"/>
  <c r="AC6685" i="205"/>
  <c r="AC6709" i="205"/>
  <c r="AC6733" i="205"/>
  <c r="AC6757" i="205"/>
  <c r="AC6781" i="205"/>
  <c r="AC6805" i="205"/>
  <c r="AC6829" i="205"/>
  <c r="AC6853" i="205"/>
  <c r="AC6877" i="205"/>
  <c r="AC6901" i="205"/>
  <c r="AC6925" i="205"/>
  <c r="AC6949" i="205"/>
  <c r="AC6973" i="205"/>
  <c r="AC6997" i="205"/>
  <c r="AC7021" i="205"/>
  <c r="AC7045" i="205"/>
  <c r="AC7070" i="205"/>
  <c r="AC7098" i="205"/>
  <c r="AC7127" i="205"/>
  <c r="AC7163" i="205"/>
  <c r="AC7199" i="205"/>
  <c r="AC7251" i="205"/>
  <c r="AC7309" i="205"/>
  <c r="AC7389" i="205"/>
  <c r="AC7488" i="205"/>
  <c r="AC7591" i="205"/>
  <c r="AC7734" i="205"/>
  <c r="AC7982" i="205"/>
  <c r="AC8307" i="205"/>
  <c r="AC6624" i="205"/>
  <c r="AC6648" i="205"/>
  <c r="AC6672" i="205"/>
  <c r="AC6696" i="205"/>
  <c r="AC6720" i="205"/>
  <c r="AC6744" i="205"/>
  <c r="AC6768" i="205"/>
  <c r="AC6792" i="205"/>
  <c r="AC6816" i="205"/>
  <c r="AC6840" i="205"/>
  <c r="AC6864" i="205"/>
  <c r="AC6888" i="205"/>
  <c r="AC6912" i="205"/>
  <c r="AC6936" i="205"/>
  <c r="AC6960" i="205"/>
  <c r="AC6984" i="205"/>
  <c r="AC7008" i="205"/>
  <c r="AC7032" i="205"/>
  <c r="AC7056" i="205"/>
  <c r="AC7083" i="205"/>
  <c r="AC7112" i="205"/>
  <c r="AC7144" i="205"/>
  <c r="AC7180" i="205"/>
  <c r="AC7216" i="205"/>
  <c r="AC7270" i="205"/>
  <c r="AC7334" i="205"/>
  <c r="AC7424" i="205"/>
  <c r="AC7520" i="205"/>
  <c r="AC7634" i="205"/>
  <c r="AC7788" i="205"/>
  <c r="AC8092" i="205"/>
  <c r="AC6625" i="205"/>
  <c r="AC6649" i="205"/>
  <c r="AC6673" i="205"/>
  <c r="AC6697" i="205"/>
  <c r="AC6721" i="205"/>
  <c r="AC6745" i="205"/>
  <c r="AC6769" i="205"/>
  <c r="AC6793" i="205"/>
  <c r="AC6817" i="205"/>
  <c r="AC6841" i="205"/>
  <c r="AC6865" i="205"/>
  <c r="AC6889" i="205"/>
  <c r="AC6913" i="205"/>
  <c r="AC6937" i="205"/>
  <c r="AC6961" i="205"/>
  <c r="AC6985" i="205"/>
  <c r="AC7009" i="205"/>
  <c r="AC7033" i="205"/>
  <c r="AC7057" i="205"/>
  <c r="AC7084" i="205"/>
  <c r="AC7113" i="205"/>
  <c r="AC7145" i="205"/>
  <c r="AC7181" i="205"/>
  <c r="AC7223" i="205"/>
  <c r="AC7277" i="205"/>
  <c r="AC7345" i="205"/>
  <c r="AC7437" i="205"/>
  <c r="AC7533" i="205"/>
  <c r="AC7651" i="205"/>
  <c r="AC7814" i="205"/>
  <c r="AC8283" i="205"/>
  <c r="AC8246" i="205"/>
  <c r="AC8091" i="205"/>
  <c r="AC7923" i="205"/>
  <c r="AC7787" i="205"/>
  <c r="AC7703" i="205"/>
  <c r="AC7633" i="205"/>
  <c r="AC7571" i="205"/>
  <c r="AC7519" i="205"/>
  <c r="AC7469" i="205"/>
  <c r="AC7423" i="205"/>
  <c r="AC7373" i="205"/>
  <c r="AC7333" i="205"/>
  <c r="AC7297" i="205"/>
  <c r="AC7269" i="205"/>
  <c r="AC7241" i="205"/>
  <c r="AC7215" i="205"/>
  <c r="AC7197" i="205"/>
  <c r="AC7179" i="205"/>
  <c r="AC7161" i="205"/>
  <c r="AC7143" i="205"/>
  <c r="AC7125" i="205"/>
  <c r="AC7110" i="205"/>
  <c r="AC7096" i="205"/>
  <c r="AC7082" i="205"/>
  <c r="AC7067" i="205"/>
  <c r="AC7055" i="205"/>
  <c r="AC7043" i="205"/>
  <c r="AC7031" i="205"/>
  <c r="AC7019" i="205"/>
  <c r="AC7007" i="205"/>
  <c r="AC6995" i="205"/>
  <c r="AC6983" i="205"/>
  <c r="AC6971" i="205"/>
  <c r="AC6959" i="205"/>
  <c r="AC6947" i="205"/>
  <c r="AC6935" i="205"/>
  <c r="AC6923" i="205"/>
  <c r="AC6911" i="205"/>
  <c r="AC6899" i="205"/>
  <c r="AC6887" i="205"/>
  <c r="AC6875" i="205"/>
  <c r="AC6863" i="205"/>
  <c r="AC6851" i="205"/>
  <c r="AC6839" i="205"/>
  <c r="AC6827" i="205"/>
  <c r="AC6815" i="205"/>
  <c r="AC6803" i="205"/>
  <c r="AC6791" i="205"/>
  <c r="AC6779" i="205"/>
  <c r="AC6767" i="205"/>
  <c r="AC6755" i="205"/>
  <c r="AC6743" i="205"/>
  <c r="AC6731" i="205"/>
  <c r="AC6719" i="205"/>
  <c r="AC6707" i="205"/>
  <c r="AC6695" i="205"/>
  <c r="AC6683" i="205"/>
  <c r="AC6671" i="205"/>
  <c r="AC6659" i="205"/>
  <c r="AC6647" i="205"/>
  <c r="AC6635" i="205"/>
  <c r="AC6623" i="205"/>
  <c r="AC6611" i="205"/>
  <c r="AC8198" i="205"/>
  <c r="AC8030" i="205"/>
  <c r="AC7875" i="205"/>
  <c r="AC7758" i="205"/>
  <c r="AC7679" i="205"/>
  <c r="AC7609" i="205"/>
  <c r="AC7553" i="205"/>
  <c r="AC7502" i="205"/>
  <c r="AC7454" i="205"/>
  <c r="AC7404" i="205"/>
  <c r="AC7361" i="205"/>
  <c r="AC7319" i="205"/>
  <c r="AC7287" i="205"/>
  <c r="AC7259" i="205"/>
  <c r="AC7233" i="205"/>
  <c r="AC7208" i="205"/>
  <c r="AC7190" i="205"/>
  <c r="AC7172" i="205"/>
  <c r="AC7154" i="205"/>
  <c r="AC7136" i="205"/>
  <c r="AC7119" i="205"/>
  <c r="AC7104" i="205"/>
  <c r="AC7090" i="205"/>
  <c r="AC7076" i="205"/>
  <c r="AC7062" i="205"/>
  <c r="AC7050" i="205"/>
  <c r="AC7038" i="205"/>
  <c r="AC7026" i="205"/>
  <c r="AC7014" i="205"/>
  <c r="AC7002" i="205"/>
  <c r="AC6990" i="205"/>
  <c r="AC6978" i="205"/>
  <c r="AC6966" i="205"/>
  <c r="AC6954" i="205"/>
  <c r="AC6942" i="205"/>
  <c r="AC6930" i="205"/>
  <c r="AC6918" i="205"/>
  <c r="AC6906" i="205"/>
  <c r="AC6894" i="205"/>
  <c r="AC6882" i="205"/>
  <c r="AC6870" i="205"/>
  <c r="AC6858" i="205"/>
  <c r="AC6846" i="205"/>
  <c r="AC6834" i="205"/>
  <c r="AC6822" i="205"/>
  <c r="AC6810" i="205"/>
  <c r="AC6798" i="205"/>
  <c r="AC6786" i="205"/>
  <c r="AC6774" i="205"/>
  <c r="AC6762" i="205"/>
  <c r="AC6750" i="205"/>
  <c r="AC6738" i="205"/>
  <c r="AC6726" i="205"/>
  <c r="AC6714" i="205"/>
  <c r="AC6702" i="205"/>
  <c r="AC6690" i="205"/>
  <c r="AC6678" i="205"/>
  <c r="AC6666" i="205"/>
  <c r="AC6654" i="205"/>
  <c r="AC6642" i="205"/>
  <c r="AC6630" i="205"/>
  <c r="AC6618" i="205"/>
  <c r="AC8308" i="205"/>
  <c r="AC8151" i="205"/>
  <c r="AC7983" i="205"/>
  <c r="AC7828" i="205"/>
  <c r="AC7735" i="205"/>
  <c r="AC7656" i="205"/>
  <c r="AC7592" i="205"/>
  <c r="AC7539" i="205"/>
  <c r="AC7489" i="205"/>
  <c r="AC7441" i="205"/>
  <c r="AC7391" i="205"/>
  <c r="AC7350" i="205"/>
  <c r="AC7310" i="205"/>
  <c r="AC7280" i="205"/>
  <c r="AC7252" i="205"/>
  <c r="AC7226" i="205"/>
  <c r="AC7205" i="205"/>
  <c r="AC7187" i="205"/>
  <c r="AC7169" i="205"/>
  <c r="AC7151" i="205"/>
  <c r="AC7133" i="205"/>
  <c r="AC7118" i="205"/>
  <c r="AC7103" i="205"/>
  <c r="AC7089" i="205"/>
  <c r="AC7074" i="205"/>
  <c r="AC7061" i="205"/>
  <c r="AC7049" i="205"/>
  <c r="AC7037" i="205"/>
  <c r="AC7025" i="205"/>
  <c r="AC7013" i="205"/>
  <c r="AC7001" i="205"/>
  <c r="AC6989" i="205"/>
  <c r="AC6977" i="205"/>
  <c r="AC6965" i="205"/>
  <c r="AC6953" i="205"/>
  <c r="AC6941" i="205"/>
  <c r="AC6929" i="205"/>
  <c r="AC6917" i="205"/>
  <c r="AC6905" i="205"/>
  <c r="AC6893" i="205"/>
  <c r="AC6881" i="205"/>
  <c r="AC6869" i="205"/>
  <c r="AC6857" i="205"/>
  <c r="AC6845" i="205"/>
  <c r="AC6833" i="205"/>
  <c r="AC6821" i="205"/>
  <c r="AC6809" i="205"/>
  <c r="AC6797" i="205"/>
  <c r="AC6785" i="205"/>
  <c r="AC6773" i="205"/>
  <c r="AC6761" i="205"/>
  <c r="AC6749" i="205"/>
  <c r="AC6737" i="205"/>
  <c r="AC6725" i="205"/>
  <c r="AC6713" i="205"/>
  <c r="AC6701" i="205"/>
  <c r="AC6689" i="205"/>
  <c r="AC6677" i="205"/>
  <c r="AC6665" i="205"/>
  <c r="AC6653" i="205"/>
  <c r="AC6641" i="205"/>
  <c r="AC6629" i="205"/>
  <c r="AC6617" i="205"/>
  <c r="AC6631" i="205"/>
  <c r="AC6655" i="205"/>
  <c r="AC6679" i="205"/>
  <c r="AC6703" i="205"/>
  <c r="AC6727" i="205"/>
  <c r="AC6751" i="205"/>
  <c r="AC6775" i="205"/>
  <c r="AC6799" i="205"/>
  <c r="AC6823" i="205"/>
  <c r="AC6847" i="205"/>
  <c r="AC6871" i="205"/>
  <c r="AC6895" i="205"/>
  <c r="AC6919" i="205"/>
  <c r="AC6943" i="205"/>
  <c r="AC6967" i="205"/>
  <c r="AC6991" i="205"/>
  <c r="AC7015" i="205"/>
  <c r="AC7039" i="205"/>
  <c r="AC7063" i="205"/>
  <c r="AC7091" i="205"/>
  <c r="AC7120" i="205"/>
  <c r="AC7155" i="205"/>
  <c r="AC7191" i="205"/>
  <c r="AC7234" i="205"/>
  <c r="AC7289" i="205"/>
  <c r="AC7362" i="205"/>
  <c r="AC7455" i="205"/>
  <c r="AC7554" i="205"/>
  <c r="AC7680" i="205"/>
  <c r="AC7876" i="205"/>
  <c r="AC8199" i="205"/>
  <c r="AA2312" i="205"/>
  <c r="AC6612" i="205"/>
  <c r="AC6636" i="205"/>
  <c r="AC6660" i="205"/>
  <c r="AC6684" i="205"/>
  <c r="AC6708" i="205"/>
  <c r="AC6732" i="205"/>
  <c r="AC6756" i="205"/>
  <c r="AC6780" i="205"/>
  <c r="AC6804" i="205"/>
  <c r="AC6828" i="205"/>
  <c r="AC6852" i="205"/>
  <c r="AC6876" i="205"/>
  <c r="AC6900" i="205"/>
  <c r="AC6924" i="205"/>
  <c r="AC6948" i="205"/>
  <c r="AC6972" i="205"/>
  <c r="AC6996" i="205"/>
  <c r="AC7020" i="205"/>
  <c r="AC7044" i="205"/>
  <c r="AC7068" i="205"/>
  <c r="AC7097" i="205"/>
  <c r="AC7126" i="205"/>
  <c r="AC7162" i="205"/>
  <c r="AC7198" i="205"/>
  <c r="AC7244" i="205"/>
  <c r="AC7301" i="205"/>
  <c r="AC7376" i="205"/>
  <c r="AC7475" i="205"/>
  <c r="AC7574" i="205"/>
  <c r="AC7711" i="205"/>
  <c r="AC7935" i="205"/>
  <c r="AC8260" i="205"/>
  <c r="AA10739" i="205"/>
  <c r="AA11017" i="205"/>
  <c r="Z488" i="205"/>
  <c r="Z494" i="205"/>
  <c r="Z500" i="205"/>
  <c r="Z506" i="205"/>
  <c r="Z512" i="205"/>
  <c r="Z518" i="205"/>
  <c r="Z524" i="205"/>
  <c r="Z530" i="205"/>
  <c r="Z536" i="205"/>
  <c r="Z542" i="205"/>
  <c r="Z548" i="205"/>
  <c r="Z554" i="205"/>
  <c r="AA9731" i="205"/>
  <c r="AA9746" i="205"/>
  <c r="AA9759" i="205"/>
  <c r="AA9771" i="205"/>
  <c r="AA9785" i="205"/>
  <c r="AA9800" i="205"/>
  <c r="AA9818" i="205"/>
  <c r="AA9834" i="205"/>
  <c r="AA9848" i="205"/>
  <c r="AA9863" i="205"/>
  <c r="AA9883" i="205"/>
  <c r="AA9935" i="205"/>
  <c r="AA9995" i="205"/>
  <c r="AA10056" i="205"/>
  <c r="AA10116" i="205"/>
  <c r="AA10176" i="205"/>
  <c r="AA10260" i="205"/>
  <c r="AA10337" i="205"/>
  <c r="AA10419" i="205"/>
  <c r="AA10512" i="205"/>
  <c r="AA10617" i="205"/>
  <c r="AA10815" i="205"/>
  <c r="AA11169" i="205"/>
  <c r="AA9735" i="205"/>
  <c r="AA9747" i="205"/>
  <c r="AA9760" i="205"/>
  <c r="AA9773" i="205"/>
  <c r="AA9787" i="205"/>
  <c r="AA9805" i="205"/>
  <c r="AA9820" i="205"/>
  <c r="AA9835" i="205"/>
  <c r="AA9851" i="205"/>
  <c r="AA9865" i="205"/>
  <c r="AA9892" i="205"/>
  <c r="AA9943" i="205"/>
  <c r="AA10003" i="205"/>
  <c r="AA10064" i="205"/>
  <c r="AA10124" i="205"/>
  <c r="AA10195" i="205"/>
  <c r="AA10272" i="205"/>
  <c r="AA10346" i="205"/>
  <c r="AA10434" i="205"/>
  <c r="AA10524" i="205"/>
  <c r="AA10664" i="205"/>
  <c r="AA10848" i="205"/>
  <c r="Z485" i="205"/>
  <c r="Z491" i="205"/>
  <c r="Z497" i="205"/>
  <c r="Z503" i="205"/>
  <c r="Z509" i="205"/>
  <c r="Z515" i="205"/>
  <c r="Z521" i="205"/>
  <c r="Z527" i="205"/>
  <c r="Z533" i="205"/>
  <c r="Z539" i="205"/>
  <c r="Z545" i="205"/>
  <c r="AA9725" i="205"/>
  <c r="AA9739" i="205"/>
  <c r="AA9752" i="205"/>
  <c r="AA9764" i="205"/>
  <c r="AA9779" i="205"/>
  <c r="AA9793" i="205"/>
  <c r="AA9809" i="205"/>
  <c r="AA9826" i="205"/>
  <c r="AA9840" i="205"/>
  <c r="AA9857" i="205"/>
  <c r="AA9874" i="205"/>
  <c r="AA9900" i="205"/>
  <c r="AA9960" i="205"/>
  <c r="AA10021" i="205"/>
  <c r="AA10090" i="205"/>
  <c r="AA10151" i="205"/>
  <c r="AA10217" i="205"/>
  <c r="AA10294" i="205"/>
  <c r="AA10368" i="205"/>
  <c r="AA10471" i="205"/>
  <c r="AA10570" i="205"/>
  <c r="AA10711" i="205"/>
  <c r="AA11170" i="205"/>
  <c r="AA11157" i="205"/>
  <c r="AA11175" i="205"/>
  <c r="AA11158" i="205"/>
  <c r="AA11176" i="205"/>
  <c r="AA11163" i="205"/>
  <c r="AA11181" i="205"/>
  <c r="AA11164" i="205"/>
  <c r="AA11182" i="205"/>
  <c r="AC7217" i="205"/>
  <c r="AC7227" i="205"/>
  <c r="AC7235" i="205"/>
  <c r="AC7245" i="205"/>
  <c r="AC7253" i="205"/>
  <c r="AC7263" i="205"/>
  <c r="AC7271" i="205"/>
  <c r="AC7281" i="205"/>
  <c r="AC7290" i="205"/>
  <c r="AC7302" i="205"/>
  <c r="AC7311" i="205"/>
  <c r="AC7325" i="205"/>
  <c r="AC7337" i="205"/>
  <c r="AC7351" i="205"/>
  <c r="AC7363" i="205"/>
  <c r="AC7380" i="205"/>
  <c r="AC7394" i="205"/>
  <c r="AC7411" i="205"/>
  <c r="AC7425" i="205"/>
  <c r="AC7445" i="205"/>
  <c r="AC7459" i="205"/>
  <c r="AC7476" i="205"/>
  <c r="AC7490" i="205"/>
  <c r="AC7509" i="205"/>
  <c r="AC7524" i="205"/>
  <c r="AC7541" i="205"/>
  <c r="AC7555" i="205"/>
  <c r="AC7579" i="205"/>
  <c r="AC7597" i="205"/>
  <c r="AC7619" i="205"/>
  <c r="AC7637" i="205"/>
  <c r="AC7662" i="205"/>
  <c r="AC7686" i="205"/>
  <c r="AC7715" i="205"/>
  <c r="AC7739" i="205"/>
  <c r="AC7770" i="205"/>
  <c r="AC7794" i="205"/>
  <c r="AC7838" i="205"/>
  <c r="AC7886" i="205"/>
  <c r="AC7947" i="205"/>
  <c r="AC7995" i="205"/>
  <c r="AC8054" i="205"/>
  <c r="AC8102" i="205"/>
  <c r="AC8163" i="205"/>
  <c r="AC8211" i="205"/>
  <c r="AC8270" i="205"/>
  <c r="AC8318" i="205"/>
  <c r="AC6614" i="205"/>
  <c r="AC6620" i="205"/>
  <c r="AC6626" i="205"/>
  <c r="AC6632" i="205"/>
  <c r="AC6638" i="205"/>
  <c r="AC6644" i="205"/>
  <c r="AC6650" i="205"/>
  <c r="AC6656" i="205"/>
  <c r="AC6662" i="205"/>
  <c r="AC6668" i="205"/>
  <c r="AC6674" i="205"/>
  <c r="AC6680" i="205"/>
  <c r="AC6686" i="205"/>
  <c r="AC6692" i="205"/>
  <c r="AC6698" i="205"/>
  <c r="AC6704" i="205"/>
  <c r="AC6710" i="205"/>
  <c r="AC6716" i="205"/>
  <c r="AC6722" i="205"/>
  <c r="AC6728" i="205"/>
  <c r="AC6734" i="205"/>
  <c r="AC6740" i="205"/>
  <c r="AC6746" i="205"/>
  <c r="AC6752" i="205"/>
  <c r="AC6758" i="205"/>
  <c r="AC6764" i="205"/>
  <c r="AC6770" i="205"/>
  <c r="AC6776" i="205"/>
  <c r="AC6782" i="205"/>
  <c r="AC6788" i="205"/>
  <c r="AC6794" i="205"/>
  <c r="AC6800" i="205"/>
  <c r="AC6806" i="205"/>
  <c r="AC6812" i="205"/>
  <c r="AC6818" i="205"/>
  <c r="AC6824" i="205"/>
  <c r="AC6830" i="205"/>
  <c r="AC6836" i="205"/>
  <c r="AC6842" i="205"/>
  <c r="AC6848" i="205"/>
  <c r="AC6854" i="205"/>
  <c r="AC6860" i="205"/>
  <c r="AC6866" i="205"/>
  <c r="AC6872" i="205"/>
  <c r="AC6878" i="205"/>
  <c r="AC6884" i="205"/>
  <c r="AC6890" i="205"/>
  <c r="AC6896" i="205"/>
  <c r="AC6902" i="205"/>
  <c r="AC6908" i="205"/>
  <c r="AC6914" i="205"/>
  <c r="AC6920" i="205"/>
  <c r="AC6926" i="205"/>
  <c r="AC6932" i="205"/>
  <c r="AC6938" i="205"/>
  <c r="AC6944" i="205"/>
  <c r="AC6950" i="205"/>
  <c r="AC6956" i="205"/>
  <c r="AC6962" i="205"/>
  <c r="AC6968" i="205"/>
  <c r="AC6974" i="205"/>
  <c r="AC6980" i="205"/>
  <c r="AC6986" i="205"/>
  <c r="AC6992" i="205"/>
  <c r="AC6998" i="205"/>
  <c r="AC7004" i="205"/>
  <c r="AC7010" i="205"/>
  <c r="AC7016" i="205"/>
  <c r="AC7022" i="205"/>
  <c r="AC7028" i="205"/>
  <c r="AC7034" i="205"/>
  <c r="AC7040" i="205"/>
  <c r="AC7046" i="205"/>
  <c r="AC7052" i="205"/>
  <c r="AC7058" i="205"/>
  <c r="AC7064" i="205"/>
  <c r="AC7071" i="205"/>
  <c r="AC7078" i="205"/>
  <c r="AC7085" i="205"/>
  <c r="AC7092" i="205"/>
  <c r="AC7100" i="205"/>
  <c r="AC7107" i="205"/>
  <c r="AC7114" i="205"/>
  <c r="AC7121" i="205"/>
  <c r="AC7130" i="205"/>
  <c r="AC7138" i="205"/>
  <c r="AC7148" i="205"/>
  <c r="AC7156" i="205"/>
  <c r="AC7166" i="205"/>
  <c r="AC7174" i="205"/>
  <c r="AC7184" i="205"/>
  <c r="AC7192" i="205"/>
  <c r="AC7202" i="205"/>
  <c r="AC7210" i="205"/>
  <c r="AC7220" i="205"/>
  <c r="AC7228" i="205"/>
  <c r="AC7238" i="205"/>
  <c r="AC7246" i="205"/>
  <c r="AC7256" i="205"/>
  <c r="AC7264" i="205"/>
  <c r="AC7274" i="205"/>
  <c r="AC7282" i="205"/>
  <c r="AC7293" i="205"/>
  <c r="AC7303" i="205"/>
  <c r="AC7315" i="205"/>
  <c r="AC7326" i="205"/>
  <c r="AC7340" i="205"/>
  <c r="AC7352" i="205"/>
  <c r="AC7368" i="205"/>
  <c r="AC7381" i="205"/>
  <c r="AC7398" i="205"/>
  <c r="AC7412" i="205"/>
  <c r="AC7431" i="205"/>
  <c r="AC7446" i="205"/>
  <c r="AC7463" i="205"/>
  <c r="AC7477" i="205"/>
  <c r="AC7496" i="205"/>
  <c r="AC7511" i="205"/>
  <c r="AC7527" i="205"/>
  <c r="AC7542" i="205"/>
  <c r="AC7562" i="205"/>
  <c r="AC7580" i="205"/>
  <c r="AC7602" i="205"/>
  <c r="AC7620" i="205"/>
  <c r="AC7644" i="205"/>
  <c r="AC7663" i="205"/>
  <c r="AC7692" i="205"/>
  <c r="AC7716" i="205"/>
  <c r="AC7747" i="205"/>
  <c r="AC7771" i="205"/>
  <c r="AC7800" i="205"/>
  <c r="AC7839" i="205"/>
  <c r="AC7900" i="205"/>
  <c r="AC7948" i="205"/>
  <c r="AC8007" i="205"/>
  <c r="AC8055" i="205"/>
  <c r="AC8116" i="205"/>
  <c r="AC8164" i="205"/>
  <c r="AC8223" i="205"/>
  <c r="AC8271" i="205"/>
  <c r="AC6615" i="205"/>
  <c r="AC6621" i="205"/>
  <c r="AC6627" i="205"/>
  <c r="AC6633" i="205"/>
  <c r="AC6639" i="205"/>
  <c r="AC6645" i="205"/>
  <c r="AC6651" i="205"/>
  <c r="AC6657" i="205"/>
  <c r="AC6663" i="205"/>
  <c r="AC6669" i="205"/>
  <c r="AC6675" i="205"/>
  <c r="AC6681" i="205"/>
  <c r="AC6687" i="205"/>
  <c r="AC6693" i="205"/>
  <c r="AC6699" i="205"/>
  <c r="AC6705" i="205"/>
  <c r="AC6711" i="205"/>
  <c r="AC6717" i="205"/>
  <c r="AC6723" i="205"/>
  <c r="AC6729" i="205"/>
  <c r="AC6735" i="205"/>
  <c r="AC6741" i="205"/>
  <c r="AC6747" i="205"/>
  <c r="AC6753" i="205"/>
  <c r="AC6759" i="205"/>
  <c r="AC6765" i="205"/>
  <c r="AC6771" i="205"/>
  <c r="AC6777" i="205"/>
  <c r="AC6783" i="205"/>
  <c r="AC6789" i="205"/>
  <c r="AC6795" i="205"/>
  <c r="AC6801" i="205"/>
  <c r="AC6807" i="205"/>
  <c r="AC6813" i="205"/>
  <c r="AC6819" i="205"/>
  <c r="AC6825" i="205"/>
  <c r="AC6831" i="205"/>
  <c r="AC6837" i="205"/>
  <c r="AC6843" i="205"/>
  <c r="AC6849" i="205"/>
  <c r="AC6855" i="205"/>
  <c r="AC6861" i="205"/>
  <c r="AC6867" i="205"/>
  <c r="AC6873" i="205"/>
  <c r="AC6879" i="205"/>
  <c r="AC6885" i="205"/>
  <c r="AC6891" i="205"/>
  <c r="AC6897" i="205"/>
  <c r="AC6903" i="205"/>
  <c r="AC6909" i="205"/>
  <c r="AC6915" i="205"/>
  <c r="AC6921" i="205"/>
  <c r="AC6927" i="205"/>
  <c r="AC6933" i="205"/>
  <c r="AC6939" i="205"/>
  <c r="AC6945" i="205"/>
  <c r="AC6951" i="205"/>
  <c r="AC6957" i="205"/>
  <c r="AC6963" i="205"/>
  <c r="AC6969" i="205"/>
  <c r="AC6975" i="205"/>
  <c r="AC6981" i="205"/>
  <c r="AC6987" i="205"/>
  <c r="AC6993" i="205"/>
  <c r="AC6999" i="205"/>
  <c r="AC7005" i="205"/>
  <c r="AC7011" i="205"/>
  <c r="AC7017" i="205"/>
  <c r="AC7023" i="205"/>
  <c r="AC7029" i="205"/>
  <c r="AC7035" i="205"/>
  <c r="AC7041" i="205"/>
  <c r="AC7047" i="205"/>
  <c r="AC7053" i="205"/>
  <c r="AC7059" i="205"/>
  <c r="AC7065" i="205"/>
  <c r="AC7072" i="205"/>
  <c r="AC7079" i="205"/>
  <c r="AC7086" i="205"/>
  <c r="AC7094" i="205"/>
  <c r="AC7101" i="205"/>
  <c r="AC7108" i="205"/>
  <c r="AC7115" i="205"/>
  <c r="AC7122" i="205"/>
  <c r="AC7131" i="205"/>
  <c r="AC7139" i="205"/>
  <c r="AC7149" i="205"/>
  <c r="AC7157" i="205"/>
  <c r="AC7167" i="205"/>
  <c r="AC7175" i="205"/>
  <c r="AC7185" i="205"/>
  <c r="AC7193" i="205"/>
  <c r="AC7203" i="205"/>
  <c r="AC7211" i="205"/>
  <c r="AC7221" i="205"/>
  <c r="AC7229" i="205"/>
  <c r="AC7239" i="205"/>
  <c r="AC7247" i="205"/>
  <c r="AC7257" i="205"/>
  <c r="AC7265" i="205"/>
  <c r="AC7275" i="205"/>
  <c r="AC7283" i="205"/>
  <c r="AC7295" i="205"/>
  <c r="AC7304" i="205"/>
  <c r="AC7316" i="205"/>
  <c r="AC7327" i="205"/>
  <c r="AC7343" i="205"/>
  <c r="AC7355" i="205"/>
  <c r="AC7369" i="205"/>
  <c r="AC7382" i="205"/>
  <c r="AC7401" i="205"/>
  <c r="AC7416" i="205"/>
  <c r="AC7433" i="205"/>
  <c r="AC7447" i="205"/>
  <c r="AC7466" i="205"/>
  <c r="AC7481" i="205"/>
  <c r="AC7497" i="205"/>
  <c r="AC7512" i="205"/>
  <c r="AC7531" i="205"/>
  <c r="AC7545" i="205"/>
  <c r="AC7565" i="205"/>
  <c r="AC7583" i="205"/>
  <c r="AC7607" i="205"/>
  <c r="AC7625" i="205"/>
  <c r="AC7645" i="205"/>
  <c r="AC7667" i="205"/>
  <c r="AC7698" i="205"/>
  <c r="AC7722" i="205"/>
  <c r="AC7751" i="205"/>
  <c r="AC7775" i="205"/>
  <c r="AC7806" i="205"/>
  <c r="AC7851" i="205"/>
  <c r="AC7910" i="205"/>
  <c r="AC7958" i="205"/>
  <c r="AC8019" i="205"/>
  <c r="AC8067" i="205"/>
  <c r="AC8126" i="205"/>
  <c r="AC8174" i="205"/>
  <c r="AC8235" i="205"/>
  <c r="AC8317" i="205"/>
  <c r="AC8311" i="205"/>
  <c r="AC8305" i="205"/>
  <c r="AC8299" i="205"/>
  <c r="AC8293" i="205"/>
  <c r="AC8287" i="205"/>
  <c r="AC8281" i="205"/>
  <c r="AC8275" i="205"/>
  <c r="AC8269" i="205"/>
  <c r="AC8263" i="205"/>
  <c r="AC8257" i="205"/>
  <c r="AC8251" i="205"/>
  <c r="AC8245" i="205"/>
  <c r="AC8239" i="205"/>
  <c r="AC8233" i="205"/>
  <c r="AC8227" i="205"/>
  <c r="AC8221" i="205"/>
  <c r="AC8215" i="205"/>
  <c r="AC8209" i="205"/>
  <c r="AC8203" i="205"/>
  <c r="AC8197" i="205"/>
  <c r="AC8191" i="205"/>
  <c r="AC8185" i="205"/>
  <c r="AC8179" i="205"/>
  <c r="AC8173" i="205"/>
  <c r="AC8167" i="205"/>
  <c r="AC8161" i="205"/>
  <c r="AC8155" i="205"/>
  <c r="AC8149" i="205"/>
  <c r="AC8143" i="205"/>
  <c r="AC8137" i="205"/>
  <c r="AC8131" i="205"/>
  <c r="AC8125" i="205"/>
  <c r="AC8119" i="205"/>
  <c r="AC8113" i="205"/>
  <c r="AC8107" i="205"/>
  <c r="AC8101" i="205"/>
  <c r="AC8095" i="205"/>
  <c r="AC8089" i="205"/>
  <c r="AC8083" i="205"/>
  <c r="AC8077" i="205"/>
  <c r="AC8071" i="205"/>
  <c r="AC8065" i="205"/>
  <c r="AC8059" i="205"/>
  <c r="AC8053" i="205"/>
  <c r="AC8047" i="205"/>
  <c r="AC8041" i="205"/>
  <c r="AC8035" i="205"/>
  <c r="AC8029" i="205"/>
  <c r="AC8023" i="205"/>
  <c r="AC8017" i="205"/>
  <c r="AC8011" i="205"/>
  <c r="AC8005" i="205"/>
  <c r="AC7999" i="205"/>
  <c r="AC7993" i="205"/>
  <c r="AC7987" i="205"/>
  <c r="AC7981" i="205"/>
  <c r="AC7975" i="205"/>
  <c r="AC7969" i="205"/>
  <c r="AC7963" i="205"/>
  <c r="AC7957" i="205"/>
  <c r="AC7951" i="205"/>
  <c r="AC7945" i="205"/>
  <c r="AC7939" i="205"/>
  <c r="AC7933" i="205"/>
  <c r="AC7927" i="205"/>
  <c r="AC7921" i="205"/>
  <c r="AC7915" i="205"/>
  <c r="AC7909" i="205"/>
  <c r="AC7903" i="205"/>
  <c r="AC7897" i="205"/>
  <c r="AC7891" i="205"/>
  <c r="AC7885" i="205"/>
  <c r="AC7879" i="205"/>
  <c r="AC7873" i="205"/>
  <c r="AC7867" i="205"/>
  <c r="AC7861" i="205"/>
  <c r="AC7855" i="205"/>
  <c r="AC7849" i="205"/>
  <c r="AC7843" i="205"/>
  <c r="AC7837" i="205"/>
  <c r="AC7831" i="205"/>
  <c r="AC7825" i="205"/>
  <c r="AC7819" i="205"/>
  <c r="AC7813" i="205"/>
  <c r="AC8316" i="205"/>
  <c r="AC8310" i="205"/>
  <c r="AC8304" i="205"/>
  <c r="AC8298" i="205"/>
  <c r="AC8292" i="205"/>
  <c r="AC8286" i="205"/>
  <c r="AC8280" i="205"/>
  <c r="AC8274" i="205"/>
  <c r="AC8268" i="205"/>
  <c r="AC8262" i="205"/>
  <c r="AC8256" i="205"/>
  <c r="AC8250" i="205"/>
  <c r="AC8244" i="205"/>
  <c r="AC8238" i="205"/>
  <c r="AC8232" i="205"/>
  <c r="AC8226" i="205"/>
  <c r="AC8220" i="205"/>
  <c r="AC8214" i="205"/>
  <c r="AC8208" i="205"/>
  <c r="AC8202" i="205"/>
  <c r="AC8196" i="205"/>
  <c r="AC8190" i="205"/>
  <c r="AC8184" i="205"/>
  <c r="AC8178" i="205"/>
  <c r="AC8172" i="205"/>
  <c r="AC8166" i="205"/>
  <c r="AC8160" i="205"/>
  <c r="AC8154" i="205"/>
  <c r="AC8148" i="205"/>
  <c r="AC8142" i="205"/>
  <c r="AC8136" i="205"/>
  <c r="AC8130" i="205"/>
  <c r="AC8124" i="205"/>
  <c r="AC8118" i="205"/>
  <c r="AC8112" i="205"/>
  <c r="AC8106" i="205"/>
  <c r="AC8100" i="205"/>
  <c r="AC8094" i="205"/>
  <c r="AC8088" i="205"/>
  <c r="AC8082" i="205"/>
  <c r="AC8076" i="205"/>
  <c r="AC8070" i="205"/>
  <c r="AC8064" i="205"/>
  <c r="AC8058" i="205"/>
  <c r="AC8052" i="205"/>
  <c r="AC8046" i="205"/>
  <c r="AC8040" i="205"/>
  <c r="AC8034" i="205"/>
  <c r="AC8028" i="205"/>
  <c r="AC8022" i="205"/>
  <c r="AC8016" i="205"/>
  <c r="AC8010" i="205"/>
  <c r="AC8004" i="205"/>
  <c r="AC7998" i="205"/>
  <c r="AC7992" i="205"/>
  <c r="AC7986" i="205"/>
  <c r="AC7980" i="205"/>
  <c r="AC7974" i="205"/>
  <c r="AC7968" i="205"/>
  <c r="AC7962" i="205"/>
  <c r="AC7956" i="205"/>
  <c r="AC7950" i="205"/>
  <c r="AC7944" i="205"/>
  <c r="AC7938" i="205"/>
  <c r="AC7932" i="205"/>
  <c r="AC7926" i="205"/>
  <c r="AC7920" i="205"/>
  <c r="AC7914" i="205"/>
  <c r="AC7908" i="205"/>
  <c r="AC7902" i="205"/>
  <c r="AC7896" i="205"/>
  <c r="AC7890" i="205"/>
  <c r="AC7884" i="205"/>
  <c r="AC7878" i="205"/>
  <c r="AC7872" i="205"/>
  <c r="AC7866" i="205"/>
  <c r="AC7860" i="205"/>
  <c r="AC7854" i="205"/>
  <c r="AC7848" i="205"/>
  <c r="AC7842" i="205"/>
  <c r="AC7836" i="205"/>
  <c r="AC7830" i="205"/>
  <c r="AC7824" i="205"/>
  <c r="AC7818" i="205"/>
  <c r="AC7812" i="205"/>
  <c r="AC8315" i="205"/>
  <c r="AC8309" i="205"/>
  <c r="AC8303" i="205"/>
  <c r="AC8297" i="205"/>
  <c r="AC8291" i="205"/>
  <c r="AC8285" i="205"/>
  <c r="AC8279" i="205"/>
  <c r="AC8273" i="205"/>
  <c r="AC8267" i="205"/>
  <c r="AC8261" i="205"/>
  <c r="AC8255" i="205"/>
  <c r="AC8249" i="205"/>
  <c r="AC8243" i="205"/>
  <c r="AC8237" i="205"/>
  <c r="AC8231" i="205"/>
  <c r="AC8225" i="205"/>
  <c r="AC8219" i="205"/>
  <c r="AC8213" i="205"/>
  <c r="AC8207" i="205"/>
  <c r="AC8201" i="205"/>
  <c r="AC8195" i="205"/>
  <c r="AC8189" i="205"/>
  <c r="AC8183" i="205"/>
  <c r="AC8177" i="205"/>
  <c r="AC8171" i="205"/>
  <c r="AC8165" i="205"/>
  <c r="AC8159" i="205"/>
  <c r="AC8153" i="205"/>
  <c r="AC8147" i="205"/>
  <c r="AC8141" i="205"/>
  <c r="AC8135" i="205"/>
  <c r="AC8129" i="205"/>
  <c r="AC8123" i="205"/>
  <c r="AC8117" i="205"/>
  <c r="AC8111" i="205"/>
  <c r="AC8105" i="205"/>
  <c r="AC8099" i="205"/>
  <c r="AC8093" i="205"/>
  <c r="AC8087" i="205"/>
  <c r="AC8081" i="205"/>
  <c r="AC8075" i="205"/>
  <c r="AC8069" i="205"/>
  <c r="AC8063" i="205"/>
  <c r="AC8057" i="205"/>
  <c r="AC8051" i="205"/>
  <c r="AC8045" i="205"/>
  <c r="AC8039" i="205"/>
  <c r="AC8033" i="205"/>
  <c r="AC8027" i="205"/>
  <c r="AC8021" i="205"/>
  <c r="AC8015" i="205"/>
  <c r="AC8009" i="205"/>
  <c r="AC8003" i="205"/>
  <c r="AC7997" i="205"/>
  <c r="AC7991" i="205"/>
  <c r="AC7985" i="205"/>
  <c r="AC7979" i="205"/>
  <c r="AC7973" i="205"/>
  <c r="AC7967" i="205"/>
  <c r="AC7961" i="205"/>
  <c r="AC7955" i="205"/>
  <c r="AC7949" i="205"/>
  <c r="AC7943" i="205"/>
  <c r="AC7937" i="205"/>
  <c r="AC7931" i="205"/>
  <c r="AC7925" i="205"/>
  <c r="AC7919" i="205"/>
  <c r="AC7913" i="205"/>
  <c r="AC7907" i="205"/>
  <c r="AC7901" i="205"/>
  <c r="AC7895" i="205"/>
  <c r="AC7889" i="205"/>
  <c r="AC7883" i="205"/>
  <c r="AC7877" i="205"/>
  <c r="AC7871" i="205"/>
  <c r="AC7865" i="205"/>
  <c r="AC7859" i="205"/>
  <c r="AC7853" i="205"/>
  <c r="AC7847" i="205"/>
  <c r="AC7841" i="205"/>
  <c r="AC7835" i="205"/>
  <c r="AC7829" i="205"/>
  <c r="AC7823" i="205"/>
  <c r="AC7817" i="205"/>
  <c r="AC7811" i="205"/>
  <c r="AC8314" i="205"/>
  <c r="AC8302" i="205"/>
  <c r="AC8290" i="205"/>
  <c r="AC8278" i="205"/>
  <c r="AC8266" i="205"/>
  <c r="AC8254" i="205"/>
  <c r="AC8242" i="205"/>
  <c r="AC8230" i="205"/>
  <c r="AC8218" i="205"/>
  <c r="AC8206" i="205"/>
  <c r="AC8194" i="205"/>
  <c r="AC8182" i="205"/>
  <c r="AC8170" i="205"/>
  <c r="AC8158" i="205"/>
  <c r="AC8146" i="205"/>
  <c r="AC8134" i="205"/>
  <c r="AC8122" i="205"/>
  <c r="AC8110" i="205"/>
  <c r="AC8098" i="205"/>
  <c r="AC8086" i="205"/>
  <c r="AC8074" i="205"/>
  <c r="AC8062" i="205"/>
  <c r="AC8050" i="205"/>
  <c r="AC8038" i="205"/>
  <c r="AC8026" i="205"/>
  <c r="AC8014" i="205"/>
  <c r="AC8002" i="205"/>
  <c r="AC7990" i="205"/>
  <c r="AC7978" i="205"/>
  <c r="AC7966" i="205"/>
  <c r="AC7954" i="205"/>
  <c r="AC7942" i="205"/>
  <c r="AC7930" i="205"/>
  <c r="AC7918" i="205"/>
  <c r="AC7906" i="205"/>
  <c r="AC7894" i="205"/>
  <c r="AC7882" i="205"/>
  <c r="AC7870" i="205"/>
  <c r="AC7858" i="205"/>
  <c r="AC7846" i="205"/>
  <c r="AC7834" i="205"/>
  <c r="AC7822" i="205"/>
  <c r="AC7810" i="205"/>
  <c r="AC7804" i="205"/>
  <c r="AC7798" i="205"/>
  <c r="AC7792" i="205"/>
  <c r="AC7786" i="205"/>
  <c r="AC7780" i="205"/>
  <c r="AC7774" i="205"/>
  <c r="AC7768" i="205"/>
  <c r="AC7762" i="205"/>
  <c r="AC7756" i="205"/>
  <c r="AC7750" i="205"/>
  <c r="AC7744" i="205"/>
  <c r="AC7738" i="205"/>
  <c r="AC7732" i="205"/>
  <c r="AC7726" i="205"/>
  <c r="AC7720" i="205"/>
  <c r="AC7714" i="205"/>
  <c r="AC7708" i="205"/>
  <c r="AC7702" i="205"/>
  <c r="AC7696" i="205"/>
  <c r="AC7690" i="205"/>
  <c r="AC7684" i="205"/>
  <c r="AC7678" i="205"/>
  <c r="AC7672" i="205"/>
  <c r="AC7666" i="205"/>
  <c r="AC7660" i="205"/>
  <c r="AC7654" i="205"/>
  <c r="AC7648" i="205"/>
  <c r="AC7642" i="205"/>
  <c r="AC7636" i="205"/>
  <c r="AC7630" i="205"/>
  <c r="AC7624" i="205"/>
  <c r="AC7618" i="205"/>
  <c r="AC7612" i="205"/>
  <c r="AC7606" i="205"/>
  <c r="AC7600" i="205"/>
  <c r="AC7594" i="205"/>
  <c r="AC7588" i="205"/>
  <c r="AC7582" i="205"/>
  <c r="AC7576" i="205"/>
  <c r="AC7570" i="205"/>
  <c r="AC7564" i="205"/>
  <c r="AC7558" i="205"/>
  <c r="AC7552" i="205"/>
  <c r="AC7546" i="205"/>
  <c r="AC7540" i="205"/>
  <c r="AC7534" i="205"/>
  <c r="AC7528" i="205"/>
  <c r="AC7522" i="205"/>
  <c r="AC7516" i="205"/>
  <c r="AC7510" i="205"/>
  <c r="AC7504" i="205"/>
  <c r="AC7498" i="205"/>
  <c r="AC7492" i="205"/>
  <c r="AC7486" i="205"/>
  <c r="AC7480" i="205"/>
  <c r="AC7474" i="205"/>
  <c r="AC7468" i="205"/>
  <c r="AC7462" i="205"/>
  <c r="AC7456" i="205"/>
  <c r="AC7450" i="205"/>
  <c r="AC7444" i="205"/>
  <c r="AC7438" i="205"/>
  <c r="AC7432" i="205"/>
  <c r="AC7426" i="205"/>
  <c r="AC7420" i="205"/>
  <c r="AC7414" i="205"/>
  <c r="AC7408" i="205"/>
  <c r="AC7402" i="205"/>
  <c r="AC7396" i="205"/>
  <c r="AC7390" i="205"/>
  <c r="AC7384" i="205"/>
  <c r="AC7378" i="205"/>
  <c r="AC8313" i="205"/>
  <c r="AC8301" i="205"/>
  <c r="AC8289" i="205"/>
  <c r="AC8277" i="205"/>
  <c r="AC8265" i="205"/>
  <c r="AC8253" i="205"/>
  <c r="AC8241" i="205"/>
  <c r="AC8229" i="205"/>
  <c r="AC8217" i="205"/>
  <c r="AC8205" i="205"/>
  <c r="AC8193" i="205"/>
  <c r="AC8181" i="205"/>
  <c r="AC8169" i="205"/>
  <c r="AC8157" i="205"/>
  <c r="AC8145" i="205"/>
  <c r="AC8133" i="205"/>
  <c r="AC8121" i="205"/>
  <c r="AC8109" i="205"/>
  <c r="AC8097" i="205"/>
  <c r="AC8085" i="205"/>
  <c r="AC8073" i="205"/>
  <c r="AC8061" i="205"/>
  <c r="AC8049" i="205"/>
  <c r="AC8037" i="205"/>
  <c r="AC8025" i="205"/>
  <c r="AC8013" i="205"/>
  <c r="AC8001" i="205"/>
  <c r="AC7989" i="205"/>
  <c r="AC7977" i="205"/>
  <c r="AC7965" i="205"/>
  <c r="AC7953" i="205"/>
  <c r="AC7941" i="205"/>
  <c r="AC7929" i="205"/>
  <c r="AC7917" i="205"/>
  <c r="AC7905" i="205"/>
  <c r="AC7893" i="205"/>
  <c r="AC7881" i="205"/>
  <c r="AC7869" i="205"/>
  <c r="AC7857" i="205"/>
  <c r="AC7845" i="205"/>
  <c r="AC7833" i="205"/>
  <c r="AC7821" i="205"/>
  <c r="AC7809" i="205"/>
  <c r="AC7803" i="205"/>
  <c r="AC7797" i="205"/>
  <c r="AC7791" i="205"/>
  <c r="AC7785" i="205"/>
  <c r="AC7779" i="205"/>
  <c r="AC7773" i="205"/>
  <c r="AC7767" i="205"/>
  <c r="AC7761" i="205"/>
  <c r="AC7755" i="205"/>
  <c r="AC7749" i="205"/>
  <c r="AC7743" i="205"/>
  <c r="AC7737" i="205"/>
  <c r="AC7731" i="205"/>
  <c r="AC7725" i="205"/>
  <c r="AC7719" i="205"/>
  <c r="AC7713" i="205"/>
  <c r="AC7707" i="205"/>
  <c r="AC7701" i="205"/>
  <c r="AC7695" i="205"/>
  <c r="AC7689" i="205"/>
  <c r="AC7683" i="205"/>
  <c r="AC7677" i="205"/>
  <c r="AC7671" i="205"/>
  <c r="AC7665" i="205"/>
  <c r="AC7659" i="205"/>
  <c r="AC7653" i="205"/>
  <c r="AC7647" i="205"/>
  <c r="AC7641" i="205"/>
  <c r="AC7635" i="205"/>
  <c r="AC7629" i="205"/>
  <c r="AC7623" i="205"/>
  <c r="AC7617" i="205"/>
  <c r="AC7611" i="205"/>
  <c r="AC7605" i="205"/>
  <c r="AC7599" i="205"/>
  <c r="AC7593" i="205"/>
  <c r="AC7587" i="205"/>
  <c r="AC7581" i="205"/>
  <c r="AC7575" i="205"/>
  <c r="AC7569" i="205"/>
  <c r="AC7563" i="205"/>
  <c r="AC7557" i="205"/>
  <c r="AC8312" i="205"/>
  <c r="AC8300" i="205"/>
  <c r="AC8288" i="205"/>
  <c r="AC8276" i="205"/>
  <c r="AC8264" i="205"/>
  <c r="AC8252" i="205"/>
  <c r="AC8240" i="205"/>
  <c r="AC8228" i="205"/>
  <c r="AC8216" i="205"/>
  <c r="AC8204" i="205"/>
  <c r="AC8192" i="205"/>
  <c r="AC8180" i="205"/>
  <c r="AC8168" i="205"/>
  <c r="AC8156" i="205"/>
  <c r="AC8144" i="205"/>
  <c r="AC8132" i="205"/>
  <c r="AC8120" i="205"/>
  <c r="AC8108" i="205"/>
  <c r="AC8096" i="205"/>
  <c r="AC8084" i="205"/>
  <c r="AC8072" i="205"/>
  <c r="AC8060" i="205"/>
  <c r="AC8048" i="205"/>
  <c r="AC8036" i="205"/>
  <c r="AC8024" i="205"/>
  <c r="AC8012" i="205"/>
  <c r="AC8000" i="205"/>
  <c r="AC7988" i="205"/>
  <c r="AC7976" i="205"/>
  <c r="AC7964" i="205"/>
  <c r="AC7952" i="205"/>
  <c r="AC7940" i="205"/>
  <c r="AC7928" i="205"/>
  <c r="AC7916" i="205"/>
  <c r="AC7904" i="205"/>
  <c r="AC7892" i="205"/>
  <c r="AC7880" i="205"/>
  <c r="AC7868" i="205"/>
  <c r="AC7856" i="205"/>
  <c r="AC7844" i="205"/>
  <c r="AC7832" i="205"/>
  <c r="AC7820" i="205"/>
  <c r="AC7808" i="205"/>
  <c r="AC7802" i="205"/>
  <c r="AC7796" i="205"/>
  <c r="AC7790" i="205"/>
  <c r="AC7784" i="205"/>
  <c r="AC7778" i="205"/>
  <c r="AC7772" i="205"/>
  <c r="AC7766" i="205"/>
  <c r="AC7760" i="205"/>
  <c r="AC7754" i="205"/>
  <c r="AC7748" i="205"/>
  <c r="AC7742" i="205"/>
  <c r="AC7736" i="205"/>
  <c r="AC7730" i="205"/>
  <c r="AC7724" i="205"/>
  <c r="AC7718" i="205"/>
  <c r="AC7712" i="205"/>
  <c r="AC7706" i="205"/>
  <c r="AC7700" i="205"/>
  <c r="AC7694" i="205"/>
  <c r="AC7688" i="205"/>
  <c r="AC7682" i="205"/>
  <c r="AC7676" i="205"/>
  <c r="AC7670" i="205"/>
  <c r="AC7664" i="205"/>
  <c r="AC7658" i="205"/>
  <c r="AC8306" i="205"/>
  <c r="AC8282" i="205"/>
  <c r="AC8258" i="205"/>
  <c r="AC8234" i="205"/>
  <c r="AC8210" i="205"/>
  <c r="AC8186" i="205"/>
  <c r="AC8162" i="205"/>
  <c r="AC8138" i="205"/>
  <c r="AC8114" i="205"/>
  <c r="AC8090" i="205"/>
  <c r="AC8066" i="205"/>
  <c r="AC8042" i="205"/>
  <c r="AC8018" i="205"/>
  <c r="AC7994" i="205"/>
  <c r="AC7970" i="205"/>
  <c r="AC7946" i="205"/>
  <c r="AC7922" i="205"/>
  <c r="AC7898" i="205"/>
  <c r="AC7874" i="205"/>
  <c r="AC7850" i="205"/>
  <c r="AC7826" i="205"/>
  <c r="AC7805" i="205"/>
  <c r="AC7793" i="205"/>
  <c r="AC7781" i="205"/>
  <c r="AC7769" i="205"/>
  <c r="AC7757" i="205"/>
  <c r="AC7745" i="205"/>
  <c r="AC7733" i="205"/>
  <c r="AC7721" i="205"/>
  <c r="AC7709" i="205"/>
  <c r="AC7697" i="205"/>
  <c r="AC7685" i="205"/>
  <c r="AC7673" i="205"/>
  <c r="AC7661" i="205"/>
  <c r="AC7650" i="205"/>
  <c r="AC7640" i="205"/>
  <c r="AC7632" i="205"/>
  <c r="AC7622" i="205"/>
  <c r="AC7614" i="205"/>
  <c r="AC7604" i="205"/>
  <c r="AC7596" i="205"/>
  <c r="AC7586" i="205"/>
  <c r="AC7578" i="205"/>
  <c r="AC7568" i="205"/>
  <c r="AC7560" i="205"/>
  <c r="AC7551" i="205"/>
  <c r="AC7544" i="205"/>
  <c r="AC7537" i="205"/>
  <c r="AC7530" i="205"/>
  <c r="AC7523" i="205"/>
  <c r="AC7515" i="205"/>
  <c r="AC7508" i="205"/>
  <c r="AC7501" i="205"/>
  <c r="AC7494" i="205"/>
  <c r="AC7487" i="205"/>
  <c r="AC7479" i="205"/>
  <c r="AC7472" i="205"/>
  <c r="AC7465" i="205"/>
  <c r="AC7458" i="205"/>
  <c r="AC7451" i="205"/>
  <c r="AC7443" i="205"/>
  <c r="AC7436" i="205"/>
  <c r="AC7429" i="205"/>
  <c r="AC7422" i="205"/>
  <c r="AC7415" i="205"/>
  <c r="AC7407" i="205"/>
  <c r="AC7400" i="205"/>
  <c r="AC7393" i="205"/>
  <c r="AC7386" i="205"/>
  <c r="AC7379" i="205"/>
  <c r="AC7372" i="205"/>
  <c r="AC7366" i="205"/>
  <c r="AC7360" i="205"/>
  <c r="AC7354" i="205"/>
  <c r="AC7348" i="205"/>
  <c r="AC7342" i="205"/>
  <c r="AC7336" i="205"/>
  <c r="AC7330" i="205"/>
  <c r="AC7324" i="205"/>
  <c r="AC7318" i="205"/>
  <c r="AC7312" i="205"/>
  <c r="AC7306" i="205"/>
  <c r="AC7300" i="205"/>
  <c r="AC7294" i="205"/>
  <c r="AC7288" i="205"/>
  <c r="AC8320" i="205"/>
  <c r="AC8296" i="205"/>
  <c r="AC8272" i="205"/>
  <c r="AC8248" i="205"/>
  <c r="AC8224" i="205"/>
  <c r="AC8200" i="205"/>
  <c r="AC8176" i="205"/>
  <c r="AC8152" i="205"/>
  <c r="AC8128" i="205"/>
  <c r="AC8104" i="205"/>
  <c r="AC8080" i="205"/>
  <c r="AC8056" i="205"/>
  <c r="AC8032" i="205"/>
  <c r="AC8008" i="205"/>
  <c r="AC7984" i="205"/>
  <c r="AC7960" i="205"/>
  <c r="AC7936" i="205"/>
  <c r="AC7912" i="205"/>
  <c r="AC7888" i="205"/>
  <c r="AC7864" i="205"/>
  <c r="AC7840" i="205"/>
  <c r="AC7816" i="205"/>
  <c r="AC7801" i="205"/>
  <c r="AC7789" i="205"/>
  <c r="AC7777" i="205"/>
  <c r="AC7765" i="205"/>
  <c r="AC7753" i="205"/>
  <c r="AC7741" i="205"/>
  <c r="AC7729" i="205"/>
  <c r="AC7717" i="205"/>
  <c r="AC7705" i="205"/>
  <c r="AC7693" i="205"/>
  <c r="AC7681" i="205"/>
  <c r="AC7669" i="205"/>
  <c r="AC7657" i="205"/>
  <c r="AC7649" i="205"/>
  <c r="AC7639" i="205"/>
  <c r="AC7631" i="205"/>
  <c r="AC7621" i="205"/>
  <c r="AC7613" i="205"/>
  <c r="AC7603" i="205"/>
  <c r="AC7595" i="205"/>
  <c r="AC7585" i="205"/>
  <c r="AC7577" i="205"/>
  <c r="AC7567" i="205"/>
  <c r="AC7559" i="205"/>
  <c r="AC7550" i="205"/>
  <c r="AC7543" i="205"/>
  <c r="AC7536" i="205"/>
  <c r="AC7529" i="205"/>
  <c r="AC7521" i="205"/>
  <c r="AC7514" i="205"/>
  <c r="AC7507" i="205"/>
  <c r="AC7500" i="205"/>
  <c r="AC7493" i="205"/>
  <c r="AC7485" i="205"/>
  <c r="AC7478" i="205"/>
  <c r="AC7471" i="205"/>
  <c r="AC7464" i="205"/>
  <c r="AC7457" i="205"/>
  <c r="AC7449" i="205"/>
  <c r="AC7442" i="205"/>
  <c r="AC7435" i="205"/>
  <c r="AC7428" i="205"/>
  <c r="AC7421" i="205"/>
  <c r="AC7413" i="205"/>
  <c r="AC7406" i="205"/>
  <c r="AC7399" i="205"/>
  <c r="AC7392" i="205"/>
  <c r="AC7385" i="205"/>
  <c r="AC7377" i="205"/>
  <c r="AC7371" i="205"/>
  <c r="AC7365" i="205"/>
  <c r="AC7359" i="205"/>
  <c r="AC7353" i="205"/>
  <c r="AC7347" i="205"/>
  <c r="AC7341" i="205"/>
  <c r="AC7335" i="205"/>
  <c r="AC7329" i="205"/>
  <c r="AC7323" i="205"/>
  <c r="AC8294" i="205"/>
  <c r="AC8259" i="205"/>
  <c r="AC8222" i="205"/>
  <c r="AC8187" i="205"/>
  <c r="AC8150" i="205"/>
  <c r="AC8115" i="205"/>
  <c r="AC8078" i="205"/>
  <c r="AC8043" i="205"/>
  <c r="AC8006" i="205"/>
  <c r="AC7971" i="205"/>
  <c r="AC7934" i="205"/>
  <c r="AC7899" i="205"/>
  <c r="AC7862" i="205"/>
  <c r="AC7827" i="205"/>
  <c r="AC7799" i="205"/>
  <c r="AC7782" i="205"/>
  <c r="AC7763" i="205"/>
  <c r="AC7746" i="205"/>
  <c r="AC7727" i="205"/>
  <c r="AC7710" i="205"/>
  <c r="AC7691" i="205"/>
  <c r="AC7674" i="205"/>
  <c r="AC7655" i="205"/>
  <c r="AC7643" i="205"/>
  <c r="AC7627" i="205"/>
  <c r="AC7615" i="205"/>
  <c r="AC7601" i="205"/>
  <c r="AC7589" i="205"/>
  <c r="AC7573" i="205"/>
  <c r="AC7561" i="205"/>
  <c r="AC7548" i="205"/>
  <c r="AC7538" i="205"/>
  <c r="AC7526" i="205"/>
  <c r="AC7517" i="205"/>
  <c r="AC7505" i="205"/>
  <c r="AC7495" i="205"/>
  <c r="AC7483" i="205"/>
  <c r="AC7473" i="205"/>
  <c r="AC7461" i="205"/>
  <c r="AC7452" i="205"/>
  <c r="AC7440" i="205"/>
  <c r="AC7430" i="205"/>
  <c r="AC7418" i="205"/>
  <c r="AC7409" i="205"/>
  <c r="AC7397" i="205"/>
  <c r="AC7387" i="205"/>
  <c r="AC7375" i="205"/>
  <c r="AC7367" i="205"/>
  <c r="AC7357" i="205"/>
  <c r="AC7349" i="205"/>
  <c r="AC7339" i="205"/>
  <c r="AC7331" i="205"/>
  <c r="AC7321" i="205"/>
  <c r="AC7314" i="205"/>
  <c r="AC7307" i="205"/>
  <c r="AC7299" i="205"/>
  <c r="AC7292" i="205"/>
  <c r="AC7285" i="205"/>
  <c r="AC7279" i="205"/>
  <c r="AC7273" i="205"/>
  <c r="AC7267" i="205"/>
  <c r="AC7261" i="205"/>
  <c r="AC7255" i="205"/>
  <c r="AC7249" i="205"/>
  <c r="AC7243" i="205"/>
  <c r="AC7237" i="205"/>
  <c r="AC7231" i="205"/>
  <c r="AC7225" i="205"/>
  <c r="AC7219" i="205"/>
  <c r="AC7213" i="205"/>
  <c r="AC7207" i="205"/>
  <c r="AC7201" i="205"/>
  <c r="AC7195" i="205"/>
  <c r="AC7189" i="205"/>
  <c r="AC7183" i="205"/>
  <c r="AC7177" i="205"/>
  <c r="AC7171" i="205"/>
  <c r="AC7165" i="205"/>
  <c r="AC7159" i="205"/>
  <c r="AC7153" i="205"/>
  <c r="AC7147" i="205"/>
  <c r="AC7141" i="205"/>
  <c r="AC7135" i="205"/>
  <c r="AC7129" i="205"/>
  <c r="AC7123" i="205"/>
  <c r="AC7117" i="205"/>
  <c r="AC7111" i="205"/>
  <c r="AC7105" i="205"/>
  <c r="AC7099" i="205"/>
  <c r="AC7093" i="205"/>
  <c r="AC7087" i="205"/>
  <c r="AC7081" i="205"/>
  <c r="AC7075" i="205"/>
  <c r="AC7069" i="205"/>
  <c r="AC8319" i="205"/>
  <c r="AC8284" i="205"/>
  <c r="AC8247" i="205"/>
  <c r="AC8212" i="205"/>
  <c r="AC8175" i="205"/>
  <c r="AC8140" i="205"/>
  <c r="AC8103" i="205"/>
  <c r="AC8068" i="205"/>
  <c r="AC8031" i="205"/>
  <c r="AC7996" i="205"/>
  <c r="AC7959" i="205"/>
  <c r="AC7924" i="205"/>
  <c r="AC7887" i="205"/>
  <c r="AC7852" i="205"/>
  <c r="AC7815" i="205"/>
  <c r="AC7795" i="205"/>
  <c r="AC7776" i="205"/>
  <c r="AC7759" i="205"/>
  <c r="AC7740" i="205"/>
  <c r="AC7723" i="205"/>
  <c r="AC7704" i="205"/>
  <c r="AC7687" i="205"/>
  <c r="AC7668" i="205"/>
  <c r="AC7652" i="205"/>
  <c r="AC7638" i="205"/>
  <c r="AC7626" i="205"/>
  <c r="AC7610" i="205"/>
  <c r="AC7598" i="205"/>
  <c r="AC7584" i="205"/>
  <c r="AC7572" i="205"/>
  <c r="AC7556" i="205"/>
  <c r="AC7547" i="205"/>
  <c r="AC7535" i="205"/>
  <c r="AC7525" i="205"/>
  <c r="AC7513" i="205"/>
  <c r="AC7503" i="205"/>
  <c r="AC7491" i="205"/>
  <c r="AC7482" i="205"/>
  <c r="AC7470" i="205"/>
  <c r="AC7460" i="205"/>
  <c r="AC7448" i="205"/>
  <c r="AC7439" i="205"/>
  <c r="AC7427" i="205"/>
  <c r="AC7417" i="205"/>
  <c r="AC7405" i="205"/>
  <c r="AC7395" i="205"/>
  <c r="AC7383" i="205"/>
  <c r="AC7374" i="205"/>
  <c r="AC7364" i="205"/>
  <c r="AC7356" i="205"/>
  <c r="AC7346" i="205"/>
  <c r="AC7338" i="205"/>
  <c r="AC7328" i="205"/>
  <c r="AC7320" i="205"/>
  <c r="AC7313" i="205"/>
  <c r="AC7305" i="205"/>
  <c r="AC7298" i="205"/>
  <c r="AC7291" i="205"/>
  <c r="AC7284" i="205"/>
  <c r="AC7278" i="205"/>
  <c r="AC7272" i="205"/>
  <c r="AC7266" i="205"/>
  <c r="AC7260" i="205"/>
  <c r="AC7254" i="205"/>
  <c r="AC7248" i="205"/>
  <c r="AC7242" i="205"/>
  <c r="AC7236" i="205"/>
  <c r="AC7230" i="205"/>
  <c r="AC7224" i="205"/>
  <c r="AC7218" i="205"/>
  <c r="AC7212" i="205"/>
  <c r="AC7206" i="205"/>
  <c r="AC7200" i="205"/>
  <c r="AC7194" i="205"/>
  <c r="AC7188" i="205"/>
  <c r="AC7182" i="205"/>
  <c r="AC7176" i="205"/>
  <c r="AC7170" i="205"/>
  <c r="AC7164" i="205"/>
  <c r="AC7158" i="205"/>
  <c r="AC7152" i="205"/>
  <c r="AC7146" i="205"/>
  <c r="AC7140" i="205"/>
  <c r="AC7134" i="205"/>
  <c r="AC7128" i="205"/>
  <c r="AC6616" i="205"/>
  <c r="AC6622" i="205"/>
  <c r="AC6628" i="205"/>
  <c r="AC6634" i="205"/>
  <c r="AC6640" i="205"/>
  <c r="AC6646" i="205"/>
  <c r="AC6652" i="205"/>
  <c r="AC6658" i="205"/>
  <c r="AC6664" i="205"/>
  <c r="AC6670" i="205"/>
  <c r="AC6676" i="205"/>
  <c r="AC6682" i="205"/>
  <c r="AC6688" i="205"/>
  <c r="AC6694" i="205"/>
  <c r="AC6700" i="205"/>
  <c r="AC6706" i="205"/>
  <c r="AC6712" i="205"/>
  <c r="AC6718" i="205"/>
  <c r="AC6724" i="205"/>
  <c r="AC6730" i="205"/>
  <c r="AC6736" i="205"/>
  <c r="AC6742" i="205"/>
  <c r="AC6748" i="205"/>
  <c r="AC6754" i="205"/>
  <c r="AC6760" i="205"/>
  <c r="AC6766" i="205"/>
  <c r="AC6772" i="205"/>
  <c r="AC6778" i="205"/>
  <c r="AC6784" i="205"/>
  <c r="AC6790" i="205"/>
  <c r="AC6796" i="205"/>
  <c r="AC6802" i="205"/>
  <c r="AC6808" i="205"/>
  <c r="AC6814" i="205"/>
  <c r="AC6820" i="205"/>
  <c r="AC6826" i="205"/>
  <c r="AC6832" i="205"/>
  <c r="AC6838" i="205"/>
  <c r="AC6844" i="205"/>
  <c r="AC6850" i="205"/>
  <c r="AC6856" i="205"/>
  <c r="AC6862" i="205"/>
  <c r="AC6868" i="205"/>
  <c r="AC6874" i="205"/>
  <c r="AC6880" i="205"/>
  <c r="AC6886" i="205"/>
  <c r="AC6892" i="205"/>
  <c r="AC6898" i="205"/>
  <c r="AC6904" i="205"/>
  <c r="AC6910" i="205"/>
  <c r="AC6916" i="205"/>
  <c r="AC6922" i="205"/>
  <c r="AC6928" i="205"/>
  <c r="AC6934" i="205"/>
  <c r="AC6940" i="205"/>
  <c r="AC6946" i="205"/>
  <c r="AC6952" i="205"/>
  <c r="AC6958" i="205"/>
  <c r="AC6964" i="205"/>
  <c r="AC6970" i="205"/>
  <c r="AC6976" i="205"/>
  <c r="AC6982" i="205"/>
  <c r="AC6988" i="205"/>
  <c r="AC6994" i="205"/>
  <c r="AC7000" i="205"/>
  <c r="AC7006" i="205"/>
  <c r="AC7012" i="205"/>
  <c r="AC7018" i="205"/>
  <c r="AC7024" i="205"/>
  <c r="AC7030" i="205"/>
  <c r="AC7036" i="205"/>
  <c r="AC7042" i="205"/>
  <c r="AC7048" i="205"/>
  <c r="AC7054" i="205"/>
  <c r="AC7060" i="205"/>
  <c r="AC7066" i="205"/>
  <c r="AC7073" i="205"/>
  <c r="AC7080" i="205"/>
  <c r="AC7088" i="205"/>
  <c r="AC7095" i="205"/>
  <c r="AC7102" i="205"/>
  <c r="AC7109" i="205"/>
  <c r="AC7116" i="205"/>
  <c r="AC7124" i="205"/>
  <c r="AC7132" i="205"/>
  <c r="AC7142" i="205"/>
  <c r="AC7150" i="205"/>
  <c r="AC7160" i="205"/>
  <c r="AC7168" i="205"/>
  <c r="AC7178" i="205"/>
  <c r="AC7186" i="205"/>
  <c r="AC7196" i="205"/>
  <c r="AC7204" i="205"/>
  <c r="AC7214" i="205"/>
  <c r="AC7222" i="205"/>
  <c r="AC7232" i="205"/>
  <c r="AC7240" i="205"/>
  <c r="AC7250" i="205"/>
  <c r="AC7258" i="205"/>
  <c r="AC7268" i="205"/>
  <c r="AC7276" i="205"/>
  <c r="AC7286" i="205"/>
  <c r="AC7296" i="205"/>
  <c r="AC7308" i="205"/>
  <c r="AC7317" i="205"/>
  <c r="AC7332" i="205"/>
  <c r="AC7344" i="205"/>
  <c r="AC7358" i="205"/>
  <c r="AC7370" i="205"/>
  <c r="AC7388" i="205"/>
  <c r="AC7403" i="205"/>
  <c r="AC7419" i="205"/>
  <c r="AC7434" i="205"/>
  <c r="AC7453" i="205"/>
  <c r="AC7467" i="205"/>
  <c r="AC7484" i="205"/>
  <c r="AC7499" i="205"/>
  <c r="AC7518" i="205"/>
  <c r="AC7532" i="205"/>
  <c r="AC7549" i="205"/>
  <c r="AC7566" i="205"/>
  <c r="AC7590" i="205"/>
  <c r="AC7608" i="205"/>
  <c r="AC7628" i="205"/>
  <c r="AC7646" i="205"/>
  <c r="AC7675" i="205"/>
  <c r="AC7699" i="205"/>
  <c r="AC7728" i="205"/>
  <c r="AC7752" i="205"/>
  <c r="AC7783" i="205"/>
  <c r="AC7807" i="205"/>
  <c r="AC7863" i="205"/>
  <c r="AC7911" i="205"/>
  <c r="AC7972" i="205"/>
  <c r="AC8020" i="205"/>
  <c r="AC8079" i="205"/>
  <c r="AC8127" i="205"/>
  <c r="AC8188" i="205"/>
  <c r="AC8236" i="205"/>
  <c r="AC8295" i="205"/>
  <c r="AA11122" i="205"/>
  <c r="AA11116" i="205"/>
  <c r="AA11110" i="205"/>
  <c r="AA11104" i="205"/>
  <c r="AA11098" i="205"/>
  <c r="AA11092" i="205"/>
  <c r="AA11086" i="205"/>
  <c r="AA11080" i="205"/>
  <c r="AA11074" i="205"/>
  <c r="AA11068" i="205"/>
  <c r="AA11062" i="205"/>
  <c r="AA11056" i="205"/>
  <c r="AA11050" i="205"/>
  <c r="AA11044" i="205"/>
  <c r="AA11038" i="205"/>
  <c r="AA11032" i="205"/>
  <c r="AA11026" i="205"/>
  <c r="AA11020" i="205"/>
  <c r="AA11014" i="205"/>
  <c r="AA11008" i="205"/>
  <c r="AA11002" i="205"/>
  <c r="AA10996" i="205"/>
  <c r="AA10990" i="205"/>
  <c r="AA10984" i="205"/>
  <c r="AA10978" i="205"/>
  <c r="AA10972" i="205"/>
  <c r="AA10966" i="205"/>
  <c r="AA10960" i="205"/>
  <c r="AA10954" i="205"/>
  <c r="AA10948" i="205"/>
  <c r="AA10942" i="205"/>
  <c r="AA10936" i="205"/>
  <c r="AA10930" i="205"/>
  <c r="AA10924" i="205"/>
  <c r="AA10918" i="205"/>
  <c r="AA10912" i="205"/>
  <c r="AA10906" i="205"/>
  <c r="AA10900" i="205"/>
  <c r="AA10894" i="205"/>
  <c r="AA10888" i="205"/>
  <c r="AA10882" i="205"/>
  <c r="AA10876" i="205"/>
  <c r="AA10870" i="205"/>
  <c r="AA10864" i="205"/>
  <c r="AA10858" i="205"/>
  <c r="AA10852" i="205"/>
  <c r="AA10846" i="205"/>
  <c r="AA10840" i="205"/>
  <c r="AA10834" i="205"/>
  <c r="AA10828" i="205"/>
  <c r="AA10822" i="205"/>
  <c r="AA10816" i="205"/>
  <c r="AA10810" i="205"/>
  <c r="AA10804" i="205"/>
  <c r="AA10798" i="205"/>
  <c r="AA10792" i="205"/>
  <c r="AA10786" i="205"/>
  <c r="AA10780" i="205"/>
  <c r="AA10774" i="205"/>
  <c r="AA10768" i="205"/>
  <c r="AA10762" i="205"/>
  <c r="AA10756" i="205"/>
  <c r="AA10750" i="205"/>
  <c r="AA10744" i="205"/>
  <c r="AA10738" i="205"/>
  <c r="AA10732" i="205"/>
  <c r="AA10726" i="205"/>
  <c r="AA10720" i="205"/>
  <c r="AA10714" i="205"/>
  <c r="AA10708" i="205"/>
  <c r="AA10702" i="205"/>
  <c r="AA10696" i="205"/>
  <c r="AA10690" i="205"/>
  <c r="AA10684" i="205"/>
  <c r="AA10678" i="205"/>
  <c r="AA10672" i="205"/>
  <c r="AA10666" i="205"/>
  <c r="AA10660" i="205"/>
  <c r="AA10654" i="205"/>
  <c r="AA10648" i="205"/>
  <c r="AA10642" i="205"/>
  <c r="AA10636" i="205"/>
  <c r="AA10630" i="205"/>
  <c r="AA10624" i="205"/>
  <c r="AA10618" i="205"/>
  <c r="AA11119" i="205"/>
  <c r="AA11112" i="205"/>
  <c r="AA11105" i="205"/>
  <c r="AA11097" i="205"/>
  <c r="AA11090" i="205"/>
  <c r="AA11083" i="205"/>
  <c r="AA11076" i="205"/>
  <c r="AA11069" i="205"/>
  <c r="AA11061" i="205"/>
  <c r="AA11054" i="205"/>
  <c r="AA11047" i="205"/>
  <c r="AA11040" i="205"/>
  <c r="AA11033" i="205"/>
  <c r="AA11025" i="205"/>
  <c r="AA11018" i="205"/>
  <c r="AA11011" i="205"/>
  <c r="AA11004" i="205"/>
  <c r="AA10997" i="205"/>
  <c r="AA10989" i="205"/>
  <c r="AA10982" i="205"/>
  <c r="AA10975" i="205"/>
  <c r="AA10968" i="205"/>
  <c r="AA10961" i="205"/>
  <c r="AA10953" i="205"/>
  <c r="AA10946" i="205"/>
  <c r="AA10939" i="205"/>
  <c r="AA10932" i="205"/>
  <c r="AA10925" i="205"/>
  <c r="AA10917" i="205"/>
  <c r="AA10910" i="205"/>
  <c r="AA10903" i="205"/>
  <c r="AA10896" i="205"/>
  <c r="AA10889" i="205"/>
  <c r="AA10881" i="205"/>
  <c r="AA10874" i="205"/>
  <c r="AA10867" i="205"/>
  <c r="AA10860" i="205"/>
  <c r="AA10853" i="205"/>
  <c r="AA10845" i="205"/>
  <c r="AA10838" i="205"/>
  <c r="AA10831" i="205"/>
  <c r="AA10824" i="205"/>
  <c r="AA10817" i="205"/>
  <c r="AA10809" i="205"/>
  <c r="AA10802" i="205"/>
  <c r="AA10795" i="205"/>
  <c r="AA10788" i="205"/>
  <c r="AA10781" i="205"/>
  <c r="AA10773" i="205"/>
  <c r="AA10766" i="205"/>
  <c r="AA10759" i="205"/>
  <c r="AA10752" i="205"/>
  <c r="AA10745" i="205"/>
  <c r="AA10737" i="205"/>
  <c r="AA10730" i="205"/>
  <c r="AA10723" i="205"/>
  <c r="AA10716" i="205"/>
  <c r="AA10709" i="205"/>
  <c r="AA10701" i="205"/>
  <c r="AA10694" i="205"/>
  <c r="AA10687" i="205"/>
  <c r="AA10680" i="205"/>
  <c r="AA10673" i="205"/>
  <c r="AA10665" i="205"/>
  <c r="AA10658" i="205"/>
  <c r="AA10651" i="205"/>
  <c r="AA10644" i="205"/>
  <c r="AA10637" i="205"/>
  <c r="AA10629" i="205"/>
  <c r="AA10622" i="205"/>
  <c r="AA10615" i="205"/>
  <c r="AA10609" i="205"/>
  <c r="AA10603" i="205"/>
  <c r="AA10597" i="205"/>
  <c r="AA10591" i="205"/>
  <c r="AA10585" i="205"/>
  <c r="AA10579" i="205"/>
  <c r="AA10573" i="205"/>
  <c r="AA10567" i="205"/>
  <c r="AA10561" i="205"/>
  <c r="AA10555" i="205"/>
  <c r="AA10549" i="205"/>
  <c r="AA10543" i="205"/>
  <c r="AA10537" i="205"/>
  <c r="AA10531" i="205"/>
  <c r="AA11115" i="205"/>
  <c r="AA11108" i="205"/>
  <c r="AA11101" i="205"/>
  <c r="AA11094" i="205"/>
  <c r="AA11087" i="205"/>
  <c r="AA11079" i="205"/>
  <c r="AA11072" i="205"/>
  <c r="AA11065" i="205"/>
  <c r="AA11058" i="205"/>
  <c r="AA11051" i="205"/>
  <c r="AA11043" i="205"/>
  <c r="AA11036" i="205"/>
  <c r="AA11029" i="205"/>
  <c r="AA11022" i="205"/>
  <c r="AA11015" i="205"/>
  <c r="AA11007" i="205"/>
  <c r="AA11000" i="205"/>
  <c r="AA10993" i="205"/>
  <c r="AA10986" i="205"/>
  <c r="AA10979" i="205"/>
  <c r="AA10971" i="205"/>
  <c r="AA10964" i="205"/>
  <c r="AA10957" i="205"/>
  <c r="AA10950" i="205"/>
  <c r="AA10943" i="205"/>
  <c r="AA10935" i="205"/>
  <c r="AA10928" i="205"/>
  <c r="AA10921" i="205"/>
  <c r="AA10914" i="205"/>
  <c r="AA10907" i="205"/>
  <c r="AA10899" i="205"/>
  <c r="AA10892" i="205"/>
  <c r="AA10885" i="205"/>
  <c r="AA10878" i="205"/>
  <c r="AA10871" i="205"/>
  <c r="AA10863" i="205"/>
  <c r="AA10856" i="205"/>
  <c r="AA10849" i="205"/>
  <c r="AA10842" i="205"/>
  <c r="AA10835" i="205"/>
  <c r="AA10827" i="205"/>
  <c r="AA10820" i="205"/>
  <c r="AA10813" i="205"/>
  <c r="AA10806" i="205"/>
  <c r="AA10799" i="205"/>
  <c r="AA10791" i="205"/>
  <c r="AA10784" i="205"/>
  <c r="AA10777" i="205"/>
  <c r="AA10770" i="205"/>
  <c r="AA10763" i="205"/>
  <c r="AA10755" i="205"/>
  <c r="AA10748" i="205"/>
  <c r="AA10741" i="205"/>
  <c r="AA10734" i="205"/>
  <c r="AA10727" i="205"/>
  <c r="AA10719" i="205"/>
  <c r="AA10712" i="205"/>
  <c r="AA10705" i="205"/>
  <c r="AA10698" i="205"/>
  <c r="AA10691" i="205"/>
  <c r="AA10683" i="205"/>
  <c r="AA10676" i="205"/>
  <c r="AA10669" i="205"/>
  <c r="AA10662" i="205"/>
  <c r="AA10655" i="205"/>
  <c r="AA10647" i="205"/>
  <c r="AA10640" i="205"/>
  <c r="AA10633" i="205"/>
  <c r="AA10626" i="205"/>
  <c r="AA10619" i="205"/>
  <c r="AA10612" i="205"/>
  <c r="AA11113" i="205"/>
  <c r="AA11102" i="205"/>
  <c r="AA11091" i="205"/>
  <c r="AA11081" i="205"/>
  <c r="AA11070" i="205"/>
  <c r="AA11059" i="205"/>
  <c r="AA11048" i="205"/>
  <c r="AA11037" i="205"/>
  <c r="AA11027" i="205"/>
  <c r="AA11016" i="205"/>
  <c r="AA11005" i="205"/>
  <c r="AA10994" i="205"/>
  <c r="AA10983" i="205"/>
  <c r="AA10973" i="205"/>
  <c r="AA10962" i="205"/>
  <c r="AA10951" i="205"/>
  <c r="AA10940" i="205"/>
  <c r="AA10929" i="205"/>
  <c r="AA10919" i="205"/>
  <c r="AA10908" i="205"/>
  <c r="AA10897" i="205"/>
  <c r="AA10886" i="205"/>
  <c r="AA10875" i="205"/>
  <c r="AA10865" i="205"/>
  <c r="AA10854" i="205"/>
  <c r="AA10843" i="205"/>
  <c r="AA10832" i="205"/>
  <c r="AA10821" i="205"/>
  <c r="AA10811" i="205"/>
  <c r="AA10800" i="205"/>
  <c r="AA10789" i="205"/>
  <c r="AA10778" i="205"/>
  <c r="AA10767" i="205"/>
  <c r="AA10757" i="205"/>
  <c r="AA10746" i="205"/>
  <c r="AA10735" i="205"/>
  <c r="AA10724" i="205"/>
  <c r="AA10713" i="205"/>
  <c r="AA10703" i="205"/>
  <c r="AA10692" i="205"/>
  <c r="AA10681" i="205"/>
  <c r="AA10670" i="205"/>
  <c r="AA10659" i="205"/>
  <c r="AA10649" i="205"/>
  <c r="AA10638" i="205"/>
  <c r="AA10627" i="205"/>
  <c r="AA10616" i="205"/>
  <c r="AA10607" i="205"/>
  <c r="AA10600" i="205"/>
  <c r="AA10593" i="205"/>
  <c r="AA10586" i="205"/>
  <c r="AA10578" i="205"/>
  <c r="AA10571" i="205"/>
  <c r="AA10564" i="205"/>
  <c r="AA10557" i="205"/>
  <c r="AA10550" i="205"/>
  <c r="AA10542" i="205"/>
  <c r="AA10535" i="205"/>
  <c r="AA10528" i="205"/>
  <c r="AA10522" i="205"/>
  <c r="AA10516" i="205"/>
  <c r="AA10510" i="205"/>
  <c r="AA10504" i="205"/>
  <c r="AA10498" i="205"/>
  <c r="AA10492" i="205"/>
  <c r="AA10486" i="205"/>
  <c r="AA10480" i="205"/>
  <c r="AA10474" i="205"/>
  <c r="AA10468" i="205"/>
  <c r="AA10462" i="205"/>
  <c r="AA10456" i="205"/>
  <c r="AA10450" i="205"/>
  <c r="AA10444" i="205"/>
  <c r="AA10438" i="205"/>
  <c r="AA10432" i="205"/>
  <c r="AA10426" i="205"/>
  <c r="AA10420" i="205"/>
  <c r="AA10414" i="205"/>
  <c r="AA10408" i="205"/>
  <c r="AA10402" i="205"/>
  <c r="AA10396" i="205"/>
  <c r="AA10390" i="205"/>
  <c r="AA10384" i="205"/>
  <c r="AA10378" i="205"/>
  <c r="AA10372" i="205"/>
  <c r="AA11111" i="205"/>
  <c r="AA11099" i="205"/>
  <c r="AA11085" i="205"/>
  <c r="AA11073" i="205"/>
  <c r="AA11060" i="205"/>
  <c r="AA11046" i="205"/>
  <c r="AA11034" i="205"/>
  <c r="AA11021" i="205"/>
  <c r="AA11009" i="205"/>
  <c r="AA10995" i="205"/>
  <c r="AA10981" i="205"/>
  <c r="AA10969" i="205"/>
  <c r="AA10956" i="205"/>
  <c r="AA10944" i="205"/>
  <c r="AA10931" i="205"/>
  <c r="AA10916" i="205"/>
  <c r="AA10904" i="205"/>
  <c r="AA10891" i="205"/>
  <c r="AA10879" i="205"/>
  <c r="AA10866" i="205"/>
  <c r="AA10851" i="205"/>
  <c r="AA10839" i="205"/>
  <c r="AA10826" i="205"/>
  <c r="AA10814" i="205"/>
  <c r="AA10801" i="205"/>
  <c r="AA10787" i="205"/>
  <c r="AA10775" i="205"/>
  <c r="AA10761" i="205"/>
  <c r="AA10749" i="205"/>
  <c r="AA10736" i="205"/>
  <c r="AA10722" i="205"/>
  <c r="AA10710" i="205"/>
  <c r="AA10697" i="205"/>
  <c r="AA10685" i="205"/>
  <c r="AA10671" i="205"/>
  <c r="AA10657" i="205"/>
  <c r="AA10645" i="205"/>
  <c r="AA10632" i="205"/>
  <c r="AA10620" i="205"/>
  <c r="AA10608" i="205"/>
  <c r="AA10599" i="205"/>
  <c r="AA10590" i="205"/>
  <c r="AA10582" i="205"/>
  <c r="AA10574" i="205"/>
  <c r="AA10565" i="205"/>
  <c r="AA10556" i="205"/>
  <c r="AA10547" i="205"/>
  <c r="AA10539" i="205"/>
  <c r="AA10530" i="205"/>
  <c r="AA10523" i="205"/>
  <c r="AA10515" i="205"/>
  <c r="AA10508" i="205"/>
  <c r="AA10501" i="205"/>
  <c r="AA10494" i="205"/>
  <c r="AA10487" i="205"/>
  <c r="AA10479" i="205"/>
  <c r="AA10472" i="205"/>
  <c r="AA10465" i="205"/>
  <c r="AA10458" i="205"/>
  <c r="AA10451" i="205"/>
  <c r="AA10443" i="205"/>
  <c r="AA10436" i="205"/>
  <c r="AA10429" i="205"/>
  <c r="AA10422" i="205"/>
  <c r="AA10415" i="205"/>
  <c r="AA10407" i="205"/>
  <c r="AA10400" i="205"/>
  <c r="AA10393" i="205"/>
  <c r="AA10386" i="205"/>
  <c r="AA10379" i="205"/>
  <c r="AA10371" i="205"/>
  <c r="AA10365" i="205"/>
  <c r="AA10359" i="205"/>
  <c r="AA10353" i="205"/>
  <c r="AA10347" i="205"/>
  <c r="AA10341" i="205"/>
  <c r="AA10335" i="205"/>
  <c r="AA10329" i="205"/>
  <c r="AA10323" i="205"/>
  <c r="AA10317" i="205"/>
  <c r="AA10311" i="205"/>
  <c r="AA10305" i="205"/>
  <c r="AA10299" i="205"/>
  <c r="AA10293" i="205"/>
  <c r="AA10287" i="205"/>
  <c r="AA10281" i="205"/>
  <c r="AA10275" i="205"/>
  <c r="AA10269" i="205"/>
  <c r="AA10263" i="205"/>
  <c r="AA10257" i="205"/>
  <c r="AA10251" i="205"/>
  <c r="AA10245" i="205"/>
  <c r="AA10239" i="205"/>
  <c r="AA10233" i="205"/>
  <c r="AA10227" i="205"/>
  <c r="AA10221" i="205"/>
  <c r="AA10215" i="205"/>
  <c r="AA10209" i="205"/>
  <c r="AA10203" i="205"/>
  <c r="AA10197" i="205"/>
  <c r="AA10191" i="205"/>
  <c r="AA10185" i="205"/>
  <c r="AA10179" i="205"/>
  <c r="AA10173" i="205"/>
  <c r="AA10167" i="205"/>
  <c r="AA10161" i="205"/>
  <c r="AA10155" i="205"/>
  <c r="AA10149" i="205"/>
  <c r="AA10143" i="205"/>
  <c r="AA10137" i="205"/>
  <c r="AA10131" i="205"/>
  <c r="AA10125" i="205"/>
  <c r="AA10119" i="205"/>
  <c r="AA10113" i="205"/>
  <c r="AA10107" i="205"/>
  <c r="AA10101" i="205"/>
  <c r="AA10095" i="205"/>
  <c r="AA10089" i="205"/>
  <c r="AA10083" i="205"/>
  <c r="AA10077" i="205"/>
  <c r="AA10071" i="205"/>
  <c r="AA10065" i="205"/>
  <c r="AA10059" i="205"/>
  <c r="AA10053" i="205"/>
  <c r="AA10047" i="205"/>
  <c r="AA10041" i="205"/>
  <c r="AA10035" i="205"/>
  <c r="AA10029" i="205"/>
  <c r="AA10023" i="205"/>
  <c r="AA10017" i="205"/>
  <c r="AA10011" i="205"/>
  <c r="AA10005" i="205"/>
  <c r="AA9999" i="205"/>
  <c r="AA9993" i="205"/>
  <c r="AA9987" i="205"/>
  <c r="AA9981" i="205"/>
  <c r="AA9975" i="205"/>
  <c r="AA9969" i="205"/>
  <c r="AA9963" i="205"/>
  <c r="AA9957" i="205"/>
  <c r="AA9951" i="205"/>
  <c r="AA9945" i="205"/>
  <c r="AA9939" i="205"/>
  <c r="AA9933" i="205"/>
  <c r="AA9927" i="205"/>
  <c r="AA9921" i="205"/>
  <c r="AA9915" i="205"/>
  <c r="AA9909" i="205"/>
  <c r="AA9903" i="205"/>
  <c r="AA9897" i="205"/>
  <c r="AA9891" i="205"/>
  <c r="AA9885" i="205"/>
  <c r="AA9879" i="205"/>
  <c r="AA9873" i="205"/>
  <c r="AA9867" i="205"/>
  <c r="AA9861" i="205"/>
  <c r="AA9855" i="205"/>
  <c r="AA9849" i="205"/>
  <c r="AA9843" i="205"/>
  <c r="AA9837" i="205"/>
  <c r="AA9831" i="205"/>
  <c r="AA9825" i="205"/>
  <c r="AA9819" i="205"/>
  <c r="AA9813" i="205"/>
  <c r="AA9807" i="205"/>
  <c r="AA9801" i="205"/>
  <c r="AA9795" i="205"/>
  <c r="AA9789" i="205"/>
  <c r="AA9783" i="205"/>
  <c r="AA9777" i="205"/>
  <c r="AA11120" i="205"/>
  <c r="AA11106" i="205"/>
  <c r="AA11089" i="205"/>
  <c r="AA11075" i="205"/>
  <c r="AA11057" i="205"/>
  <c r="AA11042" i="205"/>
  <c r="AA11028" i="205"/>
  <c r="AA11012" i="205"/>
  <c r="AA10998" i="205"/>
  <c r="AA10980" i="205"/>
  <c r="AA10965" i="205"/>
  <c r="AA10949" i="205"/>
  <c r="AA10934" i="205"/>
  <c r="AA10920" i="205"/>
  <c r="AA10902" i="205"/>
  <c r="AA10887" i="205"/>
  <c r="AA10872" i="205"/>
  <c r="AA10857" i="205"/>
  <c r="AA10841" i="205"/>
  <c r="AA10825" i="205"/>
  <c r="AA10808" i="205"/>
  <c r="AA10794" i="205"/>
  <c r="AA10779" i="205"/>
  <c r="AA10764" i="205"/>
  <c r="AA10747" i="205"/>
  <c r="AA10731" i="205"/>
  <c r="AA10717" i="205"/>
  <c r="AA10700" i="205"/>
  <c r="AA10686" i="205"/>
  <c r="AA10668" i="205"/>
  <c r="AA10653" i="205"/>
  <c r="AA10639" i="205"/>
  <c r="AA10623" i="205"/>
  <c r="AA10610" i="205"/>
  <c r="AA10598" i="205"/>
  <c r="AA10588" i="205"/>
  <c r="AA10577" i="205"/>
  <c r="AA10568" i="205"/>
  <c r="AA10558" i="205"/>
  <c r="AA10546" i="205"/>
  <c r="AA10536" i="205"/>
  <c r="AA10526" i="205"/>
  <c r="AA10518" i="205"/>
  <c r="AA10509" i="205"/>
  <c r="AA10500" i="205"/>
  <c r="AA10491" i="205"/>
  <c r="AA10483" i="205"/>
  <c r="AA10475" i="205"/>
  <c r="AA10466" i="205"/>
  <c r="AA10457" i="205"/>
  <c r="AA10448" i="205"/>
  <c r="AA10440" i="205"/>
  <c r="AA10431" i="205"/>
  <c r="AA10423" i="205"/>
  <c r="AA10413" i="205"/>
  <c r="AA10405" i="205"/>
  <c r="AA10397" i="205"/>
  <c r="AA10388" i="205"/>
  <c r="AA10380" i="205"/>
  <c r="AA10370" i="205"/>
  <c r="AA10363" i="205"/>
  <c r="AA10356" i="205"/>
  <c r="AA10349" i="205"/>
  <c r="AA10342" i="205"/>
  <c r="AA10334" i="205"/>
  <c r="AA10327" i="205"/>
  <c r="AA10320" i="205"/>
  <c r="AA10313" i="205"/>
  <c r="AA10306" i="205"/>
  <c r="AA10298" i="205"/>
  <c r="AA10291" i="205"/>
  <c r="AA10284" i="205"/>
  <c r="AA10277" i="205"/>
  <c r="AA10270" i="205"/>
  <c r="AA10262" i="205"/>
  <c r="AA10255" i="205"/>
  <c r="AA10248" i="205"/>
  <c r="AA10241" i="205"/>
  <c r="AA10234" i="205"/>
  <c r="AA10226" i="205"/>
  <c r="AA10219" i="205"/>
  <c r="AA10212" i="205"/>
  <c r="AA10205" i="205"/>
  <c r="AA10198" i="205"/>
  <c r="AA10190" i="205"/>
  <c r="AA11118" i="205"/>
  <c r="AA11103" i="205"/>
  <c r="AA11088" i="205"/>
  <c r="AA11071" i="205"/>
  <c r="AA11055" i="205"/>
  <c r="AA11041" i="205"/>
  <c r="AA11024" i="205"/>
  <c r="AA11010" i="205"/>
  <c r="AA10992" i="205"/>
  <c r="AA10977" i="205"/>
  <c r="AA10963" i="205"/>
  <c r="AA10947" i="205"/>
  <c r="AA10933" i="205"/>
  <c r="AA10915" i="205"/>
  <c r="AA10901" i="205"/>
  <c r="AA10884" i="205"/>
  <c r="AA10869" i="205"/>
  <c r="AA10855" i="205"/>
  <c r="AA10837" i="205"/>
  <c r="AA11117" i="205"/>
  <c r="AA11100" i="205"/>
  <c r="AA11084" i="205"/>
  <c r="AA11067" i="205"/>
  <c r="AA11053" i="205"/>
  <c r="AA11039" i="205"/>
  <c r="AA11023" i="205"/>
  <c r="AA11006" i="205"/>
  <c r="AA10991" i="205"/>
  <c r="AA10976" i="205"/>
  <c r="AA10959" i="205"/>
  <c r="AA10945" i="205"/>
  <c r="AA10927" i="205"/>
  <c r="AA10913" i="205"/>
  <c r="AA10898" i="205"/>
  <c r="AA10883" i="205"/>
  <c r="AA10868" i="205"/>
  <c r="AA10850" i="205"/>
  <c r="AA10836" i="205"/>
  <c r="AA10819" i="205"/>
  <c r="AA10805" i="205"/>
  <c r="AA10790" i="205"/>
  <c r="AA11114" i="205"/>
  <c r="AA11096" i="205"/>
  <c r="AA11082" i="205"/>
  <c r="AA11066" i="205"/>
  <c r="AA11052" i="205"/>
  <c r="AA11035" i="205"/>
  <c r="AA11019" i="205"/>
  <c r="AA11003" i="205"/>
  <c r="AA10988" i="205"/>
  <c r="AA10974" i="205"/>
  <c r="AA11121" i="205"/>
  <c r="AA11107" i="205"/>
  <c r="AA11093" i="205"/>
  <c r="AA11077" i="205"/>
  <c r="AA11063" i="205"/>
  <c r="AA11045" i="205"/>
  <c r="AA11030" i="205"/>
  <c r="AA11013" i="205"/>
  <c r="AA10999" i="205"/>
  <c r="AA10985" i="205"/>
  <c r="AA10967" i="205"/>
  <c r="AA10952" i="205"/>
  <c r="AA10937" i="205"/>
  <c r="AA10922" i="205"/>
  <c r="AA10905" i="205"/>
  <c r="AA10890" i="205"/>
  <c r="AA10873" i="205"/>
  <c r="AA10859" i="205"/>
  <c r="AA10844" i="205"/>
  <c r="AA10829" i="205"/>
  <c r="AA10812" i="205"/>
  <c r="AA10796" i="205"/>
  <c r="AA10782" i="205"/>
  <c r="AA10765" i="205"/>
  <c r="AA10751" i="205"/>
  <c r="AA10733" i="205"/>
  <c r="AA10718" i="205"/>
  <c r="AA10704" i="205"/>
  <c r="AA10688" i="205"/>
  <c r="AA10674" i="205"/>
  <c r="AA10656" i="205"/>
  <c r="AA10641" i="205"/>
  <c r="AA10625" i="205"/>
  <c r="AA10611" i="205"/>
  <c r="AA10601" i="205"/>
  <c r="AA10589" i="205"/>
  <c r="AA10580" i="205"/>
  <c r="AA10569" i="205"/>
  <c r="AA10559" i="205"/>
  <c r="AA10548" i="205"/>
  <c r="AA10538" i="205"/>
  <c r="AA10527" i="205"/>
  <c r="AA10519" i="205"/>
  <c r="AA10511" i="205"/>
  <c r="AA10502" i="205"/>
  <c r="AA10493" i="205"/>
  <c r="AA10484" i="205"/>
  <c r="AA10476" i="205"/>
  <c r="AA10467" i="205"/>
  <c r="AA10459" i="205"/>
  <c r="AA10449" i="205"/>
  <c r="AA10441" i="205"/>
  <c r="AA10433" i="205"/>
  <c r="AA10424" i="205"/>
  <c r="AA10416" i="205"/>
  <c r="AA10406" i="205"/>
  <c r="AA10398" i="205"/>
  <c r="AA10389" i="205"/>
  <c r="AA10381" i="205"/>
  <c r="AA10373" i="205"/>
  <c r="AA10364" i="205"/>
  <c r="AA10357" i="205"/>
  <c r="AA10350" i="205"/>
  <c r="AA10343" i="205"/>
  <c r="AA10336" i="205"/>
  <c r="AA10328" i="205"/>
  <c r="AA10321" i="205"/>
  <c r="AA10314" i="205"/>
  <c r="AA10307" i="205"/>
  <c r="AA10300" i="205"/>
  <c r="AA10292" i="205"/>
  <c r="AA10285" i="205"/>
  <c r="AA10278" i="205"/>
  <c r="AA10271" i="205"/>
  <c r="AA10264" i="205"/>
  <c r="AA10256" i="205"/>
  <c r="AA10249" i="205"/>
  <c r="AA10242" i="205"/>
  <c r="AA10235" i="205"/>
  <c r="AA10228" i="205"/>
  <c r="AA10220" i="205"/>
  <c r="AA10213" i="205"/>
  <c r="AA10206" i="205"/>
  <c r="AA10199" i="205"/>
  <c r="AA10192" i="205"/>
  <c r="AA10184" i="205"/>
  <c r="AA10177" i="205"/>
  <c r="AA10170" i="205"/>
  <c r="AA10163" i="205"/>
  <c r="AA10156" i="205"/>
  <c r="AA10148" i="205"/>
  <c r="AA10141" i="205"/>
  <c r="AA10134" i="205"/>
  <c r="AA10127" i="205"/>
  <c r="AA10120" i="205"/>
  <c r="AA10112" i="205"/>
  <c r="AA10105" i="205"/>
  <c r="AA10098" i="205"/>
  <c r="AA10091" i="205"/>
  <c r="AA10084" i="205"/>
  <c r="AA10076" i="205"/>
  <c r="AA10069" i="205"/>
  <c r="AA10062" i="205"/>
  <c r="AA10055" i="205"/>
  <c r="AA10048" i="205"/>
  <c r="AA10040" i="205"/>
  <c r="AA10033" i="205"/>
  <c r="AA10026" i="205"/>
  <c r="AA10019" i="205"/>
  <c r="AA10012" i="205"/>
  <c r="AA10004" i="205"/>
  <c r="AA9997" i="205"/>
  <c r="AA9990" i="205"/>
  <c r="AA9983" i="205"/>
  <c r="AA9976" i="205"/>
  <c r="AA9968" i="205"/>
  <c r="AA9961" i="205"/>
  <c r="AA9954" i="205"/>
  <c r="AA9947" i="205"/>
  <c r="AA9940" i="205"/>
  <c r="AA9932" i="205"/>
  <c r="AA9925" i="205"/>
  <c r="AA9918" i="205"/>
  <c r="AA9911" i="205"/>
  <c r="AA9904" i="205"/>
  <c r="AA9896" i="205"/>
  <c r="AA9889" i="205"/>
  <c r="AA9882" i="205"/>
  <c r="AA9875" i="205"/>
  <c r="AA9868" i="205"/>
  <c r="AA9860" i="205"/>
  <c r="AA9853" i="205"/>
  <c r="AA9846" i="205"/>
  <c r="AA9839" i="205"/>
  <c r="AA9832" i="205"/>
  <c r="AA9824" i="205"/>
  <c r="AA9817" i="205"/>
  <c r="AA9810" i="205"/>
  <c r="AA9803" i="205"/>
  <c r="AA9796" i="205"/>
  <c r="AA9788" i="205"/>
  <c r="AA9781" i="205"/>
  <c r="AA9774" i="205"/>
  <c r="AA9768" i="205"/>
  <c r="AA9762" i="205"/>
  <c r="AA9756" i="205"/>
  <c r="AA9750" i="205"/>
  <c r="AA9744" i="205"/>
  <c r="AA9738" i="205"/>
  <c r="AA9732" i="205"/>
  <c r="AA9726" i="205"/>
  <c r="AA11095" i="205"/>
  <c r="AA11001" i="205"/>
  <c r="AA10938" i="205"/>
  <c r="AA10893" i="205"/>
  <c r="AA10847" i="205"/>
  <c r="AA10807" i="205"/>
  <c r="AA10776" i="205"/>
  <c r="AA10754" i="205"/>
  <c r="AA10729" i="205"/>
  <c r="AA10707" i="205"/>
  <c r="AA10682" i="205"/>
  <c r="AA10663" i="205"/>
  <c r="AA10635" i="205"/>
  <c r="AA10614" i="205"/>
  <c r="AA10596" i="205"/>
  <c r="AA10583" i="205"/>
  <c r="AA10566" i="205"/>
  <c r="AA10552" i="205"/>
  <c r="AA10534" i="205"/>
  <c r="AA10521" i="205"/>
  <c r="AA10507" i="205"/>
  <c r="AA10496" i="205"/>
  <c r="AA10482" i="205"/>
  <c r="AA10470" i="205"/>
  <c r="AA10455" i="205"/>
  <c r="AA10445" i="205"/>
  <c r="AA10430" i="205"/>
  <c r="AA10418" i="205"/>
  <c r="AA10404" i="205"/>
  <c r="AA10392" i="205"/>
  <c r="AA10377" i="205"/>
  <c r="AA10367" i="205"/>
  <c r="AA10355" i="205"/>
  <c r="AA10345" i="205"/>
  <c r="AA10333" i="205"/>
  <c r="AA10324" i="205"/>
  <c r="AA10312" i="205"/>
  <c r="AA10302" i="205"/>
  <c r="AA10290" i="205"/>
  <c r="AA10280" i="205"/>
  <c r="AA10268" i="205"/>
  <c r="AA10259" i="205"/>
  <c r="AA10247" i="205"/>
  <c r="AA10237" i="205"/>
  <c r="AA10225" i="205"/>
  <c r="AA10216" i="205"/>
  <c r="AA10204" i="205"/>
  <c r="AA10194" i="205"/>
  <c r="AA10183" i="205"/>
  <c r="AA10175" i="205"/>
  <c r="AA10166" i="205"/>
  <c r="AA10158" i="205"/>
  <c r="AA10150" i="205"/>
  <c r="AA10140" i="205"/>
  <c r="AA10132" i="205"/>
  <c r="AA10123" i="205"/>
  <c r="AA10115" i="205"/>
  <c r="AA10106" i="205"/>
  <c r="AA10097" i="205"/>
  <c r="AA10088" i="205"/>
  <c r="AA10080" i="205"/>
  <c r="AA10072" i="205"/>
  <c r="AA10063" i="205"/>
  <c r="AA10054" i="205"/>
  <c r="AA10045" i="205"/>
  <c r="AA10037" i="205"/>
  <c r="AA10028" i="205"/>
  <c r="AA10020" i="205"/>
  <c r="AA10010" i="205"/>
  <c r="AA10002" i="205"/>
  <c r="AA9994" i="205"/>
  <c r="AA9985" i="205"/>
  <c r="AA9977" i="205"/>
  <c r="AA9967" i="205"/>
  <c r="AA9959" i="205"/>
  <c r="AA9950" i="205"/>
  <c r="AA9942" i="205"/>
  <c r="AA9934" i="205"/>
  <c r="AA9924" i="205"/>
  <c r="AA9916" i="205"/>
  <c r="AA9907" i="205"/>
  <c r="AA9899" i="205"/>
  <c r="AA9890" i="205"/>
  <c r="AA9881" i="205"/>
  <c r="AA9872" i="205"/>
  <c r="AA9864" i="205"/>
  <c r="AA9856" i="205"/>
  <c r="AA9847" i="205"/>
  <c r="AA9838" i="205"/>
  <c r="AA9829" i="205"/>
  <c r="AA9821" i="205"/>
  <c r="AA9812" i="205"/>
  <c r="AA9804" i="205"/>
  <c r="AA9794" i="205"/>
  <c r="AA9786" i="205"/>
  <c r="AA9778" i="205"/>
  <c r="AA9770" i="205"/>
  <c r="AA9763" i="205"/>
  <c r="AA9755" i="205"/>
  <c r="AA9748" i="205"/>
  <c r="AA9741" i="205"/>
  <c r="AA9734" i="205"/>
  <c r="AA9727" i="205"/>
  <c r="AA11078" i="205"/>
  <c r="AA10987" i="205"/>
  <c r="AA10926" i="205"/>
  <c r="AA10880" i="205"/>
  <c r="AA10833" i="205"/>
  <c r="AA10803" i="205"/>
  <c r="AA10772" i="205"/>
  <c r="AA10753" i="205"/>
  <c r="AA10728" i="205"/>
  <c r="AA10706" i="205"/>
  <c r="AA10679" i="205"/>
  <c r="AA10661" i="205"/>
  <c r="AA10634" i="205"/>
  <c r="AA10613" i="205"/>
  <c r="AA10595" i="205"/>
  <c r="AA10581" i="205"/>
  <c r="AA10563" i="205"/>
  <c r="AA10551" i="205"/>
  <c r="AA10533" i="205"/>
  <c r="AA10520" i="205"/>
  <c r="AA10506" i="205"/>
  <c r="AA10495" i="205"/>
  <c r="AA10481" i="205"/>
  <c r="AA10469" i="205"/>
  <c r="AA10454" i="205"/>
  <c r="AA10442" i="205"/>
  <c r="AA10428" i="205"/>
  <c r="AA10417" i="205"/>
  <c r="AA10403" i="205"/>
  <c r="AA10391" i="205"/>
  <c r="AA10376" i="205"/>
  <c r="AA10366" i="205"/>
  <c r="AA10354" i="205"/>
  <c r="AA10344" i="205"/>
  <c r="AA10332" i="205"/>
  <c r="AA10322" i="205"/>
  <c r="AA10310" i="205"/>
  <c r="AA10301" i="205"/>
  <c r="AA10289" i="205"/>
  <c r="AA10279" i="205"/>
  <c r="AA10267" i="205"/>
  <c r="AA10258" i="205"/>
  <c r="AA10246" i="205"/>
  <c r="AA10236" i="205"/>
  <c r="AA10224" i="205"/>
  <c r="AA10214" i="205"/>
  <c r="AA10202" i="205"/>
  <c r="AA10193" i="205"/>
  <c r="AA10182" i="205"/>
  <c r="AA10174" i="205"/>
  <c r="AA10165" i="205"/>
  <c r="AA10157" i="205"/>
  <c r="AA10147" i="205"/>
  <c r="AA10139" i="205"/>
  <c r="AA10130" i="205"/>
  <c r="AA10122" i="205"/>
  <c r="AA10114" i="205"/>
  <c r="AA10104" i="205"/>
  <c r="AA10096" i="205"/>
  <c r="AA10087" i="205"/>
  <c r="AA10079" i="205"/>
  <c r="AA10070" i="205"/>
  <c r="AA10061" i="205"/>
  <c r="AA10052" i="205"/>
  <c r="AA10044" i="205"/>
  <c r="AA10036" i="205"/>
  <c r="AA10027" i="205"/>
  <c r="AA10018" i="205"/>
  <c r="AA10009" i="205"/>
  <c r="AA10001" i="205"/>
  <c r="AA9992" i="205"/>
  <c r="AA9984" i="205"/>
  <c r="AA9974" i="205"/>
  <c r="AA9966" i="205"/>
  <c r="AA9958" i="205"/>
  <c r="AA9949" i="205"/>
  <c r="AA9941" i="205"/>
  <c r="AA9931" i="205"/>
  <c r="AA9923" i="205"/>
  <c r="AA9914" i="205"/>
  <c r="AA9906" i="205"/>
  <c r="AA9898" i="205"/>
  <c r="AA9888" i="205"/>
  <c r="AA11064" i="205"/>
  <c r="AA10970" i="205"/>
  <c r="AA10923" i="205"/>
  <c r="AA10877" i="205"/>
  <c r="AA10830" i="205"/>
  <c r="AA10797" i="205"/>
  <c r="AA10771" i="205"/>
  <c r="AA10743" i="205"/>
  <c r="AA10725" i="205"/>
  <c r="AA10699" i="205"/>
  <c r="AA10677" i="205"/>
  <c r="AA10652" i="205"/>
  <c r="AA10631" i="205"/>
  <c r="AA10606" i="205"/>
  <c r="AA10594" i="205"/>
  <c r="AA10576" i="205"/>
  <c r="AA10562" i="205"/>
  <c r="AA10545" i="205"/>
  <c r="AA10532" i="205"/>
  <c r="AA10517" i="205"/>
  <c r="AA10505" i="205"/>
  <c r="AA10490" i="205"/>
  <c r="AA10478" i="205"/>
  <c r="AA10464" i="205"/>
  <c r="AA10453" i="205"/>
  <c r="AA10439" i="205"/>
  <c r="AA10427" i="205"/>
  <c r="AA10412" i="205"/>
  <c r="AA10401" i="205"/>
  <c r="AA10387" i="205"/>
  <c r="AA10375" i="205"/>
  <c r="AA10362" i="205"/>
  <c r="AA10352" i="205"/>
  <c r="AA10340" i="205"/>
  <c r="AA10331" i="205"/>
  <c r="AA10319" i="205"/>
  <c r="AA10309" i="205"/>
  <c r="AA10297" i="205"/>
  <c r="AA10288" i="205"/>
  <c r="AA10276" i="205"/>
  <c r="AA10266" i="205"/>
  <c r="AA10254" i="205"/>
  <c r="AA10244" i="205"/>
  <c r="AA10232" i="205"/>
  <c r="AA10223" i="205"/>
  <c r="AA10211" i="205"/>
  <c r="AA10201" i="205"/>
  <c r="AA10189" i="205"/>
  <c r="AA10181" i="205"/>
  <c r="AA10172" i="205"/>
  <c r="AA10164" i="205"/>
  <c r="AA10154" i="205"/>
  <c r="AA10146" i="205"/>
  <c r="AA10138" i="205"/>
  <c r="AA10129" i="205"/>
  <c r="AA10121" i="205"/>
  <c r="AA10111" i="205"/>
  <c r="AA10103" i="205"/>
  <c r="AA10094" i="205"/>
  <c r="AA10086" i="205"/>
  <c r="AA10078" i="205"/>
  <c r="AA10068" i="205"/>
  <c r="AA10060" i="205"/>
  <c r="AA10051" i="205"/>
  <c r="AA10043" i="205"/>
  <c r="AA10034" i="205"/>
  <c r="AA10025" i="205"/>
  <c r="AA10016" i="205"/>
  <c r="AA10008" i="205"/>
  <c r="AA10000" i="205"/>
  <c r="AA9991" i="205"/>
  <c r="AA9982" i="205"/>
  <c r="AA9973" i="205"/>
  <c r="AA9965" i="205"/>
  <c r="AA9956" i="205"/>
  <c r="AA9948" i="205"/>
  <c r="AA9938" i="205"/>
  <c r="AA9930" i="205"/>
  <c r="AA9922" i="205"/>
  <c r="AA9913" i="205"/>
  <c r="AA9905" i="205"/>
  <c r="AA9895" i="205"/>
  <c r="AA9887" i="205"/>
  <c r="AA9878" i="205"/>
  <c r="AA9870" i="205"/>
  <c r="AA11049" i="205"/>
  <c r="AA10958" i="205"/>
  <c r="AA10911" i="205"/>
  <c r="AA10862" i="205"/>
  <c r="AA10823" i="205"/>
  <c r="AA10793" i="205"/>
  <c r="AA10769" i="205"/>
  <c r="AA10742" i="205"/>
  <c r="AA10721" i="205"/>
  <c r="AA10695" i="205"/>
  <c r="AA10675" i="205"/>
  <c r="AA10650" i="205"/>
  <c r="AA10628" i="205"/>
  <c r="AA10605" i="205"/>
  <c r="AA10592" i="205"/>
  <c r="AA10575" i="205"/>
  <c r="AA10560" i="205"/>
  <c r="AA10544" i="205"/>
  <c r="AA10529" i="205"/>
  <c r="AA10514" i="205"/>
  <c r="AA10503" i="205"/>
  <c r="AA10489" i="205"/>
  <c r="AA10477" i="205"/>
  <c r="AA10463" i="205"/>
  <c r="AA10452" i="205"/>
  <c r="AA10437" i="205"/>
  <c r="AA10425" i="205"/>
  <c r="AA10411" i="205"/>
  <c r="AA10399" i="205"/>
  <c r="AA10385" i="205"/>
  <c r="AA10374" i="205"/>
  <c r="AA10361" i="205"/>
  <c r="AA10351" i="205"/>
  <c r="AA10339" i="205"/>
  <c r="AA10330" i="205"/>
  <c r="AA10318" i="205"/>
  <c r="AA10308" i="205"/>
  <c r="AA10296" i="205"/>
  <c r="AA10286" i="205"/>
  <c r="AA10274" i="205"/>
  <c r="AA10265" i="205"/>
  <c r="AA10253" i="205"/>
  <c r="AA10243" i="205"/>
  <c r="AA10231" i="205"/>
  <c r="AA10222" i="205"/>
  <c r="AA10210" i="205"/>
  <c r="AA10200" i="205"/>
  <c r="AA10188" i="205"/>
  <c r="AA10180" i="205"/>
  <c r="AA10171" i="205"/>
  <c r="AA10162" i="205"/>
  <c r="AA10153" i="205"/>
  <c r="AA10145" i="205"/>
  <c r="AA10136" i="205"/>
  <c r="AA10128" i="205"/>
  <c r="AA10118" i="205"/>
  <c r="AA10110" i="205"/>
  <c r="AA10102" i="205"/>
  <c r="AA10093" i="205"/>
  <c r="AA10085" i="205"/>
  <c r="AA10075" i="205"/>
  <c r="AA10067" i="205"/>
  <c r="AA10058" i="205"/>
  <c r="AA10050" i="205"/>
  <c r="AA10042" i="205"/>
  <c r="AA10032" i="205"/>
  <c r="AA10024" i="205"/>
  <c r="AA10015" i="205"/>
  <c r="AA10007" i="205"/>
  <c r="AA9998" i="205"/>
  <c r="AA9989" i="205"/>
  <c r="AA9980" i="205"/>
  <c r="AA9972" i="205"/>
  <c r="AA9964" i="205"/>
  <c r="AA9955" i="205"/>
  <c r="AA9946" i="205"/>
  <c r="AA9937" i="205"/>
  <c r="AA9929" i="205"/>
  <c r="AA9920" i="205"/>
  <c r="AA9912" i="205"/>
  <c r="AA9902" i="205"/>
  <c r="AA11031" i="205"/>
  <c r="AA10955" i="205"/>
  <c r="AA10909" i="205"/>
  <c r="AA10861" i="205"/>
  <c r="AA10818" i="205"/>
  <c r="AA10785" i="205"/>
  <c r="AA10760" i="205"/>
  <c r="AA10740" i="205"/>
  <c r="AA10715" i="205"/>
  <c r="AA10693" i="205"/>
  <c r="AA10667" i="205"/>
  <c r="AA10646" i="205"/>
  <c r="AA10621" i="205"/>
  <c r="AA10604" i="205"/>
  <c r="AA10587" i="205"/>
  <c r="AA10572" i="205"/>
  <c r="AA10554" i="205"/>
  <c r="AA10541" i="205"/>
  <c r="AA10525" i="205"/>
  <c r="AA10513" i="205"/>
  <c r="AA10499" i="205"/>
  <c r="AA10488" i="205"/>
  <c r="AA10473" i="205"/>
  <c r="AA10461" i="205"/>
  <c r="AA10447" i="205"/>
  <c r="AA10435" i="205"/>
  <c r="AA10421" i="205"/>
  <c r="AA10410" i="205"/>
  <c r="AA10395" i="205"/>
  <c r="AA10383" i="205"/>
  <c r="AA10369" i="205"/>
  <c r="AA10360" i="205"/>
  <c r="AA10348" i="205"/>
  <c r="AA10338" i="205"/>
  <c r="AA10326" i="205"/>
  <c r="AA10316" i="205"/>
  <c r="AA10304" i="205"/>
  <c r="AA10295" i="205"/>
  <c r="AA10283" i="205"/>
  <c r="AA10273" i="205"/>
  <c r="AA10261" i="205"/>
  <c r="AA10252" i="205"/>
  <c r="AA10240" i="205"/>
  <c r="AA10230" i="205"/>
  <c r="AA10218" i="205"/>
  <c r="AA10208" i="205"/>
  <c r="AA10196" i="205"/>
  <c r="AA10187" i="205"/>
  <c r="AA10178" i="205"/>
  <c r="AA10169" i="205"/>
  <c r="AA10160" i="205"/>
  <c r="AA10152" i="205"/>
  <c r="AA10144" i="205"/>
  <c r="AA10135" i="205"/>
  <c r="AA10126" i="205"/>
  <c r="AA10117" i="205"/>
  <c r="AA10109" i="205"/>
  <c r="AA10100" i="205"/>
  <c r="AA10092" i="205"/>
  <c r="AA10082" i="205"/>
  <c r="AA10074" i="205"/>
  <c r="AA10066" i="205"/>
  <c r="AA10057" i="205"/>
  <c r="AA10049" i="205"/>
  <c r="AA10039" i="205"/>
  <c r="AA10031" i="205"/>
  <c r="AA10022" i="205"/>
  <c r="AA10014" i="205"/>
  <c r="AA10006" i="205"/>
  <c r="AA9996" i="205"/>
  <c r="AA9988" i="205"/>
  <c r="AA9979" i="205"/>
  <c r="AA9971" i="205"/>
  <c r="AA9962" i="205"/>
  <c r="AA9953" i="205"/>
  <c r="AA9944" i="205"/>
  <c r="AA9936" i="205"/>
  <c r="AA9928" i="205"/>
  <c r="AA9919" i="205"/>
  <c r="AA9910" i="205"/>
  <c r="AA9901" i="205"/>
  <c r="AA9893" i="205"/>
  <c r="AA9884" i="205"/>
  <c r="AA9876" i="205"/>
  <c r="AA9866" i="205"/>
  <c r="AA9858" i="205"/>
  <c r="AA9850" i="205"/>
  <c r="AA9841" i="205"/>
  <c r="AA9833" i="205"/>
  <c r="AA9823" i="205"/>
  <c r="AA9815" i="205"/>
  <c r="AA9806" i="205"/>
  <c r="AA9798" i="205"/>
  <c r="AA9790" i="205"/>
  <c r="AA9780" i="205"/>
  <c r="AA9772" i="205"/>
  <c r="AA9765" i="205"/>
  <c r="AA9758" i="205"/>
  <c r="AA9751" i="205"/>
  <c r="AA9743" i="205"/>
  <c r="AA9736" i="205"/>
  <c r="AA9729" i="205"/>
  <c r="AA9733" i="205"/>
  <c r="AA9745" i="205"/>
  <c r="AA9754" i="205"/>
  <c r="AA9766" i="205"/>
  <c r="AA9776" i="205"/>
  <c r="AA9791" i="205"/>
  <c r="AA9802" i="205"/>
  <c r="AA9816" i="205"/>
  <c r="AA9828" i="205"/>
  <c r="AA9842" i="205"/>
  <c r="AA9854" i="205"/>
  <c r="AA9869" i="205"/>
  <c r="AA9886" i="205"/>
  <c r="AA9926" i="205"/>
  <c r="AA9978" i="205"/>
  <c r="AA10030" i="205"/>
  <c r="AA10081" i="205"/>
  <c r="AA10133" i="205"/>
  <c r="AA10186" i="205"/>
  <c r="AA10250" i="205"/>
  <c r="AA10315" i="205"/>
  <c r="AA10382" i="205"/>
  <c r="AA10460" i="205"/>
  <c r="AA10540" i="205"/>
  <c r="AA10643" i="205"/>
  <c r="AA10783" i="205"/>
  <c r="AA11109" i="205"/>
  <c r="AA11156" i="205"/>
  <c r="AA11162" i="205"/>
  <c r="AA11168" i="205"/>
  <c r="AA11174" i="205"/>
  <c r="AA11180" i="205"/>
  <c r="AA11159" i="205"/>
  <c r="AA11165" i="205"/>
  <c r="AA11171" i="205"/>
  <c r="AA11177" i="205"/>
  <c r="AA11183" i="205"/>
  <c r="AA11160" i="205"/>
  <c r="AA11166" i="205"/>
  <c r="AA11172" i="205"/>
  <c r="AA11178" i="205"/>
  <c r="AA11184" i="205"/>
  <c r="AA11161" i="205"/>
  <c r="AA11167" i="205"/>
  <c r="AA11173" i="205"/>
  <c r="AA11179" i="205"/>
  <c r="F1" i="177"/>
  <c r="F1" i="193"/>
  <c r="F1" i="192"/>
  <c r="F1" i="129"/>
  <c r="F1" i="150"/>
  <c r="F1" i="130"/>
  <c r="F1" i="176"/>
  <c r="F1" i="195"/>
  <c r="F1" i="159"/>
  <c r="F1" i="127"/>
  <c r="F1" i="191"/>
  <c r="F1" i="151"/>
  <c r="F1" i="190"/>
  <c r="F1" i="196"/>
  <c r="BX23" i="196" l="1"/>
  <c r="BC23" i="196" s="1"/>
  <c r="B14" i="177"/>
  <c r="B12" i="194"/>
  <c r="B13" i="193"/>
  <c r="L25" i="196"/>
  <c r="J28" i="196"/>
  <c r="D25" i="196"/>
  <c r="B11" i="192"/>
  <c r="B12" i="192" s="1"/>
  <c r="B12" i="195"/>
  <c r="B13" i="195" s="1"/>
  <c r="B13" i="129"/>
  <c r="B11" i="196"/>
  <c r="BX22" i="196"/>
  <c r="BC22" i="196" s="1"/>
  <c r="BC21" i="196"/>
  <c r="B28" i="151"/>
  <c r="B15" i="130"/>
  <c r="B13" i="194"/>
  <c r="B10" i="127"/>
  <c r="B10" i="150"/>
  <c r="B14" i="193"/>
  <c r="A12" i="199"/>
  <c r="B13" i="190"/>
  <c r="B12" i="176"/>
  <c r="B16" i="130"/>
  <c r="D27" i="196"/>
  <c r="J30" i="196"/>
  <c r="L27" i="196"/>
  <c r="BX26" i="196"/>
  <c r="BC26" i="196" s="1"/>
  <c r="B12" i="191"/>
  <c r="J32" i="196"/>
  <c r="L29" i="196"/>
  <c r="D29" i="196"/>
  <c r="B14" i="190"/>
  <c r="B13" i="192" l="1"/>
  <c r="B14" i="192" s="1"/>
  <c r="B15" i="192" s="1"/>
  <c r="B12" i="196"/>
  <c r="B13" i="196" s="1"/>
  <c r="B15" i="177"/>
  <c r="B16" i="177" s="1"/>
  <c r="B11" i="127"/>
  <c r="A15" i="199"/>
  <c r="A18" i="199" s="1"/>
  <c r="B39" i="151"/>
  <c r="B53" i="151" s="1"/>
  <c r="D28" i="196"/>
  <c r="J31" i="196"/>
  <c r="L28" i="196"/>
  <c r="BX25" i="196"/>
  <c r="BC25" i="196" s="1"/>
  <c r="B13" i="191"/>
  <c r="BX29" i="196"/>
  <c r="L32" i="196"/>
  <c r="J37" i="196"/>
  <c r="D32" i="196"/>
  <c r="B11" i="150"/>
  <c r="B15" i="193"/>
  <c r="B16" i="193" s="1"/>
  <c r="B12" i="150"/>
  <c r="B14" i="129"/>
  <c r="B15" i="190"/>
  <c r="BX27" i="196"/>
  <c r="BC27" i="196" s="1"/>
  <c r="B14" i="194"/>
  <c r="B14" i="195"/>
  <c r="B15" i="195" s="1"/>
  <c r="BC24" i="196"/>
  <c r="B14" i="191"/>
  <c r="L30" i="196"/>
  <c r="J35" i="196"/>
  <c r="D30" i="196"/>
  <c r="B13" i="176"/>
  <c r="B14" i="176" s="1"/>
  <c r="B17" i="177" l="1"/>
  <c r="B14" i="196"/>
  <c r="B15" i="191"/>
  <c r="B16" i="191" s="1"/>
  <c r="A21" i="199"/>
  <c r="A24" i="199" s="1"/>
  <c r="A27" i="199" s="1"/>
  <c r="B17" i="191"/>
  <c r="B17" i="195"/>
  <c r="L37" i="196"/>
  <c r="J40" i="196"/>
  <c r="D37" i="196"/>
  <c r="B16" i="195"/>
  <c r="BX32" i="196"/>
  <c r="BC32" i="196" s="1"/>
  <c r="BX28" i="196"/>
  <c r="BC28" i="196"/>
  <c r="BX30" i="196"/>
  <c r="BC30" i="196" s="1"/>
  <c r="B15" i="194"/>
  <c r="B17" i="193"/>
  <c r="B18" i="191"/>
  <c r="J36" i="196"/>
  <c r="D31" i="196"/>
  <c r="L31" i="196"/>
  <c r="D35" i="196"/>
  <c r="J38" i="196"/>
  <c r="L35" i="196"/>
  <c r="BC29" i="196"/>
  <c r="B78" i="151"/>
  <c r="B87" i="151" s="1"/>
  <c r="B16" i="192"/>
  <c r="B15" i="176"/>
  <c r="B16" i="176" s="1"/>
  <c r="B19" i="191"/>
  <c r="B13" i="150"/>
  <c r="B14" i="150" s="1"/>
  <c r="B15" i="129"/>
  <c r="B12" i="127"/>
  <c r="B16" i="190"/>
  <c r="B17" i="190" s="1"/>
  <c r="B18" i="190" s="1"/>
  <c r="B20" i="191" l="1"/>
  <c r="B21" i="191" s="1"/>
  <c r="B22" i="191" s="1"/>
  <c r="B18" i="195"/>
  <c r="B15" i="196"/>
  <c r="B16" i="129"/>
  <c r="O39" i="151"/>
  <c r="BD39" i="151" s="1"/>
  <c r="D40" i="196"/>
  <c r="J43" i="196"/>
  <c r="L40" i="196"/>
  <c r="B13" i="127"/>
  <c r="BX37" i="196"/>
  <c r="B23" i="191"/>
  <c r="B24" i="191" s="1"/>
  <c r="B19" i="195"/>
  <c r="A30" i="199"/>
  <c r="A33" i="199" s="1"/>
  <c r="A36" i="199" s="1"/>
  <c r="A39" i="199" s="1"/>
  <c r="A42" i="199" s="1"/>
  <c r="BX31" i="196"/>
  <c r="BC31" i="196" s="1"/>
  <c r="B18" i="193"/>
  <c r="B19" i="193" s="1"/>
  <c r="B20" i="193" s="1"/>
  <c r="B21" i="193" s="1"/>
  <c r="B94" i="151"/>
  <c r="B14" i="127"/>
  <c r="B17" i="192"/>
  <c r="B18" i="192" s="1"/>
  <c r="B15" i="150"/>
  <c r="B16" i="150" s="1"/>
  <c r="B17" i="150" s="1"/>
  <c r="B18" i="150" s="1"/>
  <c r="B19" i="150" s="1"/>
  <c r="D39" i="151" s="1"/>
  <c r="BX35" i="196"/>
  <c r="BC35" i="196" s="1"/>
  <c r="L36" i="196"/>
  <c r="D36" i="196"/>
  <c r="J39" i="196"/>
  <c r="B16" i="194"/>
  <c r="D78" i="151"/>
  <c r="J41" i="196"/>
  <c r="L38" i="196"/>
  <c r="BC37" i="196" s="1"/>
  <c r="D38" i="196"/>
  <c r="B15" i="127"/>
  <c r="O14" i="151" l="1"/>
  <c r="BD14" i="151" s="1"/>
  <c r="O53" i="151"/>
  <c r="BD53" i="151" s="1"/>
  <c r="O87" i="151"/>
  <c r="BD87" i="151" s="1"/>
  <c r="B16" i="196"/>
  <c r="D21" i="151"/>
  <c r="O78" i="151"/>
  <c r="BD78" i="151" s="1"/>
  <c r="D28" i="151"/>
  <c r="B17" i="129"/>
  <c r="AA6" i="151"/>
  <c r="AA53" i="151"/>
  <c r="D14" i="151"/>
  <c r="O28" i="151"/>
  <c r="BD28" i="151" s="1"/>
  <c r="AA28" i="151"/>
  <c r="D6" i="151"/>
  <c r="AA78" i="151"/>
  <c r="AA87" i="151"/>
  <c r="O21" i="151"/>
  <c r="BD21" i="151" s="1"/>
  <c r="D53" i="151"/>
  <c r="O6" i="151"/>
  <c r="BD6" i="151" s="1"/>
  <c r="AA14" i="151"/>
  <c r="D87" i="151"/>
  <c r="AA21" i="151"/>
  <c r="AA39" i="151"/>
  <c r="D7" i="159"/>
  <c r="B16" i="127"/>
  <c r="D277" i="159" s="1"/>
  <c r="R2" i="190"/>
  <c r="AE1" i="177"/>
  <c r="AE1" i="193"/>
  <c r="AE1" i="190"/>
  <c r="AE2" i="176"/>
  <c r="D23" i="176" s="1"/>
  <c r="B23" i="176" s="1"/>
  <c r="R2" i="193"/>
  <c r="AE2" i="191"/>
  <c r="D36" i="191" s="1"/>
  <c r="B36" i="191" s="1"/>
  <c r="B37" i="191" s="1"/>
  <c r="AE1" i="191"/>
  <c r="V267" i="159"/>
  <c r="AE2" i="177"/>
  <c r="D23" i="177" s="1"/>
  <c r="B23" i="177" s="1"/>
  <c r="B24" i="177" s="1"/>
  <c r="AE1" i="130"/>
  <c r="R2" i="194"/>
  <c r="V279" i="159"/>
  <c r="I69" i="159"/>
  <c r="R2" i="130"/>
  <c r="R2" i="176"/>
  <c r="AE1" i="196"/>
  <c r="AE2" i="195"/>
  <c r="D36" i="195" s="1"/>
  <c r="B36" i="195" s="1"/>
  <c r="B37" i="195" s="1"/>
  <c r="E145" i="159"/>
  <c r="W20" i="159"/>
  <c r="B19" i="192"/>
  <c r="B20" i="192"/>
  <c r="B21" i="192" s="1"/>
  <c r="B22" i="192" s="1"/>
  <c r="AE1" i="195"/>
  <c r="V221" i="159"/>
  <c r="AA94" i="151"/>
  <c r="O94" i="151"/>
  <c r="BD94" i="151" s="1"/>
  <c r="D94" i="151"/>
  <c r="R2" i="195"/>
  <c r="R2" i="196"/>
  <c r="V207" i="159"/>
  <c r="B18" i="194"/>
  <c r="B17" i="194"/>
  <c r="J42" i="196"/>
  <c r="L39" i="196"/>
  <c r="D39" i="196"/>
  <c r="D255" i="159"/>
  <c r="AE2" i="196"/>
  <c r="D67" i="196" s="1"/>
  <c r="B67" i="196" s="1"/>
  <c r="X131" i="159"/>
  <c r="AO101" i="159"/>
  <c r="D207" i="159"/>
  <c r="Z113" i="159"/>
  <c r="BX40" i="196"/>
  <c r="BC40" i="196" s="1"/>
  <c r="B19" i="194"/>
  <c r="B20" i="194" s="1"/>
  <c r="E131" i="159"/>
  <c r="BX38" i="196"/>
  <c r="BC38" i="196" s="1"/>
  <c r="AE2" i="194"/>
  <c r="D98" i="194" s="1"/>
  <c r="B98" i="194" s="1"/>
  <c r="BX36" i="196"/>
  <c r="BC36" i="196" s="1"/>
  <c r="D221" i="159"/>
  <c r="AD161" i="159"/>
  <c r="AE1" i="194"/>
  <c r="D43" i="196"/>
  <c r="L43" i="196"/>
  <c r="J46" i="196"/>
  <c r="J44" i="196"/>
  <c r="D41" i="196"/>
  <c r="L41" i="196"/>
  <c r="V255" i="159"/>
  <c r="D235" i="159"/>
  <c r="D193" i="159"/>
  <c r="A45" i="199"/>
  <c r="A48" i="199" s="1"/>
  <c r="B101" i="151"/>
  <c r="AE2" i="130" l="1"/>
  <c r="D23" i="130" s="1"/>
  <c r="B23" i="130" s="1"/>
  <c r="I161" i="159"/>
  <c r="AA69" i="159"/>
  <c r="B17" i="196"/>
  <c r="AE1" i="192"/>
  <c r="AM7" i="159"/>
  <c r="V193" i="159"/>
  <c r="B18" i="129"/>
  <c r="R2" i="177"/>
  <c r="AE1" i="129"/>
  <c r="AE2" i="190"/>
  <c r="D23" i="190" s="1"/>
  <c r="B23" i="190" s="1"/>
  <c r="B24" i="190" s="1"/>
  <c r="AE2" i="192"/>
  <c r="D36" i="192" s="1"/>
  <c r="B36" i="192" s="1"/>
  <c r="B37" i="192" s="1"/>
  <c r="R2" i="192"/>
  <c r="R2" i="129"/>
  <c r="R2" i="191"/>
  <c r="AE2" i="193"/>
  <c r="AA85" i="159"/>
  <c r="AE2" i="129"/>
  <c r="AE1" i="176"/>
  <c r="BB4" i="176"/>
  <c r="BB8" i="176"/>
  <c r="BB7" i="176"/>
  <c r="BV5" i="176"/>
  <c r="BV5" i="130"/>
  <c r="BB4" i="130"/>
  <c r="BB23" i="130" s="1"/>
  <c r="BB7" i="130"/>
  <c r="BB8" i="130"/>
  <c r="BX41" i="196"/>
  <c r="BB8" i="194"/>
  <c r="BX39" i="196"/>
  <c r="BC39" i="196" s="1"/>
  <c r="BV5" i="194"/>
  <c r="L44" i="196"/>
  <c r="D44" i="196"/>
  <c r="J47" i="196"/>
  <c r="L42" i="196"/>
  <c r="D42" i="196"/>
  <c r="J45" i="196"/>
  <c r="BB7" i="194"/>
  <c r="B99" i="194"/>
  <c r="B104" i="194" s="1"/>
  <c r="B105" i="194" s="1"/>
  <c r="O101" i="151"/>
  <c r="BD101" i="151" s="1"/>
  <c r="B164" i="151"/>
  <c r="AA101" i="151"/>
  <c r="B193" i="151"/>
  <c r="D101" i="151"/>
  <c r="J49" i="196"/>
  <c r="L46" i="196"/>
  <c r="D46" i="196"/>
  <c r="B21" i="194"/>
  <c r="BX43" i="196"/>
  <c r="BC43" i="196"/>
  <c r="BB7" i="196"/>
  <c r="BB8" i="196"/>
  <c r="BV5" i="196"/>
  <c r="BB4" i="196"/>
  <c r="BB67" i="196" s="1"/>
  <c r="B68" i="196"/>
  <c r="B73" i="196" s="1"/>
  <c r="B74" i="196" s="1"/>
  <c r="BV5" i="195"/>
  <c r="BB37" i="195" s="1"/>
  <c r="BB38" i="195" s="1"/>
  <c r="BB4" i="195"/>
  <c r="BB36" i="195" s="1"/>
  <c r="BB8" i="195"/>
  <c r="BB7" i="195"/>
  <c r="BB4" i="194"/>
  <c r="BB98" i="194" s="1"/>
  <c r="BC41" i="196" l="1"/>
  <c r="B18" i="196"/>
  <c r="B19" i="129"/>
  <c r="BB4" i="190"/>
  <c r="BB23" i="190" s="1"/>
  <c r="BV5" i="190"/>
  <c r="BB24" i="190" s="1"/>
  <c r="BB25" i="190" s="1"/>
  <c r="BB7" i="190"/>
  <c r="BB23" i="176"/>
  <c r="BB24" i="176"/>
  <c r="BB7" i="177"/>
  <c r="BB4" i="177"/>
  <c r="BB23" i="177" s="1"/>
  <c r="BB8" i="177"/>
  <c r="BV5" i="177"/>
  <c r="BB24" i="177" s="1"/>
  <c r="BB25" i="177" s="1"/>
  <c r="D36" i="193"/>
  <c r="B36" i="193" s="1"/>
  <c r="B37" i="193" s="1"/>
  <c r="BB4" i="193"/>
  <c r="BV5" i="193"/>
  <c r="BB37" i="193" s="1"/>
  <c r="BB38" i="193" s="1"/>
  <c r="BB8" i="193"/>
  <c r="BB7" i="193"/>
  <c r="BB8" i="191"/>
  <c r="BV5" i="191"/>
  <c r="BB37" i="191" s="1"/>
  <c r="BB38" i="191" s="1"/>
  <c r="BB7" i="191"/>
  <c r="BB4" i="191"/>
  <c r="BB36" i="191" s="1"/>
  <c r="BB8" i="190"/>
  <c r="BB7" i="129"/>
  <c r="BV5" i="129"/>
  <c r="BB68" i="129" s="1"/>
  <c r="BB4" i="129"/>
  <c r="BB67" i="129" s="1"/>
  <c r="BB8" i="129"/>
  <c r="BB8" i="192"/>
  <c r="BB7" i="192"/>
  <c r="BV5" i="192"/>
  <c r="BB37" i="192" s="1"/>
  <c r="BB38" i="192" s="1"/>
  <c r="BB4" i="192"/>
  <c r="BB36" i="192" s="1"/>
  <c r="D193" i="151"/>
  <c r="AA193" i="151"/>
  <c r="O193" i="151"/>
  <c r="BD193" i="151" s="1"/>
  <c r="L45" i="196"/>
  <c r="J48" i="196"/>
  <c r="D45" i="196"/>
  <c r="BB99" i="194"/>
  <c r="BB100" i="194" s="1"/>
  <c r="BB101" i="194" s="1"/>
  <c r="BB102" i="194" s="1"/>
  <c r="BB103" i="194" s="1"/>
  <c r="BB105" i="194"/>
  <c r="BB104" i="194"/>
  <c r="B22" i="194"/>
  <c r="D164" i="151"/>
  <c r="O164" i="151"/>
  <c r="BD164" i="151" s="1"/>
  <c r="AA164" i="151"/>
  <c r="B226" i="151"/>
  <c r="BX42" i="196"/>
  <c r="BC42" i="196" s="1"/>
  <c r="J50" i="196"/>
  <c r="L47" i="196"/>
  <c r="D47" i="196"/>
  <c r="BB68" i="196"/>
  <c r="BB69" i="196" s="1"/>
  <c r="BB70" i="196" s="1"/>
  <c r="BB71" i="196" s="1"/>
  <c r="BB72" i="196" s="1"/>
  <c r="BB74" i="196"/>
  <c r="BB73" i="196"/>
  <c r="BX46" i="196"/>
  <c r="BC46" i="196" s="1"/>
  <c r="J52" i="196"/>
  <c r="L49" i="196"/>
  <c r="D49" i="196"/>
  <c r="BX44" i="196"/>
  <c r="BC44" i="196" s="1"/>
  <c r="B19" i="196" l="1"/>
  <c r="B20" i="129"/>
  <c r="BB36" i="193"/>
  <c r="BX47" i="196"/>
  <c r="BC47" i="196" s="1"/>
  <c r="L52" i="196"/>
  <c r="D52" i="196"/>
  <c r="J55" i="196"/>
  <c r="B23" i="194"/>
  <c r="B24" i="194" s="1"/>
  <c r="B25" i="194" s="1"/>
  <c r="B26" i="194" s="1"/>
  <c r="B27" i="194" s="1"/>
  <c r="B28" i="194" s="1"/>
  <c r="B29" i="194" s="1"/>
  <c r="B30" i="194" s="1"/>
  <c r="B31" i="194" s="1"/>
  <c r="B32" i="194" s="1"/>
  <c r="B35" i="194" s="1"/>
  <c r="B36" i="194" s="1"/>
  <c r="B37" i="194" s="1"/>
  <c r="B38" i="194" s="1"/>
  <c r="B39" i="194" s="1"/>
  <c r="B40" i="194" s="1"/>
  <c r="B41" i="194" s="1"/>
  <c r="B42" i="194" s="1"/>
  <c r="B43" i="194" s="1"/>
  <c r="B44" i="194" s="1"/>
  <c r="B45" i="194" s="1"/>
  <c r="B46" i="194" s="1"/>
  <c r="B47" i="194" s="1"/>
  <c r="B48" i="194" s="1"/>
  <c r="B49" i="194" s="1"/>
  <c r="B50" i="194" s="1"/>
  <c r="B51" i="194" s="1"/>
  <c r="B52" i="194" s="1"/>
  <c r="B53" i="194" s="1"/>
  <c r="B54" i="194" s="1"/>
  <c r="B55" i="194" s="1"/>
  <c r="B56" i="194" s="1"/>
  <c r="B57" i="194" s="1"/>
  <c r="B58" i="194" s="1"/>
  <c r="B59" i="194" s="1"/>
  <c r="B60" i="194" s="1"/>
  <c r="B61" i="194" s="1"/>
  <c r="B62" i="194" s="1"/>
  <c r="B63" i="194" s="1"/>
  <c r="B66" i="194" s="1"/>
  <c r="D48" i="196"/>
  <c r="J51" i="196"/>
  <c r="L48" i="196"/>
  <c r="BX45" i="196"/>
  <c r="BC45" i="196" s="1"/>
  <c r="B250" i="151"/>
  <c r="O226" i="151"/>
  <c r="B274" i="151"/>
  <c r="D226" i="151"/>
  <c r="AA226" i="151"/>
  <c r="BX49" i="196"/>
  <c r="BC49" i="196" s="1"/>
  <c r="L50" i="196"/>
  <c r="D50" i="196"/>
  <c r="J53" i="196"/>
  <c r="B20" i="196" l="1"/>
  <c r="B21" i="196"/>
  <c r="B22" i="196" s="1"/>
  <c r="B23" i="196" s="1"/>
  <c r="B21" i="129"/>
  <c r="L53" i="196"/>
  <c r="D53" i="196"/>
  <c r="J56" i="196"/>
  <c r="L55" i="196"/>
  <c r="D55" i="196"/>
  <c r="BX48" i="196"/>
  <c r="BC48" i="196"/>
  <c r="BX52" i="196"/>
  <c r="BC52" i="196" s="1"/>
  <c r="D51" i="196"/>
  <c r="J54" i="196"/>
  <c r="L51" i="196"/>
  <c r="D274" i="151"/>
  <c r="AA274" i="151"/>
  <c r="O274" i="151"/>
  <c r="BD226" i="151"/>
  <c r="BD163" i="151"/>
  <c r="O250" i="151"/>
  <c r="BD250" i="151" s="1"/>
  <c r="AA250" i="151"/>
  <c r="D250" i="151"/>
  <c r="BX50" i="196"/>
  <c r="BC50" i="196" s="1"/>
  <c r="B24" i="196" l="1"/>
  <c r="B25" i="196"/>
  <c r="B26" i="196" s="1"/>
  <c r="B22" i="129"/>
  <c r="L54" i="196"/>
  <c r="D54" i="196"/>
  <c r="BX55" i="196"/>
  <c r="BC55" i="196" s="1"/>
  <c r="D56" i="196"/>
  <c r="L56" i="196"/>
  <c r="BX53" i="196"/>
  <c r="BC53" i="196" s="1"/>
  <c r="BX51" i="196"/>
  <c r="BC51" i="196" s="1"/>
  <c r="B27" i="196" l="1"/>
  <c r="B23" i="129"/>
  <c r="B24" i="129" s="1"/>
  <c r="B25" i="129" s="1"/>
  <c r="BX56" i="196"/>
  <c r="BC56" i="196" s="1"/>
  <c r="BX54" i="196"/>
  <c r="BC54" i="196" s="1"/>
  <c r="B28" i="196" l="1"/>
  <c r="B29" i="196"/>
  <c r="B30" i="196" s="1"/>
  <c r="B31" i="196" s="1"/>
  <c r="B32" i="196" s="1"/>
  <c r="B26" i="129"/>
  <c r="B35" i="196" l="1"/>
  <c r="B36" i="196"/>
  <c r="B37" i="196"/>
  <c r="B38" i="196" s="1"/>
  <c r="B39" i="196" s="1"/>
  <c r="B40" i="196" s="1"/>
  <c r="B41" i="196" s="1"/>
  <c r="B42" i="196" s="1"/>
  <c r="B27" i="129"/>
  <c r="B43" i="196" l="1"/>
  <c r="B44" i="196" s="1"/>
  <c r="B28" i="129"/>
  <c r="B45" i="196" l="1"/>
  <c r="B29" i="129"/>
  <c r="B46" i="196" l="1"/>
  <c r="B47" i="196" s="1"/>
  <c r="B30" i="129"/>
  <c r="B48" i="196" l="1"/>
  <c r="B49" i="196" s="1"/>
  <c r="B50" i="196" s="1"/>
  <c r="B51" i="196" s="1"/>
  <c r="B52" i="196" s="1"/>
  <c r="B53" i="196" s="1"/>
  <c r="B31" i="129"/>
  <c r="B54" i="196" l="1"/>
  <c r="B55" i="196" s="1"/>
  <c r="B56" i="196" s="1"/>
  <c r="B57" i="196" s="1"/>
  <c r="B58" i="196" s="1"/>
  <c r="B59" i="196" s="1"/>
  <c r="B60" i="196" s="1"/>
  <c r="B61" i="196" s="1"/>
  <c r="B32" i="129"/>
  <c r="B37" i="129" l="1"/>
  <c r="B38" i="129" l="1"/>
  <c r="B39" i="129" l="1"/>
  <c r="B40" i="129" l="1"/>
  <c r="B41" i="129" l="1"/>
  <c r="B42" i="129" l="1"/>
  <c r="B43" i="129" l="1"/>
  <c r="B44" i="129" s="1"/>
  <c r="B45" i="129" s="1"/>
  <c r="B46" i="129" s="1"/>
  <c r="B47" i="129" s="1"/>
  <c r="B48" i="129" s="1"/>
  <c r="B49" i="129" l="1"/>
  <c r="B50" i="129" s="1"/>
  <c r="B51" i="129" l="1"/>
  <c r="B52" i="129" l="1"/>
  <c r="B53" i="129" s="1"/>
  <c r="B60" i="129" s="1"/>
  <c r="B57" i="129" l="1"/>
  <c r="B58" i="129" s="1"/>
  <c r="B59" i="129" s="1"/>
  <c r="B61" i="129" s="1"/>
  <c r="B62" i="129" s="1"/>
</calcChain>
</file>

<file path=xl/sharedStrings.xml><?xml version="1.0" encoding="utf-8"?>
<sst xmlns="http://schemas.openxmlformats.org/spreadsheetml/2006/main" count="60981" uniqueCount="13510">
  <si>
    <t>Null</t>
    <phoneticPr fontId="7"/>
  </si>
  <si>
    <t>PK</t>
    <phoneticPr fontId="7"/>
  </si>
  <si>
    <t>Index</t>
    <phoneticPr fontId="7"/>
  </si>
  <si>
    <t>テーブル名</t>
    <rPh sb="4" eb="5">
      <t>メイ</t>
    </rPh>
    <phoneticPr fontId="7"/>
  </si>
  <si>
    <t>物理名</t>
    <rPh sb="0" eb="2">
      <t>ブツリ</t>
    </rPh>
    <rPh sb="2" eb="3">
      <t>メイ</t>
    </rPh>
    <phoneticPr fontId="7"/>
  </si>
  <si>
    <t>論理名</t>
    <rPh sb="0" eb="2">
      <t>ロンリ</t>
    </rPh>
    <rPh sb="2" eb="3">
      <t>メイ</t>
    </rPh>
    <phoneticPr fontId="7"/>
  </si>
  <si>
    <t>属性</t>
    <rPh sb="0" eb="2">
      <t>ゾクセイ</t>
    </rPh>
    <phoneticPr fontId="7"/>
  </si>
  <si>
    <t>サイズ</t>
    <phoneticPr fontId="7"/>
  </si>
  <si>
    <t>備考</t>
    <rPh sb="0" eb="2">
      <t>ビコウ</t>
    </rPh>
    <phoneticPr fontId="7"/>
  </si>
  <si>
    <t>タイプ</t>
    <phoneticPr fontId="7"/>
  </si>
  <si>
    <t>プロジェクトコード</t>
    <phoneticPr fontId="31"/>
  </si>
  <si>
    <t>－</t>
    <phoneticPr fontId="31"/>
  </si>
  <si>
    <t>システム設計書</t>
    <rPh sb="4" eb="7">
      <t>セッケイショ</t>
    </rPh>
    <phoneticPr fontId="31"/>
  </si>
  <si>
    <t>部署名</t>
    <rPh sb="0" eb="2">
      <t>ブショ</t>
    </rPh>
    <rPh sb="2" eb="3">
      <t>メイ</t>
    </rPh>
    <phoneticPr fontId="31"/>
  </si>
  <si>
    <t>システム名称</t>
    <rPh sb="4" eb="6">
      <t>メイショウ</t>
    </rPh>
    <phoneticPr fontId="31"/>
  </si>
  <si>
    <t>Ｊ－ＳＯＸ管理文書</t>
    <rPh sb="5" eb="9">
      <t>カンリブンショ</t>
    </rPh>
    <phoneticPr fontId="31"/>
  </si>
  <si>
    <t>承認</t>
    <rPh sb="0" eb="2">
      <t>ショウニン</t>
    </rPh>
    <phoneticPr fontId="31"/>
  </si>
  <si>
    <t>印</t>
    <rPh sb="0" eb="1">
      <t>イン</t>
    </rPh>
    <phoneticPr fontId="31"/>
  </si>
  <si>
    <t>所属</t>
    <rPh sb="0" eb="2">
      <t>ショゾク</t>
    </rPh>
    <phoneticPr fontId="31"/>
  </si>
  <si>
    <t>氏名</t>
    <rPh sb="0" eb="2">
      <t>シメイ</t>
    </rPh>
    <phoneticPr fontId="31"/>
  </si>
  <si>
    <t>審査</t>
    <rPh sb="0" eb="2">
      <t>シンサ</t>
    </rPh>
    <phoneticPr fontId="31"/>
  </si>
  <si>
    <t>作成</t>
    <rPh sb="0" eb="2">
      <t>サクセイ</t>
    </rPh>
    <phoneticPr fontId="31"/>
  </si>
  <si>
    <t>システム名称</t>
    <rPh sb="4" eb="6">
      <t>メイショウ</t>
    </rPh>
    <phoneticPr fontId="7"/>
  </si>
  <si>
    <t>日付</t>
    <rPh sb="0" eb="2">
      <t>ヒヅケ</t>
    </rPh>
    <phoneticPr fontId="7"/>
  </si>
  <si>
    <t>版数</t>
    <rPh sb="0" eb="2">
      <t>ハンスウ</t>
    </rPh>
    <phoneticPr fontId="7"/>
  </si>
  <si>
    <t>変 更 内 容</t>
    <rPh sb="0" eb="1">
      <t>ヘン</t>
    </rPh>
    <rPh sb="2" eb="3">
      <t>サラ</t>
    </rPh>
    <rPh sb="4" eb="5">
      <t>ウチ</t>
    </rPh>
    <rPh sb="6" eb="7">
      <t>カタチ</t>
    </rPh>
    <phoneticPr fontId="7"/>
  </si>
  <si>
    <t>変更シート</t>
    <rPh sb="0" eb="2">
      <t>ヘンコウ</t>
    </rPh>
    <phoneticPr fontId="7"/>
  </si>
  <si>
    <t>担当者</t>
    <rPh sb="0" eb="3">
      <t>タントウシャ</t>
    </rPh>
    <phoneticPr fontId="7"/>
  </si>
  <si>
    <t>備　考</t>
    <rPh sb="0" eb="1">
      <t>ビ</t>
    </rPh>
    <rPh sb="2" eb="3">
      <t>コウ</t>
    </rPh>
    <phoneticPr fontId="7"/>
  </si>
  <si>
    <t>No</t>
    <phoneticPr fontId="7"/>
  </si>
  <si>
    <t>DB名</t>
    <rPh sb="2" eb="3">
      <t>メイ</t>
    </rPh>
    <phoneticPr fontId="7"/>
  </si>
  <si>
    <t>更新</t>
    <rPh sb="0" eb="2">
      <t>コウシン</t>
    </rPh>
    <phoneticPr fontId="7"/>
  </si>
  <si>
    <t>作成</t>
    <rPh sb="0" eb="2">
      <t>サクセイ</t>
    </rPh>
    <phoneticPr fontId="7"/>
  </si>
  <si>
    <t>Ｎｏ</t>
    <phoneticPr fontId="7"/>
  </si>
  <si>
    <t>カラム名</t>
    <rPh sb="3" eb="4">
      <t>メイ</t>
    </rPh>
    <phoneticPr fontId="7"/>
  </si>
  <si>
    <t>No</t>
    <phoneticPr fontId="31"/>
  </si>
  <si>
    <t>インデックス名</t>
    <rPh sb="6" eb="7">
      <t>メイ</t>
    </rPh>
    <phoneticPr fontId="31"/>
  </si>
  <si>
    <t>カラムリスト</t>
    <phoneticPr fontId="31"/>
  </si>
  <si>
    <t>主</t>
    <rPh sb="0" eb="1">
      <t>シュ</t>
    </rPh>
    <phoneticPr fontId="31"/>
  </si>
  <si>
    <t>並び順</t>
    <rPh sb="0" eb="1">
      <t>ナラ</t>
    </rPh>
    <rPh sb="2" eb="3">
      <t>ジュン</t>
    </rPh>
    <phoneticPr fontId="31"/>
  </si>
  <si>
    <t>備考</t>
    <rPh sb="0" eb="2">
      <t>ビコウ</t>
    </rPh>
    <phoneticPr fontId="31"/>
  </si>
  <si>
    <t>書類名</t>
    <rPh sb="0" eb="2">
      <t>ショルイ</t>
    </rPh>
    <rPh sb="2" eb="3">
      <t>メイ</t>
    </rPh>
    <phoneticPr fontId="7"/>
  </si>
  <si>
    <t>テーブル概要</t>
    <rPh sb="4" eb="6">
      <t>ガイヨウ</t>
    </rPh>
    <phoneticPr fontId="7"/>
  </si>
  <si>
    <t>IDENTITY</t>
    <phoneticPr fontId="7"/>
  </si>
  <si>
    <t>初版</t>
    <rPh sb="0" eb="1">
      <t>ショ</t>
    </rPh>
    <rPh sb="1" eb="2">
      <t>ハン</t>
    </rPh>
    <phoneticPr fontId="7"/>
  </si>
  <si>
    <r>
      <t>Y</t>
    </r>
    <r>
      <rPr>
        <sz val="9"/>
        <rFont val="メイリオ"/>
        <family val="3"/>
        <charset val="128"/>
      </rPr>
      <t>ES</t>
    </r>
    <phoneticPr fontId="46"/>
  </si>
  <si>
    <t>×</t>
    <phoneticPr fontId="46"/>
  </si>
  <si>
    <t>所属コード</t>
    <rPh sb="0" eb="2">
      <t>ショゾク</t>
    </rPh>
    <phoneticPr fontId="46"/>
  </si>
  <si>
    <t>char</t>
    <phoneticPr fontId="7"/>
  </si>
  <si>
    <t>datetime</t>
    <phoneticPr fontId="7"/>
  </si>
  <si>
    <t>created_date</t>
  </si>
  <si>
    <t>created_tantou_id</t>
  </si>
  <si>
    <t>updated_date</t>
  </si>
  <si>
    <t>updated_tantou_id</t>
  </si>
  <si>
    <t>采野</t>
    <rPh sb="0" eb="2">
      <t>ウ</t>
    </rPh>
    <phoneticPr fontId="7"/>
  </si>
  <si>
    <t>不具合内容番号</t>
    <rPh sb="0" eb="3">
      <t>フグアイ</t>
    </rPh>
    <rPh sb="3" eb="5">
      <t>ナイヨウ</t>
    </rPh>
    <rPh sb="5" eb="7">
      <t>バンゴウ</t>
    </rPh>
    <phoneticPr fontId="46"/>
  </si>
  <si>
    <t>int</t>
  </si>
  <si>
    <t>4</t>
  </si>
  <si>
    <t>対策内容番号</t>
    <rPh sb="0" eb="2">
      <t>タイサク</t>
    </rPh>
    <rPh sb="2" eb="4">
      <t>ナイヨウ</t>
    </rPh>
    <rPh sb="4" eb="6">
      <t>バンゴウ</t>
    </rPh>
    <phoneticPr fontId="46"/>
  </si>
  <si>
    <t>間休コード</t>
    <rPh sb="0" eb="2">
      <t>カンキュウ</t>
    </rPh>
    <phoneticPr fontId="46"/>
  </si>
  <si>
    <t>char</t>
  </si>
  <si>
    <t>ステージNo</t>
    <phoneticPr fontId="46"/>
  </si>
  <si>
    <t>内容</t>
    <rPh sb="0" eb="2">
      <t>ナイヨウ</t>
    </rPh>
    <phoneticPr fontId="46"/>
  </si>
  <si>
    <t>対策内容</t>
    <rPh sb="0" eb="2">
      <t>タイサク</t>
    </rPh>
    <rPh sb="2" eb="4">
      <t>ナイヨウ</t>
    </rPh>
    <phoneticPr fontId="46"/>
  </si>
  <si>
    <t>データベース設計書</t>
    <rPh sb="6" eb="8">
      <t>セッケイ</t>
    </rPh>
    <rPh sb="8" eb="9">
      <t>ショ</t>
    </rPh>
    <phoneticPr fontId="31"/>
  </si>
  <si>
    <t>資料名</t>
    <rPh sb="0" eb="2">
      <t>シリョウ</t>
    </rPh>
    <rPh sb="2" eb="3">
      <t>メイ</t>
    </rPh>
    <phoneticPr fontId="7"/>
  </si>
  <si>
    <t>テーブル一覧</t>
    <rPh sb="4" eb="6">
      <t>イチラン</t>
    </rPh>
    <phoneticPr fontId="47"/>
  </si>
  <si>
    <t>ビュー一覧</t>
    <rPh sb="3" eb="5">
      <t>イチラン</t>
    </rPh>
    <phoneticPr fontId="47"/>
  </si>
  <si>
    <t>ビュー名</t>
    <rPh sb="3" eb="4">
      <t>メイ</t>
    </rPh>
    <phoneticPr fontId="7"/>
  </si>
  <si>
    <t>ビュー定義</t>
    <rPh sb="3" eb="5">
      <t>テイギ</t>
    </rPh>
    <phoneticPr fontId="47"/>
  </si>
  <si>
    <t>抽出項目</t>
    <rPh sb="0" eb="2">
      <t>チュウシュツ</t>
    </rPh>
    <rPh sb="2" eb="4">
      <t>コウモク</t>
    </rPh>
    <phoneticPr fontId="46"/>
  </si>
  <si>
    <t>結合条件</t>
    <rPh sb="0" eb="2">
      <t>ケツゴウ</t>
    </rPh>
    <rPh sb="2" eb="4">
      <t>ジョウケン</t>
    </rPh>
    <phoneticPr fontId="46"/>
  </si>
  <si>
    <t>抽出条件</t>
    <rPh sb="0" eb="2">
      <t>チュウシュツ</t>
    </rPh>
    <rPh sb="2" eb="4">
      <t>ジョウケン</t>
    </rPh>
    <phoneticPr fontId="46"/>
  </si>
  <si>
    <t>upk_k42</t>
    <phoneticPr fontId="46"/>
  </si>
  <si>
    <t>クエリ名</t>
    <rPh sb="3" eb="4">
      <t>メイ</t>
    </rPh>
    <phoneticPr fontId="46"/>
  </si>
  <si>
    <t>部品番号</t>
  </si>
  <si>
    <t>2</t>
  </si>
  <si>
    <t>8</t>
  </si>
  <si>
    <t>外部データベース</t>
    <rPh sb="0" eb="2">
      <t>ガイブ</t>
    </rPh>
    <phoneticPr fontId="7"/>
  </si>
  <si>
    <t>DBエンジン</t>
    <phoneticPr fontId="7"/>
  </si>
  <si>
    <t>data_id</t>
  </si>
  <si>
    <t>集合条件</t>
    <rPh sb="0" eb="2">
      <t>シュウゴウ</t>
    </rPh>
    <rPh sb="2" eb="4">
      <t>ジョウケン</t>
    </rPh>
    <phoneticPr fontId="46"/>
  </si>
  <si>
    <t>Ｎｏ</t>
    <phoneticPr fontId="7"/>
  </si>
  <si>
    <t>項目の初期値設定</t>
    <rPh sb="0" eb="2">
      <t>コウモク</t>
    </rPh>
    <rPh sb="3" eb="6">
      <t>ショキチ</t>
    </rPh>
    <rPh sb="6" eb="8">
      <t>セッテイ</t>
    </rPh>
    <phoneticPr fontId="46"/>
  </si>
  <si>
    <t>);</t>
    <phoneticPr fontId="46"/>
  </si>
  <si>
    <t>);</t>
    <phoneticPr fontId="46"/>
  </si>
  <si>
    <t>buhin_no</t>
  </si>
  <si>
    <t>datetime</t>
  </si>
  <si>
    <t>ステージNo</t>
  </si>
  <si>
    <t>smallint</t>
  </si>
  <si>
    <t>delete_tantou_id</t>
  </si>
  <si>
    <t>delete_date</t>
  </si>
  <si>
    <t>論理名</t>
    <rPh sb="0" eb="2">
      <t>ロンリ</t>
    </rPh>
    <rPh sb="2" eb="3">
      <t>メイ</t>
    </rPh>
    <phoneticPr fontId="46"/>
  </si>
  <si>
    <t>物理名</t>
    <rPh sb="0" eb="2">
      <t>ブツリ</t>
    </rPh>
    <rPh sb="2" eb="3">
      <t>メイ</t>
    </rPh>
    <phoneticPr fontId="46"/>
  </si>
  <si>
    <t>ＥＲ図</t>
    <rPh sb="2" eb="3">
      <t>ズ</t>
    </rPh>
    <phoneticPr fontId="47"/>
  </si>
  <si>
    <t>No</t>
    <phoneticPr fontId="46"/>
  </si>
  <si>
    <t>論理名（物理名）</t>
    <rPh sb="0" eb="3">
      <t>ロンリメイ</t>
    </rPh>
    <rPh sb="4" eb="7">
      <t>ブツリメイ</t>
    </rPh>
    <phoneticPr fontId="46"/>
  </si>
  <si>
    <t>担当者ID</t>
    <phoneticPr fontId="46"/>
  </si>
  <si>
    <t>所属コード(FK)</t>
    <phoneticPr fontId="46"/>
  </si>
  <si>
    <t>職番</t>
  </si>
  <si>
    <t>所属名称</t>
    <rPh sb="0" eb="2">
      <t>ショゾク</t>
    </rPh>
    <rPh sb="2" eb="4">
      <t>メイショウ</t>
    </rPh>
    <phoneticPr fontId="46"/>
  </si>
  <si>
    <t>姓</t>
    <phoneticPr fontId="46"/>
  </si>
  <si>
    <t>名</t>
  </si>
  <si>
    <t>略称(ID)</t>
    <phoneticPr fontId="46"/>
  </si>
  <si>
    <t>所属コード</t>
  </si>
  <si>
    <t>次回生産勤務区分ID</t>
  </si>
  <si>
    <t>立会担当ID</t>
  </si>
  <si>
    <t>レコード削除者ID</t>
  </si>
  <si>
    <t>レコード作成者ID</t>
  </si>
  <si>
    <t>レコード編集者ID</t>
  </si>
  <si>
    <t>所属マスタ(mm_syozoku)</t>
  </si>
  <si>
    <t>勤務区分マスタ(mm_kinmu_group)</t>
  </si>
  <si>
    <t>勤務区分ID</t>
  </si>
  <si>
    <t>勤務区分略称</t>
  </si>
  <si>
    <t>担当マスタ(mm_staff)</t>
  </si>
  <si>
    <t>加工補修手配書データID</t>
  </si>
  <si>
    <t>部品番号</t>
    <phoneticPr fontId="46"/>
  </si>
  <si>
    <t>作業手配指示データID</t>
  </si>
  <si>
    <t>作業手配指示担当ID</t>
    <rPh sb="6" eb="8">
      <t>タントウ</t>
    </rPh>
    <phoneticPr fontId="46"/>
  </si>
  <si>
    <t>作業担当ID1</t>
    <rPh sb="0" eb="2">
      <t>サギョウ</t>
    </rPh>
    <rPh sb="2" eb="4">
      <t>タントウ</t>
    </rPh>
    <phoneticPr fontId="46"/>
  </si>
  <si>
    <t>作業担当ID2</t>
    <rPh sb="0" eb="2">
      <t>サギョウ</t>
    </rPh>
    <rPh sb="2" eb="4">
      <t>タントウ</t>
    </rPh>
    <phoneticPr fontId="46"/>
  </si>
  <si>
    <t>作業担当ID3</t>
    <rPh sb="0" eb="2">
      <t>サギョウ</t>
    </rPh>
    <rPh sb="2" eb="4">
      <t>タントウ</t>
    </rPh>
    <phoneticPr fontId="46"/>
  </si>
  <si>
    <t>工具番号</t>
    <rPh sb="0" eb="4">
      <t>コウグバンゴウ</t>
    </rPh>
    <phoneticPr fontId="46"/>
  </si>
  <si>
    <t>費用発生コード</t>
    <rPh sb="0" eb="2">
      <t>ヒヨウ</t>
    </rPh>
    <rPh sb="2" eb="4">
      <t>ハッセイ</t>
    </rPh>
    <phoneticPr fontId="46"/>
  </si>
  <si>
    <t>現象コード</t>
    <rPh sb="0" eb="2">
      <t>ゲンショウ</t>
    </rPh>
    <phoneticPr fontId="46"/>
  </si>
  <si>
    <t>原因コード</t>
    <rPh sb="0" eb="2">
      <t>ゲンイン</t>
    </rPh>
    <phoneticPr fontId="46"/>
  </si>
  <si>
    <t>勤務区分マスタ</t>
  </si>
  <si>
    <t>勤務区分名称</t>
  </si>
  <si>
    <t>工具番号</t>
  </si>
  <si>
    <t>ストローククリア担当ID</t>
  </si>
  <si>
    <t>費用発生コード</t>
    <phoneticPr fontId="46"/>
  </si>
  <si>
    <t>現象コード</t>
    <rPh sb="0" eb="2">
      <t>ゲンショウ</t>
    </rPh>
    <phoneticPr fontId="46"/>
  </si>
  <si>
    <t>原因コード</t>
    <rPh sb="0" eb="2">
      <t>ゲンイン</t>
    </rPh>
    <phoneticPr fontId="46"/>
  </si>
  <si>
    <t>W/Cコード</t>
    <phoneticPr fontId="46"/>
  </si>
  <si>
    <t>■ER図</t>
    <rPh sb="3" eb="4">
      <t>ズ</t>
    </rPh>
    <phoneticPr fontId="46"/>
  </si>
  <si>
    <t>IE記法で記載</t>
    <rPh sb="2" eb="4">
      <t>キホウ</t>
    </rPh>
    <rPh sb="5" eb="7">
      <t>キサイ</t>
    </rPh>
    <phoneticPr fontId="46"/>
  </si>
  <si>
    <t>エンティティ</t>
    <phoneticPr fontId="46"/>
  </si>
  <si>
    <t>インスタンス</t>
    <phoneticPr fontId="46"/>
  </si>
  <si>
    <t>main_masters</t>
    <phoneticPr fontId="46"/>
  </si>
  <si>
    <t>アトリビュート</t>
    <phoneticPr fontId="46"/>
  </si>
  <si>
    <t>基本的にはインデックスのみ記載</t>
    <rPh sb="0" eb="2">
      <t>キホン</t>
    </rPh>
    <rPh sb="2" eb="3">
      <t>テキ</t>
    </rPh>
    <rPh sb="13" eb="15">
      <t>キサイ</t>
    </rPh>
    <phoneticPr fontId="46"/>
  </si>
  <si>
    <t>カーディナリティ</t>
    <phoneticPr fontId="46"/>
  </si>
  <si>
    <t>該当テーブルの主キー</t>
    <rPh sb="0" eb="2">
      <t>ガイトウ</t>
    </rPh>
    <rPh sb="7" eb="8">
      <t>シュ</t>
    </rPh>
    <phoneticPr fontId="46"/>
  </si>
  <si>
    <t>外部キーには項目名の後ろに"(FK)"を記載</t>
    <rPh sb="0" eb="2">
      <t>ガイブ</t>
    </rPh>
    <rPh sb="6" eb="9">
      <t>コウモクメイ</t>
    </rPh>
    <rPh sb="10" eb="11">
      <t>ウシ</t>
    </rPh>
    <rPh sb="20" eb="22">
      <t>キサイ</t>
    </rPh>
    <phoneticPr fontId="46"/>
  </si>
  <si>
    <t>主キーでないキーは項目名の後ろに"(ID:キー名称)"を記載</t>
    <rPh sb="0" eb="1">
      <t>シュ</t>
    </rPh>
    <rPh sb="9" eb="12">
      <t>コウモクメイ</t>
    </rPh>
    <rPh sb="13" eb="14">
      <t>ウシ</t>
    </rPh>
    <rPh sb="23" eb="25">
      <t>メイショウ</t>
    </rPh>
    <rPh sb="28" eb="30">
      <t>キサイ</t>
    </rPh>
    <phoneticPr fontId="46"/>
  </si>
  <si>
    <t>記号</t>
    <rPh sb="0" eb="2">
      <t>キゴウ</t>
    </rPh>
    <phoneticPr fontId="46"/>
  </si>
  <si>
    <t>説明</t>
    <rPh sb="0" eb="2">
      <t>セツメイ</t>
    </rPh>
    <phoneticPr fontId="46"/>
  </si>
  <si>
    <t>ゼロ</t>
    <phoneticPr fontId="46"/>
  </si>
  <si>
    <t>多</t>
    <rPh sb="0" eb="1">
      <t>タ</t>
    </rPh>
    <phoneticPr fontId="46"/>
  </si>
  <si>
    <t>１対０以上</t>
    <rPh sb="1" eb="2">
      <t>タイ</t>
    </rPh>
    <rPh sb="3" eb="5">
      <t>イジョウ</t>
    </rPh>
    <phoneticPr fontId="46"/>
  </si>
  <si>
    <t>１対1以上</t>
    <rPh sb="1" eb="2">
      <t>タイ</t>
    </rPh>
    <rPh sb="3" eb="5">
      <t>イジョウ</t>
    </rPh>
    <phoneticPr fontId="46"/>
  </si>
  <si>
    <t>0以上対０以上</t>
    <rPh sb="1" eb="3">
      <t>イジョウ</t>
    </rPh>
    <rPh sb="3" eb="4">
      <t>タイ</t>
    </rPh>
    <rPh sb="5" eb="7">
      <t>イジョウ</t>
    </rPh>
    <phoneticPr fontId="46"/>
  </si>
  <si>
    <t>0または1対多</t>
    <rPh sb="5" eb="6">
      <t>タイ</t>
    </rPh>
    <rPh sb="6" eb="7">
      <t>タ</t>
    </rPh>
    <phoneticPr fontId="46"/>
  </si>
  <si>
    <t>加工補修手配書ID(FK)</t>
    <rPh sb="0" eb="2">
      <t>カコウ</t>
    </rPh>
    <rPh sb="2" eb="4">
      <t>ホシュウ</t>
    </rPh>
    <rPh sb="4" eb="6">
      <t>テハイ</t>
    </rPh>
    <rPh sb="6" eb="7">
      <t>ショ</t>
    </rPh>
    <phoneticPr fontId="46"/>
  </si>
  <si>
    <t>間休コードマスタ(mm_kankyu)</t>
    <phoneticPr fontId="46"/>
  </si>
  <si>
    <t>間休コード</t>
  </si>
  <si>
    <t>内容略称(ID:idx_kankyu_ryaku)</t>
    <rPh sb="0" eb="2">
      <t>ナイヨウ</t>
    </rPh>
    <rPh sb="2" eb="4">
      <t>リャクショウ</t>
    </rPh>
    <phoneticPr fontId="46"/>
  </si>
  <si>
    <t>履歴データID</t>
    <rPh sb="0" eb="2">
      <t>リレキ</t>
    </rPh>
    <phoneticPr fontId="46"/>
  </si>
  <si>
    <t>作業手配指示データID(FK)</t>
    <rPh sb="0" eb="2">
      <t>サギョウ</t>
    </rPh>
    <rPh sb="2" eb="4">
      <t>テハイ</t>
    </rPh>
    <rPh sb="4" eb="6">
      <t>シジ</t>
    </rPh>
    <phoneticPr fontId="46"/>
  </si>
  <si>
    <t>履歴ID</t>
    <rPh sb="0" eb="2">
      <t>リレキ</t>
    </rPh>
    <phoneticPr fontId="46"/>
  </si>
  <si>
    <t>工具番号</t>
    <rPh sb="0" eb="4">
      <t>コウグバンゴウ</t>
    </rPh>
    <phoneticPr fontId="46"/>
  </si>
  <si>
    <t>作業者担当ID</t>
  </si>
  <si>
    <t>W/Cコード</t>
  </si>
  <si>
    <t>データID</t>
  </si>
  <si>
    <t>使用設備ID</t>
    <rPh sb="0" eb="2">
      <t>シヨウ</t>
    </rPh>
    <rPh sb="2" eb="4">
      <t>セツビ</t>
    </rPh>
    <phoneticPr fontId="46"/>
  </si>
  <si>
    <t>対策内容ID</t>
  </si>
  <si>
    <t>不具合内容ID</t>
  </si>
  <si>
    <t>プログラムCD</t>
  </si>
  <si>
    <t>プロジェクトコード</t>
  </si>
  <si>
    <t>プログラムコード</t>
  </si>
  <si>
    <t>登録No</t>
  </si>
  <si>
    <t>モジュール</t>
  </si>
  <si>
    <t>UKICS-K6JSS.UNIPRESDB</t>
    <phoneticPr fontId="46"/>
  </si>
  <si>
    <t>ライン</t>
    <phoneticPr fontId="46"/>
  </si>
  <si>
    <t>圧造課生産実績(JIS_SEISAN)</t>
    <rPh sb="0" eb="3">
      <t>アツゾウカ</t>
    </rPh>
    <rPh sb="3" eb="5">
      <t>セイサン</t>
    </rPh>
    <rPh sb="5" eb="7">
      <t>ジッセキ</t>
    </rPh>
    <phoneticPr fontId="46"/>
  </si>
  <si>
    <t>部品番号</t>
    <rPh sb="0" eb="4">
      <t>ブヒンバンゴウ</t>
    </rPh>
    <phoneticPr fontId="46"/>
  </si>
  <si>
    <t>汎用カット金型分類ID(FK)</t>
    <rPh sb="0" eb="2">
      <t>ハンヨウ</t>
    </rPh>
    <rPh sb="5" eb="7">
      <t>カナガタ</t>
    </rPh>
    <rPh sb="7" eb="9">
      <t>ブンルイ</t>
    </rPh>
    <phoneticPr fontId="46"/>
  </si>
  <si>
    <t>汎用カット金型分類ID</t>
  </si>
  <si>
    <t>工具番号(FK)</t>
    <rPh sb="0" eb="2">
      <t>コウグ</t>
    </rPh>
    <rPh sb="2" eb="4">
      <t>バンゴウ</t>
    </rPh>
    <phoneticPr fontId="46"/>
  </si>
  <si>
    <t>工具番号(FK)</t>
    <phoneticPr fontId="46"/>
  </si>
  <si>
    <t>更新履歴</t>
    <rPh sb="0" eb="2">
      <t>コウシン</t>
    </rPh>
    <rPh sb="2" eb="4">
      <t>リレキ</t>
    </rPh>
    <phoneticPr fontId="47"/>
  </si>
  <si>
    <t>更新</t>
    <phoneticPr fontId="31"/>
  </si>
  <si>
    <t>85032JG00A</t>
  </si>
  <si>
    <t>2001</t>
  </si>
  <si>
    <t>57131B5020</t>
  </si>
  <si>
    <t>57132B5020</t>
  </si>
  <si>
    <t>61161B5030</t>
  </si>
  <si>
    <t>61162B5010</t>
  </si>
  <si>
    <t>61162B5030</t>
  </si>
  <si>
    <t>732425TA0A</t>
  </si>
  <si>
    <t>745P41LA0B</t>
  </si>
  <si>
    <t>17216CY00A</t>
  </si>
  <si>
    <t>17217CY00A</t>
  </si>
  <si>
    <t>5220AN290000</t>
  </si>
  <si>
    <t>5220AN300000</t>
  </si>
  <si>
    <t>11331VK30001</t>
  </si>
  <si>
    <t>82148JM00A</t>
  </si>
  <si>
    <t>82149JM00A</t>
  </si>
  <si>
    <t>801434M400</t>
  </si>
  <si>
    <t>821984M400</t>
  </si>
  <si>
    <t>82142JM00A</t>
  </si>
  <si>
    <t>732725TA0A</t>
  </si>
  <si>
    <t>2000</t>
  </si>
  <si>
    <t>30</t>
  </si>
  <si>
    <t>2065</t>
  </si>
  <si>
    <t>2012</t>
  </si>
  <si>
    <t>2040</t>
  </si>
  <si>
    <t>2002</t>
  </si>
  <si>
    <t>2029</t>
  </si>
  <si>
    <t>1500</t>
  </si>
  <si>
    <t>2010</t>
  </si>
  <si>
    <t>2020</t>
  </si>
  <si>
    <t>2003</t>
  </si>
  <si>
    <t>Z</t>
  </si>
  <si>
    <t>2064</t>
  </si>
  <si>
    <t>2006</t>
  </si>
  <si>
    <t>2007</t>
  </si>
  <si>
    <t>2009</t>
  </si>
  <si>
    <t>2024</t>
  </si>
  <si>
    <t>2026</t>
  </si>
  <si>
    <t>2014</t>
  </si>
  <si>
    <t>2018</t>
  </si>
  <si>
    <t>2019</t>
  </si>
  <si>
    <t>2022</t>
  </si>
  <si>
    <t>2028</t>
  </si>
  <si>
    <t>2030</t>
  </si>
  <si>
    <t>2036</t>
  </si>
  <si>
    <t>2043</t>
  </si>
  <si>
    <t>2044</t>
  </si>
  <si>
    <t>2033</t>
  </si>
  <si>
    <t>2004</t>
  </si>
  <si>
    <t>2005</t>
  </si>
  <si>
    <t>2008</t>
  </si>
  <si>
    <t>2013</t>
  </si>
  <si>
    <t>2015</t>
  </si>
  <si>
    <t>2034</t>
  </si>
  <si>
    <t>2047</t>
  </si>
  <si>
    <t>2052</t>
  </si>
  <si>
    <t>2053</t>
  </si>
  <si>
    <t>2055</t>
  </si>
  <si>
    <t>2056</t>
  </si>
  <si>
    <t>2057</t>
  </si>
  <si>
    <t>2058</t>
  </si>
  <si>
    <t>P</t>
  </si>
  <si>
    <t>T</t>
  </si>
  <si>
    <t>部品番号</t>
    <rPh sb="0" eb="2">
      <t>ブヒン</t>
    </rPh>
    <rPh sb="2" eb="4">
      <t>バンゴウ</t>
    </rPh>
    <phoneticPr fontId="46"/>
  </si>
  <si>
    <t>buhin_no</t>
    <phoneticPr fontId="46"/>
  </si>
  <si>
    <t>采野</t>
    <rPh sb="0" eb="2">
      <t>ウ</t>
    </rPh>
    <phoneticPr fontId="31"/>
  </si>
  <si>
    <t>部品番号マスタ</t>
    <rPh sb="0" eb="2">
      <t>ブヒン</t>
    </rPh>
    <rPh sb="2" eb="4">
      <t>バンゴウ</t>
    </rPh>
    <phoneticPr fontId="7"/>
  </si>
  <si>
    <t>mm_buhin_no</t>
  </si>
  <si>
    <t>圧造課用部品番号マスタ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7"/>
  </si>
  <si>
    <t>k60_press_buno_link</t>
  </si>
  <si>
    <t>部品番号リンク情報リスト</t>
    <rPh sb="0" eb="2">
      <t>ブヒン</t>
    </rPh>
    <rPh sb="2" eb="4">
      <t>バンゴウ</t>
    </rPh>
    <rPh sb="7" eb="9">
      <t>ジョウホウ</t>
    </rPh>
    <phoneticPr fontId="46"/>
  </si>
  <si>
    <t>部品番号リスト情報表</t>
    <rPh sb="0" eb="2">
      <t>ブヒン</t>
    </rPh>
    <rPh sb="2" eb="4">
      <t>バンゴウ</t>
    </rPh>
    <rPh sb="7" eb="9">
      <t>ジョウホウ</t>
    </rPh>
    <rPh sb="9" eb="10">
      <t>ヒョウ</t>
    </rPh>
    <phoneticPr fontId="46"/>
  </si>
  <si>
    <t>v_k60_press_buno_list</t>
  </si>
  <si>
    <t>v_k60_press_buno_spread</t>
  </si>
  <si>
    <t>データID</t>
    <phoneticPr fontId="46"/>
  </si>
  <si>
    <t>data_id</t>
    <phoneticPr fontId="46"/>
  </si>
  <si>
    <t>int</t>
    <phoneticPr fontId="46"/>
  </si>
  <si>
    <t>15</t>
    <phoneticPr fontId="46"/>
  </si>
  <si>
    <r>
      <t>U</t>
    </r>
    <r>
      <rPr>
        <sz val="9"/>
        <rFont val="メイリオ"/>
        <family val="3"/>
        <charset val="128"/>
      </rPr>
      <t>K</t>
    </r>
    <phoneticPr fontId="7"/>
  </si>
  <si>
    <r>
      <t>d</t>
    </r>
    <r>
      <rPr>
        <sz val="9"/>
        <rFont val="メイリオ"/>
        <family val="3"/>
        <charset val="128"/>
      </rPr>
      <t>ata_id</t>
    </r>
    <phoneticPr fontId="46"/>
  </si>
  <si>
    <r>
      <t>b</t>
    </r>
    <r>
      <rPr>
        <sz val="9"/>
        <rFont val="メイリオ"/>
        <family val="3"/>
        <charset val="128"/>
      </rPr>
      <t>uhin_no</t>
    </r>
    <phoneticPr fontId="46"/>
  </si>
  <si>
    <t>●</t>
  </si>
  <si>
    <t>●</t>
    <phoneticPr fontId="46"/>
  </si>
  <si>
    <r>
      <t>A</t>
    </r>
    <r>
      <rPr>
        <sz val="9"/>
        <rFont val="メイリオ"/>
        <family val="3"/>
        <charset val="128"/>
      </rPr>
      <t>SC</t>
    </r>
    <phoneticPr fontId="46"/>
  </si>
  <si>
    <r>
      <t>idx_</t>
    </r>
    <r>
      <rPr>
        <sz val="9"/>
        <rFont val="メイリオ"/>
        <family val="3"/>
        <charset val="128"/>
      </rPr>
      <t>buhin_no</t>
    </r>
    <phoneticPr fontId="46"/>
  </si>
  <si>
    <t xml:space="preserve"> PRIMARY KEY CLUSTERED (</t>
  </si>
  <si>
    <t>);</t>
  </si>
  <si>
    <t>レコード削除日</t>
    <rPh sb="4" eb="6">
      <t>サクジョ</t>
    </rPh>
    <rPh sb="6" eb="7">
      <t>ビ</t>
    </rPh>
    <phoneticPr fontId="7"/>
  </si>
  <si>
    <r>
      <t>d</t>
    </r>
    <r>
      <rPr>
        <sz val="9"/>
        <rFont val="メイリオ"/>
        <family val="3"/>
        <charset val="128"/>
      </rPr>
      <t>elete</t>
    </r>
    <r>
      <rPr>
        <sz val="9"/>
        <rFont val="メイリオ"/>
        <family val="3"/>
        <charset val="128"/>
      </rPr>
      <t>_date</t>
    </r>
    <phoneticPr fontId="7"/>
  </si>
  <si>
    <t>データ削除日</t>
    <rPh sb="3" eb="5">
      <t>サクジョ</t>
    </rPh>
    <rPh sb="5" eb="6">
      <t>ビ</t>
    </rPh>
    <phoneticPr fontId="7"/>
  </si>
  <si>
    <t>レコード削除者ID</t>
    <rPh sb="4" eb="6">
      <t>サクジョ</t>
    </rPh>
    <rPh sb="6" eb="7">
      <t>シャ</t>
    </rPh>
    <phoneticPr fontId="7"/>
  </si>
  <si>
    <t>delete_tantou_id</t>
    <phoneticPr fontId="7"/>
  </si>
  <si>
    <t>smallint</t>
    <phoneticPr fontId="7"/>
  </si>
  <si>
    <t>データ削除実施担当ID</t>
    <rPh sb="3" eb="5">
      <t>サクジョ</t>
    </rPh>
    <rPh sb="5" eb="7">
      <t>ジッシ</t>
    </rPh>
    <rPh sb="7" eb="9">
      <t>タントウ</t>
    </rPh>
    <phoneticPr fontId="7"/>
  </si>
  <si>
    <t>レコード作成日</t>
    <rPh sb="4" eb="6">
      <t>サクセイ</t>
    </rPh>
    <rPh sb="6" eb="7">
      <t>ビ</t>
    </rPh>
    <phoneticPr fontId="7"/>
  </si>
  <si>
    <t>×</t>
    <phoneticPr fontId="7"/>
  </si>
  <si>
    <t>データ新規登録日</t>
    <rPh sb="3" eb="5">
      <t>シンキ</t>
    </rPh>
    <rPh sb="5" eb="7">
      <t>トウロク</t>
    </rPh>
    <rPh sb="7" eb="8">
      <t>ビ</t>
    </rPh>
    <phoneticPr fontId="7"/>
  </si>
  <si>
    <r>
      <t>レコード作成者I</t>
    </r>
    <r>
      <rPr>
        <sz val="9"/>
        <rFont val="メイリオ"/>
        <family val="3"/>
        <charset val="128"/>
      </rPr>
      <t>D</t>
    </r>
    <rPh sb="4" eb="6">
      <t>サクセイ</t>
    </rPh>
    <rPh sb="6" eb="7">
      <t>シャ</t>
    </rPh>
    <phoneticPr fontId="7"/>
  </si>
  <si>
    <r>
      <t>データ新規登録実施担当I</t>
    </r>
    <r>
      <rPr>
        <sz val="9"/>
        <rFont val="メイリオ"/>
        <family val="3"/>
        <charset val="128"/>
      </rPr>
      <t>D</t>
    </r>
    <rPh sb="3" eb="5">
      <t>シンキ</t>
    </rPh>
    <rPh sb="5" eb="7">
      <t>トウロク</t>
    </rPh>
    <rPh sb="7" eb="9">
      <t>ジッシ</t>
    </rPh>
    <rPh sb="9" eb="11">
      <t>タントウ</t>
    </rPh>
    <phoneticPr fontId="7"/>
  </si>
  <si>
    <t>レコード編集日</t>
    <rPh sb="4" eb="6">
      <t>ヘンシュウ</t>
    </rPh>
    <rPh sb="6" eb="7">
      <t>ビ</t>
    </rPh>
    <phoneticPr fontId="7"/>
  </si>
  <si>
    <t>データ更新日</t>
    <rPh sb="3" eb="5">
      <t>コウシン</t>
    </rPh>
    <rPh sb="5" eb="6">
      <t>ビ</t>
    </rPh>
    <phoneticPr fontId="7"/>
  </si>
  <si>
    <r>
      <t>レコード編集者I</t>
    </r>
    <r>
      <rPr>
        <sz val="9"/>
        <rFont val="メイリオ"/>
        <family val="3"/>
        <charset val="128"/>
      </rPr>
      <t>D</t>
    </r>
    <rPh sb="4" eb="6">
      <t>ヘンシュウ</t>
    </rPh>
    <rPh sb="6" eb="7">
      <t>シャ</t>
    </rPh>
    <phoneticPr fontId="7"/>
  </si>
  <si>
    <r>
      <t>データ更新実施担当I</t>
    </r>
    <r>
      <rPr>
        <sz val="9"/>
        <rFont val="メイリオ"/>
        <family val="3"/>
        <charset val="128"/>
      </rPr>
      <t>D</t>
    </r>
    <rPh sb="3" eb="5">
      <t>コウシン</t>
    </rPh>
    <rPh sb="5" eb="7">
      <t>ジッシ</t>
    </rPh>
    <rPh sb="7" eb="9">
      <t>タントウ</t>
    </rPh>
    <phoneticPr fontId="7"/>
  </si>
  <si>
    <t>正式部品番号</t>
    <rPh sb="0" eb="2">
      <t>セイシキ</t>
    </rPh>
    <rPh sb="2" eb="4">
      <t>ブヒン</t>
    </rPh>
    <rPh sb="4" eb="6">
      <t>バンゴウ</t>
    </rPh>
    <phoneticPr fontId="46"/>
  </si>
  <si>
    <t>データID</t>
    <phoneticPr fontId="46"/>
  </si>
  <si>
    <t>スキーマ名</t>
    <rPh sb="4" eb="5">
      <t>メイ</t>
    </rPh>
    <phoneticPr fontId="7"/>
  </si>
  <si>
    <t>部品番号マスタ情報取得</t>
    <rPh sb="0" eb="2">
      <t>ブヒン</t>
    </rPh>
    <rPh sb="2" eb="4">
      <t>バンゴウ</t>
    </rPh>
    <rPh sb="7" eb="9">
      <t>ジョウホウ</t>
    </rPh>
    <rPh sb="9" eb="11">
      <t>シュトク</t>
    </rPh>
    <phoneticPr fontId="46"/>
  </si>
  <si>
    <t>圧造課用部品番号マスタ情報取得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rPh sb="11" eb="15">
      <t>ジョウホウシュトク</t>
    </rPh>
    <phoneticPr fontId="7"/>
  </si>
  <si>
    <t>圧造課用部品番号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6"/>
  </si>
  <si>
    <t>大日程部品番号データ</t>
    <rPh sb="0" eb="1">
      <t>ダイ</t>
    </rPh>
    <rPh sb="1" eb="3">
      <t>ニッテイ</t>
    </rPh>
    <rPh sb="3" eb="5">
      <t>ブヒン</t>
    </rPh>
    <rPh sb="5" eb="7">
      <t>バンゴウ</t>
    </rPh>
    <phoneticPr fontId="46"/>
  </si>
  <si>
    <t>os_buhin_no</t>
  </si>
  <si>
    <t>os_buhin_no</t>
    <phoneticPr fontId="7"/>
  </si>
  <si>
    <t>30</t>
    <phoneticPr fontId="46"/>
  </si>
  <si>
    <t>大日程に記載している部品番号データ</t>
    <rPh sb="0" eb="1">
      <t>ダイ</t>
    </rPh>
    <rPh sb="1" eb="3">
      <t>ニッテイ</t>
    </rPh>
    <rPh sb="4" eb="6">
      <t>キサイ</t>
    </rPh>
    <rPh sb="10" eb="12">
      <t>ブヒン</t>
    </rPh>
    <rPh sb="12" eb="14">
      <t>バンゴウ</t>
    </rPh>
    <phoneticPr fontId="7"/>
  </si>
  <si>
    <t>ui_mm_buhin_no</t>
    <phoneticPr fontId="46"/>
  </si>
  <si>
    <t>m_k60_buhin_no</t>
  </si>
  <si>
    <t>項目名</t>
    <rPh sb="0" eb="2">
      <t>コウモク</t>
    </rPh>
    <rPh sb="2" eb="3">
      <t>メイ</t>
    </rPh>
    <phoneticPr fontId="31"/>
  </si>
  <si>
    <t>初期値</t>
    <rPh sb="0" eb="3">
      <t>ショキチ</t>
    </rPh>
    <phoneticPr fontId="31"/>
  </si>
  <si>
    <r>
      <t>g</t>
    </r>
    <r>
      <rPr>
        <sz val="9"/>
        <rFont val="メイリオ"/>
        <family val="3"/>
        <charset val="128"/>
      </rPr>
      <t>etdate()</t>
    </r>
    <phoneticPr fontId="46"/>
  </si>
  <si>
    <r>
      <t>d</t>
    </r>
    <r>
      <rPr>
        <sz val="9"/>
        <rFont val="メイリオ"/>
        <family val="3"/>
        <charset val="128"/>
      </rPr>
      <t>ata_id</t>
    </r>
    <phoneticPr fontId="7"/>
  </si>
  <si>
    <t>大日程に記載されている部番に不要な情報が含まれている為、その大日程記載部番と圧造課が使用する部番（左右部品統合部品番号）を紐づけする情報を</t>
    <rPh sb="0" eb="1">
      <t>ダイ</t>
    </rPh>
    <rPh sb="1" eb="3">
      <t>ニッテイ</t>
    </rPh>
    <rPh sb="4" eb="6">
      <t>キサイ</t>
    </rPh>
    <rPh sb="11" eb="13">
      <t>ブバン</t>
    </rPh>
    <rPh sb="14" eb="16">
      <t>フヨウ</t>
    </rPh>
    <rPh sb="17" eb="19">
      <t>ジョウホウ</t>
    </rPh>
    <rPh sb="20" eb="21">
      <t>フク</t>
    </rPh>
    <rPh sb="26" eb="27">
      <t>タメ</t>
    </rPh>
    <rPh sb="30" eb="31">
      <t>ダイ</t>
    </rPh>
    <rPh sb="31" eb="33">
      <t>ニッテイ</t>
    </rPh>
    <rPh sb="33" eb="35">
      <t>キサイ</t>
    </rPh>
    <rPh sb="35" eb="37">
      <t>ブバン</t>
    </rPh>
    <rPh sb="38" eb="40">
      <t>アツゾウ</t>
    </rPh>
    <rPh sb="40" eb="41">
      <t>カ</t>
    </rPh>
    <rPh sb="42" eb="44">
      <t>シヨウ</t>
    </rPh>
    <rPh sb="46" eb="48">
      <t>ブバン</t>
    </rPh>
    <rPh sb="49" eb="51">
      <t>サユウ</t>
    </rPh>
    <rPh sb="51" eb="53">
      <t>ブヒン</t>
    </rPh>
    <rPh sb="53" eb="55">
      <t>トウゴウ</t>
    </rPh>
    <rPh sb="55" eb="57">
      <t>ブヒン</t>
    </rPh>
    <rPh sb="57" eb="59">
      <t>バンゴウ</t>
    </rPh>
    <rPh sb="61" eb="62">
      <t>ヒモ</t>
    </rPh>
    <rPh sb="66" eb="68">
      <t>ジョウホウ</t>
    </rPh>
    <phoneticPr fontId="7"/>
  </si>
  <si>
    <t>管理する。</t>
    <rPh sb="0" eb="2">
      <t>カンリ</t>
    </rPh>
    <phoneticPr fontId="7"/>
  </si>
  <si>
    <t>k60_so_buno_link</t>
  </si>
  <si>
    <t>圧造課が使用する部番（左右部品が統合されて表現される部品番号）を管理する。</t>
    <rPh sb="0" eb="2">
      <t>アツゾウ</t>
    </rPh>
    <rPh sb="2" eb="3">
      <t>カ</t>
    </rPh>
    <rPh sb="4" eb="6">
      <t>シヨウ</t>
    </rPh>
    <rPh sb="8" eb="10">
      <t>ブバン</t>
    </rPh>
    <rPh sb="11" eb="13">
      <t>サユウ</t>
    </rPh>
    <rPh sb="13" eb="15">
      <t>ブヒン</t>
    </rPh>
    <rPh sb="16" eb="18">
      <t>トウゴウ</t>
    </rPh>
    <rPh sb="21" eb="23">
      <t>ヒョウゲン</t>
    </rPh>
    <rPh sb="26" eb="28">
      <t>ブヒン</t>
    </rPh>
    <rPh sb="28" eb="30">
      <t>バンゴウ</t>
    </rPh>
    <rPh sb="32" eb="34">
      <t>カンリ</t>
    </rPh>
    <phoneticPr fontId="7"/>
  </si>
  <si>
    <t>圧造課用部品番号ID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6"/>
  </si>
  <si>
    <t>k60_buno_id</t>
  </si>
  <si>
    <t>k60_buno_id</t>
    <phoneticPr fontId="46"/>
  </si>
  <si>
    <t>int</t>
    <phoneticPr fontId="7"/>
  </si>
  <si>
    <t>k60_buno_id</t>
    <phoneticPr fontId="7"/>
  </si>
  <si>
    <r>
      <t>i</t>
    </r>
    <r>
      <rPr>
        <sz val="9"/>
        <rFont val="メイリオ"/>
        <family val="3"/>
        <charset val="128"/>
      </rPr>
      <t>dx_buno_key</t>
    </r>
    <phoneticPr fontId="7"/>
  </si>
  <si>
    <t>圧造課用部品番号データID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6"/>
  </si>
  <si>
    <t>部品番号ID</t>
    <rPh sb="0" eb="2">
      <t>ブヒン</t>
    </rPh>
    <rPh sb="2" eb="4">
      <t>バンゴウ</t>
    </rPh>
    <phoneticPr fontId="46"/>
  </si>
  <si>
    <t>buno_id</t>
  </si>
  <si>
    <t>圧造課部品番号データID</t>
    <rPh sb="0" eb="2">
      <t>アツゾウ</t>
    </rPh>
    <rPh sb="2" eb="3">
      <t>カ</t>
    </rPh>
    <rPh sb="3" eb="5">
      <t>ブヒン</t>
    </rPh>
    <rPh sb="5" eb="7">
      <t>バンゴウ</t>
    </rPh>
    <phoneticPr fontId="7"/>
  </si>
  <si>
    <t>正式部品番号ID</t>
    <rPh sb="0" eb="2">
      <t>セイシキ</t>
    </rPh>
    <rPh sb="2" eb="4">
      <t>ブヒン</t>
    </rPh>
    <rPh sb="4" eb="6">
      <t>バンゴウ</t>
    </rPh>
    <phoneticPr fontId="46"/>
  </si>
  <si>
    <t>64142 3TU0A</t>
    <phoneticPr fontId="47"/>
  </si>
  <si>
    <t>64143 JN20A-E</t>
    <phoneticPr fontId="47"/>
  </si>
  <si>
    <t>64143 JN20A</t>
    <phoneticPr fontId="47"/>
  </si>
  <si>
    <t>451631-1017P</t>
    <phoneticPr fontId="47"/>
  </si>
  <si>
    <t>451632-1005P</t>
    <phoneticPr fontId="47"/>
  </si>
  <si>
    <t>451621-1052P</t>
    <phoneticPr fontId="47"/>
  </si>
  <si>
    <t>451622-1028P</t>
    <phoneticPr fontId="47"/>
  </si>
  <si>
    <t>67338 1AE0A</t>
    <phoneticPr fontId="47"/>
  </si>
  <si>
    <t>67339 1AA0A</t>
    <phoneticPr fontId="47"/>
  </si>
  <si>
    <t>451633-1017P</t>
    <phoneticPr fontId="47"/>
  </si>
  <si>
    <t>451634-1016P</t>
    <phoneticPr fontId="47"/>
  </si>
  <si>
    <t>451671-1026P</t>
    <phoneticPr fontId="47"/>
  </si>
  <si>
    <t>451672-1025P</t>
    <phoneticPr fontId="47"/>
  </si>
  <si>
    <t>451631-1047P</t>
    <phoneticPr fontId="47"/>
  </si>
  <si>
    <t>451632-1029P</t>
    <phoneticPr fontId="47"/>
  </si>
  <si>
    <t>75522 5M500</t>
    <phoneticPr fontId="47"/>
  </si>
  <si>
    <t>75523 5M000</t>
    <phoneticPr fontId="47"/>
  </si>
  <si>
    <t>61212 3XA0A</t>
    <phoneticPr fontId="47"/>
  </si>
  <si>
    <t>61213 3XE0A</t>
    <phoneticPr fontId="47"/>
  </si>
  <si>
    <t>61212 3XE2A</t>
    <phoneticPr fontId="47"/>
  </si>
  <si>
    <t>61213 3XA2A</t>
    <phoneticPr fontId="47"/>
  </si>
  <si>
    <t>76242 4M408</t>
    <phoneticPr fontId="47"/>
  </si>
  <si>
    <t>76243 4M400</t>
    <phoneticPr fontId="47"/>
  </si>
  <si>
    <t>54294 5YJ0A</t>
    <phoneticPr fontId="47"/>
  </si>
  <si>
    <t>54295 3XA0A</t>
    <phoneticPr fontId="47"/>
  </si>
  <si>
    <t>17285 1AA1A</t>
  </si>
  <si>
    <t>17285 1AA2A</t>
    <phoneticPr fontId="47"/>
  </si>
  <si>
    <t>79112 3MA0A</t>
  </si>
  <si>
    <t>79112 6N600</t>
  </si>
  <si>
    <t>79112 6N610</t>
  </si>
  <si>
    <t>79422 4M500</t>
  </si>
  <si>
    <t>74516 8H310</t>
  </si>
  <si>
    <t>74516 EQ000</t>
  </si>
  <si>
    <t>74516 EQ500</t>
  </si>
  <si>
    <t>76426 8H300</t>
  </si>
  <si>
    <t>76427 8H300</t>
  </si>
  <si>
    <t>66312 EN000</t>
  </si>
  <si>
    <t>61137 B5010</t>
  </si>
  <si>
    <t>61138 B5010</t>
  </si>
  <si>
    <t>75632 JG00A</t>
  </si>
  <si>
    <t>75632 JH00A</t>
  </si>
  <si>
    <t>75632 1YA0A</t>
  </si>
  <si>
    <t>76242 JG00A</t>
  </si>
  <si>
    <t>76242 JG40A</t>
  </si>
  <si>
    <t>76242 JG40A-E</t>
  </si>
  <si>
    <t>76243 JG00A</t>
  </si>
  <si>
    <t>76243 JG40A</t>
  </si>
  <si>
    <t>76243 JG40A-E</t>
  </si>
  <si>
    <t>75632 JM00A</t>
  </si>
  <si>
    <t>76232 JM00A</t>
  </si>
  <si>
    <t>76233 JM00A</t>
  </si>
  <si>
    <t>76272 JM00A</t>
  </si>
  <si>
    <t>76273 JM00A</t>
  </si>
  <si>
    <t>76516 JM00A</t>
  </si>
  <si>
    <t>76517 JM00A</t>
  </si>
  <si>
    <t>67112 1AE0A</t>
  </si>
  <si>
    <t>67412 1AE0A</t>
  </si>
  <si>
    <t>67413 1AA0A</t>
  </si>
  <si>
    <t>751J2 1AA0A</t>
  </si>
  <si>
    <t>751J3 1AA0A</t>
  </si>
  <si>
    <t>751J3 1AA0A-E</t>
  </si>
  <si>
    <t>75172 1AA0A</t>
  </si>
  <si>
    <t>75172 1AA0A-E</t>
  </si>
  <si>
    <t>75172 1AE0A</t>
  </si>
  <si>
    <t>75173 1AA0A</t>
  </si>
  <si>
    <t>75173 1AA0A-E</t>
  </si>
  <si>
    <t>75197 1AA0A</t>
  </si>
  <si>
    <t>745G3 1GR0A</t>
  </si>
  <si>
    <t>76488 1GR0A</t>
  </si>
  <si>
    <t>76489 1GR0A</t>
  </si>
  <si>
    <t>67413 JN20A</t>
  </si>
  <si>
    <t>67413 JN20A-G</t>
  </si>
  <si>
    <t>67413 1VA0A</t>
  </si>
  <si>
    <t>67412 JN90A-E</t>
  </si>
  <si>
    <t>67412 JN90A</t>
  </si>
  <si>
    <t>75134 JN20A</t>
  </si>
  <si>
    <t>75134 JN20A-E</t>
  </si>
  <si>
    <t>75135 JN20A</t>
  </si>
  <si>
    <t>75135 JN20A-E</t>
  </si>
  <si>
    <t>76232 JN20A</t>
  </si>
  <si>
    <t>76233 JN20A</t>
  </si>
  <si>
    <t>76753 JN20A</t>
  </si>
  <si>
    <t>79422 JN20A</t>
  </si>
  <si>
    <t>79422 JN20B</t>
  </si>
  <si>
    <t>17285 1LA1A01</t>
  </si>
  <si>
    <t>64132 1LA0A</t>
  </si>
  <si>
    <t>64132 1LA0A-G</t>
  </si>
  <si>
    <t>64133 1LA0A</t>
  </si>
  <si>
    <t>75432 1LA0A</t>
  </si>
  <si>
    <t>76262 1LA0A</t>
  </si>
  <si>
    <t>76263 1LA0A</t>
  </si>
  <si>
    <t>64112 1JA0A-C</t>
  </si>
  <si>
    <t>64113 1JA0A</t>
  </si>
  <si>
    <t>75176 1JB0A</t>
  </si>
  <si>
    <t>75177 1JA0A</t>
  </si>
  <si>
    <t>76548 6AX0A</t>
  </si>
  <si>
    <t>76549 6AX0A</t>
  </si>
  <si>
    <t>74283 3XA0A</t>
  </si>
  <si>
    <t>74283 3XA0B</t>
  </si>
  <si>
    <t>74322 5YJ0A</t>
  </si>
  <si>
    <t>75112 3XA0A</t>
  </si>
  <si>
    <t>75113 3XA0A</t>
  </si>
  <si>
    <t>75112 3XE0A</t>
  </si>
  <si>
    <t>75113 3XE0A</t>
  </si>
  <si>
    <t>75422 5YJ0A</t>
  </si>
  <si>
    <t>75422 5YJ2A</t>
  </si>
  <si>
    <t>17285 5YJ0A01</t>
  </si>
  <si>
    <t>765M2 3XA0A</t>
  </si>
  <si>
    <t>765M3 3XA0A</t>
  </si>
  <si>
    <t>765M2 3XC0A</t>
  </si>
  <si>
    <t>765M3 3XC0A</t>
  </si>
  <si>
    <t>77532 3XA2CUF</t>
  </si>
  <si>
    <t>77533 3YF2BUF</t>
  </si>
  <si>
    <t>77552 3YF2AUF</t>
  </si>
  <si>
    <t>77553 3YE2AUF</t>
  </si>
  <si>
    <t>77574 3XA0A</t>
  </si>
  <si>
    <t>77575 3XA0A</t>
  </si>
  <si>
    <t>76232 3XA0A</t>
  </si>
  <si>
    <t>76232 3XJ0A</t>
  </si>
  <si>
    <t>76233 3XA0A</t>
  </si>
  <si>
    <t>76233 3XJ0A</t>
  </si>
  <si>
    <t>76272 3VA0A</t>
  </si>
  <si>
    <t>76273 3VA0A</t>
  </si>
  <si>
    <t>66312 3VA1C</t>
  </si>
  <si>
    <t>66312 5WK1C</t>
  </si>
  <si>
    <t>75632 3VA0A</t>
  </si>
  <si>
    <t>75652 3VA0A</t>
  </si>
  <si>
    <t>66312 4CB0A</t>
  </si>
  <si>
    <t>76242 4CB0A</t>
  </si>
  <si>
    <t>76243 4CB0A</t>
  </si>
  <si>
    <t>76272 4CC0A</t>
  </si>
  <si>
    <t>76273 4CC0A</t>
  </si>
  <si>
    <t>76426 4CC0A</t>
  </si>
  <si>
    <t>76427 4CC0A</t>
  </si>
  <si>
    <t>67413 5TA0A</t>
  </si>
  <si>
    <t>76483 6MA0A</t>
  </si>
  <si>
    <t>66319 6RA0A</t>
  </si>
  <si>
    <t>66362 6RA0A</t>
  </si>
  <si>
    <t>74516 6RA0A</t>
  </si>
  <si>
    <t>5253B Y6400</t>
  </si>
  <si>
    <t>75632 6RA0A</t>
  </si>
  <si>
    <t>5253B M5600</t>
  </si>
  <si>
    <t>75632 6RA3A</t>
  </si>
  <si>
    <t>5253C C9700</t>
  </si>
  <si>
    <t>9450C 02200</t>
  </si>
  <si>
    <t>5253C D4300</t>
  </si>
  <si>
    <t>5253C D5600</t>
  </si>
  <si>
    <t>5253C G9700</t>
  </si>
  <si>
    <t>5253C Q4100</t>
  </si>
  <si>
    <t>5253C Q4200</t>
  </si>
  <si>
    <t>5253C Q4300</t>
  </si>
  <si>
    <t>74346 4M400</t>
  </si>
  <si>
    <t>74346 4M400-G</t>
  </si>
  <si>
    <t>76262 4M400</t>
  </si>
  <si>
    <t>76262 4M710</t>
  </si>
  <si>
    <t>76263 4M400</t>
  </si>
  <si>
    <t>76263 4M710</t>
  </si>
  <si>
    <t>76272 4M400</t>
  </si>
  <si>
    <t>76272 4M500</t>
  </si>
  <si>
    <t>76273 4M400</t>
  </si>
  <si>
    <t>76273 4M500</t>
  </si>
  <si>
    <t>76632 4M400-1</t>
  </si>
  <si>
    <t>76633 4M400-1</t>
  </si>
  <si>
    <t>67123 8H30001</t>
  </si>
  <si>
    <t>67123 8H70001</t>
  </si>
  <si>
    <t>67123 8H90001</t>
  </si>
  <si>
    <t>74333 8H70001</t>
  </si>
  <si>
    <t>74346 8H300</t>
  </si>
  <si>
    <t>74356 8H300</t>
  </si>
  <si>
    <t>74356 AW000</t>
  </si>
  <si>
    <t>76428 8H300</t>
  </si>
  <si>
    <t>76429 8H300</t>
  </si>
  <si>
    <t>64124 EN000</t>
  </si>
  <si>
    <t>64125 EN000</t>
  </si>
  <si>
    <t>76742 EN000</t>
  </si>
  <si>
    <t>76743 EN000</t>
  </si>
  <si>
    <t>53216 B217101</t>
  </si>
  <si>
    <t>451631-1017P</t>
  </si>
  <si>
    <t>451632-1005P</t>
  </si>
  <si>
    <t>451633-1004P</t>
  </si>
  <si>
    <t>451634-1004P</t>
  </si>
  <si>
    <t>451621-1052P</t>
  </si>
  <si>
    <t>451622-1028P</t>
  </si>
  <si>
    <t>451673-1019P</t>
  </si>
  <si>
    <t>451674-1019P</t>
  </si>
  <si>
    <t>64285 5301001</t>
  </si>
  <si>
    <t>65426 5301001</t>
  </si>
  <si>
    <t>65437 5301001</t>
  </si>
  <si>
    <t>66312 JG00A</t>
  </si>
  <si>
    <t>67416 JG01A</t>
  </si>
  <si>
    <t>67416 JG01A-G</t>
  </si>
  <si>
    <t>74356 JG00A</t>
  </si>
  <si>
    <t>74356 JG00A-B</t>
  </si>
  <si>
    <t>74366 JG00A</t>
  </si>
  <si>
    <t>75128 JG00A</t>
  </si>
  <si>
    <t>75128 JG00A-K</t>
  </si>
  <si>
    <t>75128 JG00A-E</t>
  </si>
  <si>
    <t>76246 JG00A</t>
  </si>
  <si>
    <t>76247 JG00A</t>
  </si>
  <si>
    <t>74332 01G00</t>
  </si>
  <si>
    <t>74333 01G00</t>
  </si>
  <si>
    <t>65616 JM00A</t>
  </si>
  <si>
    <t>73141 JM010</t>
  </si>
  <si>
    <t>73211 JM000</t>
  </si>
  <si>
    <t>73232 JM000</t>
  </si>
  <si>
    <t>73237 JM000</t>
  </si>
  <si>
    <t>73252 JM000</t>
  </si>
  <si>
    <t>74366 JM00A</t>
  </si>
  <si>
    <t>743F3 JM00A</t>
  </si>
  <si>
    <t>74542 JM00A</t>
  </si>
  <si>
    <t>80154 JM00A</t>
  </si>
  <si>
    <t>80155 JM00A</t>
  </si>
  <si>
    <t>64124 1AA0A</t>
  </si>
  <si>
    <t>64124 1AA0A-K</t>
  </si>
  <si>
    <t>64125 1AA0A</t>
  </si>
  <si>
    <t>64125 1AA0A-K</t>
  </si>
  <si>
    <t>67412 1AE0B</t>
  </si>
  <si>
    <t>67413 1AA0B</t>
  </si>
  <si>
    <t>67870 1AE0A03</t>
  </si>
  <si>
    <t>67870 1AE0A04</t>
  </si>
  <si>
    <t>67870 1AE0A05</t>
  </si>
  <si>
    <t>74317 1AA0A</t>
  </si>
  <si>
    <t>74356 1AA0A</t>
  </si>
  <si>
    <t>751A3 1AN0A</t>
  </si>
  <si>
    <t>751A3 1AN0A-E</t>
  </si>
  <si>
    <t>751B1 1AA0A</t>
  </si>
  <si>
    <t>75422 1AA0A</t>
  </si>
  <si>
    <t>75636 1AA0A</t>
  </si>
  <si>
    <t>75636 1AA0A-E</t>
  </si>
  <si>
    <t>75637 1AA0A</t>
  </si>
  <si>
    <t>75637 1AA0A-E</t>
  </si>
  <si>
    <t>66316 JN20A</t>
  </si>
  <si>
    <t>67338 JN20A</t>
  </si>
  <si>
    <t>67419 JN20A</t>
  </si>
  <si>
    <t>67419 JN90A</t>
  </si>
  <si>
    <t>67870 JN20A03</t>
  </si>
  <si>
    <t>67870 JN20A04</t>
  </si>
  <si>
    <t>67870 JN20A05</t>
  </si>
  <si>
    <t>75126 JN20A</t>
  </si>
  <si>
    <t>75126 JN20A-E</t>
  </si>
  <si>
    <t>75182 JN20A</t>
  </si>
  <si>
    <t>75352 JN20A</t>
  </si>
  <si>
    <t>75353 JN20A</t>
  </si>
  <si>
    <t>75422 JN20A</t>
  </si>
  <si>
    <t>75692 JN20A</t>
  </si>
  <si>
    <t>75692 JN20A-E</t>
  </si>
  <si>
    <t>75693 JN20A</t>
  </si>
  <si>
    <t>75693 JN20A-E</t>
  </si>
  <si>
    <t>79424 JN20A</t>
  </si>
  <si>
    <t>62522 1LA5A</t>
  </si>
  <si>
    <t>67332 1LA0B</t>
  </si>
  <si>
    <t>67336 1LA0A</t>
  </si>
  <si>
    <t>74332 1LA0A</t>
  </si>
  <si>
    <t>74333 1LA0A</t>
  </si>
  <si>
    <t>74522 1LA0A</t>
  </si>
  <si>
    <t>74526 1LA0A</t>
  </si>
  <si>
    <t>74532 1LA0A</t>
  </si>
  <si>
    <t>74548 1LA0A</t>
  </si>
  <si>
    <t>75412 1LA0A</t>
  </si>
  <si>
    <t>67503 1JA0ACE</t>
  </si>
  <si>
    <t>67870 1JA0A03</t>
  </si>
  <si>
    <t>67870 1JA0A04</t>
  </si>
  <si>
    <t>67870 1JA0A06</t>
  </si>
  <si>
    <t>67870 1JB0A03</t>
  </si>
  <si>
    <t>67870 1JB0A04</t>
  </si>
  <si>
    <t>67870 1JB0A06</t>
  </si>
  <si>
    <t>74623 1JB0A01</t>
  </si>
  <si>
    <t>751J2 1JA0A</t>
  </si>
  <si>
    <t>751J3 1JA0A</t>
  </si>
  <si>
    <t>75476 1JA0A</t>
  </si>
  <si>
    <t>75926 1JA0A</t>
  </si>
  <si>
    <t>75927 1JA0A</t>
  </si>
  <si>
    <t>62522 1VA0A</t>
  </si>
  <si>
    <t>62523 1VA0A</t>
  </si>
  <si>
    <t>67870 1VA0A06</t>
  </si>
  <si>
    <t>17285 3XP0A01</t>
  </si>
  <si>
    <t>73233 3XC0A</t>
  </si>
  <si>
    <t>73233 3XC0B</t>
  </si>
  <si>
    <t>73233 3XC0C</t>
  </si>
  <si>
    <t>73233 3XE0A</t>
  </si>
  <si>
    <t>73233 3XE0B</t>
  </si>
  <si>
    <t>73233 3XE0C</t>
  </si>
  <si>
    <t>74223 3XA0A</t>
  </si>
  <si>
    <t>742D1 3XA0A</t>
  </si>
  <si>
    <t>74323 3XA0A</t>
  </si>
  <si>
    <t>74326 3XA0A</t>
  </si>
  <si>
    <t>74327 3XA0A</t>
  </si>
  <si>
    <t>74384 3XA0A</t>
  </si>
  <si>
    <t>743F6 3XA0A</t>
  </si>
  <si>
    <t>743F7 3XA0A</t>
  </si>
  <si>
    <t>743R2 3XA0A</t>
  </si>
  <si>
    <t>743R3 3XA0A</t>
  </si>
  <si>
    <t>743R4 3XA0A</t>
  </si>
  <si>
    <t>75234 3XY0A</t>
  </si>
  <si>
    <t>756S8 3XE0A</t>
  </si>
  <si>
    <t>76396 3XD0A</t>
  </si>
  <si>
    <t>76397 3XD0A</t>
  </si>
  <si>
    <t>76397 3YF0A-B</t>
  </si>
  <si>
    <t>76397 3XC9A</t>
  </si>
  <si>
    <t>62516 4CB0A</t>
  </si>
  <si>
    <t>62516 6MA0A</t>
  </si>
  <si>
    <t>75176 3VA0A</t>
  </si>
  <si>
    <t>75422 3VA0A</t>
  </si>
  <si>
    <t>77648 3VA0A</t>
  </si>
  <si>
    <t>77649 3VA0A</t>
  </si>
  <si>
    <t>73211 3VA0A</t>
  </si>
  <si>
    <t>73233 3VA0A</t>
  </si>
  <si>
    <t>64124 4CB0A</t>
  </si>
  <si>
    <t>64124 4CB0A-G</t>
  </si>
  <si>
    <t>64125 4CB0A</t>
  </si>
  <si>
    <t>64125 4CB0A-G</t>
  </si>
  <si>
    <t>67418 4CB0A</t>
  </si>
  <si>
    <t>74356 4CB0A</t>
  </si>
  <si>
    <t>74356 4CB0A-G</t>
  </si>
  <si>
    <t>74356 4CE0A-B</t>
  </si>
  <si>
    <t>74356 4CE0A</t>
  </si>
  <si>
    <t>74356 4CE0A-E</t>
  </si>
  <si>
    <t>74366 4CB0A</t>
  </si>
  <si>
    <t>75118 4CB0A</t>
  </si>
  <si>
    <t>751C5 6FK0A</t>
  </si>
  <si>
    <t>751T7 6FK0B</t>
  </si>
  <si>
    <t>73211 4CC1A</t>
  </si>
  <si>
    <t>65616 5TA0A</t>
  </si>
  <si>
    <t>67632 5TA0A</t>
  </si>
  <si>
    <t>73211 5TA0A</t>
  </si>
  <si>
    <t>75118 5TA0A</t>
  </si>
  <si>
    <t>75442 5TA0A</t>
  </si>
  <si>
    <t>76458 5TA0A</t>
  </si>
  <si>
    <t>76459 5TA0A</t>
  </si>
  <si>
    <t>79122 5TA0A</t>
  </si>
  <si>
    <t>90136 5TA0A</t>
  </si>
  <si>
    <t>90137 5TA0A</t>
  </si>
  <si>
    <t>75118 5TL0A</t>
  </si>
  <si>
    <t>75262 6RA1A</t>
  </si>
  <si>
    <t>5220A M8000</t>
  </si>
  <si>
    <t>75263 6RA1A</t>
  </si>
  <si>
    <t>5220A M7900</t>
  </si>
  <si>
    <t>75652 6RA0A-J</t>
  </si>
  <si>
    <t>75652 6RA0A</t>
  </si>
  <si>
    <t>9450C 04900</t>
  </si>
  <si>
    <t>9450C 05000</t>
  </si>
  <si>
    <t>17420 11G09</t>
  </si>
  <si>
    <t>93742 01G00</t>
  </si>
  <si>
    <t>93752 12G00</t>
  </si>
  <si>
    <t>93772 01G00</t>
  </si>
  <si>
    <t>62532 VG200</t>
  </si>
  <si>
    <t>62532 VE000</t>
  </si>
  <si>
    <t>62532 WL00001</t>
  </si>
  <si>
    <t>62532 0W700-1</t>
  </si>
  <si>
    <t>62532 1W200-1</t>
  </si>
  <si>
    <t>17216 8N001</t>
  </si>
  <si>
    <t>17216 8N00001</t>
  </si>
  <si>
    <t>17216 8N00002</t>
  </si>
  <si>
    <t>73242 4M700</t>
  </si>
  <si>
    <t>73262 4M500</t>
  </si>
  <si>
    <t>62533 4M41001</t>
  </si>
  <si>
    <t>62512 3VA3A</t>
  </si>
  <si>
    <t>62512 5WK0A</t>
  </si>
  <si>
    <t>66355 JN20A</t>
  </si>
  <si>
    <t>751T7 6FK0C</t>
  </si>
  <si>
    <t>62541 4CB0A</t>
  </si>
  <si>
    <t>74539 3XA0A</t>
  </si>
  <si>
    <t>75495 5YJ2A</t>
  </si>
  <si>
    <t>77536 3XA0A</t>
  </si>
  <si>
    <t>77537 3XA0A</t>
  </si>
  <si>
    <t>76486 3VA0B</t>
  </si>
  <si>
    <t>764B0 3VA0A</t>
  </si>
  <si>
    <t>75628 3VA0A</t>
  </si>
  <si>
    <t>451671-1006P</t>
  </si>
  <si>
    <t>451672-1006P</t>
  </si>
  <si>
    <t>451673-1006P</t>
  </si>
  <si>
    <t>451674-1006P</t>
  </si>
  <si>
    <t>451671-1011P</t>
  </si>
  <si>
    <t>451672-1011P</t>
  </si>
  <si>
    <t>451673-1011P</t>
  </si>
  <si>
    <t>451674-1011P</t>
  </si>
  <si>
    <t>451633-1017P</t>
  </si>
  <si>
    <t>451634-1016P</t>
  </si>
  <si>
    <t>451151-1026P</t>
  </si>
  <si>
    <t>451152-1025P</t>
  </si>
  <si>
    <t>451155-1020P</t>
  </si>
  <si>
    <t>451156-1020P</t>
  </si>
  <si>
    <t>451671-1026P</t>
  </si>
  <si>
    <t>451672-1025P</t>
  </si>
  <si>
    <t>451673-1053P</t>
  </si>
  <si>
    <t>451674-1053P</t>
  </si>
  <si>
    <t>73242 5TA0A</t>
  </si>
  <si>
    <t>73262 5TA0A</t>
  </si>
  <si>
    <t>73272 5TA0A</t>
  </si>
  <si>
    <t>74568 5TA0A</t>
  </si>
  <si>
    <t>75182 5TA0A</t>
  </si>
  <si>
    <t>80162 5TA0A</t>
  </si>
  <si>
    <t>80163 5TA0A</t>
  </si>
  <si>
    <t>80162 5TA1A</t>
  </si>
  <si>
    <t>80163 5TA1A</t>
  </si>
  <si>
    <t>82154 5TA0A</t>
  </si>
  <si>
    <t>82155 5TA0A</t>
  </si>
  <si>
    <t>82155 5TA1A</t>
  </si>
  <si>
    <t>62541 6MA0A</t>
  </si>
  <si>
    <t>62590 6MA0A</t>
  </si>
  <si>
    <t>73211 3XA0A</t>
  </si>
  <si>
    <t>9450C 02900</t>
  </si>
  <si>
    <t>9450C 03000</t>
  </si>
  <si>
    <t>67413 6RA0ABL</t>
  </si>
  <si>
    <t>75512 6RA0ABL</t>
  </si>
  <si>
    <t>75513 6RA0ABL</t>
  </si>
  <si>
    <t>75426 6RL1ABL</t>
  </si>
  <si>
    <t>75426 6RL1BBL</t>
  </si>
  <si>
    <t>75466 6RL1ABL</t>
  </si>
  <si>
    <t>75466 6RL1BBL</t>
  </si>
  <si>
    <t>76572 4CC0AT1</t>
  </si>
  <si>
    <t>76573 4CC0AT1</t>
  </si>
  <si>
    <t>75112 JG00A02</t>
  </si>
  <si>
    <t>75113 JG00A02</t>
  </si>
  <si>
    <t>75134 JG00A02</t>
  </si>
  <si>
    <t>75135 JG00A02</t>
  </si>
  <si>
    <t>75112 5TA0AT2</t>
  </si>
  <si>
    <t>75113 5TA0AT2</t>
  </si>
  <si>
    <t>75134 5TA0AT2</t>
  </si>
  <si>
    <t>75135 5TA0AT2</t>
  </si>
  <si>
    <t>76516 JN20AT1</t>
  </si>
  <si>
    <t>76517 JN20AT1</t>
  </si>
  <si>
    <t>75112 1JA0AT2</t>
  </si>
  <si>
    <t>75113 1JA0AT2</t>
  </si>
  <si>
    <t>75134 1JA0AT2</t>
  </si>
  <si>
    <t>75135 1JA0AT2</t>
  </si>
  <si>
    <t>67612 1GR0AT1</t>
  </si>
  <si>
    <t>67612 1GR0AT2</t>
  </si>
  <si>
    <t>67613 1GR0AT1</t>
  </si>
  <si>
    <t>67613 1GR0AT2</t>
  </si>
  <si>
    <t>75127 1GR0AT1</t>
  </si>
  <si>
    <t>75127 1GR0AT2</t>
  </si>
  <si>
    <t>75112 3VA0AT2</t>
  </si>
  <si>
    <t>75113 3VA0AT2</t>
  </si>
  <si>
    <t>61161 B5010</t>
  </si>
  <si>
    <t>61161 B5030</t>
  </si>
  <si>
    <t>61162 B5010</t>
  </si>
  <si>
    <t>61162 B5030</t>
  </si>
  <si>
    <t>61175 B5010</t>
  </si>
  <si>
    <t>61176 B5010</t>
  </si>
  <si>
    <t>451631-1047P</t>
  </si>
  <si>
    <t>451632-1029P</t>
  </si>
  <si>
    <t>62516 3VA3A</t>
  </si>
  <si>
    <t>62532 3VA1A</t>
  </si>
  <si>
    <t>76218 3VA0A</t>
  </si>
  <si>
    <t>76219 3VA0A</t>
  </si>
  <si>
    <t>751B2 5TA0A</t>
  </si>
  <si>
    <t>75412 JG00A</t>
  </si>
  <si>
    <t>74317 4BD0A</t>
  </si>
  <si>
    <t>74317 4CB0A</t>
  </si>
  <si>
    <t>76483 4CB0A</t>
  </si>
  <si>
    <t>9450B 86300</t>
  </si>
  <si>
    <t>9450C 01700</t>
  </si>
  <si>
    <t>9450C 01800</t>
  </si>
  <si>
    <t>9450C 01900</t>
  </si>
  <si>
    <t>9450C 02000</t>
  </si>
  <si>
    <t>9450C 03600</t>
  </si>
  <si>
    <t>64124 6RA0A</t>
  </si>
  <si>
    <t>5220A M9400</t>
  </si>
  <si>
    <t>64125 6RA0A</t>
  </si>
  <si>
    <t>5220A M9300</t>
  </si>
  <si>
    <t>75312 6RA1A</t>
  </si>
  <si>
    <t>5253C J1800</t>
  </si>
  <si>
    <t>75313 6RA1A</t>
  </si>
  <si>
    <t>5253C J1700</t>
  </si>
  <si>
    <t>75692 6RA0A</t>
  </si>
  <si>
    <t>5253C B3200</t>
  </si>
  <si>
    <t>75693 6RA0A</t>
  </si>
  <si>
    <t>5253C B3100</t>
  </si>
  <si>
    <t>17285 1LA0A01</t>
  </si>
  <si>
    <t>67309 1LA0A</t>
  </si>
  <si>
    <t>67332 1LA0A</t>
  </si>
  <si>
    <t>67332 1LA0C</t>
  </si>
  <si>
    <t>74548 1LA0B</t>
  </si>
  <si>
    <t>74548 1LS0B</t>
  </si>
  <si>
    <t>745P4 1LA0B</t>
  </si>
  <si>
    <t>671C1 1JB0A</t>
  </si>
  <si>
    <t>75472 1JB0A</t>
  </si>
  <si>
    <t>762A2 1JA0A</t>
  </si>
  <si>
    <t>762A3 1JA0A</t>
  </si>
  <si>
    <t>742D1 3XA0B</t>
  </si>
  <si>
    <t>74328 3XA0A</t>
  </si>
  <si>
    <t>76546 5YM0B</t>
  </si>
  <si>
    <t>76547 5YM0B</t>
  </si>
  <si>
    <t>77532 3YB0CUF</t>
  </si>
  <si>
    <t>77532 3YF2AUF</t>
  </si>
  <si>
    <t>77533 3YB0AUF</t>
  </si>
  <si>
    <t>77533 3YE2AUF</t>
  </si>
  <si>
    <t>11330 80G09</t>
  </si>
  <si>
    <t>11331 2S60001</t>
  </si>
  <si>
    <t>11331 33G00-1</t>
  </si>
  <si>
    <t>11331 35G00-1</t>
  </si>
  <si>
    <t>11331 37G00-1</t>
  </si>
  <si>
    <t>11331 86G09</t>
  </si>
  <si>
    <t>11331 VK30001</t>
  </si>
  <si>
    <t>17420 11G08</t>
  </si>
  <si>
    <t>17426 01G09</t>
  </si>
  <si>
    <t>67331 15G11</t>
  </si>
  <si>
    <t>62512 4U000</t>
  </si>
  <si>
    <t>54724 0W00001</t>
  </si>
  <si>
    <t>54734 0W00001</t>
  </si>
  <si>
    <t>9632 14190-P</t>
  </si>
  <si>
    <t>62240 0M010</t>
  </si>
  <si>
    <t>75212 2N300</t>
  </si>
  <si>
    <t>62512 65F00</t>
  </si>
  <si>
    <t>62532 65F00</t>
  </si>
  <si>
    <t>62532 70F00</t>
  </si>
  <si>
    <t>62512 85F00</t>
  </si>
  <si>
    <t>66312 5M410</t>
  </si>
  <si>
    <t>67123 4M400</t>
  </si>
  <si>
    <t>67332 4M400</t>
  </si>
  <si>
    <t>78132 4M500</t>
  </si>
  <si>
    <t>78133 4M500</t>
  </si>
  <si>
    <t>80142 6N000</t>
  </si>
  <si>
    <t>17286 8H300</t>
  </si>
  <si>
    <t>17286 8H30001</t>
  </si>
  <si>
    <t>17286 8H30002</t>
  </si>
  <si>
    <t>62030 EQ30001</t>
  </si>
  <si>
    <t>79146 8H300</t>
  </si>
  <si>
    <t>74754 CA000</t>
  </si>
  <si>
    <t>74754 CA000-E</t>
  </si>
  <si>
    <t>74772 9Y300</t>
  </si>
  <si>
    <t>74772 9Y300-E</t>
  </si>
  <si>
    <t>17285 EN00001</t>
  </si>
  <si>
    <t>67332 EN000</t>
  </si>
  <si>
    <t>74753 EN00A</t>
  </si>
  <si>
    <t>74758 EN100</t>
  </si>
  <si>
    <t>74763 EN000</t>
  </si>
  <si>
    <t>74772 EN100</t>
  </si>
  <si>
    <t>75422 EN100UF</t>
  </si>
  <si>
    <t>17285 1AA0A0B</t>
  </si>
  <si>
    <t>67339 1AT0A</t>
  </si>
  <si>
    <t>67339 1AT0B</t>
  </si>
  <si>
    <t>67419 1AT0A</t>
  </si>
  <si>
    <t>74366 1GR0A</t>
  </si>
  <si>
    <t>74367 1GR0A</t>
  </si>
  <si>
    <t>74366 1GR0B</t>
  </si>
  <si>
    <t>74367 1GR0B</t>
  </si>
  <si>
    <t>74516 1GR0A</t>
  </si>
  <si>
    <t>65616 JN20A</t>
  </si>
  <si>
    <t>67466 JN20A</t>
  </si>
  <si>
    <t>73211 JN22A</t>
  </si>
  <si>
    <t>73231 JN22A</t>
  </si>
  <si>
    <t>755D6 3NU0A</t>
  </si>
  <si>
    <t>755D7 3NU0A</t>
  </si>
  <si>
    <t>75529 1LA0A</t>
  </si>
  <si>
    <t>67332 1ZR0A</t>
  </si>
  <si>
    <t>67332 1ZR0B</t>
  </si>
  <si>
    <t>67870 1ZR0A03</t>
  </si>
  <si>
    <t>67870 1ZR0A04</t>
  </si>
  <si>
    <t>76246 1JA0A</t>
  </si>
  <si>
    <t>76247 1JA0A</t>
  </si>
  <si>
    <t>73211 3XE0A</t>
  </si>
  <si>
    <t>75234 3XA0A</t>
  </si>
  <si>
    <t>76458 3XA0A</t>
  </si>
  <si>
    <t>76459 3XA0A</t>
  </si>
  <si>
    <t>73212 3XC0A</t>
  </si>
  <si>
    <t>73232 3XC0A</t>
  </si>
  <si>
    <t>74329 3XN0A</t>
  </si>
  <si>
    <t>77598 3XC8A</t>
  </si>
  <si>
    <t>76218 3XJ0A</t>
  </si>
  <si>
    <t>76219 3XJ0A</t>
  </si>
  <si>
    <t>76373 3YF3A</t>
  </si>
  <si>
    <t>76397 3YF0A</t>
  </si>
  <si>
    <t>17216 CY00A</t>
  </si>
  <si>
    <t>17217 CY00A</t>
  </si>
  <si>
    <t>75454 1VN0A</t>
  </si>
  <si>
    <t>51162 3VA4A</t>
  </si>
  <si>
    <t>75176 5WK0A</t>
  </si>
  <si>
    <t>67466 4CB0A</t>
  </si>
  <si>
    <t>67466 4CB0A-E</t>
  </si>
  <si>
    <t>76482 4CB0A</t>
  </si>
  <si>
    <t>76482 4CB0A-E</t>
  </si>
  <si>
    <t>78118 6MA0A</t>
  </si>
  <si>
    <t>78119 6MA0A</t>
  </si>
  <si>
    <t>78152 CN000</t>
  </si>
  <si>
    <t>62240 4M500</t>
  </si>
  <si>
    <t>64828 D0109</t>
  </si>
  <si>
    <t>64828 D0109-G</t>
  </si>
  <si>
    <t>74811 01G0A</t>
  </si>
  <si>
    <t>74811 08G00</t>
  </si>
  <si>
    <t>74811 31G0A</t>
  </si>
  <si>
    <t>74811 3S800</t>
  </si>
  <si>
    <t>74811 3S810</t>
  </si>
  <si>
    <t>74811 VJ30A</t>
  </si>
  <si>
    <t>74811 VJ40A</t>
  </si>
  <si>
    <t>62592 VG200-01</t>
  </si>
  <si>
    <t>62593 VG200-01</t>
  </si>
  <si>
    <t>93872 92G00</t>
  </si>
  <si>
    <t>74755 73R0001</t>
  </si>
  <si>
    <t>74532 CA000</t>
  </si>
  <si>
    <t>75422 EN100</t>
  </si>
  <si>
    <t>66312 4M410</t>
  </si>
  <si>
    <t>66312 6M000</t>
  </si>
  <si>
    <t>67122 4M409</t>
  </si>
  <si>
    <t>67122 5M019</t>
  </si>
  <si>
    <t>67332 5M000</t>
  </si>
  <si>
    <t>75172 4M412</t>
  </si>
  <si>
    <t>75173 4M412</t>
  </si>
  <si>
    <t>79412 4M500</t>
  </si>
  <si>
    <t>62532 4M410001</t>
  </si>
  <si>
    <t>62532 AU00001</t>
  </si>
  <si>
    <t>75172 AU000</t>
  </si>
  <si>
    <t>75173 AU000</t>
  </si>
  <si>
    <t>75513 CN000</t>
  </si>
  <si>
    <t>67122 8H30001</t>
  </si>
  <si>
    <t>67122 8H70001</t>
  </si>
  <si>
    <t>67122 8H90001</t>
  </si>
  <si>
    <t>76232 8H30001</t>
  </si>
  <si>
    <t>76233 8H30001</t>
  </si>
  <si>
    <t>75113 CA00001</t>
  </si>
  <si>
    <t>75182 CA000</t>
  </si>
  <si>
    <t>75182 CB000</t>
  </si>
  <si>
    <t>66319 EN000</t>
  </si>
  <si>
    <t>74516 EN000</t>
  </si>
  <si>
    <t>74516 EN100</t>
  </si>
  <si>
    <t>75112 EN000</t>
  </si>
  <si>
    <t>75113 EN000</t>
  </si>
  <si>
    <t>75134 EN000</t>
  </si>
  <si>
    <t>75135 EN000</t>
  </si>
  <si>
    <t>75512 EN000</t>
  </si>
  <si>
    <t>75512 EN100</t>
  </si>
  <si>
    <t>75513 EN000</t>
  </si>
  <si>
    <t>75513 EN100</t>
  </si>
  <si>
    <t>75632 EN000</t>
  </si>
  <si>
    <t>75632 EN100</t>
  </si>
  <si>
    <t>76242 EN000</t>
  </si>
  <si>
    <t>76243 EN000</t>
  </si>
  <si>
    <t>74372 EN000</t>
  </si>
  <si>
    <t>74372 EN100</t>
  </si>
  <si>
    <t>76452 EN000</t>
  </si>
  <si>
    <t>76453 EN000</t>
  </si>
  <si>
    <t>75112 CA00001</t>
  </si>
  <si>
    <t>66319 CA00001</t>
  </si>
  <si>
    <t>74332 CA000</t>
  </si>
  <si>
    <t>75173 CA000</t>
  </si>
  <si>
    <t>75513 CA00001</t>
  </si>
  <si>
    <t>76452 CA000</t>
  </si>
  <si>
    <t>76453 CA000</t>
  </si>
  <si>
    <t>75312 CA000</t>
  </si>
  <si>
    <t>75313 CA000</t>
  </si>
  <si>
    <t>75513 9Y000</t>
  </si>
  <si>
    <t>57131 B5011</t>
  </si>
  <si>
    <t>57132 B5011</t>
  </si>
  <si>
    <t>57131 B5020</t>
  </si>
  <si>
    <t>57132 B5020</t>
  </si>
  <si>
    <t>64184 JG00A</t>
  </si>
  <si>
    <t>64185 JG00A</t>
  </si>
  <si>
    <t>74798 JM00ACE</t>
  </si>
  <si>
    <t>76572 JM00A</t>
  </si>
  <si>
    <t>76573 JM00A</t>
  </si>
  <si>
    <t>76532 JM00B</t>
  </si>
  <si>
    <t>76533 JM00B</t>
  </si>
  <si>
    <t>75512 JG00A</t>
  </si>
  <si>
    <t>75512 6MA0A</t>
  </si>
  <si>
    <t>75512 JM00A</t>
  </si>
  <si>
    <t>75513 JG00A</t>
  </si>
  <si>
    <t>75513 6MA0A</t>
  </si>
  <si>
    <t>75513 JM00A</t>
  </si>
  <si>
    <t>75112 JG00A-K</t>
  </si>
  <si>
    <t>75113 JG00A-K</t>
  </si>
  <si>
    <t>75113 6FK0A</t>
  </si>
  <si>
    <t>75134 JG00A</t>
  </si>
  <si>
    <t>75134 JG40A</t>
  </si>
  <si>
    <t>75134 6FK1A</t>
  </si>
  <si>
    <t>75135 JG00A</t>
  </si>
  <si>
    <t>75135 JG40A</t>
  </si>
  <si>
    <t>75135 6FK1A</t>
  </si>
  <si>
    <t>75174 JG00A-W</t>
  </si>
  <si>
    <t>67413 1AE0A</t>
  </si>
  <si>
    <t>74332 1AA0A</t>
  </si>
  <si>
    <t>74333 1AA0A</t>
  </si>
  <si>
    <t>75112 1AA0A</t>
  </si>
  <si>
    <t>75113 1AA0A</t>
  </si>
  <si>
    <t>75134 1AA0A</t>
  </si>
  <si>
    <t>75135 1AA0A</t>
  </si>
  <si>
    <t>75512 1AC0A</t>
  </si>
  <si>
    <t>75513 1AC0A</t>
  </si>
  <si>
    <t>67412 JN20A</t>
  </si>
  <si>
    <t>67412 JN20A-G</t>
  </si>
  <si>
    <t>67413 JN90A</t>
  </si>
  <si>
    <t>67413 JN90A-E</t>
  </si>
  <si>
    <t>75112 3NU0A</t>
  </si>
  <si>
    <t>75113 3NU0A</t>
  </si>
  <si>
    <t>75142 JN20A</t>
  </si>
  <si>
    <t>75143 JN20A</t>
  </si>
  <si>
    <t>75313 3NU0A</t>
  </si>
  <si>
    <t>76316 JN20A</t>
  </si>
  <si>
    <t>76317 JN20A</t>
  </si>
  <si>
    <t>76426 JN20A</t>
  </si>
  <si>
    <t>76427 JN20A</t>
  </si>
  <si>
    <t>76516 JN20A</t>
  </si>
  <si>
    <t>76517 JN20A</t>
  </si>
  <si>
    <t>17285 1LA0A02</t>
  </si>
  <si>
    <t>74366 1LA0B</t>
  </si>
  <si>
    <t>74542 1LA0A</t>
  </si>
  <si>
    <t>75442 1LA0A</t>
  </si>
  <si>
    <t>75617 1LA0A</t>
  </si>
  <si>
    <t>75112 1JA0A</t>
  </si>
  <si>
    <t>75113 1JA0A</t>
  </si>
  <si>
    <t>75134 1JA0A</t>
  </si>
  <si>
    <t>75135 1JA0A</t>
  </si>
  <si>
    <t>75126 1JB0A</t>
  </si>
  <si>
    <t>75127 1GR0A</t>
  </si>
  <si>
    <t>75512 1JA0A</t>
  </si>
  <si>
    <t>75513 1JA0A</t>
  </si>
  <si>
    <t>76586 1JA0A</t>
  </si>
  <si>
    <t>76587 1JA0A</t>
  </si>
  <si>
    <t>76542 6AX0A</t>
  </si>
  <si>
    <t>76543 6AX0A</t>
  </si>
  <si>
    <t>75126 5YJ0A</t>
  </si>
  <si>
    <t>75126 3XE0A</t>
  </si>
  <si>
    <t>75126 3XF0A</t>
  </si>
  <si>
    <t>75126 3XY0A</t>
  </si>
  <si>
    <t>75127 5YJ0A</t>
  </si>
  <si>
    <t>75127 3XE0A</t>
  </si>
  <si>
    <t>75127 3XF0A</t>
  </si>
  <si>
    <t>75127 3XY0A</t>
  </si>
  <si>
    <t>75134 3XA0A</t>
  </si>
  <si>
    <t>75135 3XA0A</t>
  </si>
  <si>
    <t>75134 3XE0A</t>
  </si>
  <si>
    <t>75135 3XE0A</t>
  </si>
  <si>
    <t>751L7 3XA0A</t>
  </si>
  <si>
    <t>751L7 3XA0A-K</t>
  </si>
  <si>
    <t>751L7 3XE0A</t>
  </si>
  <si>
    <t>76372 3XB0AUF</t>
  </si>
  <si>
    <t>76373 3XB0AUF</t>
  </si>
  <si>
    <t>76372 3XD3A</t>
  </si>
  <si>
    <t>76373 3XD3A</t>
  </si>
  <si>
    <t>76373 3YF3A-B</t>
  </si>
  <si>
    <t>77532 3XA0AUF</t>
  </si>
  <si>
    <t>77533 3YD0BUF</t>
  </si>
  <si>
    <t>75112 3VA0A</t>
  </si>
  <si>
    <t>75113 3VA0A</t>
  </si>
  <si>
    <t>76242 3VA0A</t>
  </si>
  <si>
    <t>76243 3VA0A</t>
  </si>
  <si>
    <t>76452 3VA0A</t>
  </si>
  <si>
    <t>76453 3VA0A</t>
  </si>
  <si>
    <t>76232 1VA0A</t>
  </si>
  <si>
    <t>76232 1VA0B</t>
  </si>
  <si>
    <t>76233 1VA0A</t>
  </si>
  <si>
    <t>76233 1VA0B</t>
  </si>
  <si>
    <t>75112 5TA0A</t>
  </si>
  <si>
    <t>75113 5TA0A</t>
  </si>
  <si>
    <t>75134 5TA0A</t>
  </si>
  <si>
    <t>75135 5TA0A</t>
  </si>
  <si>
    <t>76452 5TA0A</t>
  </si>
  <si>
    <t>76453 5TA0A</t>
  </si>
  <si>
    <t>67467 4CC0A</t>
  </si>
  <si>
    <t>67467 4CC0A-E</t>
  </si>
  <si>
    <t>74372 4CB0A</t>
  </si>
  <si>
    <t>76452 4CE0A</t>
  </si>
  <si>
    <t>76452 4CE0A-E</t>
  </si>
  <si>
    <t>76452 4BC1A</t>
  </si>
  <si>
    <t>76453 4CE0A</t>
  </si>
  <si>
    <t>76453 4CE0A-E</t>
  </si>
  <si>
    <t>76453 4BC1A</t>
  </si>
  <si>
    <t>76532 4CC0A</t>
  </si>
  <si>
    <t>76533 4CC0A</t>
  </si>
  <si>
    <t>76572 4CC0A</t>
  </si>
  <si>
    <t>76573 4CC0A</t>
  </si>
  <si>
    <t>75556 4BC1B</t>
  </si>
  <si>
    <t>75557 4BC1B</t>
  </si>
  <si>
    <t>76452 6MA0A</t>
  </si>
  <si>
    <t>76452 6MT0A</t>
  </si>
  <si>
    <t>76453 6MT0A</t>
  </si>
  <si>
    <t>75112 6RA0A</t>
  </si>
  <si>
    <t>75113 6RA0A</t>
  </si>
  <si>
    <t>76452 6RA0A</t>
  </si>
  <si>
    <t>76453 6RA0A</t>
  </si>
  <si>
    <t>76764 6RA0A</t>
  </si>
  <si>
    <t>5228A 52200</t>
  </si>
  <si>
    <t>76765 6RA0A</t>
  </si>
  <si>
    <t>5228A 52100</t>
  </si>
  <si>
    <t>5253C D6100</t>
  </si>
  <si>
    <t>9450B 39500</t>
  </si>
  <si>
    <t>9450B 39400</t>
  </si>
  <si>
    <t>67112 JG00A</t>
  </si>
  <si>
    <t>67112 JG40A</t>
  </si>
  <si>
    <t>67112 JM00A</t>
  </si>
  <si>
    <t>76632 JM00A</t>
  </si>
  <si>
    <t>76633 JM00A</t>
  </si>
  <si>
    <t>75174 JG00A</t>
  </si>
  <si>
    <t>75174 JG00A-K</t>
  </si>
  <si>
    <t>75636 1VX0A</t>
  </si>
  <si>
    <t>75636 1VX0A-G</t>
  </si>
  <si>
    <t>75636 6MA0B</t>
  </si>
  <si>
    <t>75196 JN20A</t>
  </si>
  <si>
    <t>75172 JN20A</t>
  </si>
  <si>
    <t>75173 JN20A</t>
  </si>
  <si>
    <t>75312 3NU0A</t>
  </si>
  <si>
    <t>75512 JN20A</t>
  </si>
  <si>
    <t>75512 3NU0A</t>
  </si>
  <si>
    <t>75513 JN20A</t>
  </si>
  <si>
    <t>75513 3NU0A</t>
  </si>
  <si>
    <t>76532 JN20A</t>
  </si>
  <si>
    <t>76533 JN20A</t>
  </si>
  <si>
    <t>76752 JN20A</t>
  </si>
  <si>
    <t>79112 JN20A</t>
  </si>
  <si>
    <t>79112 JN90A</t>
  </si>
  <si>
    <t>79113 JN20A</t>
  </si>
  <si>
    <t>74542 1LA0B</t>
  </si>
  <si>
    <t>76426 1LA0A</t>
  </si>
  <si>
    <t>76427 1LA0A</t>
  </si>
  <si>
    <t>76452 1LA0A</t>
  </si>
  <si>
    <t>76453 1LA0A</t>
  </si>
  <si>
    <t>74516 1JA0A</t>
  </si>
  <si>
    <t>74516 1JB0A</t>
  </si>
  <si>
    <t>74517 1JA0A</t>
  </si>
  <si>
    <t>74517 1JB0A</t>
  </si>
  <si>
    <t>75182 1JB0A</t>
  </si>
  <si>
    <t>75183 1JB0A</t>
  </si>
  <si>
    <t>764B8 1JB0A</t>
  </si>
  <si>
    <t>764B9 1JB0A</t>
  </si>
  <si>
    <t>75632 1AA0A01</t>
  </si>
  <si>
    <t>76452 1GR0A</t>
  </si>
  <si>
    <t>76453 1GR0A</t>
  </si>
  <si>
    <t>17205 1VA0A</t>
  </si>
  <si>
    <t>17205 5TA0A</t>
  </si>
  <si>
    <t>17206 CY00A</t>
  </si>
  <si>
    <t>17205 1VB0A</t>
  </si>
  <si>
    <t>17206 CY10A</t>
  </si>
  <si>
    <t>76516 1VA0A</t>
  </si>
  <si>
    <t>76517 1VA0A</t>
  </si>
  <si>
    <t>74558 5TA0A</t>
  </si>
  <si>
    <t>74559 5TA0A</t>
  </si>
  <si>
    <t>75112 5YJ0A</t>
  </si>
  <si>
    <t>75113 5YJ0A</t>
  </si>
  <si>
    <t>74554 3XA0A</t>
  </si>
  <si>
    <t>74554 3XA0B</t>
  </si>
  <si>
    <t>74554 3XR0A</t>
  </si>
  <si>
    <t>74282 3XA0AUF</t>
  </si>
  <si>
    <t>74282 3XE0AUF</t>
  </si>
  <si>
    <t>74282 5YJ0A</t>
  </si>
  <si>
    <t>74282 5YJ0B</t>
  </si>
  <si>
    <t>74282 5YJ0D</t>
  </si>
  <si>
    <t>76232 3VA0A</t>
  </si>
  <si>
    <t>76233 3VA0A</t>
  </si>
  <si>
    <t>76572 3VA0A</t>
  </si>
  <si>
    <t>76573 3VA0A</t>
  </si>
  <si>
    <t>79142 3VA0A</t>
  </si>
  <si>
    <t>67112 4CB0A</t>
  </si>
  <si>
    <t>67112 4CC0A</t>
  </si>
  <si>
    <t>75632 4CE0A</t>
  </si>
  <si>
    <t>75632 6MA0A</t>
  </si>
  <si>
    <t>74372 6RA0A</t>
  </si>
  <si>
    <t>5253B X2700</t>
  </si>
  <si>
    <t>76714 6RA0A</t>
  </si>
  <si>
    <t>76715 6RA0A</t>
  </si>
  <si>
    <t>5253C D4100</t>
  </si>
  <si>
    <t>5253C D5500</t>
  </si>
  <si>
    <t>5240C 66500</t>
  </si>
  <si>
    <t>67413 6US0B</t>
  </si>
  <si>
    <t>67413 6RL0B</t>
  </si>
  <si>
    <t>5253C S6800</t>
  </si>
  <si>
    <t>5253C D7100</t>
  </si>
  <si>
    <t>5253C D7200</t>
  </si>
  <si>
    <t>67331 21G00</t>
  </si>
  <si>
    <t>67331 21G00-E</t>
  </si>
  <si>
    <t>67331 21G00-B</t>
  </si>
  <si>
    <t>74755 65Y0001</t>
  </si>
  <si>
    <t>93634 01G00-G</t>
  </si>
  <si>
    <t>79146 0N800</t>
  </si>
  <si>
    <t>66812 92G00</t>
  </si>
  <si>
    <t>66812 92G10</t>
  </si>
  <si>
    <t>96112 0W700</t>
  </si>
  <si>
    <t>96113 0W700</t>
  </si>
  <si>
    <t>62032 6N000-B</t>
  </si>
  <si>
    <t>73256 4M500</t>
  </si>
  <si>
    <t>78142 6N600</t>
  </si>
  <si>
    <t>78143 6N600</t>
  </si>
  <si>
    <t>79113 6N600</t>
  </si>
  <si>
    <t>79112 4M400</t>
  </si>
  <si>
    <t>79113 4M400</t>
  </si>
  <si>
    <t>79113 4M500</t>
  </si>
  <si>
    <t>79112 85F00</t>
  </si>
  <si>
    <t>76632 8H300</t>
  </si>
  <si>
    <t>76633 8H300</t>
  </si>
  <si>
    <t>62036 8H700</t>
  </si>
  <si>
    <t>62038 8H710</t>
  </si>
  <si>
    <t>79142 8H300</t>
  </si>
  <si>
    <t>62512 AU00001</t>
  </si>
  <si>
    <t>74762 CA01A</t>
  </si>
  <si>
    <t>78142 9Y00001</t>
  </si>
  <si>
    <t>78143 9Y00001</t>
  </si>
  <si>
    <t>17285 EN10001</t>
  </si>
  <si>
    <t>85032 EN000</t>
  </si>
  <si>
    <t>74317 JG00A</t>
  </si>
  <si>
    <t>74317 JG00A-K</t>
  </si>
  <si>
    <t>85032 JG00A</t>
  </si>
  <si>
    <t>85032 JG00ACE</t>
  </si>
  <si>
    <t>17285 JM00A</t>
  </si>
  <si>
    <t>73236 JM000</t>
  </si>
  <si>
    <t>79142 JM00A</t>
  </si>
  <si>
    <t>67408 1AA0A</t>
  </si>
  <si>
    <t>67409 1AA0A</t>
  </si>
  <si>
    <t>76742 1AA0A</t>
  </si>
  <si>
    <t>76743 1AA0A</t>
  </si>
  <si>
    <t>64124 JN20A</t>
  </si>
  <si>
    <t>64125 JN20A</t>
  </si>
  <si>
    <t>67418 JN20A</t>
  </si>
  <si>
    <t>76731 JN21A</t>
  </si>
  <si>
    <t>78136 JN20A</t>
  </si>
  <si>
    <t>78137 JN20A</t>
  </si>
  <si>
    <t>17422 1LB0C01</t>
  </si>
  <si>
    <t>17423 1LB0C01</t>
  </si>
  <si>
    <t>80633 1LC0A</t>
  </si>
  <si>
    <t>67332 1ZR0C</t>
  </si>
  <si>
    <t>62518 1JA0A</t>
  </si>
  <si>
    <t>62518 1JB0A</t>
  </si>
  <si>
    <t>62519 1JA0A</t>
  </si>
  <si>
    <t>62519 1JB0A</t>
  </si>
  <si>
    <t>77614 3VA0A</t>
  </si>
  <si>
    <t>77615 3VA0A</t>
  </si>
  <si>
    <t>751T7 6FK0A</t>
  </si>
  <si>
    <t>BRQP33552-1</t>
  </si>
  <si>
    <t>BRQP33553-1</t>
  </si>
  <si>
    <t>BRQP33554-1</t>
  </si>
  <si>
    <t>79112 AU100</t>
  </si>
  <si>
    <t>正式部品番号</t>
    <rPh sb="0" eb="2">
      <t>セイシキ</t>
    </rPh>
    <rPh sb="2" eb="4">
      <t>ブヒン</t>
    </rPh>
    <rPh sb="4" eb="6">
      <t>バンゴウ</t>
    </rPh>
    <phoneticPr fontId="46"/>
  </si>
  <si>
    <t>DB登録照合</t>
    <rPh sb="2" eb="4">
      <t>トウロク</t>
    </rPh>
    <rPh sb="4" eb="6">
      <t>ショウゴウ</t>
    </rPh>
    <phoneticPr fontId="46"/>
  </si>
  <si>
    <t>1133137G00-1</t>
  </si>
  <si>
    <t>1133186G09</t>
  </si>
  <si>
    <t>172051VA0A</t>
  </si>
  <si>
    <t>172051VB0A</t>
  </si>
  <si>
    <t>172055TA0A</t>
  </si>
  <si>
    <t>172055TA0A-T</t>
  </si>
  <si>
    <t>17206CY00A</t>
  </si>
  <si>
    <t>17206CY00A-T</t>
  </si>
  <si>
    <t>17206CY10A</t>
  </si>
  <si>
    <t>172167DC0A</t>
  </si>
  <si>
    <t>172177DC0A</t>
  </si>
  <si>
    <t>172851AA0A0B</t>
  </si>
  <si>
    <t>172851AA1A</t>
  </si>
  <si>
    <t>172851AA2A</t>
  </si>
  <si>
    <t>172851LA0A01</t>
  </si>
  <si>
    <t>172851LA0A02</t>
  </si>
  <si>
    <t>172851LA1A01</t>
  </si>
  <si>
    <t>172853XN0A01</t>
  </si>
  <si>
    <t>172853XP0A01</t>
  </si>
  <si>
    <t>172855YJ0A01</t>
  </si>
  <si>
    <t>174221LB0C01</t>
  </si>
  <si>
    <t>174231LB0C01</t>
  </si>
  <si>
    <t>1742601G09</t>
  </si>
  <si>
    <t>451633-1075P</t>
  </si>
  <si>
    <t>451634-1062P</t>
  </si>
  <si>
    <t>511623VA4A</t>
  </si>
  <si>
    <t>5220AM7300</t>
  </si>
  <si>
    <t>5220AM7400</t>
  </si>
  <si>
    <t>5220AM7900</t>
  </si>
  <si>
    <t>5220AM8000</t>
  </si>
  <si>
    <t>5220AM8300</t>
  </si>
  <si>
    <t>5220AM8400</t>
  </si>
  <si>
    <t>5220AM9100</t>
  </si>
  <si>
    <t>5220AM9200</t>
  </si>
  <si>
    <t>5220AM9300</t>
  </si>
  <si>
    <t>5220AM9400</t>
  </si>
  <si>
    <t>5220AN0100</t>
  </si>
  <si>
    <t>5220AN0200</t>
  </si>
  <si>
    <t>5220AN1100</t>
  </si>
  <si>
    <t>5220AN1200</t>
  </si>
  <si>
    <t>5220AN2900</t>
  </si>
  <si>
    <t>5220AN3000</t>
  </si>
  <si>
    <t>5220AN4100</t>
  </si>
  <si>
    <t>5220AN4200</t>
  </si>
  <si>
    <t>5220AN8700BL</t>
  </si>
  <si>
    <t>5220AN8700LM</t>
  </si>
  <si>
    <t>5220AN8800BL</t>
  </si>
  <si>
    <t>5220AN8800LM</t>
  </si>
  <si>
    <t>5220AT9100</t>
  </si>
  <si>
    <t>5220AT9200</t>
  </si>
  <si>
    <t>5228A52100</t>
  </si>
  <si>
    <t>5228A52200</t>
  </si>
  <si>
    <t>5240B86300BL</t>
  </si>
  <si>
    <t>5240B86300LM</t>
  </si>
  <si>
    <t>5240C66500</t>
  </si>
  <si>
    <t>5253BM5600</t>
  </si>
  <si>
    <t>5253BX2100</t>
  </si>
  <si>
    <t>5253BX2700</t>
  </si>
  <si>
    <t>5253BX3400</t>
  </si>
  <si>
    <t>5253BX3600</t>
  </si>
  <si>
    <t>5253BY6400</t>
  </si>
  <si>
    <t>5253BY9300</t>
  </si>
  <si>
    <t>5253CA0700</t>
  </si>
  <si>
    <t>5253CA0800</t>
  </si>
  <si>
    <t>5253CA2700BL</t>
  </si>
  <si>
    <t>5253CA2700LM</t>
  </si>
  <si>
    <t>5253CA2800BL</t>
  </si>
  <si>
    <t>5253CA2800LM</t>
  </si>
  <si>
    <t>5253CA4500</t>
  </si>
  <si>
    <t>5253CA4600</t>
  </si>
  <si>
    <t>5253CA5700</t>
  </si>
  <si>
    <t>5253CA5800</t>
  </si>
  <si>
    <t>5253CA6500</t>
  </si>
  <si>
    <t>5253CA6600</t>
  </si>
  <si>
    <t>5253CA7300</t>
  </si>
  <si>
    <t>5253CA7400</t>
  </si>
  <si>
    <t>5253CA9500</t>
  </si>
  <si>
    <t>5253CA9600</t>
  </si>
  <si>
    <t>5253CB3100</t>
  </si>
  <si>
    <t>5253CB3200</t>
  </si>
  <si>
    <t>5253CB4700</t>
  </si>
  <si>
    <t>5253CB4800</t>
  </si>
  <si>
    <t>5253CC9700</t>
  </si>
  <si>
    <t>5253CD4100</t>
  </si>
  <si>
    <t>5253CD4300</t>
  </si>
  <si>
    <t>5253CD5500</t>
  </si>
  <si>
    <t>5253CD5600</t>
  </si>
  <si>
    <t>5253CD6100</t>
  </si>
  <si>
    <t>5253CD6300</t>
  </si>
  <si>
    <t>5253CD7100</t>
  </si>
  <si>
    <t>5253CD7200</t>
  </si>
  <si>
    <t>5253CF0200BL</t>
  </si>
  <si>
    <t>5253CF0200LM</t>
  </si>
  <si>
    <t>5253CG9700</t>
  </si>
  <si>
    <t>5253CG9800</t>
  </si>
  <si>
    <t>5253CH8300</t>
  </si>
  <si>
    <t>5253CH8400</t>
  </si>
  <si>
    <t>5253CJ1700</t>
  </si>
  <si>
    <t>5253CJ1800</t>
  </si>
  <si>
    <t>5253CJ2100</t>
  </si>
  <si>
    <t>5253CJ2200</t>
  </si>
  <si>
    <t>5253CJ9700</t>
  </si>
  <si>
    <t>5253CJ9800</t>
  </si>
  <si>
    <t>5253CK0700</t>
  </si>
  <si>
    <t>5253CK0800</t>
  </si>
  <si>
    <t>5253CK0900</t>
  </si>
  <si>
    <t>5253CK1000</t>
  </si>
  <si>
    <t>5253CK2900</t>
  </si>
  <si>
    <t>5253CK3000</t>
  </si>
  <si>
    <t>5253CQ4100</t>
  </si>
  <si>
    <t>5253CQ4200</t>
  </si>
  <si>
    <t>5253CQ4300</t>
  </si>
  <si>
    <t>5253CS6800</t>
  </si>
  <si>
    <t>542723XA0A</t>
  </si>
  <si>
    <t>542733XA0A</t>
  </si>
  <si>
    <t>542923XA0A</t>
  </si>
  <si>
    <t>542933XA0A</t>
  </si>
  <si>
    <t>542943XA0A</t>
  </si>
  <si>
    <t>542945YJ0A</t>
  </si>
  <si>
    <t>542953XA0A</t>
  </si>
  <si>
    <t>547240W00001</t>
  </si>
  <si>
    <t>547340W00001</t>
  </si>
  <si>
    <t>61137B5010</t>
  </si>
  <si>
    <t>61138B5010</t>
  </si>
  <si>
    <t>61161B5010</t>
  </si>
  <si>
    <t>61161B5040</t>
  </si>
  <si>
    <t>61162B5040</t>
  </si>
  <si>
    <t>61175B5010</t>
  </si>
  <si>
    <t>61176B5010</t>
  </si>
  <si>
    <t>612123XA0A</t>
  </si>
  <si>
    <t>612123XA2A</t>
  </si>
  <si>
    <t>612123XE2A</t>
  </si>
  <si>
    <t>612133XA0A</t>
  </si>
  <si>
    <t>612133XA2A</t>
  </si>
  <si>
    <t>612133XE0A</t>
  </si>
  <si>
    <t>612133XE2A</t>
  </si>
  <si>
    <t>61231B5010</t>
  </si>
  <si>
    <t>61231B5020</t>
  </si>
  <si>
    <t>61231B5020-B</t>
  </si>
  <si>
    <t>61231B5030</t>
  </si>
  <si>
    <t>61232B5010</t>
  </si>
  <si>
    <t>61232B5020</t>
  </si>
  <si>
    <t>61232B5020-B</t>
  </si>
  <si>
    <t>61232B5030</t>
  </si>
  <si>
    <t>61343B5010</t>
  </si>
  <si>
    <t>61343B5020</t>
  </si>
  <si>
    <t>61343B5040</t>
  </si>
  <si>
    <t>61343B5060</t>
  </si>
  <si>
    <t>61343B5070</t>
  </si>
  <si>
    <t>61344B5011</t>
  </si>
  <si>
    <t>61344B5021</t>
  </si>
  <si>
    <t>61344B5031</t>
  </si>
  <si>
    <t>61344B5052</t>
  </si>
  <si>
    <t>61413B5010</t>
  </si>
  <si>
    <t>61414B5010</t>
  </si>
  <si>
    <t>61427B5010</t>
  </si>
  <si>
    <t>61428B5010</t>
  </si>
  <si>
    <t>622404M500</t>
  </si>
  <si>
    <t>622406N600</t>
  </si>
  <si>
    <t>622421LA0A</t>
  </si>
  <si>
    <t>625123VA3A</t>
  </si>
  <si>
    <t>625125WK0A</t>
  </si>
  <si>
    <t>6251265F00</t>
  </si>
  <si>
    <t>6251285F00</t>
  </si>
  <si>
    <t>625161VA0A</t>
  </si>
  <si>
    <t>625163VA3A</t>
  </si>
  <si>
    <t>625164CB0A</t>
  </si>
  <si>
    <t>625166MA0A</t>
  </si>
  <si>
    <t>625166MR0A</t>
  </si>
  <si>
    <t>625168H30001</t>
  </si>
  <si>
    <t>625181JA0A</t>
  </si>
  <si>
    <t>625181JB0A</t>
  </si>
  <si>
    <t>625181LA0A</t>
  </si>
  <si>
    <t>625181LB0A</t>
  </si>
  <si>
    <t>625186RA0A</t>
  </si>
  <si>
    <t>625186RA0A-T</t>
  </si>
  <si>
    <t>625191JA0A</t>
  </si>
  <si>
    <t>625191JB0A</t>
  </si>
  <si>
    <t>625191LA0A</t>
  </si>
  <si>
    <t>625191LB0A</t>
  </si>
  <si>
    <t>625196RA0A</t>
  </si>
  <si>
    <t>625196RA0A-T</t>
  </si>
  <si>
    <t>625221LA0A</t>
  </si>
  <si>
    <t>625221LA5A</t>
  </si>
  <si>
    <t>625221VA0A</t>
  </si>
  <si>
    <t>625224CB0A</t>
  </si>
  <si>
    <t>625224CB0AYM</t>
  </si>
  <si>
    <t>625225TA0A</t>
  </si>
  <si>
    <t>625226MA0A</t>
  </si>
  <si>
    <t>625227DA0A</t>
  </si>
  <si>
    <t>6252280F00</t>
  </si>
  <si>
    <t>6252285F00</t>
  </si>
  <si>
    <t>62522JN20A</t>
  </si>
  <si>
    <t>625231LA0A</t>
  </si>
  <si>
    <t>625231VA0A</t>
  </si>
  <si>
    <t>625234CB0A</t>
  </si>
  <si>
    <t>625234CB0AYM</t>
  </si>
  <si>
    <t>625235TA0A</t>
  </si>
  <si>
    <t>625236MA0A</t>
  </si>
  <si>
    <t>625237DA0A</t>
  </si>
  <si>
    <t>6252380F00</t>
  </si>
  <si>
    <t>6252385F00</t>
  </si>
  <si>
    <t>62523JN20A</t>
  </si>
  <si>
    <t>625321LA0A</t>
  </si>
  <si>
    <t>625321VA0A</t>
  </si>
  <si>
    <t>625323VA1A</t>
  </si>
  <si>
    <t>625324CB0A</t>
  </si>
  <si>
    <t>6253265F00</t>
  </si>
  <si>
    <t>625326FM0A</t>
  </si>
  <si>
    <t>625326MA0A</t>
  </si>
  <si>
    <t>6253270F00</t>
  </si>
  <si>
    <t>625331LA0A</t>
  </si>
  <si>
    <t>6253365F00</t>
  </si>
  <si>
    <t>6253370F00</t>
  </si>
  <si>
    <t>625414CB0A</t>
  </si>
  <si>
    <t>625416MA0A</t>
  </si>
  <si>
    <t>625906MA0A</t>
  </si>
  <si>
    <t>631226GW0A</t>
  </si>
  <si>
    <t>631236GW0A</t>
  </si>
  <si>
    <t>631321LA0A</t>
  </si>
  <si>
    <t>631324M400</t>
  </si>
  <si>
    <t>63132JM00A</t>
  </si>
  <si>
    <t>631331LA0A</t>
  </si>
  <si>
    <t>631334M400</t>
  </si>
  <si>
    <t>63133JM00A</t>
  </si>
  <si>
    <t>631422W100</t>
  </si>
  <si>
    <t>631432W100</t>
  </si>
  <si>
    <t>641121JA0A</t>
  </si>
  <si>
    <t>641121JA0A-B</t>
  </si>
  <si>
    <t>641121JA0A-C</t>
  </si>
  <si>
    <t>641125TA0A</t>
  </si>
  <si>
    <t>641126RA0A</t>
  </si>
  <si>
    <t>6411270F00</t>
  </si>
  <si>
    <t>641131JA0A</t>
  </si>
  <si>
    <t>641131JA0A-B</t>
  </si>
  <si>
    <t>641135TA0A</t>
  </si>
  <si>
    <t>641136RA0A</t>
  </si>
  <si>
    <t>6411370F00</t>
  </si>
  <si>
    <t>641224CB0A</t>
  </si>
  <si>
    <t>641226RA0A</t>
  </si>
  <si>
    <t>641227DA0A</t>
  </si>
  <si>
    <t>641234CB0A</t>
  </si>
  <si>
    <t>641236RA0A</t>
  </si>
  <si>
    <t>641237DA0A</t>
  </si>
  <si>
    <t>641241AA0A</t>
  </si>
  <si>
    <t>641241AA0A-K</t>
  </si>
  <si>
    <t>641244CB0A</t>
  </si>
  <si>
    <t>641244CB0A-G</t>
  </si>
  <si>
    <t>641246RA0A</t>
  </si>
  <si>
    <t>641247DA0A</t>
  </si>
  <si>
    <t>64124JN20A</t>
  </si>
  <si>
    <t>641251AA0A</t>
  </si>
  <si>
    <t>641251AA0A-K</t>
  </si>
  <si>
    <t>641254CB0A</t>
  </si>
  <si>
    <t>641254CB0A-G</t>
  </si>
  <si>
    <t>641256RA0A</t>
  </si>
  <si>
    <t>641257DA0A</t>
  </si>
  <si>
    <t>64125JN20A</t>
  </si>
  <si>
    <t>641321AA0A</t>
  </si>
  <si>
    <t>641321JA0A</t>
  </si>
  <si>
    <t>641321LA0A</t>
  </si>
  <si>
    <t>641321LA0A-G</t>
  </si>
  <si>
    <t>641326RA0A</t>
  </si>
  <si>
    <t>641331AA0A</t>
  </si>
  <si>
    <t>641331JA0A</t>
  </si>
  <si>
    <t>641331LA0A</t>
  </si>
  <si>
    <t>641336RA0A</t>
  </si>
  <si>
    <t>641421AA0A</t>
  </si>
  <si>
    <t>641421AA0A-K</t>
  </si>
  <si>
    <t>641421JA0A</t>
  </si>
  <si>
    <t>64142JN20A</t>
  </si>
  <si>
    <t>641431AA0A</t>
  </si>
  <si>
    <t>641431AA0A-K</t>
  </si>
  <si>
    <t>641431JA0A</t>
  </si>
  <si>
    <t>64143JN20A</t>
  </si>
  <si>
    <t>641786RA0A</t>
  </si>
  <si>
    <t>641796RA0A</t>
  </si>
  <si>
    <t>641821LA0A</t>
  </si>
  <si>
    <t>641824CB0A</t>
  </si>
  <si>
    <t>641826MA0A</t>
  </si>
  <si>
    <t>641826RA0A</t>
  </si>
  <si>
    <t>641826RA1A</t>
  </si>
  <si>
    <t>641826RA1A-T</t>
  </si>
  <si>
    <t>641828H90001</t>
  </si>
  <si>
    <t>641831LA0A</t>
  </si>
  <si>
    <t>641834CB0A</t>
  </si>
  <si>
    <t>641836MA0A</t>
  </si>
  <si>
    <t>641836RA0A</t>
  </si>
  <si>
    <t>641836RA1A</t>
  </si>
  <si>
    <t>641836RA1A-T</t>
  </si>
  <si>
    <t>641838H90001</t>
  </si>
  <si>
    <t>641846MA0A</t>
  </si>
  <si>
    <t>641856MA0A</t>
  </si>
  <si>
    <t>641946RA0A</t>
  </si>
  <si>
    <t>641956RA0A</t>
  </si>
  <si>
    <t>641C2JG00A</t>
  </si>
  <si>
    <t>641C3JG00A</t>
  </si>
  <si>
    <t>641G06RA0A</t>
  </si>
  <si>
    <t>641G16RA0A</t>
  </si>
  <si>
    <t>656165TA0A</t>
  </si>
  <si>
    <t>656165TA0A-T</t>
  </si>
  <si>
    <t>65616JM00A</t>
  </si>
  <si>
    <t>65616JN20A</t>
  </si>
  <si>
    <t>663124CB0A</t>
  </si>
  <si>
    <t>663126RA0A</t>
  </si>
  <si>
    <t>663126RL1A</t>
  </si>
  <si>
    <t>663163VA2H</t>
  </si>
  <si>
    <t>663196RA0A</t>
  </si>
  <si>
    <t>663196RL1A</t>
  </si>
  <si>
    <t>663226RA0A</t>
  </si>
  <si>
    <t>663236RA0A</t>
  </si>
  <si>
    <t>663626RA0A</t>
  </si>
  <si>
    <t>6681292G00</t>
  </si>
  <si>
    <t>6681292G10</t>
  </si>
  <si>
    <t>671126RA0A</t>
  </si>
  <si>
    <t>671126RL1A</t>
  </si>
  <si>
    <t>671C11JB0A</t>
  </si>
  <si>
    <t>673091LA0A</t>
  </si>
  <si>
    <t>673321LA0A</t>
  </si>
  <si>
    <t>673321LA0B</t>
  </si>
  <si>
    <t>673321LA0C</t>
  </si>
  <si>
    <t>673321ZR0A</t>
  </si>
  <si>
    <t>673321ZR0B</t>
  </si>
  <si>
    <t>673321ZR0C</t>
  </si>
  <si>
    <t>673361LA0A</t>
  </si>
  <si>
    <t>674081JA0A</t>
  </si>
  <si>
    <t>674081JB0A</t>
  </si>
  <si>
    <t>674086RA0A</t>
  </si>
  <si>
    <t>67408JN20A</t>
  </si>
  <si>
    <t>674091JA0A</t>
  </si>
  <si>
    <t>674091JB0A</t>
  </si>
  <si>
    <t>674096RA0A</t>
  </si>
  <si>
    <t>674097DA0ALM</t>
  </si>
  <si>
    <t>67409JN20A</t>
  </si>
  <si>
    <t>67412JN20A</t>
  </si>
  <si>
    <t>67412JN20A-G</t>
  </si>
  <si>
    <t>674135TA0A</t>
  </si>
  <si>
    <t>674136RA0ABL</t>
  </si>
  <si>
    <t>674136RA0ALM</t>
  </si>
  <si>
    <t>674136RA0ALM-2</t>
  </si>
  <si>
    <t>674136RL0B</t>
  </si>
  <si>
    <t>674136US0B</t>
  </si>
  <si>
    <t>674137DA0A</t>
  </si>
  <si>
    <t>67413JN20A</t>
  </si>
  <si>
    <t>67413JN20A-G</t>
  </si>
  <si>
    <t>674166RL0A</t>
  </si>
  <si>
    <t>674184CB0A</t>
  </si>
  <si>
    <t>674186RL0A</t>
  </si>
  <si>
    <t>674196RL0A</t>
  </si>
  <si>
    <t>674664CB0A</t>
  </si>
  <si>
    <t>674664CB0A-E</t>
  </si>
  <si>
    <t>674666RA0A</t>
  </si>
  <si>
    <t>674674CC0A</t>
  </si>
  <si>
    <t>674674CC0A-E</t>
  </si>
  <si>
    <t>674676RA0A</t>
  </si>
  <si>
    <t>675031JA0ACE</t>
  </si>
  <si>
    <t>676325TA0A</t>
  </si>
  <si>
    <t>676327DA0A</t>
  </si>
  <si>
    <t>678701JA0A03</t>
  </si>
  <si>
    <t>678701JA0A04</t>
  </si>
  <si>
    <t>678701JA0A05</t>
  </si>
  <si>
    <t>678701JA0A06</t>
  </si>
  <si>
    <t>678701JB0A03</t>
  </si>
  <si>
    <t>678701JB0A04</t>
  </si>
  <si>
    <t>678701JB0A05</t>
  </si>
  <si>
    <t>678701JB0A06</t>
  </si>
  <si>
    <t>678701LA0A03</t>
  </si>
  <si>
    <t>678701LA0A04</t>
  </si>
  <si>
    <t>678701VA0A06</t>
  </si>
  <si>
    <t>678701ZR0A03</t>
  </si>
  <si>
    <t>678701ZR0A04</t>
  </si>
  <si>
    <t>732113XA0A</t>
  </si>
  <si>
    <t>732113XE0A</t>
  </si>
  <si>
    <t>732114CC1A</t>
  </si>
  <si>
    <t>732115TA0A</t>
  </si>
  <si>
    <t>732123XC0A</t>
  </si>
  <si>
    <t>732323XA0A</t>
  </si>
  <si>
    <t>732323XC0A</t>
  </si>
  <si>
    <t>732323XE0A</t>
  </si>
  <si>
    <t>732333XA0A</t>
  </si>
  <si>
    <t>732333XA0B</t>
  </si>
  <si>
    <t>732333XA0C</t>
  </si>
  <si>
    <t>732333XC0A</t>
  </si>
  <si>
    <t>732333XC0B</t>
  </si>
  <si>
    <t>732333XC0C</t>
  </si>
  <si>
    <t>732333XE0A</t>
  </si>
  <si>
    <t>732333XE0B</t>
  </si>
  <si>
    <t>732333XE0C</t>
  </si>
  <si>
    <t>732525TA0A</t>
  </si>
  <si>
    <t>742233XA0A</t>
  </si>
  <si>
    <t>742823XA0A</t>
  </si>
  <si>
    <t>742823XA0AUF</t>
  </si>
  <si>
    <t>742823XE0A</t>
  </si>
  <si>
    <t>742823XE0AUF</t>
  </si>
  <si>
    <t>742825YJ0A</t>
  </si>
  <si>
    <t>742825YJ0B</t>
  </si>
  <si>
    <t>742825YJ0D</t>
  </si>
  <si>
    <t>742833XA0A</t>
  </si>
  <si>
    <t>742833XA0B</t>
  </si>
  <si>
    <t>742945YJ0A</t>
  </si>
  <si>
    <t>742D13XA0A</t>
  </si>
  <si>
    <t>742D13XA0B</t>
  </si>
  <si>
    <t>742D15YJ0A</t>
  </si>
  <si>
    <t>743174BD0A</t>
  </si>
  <si>
    <t>743174CB0A</t>
  </si>
  <si>
    <t>743176RA0A</t>
  </si>
  <si>
    <t>743176RA1A</t>
  </si>
  <si>
    <t>743221LA0A</t>
  </si>
  <si>
    <t>743223XA0A</t>
  </si>
  <si>
    <t>743225YJ0A</t>
  </si>
  <si>
    <t>743231LA0A</t>
  </si>
  <si>
    <t>743233XA0A</t>
  </si>
  <si>
    <t>743233XA1A</t>
  </si>
  <si>
    <t>743263XA0A</t>
  </si>
  <si>
    <t>743273XA0A</t>
  </si>
  <si>
    <t>743283XA0A</t>
  </si>
  <si>
    <t>743293XN0A</t>
  </si>
  <si>
    <t>743321LA0A</t>
  </si>
  <si>
    <t>743324CB0A</t>
  </si>
  <si>
    <t>743326RA0A</t>
  </si>
  <si>
    <t>743326RA0A-T</t>
  </si>
  <si>
    <t>743326RL0A</t>
  </si>
  <si>
    <t>743326RP0A</t>
  </si>
  <si>
    <t>743331LA0A</t>
  </si>
  <si>
    <t>743334CB0A</t>
  </si>
  <si>
    <t>743336RA0A</t>
  </si>
  <si>
    <t>743336RA0A-T</t>
  </si>
  <si>
    <t>743336RP0A</t>
  </si>
  <si>
    <t>743346RL0A</t>
  </si>
  <si>
    <t>743356RL0A</t>
  </si>
  <si>
    <t>743521LA0A</t>
  </si>
  <si>
    <t>743526RL0A</t>
  </si>
  <si>
    <t>743531LA0A</t>
  </si>
  <si>
    <t>743536RL0A</t>
  </si>
  <si>
    <t>74356JN20A</t>
  </si>
  <si>
    <t>743621LA0A</t>
  </si>
  <si>
    <t>743631LA0A</t>
  </si>
  <si>
    <t>743664CB0A</t>
  </si>
  <si>
    <t>743666RA0A</t>
  </si>
  <si>
    <t>743724CB0A</t>
  </si>
  <si>
    <t>743726RA0A</t>
  </si>
  <si>
    <t>74372JN20A</t>
  </si>
  <si>
    <t>743823XA0A</t>
  </si>
  <si>
    <t>743833XA0A</t>
  </si>
  <si>
    <t>743833XA0B</t>
  </si>
  <si>
    <t>743833XA1A</t>
  </si>
  <si>
    <t>743833XA1B</t>
  </si>
  <si>
    <t>743843XA0A</t>
  </si>
  <si>
    <t>743845YJ0A</t>
  </si>
  <si>
    <t>743F63XA0A</t>
  </si>
  <si>
    <t>743F73XA0A</t>
  </si>
  <si>
    <t>743R23XA0A</t>
  </si>
  <si>
    <t>743R33XA0A</t>
  </si>
  <si>
    <t>743R43XA0A</t>
  </si>
  <si>
    <t>743R53XA0A</t>
  </si>
  <si>
    <t>744156RA0A</t>
  </si>
  <si>
    <t>744156RA0A-T</t>
  </si>
  <si>
    <t>744166RA0A</t>
  </si>
  <si>
    <t>744176RA0A</t>
  </si>
  <si>
    <t>744J06RA0A</t>
  </si>
  <si>
    <t>745161JA0A</t>
  </si>
  <si>
    <t>745161JB0A</t>
  </si>
  <si>
    <t>745164CE0A</t>
  </si>
  <si>
    <t>745164CE0A-E</t>
  </si>
  <si>
    <t>745164CE1A</t>
  </si>
  <si>
    <t>745166FM0A</t>
  </si>
  <si>
    <t>745166MA0A</t>
  </si>
  <si>
    <t>745166RA0A</t>
  </si>
  <si>
    <t>745171JA0A</t>
  </si>
  <si>
    <t>745171JB0A</t>
  </si>
  <si>
    <t>745174CE0A</t>
  </si>
  <si>
    <t>745174CE0A-E</t>
  </si>
  <si>
    <t>745174CE1A</t>
  </si>
  <si>
    <t>745176FM0A</t>
  </si>
  <si>
    <t>745176MA0A</t>
  </si>
  <si>
    <t>7451776FM0A</t>
  </si>
  <si>
    <t>745221LA0A</t>
  </si>
  <si>
    <t>745261LA0A</t>
  </si>
  <si>
    <t>745321JA1A</t>
  </si>
  <si>
    <t>745321LA0A</t>
  </si>
  <si>
    <t>745321LA0A-G</t>
  </si>
  <si>
    <t>745331JA1A</t>
  </si>
  <si>
    <t>745331LA0A</t>
  </si>
  <si>
    <t>745331LA0A-G</t>
  </si>
  <si>
    <t>745393XA0A</t>
  </si>
  <si>
    <t>745421LA0A</t>
  </si>
  <si>
    <t>745421LA0A-G</t>
  </si>
  <si>
    <t>745421LA0B</t>
  </si>
  <si>
    <t>745426MR0A</t>
  </si>
  <si>
    <t>745436MR0A</t>
  </si>
  <si>
    <t>745461LA0A</t>
  </si>
  <si>
    <t>745461LA0A-G</t>
  </si>
  <si>
    <t>745471LA0A</t>
  </si>
  <si>
    <t>745471LA0A-G</t>
  </si>
  <si>
    <t>745481LA0A</t>
  </si>
  <si>
    <t>745481LA0B</t>
  </si>
  <si>
    <t>745481LA0B-G</t>
  </si>
  <si>
    <t>745481LS0B</t>
  </si>
  <si>
    <t>745481LS0B-G</t>
  </si>
  <si>
    <t>745543XA0A</t>
  </si>
  <si>
    <t>745543XA0B</t>
  </si>
  <si>
    <t>745543XR0A</t>
  </si>
  <si>
    <t>745567DA0A</t>
  </si>
  <si>
    <t>745577DA0A</t>
  </si>
  <si>
    <t>745581LA0A</t>
  </si>
  <si>
    <t>745581LA0A-B</t>
  </si>
  <si>
    <t>745585TA0A</t>
  </si>
  <si>
    <t>745591LA0A</t>
  </si>
  <si>
    <t>745591LA0A-B</t>
  </si>
  <si>
    <t>745595TA0A</t>
  </si>
  <si>
    <t>745641JA0A</t>
  </si>
  <si>
    <t>745651JA0A</t>
  </si>
  <si>
    <t>745786RL0A</t>
  </si>
  <si>
    <t>745786RL1A</t>
  </si>
  <si>
    <t>745861LA0A</t>
  </si>
  <si>
    <t>745861LA0A-G</t>
  </si>
  <si>
    <t>745861LA0A-T</t>
  </si>
  <si>
    <t>745871LA0A</t>
  </si>
  <si>
    <t>745871LA0A-G</t>
  </si>
  <si>
    <t>745871LA0A-T</t>
  </si>
  <si>
    <t>745B61LA0A</t>
  </si>
  <si>
    <t>745B61LA0A-G</t>
  </si>
  <si>
    <t>745B71LA0A</t>
  </si>
  <si>
    <t>745B71LA0A-G</t>
  </si>
  <si>
    <t>745C56RL0A</t>
  </si>
  <si>
    <t>745Q21JA0A</t>
  </si>
  <si>
    <t>745Q31JA0A</t>
  </si>
  <si>
    <t>746231JB0A01</t>
  </si>
  <si>
    <t>746291JA0A01</t>
  </si>
  <si>
    <t>751063XA0A</t>
  </si>
  <si>
    <t>751063XA0A-T</t>
  </si>
  <si>
    <t>751073XA0A</t>
  </si>
  <si>
    <t>751073XA0A-T</t>
  </si>
  <si>
    <t>751121AA0AT1</t>
  </si>
  <si>
    <t>751121AA0AT2</t>
  </si>
  <si>
    <t>751121JA0A</t>
  </si>
  <si>
    <t>751121JA0A-T</t>
  </si>
  <si>
    <t>751121JA0AT1</t>
  </si>
  <si>
    <t>751121JA0AT2</t>
  </si>
  <si>
    <t>751123XA0A</t>
  </si>
  <si>
    <t>751123XE0A</t>
  </si>
  <si>
    <t>751125TA0A</t>
  </si>
  <si>
    <t>751125TA0AT1</t>
  </si>
  <si>
    <t>751125TA0AT2</t>
  </si>
  <si>
    <t>751125YJ0A</t>
  </si>
  <si>
    <t>751126RA0A</t>
  </si>
  <si>
    <t>751126RA0A-T</t>
  </si>
  <si>
    <t>751126RL1A</t>
  </si>
  <si>
    <t>751127DA0A</t>
  </si>
  <si>
    <t>75112JG00A</t>
  </si>
  <si>
    <t>75112JG00A01</t>
  </si>
  <si>
    <t>75112JG00A02</t>
  </si>
  <si>
    <t>75112JG00A-K</t>
  </si>
  <si>
    <t>75112JG00A-T</t>
  </si>
  <si>
    <t>75112JN20AT1</t>
  </si>
  <si>
    <t>75112JN20AT2</t>
  </si>
  <si>
    <t>751131AA0AT1</t>
  </si>
  <si>
    <t>751131AA0AT2</t>
  </si>
  <si>
    <t>751131JA0A</t>
  </si>
  <si>
    <t>751131JA0A-T</t>
  </si>
  <si>
    <t>751131JA0AT1</t>
  </si>
  <si>
    <t>751131JA0AT2</t>
  </si>
  <si>
    <t>751133XA0A</t>
  </si>
  <si>
    <t>751133XE0A</t>
  </si>
  <si>
    <t>751135TA0A</t>
  </si>
  <si>
    <t>751135TA0AT1</t>
  </si>
  <si>
    <t>751135TA0AT2</t>
  </si>
  <si>
    <t>751135YJ0A</t>
  </si>
  <si>
    <t>751136FK0A</t>
  </si>
  <si>
    <t>751136FK0A-T</t>
  </si>
  <si>
    <t>751136RA0A</t>
  </si>
  <si>
    <t>751136RA0A-K</t>
  </si>
  <si>
    <t>751136RA0A-T</t>
  </si>
  <si>
    <t>751136RL0A</t>
  </si>
  <si>
    <t>751136RL1A</t>
  </si>
  <si>
    <t>751137DA0A</t>
  </si>
  <si>
    <t>75113JG00A</t>
  </si>
  <si>
    <t>75113JG00A01</t>
  </si>
  <si>
    <t>75113JG00A02</t>
  </si>
  <si>
    <t>75113JG00A-K</t>
  </si>
  <si>
    <t>75113JG00A-T</t>
  </si>
  <si>
    <t>75113JN20AT1</t>
  </si>
  <si>
    <t>75113JN20AT2</t>
  </si>
  <si>
    <t>75115YJ0A</t>
  </si>
  <si>
    <t>751184CB0A</t>
  </si>
  <si>
    <t>751185TA0A</t>
  </si>
  <si>
    <t>751185TL0A</t>
  </si>
  <si>
    <t>75123JN20A</t>
  </si>
  <si>
    <t>751261JB0A</t>
  </si>
  <si>
    <t>751261JB0A-T</t>
  </si>
  <si>
    <t>751263XA0A</t>
  </si>
  <si>
    <t>751263XE0A</t>
  </si>
  <si>
    <t>751263XF0A</t>
  </si>
  <si>
    <t>751263XY0A</t>
  </si>
  <si>
    <t>751265YJ0A</t>
  </si>
  <si>
    <t>751266RL1A</t>
  </si>
  <si>
    <t>751266RL1B</t>
  </si>
  <si>
    <t>75126JN20A</t>
  </si>
  <si>
    <t>751273XA0A</t>
  </si>
  <si>
    <t>751273XE0A</t>
  </si>
  <si>
    <t>751273XF0A</t>
  </si>
  <si>
    <t>751273XY0A</t>
  </si>
  <si>
    <t>751275YJ0A</t>
  </si>
  <si>
    <t>751276RL1A</t>
  </si>
  <si>
    <t>751277DA0A</t>
  </si>
  <si>
    <t>75128JG00A</t>
  </si>
  <si>
    <t>751341AA0AT1</t>
  </si>
  <si>
    <t>751341AA0AT2</t>
  </si>
  <si>
    <t>751341JA0A</t>
  </si>
  <si>
    <t>751341JA0A-T</t>
  </si>
  <si>
    <t>751341JA0AT1</t>
  </si>
  <si>
    <t>751341JA0AT2</t>
  </si>
  <si>
    <t>751343XA0A</t>
  </si>
  <si>
    <t>751343XE0A</t>
  </si>
  <si>
    <t>751345TA0A</t>
  </si>
  <si>
    <t>751345TA0AT1</t>
  </si>
  <si>
    <t>751345TA0AT2</t>
  </si>
  <si>
    <t>751346FK1A</t>
  </si>
  <si>
    <t>751346FK1A-T</t>
  </si>
  <si>
    <t>751346RA0A</t>
  </si>
  <si>
    <t>75134JG00A01</t>
  </si>
  <si>
    <t>75134JG00A02</t>
  </si>
  <si>
    <t>75134JG40A</t>
  </si>
  <si>
    <t>75134JG40A01</t>
  </si>
  <si>
    <t>75134JG40A-T</t>
  </si>
  <si>
    <t>75134JN20A</t>
  </si>
  <si>
    <t>751351AA0AT1</t>
  </si>
  <si>
    <t>751351AA0AT2</t>
  </si>
  <si>
    <t>751351JA0A</t>
  </si>
  <si>
    <t>751351JA0A-T</t>
  </si>
  <si>
    <t>751351JA0AT1</t>
  </si>
  <si>
    <t>751351JA0AT2</t>
  </si>
  <si>
    <t>751353XA0A</t>
  </si>
  <si>
    <t>751353XE0A</t>
  </si>
  <si>
    <t>751355TA0A</t>
  </si>
  <si>
    <t>751355TA0AT1</t>
  </si>
  <si>
    <t>751355TA0AT2</t>
  </si>
  <si>
    <t>751356FK0A</t>
  </si>
  <si>
    <t>751356FK1A</t>
  </si>
  <si>
    <t>751356FK1A-T</t>
  </si>
  <si>
    <t>751356RA0A</t>
  </si>
  <si>
    <t>75135JG00A01</t>
  </si>
  <si>
    <t>75135JG00A02</t>
  </si>
  <si>
    <t>75135JG40A</t>
  </si>
  <si>
    <t>75135JG40A01</t>
  </si>
  <si>
    <t>75135JG40A-T</t>
  </si>
  <si>
    <t>75135JN20A</t>
  </si>
  <si>
    <t>75142JN20A</t>
  </si>
  <si>
    <t>75143JN20A</t>
  </si>
  <si>
    <t>751524CB0A</t>
  </si>
  <si>
    <t>751524CB0AYM</t>
  </si>
  <si>
    <t>751534CB0A</t>
  </si>
  <si>
    <t>751534CB0AYM</t>
  </si>
  <si>
    <t>751721AE0A</t>
  </si>
  <si>
    <t>751721AE0A-T</t>
  </si>
  <si>
    <t>75172JN20A</t>
  </si>
  <si>
    <t>751731AA0A</t>
  </si>
  <si>
    <t>751731AA0A-T</t>
  </si>
  <si>
    <t>75173JN20A</t>
  </si>
  <si>
    <t>751746RA0A</t>
  </si>
  <si>
    <t>751746RA0ABL</t>
  </si>
  <si>
    <t>751746RL0ABL</t>
  </si>
  <si>
    <t>751746RL0ALM</t>
  </si>
  <si>
    <t>75174JG00A</t>
  </si>
  <si>
    <t>75174JG00A-K</t>
  </si>
  <si>
    <t>75174JG00AW</t>
  </si>
  <si>
    <t>75174JG00A-W</t>
  </si>
  <si>
    <t>75174JN20A</t>
  </si>
  <si>
    <t>751756RA0A</t>
  </si>
  <si>
    <t>751756RA0ABL</t>
  </si>
  <si>
    <t>751756RL0ABL</t>
  </si>
  <si>
    <t>751756RL0ALM</t>
  </si>
  <si>
    <t>751761JB0A</t>
  </si>
  <si>
    <t>751766RA0A</t>
  </si>
  <si>
    <t>751766RA0A-T</t>
  </si>
  <si>
    <t>751771JA0A</t>
  </si>
  <si>
    <t>751776RA0A</t>
  </si>
  <si>
    <t>751776RA0A-T</t>
  </si>
  <si>
    <t>751821JB0A</t>
  </si>
  <si>
    <t>751831JB0A</t>
  </si>
  <si>
    <t>751861AA0A</t>
  </si>
  <si>
    <t>751864CB0A</t>
  </si>
  <si>
    <t>751864CB0A-T</t>
  </si>
  <si>
    <t>751865TA0A</t>
  </si>
  <si>
    <t>751866FK0A</t>
  </si>
  <si>
    <t>751866FK0AYM</t>
  </si>
  <si>
    <t>751866MA0A</t>
  </si>
  <si>
    <t>751866RA0A</t>
  </si>
  <si>
    <t>751866RA0A-T</t>
  </si>
  <si>
    <t>751867DA0A</t>
  </si>
  <si>
    <t>751871AA0A</t>
  </si>
  <si>
    <t>751874CB0A</t>
  </si>
  <si>
    <t>751874CB0A-T</t>
  </si>
  <si>
    <t>751875TA0A</t>
  </si>
  <si>
    <t>751876FK0A</t>
  </si>
  <si>
    <t>751876FK0AYM</t>
  </si>
  <si>
    <t>751876MA0A</t>
  </si>
  <si>
    <t>751876RA0A</t>
  </si>
  <si>
    <t>751876RA0A-T</t>
  </si>
  <si>
    <t>751877DA0A</t>
  </si>
  <si>
    <t>751B06RA0A</t>
  </si>
  <si>
    <t>751B06RL0A</t>
  </si>
  <si>
    <t>751B16RA0A</t>
  </si>
  <si>
    <t>751B16RL0A</t>
  </si>
  <si>
    <t>751B25TA0A</t>
  </si>
  <si>
    <t>751C4JN20A</t>
  </si>
  <si>
    <t>751C56FK0A</t>
  </si>
  <si>
    <t>751C56FK0A-T</t>
  </si>
  <si>
    <t>751F23VA0A</t>
  </si>
  <si>
    <t>751F33VA0A</t>
  </si>
  <si>
    <t>751F63VA0A</t>
  </si>
  <si>
    <t>751F73VA0A</t>
  </si>
  <si>
    <t>751J21AA0A</t>
  </si>
  <si>
    <t>751J21JA0A</t>
  </si>
  <si>
    <t>751J21VA0A</t>
  </si>
  <si>
    <t>751J2JN20A</t>
  </si>
  <si>
    <t>751J31AA0A</t>
  </si>
  <si>
    <t>751J31JA0A</t>
  </si>
  <si>
    <t>751J31VA0A</t>
  </si>
  <si>
    <t>751J3JN20A</t>
  </si>
  <si>
    <t>751J4JN20A</t>
  </si>
  <si>
    <t>751J5JN20A</t>
  </si>
  <si>
    <t>751L66RL1A</t>
  </si>
  <si>
    <t>751L66RL1D</t>
  </si>
  <si>
    <t>751L66RL1E</t>
  </si>
  <si>
    <t>751L73XA0A</t>
  </si>
  <si>
    <t>751L73XA0A-K</t>
  </si>
  <si>
    <t>751L73XE0A</t>
  </si>
  <si>
    <t>751N86RA0ABL</t>
  </si>
  <si>
    <t>751N86RA0ALM</t>
  </si>
  <si>
    <t>751N86RA0ALM-2</t>
  </si>
  <si>
    <t>751N87DA1A</t>
  </si>
  <si>
    <t>751N96RA0ABL</t>
  </si>
  <si>
    <t>751N96RA0ALM</t>
  </si>
  <si>
    <t>751N96RA0ALM-2</t>
  </si>
  <si>
    <t>751N97DA1A</t>
  </si>
  <si>
    <t>751T76FK0A</t>
  </si>
  <si>
    <t>751T76FK0B</t>
  </si>
  <si>
    <t>751T76FK0B-T</t>
  </si>
  <si>
    <t>751T76FK0BYM</t>
  </si>
  <si>
    <t>751T76FK0C</t>
  </si>
  <si>
    <t>752343XA0A</t>
  </si>
  <si>
    <t>752343XY0A</t>
  </si>
  <si>
    <t>752343XY0A-T</t>
  </si>
  <si>
    <t>752621VA0A</t>
  </si>
  <si>
    <t>752624CB5A</t>
  </si>
  <si>
    <t>752626FK5A</t>
  </si>
  <si>
    <t>752626RA0A</t>
  </si>
  <si>
    <t>752626RA1A</t>
  </si>
  <si>
    <t>752626RA1A-T</t>
  </si>
  <si>
    <t>752626RL0A</t>
  </si>
  <si>
    <t>752631VA0A</t>
  </si>
  <si>
    <t>752634CB5A</t>
  </si>
  <si>
    <t>752636FK5A</t>
  </si>
  <si>
    <t>752636RA0A</t>
  </si>
  <si>
    <t>752636RA1A</t>
  </si>
  <si>
    <t>752636RL0A</t>
  </si>
  <si>
    <t>752933XA0A</t>
  </si>
  <si>
    <t>752A53XA0A</t>
  </si>
  <si>
    <t>752A55YJ0A</t>
  </si>
  <si>
    <t>753123NU0A</t>
  </si>
  <si>
    <t>753126RA0A</t>
  </si>
  <si>
    <t>753126RA1A</t>
  </si>
  <si>
    <t>753126RL0A</t>
  </si>
  <si>
    <t>753126RL0B</t>
  </si>
  <si>
    <t>753126RP1A</t>
  </si>
  <si>
    <t>753133NU0A</t>
  </si>
  <si>
    <t>753136RA0A</t>
  </si>
  <si>
    <t>753136RA1A</t>
  </si>
  <si>
    <t>753136RL0A</t>
  </si>
  <si>
    <t>753136RL0B</t>
  </si>
  <si>
    <t>753136RP1A</t>
  </si>
  <si>
    <t>753146RL0A</t>
  </si>
  <si>
    <t>753146RL0A-T</t>
  </si>
  <si>
    <t>753146RL0B</t>
  </si>
  <si>
    <t>753156RL0B</t>
  </si>
  <si>
    <t>753587DA0A</t>
  </si>
  <si>
    <t>754121LA0A</t>
  </si>
  <si>
    <t>75412JG00A</t>
  </si>
  <si>
    <t>754223XA0A</t>
  </si>
  <si>
    <t>754223XA2A</t>
  </si>
  <si>
    <t>754225YJ0A</t>
  </si>
  <si>
    <t>754225YJ2A</t>
  </si>
  <si>
    <t>75422JN20A</t>
  </si>
  <si>
    <t>75422JN25A</t>
  </si>
  <si>
    <t>754266RL0A</t>
  </si>
  <si>
    <t>754266RL0B</t>
  </si>
  <si>
    <t>754266RL1ABL</t>
  </si>
  <si>
    <t>754266RL1ALM</t>
  </si>
  <si>
    <t>754266RL1BBL</t>
  </si>
  <si>
    <t>754266RL1BLM</t>
  </si>
  <si>
    <t>754276RL0A</t>
  </si>
  <si>
    <t>754276RL0B</t>
  </si>
  <si>
    <t>754321LA0A</t>
  </si>
  <si>
    <t>754324CB0A</t>
  </si>
  <si>
    <t>754326RA0A</t>
  </si>
  <si>
    <t>754326RL0A</t>
  </si>
  <si>
    <t>754326RP0A</t>
  </si>
  <si>
    <t>754334CB0A</t>
  </si>
  <si>
    <t>754336RA0A</t>
  </si>
  <si>
    <t>754336RP0A</t>
  </si>
  <si>
    <t>754421LA0A</t>
  </si>
  <si>
    <t>754427DA0A</t>
  </si>
  <si>
    <t>754465TA0A</t>
  </si>
  <si>
    <t>754475TA0A</t>
  </si>
  <si>
    <t>754527DA0A</t>
  </si>
  <si>
    <t>754541VN0A</t>
  </si>
  <si>
    <t>754581LA0A</t>
  </si>
  <si>
    <t>754581LA0A-G</t>
  </si>
  <si>
    <t>754581LA0B</t>
  </si>
  <si>
    <t>754581LA0B-G</t>
  </si>
  <si>
    <t>754591LA0A</t>
  </si>
  <si>
    <t>754591LA0A-G</t>
  </si>
  <si>
    <t>754591LA0B</t>
  </si>
  <si>
    <t>754591LA0B-G</t>
  </si>
  <si>
    <t>754627DA0A</t>
  </si>
  <si>
    <t>754666RA0A</t>
  </si>
  <si>
    <t>754666RL1ABL</t>
  </si>
  <si>
    <t>754666RL1ALM</t>
  </si>
  <si>
    <t>754666RL1BBL</t>
  </si>
  <si>
    <t>754666RL1BLM</t>
  </si>
  <si>
    <t>754676RA0A</t>
  </si>
  <si>
    <t>7547216YZ0A</t>
  </si>
  <si>
    <t>754721JA0A</t>
  </si>
  <si>
    <t>754721JB0A</t>
  </si>
  <si>
    <t>754726YZ0A</t>
  </si>
  <si>
    <t>754727DA0A</t>
  </si>
  <si>
    <t>754735TA0A</t>
  </si>
  <si>
    <t>754761JA0A</t>
  </si>
  <si>
    <t>754787DA0A</t>
  </si>
  <si>
    <t>754797DA0A</t>
  </si>
  <si>
    <t>754921JB0A</t>
  </si>
  <si>
    <t>754931JB0A</t>
  </si>
  <si>
    <t>754946RA0A</t>
  </si>
  <si>
    <t>754953XA2A</t>
  </si>
  <si>
    <t>754955YJ2A</t>
  </si>
  <si>
    <t>754956RA0A</t>
  </si>
  <si>
    <t>755121JA0A</t>
  </si>
  <si>
    <t>755123NU0A</t>
  </si>
  <si>
    <t>755126MA0A</t>
  </si>
  <si>
    <t>755126RA0ABL</t>
  </si>
  <si>
    <t>755126RA0ALM</t>
  </si>
  <si>
    <t>755126RA0ALM-2</t>
  </si>
  <si>
    <t>755127DA0A</t>
  </si>
  <si>
    <t>75512JM00A</t>
  </si>
  <si>
    <t>755131JA0A</t>
  </si>
  <si>
    <t>755133NU0A</t>
  </si>
  <si>
    <t>755136MA0A</t>
  </si>
  <si>
    <t>755136RA0ABL</t>
  </si>
  <si>
    <t>755136RA0ALM</t>
  </si>
  <si>
    <t>755136RA0ALM-2</t>
  </si>
  <si>
    <t>755137DA0A</t>
  </si>
  <si>
    <t>75513JM00A</t>
  </si>
  <si>
    <t>755167DA0A</t>
  </si>
  <si>
    <t>755177DA0A</t>
  </si>
  <si>
    <t>755181JA0A</t>
  </si>
  <si>
    <t>755191JA0A</t>
  </si>
  <si>
    <t>755221JA0A</t>
  </si>
  <si>
    <t>755221LA0A</t>
  </si>
  <si>
    <t>755224BC1A</t>
  </si>
  <si>
    <t>755224CE0A</t>
  </si>
  <si>
    <t>755225TA0A</t>
  </si>
  <si>
    <t>755226MA0A</t>
  </si>
  <si>
    <t>755226RA0A</t>
  </si>
  <si>
    <t>755226RP0A</t>
  </si>
  <si>
    <t>755231JA0A</t>
  </si>
  <si>
    <t>755231LA0A</t>
  </si>
  <si>
    <t>755234BC1A</t>
  </si>
  <si>
    <t>755234CE0A</t>
  </si>
  <si>
    <t>755235TA0A</t>
  </si>
  <si>
    <t>755236MA0A</t>
  </si>
  <si>
    <t>755236RA0A</t>
  </si>
  <si>
    <t>755236RP0A</t>
  </si>
  <si>
    <t>755265TA1A</t>
  </si>
  <si>
    <t>755267DA1A</t>
  </si>
  <si>
    <t>755275TA1A</t>
  </si>
  <si>
    <t>755277DA1A</t>
  </si>
  <si>
    <t>755281JA0A</t>
  </si>
  <si>
    <t>755286MA0A</t>
  </si>
  <si>
    <t>755286RA0A</t>
  </si>
  <si>
    <t>75528JG00A</t>
  </si>
  <si>
    <t>755291JA0A</t>
  </si>
  <si>
    <t>755291LA0A</t>
  </si>
  <si>
    <t>755296MA0A</t>
  </si>
  <si>
    <t>755296RA0A</t>
  </si>
  <si>
    <t>75529JG00A</t>
  </si>
  <si>
    <t>755345TA0A</t>
  </si>
  <si>
    <t>755345TA0A-T</t>
  </si>
  <si>
    <t>755355TA0A</t>
  </si>
  <si>
    <t>755355TA0A-T</t>
  </si>
  <si>
    <t>755367DA0A</t>
  </si>
  <si>
    <t>755377DA0A</t>
  </si>
  <si>
    <t>755387DA0A</t>
  </si>
  <si>
    <t>755397DA0A</t>
  </si>
  <si>
    <t>755564BC1A</t>
  </si>
  <si>
    <t>755564BC1B</t>
  </si>
  <si>
    <t>755564BC1B-T</t>
  </si>
  <si>
    <t>755565TA0A</t>
  </si>
  <si>
    <t>755566MA0A</t>
  </si>
  <si>
    <t>755566MA0A-T</t>
  </si>
  <si>
    <t>755567DA0A</t>
  </si>
  <si>
    <t>755574BC1A</t>
  </si>
  <si>
    <t>755574BC1B</t>
  </si>
  <si>
    <t>755574BC1B-T</t>
  </si>
  <si>
    <t>755575TA0A</t>
  </si>
  <si>
    <t>755576MA0A</t>
  </si>
  <si>
    <t>755576MA0A-T</t>
  </si>
  <si>
    <t>755577DA0A</t>
  </si>
  <si>
    <t>755781JA0A</t>
  </si>
  <si>
    <t>755781JB0A</t>
  </si>
  <si>
    <t>755791JA0A</t>
  </si>
  <si>
    <t>755791JB0A</t>
  </si>
  <si>
    <t>755C46RA0A</t>
  </si>
  <si>
    <t>755C56RA0A</t>
  </si>
  <si>
    <t>755D63NU0A</t>
  </si>
  <si>
    <t>755D73NU0A</t>
  </si>
  <si>
    <t>756171LA0A</t>
  </si>
  <si>
    <t>756171LA0A-G</t>
  </si>
  <si>
    <t>756221LA0A</t>
  </si>
  <si>
    <t>756221LA0A-G</t>
  </si>
  <si>
    <t>756231LA0A</t>
  </si>
  <si>
    <t>756231LA0A-G</t>
  </si>
  <si>
    <t>756241LA0A</t>
  </si>
  <si>
    <t>756241LA0A-G</t>
  </si>
  <si>
    <t>756251LA0A</t>
  </si>
  <si>
    <t>756251LA0A-G</t>
  </si>
  <si>
    <t>756326RA0A</t>
  </si>
  <si>
    <t>756326RA3A</t>
  </si>
  <si>
    <t>756326RL0A</t>
  </si>
  <si>
    <t>756326RL1A</t>
  </si>
  <si>
    <t>756326RP0A</t>
  </si>
  <si>
    <t>756326RP3A</t>
  </si>
  <si>
    <t>756326XJ0A</t>
  </si>
  <si>
    <t>756361JA0A</t>
  </si>
  <si>
    <t>756361JB0A</t>
  </si>
  <si>
    <t>756361VX0A</t>
  </si>
  <si>
    <t>756361VX0A-G</t>
  </si>
  <si>
    <t>756361VX0A-T</t>
  </si>
  <si>
    <t>756366MA0B</t>
  </si>
  <si>
    <t>756366MA0B-T</t>
  </si>
  <si>
    <t>756366RA0A</t>
  </si>
  <si>
    <t>756366RA0A-T</t>
  </si>
  <si>
    <t>75636JN20A</t>
  </si>
  <si>
    <t>756371JA0A</t>
  </si>
  <si>
    <t>756371JB0A</t>
  </si>
  <si>
    <t>756376RA0A</t>
  </si>
  <si>
    <t>756376RA0A-T</t>
  </si>
  <si>
    <t>75637JN20A</t>
  </si>
  <si>
    <t>756521LA0A</t>
  </si>
  <si>
    <t>756521LA0A-G</t>
  </si>
  <si>
    <t>756526RA0A</t>
  </si>
  <si>
    <t>756526RA0A-J</t>
  </si>
  <si>
    <t>756526RA0A-T</t>
  </si>
  <si>
    <t>756527DA0A</t>
  </si>
  <si>
    <t>756537DA0A</t>
  </si>
  <si>
    <t>756586RA0A</t>
  </si>
  <si>
    <t>75658JG00A</t>
  </si>
  <si>
    <t>756596RA0A</t>
  </si>
  <si>
    <t>75659JG00A</t>
  </si>
  <si>
    <t>756621LA0A</t>
  </si>
  <si>
    <t>756625TL0A</t>
  </si>
  <si>
    <t>756626RA0A</t>
  </si>
  <si>
    <t>756631LA0A</t>
  </si>
  <si>
    <t>756635TL0A</t>
  </si>
  <si>
    <t>756636RA0A</t>
  </si>
  <si>
    <t>756723XA1A</t>
  </si>
  <si>
    <t>756733XA1A</t>
  </si>
  <si>
    <t>756743XA1A</t>
  </si>
  <si>
    <t>756753XA1A</t>
  </si>
  <si>
    <t>756753YK1A</t>
  </si>
  <si>
    <t>756755YJ1A</t>
  </si>
  <si>
    <t>756755YJ2C</t>
  </si>
  <si>
    <t>756763XA1A</t>
  </si>
  <si>
    <t>756764CE0A</t>
  </si>
  <si>
    <t>756764CE0A-G</t>
  </si>
  <si>
    <t>756766RL0A</t>
  </si>
  <si>
    <t>756773XA1A</t>
  </si>
  <si>
    <t>756774CE0A</t>
  </si>
  <si>
    <t>756774CE0A-G</t>
  </si>
  <si>
    <t>756775YJ1A</t>
  </si>
  <si>
    <t>756776RL0A</t>
  </si>
  <si>
    <t>756825TA0A</t>
  </si>
  <si>
    <t>756835TA0A</t>
  </si>
  <si>
    <t>756926RA0A</t>
  </si>
  <si>
    <t>756926RA1A</t>
  </si>
  <si>
    <t>75692JN20A</t>
  </si>
  <si>
    <t>756936RA0A</t>
  </si>
  <si>
    <t>756936RA1A</t>
  </si>
  <si>
    <t>75693JN20A</t>
  </si>
  <si>
    <t>756A46RL0A</t>
  </si>
  <si>
    <t>756A4JN20A</t>
  </si>
  <si>
    <t>756B45TL0A</t>
  </si>
  <si>
    <t>756B55TL0A</t>
  </si>
  <si>
    <t>756B61LA0A</t>
  </si>
  <si>
    <t>756B61LA0A-G</t>
  </si>
  <si>
    <t>756B71LA0A</t>
  </si>
  <si>
    <t>756B71LA0A-G</t>
  </si>
  <si>
    <t>756C01LA0A</t>
  </si>
  <si>
    <t>756C01LA0A-G</t>
  </si>
  <si>
    <t>756C11LA0A</t>
  </si>
  <si>
    <t>756C11LA0A-G</t>
  </si>
  <si>
    <t>756F47DC0A</t>
  </si>
  <si>
    <t>756F57DC0A</t>
  </si>
  <si>
    <t>756F87DA0A</t>
  </si>
  <si>
    <t>756F87DC0A</t>
  </si>
  <si>
    <t>756F97DA0A</t>
  </si>
  <si>
    <t>756F97DC0A</t>
  </si>
  <si>
    <t>756R2JG00A</t>
  </si>
  <si>
    <t>756R3JG00A</t>
  </si>
  <si>
    <t>756S83XE0A</t>
  </si>
  <si>
    <t>757587DA0A</t>
  </si>
  <si>
    <t>757597DA0A</t>
  </si>
  <si>
    <t>757827DA0A</t>
  </si>
  <si>
    <t>757837DA0A</t>
  </si>
  <si>
    <t>757847DA0A</t>
  </si>
  <si>
    <t>757857DA0A</t>
  </si>
  <si>
    <t>759241AA0A</t>
  </si>
  <si>
    <t>759241AA0A-T</t>
  </si>
  <si>
    <t>759251AA0A</t>
  </si>
  <si>
    <t>759251AA0A-T</t>
  </si>
  <si>
    <t>759261JA0A</t>
  </si>
  <si>
    <t>759271JA0A</t>
  </si>
  <si>
    <t>759346RA0A</t>
  </si>
  <si>
    <t>759347DA0A</t>
  </si>
  <si>
    <t>759356RA0A</t>
  </si>
  <si>
    <t>759357DA0A</t>
  </si>
  <si>
    <t>759423VA0A</t>
  </si>
  <si>
    <t>759424CB0A</t>
  </si>
  <si>
    <t>759426RA0A</t>
  </si>
  <si>
    <t>759426RA1A</t>
  </si>
  <si>
    <t>75942JN20A</t>
  </si>
  <si>
    <t>759433VA0A</t>
  </si>
  <si>
    <t>759434CB0A</t>
  </si>
  <si>
    <t>759436RA0A</t>
  </si>
  <si>
    <t>759436RA1A</t>
  </si>
  <si>
    <t>75943JN20A</t>
  </si>
  <si>
    <t>762183VA0A</t>
  </si>
  <si>
    <t>762183VA0AA</t>
  </si>
  <si>
    <t>762183XE0A</t>
  </si>
  <si>
    <t>762183XJ0A</t>
  </si>
  <si>
    <t>762184CC0A</t>
  </si>
  <si>
    <t>762193VA0A</t>
  </si>
  <si>
    <t>762193VA0AA</t>
  </si>
  <si>
    <t>762193XE0A</t>
  </si>
  <si>
    <t>762193XJ0A</t>
  </si>
  <si>
    <t>762194CC0A</t>
  </si>
  <si>
    <t>762321VA0A</t>
  </si>
  <si>
    <t>762321VA0B</t>
  </si>
  <si>
    <t>762323VA0A</t>
  </si>
  <si>
    <t>762323XA0A</t>
  </si>
  <si>
    <t>762323XJ0A</t>
  </si>
  <si>
    <t>762324CC0A</t>
  </si>
  <si>
    <t>762331VA0A</t>
  </si>
  <si>
    <t>762331VA0B</t>
  </si>
  <si>
    <t>762333VA0A</t>
  </si>
  <si>
    <t>762333XA0A</t>
  </si>
  <si>
    <t>762333XJ0A</t>
  </si>
  <si>
    <t>762334CC0A</t>
  </si>
  <si>
    <t>762424CB0A</t>
  </si>
  <si>
    <t>762425TA0A</t>
  </si>
  <si>
    <t>762425TA1A</t>
  </si>
  <si>
    <t>762426RA0A</t>
  </si>
  <si>
    <t>762434CB0A</t>
  </si>
  <si>
    <t>762435TA0A</t>
  </si>
  <si>
    <t>762435TA1A</t>
  </si>
  <si>
    <t>762436RA0A</t>
  </si>
  <si>
    <t>762461JA0A</t>
  </si>
  <si>
    <t>762463XJ0A</t>
  </si>
  <si>
    <t>762464CB0A</t>
  </si>
  <si>
    <t>762466RA0A</t>
  </si>
  <si>
    <t>762471JA0A</t>
  </si>
  <si>
    <t>762473XJ0A</t>
  </si>
  <si>
    <t>762474CC0A</t>
  </si>
  <si>
    <t>762476RA0A</t>
  </si>
  <si>
    <t>762621LA0A</t>
  </si>
  <si>
    <t>762631LA0A</t>
  </si>
  <si>
    <t>762721LA0A</t>
  </si>
  <si>
    <t>762724CC0A</t>
  </si>
  <si>
    <t>762731LA0A</t>
  </si>
  <si>
    <t>762734CC0A</t>
  </si>
  <si>
    <t>762A21JA0A</t>
  </si>
  <si>
    <t>762A31JA0A</t>
  </si>
  <si>
    <t>763124CC0A</t>
  </si>
  <si>
    <t>763134CC0A</t>
  </si>
  <si>
    <t>763201JA0A</t>
  </si>
  <si>
    <t>763203VA0B</t>
  </si>
  <si>
    <t>763203XA0A</t>
  </si>
  <si>
    <t>763204CC0A</t>
  </si>
  <si>
    <t>763211JA0A</t>
  </si>
  <si>
    <t>763213VA0A</t>
  </si>
  <si>
    <t>763213VA0B</t>
  </si>
  <si>
    <t>763213XA0A</t>
  </si>
  <si>
    <t>763214CC0A</t>
  </si>
  <si>
    <t>763323XC0A</t>
  </si>
  <si>
    <t>763324CC1A</t>
  </si>
  <si>
    <t>763325YM0A</t>
  </si>
  <si>
    <t>763325YM0B</t>
  </si>
  <si>
    <t>763333XC0A</t>
  </si>
  <si>
    <t>763334CC1A</t>
  </si>
  <si>
    <t>763335YM0A</t>
  </si>
  <si>
    <t>763335YM0B</t>
  </si>
  <si>
    <t>7635201G00</t>
  </si>
  <si>
    <t>763525TA1A</t>
  </si>
  <si>
    <t>7635301G00</t>
  </si>
  <si>
    <t>763535TA1A</t>
  </si>
  <si>
    <t>763723XB0A</t>
  </si>
  <si>
    <t>763723XB0A-T</t>
  </si>
  <si>
    <t>763723XB0AUF</t>
  </si>
  <si>
    <t>763723XD3A</t>
  </si>
  <si>
    <t>763725YJ0A</t>
  </si>
  <si>
    <t>763733XB0A</t>
  </si>
  <si>
    <t>763733XB0AUF</t>
  </si>
  <si>
    <t>763733XD3A</t>
  </si>
  <si>
    <t>763733YF3A</t>
  </si>
  <si>
    <t>763733YF3A-B</t>
  </si>
  <si>
    <t>763963XD0A</t>
  </si>
  <si>
    <t>763973FY0A</t>
  </si>
  <si>
    <t>763973XC9A</t>
  </si>
  <si>
    <t>763973XD0A</t>
  </si>
  <si>
    <t>763973YF0A</t>
  </si>
  <si>
    <t>763973YF0A-B</t>
  </si>
  <si>
    <t>764261LA0A</t>
  </si>
  <si>
    <t>764261LA0A-G</t>
  </si>
  <si>
    <t>764264CC0A</t>
  </si>
  <si>
    <t>764271LA0A</t>
  </si>
  <si>
    <t>764271LA0A-G</t>
  </si>
  <si>
    <t>764274CC0A</t>
  </si>
  <si>
    <t>764281JA0A</t>
  </si>
  <si>
    <t>764291JA0A</t>
  </si>
  <si>
    <t>764521JA0A</t>
  </si>
  <si>
    <t>764521LA0A</t>
  </si>
  <si>
    <t>764525TA0A</t>
  </si>
  <si>
    <t>764526MA0A</t>
  </si>
  <si>
    <t>764526MG0A</t>
  </si>
  <si>
    <t>764526MT0A</t>
  </si>
  <si>
    <t>764526MT0A-T</t>
  </si>
  <si>
    <t>764526RA0A</t>
  </si>
  <si>
    <t>764526RL0A</t>
  </si>
  <si>
    <t>764531JA0A</t>
  </si>
  <si>
    <t>764531LA0A</t>
  </si>
  <si>
    <t>764535TA0A</t>
  </si>
  <si>
    <t>764536MA0A</t>
  </si>
  <si>
    <t>764536MT0A</t>
  </si>
  <si>
    <t>764536MT0A-T</t>
  </si>
  <si>
    <t>764536RA0A</t>
  </si>
  <si>
    <t>764536RL0A</t>
  </si>
  <si>
    <t>764561LA0A</t>
  </si>
  <si>
    <t>764561LA0A-G</t>
  </si>
  <si>
    <t>764564CE0A</t>
  </si>
  <si>
    <t>764564CE0A-E</t>
  </si>
  <si>
    <t>764565TA0A</t>
  </si>
  <si>
    <t>764565TA1A</t>
  </si>
  <si>
    <t>764565TB0A</t>
  </si>
  <si>
    <t>764566FK0A</t>
  </si>
  <si>
    <t>764566MA0A</t>
  </si>
  <si>
    <t>764566MR0A</t>
  </si>
  <si>
    <t>764566RA0A</t>
  </si>
  <si>
    <t>764566RL0A</t>
  </si>
  <si>
    <t>764566RP0A</t>
  </si>
  <si>
    <t>764567DA0A</t>
  </si>
  <si>
    <t>764567DC0A</t>
  </si>
  <si>
    <t>764571LA0A</t>
  </si>
  <si>
    <t>764571LA0A-G</t>
  </si>
  <si>
    <t>764574CE0A</t>
  </si>
  <si>
    <t>764574CE0A-E</t>
  </si>
  <si>
    <t>764575TA0A</t>
  </si>
  <si>
    <t>764575TA1A</t>
  </si>
  <si>
    <t>764575TB0A</t>
  </si>
  <si>
    <t>764576FK0A</t>
  </si>
  <si>
    <t>764576MA0A</t>
  </si>
  <si>
    <t>764576MR0A</t>
  </si>
  <si>
    <t>764576RA0A</t>
  </si>
  <si>
    <t>764576RL0A</t>
  </si>
  <si>
    <t>764576RP0A</t>
  </si>
  <si>
    <t>764577DA0A</t>
  </si>
  <si>
    <t>764577DC0A</t>
  </si>
  <si>
    <t>764583XA0A</t>
  </si>
  <si>
    <t>764585TA0A</t>
  </si>
  <si>
    <t>764587DA0A</t>
  </si>
  <si>
    <t>764593XA0A</t>
  </si>
  <si>
    <t>764595TA0A</t>
  </si>
  <si>
    <t>764597DA0A</t>
  </si>
  <si>
    <t>764646RA0A</t>
  </si>
  <si>
    <t>764656RA0A</t>
  </si>
  <si>
    <t>764664BC1A</t>
  </si>
  <si>
    <t>764664BC1A-T</t>
  </si>
  <si>
    <t>764666FK0A</t>
  </si>
  <si>
    <t>764666FK0A-T</t>
  </si>
  <si>
    <t>764674BC1A</t>
  </si>
  <si>
    <t>764674BC1A-T</t>
  </si>
  <si>
    <t>764676FK0A</t>
  </si>
  <si>
    <t>764676FK0A-T</t>
  </si>
  <si>
    <t>764727DA0A</t>
  </si>
  <si>
    <t>764737DA0A</t>
  </si>
  <si>
    <t>764824CB0A</t>
  </si>
  <si>
    <t>764824CB0A-E</t>
  </si>
  <si>
    <t>764826RA0A</t>
  </si>
  <si>
    <t>764826RA1A</t>
  </si>
  <si>
    <t>764826RL0A</t>
  </si>
  <si>
    <t>764826RL1A</t>
  </si>
  <si>
    <t>764826RL2A</t>
  </si>
  <si>
    <t>764826RL3A</t>
  </si>
  <si>
    <t>764826RP0A</t>
  </si>
  <si>
    <t>764834CB0A</t>
  </si>
  <si>
    <t>764836MA0A</t>
  </si>
  <si>
    <t>764836RA0A</t>
  </si>
  <si>
    <t>764836RA1A</t>
  </si>
  <si>
    <t>764836RL0A</t>
  </si>
  <si>
    <t>764836RL1A</t>
  </si>
  <si>
    <t>764836RL2A</t>
  </si>
  <si>
    <t>764836RL3A</t>
  </si>
  <si>
    <t>764836RP0A</t>
  </si>
  <si>
    <t>764863VA0B</t>
  </si>
  <si>
    <t>764886RA0A</t>
  </si>
  <si>
    <t>764886RL0A</t>
  </si>
  <si>
    <t>764887DA0A</t>
  </si>
  <si>
    <t>764896RA0A</t>
  </si>
  <si>
    <t>764896RL0A</t>
  </si>
  <si>
    <t>764897DA0A</t>
  </si>
  <si>
    <t>764B03VA0A</t>
  </si>
  <si>
    <t>764B41LA0A</t>
  </si>
  <si>
    <t>764B41LA0A-G</t>
  </si>
  <si>
    <t>764B41LB0A</t>
  </si>
  <si>
    <t>764B51LA0A</t>
  </si>
  <si>
    <t>764B51LA0A-G</t>
  </si>
  <si>
    <t>764B51LB0A</t>
  </si>
  <si>
    <t>764B81JB0A</t>
  </si>
  <si>
    <t>764B81JB0A-T</t>
  </si>
  <si>
    <t>764B91JB0A</t>
  </si>
  <si>
    <t>764B91JB0A-T</t>
  </si>
  <si>
    <t>765161VA0A</t>
  </si>
  <si>
    <t>765163XA0A</t>
  </si>
  <si>
    <t>765163XA2A</t>
  </si>
  <si>
    <t>765164CC0A</t>
  </si>
  <si>
    <t>765171VA0A</t>
  </si>
  <si>
    <t>765173XA0A</t>
  </si>
  <si>
    <t>765173XA2A</t>
  </si>
  <si>
    <t>765174CC0A</t>
  </si>
  <si>
    <t>765323XA0A</t>
  </si>
  <si>
    <t>765323XC0A</t>
  </si>
  <si>
    <t>765323XG0A</t>
  </si>
  <si>
    <t>765323XU0A</t>
  </si>
  <si>
    <t>765333XA0A</t>
  </si>
  <si>
    <t>765333XC0A</t>
  </si>
  <si>
    <t>765333XG0A</t>
  </si>
  <si>
    <t>765333XU0A</t>
  </si>
  <si>
    <t>765463XC0A</t>
  </si>
  <si>
    <t>765465YM0B</t>
  </si>
  <si>
    <t>765473XC0A</t>
  </si>
  <si>
    <t>765475YM0B</t>
  </si>
  <si>
    <t>765723VA0A</t>
  </si>
  <si>
    <t>765733VA0A</t>
  </si>
  <si>
    <t>765734CC0A</t>
  </si>
  <si>
    <t>765824CF0B</t>
  </si>
  <si>
    <t>765834CF0B</t>
  </si>
  <si>
    <t>765841VA0A</t>
  </si>
  <si>
    <t>765851VA0A</t>
  </si>
  <si>
    <t>765861JA0A</t>
  </si>
  <si>
    <t>765871JA0A</t>
  </si>
  <si>
    <t>765F44CC0A</t>
  </si>
  <si>
    <t>765F54CC0A</t>
  </si>
  <si>
    <t>765F64CF0A</t>
  </si>
  <si>
    <t>765F74CF0A</t>
  </si>
  <si>
    <t>765M23XA0A</t>
  </si>
  <si>
    <t>765M23XC0A</t>
  </si>
  <si>
    <t>765M33XA0A</t>
  </si>
  <si>
    <t>765M33XC0A</t>
  </si>
  <si>
    <t>766163XC0A</t>
  </si>
  <si>
    <t>766366MR0A</t>
  </si>
  <si>
    <t>766376MR0A</t>
  </si>
  <si>
    <t>766425TA0A</t>
  </si>
  <si>
    <t>766435TA0A</t>
  </si>
  <si>
    <t>766543TU0A</t>
  </si>
  <si>
    <t>766553TU0A</t>
  </si>
  <si>
    <t>767146RA0A</t>
  </si>
  <si>
    <t>767156RA0A</t>
  </si>
  <si>
    <t>767183XA0A</t>
  </si>
  <si>
    <t>767193XA0A</t>
  </si>
  <si>
    <t>767193XA0B</t>
  </si>
  <si>
    <t>767424CE1A</t>
  </si>
  <si>
    <t>767426MA0A</t>
  </si>
  <si>
    <t>767427DA0A</t>
  </si>
  <si>
    <t>76742JN20A</t>
  </si>
  <si>
    <t>767434CE1A</t>
  </si>
  <si>
    <t>767436MA0A</t>
  </si>
  <si>
    <t>767437DA0A</t>
  </si>
  <si>
    <t>76743JN20A</t>
  </si>
  <si>
    <t>767526MA0A</t>
  </si>
  <si>
    <t>76752JN20A</t>
  </si>
  <si>
    <t>767536MA0A</t>
  </si>
  <si>
    <t>767543VA0A</t>
  </si>
  <si>
    <t>767553VA0A</t>
  </si>
  <si>
    <t>767627DA0A</t>
  </si>
  <si>
    <t>767637DA0A</t>
  </si>
  <si>
    <t>767646RA0A</t>
  </si>
  <si>
    <t>767656RA0A</t>
  </si>
  <si>
    <t>767667DA0A</t>
  </si>
  <si>
    <t>767677DA0A</t>
  </si>
  <si>
    <t>767C41LA0A</t>
  </si>
  <si>
    <t>767C51LA0A</t>
  </si>
  <si>
    <t>775323XA0A</t>
  </si>
  <si>
    <t>775323XA0AUF</t>
  </si>
  <si>
    <t>775323XA2C</t>
  </si>
  <si>
    <t>775323XA2CUF</t>
  </si>
  <si>
    <t>775323YB0C</t>
  </si>
  <si>
    <t>775323YB0CUF</t>
  </si>
  <si>
    <t>775323YF2A</t>
  </si>
  <si>
    <t>775323YF2AUF</t>
  </si>
  <si>
    <t>775333YB0A</t>
  </si>
  <si>
    <t>775333YB0AUF</t>
  </si>
  <si>
    <t>775333YD0B</t>
  </si>
  <si>
    <t>775333YD0BUF</t>
  </si>
  <si>
    <t>775333YE2A</t>
  </si>
  <si>
    <t>775333YE2AUF</t>
  </si>
  <si>
    <t>775333YF2B</t>
  </si>
  <si>
    <t>775333YF2BUF</t>
  </si>
  <si>
    <t>775363XA0A</t>
  </si>
  <si>
    <t>775373XA0A</t>
  </si>
  <si>
    <t>775523YF2A</t>
  </si>
  <si>
    <t>775523YF2AUF</t>
  </si>
  <si>
    <t>775533YE2A</t>
  </si>
  <si>
    <t>775533YE2AUF</t>
  </si>
  <si>
    <t>775743XA0A</t>
  </si>
  <si>
    <t>775753XA0A</t>
  </si>
  <si>
    <t>775883XA0A</t>
  </si>
  <si>
    <t>775883XA0B</t>
  </si>
  <si>
    <t>775883XA2A</t>
  </si>
  <si>
    <t>775893XA0A</t>
  </si>
  <si>
    <t>775893XA2A</t>
  </si>
  <si>
    <t>775983XC8A</t>
  </si>
  <si>
    <t>776143VA0A</t>
  </si>
  <si>
    <t>776153VA0A</t>
  </si>
  <si>
    <t>77648JG00A</t>
  </si>
  <si>
    <t>77649JG00A</t>
  </si>
  <si>
    <t>77652JM00A</t>
  </si>
  <si>
    <t>77653JM00A</t>
  </si>
  <si>
    <t>776626MR0A</t>
  </si>
  <si>
    <t>776636MR0A</t>
  </si>
  <si>
    <t>781183VA0A</t>
  </si>
  <si>
    <t>781186MA0A</t>
  </si>
  <si>
    <t>781186MA0AUF</t>
  </si>
  <si>
    <t>781193VA0A</t>
  </si>
  <si>
    <t>781196MA0A</t>
  </si>
  <si>
    <t>781196MA0AUF</t>
  </si>
  <si>
    <t>78136JN20A</t>
  </si>
  <si>
    <t>78137JN20A</t>
  </si>
  <si>
    <t>781426MA0A</t>
  </si>
  <si>
    <t>781436MA0A</t>
  </si>
  <si>
    <t>791124M400</t>
  </si>
  <si>
    <t>791126N600</t>
  </si>
  <si>
    <t>7911285F00</t>
  </si>
  <si>
    <t>79112AU100</t>
  </si>
  <si>
    <t>791134M400</t>
  </si>
  <si>
    <t>791134M500</t>
  </si>
  <si>
    <t>791136N600</t>
  </si>
  <si>
    <t>79113JN20A</t>
  </si>
  <si>
    <t>791428H300</t>
  </si>
  <si>
    <t>79142JM00A</t>
  </si>
  <si>
    <t>791468H300</t>
  </si>
  <si>
    <t>801184M700</t>
  </si>
  <si>
    <t>801194M700</t>
  </si>
  <si>
    <t>801424M400</t>
  </si>
  <si>
    <t>801543VA0A</t>
  </si>
  <si>
    <t>80154JM00A</t>
  </si>
  <si>
    <t>801553VA0A</t>
  </si>
  <si>
    <t>80155JM00A</t>
  </si>
  <si>
    <t>801625TA0A</t>
  </si>
  <si>
    <t>801635TA0A</t>
  </si>
  <si>
    <t>802384M400</t>
  </si>
  <si>
    <t>802394M400</t>
  </si>
  <si>
    <t>806331LC0A</t>
  </si>
  <si>
    <t>821185M000</t>
  </si>
  <si>
    <t>821195M000</t>
  </si>
  <si>
    <t>821485TA0A</t>
  </si>
  <si>
    <t>821495TA0A</t>
  </si>
  <si>
    <t>821545TA0A</t>
  </si>
  <si>
    <t>821555TA0A</t>
  </si>
  <si>
    <t>821555TA1A</t>
  </si>
  <si>
    <t>85032JG00ACE</t>
  </si>
  <si>
    <t>850341LA0A01</t>
  </si>
  <si>
    <t>850341LA0A02</t>
  </si>
  <si>
    <t>850341LB0A01</t>
  </si>
  <si>
    <t>850341LB0A02</t>
  </si>
  <si>
    <t>850351LA0A01</t>
  </si>
  <si>
    <t>850351LA0A02</t>
  </si>
  <si>
    <t>850351LB0A01</t>
  </si>
  <si>
    <t>850351LB0A02</t>
  </si>
  <si>
    <t>901265TA0A</t>
  </si>
  <si>
    <t>90126JM00A</t>
  </si>
  <si>
    <t>901275TA0A</t>
  </si>
  <si>
    <t>90127JM00A</t>
  </si>
  <si>
    <t>901320W001</t>
  </si>
  <si>
    <t>901330W001</t>
  </si>
  <si>
    <t>901365TA0A</t>
  </si>
  <si>
    <t>901375TA0A</t>
  </si>
  <si>
    <t>9450B39400</t>
  </si>
  <si>
    <t>9450B39500</t>
  </si>
  <si>
    <t>9450B86300</t>
  </si>
  <si>
    <t>9450B98900</t>
  </si>
  <si>
    <t>9450B99000</t>
  </si>
  <si>
    <t>9450C01700</t>
  </si>
  <si>
    <t>9450C01800</t>
  </si>
  <si>
    <t>9450C01900</t>
  </si>
  <si>
    <t>9450C02000</t>
  </si>
  <si>
    <t>9450C02200</t>
  </si>
  <si>
    <t>9450C02700</t>
  </si>
  <si>
    <t>9450C02800</t>
  </si>
  <si>
    <t>9450C02900</t>
  </si>
  <si>
    <t>9450C03000</t>
  </si>
  <si>
    <t>9450C03300</t>
  </si>
  <si>
    <t>9450C03400</t>
  </si>
  <si>
    <t>9450C03600</t>
  </si>
  <si>
    <t>9450C03800</t>
  </si>
  <si>
    <t>9450C04000</t>
  </si>
  <si>
    <t>9450C04300</t>
  </si>
  <si>
    <t>9450C04400</t>
  </si>
  <si>
    <t>9450C04500</t>
  </si>
  <si>
    <t>9450C04600</t>
  </si>
  <si>
    <t>9450C04900</t>
  </si>
  <si>
    <t>9450C05000</t>
  </si>
  <si>
    <t>9450C86300</t>
  </si>
  <si>
    <t>NUT-TEST-Piece2</t>
  </si>
  <si>
    <t>部 品 番 号</t>
  </si>
  <si>
    <t>合計</t>
  </si>
  <si>
    <t>R</t>
  </si>
  <si>
    <t>67408/9 4M400     K70ｻﾌﾞ2</t>
  </si>
  <si>
    <t>76742/3 4M400-1   P303</t>
  </si>
  <si>
    <t>79112   3MA0A     B309</t>
  </si>
  <si>
    <t>79112   6N600     B309</t>
  </si>
  <si>
    <t>79112   6N610     B309</t>
  </si>
  <si>
    <t>79422   4M500     B301</t>
  </si>
  <si>
    <t>64132/3 AU000     B301</t>
  </si>
  <si>
    <t>74516   8H310     B309</t>
  </si>
  <si>
    <t>74516   EQ000     B309</t>
  </si>
  <si>
    <t>74516   EQ500     B309</t>
  </si>
  <si>
    <t>76426   8H300     B301</t>
  </si>
  <si>
    <t>76427   8H300     B301</t>
  </si>
  <si>
    <t>76634/5 8H300     Bへ</t>
  </si>
  <si>
    <t>78118/9 8H300     K30</t>
  </si>
  <si>
    <t>78118/9 8H710     K30</t>
  </si>
  <si>
    <t>64122/3 EN000     K70</t>
  </si>
  <si>
    <t>66312   EN000     J70</t>
  </si>
  <si>
    <t>67408/9 EN000     J70</t>
  </si>
  <si>
    <t>75262/3 EN000     B301</t>
  </si>
  <si>
    <t>61231/2 B5010     B70</t>
  </si>
  <si>
    <t>61231/2 B5020     B70</t>
  </si>
  <si>
    <t>61231/2 B5020-B   B301</t>
  </si>
  <si>
    <t>61231/2 B5030     B70</t>
  </si>
  <si>
    <t>61137   B5010     B70</t>
  </si>
  <si>
    <t>61138   B5010     B70</t>
  </si>
  <si>
    <t>75632   JG00A     J70</t>
  </si>
  <si>
    <t>75632   JH00A     J70</t>
  </si>
  <si>
    <t>75632   1YA0A     K30</t>
  </si>
  <si>
    <t>75522/3 JG00A     J70ｻﾌﾞ</t>
  </si>
  <si>
    <t>75522/3 JG00A-E  RV8-250</t>
  </si>
  <si>
    <t>76242   JG00A     J70</t>
  </si>
  <si>
    <t>76242   JG40A     J70</t>
  </si>
  <si>
    <t>76242   JG40A-E  RV8-60</t>
  </si>
  <si>
    <t>76243   JG00A     J70</t>
  </si>
  <si>
    <t>76243   JG40A     J70</t>
  </si>
  <si>
    <t>76243   JG40A-E  RV8-60</t>
  </si>
  <si>
    <t>77652/3 JM00A     B309</t>
  </si>
  <si>
    <t>75632   JM00A     J70</t>
  </si>
  <si>
    <t>76232   JM00A     K70</t>
  </si>
  <si>
    <t>76233   JM00A     K70</t>
  </si>
  <si>
    <t>76272   JM00A     B301</t>
  </si>
  <si>
    <t>76273   JM00A     B301</t>
  </si>
  <si>
    <t>76516   JM00A     K70</t>
  </si>
  <si>
    <t>76517   JM00A     K70</t>
  </si>
  <si>
    <t>77632/3 JM00A     J70</t>
  </si>
  <si>
    <t>77646/7 JM00A     J70</t>
  </si>
  <si>
    <t>76742/3 JM00A     J70</t>
  </si>
  <si>
    <t>64142/3 1AA0A     W70</t>
  </si>
  <si>
    <t>64142/3 1AA0A-K   B302</t>
  </si>
  <si>
    <t>67112   1AE0A     W70</t>
  </si>
  <si>
    <t>67412   1AE0A     B302</t>
  </si>
  <si>
    <t>67413   1AA0A     B302</t>
  </si>
  <si>
    <t>751J2   1AA0A    B302ｻﾌﾞ3</t>
  </si>
  <si>
    <t xml:space="preserve">751J3   1AA0A     X70ｻﾌﾞ </t>
  </si>
  <si>
    <t>751J3   1AA0A-E   RV8-200</t>
  </si>
  <si>
    <t>75172   1AA0A     B302</t>
  </si>
  <si>
    <t>75172   1AA0A-E   RV8-170</t>
  </si>
  <si>
    <t>75172   1AE0A     B302</t>
  </si>
  <si>
    <t>75173   1AA0A     B302</t>
  </si>
  <si>
    <t>75173   1AA0A-E   RV8-170</t>
  </si>
  <si>
    <t>75197   1AA0A     K70Ｚへ</t>
  </si>
  <si>
    <t>75536/7 1AC0A     W70</t>
  </si>
  <si>
    <t>75536/7 1AC0A-E   RV8-100</t>
  </si>
  <si>
    <t>745G3   1GR0A     B309</t>
  </si>
  <si>
    <t>745J4/5 1GR0A     K70ｻﾌﾞ2</t>
  </si>
  <si>
    <t>748B2/3 1GR0ATE   T308</t>
  </si>
  <si>
    <t>76456/7 1GR0A     W70ｻﾌﾞ2</t>
  </si>
  <si>
    <t>76488   1GR0A     K70ｻﾌﾞ2</t>
  </si>
  <si>
    <t>76489   1GR0A     K70ｻﾌﾞ2</t>
  </si>
  <si>
    <t>67413   JN20A     B309</t>
  </si>
  <si>
    <t>67413   JN20A-G   RJG-300</t>
  </si>
  <si>
    <t>67413   1VA0A     B301</t>
  </si>
  <si>
    <t>76366/7 1VA0A     B301</t>
  </si>
  <si>
    <t>76366/7 1VA0A-E   250</t>
  </si>
  <si>
    <t>64142/3 3TU0A/JN20A-E  RV8-200</t>
  </si>
  <si>
    <t>64142/3 3TU0A/JN20A  W70</t>
  </si>
  <si>
    <t>67412   JN90A-E   RB-300</t>
  </si>
  <si>
    <t>67412   JN90A     B309</t>
  </si>
  <si>
    <t>67408/9 JN20A     B302</t>
  </si>
  <si>
    <t>67408/9 JN20A-E   RB-500</t>
  </si>
  <si>
    <t>75134   JN20A     B309</t>
  </si>
  <si>
    <t>75134   JN20A-E   RB-200</t>
  </si>
  <si>
    <t>75135   JN20A     B309</t>
  </si>
  <si>
    <t>75135   JN20A-E   RB-200</t>
  </si>
  <si>
    <t>75432/3 JN20A     B70</t>
  </si>
  <si>
    <t>76272/3 JN20A     B70</t>
  </si>
  <si>
    <t>76272/3 JN20A-E   RV8-120</t>
  </si>
  <si>
    <t>76232   JN20A     B70</t>
  </si>
  <si>
    <t>76233   JN20A     B70</t>
  </si>
  <si>
    <t>764B4/5 JN20A     RV8-100</t>
  </si>
  <si>
    <t>764B4/5 JN20A     K30</t>
  </si>
  <si>
    <t>76753   JN20A     RWB-100</t>
  </si>
  <si>
    <t>76753   JN20A     K30</t>
  </si>
  <si>
    <t>79422   JN20A     B309</t>
  </si>
  <si>
    <t>79422   JN20B     B309</t>
  </si>
  <si>
    <t>17285   1LA1A01   B301</t>
  </si>
  <si>
    <t>64132   1LA0A     B301</t>
  </si>
  <si>
    <t>64132   1LA0A-G   浜岳</t>
  </si>
  <si>
    <t>64133   1LA0A     B301</t>
  </si>
  <si>
    <t>64182/3 1LA0A     B309</t>
  </si>
  <si>
    <t>745B6/7 1LA0A     K70</t>
  </si>
  <si>
    <t>745B6/7 1LA0A-G   浜岳</t>
  </si>
  <si>
    <t>76456/7 1LA0A     K70</t>
  </si>
  <si>
    <t>76456/7 1LA0A-G   浜岳</t>
  </si>
  <si>
    <t>75432   1LA0A     K70</t>
  </si>
  <si>
    <t>756C0/1 1LA0A     Bへｻﾌﾞ</t>
  </si>
  <si>
    <t>756C0/1 1LA0A-G   Bへ浜岳</t>
  </si>
  <si>
    <t>76262   1LA0A     K70</t>
  </si>
  <si>
    <t>76263   1LA0A     K70</t>
  </si>
  <si>
    <t>76272/3 1LA0A     K70</t>
  </si>
  <si>
    <t>64112/3 1JA0A-B   B302</t>
  </si>
  <si>
    <t>64112   1JA0A-C   B302</t>
  </si>
  <si>
    <t>64113   1JA0A     K30</t>
  </si>
  <si>
    <t>64142/3 1JA0A     B302</t>
  </si>
  <si>
    <t>75176   1JB0A     K70ｻﾌﾞ2</t>
  </si>
  <si>
    <t>75177   1JA0A     K70ｻﾌﾞ2</t>
  </si>
  <si>
    <t xml:space="preserve">76548   6AX0A     K70     </t>
  </si>
  <si>
    <t xml:space="preserve">76549   6AX0A     K70     </t>
  </si>
  <si>
    <t>74283   3XA0A     K70ｼﾝｸﾛ</t>
  </si>
  <si>
    <t>74283   3XA0B     K70ｼﾝｸﾛ</t>
  </si>
  <si>
    <t>74322   5YJ0A     ﾃｸﾉｼﾝｸﾛ</t>
  </si>
  <si>
    <t>75112   3XA0A     K30　Zへ</t>
  </si>
  <si>
    <t>75113   3XA0A     K30　Zへ</t>
  </si>
  <si>
    <t>75112   3XE0A     K30　Zへ</t>
  </si>
  <si>
    <t>75113   3XE0A     K30　Zへ</t>
  </si>
  <si>
    <t>75422   5YJ0A     K70ｼﾝｸﾛ</t>
  </si>
  <si>
    <t>75422   5YJ2A     K70ｼﾝｸﾛ</t>
  </si>
  <si>
    <t>17285   5YJ0A01   K70</t>
  </si>
  <si>
    <t>765M2   3XA0A     K30</t>
  </si>
  <si>
    <t>765M3   3XA0A     K30</t>
  </si>
  <si>
    <t>765M2   3XC0A     B301</t>
  </si>
  <si>
    <t>765M3   3XC0A     B301</t>
  </si>
  <si>
    <t>77532   3XA2CUF   K70ｼﾝｸﾛ</t>
  </si>
  <si>
    <t>77533   3YF2BUF   K70ｼﾝｸﾛ</t>
  </si>
  <si>
    <t>77552   3YF2AUF   K70ｼﾝｸﾛ</t>
  </si>
  <si>
    <t>77553   3YE2AUF   K70ｼﾝｸﾛ</t>
  </si>
  <si>
    <t>77574   3XA0A     B301</t>
  </si>
  <si>
    <t>77575   3XA0A     B301</t>
  </si>
  <si>
    <t>76232   3XA0A     K70ｼﾝｸﾛ</t>
  </si>
  <si>
    <t>76232   3XJ0A     K70ｼﾝｸﾛ</t>
  </si>
  <si>
    <t>76233   3XA0A     K70ｼﾝｸﾛ</t>
  </si>
  <si>
    <t>76233   3XJ0A     K70ｼﾝｸﾛ</t>
  </si>
  <si>
    <t>76272   3VA0A     逆送</t>
  </si>
  <si>
    <t>76273   3VA0A   　逆送</t>
  </si>
  <si>
    <t>76332/3 3VA0A     逆送</t>
  </si>
  <si>
    <t>66312   3VA1C     ﾃｸﾉ</t>
  </si>
  <si>
    <t>66312   5WK1C     ﾃｸﾉ</t>
  </si>
  <si>
    <t>80118/9 3VA0A     外転</t>
  </si>
  <si>
    <t>76316/7 3VA0A     外転</t>
  </si>
  <si>
    <t>75632   3VA0A     逆送</t>
  </si>
  <si>
    <t>75652   3VA0A     外転</t>
  </si>
  <si>
    <t>755C4/5 3VA0A     外転</t>
  </si>
  <si>
    <t>64122/3 4CB0A     J70</t>
  </si>
  <si>
    <t>64122/3 4CB0A-E　(仮）</t>
  </si>
  <si>
    <t>64184/5 4CB0A     外転</t>
  </si>
  <si>
    <t>66312   4CB0A     完成品</t>
  </si>
  <si>
    <t>74516/7 4CE0A     完成品</t>
  </si>
  <si>
    <t>74516/7 4CE0A-E   RV8-350</t>
  </si>
  <si>
    <t>74516/7 4CE1A     K70</t>
  </si>
  <si>
    <t>76218/9 4CC0A     J70</t>
  </si>
  <si>
    <t>76232/3 4CC0A     K70</t>
  </si>
  <si>
    <t>76242   4CB0A     J70</t>
  </si>
  <si>
    <t>76243   4CB0A     J70</t>
  </si>
  <si>
    <t>76272   4CC0A     Zへ</t>
  </si>
  <si>
    <t>76273   4CC0A     Zへ</t>
  </si>
  <si>
    <t>76426   4CC0A     Zへ</t>
  </si>
  <si>
    <t>76427   4CC0A     Zへ</t>
  </si>
  <si>
    <t>64112/3  5TA0A    W70</t>
  </si>
  <si>
    <t>67413    5TA0A　　B301</t>
  </si>
  <si>
    <t>75534/5  5TA0A   Z100へ</t>
  </si>
  <si>
    <t>75682/3  5TA0A   Z100へ</t>
  </si>
  <si>
    <t>76242/3  5TA0A    W70</t>
  </si>
  <si>
    <t>76242/3  5TA1A    W70</t>
  </si>
  <si>
    <t>64184/5  6MA0A    K70</t>
  </si>
  <si>
    <t>74516/7  6FM0A    K70</t>
  </si>
  <si>
    <t>74516/7  6MA0A    K30</t>
  </si>
  <si>
    <t>75528/9  6MA0A    W70</t>
  </si>
  <si>
    <t>76456/7  6MA0A    W70</t>
  </si>
  <si>
    <t>76483    6MA0A    K70</t>
  </si>
  <si>
    <t>76742/3  6MA0A    W70</t>
  </si>
  <si>
    <t>76332/3  4CC1A    K70</t>
  </si>
  <si>
    <t>75662/3  5TL0A    B301</t>
  </si>
  <si>
    <t>76456/7  6MR0A    W70</t>
  </si>
  <si>
    <t>78118/9  6MA0AUF  Bライン</t>
  </si>
  <si>
    <t>64112/3  6RA0A    W70</t>
  </si>
  <si>
    <t>64122/3  6RA0A    W70</t>
  </si>
  <si>
    <t>5220A M7400/M7300  メタル</t>
  </si>
  <si>
    <t>64182/3  6RA0A    K70</t>
  </si>
  <si>
    <t>66319    6RA0A    W70</t>
  </si>
  <si>
    <t>66362    6RA0A    W70</t>
  </si>
  <si>
    <t>67466/7  6RA0A    B309</t>
  </si>
  <si>
    <t>74516    6RA0A    W70</t>
  </si>
  <si>
    <t>5253B    Y6400    メタル</t>
  </si>
  <si>
    <t>75186/7  6RA0A    K70サブ</t>
  </si>
  <si>
    <t>751B0/1  6RA0A    W70</t>
  </si>
  <si>
    <t>5253 CG9800/BY9300 メタル</t>
  </si>
  <si>
    <t>75262/3  6RA0A    B301</t>
  </si>
  <si>
    <t>5220A M8400/M8300  メタル</t>
  </si>
  <si>
    <t>75494/5  6RA0A    W70サブ</t>
  </si>
  <si>
    <t>5253C A5800/A5700 メタル</t>
  </si>
  <si>
    <t>75522/3  6RA0A    K70サブ</t>
  </si>
  <si>
    <t>5253C A9600/A9500 メタル</t>
  </si>
  <si>
    <t>75632    6RA0A    W70</t>
  </si>
  <si>
    <t xml:space="preserve">5253B    M5600    メタル </t>
  </si>
  <si>
    <t>75632    6RA3A    W70</t>
  </si>
  <si>
    <t>5253C    C9700    メタル</t>
  </si>
  <si>
    <t>75942/3  6RA1A    B301</t>
  </si>
  <si>
    <t>5220A N0200/N0100 メタル</t>
  </si>
  <si>
    <t>76242/3  6RA0A    W70</t>
  </si>
  <si>
    <t>9450C   02200    K70</t>
  </si>
  <si>
    <t>5253C   D4300    メタル</t>
  </si>
  <si>
    <t>5253C   D5600    メタル</t>
  </si>
  <si>
    <t>5253C   G9700    メタル</t>
  </si>
  <si>
    <t>5253C   Q4100    メタル</t>
  </si>
  <si>
    <t>5253C   Q4200    メタル</t>
  </si>
  <si>
    <t>5253C   Q4300    メタル</t>
  </si>
  <si>
    <t>Ｓ</t>
  </si>
  <si>
    <t>64182/3 4M41001</t>
  </si>
  <si>
    <t>(B301)</t>
  </si>
  <si>
    <t>64182/3 4M410-G</t>
  </si>
  <si>
    <t>(逆)</t>
  </si>
  <si>
    <t>64182/3 5M01001</t>
  </si>
  <si>
    <t>74346   4M400</t>
  </si>
  <si>
    <t>(B309)</t>
  </si>
  <si>
    <t>74346   4M400-G</t>
  </si>
  <si>
    <t>76262   4M400</t>
  </si>
  <si>
    <t>(ﾃｸﾉ)</t>
  </si>
  <si>
    <t>76262   4M710</t>
  </si>
  <si>
    <t>76263   4M400</t>
  </si>
  <si>
    <t>76263   4M710</t>
  </si>
  <si>
    <t>76272   4M400</t>
  </si>
  <si>
    <t>76272   4M500</t>
  </si>
  <si>
    <t>76273   4M400</t>
  </si>
  <si>
    <t>76273   4M500</t>
  </si>
  <si>
    <t>76316/7 4M500</t>
  </si>
  <si>
    <t>(K70)</t>
  </si>
  <si>
    <t>76316/7 4M500-B</t>
  </si>
  <si>
    <t>76320/1 4M510</t>
  </si>
  <si>
    <t>(完成品)</t>
  </si>
  <si>
    <t>76632   4M400-1</t>
  </si>
  <si>
    <t>76633   4M400-1</t>
  </si>
  <si>
    <t>76634/5 4M400</t>
  </si>
  <si>
    <t>76634/5 4M500</t>
  </si>
  <si>
    <t>78142/3 4M500</t>
  </si>
  <si>
    <t>82198/9 4M400</t>
  </si>
  <si>
    <t>66322/3 8H300</t>
  </si>
  <si>
    <t>66322/3 8H900</t>
  </si>
  <si>
    <t>67123   8H30001</t>
  </si>
  <si>
    <t>67123   8H70001</t>
  </si>
  <si>
    <t>67123   8H90001</t>
  </si>
  <si>
    <t>74333   8H70001</t>
  </si>
  <si>
    <t>(Uへ)</t>
  </si>
  <si>
    <t>74346   8H300</t>
  </si>
  <si>
    <t>74356   8H300</t>
  </si>
  <si>
    <t>74356   AW000</t>
  </si>
  <si>
    <t>75138/9 8H90001</t>
  </si>
  <si>
    <t>76226/7 8H300</t>
  </si>
  <si>
    <t>(P303)</t>
  </si>
  <si>
    <t>76226/7 8H700</t>
  </si>
  <si>
    <t>76298/9 8H300</t>
  </si>
  <si>
    <t>76428   8H300</t>
  </si>
  <si>
    <t>76429   8H300</t>
  </si>
  <si>
    <t>76644/5 8H300</t>
  </si>
  <si>
    <t>76646/7 8H300</t>
  </si>
  <si>
    <t>76646/7 EQ500</t>
  </si>
  <si>
    <t>77648/9 8H300</t>
  </si>
  <si>
    <t>64124   EN000</t>
  </si>
  <si>
    <t>64125   EN000</t>
  </si>
  <si>
    <t>64182/3 EN000</t>
  </si>
  <si>
    <t>74352/3 EN012</t>
  </si>
  <si>
    <t>(J70)ｻﾌﾞ</t>
  </si>
  <si>
    <t>75522/3 EN000</t>
  </si>
  <si>
    <t>75532/3 EN000</t>
  </si>
  <si>
    <t>(J70)</t>
  </si>
  <si>
    <t>75532/3 EN100</t>
  </si>
  <si>
    <t>76742   EN000</t>
  </si>
  <si>
    <t>76743   EN000</t>
  </si>
  <si>
    <t>53216   B217101</t>
  </si>
  <si>
    <t>451631/2-1017P/05P</t>
  </si>
  <si>
    <t>(アイシン)</t>
  </si>
  <si>
    <t>451633/4-1004P</t>
  </si>
  <si>
    <t>451621/2-1052P/28P</t>
  </si>
  <si>
    <t>451673/4-1019P</t>
  </si>
  <si>
    <t>64285   5301001</t>
  </si>
  <si>
    <t>65426   5301001</t>
  </si>
  <si>
    <t>65437   5301001</t>
  </si>
  <si>
    <t>64182/3 JG00A</t>
  </si>
  <si>
    <t>外転</t>
  </si>
  <si>
    <t>66312   JG00A</t>
  </si>
  <si>
    <t>67416   JG01A</t>
  </si>
  <si>
    <t>67416   JG01A-G</t>
  </si>
  <si>
    <t>(UPG)</t>
  </si>
  <si>
    <t>74356   JG00A</t>
  </si>
  <si>
    <t>74356   JG00A-B</t>
  </si>
  <si>
    <t>74366   JG00A</t>
  </si>
  <si>
    <t>75128   JG00A</t>
  </si>
  <si>
    <t>75128   JG00A-K</t>
  </si>
  <si>
    <t>(KD)</t>
  </si>
  <si>
    <t>75128   JG00A-E</t>
  </si>
  <si>
    <t>(ﾛｼｱ梱包)</t>
  </si>
  <si>
    <t>75262/3 JG00A</t>
  </si>
  <si>
    <t>75262/3 JG01A</t>
  </si>
  <si>
    <t>75262/3 JG01A-E</t>
  </si>
  <si>
    <t>(RWB-500)</t>
  </si>
  <si>
    <t>75636/7 JG00A</t>
  </si>
  <si>
    <t>75676/7 JG00A</t>
  </si>
  <si>
    <t>75676/7 JG00A-E</t>
  </si>
  <si>
    <t>(RV8-800)</t>
  </si>
  <si>
    <t>756C0/1 JG00A</t>
  </si>
  <si>
    <t>76246   JG00A</t>
  </si>
  <si>
    <t>76247   JG00A</t>
  </si>
  <si>
    <t>767C2/3 JG00A</t>
  </si>
  <si>
    <t>64112/3 JGA00-E</t>
  </si>
  <si>
    <t>(RV8-200)</t>
  </si>
  <si>
    <t>64112/3 JG00A</t>
  </si>
  <si>
    <t>(K70)ｻﾌﾞUより</t>
  </si>
  <si>
    <t>64112/3 JH00A</t>
  </si>
  <si>
    <t>74332   01G00</t>
  </si>
  <si>
    <t>(B302)</t>
  </si>
  <si>
    <t>74333   01G00</t>
  </si>
  <si>
    <t>65616   JM00A</t>
  </si>
  <si>
    <t>67632/3 JM00A</t>
  </si>
  <si>
    <t>73141   JM010</t>
  </si>
  <si>
    <t>73152/3 JM010</t>
  </si>
  <si>
    <t>73211   JM000</t>
  </si>
  <si>
    <t>73232   JM000</t>
  </si>
  <si>
    <t>73237   JM000</t>
  </si>
  <si>
    <t>73252   JM000</t>
  </si>
  <si>
    <t>74366   JM00A</t>
  </si>
  <si>
    <t>743F3   JM00A</t>
  </si>
  <si>
    <t>74542   JM00A</t>
  </si>
  <si>
    <t>75426/7 JM00A</t>
  </si>
  <si>
    <t>75426/7 JM00A-E</t>
  </si>
  <si>
    <t>(RV8-500)</t>
  </si>
  <si>
    <t>75466/7 JM00A</t>
  </si>
  <si>
    <t>76320/1 JM00A</t>
  </si>
  <si>
    <t>76532/3 JM00A</t>
  </si>
  <si>
    <t>76682/3 JM00A</t>
  </si>
  <si>
    <t>767C2/3 JM00A</t>
  </si>
  <si>
    <t>80142/3 JM00A</t>
  </si>
  <si>
    <t>80148/9 JM00A</t>
  </si>
  <si>
    <t>80154   JM00A</t>
  </si>
  <si>
    <t>80155   JM00A</t>
  </si>
  <si>
    <t>82142/3 JM00A</t>
  </si>
  <si>
    <t>82148/9 JM00A</t>
  </si>
  <si>
    <t>90126/7 JM00A</t>
  </si>
  <si>
    <t>64124   1AA0A</t>
  </si>
  <si>
    <t>(W70)</t>
  </si>
  <si>
    <t>64124   1AA0A-K</t>
  </si>
  <si>
    <t>64125   1AA0A</t>
  </si>
  <si>
    <t>64125   1AA0A-K</t>
  </si>
  <si>
    <t>66324/5 1AA0A01</t>
  </si>
  <si>
    <t>66324/5 1AE0A01</t>
  </si>
  <si>
    <t>67338/9 1AE0A/1AA0A</t>
  </si>
  <si>
    <t>(完成品/K70)</t>
  </si>
  <si>
    <t>67412   1AE0B</t>
  </si>
  <si>
    <t>67413   1AA0B</t>
  </si>
  <si>
    <t>67870   1AE0A03</t>
  </si>
  <si>
    <t>(ﾃｸﾉ)ｻﾌﾞ</t>
  </si>
  <si>
    <t>67870   1AE0A04</t>
  </si>
  <si>
    <t>67870   1AE0A05</t>
  </si>
  <si>
    <t>74317   1AA0A</t>
  </si>
  <si>
    <t>74356   1AA0A</t>
  </si>
  <si>
    <t>75186/7 1AA0A</t>
  </si>
  <si>
    <t>(W3)ｻﾌﾞ2</t>
  </si>
  <si>
    <t>751A3   1AN0A</t>
  </si>
  <si>
    <t>751A3   1AN0A-E</t>
  </si>
  <si>
    <t>(RV8-600)</t>
  </si>
  <si>
    <t>751B1   1AA0A</t>
  </si>
  <si>
    <t>75422   1AA0A</t>
  </si>
  <si>
    <t>75636   1AA0A</t>
  </si>
  <si>
    <t>(W70)ｻﾌﾞ</t>
  </si>
  <si>
    <t>75636   1AA0A-E</t>
  </si>
  <si>
    <t>75637   1AA0A</t>
  </si>
  <si>
    <t>75637   1AA0A-E</t>
  </si>
  <si>
    <t>76486/7 1AA0A</t>
  </si>
  <si>
    <t>76486/7 1AA0A-E</t>
  </si>
  <si>
    <t>(RV8-400)</t>
  </si>
  <si>
    <t>64184/5 JN20A</t>
  </si>
  <si>
    <t>64184/5 JN20A-E</t>
  </si>
  <si>
    <t>(RV8-1200)</t>
  </si>
  <si>
    <t>66316   JN20A</t>
  </si>
  <si>
    <t>67338   JN20A</t>
  </si>
  <si>
    <t>(完成品）</t>
  </si>
  <si>
    <t>67419   JN20A</t>
  </si>
  <si>
    <t>67419   JN90A</t>
  </si>
  <si>
    <t>67870   JN20A03</t>
  </si>
  <si>
    <t>67870   JN20A04</t>
  </si>
  <si>
    <t>67870   JN20A05</t>
  </si>
  <si>
    <t>75126   JN20A</t>
  </si>
  <si>
    <t>75126   JN20A-E</t>
  </si>
  <si>
    <t>(RB-300)</t>
  </si>
  <si>
    <t>75182   JN20A</t>
  </si>
  <si>
    <t>75352   JN20A</t>
  </si>
  <si>
    <t>75353   JN20A</t>
  </si>
  <si>
    <t>75422   JN20A</t>
  </si>
  <si>
    <t>75692   JN20A</t>
  </si>
  <si>
    <t>75692   JN20A-E</t>
  </si>
  <si>
    <t>75693   JN20A</t>
  </si>
  <si>
    <t>75693   JN20A-E</t>
  </si>
  <si>
    <t>76428/9 JN20A</t>
  </si>
  <si>
    <t>76486/7 JN20A</t>
  </si>
  <si>
    <t>76776/7 JN20A</t>
  </si>
  <si>
    <t>79424   JN20A</t>
  </si>
  <si>
    <t>62522   1LA5A</t>
  </si>
  <si>
    <t>62522/3 1LA0A</t>
  </si>
  <si>
    <t>62532/3 1LA0A</t>
  </si>
  <si>
    <t>67332   1LA0B</t>
  </si>
  <si>
    <t>67336   1LA0A</t>
  </si>
  <si>
    <t>74332   1LA0A</t>
  </si>
  <si>
    <t>74333   1LA0A</t>
  </si>
  <si>
    <t>74362/3 1LA0A</t>
  </si>
  <si>
    <t>74522   1LA0A</t>
  </si>
  <si>
    <t>74526   1LA0A</t>
  </si>
  <si>
    <t>74532   1LA0A</t>
  </si>
  <si>
    <t>74548   1LA0A</t>
  </si>
  <si>
    <t>74586/7 1LA0A</t>
  </si>
  <si>
    <t>(K70)ｻﾌﾞ</t>
  </si>
  <si>
    <t>74586/7 1LA0A-G</t>
  </si>
  <si>
    <t>浜岳</t>
  </si>
  <si>
    <t>75412   1LA0A</t>
  </si>
  <si>
    <t>75458/9 1LA0B</t>
  </si>
  <si>
    <t>75458/9 1LA0B-G</t>
  </si>
  <si>
    <t>75622/3 1LA0A</t>
  </si>
  <si>
    <t>75622/3 1LA0A-G</t>
  </si>
  <si>
    <t>75624/5 1LA0A</t>
  </si>
  <si>
    <t>75624/5 1LA0A-G</t>
  </si>
  <si>
    <t>756B6/7 1LA0A</t>
  </si>
  <si>
    <t>756B6/7 1LA0A-G</t>
  </si>
  <si>
    <t>767C4/5 1LA0A</t>
  </si>
  <si>
    <t>67503   1JA0ACE</t>
  </si>
  <si>
    <t>(T308)</t>
  </si>
  <si>
    <t>67870   1JA0A03</t>
  </si>
  <si>
    <t>67870   1JA0A04</t>
  </si>
  <si>
    <t>67870   1JA0A06</t>
  </si>
  <si>
    <t>67870   1JB0A03</t>
  </si>
  <si>
    <t>67870   1JB0A04</t>
  </si>
  <si>
    <t>67870   1JB0A06</t>
  </si>
  <si>
    <t>745Q2/3 1JA0A</t>
  </si>
  <si>
    <t>74623   1JB0A01</t>
  </si>
  <si>
    <t>751J2   1JA0A</t>
  </si>
  <si>
    <t>(Ｗ3)ｻﾌﾞ</t>
  </si>
  <si>
    <t>751J3   1JA0A</t>
  </si>
  <si>
    <t>75476   1JA0A</t>
  </si>
  <si>
    <t>(Ｂ309)</t>
  </si>
  <si>
    <t>75578/9 1JA0A</t>
  </si>
  <si>
    <t>75578/9 1JB0A</t>
  </si>
  <si>
    <t>75926   1JA0A</t>
  </si>
  <si>
    <t>75927   1JA0A</t>
  </si>
  <si>
    <t>76452/3 1JA0A</t>
  </si>
  <si>
    <t>62522   1VA0A</t>
  </si>
  <si>
    <t>62523   1VA0A</t>
  </si>
  <si>
    <t>67870   1VA0A06</t>
  </si>
  <si>
    <t>751J2/3 1VA0A</t>
  </si>
  <si>
    <t>743F2/3 1GR0A</t>
  </si>
  <si>
    <t>17285   3XP0A01</t>
  </si>
  <si>
    <t>54272/3 3XA0A</t>
  </si>
  <si>
    <t>(K70)ｼﾝｸﾛ</t>
  </si>
  <si>
    <t>73233   3XC0A</t>
  </si>
  <si>
    <t>73233   3XC0B</t>
  </si>
  <si>
    <t>73233   3XC0C</t>
  </si>
  <si>
    <t>73233   3XE0A</t>
  </si>
  <si>
    <t>73233   3XE0B</t>
  </si>
  <si>
    <t>73233   3XE0C</t>
  </si>
  <si>
    <t>74223   3XA0A</t>
  </si>
  <si>
    <t>742D1   3XA0A</t>
  </si>
  <si>
    <t>(B309)ｼﾝｸﾛ</t>
  </si>
  <si>
    <t>74323   3XA0A</t>
  </si>
  <si>
    <t>(ﾃｸﾉ ｼﾝｸﾛ)</t>
  </si>
  <si>
    <t>74326   3XA0A</t>
  </si>
  <si>
    <t>74327   3XA0A</t>
  </si>
  <si>
    <t>74384   3XA0A</t>
  </si>
  <si>
    <t>743F6   3XA0A</t>
  </si>
  <si>
    <t>743F7   3XA0A</t>
  </si>
  <si>
    <t>743R2   3XA0A</t>
  </si>
  <si>
    <t>743R3   3XA0A</t>
  </si>
  <si>
    <t>743R4   3XA0A</t>
  </si>
  <si>
    <t>75234   3XY0A</t>
  </si>
  <si>
    <t>756S8   3XE0A</t>
  </si>
  <si>
    <t>(完成品)100</t>
  </si>
  <si>
    <t>76218/9 3XE0A</t>
  </si>
  <si>
    <t>76320/1 3XA0A</t>
  </si>
  <si>
    <t>76396   3XD0A</t>
  </si>
  <si>
    <t>76397   3XD0A</t>
  </si>
  <si>
    <t>76397   3YF0A-B</t>
  </si>
  <si>
    <t>Bライン</t>
  </si>
  <si>
    <t>76397   3XC9A</t>
  </si>
  <si>
    <t>76516/7 3XA0A</t>
  </si>
  <si>
    <t>76516/7 3XA2A</t>
  </si>
  <si>
    <t>62516   4CB0A</t>
  </si>
  <si>
    <t>62516   6MA0A</t>
  </si>
  <si>
    <t>64112/3 3VA0A</t>
  </si>
  <si>
    <t>(逆送)</t>
  </si>
  <si>
    <t>74342/3 3VA0A</t>
  </si>
  <si>
    <t>75176   3VA0A</t>
  </si>
  <si>
    <t>75422   3VA0A</t>
  </si>
  <si>
    <t>(外転)</t>
  </si>
  <si>
    <t>76586/7 3VA0A</t>
  </si>
  <si>
    <t>77648   3VA0A</t>
  </si>
  <si>
    <t>77649   3VA0A</t>
  </si>
  <si>
    <t>73211   3VA0A</t>
  </si>
  <si>
    <t>73233   3VA0A</t>
  </si>
  <si>
    <t>75432/3 3VA0A</t>
  </si>
  <si>
    <t>76722/3 3VA0A</t>
  </si>
  <si>
    <t>75262/3 3VA0A</t>
  </si>
  <si>
    <t>755C2/3 3VA0A</t>
  </si>
  <si>
    <t>75784/5 3VA0A</t>
  </si>
  <si>
    <t>64124   4CB0A</t>
  </si>
  <si>
    <t>64124   4CB0A-G</t>
  </si>
  <si>
    <t>64125   4CB0A</t>
  </si>
  <si>
    <t>64125   4CB0A-G</t>
  </si>
  <si>
    <t>64182/3 4CB0A</t>
  </si>
  <si>
    <t>67418   4CB0A</t>
  </si>
  <si>
    <t>74356   4CB0A</t>
  </si>
  <si>
    <t>74356   4CB0A-G</t>
  </si>
  <si>
    <t>74356   4CE0A-B</t>
  </si>
  <si>
    <t>74356   4CE0A</t>
  </si>
  <si>
    <t>74356   4CE0A-E</t>
  </si>
  <si>
    <t>74366   4CB0A</t>
  </si>
  <si>
    <t>75118   4CB0A</t>
  </si>
  <si>
    <t>75676/7 4CE0A</t>
  </si>
  <si>
    <t>75676/7 4CE0A-G</t>
  </si>
  <si>
    <t>765F4/5 4CC0A</t>
  </si>
  <si>
    <t>76466/7 4BC1A</t>
  </si>
  <si>
    <t>76466/7 6FK0A</t>
  </si>
  <si>
    <t>75186/7 6FK0A</t>
  </si>
  <si>
    <t>75186/7 6FK0A YM</t>
  </si>
  <si>
    <t>(UPA)</t>
  </si>
  <si>
    <t>751C5   6FK0A</t>
  </si>
  <si>
    <t>751T7   6FK0B</t>
  </si>
  <si>
    <t>751T7   6FK0B YM</t>
  </si>
  <si>
    <t>73211   4CC1A</t>
  </si>
  <si>
    <t>62522/3  5TA0A</t>
  </si>
  <si>
    <t>65616    5TA0A</t>
  </si>
  <si>
    <t>67632    5TA0A</t>
  </si>
  <si>
    <t>73211    5TA0A</t>
  </si>
  <si>
    <t>P323外転</t>
  </si>
  <si>
    <t>75118    5TA0A</t>
  </si>
  <si>
    <t>75442    5TA0A</t>
  </si>
  <si>
    <t>P320外転</t>
  </si>
  <si>
    <t>75556/7  5TA0A</t>
  </si>
  <si>
    <t>76352/3  5TA1A</t>
  </si>
  <si>
    <t>76458    5TA0A</t>
  </si>
  <si>
    <t>76459    5TA0A</t>
  </si>
  <si>
    <t>76642/3  5TA0A</t>
  </si>
  <si>
    <t>79122    5TA0A</t>
  </si>
  <si>
    <t>79126/7   5TA0A</t>
  </si>
  <si>
    <t>80142/3  5TA0A</t>
  </si>
  <si>
    <t>80148/9  5TA0A</t>
  </si>
  <si>
    <t>90136    5TA0A</t>
  </si>
  <si>
    <t>90137    5TA0A</t>
  </si>
  <si>
    <t>64182/3  6MA0A</t>
  </si>
  <si>
    <t>75186/7  6MA0A</t>
  </si>
  <si>
    <t>74542/3  6MR0A</t>
  </si>
  <si>
    <t xml:space="preserve">75118    5TL0A  </t>
  </si>
  <si>
    <t>63122/3  6GW0A</t>
  </si>
  <si>
    <t>64178/9  6RA0A</t>
  </si>
  <si>
    <t>641G0/1  6RA0A</t>
  </si>
  <si>
    <t>5220A N1200/N1100</t>
  </si>
  <si>
    <t>メタル</t>
  </si>
  <si>
    <t>75176/7  6RA0A</t>
  </si>
  <si>
    <t>(K70）サブ</t>
  </si>
  <si>
    <t>5220A N4200/N4100</t>
  </si>
  <si>
    <t>75262    6RA1A</t>
  </si>
  <si>
    <t>5220A    M8000</t>
  </si>
  <si>
    <t>75263    6RA1A</t>
  </si>
  <si>
    <t>5220A    M7900</t>
  </si>
  <si>
    <t>75652    6RA0A-J</t>
  </si>
  <si>
    <t>75652    6RA0A</t>
  </si>
  <si>
    <t>75658/9  6RA0A</t>
  </si>
  <si>
    <t>(W70)サブ</t>
  </si>
  <si>
    <t>75662/3  6RA0A</t>
  </si>
  <si>
    <t>5220A T9200/T9100</t>
  </si>
  <si>
    <t>75934/5  6RA0A</t>
  </si>
  <si>
    <t>(5016)サブ</t>
  </si>
  <si>
    <t>75942/3  6RA0A</t>
  </si>
  <si>
    <t>5220A M9200/M9100</t>
  </si>
  <si>
    <t>76464/5  6RA0A</t>
  </si>
  <si>
    <t>(K70）</t>
  </si>
  <si>
    <t xml:space="preserve">9450C 04300/04500 </t>
  </si>
  <si>
    <t>9450C 04400/04600</t>
  </si>
  <si>
    <t>N</t>
  </si>
  <si>
    <t>17420   11G09     B309</t>
  </si>
  <si>
    <t>93742   01G00     逆送</t>
  </si>
  <si>
    <t>93752   12G00     逆送　　　　　</t>
  </si>
  <si>
    <t>93772   01G00     逆送</t>
  </si>
  <si>
    <t>62532   VG200     Aへ</t>
  </si>
  <si>
    <t>62532   VE000     逆送</t>
  </si>
  <si>
    <t>62532   WL00001   Aへ</t>
  </si>
  <si>
    <t>62532   0W700-1   M70</t>
  </si>
  <si>
    <t>62532   1W200-1   M70</t>
  </si>
  <si>
    <t>17216   8N001     K30</t>
  </si>
  <si>
    <t>17216   8N00001   B302</t>
  </si>
  <si>
    <t>17216   8N00002   B302</t>
  </si>
  <si>
    <t>73242   4M700     K30</t>
  </si>
  <si>
    <t>73262   4M500     K30</t>
  </si>
  <si>
    <t>62533   4M41001   K70</t>
  </si>
  <si>
    <t>764B0/1 4M400     B309</t>
  </si>
  <si>
    <t xml:space="preserve">76546/7 4M400     K70   </t>
  </si>
  <si>
    <t>76316/7 4M400     B302</t>
  </si>
  <si>
    <t>62512   3VA3A     K70</t>
  </si>
  <si>
    <t>62512   5WK0A     K70</t>
  </si>
  <si>
    <t>66355   JN20A     B309</t>
  </si>
  <si>
    <t>751T7   6FK0C     K70</t>
  </si>
  <si>
    <t>62541   4CB0A     B309</t>
  </si>
  <si>
    <t>74539   3XA0A     X70</t>
  </si>
  <si>
    <t>75495   5YJ2A     K70</t>
  </si>
  <si>
    <t>75672/3 3XA1A     B301</t>
  </si>
  <si>
    <t>77536   3XA0A     K70</t>
  </si>
  <si>
    <t>77537   3XA0A     K70</t>
  </si>
  <si>
    <t>73234/5 3VA0A     外転</t>
  </si>
  <si>
    <t>76320/1 3VA0B     逆送</t>
  </si>
  <si>
    <t>76486   3VA0B     逆送</t>
  </si>
  <si>
    <t>764B0   3VA0A     逆送</t>
  </si>
  <si>
    <t>62522/3 3VA0A     外転</t>
  </si>
  <si>
    <t>751F2/3 3VA0A     逆送</t>
  </si>
  <si>
    <t>751F6/7 3VA0A     逆送</t>
  </si>
  <si>
    <t>75628   3VA0A     外転</t>
  </si>
  <si>
    <t>451671/2-1006P    T308</t>
  </si>
  <si>
    <t>451673/4-1006P    T308</t>
  </si>
  <si>
    <t>451671/2-1011P    T308</t>
  </si>
  <si>
    <t>451673/4-1011P    T308</t>
  </si>
  <si>
    <t>451633/4-1017P/1016P T308</t>
  </si>
  <si>
    <t>451151-1026P      B302</t>
  </si>
  <si>
    <t>451152-1025P      B302</t>
  </si>
  <si>
    <t>451155-1020P      B302</t>
  </si>
  <si>
    <t>451156-1020P      B302</t>
  </si>
  <si>
    <t>451671/2-1026P/1025  T308</t>
  </si>
  <si>
    <t>451673/4-1053P    T308</t>
  </si>
  <si>
    <t>73242   5TA0A  完成品(400)</t>
  </si>
  <si>
    <t>73262   5TA0A     外転</t>
  </si>
  <si>
    <t>73272   5TA0A  完成品(400)</t>
  </si>
  <si>
    <t>74568   5TA0A     外転</t>
  </si>
  <si>
    <t>75182   5TA0A     外転</t>
  </si>
  <si>
    <t>80162   5TA0A  完成品(1200)</t>
  </si>
  <si>
    <t>80163   5TA0A  完成品(1200)</t>
  </si>
  <si>
    <t>80162   5TA1A     外転</t>
  </si>
  <si>
    <t>80163   5TA1A     外転</t>
  </si>
  <si>
    <t>82154   5TA0A  完成品(1200)</t>
  </si>
  <si>
    <t>82155   5TA0A  完成品(1200)</t>
  </si>
  <si>
    <t>82155   5TA1A  完成品(1200)</t>
  </si>
  <si>
    <t>62541   6MA0A    B309</t>
  </si>
  <si>
    <t>62590   6MA0A    B309</t>
  </si>
  <si>
    <t>767C2/3 6MA0A     外転</t>
  </si>
  <si>
    <t>756B4/5 5TL0A    B301</t>
  </si>
  <si>
    <t>73211   3XA0A    B301</t>
  </si>
  <si>
    <t>9450B   99000/98900 K70</t>
  </si>
  <si>
    <t>9450C   03300/02700 K70</t>
  </si>
  <si>
    <t>9450C   03400/02800 K70</t>
  </si>
  <si>
    <t>9450C   02900       K70</t>
  </si>
  <si>
    <t>9450C   03000       K70</t>
  </si>
  <si>
    <t>L</t>
  </si>
  <si>
    <t>751N8/9  6RA0ABL</t>
  </si>
  <si>
    <t>67413    6RA0ABL</t>
  </si>
  <si>
    <t>75512    6RA0ABL</t>
  </si>
  <si>
    <t>75513    6RA0ABL</t>
  </si>
  <si>
    <t>75174/5  6RA0ABL</t>
  </si>
  <si>
    <t>5253C    F0200/0100BL</t>
  </si>
  <si>
    <t>75174/5  6RL0ABL</t>
  </si>
  <si>
    <t>75426    6RL1ABL</t>
  </si>
  <si>
    <t>75426    6RL1BBL</t>
  </si>
  <si>
    <t>75466    6RL1ABL</t>
  </si>
  <si>
    <t>75466    6RL1BBL</t>
  </si>
  <si>
    <t>TB</t>
  </si>
  <si>
    <t>76532/3  4CC0AT1</t>
  </si>
  <si>
    <t>76532/3  4CC0AT2</t>
  </si>
  <si>
    <t>76572    4CC0AT1</t>
  </si>
  <si>
    <t>76573    4CC0AT1</t>
  </si>
  <si>
    <t>76572/3  4CC0AT2</t>
  </si>
  <si>
    <t>75112/3  JG00A01</t>
  </si>
  <si>
    <t>75112    JG00A02</t>
  </si>
  <si>
    <t>75113    JG00A02</t>
  </si>
  <si>
    <t>75134    JG00A02</t>
  </si>
  <si>
    <t>75135    JG00A02</t>
  </si>
  <si>
    <t>75134/5  JG40A01</t>
  </si>
  <si>
    <t>76532/3  JM00B01</t>
  </si>
  <si>
    <t>76532/3  JM00B02</t>
  </si>
  <si>
    <t>75112/3  5TA0AT1</t>
  </si>
  <si>
    <t>75112    5TA0AT2</t>
    <phoneticPr fontId="47"/>
  </si>
  <si>
    <t>75113    5TA0AT2</t>
  </si>
  <si>
    <t>75134/5  5TA0AT1</t>
  </si>
  <si>
    <t>75134    5TA0AT2</t>
  </si>
  <si>
    <t>75135    5TA0AT2</t>
  </si>
  <si>
    <t>75112/3 JN20AT1</t>
  </si>
  <si>
    <t>75112/3 JN20AT2</t>
  </si>
  <si>
    <t>76516   JN20AT1</t>
  </si>
  <si>
    <t>76517   JN20AT1</t>
  </si>
  <si>
    <t>76516/7 JN20AT2</t>
  </si>
  <si>
    <t>75112/3 1JA0AT1</t>
  </si>
  <si>
    <t>75112   1JA0AT2</t>
  </si>
  <si>
    <t>75113   1JA0AT2</t>
  </si>
  <si>
    <t>75134/5 1JA0AT1</t>
  </si>
  <si>
    <t>75134   1JA0AT2</t>
  </si>
  <si>
    <t>75135   1JA0AT2</t>
  </si>
  <si>
    <t>67612   1GR0AT1</t>
  </si>
  <si>
    <t>67612   1GR0AT2</t>
  </si>
  <si>
    <t>67613   1GR0AT1</t>
  </si>
  <si>
    <t>67613   1GR0AT2</t>
  </si>
  <si>
    <t>75127   1GR0AT1</t>
  </si>
  <si>
    <t>75127   1GR0AT2</t>
  </si>
  <si>
    <t>75112/3 3VA0AT1</t>
  </si>
  <si>
    <t>75112   3VA0AT2</t>
  </si>
  <si>
    <t>75113   3VA0AT2</t>
  </si>
  <si>
    <t>62522/3 80F00     K70</t>
  </si>
  <si>
    <t>75134/5  JG00A01</t>
  </si>
  <si>
    <t>75112/3  1AA0AT1</t>
  </si>
  <si>
    <t>61161   B5010</t>
  </si>
  <si>
    <t>61161   B5030</t>
  </si>
  <si>
    <t>61162   B5010</t>
  </si>
  <si>
    <t>61162   B5030</t>
  </si>
  <si>
    <t>61175   B5010</t>
  </si>
  <si>
    <t>61176   B5010</t>
  </si>
  <si>
    <t>451631/2-1047P/1029P</t>
  </si>
  <si>
    <t>62516   3VA3A</t>
  </si>
  <si>
    <t>62532   3VA1A</t>
  </si>
  <si>
    <t>76218   3VA0A</t>
  </si>
  <si>
    <t>(RV8)</t>
  </si>
  <si>
    <t>76219   3VA0A</t>
  </si>
  <si>
    <t>75186/7 5TA0A</t>
  </si>
  <si>
    <t>751B2   5TA0A</t>
  </si>
  <si>
    <t>90126/7 5TA0A</t>
  </si>
  <si>
    <t>641C2/3 JG00A</t>
  </si>
  <si>
    <t>75412   JG00A</t>
  </si>
  <si>
    <t>75528/9 JG00A</t>
  </si>
  <si>
    <t>75522/3 6MA0A</t>
  </si>
  <si>
    <t>75556/7 6MA0A</t>
  </si>
  <si>
    <t>74317   4BD0A</t>
  </si>
  <si>
    <t>(R8H)</t>
  </si>
  <si>
    <t>74317   4CB0A</t>
  </si>
  <si>
    <t>74332/3 4CB0A</t>
  </si>
  <si>
    <t>75152/3 4CB0A</t>
  </si>
  <si>
    <t>75432/3 4CB0A</t>
  </si>
  <si>
    <t>75522/3 4BC1A</t>
  </si>
  <si>
    <t>75522/3 4CE0A</t>
  </si>
  <si>
    <t>75942/3 4CB0A</t>
  </si>
  <si>
    <t>76483   4CB0A</t>
  </si>
  <si>
    <t>765F6/7 4CF0A</t>
  </si>
  <si>
    <t>76742/3 4CE1A</t>
  </si>
  <si>
    <t>9450B   86300</t>
  </si>
  <si>
    <t>9450C   01700</t>
  </si>
  <si>
    <t>9450C   01800</t>
  </si>
  <si>
    <t>9450C   01900</t>
  </si>
  <si>
    <t>9450C   02000</t>
  </si>
  <si>
    <t>9450C   03600</t>
  </si>
  <si>
    <t>9450C   04000/03800</t>
  </si>
  <si>
    <t>64124   6RA0A</t>
  </si>
  <si>
    <t>5220A   M9400</t>
  </si>
  <si>
    <t>64125   6RA0A</t>
  </si>
  <si>
    <t>5220A   M9300</t>
  </si>
  <si>
    <t>75312/3 6RA0A</t>
  </si>
  <si>
    <t>5253C   J2200/J2100</t>
  </si>
  <si>
    <t>75312   6RA1A</t>
  </si>
  <si>
    <t>5253C   J1800</t>
  </si>
  <si>
    <t>75313   6RA1A</t>
  </si>
  <si>
    <t>5253C   J1700</t>
  </si>
  <si>
    <t>75466/7 6RA0A</t>
  </si>
  <si>
    <t>5253C   K1000/K0900</t>
  </si>
  <si>
    <t>75636/7 6RA0A</t>
  </si>
  <si>
    <t>5253C   K3000/K2900</t>
  </si>
  <si>
    <t>75692   6RA0A</t>
  </si>
  <si>
    <t>5253C   B3200</t>
  </si>
  <si>
    <t>75693   6RA0A</t>
  </si>
  <si>
    <t>5253C   B3100</t>
  </si>
  <si>
    <t>76488/9 6RA0A</t>
  </si>
  <si>
    <t>5253C   A4600/A4500</t>
  </si>
  <si>
    <t>17285   1LA0A01</t>
  </si>
  <si>
    <t>67309   1LA0A</t>
  </si>
  <si>
    <t>67332   1LA0A</t>
  </si>
  <si>
    <t>67332   1LA0C</t>
  </si>
  <si>
    <t>74548   1LA0B</t>
  </si>
  <si>
    <t>74548   1LS0B</t>
  </si>
  <si>
    <t>745P4   1LA0B</t>
  </si>
  <si>
    <t>64132/3 1AA0A</t>
  </si>
  <si>
    <t>671C1   1JB0A</t>
  </si>
  <si>
    <t>75472   1JB0A</t>
  </si>
  <si>
    <t>762A2   1JA0A</t>
  </si>
  <si>
    <t>762A3   1JA0A</t>
  </si>
  <si>
    <t>76320/1 1JA0A</t>
  </si>
  <si>
    <t>742D1   3XA0B</t>
  </si>
  <si>
    <t>74328   3XA0A</t>
  </si>
  <si>
    <t>76546   5YM0B</t>
  </si>
  <si>
    <t>76547   5YM0B</t>
  </si>
  <si>
    <t>77532   3YB0CUF</t>
  </si>
  <si>
    <t>77532   3YF2AUF</t>
  </si>
  <si>
    <t>77533   3YB0AUF</t>
  </si>
  <si>
    <t>77533   3YE2AUF</t>
  </si>
  <si>
    <t>B</t>
    <phoneticPr fontId="47"/>
  </si>
  <si>
    <t>11330   80G09     B309</t>
  </si>
  <si>
    <t>11331   2S60001   B309</t>
  </si>
  <si>
    <t>11331   33G00-1   B309</t>
  </si>
  <si>
    <t>11331   35G00-1   B309</t>
  </si>
  <si>
    <t>11331   37G00-1   B309</t>
  </si>
  <si>
    <t>11331   86G09     T308</t>
  </si>
  <si>
    <t>11331   VK30001   逆送</t>
  </si>
  <si>
    <t>17420   11G08     B309</t>
  </si>
  <si>
    <t>17426   01G09     B309</t>
  </si>
  <si>
    <t>67331   15G11     日車</t>
  </si>
  <si>
    <t>62512   4U000 K70⇒M70</t>
  </si>
  <si>
    <t>54724   0W00001   B309</t>
  </si>
  <si>
    <t>54734   0W00001   B309</t>
  </si>
  <si>
    <t>76806/7 0W001     B302</t>
  </si>
  <si>
    <t>9606/7  14193     B309</t>
  </si>
  <si>
    <t>9608/9  14193     B309</t>
  </si>
  <si>
    <t>9632   14190-P    B309</t>
  </si>
  <si>
    <t>78118/9 0N000     B302</t>
  </si>
  <si>
    <t>62240    0M010    B301</t>
  </si>
  <si>
    <t>75212   2N300     T308</t>
  </si>
  <si>
    <t>62512   65F00     M70</t>
  </si>
  <si>
    <t>62532   65F00   K70⇒M70</t>
  </si>
  <si>
    <t>62532   70F00   K70⇒M70</t>
  </si>
  <si>
    <t>62512   85F00   K70⇒M70</t>
  </si>
  <si>
    <t xml:space="preserve">85212/3  40F29    B309 </t>
  </si>
  <si>
    <t>66312   5M410     B302</t>
  </si>
  <si>
    <t>67123   4M400    完成品</t>
  </si>
  <si>
    <t>67332   4M400     B302</t>
  </si>
  <si>
    <t>75522/3 4M400     B309</t>
  </si>
  <si>
    <t>75522/3 5M500/5M000  B309</t>
  </si>
  <si>
    <t>76452/3 4M400     B309</t>
  </si>
  <si>
    <t>76456/7 4M400     B309</t>
  </si>
  <si>
    <t>78132   4M500    完成品</t>
  </si>
  <si>
    <t>78133   4M500    完成品</t>
  </si>
  <si>
    <t>80118/9 4M700   完成品</t>
  </si>
  <si>
    <t>80126/7 4M400    完成品</t>
  </si>
  <si>
    <t>80142   6N000    完成品</t>
  </si>
  <si>
    <t>80238/9 4M400     B309</t>
  </si>
  <si>
    <t>82118/9 4M400    完成品</t>
  </si>
  <si>
    <t>82126/7 4M400    完成品</t>
  </si>
  <si>
    <t>82126/7 4M700    完成品</t>
  </si>
  <si>
    <t>82126/7 5M400    完成品</t>
  </si>
  <si>
    <t>17286   8H300     B301</t>
  </si>
  <si>
    <t>17286   8H30001   Bへ</t>
  </si>
  <si>
    <t>17286   8H30002   Bへ</t>
  </si>
  <si>
    <t>62030   EQ30001   ﾃｸﾉ</t>
  </si>
  <si>
    <t>76234/5 8H700     B301</t>
  </si>
  <si>
    <t>76274/5 8H300     B301</t>
  </si>
  <si>
    <t>76634/5 8H300     Rより</t>
  </si>
  <si>
    <t>79146   8H300   　B309</t>
  </si>
  <si>
    <t>74754   CA000     完成品</t>
  </si>
  <si>
    <t>74754   CA000-E (R8H 600)</t>
  </si>
  <si>
    <t>74772   9Y300     完成品</t>
  </si>
  <si>
    <t>74772   9Y300-E(R8H 1000)</t>
  </si>
  <si>
    <t>17285   EN00001   B301</t>
  </si>
  <si>
    <t>17285   EN00002/3  B301</t>
  </si>
  <si>
    <t>67332   EN000     ﾃｸﾉ</t>
  </si>
  <si>
    <t>74753   EN00A     B301</t>
  </si>
  <si>
    <t>74758   EN100     完成品</t>
  </si>
  <si>
    <t>74763   EN000     完成品</t>
  </si>
  <si>
    <t>74772   EN100     完成品</t>
  </si>
  <si>
    <t>75422   EN100UF   Pﾌﾟﾚｽ</t>
  </si>
  <si>
    <t>85064/5 1DA0A     K70</t>
  </si>
  <si>
    <t>17285   1AA0A0B   Aより</t>
  </si>
  <si>
    <t>67339   1AT0A     K70</t>
  </si>
  <si>
    <t>67339   1AT0B     K70</t>
  </si>
  <si>
    <t>67419   1AT0A     B302</t>
  </si>
  <si>
    <t>66362/3 1GR0A     B309</t>
  </si>
  <si>
    <t>743F2/3 1GR0C     B302</t>
  </si>
  <si>
    <t>743F2/3 1GR0D     B302</t>
  </si>
  <si>
    <t>743F2/3 1GR0E     B302</t>
  </si>
  <si>
    <t>74366   1GR0A     B309</t>
  </si>
  <si>
    <t>74367   1GR0A     B309</t>
  </si>
  <si>
    <t>74366   1GR0B     B309</t>
  </si>
  <si>
    <t>74367   1GR0B     B309</t>
  </si>
  <si>
    <t>74516   1GR0A     Zより</t>
  </si>
  <si>
    <t>76486/7 1GR0A　　 W70</t>
  </si>
  <si>
    <t>65616   JN20A     5016</t>
  </si>
  <si>
    <t>67466   JN20A     K70</t>
  </si>
  <si>
    <t>73211   JN22A     K70</t>
  </si>
  <si>
    <t>73211   JN22A     梱包</t>
  </si>
  <si>
    <t>73231   JN22A     完成品</t>
  </si>
  <si>
    <t>73231   JN22A     梱包</t>
  </si>
  <si>
    <t>76654/5 3TU0A     Zより</t>
  </si>
  <si>
    <t>755D6   3NU0A      W70</t>
  </si>
  <si>
    <t>755D7   3NU0A      W70</t>
  </si>
  <si>
    <t>74558/9 1LA0A-B   K70</t>
  </si>
  <si>
    <t>74558/9 1LA0A     K70</t>
  </si>
  <si>
    <t>75529   1LA0A     K70</t>
  </si>
  <si>
    <t>756C0/1 1LA0A     Rより</t>
  </si>
  <si>
    <t>67332   1ZR0A     B302</t>
  </si>
  <si>
    <t>67332   1ZR0B     K70</t>
  </si>
  <si>
    <t>67870   1ZR0A03   B70</t>
  </si>
  <si>
    <t>67870   1ZR0A04   B70</t>
  </si>
  <si>
    <t>75492/3 1JB0A     B302</t>
  </si>
  <si>
    <t>76246   1JA0A     B70</t>
  </si>
  <si>
    <t>76247   1JA0A     B70</t>
  </si>
  <si>
    <t>61212/3 3XA0A    Zより</t>
  </si>
  <si>
    <t>61212/3 3XA0A/3XE0A Zより</t>
  </si>
  <si>
    <t>61212/3 3XA2A    Zより</t>
  </si>
  <si>
    <t>61212/3 3XE2A/3XA2A Zより</t>
  </si>
  <si>
    <t xml:space="preserve">73211   3XE0A     B301  </t>
  </si>
  <si>
    <t>75234   3XA0A     B309</t>
  </si>
  <si>
    <t>76458   3XA0A     B309</t>
  </si>
  <si>
    <t>76459   3XA0A     B309</t>
  </si>
  <si>
    <t>73212   3XC0A     B301</t>
  </si>
  <si>
    <t>73232   3XC0A K70シンクロ</t>
  </si>
  <si>
    <t>74329   3XN0A    Wより</t>
  </si>
  <si>
    <t>76332/3 3XC0A      K70</t>
  </si>
  <si>
    <t xml:space="preserve">77598   3XC8A   K70⇒B309 </t>
  </si>
  <si>
    <t>76516/7 3XA2A  Sより B301</t>
  </si>
  <si>
    <t xml:space="preserve">76218   3XJ0A      K70  </t>
  </si>
  <si>
    <t>76219   3XJ0A      K70</t>
  </si>
  <si>
    <t>76246/7 3XJ0A      K70</t>
  </si>
  <si>
    <t>76373   3YF3A  Wより　K70</t>
  </si>
  <si>
    <t>76397   3YF0A  Sより　K70</t>
  </si>
  <si>
    <t>17216   CY00A      K30</t>
  </si>
  <si>
    <t>17217   CY00A      K30</t>
  </si>
  <si>
    <t>75454   1VN0A      W70</t>
  </si>
  <si>
    <t>75118   5TA0A  Sより W70</t>
  </si>
  <si>
    <t>75118   5TL0A  Sより K70</t>
  </si>
  <si>
    <t>51162   3VA4A      K70</t>
  </si>
  <si>
    <t>75176   5WK0A　移管逆送</t>
  </si>
  <si>
    <t>67466   4CB0A      K30</t>
  </si>
  <si>
    <t xml:space="preserve">67466   4CB0A-E </t>
  </si>
  <si>
    <t>76482   4CB0A      K70</t>
  </si>
  <si>
    <t>76482   4CB0A-E  韓国向け</t>
  </si>
  <si>
    <t>78118　6MA0A　Rより B309</t>
  </si>
  <si>
    <t>78119　6MA0A　Rより B309</t>
  </si>
  <si>
    <t>76352/3 01G00   B302</t>
  </si>
  <si>
    <t>78152   CN000   B309</t>
  </si>
  <si>
    <t>80142/3  4M400  K30</t>
  </si>
  <si>
    <t>79146   8H300   B309</t>
  </si>
  <si>
    <t>62240   4M500   B302</t>
  </si>
  <si>
    <t>82118/9 5M000   高田</t>
  </si>
  <si>
    <t>77652/3 JM00A 　B309 Rより</t>
  </si>
  <si>
    <t>62522   1LA5A   SへK70</t>
  </si>
  <si>
    <t>67332   1LA0B   SへK70</t>
  </si>
  <si>
    <t>67336   1LA0A   SへB301</t>
  </si>
  <si>
    <t>74548   1LA0A   SへK70</t>
  </si>
  <si>
    <t>76458   5TA0A   SへW70</t>
  </si>
  <si>
    <t>76459   5TA0A   SへW70</t>
  </si>
  <si>
    <t>73211   4CC1A   SへB301</t>
  </si>
  <si>
    <t>64182/3 6MA0A   SへK70</t>
  </si>
  <si>
    <t>64828   D0109     B309</t>
  </si>
  <si>
    <t>64828   D0109-G   逆送</t>
  </si>
  <si>
    <t>74811   01G0A     Mより</t>
  </si>
  <si>
    <t>74811   08G00　　 Mより</t>
  </si>
  <si>
    <t>74811   31G0A　　 Mより</t>
  </si>
  <si>
    <t>74811   3S800 　　Mより</t>
  </si>
  <si>
    <t>74811   3S810　　 Mより</t>
  </si>
  <si>
    <t>74811   VJ30A　　 Mより</t>
  </si>
  <si>
    <t>74811   VJ40A     Mより</t>
  </si>
  <si>
    <t>62592   VG200-01　Mより</t>
  </si>
  <si>
    <t>62593   VG200-01　Mより</t>
  </si>
  <si>
    <t>93872  92G00      B301</t>
  </si>
  <si>
    <t>91314/5 0W000-P   B309</t>
  </si>
  <si>
    <t>91318/9 0W000-P   B309</t>
  </si>
  <si>
    <t>9640/1  14220     B309</t>
  </si>
  <si>
    <t>74755   73R0001   Bより</t>
  </si>
  <si>
    <t>62512   85F00　　 Bより</t>
  </si>
  <si>
    <t>74532   CA000　　 Uより</t>
  </si>
  <si>
    <t>78118/9 8H710　　 Rより</t>
  </si>
  <si>
    <t>75422   EN100　　 Bより</t>
  </si>
  <si>
    <t>W</t>
  </si>
  <si>
    <t>66312   4M410     K70</t>
  </si>
  <si>
    <t>66312   6M000     K70</t>
  </si>
  <si>
    <t>67122   4M409 爪無し K70</t>
  </si>
  <si>
    <t>67122   5M019 爪無し K70</t>
  </si>
  <si>
    <t>67332   5M000 爪無し B302</t>
  </si>
  <si>
    <t>74332/3 4M400     B309</t>
  </si>
  <si>
    <t>75172   4M412 爪無し B302</t>
  </si>
  <si>
    <t>75173   4M412 爪無し B302</t>
  </si>
  <si>
    <t>76242/3 4M408/400 爪無しB302</t>
  </si>
  <si>
    <t>79412   4M500     B301</t>
  </si>
  <si>
    <t>62532   4M410001  K70⇒M70</t>
  </si>
  <si>
    <t>62532   AU00001   K70⇒M70</t>
  </si>
  <si>
    <t>75172   AU000 爪無し B302</t>
  </si>
  <si>
    <t>75173   AU000 爪無し B302</t>
  </si>
  <si>
    <t xml:space="preserve">75513   CN000 爪無し K70 </t>
  </si>
  <si>
    <t>76752/3 CN00001 爪無し K70</t>
  </si>
  <si>
    <t>67122   8H30001 爪無し B309</t>
  </si>
  <si>
    <t>67122   8H70001   B309</t>
  </si>
  <si>
    <t>67122   8H90001   B309</t>
  </si>
  <si>
    <t>76232   8H30001 爪無し B302</t>
  </si>
  <si>
    <t>76233   8H30001 爪無し B302</t>
  </si>
  <si>
    <t xml:space="preserve">75113   CA00001 爪無し W70 </t>
  </si>
  <si>
    <t>75182   CA000 爪無し W70</t>
  </si>
  <si>
    <t>75182   CB000 爪無し W70</t>
  </si>
  <si>
    <t>66319   EN000 爪無し J70</t>
  </si>
  <si>
    <t>74516   EN000 爪無し J70</t>
  </si>
  <si>
    <t>74516   EN100 爪無し J70</t>
  </si>
  <si>
    <t>75112   EN000 爪無し J70</t>
  </si>
  <si>
    <t>75113   EN000 爪無し J70</t>
  </si>
  <si>
    <t>75152/3 EN000 爪無し J70</t>
  </si>
  <si>
    <t>75134   EN000 爪無し J70</t>
  </si>
  <si>
    <t>75135   EN000 爪無し J70</t>
  </si>
  <si>
    <t>75512   EN000 爪無し J70</t>
  </si>
  <si>
    <t>75512   EN100 爪無し J70</t>
  </si>
  <si>
    <t>75513   EN000 爪無し J70</t>
  </si>
  <si>
    <t>75513   EN100 爪無し J70</t>
  </si>
  <si>
    <t>76456/7 EN000 爪無し J70</t>
  </si>
  <si>
    <t>76456/7 EN100 爪無し J70</t>
  </si>
  <si>
    <t>75632   EN000 爪無し J70</t>
  </si>
  <si>
    <t>75632   EN100 爪無し J70</t>
  </si>
  <si>
    <t>76242   EN000 爪無し J70</t>
  </si>
  <si>
    <t>76243   EN000 爪無し J70</t>
  </si>
  <si>
    <t>76752/3 EN000 爪無し J70</t>
  </si>
  <si>
    <t>74372   EN000 爪無し K70</t>
  </si>
  <si>
    <t>74372   EN100 爪無し K70</t>
  </si>
  <si>
    <t>76452   EN000 爪無し B70</t>
  </si>
  <si>
    <t>76453   EN000 爪無し B70</t>
  </si>
  <si>
    <t>75112   CA00001 W70爪無し</t>
  </si>
  <si>
    <t>66319   CA00001 B302爪無し</t>
  </si>
  <si>
    <t>74332   CA000 B302爪無し</t>
  </si>
  <si>
    <t>75173   CA000 W70爪無し</t>
  </si>
  <si>
    <t xml:space="preserve">75513   CA00001 T308爪無し    </t>
  </si>
  <si>
    <t>76456/7 CA000 T308爪無し</t>
  </si>
  <si>
    <t>76452   CA000 T308爪無し</t>
  </si>
  <si>
    <t>76453   CA000 T308爪無し</t>
  </si>
  <si>
    <t>76752/3 CA000 T308爪無し</t>
  </si>
  <si>
    <t>75312   CA000 T308爪無し</t>
  </si>
  <si>
    <t>75313   CA000 T308爪無し</t>
  </si>
  <si>
    <t>67408/9 9Y000 型廃却 爪無し</t>
  </si>
  <si>
    <t>75513   9Y000 K70爪無し</t>
  </si>
  <si>
    <t>57131   B5011     葵</t>
  </si>
  <si>
    <t>57132   B5011     葵</t>
  </si>
  <si>
    <t>W/Z</t>
  </si>
  <si>
    <t>57131   B5020     葵</t>
  </si>
  <si>
    <t>57132   B5020     葵</t>
  </si>
  <si>
    <t>64184   JG00A 爪廃却 B301</t>
  </si>
  <si>
    <t>64185   JG00A 爪廃却 B301</t>
  </si>
  <si>
    <t>75632   JG00A     P323へ</t>
  </si>
  <si>
    <t>75632   JH00A     P323へ</t>
  </si>
  <si>
    <t>75632   1YA0A     P323へ</t>
  </si>
  <si>
    <t>75632   JM00A     P323へ</t>
  </si>
  <si>
    <t>76752/3 JG00A 爪廃却 J70</t>
  </si>
  <si>
    <t>76752/3 JG40A 爪廃却 J70</t>
  </si>
  <si>
    <t>77646/7 JM00A    RへJ70</t>
  </si>
  <si>
    <t>74798   JM00ACE   T308</t>
  </si>
  <si>
    <t>76572   JM00A 爪廃却 ZへK70</t>
  </si>
  <si>
    <t>76573   JM00A 爪廃却 ZへK70</t>
  </si>
  <si>
    <t>76532   JM00B 爪無しJ70</t>
  </si>
  <si>
    <t>76533   JM00B 爪無しJ70</t>
  </si>
  <si>
    <t>76516   JM00A  K70 Rへ</t>
  </si>
  <si>
    <t>76517   JM00A  K70 Rへ</t>
  </si>
  <si>
    <t>75512   JG00A   ZへJ70/W70</t>
  </si>
  <si>
    <t>75512   6MA0A   ZへW70</t>
  </si>
  <si>
    <t>75512   JM00A   ZへJ70/W70</t>
  </si>
  <si>
    <t>75513   JG00A   ZへJ70/W70</t>
  </si>
  <si>
    <t>75513   6MA0A   ZへW70</t>
  </si>
  <si>
    <t>75513   JM00A   ZへJ70/W70</t>
  </si>
  <si>
    <t>75112   JG00A-K  W70/J70</t>
  </si>
  <si>
    <t>75113   JG00A-K  W70/J70</t>
  </si>
  <si>
    <t>75113   6FK0A    W70/J70</t>
  </si>
  <si>
    <t xml:space="preserve">75134   JG00A    J70 </t>
  </si>
  <si>
    <t>75134   JG40A    K70/J70</t>
  </si>
  <si>
    <t>75134   6FK1A    K70/J70</t>
  </si>
  <si>
    <t>75135   JG00A    J70</t>
  </si>
  <si>
    <t>75135   JG40A    K70/J70</t>
  </si>
  <si>
    <t>75135   6FK1A    K70/J70</t>
  </si>
  <si>
    <t>75174   JG00A-W   K30</t>
  </si>
  <si>
    <t>67408/9 1GR0A 爪無し W70</t>
  </si>
  <si>
    <t>67413   1AE0A 爪無し B302</t>
  </si>
  <si>
    <t>74332   1AA0A 爪廃却 W70</t>
  </si>
  <si>
    <t>74333   1AA0A 爪廃却 W70</t>
  </si>
  <si>
    <t>75112   1AA0A     B309</t>
  </si>
  <si>
    <t>75113   1AA0A    B309</t>
  </si>
  <si>
    <t>75134   1AA0A    B309</t>
  </si>
  <si>
    <t>75135   1AA0A     B309</t>
  </si>
  <si>
    <t xml:space="preserve">75512   1AC0A 爪廃却 W70 </t>
  </si>
  <si>
    <t>75513   1AC0A 爪廃却 W70</t>
  </si>
  <si>
    <t>75528/9 1AA0A 爪無し W70</t>
  </si>
  <si>
    <t>76752/3 1AC0A 爪廃却 W70</t>
  </si>
  <si>
    <t>67412   JN20A     B309</t>
  </si>
  <si>
    <t>67412   JN20A-G   RJG(300)</t>
  </si>
  <si>
    <t>67413   JN90A     B309</t>
  </si>
  <si>
    <t>67413   JN90A-E   RB(300)</t>
  </si>
  <si>
    <t>75112   3NU0A     B309</t>
  </si>
  <si>
    <t>75113   3NU0A     B309</t>
  </si>
  <si>
    <t>75142   JN20A     B302</t>
  </si>
  <si>
    <t>75143   JN20A     B302</t>
  </si>
  <si>
    <t>75313   3NU0A     K70</t>
  </si>
  <si>
    <t>75528/9 JN20A     W70</t>
  </si>
  <si>
    <t>76316   JN20A     B301</t>
  </si>
  <si>
    <t>76317   JN20A     B301</t>
  </si>
  <si>
    <t>76426   JN20A     B309</t>
  </si>
  <si>
    <t>76427   JN20A     B309</t>
  </si>
  <si>
    <t>76516   JN20A     B309</t>
  </si>
  <si>
    <t>76517   JN20A     B309</t>
  </si>
  <si>
    <t>17285 1LA0A02 ZよりK70</t>
  </si>
  <si>
    <t>75662/3 1LA0A   B309</t>
  </si>
  <si>
    <t>74366   1LA0B  P321外転 B309</t>
  </si>
  <si>
    <t>74542   1LA0A     K70</t>
  </si>
  <si>
    <t>75442   1LA0A     B309</t>
  </si>
  <si>
    <t>75522/3 1LA0A     K70</t>
  </si>
  <si>
    <t>75617   1LA0A     K70</t>
  </si>
  <si>
    <t>85034/5 1LB0A01   B309</t>
  </si>
  <si>
    <t>85034/5 1LB0A02   B309</t>
  </si>
  <si>
    <t>745B6/7 1LA0A Rより K70</t>
  </si>
  <si>
    <t>75112   1JA0A     K70</t>
  </si>
  <si>
    <t>75113   1JA0A     K70</t>
  </si>
  <si>
    <t>75134   1JA0A     X70</t>
  </si>
  <si>
    <t>75135   1JA0A     X70</t>
  </si>
  <si>
    <t>75126   1JB0A     B309</t>
  </si>
  <si>
    <t>75127   1GR0A     B309</t>
  </si>
  <si>
    <t>75512   1JA0A     X70</t>
  </si>
  <si>
    <t>75513   1JA0A     X70</t>
  </si>
  <si>
    <t>75522/3 1JA0A     K70</t>
  </si>
  <si>
    <t>76428/9 1JA0A     B301</t>
  </si>
  <si>
    <t>76586   1JA0A     K70</t>
  </si>
  <si>
    <t>76587   1JA0A     K70</t>
  </si>
  <si>
    <t>76542   6AX0A     K70</t>
  </si>
  <si>
    <t>76543   6AX0A     K70</t>
  </si>
  <si>
    <t>74283 3XA0A Rより K70シン</t>
  </si>
  <si>
    <t>74283 3XA0B Rより K70シン</t>
  </si>
  <si>
    <t>61212/3 3XA0A    W⇒Z Bへ</t>
  </si>
  <si>
    <t>61212/3 3XA0A/3XE0A  W⇒Z Bへ</t>
  </si>
  <si>
    <t>61212/3 3XA2A    W⇒Z Bへ</t>
  </si>
  <si>
    <t>61212/3 3XE2A/3XA2A  W⇒Z Bへ</t>
  </si>
  <si>
    <t>54292/3 3XA0A   ZよりK70シン</t>
  </si>
  <si>
    <t>54294/5 5YJ0A/3XA0A  K70シン</t>
  </si>
  <si>
    <t>74329   3XN0A  　 Bへ</t>
  </si>
  <si>
    <t>75126   5YJ0A    K70</t>
  </si>
  <si>
    <t>75126   3XE0A    K70</t>
  </si>
  <si>
    <t>75126   3XF0A    K70</t>
  </si>
  <si>
    <t>75126   3XY0A    K70</t>
  </si>
  <si>
    <t>75127   5YJ0A    K70</t>
  </si>
  <si>
    <t>75127   3XE0A    K70</t>
  </si>
  <si>
    <t>75127   3XF0A    K70</t>
  </si>
  <si>
    <t>75127   3XY0A    K70</t>
  </si>
  <si>
    <t>75134   3XA0A    K70</t>
  </si>
  <si>
    <t>75135   3XA0A    K70</t>
  </si>
  <si>
    <t>75134   3XE0A    K70</t>
  </si>
  <si>
    <t>75135   3XE0A    K70</t>
  </si>
  <si>
    <t>751L7   3XA0A    K30</t>
  </si>
  <si>
    <t>751L7   3XA0A-K  B302</t>
  </si>
  <si>
    <t>751L7   3XE0A    B302</t>
  </si>
  <si>
    <t>76372   3XB0AUF  B309シン</t>
  </si>
  <si>
    <t>76373   3XB0AUF  B309シン</t>
  </si>
  <si>
    <t>76372   3XD3A    B309シン</t>
  </si>
  <si>
    <t>76373   3XD3A    B309シン</t>
  </si>
  <si>
    <t>76373   3YF3A-B  Bへ B309</t>
  </si>
  <si>
    <t>77532   3XA0AUF  K70シン</t>
  </si>
  <si>
    <t>77533   3YD0BUF  K70シン</t>
  </si>
  <si>
    <t>75112   3VA0A    栃木移管</t>
  </si>
  <si>
    <t>75113   3VA0A    栃木移管</t>
  </si>
  <si>
    <t>76242   3VA0A    栃木移管</t>
  </si>
  <si>
    <t>76243   3VA0A    栃木移管</t>
  </si>
  <si>
    <t>76452   3VA0A    P321外転</t>
  </si>
  <si>
    <t>76453   3VA0A    P321外転</t>
  </si>
  <si>
    <t>76232   1VA0A     Zへ</t>
  </si>
  <si>
    <t>76232   1VA0B     Zへ</t>
  </si>
  <si>
    <t>76233   1VA0A     K70</t>
  </si>
  <si>
    <t>76233   1VA0B     K70</t>
  </si>
  <si>
    <t>76332/3 1VA0A     K70</t>
  </si>
  <si>
    <t>76332/3 1VA0B     K70</t>
  </si>
  <si>
    <t>75112   5TA0A     Zへ W70</t>
  </si>
  <si>
    <t>75113   5TA0A     Zへ W70</t>
  </si>
  <si>
    <t>75134   5TA0A     W70</t>
  </si>
  <si>
    <t>75135   5TA0A     W70</t>
  </si>
  <si>
    <t>75262/3 1VA0A     B309</t>
  </si>
  <si>
    <t>75534/5 5TA0A     W70 Zより</t>
  </si>
  <si>
    <t>76452   5TA0A    W70⇒K70</t>
  </si>
  <si>
    <t>76453   5TA0A    W70⇒K70</t>
  </si>
  <si>
    <t xml:space="preserve">67467   4CC0A     K30  </t>
  </si>
  <si>
    <t xml:space="preserve">67467   4CC0A-E </t>
  </si>
  <si>
    <t>W限</t>
  </si>
  <si>
    <t>74372   4CB0A 　サンテック外転 B309</t>
  </si>
  <si>
    <t>76312/3 4CC0A    J70⇒K70</t>
  </si>
  <si>
    <t>76452   4CE0A    P323外転</t>
  </si>
  <si>
    <t>76452   4CE0A-E  P323外転</t>
  </si>
  <si>
    <t>76452   4BC1A    P323外転</t>
  </si>
  <si>
    <t>76453   4CE0A    P323外転</t>
  </si>
  <si>
    <t>76453   4CE0A-E  P323外転</t>
  </si>
  <si>
    <t>76453   4BC1A    P323外転</t>
  </si>
  <si>
    <t>76532   4CC0A    P323外転</t>
  </si>
  <si>
    <t>76533   4CC0A    P323外転</t>
  </si>
  <si>
    <t>76572   4CC0A    P323外転</t>
  </si>
  <si>
    <t>76573   4CC0A    P323外転</t>
  </si>
  <si>
    <t>75556   4BC1B    K70</t>
  </si>
  <si>
    <t>75557   4BC1B    K70</t>
  </si>
  <si>
    <t>76456/7 4CE0A  ZよりJ70</t>
  </si>
  <si>
    <t>76456/7 4CE0A-E  ZよりJ70</t>
  </si>
  <si>
    <t>76456/7 6FK0A  ZよりJ70</t>
  </si>
  <si>
    <t>76218/9 4CC0A   J70 Rへ</t>
  </si>
  <si>
    <t>76332/3 4CC1A   K70 Rへ</t>
  </si>
  <si>
    <t xml:space="preserve">76452   6MA0A     K70 </t>
  </si>
  <si>
    <t>76452   6MT0A     K70</t>
  </si>
  <si>
    <t>76453   6MT0A     K70</t>
  </si>
  <si>
    <t>77662/3 6MR0A     B309</t>
  </si>
  <si>
    <t>78142/3 6MA0A     B309</t>
  </si>
  <si>
    <t>76483   6MA0A   K70  Rへ</t>
  </si>
  <si>
    <t>76742/3 6MA0A   W70  Rへ</t>
  </si>
  <si>
    <t>64182/3 6RA1A  K70</t>
  </si>
  <si>
    <t>66322/3 6RA0A  J70</t>
  </si>
  <si>
    <t>75112   6RA0A  J70</t>
  </si>
  <si>
    <t>75113   6RA0A  J70</t>
  </si>
  <si>
    <t>75312   6RA1A  TへK70</t>
  </si>
  <si>
    <t>5253C   J1800  TへDGメタル</t>
  </si>
  <si>
    <t>75313   6RA1A  TへK70</t>
  </si>
  <si>
    <t>5253C   J1700  TへDGメタル</t>
  </si>
  <si>
    <t>75692/3 6RA1A  J70</t>
  </si>
  <si>
    <t>5253C B4800/B4700 DGメタル</t>
  </si>
  <si>
    <t>76452   6RA0A  K70</t>
  </si>
  <si>
    <t>76453   6RA0A  K70</t>
  </si>
  <si>
    <t>76482/3 6RA0A  K70</t>
  </si>
  <si>
    <t>76482/3 6RA1A  K70</t>
  </si>
  <si>
    <t>5253C A0800/A0700 DGメタル</t>
  </si>
  <si>
    <t>76764   6RA0A    K70</t>
  </si>
  <si>
    <t>5228A   52200  DG/DGEメタル</t>
  </si>
  <si>
    <t>76765   6RA0A    K70</t>
  </si>
  <si>
    <t>5228A   52100  DG/DGEメタル</t>
  </si>
  <si>
    <t>61137   B5010   5016 Rより</t>
  </si>
  <si>
    <t>61138   B5010   5016 Rより</t>
  </si>
  <si>
    <t>5253C  D6100 DG-Eメタル</t>
  </si>
  <si>
    <t>9450B  39500 DG-E K70</t>
  </si>
  <si>
    <t>9450B  39400 DG-E K70</t>
  </si>
  <si>
    <t>64184   JG00A 爪廃却 WへB301</t>
  </si>
  <si>
    <t>64185   JG00A 爪廃却 WへB301</t>
  </si>
  <si>
    <t>67112   JG00A 爪無しJ70</t>
  </si>
  <si>
    <t>67112   JG40A 爪無しJ70</t>
  </si>
  <si>
    <t>67112   JM00A    P323外転 J70</t>
  </si>
  <si>
    <t>756R2/3 JG00A    J70</t>
  </si>
  <si>
    <t>75632   JG00A  J70 P323外転</t>
  </si>
  <si>
    <t>75632   JH00A  J70 P323外転</t>
  </si>
  <si>
    <t>75632   1YA0A  J70 P323外転</t>
  </si>
  <si>
    <t>75632   JM00A  J70 P323外転</t>
  </si>
  <si>
    <t>76572   JM00A 爪廃却 K70</t>
  </si>
  <si>
    <t>76573   JM00A 爪廃却 K70</t>
  </si>
  <si>
    <t>74798   JM00ACE 爪無し T308</t>
  </si>
  <si>
    <t>76632   JM00A 爪廃却 J70</t>
  </si>
  <si>
    <t>76633   JM00A 爪廃却 J70</t>
  </si>
  <si>
    <t>Z/W</t>
  </si>
  <si>
    <t>76532   JM00B    Wへ J70</t>
  </si>
  <si>
    <t>76533   JM00B    Wへ J70</t>
  </si>
  <si>
    <t>76232   JM00A  爪廃却 K70</t>
  </si>
  <si>
    <t>76233   JM00A  爪廃却 K70</t>
  </si>
  <si>
    <t>75174   JG00A    K30</t>
  </si>
  <si>
    <t>75174   JG00A-K  K70</t>
  </si>
  <si>
    <t>75152/3 JG00A-K 爪廃却  5016</t>
  </si>
  <si>
    <t>75512   JG00A  WよりJ70/W70</t>
  </si>
  <si>
    <t>75512   6MA0A  WよりW70</t>
  </si>
  <si>
    <t>75512   JM00A  WよりJ70/W70</t>
  </si>
  <si>
    <t>75513   JG00A  WよりJ70/W70</t>
  </si>
  <si>
    <t>75513   6MA0A  WよりW70</t>
  </si>
  <si>
    <t>75513   JM00A  WよりJ70/W70</t>
  </si>
  <si>
    <t>75636   1VX0A    J70/W70</t>
  </si>
  <si>
    <t>75636   1VX0A-G  UPZ</t>
  </si>
  <si>
    <t>75636   6MA0B  B301</t>
  </si>
  <si>
    <t>75658/9   JG00A   K70⇒B301</t>
  </si>
  <si>
    <t>75196   JN20A    W70</t>
  </si>
  <si>
    <t>75172   JN20A    B302</t>
  </si>
  <si>
    <t>75173   JN20A    B302</t>
  </si>
  <si>
    <t>75312   3NU0A    K70</t>
  </si>
  <si>
    <t>75512   JN20A    W70</t>
  </si>
  <si>
    <t>75512   3NU0A    W70</t>
  </si>
  <si>
    <t>75513   JN20A    W70</t>
  </si>
  <si>
    <t>75513   3NU0A    W70</t>
  </si>
  <si>
    <t>76532   JN20A    B301</t>
  </si>
  <si>
    <t>76533   JN20A    B301</t>
  </si>
  <si>
    <t>76654/5 3TU0A    BへB301</t>
  </si>
  <si>
    <t>76742/3 JN20A    B301</t>
  </si>
  <si>
    <t>76752   JN20A    K30</t>
  </si>
  <si>
    <t>76752   JN20A    RWB</t>
  </si>
  <si>
    <t>79112   JN20A    追浜逆送</t>
  </si>
  <si>
    <t>79112   JN90A    追浜逆送</t>
  </si>
  <si>
    <t>79113   JN20A    追浜逆送</t>
  </si>
  <si>
    <t>17285   1LA0A02  Wへ K70</t>
  </si>
  <si>
    <t>74542   1LA0B    K70</t>
  </si>
  <si>
    <t>75617   1LA0A   WへK70</t>
  </si>
  <si>
    <t>75662/3 1LA0A   WへB309</t>
  </si>
  <si>
    <t>76426   1LA0A    B301</t>
  </si>
  <si>
    <t>76427   1LA0A    B301</t>
  </si>
  <si>
    <t>76452   1LA0A    B301</t>
  </si>
  <si>
    <t>76453   1LA0A    B301</t>
  </si>
  <si>
    <t>764B4/5  1LA0A   B301</t>
  </si>
  <si>
    <t>764B4/5  1LB0A   B301</t>
  </si>
  <si>
    <t>85034/5 1LA0A01  B309</t>
  </si>
  <si>
    <t>85034/5 1LA0A02  B309</t>
  </si>
  <si>
    <t>74516   1JA0A    K30</t>
  </si>
  <si>
    <t>74516   1JB0A    K30</t>
  </si>
  <si>
    <t>74517   1JA0A    K30</t>
  </si>
  <si>
    <t>74517   1JB0A    K30</t>
  </si>
  <si>
    <t>74532/3 1JA1A    K30</t>
  </si>
  <si>
    <t>76532/3 6AX0A    K70</t>
  </si>
  <si>
    <t>67408/9 1JA0A    X70</t>
  </si>
  <si>
    <t>67408/9 1JB0A    X70</t>
  </si>
  <si>
    <t>75182   1JB0A    K70</t>
  </si>
  <si>
    <t>75183   1JB0A    K70</t>
  </si>
  <si>
    <t>75518/9 1JA0A    K70</t>
  </si>
  <si>
    <t>75528/9 1JA0A    X70</t>
  </si>
  <si>
    <t>764B8   1JB0A    B301</t>
  </si>
  <si>
    <t>764B9   1JB0A    B301</t>
  </si>
  <si>
    <t>64182/3 1AA0A 爪無しK70</t>
  </si>
  <si>
    <t>75197   1AA0A 爪無しK70</t>
  </si>
  <si>
    <t>75632   1AA0A01爪無しW70</t>
  </si>
  <si>
    <t>76456/7 1AC0A 爪無し W70</t>
  </si>
  <si>
    <t>74516   1GR0A 爪無し B309 Bへ</t>
  </si>
  <si>
    <t>76452   1GR0A 爪無し W70</t>
  </si>
  <si>
    <t>76453   1GR0A 爪無し W70</t>
  </si>
  <si>
    <t>17205   1VA0A    K30</t>
  </si>
  <si>
    <t>17205   5TA0A    K30</t>
  </si>
  <si>
    <t>17206   CY00A    K30</t>
  </si>
  <si>
    <t>17205   1VB0A    K30</t>
  </si>
  <si>
    <t>17206   CY10A    K30</t>
  </si>
  <si>
    <t>75112   5TA0A    W70</t>
  </si>
  <si>
    <t>75113   5TA0A    W70</t>
  </si>
  <si>
    <t>76232   1VA0A    K70</t>
  </si>
  <si>
    <t>76232   1VA0B    K70</t>
  </si>
  <si>
    <t>76584/5 1VA0A    W70</t>
  </si>
  <si>
    <t>76516   1VA0A    K70</t>
  </si>
  <si>
    <t>76517   1VA0A    K70</t>
  </si>
  <si>
    <t>74558   5TA0A    K30</t>
  </si>
  <si>
    <t>74559   5TA0A    K30</t>
  </si>
  <si>
    <t>75262/3 1VA0A   B309</t>
  </si>
  <si>
    <t>75522/3 5TA0A    W70</t>
  </si>
  <si>
    <t>76452   5TA0A   WへW70</t>
  </si>
  <si>
    <t>76453   5TA0A   WへW70</t>
  </si>
  <si>
    <t>75534/5  5TA0A   WへW70</t>
  </si>
  <si>
    <t>75682/3  5TA0A   B309 Rより</t>
  </si>
  <si>
    <t>75662/3 5TL0A    B301</t>
  </si>
  <si>
    <t>54292/3 3XA0A   WへK70</t>
  </si>
  <si>
    <t>61212/3 3XA0A    Bへ</t>
  </si>
  <si>
    <t>61212/3 3XA0A/3XE0A   Bへ</t>
  </si>
  <si>
    <t>61212/3 3XA2A    Bへ</t>
  </si>
  <si>
    <t>61212/3 3XE2A/3XA2A   Bへ</t>
  </si>
  <si>
    <t>75112   5YJ0A    K30</t>
  </si>
  <si>
    <t>75113   5YJ0A    K30</t>
  </si>
  <si>
    <t>75112   3XE0A    K30</t>
  </si>
  <si>
    <t>75113   3XE0A    K30</t>
  </si>
  <si>
    <t>74554   3XA0A    B309</t>
  </si>
  <si>
    <t>74554   3XA0B    B309</t>
  </si>
  <si>
    <t>74554   3XR0A    B309</t>
  </si>
  <si>
    <t>74282   3XA0AUF  B309シン</t>
  </si>
  <si>
    <t>74282   3XE0AUF  B309シン</t>
  </si>
  <si>
    <t>74282   5YJ0A    B309シン</t>
  </si>
  <si>
    <t>74282   5YJ0B    B309シン</t>
  </si>
  <si>
    <t>74282   5YJ0D    B309シン</t>
  </si>
  <si>
    <t>74332/3 3VA0A  小山外転</t>
  </si>
  <si>
    <t>76232   3VA0A    逆送</t>
  </si>
  <si>
    <t>76233   3VA0A    逆送</t>
  </si>
  <si>
    <t>76272   3VA0A   返却逆送</t>
  </si>
  <si>
    <t>76273   3VA0A   返却逆送</t>
  </si>
  <si>
    <t>76340/1 3VA0A   返却逆送</t>
  </si>
  <si>
    <t>76242   3VA0A    外転J70</t>
  </si>
  <si>
    <t>76243   3VA0A    外転J70</t>
  </si>
  <si>
    <t>76572   3VA0A    逆送</t>
  </si>
  <si>
    <t>76573   3VA0A    逆送</t>
  </si>
  <si>
    <t>76516/7 3VA0A    P323外転</t>
  </si>
  <si>
    <t>76634/5 3VA0A    P323外転</t>
  </si>
  <si>
    <t>79142   3VA0A    Uへ 逆送</t>
  </si>
  <si>
    <t>67112   4CB0A    P323外転</t>
  </si>
  <si>
    <t>67112   4CC0A    P323外転</t>
  </si>
  <si>
    <t>74372   4CB0A    B309</t>
  </si>
  <si>
    <t>75262/3 4CB5A    B301</t>
  </si>
  <si>
    <t>75262/3 6FK5A    B301</t>
  </si>
  <si>
    <t>75632   4CE0A J70 P323外転</t>
  </si>
  <si>
    <t>76516/7 4CC0A    K70</t>
  </si>
  <si>
    <t>76272   4CC0A    K70</t>
  </si>
  <si>
    <t>76273   4CC0A    K70</t>
  </si>
  <si>
    <t>76426   4CC0A  RへK70</t>
  </si>
  <si>
    <t>76427   4CC0A  RへK70</t>
  </si>
  <si>
    <t>76456/7 4CE0A   WへJ70</t>
  </si>
  <si>
    <t>76456/7 4CE0A-E Wへロシア向け</t>
  </si>
  <si>
    <t>76456/7 6FK0A   WへW70</t>
  </si>
  <si>
    <t>75556   4BC1B   Wへ K70</t>
  </si>
  <si>
    <t>75557   4BC1B   Wへ K70</t>
  </si>
  <si>
    <t>76582/3 4CF0B  J70⇒K70</t>
  </si>
  <si>
    <t>64122/3 4CB0A  RよりJ70</t>
  </si>
  <si>
    <t>75632   6MA0A　P323外転</t>
  </si>
  <si>
    <t>76752/3 6MA0A   W70</t>
  </si>
  <si>
    <t>76636/7 6MR0A   B309</t>
  </si>
  <si>
    <t>64184/5 6MA0A   Rより K70</t>
  </si>
  <si>
    <t>62518/9 6RA0A  K70</t>
  </si>
  <si>
    <t>64194/5 6RA0A  B309</t>
  </si>
  <si>
    <t>5220A N300000/N290000 DG/DGEメタル</t>
  </si>
  <si>
    <t>74332/3 6RA0A  J70/K70</t>
  </si>
  <si>
    <t>5253C J9800/J9700  DGメタル</t>
  </si>
  <si>
    <t>74372   6RA0A  B309</t>
  </si>
  <si>
    <t>5253B X2700   DGメタル</t>
  </si>
  <si>
    <t>75134/5 6RA0A    J70</t>
  </si>
  <si>
    <t>75528/9 6RA0A    J70</t>
  </si>
  <si>
    <t>5253C A6600/A6500 DG/DGEメタル</t>
  </si>
  <si>
    <t>755C4/5 6RA0A    J70</t>
  </si>
  <si>
    <t>5253C A7400/A7300 DG/DGEメタル</t>
  </si>
  <si>
    <t>76246/7 6RA0A    J70</t>
  </si>
  <si>
    <t>76714   6RA0A    J70</t>
  </si>
  <si>
    <t>76715   6RA0A    J70</t>
  </si>
  <si>
    <t>5253C  D4100  DG-Eメタル</t>
  </si>
  <si>
    <t>5253C  D5500  DG-Eメタル</t>
  </si>
  <si>
    <t>5240C  66500  DG-Eメタル</t>
  </si>
  <si>
    <t>67413  6US0B  完成品(日トレ)</t>
  </si>
  <si>
    <t>67413  6RL0B  J70</t>
  </si>
  <si>
    <t>5253C  S6800  DG-Eメタル</t>
  </si>
  <si>
    <t>5253C  D7100  DG-Eメタル</t>
  </si>
  <si>
    <t>5253C  D7200  DG-Eメタル</t>
  </si>
  <si>
    <t>A</t>
    <phoneticPr fontId="47"/>
  </si>
  <si>
    <t xml:space="preserve">67331   21G00     日車 </t>
  </si>
  <si>
    <t>67331   21G00-E   KD</t>
  </si>
  <si>
    <t>67331   21G00-B   B302</t>
  </si>
  <si>
    <t>74755   65Y0001   P303</t>
  </si>
  <si>
    <t xml:space="preserve">93634   01G00-G   逆送  </t>
  </si>
  <si>
    <t>79146   0N800     B309</t>
  </si>
  <si>
    <t>66812   92G00     B302</t>
  </si>
  <si>
    <t>66812   92G10     B302</t>
  </si>
  <si>
    <t>62532   WL00001 逆送N⇒A</t>
  </si>
  <si>
    <t>62522/3 80F00   K70⇒M70</t>
  </si>
  <si>
    <t>62522/3 85F00   K70⇒M70</t>
  </si>
  <si>
    <t>96112   0W700     B309</t>
  </si>
  <si>
    <t>96113   0W700     B309</t>
  </si>
  <si>
    <t>62522/3 0W000     B309</t>
  </si>
  <si>
    <t xml:space="preserve">62032   6N000-B   B309 </t>
  </si>
  <si>
    <t>73256   4M500     K30</t>
  </si>
  <si>
    <t>78136/7 4M500     B309</t>
  </si>
  <si>
    <t>78142   6N600     B309</t>
  </si>
  <si>
    <t>78143   6N600     B309</t>
  </si>
  <si>
    <t>79113   6N600     B309</t>
  </si>
  <si>
    <t>85232/3 4M400     B301</t>
  </si>
  <si>
    <t>79112   4M400     B309</t>
  </si>
  <si>
    <t>79113   4M400     B309</t>
  </si>
  <si>
    <t>79113   4M500     B309</t>
  </si>
  <si>
    <t>79112   85F00     B309</t>
  </si>
  <si>
    <t>76632   8H300     M70</t>
  </si>
  <si>
    <t>76633   8H300     M70</t>
  </si>
  <si>
    <t>62036   8H700     A526</t>
  </si>
  <si>
    <t>62038   8H710     A526</t>
  </si>
  <si>
    <t>79142   8H300     B309</t>
  </si>
  <si>
    <t>62512 　AU00001 K70⇒M70</t>
  </si>
  <si>
    <t>74762   CA01A</t>
  </si>
  <si>
    <t>78136/7  9Y000    B309</t>
  </si>
  <si>
    <t>78142    9Y00001  B309</t>
  </si>
  <si>
    <t>78143    9Y00001  B309</t>
  </si>
  <si>
    <t>62522/3  4U000  K70⇒M70</t>
  </si>
  <si>
    <t>17285    EN10001  B301</t>
  </si>
  <si>
    <t>85032    EN000    K30</t>
  </si>
  <si>
    <t>61413/4 B5010     B70</t>
  </si>
  <si>
    <t>74317   JG00A     K30</t>
  </si>
  <si>
    <t>74317   JG00A-K   K70</t>
  </si>
  <si>
    <t>85032   JG00A     K70</t>
  </si>
  <si>
    <t>85032   JG00ACE   T308</t>
  </si>
  <si>
    <t>17285   JM00A     B301</t>
  </si>
  <si>
    <t>73236   JM000     B309</t>
  </si>
  <si>
    <t>79142   JM00A     B309</t>
  </si>
  <si>
    <t>17285   1AA1A/2A  Bへ</t>
  </si>
  <si>
    <t>67408   1AA0A     B302</t>
  </si>
  <si>
    <t>67409   1AA0A     B302</t>
  </si>
  <si>
    <t>76742   1AA0A     W70</t>
  </si>
  <si>
    <t>76743   1AA0A     W70</t>
  </si>
  <si>
    <t>75636/7 1GR0A     W70</t>
  </si>
  <si>
    <t>64124   JN20A    W70※KD有り</t>
  </si>
  <si>
    <t>64125   JN20A    W70※KD有り</t>
  </si>
  <si>
    <t>67418   JN20A     B309</t>
  </si>
  <si>
    <t>75942/3 JN20A     B302</t>
  </si>
  <si>
    <t>76731   JN21A     B302</t>
  </si>
  <si>
    <t>78136   JN20A     B301</t>
  </si>
  <si>
    <t>78137   JN20A     B301</t>
  </si>
  <si>
    <t>78142/3 JN20A     B301</t>
  </si>
  <si>
    <t>17422   1LB0C01   K70</t>
  </si>
  <si>
    <t>17423   1LB0C01   K70</t>
  </si>
  <si>
    <t>80633   1LC0A     B302</t>
  </si>
  <si>
    <t>67332   1ZR0C     K70</t>
  </si>
  <si>
    <t>62518   1JA0A     B302</t>
  </si>
  <si>
    <t>62518   1JB0A     B302</t>
  </si>
  <si>
    <t>62519   1JA0A     B302</t>
  </si>
  <si>
    <t>62519   1JB0A     B302</t>
  </si>
  <si>
    <t>77614   3VA0A     逆送</t>
  </si>
  <si>
    <t>77615   3VA0A     逆送</t>
  </si>
  <si>
    <t>751T7   6FK0A     P309外転</t>
  </si>
  <si>
    <t>BRQP33552-1      タテブス</t>
  </si>
  <si>
    <t>BRQP33553-1      タテブス</t>
  </si>
  <si>
    <t>BRQP33554-1      タテブス</t>
  </si>
  <si>
    <t>79112   AU100     B302</t>
  </si>
  <si>
    <t>合計</t>
    <rPh sb="0" eb="2">
      <t>ゴウケイ</t>
    </rPh>
    <phoneticPr fontId="47"/>
  </si>
  <si>
    <t>" "×2を" "×1に変換</t>
    <rPh sb="12" eb="14">
      <t>ヘンカン</t>
    </rPh>
    <phoneticPr fontId="47"/>
  </si>
  <si>
    <t>左から" "位置2番目</t>
    <rPh sb="0" eb="1">
      <t>ヒダリ</t>
    </rPh>
    <rPh sb="6" eb="8">
      <t>イチ</t>
    </rPh>
    <rPh sb="9" eb="11">
      <t>バンメ</t>
    </rPh>
    <phoneticPr fontId="47"/>
  </si>
  <si>
    <t>左から" "位置1番目</t>
    <rPh sb="0" eb="1">
      <t>ヒダリ</t>
    </rPh>
    <rPh sb="6" eb="8">
      <t>イチ</t>
    </rPh>
    <rPh sb="9" eb="11">
      <t>バンメ</t>
    </rPh>
    <phoneticPr fontId="47"/>
  </si>
  <si>
    <t>"/"の個数</t>
    <rPh sb="4" eb="6">
      <t>コスウ</t>
    </rPh>
    <phoneticPr fontId="47"/>
  </si>
  <si>
    <t>"/"の位置</t>
    <rPh sb="4" eb="6">
      <t>イチ</t>
    </rPh>
    <phoneticPr fontId="47"/>
  </si>
  <si>
    <t>"-"の位置</t>
    <rPh sb="4" eb="6">
      <t>イチ</t>
    </rPh>
    <phoneticPr fontId="47"/>
  </si>
  <si>
    <t>"/"～" "の
文字数</t>
    <rPh sb="9" eb="12">
      <t>モジスウ</t>
    </rPh>
    <phoneticPr fontId="47"/>
  </si>
  <si>
    <t>変換１(後ろの" "除去)</t>
    <rPh sb="0" eb="2">
      <t>ヘンカン</t>
    </rPh>
    <rPh sb="4" eb="5">
      <t>ウシ</t>
    </rPh>
    <rPh sb="10" eb="12">
      <t>ジョキョ</t>
    </rPh>
    <phoneticPr fontId="47"/>
  </si>
  <si>
    <t>変換２</t>
    <rPh sb="0" eb="2">
      <t>ヘンカン</t>
    </rPh>
    <phoneticPr fontId="47"/>
  </si>
  <si>
    <t>変換３</t>
    <rPh sb="0" eb="2">
      <t>ヘンカン</t>
    </rPh>
    <phoneticPr fontId="47"/>
  </si>
  <si>
    <t>67408/9 4M400     K70ｻﾌﾞ2</t>
    <phoneticPr fontId="47"/>
  </si>
  <si>
    <t>67408/9 4M400 K70ｻﾌﾞ2</t>
    <phoneticPr fontId="47"/>
  </si>
  <si>
    <t>76742/3 4M400-1 P303</t>
    <phoneticPr fontId="47"/>
  </si>
  <si>
    <t>79112 3MA0A B309</t>
    <phoneticPr fontId="47"/>
  </si>
  <si>
    <t>79112 6N600 B309</t>
    <phoneticPr fontId="47"/>
  </si>
  <si>
    <t>79112 6N610 B309</t>
    <phoneticPr fontId="47"/>
  </si>
  <si>
    <t>79422 4M500 B301</t>
    <phoneticPr fontId="47"/>
  </si>
  <si>
    <t>64132/3 AU000 B301</t>
    <phoneticPr fontId="47"/>
  </si>
  <si>
    <t>74516 8H310 B309</t>
    <phoneticPr fontId="47"/>
  </si>
  <si>
    <t>74516 EQ000 B309</t>
    <phoneticPr fontId="47"/>
  </si>
  <si>
    <t>74516 EQ500 B309</t>
    <phoneticPr fontId="47"/>
  </si>
  <si>
    <t>76426 8H300 B301</t>
    <phoneticPr fontId="47"/>
  </si>
  <si>
    <t>76427 8H300 B301</t>
    <phoneticPr fontId="47"/>
  </si>
  <si>
    <t>76634/5 8H300 Bへ</t>
    <phoneticPr fontId="47"/>
  </si>
  <si>
    <t>78118/9 8H300 K30</t>
    <phoneticPr fontId="47"/>
  </si>
  <si>
    <t>78118/9 8H710 K30</t>
    <phoneticPr fontId="47"/>
  </si>
  <si>
    <t>64122/3 EN000 K70</t>
    <phoneticPr fontId="47"/>
  </si>
  <si>
    <t>66312 EN000 J70</t>
    <phoneticPr fontId="47"/>
  </si>
  <si>
    <t>67408/9 EN000 J70</t>
    <phoneticPr fontId="47"/>
  </si>
  <si>
    <t>75262/3 EN000 B301</t>
    <phoneticPr fontId="47"/>
  </si>
  <si>
    <t>61231/2 B5010 B70</t>
    <phoneticPr fontId="47"/>
  </si>
  <si>
    <t>61231/2 B5020 B70</t>
    <phoneticPr fontId="47"/>
  </si>
  <si>
    <t>61231/2 B5020-B B301</t>
    <phoneticPr fontId="47"/>
  </si>
  <si>
    <t>61231/2 B5030 B70</t>
    <phoneticPr fontId="47"/>
  </si>
  <si>
    <t>61137 B5010 B70</t>
    <phoneticPr fontId="47"/>
  </si>
  <si>
    <t>61138 B5010 B70</t>
    <phoneticPr fontId="47"/>
  </si>
  <si>
    <t>75632 JG00A J70</t>
    <phoneticPr fontId="47"/>
  </si>
  <si>
    <t>75632 JH00A J70</t>
    <phoneticPr fontId="47"/>
  </si>
  <si>
    <t>75632 1YA0A K30</t>
    <phoneticPr fontId="47"/>
  </si>
  <si>
    <t>75522/3 JG00A J70ｻﾌﾞ</t>
    <phoneticPr fontId="47"/>
  </si>
  <si>
    <t>75522/3 JG00A-E RV8-250</t>
    <phoneticPr fontId="47"/>
  </si>
  <si>
    <t>76242 JG00A J70</t>
    <phoneticPr fontId="47"/>
  </si>
  <si>
    <t>76242 JG40A J70</t>
    <phoneticPr fontId="47"/>
  </si>
  <si>
    <t>76242 JG40A-E RV8-60</t>
    <phoneticPr fontId="47"/>
  </si>
  <si>
    <t>76243 JG00A J70</t>
    <phoneticPr fontId="47"/>
  </si>
  <si>
    <t>76243 JG40A J70</t>
    <phoneticPr fontId="47"/>
  </si>
  <si>
    <t>76243 JG40A-E RV8-60</t>
    <phoneticPr fontId="47"/>
  </si>
  <si>
    <t>77652/3 JM00A B309</t>
    <phoneticPr fontId="47"/>
  </si>
  <si>
    <t>75632 JM00A J70</t>
    <phoneticPr fontId="47"/>
  </si>
  <si>
    <t>76232 JM00A K70</t>
    <phoneticPr fontId="47"/>
  </si>
  <si>
    <t>76233 JM00A K70</t>
    <phoneticPr fontId="47"/>
  </si>
  <si>
    <t>76272 JM00A B301</t>
    <phoneticPr fontId="47"/>
  </si>
  <si>
    <t>76273 JM00A B301</t>
    <phoneticPr fontId="47"/>
  </si>
  <si>
    <t>76516 JM00A K70</t>
    <phoneticPr fontId="47"/>
  </si>
  <si>
    <t>76517 JM00A K70</t>
    <phoneticPr fontId="47"/>
  </si>
  <si>
    <t>77632/3 JM00A J70</t>
    <phoneticPr fontId="47"/>
  </si>
  <si>
    <t>77646/7 JM00A J70</t>
    <phoneticPr fontId="47"/>
  </si>
  <si>
    <t>76742/3 JM00A J70</t>
    <phoneticPr fontId="47"/>
  </si>
  <si>
    <t>64142/3 1AA0A W70</t>
    <phoneticPr fontId="47"/>
  </si>
  <si>
    <t>64142/3 1AA0A-K B302</t>
    <phoneticPr fontId="47"/>
  </si>
  <si>
    <t>67112 1AE0A W70</t>
    <phoneticPr fontId="47"/>
  </si>
  <si>
    <t>67412 1AE0A B302</t>
    <phoneticPr fontId="47"/>
  </si>
  <si>
    <t>67413 1AA0A B302</t>
    <phoneticPr fontId="47"/>
  </si>
  <si>
    <t>751J2 1AA0A B302ｻﾌﾞ3</t>
    <phoneticPr fontId="47"/>
  </si>
  <si>
    <t>751J3 1AA0A X70ｻﾌﾞ</t>
    <phoneticPr fontId="47"/>
  </si>
  <si>
    <t>751J3 1AA0A-E RV8-200</t>
    <phoneticPr fontId="47"/>
  </si>
  <si>
    <t>75172 1AA0A B302</t>
    <phoneticPr fontId="47"/>
  </si>
  <si>
    <t>75172 1AA0A-E RV8-170</t>
    <phoneticPr fontId="47"/>
  </si>
  <si>
    <t>75172 1AE0A B302</t>
    <phoneticPr fontId="47"/>
  </si>
  <si>
    <t>75173 1AA0A B302</t>
    <phoneticPr fontId="47"/>
  </si>
  <si>
    <t>75173 1AA0A-E RV8-170</t>
    <phoneticPr fontId="47"/>
  </si>
  <si>
    <t>75197 1AA0A K70Ｚへ</t>
    <phoneticPr fontId="47"/>
  </si>
  <si>
    <t>75536/7 1AC0A W70</t>
    <phoneticPr fontId="47"/>
  </si>
  <si>
    <t>75536/7 1AC0A-E RV8-100</t>
    <phoneticPr fontId="47"/>
  </si>
  <si>
    <t>745G3 1GR0A B309</t>
    <phoneticPr fontId="47"/>
  </si>
  <si>
    <t>745J4/5 1GR0A K70ｻﾌﾞ2</t>
    <phoneticPr fontId="47"/>
  </si>
  <si>
    <t>748B2/3 1GR0ATE T308</t>
    <phoneticPr fontId="47"/>
  </si>
  <si>
    <t>76456/7 1GR0A W70ｻﾌﾞ2</t>
    <phoneticPr fontId="47"/>
  </si>
  <si>
    <t>76488 1GR0A K70ｻﾌﾞ2</t>
    <phoneticPr fontId="47"/>
  </si>
  <si>
    <t>76489 1GR0A K70ｻﾌﾞ2</t>
    <phoneticPr fontId="47"/>
  </si>
  <si>
    <t>67413 JN20A B309</t>
    <phoneticPr fontId="47"/>
  </si>
  <si>
    <t>67413 JN20A-G RJG-300</t>
    <phoneticPr fontId="47"/>
  </si>
  <si>
    <t>67413 1VA0A B301</t>
    <phoneticPr fontId="47"/>
  </si>
  <si>
    <t>76366/7 1VA0A B301</t>
    <phoneticPr fontId="47"/>
  </si>
  <si>
    <t>76366/7 1VA0A-E 250</t>
    <phoneticPr fontId="47"/>
  </si>
  <si>
    <t>64142/3 3TU0A/JN20A-E RV8-200</t>
    <phoneticPr fontId="47"/>
  </si>
  <si>
    <t>64142/3 3TU0A/JN20A W70</t>
    <phoneticPr fontId="47"/>
  </si>
  <si>
    <t>67412 JN90A-E RB-300</t>
    <phoneticPr fontId="47"/>
  </si>
  <si>
    <t>67412 JN90A B309</t>
    <phoneticPr fontId="47"/>
  </si>
  <si>
    <t>67408/9 JN20A B302</t>
    <phoneticPr fontId="47"/>
  </si>
  <si>
    <t>67408/9 JN20A-E RB-500</t>
    <phoneticPr fontId="47"/>
  </si>
  <si>
    <t>75134 JN20A B309</t>
    <phoneticPr fontId="47"/>
  </si>
  <si>
    <t>75134 JN20A-E RB-200</t>
    <phoneticPr fontId="47"/>
  </si>
  <si>
    <t>75135 JN20A B309</t>
    <phoneticPr fontId="47"/>
  </si>
  <si>
    <t>75135 JN20A-E RB-200</t>
    <phoneticPr fontId="47"/>
  </si>
  <si>
    <t>75432/3 JN20A B70</t>
    <phoneticPr fontId="47"/>
  </si>
  <si>
    <t>76272/3 JN20A B70</t>
    <phoneticPr fontId="47"/>
  </si>
  <si>
    <t>76272/3 JN20A-E RV8-120</t>
    <phoneticPr fontId="47"/>
  </si>
  <si>
    <t>76232 JN20A B70</t>
    <phoneticPr fontId="47"/>
  </si>
  <si>
    <t>76233 JN20A B70</t>
    <phoneticPr fontId="47"/>
  </si>
  <si>
    <t>764B4/5 JN20A RV8-100</t>
    <phoneticPr fontId="47"/>
  </si>
  <si>
    <t>764B4/5 JN20A K30</t>
    <phoneticPr fontId="47"/>
  </si>
  <si>
    <t>76753 JN20A RWB-100</t>
    <phoneticPr fontId="47"/>
  </si>
  <si>
    <t>76753 JN20A K30</t>
    <phoneticPr fontId="47"/>
  </si>
  <si>
    <t>79422 JN20A B309</t>
    <phoneticPr fontId="47"/>
  </si>
  <si>
    <t>79422 JN20B B309</t>
    <phoneticPr fontId="47"/>
  </si>
  <si>
    <t>17285 1LA1A01 B301</t>
    <phoneticPr fontId="47"/>
  </si>
  <si>
    <t>64132 1LA0A B301</t>
    <phoneticPr fontId="47"/>
  </si>
  <si>
    <t>64132 1LA0A-G 浜岳</t>
    <phoneticPr fontId="47"/>
  </si>
  <si>
    <t>64133 1LA0A B301</t>
    <phoneticPr fontId="47"/>
  </si>
  <si>
    <t>64182/3 1LA0A B309</t>
    <phoneticPr fontId="47"/>
  </si>
  <si>
    <t>745B6/7 1LA0A K70</t>
    <phoneticPr fontId="47"/>
  </si>
  <si>
    <t>745B6/7 1LA0A-G 浜岳</t>
    <phoneticPr fontId="47"/>
  </si>
  <si>
    <t>76456/7 1LA0A K70</t>
    <phoneticPr fontId="47"/>
  </si>
  <si>
    <t>76456/7 1LA0A-G 浜岳</t>
    <phoneticPr fontId="47"/>
  </si>
  <si>
    <t>75432 1LA0A K70</t>
    <phoneticPr fontId="47"/>
  </si>
  <si>
    <t>756C0/1 1LA0A Bへｻﾌﾞ</t>
    <phoneticPr fontId="47"/>
  </si>
  <si>
    <t>756C0/1 1LA0A-G Bへ浜岳</t>
    <phoneticPr fontId="47"/>
  </si>
  <si>
    <t>76262 1LA0A K70</t>
    <phoneticPr fontId="47"/>
  </si>
  <si>
    <t>76263 1LA0A K70</t>
    <phoneticPr fontId="47"/>
  </si>
  <si>
    <t>76272/3 1LA0A K70</t>
    <phoneticPr fontId="47"/>
  </si>
  <si>
    <t>64112/3 1JA0A-B B302</t>
    <phoneticPr fontId="47"/>
  </si>
  <si>
    <t>64112 1JA0A-C B302</t>
    <phoneticPr fontId="47"/>
  </si>
  <si>
    <t>64113 1JA0A K30</t>
    <phoneticPr fontId="47"/>
  </si>
  <si>
    <t>64142/3 1JA0A B302</t>
    <phoneticPr fontId="47"/>
  </si>
  <si>
    <t>75176 1JB0A K70ｻﾌﾞ2</t>
    <phoneticPr fontId="47"/>
  </si>
  <si>
    <t>75177 1JA0A K70ｻﾌﾞ2</t>
    <phoneticPr fontId="47"/>
  </si>
  <si>
    <t>76548 6AX0A K70</t>
    <phoneticPr fontId="47"/>
  </si>
  <si>
    <t>76549 6AX0A K70</t>
    <phoneticPr fontId="47"/>
  </si>
  <si>
    <t>74283 3XA0A K70ｼﾝｸﾛ</t>
    <phoneticPr fontId="47"/>
  </si>
  <si>
    <t>74283 3XA0B K70ｼﾝｸﾛ</t>
    <phoneticPr fontId="47"/>
  </si>
  <si>
    <t>74322 5YJ0A ﾃｸﾉｼﾝｸﾛ</t>
    <phoneticPr fontId="47"/>
  </si>
  <si>
    <t>75422 5YJ0A K70ｼﾝｸﾛ</t>
    <phoneticPr fontId="47"/>
  </si>
  <si>
    <t>75422 5YJ2A K70ｼﾝｸﾛ</t>
    <phoneticPr fontId="47"/>
  </si>
  <si>
    <t>17285 5YJ0A01 K70</t>
    <phoneticPr fontId="47"/>
  </si>
  <si>
    <t>765M2 3XA0A K30</t>
    <phoneticPr fontId="47"/>
  </si>
  <si>
    <t>765M3 3XA0A K30</t>
    <phoneticPr fontId="47"/>
  </si>
  <si>
    <t>765M2 3XC0A B301</t>
    <phoneticPr fontId="47"/>
  </si>
  <si>
    <t>765M3 3XC0A B301</t>
    <phoneticPr fontId="47"/>
  </si>
  <si>
    <t>77532 3XA2CUF K70ｼﾝｸﾛ</t>
    <phoneticPr fontId="47"/>
  </si>
  <si>
    <t>77533 3YF2BUF K70ｼﾝｸﾛ</t>
    <phoneticPr fontId="47"/>
  </si>
  <si>
    <t>77552 3YF2AUF K70ｼﾝｸﾛ</t>
    <phoneticPr fontId="47"/>
  </si>
  <si>
    <t>77553 3YE2AUF K70ｼﾝｸﾛ</t>
    <phoneticPr fontId="47"/>
  </si>
  <si>
    <t>77574 3XA0A B301</t>
    <phoneticPr fontId="47"/>
  </si>
  <si>
    <t>77575 3XA0A B301</t>
    <phoneticPr fontId="47"/>
  </si>
  <si>
    <t>76232 3XA0A K70ｼﾝｸﾛ</t>
    <phoneticPr fontId="47"/>
  </si>
  <si>
    <t>76232 3XJ0A K70ｼﾝｸﾛ</t>
    <phoneticPr fontId="47"/>
  </si>
  <si>
    <t>76233 3XA0A K70ｼﾝｸﾛ</t>
    <phoneticPr fontId="47"/>
  </si>
  <si>
    <t>76233 3XJ0A K70ｼﾝｸﾛ</t>
    <phoneticPr fontId="47"/>
  </si>
  <si>
    <t>76272 3VA0A 逆送</t>
    <phoneticPr fontId="47"/>
  </si>
  <si>
    <t>76273 3VA0A 　逆送</t>
    <phoneticPr fontId="47"/>
  </si>
  <si>
    <t>76332/3 3VA0A 逆送</t>
    <phoneticPr fontId="47"/>
  </si>
  <si>
    <t>66312 3VA1C ﾃｸﾉ</t>
    <phoneticPr fontId="47"/>
  </si>
  <si>
    <t>66312 5WK1C ﾃｸﾉ</t>
    <phoneticPr fontId="47"/>
  </si>
  <si>
    <t>80118/9 3VA0A 外転</t>
    <phoneticPr fontId="47"/>
  </si>
  <si>
    <t>76316/7 3VA0A 外転</t>
    <phoneticPr fontId="47"/>
  </si>
  <si>
    <t>75632 3VA0A 逆送</t>
    <phoneticPr fontId="47"/>
  </si>
  <si>
    <t>75652 3VA0A 外転</t>
    <phoneticPr fontId="47"/>
  </si>
  <si>
    <t>755C4/5 3VA0A 外転</t>
    <phoneticPr fontId="47"/>
  </si>
  <si>
    <t>64122/3 4CB0A J70</t>
    <phoneticPr fontId="47"/>
  </si>
  <si>
    <t>64122/3 4CB0A-E　(仮）</t>
    <phoneticPr fontId="47"/>
  </si>
  <si>
    <t>64184/5 4CB0A 外転</t>
    <phoneticPr fontId="47"/>
  </si>
  <si>
    <t>66312 4CB0A 完成品</t>
    <phoneticPr fontId="47"/>
  </si>
  <si>
    <t>74516/7 4CE0A 完成品</t>
    <phoneticPr fontId="47"/>
  </si>
  <si>
    <t>74516/7 4CE0A-E RV8-350</t>
    <phoneticPr fontId="47"/>
  </si>
  <si>
    <t>74516/7 4CE1A K70</t>
    <phoneticPr fontId="47"/>
  </si>
  <si>
    <t>76218/9 4CC0A J70</t>
    <phoneticPr fontId="47"/>
  </si>
  <si>
    <t>76232/3 4CC0A K70</t>
    <phoneticPr fontId="47"/>
  </si>
  <si>
    <t>76242 4CB0A J70</t>
    <phoneticPr fontId="47"/>
  </si>
  <si>
    <t>76243 4CB0A J70</t>
    <phoneticPr fontId="47"/>
  </si>
  <si>
    <t>76272 4CC0A Zへ</t>
    <phoneticPr fontId="47"/>
  </si>
  <si>
    <t>76273 4CC0A Zへ</t>
    <phoneticPr fontId="47"/>
  </si>
  <si>
    <t>76426 4CC0A Zへ</t>
    <phoneticPr fontId="47"/>
  </si>
  <si>
    <t>76427 4CC0A Zへ</t>
    <phoneticPr fontId="47"/>
  </si>
  <si>
    <t>64112/3 5TA0A W70</t>
    <phoneticPr fontId="47"/>
  </si>
  <si>
    <t>67413 5TA0A B301</t>
    <phoneticPr fontId="47"/>
  </si>
  <si>
    <t>75534/5 5TA0A Z100へ</t>
    <phoneticPr fontId="47"/>
  </si>
  <si>
    <t>75682/3 5TA0A Z100へ</t>
    <phoneticPr fontId="47"/>
  </si>
  <si>
    <t>76242/3 5TA0A W70</t>
    <phoneticPr fontId="47"/>
  </si>
  <si>
    <t>76242/3 5TA1A W70</t>
    <phoneticPr fontId="47"/>
  </si>
  <si>
    <t>64184/5 6MA0A K70</t>
    <phoneticPr fontId="47"/>
  </si>
  <si>
    <t>74516/7 6FM0A K70</t>
    <phoneticPr fontId="47"/>
  </si>
  <si>
    <t>74516/7 6MA0A K30</t>
    <phoneticPr fontId="47"/>
  </si>
  <si>
    <t>75528/9 6MA0A W70</t>
    <phoneticPr fontId="47"/>
  </si>
  <si>
    <t>76456/7 6MA0A W70</t>
    <phoneticPr fontId="47"/>
  </si>
  <si>
    <t>76483 6MA0A K70</t>
    <phoneticPr fontId="47"/>
  </si>
  <si>
    <t>76742/3 6MA0A W70</t>
    <phoneticPr fontId="47"/>
  </si>
  <si>
    <t>76332/3 4CC1A K70</t>
    <phoneticPr fontId="47"/>
  </si>
  <si>
    <t>75662/3 5TL0A B301</t>
    <phoneticPr fontId="47"/>
  </si>
  <si>
    <t>76456/7 6MR0A W70</t>
    <phoneticPr fontId="47"/>
  </si>
  <si>
    <t>78118/9 6MA0AUF Bライン</t>
    <phoneticPr fontId="47"/>
  </si>
  <si>
    <t>64112/3 6RA0A W70</t>
    <phoneticPr fontId="47"/>
  </si>
  <si>
    <t>64122/3 6RA0A W70</t>
    <phoneticPr fontId="47"/>
  </si>
  <si>
    <t>5220A M7400/M7300 メタル</t>
    <phoneticPr fontId="47"/>
  </si>
  <si>
    <t>64182/3 6RA0A K70</t>
    <phoneticPr fontId="47"/>
  </si>
  <si>
    <t>66319 6RA0A W70</t>
    <phoneticPr fontId="47"/>
  </si>
  <si>
    <t>66362 6RA0A W70</t>
    <phoneticPr fontId="47"/>
  </si>
  <si>
    <t>67466/7 6RA0A B309</t>
    <phoneticPr fontId="47"/>
  </si>
  <si>
    <t>74516 6RA0A W70</t>
    <phoneticPr fontId="47"/>
  </si>
  <si>
    <t>5253B Y6400 メタル</t>
    <phoneticPr fontId="47"/>
  </si>
  <si>
    <t>75186/7 6RA0A K70サブ</t>
    <phoneticPr fontId="47"/>
  </si>
  <si>
    <t>751B0/1 6RA0A W70</t>
    <phoneticPr fontId="47"/>
  </si>
  <si>
    <t>5253 CG9800/BY9300 メタル</t>
    <phoneticPr fontId="47"/>
  </si>
  <si>
    <t>75262/3 6RA0A B301</t>
    <phoneticPr fontId="47"/>
  </si>
  <si>
    <t>5220A M8400/M8300 メタル</t>
    <phoneticPr fontId="47"/>
  </si>
  <si>
    <t>75494/5 6RA0A W70サブ</t>
    <phoneticPr fontId="47"/>
  </si>
  <si>
    <t>5253C A5800/A5700 メタル</t>
    <phoneticPr fontId="47"/>
  </si>
  <si>
    <t>75522/3 6RA0A K70サブ</t>
    <phoneticPr fontId="47"/>
  </si>
  <si>
    <t>5253C A9600/A9500 メタル</t>
    <phoneticPr fontId="47"/>
  </si>
  <si>
    <t>75632 6RA0A W70</t>
    <phoneticPr fontId="47"/>
  </si>
  <si>
    <t>5253B M5600 メタル</t>
    <phoneticPr fontId="47"/>
  </si>
  <si>
    <t>75632 6RA3A W70</t>
    <phoneticPr fontId="47"/>
  </si>
  <si>
    <t>5253C C9700 メタル</t>
    <phoneticPr fontId="47"/>
  </si>
  <si>
    <t>75942/3 6RA1A B301</t>
    <phoneticPr fontId="47"/>
  </si>
  <si>
    <t>5220A N0200/N0100 メタル</t>
    <phoneticPr fontId="47"/>
  </si>
  <si>
    <t>76242/3 6RA0A W70</t>
    <phoneticPr fontId="47"/>
  </si>
  <si>
    <t>9450C 02200 K70</t>
    <phoneticPr fontId="47"/>
  </si>
  <si>
    <t>5253C D4300 メタル</t>
    <phoneticPr fontId="47"/>
  </si>
  <si>
    <t>5253C D5600 メタル</t>
    <phoneticPr fontId="47"/>
  </si>
  <si>
    <t>5253C G9700 メタル</t>
    <phoneticPr fontId="47"/>
  </si>
  <si>
    <t>5253C Q4100 メタル</t>
    <phoneticPr fontId="47"/>
  </si>
  <si>
    <t>5253C Q4200 メタル</t>
    <phoneticPr fontId="47"/>
  </si>
  <si>
    <t>5253C Q4300 メタル</t>
    <phoneticPr fontId="47"/>
  </si>
  <si>
    <t>64182/3 4M41001</t>
    <phoneticPr fontId="47"/>
  </si>
  <si>
    <t>64182/3 4M410-G</t>
    <phoneticPr fontId="47"/>
  </si>
  <si>
    <t>64182/3 5M01001</t>
    <phoneticPr fontId="47"/>
  </si>
  <si>
    <t>74346 4M400</t>
    <phoneticPr fontId="47"/>
  </si>
  <si>
    <t>74346 4M400-G</t>
    <phoneticPr fontId="47"/>
  </si>
  <si>
    <t>76262 4M400</t>
    <phoneticPr fontId="47"/>
  </si>
  <si>
    <t>76262 4M710</t>
    <phoneticPr fontId="47"/>
  </si>
  <si>
    <t>76263 4M400</t>
    <phoneticPr fontId="47"/>
  </si>
  <si>
    <t>76263 4M710</t>
    <phoneticPr fontId="47"/>
  </si>
  <si>
    <t>76272 4M400</t>
    <phoneticPr fontId="47"/>
  </si>
  <si>
    <t>76272 4M500</t>
    <phoneticPr fontId="47"/>
  </si>
  <si>
    <t>76273 4M400</t>
    <phoneticPr fontId="47"/>
  </si>
  <si>
    <t>76273 4M500</t>
    <phoneticPr fontId="47"/>
  </si>
  <si>
    <t>76316/7 4M500</t>
    <phoneticPr fontId="47"/>
  </si>
  <si>
    <t>76316/7 4M500-B</t>
    <phoneticPr fontId="47"/>
  </si>
  <si>
    <t>76320/1 4M510</t>
    <phoneticPr fontId="47"/>
  </si>
  <si>
    <t>76632 4M400-1</t>
    <phoneticPr fontId="47"/>
  </si>
  <si>
    <t>76633 4M400-1</t>
    <phoneticPr fontId="47"/>
  </si>
  <si>
    <t>76634/5 4M400</t>
    <phoneticPr fontId="47"/>
  </si>
  <si>
    <t>76634/5 4M500</t>
    <phoneticPr fontId="47"/>
  </si>
  <si>
    <t>78142/3 4M500</t>
    <phoneticPr fontId="47"/>
  </si>
  <si>
    <t>82198/9 4M400</t>
    <phoneticPr fontId="47"/>
  </si>
  <si>
    <t>66322/3 8H300</t>
    <phoneticPr fontId="47"/>
  </si>
  <si>
    <t>66322/3 8H900</t>
    <phoneticPr fontId="47"/>
  </si>
  <si>
    <t>67123 8H30001</t>
    <phoneticPr fontId="47"/>
  </si>
  <si>
    <t>67123 8H70001</t>
    <phoneticPr fontId="47"/>
  </si>
  <si>
    <t>67123 8H90001</t>
    <phoneticPr fontId="47"/>
  </si>
  <si>
    <t>74333 8H70001</t>
    <phoneticPr fontId="47"/>
  </si>
  <si>
    <t>74346 8H300</t>
    <phoneticPr fontId="47"/>
  </si>
  <si>
    <t>74356 8H300</t>
    <phoneticPr fontId="47"/>
  </si>
  <si>
    <t>74356 AW000</t>
    <phoneticPr fontId="47"/>
  </si>
  <si>
    <t>75138/9 8H90001</t>
    <phoneticPr fontId="47"/>
  </si>
  <si>
    <t>76226/7 8H300</t>
    <phoneticPr fontId="47"/>
  </si>
  <si>
    <t>76226/7 8H700</t>
    <phoneticPr fontId="47"/>
  </si>
  <si>
    <t>76298/9 8H300</t>
    <phoneticPr fontId="47"/>
  </si>
  <si>
    <t>76428 8H300</t>
    <phoneticPr fontId="47"/>
  </si>
  <si>
    <t>76429 8H300</t>
    <phoneticPr fontId="47"/>
  </si>
  <si>
    <t>76644/5 8H300</t>
    <phoneticPr fontId="47"/>
  </si>
  <si>
    <t>76646/7 8H300</t>
    <phoneticPr fontId="47"/>
  </si>
  <si>
    <t>76646/7 EQ500</t>
    <phoneticPr fontId="47"/>
  </si>
  <si>
    <t>77648/9 8H300</t>
    <phoneticPr fontId="47"/>
  </si>
  <si>
    <t>64124 EN000</t>
    <phoneticPr fontId="47"/>
  </si>
  <si>
    <t>64125 EN000</t>
    <phoneticPr fontId="47"/>
  </si>
  <si>
    <t>64182/3 EN000</t>
    <phoneticPr fontId="47"/>
  </si>
  <si>
    <t>74352/3 EN012</t>
    <phoneticPr fontId="47"/>
  </si>
  <si>
    <t>75522/3 EN000</t>
    <phoneticPr fontId="47"/>
  </si>
  <si>
    <t>75532/3 EN000</t>
    <phoneticPr fontId="47"/>
  </si>
  <si>
    <t>75532/3 EN100</t>
    <phoneticPr fontId="47"/>
  </si>
  <si>
    <t>76742 EN000</t>
    <phoneticPr fontId="47"/>
  </si>
  <si>
    <t>76743 EN000</t>
    <phoneticPr fontId="47"/>
  </si>
  <si>
    <t>53216 B217101</t>
    <phoneticPr fontId="47"/>
  </si>
  <si>
    <t>451631/2-1017P/05P</t>
    <phoneticPr fontId="47"/>
  </si>
  <si>
    <t>451633/4-1004P</t>
    <phoneticPr fontId="47"/>
  </si>
  <si>
    <t>451621/2-1052P/28P</t>
    <phoneticPr fontId="47"/>
  </si>
  <si>
    <t>451673/4-1019P</t>
    <phoneticPr fontId="47"/>
  </si>
  <si>
    <t>64285 5301001</t>
    <phoneticPr fontId="47"/>
  </si>
  <si>
    <t>65426 5301001</t>
    <phoneticPr fontId="47"/>
  </si>
  <si>
    <t>65437 5301001</t>
    <phoneticPr fontId="47"/>
  </si>
  <si>
    <t>64182/3 JG00A</t>
    <phoneticPr fontId="47"/>
  </si>
  <si>
    <t>66312 JG00A</t>
    <phoneticPr fontId="47"/>
  </si>
  <si>
    <t>67416 JG01A</t>
    <phoneticPr fontId="47"/>
  </si>
  <si>
    <t>67416 JG01A-G</t>
    <phoneticPr fontId="47"/>
  </si>
  <si>
    <t>74356 JG00A</t>
    <phoneticPr fontId="47"/>
  </si>
  <si>
    <t>74356 JG00A-B</t>
    <phoneticPr fontId="47"/>
  </si>
  <si>
    <t>74366 JG00A</t>
    <phoneticPr fontId="47"/>
  </si>
  <si>
    <t>75128 JG00A</t>
    <phoneticPr fontId="47"/>
  </si>
  <si>
    <t>75128 JG00A-K</t>
    <phoneticPr fontId="47"/>
  </si>
  <si>
    <t>75128 JG00A-E</t>
    <phoneticPr fontId="47"/>
  </si>
  <si>
    <t>75262/3 JG00A</t>
    <phoneticPr fontId="47"/>
  </si>
  <si>
    <t>75262/3 JG01A</t>
    <phoneticPr fontId="47"/>
  </si>
  <si>
    <t>75262/3 JG01A-E</t>
    <phoneticPr fontId="47"/>
  </si>
  <si>
    <t>75636/7 JG00A</t>
    <phoneticPr fontId="47"/>
  </si>
  <si>
    <t>75676/7 JG00A</t>
    <phoneticPr fontId="47"/>
  </si>
  <si>
    <t>75676/7 JG00A-E</t>
    <phoneticPr fontId="47"/>
  </si>
  <si>
    <t>756C0/1 JG00A</t>
    <phoneticPr fontId="47"/>
  </si>
  <si>
    <t>76246 JG00A</t>
    <phoneticPr fontId="47"/>
  </si>
  <si>
    <t>76247 JG00A</t>
    <phoneticPr fontId="47"/>
  </si>
  <si>
    <t>767C2/3 JG00A</t>
    <phoneticPr fontId="47"/>
  </si>
  <si>
    <t>64112/3 JGA00-E</t>
    <phoneticPr fontId="47"/>
  </si>
  <si>
    <t>64112/3 JG00A</t>
    <phoneticPr fontId="47"/>
  </si>
  <si>
    <t>64112/3 JH00A</t>
    <phoneticPr fontId="47"/>
  </si>
  <si>
    <t>74332 01G00</t>
    <phoneticPr fontId="47"/>
  </si>
  <si>
    <t>74333 01G00</t>
    <phoneticPr fontId="47"/>
  </si>
  <si>
    <t>65616 JM00A</t>
    <phoneticPr fontId="47"/>
  </si>
  <si>
    <t>67632/3 JM00A</t>
    <phoneticPr fontId="47"/>
  </si>
  <si>
    <t>73141 JM010</t>
    <phoneticPr fontId="47"/>
  </si>
  <si>
    <t>73152/3 JM010</t>
    <phoneticPr fontId="47"/>
  </si>
  <si>
    <t>73211 JM000</t>
    <phoneticPr fontId="47"/>
  </si>
  <si>
    <t>73232 JM000</t>
    <phoneticPr fontId="47"/>
  </si>
  <si>
    <t>73237 JM000</t>
    <phoneticPr fontId="47"/>
  </si>
  <si>
    <t>73252 JM000</t>
    <phoneticPr fontId="47"/>
  </si>
  <si>
    <t>74366 JM00A</t>
    <phoneticPr fontId="47"/>
  </si>
  <si>
    <t>743F3 JM00A</t>
    <phoneticPr fontId="47"/>
  </si>
  <si>
    <t>74542 JM00A</t>
    <phoneticPr fontId="47"/>
  </si>
  <si>
    <t>75426/7 JM00A</t>
    <phoneticPr fontId="47"/>
  </si>
  <si>
    <t>75426/7 JM00A-E</t>
    <phoneticPr fontId="47"/>
  </si>
  <si>
    <t>75466/7 JM00A</t>
    <phoneticPr fontId="47"/>
  </si>
  <si>
    <t>76320/1 JM00A</t>
    <phoneticPr fontId="47"/>
  </si>
  <si>
    <t>76532/3 JM00A</t>
    <phoneticPr fontId="47"/>
  </si>
  <si>
    <t>76682/3 JM00A</t>
    <phoneticPr fontId="47"/>
  </si>
  <si>
    <t>767C2/3 JM00A</t>
    <phoneticPr fontId="47"/>
  </si>
  <si>
    <t>80142/3 JM00A</t>
    <phoneticPr fontId="47"/>
  </si>
  <si>
    <t>80148/9 JM00A</t>
    <phoneticPr fontId="47"/>
  </si>
  <si>
    <t>80154 JM00A</t>
    <phoneticPr fontId="47"/>
  </si>
  <si>
    <t>80155 JM00A</t>
    <phoneticPr fontId="47"/>
  </si>
  <si>
    <t>82142/3 JM00A</t>
    <phoneticPr fontId="47"/>
  </si>
  <si>
    <t>82148/9 JM00A</t>
    <phoneticPr fontId="47"/>
  </si>
  <si>
    <t>90126/7 JM00A</t>
    <phoneticPr fontId="47"/>
  </si>
  <si>
    <t>64124 1AA0A</t>
    <phoneticPr fontId="47"/>
  </si>
  <si>
    <t>64124 1AA0A-K</t>
    <phoneticPr fontId="47"/>
  </si>
  <si>
    <t>64125 1AA0A</t>
    <phoneticPr fontId="47"/>
  </si>
  <si>
    <t>64125 1AA0A-K</t>
    <phoneticPr fontId="47"/>
  </si>
  <si>
    <t>66324/5 1AA0A01</t>
    <phoneticPr fontId="47"/>
  </si>
  <si>
    <t>66324/5 1AE0A01</t>
    <phoneticPr fontId="47"/>
  </si>
  <si>
    <t>67338/9 1AE0A/1AA0A</t>
    <phoneticPr fontId="47"/>
  </si>
  <si>
    <t>67412 1AE0B</t>
    <phoneticPr fontId="47"/>
  </si>
  <si>
    <t>67413 1AA0B</t>
    <phoneticPr fontId="47"/>
  </si>
  <si>
    <t>67870 1AE0A03</t>
    <phoneticPr fontId="47"/>
  </si>
  <si>
    <t>67870 1AE0A04</t>
    <phoneticPr fontId="47"/>
  </si>
  <si>
    <t>67870 1AE0A05</t>
    <phoneticPr fontId="47"/>
  </si>
  <si>
    <t>74317 1AA0A</t>
    <phoneticPr fontId="47"/>
  </si>
  <si>
    <t>74356 1AA0A</t>
    <phoneticPr fontId="47"/>
  </si>
  <si>
    <t>75186/7 1AA0A</t>
    <phoneticPr fontId="47"/>
  </si>
  <si>
    <t>751A3 1AN0A</t>
    <phoneticPr fontId="47"/>
  </si>
  <si>
    <t>751A3 1AN0A-E</t>
    <phoneticPr fontId="47"/>
  </si>
  <si>
    <t>751B1 1AA0A</t>
    <phoneticPr fontId="47"/>
  </si>
  <si>
    <t>75422 1AA0A</t>
    <phoneticPr fontId="47"/>
  </si>
  <si>
    <t>75636 1AA0A</t>
    <phoneticPr fontId="47"/>
  </si>
  <si>
    <t>75636 1AA0A-E</t>
    <phoneticPr fontId="47"/>
  </si>
  <si>
    <t>75637 1AA0A</t>
    <phoneticPr fontId="47"/>
  </si>
  <si>
    <t>75637 1AA0A-E</t>
    <phoneticPr fontId="47"/>
  </si>
  <si>
    <t>76486/7 1AA0A</t>
    <phoneticPr fontId="47"/>
  </si>
  <si>
    <t>76486/7 1AA0A-E</t>
    <phoneticPr fontId="47"/>
  </si>
  <si>
    <t>64184/5 JN20A</t>
    <phoneticPr fontId="47"/>
  </si>
  <si>
    <t>64184/5 JN20A-E</t>
    <phoneticPr fontId="47"/>
  </si>
  <si>
    <t>66316 JN20A</t>
    <phoneticPr fontId="47"/>
  </si>
  <si>
    <t>67338 JN20A</t>
    <phoneticPr fontId="47"/>
  </si>
  <si>
    <t>67419 JN20A</t>
    <phoneticPr fontId="47"/>
  </si>
  <si>
    <t>67419 JN90A</t>
    <phoneticPr fontId="47"/>
  </si>
  <si>
    <t>67870 JN20A03</t>
    <phoneticPr fontId="47"/>
  </si>
  <si>
    <t>67870 JN20A04</t>
    <phoneticPr fontId="47"/>
  </si>
  <si>
    <t>67870 JN20A05</t>
    <phoneticPr fontId="47"/>
  </si>
  <si>
    <t>75126 JN20A</t>
    <phoneticPr fontId="47"/>
  </si>
  <si>
    <t>75126 JN20A-E</t>
    <phoneticPr fontId="47"/>
  </si>
  <si>
    <t>75182 JN20A</t>
    <phoneticPr fontId="47"/>
  </si>
  <si>
    <t>75352 JN20A</t>
    <phoneticPr fontId="47"/>
  </si>
  <si>
    <t>75353 JN20A</t>
    <phoneticPr fontId="47"/>
  </si>
  <si>
    <t>75422 JN20A</t>
    <phoneticPr fontId="47"/>
  </si>
  <si>
    <t>75692 JN20A</t>
    <phoneticPr fontId="47"/>
  </si>
  <si>
    <t>75692 JN20A-E</t>
    <phoneticPr fontId="47"/>
  </si>
  <si>
    <t>75693 JN20A</t>
    <phoneticPr fontId="47"/>
  </si>
  <si>
    <t>75693 JN20A-E</t>
    <phoneticPr fontId="47"/>
  </si>
  <si>
    <t>76428/9 JN20A</t>
    <phoneticPr fontId="47"/>
  </si>
  <si>
    <t>76486/7 JN20A</t>
    <phoneticPr fontId="47"/>
  </si>
  <si>
    <t>76776/7 JN20A</t>
    <phoneticPr fontId="47"/>
  </si>
  <si>
    <t>79424 JN20A</t>
    <phoneticPr fontId="47"/>
  </si>
  <si>
    <t>62522 1LA5A</t>
    <phoneticPr fontId="47"/>
  </si>
  <si>
    <t>62522/3 1LA0A</t>
    <phoneticPr fontId="47"/>
  </si>
  <si>
    <t>62532/3 1LA0A</t>
    <phoneticPr fontId="47"/>
  </si>
  <si>
    <t>67332 1LA0B</t>
    <phoneticPr fontId="47"/>
  </si>
  <si>
    <t>67336 1LA0A</t>
    <phoneticPr fontId="47"/>
  </si>
  <si>
    <t>74332 1LA0A</t>
    <phoneticPr fontId="47"/>
  </si>
  <si>
    <t>74333 1LA0A</t>
    <phoneticPr fontId="47"/>
  </si>
  <si>
    <t>74362/3 1LA0A</t>
    <phoneticPr fontId="47"/>
  </si>
  <si>
    <t>74522 1LA0A</t>
    <phoneticPr fontId="47"/>
  </si>
  <si>
    <t>74526 1LA0A</t>
    <phoneticPr fontId="47"/>
  </si>
  <si>
    <t>74532 1LA0A</t>
    <phoneticPr fontId="47"/>
  </si>
  <si>
    <t>74548 1LA0A</t>
    <phoneticPr fontId="47"/>
  </si>
  <si>
    <t>74586/7 1LA0A</t>
    <phoneticPr fontId="47"/>
  </si>
  <si>
    <t>74586/7 1LA0A-G</t>
    <phoneticPr fontId="47"/>
  </si>
  <si>
    <t>75412 1LA0A</t>
    <phoneticPr fontId="47"/>
  </si>
  <si>
    <t>75458/9 1LA0B</t>
    <phoneticPr fontId="47"/>
  </si>
  <si>
    <t>75458/9 1LA0B-G</t>
    <phoneticPr fontId="47"/>
  </si>
  <si>
    <t>75622/3 1LA0A</t>
    <phoneticPr fontId="47"/>
  </si>
  <si>
    <t>75622/3 1LA0A-G</t>
    <phoneticPr fontId="47"/>
  </si>
  <si>
    <t>75624/5 1LA0A</t>
    <phoneticPr fontId="47"/>
  </si>
  <si>
    <t>75624/5 1LA0A-G</t>
    <phoneticPr fontId="47"/>
  </si>
  <si>
    <t>756B6/7 1LA0A</t>
    <phoneticPr fontId="47"/>
  </si>
  <si>
    <t>756B6/7 1LA0A-G</t>
    <phoneticPr fontId="47"/>
  </si>
  <si>
    <t>767C4/5 1LA0A</t>
    <phoneticPr fontId="47"/>
  </si>
  <si>
    <t>67503 1JA0ACE</t>
    <phoneticPr fontId="47"/>
  </si>
  <si>
    <t>67870 1JA0A03</t>
    <phoneticPr fontId="47"/>
  </si>
  <si>
    <t>67870 1JA0A04</t>
    <phoneticPr fontId="47"/>
  </si>
  <si>
    <t>67870 1JA0A06</t>
    <phoneticPr fontId="47"/>
  </si>
  <si>
    <t>67870 1JB0A03</t>
    <phoneticPr fontId="47"/>
  </si>
  <si>
    <t>67870 1JB0A04</t>
    <phoneticPr fontId="47"/>
  </si>
  <si>
    <t>67870 1JB0A06</t>
    <phoneticPr fontId="47"/>
  </si>
  <si>
    <t>745Q2/3 1JA0A</t>
    <phoneticPr fontId="47"/>
  </si>
  <si>
    <t>74623 1JB0A01</t>
    <phoneticPr fontId="47"/>
  </si>
  <si>
    <t>751J2 1JA0A</t>
    <phoneticPr fontId="47"/>
  </si>
  <si>
    <t>751J3 1JA0A</t>
    <phoneticPr fontId="47"/>
  </si>
  <si>
    <t>75476 1JA0A</t>
    <phoneticPr fontId="47"/>
  </si>
  <si>
    <t>75578/9 1JA0A</t>
    <phoneticPr fontId="47"/>
  </si>
  <si>
    <t>75578/9 1JB0A</t>
    <phoneticPr fontId="47"/>
  </si>
  <si>
    <t>75926 1JA0A</t>
    <phoneticPr fontId="47"/>
  </si>
  <si>
    <t>75927 1JA0A</t>
    <phoneticPr fontId="47"/>
  </si>
  <si>
    <t>76452/3 1JA0A</t>
    <phoneticPr fontId="47"/>
  </si>
  <si>
    <t>62522 1VA0A</t>
    <phoneticPr fontId="47"/>
  </si>
  <si>
    <t>62523 1VA0A</t>
    <phoneticPr fontId="47"/>
  </si>
  <si>
    <t>67870 1VA0A06</t>
    <phoneticPr fontId="47"/>
  </si>
  <si>
    <t>751J2/3 1VA0A</t>
    <phoneticPr fontId="47"/>
  </si>
  <si>
    <t>743F2/3 1GR0A</t>
    <phoneticPr fontId="47"/>
  </si>
  <si>
    <t>17285 3XP0A01</t>
    <phoneticPr fontId="47"/>
  </si>
  <si>
    <t>54272/3 3XA0A</t>
    <phoneticPr fontId="47"/>
  </si>
  <si>
    <t>73233 3XC0A</t>
    <phoneticPr fontId="47"/>
  </si>
  <si>
    <t>73233 3XC0B</t>
    <phoneticPr fontId="47"/>
  </si>
  <si>
    <t>73233 3XC0C</t>
    <phoneticPr fontId="47"/>
  </si>
  <si>
    <t>73233 3XE0A</t>
    <phoneticPr fontId="47"/>
  </si>
  <si>
    <t>73233 3XE0B</t>
    <phoneticPr fontId="47"/>
  </si>
  <si>
    <t>73233 3XE0C</t>
    <phoneticPr fontId="47"/>
  </si>
  <si>
    <t>74223 3XA0A</t>
    <phoneticPr fontId="47"/>
  </si>
  <si>
    <t>742D1 3XA0A</t>
    <phoneticPr fontId="47"/>
  </si>
  <si>
    <t>74323 3XA0A</t>
    <phoneticPr fontId="47"/>
  </si>
  <si>
    <t>74326 3XA0A</t>
    <phoneticPr fontId="47"/>
  </si>
  <si>
    <t>74327 3XA0A</t>
    <phoneticPr fontId="47"/>
  </si>
  <si>
    <t>74384 3XA0A</t>
    <phoneticPr fontId="47"/>
  </si>
  <si>
    <t>743F6 3XA0A</t>
    <phoneticPr fontId="47"/>
  </si>
  <si>
    <t>743F7 3XA0A</t>
    <phoneticPr fontId="47"/>
  </si>
  <si>
    <t>743R2 3XA0A</t>
    <phoneticPr fontId="47"/>
  </si>
  <si>
    <t>743R3 3XA0A</t>
    <phoneticPr fontId="47"/>
  </si>
  <si>
    <t>743R4 3XA0A</t>
    <phoneticPr fontId="47"/>
  </si>
  <si>
    <t>75234 3XY0A</t>
    <phoneticPr fontId="47"/>
  </si>
  <si>
    <t>756S8 3XE0A</t>
    <phoneticPr fontId="47"/>
  </si>
  <si>
    <t>76218/9 3XE0A</t>
    <phoneticPr fontId="47"/>
  </si>
  <si>
    <t>76320/1 3XA0A</t>
    <phoneticPr fontId="47"/>
  </si>
  <si>
    <t>76396 3XD0A</t>
    <phoneticPr fontId="47"/>
  </si>
  <si>
    <t>76397 3XD0A</t>
    <phoneticPr fontId="47"/>
  </si>
  <si>
    <t>76397 3YF0A-B</t>
    <phoneticPr fontId="47"/>
  </si>
  <si>
    <t>76397 3XC9A</t>
    <phoneticPr fontId="47"/>
  </si>
  <si>
    <t>76516/7 3XA0A</t>
    <phoneticPr fontId="47"/>
  </si>
  <si>
    <t>76516/7 3XA2A</t>
    <phoneticPr fontId="47"/>
  </si>
  <si>
    <t>62516 4CB0A</t>
    <phoneticPr fontId="47"/>
  </si>
  <si>
    <t>62516 6MA0A</t>
    <phoneticPr fontId="47"/>
  </si>
  <si>
    <t>64112/3 3VA0A</t>
    <phoneticPr fontId="47"/>
  </si>
  <si>
    <t>74342/3 3VA0A</t>
    <phoneticPr fontId="47"/>
  </si>
  <si>
    <t>75176 3VA0A</t>
    <phoneticPr fontId="47"/>
  </si>
  <si>
    <t>75422 3VA0A</t>
    <phoneticPr fontId="47"/>
  </si>
  <si>
    <t>76586/7 3VA0A</t>
    <phoneticPr fontId="47"/>
  </si>
  <si>
    <t>77648 3VA0A</t>
    <phoneticPr fontId="47"/>
  </si>
  <si>
    <t>77649 3VA0A</t>
    <phoneticPr fontId="47"/>
  </si>
  <si>
    <t>73211 3VA0A</t>
    <phoneticPr fontId="47"/>
  </si>
  <si>
    <t>73233 3VA0A</t>
    <phoneticPr fontId="47"/>
  </si>
  <si>
    <t>75432/3 3VA0A</t>
    <phoneticPr fontId="47"/>
  </si>
  <si>
    <t>76722/3 3VA0A</t>
    <phoneticPr fontId="47"/>
  </si>
  <si>
    <t>75262/3 3VA0A</t>
    <phoneticPr fontId="47"/>
  </si>
  <si>
    <t>755C2/3 3VA0A</t>
    <phoneticPr fontId="47"/>
  </si>
  <si>
    <t>75784/5 3VA0A</t>
    <phoneticPr fontId="47"/>
  </si>
  <si>
    <t>64124 4CB0A</t>
    <phoneticPr fontId="47"/>
  </si>
  <si>
    <t>64124 4CB0A-G</t>
    <phoneticPr fontId="47"/>
  </si>
  <si>
    <t>64125 4CB0A</t>
    <phoneticPr fontId="47"/>
  </si>
  <si>
    <t>64125 4CB0A-G</t>
    <phoneticPr fontId="47"/>
  </si>
  <si>
    <t>64182/3 4CB0A</t>
    <phoneticPr fontId="47"/>
  </si>
  <si>
    <t>67418 4CB0A</t>
    <phoneticPr fontId="47"/>
  </si>
  <si>
    <t>74356 4CB0A</t>
    <phoneticPr fontId="47"/>
  </si>
  <si>
    <t>74356 4CB0A-G</t>
    <phoneticPr fontId="47"/>
  </si>
  <si>
    <t>74356 4CE0A-B</t>
    <phoneticPr fontId="47"/>
  </si>
  <si>
    <t>74356 4CE0A</t>
    <phoneticPr fontId="47"/>
  </si>
  <si>
    <t>74356 4CE0A-E</t>
    <phoneticPr fontId="47"/>
  </si>
  <si>
    <t>74366 4CB0A</t>
    <phoneticPr fontId="47"/>
  </si>
  <si>
    <t>75118 4CB0A</t>
    <phoneticPr fontId="47"/>
  </si>
  <si>
    <t>75676/7 4CE0A</t>
    <phoneticPr fontId="47"/>
  </si>
  <si>
    <t>75676/7 4CE0A-G</t>
    <phoneticPr fontId="47"/>
  </si>
  <si>
    <t>765F4/5 4CC0A</t>
    <phoneticPr fontId="47"/>
  </si>
  <si>
    <t>76466/7 4BC1A</t>
    <phoneticPr fontId="47"/>
  </si>
  <si>
    <t>76466/7 6FK0A</t>
    <phoneticPr fontId="47"/>
  </si>
  <si>
    <t>75186/7 6FK0A</t>
    <phoneticPr fontId="47"/>
  </si>
  <si>
    <t>75186/7 6FK0A YM</t>
    <phoneticPr fontId="47"/>
  </si>
  <si>
    <t>751C5 6FK0A</t>
    <phoneticPr fontId="47"/>
  </si>
  <si>
    <t>751T7 6FK0B</t>
    <phoneticPr fontId="47"/>
  </si>
  <si>
    <t>751T7 6FK0B YM</t>
    <phoneticPr fontId="47"/>
  </si>
  <si>
    <t>73211 4CC1A</t>
    <phoneticPr fontId="47"/>
  </si>
  <si>
    <t>62522/3 5TA0A</t>
    <phoneticPr fontId="47"/>
  </si>
  <si>
    <t>65616 5TA0A</t>
    <phoneticPr fontId="47"/>
  </si>
  <si>
    <t>67632 5TA0A</t>
    <phoneticPr fontId="47"/>
  </si>
  <si>
    <t>73211 5TA0A</t>
    <phoneticPr fontId="47"/>
  </si>
  <si>
    <t>75118 5TA0A</t>
    <phoneticPr fontId="47"/>
  </si>
  <si>
    <t>75442 5TA0A</t>
    <phoneticPr fontId="47"/>
  </si>
  <si>
    <t>75556/7 5TA0A</t>
    <phoneticPr fontId="47"/>
  </si>
  <si>
    <t>76352/3 5TA1A</t>
    <phoneticPr fontId="47"/>
  </si>
  <si>
    <t>76458 5TA0A</t>
    <phoneticPr fontId="47"/>
  </si>
  <si>
    <t>76459 5TA0A</t>
    <phoneticPr fontId="47"/>
  </si>
  <si>
    <t>76642/3 5TA0A</t>
    <phoneticPr fontId="47"/>
  </si>
  <si>
    <t>79122 5TA0A</t>
    <phoneticPr fontId="47"/>
  </si>
  <si>
    <t>79126/7 5TA0A</t>
    <phoneticPr fontId="47"/>
  </si>
  <si>
    <t>80142/3 5TA0A</t>
    <phoneticPr fontId="47"/>
  </si>
  <si>
    <t>80148/9 5TA0A</t>
    <phoneticPr fontId="47"/>
  </si>
  <si>
    <t>90136 5TA0A</t>
    <phoneticPr fontId="47"/>
  </si>
  <si>
    <t>90137 5TA0A</t>
    <phoneticPr fontId="47"/>
  </si>
  <si>
    <t>64182/3 6MA0A</t>
    <phoneticPr fontId="47"/>
  </si>
  <si>
    <t>75186/7 6MA0A</t>
    <phoneticPr fontId="47"/>
  </si>
  <si>
    <t>74542/3 6MR0A</t>
    <phoneticPr fontId="47"/>
  </si>
  <si>
    <t>75118 5TL0A</t>
    <phoneticPr fontId="47"/>
  </si>
  <si>
    <t>63122/3 6GW0A</t>
    <phoneticPr fontId="47"/>
  </si>
  <si>
    <t>64178/9 6RA0A</t>
    <phoneticPr fontId="47"/>
  </si>
  <si>
    <t>641G0/1 6RA0A</t>
    <phoneticPr fontId="47"/>
  </si>
  <si>
    <t>5220A N1200/N1100</t>
    <phoneticPr fontId="47"/>
  </si>
  <si>
    <t>75176/7 6RA0A</t>
    <phoneticPr fontId="47"/>
  </si>
  <si>
    <t>5220A N4200/N4100</t>
    <phoneticPr fontId="47"/>
  </si>
  <si>
    <t>75262 6RA1A</t>
    <phoneticPr fontId="47"/>
  </si>
  <si>
    <t>5220A M8000</t>
    <phoneticPr fontId="47"/>
  </si>
  <si>
    <t>75263 6RA1A</t>
    <phoneticPr fontId="47"/>
  </si>
  <si>
    <t>5220A M7900</t>
    <phoneticPr fontId="47"/>
  </si>
  <si>
    <t>75652 6RA0A-J</t>
    <phoneticPr fontId="47"/>
  </si>
  <si>
    <t>75652 6RA0A</t>
    <phoneticPr fontId="47"/>
  </si>
  <si>
    <t>75658/9 6RA0A</t>
    <phoneticPr fontId="47"/>
  </si>
  <si>
    <t>75662/3 6RA0A</t>
    <phoneticPr fontId="47"/>
  </si>
  <si>
    <t>5220A T9200/T9100</t>
    <phoneticPr fontId="47"/>
  </si>
  <si>
    <t>75934/5 6RA0A</t>
    <phoneticPr fontId="47"/>
  </si>
  <si>
    <t>75942/3 6RA0A</t>
    <phoneticPr fontId="47"/>
  </si>
  <si>
    <t>5220A M9200/M9100</t>
    <phoneticPr fontId="47"/>
  </si>
  <si>
    <t>76464/5 6RA0A</t>
    <phoneticPr fontId="47"/>
  </si>
  <si>
    <t>9450C 04300/04500</t>
    <phoneticPr fontId="47"/>
  </si>
  <si>
    <t>9450C 04400/04600</t>
    <phoneticPr fontId="47"/>
  </si>
  <si>
    <t>9450C 04900</t>
    <phoneticPr fontId="47"/>
  </si>
  <si>
    <t>9450C 05000</t>
    <phoneticPr fontId="47"/>
  </si>
  <si>
    <t>17420 11G09 B309</t>
    <phoneticPr fontId="47"/>
  </si>
  <si>
    <t>93742 01G00 逆送</t>
    <phoneticPr fontId="47"/>
  </si>
  <si>
    <t>93752 12G00 逆送</t>
    <phoneticPr fontId="47"/>
  </si>
  <si>
    <t>93772 01G00 逆送</t>
    <phoneticPr fontId="47"/>
  </si>
  <si>
    <t>62532 VG200 Aへ</t>
    <phoneticPr fontId="47"/>
  </si>
  <si>
    <t>62532 VE000 逆送</t>
    <phoneticPr fontId="47"/>
  </si>
  <si>
    <t>62532 WL00001 Aへ</t>
    <phoneticPr fontId="47"/>
  </si>
  <si>
    <t>62532 0W700-1 M70</t>
    <phoneticPr fontId="47"/>
  </si>
  <si>
    <t>62532 1W200-1 M70</t>
    <phoneticPr fontId="47"/>
  </si>
  <si>
    <t>17216 8N001 K30</t>
    <phoneticPr fontId="47"/>
  </si>
  <si>
    <t>17216 8N00001 B302</t>
    <phoneticPr fontId="47"/>
  </si>
  <si>
    <t>17216 8N00002 B302</t>
    <phoneticPr fontId="47"/>
  </si>
  <si>
    <t>73242 4M700 K30</t>
    <phoneticPr fontId="47"/>
  </si>
  <si>
    <t>73262 4M500 K30</t>
    <phoneticPr fontId="47"/>
  </si>
  <si>
    <t>62533 4M41001 K70</t>
    <phoneticPr fontId="47"/>
  </si>
  <si>
    <t>764B0/1 4M400 B309</t>
    <phoneticPr fontId="47"/>
  </si>
  <si>
    <t>76546/7 4M400 K70</t>
    <phoneticPr fontId="47"/>
  </si>
  <si>
    <t>76316/7 4M400 B302</t>
    <phoneticPr fontId="47"/>
  </si>
  <si>
    <t>62512 3VA3A K70</t>
    <phoneticPr fontId="47"/>
  </si>
  <si>
    <t>62512 5WK0A K70</t>
    <phoneticPr fontId="47"/>
  </si>
  <si>
    <t>66355 JN20A B309</t>
    <phoneticPr fontId="47"/>
  </si>
  <si>
    <t>751T7 6FK0C K70</t>
    <phoneticPr fontId="47"/>
  </si>
  <si>
    <t>62541 4CB0A B309</t>
    <phoneticPr fontId="47"/>
  </si>
  <si>
    <t>74539 3XA0A X70</t>
    <phoneticPr fontId="47"/>
  </si>
  <si>
    <t>75495 5YJ2A K70</t>
    <phoneticPr fontId="47"/>
  </si>
  <si>
    <t>75672/3 3XA1A B301</t>
    <phoneticPr fontId="47"/>
  </si>
  <si>
    <t>77536 3XA0A K70</t>
    <phoneticPr fontId="47"/>
  </si>
  <si>
    <t>77537 3XA0A K70</t>
    <phoneticPr fontId="47"/>
  </si>
  <si>
    <t>73234/5 3VA0A 外転</t>
    <phoneticPr fontId="47"/>
  </si>
  <si>
    <t>76320/1 3VA0B 逆送</t>
    <phoneticPr fontId="47"/>
  </si>
  <si>
    <t>76486 3VA0B 逆送</t>
    <phoneticPr fontId="47"/>
  </si>
  <si>
    <t>764B0 3VA0A 逆送</t>
    <phoneticPr fontId="47"/>
  </si>
  <si>
    <t>62522/3 3VA0A 外転</t>
    <phoneticPr fontId="47"/>
  </si>
  <si>
    <t>751F2/3 3VA0A 逆送</t>
    <phoneticPr fontId="47"/>
  </si>
  <si>
    <t>751F6/7 3VA0A 逆送</t>
    <phoneticPr fontId="47"/>
  </si>
  <si>
    <t>75628 3VA0A 外転</t>
    <phoneticPr fontId="47"/>
  </si>
  <si>
    <t>451671/2-1006P</t>
  </si>
  <si>
    <t>451673/4-1006P</t>
  </si>
  <si>
    <t>451671/2-1011P</t>
  </si>
  <si>
    <t>451673/4-1011P</t>
  </si>
  <si>
    <t>451633/4-1017P/1016P</t>
  </si>
  <si>
    <t>451151-1026P</t>
    <phoneticPr fontId="47"/>
  </si>
  <si>
    <t>451152-1025P</t>
    <phoneticPr fontId="47"/>
  </si>
  <si>
    <t>451155-1020P</t>
    <phoneticPr fontId="47"/>
  </si>
  <si>
    <t>451156-1020P</t>
    <phoneticPr fontId="47"/>
  </si>
  <si>
    <t>451671/2-1026P/1025</t>
  </si>
  <si>
    <t>451673/4-1053P</t>
  </si>
  <si>
    <t>73242 5TA0A 完成品(400)</t>
    <phoneticPr fontId="47"/>
  </si>
  <si>
    <t>73262 5TA0A 外転</t>
    <phoneticPr fontId="47"/>
  </si>
  <si>
    <t>73272 5TA0A 完成品(400)</t>
    <phoneticPr fontId="47"/>
  </si>
  <si>
    <t>74568 5TA0A 外転</t>
    <phoneticPr fontId="47"/>
  </si>
  <si>
    <t>75182 5TA0A 外転</t>
    <phoneticPr fontId="47"/>
  </si>
  <si>
    <t>80162 5TA0A 完成品(1200)</t>
    <phoneticPr fontId="47"/>
  </si>
  <si>
    <t>80163 5TA0A 完成品(1200)</t>
    <phoneticPr fontId="47"/>
  </si>
  <si>
    <t>80162 5TA1A 外転</t>
    <phoneticPr fontId="47"/>
  </si>
  <si>
    <t>80163 5TA1A 外転</t>
    <phoneticPr fontId="47"/>
  </si>
  <si>
    <t>82154 5TA0A 完成品(1200)</t>
    <phoneticPr fontId="47"/>
  </si>
  <si>
    <t>82155 5TA0A 完成品(1200)</t>
    <phoneticPr fontId="47"/>
  </si>
  <si>
    <t>82155 5TA1A 完成品(1200)</t>
    <phoneticPr fontId="47"/>
  </si>
  <si>
    <t>62541 6MA0A B309</t>
    <phoneticPr fontId="47"/>
  </si>
  <si>
    <t>62590 6MA0A B309</t>
    <phoneticPr fontId="47"/>
  </si>
  <si>
    <t>767C2/3 6MA0A 外転</t>
    <phoneticPr fontId="47"/>
  </si>
  <si>
    <t>756B4/5 5TL0A B301</t>
    <phoneticPr fontId="47"/>
  </si>
  <si>
    <t>73211 3XA0A B301</t>
    <phoneticPr fontId="47"/>
  </si>
  <si>
    <t>9450B 99000/98900 K70</t>
    <phoneticPr fontId="47"/>
  </si>
  <si>
    <t>9450C 03300/02700 K70</t>
    <phoneticPr fontId="47"/>
  </si>
  <si>
    <t>9450C 03400/02800 K70</t>
    <phoneticPr fontId="47"/>
  </si>
  <si>
    <t>9450C 02900 K70</t>
    <phoneticPr fontId="47"/>
  </si>
  <si>
    <t>9450C 03000 K70</t>
    <phoneticPr fontId="47"/>
  </si>
  <si>
    <t>751N8/9 6RA0ABL</t>
    <phoneticPr fontId="47"/>
  </si>
  <si>
    <t>67413 6RA0ABL</t>
    <phoneticPr fontId="47"/>
  </si>
  <si>
    <t>75512 6RA0ABL</t>
    <phoneticPr fontId="47"/>
  </si>
  <si>
    <t>75513 6RA0ABL</t>
    <phoneticPr fontId="47"/>
  </si>
  <si>
    <t>75174/5 6RA0ABL</t>
    <phoneticPr fontId="47"/>
  </si>
  <si>
    <t>5253C F0200/0100BL</t>
    <phoneticPr fontId="47"/>
  </si>
  <si>
    <t>75174/5 6RL0ABL</t>
    <phoneticPr fontId="47"/>
  </si>
  <si>
    <t>75426 6RL1ABL</t>
    <phoneticPr fontId="47"/>
  </si>
  <si>
    <t>75426 6RL1BBL</t>
    <phoneticPr fontId="47"/>
  </si>
  <si>
    <t>75466 6RL1ABL</t>
    <phoneticPr fontId="47"/>
  </si>
  <si>
    <t>75466 6RL1BBL</t>
    <phoneticPr fontId="47"/>
  </si>
  <si>
    <t>76532/3 4CC0AT1</t>
    <phoneticPr fontId="47"/>
  </si>
  <si>
    <t>76532/3 4CC0AT2</t>
    <phoneticPr fontId="47"/>
  </si>
  <si>
    <t>76572 4CC0AT1</t>
    <phoneticPr fontId="47"/>
  </si>
  <si>
    <t>76573 4CC0AT1</t>
    <phoneticPr fontId="47"/>
  </si>
  <si>
    <t>76572/3 4CC0AT2</t>
    <phoneticPr fontId="47"/>
  </si>
  <si>
    <t>75112/3 JG00A01</t>
    <phoneticPr fontId="47"/>
  </si>
  <si>
    <t>75112 JG00A02</t>
    <phoneticPr fontId="47"/>
  </si>
  <si>
    <t>75113 JG00A02</t>
    <phoneticPr fontId="47"/>
  </si>
  <si>
    <t>75134 JG00A02</t>
    <phoneticPr fontId="47"/>
  </si>
  <si>
    <t>75135 JG00A02</t>
    <phoneticPr fontId="47"/>
  </si>
  <si>
    <t>75134/5 JG40A01</t>
    <phoneticPr fontId="47"/>
  </si>
  <si>
    <t>76532/3 JM00B01</t>
    <phoneticPr fontId="47"/>
  </si>
  <si>
    <t>76532/3 JM00B02</t>
    <phoneticPr fontId="47"/>
  </si>
  <si>
    <t>75112/3 5TA0AT1</t>
    <phoneticPr fontId="47"/>
  </si>
  <si>
    <t>75112 5TA0AT2</t>
    <phoneticPr fontId="47"/>
  </si>
  <si>
    <t>75113 5TA0AT2</t>
    <phoneticPr fontId="47"/>
  </si>
  <si>
    <t>75134/5 5TA0AT1</t>
    <phoneticPr fontId="47"/>
  </si>
  <si>
    <t>75134 5TA0AT2</t>
    <phoneticPr fontId="47"/>
  </si>
  <si>
    <t>75135 5TA0AT2</t>
    <phoneticPr fontId="47"/>
  </si>
  <si>
    <t>75112/3 JN20AT1</t>
    <phoneticPr fontId="47"/>
  </si>
  <si>
    <t>75112/3 JN20AT2</t>
    <phoneticPr fontId="47"/>
  </si>
  <si>
    <t>76516 JN20AT1</t>
    <phoneticPr fontId="47"/>
  </si>
  <si>
    <t>76517 JN20AT1</t>
    <phoneticPr fontId="47"/>
  </si>
  <si>
    <t>76516/7 JN20AT2</t>
    <phoneticPr fontId="47"/>
  </si>
  <si>
    <t>75112/3 1JA0AT1</t>
    <phoneticPr fontId="47"/>
  </si>
  <si>
    <t>75112 1JA0AT2</t>
    <phoneticPr fontId="47"/>
  </si>
  <si>
    <t>75113 1JA0AT2</t>
    <phoneticPr fontId="47"/>
  </si>
  <si>
    <t>75134/5 1JA0AT1</t>
    <phoneticPr fontId="47"/>
  </si>
  <si>
    <t>75134 1JA0AT2</t>
    <phoneticPr fontId="47"/>
  </si>
  <si>
    <t>75135 1JA0AT2</t>
    <phoneticPr fontId="47"/>
  </si>
  <si>
    <t>67612 1GR0AT1</t>
    <phoneticPr fontId="47"/>
  </si>
  <si>
    <t>67612 1GR0AT2</t>
    <phoneticPr fontId="47"/>
  </si>
  <si>
    <t>67613 1GR0AT1</t>
    <phoneticPr fontId="47"/>
  </si>
  <si>
    <t>67613 1GR0AT2</t>
    <phoneticPr fontId="47"/>
  </si>
  <si>
    <t>75127 1GR0AT1</t>
    <phoneticPr fontId="47"/>
  </si>
  <si>
    <t>75127 1GR0AT2</t>
    <phoneticPr fontId="47"/>
  </si>
  <si>
    <t>75112/3 3VA0AT1</t>
    <phoneticPr fontId="47"/>
  </si>
  <si>
    <t>75112 3VA0AT2</t>
    <phoneticPr fontId="47"/>
  </si>
  <si>
    <t>75113 3VA0AT2</t>
    <phoneticPr fontId="47"/>
  </si>
  <si>
    <t>62522/3 80F00 K70</t>
    <phoneticPr fontId="47"/>
  </si>
  <si>
    <t>75134/5 JG00A01</t>
    <phoneticPr fontId="47"/>
  </si>
  <si>
    <t>75112/3 1AA0AT1</t>
    <phoneticPr fontId="47"/>
  </si>
  <si>
    <t>61161 B5010</t>
    <phoneticPr fontId="47"/>
  </si>
  <si>
    <t>61161 B5030</t>
    <phoneticPr fontId="47"/>
  </si>
  <si>
    <t>61162 B5010</t>
    <phoneticPr fontId="47"/>
  </si>
  <si>
    <t>61162 B5030</t>
    <phoneticPr fontId="47"/>
  </si>
  <si>
    <t>61175 B5010</t>
    <phoneticPr fontId="47"/>
  </si>
  <si>
    <t>61176 B5010</t>
    <phoneticPr fontId="47"/>
  </si>
  <si>
    <t>451631/2-1047P/1029P</t>
    <phoneticPr fontId="47"/>
  </si>
  <si>
    <t>62516 3VA3A</t>
    <phoneticPr fontId="47"/>
  </si>
  <si>
    <t>62532 3VA1A</t>
    <phoneticPr fontId="47"/>
  </si>
  <si>
    <t>76218 3VA0A</t>
    <phoneticPr fontId="47"/>
  </si>
  <si>
    <t>76219 3VA0A</t>
    <phoneticPr fontId="47"/>
  </si>
  <si>
    <t>75186/7 5TA0A</t>
    <phoneticPr fontId="47"/>
  </si>
  <si>
    <t>751B2 5TA0A</t>
    <phoneticPr fontId="47"/>
  </si>
  <si>
    <t>90126/7 5TA0A</t>
    <phoneticPr fontId="47"/>
  </si>
  <si>
    <t>641C2/3 JG00A</t>
    <phoneticPr fontId="47"/>
  </si>
  <si>
    <t>75412 JG00A</t>
    <phoneticPr fontId="47"/>
  </si>
  <si>
    <t>75528/9 JG00A</t>
    <phoneticPr fontId="47"/>
  </si>
  <si>
    <t>75522/3 6MA0A</t>
    <phoneticPr fontId="47"/>
  </si>
  <si>
    <t>75556/7 6MA0A</t>
    <phoneticPr fontId="47"/>
  </si>
  <si>
    <t>74317 4BD0A</t>
    <phoneticPr fontId="47"/>
  </si>
  <si>
    <t>74317 4CB0A</t>
    <phoneticPr fontId="47"/>
  </si>
  <si>
    <t>74332/3 4CB0A</t>
    <phoneticPr fontId="47"/>
  </si>
  <si>
    <t>75152/3 4CB0A</t>
    <phoneticPr fontId="47"/>
  </si>
  <si>
    <t>75432/3 4CB0A</t>
    <phoneticPr fontId="47"/>
  </si>
  <si>
    <t>75522/3 4BC1A</t>
    <phoneticPr fontId="47"/>
  </si>
  <si>
    <t>75522/3 4CE0A</t>
    <phoneticPr fontId="47"/>
  </si>
  <si>
    <t>75942/3 4CB0A</t>
    <phoneticPr fontId="47"/>
  </si>
  <si>
    <t>76483 4CB0A</t>
    <phoneticPr fontId="47"/>
  </si>
  <si>
    <t>765F6/7 4CF0A</t>
    <phoneticPr fontId="47"/>
  </si>
  <si>
    <t>76742/3 4CE1A</t>
    <phoneticPr fontId="47"/>
  </si>
  <si>
    <t>9450B 86300</t>
    <phoneticPr fontId="47"/>
  </si>
  <si>
    <t>9450C 01700</t>
    <phoneticPr fontId="47"/>
  </si>
  <si>
    <t>9450C 01800</t>
    <phoneticPr fontId="47"/>
  </si>
  <si>
    <t>9450C 01900</t>
    <phoneticPr fontId="47"/>
  </si>
  <si>
    <t>9450C 02000</t>
    <phoneticPr fontId="47"/>
  </si>
  <si>
    <t>9450C 03600</t>
    <phoneticPr fontId="47"/>
  </si>
  <si>
    <t>9450C 04000/03800</t>
    <phoneticPr fontId="47"/>
  </si>
  <si>
    <t>64124 6RA0A</t>
    <phoneticPr fontId="47"/>
  </si>
  <si>
    <t>5220A M9400</t>
    <phoneticPr fontId="47"/>
  </si>
  <si>
    <t>64125 6RA0A</t>
    <phoneticPr fontId="47"/>
  </si>
  <si>
    <t>5220A M9300</t>
    <phoneticPr fontId="47"/>
  </si>
  <si>
    <t>75312/3 6RA0A</t>
    <phoneticPr fontId="47"/>
  </si>
  <si>
    <t>5253C J2200/J2100</t>
    <phoneticPr fontId="47"/>
  </si>
  <si>
    <t>75312 6RA1A</t>
    <phoneticPr fontId="47"/>
  </si>
  <si>
    <t>5253C J1800</t>
    <phoneticPr fontId="47"/>
  </si>
  <si>
    <t>75313 6RA1A</t>
    <phoneticPr fontId="47"/>
  </si>
  <si>
    <t>5253C J1700</t>
    <phoneticPr fontId="47"/>
  </si>
  <si>
    <t>75466/7 6RA0A</t>
    <phoneticPr fontId="47"/>
  </si>
  <si>
    <t>5253C K1000/K0900</t>
    <phoneticPr fontId="47"/>
  </si>
  <si>
    <t>75636/7 6RA0A</t>
    <phoneticPr fontId="47"/>
  </si>
  <si>
    <t>5253C K3000/K2900</t>
    <phoneticPr fontId="47"/>
  </si>
  <si>
    <t>75692 6RA0A</t>
    <phoneticPr fontId="47"/>
  </si>
  <si>
    <t>5253C B3200</t>
    <phoneticPr fontId="47"/>
  </si>
  <si>
    <t>75693 6RA0A</t>
    <phoneticPr fontId="47"/>
  </si>
  <si>
    <t>5253C B3100</t>
    <phoneticPr fontId="47"/>
  </si>
  <si>
    <t>76488/9 6RA0A</t>
    <phoneticPr fontId="47"/>
  </si>
  <si>
    <t>5253C A4600/A4500</t>
    <phoneticPr fontId="47"/>
  </si>
  <si>
    <t>17285 1LA0A01</t>
    <phoneticPr fontId="47"/>
  </si>
  <si>
    <t>67309 1LA0A</t>
    <phoneticPr fontId="47"/>
  </si>
  <si>
    <t>67332 1LA0A</t>
    <phoneticPr fontId="47"/>
  </si>
  <si>
    <t>67332 1LA0C</t>
    <phoneticPr fontId="47"/>
  </si>
  <si>
    <t>74548 1LA0B</t>
    <phoneticPr fontId="47"/>
  </si>
  <si>
    <t>74548 1LS0B</t>
    <phoneticPr fontId="47"/>
  </si>
  <si>
    <t>745P4 1LA0B</t>
    <phoneticPr fontId="47"/>
  </si>
  <si>
    <t>64132/3 1AA0A</t>
    <phoneticPr fontId="47"/>
  </si>
  <si>
    <t>671C1 1JB0A</t>
    <phoneticPr fontId="47"/>
  </si>
  <si>
    <t>75472 1JB0A</t>
    <phoneticPr fontId="47"/>
  </si>
  <si>
    <t>762A2 1JA0A</t>
    <phoneticPr fontId="47"/>
  </si>
  <si>
    <t>762A3 1JA0A</t>
    <phoneticPr fontId="47"/>
  </si>
  <si>
    <t>76320/1 1JA0A</t>
    <phoneticPr fontId="47"/>
  </si>
  <si>
    <t>742D1 3XA0B</t>
    <phoneticPr fontId="47"/>
  </si>
  <si>
    <t>74328 3XA0A</t>
    <phoneticPr fontId="47"/>
  </si>
  <si>
    <t>76546 5YM0B</t>
    <phoneticPr fontId="47"/>
  </si>
  <si>
    <t>76547 5YM0B</t>
    <phoneticPr fontId="47"/>
  </si>
  <si>
    <t>77532 3YB0CUF</t>
    <phoneticPr fontId="47"/>
  </si>
  <si>
    <t>77532 3YF2AUF</t>
    <phoneticPr fontId="47"/>
  </si>
  <si>
    <t>77533 3YB0AUF</t>
    <phoneticPr fontId="47"/>
  </si>
  <si>
    <t>77533 3YE2AUF</t>
    <phoneticPr fontId="47"/>
  </si>
  <si>
    <t>11330 80G09 B309</t>
  </si>
  <si>
    <t>11331 2S60001 B309</t>
  </si>
  <si>
    <t>11331 33G00-1 B309</t>
  </si>
  <si>
    <t>11331 35G00-1 B309</t>
  </si>
  <si>
    <t>11331 37G00-1 B309</t>
  </si>
  <si>
    <t>11331 86G09 T308</t>
  </si>
  <si>
    <t>11331 VK30001 逆送</t>
  </si>
  <si>
    <t>17420 11G08 B309</t>
  </si>
  <si>
    <t>17426 01G09 B309</t>
  </si>
  <si>
    <t>67331 15G11 日車</t>
  </si>
  <si>
    <t>62512 4U000 K70⇒M70</t>
  </si>
  <si>
    <t>54724 0W00001 B309</t>
  </si>
  <si>
    <t>54734 0W00001 B309</t>
  </si>
  <si>
    <t>76806/7 0W001 B302</t>
  </si>
  <si>
    <t>9606/7 14193 B309</t>
  </si>
  <si>
    <t>9608/9 14193 B309</t>
  </si>
  <si>
    <t>9632 14190-P B309</t>
  </si>
  <si>
    <t>78118/9 0N000 B302</t>
  </si>
  <si>
    <t>62240 0M010 B301</t>
  </si>
  <si>
    <t>75212 2N300 T308</t>
  </si>
  <si>
    <t>62512 65F00 M70</t>
  </si>
  <si>
    <t>62532 65F00 K70⇒M70</t>
  </si>
  <si>
    <t>62532 70F00 K70⇒M70</t>
  </si>
  <si>
    <t>62512 85F00 K70⇒M70</t>
  </si>
  <si>
    <t>85212/3 40F29 B309</t>
  </si>
  <si>
    <t>66312 5M410 B302</t>
  </si>
  <si>
    <t>67123 4M400 完成品</t>
  </si>
  <si>
    <t>67332 4M400 B302</t>
  </si>
  <si>
    <t>75522/3 4M400 B309</t>
  </si>
  <si>
    <t>75522/3 5M500/5M000 B309</t>
  </si>
  <si>
    <t>76452/3 4M400 B309</t>
  </si>
  <si>
    <t>76456/7 4M400 B309</t>
  </si>
  <si>
    <t>78132 4M500 完成品</t>
  </si>
  <si>
    <t>78133 4M500 完成品</t>
  </si>
  <si>
    <t>80118/9 4M700 完成品</t>
  </si>
  <si>
    <t>80126/7 4M400 完成品</t>
  </si>
  <si>
    <t>80142 6N000 完成品</t>
  </si>
  <si>
    <t>80238/9 4M400 B309</t>
  </si>
  <si>
    <t>82118/9 4M400 完成品</t>
  </si>
  <si>
    <t>82126/7 4M400 完成品</t>
  </si>
  <si>
    <t>82126/7 4M700 完成品</t>
  </si>
  <si>
    <t>82126/7 5M400 完成品</t>
  </si>
  <si>
    <t>17286 8H300 B301</t>
  </si>
  <si>
    <t>17286 8H30001 Bへ</t>
  </si>
  <si>
    <t>17286 8H30002 Bへ</t>
  </si>
  <si>
    <t>62030 EQ30001 ﾃｸﾉ</t>
  </si>
  <si>
    <t>76234/5 8H700 B301</t>
  </si>
  <si>
    <t>76274/5 8H300 B301</t>
  </si>
  <si>
    <t>76634/5 8H300 Rより</t>
  </si>
  <si>
    <t>79146 8H300 B309</t>
  </si>
  <si>
    <t>74754 CA000 完成品</t>
  </si>
  <si>
    <t>74754 CA000-E (R8H 600)</t>
  </si>
  <si>
    <t>74772 9Y300 完成品</t>
  </si>
  <si>
    <t>74772 9Y300-E</t>
    <phoneticPr fontId="47"/>
  </si>
  <si>
    <t>17285 EN00001 B301</t>
  </si>
  <si>
    <t>17285 EN00002/3 B301</t>
  </si>
  <si>
    <t>67332 EN000 ﾃｸﾉ</t>
  </si>
  <si>
    <t>74753 EN00A B301</t>
  </si>
  <si>
    <t>74758 EN100 完成品</t>
  </si>
  <si>
    <t>74763 EN000 完成品</t>
  </si>
  <si>
    <t>74772 EN100 完成品</t>
  </si>
  <si>
    <t>75422 EN100UF Pﾌﾟﾚｽ</t>
  </si>
  <si>
    <t>85064/5 1DA0A K70</t>
  </si>
  <si>
    <t>17285 1AA0A0B Aより</t>
  </si>
  <si>
    <t>67339 1AT0A K70</t>
  </si>
  <si>
    <t>67339 1AT0B K70</t>
  </si>
  <si>
    <t>67419 1AT0A B302</t>
  </si>
  <si>
    <t>66362/3 1GR0A B309</t>
  </si>
  <si>
    <t>743F2/3 1GR0C B302</t>
  </si>
  <si>
    <t>743F2/3 1GR0D B302</t>
  </si>
  <si>
    <t>743F2/3 1GR0E B302</t>
  </si>
  <si>
    <t>74366 1GR0A B309</t>
  </si>
  <si>
    <t>74367 1GR0A B309</t>
  </si>
  <si>
    <t>74366 1GR0B B309</t>
  </si>
  <si>
    <t>74367 1GR0B B309</t>
  </si>
  <si>
    <t>74516 1GR0A Zより</t>
  </si>
  <si>
    <t>76486/7 1GR0A W70</t>
  </si>
  <si>
    <t>65616 JN20A 5016</t>
  </si>
  <si>
    <t>67466 JN20A K70</t>
  </si>
  <si>
    <t>73211 JN22A K70</t>
  </si>
  <si>
    <t>73211 JN22A 梱包</t>
  </si>
  <si>
    <t>73231 JN22A 完成品</t>
  </si>
  <si>
    <t>73231 JN22A 梱包</t>
  </si>
  <si>
    <t>76654/5 3TU0A Zより</t>
  </si>
  <si>
    <t>755D6 3NU0A W70</t>
  </si>
  <si>
    <t>755D7 3NU0A W70</t>
  </si>
  <si>
    <t>74558/9 1LA0A-B K70</t>
  </si>
  <si>
    <t>74558/9 1LA0A K70</t>
  </si>
  <si>
    <t>75529 1LA0A K70</t>
  </si>
  <si>
    <t>756C0/1 1LA0A Rより</t>
  </si>
  <si>
    <t>67332 1ZR0A B302</t>
  </si>
  <si>
    <t>67332 1ZR0B K70</t>
  </si>
  <si>
    <t>67870 1ZR0A03 B70</t>
  </si>
  <si>
    <t>67870 1ZR0A04 B70</t>
  </si>
  <si>
    <t>75492/3 1JB0A B302</t>
  </si>
  <si>
    <t>76246 1JA0A B70</t>
  </si>
  <si>
    <t>76247 1JA0A B70</t>
  </si>
  <si>
    <t>61212/3 3XA0A Zより</t>
  </si>
  <si>
    <t>61212/3 3XA2A Zより</t>
  </si>
  <si>
    <t>73211 3XE0A B301</t>
  </si>
  <si>
    <t>75234 3XA0A B309</t>
  </si>
  <si>
    <t>76458 3XA0A B309</t>
  </si>
  <si>
    <t>76459 3XA0A B309</t>
  </si>
  <si>
    <t>73212 3XC0A B301</t>
  </si>
  <si>
    <t>73232 3XC0A K70シンクロ</t>
  </si>
  <si>
    <t>74329 3XN0A Wより</t>
  </si>
  <si>
    <t>76332/3 3XC0A K70</t>
  </si>
  <si>
    <t>77598 3XC8A K70⇒B309</t>
  </si>
  <si>
    <t>76516/7 3XA2A Sより B301</t>
  </si>
  <si>
    <t>76218 3XJ0A K70</t>
  </si>
  <si>
    <t>76219 3XJ0A K70</t>
  </si>
  <si>
    <t>76246/7 3XJ0A K70</t>
  </si>
  <si>
    <t>76373 3YF3A Wより K70</t>
  </si>
  <si>
    <t>76397 3YF0A Sより K70</t>
  </si>
  <si>
    <t>17216 CY00A K30</t>
  </si>
  <si>
    <t>17217 CY00A K30</t>
  </si>
  <si>
    <t>75454 1VN0A W70</t>
  </si>
  <si>
    <t>75118 5TA0A Sより W70</t>
  </si>
  <si>
    <t>75118 5TL0A Sより K70</t>
  </si>
  <si>
    <t>51162 3VA4A K70</t>
  </si>
  <si>
    <t>75176 5WK0A 移管逆送</t>
  </si>
  <si>
    <t>67466 4CB0A K30</t>
  </si>
  <si>
    <t>76482 4CB0A K70</t>
  </si>
  <si>
    <t>76482 4CB0A-E 韓国向け</t>
  </si>
  <si>
    <t>78118 6MA0A Rより B309</t>
  </si>
  <si>
    <t>78119 6MA0A Rより B309</t>
  </si>
  <si>
    <t>76352/3 01G00 B302</t>
  </si>
  <si>
    <t>78152 CN000 B309</t>
  </si>
  <si>
    <t>80142/3 4M400 K30</t>
  </si>
  <si>
    <t>62240 4M500 B302</t>
  </si>
  <si>
    <t>82118/9 5M000 高田</t>
  </si>
  <si>
    <t>77652/3 JM00A B309 Rより</t>
  </si>
  <si>
    <t>62522 1LA5A SへK70</t>
  </si>
  <si>
    <t>67332 1LA0B SへK70</t>
  </si>
  <si>
    <t>67336 1LA0A SへB301</t>
  </si>
  <si>
    <t>74548 1LA0A SへK70</t>
  </si>
  <si>
    <t>76458 5TA0A SへW70</t>
  </si>
  <si>
    <t>76459 5TA0A SへW70</t>
  </si>
  <si>
    <t>73211 4CC1A SへB301</t>
  </si>
  <si>
    <t>64182/3 6MA0A SへK70</t>
  </si>
  <si>
    <t>64828 D0109 B309</t>
  </si>
  <si>
    <t>64828 D0109-G 逆送</t>
  </si>
  <si>
    <t>74811 01G0A Mより</t>
  </si>
  <si>
    <t>74811 08G00 Mより</t>
  </si>
  <si>
    <t>74811 31G0A Mより</t>
  </si>
  <si>
    <t>74811 3S800 Mより</t>
  </si>
  <si>
    <t>74811 3S810 Mより</t>
  </si>
  <si>
    <t>74811 VJ30A Mより</t>
  </si>
  <si>
    <t>74811 VJ40A Mより</t>
  </si>
  <si>
    <t>62592 VG200-01 Mより</t>
  </si>
  <si>
    <t>62593 VG200-01 Mより</t>
  </si>
  <si>
    <t>93872 92G00 B301</t>
  </si>
  <si>
    <t>91314/5 0W000-P B309</t>
  </si>
  <si>
    <t>91318/9 0W000-P B309</t>
  </si>
  <si>
    <t>9640/1 14220 B309</t>
  </si>
  <si>
    <t>74755 73R0001 Bより</t>
  </si>
  <si>
    <t>62512 85F00 Bより</t>
  </si>
  <si>
    <t>74532 CA000 Uより</t>
  </si>
  <si>
    <t>78118/9 8H710 Rより</t>
  </si>
  <si>
    <t>75422 EN100 Bより</t>
  </si>
  <si>
    <t>66312 4M410 K70</t>
  </si>
  <si>
    <t>66312 6M000 K70</t>
  </si>
  <si>
    <t>67122 4M409 爪無し K70</t>
  </si>
  <si>
    <t>67122 5M019 爪無し K70</t>
  </si>
  <si>
    <t>67332 5M000 爪無し B302</t>
  </si>
  <si>
    <t>74332/3 4M400 B309</t>
  </si>
  <si>
    <t>75172 4M412 爪無し B302</t>
  </si>
  <si>
    <t>75173 4M412 爪無し B302</t>
  </si>
  <si>
    <t>79412 4M500 B301</t>
  </si>
  <si>
    <t>62532 4M410001 K70⇒M70</t>
  </si>
  <si>
    <t>62532 AU00001 K70⇒M70</t>
  </si>
  <si>
    <t>75172 AU000 爪無し B302</t>
  </si>
  <si>
    <t>75173 AU000 爪無し B302</t>
  </si>
  <si>
    <t>75513 CN000 爪無し K70</t>
  </si>
  <si>
    <t>67122 8H30001 爪無し B309</t>
  </si>
  <si>
    <t>67122 8H70001 B309</t>
  </si>
  <si>
    <t>67122 8H90001 B309</t>
  </si>
  <si>
    <t>76232 8H30001 爪無し B302</t>
  </si>
  <si>
    <t>76233 8H30001 爪無し B302</t>
  </si>
  <si>
    <t>75113 CA00001 爪無し W70</t>
  </si>
  <si>
    <t>75182 CA000 爪無し W70</t>
  </si>
  <si>
    <t>75182 CB000 爪無し W70</t>
  </si>
  <si>
    <t>66319 EN000 爪無し J70</t>
  </si>
  <si>
    <t>74516 EN000 爪無し J70</t>
  </si>
  <si>
    <t>74516 EN100 爪無し J70</t>
  </si>
  <si>
    <t>75112 EN000 爪無し J70</t>
  </si>
  <si>
    <t>75113 EN000 爪無し J70</t>
  </si>
  <si>
    <t>75134 EN000 爪無し J70</t>
  </si>
  <si>
    <t>75135 EN000 爪無し J70</t>
  </si>
  <si>
    <t>75512 EN000 爪無し J70</t>
  </si>
  <si>
    <t>75512 EN100 爪無し J70</t>
  </si>
  <si>
    <t>75513 EN000 爪無し J70</t>
  </si>
  <si>
    <t>75513 EN100 爪無し J70</t>
  </si>
  <si>
    <t>75632 EN000 爪無し J70</t>
  </si>
  <si>
    <t>75632 EN100 爪無し J70</t>
  </si>
  <si>
    <t>76242 EN000 爪無し J70</t>
  </si>
  <si>
    <t>76243 EN000 爪無し J70</t>
  </si>
  <si>
    <t>74372 EN000 爪無し K70</t>
  </si>
  <si>
    <t>74372 EN100 爪無し K70</t>
  </si>
  <si>
    <t>76452 EN000 爪無し B70</t>
  </si>
  <si>
    <t>76453 EN000 爪無し B70</t>
  </si>
  <si>
    <t>75112 CA00001 W70爪無し</t>
  </si>
  <si>
    <t>66319 CA00001 B302爪無し</t>
  </si>
  <si>
    <t>74332 CA000 B302爪無し</t>
  </si>
  <si>
    <t>75173 CA000 W70爪無し</t>
  </si>
  <si>
    <t>75513 CA00001 T308爪無し</t>
  </si>
  <si>
    <t>76452 CA000 T308爪無し</t>
  </si>
  <si>
    <t>76453 CA000 T308爪無し</t>
  </si>
  <si>
    <t>75312 CA000 T308爪無し</t>
  </si>
  <si>
    <t>75313 CA000 T308爪無し</t>
  </si>
  <si>
    <t>75513 9Y000 K70爪無し</t>
  </si>
  <si>
    <t>57131 B5011 葵</t>
  </si>
  <si>
    <t>57132 B5011 葵</t>
  </si>
  <si>
    <t>57131 B5020 葵</t>
  </si>
  <si>
    <t>57132 B5020 葵</t>
  </si>
  <si>
    <t>64184 JG00A 爪廃却 B301</t>
  </si>
  <si>
    <t>64185 JG00A 爪廃却 B301</t>
  </si>
  <si>
    <t>75632 JG00A P323へ</t>
  </si>
  <si>
    <t>75632 JH00A P323へ</t>
  </si>
  <si>
    <t>75632 1YA0A P323へ</t>
  </si>
  <si>
    <t>75632 JM00A P323へ</t>
  </si>
  <si>
    <t>77646/7 JM00A RへJ70</t>
  </si>
  <si>
    <t>74798 JM00ACE T308</t>
  </si>
  <si>
    <t>76572 JM00A 爪廃却 ZへK70</t>
  </si>
  <si>
    <t>76573 JM00A 爪廃却 ZへK70</t>
  </si>
  <si>
    <t>76532 JM00B 爪無しJ70</t>
  </si>
  <si>
    <t>76533 JM00B 爪無しJ70</t>
  </si>
  <si>
    <t>76516 JM00A K70 Rへ</t>
  </si>
  <si>
    <t>76517 JM00A K70 Rへ</t>
  </si>
  <si>
    <t>75512 6MA0A ZへW70</t>
  </si>
  <si>
    <t>75513 6MA0A ZへW70</t>
  </si>
  <si>
    <t>75134 JG00A J70</t>
  </si>
  <si>
    <t>75135 JG00A J70</t>
  </si>
  <si>
    <t>75174 JG00A-W K30</t>
  </si>
  <si>
    <t>67413 1AE0A 爪無し B302</t>
  </si>
  <si>
    <t>74332 1AA0A 爪廃却 W70</t>
  </si>
  <si>
    <t>74333 1AA0A 爪廃却 W70</t>
  </si>
  <si>
    <t>75112 1AA0A B309</t>
  </si>
  <si>
    <t>75113 1AA0A B309</t>
  </si>
  <si>
    <t>75134 1AA0A B309</t>
  </si>
  <si>
    <t>75135 1AA0A B309</t>
  </si>
  <si>
    <t>75512 1AC0A 爪廃却 W70</t>
  </si>
  <si>
    <t>75513 1AC0A 爪廃却 W70</t>
  </si>
  <si>
    <t>67412 JN20A B309</t>
  </si>
  <si>
    <t>67412 JN20A-G RJG(300)</t>
  </si>
  <si>
    <t>67413 JN90A B309</t>
  </si>
  <si>
    <t>67413 JN90A-E RB(300)</t>
  </si>
  <si>
    <t>75112 3NU0A B309</t>
  </si>
  <si>
    <t>75113 3NU0A B309</t>
  </si>
  <si>
    <t>75142 JN20A B302</t>
  </si>
  <si>
    <t>75143 JN20A B302</t>
  </si>
  <si>
    <t>75313 3NU0A K70</t>
  </si>
  <si>
    <t>75528/9 JN20A W70</t>
  </si>
  <si>
    <t>76316 JN20A B301</t>
  </si>
  <si>
    <t>76317 JN20A B301</t>
  </si>
  <si>
    <t>76426 JN20A B309</t>
  </si>
  <si>
    <t>76427 JN20A B309</t>
  </si>
  <si>
    <t>76516 JN20A B309</t>
  </si>
  <si>
    <t>76517 JN20A B309</t>
  </si>
  <si>
    <t>75662/3 1LA0A B309</t>
  </si>
  <si>
    <t>74366 1LA0B P321外転 B309</t>
  </si>
  <si>
    <t>74542 1LA0A K70</t>
  </si>
  <si>
    <t>75442 1LA0A B309</t>
  </si>
  <si>
    <t>75522/3 1LA0A K70</t>
  </si>
  <si>
    <t>75617 1LA0A K70</t>
  </si>
  <si>
    <t>85034/5 1LB0A01 B309</t>
  </si>
  <si>
    <t>85034/5 1LB0A02 B309</t>
  </si>
  <si>
    <t>75112 1JA0A K70</t>
  </si>
  <si>
    <t>75113 1JA0A K70</t>
  </si>
  <si>
    <t>75134 1JA0A X70</t>
  </si>
  <si>
    <t>75135 1JA0A X70</t>
  </si>
  <si>
    <t>75126 1JB0A B309</t>
  </si>
  <si>
    <t>75127 1GR0A B309</t>
  </si>
  <si>
    <t>75512 1JA0A X70</t>
  </si>
  <si>
    <t>75513 1JA0A X70</t>
  </si>
  <si>
    <t>75522/3 1JA0A K70</t>
  </si>
  <si>
    <t>76428/9 1JA0A B301</t>
  </si>
  <si>
    <t>76586 1JA0A K70</t>
  </si>
  <si>
    <t>76587 1JA0A K70</t>
  </si>
  <si>
    <t>76542 6AX0A K70</t>
  </si>
  <si>
    <t>76543 6AX0A K70</t>
  </si>
  <si>
    <t>61212/3 3XA0A W⇒Z Bへ</t>
  </si>
  <si>
    <t>61212/3 3XA0A/3XE0A W⇒Z Bへ</t>
  </si>
  <si>
    <t>61212/3 3XA2A W⇒Z Bへ</t>
  </si>
  <si>
    <t>61212/3 3XE2A/3XA2A W⇒Z Bへ</t>
  </si>
  <si>
    <t>54292/3 3XA0A ZよりK70シン</t>
  </si>
  <si>
    <t>54294/5 5YJ0A/3XA0A K70シン</t>
  </si>
  <si>
    <t>74329 3XN0A Bへ</t>
  </si>
  <si>
    <t>75126 5YJ0A K70</t>
  </si>
  <si>
    <t>75126 3XE0A K70</t>
  </si>
  <si>
    <t>75126 3XF0A K70</t>
  </si>
  <si>
    <t>75126 3XY0A K70</t>
  </si>
  <si>
    <t>75127 5YJ0A K70</t>
  </si>
  <si>
    <t>75127 3XE0A K70</t>
  </si>
  <si>
    <t>75127 3XF0A K70</t>
  </si>
  <si>
    <t>75127 3XY0A K70</t>
  </si>
  <si>
    <t>75134 3XA0A K70</t>
  </si>
  <si>
    <t>75135 3XA0A K70</t>
  </si>
  <si>
    <t>75134 3XE0A K70</t>
  </si>
  <si>
    <t>75135 3XE0A K70</t>
  </si>
  <si>
    <t>751L7 3XA0A K30</t>
  </si>
  <si>
    <t>751L7 3XA0A-K B302</t>
  </si>
  <si>
    <t>751L7 3XE0A B302</t>
  </si>
  <si>
    <t>76372 3XB0AUF B309シン</t>
  </si>
  <si>
    <t>76373 3XB0AUF B309シン</t>
  </si>
  <si>
    <t>76372 3XD3A B309シン</t>
  </si>
  <si>
    <t>76373 3XD3A B309シン</t>
  </si>
  <si>
    <t>76373 3YF3A-B Bへ B309</t>
  </si>
  <si>
    <t>77532 3XA0AUF K70シン</t>
  </si>
  <si>
    <t>77533 3YD0BUF K70シン</t>
  </si>
  <si>
    <t>75112 3VA0A 栃木移管</t>
  </si>
  <si>
    <t>75113 3VA0A 栃木移管</t>
  </si>
  <si>
    <t>76242 3VA0A 栃木移管</t>
  </si>
  <si>
    <t>76243 3VA0A 栃木移管</t>
  </si>
  <si>
    <t>76452 3VA0A P321外転</t>
  </si>
  <si>
    <t>76453 3VA0A P321外転</t>
  </si>
  <si>
    <t>76232 1VA0A Zへ</t>
  </si>
  <si>
    <t>76232 1VA0B Zへ</t>
  </si>
  <si>
    <t>76233 1VA0A K70</t>
  </si>
  <si>
    <t>76233 1VA0B K70</t>
  </si>
  <si>
    <t>76332/3 1VA0A K70</t>
  </si>
  <si>
    <t>76332/3 1VA0B K70</t>
  </si>
  <si>
    <t>75112 5TA0A Zへ W70</t>
  </si>
  <si>
    <t>75113 5TA0A Zへ W70</t>
  </si>
  <si>
    <t>75134 5TA0A W70</t>
  </si>
  <si>
    <t>75135 5TA0A W70</t>
  </si>
  <si>
    <t>75262/3 1VA0A B309</t>
  </si>
  <si>
    <t>75534/5 5TA0A W70 Zより</t>
  </si>
  <si>
    <t>76452 5TA0A W70⇒K70</t>
  </si>
  <si>
    <t>76453 5TA0A W70⇒K70</t>
  </si>
  <si>
    <t>67467 4CC0A K30</t>
  </si>
  <si>
    <t>74372 4CB0A サンテック外転 B309</t>
  </si>
  <si>
    <t>76312/3 4CC0A J70⇒K70</t>
  </si>
  <si>
    <t>76452 4CE0A P323外転</t>
  </si>
  <si>
    <t>76452 4CE0A-E P323外転</t>
  </si>
  <si>
    <t>76452 4BC1A P323外転</t>
  </si>
  <si>
    <t>76453 4CE0A P323外転</t>
  </si>
  <si>
    <t>76453 4CE0A-E P323外転</t>
  </si>
  <si>
    <t>76453 4BC1A P323外転</t>
  </si>
  <si>
    <t>76532 4CC0A P323外転</t>
  </si>
  <si>
    <t>76533 4CC0A P323外転</t>
  </si>
  <si>
    <t>76572 4CC0A P323外転</t>
  </si>
  <si>
    <t>76573 4CC0A P323外転</t>
  </si>
  <si>
    <t>75556 4BC1B K70</t>
  </si>
  <si>
    <t>75557 4BC1B K70</t>
  </si>
  <si>
    <t>76456/7 4CE0A ZよりJ70</t>
  </si>
  <si>
    <t>76456/7 4CE0A-E ZよりJ70</t>
  </si>
  <si>
    <t>76456/7 6FK0A ZよりJ70</t>
  </si>
  <si>
    <t>76218/9 4CC0A J70 Rへ</t>
  </si>
  <si>
    <t>76332/3 4CC1A K70 Rへ</t>
  </si>
  <si>
    <t>76452 6MA0A K70</t>
  </si>
  <si>
    <t>76452 6MT0A K70</t>
  </si>
  <si>
    <t>76453 6MT0A K70</t>
  </si>
  <si>
    <t>77662/3 6MR0A B309</t>
  </si>
  <si>
    <t>78142/3 6MA0A B309</t>
  </si>
  <si>
    <t>76483 6MA0A K70 Rへ</t>
  </si>
  <si>
    <t>76742/3 6MA0A W70 Rへ</t>
  </si>
  <si>
    <t>64182/3 6RA1A K70</t>
  </si>
  <si>
    <t>66322/3 6RA0A J70</t>
  </si>
  <si>
    <t>75112 6RA0A J70</t>
  </si>
  <si>
    <t>75113 6RA0A J70</t>
  </si>
  <si>
    <t>75312 6RA1A TへK70</t>
  </si>
  <si>
    <t>5253C J1800 TへDGメタル</t>
  </si>
  <si>
    <t>75313 6RA1A TへK70</t>
  </si>
  <si>
    <t>5253C J1700 TへDGメタル</t>
  </si>
  <si>
    <t>75692/3 6RA1A J70</t>
  </si>
  <si>
    <t>76452 6RA0A K70</t>
  </si>
  <si>
    <t>76453 6RA0A K70</t>
  </si>
  <si>
    <t>76482/3 6RA0A K70</t>
  </si>
  <si>
    <t>76482/3 6RA1A K70</t>
  </si>
  <si>
    <t>76764 6RA0A K70</t>
  </si>
  <si>
    <t>76765 6RA0A K70</t>
  </si>
  <si>
    <t>61137 B5010 5016 Rより</t>
  </si>
  <si>
    <t>61138 B5010 5016 Rより</t>
  </si>
  <si>
    <t>5253C D6100 DG-Eメタル</t>
  </si>
  <si>
    <t>9450B 39500 DG-E K70</t>
  </si>
  <si>
    <t>9450B 39400 DG-E K70</t>
  </si>
  <si>
    <t>64184 JG00A 爪廃却 WへB301</t>
  </si>
  <si>
    <t>64185 JG00A 爪廃却 WへB301</t>
  </si>
  <si>
    <t>67112 JG00A 爪無しJ70</t>
  </si>
  <si>
    <t>67112 JG40A 爪無しJ70</t>
  </si>
  <si>
    <t>67112 JM00A P323外転 J70</t>
  </si>
  <si>
    <t>756R2/3 JG00A J70</t>
  </si>
  <si>
    <t>75632 JG00A J70 P323外転</t>
  </si>
  <si>
    <t>75632 JH00A J70 P323外転</t>
  </si>
  <si>
    <t>75632 1YA0A J70 P323外転</t>
  </si>
  <si>
    <t>75632 JM00A J70 P323外転</t>
  </si>
  <si>
    <t>76572 JM00A 爪廃却 K70</t>
  </si>
  <si>
    <t>76573 JM00A 爪廃却 K70</t>
  </si>
  <si>
    <t>74798 JM00ACE 爪無し T308</t>
  </si>
  <si>
    <t>76632 JM00A 爪廃却 J70</t>
  </si>
  <si>
    <t>76633 JM00A 爪廃却 J70</t>
  </si>
  <si>
    <t>76532 JM00B Wへ J70</t>
  </si>
  <si>
    <t>76533 JM00B Wへ J70</t>
  </si>
  <si>
    <t>76232 JM00A 爪廃却 K70</t>
  </si>
  <si>
    <t>76233 JM00A 爪廃却 K70</t>
  </si>
  <si>
    <t>75174 JG00A K30</t>
  </si>
  <si>
    <t>75174 JG00A-K K70</t>
  </si>
  <si>
    <t>75152/3 JG00A-K 爪廃却 5016</t>
  </si>
  <si>
    <t>75512 6MA0A WよりW70</t>
  </si>
  <si>
    <t>75513 6MA0A WよりW70</t>
  </si>
  <si>
    <t>75636 1VX0A-G UPZ</t>
  </si>
  <si>
    <t>75636 6MA0B B301</t>
  </si>
  <si>
    <t>75658/9 JG00A K70⇒B301</t>
  </si>
  <si>
    <t>75196 JN20A W70</t>
  </si>
  <si>
    <t>75172 JN20A B302</t>
  </si>
  <si>
    <t>75173 JN20A B302</t>
  </si>
  <si>
    <t>75312 3NU0A K70</t>
  </si>
  <si>
    <t>75512 JN20A W70</t>
  </si>
  <si>
    <t>75512 3NU0A W70</t>
  </si>
  <si>
    <t>75513 JN20A W70</t>
  </si>
  <si>
    <t>75513 3NU0A W70</t>
  </si>
  <si>
    <t>76532 JN20A B301</t>
  </si>
  <si>
    <t>76533 JN20A B301</t>
  </si>
  <si>
    <t>76654/5 3TU0A BへB301</t>
  </si>
  <si>
    <t>76742/3 JN20A B301</t>
  </si>
  <si>
    <t>76752 JN20A K30</t>
  </si>
  <si>
    <t>76752 JN20A RWB</t>
  </si>
  <si>
    <t>79112 JN20A 追浜逆送</t>
  </si>
  <si>
    <t>79112 JN90A 追浜逆送</t>
  </si>
  <si>
    <t>79113 JN20A 追浜逆送</t>
  </si>
  <si>
    <t>17285 1LA0A02 Wへ K70</t>
  </si>
  <si>
    <t>74542 1LA0B K70</t>
  </si>
  <si>
    <t>75617 1LA0A WへK70</t>
  </si>
  <si>
    <t>75662/3 1LA0A WへB309</t>
  </si>
  <si>
    <t>76426 1LA0A B301</t>
  </si>
  <si>
    <t>76427 1LA0A B301</t>
  </si>
  <si>
    <t>76452 1LA0A B301</t>
  </si>
  <si>
    <t>76453 1LA0A B301</t>
  </si>
  <si>
    <t>764B4/5 1LA0A B301</t>
  </si>
  <si>
    <t>764B4/5 1LB0A B301</t>
  </si>
  <si>
    <t>85034/5 1LA0A01 B309</t>
  </si>
  <si>
    <t>85034/5 1LA0A02 B309</t>
  </si>
  <si>
    <t>74516 1JA0A K30</t>
  </si>
  <si>
    <t>74516 1JB0A K30</t>
  </si>
  <si>
    <t>74517 1JA0A K30</t>
  </si>
  <si>
    <t>74517 1JB0A K30</t>
  </si>
  <si>
    <t>74532/3 1JA1A K30</t>
  </si>
  <si>
    <t>76532/3 6AX0A K70</t>
  </si>
  <si>
    <t>67408/9 1JA0A X70</t>
  </si>
  <si>
    <t>67408/9 1JB0A X70</t>
  </si>
  <si>
    <t>75182 1JB0A K70</t>
  </si>
  <si>
    <t>75183 1JB0A K70</t>
  </si>
  <si>
    <t>75518/9 1JA0A K70</t>
  </si>
  <si>
    <t>75528/9 1JA0A X70</t>
  </si>
  <si>
    <t>764B8 1JB0A B301</t>
  </si>
  <si>
    <t>764B9 1JB0A B301</t>
  </si>
  <si>
    <t>75197 1AA0A 爪無しK70</t>
  </si>
  <si>
    <t>75632 1AA0A01</t>
    <phoneticPr fontId="47"/>
  </si>
  <si>
    <t>74516 1GR0A 爪無し B309 Bへ</t>
  </si>
  <si>
    <t>76452 1GR0A 爪無し W70</t>
  </si>
  <si>
    <t>76453 1GR0A 爪無し W70</t>
  </si>
  <si>
    <t>17205 1VA0A K30</t>
  </si>
  <si>
    <t>17205 5TA0A K30</t>
  </si>
  <si>
    <t>17206 CY00A K30</t>
  </si>
  <si>
    <t>17205 1VB0A K30</t>
  </si>
  <si>
    <t>17206 CY10A K30</t>
  </si>
  <si>
    <t>75112 5TA0A W70</t>
  </si>
  <si>
    <t>75113 5TA0A W70</t>
  </si>
  <si>
    <t>76232 1VA0A K70</t>
  </si>
  <si>
    <t>76232 1VA0B K70</t>
  </si>
  <si>
    <t>76584/5 1VA0A W70</t>
  </si>
  <si>
    <t>76516 1VA0A K70</t>
  </si>
  <si>
    <t>76517 1VA0A K70</t>
  </si>
  <si>
    <t>74558 5TA0A K30</t>
  </si>
  <si>
    <t>74559 5TA0A K30</t>
  </si>
  <si>
    <t>75522/3 5TA0A W70</t>
  </si>
  <si>
    <t>76452 5TA0A WへW70</t>
  </si>
  <si>
    <t>76453 5TA0A WへW70</t>
  </si>
  <si>
    <t>75534/5 5TA0A WへW70</t>
  </si>
  <si>
    <t>75682/3 5TA0A B309 Rより</t>
  </si>
  <si>
    <t>75662/3 5TL0A B301</t>
  </si>
  <si>
    <t>54292/3 3XA0A WへK70</t>
  </si>
  <si>
    <t>61212/3 3XA0A Bへ</t>
  </si>
  <si>
    <t>61212/3 3XA0A/3XE0A Bへ</t>
  </si>
  <si>
    <t>61212/3 3XA2A Bへ</t>
  </si>
  <si>
    <t>61212/3 3XE2A/3XA2A Bへ</t>
  </si>
  <si>
    <t>75112 5YJ0A K30</t>
  </si>
  <si>
    <t>75113 5YJ0A K30</t>
  </si>
  <si>
    <t>75112 3XE0A K30</t>
  </si>
  <si>
    <t>75113 3XE0A K30</t>
  </si>
  <si>
    <t>74554 3XA0A B309</t>
  </si>
  <si>
    <t>74554 3XA0B B309</t>
  </si>
  <si>
    <t>74554 3XR0A B309</t>
  </si>
  <si>
    <t>74282 3XA0AUF B309シン</t>
  </si>
  <si>
    <t>74282 3XE0AUF B309シン</t>
  </si>
  <si>
    <t>74282 5YJ0A B309シン</t>
  </si>
  <si>
    <t>74282 5YJ0B B309シン</t>
  </si>
  <si>
    <t>74282 5YJ0D B309シン</t>
  </si>
  <si>
    <t>74332/3 3VA0A 小山外転</t>
  </si>
  <si>
    <t>76232 3VA0A 逆送</t>
  </si>
  <si>
    <t>76233 3VA0A 逆送</t>
  </si>
  <si>
    <t>76272 3VA0A 返却逆送</t>
  </si>
  <si>
    <t>76273 3VA0A 返却逆送</t>
  </si>
  <si>
    <t>76340/1 3VA0A 返却逆送</t>
  </si>
  <si>
    <t>76242 3VA0A 外転J70</t>
  </si>
  <si>
    <t>76243 3VA0A 外転J70</t>
  </si>
  <si>
    <t>76572 3VA0A 逆送</t>
  </si>
  <si>
    <t>76573 3VA0A 逆送</t>
  </si>
  <si>
    <t>76516/7 3VA0A P323外転</t>
  </si>
  <si>
    <t>76634/5 3VA0A P323外転</t>
  </si>
  <si>
    <t>79142 3VA0A Uへ 逆送</t>
  </si>
  <si>
    <t>67112 4CB0A P323外転</t>
  </si>
  <si>
    <t>67112 4CC0A P323外転</t>
  </si>
  <si>
    <t>74372 4CB0A B309</t>
  </si>
  <si>
    <t>75262/3 4CB5A B301</t>
  </si>
  <si>
    <t>75262/3 6FK5A B301</t>
  </si>
  <si>
    <t>75632 4CE0A J70 P323外転</t>
  </si>
  <si>
    <t>76516/7 4CC0A K70</t>
  </si>
  <si>
    <t>76272 4CC0A K70</t>
  </si>
  <si>
    <t>76273 4CC0A K70</t>
  </si>
  <si>
    <t>76426 4CC0A RへK70</t>
  </si>
  <si>
    <t>76427 4CC0A RへK70</t>
  </si>
  <si>
    <t>76456/7 4CE0A WへJ70</t>
  </si>
  <si>
    <t>76456/7 6FK0A WへW70</t>
  </si>
  <si>
    <t>75556 4BC1B Wへ K70</t>
  </si>
  <si>
    <t>75557 4BC1B Wへ K70</t>
  </si>
  <si>
    <t>76582/3 4CF0B J70⇒K70</t>
  </si>
  <si>
    <t>64122/3 4CB0A RよりJ70</t>
  </si>
  <si>
    <t>75632 6MA0A P323外転</t>
  </si>
  <si>
    <t>76752/3 6MA0A W70</t>
  </si>
  <si>
    <t>76636/7 6MR0A B309</t>
  </si>
  <si>
    <t>64184/5 6MA0A Rより K70</t>
  </si>
  <si>
    <t>62518/9 6RA0A K70</t>
  </si>
  <si>
    <t>64194/5 6RA0A B309</t>
  </si>
  <si>
    <t>74332/3 6RA0A</t>
    <phoneticPr fontId="47"/>
  </si>
  <si>
    <t>5253C J9800/J9700 DGメタル</t>
  </si>
  <si>
    <t>74372 6RA0A B309</t>
  </si>
  <si>
    <t>5253B X2700 DGメタル</t>
  </si>
  <si>
    <t>75134/5 6RA0A J70</t>
  </si>
  <si>
    <t>75528/9 6RA0A J70</t>
  </si>
  <si>
    <t>755C4/5 6RA0A J70</t>
  </si>
  <si>
    <t>76246/7 6RA0A J70</t>
  </si>
  <si>
    <t>76714 6RA0A J70</t>
  </si>
  <si>
    <t>76715 6RA0A J70</t>
  </si>
  <si>
    <t>5253C D4100 DG-Eメタル</t>
  </si>
  <si>
    <t>5253C D5500 DG-Eメタル</t>
  </si>
  <si>
    <t>5240C 66500 DG-Eメタル</t>
  </si>
  <si>
    <t>67413 6US0B 完成品(日トレ)</t>
  </si>
  <si>
    <t>67413 6RL0B J70</t>
  </si>
  <si>
    <t>5253C S6800 DG-Eメタル</t>
  </si>
  <si>
    <t>5253C D7100 DG-Eメタル</t>
  </si>
  <si>
    <t>5253C D7200 DG-Eメタル</t>
  </si>
  <si>
    <t>67331 21G00 日車</t>
  </si>
  <si>
    <t>67331 21G00-E KD</t>
  </si>
  <si>
    <t>67331 21G00-B B302</t>
  </si>
  <si>
    <t>74755 65Y0001 P303</t>
  </si>
  <si>
    <t>93634 01G00-G 逆送</t>
  </si>
  <si>
    <t>79146 0N800 B309</t>
  </si>
  <si>
    <t>66812 92G00 B302</t>
  </si>
  <si>
    <t>66812 92G10 B302</t>
  </si>
  <si>
    <t>62532 WL00001 逆送N⇒A</t>
  </si>
  <si>
    <t>62522/3 80F00 K70⇒M70</t>
  </si>
  <si>
    <t>62522/3 85F00 K70⇒M70</t>
  </si>
  <si>
    <t>96112 0W700 B309</t>
  </si>
  <si>
    <t>96113 0W700 B309</t>
  </si>
  <si>
    <t>62522/3 0W000 B309</t>
  </si>
  <si>
    <t>62032 6N000-B B309</t>
  </si>
  <si>
    <t>73256 4M500 K30</t>
  </si>
  <si>
    <t>78136/7 4M500 B309</t>
  </si>
  <si>
    <t>78142 6N600 B309</t>
  </si>
  <si>
    <t>78143 6N600 B309</t>
  </si>
  <si>
    <t>79113 6N600 B309</t>
  </si>
  <si>
    <t>85232/3 4M400 B301</t>
  </si>
  <si>
    <t>79112 4M400 B309</t>
  </si>
  <si>
    <t>79113 4M400 B309</t>
  </si>
  <si>
    <t>79113 4M500 B309</t>
  </si>
  <si>
    <t>79112 85F00 B309</t>
  </si>
  <si>
    <t>76632 8H300 M70</t>
  </si>
  <si>
    <t>76633 8H300 M70</t>
  </si>
  <si>
    <t>62036 8H700 A526</t>
  </si>
  <si>
    <t>62038 8H710 A526</t>
  </si>
  <si>
    <t>79142 8H300 B309</t>
  </si>
  <si>
    <t>62512 AU00001 K70⇒M70</t>
  </si>
  <si>
    <t>78136/7 9Y000 B309</t>
  </si>
  <si>
    <t>78142 9Y00001 B309</t>
  </si>
  <si>
    <t>78143 9Y00001 B309</t>
  </si>
  <si>
    <t>62522/3 4U000 K70⇒M70</t>
  </si>
  <si>
    <t>17285 EN10001 B301</t>
  </si>
  <si>
    <t>85032 EN000 K30</t>
  </si>
  <si>
    <t>61413/4 B5010 B70</t>
  </si>
  <si>
    <t>74317 JG00A K30</t>
  </si>
  <si>
    <t>74317 JG00A-K K70</t>
  </si>
  <si>
    <t>85032 JG00A K70</t>
  </si>
  <si>
    <t>85032 JG00ACE T308</t>
  </si>
  <si>
    <t>17285 JM00A B301</t>
  </si>
  <si>
    <t>73236 JM000 B309</t>
  </si>
  <si>
    <t>79142 JM00A B309</t>
  </si>
  <si>
    <t>77652/3 JM00A B309</t>
  </si>
  <si>
    <t>17285 1AA1A/2A</t>
    <phoneticPr fontId="47"/>
  </si>
  <si>
    <t>67408 1AA0A B302</t>
  </si>
  <si>
    <t>67409 1AA0A B302</t>
  </si>
  <si>
    <t>76742 1AA0A W70</t>
  </si>
  <si>
    <t>76743 1AA0A W70</t>
  </si>
  <si>
    <t>75636/7 1GR0A W70</t>
  </si>
  <si>
    <t>64124 JN20A W70※KD有り</t>
  </si>
  <si>
    <t>64125 JN20A W70※KD有り</t>
  </si>
  <si>
    <t>67418 JN20A B309</t>
  </si>
  <si>
    <t>75942/3 JN20A B302</t>
  </si>
  <si>
    <t>76731 JN21A B302</t>
  </si>
  <si>
    <t>78136 JN20A B301</t>
  </si>
  <si>
    <t>78137 JN20A B301</t>
  </si>
  <si>
    <t>78142/3 JN20A B301</t>
  </si>
  <si>
    <t>17422 1LB0C01 K70</t>
  </si>
  <si>
    <t>17423 1LB0C01 K70</t>
  </si>
  <si>
    <t>80633 1LC0A B302</t>
  </si>
  <si>
    <t>67332 1ZR0C K70</t>
  </si>
  <si>
    <t>62518 1JA0A B302</t>
  </si>
  <si>
    <t>62518 1JB0A B302</t>
  </si>
  <si>
    <t>62519 1JA0A B302</t>
  </si>
  <si>
    <t>62519 1JB0A B302</t>
  </si>
  <si>
    <t>77614 3VA0A 逆送</t>
  </si>
  <si>
    <t>77615 3VA0A 逆送</t>
  </si>
  <si>
    <t>751T7 6FK0A P309外転</t>
  </si>
  <si>
    <t>BRQP33552-1</t>
    <phoneticPr fontId="47"/>
  </si>
  <si>
    <t>BRQP33553-1</t>
    <phoneticPr fontId="47"/>
  </si>
  <si>
    <t>BRQP33554-1</t>
    <phoneticPr fontId="47"/>
  </si>
  <si>
    <t>79112 AU100 B302</t>
  </si>
  <si>
    <t>UPK_TEST.main_masters</t>
    <phoneticPr fontId="46"/>
  </si>
  <si>
    <t>67408/9 4M400</t>
  </si>
  <si>
    <t>76742/3 4M400-1</t>
  </si>
  <si>
    <t>64132/3 AU000</t>
  </si>
  <si>
    <t>76634/5 8H300</t>
  </si>
  <si>
    <t>78118/9 8H300</t>
  </si>
  <si>
    <t>78118/9 8H710</t>
  </si>
  <si>
    <t>64122/3 EN000</t>
  </si>
  <si>
    <t>67408/9 EN000</t>
  </si>
  <si>
    <t>75262/3 EN000</t>
  </si>
  <si>
    <t>61231/2 B5010</t>
  </si>
  <si>
    <t>61231/2 B5020</t>
  </si>
  <si>
    <t>61231/2 B5020-B</t>
  </si>
  <si>
    <t>61231/2 B5030</t>
  </si>
  <si>
    <t>75522/3 JG00A</t>
  </si>
  <si>
    <t>75522/3 JG00A-E</t>
  </si>
  <si>
    <t>77652/3 JM00A</t>
  </si>
  <si>
    <t>77632/3 JM00A</t>
  </si>
  <si>
    <t>77646/7 JM00A</t>
  </si>
  <si>
    <t>76742/3 JM00A</t>
  </si>
  <si>
    <t>64142/3 1AA0A</t>
  </si>
  <si>
    <t>64142/3 1AA0A-K</t>
  </si>
  <si>
    <t>75536/7 1AC0A</t>
  </si>
  <si>
    <t>75536/7 1AC0A-E</t>
  </si>
  <si>
    <t>745J4/5 1GR0A</t>
  </si>
  <si>
    <t>748B2/3 1GR0ATE</t>
  </si>
  <si>
    <t>76456/7 1GR0A</t>
  </si>
  <si>
    <t>76366/7 1VA0A</t>
  </si>
  <si>
    <t>76366/7 1VA0A-E</t>
  </si>
  <si>
    <t>64142/3 3TU0A/JN20A-E</t>
  </si>
  <si>
    <t>64142/3 3TU0A/JN20A</t>
  </si>
  <si>
    <t>67408/9 JN20A</t>
  </si>
  <si>
    <t>67408/9 JN20A-E</t>
  </si>
  <si>
    <t>75432/3 JN20A</t>
  </si>
  <si>
    <t>76272/3 JN20A</t>
  </si>
  <si>
    <t>76272/3 JN20A-E</t>
  </si>
  <si>
    <t>764B4/5 JN20A</t>
  </si>
  <si>
    <t>64182/3 1LA0A</t>
  </si>
  <si>
    <t>745B6/7 1LA0A</t>
  </si>
  <si>
    <t>745B6/7 1LA0A-G</t>
  </si>
  <si>
    <t>76456/7 1LA0A</t>
  </si>
  <si>
    <t>76456/7 1LA0A-G</t>
  </si>
  <si>
    <t>756C0/1 1LA0A</t>
  </si>
  <si>
    <t>756C0/1 1LA0A-G</t>
  </si>
  <si>
    <t>76272/3 1LA0A</t>
  </si>
  <si>
    <t>64112/3 1JA0A-B</t>
  </si>
  <si>
    <t>64142/3 1JA0A</t>
  </si>
  <si>
    <t>76332/3 3VA0A</t>
  </si>
  <si>
    <t>80118/9 3VA0A</t>
  </si>
  <si>
    <t>76316/7 3VA0A</t>
  </si>
  <si>
    <t>755C4/5 3VA0A</t>
  </si>
  <si>
    <t>64122/3 4CB0A</t>
  </si>
  <si>
    <t>64122/3 4CB0A-E</t>
  </si>
  <si>
    <t>64184/5 4CB0A</t>
  </si>
  <si>
    <t>74516/7 4CE0A</t>
  </si>
  <si>
    <t>74516/7 4CE0A-E</t>
  </si>
  <si>
    <t>74516/7 4CE1A</t>
  </si>
  <si>
    <t>76218/9 4CC0A</t>
  </si>
  <si>
    <t>76232/3 4CC0A</t>
  </si>
  <si>
    <t>64112/3 5TA0A</t>
  </si>
  <si>
    <t>75534/5 5TA0A</t>
  </si>
  <si>
    <t>75682/3 5TA0A</t>
  </si>
  <si>
    <t>76242/3 5TA0A</t>
  </si>
  <si>
    <t>76242/3 5TA1A</t>
  </si>
  <si>
    <t>64184/5 6MA0A</t>
  </si>
  <si>
    <t>74516/7 6FM0A</t>
  </si>
  <si>
    <t>74516/7 6MA0A</t>
  </si>
  <si>
    <t>75528/9 6MA0A</t>
  </si>
  <si>
    <t>76456/7 6MA0A</t>
  </si>
  <si>
    <t>76742/3 6MA0A</t>
  </si>
  <si>
    <t>76332/3 4CC1A</t>
  </si>
  <si>
    <t>75662/3 5TL0A</t>
  </si>
  <si>
    <t>76456/7 6MR0A</t>
  </si>
  <si>
    <t>78118/9 6MA0AUF</t>
  </si>
  <si>
    <t>64112/3 6RA0A</t>
  </si>
  <si>
    <t>64122/3 6RA0A</t>
  </si>
  <si>
    <t>5220A M7400/M7300</t>
  </si>
  <si>
    <t>64182/3 6RA0A</t>
  </si>
  <si>
    <t>67466/7 6RA0A</t>
  </si>
  <si>
    <t>75186/7 6RA0A</t>
  </si>
  <si>
    <t>751B0/1 6RA0A</t>
  </si>
  <si>
    <t>5253 CG9800/BY9300</t>
  </si>
  <si>
    <t>75262/3 6RA0A</t>
  </si>
  <si>
    <t>5220A M8400/M8300</t>
  </si>
  <si>
    <t>75494/5 6RA0A</t>
  </si>
  <si>
    <t>5253C A5800/A5700</t>
  </si>
  <si>
    <t>75522/3 6RA0A</t>
  </si>
  <si>
    <t>5253C A9600/A9500</t>
  </si>
  <si>
    <t>75942/3 6RA1A</t>
  </si>
  <si>
    <t>5220A N0200/N0100</t>
  </si>
  <si>
    <t>76242/3 6RA0A</t>
  </si>
  <si>
    <t>62522/3 5TA0A</t>
  </si>
  <si>
    <t>75556/7 5TA0A</t>
  </si>
  <si>
    <t>76352/3 5TA1A</t>
  </si>
  <si>
    <t>76642/3 5TA0A</t>
  </si>
  <si>
    <t>79126/7 5TA0A</t>
  </si>
  <si>
    <t>80142/3 5TA0A</t>
  </si>
  <si>
    <t>80148/9 5TA0A</t>
  </si>
  <si>
    <t>64182/3 6MA0A</t>
  </si>
  <si>
    <t>75186/7 6MA0A</t>
  </si>
  <si>
    <t>74542/3 6MR0A</t>
  </si>
  <si>
    <t>63122/3 6GW0A</t>
  </si>
  <si>
    <t>64178/9 6RA0A</t>
  </si>
  <si>
    <t>641G0/1 6RA0A</t>
  </si>
  <si>
    <t>75176/7 6RA0A</t>
  </si>
  <si>
    <t>75658/9 6RA0A</t>
  </si>
  <si>
    <t>75662/3 6RA0A</t>
  </si>
  <si>
    <t>75934/5 6RA0A</t>
  </si>
  <si>
    <t>75942/3 6RA0A</t>
  </si>
  <si>
    <t>76464/5 6RA0A</t>
  </si>
  <si>
    <t>9450C 04300/04500</t>
  </si>
  <si>
    <t>764B0/1 4M400</t>
  </si>
  <si>
    <t>76546/7 4M400</t>
  </si>
  <si>
    <t>76316/7 4M400</t>
  </si>
  <si>
    <t>75672/3 3XA1A</t>
  </si>
  <si>
    <t>73234/5 3VA0A</t>
  </si>
  <si>
    <t>76320/1 3VA0B</t>
  </si>
  <si>
    <t>62522/3 3VA0A</t>
  </si>
  <si>
    <t>751F2/3 3VA0A</t>
  </si>
  <si>
    <t>751F6/7 3VA0A</t>
  </si>
  <si>
    <t>767C2/3 6MA0A</t>
  </si>
  <si>
    <t>756B4/5 5TL0A</t>
  </si>
  <si>
    <t>9450B 99000/98900</t>
  </si>
  <si>
    <t>9450C 03300/02700</t>
  </si>
  <si>
    <t>9450C 03400/02800</t>
  </si>
  <si>
    <t>751N8/9 6RA0ABL</t>
  </si>
  <si>
    <t>75174/5 6RA0ABL</t>
  </si>
  <si>
    <t>5253C F0200/0100BL</t>
  </si>
  <si>
    <t>75174/5 6RL0ABL</t>
  </si>
  <si>
    <t>76532/3 4CC0AT1</t>
  </si>
  <si>
    <t>76532/3 4CC0AT2</t>
  </si>
  <si>
    <t>76572/3 4CC0AT2</t>
  </si>
  <si>
    <t>75112/3 JG00A01</t>
  </si>
  <si>
    <t>75134/5 JG40A01</t>
  </si>
  <si>
    <t>76532/3 JM00B01</t>
  </si>
  <si>
    <t>76532/3 JM00B02</t>
  </si>
  <si>
    <t>75112/3 5TA0AT1</t>
  </si>
  <si>
    <t>75134/5 5TA0AT1</t>
  </si>
  <si>
    <t>62522/3 80F00</t>
  </si>
  <si>
    <t>75134/5 JG00A01</t>
  </si>
  <si>
    <t>75112/3 1AA0AT1</t>
  </si>
  <si>
    <t>9450C 04000/03800</t>
  </si>
  <si>
    <t>5253C J2200/J2100</t>
  </si>
  <si>
    <t>5253C K1000/K0900</t>
  </si>
  <si>
    <t>5253C K3000/K2900</t>
  </si>
  <si>
    <t>5253C A4600/A4500</t>
  </si>
  <si>
    <t>76806/7 0W001</t>
  </si>
  <si>
    <t>9606/7 14193</t>
  </si>
  <si>
    <t>9608/9 14193</t>
  </si>
  <si>
    <t>78118/9 0N000</t>
  </si>
  <si>
    <t>85212/3 40F29</t>
  </si>
  <si>
    <t>75522/3 4M400</t>
  </si>
  <si>
    <t>75522/3 5M500/5M000</t>
  </si>
  <si>
    <t>76452/3 4M400</t>
  </si>
  <si>
    <t>76456/7 4M400</t>
  </si>
  <si>
    <t>80118/9 4M700</t>
  </si>
  <si>
    <t>80126/7 4M400</t>
  </si>
  <si>
    <t>80238/9 4M400</t>
  </si>
  <si>
    <t>82118/9 4M400</t>
  </si>
  <si>
    <t>82126/7 4M400</t>
  </si>
  <si>
    <t>82126/7 4M700</t>
  </si>
  <si>
    <t>82126/7 5M400</t>
  </si>
  <si>
    <t>76234/5 8H700</t>
  </si>
  <si>
    <t>76274/5 8H300</t>
  </si>
  <si>
    <t>17285 EN00002/3</t>
  </si>
  <si>
    <t>85064/5 1DA0A</t>
  </si>
  <si>
    <t>66362/3 1GR0A</t>
  </si>
  <si>
    <t>743F2/3 1GR0C</t>
  </si>
  <si>
    <t>743F2/3 1GR0D</t>
  </si>
  <si>
    <t>743F2/3 1GR0E</t>
  </si>
  <si>
    <t>76486/7 1GR0A</t>
  </si>
  <si>
    <t>76654/5 3TU0A</t>
  </si>
  <si>
    <t>74558/9 1LA0A-B</t>
  </si>
  <si>
    <t>74558/9 1LA0A</t>
  </si>
  <si>
    <t>75492/3 1JB0A</t>
  </si>
  <si>
    <t>61212/3 3XA0A</t>
  </si>
  <si>
    <t>61212/3 3XA0A/3XE0A</t>
  </si>
  <si>
    <t>61212/3 3XA2A</t>
  </si>
  <si>
    <t>61212/3 3XE2A/3XA2A</t>
  </si>
  <si>
    <t>76332/3 3XC0A</t>
  </si>
  <si>
    <t>76246/7 3XJ0A</t>
  </si>
  <si>
    <t>76352/3 01G00</t>
  </si>
  <si>
    <t>80142/3 4M400</t>
  </si>
  <si>
    <t>82118/9 5M000</t>
  </si>
  <si>
    <t>91314/5 0W000-P</t>
  </si>
  <si>
    <t>91318/9 0W000-P</t>
  </si>
  <si>
    <t>9640/1 14220</t>
  </si>
  <si>
    <t>74332/3 4M400</t>
  </si>
  <si>
    <t>76242/3 4M408/400</t>
  </si>
  <si>
    <t>76752/3 CN00001</t>
  </si>
  <si>
    <t>75152/3 EN000</t>
  </si>
  <si>
    <t>76456/7 EN000</t>
  </si>
  <si>
    <t>76456/7 EN100</t>
  </si>
  <si>
    <t>76752/3 EN000</t>
  </si>
  <si>
    <t>76456/7 CA000</t>
  </si>
  <si>
    <t>76752/3 CA000</t>
  </si>
  <si>
    <t>67408/9 9Y000</t>
  </si>
  <si>
    <t>76752/3 JG00A</t>
  </si>
  <si>
    <t>76752/3 JG40A</t>
  </si>
  <si>
    <t>67408/9 1GR0A</t>
  </si>
  <si>
    <t>75528/9 1AA0A</t>
  </si>
  <si>
    <t>76752/3 1AC0A</t>
  </si>
  <si>
    <t>75528/9 JN20A</t>
  </si>
  <si>
    <t>75662/3 1LA0A</t>
  </si>
  <si>
    <t>75522/3 1LA0A</t>
  </si>
  <si>
    <t>85034/5 1LB0A01</t>
  </si>
  <si>
    <t>85034/5 1LB0A02</t>
  </si>
  <si>
    <t>75522/3 1JA0A</t>
  </si>
  <si>
    <t>76428/9 1JA0A</t>
  </si>
  <si>
    <t>54292/3 3XA0A</t>
  </si>
  <si>
    <t>54294/5 5YJ0A/3XA0A</t>
  </si>
  <si>
    <t>76332/3 1VA0A</t>
  </si>
  <si>
    <t>76332/3 1VA0B</t>
  </si>
  <si>
    <t>75262/3 1VA0A</t>
  </si>
  <si>
    <t>76312/3 4CC0A</t>
  </si>
  <si>
    <t>76456/7 4CE0A</t>
  </si>
  <si>
    <t>76456/7 4CE0A-E</t>
  </si>
  <si>
    <t>76456/7 6FK0A</t>
  </si>
  <si>
    <t>77662/3 6MR0A</t>
  </si>
  <si>
    <t>78142/3 6MA0A</t>
  </si>
  <si>
    <t>64182/3 6RA1A</t>
  </si>
  <si>
    <t>66322/3 6RA0A</t>
  </si>
  <si>
    <t>75692/3 6RA1A</t>
  </si>
  <si>
    <t>5253C B4800/B4700</t>
  </si>
  <si>
    <t>76482/3 6RA0A</t>
  </si>
  <si>
    <t>76482/3 6RA1A</t>
  </si>
  <si>
    <t>5253C A0800/A0700</t>
  </si>
  <si>
    <t>756R2/3 JG00A</t>
  </si>
  <si>
    <t>75152/3 JG00A-K</t>
  </si>
  <si>
    <t>75658/9 JG00A</t>
  </si>
  <si>
    <t>76742/3 JN20A</t>
  </si>
  <si>
    <t>764B4/5 1LA0A</t>
  </si>
  <si>
    <t>764B4/5 1LB0A</t>
  </si>
  <si>
    <t>85034/5 1LA0A01</t>
  </si>
  <si>
    <t>85034/5 1LA0A02</t>
  </si>
  <si>
    <t>74532/3 1JA1A</t>
  </si>
  <si>
    <t>76532/3 6AX0A</t>
  </si>
  <si>
    <t>67408/9 1JA0A</t>
  </si>
  <si>
    <t>67408/9 1JB0A</t>
  </si>
  <si>
    <t>75518/9 1JA0A</t>
  </si>
  <si>
    <t>75528/9 1JA0A</t>
  </si>
  <si>
    <t>64182/3 1AA0A</t>
  </si>
  <si>
    <t>76456/7 1AC0A</t>
  </si>
  <si>
    <t>76584/5 1VA0A</t>
  </si>
  <si>
    <t>75522/3 5TA0A</t>
  </si>
  <si>
    <t>74332/3 3VA0A</t>
  </si>
  <si>
    <t>76340/1 3VA0A</t>
  </si>
  <si>
    <t>76516/7 3VA0A</t>
  </si>
  <si>
    <t>76634/5 3VA0A</t>
  </si>
  <si>
    <t>75262/3 4CB5A</t>
  </si>
  <si>
    <t>75262/3 6FK5A</t>
  </si>
  <si>
    <t>76516/7 4CC0A</t>
  </si>
  <si>
    <t>76582/3 4CF0B</t>
  </si>
  <si>
    <t>76752/3 6MA0A</t>
  </si>
  <si>
    <t>76636/7 6MR0A</t>
  </si>
  <si>
    <t>62518/9 6RA0A</t>
  </si>
  <si>
    <t>64194/5 6RA0A</t>
  </si>
  <si>
    <t>5220A N300000/N290000</t>
  </si>
  <si>
    <t>74332/3 6RA0A</t>
  </si>
  <si>
    <t>5253C J9800/J9700</t>
  </si>
  <si>
    <t>75134/5 6RA0A</t>
  </si>
  <si>
    <t>75528/9 6RA0A</t>
  </si>
  <si>
    <t>5253C A6600/A6500</t>
  </si>
  <si>
    <t>755C4/5 6RA0A</t>
  </si>
  <si>
    <t>5253C A7400/A7300</t>
  </si>
  <si>
    <t>76246/7 6RA0A</t>
  </si>
  <si>
    <t>62522/3 85F00</t>
  </si>
  <si>
    <t>62522/3 0W000</t>
  </si>
  <si>
    <t>78136/7 4M500</t>
  </si>
  <si>
    <t>85232/3 4M400</t>
  </si>
  <si>
    <t>78136/7 9Y000</t>
  </si>
  <si>
    <t>62522/3 4U000</t>
  </si>
  <si>
    <t>61413/4 B5010</t>
  </si>
  <si>
    <t>17285 1AA1A/2A</t>
  </si>
  <si>
    <t>75636/7 1GR0A</t>
  </si>
  <si>
    <t>75942/3 JN20A</t>
  </si>
  <si>
    <t>78142/3 JN20A</t>
  </si>
  <si>
    <t>圧造課用部品番号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7"/>
  </si>
  <si>
    <t>UPK_TEST.upk_k60</t>
    <phoneticPr fontId="46"/>
  </si>
  <si>
    <t>大日程部番</t>
    <rPh sb="0" eb="1">
      <t>ダイ</t>
    </rPh>
    <rPh sb="1" eb="3">
      <t>ニッテイ</t>
    </rPh>
    <rPh sb="3" eb="5">
      <t>ブバン</t>
    </rPh>
    <phoneticPr fontId="46"/>
  </si>
  <si>
    <t>圧造課用部番</t>
    <rPh sb="0" eb="2">
      <t>アツゾウ</t>
    </rPh>
    <rPh sb="2" eb="3">
      <t>カ</t>
    </rPh>
    <rPh sb="3" eb="4">
      <t>ヨウ</t>
    </rPh>
    <rPh sb="4" eb="6">
      <t>ブバン</t>
    </rPh>
    <phoneticPr fontId="47"/>
  </si>
  <si>
    <t>圧造課用部番
データID</t>
    <rPh sb="0" eb="2">
      <t>アツゾウ</t>
    </rPh>
    <rPh sb="2" eb="3">
      <t>カ</t>
    </rPh>
    <rPh sb="3" eb="4">
      <t>ヨウ</t>
    </rPh>
    <rPh sb="4" eb="6">
      <t>ブバン</t>
    </rPh>
    <phoneticPr fontId="47"/>
  </si>
  <si>
    <t>50</t>
    <phoneticPr fontId="46"/>
  </si>
  <si>
    <t>64142/3 3TU0A/JN20A-E</t>
    <phoneticPr fontId="46"/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</si>
  <si>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</si>
  <si>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</si>
  <si>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</si>
  <si>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</si>
  <si>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</si>
  <si>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</si>
  <si>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</si>
  <si>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</si>
  <si>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</si>
  <si>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</si>
  <si>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</si>
  <si>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</si>
  <si>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</si>
  <si>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</si>
  <si>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</si>
  <si>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</si>
  <si>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</si>
  <si>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</si>
  <si>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</si>
  <si>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</si>
  <si>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</si>
  <si>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</si>
  <si>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</si>
  <si>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</si>
  <si>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</si>
  <si>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</si>
  <si>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</si>
  <si>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</si>
  <si>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</si>
  <si>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</si>
  <si>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</si>
  <si>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</si>
  <si>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</si>
  <si>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</si>
  <si>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</si>
  <si>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</si>
  <si>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</si>
  <si>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</si>
  <si>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</si>
  <si>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</si>
  <si>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</si>
  <si>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</si>
  <si>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</si>
  <si>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</si>
  <si>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</si>
  <si>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</si>
  <si>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</si>
  <si>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</si>
  <si>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</si>
  <si>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</si>
  <si>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</si>
  <si>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</si>
  <si>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</si>
  <si>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</si>
  <si>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</si>
  <si>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</si>
  <si>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</si>
  <si>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</si>
  <si>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</si>
  <si>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</si>
  <si>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</si>
  <si>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</si>
  <si>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</si>
  <si>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</si>
  <si>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</si>
  <si>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</si>
  <si>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</si>
  <si>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</si>
  <si>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</si>
  <si>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</si>
  <si>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</si>
  <si>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</si>
  <si>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</si>
  <si>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</si>
  <si>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</si>
  <si>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</si>
  <si>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</si>
  <si>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</si>
  <si>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</si>
  <si>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</si>
  <si>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</si>
  <si>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</si>
  <si>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</si>
  <si>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</si>
  <si>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</si>
  <si>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</si>
  <si>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</si>
  <si>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</si>
  <si>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</si>
  <si>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</si>
  <si>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</si>
  <si>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</si>
  <si>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</si>
  <si>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</si>
  <si>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</si>
  <si>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</si>
  <si>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</si>
  <si>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</si>
  <si>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</si>
  <si>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</si>
  <si>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</si>
  <si>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</si>
  <si>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</si>
  <si>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</si>
  <si>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</si>
  <si>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</si>
  <si>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</si>
  <si>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</si>
  <si>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</si>
  <si>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</si>
  <si>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</si>
  <si>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</si>
  <si>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</si>
  <si>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</si>
  <si>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</si>
  <si>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</si>
  <si>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</si>
  <si>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</si>
  <si>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</si>
  <si>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</si>
  <si>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</si>
  <si>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</si>
  <si>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</si>
  <si>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</si>
  <si>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</si>
  <si>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</si>
  <si>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</si>
  <si>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</si>
  <si>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</si>
  <si>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</si>
  <si>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</si>
  <si>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</si>
  <si>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</si>
  <si>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</si>
  <si>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</si>
  <si>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</si>
  <si>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</si>
  <si>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</si>
  <si>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</si>
  <si>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</si>
  <si>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</si>
  <si>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</si>
  <si>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</si>
  <si>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</si>
  <si>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</si>
  <si>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</si>
  <si>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</si>
  <si>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</si>
  <si>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</si>
  <si>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</si>
  <si>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</si>
  <si>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</si>
  <si>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</si>
  <si>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</si>
  <si>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</si>
  <si>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</si>
  <si>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</si>
  <si>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</si>
  <si>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</si>
  <si>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</si>
  <si>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</si>
  <si>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</si>
  <si>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</si>
  <si>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</si>
  <si>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</si>
  <si>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</si>
  <si>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</si>
  <si>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</si>
  <si>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</si>
  <si>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</si>
  <si>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</si>
  <si>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</si>
  <si>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</si>
  <si>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</si>
  <si>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</si>
  <si>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</si>
  <si>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</si>
  <si>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</si>
  <si>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</si>
  <si>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</si>
  <si>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</si>
  <si>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</si>
  <si>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</si>
  <si>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</si>
  <si>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</si>
  <si>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</si>
  <si>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</si>
  <si>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</si>
  <si>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</si>
  <si>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</si>
  <si>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</si>
  <si>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</si>
  <si>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</si>
  <si>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</si>
  <si>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</si>
  <si>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</si>
  <si>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</si>
  <si>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</si>
  <si>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</si>
  <si>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</si>
  <si>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</si>
  <si>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</si>
  <si>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</si>
  <si>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</si>
  <si>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</si>
  <si>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</si>
  <si>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</si>
  <si>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</si>
  <si>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</si>
  <si>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</si>
  <si>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</si>
  <si>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</si>
  <si>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</si>
  <si>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</si>
  <si>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</si>
  <si>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</si>
  <si>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</si>
  <si>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</si>
  <si>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</si>
  <si>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</si>
  <si>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</si>
  <si>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</si>
  <si>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</si>
  <si>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</si>
  <si>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</si>
  <si>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</si>
  <si>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</si>
  <si>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</si>
  <si>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</si>
  <si>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</si>
  <si>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</si>
  <si>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</si>
  <si>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</si>
  <si>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</si>
  <si>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</si>
  <si>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</si>
  <si>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</si>
  <si>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</si>
  <si>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</si>
  <si>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</si>
  <si>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</si>
  <si>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</si>
  <si>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</si>
  <si>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</si>
  <si>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</si>
  <si>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</si>
  <si>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</si>
  <si>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</si>
  <si>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</si>
  <si>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</si>
  <si>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</si>
  <si>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</si>
  <si>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</si>
  <si>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</si>
  <si>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</si>
  <si>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</si>
  <si>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</si>
  <si>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</si>
  <si>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</si>
  <si>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</si>
  <si>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</si>
  <si>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</si>
  <si>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</si>
  <si>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</si>
  <si>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</si>
  <si>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</si>
  <si>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</si>
  <si>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</si>
  <si>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</si>
  <si>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</si>
  <si>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</si>
  <si>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</si>
  <si>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</si>
  <si>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</si>
  <si>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</si>
  <si>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</si>
  <si>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</si>
  <si>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</si>
  <si>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</si>
  <si>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</si>
  <si>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</si>
  <si>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</si>
  <si>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</si>
  <si>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</si>
  <si>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</si>
  <si>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</si>
  <si>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</si>
  <si>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</si>
  <si>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</si>
  <si>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</si>
  <si>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</si>
  <si>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</si>
  <si>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</si>
  <si>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</si>
  <si>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</si>
  <si>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</si>
  <si>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</si>
  <si>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</si>
  <si>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</si>
  <si>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</si>
  <si>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</si>
  <si>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</si>
  <si>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</si>
  <si>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</si>
  <si>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</si>
  <si>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</si>
  <si>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</si>
  <si>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</si>
  <si>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</si>
  <si>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</si>
  <si>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</si>
  <si>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</si>
  <si>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</si>
  <si>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</si>
  <si>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</si>
  <si>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</si>
  <si>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</si>
  <si>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</si>
  <si>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</si>
  <si>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</si>
  <si>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</si>
  <si>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</si>
  <si>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</si>
  <si>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</si>
  <si>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</si>
  <si>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</si>
  <si>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</si>
  <si>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</si>
  <si>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</si>
  <si>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</si>
  <si>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</si>
  <si>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</si>
  <si>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</si>
  <si>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</si>
  <si>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</si>
  <si>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</si>
  <si>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</si>
  <si>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</si>
  <si>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</si>
  <si>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</si>
  <si>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</si>
  <si>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</si>
  <si>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</si>
  <si>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</si>
  <si>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</si>
  <si>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</si>
  <si>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</si>
  <si>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</si>
  <si>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</si>
  <si>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</si>
  <si>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</si>
  <si>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</si>
  <si>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</si>
  <si>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</si>
  <si>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</si>
  <si>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</si>
  <si>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</si>
  <si>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</si>
  <si>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</si>
  <si>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</si>
  <si>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</si>
  <si>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</si>
  <si>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</si>
  <si>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</si>
  <si>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</si>
  <si>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</si>
  <si>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</si>
  <si>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</si>
  <si>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</si>
  <si>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</si>
  <si>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</si>
  <si>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</si>
  <si>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</si>
  <si>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</si>
  <si>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</si>
  <si>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</si>
  <si>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</si>
  <si>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</si>
  <si>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</si>
  <si>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</si>
  <si>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</si>
  <si>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</si>
  <si>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</si>
  <si>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</si>
  <si>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</si>
  <si>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</si>
  <si>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</si>
  <si>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</si>
  <si>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</si>
  <si>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</si>
  <si>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</si>
  <si>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</si>
  <si>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</si>
  <si>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</si>
  <si>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</si>
  <si>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</si>
  <si>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</si>
  <si>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</si>
  <si>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</si>
  <si>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</si>
  <si>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</si>
  <si>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</si>
  <si>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</si>
  <si>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</si>
  <si>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</si>
  <si>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</si>
  <si>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</si>
  <si>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</si>
  <si>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</si>
  <si>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</si>
  <si>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</si>
  <si>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</si>
  <si>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</si>
  <si>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</si>
  <si>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</si>
  <si>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</si>
  <si>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</si>
  <si>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</si>
  <si>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</si>
  <si>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</si>
  <si>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</si>
  <si>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</si>
  <si>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</si>
  <si>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</si>
  <si>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</si>
  <si>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</si>
  <si>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</si>
  <si>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</si>
  <si>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</si>
  <si>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</si>
  <si>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</si>
  <si>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</si>
  <si>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</si>
  <si>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</si>
  <si>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</si>
  <si>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</si>
  <si>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</si>
  <si>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</si>
  <si>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</si>
  <si>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</si>
  <si>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</si>
  <si>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</si>
  <si>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</si>
  <si>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</si>
  <si>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</si>
  <si>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</si>
  <si>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</si>
  <si>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</si>
  <si>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</si>
  <si>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</si>
  <si>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</si>
  <si>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</si>
  <si>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</si>
  <si>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</si>
  <si>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</si>
  <si>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</si>
  <si>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</si>
  <si>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</si>
  <si>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</si>
  <si>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</si>
  <si>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</si>
  <si>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</si>
  <si>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</si>
  <si>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</si>
  <si>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</si>
  <si>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</si>
  <si>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</si>
  <si>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</si>
  <si>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</si>
  <si>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</si>
  <si>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</si>
  <si>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</si>
  <si>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</si>
  <si>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</si>
  <si>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</si>
  <si>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</si>
  <si>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</si>
  <si>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</si>
  <si>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</si>
  <si>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</si>
  <si>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</si>
  <si>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</si>
  <si>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</si>
  <si>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</si>
  <si>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</si>
  <si>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</si>
  <si>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</si>
  <si>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</si>
  <si>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</si>
  <si>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</si>
  <si>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</si>
  <si>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</si>
  <si>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</si>
  <si>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</si>
  <si>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</si>
  <si>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</si>
  <si>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</si>
  <si>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</si>
  <si>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</si>
  <si>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</si>
  <si>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</si>
  <si>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</si>
  <si>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</si>
  <si>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</si>
  <si>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</si>
  <si>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</si>
  <si>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</si>
  <si>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</si>
  <si>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</si>
  <si>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</si>
  <si>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</si>
  <si>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</si>
  <si>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</si>
  <si>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</si>
  <si>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</si>
  <si>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</si>
  <si>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</si>
  <si>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</si>
  <si>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</si>
  <si>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</si>
  <si>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</si>
  <si>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</si>
  <si>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</si>
  <si>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</si>
  <si>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</si>
  <si>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</si>
  <si>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</si>
  <si>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</si>
  <si>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</si>
  <si>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</si>
  <si>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</si>
  <si>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</si>
  <si>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</si>
  <si>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</si>
  <si>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</si>
  <si>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</si>
  <si>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</si>
  <si>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</si>
  <si>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</si>
  <si>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</si>
  <si>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</si>
  <si>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</si>
  <si>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</si>
  <si>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</si>
  <si>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</si>
  <si>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</si>
  <si>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</si>
  <si>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</si>
  <si>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</si>
  <si>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</si>
  <si>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</si>
  <si>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</si>
  <si>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</si>
  <si>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</si>
  <si>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</si>
  <si>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</si>
  <si>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</si>
  <si>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</si>
  <si>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</si>
  <si>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</si>
  <si>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</si>
  <si>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</si>
  <si>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</si>
  <si>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</si>
  <si>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</si>
  <si>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</si>
  <si>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</si>
  <si>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</si>
  <si>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</si>
  <si>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</si>
  <si>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</si>
  <si>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</si>
  <si>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</si>
  <si>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</si>
  <si>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</si>
  <si>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</si>
  <si>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</si>
  <si>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</si>
  <si>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</si>
  <si>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</si>
  <si>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</si>
  <si>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</si>
  <si>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</si>
  <si>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</si>
  <si>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</si>
  <si>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</si>
  <si>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</si>
  <si>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</si>
  <si>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</si>
  <si>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</si>
  <si>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</si>
  <si>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</si>
  <si>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</si>
  <si>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</si>
  <si>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</si>
  <si>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</si>
  <si>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</si>
  <si>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</si>
  <si>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</si>
  <si>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</si>
  <si>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</si>
  <si>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</si>
  <si>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</si>
  <si>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</si>
  <si>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</si>
  <si>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</si>
  <si>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</si>
  <si>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</si>
  <si>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</si>
  <si>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</si>
  <si>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</si>
  <si>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</si>
  <si>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</si>
  <si>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</si>
  <si>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</si>
  <si>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</si>
  <si>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</si>
  <si>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</si>
  <si>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</si>
  <si>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</si>
  <si>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</si>
  <si>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</si>
  <si>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</si>
  <si>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</si>
  <si>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</si>
  <si>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</si>
  <si>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</si>
  <si>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</si>
  <si>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</si>
  <si>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</si>
  <si>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</si>
  <si>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</si>
  <si>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</si>
  <si>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</si>
  <si>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</si>
  <si>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</si>
  <si>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</si>
  <si>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</si>
  <si>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</si>
  <si>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</si>
  <si>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</si>
  <si>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</si>
  <si>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</si>
  <si>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</si>
  <si>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</si>
  <si>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</si>
  <si>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</si>
  <si>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</si>
  <si>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</si>
  <si>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</si>
  <si>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</si>
  <si>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</si>
  <si>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</si>
  <si>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</si>
  <si>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</si>
  <si>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</si>
  <si>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</si>
  <si>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</si>
  <si>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</si>
  <si>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</si>
  <si>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</si>
  <si>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</si>
  <si>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</si>
  <si>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</si>
  <si>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</si>
  <si>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</si>
  <si>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</si>
  <si>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</si>
  <si>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</si>
  <si>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</si>
  <si>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</si>
  <si>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</si>
  <si>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</si>
  <si>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</si>
  <si>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</si>
  <si>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</si>
  <si>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</si>
  <si>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</si>
  <si>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</si>
  <si>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</si>
  <si>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</si>
  <si>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</si>
  <si>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</si>
  <si>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</si>
  <si>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</si>
  <si>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</si>
  <si>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</si>
  <si>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</si>
  <si>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</si>
  <si>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</si>
  <si>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</si>
  <si>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</si>
  <si>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</si>
  <si>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</si>
  <si>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</si>
  <si>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</si>
  <si>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</si>
  <si>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</si>
  <si>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</si>
  <si>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</si>
  <si>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</si>
  <si>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</si>
  <si>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</si>
  <si>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</si>
  <si>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</si>
  <si>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</si>
  <si>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</si>
  <si>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</si>
  <si>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2011</t>
  </si>
  <si>
    <t>2016</t>
  </si>
  <si>
    <t>2017</t>
  </si>
  <si>
    <t>2021</t>
  </si>
  <si>
    <t>2023</t>
  </si>
  <si>
    <t>2025</t>
  </si>
  <si>
    <t>2027</t>
  </si>
  <si>
    <t>2031</t>
  </si>
  <si>
    <t>2032</t>
  </si>
  <si>
    <t>2035</t>
  </si>
  <si>
    <t>2037</t>
  </si>
  <si>
    <t>2038</t>
  </si>
  <si>
    <t>2039</t>
  </si>
  <si>
    <t>2041</t>
  </si>
  <si>
    <t>2042</t>
  </si>
  <si>
    <t>2045</t>
  </si>
  <si>
    <t>2046</t>
  </si>
  <si>
    <t>2048</t>
  </si>
  <si>
    <t>2049</t>
  </si>
  <si>
    <t>2050</t>
  </si>
  <si>
    <t>2051</t>
  </si>
  <si>
    <t>2054</t>
  </si>
  <si>
    <t>2059</t>
  </si>
  <si>
    <t>2060</t>
  </si>
  <si>
    <t>2061</t>
  </si>
  <si>
    <t>2062</t>
  </si>
  <si>
    <t>2063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</si>
  <si>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</si>
  <si>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</si>
  <si>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</si>
  <si>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</si>
  <si>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</si>
  <si>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</si>
  <si>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</si>
  <si>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</si>
  <si>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</si>
  <si>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</si>
  <si>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</si>
  <si>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</si>
  <si>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</si>
  <si>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</si>
  <si>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</si>
  <si>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</si>
  <si>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</si>
  <si>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</si>
  <si>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</si>
  <si>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</si>
  <si>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</si>
  <si>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</si>
  <si>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</si>
  <si>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</si>
  <si>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</si>
  <si>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</si>
  <si>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</si>
  <si>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</si>
  <si>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</si>
  <si>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</si>
  <si>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</si>
  <si>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</si>
  <si>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</si>
  <si>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</si>
  <si>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</si>
  <si>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</si>
  <si>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</si>
  <si>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</si>
  <si>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</si>
  <si>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</si>
  <si>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</si>
  <si>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</si>
  <si>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</si>
  <si>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</si>
  <si>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</si>
  <si>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</si>
  <si>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</si>
  <si>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</si>
  <si>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</si>
  <si>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</si>
  <si>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</si>
  <si>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</si>
  <si>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</si>
  <si>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</si>
  <si>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</si>
  <si>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</si>
  <si>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</si>
  <si>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</si>
  <si>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</si>
  <si>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</si>
  <si>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</si>
  <si>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</si>
  <si>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</si>
  <si>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</si>
  <si>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</si>
  <si>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</si>
  <si>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</si>
  <si>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</si>
  <si>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</si>
  <si>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</si>
  <si>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</si>
  <si>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</si>
  <si>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</si>
  <si>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</si>
  <si>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</si>
  <si>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</si>
  <si>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</si>
  <si>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</si>
  <si>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</si>
  <si>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</si>
  <si>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</si>
  <si>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</si>
  <si>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</si>
  <si>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</si>
  <si>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</si>
  <si>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</si>
  <si>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</si>
  <si>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</si>
  <si>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</si>
  <si>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</si>
  <si>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</si>
  <si>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</si>
  <si>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</si>
  <si>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</si>
  <si>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</si>
  <si>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</si>
  <si>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</si>
  <si>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</si>
  <si>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</si>
  <si>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</si>
  <si>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</si>
  <si>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</si>
  <si>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</si>
  <si>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</si>
  <si>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</si>
  <si>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</si>
  <si>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</si>
  <si>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</si>
  <si>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</si>
  <si>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</si>
  <si>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</si>
  <si>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</si>
  <si>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</si>
  <si>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</si>
  <si>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</si>
  <si>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</si>
  <si>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</si>
  <si>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</si>
  <si>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</si>
  <si>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</si>
  <si>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</si>
  <si>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</si>
  <si>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</si>
  <si>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</si>
  <si>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</si>
  <si>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</si>
  <si>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</si>
  <si>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</si>
  <si>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</si>
  <si>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</si>
  <si>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</si>
  <si>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</si>
  <si>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</si>
  <si>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</si>
  <si>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</si>
  <si>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</si>
  <si>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</si>
  <si>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</si>
  <si>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</si>
  <si>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</si>
  <si>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</si>
  <si>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</si>
  <si>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</si>
  <si>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</si>
  <si>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</si>
  <si>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</si>
  <si>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</si>
  <si>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</si>
  <si>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</si>
  <si>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</si>
  <si>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</si>
  <si>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</si>
  <si>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</si>
  <si>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</si>
  <si>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</si>
  <si>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</si>
  <si>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</si>
  <si>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</si>
  <si>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</si>
  <si>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</si>
  <si>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</si>
  <si>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</si>
  <si>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</si>
  <si>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</si>
  <si>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</si>
  <si>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</si>
  <si>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</si>
  <si>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</si>
  <si>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</si>
  <si>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</si>
  <si>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</si>
  <si>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</si>
  <si>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</si>
  <si>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</si>
  <si>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</si>
  <si>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</si>
  <si>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</si>
  <si>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</si>
  <si>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</si>
  <si>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</si>
  <si>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</si>
  <si>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</si>
  <si>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</si>
  <si>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</si>
  <si>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</si>
  <si>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</si>
  <si>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</si>
  <si>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</si>
  <si>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</si>
  <si>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</si>
  <si>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</si>
  <si>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</si>
  <si>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</si>
  <si>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</si>
  <si>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</si>
  <si>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</si>
  <si>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</si>
  <si>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</si>
  <si>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</si>
  <si>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</si>
  <si>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</si>
  <si>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</si>
  <si>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</si>
  <si>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</si>
  <si>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</si>
  <si>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</si>
  <si>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</si>
  <si>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</si>
  <si>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</si>
  <si>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</si>
  <si>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</si>
  <si>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</si>
  <si>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</si>
  <si>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</si>
  <si>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</si>
  <si>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</si>
  <si>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</si>
  <si>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</si>
  <si>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</si>
  <si>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</si>
  <si>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</si>
  <si>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</si>
  <si>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</si>
  <si>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</si>
  <si>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</si>
  <si>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</si>
  <si>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</si>
  <si>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</si>
  <si>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</si>
  <si>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</si>
  <si>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</si>
  <si>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</si>
  <si>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</si>
  <si>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</si>
  <si>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</si>
  <si>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</si>
  <si>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</si>
  <si>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</si>
  <si>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</si>
  <si>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</si>
  <si>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</si>
  <si>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</si>
  <si>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</si>
  <si>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</si>
  <si>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</si>
  <si>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</si>
  <si>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</si>
  <si>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</si>
  <si>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</si>
  <si>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</si>
  <si>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</si>
  <si>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</si>
  <si>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</si>
  <si>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</si>
  <si>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</si>
  <si>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</si>
  <si>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</si>
  <si>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</si>
  <si>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</si>
  <si>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</si>
  <si>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</si>
  <si>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</si>
  <si>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</si>
  <si>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</si>
  <si>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</si>
  <si>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</si>
  <si>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</si>
  <si>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</si>
  <si>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</si>
  <si>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</si>
  <si>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</si>
  <si>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</si>
  <si>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</si>
  <si>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</si>
  <si>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</si>
  <si>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</si>
  <si>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</si>
  <si>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</si>
  <si>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</si>
  <si>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</si>
  <si>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</si>
  <si>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</si>
  <si>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</si>
  <si>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</si>
  <si>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</si>
  <si>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</si>
  <si>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</si>
  <si>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</si>
  <si>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</si>
  <si>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</si>
  <si>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</si>
  <si>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</si>
  <si>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</si>
  <si>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</si>
  <si>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</si>
  <si>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</si>
  <si>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</si>
  <si>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</si>
  <si>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</si>
  <si>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</si>
  <si>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</si>
  <si>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</si>
  <si>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</si>
  <si>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</si>
  <si>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</si>
  <si>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</si>
  <si>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</si>
  <si>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</si>
  <si>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</si>
  <si>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</si>
  <si>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</si>
  <si>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</si>
  <si>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</si>
  <si>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</si>
  <si>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</si>
  <si>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</si>
  <si>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</si>
  <si>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</si>
  <si>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</si>
  <si>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</si>
  <si>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</si>
  <si>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</si>
  <si>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</si>
  <si>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</si>
  <si>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</si>
  <si>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</si>
  <si>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</si>
  <si>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</si>
  <si>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</si>
  <si>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</si>
  <si>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</si>
  <si>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</si>
  <si>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</si>
  <si>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</si>
  <si>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</si>
  <si>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</si>
  <si>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</si>
  <si>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</si>
  <si>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</si>
  <si>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</si>
  <si>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</si>
  <si>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</si>
  <si>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</si>
  <si>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</si>
  <si>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</si>
  <si>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</si>
  <si>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</si>
  <si>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</si>
  <si>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</si>
  <si>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</si>
  <si>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</si>
  <si>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</si>
  <si>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</si>
  <si>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</si>
  <si>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</si>
  <si>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</si>
  <si>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</si>
  <si>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</si>
  <si>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</si>
  <si>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</si>
  <si>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</si>
  <si>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</si>
  <si>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</si>
  <si>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</si>
  <si>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</si>
  <si>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</si>
  <si>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</si>
  <si>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</si>
  <si>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</si>
  <si>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</si>
  <si>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</si>
  <si>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</si>
  <si>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</si>
  <si>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</si>
  <si>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</si>
  <si>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</si>
  <si>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</si>
  <si>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</si>
  <si>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</si>
  <si>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</si>
  <si>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</si>
  <si>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</si>
  <si>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</si>
  <si>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</si>
  <si>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</si>
  <si>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</si>
  <si>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</si>
  <si>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</si>
  <si>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</si>
  <si>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</si>
  <si>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</si>
  <si>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</si>
  <si>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</si>
  <si>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</si>
  <si>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</si>
  <si>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</si>
  <si>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</si>
  <si>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</si>
  <si>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</si>
  <si>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</si>
  <si>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</si>
  <si>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</si>
  <si>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</si>
  <si>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</si>
  <si>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</si>
  <si>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</si>
  <si>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</si>
  <si>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</si>
  <si>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</si>
  <si>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</si>
  <si>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</si>
  <si>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</si>
  <si>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</si>
  <si>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</si>
  <si>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</si>
  <si>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</si>
  <si>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</si>
  <si>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</si>
  <si>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</si>
  <si>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</si>
  <si>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</si>
  <si>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</si>
  <si>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</si>
  <si>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</si>
  <si>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</si>
  <si>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</si>
  <si>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</si>
  <si>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</si>
  <si>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</si>
  <si>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</si>
  <si>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</si>
  <si>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</si>
  <si>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</si>
  <si>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</si>
  <si>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</si>
  <si>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</si>
  <si>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</si>
  <si>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</si>
  <si>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</si>
  <si>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</si>
  <si>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</si>
  <si>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</si>
  <si>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</si>
  <si>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</si>
  <si>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</si>
  <si>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</si>
  <si>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</si>
  <si>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</si>
  <si>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</si>
  <si>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</si>
  <si>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</si>
  <si>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</si>
  <si>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</si>
  <si>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</si>
  <si>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</si>
  <si>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</si>
  <si>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</si>
  <si>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</si>
  <si>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</si>
  <si>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</si>
  <si>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</si>
  <si>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</si>
  <si>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</si>
  <si>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</si>
  <si>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</si>
  <si>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</si>
  <si>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</si>
  <si>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</si>
  <si>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</si>
  <si>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</si>
  <si>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</si>
  <si>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</si>
  <si>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</si>
  <si>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</si>
  <si>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</si>
  <si>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17285 EN00003</t>
    <phoneticPr fontId="46"/>
  </si>
  <si>
    <t>圧造課部品番号</t>
    <rPh sb="0" eb="7">
      <t>アツゾウカブヒンバンゴウ</t>
    </rPh>
    <phoneticPr fontId="47"/>
  </si>
  <si>
    <t>正式図番</t>
    <rPh sb="0" eb="2">
      <t>セイシキ</t>
    </rPh>
    <rPh sb="2" eb="4">
      <t>ズバン</t>
    </rPh>
    <phoneticPr fontId="47"/>
  </si>
  <si>
    <t>1133080G09</t>
  </si>
  <si>
    <t>113312S60001</t>
  </si>
  <si>
    <t>1133133G00-1</t>
  </si>
  <si>
    <t>1133135G00-1</t>
  </si>
  <si>
    <t>172168N00001</t>
  </si>
  <si>
    <t>172168N00002</t>
  </si>
  <si>
    <t>172168N001</t>
  </si>
  <si>
    <t>17285EN00001</t>
  </si>
  <si>
    <t>17285EN00002</t>
  </si>
  <si>
    <t>17285EN00003</t>
  </si>
  <si>
    <t>17285EN10001</t>
  </si>
  <si>
    <t>17285JM00A</t>
  </si>
  <si>
    <t>172868H300</t>
  </si>
  <si>
    <t>172868H30001</t>
  </si>
  <si>
    <t>172868H30002</t>
  </si>
  <si>
    <t>1742011G08</t>
  </si>
  <si>
    <t>1742011G09</t>
  </si>
  <si>
    <t>5253C0100BL</t>
  </si>
  <si>
    <t>5253CF0200</t>
  </si>
  <si>
    <t>53216B217101</t>
  </si>
  <si>
    <t>57131B5011</t>
  </si>
  <si>
    <t>57132B5011</t>
  </si>
  <si>
    <t>62030EQ30001</t>
  </si>
  <si>
    <t>620326N000-B</t>
  </si>
  <si>
    <t>620368H700</t>
  </si>
  <si>
    <t>620388H710</t>
  </si>
  <si>
    <t>622400M010</t>
  </si>
  <si>
    <t>625124U000</t>
  </si>
  <si>
    <t>62512AU00001</t>
  </si>
  <si>
    <t>625220W000</t>
  </si>
  <si>
    <t>625230W000</t>
  </si>
  <si>
    <t>625223VA0A</t>
  </si>
  <si>
    <t>625233VA0A</t>
  </si>
  <si>
    <t>625224U000</t>
  </si>
  <si>
    <t>625234U000</t>
  </si>
  <si>
    <t>625320W700-1</t>
  </si>
  <si>
    <t>625321W200-1</t>
  </si>
  <si>
    <t>625324M410001</t>
  </si>
  <si>
    <t>62532AU00001</t>
  </si>
  <si>
    <t>62532VE000</t>
  </si>
  <si>
    <t>62532VG200</t>
  </si>
  <si>
    <t>62532WL00001</t>
  </si>
  <si>
    <t>625334M41001</t>
  </si>
  <si>
    <t>62592VG200-01</t>
  </si>
  <si>
    <t>62593VG200-01</t>
  </si>
  <si>
    <t>641123VA0A</t>
  </si>
  <si>
    <t>641133VA0A</t>
  </si>
  <si>
    <t>64112JG00A</t>
  </si>
  <si>
    <t>64113JG00A</t>
  </si>
  <si>
    <t>64112JGA00-E</t>
  </si>
  <si>
    <t>64113JGA00-E</t>
  </si>
  <si>
    <t>64112JH00A</t>
  </si>
  <si>
    <t>64113JH00A</t>
  </si>
  <si>
    <t>641224CB0A-E</t>
  </si>
  <si>
    <t>641234CB0A-E</t>
  </si>
  <si>
    <t>64122EN000</t>
  </si>
  <si>
    <t>64123EN000</t>
  </si>
  <si>
    <t>64124EN000</t>
  </si>
  <si>
    <t>64125EN000</t>
  </si>
  <si>
    <t>64132AU000</t>
  </si>
  <si>
    <t>64133AU000</t>
  </si>
  <si>
    <t>641423TU0A</t>
  </si>
  <si>
    <t>64143JN20A-E</t>
  </si>
  <si>
    <t>641821AA0A</t>
  </si>
  <si>
    <t>641831AA0A</t>
  </si>
  <si>
    <t>641824M41001</t>
  </si>
  <si>
    <t>641834M41001</t>
  </si>
  <si>
    <t>641824M410-G</t>
  </si>
  <si>
    <t>641834M410-G</t>
  </si>
  <si>
    <t>641825M01001</t>
  </si>
  <si>
    <t>641835M01001</t>
  </si>
  <si>
    <t>64182EN000</t>
  </si>
  <si>
    <t>64183EN000</t>
  </si>
  <si>
    <t>64182JG00A</t>
  </si>
  <si>
    <t>64183JG00A</t>
  </si>
  <si>
    <t>64184JG00A</t>
  </si>
  <si>
    <t>641844CB0A</t>
  </si>
  <si>
    <t>641854CB0A</t>
  </si>
  <si>
    <t>64184JN20A</t>
  </si>
  <si>
    <t>64185JN20A</t>
  </si>
  <si>
    <t>64184JN20A-E</t>
  </si>
  <si>
    <t>64185JN20A-E</t>
  </si>
  <si>
    <t>64185JG00A</t>
  </si>
  <si>
    <t>642855301001</t>
  </si>
  <si>
    <t>64828D0109</t>
  </si>
  <si>
    <t>64828D0109-G</t>
  </si>
  <si>
    <t>654265301001</t>
  </si>
  <si>
    <t>654375301001</t>
  </si>
  <si>
    <t>663123VA1C</t>
  </si>
  <si>
    <t>663124M410</t>
  </si>
  <si>
    <t>663125M410</t>
  </si>
  <si>
    <t>663125WK1C</t>
  </si>
  <si>
    <t>663126M000</t>
  </si>
  <si>
    <t>66312EN000</t>
  </si>
  <si>
    <t>66312JG00A</t>
  </si>
  <si>
    <t>66316JN20A</t>
  </si>
  <si>
    <t>66319CA00001</t>
  </si>
  <si>
    <t>66319EN000</t>
  </si>
  <si>
    <t>663228H300</t>
  </si>
  <si>
    <t>663238H300</t>
  </si>
  <si>
    <t>663228H900</t>
  </si>
  <si>
    <t>663238H900</t>
  </si>
  <si>
    <t>663241AA0A01</t>
  </si>
  <si>
    <t>663251AA0A01</t>
  </si>
  <si>
    <t>663241AE0A01</t>
  </si>
  <si>
    <t>663251AE0A01</t>
  </si>
  <si>
    <t>66355JN20A</t>
  </si>
  <si>
    <t>663621GR0A</t>
  </si>
  <si>
    <t>663631GR0A</t>
  </si>
  <si>
    <t>671121AE0A</t>
  </si>
  <si>
    <t>671124CB0A</t>
  </si>
  <si>
    <t>671124CC0A</t>
  </si>
  <si>
    <t>67112JG00A</t>
  </si>
  <si>
    <t>67112JG40A</t>
  </si>
  <si>
    <t>67112JM00A</t>
  </si>
  <si>
    <t>671224M409</t>
  </si>
  <si>
    <t>671225M019</t>
  </si>
  <si>
    <t>671228H30001</t>
  </si>
  <si>
    <t>671228H70001</t>
  </si>
  <si>
    <t>671228H90001</t>
  </si>
  <si>
    <t>671234M400</t>
  </si>
  <si>
    <t>671238H30001</t>
  </si>
  <si>
    <t>671238H70001</t>
  </si>
  <si>
    <t>671238H90001</t>
  </si>
  <si>
    <t>6733115G11</t>
  </si>
  <si>
    <t>6733121G00</t>
  </si>
  <si>
    <t>6733121G00-B</t>
  </si>
  <si>
    <t>6733121G00-E</t>
  </si>
  <si>
    <t>673324M400</t>
  </si>
  <si>
    <t>673325M000</t>
  </si>
  <si>
    <t>67332EN000</t>
  </si>
  <si>
    <t>67338JN20A</t>
  </si>
  <si>
    <t>673381AE0A</t>
  </si>
  <si>
    <t>673391AA0A</t>
  </si>
  <si>
    <t>673391AT0A</t>
  </si>
  <si>
    <t>673391AT0B</t>
  </si>
  <si>
    <t>674081AA0A</t>
  </si>
  <si>
    <t>674081GR0A</t>
  </si>
  <si>
    <t>674091GR0A</t>
  </si>
  <si>
    <t>674084M400</t>
  </si>
  <si>
    <t>674094M400</t>
  </si>
  <si>
    <t>674089Y000</t>
  </si>
  <si>
    <t>674099Y000</t>
  </si>
  <si>
    <t>67408EN000</t>
  </si>
  <si>
    <t>67409EN000</t>
  </si>
  <si>
    <t>67408JN20A-E</t>
  </si>
  <si>
    <t>67409JN20A-E</t>
  </si>
  <si>
    <t>674091AA0A</t>
  </si>
  <si>
    <t>674121AE0A</t>
  </si>
  <si>
    <t>674121AE0B</t>
  </si>
  <si>
    <t>67412JN90A</t>
  </si>
  <si>
    <t>67412JN90A-E</t>
  </si>
  <si>
    <t>674131AA0A</t>
  </si>
  <si>
    <t>674131AA0B</t>
  </si>
  <si>
    <t>674131AE0A</t>
  </si>
  <si>
    <t>674131VA0A</t>
  </si>
  <si>
    <t>67413JN90A</t>
  </si>
  <si>
    <t>67413JN90A-E</t>
  </si>
  <si>
    <t>67416JG01A</t>
  </si>
  <si>
    <t>67416JG01A-G</t>
  </si>
  <si>
    <t>67418JN20A</t>
  </si>
  <si>
    <t>674191AT0A</t>
  </si>
  <si>
    <t>67419JN20A</t>
  </si>
  <si>
    <t>67419JN90A</t>
  </si>
  <si>
    <t>67466JN20A</t>
  </si>
  <si>
    <t>676121GR0AT1</t>
  </si>
  <si>
    <t>676121GR0AT2</t>
  </si>
  <si>
    <t>676131GR0AT1</t>
  </si>
  <si>
    <t>676131GR0AT2</t>
  </si>
  <si>
    <t>67632JM00A</t>
  </si>
  <si>
    <t>67633JM00A</t>
  </si>
  <si>
    <t>678701AE0A03</t>
  </si>
  <si>
    <t>678701AE0A04</t>
  </si>
  <si>
    <t>678701AE0A05</t>
  </si>
  <si>
    <t>67870JN20A03</t>
  </si>
  <si>
    <t>67870JN20A04</t>
  </si>
  <si>
    <t>67870JN20A05</t>
  </si>
  <si>
    <t>73141JM010</t>
  </si>
  <si>
    <t>73152JM010</t>
  </si>
  <si>
    <t>73153JM010</t>
  </si>
  <si>
    <t>732113VA0A</t>
  </si>
  <si>
    <t>73211JM000</t>
  </si>
  <si>
    <t>73211JN22A</t>
  </si>
  <si>
    <t>73231JN22A</t>
  </si>
  <si>
    <t>73232JM000</t>
  </si>
  <si>
    <t>732333VA0A</t>
  </si>
  <si>
    <t>732343VA0A</t>
  </si>
  <si>
    <t>732353VA0A</t>
  </si>
  <si>
    <t>73236JM000</t>
  </si>
  <si>
    <t>73237JM000</t>
  </si>
  <si>
    <t>732424M700</t>
  </si>
  <si>
    <t>73252JM000</t>
  </si>
  <si>
    <t>732564M500</t>
  </si>
  <si>
    <t>732624M500</t>
  </si>
  <si>
    <t>732625TA0A</t>
  </si>
  <si>
    <t>743171AA0A</t>
  </si>
  <si>
    <t>74317JG00A</t>
  </si>
  <si>
    <t>74317JG00A-K</t>
  </si>
  <si>
    <t>7433201G00</t>
  </si>
  <si>
    <t>743321AA0A</t>
  </si>
  <si>
    <t>74332CA000</t>
  </si>
  <si>
    <t>743323VA0A</t>
  </si>
  <si>
    <t>743333VA0A</t>
  </si>
  <si>
    <t>743324M400</t>
  </si>
  <si>
    <t>743334M400</t>
  </si>
  <si>
    <t>7433301G00</t>
  </si>
  <si>
    <t>743331AA0A</t>
  </si>
  <si>
    <t>743338H70001</t>
  </si>
  <si>
    <t>743423VA0A</t>
  </si>
  <si>
    <t>743433VA0A</t>
  </si>
  <si>
    <t>743464M400</t>
  </si>
  <si>
    <t>743464M400-G</t>
  </si>
  <si>
    <t>743468H300</t>
  </si>
  <si>
    <t>74352EN012</t>
  </si>
  <si>
    <t>74353EN012</t>
  </si>
  <si>
    <t>743561AA0A</t>
  </si>
  <si>
    <t>743564CB0A</t>
  </si>
  <si>
    <t>743564CB0A-G</t>
  </si>
  <si>
    <t>743564CE0A</t>
  </si>
  <si>
    <t>743564CE0A-B</t>
  </si>
  <si>
    <t>743564CE0A-E</t>
  </si>
  <si>
    <t>743568H300</t>
  </si>
  <si>
    <t>74356AW000</t>
  </si>
  <si>
    <t>74356JG00A</t>
  </si>
  <si>
    <t>74356JG00A-B</t>
  </si>
  <si>
    <t>743661GR0A</t>
  </si>
  <si>
    <t>743661GR0B</t>
  </si>
  <si>
    <t>743661LA0B</t>
  </si>
  <si>
    <t>74366JG00A</t>
  </si>
  <si>
    <t>74366JM00A</t>
  </si>
  <si>
    <t>743671GR0A</t>
  </si>
  <si>
    <t>743671GR0B</t>
  </si>
  <si>
    <t>74372EN000</t>
  </si>
  <si>
    <t>74372EN100</t>
  </si>
  <si>
    <t>743F21GR0A</t>
  </si>
  <si>
    <t>743F31GR0A</t>
  </si>
  <si>
    <t>743F21GR0C</t>
  </si>
  <si>
    <t>743F31GR0C</t>
  </si>
  <si>
    <t>743F21GR0D</t>
  </si>
  <si>
    <t>743F31GR0D</t>
  </si>
  <si>
    <t>743F21GR0E</t>
  </si>
  <si>
    <t>743F31GR0E</t>
  </si>
  <si>
    <t>743F3JM00A</t>
  </si>
  <si>
    <t>745161GR0A</t>
  </si>
  <si>
    <t>745168H310</t>
  </si>
  <si>
    <t>74516EN000</t>
  </si>
  <si>
    <t>74516EN100</t>
  </si>
  <si>
    <t>74516EQ000</t>
  </si>
  <si>
    <t>74516EQ500</t>
  </si>
  <si>
    <t>74532CA000</t>
  </si>
  <si>
    <t>74542JM00A</t>
  </si>
  <si>
    <t>745685TA0A</t>
  </si>
  <si>
    <t>745G31GR0A</t>
  </si>
  <si>
    <t>745J41GR0A</t>
  </si>
  <si>
    <t>745J51GR0A</t>
  </si>
  <si>
    <t>74753EN00A</t>
  </si>
  <si>
    <t>74754CA000</t>
  </si>
  <si>
    <t>74754CA000-E</t>
  </si>
  <si>
    <t>7475565Y0001</t>
  </si>
  <si>
    <t>7475573R0001</t>
  </si>
  <si>
    <t>74758EN100</t>
  </si>
  <si>
    <t>74762CA01A</t>
  </si>
  <si>
    <t>74763EN000</t>
  </si>
  <si>
    <t>747729Y300</t>
  </si>
  <si>
    <t>747729Y300-E</t>
  </si>
  <si>
    <t>74772EN100</t>
  </si>
  <si>
    <t>74798JM00ACE</t>
  </si>
  <si>
    <t>7481101G0A</t>
  </si>
  <si>
    <t>7481108G00</t>
  </si>
  <si>
    <t>7481131G0A</t>
  </si>
  <si>
    <t>748113S800</t>
  </si>
  <si>
    <t>748113S810</t>
  </si>
  <si>
    <t>74811VJ30A</t>
  </si>
  <si>
    <t>74811VJ40A</t>
  </si>
  <si>
    <t>748B21GR0ATE</t>
  </si>
  <si>
    <t>748B31GR0ATE</t>
  </si>
  <si>
    <t>751121AA0A</t>
  </si>
  <si>
    <t>751123NU0A</t>
  </si>
  <si>
    <t>751123VA0A</t>
  </si>
  <si>
    <t>751123VA0AT2</t>
  </si>
  <si>
    <t>75112CA00001</t>
  </si>
  <si>
    <t>75112EN000</t>
  </si>
  <si>
    <t>751123VA0AT1</t>
  </si>
  <si>
    <t>751133VA0AT1</t>
  </si>
  <si>
    <t>751131AA0A</t>
  </si>
  <si>
    <t>751133NU0A</t>
  </si>
  <si>
    <t>751133VA0A</t>
  </si>
  <si>
    <t>751133VA0AT2</t>
  </si>
  <si>
    <t>75113CA00001</t>
  </si>
  <si>
    <t>75113EN000</t>
  </si>
  <si>
    <t>75126JN20A-E</t>
  </si>
  <si>
    <t>751271GR0A</t>
  </si>
  <si>
    <t>751271GR0AT1</t>
  </si>
  <si>
    <t>751271GR0AT2</t>
  </si>
  <si>
    <t>75128JG00A-E</t>
  </si>
  <si>
    <t>75128JG00A-K</t>
  </si>
  <si>
    <t>751341AA0A</t>
  </si>
  <si>
    <t>75134EN000</t>
  </si>
  <si>
    <t>75134JG00A</t>
  </si>
  <si>
    <t>75134JN20A-E</t>
  </si>
  <si>
    <t>751351AA0A</t>
  </si>
  <si>
    <t>75135EN000</t>
  </si>
  <si>
    <t>75135JG00A</t>
  </si>
  <si>
    <t>75135JN20A-E</t>
  </si>
  <si>
    <t>751388H90001</t>
  </si>
  <si>
    <t>751398H90001</t>
  </si>
  <si>
    <t>75152EN000</t>
  </si>
  <si>
    <t>75153EN000</t>
  </si>
  <si>
    <t>75152JG00A-K</t>
  </si>
  <si>
    <t>75153JG00A-K</t>
  </si>
  <si>
    <t>751721AA0A</t>
  </si>
  <si>
    <t>751721AA0A-E</t>
  </si>
  <si>
    <t>751724M412</t>
  </si>
  <si>
    <t>75172AU000</t>
  </si>
  <si>
    <t>751731AA0A-E</t>
  </si>
  <si>
    <t>751734M412</t>
  </si>
  <si>
    <t>75173AU000</t>
  </si>
  <si>
    <t>75173CA000</t>
  </si>
  <si>
    <t>751763VA0A</t>
  </si>
  <si>
    <t>751765WK0A</t>
  </si>
  <si>
    <t>751825TA0A</t>
  </si>
  <si>
    <t>75182CA000</t>
  </si>
  <si>
    <t>75182CB000</t>
  </si>
  <si>
    <t>75182JN20A</t>
  </si>
  <si>
    <t>75196JN20A</t>
  </si>
  <si>
    <t>751971AA0A</t>
  </si>
  <si>
    <t>751A31AN0A</t>
  </si>
  <si>
    <t>751A31AN0A-E</t>
  </si>
  <si>
    <t>751B11AA0A</t>
  </si>
  <si>
    <t>751J31AA0A-E</t>
  </si>
  <si>
    <t>752122N300</t>
  </si>
  <si>
    <t>752623VA0A</t>
  </si>
  <si>
    <t>752633VA0A</t>
  </si>
  <si>
    <t>75262EN000</t>
  </si>
  <si>
    <t>75263EN000</t>
  </si>
  <si>
    <t>75262JG00A</t>
  </si>
  <si>
    <t>75263JG00A</t>
  </si>
  <si>
    <t>75262JG01A</t>
  </si>
  <si>
    <t>75263JG01A</t>
  </si>
  <si>
    <t>75262JG01A-E</t>
  </si>
  <si>
    <t>75263JG01A-E</t>
  </si>
  <si>
    <t>75312CA000</t>
  </si>
  <si>
    <t>75313CA000</t>
  </si>
  <si>
    <t>75352JN20A</t>
  </si>
  <si>
    <t>75353JN20A</t>
  </si>
  <si>
    <t>754221AA0A</t>
  </si>
  <si>
    <t>754223VA0A</t>
  </si>
  <si>
    <t>75422EN100</t>
  </si>
  <si>
    <t>75422EN100UF</t>
  </si>
  <si>
    <t>75426JM00A</t>
  </si>
  <si>
    <t>75427JM00A</t>
  </si>
  <si>
    <t>75426JM00A-E</t>
  </si>
  <si>
    <t>75427JM00A-E</t>
  </si>
  <si>
    <t>754323VA0A</t>
  </si>
  <si>
    <t>754333VA0A</t>
  </si>
  <si>
    <t>75432JN20A</t>
  </si>
  <si>
    <t>75433JN20A</t>
  </si>
  <si>
    <t>754425TA0A</t>
  </si>
  <si>
    <t>75466JM00A</t>
  </si>
  <si>
    <t>75467JM00A</t>
  </si>
  <si>
    <t>755121AC0A</t>
  </si>
  <si>
    <t>75512EN000</t>
  </si>
  <si>
    <t>75512EN100</t>
  </si>
  <si>
    <t>75512JG00A</t>
  </si>
  <si>
    <t>75512JN20A</t>
  </si>
  <si>
    <t>755131AC0A</t>
  </si>
  <si>
    <t>755139Y000</t>
  </si>
  <si>
    <t>75513CA00001</t>
  </si>
  <si>
    <t>75513CN000</t>
  </si>
  <si>
    <t>75513EN000</t>
  </si>
  <si>
    <t>75513EN100</t>
  </si>
  <si>
    <t>75513JG00A</t>
  </si>
  <si>
    <t>75513JN20A</t>
  </si>
  <si>
    <t>755224M400</t>
  </si>
  <si>
    <t>755234M400</t>
  </si>
  <si>
    <t>755225M500</t>
  </si>
  <si>
    <t>755235M000</t>
  </si>
  <si>
    <t>75522EN000</t>
  </si>
  <si>
    <t>75523EN000</t>
  </si>
  <si>
    <t>75522JG00A</t>
  </si>
  <si>
    <t>75523JG00A</t>
  </si>
  <si>
    <t>75522JG00A-E</t>
  </si>
  <si>
    <t>75523JG00A-E</t>
  </si>
  <si>
    <t>755281AA0A</t>
  </si>
  <si>
    <t>755291AA0A</t>
  </si>
  <si>
    <t>75528JN20A</t>
  </si>
  <si>
    <t>75529JN20A</t>
  </si>
  <si>
    <t>75532EN000</t>
  </si>
  <si>
    <t>75533EN000</t>
  </si>
  <si>
    <t>75532EN100</t>
  </si>
  <si>
    <t>75533EN100</t>
  </si>
  <si>
    <t>755361AC0A</t>
  </si>
  <si>
    <t>755371AC0A</t>
  </si>
  <si>
    <t>755361AC0A-E</t>
  </si>
  <si>
    <t>755371AC0A-E</t>
  </si>
  <si>
    <t>755C23VA0A</t>
  </si>
  <si>
    <t>755C33VA0A</t>
  </si>
  <si>
    <t>755C43VA0A</t>
  </si>
  <si>
    <t>755C53VA0A</t>
  </si>
  <si>
    <t>756283VA0A</t>
  </si>
  <si>
    <t>756321AA0A01</t>
  </si>
  <si>
    <t>756321YA0A</t>
  </si>
  <si>
    <t>756323VA0A</t>
  </si>
  <si>
    <t>756324CE0A</t>
  </si>
  <si>
    <t>756326MA0A</t>
  </si>
  <si>
    <t>75632EN000</t>
  </si>
  <si>
    <t>75632EN100</t>
  </si>
  <si>
    <t>75632JG00A</t>
  </si>
  <si>
    <t>75632JH00A</t>
  </si>
  <si>
    <t>75632JM00A</t>
  </si>
  <si>
    <t>756361AA0A</t>
  </si>
  <si>
    <t>756361AA0A-E</t>
  </si>
  <si>
    <t>756361GR0A</t>
  </si>
  <si>
    <t>756371GR0A</t>
  </si>
  <si>
    <t>75636JG00A</t>
  </si>
  <si>
    <t>75637JG00A</t>
  </si>
  <si>
    <t>756371AA0A</t>
  </si>
  <si>
    <t>756371AA0A-E</t>
  </si>
  <si>
    <t>756523VA0A</t>
  </si>
  <si>
    <t>75676JG00A</t>
  </si>
  <si>
    <t>75677JG00A</t>
  </si>
  <si>
    <t>75676JG00A-E</t>
  </si>
  <si>
    <t>75677JG00A-E</t>
  </si>
  <si>
    <t>75692JN20A-E</t>
  </si>
  <si>
    <t>75693JN20A-E</t>
  </si>
  <si>
    <t>756C0JG00A</t>
  </si>
  <si>
    <t>756C1JG00A</t>
  </si>
  <si>
    <t>757843VA0A</t>
  </si>
  <si>
    <t>757853VA0A</t>
  </si>
  <si>
    <t>762268H300</t>
  </si>
  <si>
    <t>762278H300</t>
  </si>
  <si>
    <t>762268H700</t>
  </si>
  <si>
    <t>762278H700</t>
  </si>
  <si>
    <t>762328H30001</t>
  </si>
  <si>
    <t>76232JM00A</t>
  </si>
  <si>
    <t>76232JN20A</t>
  </si>
  <si>
    <t>762338H30001</t>
  </si>
  <si>
    <t>76233JM00A</t>
  </si>
  <si>
    <t>76233JN20A</t>
  </si>
  <si>
    <t>762348H700</t>
  </si>
  <si>
    <t>762358H700</t>
  </si>
  <si>
    <t>762423VA0A</t>
  </si>
  <si>
    <t>76242EN000</t>
  </si>
  <si>
    <t>76242JG00A</t>
  </si>
  <si>
    <t>76242JG40A</t>
  </si>
  <si>
    <t>76242JG40A-E</t>
  </si>
  <si>
    <t>762424M408</t>
  </si>
  <si>
    <t>762434M400</t>
  </si>
  <si>
    <t>762433VA0A</t>
  </si>
  <si>
    <t>76243EN000</t>
  </si>
  <si>
    <t>76243JG00A</t>
  </si>
  <si>
    <t>76243JG40A</t>
  </si>
  <si>
    <t>76243JG40A-E</t>
  </si>
  <si>
    <t>76246JG00A</t>
  </si>
  <si>
    <t>76247JG00A</t>
  </si>
  <si>
    <t>762624M400</t>
  </si>
  <si>
    <t>762624M710</t>
  </si>
  <si>
    <t>762634M400</t>
  </si>
  <si>
    <t>762634M710</t>
  </si>
  <si>
    <t>762723VA0A</t>
  </si>
  <si>
    <t>762724M400</t>
  </si>
  <si>
    <t>762724M500</t>
  </si>
  <si>
    <t>76272JM00A</t>
  </si>
  <si>
    <t>76272JN20A</t>
  </si>
  <si>
    <t>76273JN20A</t>
  </si>
  <si>
    <t>76272JN20A-E</t>
  </si>
  <si>
    <t>76273JN20A-E</t>
  </si>
  <si>
    <t>762733VA0A</t>
  </si>
  <si>
    <t>762734M400</t>
  </si>
  <si>
    <t>762734M500</t>
  </si>
  <si>
    <t>76273JM00A</t>
  </si>
  <si>
    <t>762748H300</t>
  </si>
  <si>
    <t>762758H300</t>
  </si>
  <si>
    <t>762988H300</t>
  </si>
  <si>
    <t>762998H300</t>
  </si>
  <si>
    <t>76316JN20A</t>
  </si>
  <si>
    <t>763163VA0A</t>
  </si>
  <si>
    <t>763173VA0A</t>
  </si>
  <si>
    <t>763164M400</t>
  </si>
  <si>
    <t>763174M400</t>
  </si>
  <si>
    <t>763164M500</t>
  </si>
  <si>
    <t>763174M500</t>
  </si>
  <si>
    <t>763164M500-B</t>
  </si>
  <si>
    <t>763174M500-B</t>
  </si>
  <si>
    <t>76317JN20A</t>
  </si>
  <si>
    <t>763204M510</t>
  </si>
  <si>
    <t>763214M510</t>
  </si>
  <si>
    <t>76320JM00A</t>
  </si>
  <si>
    <t>76321JM00A</t>
  </si>
  <si>
    <t>763321VA0A</t>
  </si>
  <si>
    <t>763331VA0A</t>
  </si>
  <si>
    <t>763321VA0B</t>
  </si>
  <si>
    <t>763331VA0B</t>
  </si>
  <si>
    <t>763323VA0A</t>
  </si>
  <si>
    <t>763333VA0A</t>
  </si>
  <si>
    <t>763403VA0A</t>
  </si>
  <si>
    <t>763413VA0A</t>
  </si>
  <si>
    <t>763661VA0A</t>
  </si>
  <si>
    <t>763671VA0A</t>
  </si>
  <si>
    <t>763661VA0A-E</t>
  </si>
  <si>
    <t>763671VA0A-E</t>
  </si>
  <si>
    <t>764268H300</t>
  </si>
  <si>
    <t>76426JN20A</t>
  </si>
  <si>
    <t>764278H300</t>
  </si>
  <si>
    <t>76427JN20A</t>
  </si>
  <si>
    <t>764288H300</t>
  </si>
  <si>
    <t>76428JN20A</t>
  </si>
  <si>
    <t>76429JN20A</t>
  </si>
  <si>
    <t>764298H300</t>
  </si>
  <si>
    <t>764521GR0A</t>
  </si>
  <si>
    <t>764523VA0A</t>
  </si>
  <si>
    <t>764524BC1A</t>
  </si>
  <si>
    <t>764524CE0A</t>
  </si>
  <si>
    <t>764524CE0A-E</t>
  </si>
  <si>
    <t>76452CA000</t>
  </si>
  <si>
    <t>76452EN000</t>
  </si>
  <si>
    <t>764524M400</t>
  </si>
  <si>
    <t>764534M400</t>
  </si>
  <si>
    <t>764531GR0A</t>
  </si>
  <si>
    <t>764533VA0A</t>
  </si>
  <si>
    <t>764534BC1A</t>
  </si>
  <si>
    <t>764534CE0A</t>
  </si>
  <si>
    <t>764534CE0A-E</t>
  </si>
  <si>
    <t>76453CA000</t>
  </si>
  <si>
    <t>76453EN000</t>
  </si>
  <si>
    <t>764561AC0A</t>
  </si>
  <si>
    <t>764571AC0A</t>
  </si>
  <si>
    <t>764561GR0A</t>
  </si>
  <si>
    <t>764571GR0A</t>
  </si>
  <si>
    <t>764564M400</t>
  </si>
  <si>
    <t>764574M400</t>
  </si>
  <si>
    <t>76456CA000</t>
  </si>
  <si>
    <t>76457CA000</t>
  </si>
  <si>
    <t>76456EN000</t>
  </si>
  <si>
    <t>76457EN000</t>
  </si>
  <si>
    <t>76456EN100</t>
  </si>
  <si>
    <t>76457EN100</t>
  </si>
  <si>
    <t>764861AA0A</t>
  </si>
  <si>
    <t>764871AA0A</t>
  </si>
  <si>
    <t>764861AA0A-E</t>
  </si>
  <si>
    <t>764871AA0A-E</t>
  </si>
  <si>
    <t>764861GR0A</t>
  </si>
  <si>
    <t>764871GR0A</t>
  </si>
  <si>
    <t>76486JN20A</t>
  </si>
  <si>
    <t>76487JN20A</t>
  </si>
  <si>
    <t>764881GR0A</t>
  </si>
  <si>
    <t>764891GR0A</t>
  </si>
  <si>
    <t>764B04M400</t>
  </si>
  <si>
    <t>764B14M400</t>
  </si>
  <si>
    <t>764B4JN20A</t>
  </si>
  <si>
    <t>764B5JN20A</t>
  </si>
  <si>
    <t>76516JM00A</t>
  </si>
  <si>
    <t>76516JN20A</t>
  </si>
  <si>
    <t>76516JN20AT1</t>
  </si>
  <si>
    <t>765163VA0A</t>
  </si>
  <si>
    <t>765173VA0A</t>
  </si>
  <si>
    <t>76516JN20AT2</t>
  </si>
  <si>
    <t>76517JN20AT2</t>
  </si>
  <si>
    <t>76517JM00A</t>
  </si>
  <si>
    <t>76517JN20A</t>
  </si>
  <si>
    <t>76517JN20AT1</t>
  </si>
  <si>
    <t>765324CC0A</t>
  </si>
  <si>
    <t>76532JM00B</t>
  </si>
  <si>
    <t>76532JN20A</t>
  </si>
  <si>
    <t>765324CC0AT1</t>
  </si>
  <si>
    <t>765334CC0AT1</t>
  </si>
  <si>
    <t>765324CC0AT2</t>
  </si>
  <si>
    <t>765334CC0AT2</t>
  </si>
  <si>
    <t>765326AX0A</t>
  </si>
  <si>
    <t>765336AX0A</t>
  </si>
  <si>
    <t>76532JM00A</t>
  </si>
  <si>
    <t>76533JM00A</t>
  </si>
  <si>
    <t>76532JM00B01</t>
  </si>
  <si>
    <t>76533JM00B01</t>
  </si>
  <si>
    <t>76532JM00B02</t>
  </si>
  <si>
    <t>76533JM00B02</t>
  </si>
  <si>
    <t>765334CC0A</t>
  </si>
  <si>
    <t>76533JM00B</t>
  </si>
  <si>
    <t>76533JN20A</t>
  </si>
  <si>
    <t>765426AX0A</t>
  </si>
  <si>
    <t>765436AX0A</t>
  </si>
  <si>
    <t>765464M400</t>
  </si>
  <si>
    <t>765474M400</t>
  </si>
  <si>
    <t>765486AX0A</t>
  </si>
  <si>
    <t>765496AX0A</t>
  </si>
  <si>
    <t>765724CC0A</t>
  </si>
  <si>
    <t>765724CC0AT1</t>
  </si>
  <si>
    <t>76572JM00A</t>
  </si>
  <si>
    <t>765724CC0AT2</t>
  </si>
  <si>
    <t>765734CC0AT2</t>
  </si>
  <si>
    <t>765734CC0AT1</t>
  </si>
  <si>
    <t>76573JM00A</t>
  </si>
  <si>
    <t>765863VA0A</t>
  </si>
  <si>
    <t>765873VA0A</t>
  </si>
  <si>
    <t>766324M400-1</t>
  </si>
  <si>
    <t>766328H300</t>
  </si>
  <si>
    <t>76632JM00A</t>
  </si>
  <si>
    <t>766334M400-1</t>
  </si>
  <si>
    <t>766338H300</t>
  </si>
  <si>
    <t>76633JM00A</t>
  </si>
  <si>
    <t>766343VA0A</t>
  </si>
  <si>
    <t>766353VA0A</t>
  </si>
  <si>
    <t>766344M400</t>
  </si>
  <si>
    <t>766354M400</t>
  </si>
  <si>
    <t>766344M500</t>
  </si>
  <si>
    <t>766354M500</t>
  </si>
  <si>
    <t>766348H300</t>
  </si>
  <si>
    <t>766358H300</t>
  </si>
  <si>
    <t>766448H300</t>
  </si>
  <si>
    <t>766458H300</t>
  </si>
  <si>
    <t>766468H300</t>
  </si>
  <si>
    <t>766478H300</t>
  </si>
  <si>
    <t>76646EQ500</t>
  </si>
  <si>
    <t>76647EQ500</t>
  </si>
  <si>
    <t>76682JM00A</t>
  </si>
  <si>
    <t>76683JM00A</t>
  </si>
  <si>
    <t>767223VA0A</t>
  </si>
  <si>
    <t>767233VA0A</t>
  </si>
  <si>
    <t>76731JN21A</t>
  </si>
  <si>
    <t>767421AA0A</t>
  </si>
  <si>
    <t>76742EN000</t>
  </si>
  <si>
    <t>767424M400-1</t>
  </si>
  <si>
    <t>767434M400-1</t>
  </si>
  <si>
    <t>76742JM00A</t>
  </si>
  <si>
    <t>76743JM00A</t>
  </si>
  <si>
    <t>767431AA0A</t>
  </si>
  <si>
    <t>76743EN000</t>
  </si>
  <si>
    <t>767521AC0A</t>
  </si>
  <si>
    <t>767531AC0A</t>
  </si>
  <si>
    <t>76752CA000</t>
  </si>
  <si>
    <t>76753CA000</t>
  </si>
  <si>
    <t>76752CN00001</t>
  </si>
  <si>
    <t>76753CN00001</t>
  </si>
  <si>
    <t>76752EN000</t>
  </si>
  <si>
    <t>76753EN000</t>
  </si>
  <si>
    <t>76752JG00A</t>
  </si>
  <si>
    <t>76753JG00A</t>
  </si>
  <si>
    <t>76752JG40A</t>
  </si>
  <si>
    <t>76753JG40A</t>
  </si>
  <si>
    <t>76753JN20A</t>
  </si>
  <si>
    <t>76776JN20A</t>
  </si>
  <si>
    <t>76777JN20A</t>
  </si>
  <si>
    <t>767C26MA0A</t>
  </si>
  <si>
    <t>767C36MA0A</t>
  </si>
  <si>
    <t>767C2JG00A</t>
  </si>
  <si>
    <t>767C3JG00A</t>
  </si>
  <si>
    <t>767C2JM00A</t>
  </si>
  <si>
    <t>767C3JM00A</t>
  </si>
  <si>
    <t>768060W001</t>
  </si>
  <si>
    <t>768070W001</t>
  </si>
  <si>
    <t>77632JM00A</t>
  </si>
  <si>
    <t>77633JM00A</t>
  </si>
  <si>
    <t>77646JM00A</t>
  </si>
  <si>
    <t>77647JM00A</t>
  </si>
  <si>
    <t>776483VA0A</t>
  </si>
  <si>
    <t>776488H300</t>
  </si>
  <si>
    <t>776498H300</t>
  </si>
  <si>
    <t>776493VA0A</t>
  </si>
  <si>
    <t>781180N000</t>
  </si>
  <si>
    <t>781190N000</t>
  </si>
  <si>
    <t>781188H300</t>
  </si>
  <si>
    <t>781198H300</t>
  </si>
  <si>
    <t>781188H710</t>
  </si>
  <si>
    <t>781198H710</t>
  </si>
  <si>
    <t>781324M500</t>
  </si>
  <si>
    <t>781334M500</t>
  </si>
  <si>
    <t>781364M500</t>
  </si>
  <si>
    <t>781374M500</t>
  </si>
  <si>
    <t>781369Y000</t>
  </si>
  <si>
    <t>781379Y000</t>
  </si>
  <si>
    <t>781426N600</t>
  </si>
  <si>
    <t>781429Y00001</t>
  </si>
  <si>
    <t>781424M500</t>
  </si>
  <si>
    <t>781434M500</t>
  </si>
  <si>
    <t>78142JN20A</t>
  </si>
  <si>
    <t>78143JN20A</t>
  </si>
  <si>
    <t>781436N600</t>
  </si>
  <si>
    <t>781439Y00001</t>
  </si>
  <si>
    <t>78152CN000</t>
  </si>
  <si>
    <t>791123MA0A</t>
  </si>
  <si>
    <t>791126N610</t>
  </si>
  <si>
    <t>79112JN20A</t>
  </si>
  <si>
    <t>79112JN90A</t>
  </si>
  <si>
    <t>791225TA0A</t>
  </si>
  <si>
    <t>791265TA0A</t>
  </si>
  <si>
    <t>791275TA0A</t>
  </si>
  <si>
    <t>791423VA0A</t>
  </si>
  <si>
    <t>791460N800</t>
  </si>
  <si>
    <t>794124M500</t>
  </si>
  <si>
    <t>794224M500</t>
  </si>
  <si>
    <t>79422JN20A</t>
  </si>
  <si>
    <t>79422JN20B</t>
  </si>
  <si>
    <t>79424JN20A</t>
  </si>
  <si>
    <t>801183VA0A</t>
  </si>
  <si>
    <t>801193VA0A</t>
  </si>
  <si>
    <t>801264M400</t>
  </si>
  <si>
    <t>801274M400</t>
  </si>
  <si>
    <t>801426N000</t>
  </si>
  <si>
    <t>801425TA0A</t>
  </si>
  <si>
    <t>801435TA0A</t>
  </si>
  <si>
    <t>80142JM00A</t>
  </si>
  <si>
    <t>80143JM00A</t>
  </si>
  <si>
    <t>801485TA0A</t>
  </si>
  <si>
    <t>801495TA0A</t>
  </si>
  <si>
    <t>80148JM00A</t>
  </si>
  <si>
    <t>80149JM00A</t>
  </si>
  <si>
    <t>801625TA1A</t>
  </si>
  <si>
    <t>801635TA1A</t>
  </si>
  <si>
    <t>821184M400</t>
  </si>
  <si>
    <t>821194M400</t>
  </si>
  <si>
    <t>821264M400</t>
  </si>
  <si>
    <t>821274M400</t>
  </si>
  <si>
    <t>821264M700</t>
  </si>
  <si>
    <t>821274M700</t>
  </si>
  <si>
    <t>821265M400</t>
  </si>
  <si>
    <t>821275M400</t>
  </si>
  <si>
    <t>82143JM00A</t>
  </si>
  <si>
    <t>821994M400</t>
  </si>
  <si>
    <t>85032EN000</t>
  </si>
  <si>
    <t>850641DA0A</t>
  </si>
  <si>
    <t>850651DA0A</t>
  </si>
  <si>
    <t>8521240F29</t>
  </si>
  <si>
    <t>8521340F29</t>
  </si>
  <si>
    <t>852324M400</t>
  </si>
  <si>
    <t>852334M400</t>
  </si>
  <si>
    <t>913140W000-P</t>
  </si>
  <si>
    <t>913150W000-P</t>
  </si>
  <si>
    <t>913180W000-P</t>
  </si>
  <si>
    <t>913190W000-P</t>
  </si>
  <si>
    <t>9363401G00-G</t>
  </si>
  <si>
    <t>9374201G00</t>
  </si>
  <si>
    <t>9375212G00</t>
  </si>
  <si>
    <t>9377201G00</t>
  </si>
  <si>
    <t>9387292G00</t>
  </si>
  <si>
    <t>960614193</t>
  </si>
  <si>
    <t>960714193</t>
  </si>
  <si>
    <t>960814193</t>
  </si>
  <si>
    <t>960914193</t>
  </si>
  <si>
    <t>961120W700</t>
  </si>
  <si>
    <t>961130W700</t>
  </si>
  <si>
    <t>963214190-P</t>
  </si>
  <si>
    <t>964014220</t>
  </si>
  <si>
    <t>964114220</t>
  </si>
  <si>
    <t>圧造課部品番号登録データ</t>
    <rPh sb="0" eb="2">
      <t>アツゾウ</t>
    </rPh>
    <rPh sb="2" eb="3">
      <t>カ</t>
    </rPh>
    <rPh sb="3" eb="5">
      <t>ブヒン</t>
    </rPh>
    <rPh sb="5" eb="7">
      <t>バンゴウ</t>
    </rPh>
    <rPh sb="7" eb="9">
      <t>トウロク</t>
    </rPh>
    <phoneticPr fontId="46"/>
  </si>
  <si>
    <t>正式図番登録データ</t>
    <rPh sb="0" eb="2">
      <t>セイシキ</t>
    </rPh>
    <rPh sb="2" eb="4">
      <t>ズバン</t>
    </rPh>
    <rPh sb="4" eb="6">
      <t>トウロク</t>
    </rPh>
    <phoneticPr fontId="46"/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</si>
  <si>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</si>
  <si>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</si>
  <si>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</si>
  <si>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</si>
  <si>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</si>
  <si>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</si>
  <si>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</si>
  <si>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</si>
  <si>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</si>
  <si>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</si>
  <si>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</si>
  <si>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</si>
  <si>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</si>
  <si>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</si>
  <si>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</si>
  <si>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</si>
  <si>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</si>
  <si>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</si>
  <si>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</si>
  <si>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</si>
  <si>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</si>
  <si>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</si>
  <si>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</si>
  <si>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</si>
  <si>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</si>
  <si>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</si>
  <si>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</si>
  <si>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</si>
  <si>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</si>
  <si>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</si>
  <si>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</si>
  <si>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</si>
  <si>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</si>
  <si>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</si>
  <si>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</si>
  <si>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</si>
  <si>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</si>
  <si>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</si>
  <si>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</si>
  <si>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</si>
  <si>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</si>
  <si>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</si>
  <si>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</si>
  <si>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</si>
  <si>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</si>
  <si>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</si>
  <si>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</si>
  <si>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</si>
  <si>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</si>
  <si>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</si>
  <si>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</si>
  <si>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</si>
  <si>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</si>
  <si>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</si>
  <si>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</si>
  <si>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</si>
  <si>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</si>
  <si>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</si>
  <si>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</si>
  <si>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</si>
  <si>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</si>
  <si>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</si>
  <si>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</si>
  <si>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</si>
  <si>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</si>
  <si>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</si>
  <si>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</si>
  <si>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</si>
  <si>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</si>
  <si>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</si>
  <si>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</si>
  <si>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</si>
  <si>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</si>
  <si>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</si>
  <si>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</si>
  <si>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</si>
  <si>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</si>
  <si>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</si>
  <si>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</si>
  <si>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</si>
  <si>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</si>
  <si>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</si>
  <si>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</si>
  <si>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</si>
  <si>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</si>
  <si>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</si>
  <si>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</si>
  <si>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</si>
  <si>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</si>
  <si>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</si>
  <si>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</si>
  <si>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</si>
  <si>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</si>
  <si>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</si>
  <si>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</si>
  <si>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</si>
  <si>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</si>
  <si>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</si>
  <si>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</si>
  <si>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</si>
  <si>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</si>
  <si>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</si>
  <si>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</si>
  <si>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</si>
  <si>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</si>
  <si>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</si>
  <si>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</si>
  <si>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</si>
  <si>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</si>
  <si>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</si>
  <si>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</si>
  <si>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</si>
  <si>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</si>
  <si>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</si>
  <si>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</si>
  <si>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</si>
  <si>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</si>
  <si>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</si>
  <si>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</si>
  <si>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</si>
  <si>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</si>
  <si>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</si>
  <si>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</si>
  <si>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</si>
  <si>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</si>
  <si>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</si>
  <si>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</si>
  <si>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</si>
  <si>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</si>
  <si>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</si>
  <si>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</si>
  <si>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</si>
  <si>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</si>
  <si>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</si>
  <si>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</si>
  <si>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</si>
  <si>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</si>
  <si>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</si>
  <si>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</si>
  <si>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</si>
  <si>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</si>
  <si>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</si>
  <si>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</si>
  <si>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</si>
  <si>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</si>
  <si>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</si>
  <si>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</si>
  <si>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</si>
  <si>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</si>
  <si>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</si>
  <si>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</si>
  <si>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</si>
  <si>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</si>
  <si>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</si>
  <si>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</si>
  <si>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</si>
  <si>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</si>
  <si>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</si>
  <si>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</si>
  <si>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</si>
  <si>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</si>
  <si>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</si>
  <si>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</si>
  <si>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</si>
  <si>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</si>
  <si>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</si>
  <si>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</si>
  <si>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</si>
  <si>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</si>
  <si>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</si>
  <si>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</si>
  <si>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</si>
  <si>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</si>
  <si>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</si>
  <si>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</si>
  <si>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</si>
  <si>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</si>
  <si>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</si>
  <si>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</si>
  <si>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</si>
  <si>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</si>
  <si>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</si>
  <si>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</si>
  <si>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</si>
  <si>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</si>
  <si>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</si>
  <si>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</si>
  <si>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</si>
  <si>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</si>
  <si>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</si>
  <si>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</si>
  <si>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</si>
  <si>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</si>
  <si>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</si>
  <si>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</si>
  <si>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</si>
  <si>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</si>
  <si>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</si>
  <si>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</si>
  <si>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</si>
  <si>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</si>
  <si>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</si>
  <si>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</si>
  <si>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</si>
  <si>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</si>
  <si>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</si>
  <si>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</si>
  <si>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</si>
  <si>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</si>
  <si>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</si>
  <si>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</si>
  <si>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</si>
  <si>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</si>
  <si>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</si>
  <si>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</si>
  <si>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</si>
  <si>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</si>
  <si>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</si>
  <si>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</si>
  <si>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</si>
  <si>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</si>
  <si>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</si>
  <si>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</si>
  <si>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</si>
  <si>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</si>
  <si>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</si>
  <si>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</si>
  <si>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</si>
  <si>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</si>
  <si>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</si>
  <si>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</si>
  <si>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</si>
  <si>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</si>
  <si>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</si>
  <si>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</si>
  <si>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</si>
  <si>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</si>
  <si>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</si>
  <si>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</si>
  <si>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</si>
  <si>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</si>
  <si>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</si>
  <si>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</si>
  <si>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</si>
  <si>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</si>
  <si>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</si>
  <si>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</si>
  <si>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</si>
  <si>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</si>
  <si>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</si>
  <si>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</si>
  <si>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</si>
  <si>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</si>
  <si>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</si>
  <si>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</si>
  <si>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</si>
  <si>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</si>
  <si>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</si>
  <si>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</si>
  <si>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</si>
  <si>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</si>
  <si>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</si>
  <si>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</si>
  <si>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</si>
  <si>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</si>
  <si>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</si>
  <si>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</si>
  <si>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</si>
  <si>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</si>
  <si>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</si>
  <si>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</si>
  <si>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</si>
  <si>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</si>
  <si>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</si>
  <si>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</si>
  <si>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</si>
  <si>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</si>
  <si>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</si>
  <si>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</si>
  <si>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</si>
  <si>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</si>
  <si>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</si>
  <si>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</si>
  <si>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</si>
  <si>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</si>
  <si>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</si>
  <si>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</si>
  <si>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</si>
  <si>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</si>
  <si>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</si>
  <si>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</si>
  <si>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</si>
  <si>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</si>
  <si>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</si>
  <si>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</si>
  <si>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</si>
  <si>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</si>
  <si>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</si>
  <si>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</si>
  <si>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</si>
  <si>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</si>
  <si>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</si>
  <si>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</si>
  <si>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</si>
  <si>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</si>
  <si>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</si>
  <si>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</si>
  <si>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</si>
  <si>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</si>
  <si>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</si>
  <si>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</si>
  <si>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</si>
  <si>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</si>
  <si>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</si>
  <si>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</si>
  <si>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</si>
  <si>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</si>
  <si>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</si>
  <si>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</si>
  <si>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</si>
  <si>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</si>
  <si>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</si>
  <si>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</si>
  <si>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</si>
  <si>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</si>
  <si>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</si>
  <si>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</si>
  <si>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</si>
  <si>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</si>
  <si>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</si>
  <si>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</si>
  <si>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</si>
  <si>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</si>
  <si>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</si>
  <si>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</si>
  <si>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</si>
  <si>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</si>
  <si>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</si>
  <si>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</si>
  <si>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</si>
  <si>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</si>
  <si>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</si>
  <si>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</si>
  <si>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</si>
  <si>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</si>
  <si>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</si>
  <si>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</si>
  <si>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</si>
  <si>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</si>
  <si>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</si>
  <si>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</si>
  <si>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</si>
  <si>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</si>
  <si>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</si>
  <si>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</si>
  <si>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</si>
  <si>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</si>
  <si>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</si>
  <si>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</si>
  <si>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</si>
  <si>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</si>
  <si>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</si>
  <si>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</si>
  <si>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</si>
  <si>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</si>
  <si>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</si>
  <si>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</si>
  <si>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</si>
  <si>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</si>
  <si>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</si>
  <si>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</si>
  <si>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</si>
  <si>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</si>
  <si>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</si>
  <si>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</si>
  <si>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</si>
  <si>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</si>
  <si>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</si>
  <si>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</si>
  <si>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</si>
  <si>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</si>
  <si>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</si>
  <si>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</si>
  <si>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</si>
  <si>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</si>
  <si>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</si>
  <si>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</si>
  <si>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</si>
  <si>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</si>
  <si>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</si>
  <si>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</si>
  <si>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</si>
  <si>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</si>
  <si>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</si>
  <si>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</si>
  <si>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</si>
  <si>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</si>
  <si>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</si>
  <si>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</si>
  <si>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</si>
  <si>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</si>
  <si>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</si>
  <si>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</si>
  <si>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</si>
  <si>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</si>
  <si>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</si>
  <si>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</si>
  <si>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</si>
  <si>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</si>
  <si>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</si>
  <si>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</si>
  <si>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</si>
  <si>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</si>
  <si>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</si>
  <si>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</si>
  <si>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</si>
  <si>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</si>
  <si>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</si>
  <si>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</si>
  <si>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</si>
  <si>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</si>
  <si>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</si>
  <si>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</si>
  <si>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</si>
  <si>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</si>
  <si>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</si>
  <si>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</si>
  <si>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</si>
  <si>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</si>
  <si>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</si>
  <si>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</si>
  <si>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</si>
  <si>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</si>
  <si>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</si>
  <si>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</si>
  <si>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</si>
  <si>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</si>
  <si>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</si>
  <si>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</si>
  <si>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</si>
  <si>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</si>
  <si>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</si>
  <si>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</si>
  <si>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</si>
  <si>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</si>
  <si>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</si>
  <si>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</si>
  <si>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</si>
  <si>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</si>
  <si>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</si>
  <si>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</si>
  <si>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</si>
  <si>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</si>
  <si>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</si>
  <si>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</si>
  <si>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</si>
  <si>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</si>
  <si>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</si>
  <si>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</si>
  <si>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</si>
  <si>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</si>
  <si>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</si>
  <si>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</si>
  <si>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</si>
  <si>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</si>
  <si>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</si>
  <si>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</si>
  <si>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</si>
  <si>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</si>
  <si>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</si>
  <si>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</si>
  <si>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</si>
  <si>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</si>
  <si>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</si>
  <si>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</si>
  <si>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</si>
  <si>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</si>
  <si>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</si>
  <si>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</si>
  <si>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</si>
  <si>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</si>
  <si>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</si>
  <si>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</si>
  <si>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</si>
  <si>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</si>
  <si>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</si>
  <si>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</si>
  <si>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</si>
  <si>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</si>
  <si>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</si>
  <si>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</si>
  <si>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</si>
  <si>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</si>
  <si>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</si>
  <si>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</si>
  <si>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</si>
  <si>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</si>
  <si>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</si>
  <si>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</si>
  <si>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</si>
  <si>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</si>
  <si>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</si>
  <si>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</si>
  <si>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</si>
  <si>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</si>
  <si>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</si>
  <si>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</si>
  <si>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</si>
  <si>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</si>
  <si>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</si>
  <si>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</si>
  <si>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</si>
  <si>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</si>
  <si>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</si>
  <si>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</si>
  <si>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</si>
  <si>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</si>
  <si>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</si>
  <si>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</si>
  <si>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</si>
  <si>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</si>
  <si>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</si>
  <si>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</si>
  <si>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</si>
  <si>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</si>
  <si>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</si>
  <si>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</si>
  <si>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</si>
  <si>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</si>
  <si>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</si>
  <si>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</si>
  <si>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</si>
  <si>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</si>
  <si>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</si>
  <si>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</si>
  <si>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</si>
  <si>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</si>
  <si>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</si>
  <si>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</si>
  <si>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</si>
  <si>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</si>
  <si>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</si>
  <si>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</si>
  <si>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</si>
  <si>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</si>
  <si>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</si>
  <si>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</si>
  <si>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</si>
  <si>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</si>
  <si>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</si>
  <si>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</si>
  <si>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</si>
  <si>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</si>
  <si>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</si>
  <si>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</si>
  <si>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</si>
  <si>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</si>
  <si>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</si>
  <si>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</si>
  <si>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</si>
  <si>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</si>
  <si>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</si>
  <si>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</si>
  <si>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</si>
  <si>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</si>
  <si>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</si>
  <si>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</si>
  <si>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</si>
  <si>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</si>
  <si>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</si>
  <si>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</si>
  <si>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</si>
  <si>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</si>
  <si>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</si>
  <si>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</si>
  <si>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</si>
  <si>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</si>
  <si>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</si>
  <si>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</si>
  <si>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</si>
  <si>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</si>
  <si>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</si>
  <si>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</si>
  <si>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</si>
  <si>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</si>
  <si>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</si>
  <si>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</si>
  <si>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</si>
  <si>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</si>
  <si>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</si>
  <si>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</si>
  <si>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</si>
  <si>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</si>
  <si>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</si>
  <si>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</si>
  <si>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</si>
  <si>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</si>
  <si>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</si>
  <si>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</si>
  <si>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</si>
  <si>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</si>
  <si>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</si>
  <si>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</si>
  <si>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</si>
  <si>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</si>
  <si>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</si>
  <si>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</si>
  <si>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</si>
  <si>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</si>
  <si>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</si>
  <si>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</si>
  <si>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</si>
  <si>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</si>
  <si>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</si>
  <si>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</si>
  <si>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</si>
  <si>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</si>
  <si>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</si>
  <si>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</si>
  <si>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</si>
  <si>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</si>
  <si>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</si>
  <si>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</si>
  <si>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</si>
  <si>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</si>
  <si>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</si>
  <si>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</si>
  <si>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</si>
  <si>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</si>
  <si>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</si>
  <si>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</si>
  <si>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</si>
  <si>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</si>
  <si>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</si>
  <si>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</si>
  <si>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</si>
  <si>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</si>
  <si>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</si>
  <si>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</si>
  <si>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</si>
  <si>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</si>
  <si>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</si>
  <si>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</si>
  <si>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</si>
  <si>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</si>
  <si>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</si>
  <si>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</si>
  <si>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</si>
  <si>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</si>
  <si>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</si>
  <si>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</si>
  <si>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</si>
  <si>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</si>
  <si>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</si>
  <si>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</si>
  <si>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</si>
  <si>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</si>
  <si>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</si>
  <si>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</si>
  <si>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</si>
  <si>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</si>
  <si>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</si>
  <si>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</si>
  <si>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</si>
  <si>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</si>
  <si>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</si>
  <si>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</si>
  <si>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</si>
  <si>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</si>
  <si>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</si>
  <si>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</si>
  <si>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</si>
  <si>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</si>
  <si>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</si>
  <si>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</si>
  <si>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</si>
  <si>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</si>
  <si>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</si>
  <si>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</si>
  <si>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</si>
  <si>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</si>
  <si>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</si>
  <si>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</si>
  <si>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</si>
  <si>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</si>
  <si>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</si>
  <si>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</si>
  <si>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</si>
  <si>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</si>
  <si>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</si>
  <si>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</si>
  <si>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</si>
  <si>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</si>
  <si>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</si>
  <si>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</si>
  <si>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</si>
  <si>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</si>
  <si>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</si>
  <si>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</si>
  <si>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</si>
  <si>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</si>
  <si>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</si>
  <si>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</si>
  <si>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</si>
  <si>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</si>
  <si>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</si>
  <si>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</si>
  <si>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</si>
  <si>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</si>
  <si>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</si>
  <si>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</si>
  <si>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</si>
  <si>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</si>
  <si>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</si>
  <si>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</si>
  <si>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</si>
  <si>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</si>
  <si>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</si>
  <si>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</si>
  <si>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</si>
  <si>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</si>
  <si>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</si>
  <si>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</si>
  <si>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</si>
  <si>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</si>
  <si>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</si>
  <si>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</si>
  <si>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</si>
  <si>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</si>
  <si>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</si>
  <si>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</si>
  <si>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</si>
  <si>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</si>
  <si>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</si>
  <si>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</si>
  <si>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</si>
  <si>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</si>
  <si>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</si>
  <si>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</si>
  <si>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</si>
  <si>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</si>
  <si>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</si>
  <si>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</si>
  <si>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</si>
  <si>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</si>
  <si>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</si>
  <si>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</si>
  <si>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</si>
  <si>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</si>
  <si>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</si>
  <si>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</si>
  <si>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</si>
  <si>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</si>
  <si>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</si>
  <si>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</si>
  <si>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</si>
  <si>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</si>
  <si>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</si>
  <si>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</si>
  <si>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</si>
  <si>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</si>
  <si>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</si>
  <si>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</si>
  <si>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</si>
  <si>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</si>
  <si>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</si>
  <si>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</si>
  <si>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</si>
  <si>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</si>
  <si>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</si>
  <si>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</si>
  <si>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</si>
  <si>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</si>
  <si>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</si>
  <si>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</si>
  <si>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</si>
  <si>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</si>
  <si>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</si>
  <si>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</si>
  <si>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</si>
  <si>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</si>
  <si>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</si>
  <si>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</si>
  <si>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</si>
  <si>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</si>
  <si>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</si>
  <si>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</si>
  <si>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</si>
  <si>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</si>
  <si>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</si>
  <si>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</si>
  <si>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</si>
  <si>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</si>
  <si>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</si>
  <si>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</si>
  <si>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</si>
  <si>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</si>
  <si>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</si>
  <si>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</si>
  <si>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</si>
  <si>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</si>
  <si>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</si>
  <si>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</si>
  <si>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</si>
  <si>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</si>
  <si>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</si>
  <si>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</si>
  <si>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</si>
  <si>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</si>
  <si>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</si>
  <si>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</si>
  <si>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</si>
  <si>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</si>
  <si>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</si>
  <si>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</si>
  <si>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</si>
  <si>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</si>
  <si>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</si>
  <si>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</si>
  <si>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</si>
  <si>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</si>
  <si>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</si>
  <si>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</si>
  <si>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</si>
  <si>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</si>
  <si>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</si>
  <si>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</si>
  <si>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</si>
  <si>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</si>
  <si>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</si>
  <si>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</si>
  <si>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</si>
  <si>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</si>
  <si>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</si>
  <si>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</si>
  <si>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</si>
  <si>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</si>
  <si>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</si>
  <si>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</si>
  <si>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</si>
  <si>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</si>
  <si>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</si>
  <si>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</si>
  <si>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</si>
  <si>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</si>
  <si>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</si>
  <si>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</si>
  <si>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</si>
  <si>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</si>
  <si>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</si>
  <si>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</si>
  <si>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</si>
  <si>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</si>
  <si>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</si>
  <si>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</si>
  <si>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</si>
  <si>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</si>
  <si>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</si>
  <si>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</si>
  <si>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</si>
  <si>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</si>
  <si>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</si>
  <si>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</si>
  <si>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</si>
  <si>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</si>
  <si>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</si>
  <si>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</si>
  <si>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</si>
  <si>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</si>
  <si>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</si>
  <si>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</si>
  <si>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</si>
  <si>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</si>
  <si>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</si>
  <si>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</si>
  <si>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</si>
  <si>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</si>
  <si>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</si>
  <si>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(列名なし)</t>
  </si>
  <si>
    <t>SELECT      k60_buno_id, k60_buhin_no,</t>
  </si>
  <si>
    <t xml:space="preserve">            MAX(CASE seq_no WHEN 1 THEN buno_id ELSE null END) AS buhin_id1,</t>
  </si>
  <si>
    <t xml:space="preserve">            MAX(CASE seq_no WHEN 1 THEN buhin_no ELSE null END) AS buhin_no1,</t>
  </si>
  <si>
    <t xml:space="preserve">            MAX(CASE seq_no WHEN 2 THEN buno_id ELSE null END) AS buhin_id2,</t>
  </si>
  <si>
    <t xml:space="preserve">            MAX(CASE seq_no WHEN 2 THEN buhin_no ELSE null END) AS buhin_no2</t>
  </si>
  <si>
    <t>FROM        (   SELECT      TBL_A.k60_buno_id, TBL_B.buhin_no AS k60_buhin_no, TBL_A.buno_id, TBL_C.buhin_no,</t>
  </si>
  <si>
    <t xml:space="preserve">                            ROW_NUMBER() OVER (PARTITION BY TBL_A.k60_buno_id ORDER BY TBL_A.k60_buno_id) AS seq_no</t>
  </si>
  <si>
    <t xml:space="preserve">                                ON      TBL_A.k60_buno_id = TBL_B.data_id</t>
  </si>
  <si>
    <t xml:space="preserve">                                ON      TBL_A.buno_id = TBL_C.data_id</t>
  </si>
  <si>
    <t xml:space="preserve">            ) TBL</t>
  </si>
  <si>
    <t>GROUP BY    k60_buno_id, k60_buhin_no</t>
  </si>
  <si>
    <t>参照先</t>
    <rPh sb="0" eb="2">
      <t>サンショウ</t>
    </rPh>
    <rPh sb="2" eb="3">
      <t>サキ</t>
    </rPh>
    <phoneticPr fontId="46"/>
  </si>
  <si>
    <r>
      <t>T</t>
    </r>
    <r>
      <rPr>
        <sz val="9"/>
        <rFont val="メイリオ"/>
        <family val="3"/>
        <charset val="128"/>
      </rPr>
      <t>BL_A</t>
    </r>
    <r>
      <rPr>
        <sz val="9"/>
        <rFont val="メイリオ"/>
        <family val="3"/>
        <charset val="128"/>
      </rPr>
      <t>.data_id</t>
    </r>
    <phoneticPr fontId="46"/>
  </si>
  <si>
    <t>TBL_A.buhin_no</t>
    <phoneticPr fontId="46"/>
  </si>
  <si>
    <t>TBL_A.data_id</t>
    <phoneticPr fontId="46"/>
  </si>
  <si>
    <r>
      <t>mm_buhin_no</t>
    </r>
    <r>
      <rPr>
        <sz val="9"/>
        <rFont val="メイリオ"/>
        <family val="3"/>
        <charset val="128"/>
      </rPr>
      <t xml:space="preserve"> AS TBL_A</t>
    </r>
    <phoneticPr fontId="46"/>
  </si>
  <si>
    <r>
      <t>k</t>
    </r>
    <r>
      <rPr>
        <sz val="9"/>
        <rFont val="メイリオ"/>
        <family val="3"/>
        <charset val="128"/>
      </rPr>
      <t>60_m_buhin_no AS TBL_A</t>
    </r>
    <phoneticPr fontId="46"/>
  </si>
  <si>
    <t>TBL_A.delete_date IS NULL</t>
    <phoneticPr fontId="46"/>
  </si>
  <si>
    <t>部品番号マスタ AS 部品番号</t>
    <rPh sb="11" eb="13">
      <t>ブヒン</t>
    </rPh>
    <rPh sb="13" eb="15">
      <t>バンゴウ</t>
    </rPh>
    <phoneticPr fontId="46"/>
  </si>
  <si>
    <t>部品番号.データID</t>
    <phoneticPr fontId="46"/>
  </si>
  <si>
    <t>部品番号.部品番号</t>
    <phoneticPr fontId="46"/>
  </si>
  <si>
    <t>部品番号.レコード削除日 IS NULL</t>
    <rPh sb="9" eb="11">
      <t>サクジョ</t>
    </rPh>
    <rPh sb="11" eb="12">
      <t>ビ</t>
    </rPh>
    <phoneticPr fontId="46"/>
  </si>
  <si>
    <t>圧造課用.データID</t>
    <phoneticPr fontId="46"/>
  </si>
  <si>
    <t>圧造課用.部品番号</t>
    <phoneticPr fontId="46"/>
  </si>
  <si>
    <t>圧造課用部品番号マスタ AS 圧造課用</t>
    <rPh sb="15" eb="17">
      <t>アツゾウ</t>
    </rPh>
    <rPh sb="17" eb="18">
      <t>カ</t>
    </rPh>
    <rPh sb="18" eb="19">
      <t>ヨウ</t>
    </rPh>
    <phoneticPr fontId="46"/>
  </si>
  <si>
    <t>圧造課用.レコード削除日 IS NULL</t>
    <rPh sb="9" eb="11">
      <t>サクジョ</t>
    </rPh>
    <rPh sb="11" eb="12">
      <t>ビ</t>
    </rPh>
    <phoneticPr fontId="46"/>
  </si>
  <si>
    <t>圧造課用.部品番号 AS 圧造課部番</t>
    <rPh sb="13" eb="15">
      <t>アツゾウ</t>
    </rPh>
    <rPh sb="15" eb="16">
      <t>カ</t>
    </rPh>
    <rPh sb="16" eb="18">
      <t>ブバン</t>
    </rPh>
    <phoneticPr fontId="46"/>
  </si>
  <si>
    <t>部品番号.部品番号 AS 部番</t>
    <rPh sb="0" eb="2">
      <t>ブヒン</t>
    </rPh>
    <rPh sb="2" eb="4">
      <t>バンゴウ</t>
    </rPh>
    <rPh sb="5" eb="7">
      <t>ブヒン</t>
    </rPh>
    <rPh sb="7" eb="9">
      <t>バンゴウ</t>
    </rPh>
    <rPh sb="13" eb="15">
      <t>ブバン</t>
    </rPh>
    <phoneticPr fontId="46"/>
  </si>
  <si>
    <t>部品番号リンク情報取得</t>
    <rPh sb="0" eb="2">
      <t>ブヒン</t>
    </rPh>
    <rPh sb="2" eb="4">
      <t>バンゴウ</t>
    </rPh>
    <rPh sb="7" eb="9">
      <t>ジョウホウ</t>
    </rPh>
    <rPh sb="9" eb="11">
      <t>シュトク</t>
    </rPh>
    <phoneticPr fontId="46"/>
  </si>
  <si>
    <t>部品番号リンク情報取得 AS 部番リンク</t>
    <rPh sb="0" eb="2">
      <t>ブヒン</t>
    </rPh>
    <rPh sb="2" eb="4">
      <t>バンゴウ</t>
    </rPh>
    <rPh sb="7" eb="9">
      <t>ジョウホウ</t>
    </rPh>
    <rPh sb="9" eb="11">
      <t>シュトク</t>
    </rPh>
    <rPh sb="15" eb="17">
      <t>ブバン</t>
    </rPh>
    <phoneticPr fontId="46"/>
  </si>
  <si>
    <t>k60_press_buno_link AS TBL_A</t>
    <phoneticPr fontId="46"/>
  </si>
  <si>
    <t>部番リンク</t>
    <rPh sb="0" eb="2">
      <t>ブバン</t>
    </rPh>
    <phoneticPr fontId="46"/>
  </si>
  <si>
    <t>LEFT JOIN 圧造課用部品番号マスタ情報取得 AS 圧造課用</t>
    <rPh sb="10" eb="12">
      <t>アツゾウ</t>
    </rPh>
    <rPh sb="12" eb="13">
      <t>カ</t>
    </rPh>
    <rPh sb="13" eb="14">
      <t>ヨウ</t>
    </rPh>
    <rPh sb="14" eb="16">
      <t>ブヒン</t>
    </rPh>
    <rPh sb="16" eb="18">
      <t>バンゴウ</t>
    </rPh>
    <rPh sb="21" eb="23">
      <t>ジョウホウ</t>
    </rPh>
    <rPh sb="23" eb="25">
      <t>シュトク</t>
    </rPh>
    <rPh sb="29" eb="31">
      <t>アツゾウ</t>
    </rPh>
    <rPh sb="31" eb="32">
      <t>カ</t>
    </rPh>
    <rPh sb="32" eb="33">
      <t>ヨウ</t>
    </rPh>
    <phoneticPr fontId="46"/>
  </si>
  <si>
    <r>
      <t>v_k60</t>
    </r>
    <r>
      <rPr>
        <sz val="9"/>
        <rFont val="メイリオ"/>
        <family val="3"/>
        <charset val="128"/>
      </rPr>
      <t>_m_buhin_no AS TBL_B</t>
    </r>
    <phoneticPr fontId="46"/>
  </si>
  <si>
    <r>
      <t>O</t>
    </r>
    <r>
      <rPr>
        <sz val="9"/>
        <rFont val="メイリオ"/>
        <family val="3"/>
        <charset val="128"/>
      </rPr>
      <t>N</t>
    </r>
    <phoneticPr fontId="46"/>
  </si>
  <si>
    <t>LEFT JOIN 部品番号マスタ情報取得 AS 部品番号</t>
    <rPh sb="10" eb="12">
      <t>ブヒン</t>
    </rPh>
    <rPh sb="12" eb="14">
      <t>バンゴウ</t>
    </rPh>
    <rPh sb="17" eb="19">
      <t>ジョウホウ</t>
    </rPh>
    <rPh sb="19" eb="21">
      <t>シュトク</t>
    </rPh>
    <rPh sb="25" eb="27">
      <t>ブヒン</t>
    </rPh>
    <rPh sb="27" eb="29">
      <t>バンゴウ</t>
    </rPh>
    <phoneticPr fontId="46"/>
  </si>
  <si>
    <t>v_mm_buhin_no AS TBL_C</t>
    <phoneticPr fontId="46"/>
  </si>
  <si>
    <t>ON</t>
    <phoneticPr fontId="46"/>
  </si>
  <si>
    <t>部番リンク.圧造課用部品番号データID = 圧造課用.データID</t>
    <rPh sb="0" eb="2">
      <t>ブバン</t>
    </rPh>
    <rPh sb="6" eb="8">
      <t>アツゾウ</t>
    </rPh>
    <rPh sb="8" eb="9">
      <t>カ</t>
    </rPh>
    <rPh sb="9" eb="10">
      <t>ヨウ</t>
    </rPh>
    <rPh sb="10" eb="12">
      <t>ブヒン</t>
    </rPh>
    <rPh sb="12" eb="14">
      <t>バンゴウ</t>
    </rPh>
    <rPh sb="22" eb="24">
      <t>アツゾウ</t>
    </rPh>
    <rPh sb="24" eb="25">
      <t>カ</t>
    </rPh>
    <rPh sb="25" eb="26">
      <t>ヨウ</t>
    </rPh>
    <phoneticPr fontId="46"/>
  </si>
  <si>
    <t>部番リンク.部品番号ID = 部品番号.データID</t>
    <rPh sb="0" eb="2">
      <t>ブバン</t>
    </rPh>
    <rPh sb="6" eb="8">
      <t>ブヒン</t>
    </rPh>
    <rPh sb="8" eb="10">
      <t>バンゴウ</t>
    </rPh>
    <rPh sb="15" eb="17">
      <t>ブヒン</t>
    </rPh>
    <rPh sb="17" eb="19">
      <t>バンゴウ</t>
    </rPh>
    <phoneticPr fontId="46"/>
  </si>
  <si>
    <t>部番リンク.圧造課用部品番号データID AS 圧造課部番ID</t>
    <rPh sb="0" eb="2">
      <t>ブバン</t>
    </rPh>
    <rPh sb="6" eb="8">
      <t>アツゾウ</t>
    </rPh>
    <rPh sb="8" eb="9">
      <t>カ</t>
    </rPh>
    <rPh sb="9" eb="10">
      <t>ヨウ</t>
    </rPh>
    <rPh sb="10" eb="12">
      <t>ブヒン</t>
    </rPh>
    <rPh sb="12" eb="14">
      <t>バンゴウ</t>
    </rPh>
    <rPh sb="23" eb="25">
      <t>アツゾウ</t>
    </rPh>
    <rPh sb="25" eb="26">
      <t>カ</t>
    </rPh>
    <rPh sb="26" eb="28">
      <t>ブバン</t>
    </rPh>
    <phoneticPr fontId="46"/>
  </si>
  <si>
    <t>部番リンク.部品番号ID AS 部番ID</t>
    <rPh sb="6" eb="8">
      <t>ブヒン</t>
    </rPh>
    <rPh sb="8" eb="10">
      <t>バンゴウ</t>
    </rPh>
    <rPh sb="16" eb="18">
      <t>ブバン</t>
    </rPh>
    <phoneticPr fontId="46"/>
  </si>
  <si>
    <t xml:space="preserve">                ON      TBL_A.k60_buno_id = TBL_B.data_id</t>
    <phoneticPr fontId="46"/>
  </si>
  <si>
    <t>TBL_A.k60_buno_id = TBL_B.data_id</t>
    <phoneticPr fontId="46"/>
  </si>
  <si>
    <t xml:space="preserve">                ON      TBL_A.buno_id = TBL_C.data_id</t>
    <phoneticPr fontId="46"/>
  </si>
  <si>
    <t>TBL_A.buno_id = TBL_C.data_id</t>
    <phoneticPr fontId="46"/>
  </si>
  <si>
    <t>無</t>
    <rPh sb="0" eb="1">
      <t>ナシ</t>
    </rPh>
    <phoneticPr fontId="46"/>
  </si>
  <si>
    <t>部品番号リンク情報 AS 部番リンク</t>
    <rPh sb="0" eb="2">
      <t>ブヒン</t>
    </rPh>
    <rPh sb="2" eb="4">
      <t>バンゴウ</t>
    </rPh>
    <rPh sb="7" eb="9">
      <t>ジョウホウ</t>
    </rPh>
    <rPh sb="13" eb="15">
      <t>ブバン</t>
    </rPh>
    <phoneticPr fontId="46"/>
  </si>
  <si>
    <t>部番リンク.部品番号ID</t>
  </si>
  <si>
    <t>部番リンク.圧造課用部品番号データID</t>
  </si>
  <si>
    <t>TBL_A.data_id</t>
  </si>
  <si>
    <t>TBL_A.buno_id</t>
  </si>
  <si>
    <t>TBL_A.k60_buno_id</t>
  </si>
  <si>
    <t>部番リンク.レコード削除日 IS NULL</t>
    <rPh sb="10" eb="12">
      <t>サクジョ</t>
    </rPh>
    <rPh sb="12" eb="13">
      <t>ビ</t>
    </rPh>
    <phoneticPr fontId="46"/>
  </si>
  <si>
    <t>TBL_A.delete_date IS NULL</t>
  </si>
  <si>
    <t>大日程部品番号リンク情報取得</t>
    <rPh sb="12" eb="14">
      <t>シュトク</t>
    </rPh>
    <phoneticPr fontId="46"/>
  </si>
  <si>
    <t>大日程部番リンク.データID</t>
  </si>
  <si>
    <t>大日程部番リンク.圧造課用部品番号データID</t>
  </si>
  <si>
    <t>大日程部番リンク.レコード削除日 IS NULL</t>
    <rPh sb="13" eb="15">
      <t>サクジョ</t>
    </rPh>
    <rPh sb="15" eb="16">
      <t>ビ</t>
    </rPh>
    <phoneticPr fontId="46"/>
  </si>
  <si>
    <t>k60_so_buno_link AS TBL_A</t>
    <phoneticPr fontId="46"/>
  </si>
  <si>
    <t>大日程部番リンク.大日程部品番号データ</t>
    <rPh sb="9" eb="10">
      <t>ダイ</t>
    </rPh>
    <rPh sb="10" eb="12">
      <t>ニッテイ</t>
    </rPh>
    <phoneticPr fontId="46"/>
  </si>
  <si>
    <t>TBL_A.os_buhin_no</t>
    <phoneticPr fontId="46"/>
  </si>
  <si>
    <t>圧造部番リンク</t>
    <rPh sb="0" eb="2">
      <t>アツゾウ</t>
    </rPh>
    <rPh sb="2" eb="4">
      <t>ブバン</t>
    </rPh>
    <phoneticPr fontId="46"/>
  </si>
  <si>
    <r>
      <t>O</t>
    </r>
    <r>
      <rPr>
        <sz val="9"/>
        <rFont val="メイリオ"/>
        <family val="3"/>
        <charset val="128"/>
      </rPr>
      <t>N</t>
    </r>
    <phoneticPr fontId="46"/>
  </si>
  <si>
    <t>正圧リンク.圧造課用部品番号データID = 圧部番.データID</t>
    <rPh sb="0" eb="1">
      <t>セイ</t>
    </rPh>
    <rPh sb="1" eb="2">
      <t>アツ</t>
    </rPh>
    <rPh sb="22" eb="23">
      <t>アツ</t>
    </rPh>
    <rPh sb="23" eb="25">
      <t>ブバン</t>
    </rPh>
    <phoneticPr fontId="46"/>
  </si>
  <si>
    <t>正圧リンク.部品番号ID = 正部番.データID</t>
    <rPh sb="0" eb="1">
      <t>セイ</t>
    </rPh>
    <rPh sb="1" eb="2">
      <t>アツ</t>
    </rPh>
    <rPh sb="15" eb="16">
      <t>セイ</t>
    </rPh>
    <rPh sb="16" eb="18">
      <t>ブバン</t>
    </rPh>
    <phoneticPr fontId="46"/>
  </si>
  <si>
    <t>正圧リンク.圧造課用部品番号データID</t>
  </si>
  <si>
    <t>正圧リンク.圧造課用部品番号データID</t>
    <rPh sb="0" eb="1">
      <t>セイ</t>
    </rPh>
    <rPh sb="1" eb="2">
      <t>アツ</t>
    </rPh>
    <rPh sb="6" eb="8">
      <t>アツゾウ</t>
    </rPh>
    <rPh sb="8" eb="9">
      <t>カ</t>
    </rPh>
    <rPh sb="9" eb="10">
      <t>ヨウ</t>
    </rPh>
    <rPh sb="10" eb="12">
      <t>ブヒン</t>
    </rPh>
    <rPh sb="12" eb="14">
      <t>バンゴウ</t>
    </rPh>
    <phoneticPr fontId="46"/>
  </si>
  <si>
    <t>圧部番.部品番号 AS 圧部番</t>
    <rPh sb="0" eb="1">
      <t>アツ</t>
    </rPh>
    <rPh sb="1" eb="3">
      <t>ブバン</t>
    </rPh>
    <rPh sb="4" eb="6">
      <t>ブヒン</t>
    </rPh>
    <rPh sb="6" eb="8">
      <t>バンゴウ</t>
    </rPh>
    <rPh sb="12" eb="13">
      <t>アツ</t>
    </rPh>
    <rPh sb="13" eb="15">
      <t>ブバン</t>
    </rPh>
    <phoneticPr fontId="46"/>
  </si>
  <si>
    <t>正部番.部品番号 AS 正部番</t>
    <rPh sb="0" eb="1">
      <t>セイ</t>
    </rPh>
    <rPh sb="1" eb="3">
      <t>ブバン</t>
    </rPh>
    <rPh sb="4" eb="6">
      <t>ブヒン</t>
    </rPh>
    <rPh sb="6" eb="8">
      <t>バンゴウ</t>
    </rPh>
    <rPh sb="12" eb="13">
      <t>セイ</t>
    </rPh>
    <rPh sb="13" eb="15">
      <t>ブバン</t>
    </rPh>
    <phoneticPr fontId="46"/>
  </si>
  <si>
    <t>正圧リンク.部品番号ID</t>
    <rPh sb="0" eb="1">
      <t>セイ</t>
    </rPh>
    <rPh sb="1" eb="2">
      <t>アツ</t>
    </rPh>
    <rPh sb="6" eb="8">
      <t>ブヒン</t>
    </rPh>
    <rPh sb="8" eb="10">
      <t>バンゴウ</t>
    </rPh>
    <phoneticPr fontId="46"/>
  </si>
  <si>
    <t>TBL_A.k60_buno_id</t>
    <phoneticPr fontId="46"/>
  </si>
  <si>
    <r>
      <t>TBL_B.buhin_no AS k60_buhin_no</t>
    </r>
    <r>
      <rPr>
        <sz val="9"/>
        <rFont val="メイリオ"/>
        <family val="3"/>
        <charset val="128"/>
      </rPr>
      <t/>
    </r>
    <phoneticPr fontId="46"/>
  </si>
  <si>
    <t>TBL_A.buno_id</t>
    <phoneticPr fontId="46"/>
  </si>
  <si>
    <t>TBL_C.buhin_no</t>
    <phoneticPr fontId="46"/>
  </si>
  <si>
    <r>
      <t>R</t>
    </r>
    <r>
      <rPr>
        <sz val="9"/>
        <rFont val="メイリオ"/>
        <family val="3"/>
        <charset val="128"/>
      </rPr>
      <t>OW_NUMBER() OVER (</t>
    </r>
    <phoneticPr fontId="46"/>
  </si>
  <si>
    <t>) AS シーク番号</t>
    <phoneticPr fontId="46"/>
  </si>
  <si>
    <t>PARTITION BY</t>
    <phoneticPr fontId="46"/>
  </si>
  <si>
    <t>ORDER BY</t>
    <phoneticPr fontId="46"/>
  </si>
  <si>
    <t>PARTITION BY TBL_A.k60_buno_id</t>
    <phoneticPr fontId="46"/>
  </si>
  <si>
    <t>ORDER BY TBL_A.k60_buno_id</t>
    <phoneticPr fontId="46"/>
  </si>
  <si>
    <r>
      <t>A</t>
    </r>
    <r>
      <rPr>
        <sz val="9"/>
        <rFont val="メイリオ"/>
        <family val="3"/>
        <charset val="128"/>
      </rPr>
      <t>S seq_no</t>
    </r>
    <phoneticPr fontId="46"/>
  </si>
  <si>
    <r>
      <t>T</t>
    </r>
    <r>
      <rPr>
        <sz val="9"/>
        <rFont val="メイリオ"/>
        <family val="3"/>
        <charset val="128"/>
      </rPr>
      <t>BL</t>
    </r>
    <phoneticPr fontId="46"/>
  </si>
  <si>
    <t>部品番号リンク情報取得 AS 正圧リンク</t>
    <rPh sb="0" eb="2">
      <t>ブヒン</t>
    </rPh>
    <rPh sb="2" eb="4">
      <t>バンゴウ</t>
    </rPh>
    <rPh sb="7" eb="9">
      <t>ジョウホウ</t>
    </rPh>
    <rPh sb="9" eb="11">
      <t>シュトク</t>
    </rPh>
    <rPh sb="15" eb="16">
      <t>セイ</t>
    </rPh>
    <rPh sb="16" eb="17">
      <t>アツ</t>
    </rPh>
    <phoneticPr fontId="46"/>
  </si>
  <si>
    <t>LEFT JOIN 圧造課用部品番号マスタ情報取得 AS 圧部番</t>
    <rPh sb="10" eb="12">
      <t>アツゾウ</t>
    </rPh>
    <rPh sb="12" eb="13">
      <t>カ</t>
    </rPh>
    <rPh sb="13" eb="14">
      <t>ヨウ</t>
    </rPh>
    <rPh sb="14" eb="16">
      <t>ブヒン</t>
    </rPh>
    <rPh sb="16" eb="18">
      <t>バンゴウ</t>
    </rPh>
    <rPh sb="21" eb="23">
      <t>ジョウホウ</t>
    </rPh>
    <rPh sb="23" eb="25">
      <t>シュトク</t>
    </rPh>
    <rPh sb="29" eb="30">
      <t>アツ</t>
    </rPh>
    <rPh sb="30" eb="32">
      <t>ブバン</t>
    </rPh>
    <phoneticPr fontId="46"/>
  </si>
  <si>
    <t>LEFT JOIN 部品番号マスタ情報取得 AS 正部番</t>
    <rPh sb="10" eb="12">
      <t>ブヒン</t>
    </rPh>
    <rPh sb="12" eb="14">
      <t>バンゴウ</t>
    </rPh>
    <rPh sb="17" eb="19">
      <t>ジョウホウ</t>
    </rPh>
    <rPh sb="19" eb="21">
      <t>シュトク</t>
    </rPh>
    <rPh sb="25" eb="26">
      <t>セイ</t>
    </rPh>
    <rPh sb="26" eb="28">
      <t>ブバン</t>
    </rPh>
    <phoneticPr fontId="46"/>
  </si>
  <si>
    <t>v_k60_press_buno_link AS TBL_A</t>
    <phoneticPr fontId="46"/>
  </si>
  <si>
    <r>
      <t>v</t>
    </r>
    <r>
      <rPr>
        <sz val="9"/>
        <rFont val="メイリオ"/>
        <family val="3"/>
        <charset val="128"/>
      </rPr>
      <t>_m_k60_buhin_no as TBL_B</t>
    </r>
    <phoneticPr fontId="46"/>
  </si>
  <si>
    <t>v_mm_buhin_no AS TBL_C</t>
    <phoneticPr fontId="46"/>
  </si>
  <si>
    <t>圧造部番リンク.圧造課用部品番号データID</t>
    <rPh sb="0" eb="2">
      <t>アツゾウ</t>
    </rPh>
    <rPh sb="2" eb="4">
      <t>ブバン</t>
    </rPh>
    <rPh sb="8" eb="10">
      <t>アツゾウ</t>
    </rPh>
    <rPh sb="10" eb="11">
      <t>カ</t>
    </rPh>
    <rPh sb="11" eb="12">
      <t>ヨウ</t>
    </rPh>
    <rPh sb="12" eb="14">
      <t>ブヒン</t>
    </rPh>
    <rPh sb="14" eb="16">
      <t>バンゴウ</t>
    </rPh>
    <phoneticPr fontId="46"/>
  </si>
  <si>
    <t>圧造部番リンク.圧部番</t>
    <rPh sb="0" eb="2">
      <t>アツゾウ</t>
    </rPh>
    <rPh sb="2" eb="4">
      <t>ブバン</t>
    </rPh>
    <rPh sb="8" eb="9">
      <t>アツ</t>
    </rPh>
    <rPh sb="9" eb="11">
      <t>ブバン</t>
    </rPh>
    <phoneticPr fontId="46"/>
  </si>
  <si>
    <t>MAX(CASE 圧造部番リンク.シーク番号 WHEN 1 THEN 部品番号ID ELSE NULL END) AS 部番ID1</t>
    <phoneticPr fontId="46"/>
  </si>
  <si>
    <t>MAX(CASE 圧造部番リンク.シーク番号 WHEN 1 THEN 正部番 ELSE NULL END) AS 部番1</t>
    <rPh sb="35" eb="36">
      <t>セイ</t>
    </rPh>
    <rPh sb="36" eb="38">
      <t>ブバン</t>
    </rPh>
    <phoneticPr fontId="46"/>
  </si>
  <si>
    <t>MAX(CASE 圧造部番リンク.シーク番号 WHEN 2 THEN 部品番号ID ELSE NULL END) AS 部番ID2</t>
    <phoneticPr fontId="46"/>
  </si>
  <si>
    <t>MAX(CASE 圧造部番リンク.シーク番号 WHEN 2 THEN 正部番 ELSE NULL END) AS 部番2</t>
    <rPh sb="35" eb="36">
      <t>セイ</t>
    </rPh>
    <rPh sb="36" eb="38">
      <t>ブバン</t>
    </rPh>
    <phoneticPr fontId="46"/>
  </si>
  <si>
    <t>TBL.k60_buno_id</t>
    <phoneticPr fontId="46"/>
  </si>
  <si>
    <t>TBL.k60_buno_no</t>
    <phoneticPr fontId="46"/>
  </si>
  <si>
    <t>seq_no</t>
  </si>
  <si>
    <t>seq_no</t>
    <phoneticPr fontId="46"/>
  </si>
  <si>
    <t>buno_id</t>
    <phoneticPr fontId="46"/>
  </si>
  <si>
    <r>
      <t>A</t>
    </r>
    <r>
      <rPr>
        <sz val="9"/>
        <rFont val="メイリオ"/>
        <family val="3"/>
        <charset val="128"/>
      </rPr>
      <t>S buhin_id1</t>
    </r>
    <phoneticPr fontId="46"/>
  </si>
  <si>
    <t>buhin_no</t>
    <phoneticPr fontId="46"/>
  </si>
  <si>
    <t>AS buhin_no1</t>
    <phoneticPr fontId="46"/>
  </si>
  <si>
    <t>AS buhin_id2</t>
    <phoneticPr fontId="46"/>
  </si>
  <si>
    <r>
      <t>AS buhin_</t>
    </r>
    <r>
      <rPr>
        <sz val="9"/>
        <rFont val="メイリオ"/>
        <family val="3"/>
        <charset val="128"/>
      </rPr>
      <t>no2</t>
    </r>
    <phoneticPr fontId="46"/>
  </si>
  <si>
    <t>SELECT</t>
  </si>
  <si>
    <t>SELECT</t>
    <phoneticPr fontId="46"/>
  </si>
  <si>
    <t>FROM UPK.main_masters.mm_buhin_no AS TBL_A</t>
    <phoneticPr fontId="46"/>
  </si>
  <si>
    <t>FROM UPK.upk_k60.m_k60_buhin_no AS TBL_A</t>
    <phoneticPr fontId="46"/>
  </si>
  <si>
    <t>FROM        UPK.upk_k60.k60_press_buno_link AS TBL_A</t>
  </si>
  <si>
    <t xml:space="preserve">            LEFT JOIN UPK.upk_k60.m_k60_buhin_no AS TBL_B</t>
  </si>
  <si>
    <t xml:space="preserve">            LEFT JOIN UPK.main_masters.mm_buhin_no AS TBL_C</t>
  </si>
  <si>
    <t xml:space="preserve">                FROM        UPK.upk_k60.k60_press_buno_link AS TBL_A</t>
  </si>
  <si>
    <t xml:space="preserve">                            LEFT JOIN UPK.upk_k60.m_k60_buhin_no AS TBL_B</t>
  </si>
  <si>
    <t xml:space="preserve">                            LEFT JOIN UPK.main_masters.mm_buhin_no AS TBL_C</t>
  </si>
  <si>
    <t>生産台数推移データ</t>
    <rPh sb="0" eb="2">
      <t>セイサン</t>
    </rPh>
    <rPh sb="2" eb="4">
      <t>ダイスウ</t>
    </rPh>
    <rPh sb="4" eb="6">
      <t>スイイ</t>
    </rPh>
    <phoneticPr fontId="7"/>
  </si>
  <si>
    <t>大日程データ</t>
    <rPh sb="0" eb="1">
      <t>ダイ</t>
    </rPh>
    <rPh sb="1" eb="3">
      <t>ニッテイ</t>
    </rPh>
    <phoneticPr fontId="7"/>
  </si>
  <si>
    <t>金型保守情報</t>
    <rPh sb="0" eb="2">
      <t>カナガタ</t>
    </rPh>
    <rPh sb="2" eb="4">
      <t>ホシュ</t>
    </rPh>
    <rPh sb="4" eb="6">
      <t>ジョウホウ</t>
    </rPh>
    <phoneticPr fontId="7"/>
  </si>
  <si>
    <t>生産台数推移更新履歴</t>
    <rPh sb="0" eb="2">
      <t>セイサン</t>
    </rPh>
    <rPh sb="2" eb="4">
      <t>ダイスウ</t>
    </rPh>
    <rPh sb="4" eb="6">
      <t>スイイ</t>
    </rPh>
    <rPh sb="6" eb="8">
      <t>コウシン</t>
    </rPh>
    <rPh sb="8" eb="10">
      <t>リレキ</t>
    </rPh>
    <phoneticPr fontId="7"/>
  </si>
  <si>
    <t>大日程更新履歴</t>
    <rPh sb="0" eb="1">
      <t>ダイ</t>
    </rPh>
    <rPh sb="1" eb="3">
      <t>ニッテイ</t>
    </rPh>
    <rPh sb="3" eb="5">
      <t>コウシン</t>
    </rPh>
    <rPh sb="5" eb="7">
      <t>リレキ</t>
    </rPh>
    <phoneticPr fontId="7"/>
  </si>
  <si>
    <t>車種記号対照表</t>
    <rPh sb="0" eb="2">
      <t>シャシュ</t>
    </rPh>
    <rPh sb="2" eb="4">
      <t>キゴウ</t>
    </rPh>
    <rPh sb="4" eb="7">
      <t>タイショウヒョウ</t>
    </rPh>
    <phoneticPr fontId="7"/>
  </si>
  <si>
    <t>量産車種記号と金型Gで使用されている車種記号の対照表</t>
    <rPh sb="0" eb="2">
      <t>リョウサン</t>
    </rPh>
    <rPh sb="2" eb="4">
      <t>シャシュ</t>
    </rPh>
    <rPh sb="4" eb="6">
      <t>キゴウ</t>
    </rPh>
    <rPh sb="7" eb="9">
      <t>カナガタ</t>
    </rPh>
    <rPh sb="11" eb="13">
      <t>シヨウ</t>
    </rPh>
    <rPh sb="18" eb="20">
      <t>シャシュ</t>
    </rPh>
    <rPh sb="20" eb="22">
      <t>キゴウ</t>
    </rPh>
    <rPh sb="23" eb="26">
      <t>タイショウヒョウ</t>
    </rPh>
    <phoneticPr fontId="7"/>
  </si>
  <si>
    <t>量産車種記号</t>
    <rPh sb="0" eb="2">
      <t>リョウサン</t>
    </rPh>
    <rPh sb="2" eb="4">
      <t>シャシュ</t>
    </rPh>
    <rPh sb="4" eb="6">
      <t>キゴウ</t>
    </rPh>
    <phoneticPr fontId="46"/>
  </si>
  <si>
    <t>金型G車種記号</t>
    <rPh sb="0" eb="2">
      <t>カナガタ</t>
    </rPh>
    <rPh sb="3" eb="7">
      <t>シャシュキゴウ</t>
    </rPh>
    <phoneticPr fontId="46"/>
  </si>
  <si>
    <r>
      <rPr>
        <sz val="9"/>
        <rFont val="メイリオ"/>
        <family val="3"/>
        <charset val="128"/>
      </rPr>
      <t>6</t>
    </r>
    <r>
      <rPr>
        <sz val="9"/>
        <rFont val="メイリオ"/>
        <family val="3"/>
        <charset val="128"/>
      </rPr>
      <t>0</t>
    </r>
    <phoneticPr fontId="46"/>
  </si>
  <si>
    <t>ms_cm</t>
    <phoneticPr fontId="7"/>
  </si>
  <si>
    <t>ms:mass production</t>
    <phoneticPr fontId="46"/>
  </si>
  <si>
    <t>bikou</t>
    <phoneticPr fontId="7"/>
  </si>
  <si>
    <t>idx_cmc_key</t>
    <phoneticPr fontId="7"/>
  </si>
  <si>
    <t>日付</t>
    <rPh sb="0" eb="2">
      <t>ヒヅケ</t>
    </rPh>
    <phoneticPr fontId="46"/>
  </si>
  <si>
    <t>車種</t>
    <rPh sb="0" eb="2">
      <t>シャシュ</t>
    </rPh>
    <phoneticPr fontId="46"/>
  </si>
  <si>
    <t>３発</t>
    <rPh sb="1" eb="2">
      <t>パツ</t>
    </rPh>
    <phoneticPr fontId="7"/>
  </si>
  <si>
    <t>正規案</t>
    <rPh sb="0" eb="2">
      <t>セイキ</t>
    </rPh>
    <rPh sb="2" eb="3">
      <t>アン</t>
    </rPh>
    <phoneticPr fontId="7"/>
  </si>
  <si>
    <t>ユニプレス案</t>
    <rPh sb="5" eb="6">
      <t>アン</t>
    </rPh>
    <phoneticPr fontId="7"/>
  </si>
  <si>
    <t>inf_date</t>
  </si>
  <si>
    <t>inf_date</t>
    <phoneticPr fontId="7"/>
  </si>
  <si>
    <t>car_model</t>
    <phoneticPr fontId="46"/>
  </si>
  <si>
    <t>regular</t>
    <phoneticPr fontId="7"/>
  </si>
  <si>
    <t>unipres</t>
    <phoneticPr fontId="7"/>
  </si>
  <si>
    <r>
      <t>i</t>
    </r>
    <r>
      <rPr>
        <sz val="9"/>
        <rFont val="メイリオ"/>
        <family val="3"/>
        <charset val="128"/>
      </rPr>
      <t>nt</t>
    </r>
    <phoneticPr fontId="7"/>
  </si>
  <si>
    <t>idx_pv_history_key</t>
    <phoneticPr fontId="7"/>
  </si>
  <si>
    <t>idx_pv_data_key</t>
    <phoneticPr fontId="7"/>
  </si>
  <si>
    <t>生産台数</t>
    <rPh sb="0" eb="2">
      <t>セイサン</t>
    </rPh>
    <rPh sb="2" eb="4">
      <t>ダイスウ</t>
    </rPh>
    <phoneticPr fontId="7"/>
  </si>
  <si>
    <t>volume</t>
    <phoneticPr fontId="7"/>
  </si>
  <si>
    <t>大日程計画データを管理する。</t>
    <rPh sb="0" eb="1">
      <t>ダイ</t>
    </rPh>
    <rPh sb="1" eb="3">
      <t>ニッテイ</t>
    </rPh>
    <rPh sb="3" eb="5">
      <t>ケイカク</t>
    </rPh>
    <rPh sb="9" eb="11">
      <t>カンリ</t>
    </rPh>
    <phoneticPr fontId="7"/>
  </si>
  <si>
    <t>生産台数推移データの変更履歴を管理する。</t>
    <rPh sb="0" eb="2">
      <t>セイサン</t>
    </rPh>
    <rPh sb="2" eb="4">
      <t>ダイスウ</t>
    </rPh>
    <rPh sb="4" eb="6">
      <t>スイイ</t>
    </rPh>
    <rPh sb="10" eb="12">
      <t>ヘンコウ</t>
    </rPh>
    <rPh sb="12" eb="14">
      <t>リレキ</t>
    </rPh>
    <rPh sb="15" eb="17">
      <t>カンリ</t>
    </rPh>
    <phoneticPr fontId="7"/>
  </si>
  <si>
    <t>生産台数推移データを管理する。</t>
    <rPh sb="0" eb="2">
      <t>セイサン</t>
    </rPh>
    <rPh sb="2" eb="4">
      <t>ダイスウ</t>
    </rPh>
    <rPh sb="4" eb="6">
      <t>スイイ</t>
    </rPh>
    <rPh sb="10" eb="12">
      <t>カンリ</t>
    </rPh>
    <phoneticPr fontId="7"/>
  </si>
  <si>
    <t>idx_os_history_key</t>
    <phoneticPr fontId="7"/>
  </si>
  <si>
    <t>idx_os_data_key</t>
    <phoneticPr fontId="7"/>
  </si>
  <si>
    <t>金型保守情報履歴</t>
    <rPh sb="0" eb="2">
      <t>カナガタ</t>
    </rPh>
    <rPh sb="2" eb="4">
      <t>ホシュ</t>
    </rPh>
    <rPh sb="4" eb="6">
      <t>ジョウホウ</t>
    </rPh>
    <rPh sb="6" eb="8">
      <t>リレキ</t>
    </rPh>
    <phoneticPr fontId="7"/>
  </si>
  <si>
    <t>工具番号</t>
    <rPh sb="0" eb="2">
      <t>コウグ</t>
    </rPh>
    <rPh sb="2" eb="4">
      <t>バンゴウ</t>
    </rPh>
    <phoneticPr fontId="46"/>
  </si>
  <si>
    <t>kougu_no</t>
  </si>
  <si>
    <t>10</t>
  </si>
  <si>
    <t>stage_no</t>
  </si>
  <si>
    <t>tinyint</t>
  </si>
  <si>
    <t>1</t>
  </si>
  <si>
    <t>起点日付</t>
    <rPh sb="0" eb="2">
      <t>キテン</t>
    </rPh>
    <rPh sb="2" eb="4">
      <t>ヒヅケ</t>
    </rPh>
    <phoneticPr fontId="46"/>
  </si>
  <si>
    <t>起点ストローク</t>
    <rPh sb="0" eb="2">
      <t>キテン</t>
    </rPh>
    <phoneticPr fontId="46"/>
  </si>
  <si>
    <t>sp:start point（起点）</t>
    <rPh sb="15" eb="17">
      <t>キテン</t>
    </rPh>
    <phoneticPr fontId="46"/>
  </si>
  <si>
    <t>sp_stroke</t>
    <phoneticPr fontId="46"/>
  </si>
  <si>
    <t>sp_date</t>
    <phoneticPr fontId="7"/>
  </si>
  <si>
    <r>
      <t>i</t>
    </r>
    <r>
      <rPr>
        <sz val="9"/>
        <rFont val="メイリオ"/>
        <family val="3"/>
        <charset val="128"/>
      </rPr>
      <t>nt</t>
    </r>
    <phoneticPr fontId="46"/>
  </si>
  <si>
    <t>生産予定台数</t>
    <rPh sb="0" eb="2">
      <t>セイサン</t>
    </rPh>
    <rPh sb="2" eb="4">
      <t>ヨテイ</t>
    </rPh>
    <rPh sb="4" eb="6">
      <t>ダイスウ</t>
    </rPh>
    <phoneticPr fontId="46"/>
  </si>
  <si>
    <t>生産実績台数</t>
    <rPh sb="0" eb="2">
      <t>セイサン</t>
    </rPh>
    <rPh sb="2" eb="4">
      <t>ジッセキ</t>
    </rPh>
    <rPh sb="4" eb="6">
      <t>ダイスウ</t>
    </rPh>
    <phoneticPr fontId="46"/>
  </si>
  <si>
    <t>当月ストローク数</t>
    <rPh sb="0" eb="2">
      <t>トウゲツ</t>
    </rPh>
    <rPh sb="7" eb="8">
      <t>スウ</t>
    </rPh>
    <phoneticPr fontId="46"/>
  </si>
  <si>
    <t>15</t>
  </si>
  <si>
    <t>金型保守情報を管理する。</t>
    <rPh sb="0" eb="2">
      <t>カナガタ</t>
    </rPh>
    <rPh sb="2" eb="4">
      <t>ホシュ</t>
    </rPh>
    <rPh sb="4" eb="6">
      <t>ジョウホウ</t>
    </rPh>
    <rPh sb="7" eb="9">
      <t>カンリ</t>
    </rPh>
    <phoneticPr fontId="7"/>
  </si>
  <si>
    <t>金型保守情報の履歴を管理する。</t>
    <rPh sb="0" eb="2">
      <t>カナガタ</t>
    </rPh>
    <rPh sb="2" eb="4">
      <t>ホシュ</t>
    </rPh>
    <rPh sb="4" eb="6">
      <t>ジョウホウ</t>
    </rPh>
    <rPh sb="7" eb="9">
      <t>リレキ</t>
    </rPh>
    <rPh sb="10" eb="12">
      <t>カンリ</t>
    </rPh>
    <phoneticPr fontId="7"/>
  </si>
  <si>
    <t>車種記号対照表取得</t>
    <rPh sb="0" eb="2">
      <t>シャシュ</t>
    </rPh>
    <rPh sb="2" eb="4">
      <t>キゴウ</t>
    </rPh>
    <rPh sb="4" eb="7">
      <t>タイショウヒョウ</t>
    </rPh>
    <rPh sb="7" eb="9">
      <t>シュトク</t>
    </rPh>
    <phoneticPr fontId="7"/>
  </si>
  <si>
    <t>×</t>
  </si>
  <si>
    <t>車種記号対照表 AS 対照表</t>
    <rPh sb="11" eb="14">
      <t>タイショウヒョウ</t>
    </rPh>
    <phoneticPr fontId="46"/>
  </si>
  <si>
    <t>対照表.データID</t>
  </si>
  <si>
    <t>対照表.量産車種記号</t>
  </si>
  <si>
    <t>対照表.金型G車種記号</t>
  </si>
  <si>
    <t>対照表.備考</t>
  </si>
  <si>
    <t>TBL.data_id</t>
  </si>
  <si>
    <t>TBL.ms_cm</t>
  </si>
  <si>
    <t>TBL.bikou</t>
  </si>
  <si>
    <t>対照表.レコード削除日 IS NULL</t>
    <rPh sb="0" eb="3">
      <t>タイショウヒョウ</t>
    </rPh>
    <rPh sb="8" eb="10">
      <t>サクジョ</t>
    </rPh>
    <rPh sb="10" eb="11">
      <t>ビ</t>
    </rPh>
    <phoneticPr fontId="46"/>
  </si>
  <si>
    <t>TBL.delete_date IS NULL</t>
    <phoneticPr fontId="46"/>
  </si>
  <si>
    <t>three_months</t>
    <phoneticPr fontId="7"/>
  </si>
  <si>
    <t>製造係数</t>
    <rPh sb="0" eb="2">
      <t>セイゾウ</t>
    </rPh>
    <rPh sb="2" eb="4">
      <t>ケイスウ</t>
    </rPh>
    <phoneticPr fontId="7"/>
  </si>
  <si>
    <t>TBL_A.coefficient</t>
    <phoneticPr fontId="46"/>
  </si>
  <si>
    <t>圧造課が使用する部番（左右部品統合部品番号）と正式な部品番号を紐づけする情報を管理する。</t>
    <rPh sb="0" eb="2">
      <t>アツゾウ</t>
    </rPh>
    <rPh sb="2" eb="3">
      <t>カ</t>
    </rPh>
    <rPh sb="4" eb="6">
      <t>シヨウ</t>
    </rPh>
    <rPh sb="8" eb="10">
      <t>ブバン</t>
    </rPh>
    <rPh sb="11" eb="13">
      <t>サユウ</t>
    </rPh>
    <rPh sb="13" eb="15">
      <t>ブヒン</t>
    </rPh>
    <rPh sb="15" eb="17">
      <t>トウゴウ</t>
    </rPh>
    <rPh sb="17" eb="19">
      <t>ブヒン</t>
    </rPh>
    <rPh sb="19" eb="21">
      <t>バンゴウ</t>
    </rPh>
    <rPh sb="23" eb="25">
      <t>セイシキ</t>
    </rPh>
    <rPh sb="26" eb="28">
      <t>ブヒン</t>
    </rPh>
    <rPh sb="28" eb="30">
      <t>バンゴウ</t>
    </rPh>
    <rPh sb="31" eb="32">
      <t>ヒモ</t>
    </rPh>
    <rPh sb="36" eb="38">
      <t>ジョウホウ</t>
    </rPh>
    <rPh sb="39" eb="41">
      <t>カンリ</t>
    </rPh>
    <phoneticPr fontId="7"/>
  </si>
  <si>
    <t>大日程部品番号リンク</t>
    <rPh sb="0" eb="1">
      <t>ダイ</t>
    </rPh>
    <rPh sb="1" eb="3">
      <t>ニッテイ</t>
    </rPh>
    <rPh sb="3" eb="5">
      <t>ブヒン</t>
    </rPh>
    <rPh sb="5" eb="7">
      <t>バンゴウ</t>
    </rPh>
    <phoneticPr fontId="7"/>
  </si>
  <si>
    <t>部品番号リンク</t>
    <rPh sb="0" eb="2">
      <t>ブヒン</t>
    </rPh>
    <rPh sb="2" eb="4">
      <t>バンゴウ</t>
    </rPh>
    <phoneticPr fontId="7"/>
  </si>
  <si>
    <t>量産車種記号データ取得</t>
    <rPh sb="0" eb="2">
      <t>リョウサン</t>
    </rPh>
    <rPh sb="2" eb="4">
      <t>シャシュ</t>
    </rPh>
    <rPh sb="4" eb="6">
      <t>キゴウ</t>
    </rPh>
    <rPh sb="9" eb="11">
      <t>シュトク</t>
    </rPh>
    <phoneticPr fontId="46"/>
  </si>
  <si>
    <t>金型車種記号データ取得</t>
    <rPh sb="0" eb="2">
      <t>カナガタ</t>
    </rPh>
    <rPh sb="2" eb="4">
      <t>シャシュ</t>
    </rPh>
    <rPh sb="4" eb="6">
      <t>キゴウ</t>
    </rPh>
    <rPh sb="9" eb="11">
      <t>シュトク</t>
    </rPh>
    <phoneticPr fontId="46"/>
  </si>
  <si>
    <t>対照表.金型G車種記号</t>
    <phoneticPr fontId="46"/>
  </si>
  <si>
    <t>TBL.k60_cm</t>
    <phoneticPr fontId="46"/>
  </si>
  <si>
    <t>保守年度</t>
    <rPh sb="0" eb="2">
      <t>ホシュ</t>
    </rPh>
    <rPh sb="2" eb="4">
      <t>ネンド</t>
    </rPh>
    <phoneticPr fontId="46"/>
  </si>
  <si>
    <r>
      <t>s</t>
    </r>
    <r>
      <rPr>
        <sz val="9"/>
        <rFont val="メイリオ"/>
        <family val="3"/>
        <charset val="128"/>
      </rPr>
      <t>malldatetime</t>
    </r>
    <phoneticPr fontId="7"/>
  </si>
  <si>
    <t>計画作成日</t>
    <rPh sb="0" eb="2">
      <t>ケイカク</t>
    </rPh>
    <rPh sb="2" eb="4">
      <t>サクセイ</t>
    </rPh>
    <rPh sb="4" eb="5">
      <t>ビ</t>
    </rPh>
    <phoneticPr fontId="46"/>
  </si>
  <si>
    <t>nendo</t>
  </si>
  <si>
    <t>nendo</t>
    <phoneticPr fontId="7"/>
  </si>
  <si>
    <t>make_day</t>
  </si>
  <si>
    <t>make_day</t>
    <phoneticPr fontId="7"/>
  </si>
  <si>
    <t>idx_mm_data_key</t>
    <phoneticPr fontId="7"/>
  </si>
  <si>
    <t>idx_mm_data_nendo</t>
    <phoneticPr fontId="7"/>
  </si>
  <si>
    <t>idx_mm_data_make_day</t>
    <phoneticPr fontId="7"/>
  </si>
  <si>
    <t>金型保守計画表</t>
    <rPh sb="0" eb="2">
      <t>カナガタ</t>
    </rPh>
    <rPh sb="2" eb="4">
      <t>ホシュ</t>
    </rPh>
    <rPh sb="4" eb="6">
      <t>ケイカク</t>
    </rPh>
    <rPh sb="6" eb="7">
      <t>ヒョウ</t>
    </rPh>
    <phoneticPr fontId="46"/>
  </si>
  <si>
    <t>2022年2月現在</t>
    <rPh sb="4" eb="5">
      <t>ネン</t>
    </rPh>
    <rPh sb="6" eb="7">
      <t>ガツ</t>
    </rPh>
    <rPh sb="7" eb="9">
      <t>ゲンザイ</t>
    </rPh>
    <phoneticPr fontId="46"/>
  </si>
  <si>
    <t>車種・部品番号</t>
    <rPh sb="0" eb="2">
      <t>シャシュ</t>
    </rPh>
    <rPh sb="3" eb="5">
      <t>ブヒン</t>
    </rPh>
    <rPh sb="5" eb="7">
      <t>バンゴウ</t>
    </rPh>
    <phoneticPr fontId="46"/>
  </si>
  <si>
    <t>工程名称</t>
    <rPh sb="0" eb="2">
      <t>コウテイ</t>
    </rPh>
    <rPh sb="2" eb="4">
      <t>メイショウ</t>
    </rPh>
    <phoneticPr fontId="46"/>
  </si>
  <si>
    <t>保守情報・起点ストローク</t>
    <rPh sb="0" eb="2">
      <t>ホシュ</t>
    </rPh>
    <rPh sb="2" eb="4">
      <t>ジョウホウ</t>
    </rPh>
    <rPh sb="5" eb="7">
      <t>キテン</t>
    </rPh>
    <phoneticPr fontId="46"/>
  </si>
  <si>
    <t>年間台数</t>
    <rPh sb="0" eb="2">
      <t>ネンカン</t>
    </rPh>
    <rPh sb="2" eb="4">
      <t>ダイスウ</t>
    </rPh>
    <phoneticPr fontId="46"/>
  </si>
  <si>
    <t>年月</t>
    <rPh sb="0" eb="2">
      <t>ネンゲツ</t>
    </rPh>
    <phoneticPr fontId="46"/>
  </si>
  <si>
    <t>koutei_name</t>
  </si>
  <si>
    <t>syasyu</t>
  </si>
  <si>
    <t>maintenance1</t>
  </si>
  <si>
    <t>maintenance2</t>
  </si>
  <si>
    <t>stroke</t>
  </si>
  <si>
    <t>起点ST</t>
    <rPh sb="0" eb="2">
      <t>キテン</t>
    </rPh>
    <phoneticPr fontId="46"/>
  </si>
  <si>
    <t>予定台数</t>
    <rPh sb="0" eb="2">
      <t>ヨテイ</t>
    </rPh>
    <rPh sb="2" eb="4">
      <t>ダイスウ</t>
    </rPh>
    <phoneticPr fontId="46"/>
  </si>
  <si>
    <t>RCUT</t>
  </si>
  <si>
    <t>D11D2621</t>
  </si>
  <si>
    <t>008A</t>
  </si>
  <si>
    <t>保守間近</t>
    <rPh sb="0" eb="2">
      <t>ホシュ</t>
    </rPh>
    <phoneticPr fontId="46"/>
  </si>
  <si>
    <t/>
  </si>
  <si>
    <t>実績台数</t>
    <rPh sb="0" eb="2">
      <t>ジッセキ</t>
    </rPh>
    <rPh sb="2" eb="4">
      <t>ダイスウ</t>
    </rPh>
    <phoneticPr fontId="46"/>
  </si>
  <si>
    <t>保守切れ</t>
    <rPh sb="0" eb="2">
      <t>ホシュ</t>
    </rPh>
    <phoneticPr fontId="46"/>
  </si>
  <si>
    <t>保守計画</t>
    <rPh sb="0" eb="2">
      <t>ホシュ</t>
    </rPh>
    <rPh sb="2" eb="4">
      <t>ケイカク</t>
    </rPh>
    <phoneticPr fontId="46"/>
  </si>
  <si>
    <t>DR</t>
  </si>
  <si>
    <t>D15D4861</t>
  </si>
  <si>
    <t>ID</t>
  </si>
  <si>
    <t>TR</t>
  </si>
  <si>
    <t>D15D4871</t>
  </si>
  <si>
    <t>RST</t>
  </si>
  <si>
    <t>D15D4881</t>
  </si>
  <si>
    <t>PI-CPI</t>
  </si>
  <si>
    <t>D15D4891</t>
  </si>
  <si>
    <t>'22/05</t>
  </si>
  <si>
    <t>'23/03</t>
  </si>
  <si>
    <t>'22/09</t>
  </si>
  <si>
    <t>'22/06</t>
  </si>
  <si>
    <t>BL-PI</t>
  </si>
  <si>
    <t>D15D3034</t>
  </si>
  <si>
    <t>'22/04</t>
  </si>
  <si>
    <t>1FO</t>
  </si>
  <si>
    <t>D15D3044</t>
  </si>
  <si>
    <t>2FO</t>
  </si>
  <si>
    <t>D15D3054</t>
  </si>
  <si>
    <t>CRST</t>
  </si>
  <si>
    <t>D15D3064</t>
  </si>
  <si>
    <t>PI</t>
  </si>
  <si>
    <t>D17D0874</t>
  </si>
  <si>
    <t>22/04</t>
  </si>
  <si>
    <t>2022年8月現在</t>
    <rPh sb="4" eb="5">
      <t>ネン</t>
    </rPh>
    <rPh sb="6" eb="7">
      <t>ガツ</t>
    </rPh>
    <rPh sb="7" eb="9">
      <t>ゲンザイ</t>
    </rPh>
    <phoneticPr fontId="46"/>
  </si>
  <si>
    <t>生産予定</t>
    <rPh sb="0" eb="2">
      <t>セイサン</t>
    </rPh>
    <phoneticPr fontId="46"/>
  </si>
  <si>
    <t>SEP-PI-CPI-CFL</t>
  </si>
  <si>
    <t>D15D0374</t>
  </si>
  <si>
    <t>D16D2034</t>
  </si>
  <si>
    <t>FO</t>
  </si>
  <si>
    <t>D16D2044</t>
  </si>
  <si>
    <t>D16D2054</t>
  </si>
  <si>
    <t>D16D2064</t>
  </si>
  <si>
    <t>D16D2074</t>
  </si>
  <si>
    <t>汎用CUT(K厚)</t>
  </si>
  <si>
    <t>D85G6421</t>
  </si>
  <si>
    <t>D15F5011</t>
  </si>
  <si>
    <t>TR-PI</t>
  </si>
  <si>
    <t>D15F5021</t>
  </si>
  <si>
    <t>RST-FL</t>
  </si>
  <si>
    <t>D15F5031</t>
  </si>
  <si>
    <t>CUT-PI</t>
  </si>
  <si>
    <t>D15F5041</t>
  </si>
  <si>
    <t>D15D3871</t>
  </si>
  <si>
    <t>D15D3881</t>
  </si>
  <si>
    <t>D15D3891</t>
  </si>
  <si>
    <t>D15D3901</t>
  </si>
  <si>
    <t>1PI-CPI-CUT</t>
  </si>
  <si>
    <t>D15D3911</t>
  </si>
  <si>
    <t>2PI-CPI-CCUT</t>
  </si>
  <si>
    <t>D15D3921</t>
  </si>
  <si>
    <t>D15D5122</t>
  </si>
  <si>
    <t>2BL</t>
  </si>
  <si>
    <t>D15D5132</t>
  </si>
  <si>
    <t>D15D5142</t>
  </si>
  <si>
    <t>D15D5152</t>
  </si>
  <si>
    <t>PI-CCUT</t>
  </si>
  <si>
    <t>D15D5162</t>
  </si>
  <si>
    <t>汎用CUT(K薄)</t>
  </si>
  <si>
    <t>D91O2001</t>
  </si>
  <si>
    <t>D15F3831</t>
  </si>
  <si>
    <t>RE-PI</t>
  </si>
  <si>
    <t>D15F3841</t>
  </si>
  <si>
    <t>D15F3851</t>
  </si>
  <si>
    <t>CUT-PI-CCUT</t>
  </si>
  <si>
    <t>D15F3861</t>
  </si>
  <si>
    <t>PRG</t>
  </si>
  <si>
    <t>D15F3311</t>
  </si>
  <si>
    <t>D16F0691</t>
  </si>
  <si>
    <t>D16F0701</t>
  </si>
  <si>
    <t>CUT</t>
  </si>
  <si>
    <t>D16F0711</t>
  </si>
  <si>
    <t>D15F5531</t>
  </si>
  <si>
    <t>D16D0554</t>
  </si>
  <si>
    <t>D16D1522</t>
  </si>
  <si>
    <t>D16D1532</t>
  </si>
  <si>
    <t>D16D1542</t>
  </si>
  <si>
    <t>PI-CPI-CCUT</t>
  </si>
  <si>
    <t>D16D1552</t>
  </si>
  <si>
    <t>FL</t>
  </si>
  <si>
    <t>D16D1562</t>
  </si>
  <si>
    <t>D16D1573</t>
  </si>
  <si>
    <t>D16D1583</t>
  </si>
  <si>
    <t>D16D1593</t>
  </si>
  <si>
    <t>D16D1603</t>
  </si>
  <si>
    <t>D16D1613</t>
  </si>
  <si>
    <t>D16D0922</t>
  </si>
  <si>
    <t>1RST-FL</t>
  </si>
  <si>
    <t>D16D0932</t>
  </si>
  <si>
    <t>2RST-FL</t>
  </si>
  <si>
    <t>D16D0942</t>
  </si>
  <si>
    <t>D16D0952</t>
  </si>
  <si>
    <t>CUT-CPI-CCUT</t>
  </si>
  <si>
    <t>D16D0962</t>
  </si>
  <si>
    <t>D16D0972</t>
  </si>
  <si>
    <t>D16D0564</t>
  </si>
  <si>
    <t>D16D0572</t>
  </si>
  <si>
    <t>D16D1163</t>
  </si>
  <si>
    <t>D16D1173</t>
  </si>
  <si>
    <t>D16D1183</t>
  </si>
  <si>
    <t>D16D1193</t>
  </si>
  <si>
    <t>1PI-CPI-CCUT</t>
  </si>
  <si>
    <t>D16D1203</t>
  </si>
  <si>
    <t>D16D1213</t>
  </si>
  <si>
    <t>D16D0583</t>
  </si>
  <si>
    <t>D15D5632</t>
  </si>
  <si>
    <t>D15D5642</t>
  </si>
  <si>
    <t>D15D5652</t>
  </si>
  <si>
    <t>D15D5662</t>
  </si>
  <si>
    <t>D15D5672</t>
  </si>
  <si>
    <t>BE</t>
  </si>
  <si>
    <t>D15D5682</t>
  </si>
  <si>
    <t>D15D5692</t>
  </si>
  <si>
    <t>D17D0771</t>
  </si>
  <si>
    <t>D17D0781</t>
  </si>
  <si>
    <t>D17D0791</t>
  </si>
  <si>
    <t>D17D0801</t>
  </si>
  <si>
    <t>PI-FL</t>
  </si>
  <si>
    <t>D17D0811</t>
  </si>
  <si>
    <t>BE-PI</t>
  </si>
  <si>
    <t>D17D0821</t>
  </si>
  <si>
    <t>D17D0831</t>
  </si>
  <si>
    <t>D15D5352</t>
  </si>
  <si>
    <t>D15D5362</t>
  </si>
  <si>
    <t>D15D5372</t>
  </si>
  <si>
    <t>CPI-CCUT</t>
  </si>
  <si>
    <t>D15D5382</t>
  </si>
  <si>
    <t>D15D5174</t>
  </si>
  <si>
    <t>D15D5342</t>
  </si>
  <si>
    <t>D15D5193</t>
  </si>
  <si>
    <t>D15D5203</t>
  </si>
  <si>
    <t>D15D5213</t>
  </si>
  <si>
    <t>D15D5223</t>
  </si>
  <si>
    <t>D15D5183</t>
  </si>
  <si>
    <t>D15D3784</t>
  </si>
  <si>
    <t>D15D3794</t>
  </si>
  <si>
    <t>D15D3804</t>
  </si>
  <si>
    <t>CTR-CPI</t>
  </si>
  <si>
    <t>D15D3814</t>
  </si>
  <si>
    <t>SEP-PI-CUT</t>
  </si>
  <si>
    <t>D15D3824</t>
  </si>
  <si>
    <t>D17D0731</t>
  </si>
  <si>
    <t>D17D0741</t>
  </si>
  <si>
    <t>D17D0751</t>
  </si>
  <si>
    <t>D17D0761</t>
  </si>
  <si>
    <t>D16D0874</t>
  </si>
  <si>
    <t>D16D0884</t>
  </si>
  <si>
    <t>CFO</t>
  </si>
  <si>
    <t>D16D0894</t>
  </si>
  <si>
    <t>CFL</t>
  </si>
  <si>
    <t>D16D0904</t>
  </si>
  <si>
    <t>SEP-PI</t>
  </si>
  <si>
    <t>D16D0914</t>
  </si>
  <si>
    <t>D15D4981</t>
  </si>
  <si>
    <t>D15D4991</t>
  </si>
  <si>
    <t>PI-CUT</t>
  </si>
  <si>
    <t>D15D5001</t>
  </si>
  <si>
    <t>D16D1964</t>
  </si>
  <si>
    <t>D16D1974</t>
  </si>
  <si>
    <t>D16D1984</t>
  </si>
  <si>
    <t>D16D1994</t>
  </si>
  <si>
    <t>D16D2004</t>
  </si>
  <si>
    <t>CFL-CCUT</t>
  </si>
  <si>
    <t>D16D2014</t>
  </si>
  <si>
    <t>CSEP-CPI-CUT</t>
  </si>
  <si>
    <t>D16D2024</t>
  </si>
  <si>
    <t>D16D1064</t>
  </si>
  <si>
    <t>D16D1074</t>
  </si>
  <si>
    <t>D16D1084</t>
  </si>
  <si>
    <t>CCUT</t>
  </si>
  <si>
    <t>D16D1094</t>
  </si>
  <si>
    <t>SEP-PI-CPI</t>
  </si>
  <si>
    <t>D16D1104</t>
  </si>
  <si>
    <t>D16D1464</t>
  </si>
  <si>
    <t>D16D1304</t>
  </si>
  <si>
    <t>D16D1314</t>
  </si>
  <si>
    <t>D16D1324</t>
  </si>
  <si>
    <t>SEP-CPI-CTR</t>
  </si>
  <si>
    <t>D16D1334</t>
  </si>
  <si>
    <t>D16D0984</t>
  </si>
  <si>
    <t>EMB</t>
  </si>
  <si>
    <t>D16D0994</t>
  </si>
  <si>
    <t>CRST-FL</t>
  </si>
  <si>
    <t>D16D1004</t>
  </si>
  <si>
    <t>D16D1014</t>
  </si>
  <si>
    <t>D16D1024</t>
  </si>
  <si>
    <t>D17D0534</t>
  </si>
  <si>
    <t>D17D0544</t>
  </si>
  <si>
    <t>1BEND</t>
  </si>
  <si>
    <t>D17D0554</t>
  </si>
  <si>
    <t>2BEND</t>
  </si>
  <si>
    <t>D17D0564</t>
  </si>
  <si>
    <t>D17D0574</t>
  </si>
  <si>
    <t>D17D0584</t>
  </si>
  <si>
    <t>D16D1894</t>
  </si>
  <si>
    <t>D16D1904</t>
  </si>
  <si>
    <t>D16D1914</t>
  </si>
  <si>
    <t>D16D1924</t>
  </si>
  <si>
    <t>BEND</t>
  </si>
  <si>
    <t>D16D1934</t>
  </si>
  <si>
    <t>D16D1944</t>
  </si>
  <si>
    <t>SEP-CFLAT</t>
  </si>
  <si>
    <t>D16D1954</t>
  </si>
  <si>
    <t>D17D0524</t>
  </si>
  <si>
    <t>D16D0634</t>
  </si>
  <si>
    <t>D16D0644</t>
  </si>
  <si>
    <t>D16D0654</t>
  </si>
  <si>
    <t>D16D0664</t>
  </si>
  <si>
    <t>D16D0674</t>
  </si>
  <si>
    <t>SEP-PI-CCUT</t>
  </si>
  <si>
    <t>D16D0684</t>
  </si>
  <si>
    <t>D16D1844</t>
  </si>
  <si>
    <t>D16D1854</t>
  </si>
  <si>
    <t>D16D1864</t>
  </si>
  <si>
    <t>RST-FL-CFL-BUR</t>
  </si>
  <si>
    <t>D16D1874</t>
  </si>
  <si>
    <t>SEP-PI-BUR</t>
  </si>
  <si>
    <t>D16D1884</t>
  </si>
  <si>
    <t>D16F1114</t>
  </si>
  <si>
    <t>D16F1124</t>
  </si>
  <si>
    <t>D16F1134</t>
  </si>
  <si>
    <t>D16F1144</t>
  </si>
  <si>
    <t>D16F1044</t>
  </si>
  <si>
    <t>SEP-CCUT</t>
  </si>
  <si>
    <t>D16F1154</t>
  </si>
  <si>
    <t>D15D5752</t>
  </si>
  <si>
    <t>D15D5762</t>
  </si>
  <si>
    <t>D15D5772</t>
  </si>
  <si>
    <t>D15D5782</t>
  </si>
  <si>
    <t>D15D5792</t>
  </si>
  <si>
    <t>2PI-CPI-CUT</t>
  </si>
  <si>
    <t>D15D5802</t>
  </si>
  <si>
    <t>D15D5813</t>
  </si>
  <si>
    <t>D15D5823</t>
  </si>
  <si>
    <t>D15D5833</t>
  </si>
  <si>
    <t>D15D5843</t>
  </si>
  <si>
    <t>D15D5853</t>
  </si>
  <si>
    <t>D15D5863</t>
  </si>
  <si>
    <t>D15D4254</t>
  </si>
  <si>
    <t>D15D4264</t>
  </si>
  <si>
    <t>D15D4274</t>
  </si>
  <si>
    <t>D15D4284</t>
  </si>
  <si>
    <t>SEP-CPI-CCUT</t>
  </si>
  <si>
    <t>D15D4294</t>
  </si>
  <si>
    <t>D15D4204</t>
  </si>
  <si>
    <t>D15D4214</t>
  </si>
  <si>
    <t>D15D4224</t>
  </si>
  <si>
    <t>D15D4234</t>
  </si>
  <si>
    <t>SEP-CUT-CPI</t>
  </si>
  <si>
    <t>D15D4244</t>
  </si>
  <si>
    <t>D15D6124</t>
  </si>
  <si>
    <t>D16D1264</t>
  </si>
  <si>
    <t>D16D1274</t>
  </si>
  <si>
    <t>D16D1284</t>
  </si>
  <si>
    <t>D16D1294</t>
  </si>
  <si>
    <t>D15D4094</t>
  </si>
  <si>
    <t>D15D4102</t>
  </si>
  <si>
    <t>D15D4112</t>
  </si>
  <si>
    <t>D15D4123</t>
  </si>
  <si>
    <t>D15D4133</t>
  </si>
  <si>
    <t>D15F3974</t>
  </si>
  <si>
    <t>D15F3984</t>
  </si>
  <si>
    <t>D15F3994</t>
  </si>
  <si>
    <t>D15F4004</t>
  </si>
  <si>
    <t>CPI</t>
  </si>
  <si>
    <t>D15F4014</t>
  </si>
  <si>
    <t>CUT-PI-CSEP-CUT</t>
  </si>
  <si>
    <t>D15F4024</t>
  </si>
  <si>
    <t>D16F0182</t>
  </si>
  <si>
    <t>D16F0193</t>
  </si>
  <si>
    <t>D15F4314</t>
  </si>
  <si>
    <t>D15F4324</t>
  </si>
  <si>
    <t>D15F4334</t>
  </si>
  <si>
    <t>SEP-CUT-PI</t>
  </si>
  <si>
    <t>D15F4344</t>
  </si>
  <si>
    <t>D16F0532</t>
  </si>
  <si>
    <t>D16F0543</t>
  </si>
  <si>
    <t>D15F4193</t>
  </si>
  <si>
    <t>D15F5064</t>
  </si>
  <si>
    <t>D15F5074</t>
  </si>
  <si>
    <t>D15F5084</t>
  </si>
  <si>
    <t>D15F5094</t>
  </si>
  <si>
    <t>D15F5104</t>
  </si>
  <si>
    <t>D15F4914</t>
  </si>
  <si>
    <t>D15F4352</t>
  </si>
  <si>
    <t>D15F4362</t>
  </si>
  <si>
    <t>CUT-CCUT</t>
  </si>
  <si>
    <t>D15F4372</t>
  </si>
  <si>
    <t>D15F4382</t>
  </si>
  <si>
    <t>D15F4392</t>
  </si>
  <si>
    <t>D15F4923</t>
  </si>
  <si>
    <t>D15F4933</t>
  </si>
  <si>
    <t>D15F4943</t>
  </si>
  <si>
    <t>D15F4953</t>
  </si>
  <si>
    <t>D15F4963</t>
  </si>
  <si>
    <t>smalldatetime</t>
  </si>
  <si>
    <t>sp_date</t>
  </si>
  <si>
    <t>sp_stroke</t>
  </si>
  <si>
    <t>plan_volume</t>
  </si>
  <si>
    <t>actual_volume</t>
  </si>
  <si>
    <t xml:space="preserve">        IF( OR(AND(RC4&lt;&gt;"", R[1]C4&lt;&gt;""), AND(RC4&lt;&gt;"", R[1]C4="", R[1]C15="")),</t>
  </si>
  <si>
    <t xml:space="preserve">            R5C54 &amp; RC4 &amp; R5C74 &amp; RC15 &amp; R5C86,</t>
  </si>
  <si>
    <t xml:space="preserve">        IF( AND(RC4&lt;&gt;"", R[1]C4="", R[1]C15&lt;&gt;""),</t>
  </si>
  <si>
    <t xml:space="preserve">            R5C54 &amp; RC4 &amp; R5C74 &amp; RC15,</t>
  </si>
  <si>
    <t xml:space="preserve">            IF( AND(RC4="", RC15&lt;&gt;"", OR(AND(R[1]C4="", R[1]C15=""), R[1]C4&lt;&gt;"")),</t>
  </si>
  <si>
    <t xml:space="preserve">                R[-1]C54 &amp; ", " &amp; RC15 &amp; R5C86,</t>
  </si>
  <si>
    <t xml:space="preserve">                IF( AND(RC4="", RC15&lt;&gt;""),</t>
  </si>
  <si>
    <t xml:space="preserve">                    R[-1]C54 &amp; ", " &amp; RC15,</t>
  </si>
  <si>
    <t xml:space="preserve">                    ""</t>
  </si>
  <si>
    <t xml:space="preserve">                    )</t>
  </si>
  <si>
    <t xml:space="preserve">                )</t>
  </si>
  <si>
    <t xml:space="preserve">            )</t>
  </si>
  <si>
    <t xml:space="preserve">        )</t>
  </si>
  <si>
    <t xml:space="preserve">    )</t>
  </si>
  <si>
    <t>=IF(    RC22="●",</t>
  </si>
  <si>
    <t>主（C22）に●があるか？</t>
    <rPh sb="0" eb="1">
      <t>シュ</t>
    </rPh>
    <phoneticPr fontId="46"/>
  </si>
  <si>
    <t>上記条件がTrue</t>
    <rPh sb="0" eb="2">
      <t>ジョウキ</t>
    </rPh>
    <rPh sb="2" eb="4">
      <t>ジョウケン</t>
    </rPh>
    <phoneticPr fontId="46"/>
  </si>
  <si>
    <t>（該当行のインデックス名：有 AND 1行下のインデックス名：有）OR（該当行のインデックス名：有 AND 1行下のインデックス名：無 AND 1行下のカラム名：無）</t>
    <rPh sb="1" eb="3">
      <t>ガイトウ</t>
    </rPh>
    <rPh sb="3" eb="4">
      <t>ギョウ</t>
    </rPh>
    <rPh sb="11" eb="12">
      <t>メイ</t>
    </rPh>
    <rPh sb="13" eb="14">
      <t>アリ</t>
    </rPh>
    <rPh sb="20" eb="21">
      <t>ギョウ</t>
    </rPh>
    <rPh sb="21" eb="22">
      <t>シタ</t>
    </rPh>
    <rPh sb="29" eb="30">
      <t>メイ</t>
    </rPh>
    <rPh sb="31" eb="32">
      <t>アリ</t>
    </rPh>
    <rPh sb="66" eb="67">
      <t>ナ</t>
    </rPh>
    <phoneticPr fontId="46"/>
  </si>
  <si>
    <t>CREATE INDEX &lt;インデックス名&gt; ON &lt;テーブル名&gt; ( &lt;カラム&gt; );</t>
  </si>
  <si>
    <t xml:space="preserve">        R4C54 &amp; RC4 &amp; R4C74 &amp; RC15 &amp; IF(R[1]C22&lt;&gt;"●", R4C86, ","),</t>
    <phoneticPr fontId="46"/>
  </si>
  <si>
    <t>（該当行のインデックス名：有 AND 1行下のインデックス名：無 AND 1行下のカラム名：有）</t>
    <rPh sb="1" eb="3">
      <t>ガイトウ</t>
    </rPh>
    <rPh sb="3" eb="4">
      <t>ギョウ</t>
    </rPh>
    <rPh sb="11" eb="12">
      <t>メイ</t>
    </rPh>
    <rPh sb="13" eb="14">
      <t>アリ</t>
    </rPh>
    <rPh sb="20" eb="21">
      <t>ギョウ</t>
    </rPh>
    <rPh sb="21" eb="22">
      <t>シタ</t>
    </rPh>
    <rPh sb="29" eb="30">
      <t>メイ</t>
    </rPh>
    <rPh sb="31" eb="32">
      <t>ナシ</t>
    </rPh>
    <rPh sb="46" eb="47">
      <t>アリ</t>
    </rPh>
    <phoneticPr fontId="46"/>
  </si>
  <si>
    <t xml:space="preserve">CREATE INDEX &lt;インデックス名&gt; ON &lt;テーブル名&gt; ( &lt;カラム&gt; </t>
    <phoneticPr fontId="46"/>
  </si>
  <si>
    <t>（インデックス名：無 AND カラム名：有 AND （（1行下のインデックス名：無 AND 1行下のカラム名：無）OR（1行下のインデックス名：有）））</t>
    <rPh sb="7" eb="8">
      <t>メイ</t>
    </rPh>
    <rPh sb="9" eb="10">
      <t>ナシ</t>
    </rPh>
    <rPh sb="18" eb="19">
      <t>メイ</t>
    </rPh>
    <rPh sb="20" eb="21">
      <t>アリ</t>
    </rPh>
    <rPh sb="29" eb="30">
      <t>ギョウ</t>
    </rPh>
    <rPh sb="30" eb="31">
      <t>シタ</t>
    </rPh>
    <rPh sb="38" eb="39">
      <t>メイ</t>
    </rPh>
    <rPh sb="40" eb="41">
      <t>ナシ</t>
    </rPh>
    <rPh sb="55" eb="56">
      <t>ナシ</t>
    </rPh>
    <rPh sb="72" eb="73">
      <t>アリ</t>
    </rPh>
    <phoneticPr fontId="46"/>
  </si>
  <si>
    <t>1行上の文＋&lt;カラム名&gt;＋ );</t>
    <rPh sb="1" eb="2">
      <t>ギョウ</t>
    </rPh>
    <rPh sb="2" eb="3">
      <t>ウエ</t>
    </rPh>
    <rPh sb="4" eb="5">
      <t>ブン</t>
    </rPh>
    <phoneticPr fontId="46"/>
  </si>
  <si>
    <t>（インデックス名：無 AND カラム名：有）</t>
    <rPh sb="7" eb="8">
      <t>メイ</t>
    </rPh>
    <rPh sb="9" eb="10">
      <t>ナシ</t>
    </rPh>
    <rPh sb="18" eb="19">
      <t>メイ</t>
    </rPh>
    <rPh sb="20" eb="21">
      <t>アリ</t>
    </rPh>
    <phoneticPr fontId="46"/>
  </si>
  <si>
    <t>1行上の文＋&lt;カラム名&gt;</t>
    <rPh sb="1" eb="2">
      <t>ギョウ</t>
    </rPh>
    <rPh sb="2" eb="3">
      <t>ウエ</t>
    </rPh>
    <rPh sb="4" eb="5">
      <t>ブン</t>
    </rPh>
    <phoneticPr fontId="46"/>
  </si>
  <si>
    <t>その他</t>
    <rPh sb="2" eb="3">
      <t>タ</t>
    </rPh>
    <phoneticPr fontId="46"/>
  </si>
  <si>
    <t>""</t>
    <phoneticPr fontId="46"/>
  </si>
  <si>
    <t>金型保守情報取得</t>
    <rPh sb="0" eb="2">
      <t>カナガタ</t>
    </rPh>
    <rPh sb="2" eb="4">
      <t>ホシュ</t>
    </rPh>
    <rPh sb="4" eb="6">
      <t>ジョウホウ</t>
    </rPh>
    <rPh sb="6" eb="8">
      <t>シュトク</t>
    </rPh>
    <phoneticPr fontId="46"/>
  </si>
  <si>
    <r>
      <t>O</t>
    </r>
    <r>
      <rPr>
        <sz val="9"/>
        <rFont val="メイリオ"/>
        <family val="3"/>
        <charset val="128"/>
      </rPr>
      <t>N</t>
    </r>
    <phoneticPr fontId="46"/>
  </si>
  <si>
    <t>金型保守情報 AS 金型保守</t>
    <rPh sb="0" eb="2">
      <t>カナガタ</t>
    </rPh>
    <rPh sb="2" eb="4">
      <t>ホシュ</t>
    </rPh>
    <rPh sb="4" eb="6">
      <t>ジョウホウ</t>
    </rPh>
    <rPh sb="10" eb="12">
      <t>カナガタ</t>
    </rPh>
    <rPh sb="12" eb="14">
      <t>ホシュ</t>
    </rPh>
    <phoneticPr fontId="46"/>
  </si>
  <si>
    <r>
      <t>金型保守.部品番号</t>
    </r>
    <r>
      <rPr>
        <sz val="9"/>
        <rFont val="メイリオ"/>
        <family val="3"/>
        <charset val="128"/>
      </rPr>
      <t xml:space="preserve"> = リンク情報.部品番号</t>
    </r>
    <rPh sb="0" eb="2">
      <t>カナガタ</t>
    </rPh>
    <rPh sb="2" eb="4">
      <t>ホシュ</t>
    </rPh>
    <rPh sb="5" eb="7">
      <t>ブヒン</t>
    </rPh>
    <rPh sb="7" eb="9">
      <t>バンゴウ</t>
    </rPh>
    <rPh sb="15" eb="17">
      <t>ジョウホウ</t>
    </rPh>
    <rPh sb="18" eb="20">
      <t>ブヒン</t>
    </rPh>
    <rPh sb="20" eb="22">
      <t>バンゴウ</t>
    </rPh>
    <phoneticPr fontId="46"/>
  </si>
  <si>
    <r>
      <t>A</t>
    </r>
    <r>
      <rPr>
        <sz val="9"/>
        <rFont val="メイリオ"/>
        <family val="3"/>
        <charset val="128"/>
      </rPr>
      <t>ND</t>
    </r>
    <phoneticPr fontId="46"/>
  </si>
  <si>
    <t>金型保守.ステージNo = リンク情報.ステージNo</t>
    <rPh sb="0" eb="2">
      <t>カナガタ</t>
    </rPh>
    <rPh sb="2" eb="4">
      <t>ホシュ</t>
    </rPh>
    <rPh sb="17" eb="19">
      <t>ジョウホウ</t>
    </rPh>
    <phoneticPr fontId="46"/>
  </si>
  <si>
    <t>LEFT JOIN upk_k42.工具番号リンク情報取得 AS リンク情報</t>
    <rPh sb="27" eb="29">
      <t>シュトク</t>
    </rPh>
    <phoneticPr fontId="46"/>
  </si>
  <si>
    <t>LEFT JOIN upk_k42.工具番号情報取得 AS 工具情報</t>
    <rPh sb="18" eb="20">
      <t>コウグ</t>
    </rPh>
    <rPh sb="20" eb="22">
      <t>バンゴウ</t>
    </rPh>
    <rPh sb="22" eb="24">
      <t>ジョウホウ</t>
    </rPh>
    <rPh sb="24" eb="26">
      <t>シュトク</t>
    </rPh>
    <rPh sb="30" eb="32">
      <t>コウグ</t>
    </rPh>
    <rPh sb="32" eb="34">
      <t>ジョウホウ</t>
    </rPh>
    <phoneticPr fontId="46"/>
  </si>
  <si>
    <r>
      <t>金型保守.工具番号</t>
    </r>
    <r>
      <rPr>
        <sz val="9"/>
        <rFont val="メイリオ"/>
        <family val="3"/>
        <charset val="128"/>
      </rPr>
      <t xml:space="preserve"> = 工具情報.工具番号</t>
    </r>
    <rPh sb="0" eb="2">
      <t>カナガタ</t>
    </rPh>
    <rPh sb="2" eb="4">
      <t>ホシュ</t>
    </rPh>
    <rPh sb="5" eb="7">
      <t>コウグ</t>
    </rPh>
    <rPh sb="7" eb="9">
      <t>バンゴウ</t>
    </rPh>
    <rPh sb="12" eb="14">
      <t>コウグ</t>
    </rPh>
    <rPh sb="14" eb="16">
      <t>ジョウホウ</t>
    </rPh>
    <rPh sb="17" eb="19">
      <t>コウグ</t>
    </rPh>
    <rPh sb="19" eb="21">
      <t>バンゴウ</t>
    </rPh>
    <phoneticPr fontId="46"/>
  </si>
  <si>
    <t xml:space="preserve">            CONVERT(VARCHAR, TBL_A.make_day, 111) AS make_day, </t>
  </si>
  <si>
    <t xml:space="preserve">            TBL_A.buhin_no, </t>
  </si>
  <si>
    <t xml:space="preserve">            TBL_A.kougu_no, </t>
  </si>
  <si>
    <t xml:space="preserve">            TBL_A.stage_no, </t>
  </si>
  <si>
    <t xml:space="preserve">            TBL_B.koutei_name, </t>
  </si>
  <si>
    <t xml:space="preserve">            TBL_C.maintenance1, </t>
  </si>
  <si>
    <t xml:space="preserve">            TBL_C.maintenance2,</t>
  </si>
  <si>
    <t xml:space="preserve">            LEFT(CONVERT(varchar, TBL_A.sp_date, 111), 7) AS sp_date, </t>
  </si>
  <si>
    <t xml:space="preserve">            sp_stroke, </t>
  </si>
  <si>
    <t xml:space="preserve">            LEFT JOIN   UPK_TEST.upk_k42.v_k42_k_b_link TBL_B</t>
  </si>
  <si>
    <t xml:space="preserve">                ON      TBL_A.buhin_no = TBL_B.buhin_no</t>
  </si>
  <si>
    <t xml:space="preserve">                    AND TBL_A.stage_no = TBL_B.stage_no</t>
  </si>
  <si>
    <t xml:space="preserve">            LEFT JOIN   UPK_TEST.upk_k42.k42_kougu_information TBL_C</t>
  </si>
  <si>
    <t xml:space="preserve">                ON      TBL_A.kougu_no = TBL_C.kougu_no</t>
  </si>
  <si>
    <t>金型保守.データID</t>
    <rPh sb="0" eb="2">
      <t>カナガタ</t>
    </rPh>
    <rPh sb="2" eb="4">
      <t>ホシュ</t>
    </rPh>
    <phoneticPr fontId="46"/>
  </si>
  <si>
    <t>LEFT(CONVERT(varchar, 金型保守.保守年度, 111), 4) as 保守年度</t>
    <rPh sb="22" eb="24">
      <t>カナガタ</t>
    </rPh>
    <rPh sb="24" eb="26">
      <t>ホシュ</t>
    </rPh>
    <rPh sb="45" eb="47">
      <t>ホシュ</t>
    </rPh>
    <rPh sb="47" eb="49">
      <t>ネンド</t>
    </rPh>
    <phoneticPr fontId="46"/>
  </si>
  <si>
    <t>CONVERT(VARCHAR, 金型保守.計画作成日, 111) AS 計画作成日</t>
    <rPh sb="17" eb="21">
      <t>カナガタホシュ</t>
    </rPh>
    <phoneticPr fontId="46"/>
  </si>
  <si>
    <t>LEFT(CONVERT(varchar, 金型保守.起点日付, 111), 7) AS 起点日付</t>
    <rPh sb="22" eb="26">
      <t>カナガタホシュ</t>
    </rPh>
    <phoneticPr fontId="46"/>
  </si>
  <si>
    <t>金型保守.部品番号</t>
  </si>
  <si>
    <t>金型保守.工具番号</t>
  </si>
  <si>
    <t>金型保守.ステージNo</t>
  </si>
  <si>
    <t>リンク情報.工程名称</t>
    <rPh sb="3" eb="5">
      <t>ジョウホウ</t>
    </rPh>
    <rPh sb="6" eb="8">
      <t>コウテイ</t>
    </rPh>
    <rPh sb="8" eb="10">
      <t>メイショウ</t>
    </rPh>
    <phoneticPr fontId="46"/>
  </si>
  <si>
    <t>工具情報.保守タイミング1</t>
    <rPh sb="0" eb="2">
      <t>コウグ</t>
    </rPh>
    <rPh sb="2" eb="4">
      <t>ジョウホウ</t>
    </rPh>
    <rPh sb="5" eb="7">
      <t>ホシュ</t>
    </rPh>
    <phoneticPr fontId="46"/>
  </si>
  <si>
    <t>工具情報.保守タイミング2</t>
    <rPh sb="0" eb="2">
      <t>コウグ</t>
    </rPh>
    <rPh sb="2" eb="4">
      <t>ジョウホウ</t>
    </rPh>
    <rPh sb="5" eb="7">
      <t>ホシュ</t>
    </rPh>
    <phoneticPr fontId="46"/>
  </si>
  <si>
    <t>TBL_A.nendo</t>
  </si>
  <si>
    <t>TBL_A.make_day</t>
  </si>
  <si>
    <t>TBL_A.buhin_no</t>
  </si>
  <si>
    <t>TBL_A.kougu_no</t>
  </si>
  <si>
    <t>TBL_A.stage_no</t>
  </si>
  <si>
    <t>TBL_A.sp_date</t>
  </si>
  <si>
    <t>upk_k42.v_k42_k_b_link AS TBL_B</t>
    <phoneticPr fontId="46"/>
  </si>
  <si>
    <t>upk_k42.v_k42_kougu_information AS TBL_C</t>
    <phoneticPr fontId="46"/>
  </si>
  <si>
    <t>TBL_B.koutei_name</t>
    <phoneticPr fontId="46"/>
  </si>
  <si>
    <t>TBL_C.maintenance1</t>
    <phoneticPr fontId="46"/>
  </si>
  <si>
    <t>TBL_C.maintenance2</t>
    <phoneticPr fontId="46"/>
  </si>
  <si>
    <r>
      <t>y</t>
    </r>
    <r>
      <rPr>
        <sz val="9"/>
        <rFont val="メイリオ"/>
        <family val="3"/>
        <charset val="128"/>
      </rPr>
      <t>yy</t>
    </r>
    <phoneticPr fontId="46"/>
  </si>
  <si>
    <r>
      <t>y</t>
    </r>
    <r>
      <rPr>
        <sz val="9"/>
        <rFont val="メイリオ"/>
        <family val="3"/>
        <charset val="128"/>
      </rPr>
      <t>yyy/mm/dd</t>
    </r>
    <phoneticPr fontId="46"/>
  </si>
  <si>
    <t>yyyy/mm</t>
    <phoneticPr fontId="46"/>
  </si>
  <si>
    <t>リンク情報.車種</t>
    <rPh sb="3" eb="5">
      <t>ジョウホウ</t>
    </rPh>
    <rPh sb="6" eb="8">
      <t>シャシュ</t>
    </rPh>
    <phoneticPr fontId="46"/>
  </si>
  <si>
    <t>TBL_B.syasyu</t>
    <phoneticPr fontId="46"/>
  </si>
  <si>
    <t xml:space="preserve">            TBL_B.syasyu, </t>
    <phoneticPr fontId="46"/>
  </si>
  <si>
    <t>保守間近年月</t>
    <rPh sb="0" eb="2">
      <t>ホシュ</t>
    </rPh>
    <rPh sb="2" eb="4">
      <t>マヂカ</t>
    </rPh>
    <rPh sb="4" eb="6">
      <t>ネンゲツ</t>
    </rPh>
    <phoneticPr fontId="46"/>
  </si>
  <si>
    <t>保守切れ年月</t>
    <rPh sb="0" eb="2">
      <t>ホシュ</t>
    </rPh>
    <rPh sb="2" eb="3">
      <t>ギ</t>
    </rPh>
    <rPh sb="4" eb="6">
      <t>ネンゲツ</t>
    </rPh>
    <phoneticPr fontId="46"/>
  </si>
  <si>
    <t>up_close</t>
  </si>
  <si>
    <t>up_close</t>
    <phoneticPr fontId="46"/>
  </si>
  <si>
    <t>out_mainte</t>
  </si>
  <si>
    <t>out_mainte</t>
    <phoneticPr fontId="46"/>
  </si>
  <si>
    <t>金型保守.起点ストローク</t>
    <phoneticPr fontId="46"/>
  </si>
  <si>
    <t>TBL_A.sp_stroke</t>
    <phoneticPr fontId="46"/>
  </si>
  <si>
    <t>TBL_A.up_close</t>
    <phoneticPr fontId="46"/>
  </si>
  <si>
    <t>TBL_A.out_mainte</t>
    <phoneticPr fontId="46"/>
  </si>
  <si>
    <t xml:space="preserve">            LEFT(CONVERT(varchar, TBL_A.up_close, 11), 5) AS up_close, </t>
    <phoneticPr fontId="46"/>
  </si>
  <si>
    <t xml:space="preserve">            LEFT(CONVERT(varchar, TBL_A.out_mainte, 11), 5) AS out_mainte, </t>
    <phoneticPr fontId="46"/>
  </si>
  <si>
    <t>LEFT(CONVERT(varchar, 金型保守.保守間近年月, 11), 5) AS 保守間近年月</t>
    <rPh sb="22" eb="26">
      <t>カナガタホシュ</t>
    </rPh>
    <rPh sb="27" eb="29">
      <t>ホシュ</t>
    </rPh>
    <rPh sb="29" eb="31">
      <t>マヂカ</t>
    </rPh>
    <rPh sb="31" eb="33">
      <t>ネンゲツ</t>
    </rPh>
    <rPh sb="46" eb="48">
      <t>ホシュ</t>
    </rPh>
    <rPh sb="48" eb="50">
      <t>マヂカ</t>
    </rPh>
    <rPh sb="50" eb="52">
      <t>ネンゲツ</t>
    </rPh>
    <phoneticPr fontId="46"/>
  </si>
  <si>
    <t>LEFT(CONVERT(varchar, 金型保守.保守切れ年月, 11), 5) AS 保守切れ年月</t>
    <rPh sb="22" eb="26">
      <t>カナガタホシュ</t>
    </rPh>
    <rPh sb="27" eb="29">
      <t>ホシュ</t>
    </rPh>
    <rPh sb="29" eb="30">
      <t>キ</t>
    </rPh>
    <rPh sb="31" eb="33">
      <t>ネンゲツ</t>
    </rPh>
    <rPh sb="46" eb="48">
      <t>ホシュ</t>
    </rPh>
    <rPh sb="50" eb="52">
      <t>ネンゲツ</t>
    </rPh>
    <phoneticPr fontId="46"/>
  </si>
  <si>
    <t>金型稼働情報取得</t>
    <rPh sb="0" eb="2">
      <t>カナガタ</t>
    </rPh>
    <rPh sb="2" eb="4">
      <t>カドウ</t>
    </rPh>
    <rPh sb="4" eb="6">
      <t>ジョウホウ</t>
    </rPh>
    <rPh sb="6" eb="8">
      <t>シュトク</t>
    </rPh>
    <phoneticPr fontId="46"/>
  </si>
  <si>
    <t>CASE</t>
  </si>
  <si>
    <t>AND</t>
  </si>
  <si>
    <t>ELSE</t>
  </si>
  <si>
    <t>集計履歴.工具番号</t>
    <rPh sb="5" eb="7">
      <t>コウグ</t>
    </rPh>
    <rPh sb="7" eb="9">
      <t>バンゴウ</t>
    </rPh>
    <phoneticPr fontId="46"/>
  </si>
  <si>
    <t>集計履歴.処理開始データID</t>
    <rPh sb="5" eb="7">
      <t>ショリ</t>
    </rPh>
    <rPh sb="7" eb="9">
      <t>カイシ</t>
    </rPh>
    <phoneticPr fontId="46"/>
  </si>
  <si>
    <t>集計履歴.処理前ストローク数</t>
    <rPh sb="5" eb="7">
      <t>ショリ</t>
    </rPh>
    <rPh sb="7" eb="8">
      <t>マエ</t>
    </rPh>
    <rPh sb="13" eb="14">
      <t>スウ</t>
    </rPh>
    <phoneticPr fontId="46"/>
  </si>
  <si>
    <t>SUBSTRING(集計履歴.処理開始データID, 5, 2) &gt;= '01'</t>
    <rPh sb="15" eb="17">
      <t>ショリ</t>
    </rPh>
    <rPh sb="17" eb="19">
      <t>カイシ</t>
    </rPh>
    <phoneticPr fontId="46"/>
  </si>
  <si>
    <t>SUBSTRING(集計履歴.処理開始データID, 5, 2) &lt;= '03'</t>
  </si>
  <si>
    <t>CONVERT(INT, SUBSTRING(集計履歴.処理開始データID, 1, 4)) -1</t>
    <rPh sb="28" eb="32">
      <t>ショリカイシ</t>
    </rPh>
    <phoneticPr fontId="46"/>
  </si>
  <si>
    <t>CONVERT(INT, SUBSTRING(集計履歴.処理開始データID, 1, 4))</t>
  </si>
  <si>
    <t>AS 年度</t>
    <rPh sb="3" eb="5">
      <t>ネンド</t>
    </rPh>
    <phoneticPr fontId="46"/>
  </si>
  <si>
    <t>WHEN</t>
  </si>
  <si>
    <t>THEN</t>
  </si>
  <si>
    <t>END</t>
  </si>
  <si>
    <t>実績データ集計処理履歴 AS 集計履歴</t>
    <rPh sb="15" eb="17">
      <t>シュウケイ</t>
    </rPh>
    <rPh sb="17" eb="19">
      <t>リレキ</t>
    </rPh>
    <phoneticPr fontId="46"/>
  </si>
  <si>
    <t>集計履歴.部品番号</t>
    <rPh sb="5" eb="9">
      <t>ブヒンバンゴウ</t>
    </rPh>
    <phoneticPr fontId="46"/>
  </si>
  <si>
    <t>SUBSTRING(集計履歴.処理開始データID, 1, 4) AS 年</t>
    <rPh sb="15" eb="17">
      <t>ショリ</t>
    </rPh>
    <rPh sb="17" eb="19">
      <t>カイシ</t>
    </rPh>
    <rPh sb="35" eb="36">
      <t>ネン</t>
    </rPh>
    <phoneticPr fontId="46"/>
  </si>
  <si>
    <t>SUBSTRING(集計履歴.処理開始データID, 5, 2) AS 月</t>
    <rPh sb="15" eb="17">
      <t>ショリ</t>
    </rPh>
    <rPh sb="17" eb="19">
      <t>カイシ</t>
    </rPh>
    <rPh sb="35" eb="36">
      <t>ゲツ</t>
    </rPh>
    <phoneticPr fontId="46"/>
  </si>
  <si>
    <t>SUBSTRING(集計履歴.処理開始データID, 1, 4)</t>
    <rPh sb="15" eb="17">
      <t>ショリ</t>
    </rPh>
    <rPh sb="17" eb="19">
      <t>カイシ</t>
    </rPh>
    <phoneticPr fontId="46"/>
  </si>
  <si>
    <t>+ "/" + SUBSTRING(集計履歴.処理開始データID, 5, 2) AS 年月</t>
  </si>
  <si>
    <t>+ "/" + SUBSTRING(集計履歴.処理開始データID, 5, 2)</t>
  </si>
  <si>
    <t>+ "/" + SUBSTRING(集計履歴.処理開始データID, 7, 2)</t>
  </si>
  <si>
    <t>+ " " + SUBSTRING(集計履歴.処理開始データID, 9, 2)</t>
  </si>
  <si>
    <t>+ ":" + SUBSTRING(集計履歴.処理開始データID, 11, 2)</t>
  </si>
  <si>
    <t>+ ":" + SUBSTRING(集計履歴.処理開始データID, 13, 2) AS 稼働日時</t>
    <rPh sb="43" eb="45">
      <t>カドウ</t>
    </rPh>
    <rPh sb="45" eb="47">
      <t>ニチジ</t>
    </rPh>
    <phoneticPr fontId="46"/>
  </si>
  <si>
    <t>k42_jis_totalization_history AS TB_A</t>
    <phoneticPr fontId="46"/>
  </si>
  <si>
    <t>buhin_no</t>
    <phoneticPr fontId="46"/>
  </si>
  <si>
    <t>kougu_no</t>
    <phoneticPr fontId="46"/>
  </si>
  <si>
    <t>jisseki_start_no</t>
    <phoneticPr fontId="46"/>
  </si>
  <si>
    <t>stroke_bef</t>
    <phoneticPr fontId="46"/>
  </si>
  <si>
    <t>SELECT      buhin_no, kougu_no, jisseki_start_no, stroke_bef,</t>
  </si>
  <si>
    <t xml:space="preserve">            SUBSTRING(jisseki_start_no, 1, 4) AS nen, SUBSTRING(jisseki_start_no, 5, 2) AS getu,</t>
  </si>
  <si>
    <t xml:space="preserve">            CASE </t>
  </si>
  <si>
    <t xml:space="preserve">                WHEN    SUBSTRING(jisseki_start_no, 5, 2) &gt;= '01' AND</t>
  </si>
  <si>
    <t xml:space="preserve">                        SUBSTRING(jisseki_start_no, 5, 2) &lt;= '03'       </t>
  </si>
  <si>
    <t xml:space="preserve">                            THEN    CONVERT(INT, SUBSTRING(jisseki_start_no, 1, 4)) -1</t>
  </si>
  <si>
    <t xml:space="preserve">                ELSE    CONVERT(INT, SUBSTRING(jisseki_start_no, 1, 4))</t>
  </si>
  <si>
    <t xml:space="preserve">                END AS nendo,</t>
  </si>
  <si>
    <t xml:space="preserve">            SUBSTRING(jisseki_start_no, 1, 4) + '/' + SUBSTRING(jisseki_start_no, 5, 2) AS nengetu,</t>
  </si>
  <si>
    <t xml:space="preserve">            SUBSTRING(jisseki_start_no, 1, 4) + '/' + SUBSTRING(jisseki_start_no, 5, 2) + '/' + SUBSTRING(jisseki_start_no, 7, 2)</t>
  </si>
  <si>
    <t xml:space="preserve">            + ' ' + SUBSTRING(jisseki_start_no, 9, 2) + ':' + SUBSTRING(jisseki_start_no, 11, 2) + ':' + SUBSTRING(jisseki_start_no, 13, 2)</t>
  </si>
  <si>
    <t>FROM        UPK.upk_k42.k42_jis_totalization_history</t>
  </si>
  <si>
    <t xml:space="preserve">集計履歴.工具番号, </t>
    <phoneticPr fontId="46"/>
  </si>
  <si>
    <t xml:space="preserve">SUBSTRING(集計履歴.処理開始データID, 1, 4) + '/' + </t>
    <phoneticPr fontId="46"/>
  </si>
  <si>
    <t>SUBSTRING(集計履歴.処理開始データID, 5, 2)</t>
  </si>
  <si>
    <t xml:space="preserve">ROW_NUMBER() OVER ( </t>
    <phoneticPr fontId="46"/>
  </si>
  <si>
    <t xml:space="preserve">PARTITION BY </t>
  </si>
  <si>
    <r>
      <t>ORDER BY</t>
    </r>
    <r>
      <rPr>
        <sz val="9"/>
        <rFont val="メイリオ"/>
        <family val="3"/>
        <charset val="128"/>
      </rPr>
      <t/>
    </r>
    <phoneticPr fontId="46"/>
  </si>
  <si>
    <t>集計履歴.処理開始データID) AS シーク番号</t>
    <phoneticPr fontId="46"/>
  </si>
  <si>
    <t xml:space="preserve">            AS daytime,</t>
  </si>
  <si>
    <t xml:space="preserve">            ROW_NUMBER() OVER ( PARTITION BY kougu_no, SUBSTRING(jisseki_start_no, 1, 4) + '/' + SUBSTRING(jisseki_start_no, 5, 2)</t>
  </si>
  <si>
    <t xml:space="preserve">                                ORDER BY        jisseki_start_no) AS seq_no</t>
  </si>
  <si>
    <t>データ元ファイル</t>
    <rPh sb="3" eb="4">
      <t>モト</t>
    </rPh>
    <phoneticPr fontId="46"/>
  </si>
  <si>
    <t>input_file</t>
    <phoneticPr fontId="46"/>
  </si>
  <si>
    <r>
      <t>c</t>
    </r>
    <r>
      <rPr>
        <sz val="9"/>
        <rFont val="メイリオ"/>
        <family val="3"/>
        <charset val="128"/>
      </rPr>
      <t>har</t>
    </r>
    <phoneticPr fontId="46"/>
  </si>
  <si>
    <r>
      <rPr>
        <sz val="9"/>
        <rFont val="メイリオ"/>
        <family val="3"/>
        <charset val="128"/>
      </rPr>
      <t>255</t>
    </r>
    <phoneticPr fontId="46"/>
  </si>
  <si>
    <t>該当年度</t>
    <rPh sb="0" eb="2">
      <t>ガイトウ</t>
    </rPh>
    <rPh sb="2" eb="4">
      <t>ネンド</t>
    </rPh>
    <phoneticPr fontId="46"/>
  </si>
  <si>
    <t>nendo</t>
    <phoneticPr fontId="46"/>
  </si>
  <si>
    <t>データ元のファイル名（フルパス）</t>
    <rPh sb="3" eb="4">
      <t>モト</t>
    </rPh>
    <rPh sb="9" eb="10">
      <t>メイ</t>
    </rPh>
    <phoneticPr fontId="46"/>
  </si>
  <si>
    <t>データ元ファイルの更新日時</t>
    <rPh sb="3" eb="4">
      <t>モト</t>
    </rPh>
    <rPh sb="9" eb="11">
      <t>コウシン</t>
    </rPh>
    <rPh sb="11" eb="13">
      <t>ニチジ</t>
    </rPh>
    <phoneticPr fontId="46"/>
  </si>
  <si>
    <t>データ元ファイル更新日時</t>
    <rPh sb="3" eb="4">
      <t>モト</t>
    </rPh>
    <rPh sb="8" eb="10">
      <t>コウシン</t>
    </rPh>
    <rPh sb="10" eb="12">
      <t>ニチジ</t>
    </rPh>
    <phoneticPr fontId="46"/>
  </si>
  <si>
    <t>file_update</t>
    <phoneticPr fontId="46"/>
  </si>
  <si>
    <t>該当年月</t>
    <rPh sb="0" eb="2">
      <t>ガイトウ</t>
    </rPh>
    <rPh sb="2" eb="4">
      <t>ネンゲツ</t>
    </rPh>
    <phoneticPr fontId="46"/>
  </si>
  <si>
    <t>データ更新フラグ</t>
    <rPh sb="3" eb="5">
      <t>コウシン</t>
    </rPh>
    <phoneticPr fontId="46"/>
  </si>
  <si>
    <t>データ更新:1</t>
    <rPh sb="3" eb="5">
      <t>コウシン</t>
    </rPh>
    <phoneticPr fontId="46"/>
  </si>
  <si>
    <t>data_update</t>
    <phoneticPr fontId="46"/>
  </si>
  <si>
    <t>do_plan</t>
    <phoneticPr fontId="46"/>
  </si>
  <si>
    <t>保守計画実施フラグ</t>
    <rPh sb="0" eb="2">
      <t>ホシュ</t>
    </rPh>
    <rPh sb="2" eb="4">
      <t>ケイカク</t>
    </rPh>
    <rPh sb="4" eb="6">
      <t>ジッシ</t>
    </rPh>
    <phoneticPr fontId="7"/>
  </si>
  <si>
    <r>
      <t>d</t>
    </r>
    <r>
      <rPr>
        <sz val="9"/>
        <rFont val="メイリオ"/>
        <family val="3"/>
        <charset val="128"/>
      </rPr>
      <t>ata_update</t>
    </r>
    <phoneticPr fontId="46"/>
  </si>
  <si>
    <r>
      <t>s</t>
    </r>
    <r>
      <rPr>
        <sz val="9"/>
        <rFont val="メイリオ"/>
        <family val="3"/>
        <charset val="128"/>
      </rPr>
      <t>mallint</t>
    </r>
    <phoneticPr fontId="7"/>
  </si>
  <si>
    <t>1:保守計画実施</t>
    <rPh sb="2" eb="4">
      <t>ホシュ</t>
    </rPh>
    <rPh sb="4" eb="6">
      <t>ケイカク</t>
    </rPh>
    <rPh sb="6" eb="8">
      <t>ジッシ</t>
    </rPh>
    <phoneticPr fontId="7"/>
  </si>
  <si>
    <t>1:データ更新</t>
    <rPh sb="5" eb="7">
      <t>コウシン</t>
    </rPh>
    <phoneticPr fontId="7"/>
  </si>
  <si>
    <t>■画面別操作権限</t>
    <phoneticPr fontId="46"/>
  </si>
  <si>
    <t>project_code</t>
  </si>
  <si>
    <t>program_code</t>
  </si>
  <si>
    <t>authority_id</t>
  </si>
  <si>
    <t>operation_id</t>
  </si>
  <si>
    <t>permission</t>
  </si>
  <si>
    <t>NULL</t>
  </si>
  <si>
    <t>■画面マスタ</t>
    <rPh sb="1" eb="3">
      <t>ガメン</t>
    </rPh>
    <phoneticPr fontId="46"/>
  </si>
  <si>
    <t>システムにて登録</t>
    <rPh sb="6" eb="8">
      <t>トウロク</t>
    </rPh>
    <phoneticPr fontId="46"/>
  </si>
  <si>
    <t>18K1001001</t>
  </si>
  <si>
    <t>18K1001001</t>
    <phoneticPr fontId="46"/>
  </si>
  <si>
    <t>upk01020</t>
    <phoneticPr fontId="46"/>
  </si>
  <si>
    <t>部品番号マスタ</t>
    <rPh sb="0" eb="2">
      <t>ブヒン</t>
    </rPh>
    <rPh sb="2" eb="4">
      <t>バンゴウ</t>
    </rPh>
    <phoneticPr fontId="46"/>
  </si>
  <si>
    <t>0:管理者権限（以降括弧内はK6の内容）, 8:一般ユーザー, 9:システム管理者権限</t>
    <phoneticPr fontId="46"/>
  </si>
  <si>
    <t>1:更新 2:追加 3:削除 4:参照</t>
    <rPh sb="2" eb="4">
      <t>コウシン</t>
    </rPh>
    <rPh sb="7" eb="9">
      <t>ツイカ</t>
    </rPh>
    <rPh sb="12" eb="14">
      <t>サクジョ</t>
    </rPh>
    <rPh sb="17" eb="19">
      <t>サンショウ</t>
    </rPh>
    <phoneticPr fontId="46"/>
  </si>
  <si>
    <t>データ追加SQL</t>
    <rPh sb="3" eb="5">
      <t>ツイカ</t>
    </rPh>
    <phoneticPr fontId="46"/>
  </si>
  <si>
    <t>2019/9/2411:45:07</t>
  </si>
  <si>
    <t>■upk_common.Common.PgId</t>
    <phoneticPr fontId="46"/>
  </si>
  <si>
    <t>21K4002001</t>
  </si>
  <si>
    <t>21K4002001</t>
    <phoneticPr fontId="46"/>
  </si>
  <si>
    <t>k4001001</t>
    <phoneticPr fontId="46"/>
  </si>
  <si>
    <t>k4001001</t>
    <phoneticPr fontId="46"/>
  </si>
  <si>
    <t>圧造課用部品番号マスタ</t>
    <phoneticPr fontId="46"/>
  </si>
  <si>
    <t>■担当者別権限</t>
    <rPh sb="1" eb="4">
      <t>タントウシャ</t>
    </rPh>
    <rPh sb="4" eb="5">
      <t>ベツ</t>
    </rPh>
    <rPh sb="5" eb="7">
      <t>ケンゲン</t>
    </rPh>
    <phoneticPr fontId="46"/>
  </si>
  <si>
    <t>プロジェクトコードが違う為、各担当者の情報を追加する必要がある。</t>
    <rPh sb="10" eb="11">
      <t>チガ</t>
    </rPh>
    <rPh sb="12" eb="13">
      <t>タメ</t>
    </rPh>
    <rPh sb="14" eb="15">
      <t>カク</t>
    </rPh>
    <rPh sb="15" eb="18">
      <t>タントウシャ</t>
    </rPh>
    <rPh sb="19" eb="21">
      <t>ジョウホウ</t>
    </rPh>
    <rPh sb="22" eb="24">
      <t>ツイカ</t>
    </rPh>
    <rPh sb="26" eb="28">
      <t>ヒツヨウ</t>
    </rPh>
    <phoneticPr fontId="46"/>
  </si>
  <si>
    <t>圧造課用部品番号マスタ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6"/>
  </si>
  <si>
    <t>k4001002</t>
    <phoneticPr fontId="46"/>
  </si>
  <si>
    <t>部品番号リンク情報</t>
    <rPh sb="0" eb="2">
      <t>ブヒン</t>
    </rPh>
    <rPh sb="2" eb="4">
      <t>バンゴウ</t>
    </rPh>
    <rPh sb="7" eb="9">
      <t>ジョウホウ</t>
    </rPh>
    <phoneticPr fontId="46"/>
  </si>
  <si>
    <t>部品番号リンク情報</t>
    <rPh sb="0" eb="4">
      <t>ブヒンバンゴウ</t>
    </rPh>
    <rPh sb="7" eb="9">
      <t>ジョウホウ</t>
    </rPh>
    <phoneticPr fontId="46"/>
  </si>
  <si>
    <t>k4001002</t>
    <phoneticPr fontId="46"/>
  </si>
  <si>
    <t>TBL_A.k60_buno_id AS k60_buno_id</t>
  </si>
  <si>
    <t>TBL_B.buhin_no AS k60_buhin_no</t>
  </si>
  <si>
    <t>TBL_A.buno_id AS buno_id</t>
  </si>
  <si>
    <t>TBL_C.buhin_no AS buno</t>
    <phoneticPr fontId="46"/>
  </si>
  <si>
    <t>大日程部品番号リンク情報 AS 大日程部番リンク</t>
    <rPh sb="0" eb="1">
      <t>ダイ</t>
    </rPh>
    <rPh sb="1" eb="3">
      <t>ニッテイ</t>
    </rPh>
    <rPh sb="3" eb="5">
      <t>ブヒン</t>
    </rPh>
    <rPh sb="5" eb="7">
      <t>バンゴウ</t>
    </rPh>
    <rPh sb="10" eb="12">
      <t>ジョウホウ</t>
    </rPh>
    <rPh sb="16" eb="17">
      <t>ダイ</t>
    </rPh>
    <rPh sb="17" eb="19">
      <t>ニッテイ</t>
    </rPh>
    <rPh sb="19" eb="21">
      <t>ブバン</t>
    </rPh>
    <phoneticPr fontId="46"/>
  </si>
  <si>
    <t>大日程部番リンク.圧造課用部品番号データID = 圧造課用.データID</t>
    <rPh sb="0" eb="1">
      <t>ダイ</t>
    </rPh>
    <rPh sb="1" eb="3">
      <t>ニッテイ</t>
    </rPh>
    <rPh sb="3" eb="5">
      <t>ブバン</t>
    </rPh>
    <rPh sb="9" eb="11">
      <t>アツゾウ</t>
    </rPh>
    <rPh sb="11" eb="12">
      <t>カ</t>
    </rPh>
    <rPh sb="12" eb="13">
      <t>ヨウ</t>
    </rPh>
    <rPh sb="13" eb="15">
      <t>ブヒン</t>
    </rPh>
    <rPh sb="15" eb="17">
      <t>バンゴウ</t>
    </rPh>
    <rPh sb="25" eb="27">
      <t>アツゾウ</t>
    </rPh>
    <rPh sb="27" eb="28">
      <t>カ</t>
    </rPh>
    <rPh sb="28" eb="29">
      <t>ヨウ</t>
    </rPh>
    <phoneticPr fontId="46"/>
  </si>
  <si>
    <t>圧造課用.部品番号 AS 圧造用部番</t>
    <rPh sb="0" eb="2">
      <t>アツゾウ</t>
    </rPh>
    <rPh sb="2" eb="3">
      <t>カ</t>
    </rPh>
    <rPh sb="3" eb="4">
      <t>ヨウ</t>
    </rPh>
    <rPh sb="5" eb="7">
      <t>ブヒン</t>
    </rPh>
    <rPh sb="7" eb="9">
      <t>バンゴウ</t>
    </rPh>
    <rPh sb="13" eb="15">
      <t>アツゾウ</t>
    </rPh>
    <rPh sb="15" eb="16">
      <t>ヨウ</t>
    </rPh>
    <rPh sb="16" eb="18">
      <t>ブバン</t>
    </rPh>
    <phoneticPr fontId="46"/>
  </si>
  <si>
    <t>v_m_k60_buhin_no AS TBL_B</t>
    <phoneticPr fontId="46"/>
  </si>
  <si>
    <t>TBL_B.buhin_no AS k60_buno</t>
    <phoneticPr fontId="46"/>
  </si>
  <si>
    <t xml:space="preserve">            LEFT JOIN UPK.upk_k60.v_m_k60_buhin_no AS TBL_B</t>
    <phoneticPr fontId="46"/>
  </si>
  <si>
    <t>大日程部品番号リンク情報</t>
    <rPh sb="0" eb="1">
      <t>ダイ</t>
    </rPh>
    <rPh sb="1" eb="3">
      <t>ニッテイ</t>
    </rPh>
    <rPh sb="3" eb="7">
      <t>ブヒンバンゴウ</t>
    </rPh>
    <rPh sb="10" eb="12">
      <t>ジョウホウ</t>
    </rPh>
    <phoneticPr fontId="46"/>
  </si>
  <si>
    <t>k4001003</t>
    <phoneticPr fontId="46"/>
  </si>
  <si>
    <t>無し</t>
    <rPh sb="0" eb="1">
      <t>ナ</t>
    </rPh>
    <phoneticPr fontId="46"/>
  </si>
  <si>
    <t>セレナ</t>
  </si>
  <si>
    <t>C27</t>
  </si>
  <si>
    <t>050</t>
  </si>
  <si>
    <t>シルビア</t>
  </si>
  <si>
    <t>S14</t>
  </si>
  <si>
    <t>123</t>
  </si>
  <si>
    <t>テラノ</t>
  </si>
  <si>
    <t>R50</t>
  </si>
  <si>
    <t>124</t>
  </si>
  <si>
    <t>サニー</t>
  </si>
  <si>
    <t>B15</t>
  </si>
  <si>
    <t>126</t>
  </si>
  <si>
    <t>パルサー</t>
  </si>
  <si>
    <t>N16</t>
  </si>
  <si>
    <t>131</t>
  </si>
  <si>
    <t>S15</t>
  </si>
  <si>
    <t>ローグ</t>
  </si>
  <si>
    <t>145DE</t>
  </si>
  <si>
    <t>エクストレイル</t>
  </si>
  <si>
    <t>T33</t>
  </si>
  <si>
    <t>145DP</t>
  </si>
  <si>
    <t>182</t>
  </si>
  <si>
    <t>プリメーラ</t>
  </si>
  <si>
    <t>P12</t>
  </si>
  <si>
    <t>186</t>
  </si>
  <si>
    <t>T30</t>
  </si>
  <si>
    <t>259B</t>
  </si>
  <si>
    <t>キャラバン</t>
  </si>
  <si>
    <t>E26</t>
  </si>
  <si>
    <t>359</t>
  </si>
  <si>
    <t>360</t>
  </si>
  <si>
    <t>シルフィー</t>
  </si>
  <si>
    <t>G10</t>
  </si>
  <si>
    <t>420</t>
  </si>
  <si>
    <t>T31</t>
  </si>
  <si>
    <t>423</t>
  </si>
  <si>
    <t>S35</t>
  </si>
  <si>
    <t>457</t>
  </si>
  <si>
    <t>ムラーノ</t>
  </si>
  <si>
    <t>Z51</t>
  </si>
  <si>
    <t>474</t>
  </si>
  <si>
    <t>ティアナ</t>
  </si>
  <si>
    <t>J32</t>
  </si>
  <si>
    <t>480</t>
  </si>
  <si>
    <t>セドリックタクシ－</t>
  </si>
  <si>
    <t>720</t>
  </si>
  <si>
    <t>518</t>
  </si>
  <si>
    <t>クエスト</t>
  </si>
  <si>
    <t>RE52</t>
  </si>
  <si>
    <t>519</t>
  </si>
  <si>
    <t>サファリ</t>
  </si>
  <si>
    <t>Y62</t>
  </si>
  <si>
    <t>620</t>
  </si>
  <si>
    <t>６２０</t>
  </si>
  <si>
    <t>850</t>
  </si>
  <si>
    <t>ダットラ</t>
  </si>
  <si>
    <t>D21</t>
  </si>
  <si>
    <t>862B</t>
  </si>
  <si>
    <t>ノート</t>
  </si>
  <si>
    <t>E12</t>
  </si>
  <si>
    <t>883A</t>
  </si>
  <si>
    <t>920A</t>
  </si>
  <si>
    <t>T32</t>
  </si>
  <si>
    <t>920AJ</t>
  </si>
  <si>
    <t>950C</t>
  </si>
  <si>
    <t>キャシュカイ</t>
  </si>
  <si>
    <t>J11</t>
  </si>
  <si>
    <t>951</t>
  </si>
  <si>
    <t>WD21</t>
  </si>
  <si>
    <t>973</t>
  </si>
  <si>
    <t>ＲＧ</t>
  </si>
  <si>
    <t>D21A</t>
  </si>
  <si>
    <t>ハイゼット　カーゴ</t>
  </si>
  <si>
    <t>ms_cm</t>
  </si>
  <si>
    <t>k60_cm</t>
  </si>
  <si>
    <t>bikou</t>
  </si>
  <si>
    <t>60</t>
  </si>
  <si>
    <t>■登録データ</t>
    <rPh sb="1" eb="3">
      <t>トウロク</t>
    </rPh>
    <phoneticPr fontId="46"/>
  </si>
  <si>
    <t>■登録SQL</t>
    <rPh sb="1" eb="3">
      <t>トウロク</t>
    </rPh>
    <phoneticPr fontId="46"/>
  </si>
  <si>
    <t>k40_cmc_convert AS TBL</t>
    <phoneticPr fontId="46"/>
  </si>
  <si>
    <t>v_k40_cmc_convert AS TBL</t>
    <phoneticPr fontId="46"/>
  </si>
  <si>
    <t>TBL.k40_cm</t>
    <phoneticPr fontId="46"/>
  </si>
  <si>
    <t>TBL.k40_cm</t>
    <phoneticPr fontId="46"/>
  </si>
  <si>
    <t>k40_cm</t>
    <phoneticPr fontId="46"/>
  </si>
  <si>
    <t>k40_mm_data AS TBL_A</t>
    <phoneticPr fontId="46"/>
  </si>
  <si>
    <t>FROM        UPK_TEST.upk_k40.k40_mm_data AS TBL_A</t>
    <phoneticPr fontId="46"/>
  </si>
  <si>
    <t>車種記号対照表</t>
    <rPh sb="0" eb="2">
      <t>シャシュ</t>
    </rPh>
    <rPh sb="2" eb="7">
      <t>キゴウタイショウヒョウ</t>
    </rPh>
    <phoneticPr fontId="46"/>
  </si>
  <si>
    <t>k4001004</t>
    <phoneticPr fontId="46"/>
  </si>
  <si>
    <t>車種記号対照表情報</t>
    <rPh sb="0" eb="7">
      <t>シャシュキゴウタイショウヒョウ</t>
    </rPh>
    <rPh sb="7" eb="9">
      <t>ジョウホウ</t>
    </rPh>
    <phoneticPr fontId="46"/>
  </si>
  <si>
    <t>SELECT</t>
    <phoneticPr fontId="46"/>
  </si>
  <si>
    <t xml:space="preserve">            LEFT(CONVERT(varchar, TBL_A.nendo, 111), 4) as nendo, </t>
    <phoneticPr fontId="46"/>
  </si>
  <si>
    <t xml:space="preserve">            TBL_A.data_id, </t>
    <phoneticPr fontId="46"/>
  </si>
  <si>
    <t xml:space="preserve">            TBL_A.data_update,</t>
    <phoneticPr fontId="46"/>
  </si>
  <si>
    <t xml:space="preserve">            TBL_A.do_plan,</t>
    <phoneticPr fontId="46"/>
  </si>
  <si>
    <t>金型保守.データ更新フラグ</t>
    <rPh sb="8" eb="10">
      <t>コウシン</t>
    </rPh>
    <phoneticPr fontId="46"/>
  </si>
  <si>
    <t>金型保守.保守計画実施フラグ</t>
    <rPh sb="5" eb="7">
      <t>ホシュ</t>
    </rPh>
    <rPh sb="7" eb="9">
      <t>ケイカク</t>
    </rPh>
    <rPh sb="9" eb="11">
      <t>ジッシ</t>
    </rPh>
    <phoneticPr fontId="46"/>
  </si>
  <si>
    <t>TBL_A.data_update</t>
    <phoneticPr fontId="46"/>
  </si>
  <si>
    <t>TBL_A.do_plan</t>
    <phoneticPr fontId="46"/>
  </si>
  <si>
    <t>生産予定台数1</t>
    <rPh sb="0" eb="2">
      <t>セイサン</t>
    </rPh>
    <rPh sb="2" eb="4">
      <t>ヨテイ</t>
    </rPh>
    <rPh sb="4" eb="6">
      <t>ダイスウ</t>
    </rPh>
    <phoneticPr fontId="46"/>
  </si>
  <si>
    <t>生産実績台数1</t>
    <rPh sb="0" eb="2">
      <t>セイサン</t>
    </rPh>
    <rPh sb="2" eb="4">
      <t>ジッセキ</t>
    </rPh>
    <rPh sb="4" eb="6">
      <t>ダイスウ</t>
    </rPh>
    <phoneticPr fontId="46"/>
  </si>
  <si>
    <t>plan_vol1</t>
    <phoneticPr fontId="46"/>
  </si>
  <si>
    <t>stroke1</t>
    <phoneticPr fontId="46"/>
  </si>
  <si>
    <t>actual_vol1</t>
    <phoneticPr fontId="46"/>
  </si>
  <si>
    <t>当月ストローク数1</t>
    <rPh sb="0" eb="2">
      <t>トウゲツ</t>
    </rPh>
    <rPh sb="7" eb="8">
      <t>スウ</t>
    </rPh>
    <phoneticPr fontId="46"/>
  </si>
  <si>
    <t>up:up close（間近）</t>
    <rPh sb="12" eb="14">
      <t>マヂカ</t>
    </rPh>
    <phoneticPr fontId="46"/>
  </si>
  <si>
    <t>out:Out of maintenance（保守切れ）</t>
    <rPh sb="23" eb="25">
      <t>ホシュ</t>
    </rPh>
    <rPh sb="25" eb="26">
      <t>ギ</t>
    </rPh>
    <phoneticPr fontId="46"/>
  </si>
  <si>
    <t xml:space="preserve">        public int plan_volume { get; set; }                                                                            // 生産予定台数</t>
    <phoneticPr fontId="46"/>
  </si>
  <si>
    <t>金型保守情報</t>
    <rPh sb="0" eb="6">
      <t>カナガタホシュジョウホウ</t>
    </rPh>
    <phoneticPr fontId="46"/>
  </si>
  <si>
    <t>k4002001</t>
    <phoneticPr fontId="46"/>
  </si>
  <si>
    <t>do_plan</t>
  </si>
  <si>
    <t>データ更新項目</t>
    <rPh sb="3" eb="5">
      <t>コウシン</t>
    </rPh>
    <rPh sb="5" eb="7">
      <t>コウモク</t>
    </rPh>
    <phoneticPr fontId="46"/>
  </si>
  <si>
    <r>
      <t>c</t>
    </r>
    <r>
      <rPr>
        <sz val="9"/>
        <rFont val="メイリオ"/>
        <family val="3"/>
        <charset val="128"/>
      </rPr>
      <t>har</t>
    </r>
    <phoneticPr fontId="7"/>
  </si>
  <si>
    <t>12</t>
    <phoneticPr fontId="46"/>
  </si>
  <si>
    <t>1～12桁=1～12月, 各桁が1=予定, 2=実績</t>
    <rPh sb="4" eb="5">
      <t>ケタ</t>
    </rPh>
    <rPh sb="10" eb="11">
      <t>ガツ</t>
    </rPh>
    <rPh sb="13" eb="14">
      <t>カク</t>
    </rPh>
    <rPh sb="14" eb="15">
      <t>ケタ</t>
    </rPh>
    <rPh sb="18" eb="20">
      <t>ヨテイ</t>
    </rPh>
    <rPh sb="24" eb="26">
      <t>ジッセキ</t>
    </rPh>
    <phoneticPr fontId="46"/>
  </si>
  <si>
    <t>金型保守.データ更新項目</t>
    <rPh sb="8" eb="10">
      <t>コウシン</t>
    </rPh>
    <rPh sb="10" eb="12">
      <t>コウモク</t>
    </rPh>
    <phoneticPr fontId="46"/>
  </si>
  <si>
    <t>update_flg</t>
    <phoneticPr fontId="46"/>
  </si>
  <si>
    <t>TBL_A.update_flg</t>
    <phoneticPr fontId="46"/>
  </si>
  <si>
    <t xml:space="preserve">            TBL_A.update_flg,</t>
    <phoneticPr fontId="46"/>
  </si>
  <si>
    <t>金型保守.生産予定台数1</t>
  </si>
  <si>
    <t>金型保守.生産実績台数1</t>
  </si>
  <si>
    <t>金型保守.当月ストローク数1</t>
  </si>
  <si>
    <t>金型保守.生産予定台数2</t>
  </si>
  <si>
    <t>金型保守.生産実績台数2</t>
  </si>
  <si>
    <t>金型保守.当月ストローク数2</t>
  </si>
  <si>
    <t>金型保守.生産予定台数3</t>
  </si>
  <si>
    <t>金型保守.生産実績台数3</t>
  </si>
  <si>
    <t>金型保守.当月ストローク数3</t>
  </si>
  <si>
    <t>金型保守.生産予定台数4</t>
  </si>
  <si>
    <t>金型保守.生産実績台数4</t>
  </si>
  <si>
    <t>金型保守.当月ストローク数4</t>
  </si>
  <si>
    <t>金型保守.生産予定台数5</t>
  </si>
  <si>
    <t>金型保守.生産実績台数5</t>
  </si>
  <si>
    <t>金型保守.当月ストローク数5</t>
  </si>
  <si>
    <t>金型保守.生産予定台数6</t>
  </si>
  <si>
    <t>金型保守.生産実績台数6</t>
  </si>
  <si>
    <t>金型保守.当月ストローク数6</t>
  </si>
  <si>
    <t>金型保守.生産予定台数7</t>
  </si>
  <si>
    <t>金型保守.生産実績台数7</t>
  </si>
  <si>
    <t>金型保守.当月ストローク数7</t>
  </si>
  <si>
    <t>金型保守.生産予定台数8</t>
  </si>
  <si>
    <t>金型保守.生産実績台数8</t>
  </si>
  <si>
    <t>金型保守.当月ストローク数8</t>
  </si>
  <si>
    <t>金型保守.生産予定台数9</t>
  </si>
  <si>
    <t>金型保守.生産実績台数9</t>
  </si>
  <si>
    <t>金型保守.当月ストローク数9</t>
  </si>
  <si>
    <t>金型保守.生産予定台数10</t>
  </si>
  <si>
    <t>金型保守.生産実績台数10</t>
  </si>
  <si>
    <t>金型保守.当月ストローク数10</t>
  </si>
  <si>
    <t>金型保守.生産予定台数11</t>
  </si>
  <si>
    <t>金型保守.生産実績台数11</t>
  </si>
  <si>
    <t>金型保守.当月ストローク数11</t>
  </si>
  <si>
    <t>金型保守.生産予定台数12</t>
  </si>
  <si>
    <t>金型保守.生産実績台数12</t>
  </si>
  <si>
    <t>金型保守.当月ストローク数12</t>
  </si>
  <si>
    <t>TBL_A.plan_volume1</t>
  </si>
  <si>
    <t>TBL_A.actual_volume1</t>
  </si>
  <si>
    <t>TBL_A.stroke1</t>
  </si>
  <si>
    <t>TBL_A.plan_volume2</t>
  </si>
  <si>
    <t>TBL_A.actual_volume2</t>
  </si>
  <si>
    <t>TBL_A.stroke2</t>
  </si>
  <si>
    <t>TBL_A.plan_volume3</t>
  </si>
  <si>
    <t>TBL_A.actual_volume3</t>
  </si>
  <si>
    <t>TBL_A.stroke3</t>
  </si>
  <si>
    <t>TBL_A.plan_volume4</t>
  </si>
  <si>
    <t>TBL_A.actual_volume4</t>
  </si>
  <si>
    <t>TBL_A.stroke4</t>
  </si>
  <si>
    <t>TBL_A.plan_volume5</t>
  </si>
  <si>
    <t>TBL_A.actual_volume5</t>
  </si>
  <si>
    <t>TBL_A.stroke5</t>
  </si>
  <si>
    <t>TBL_A.plan_volume6</t>
  </si>
  <si>
    <t>TBL_A.actual_volume6</t>
  </si>
  <si>
    <t>TBL_A.stroke6</t>
  </si>
  <si>
    <t>TBL_A.plan_volume7</t>
  </si>
  <si>
    <t>TBL_A.actual_volume7</t>
  </si>
  <si>
    <t>TBL_A.stroke7</t>
  </si>
  <si>
    <t>TBL_A.plan_volume8</t>
  </si>
  <si>
    <t>TBL_A.actual_volume8</t>
  </si>
  <si>
    <t>TBL_A.stroke8</t>
  </si>
  <si>
    <t>TBL_A.plan_volume9</t>
  </si>
  <si>
    <t>TBL_A.actual_volume9</t>
  </si>
  <si>
    <t>TBL_A.stroke9</t>
  </si>
  <si>
    <t>TBL_A.plan_volume10</t>
  </si>
  <si>
    <t>TBL_A.actual_volume10</t>
  </si>
  <si>
    <t>TBL_A.stroke10</t>
  </si>
  <si>
    <t>TBL_A.plan_volume11</t>
  </si>
  <si>
    <t>TBL_A.actual_volume11</t>
  </si>
  <si>
    <t>TBL_A.stroke11</t>
  </si>
  <si>
    <t>TBL_A.plan_volume12</t>
  </si>
  <si>
    <t>TBL_A.actual_volume12</t>
  </si>
  <si>
    <t>TBL_A.stroke12</t>
  </si>
  <si>
    <t xml:space="preserve">            TBL_A.plan_volume1, </t>
  </si>
  <si>
    <t xml:space="preserve">            TBL_A.actual_volume1, </t>
  </si>
  <si>
    <t xml:space="preserve">            TBL_A.stroke1, </t>
  </si>
  <si>
    <t xml:space="preserve">            TBL_A.plan_volume2, </t>
  </si>
  <si>
    <t xml:space="preserve">            TBL_A.actual_volume2, </t>
  </si>
  <si>
    <t xml:space="preserve">            TBL_A.stroke2, </t>
  </si>
  <si>
    <t xml:space="preserve">            TBL_A.plan_volume3, </t>
  </si>
  <si>
    <t xml:space="preserve">            TBL_A.actual_volume3, </t>
  </si>
  <si>
    <t xml:space="preserve">            TBL_A.stroke3, </t>
  </si>
  <si>
    <t xml:space="preserve">            TBL_A.plan_volume4, </t>
  </si>
  <si>
    <t xml:space="preserve">            TBL_A.actual_volume4, </t>
  </si>
  <si>
    <t xml:space="preserve">            TBL_A.stroke4, </t>
  </si>
  <si>
    <t xml:space="preserve">            TBL_A.plan_volume5, </t>
  </si>
  <si>
    <t xml:space="preserve">            TBL_A.actual_volume5, </t>
  </si>
  <si>
    <t xml:space="preserve">            TBL_A.stroke5, </t>
  </si>
  <si>
    <t xml:space="preserve">            TBL_A.plan_volume6, </t>
  </si>
  <si>
    <t xml:space="preserve">            TBL_A.actual_volume6, </t>
  </si>
  <si>
    <t xml:space="preserve">            TBL_A.stroke6, </t>
  </si>
  <si>
    <t xml:space="preserve">            TBL_A.plan_volume7, </t>
  </si>
  <si>
    <t xml:space="preserve">            TBL_A.actual_volume7, </t>
  </si>
  <si>
    <t xml:space="preserve">            TBL_A.stroke7, </t>
  </si>
  <si>
    <t xml:space="preserve">            TBL_A.plan_volume8, </t>
  </si>
  <si>
    <t xml:space="preserve">            TBL_A.actual_volume8, </t>
  </si>
  <si>
    <t xml:space="preserve">            TBL_A.stroke8, </t>
  </si>
  <si>
    <t xml:space="preserve">            TBL_A.plan_volume9, </t>
  </si>
  <si>
    <t xml:space="preserve">            TBL_A.actual_volume9, </t>
  </si>
  <si>
    <t xml:space="preserve">            TBL_A.stroke9, </t>
  </si>
  <si>
    <t xml:space="preserve">            TBL_A.plan_volume10, </t>
  </si>
  <si>
    <t xml:space="preserve">            TBL_A.actual_volume10, </t>
  </si>
  <si>
    <t xml:space="preserve">            TBL_A.stroke10, </t>
  </si>
  <si>
    <t xml:space="preserve">            TBL_A.plan_volume11, </t>
  </si>
  <si>
    <t xml:space="preserve">            TBL_A.actual_volume11, </t>
  </si>
  <si>
    <t xml:space="preserve">            TBL_A.stroke11, </t>
  </si>
  <si>
    <t xml:space="preserve">            TBL_A.plan_volume12, </t>
  </si>
  <si>
    <t xml:space="preserve">            TBL_A.actual_volume12, </t>
  </si>
  <si>
    <t xml:space="preserve">            TBL_A.stroke12, </t>
  </si>
  <si>
    <t>settei_name</t>
  </si>
  <si>
    <t>settei_information</t>
  </si>
  <si>
    <t>■システム設定情報</t>
    <rPh sb="5" eb="7">
      <t>セッテイ</t>
    </rPh>
    <rPh sb="7" eb="9">
      <t>ジョウホウ</t>
    </rPh>
    <phoneticPr fontId="46"/>
  </si>
  <si>
    <t>21K4002001</t>
    <phoneticPr fontId="46"/>
  </si>
  <si>
    <t xml:space="preserve">k4003001  </t>
  </si>
  <si>
    <t xml:space="preserve">k4003001  </t>
    <phoneticPr fontId="46"/>
  </si>
  <si>
    <t>金型保守計画バッチ処理</t>
    <rPh sb="0" eb="2">
      <t>カナガタ</t>
    </rPh>
    <rPh sb="2" eb="4">
      <t>ホシュ</t>
    </rPh>
    <rPh sb="4" eb="6">
      <t>ケイカク</t>
    </rPh>
    <rPh sb="9" eb="11">
      <t>ショリ</t>
    </rPh>
    <phoneticPr fontId="46"/>
  </si>
  <si>
    <t>UPK_TEST.main_masters.system_information</t>
    <phoneticPr fontId="46"/>
  </si>
  <si>
    <t>\\upk-dtss\upkroot\K20_生産課\公開参照\生産台数推移</t>
    <phoneticPr fontId="46"/>
  </si>
  <si>
    <t>生産台数推移データ</t>
    <phoneticPr fontId="46"/>
  </si>
  <si>
    <r>
      <rPr>
        <sz val="9"/>
        <rFont val="メイリオ"/>
        <family val="3"/>
        <charset val="128"/>
      </rPr>
      <t>2</t>
    </r>
    <r>
      <rPr>
        <sz val="9"/>
        <rFont val="メイリオ"/>
        <family val="3"/>
        <charset val="128"/>
      </rPr>
      <t>55</t>
    </r>
    <phoneticPr fontId="46"/>
  </si>
  <si>
    <t>car_model</t>
  </si>
  <si>
    <t>three_months</t>
  </si>
  <si>
    <t>regular</t>
  </si>
  <si>
    <t>unipres</t>
  </si>
  <si>
    <t>input_file</t>
  </si>
  <si>
    <t>255</t>
  </si>
  <si>
    <t>file_update</t>
  </si>
  <si>
    <t>data_update</t>
  </si>
  <si>
    <t>k40_pv_data</t>
    <phoneticPr fontId="46"/>
  </si>
  <si>
    <t>C27,ｾﾚﾅ,(e-power以外)</t>
  </si>
  <si>
    <t>C27,ｾﾚﾅ,(e-power)</t>
  </si>
  <si>
    <t>T32,ｴｸｽﾄﾚｲﾙ(1L)</t>
  </si>
  <si>
    <t>J11,ﾛｰｸﾞ(1L)</t>
  </si>
  <si>
    <t>T32,ｴｸｽﾄﾚｲﾙ(2L)</t>
  </si>
  <si>
    <t>J11,ﾛｰｸﾞ(2L)</t>
  </si>
  <si>
    <t>T33,(新)ｴｸｽﾄﾚｲﾙ,(e-power以外)</t>
  </si>
  <si>
    <t>T33,(新)ｴｸｽﾄﾚｲﾙ,(e-power)</t>
  </si>
  <si>
    <t>\\upk-dtss\upkroot\K20_生産課\公開参照\生産台数推移\☆2021年度\21年度 生産台数推移(ﾏﾝｽﾘｰ).xls</t>
    <phoneticPr fontId="46"/>
  </si>
  <si>
    <t>■SQL</t>
    <phoneticPr fontId="46"/>
  </si>
  <si>
    <t>C27-e</t>
  </si>
  <si>
    <t>C27-e</t>
    <phoneticPr fontId="46"/>
  </si>
  <si>
    <t>J11-1L</t>
  </si>
  <si>
    <t>J11-1L</t>
    <phoneticPr fontId="46"/>
  </si>
  <si>
    <t>J11-2L</t>
  </si>
  <si>
    <t>J11-2L</t>
    <phoneticPr fontId="46"/>
  </si>
  <si>
    <t>T32-1L</t>
  </si>
  <si>
    <t>T32-1L</t>
    <phoneticPr fontId="46"/>
  </si>
  <si>
    <t>T32-2L</t>
  </si>
  <si>
    <t>T32-2L</t>
    <phoneticPr fontId="46"/>
  </si>
  <si>
    <t>T33-e</t>
  </si>
  <si>
    <t>T33-e</t>
    <phoneticPr fontId="46"/>
  </si>
  <si>
    <t>k40_cm</t>
  </si>
  <si>
    <t xml:space="preserve">S14            </t>
  </si>
  <si>
    <t xml:space="preserve">T33            </t>
  </si>
  <si>
    <t xml:space="preserve">145DE          </t>
  </si>
  <si>
    <t xml:space="preserve">エクストレイル                                              </t>
  </si>
  <si>
    <t xml:space="preserve">145DP          </t>
  </si>
  <si>
    <t xml:space="preserve">T30            </t>
  </si>
  <si>
    <t xml:space="preserve">T31            </t>
  </si>
  <si>
    <t xml:space="preserve">T32            </t>
  </si>
  <si>
    <t xml:space="preserve">920A           </t>
  </si>
  <si>
    <t xml:space="preserve">920AJ          </t>
  </si>
  <si>
    <t xml:space="preserve">J11            </t>
  </si>
  <si>
    <t xml:space="preserve">950C           </t>
  </si>
  <si>
    <t xml:space="preserve">E26            </t>
  </si>
  <si>
    <t xml:space="preserve">259B           </t>
  </si>
  <si>
    <t xml:space="preserve">883A           </t>
  </si>
  <si>
    <t xml:space="preserve">RE52           </t>
  </si>
  <si>
    <t xml:space="preserve">B15            </t>
  </si>
  <si>
    <t xml:space="preserve">サニー                                                      </t>
  </si>
  <si>
    <t xml:space="preserve">Y62            </t>
  </si>
  <si>
    <t xml:space="preserve">シルビア                                                    </t>
  </si>
  <si>
    <t xml:space="preserve">S15            </t>
  </si>
  <si>
    <t xml:space="preserve">G10            </t>
  </si>
  <si>
    <t xml:space="preserve">シルフィー                                                  </t>
  </si>
  <si>
    <t xml:space="preserve">セドリックタクシ－                                          </t>
  </si>
  <si>
    <t xml:space="preserve">C27            </t>
  </si>
  <si>
    <t xml:space="preserve">008A           </t>
  </si>
  <si>
    <t xml:space="preserve">D21            </t>
  </si>
  <si>
    <t xml:space="preserve">ダットラ                                                    </t>
  </si>
  <si>
    <t xml:space="preserve">J32            </t>
  </si>
  <si>
    <t xml:space="preserve">ティアナ                                                    </t>
  </si>
  <si>
    <t xml:space="preserve">R50            </t>
  </si>
  <si>
    <t xml:space="preserve">テラノ                                                      </t>
  </si>
  <si>
    <t xml:space="preserve">WD21           </t>
  </si>
  <si>
    <t xml:space="preserve">E12            </t>
  </si>
  <si>
    <t xml:space="preserve">862B           </t>
  </si>
  <si>
    <t xml:space="preserve">ノート                                                      </t>
  </si>
  <si>
    <t xml:space="preserve">D21A           </t>
  </si>
  <si>
    <t xml:space="preserve">ハイゼット　カーゴ                                          </t>
  </si>
  <si>
    <t xml:space="preserve">N16            </t>
  </si>
  <si>
    <t xml:space="preserve">パルサー                                                    </t>
  </si>
  <si>
    <t xml:space="preserve">P12            </t>
  </si>
  <si>
    <t xml:space="preserve">プリメーラ                                                  </t>
  </si>
  <si>
    <t xml:space="preserve">Z51            </t>
  </si>
  <si>
    <t xml:space="preserve">ムラーノ                                                    </t>
  </si>
  <si>
    <t xml:space="preserve">S35            </t>
  </si>
  <si>
    <t xml:space="preserve">ローグ                                                      </t>
  </si>
  <si>
    <t xml:space="preserve">620            </t>
  </si>
  <si>
    <t>2022-02-21 10:03:39.890</t>
  </si>
  <si>
    <t>999</t>
  </si>
  <si>
    <t xml:space="preserve">973            </t>
  </si>
  <si>
    <t>3</t>
  </si>
  <si>
    <t>5</t>
  </si>
  <si>
    <t xml:space="preserve">186            </t>
  </si>
  <si>
    <t>6</t>
  </si>
  <si>
    <t xml:space="preserve">359            </t>
  </si>
  <si>
    <t>7</t>
  </si>
  <si>
    <t xml:space="preserve">420            </t>
  </si>
  <si>
    <t>9</t>
  </si>
  <si>
    <t>11</t>
  </si>
  <si>
    <t>12</t>
  </si>
  <si>
    <t>13</t>
  </si>
  <si>
    <t xml:space="preserve">518            </t>
  </si>
  <si>
    <t>14</t>
  </si>
  <si>
    <t xml:space="preserve">124            </t>
  </si>
  <si>
    <t xml:space="preserve">519            </t>
  </si>
  <si>
    <t>16</t>
  </si>
  <si>
    <t xml:space="preserve">050            </t>
  </si>
  <si>
    <t>17</t>
  </si>
  <si>
    <t xml:space="preserve">131            </t>
  </si>
  <si>
    <t>18</t>
  </si>
  <si>
    <t xml:space="preserve">360            </t>
  </si>
  <si>
    <t>19</t>
  </si>
  <si>
    <t xml:space="preserve">720            </t>
  </si>
  <si>
    <t xml:space="preserve">480            </t>
  </si>
  <si>
    <t>20</t>
  </si>
  <si>
    <t>21</t>
  </si>
  <si>
    <t xml:space="preserve">850            </t>
  </si>
  <si>
    <t>22</t>
  </si>
  <si>
    <t xml:space="preserve">474            </t>
  </si>
  <si>
    <t>23</t>
  </si>
  <si>
    <t xml:space="preserve">123            </t>
  </si>
  <si>
    <t>24</t>
  </si>
  <si>
    <t xml:space="preserve">951            </t>
  </si>
  <si>
    <t>25</t>
  </si>
  <si>
    <t>26</t>
  </si>
  <si>
    <t>27</t>
  </si>
  <si>
    <t xml:space="preserve">126            </t>
  </si>
  <si>
    <t>28</t>
  </si>
  <si>
    <t xml:space="preserve">182            </t>
  </si>
  <si>
    <t>29</t>
  </si>
  <si>
    <t xml:space="preserve">457            </t>
  </si>
  <si>
    <t xml:space="preserve">423            </t>
  </si>
  <si>
    <t>ハイゼットカーゴ</t>
  </si>
  <si>
    <t>量産</t>
    <rPh sb="0" eb="2">
      <t>リョウサン</t>
    </rPh>
    <phoneticPr fontId="2"/>
  </si>
  <si>
    <t>145D</t>
  </si>
  <si>
    <t>331B</t>
  </si>
  <si>
    <t>C28</t>
  </si>
  <si>
    <t>5A45V</t>
  </si>
  <si>
    <t>DG-E</t>
  </si>
  <si>
    <t>X-TRAIL e-power</t>
    <phoneticPr fontId="46"/>
  </si>
  <si>
    <t>X-TRAIL</t>
    <phoneticPr fontId="46"/>
  </si>
  <si>
    <t>Qashqai</t>
    <phoneticPr fontId="46"/>
  </si>
  <si>
    <t>Caravan</t>
    <phoneticPr fontId="46"/>
  </si>
  <si>
    <t>Quest</t>
    <phoneticPr fontId="46"/>
  </si>
  <si>
    <t>Safari</t>
    <phoneticPr fontId="46"/>
  </si>
  <si>
    <t>Serena</t>
    <phoneticPr fontId="46"/>
  </si>
  <si>
    <t>OUTLANDER PHEV</t>
    <phoneticPr fontId="46"/>
  </si>
  <si>
    <t>量産記号</t>
    <rPh sb="0" eb="2">
      <t>リョウサン</t>
    </rPh>
    <rPh sb="2" eb="4">
      <t>キゴウ</t>
    </rPh>
    <phoneticPr fontId="46"/>
  </si>
  <si>
    <t>試作記号</t>
    <rPh sb="0" eb="2">
      <t>シサク</t>
    </rPh>
    <rPh sb="2" eb="4">
      <t>キゴウ</t>
    </rPh>
    <phoneticPr fontId="46"/>
  </si>
  <si>
    <t>k40_cmc_convert</t>
  </si>
  <si>
    <t>更新SQL</t>
    <rPh sb="0" eb="2">
      <t>コウシン</t>
    </rPh>
    <phoneticPr fontId="46"/>
  </si>
  <si>
    <t>更新後データ</t>
    <rPh sb="0" eb="2">
      <t>コウシン</t>
    </rPh>
    <rPh sb="2" eb="3">
      <t>ゴ</t>
    </rPh>
    <phoneticPr fontId="46"/>
  </si>
  <si>
    <t xml:space="preserve">C28            </t>
  </si>
  <si>
    <t xml:space="preserve">331B           </t>
  </si>
  <si>
    <t xml:space="preserve">Serena                                                      </t>
  </si>
  <si>
    <t xml:space="preserve">DG-E           </t>
  </si>
  <si>
    <t xml:space="preserve">5A45V          </t>
  </si>
  <si>
    <t xml:space="preserve">OUTLANDER PHEV                                              </t>
  </si>
  <si>
    <t xml:space="preserve">X-TRAIL                                                     </t>
  </si>
  <si>
    <t xml:space="preserve">X-TRAIL e-power                                             </t>
  </si>
  <si>
    <t xml:space="preserve">Qashqai                                                     </t>
  </si>
  <si>
    <t xml:space="preserve">Caravan                                                     </t>
  </si>
  <si>
    <t xml:space="preserve">Quest                                                       </t>
  </si>
  <si>
    <t xml:space="preserve">Safari                                                      </t>
  </si>
  <si>
    <t>2022-02-28 14:40:21.523</t>
  </si>
  <si>
    <t>20</t>
    <phoneticPr fontId="46"/>
  </si>
  <si>
    <t>k4003001</t>
  </si>
  <si>
    <t>大日程フォルダ1</t>
    <rPh sb="0" eb="1">
      <t>ダイ</t>
    </rPh>
    <rPh sb="1" eb="3">
      <t>ニッテイ</t>
    </rPh>
    <phoneticPr fontId="5"/>
  </si>
  <si>
    <t>\\upk-dtss\upkroot\K60_圧造課\部署書込\圧造課共有\00. 個人用\鐘ヶ江\大日程\</t>
  </si>
  <si>
    <t>大日程フォルダ2</t>
    <rPh sb="0" eb="1">
      <t>ダイ</t>
    </rPh>
    <rPh sb="1" eb="3">
      <t>ニッテイ</t>
    </rPh>
    <phoneticPr fontId="5"/>
  </si>
  <si>
    <t>\\upk-dtss\upkroot\K60_圧造課\部署書込\圧造課共有\00. 個人用\鐘ヶ江\大日程(鐘）</t>
  </si>
  <si>
    <t>データファイル名</t>
    <rPh sb="7" eb="8">
      <t>メイ</t>
    </rPh>
    <phoneticPr fontId="46"/>
  </si>
  <si>
    <t>file_name</t>
  </si>
  <si>
    <t>file_name</t>
    <phoneticPr fontId="46"/>
  </si>
  <si>
    <t>ファイル名（ファイル名のみ）</t>
    <rPh sb="4" eb="5">
      <t>メイ</t>
    </rPh>
    <rPh sb="10" eb="11">
      <t>メイ</t>
    </rPh>
    <phoneticPr fontId="46"/>
  </si>
  <si>
    <t>大日程データの変更履歴を管理する。</t>
    <rPh sb="0" eb="1">
      <t>ダイ</t>
    </rPh>
    <rPh sb="1" eb="3">
      <t>ニッテイ</t>
    </rPh>
    <rPh sb="7" eb="9">
      <t>ヘンコウ</t>
    </rPh>
    <rPh sb="9" eb="11">
      <t>リレキ</t>
    </rPh>
    <rPh sb="12" eb="14">
      <t>カンリ</t>
    </rPh>
    <phoneticPr fontId="7"/>
  </si>
  <si>
    <t>k60_os_data</t>
    <phoneticPr fontId="46"/>
  </si>
  <si>
    <t>検証データ</t>
    <rPh sb="0" eb="2">
      <t>ケンショウ</t>
    </rPh>
    <phoneticPr fontId="46"/>
  </si>
  <si>
    <t>volume</t>
  </si>
  <si>
    <t>SQL</t>
    <phoneticPr fontId="46"/>
  </si>
  <si>
    <t>50</t>
    <phoneticPr fontId="46"/>
  </si>
  <si>
    <t>生産推移データ情報取得</t>
    <rPh sb="0" eb="2">
      <t>セイサン</t>
    </rPh>
    <rPh sb="2" eb="4">
      <t>スイイ</t>
    </rPh>
    <rPh sb="7" eb="9">
      <t>ジョウホウ</t>
    </rPh>
    <rPh sb="9" eb="11">
      <t>シュトク</t>
    </rPh>
    <phoneticPr fontId="46"/>
  </si>
  <si>
    <t xml:space="preserve">            TBL_A.ms_cm, TBL_A.k40_cm, TBL_A.bikou, </t>
  </si>
  <si>
    <t xml:space="preserve">            TBL_B.syasyu, TBL_B.buhin_no, TBL_B.kougu_no, TBL_B.stage_no, TBL_B.koutei_name,</t>
  </si>
  <si>
    <t xml:space="preserve">            TBL_C.maintenance1, TBL_C.maintenance2, TBL_C.stroke_date, TBL_C.stroke</t>
  </si>
  <si>
    <t>FROM        UPK_TEST.upk_k40.k40_pv_data TBL</t>
  </si>
  <si>
    <t xml:space="preserve">            LEFT JOIN   UPK_TEST.upk_k40.k40_cmc_convert TBL_A</t>
  </si>
  <si>
    <t xml:space="preserve">                ON      TBL.car_model = TBL_A.ms_cm</t>
  </si>
  <si>
    <t xml:space="preserve">                ON      TBL_A.k40_cm = TBL_B.syasyu</t>
  </si>
  <si>
    <t xml:space="preserve">            LEFT JOIN   UPK_TEST.upk_k42.v_k42_kougu_information TBL_C</t>
  </si>
  <si>
    <t xml:space="preserve">                ON      TBL_B.kougu_no = TBL_C.kougu_no</t>
  </si>
  <si>
    <t xml:space="preserve">                    AND TBL_A.k40_cm = TBL_C.syasyu</t>
  </si>
  <si>
    <t xml:space="preserve">        AND TBL_B.kougu_no IS NOT NULL</t>
  </si>
  <si>
    <t>WHERE       TBL_B.syasyu IS NOT NULL</t>
    <phoneticPr fontId="46"/>
  </si>
  <si>
    <t>SELECT      TBL.data_id, TBL.inf_date, TBL.car_model, TBL.three_months, TBL.regular, TBL.unipres, TBL.data_update,</t>
    <phoneticPr fontId="46"/>
  </si>
  <si>
    <t>【原紙】大日程12(R).xls</t>
    <phoneticPr fontId="46"/>
  </si>
  <si>
    <t>\\upk-dtss\upkroot\K60_圧造課\部署書込\圧造課共有\00. 個人用\鐘ヶ江\大日程\2021\12月度\【原紙】大日程12(R).xls</t>
    <phoneticPr fontId="46"/>
  </si>
  <si>
    <t>plan_vol1</t>
  </si>
  <si>
    <t>actual_vol1</t>
  </si>
  <si>
    <t>stroke1</t>
  </si>
  <si>
    <t>生産予定台数2</t>
  </si>
  <si>
    <t>plan_vol2</t>
  </si>
  <si>
    <t>生産実績台数2</t>
  </si>
  <si>
    <t>actual_vol2</t>
  </si>
  <si>
    <t>当月ストローク数2</t>
  </si>
  <si>
    <t>stroke2</t>
  </si>
  <si>
    <t>生産予定台数3</t>
  </si>
  <si>
    <t>plan_vol3</t>
  </si>
  <si>
    <t>生産実績台数3</t>
  </si>
  <si>
    <t>actual_vol3</t>
  </si>
  <si>
    <t>当月ストローク数3</t>
  </si>
  <si>
    <t>stroke3</t>
  </si>
  <si>
    <t>生産予定台数4</t>
  </si>
  <si>
    <t>plan_vol4</t>
  </si>
  <si>
    <t>生産実績台数4</t>
  </si>
  <si>
    <t>actual_vol4</t>
  </si>
  <si>
    <t>当月ストローク数4</t>
  </si>
  <si>
    <t>stroke4</t>
  </si>
  <si>
    <t>生産予定台数5</t>
  </si>
  <si>
    <t>plan_vol5</t>
  </si>
  <si>
    <t>生産実績台数5</t>
  </si>
  <si>
    <t>actual_vol5</t>
  </si>
  <si>
    <t>当月ストローク数5</t>
  </si>
  <si>
    <t>stroke5</t>
  </si>
  <si>
    <t>生産予定台数6</t>
  </si>
  <si>
    <t>plan_vol6</t>
  </si>
  <si>
    <t>生産実績台数6</t>
  </si>
  <si>
    <t>actual_vol6</t>
  </si>
  <si>
    <t>当月ストローク数6</t>
  </si>
  <si>
    <t>stroke6</t>
  </si>
  <si>
    <t>生産予定台数7</t>
  </si>
  <si>
    <t>plan_vol7</t>
  </si>
  <si>
    <t>生産実績台数7</t>
  </si>
  <si>
    <t>actual_vol7</t>
  </si>
  <si>
    <t>当月ストローク数7</t>
  </si>
  <si>
    <t>stroke7</t>
  </si>
  <si>
    <t>生産予定台数8</t>
  </si>
  <si>
    <t>plan_vol8</t>
  </si>
  <si>
    <t>生産実績台数8</t>
  </si>
  <si>
    <t>actual_vol8</t>
  </si>
  <si>
    <t>当月ストローク数8</t>
  </si>
  <si>
    <t>stroke8</t>
  </si>
  <si>
    <t>生産予定台数9</t>
  </si>
  <si>
    <t>plan_vol9</t>
  </si>
  <si>
    <t>生産実績台数9</t>
  </si>
  <si>
    <t>actual_vol9</t>
  </si>
  <si>
    <t>当月ストローク数9</t>
  </si>
  <si>
    <t>stroke9</t>
  </si>
  <si>
    <t>生産予定台数10</t>
  </si>
  <si>
    <t>plan_vol10</t>
  </si>
  <si>
    <t>生産実績台数10</t>
  </si>
  <si>
    <t>actual_vol10</t>
  </si>
  <si>
    <t>当月ストローク数10</t>
  </si>
  <si>
    <t>stroke10</t>
  </si>
  <si>
    <t>生産予定台数11</t>
  </si>
  <si>
    <t>plan_vol11</t>
  </si>
  <si>
    <t>生産実績台数11</t>
  </si>
  <si>
    <t>actual_vol11</t>
  </si>
  <si>
    <t>当月ストローク数11</t>
  </si>
  <si>
    <t>stroke11</t>
  </si>
  <si>
    <t>生産予定台数12</t>
  </si>
  <si>
    <t>plan_vol12</t>
  </si>
  <si>
    <t>生産実績台数12</t>
  </si>
  <si>
    <t>actual_vol12</t>
  </si>
  <si>
    <t>当月ストローク数12</t>
  </si>
  <si>
    <t>stroke12</t>
  </si>
  <si>
    <t>update_flg</t>
  </si>
  <si>
    <t>k40_mm_data</t>
  </si>
  <si>
    <t>getdate()</t>
  </si>
  <si>
    <t>getdate()</t>
    <phoneticPr fontId="46"/>
  </si>
  <si>
    <t>2022/01/01</t>
  </si>
  <si>
    <t>000000000000</t>
  </si>
  <si>
    <t>2022/05/01</t>
  </si>
  <si>
    <t>2022/11/01</t>
  </si>
  <si>
    <t>2022/04/01</t>
  </si>
  <si>
    <t>2022/08/01</t>
  </si>
  <si>
    <t>2023/03/01</t>
  </si>
  <si>
    <t>2022/09/01</t>
  </si>
  <si>
    <t>2022/06/01</t>
  </si>
  <si>
    <t>2022/04/22</t>
  </si>
  <si>
    <t>データ挿入SQL</t>
    <rPh sb="3" eb="5">
      <t>ソウニュウ</t>
    </rPh>
    <phoneticPr fontId="7"/>
  </si>
  <si>
    <t>工具番号月末ストローク情報取得</t>
    <rPh sb="0" eb="2">
      <t>コウグ</t>
    </rPh>
    <rPh sb="2" eb="4">
      <t>バンゴウ</t>
    </rPh>
    <rPh sb="4" eb="6">
      <t>ゲツマツ</t>
    </rPh>
    <rPh sb="11" eb="13">
      <t>ジョウホウ</t>
    </rPh>
    <rPh sb="13" eb="15">
      <t>シュトク</t>
    </rPh>
    <phoneticPr fontId="46"/>
  </si>
  <si>
    <t>SELECT      rireki_id, kougu_no, LEFT(CONVERT(varchar, proces_date, 111), 7) month_group, stroke</t>
  </si>
  <si>
    <t>FROM        UPK.upk_k42.k42_jis_totalization_history TBL</t>
  </si>
  <si>
    <t>WHERE       EXISTS( SELECT  *</t>
  </si>
  <si>
    <t xml:space="preserve">                    FROM    ( --工具番号別、各月最終日データの最終データIDを取得</t>
  </si>
  <si>
    <t xml:space="preserve">                                SELECT      kougu_no, proces_date, MAX(TBL.rireki_id) AS target_id</t>
  </si>
  <si>
    <t xml:space="preserve">                                FROM        (   --工具番号別に各月最終日の情報を取得（同日のデータ有り）</t>
  </si>
  <si>
    <t xml:space="preserve">                                                SELECT      rireki_id, TBL_A.kougu_no, LEFT(CONVERT(varchar, proces_date, 111), 7) month_group, proces_date</t>
  </si>
  <si>
    <t xml:space="preserve">                                                FROM        UPK.upk_k42.k42_jis_totalization_history TBL_A</t>
  </si>
  <si>
    <t xml:space="preserve">                                                            LEFT OUTER JOIN (   --工具番号別に各月の最終日を取得</t>
  </si>
  <si>
    <t xml:space="preserve">                                                                                SELECT      kougu_no, LEFT(CONVERT(varchar, proces_date, 111), 7) month_group, MAX(proces_date) last_day</t>
  </si>
  <si>
    <t xml:space="preserve">                                                                                FROM        UPK.upk_k42.k42_jis_totalization_history</t>
  </si>
  <si>
    <t xml:space="preserve">                                                                                GROUP BY    kougu_no, LEFT(CONVERT(varchar, proces_date, 111), 7)</t>
  </si>
  <si>
    <t xml:space="preserve">                                                                        ) TBL_B</t>
  </si>
  <si>
    <t xml:space="preserve">                                                                ON      TBL_A.kougu_no = TBL_B.kougu_no</t>
  </si>
  <si>
    <t xml:space="preserve">                                                                    AND TBL_A.proces_date = TBL_B.last_day</t>
  </si>
  <si>
    <t xml:space="preserve">                                                WHERE       TBL_A.kougu_no &lt;&gt; 'NULL' AND TBL_B.last_day IS NOT NULL</t>
  </si>
  <si>
    <t xml:space="preserve">                                            ) TBL</t>
  </si>
  <si>
    <t xml:space="preserve">                                GROUP BY    kougu_no, proces_date</t>
  </si>
  <si>
    <t xml:space="preserve">                            ) TBL_A</t>
  </si>
  <si>
    <t xml:space="preserve">                    WHERE   TBL.rireki_id = TBL_A.target_id</t>
  </si>
  <si>
    <t>特記事項1</t>
    <rPh sb="0" eb="2">
      <t>トッキ</t>
    </rPh>
    <rPh sb="2" eb="4">
      <t>ジコウ</t>
    </rPh>
    <phoneticPr fontId="7"/>
  </si>
  <si>
    <t>特記事項2</t>
    <rPh sb="0" eb="2">
      <t>トッキ</t>
    </rPh>
    <rPh sb="2" eb="4">
      <t>ジコウ</t>
    </rPh>
    <phoneticPr fontId="7"/>
  </si>
  <si>
    <t>memo1</t>
    <phoneticPr fontId="7"/>
  </si>
  <si>
    <t>memo2</t>
    <phoneticPr fontId="7"/>
  </si>
  <si>
    <t>SELECT      nendo, TBL.kougu_no, maintenance1, maintenance2, stroke_date, stroke, inf_date, three_months, regular, unipres</t>
  </si>
  <si>
    <t xml:space="preserve">FROM        (   SELECT      TBL_F.nendo, TBL_C.kougu_no, TBL_F.inf_date, </t>
  </si>
  <si>
    <t xml:space="preserve">                            SUM(three_months) AS three_months, SUM(regular) AS regular, SUM(unipres) AS unipres</t>
  </si>
  <si>
    <t xml:space="preserve">                FROM        (   --工具番号情報の車種コードから量産型車種コードを取得した情報</t>
  </si>
  <si>
    <t xml:space="preserve">                                SELECT      TBL_A.kougu_no, TBL_B.k40_cm, TBL_B.ms_cm</t>
  </si>
  <si>
    <t xml:space="preserve">                                FROM        (   --工具番号リンク情報から工具番号を車種別にリスト化（同じ金型が別の車種で使用されている為工具番号の重複有）</t>
  </si>
  <si>
    <t xml:space="preserve">                                                SELECT      kougu_no, syasyu</t>
  </si>
  <si>
    <t xml:space="preserve">                                                FROM        upk_k42.v_k42_k_b_link </t>
  </si>
  <si>
    <t xml:space="preserve">                                                WHERE       kougu_no IS NOT NULL</t>
  </si>
  <si>
    <t xml:space="preserve">                                                GROUP BY    kougu_no, syasyu</t>
  </si>
  <si>
    <t xml:space="preserve">                                            ) AS TBL_A</t>
  </si>
  <si>
    <t xml:space="preserve">                                            LEFT JOIN upk_k40.v_k40_cmc_convert AS TBL_B </t>
  </si>
  <si>
    <t xml:space="preserve">                                                ON      TBL_A.syasyu = TBL_B.k40_cm</t>
  </si>
  <si>
    <t xml:space="preserve">                                WHERE       TBL_B.k40_cm IS NOT NULL    --車種コードリンク情報に登録されていない工具番号情報は除去</t>
  </si>
  <si>
    <t xml:space="preserve">                            ) AS TBL_C</t>
  </si>
  <si>
    <t xml:space="preserve">                            LEFT JOIN   (   --生産推移データより車種と月別に生産数合計値を取得</t>
  </si>
  <si>
    <t xml:space="preserve">                                            SELECT      nendo, car_model, inf_date, </t>
  </si>
  <si>
    <t xml:space="preserve">                                                        SUM(three_months) AS three_months, SUM(regular) AS regular, SUM(unipres) AS unipres</t>
  </si>
  <si>
    <t xml:space="preserve">                                            FROM        upk_k40.k40_pv_data</t>
  </si>
  <si>
    <t xml:space="preserve">                                            GROUP BY    nendo, car_model, inf_date</t>
  </si>
  <si>
    <t xml:space="preserve">                                        ) AS TBL_F</t>
  </si>
  <si>
    <t xml:space="preserve">                                ON TBL_C.ms_cm = TBL_F.car_model</t>
  </si>
  <si>
    <t xml:space="preserve">                WHERE       TBL_F.nendo IS NOT NULL</t>
  </si>
  <si>
    <t xml:space="preserve">                GROUP BY    TBL_F.nendo, TBL_C.kougu_no, TBL_F.inf_date</t>
  </si>
  <si>
    <t xml:space="preserve">            LEFT JOIN   (   --工具番号情報から削除された情報を除去したリスト</t>
  </si>
  <si>
    <t xml:space="preserve">                            SELECT      kougu_no, maintenance1, maintenance2, stroke, stroke_date</t>
  </si>
  <si>
    <t xml:space="preserve">                            FROM        upk_k42.k42_kougu_information</t>
  </si>
  <si>
    <t xml:space="preserve">                            WHERE       (delete_date IS NULL)</t>
  </si>
  <si>
    <t xml:space="preserve">                        ) AS TBL_D</t>
  </si>
  <si>
    <t xml:space="preserve">                ON      TBL.kougu_no = TBL_D.kougu_no</t>
  </si>
  <si>
    <t>※右ＳＱＬを参照</t>
    <rPh sb="1" eb="2">
      <t>ミギ</t>
    </rPh>
    <rPh sb="6" eb="8">
      <t>サンショウ</t>
    </rPh>
    <phoneticPr fontId="46"/>
  </si>
  <si>
    <t>車種</t>
    <rPh sb="0" eb="2">
      <t>シャシュ</t>
    </rPh>
    <phoneticPr fontId="46"/>
  </si>
  <si>
    <r>
      <t>s</t>
    </r>
    <r>
      <rPr>
        <sz val="9"/>
        <rFont val="メイリオ"/>
        <family val="3"/>
        <charset val="128"/>
      </rPr>
      <t>yasyu</t>
    </r>
    <phoneticPr fontId="46"/>
  </si>
  <si>
    <r>
      <t>c</t>
    </r>
    <r>
      <rPr>
        <sz val="9"/>
        <rFont val="メイリオ"/>
        <family val="3"/>
        <charset val="128"/>
      </rPr>
      <t>har</t>
    </r>
    <phoneticPr fontId="46"/>
  </si>
  <si>
    <r>
      <rPr>
        <sz val="9"/>
        <rFont val="メイリオ"/>
        <family val="3"/>
        <charset val="128"/>
      </rPr>
      <t>15</t>
    </r>
    <phoneticPr fontId="46"/>
  </si>
  <si>
    <t>該当月インデックスNo = 1:4月, 2:5月, 3:6月～12:翌年3月</t>
    <rPh sb="17" eb="18">
      <t>ガツ</t>
    </rPh>
    <rPh sb="23" eb="24">
      <t>ガツ</t>
    </rPh>
    <rPh sb="29" eb="30">
      <t>ガツ</t>
    </rPh>
    <rPh sb="34" eb="35">
      <t>ヨク</t>
    </rPh>
    <rPh sb="35" eb="36">
      <t>ネン</t>
    </rPh>
    <rPh sb="37" eb="38">
      <t>ガツ</t>
    </rPh>
    <phoneticPr fontId="46"/>
  </si>
  <si>
    <t>DB環境整備</t>
    <rPh sb="2" eb="4">
      <t>カンキョウ</t>
    </rPh>
    <rPh sb="4" eb="6">
      <t>セイビ</t>
    </rPh>
    <phoneticPr fontId="46"/>
  </si>
  <si>
    <t>作成テーブル</t>
    <rPh sb="0" eb="2">
      <t>サクセイ</t>
    </rPh>
    <phoneticPr fontId="46"/>
  </si>
  <si>
    <t>UPK.main_masters</t>
  </si>
  <si>
    <t>UPK.upk_k40</t>
  </si>
  <si>
    <t>k60_os_buno_link</t>
  </si>
  <si>
    <t>k40_pv_data</t>
  </si>
  <si>
    <t>k40_pv_history</t>
  </si>
  <si>
    <t>k60_os_data</t>
  </si>
  <si>
    <t>k60_os_history</t>
  </si>
  <si>
    <t>k40_mm_history</t>
  </si>
  <si>
    <t>作成ビュー</t>
    <rPh sb="0" eb="2">
      <t>サクセイ</t>
    </rPh>
    <phoneticPr fontId="46"/>
  </si>
  <si>
    <t>v_mm_buhin_no</t>
  </si>
  <si>
    <t>UPK_TEST.upk_k40</t>
  </si>
  <si>
    <t>v_m_k60_buhin_no</t>
  </si>
  <si>
    <t>v_k60_press_buno_link</t>
  </si>
  <si>
    <t>v_k60_os_buno_link</t>
  </si>
  <si>
    <t>v_k40_cmc_convert</t>
  </si>
  <si>
    <t>v_k40_cmc_ryousan</t>
  </si>
  <si>
    <t>v_k40_cmc_kanagata</t>
  </si>
  <si>
    <t>v_k40_mm_data</t>
  </si>
  <si>
    <t>v_k42_mold_work_inf</t>
  </si>
  <si>
    <t>v_k40_pv_data_batch</t>
  </si>
  <si>
    <t>v_k40_mold_month_stroke</t>
  </si>
  <si>
    <t>テーブル作成作業</t>
    <rPh sb="4" eb="6">
      <t>サクセイ</t>
    </rPh>
    <rPh sb="6" eb="8">
      <t>サギョウ</t>
    </rPh>
    <phoneticPr fontId="46"/>
  </si>
  <si>
    <t>data_id int NOT NULL IDENTITY(1, 1) ,</t>
  </si>
  <si>
    <t>buhin_no char(20) NOT NULL,</t>
  </si>
  <si>
    <t>delete_date datetime NULL,</t>
  </si>
  <si>
    <t>delete_tantou_id smallint NULL,</t>
  </si>
  <si>
    <t>created_date datetime NOT NULL DEFAULT getdate(),</t>
  </si>
  <si>
    <t>created_tantou_id smallint NOT NULL,</t>
  </si>
  <si>
    <t>updated_date datetime NULL,</t>
  </si>
  <si>
    <t>updated_tantou_id smallint NULL</t>
  </si>
  <si>
    <t>coefficient float NULL,</t>
    <phoneticPr fontId="46"/>
  </si>
  <si>
    <t>buhin_no char(30) NOT NULL,</t>
  </si>
  <si>
    <t>スキーマ作成</t>
    <rPh sb="4" eb="6">
      <t>サクセイ</t>
    </rPh>
    <phoneticPr fontId="46"/>
  </si>
  <si>
    <t>CREATE SCHEMA [upk_k40]</t>
  </si>
  <si>
    <t>k60_buno_id int NOT NULL,</t>
  </si>
  <si>
    <t>buno_id int NOT NULL,</t>
  </si>
  <si>
    <t>os_buhin_no char(50) NOT NULL,</t>
  </si>
  <si>
    <t>ms_cm char(15) NOT NULL,</t>
  </si>
  <si>
    <t>k40_cm char(15) NOT NULL,</t>
  </si>
  <si>
    <t>bikou char(60) NULL,</t>
  </si>
  <si>
    <t>inf_date smallint NOT NULL,</t>
  </si>
  <si>
    <t>car_model char(15) NOT NULL,</t>
  </si>
  <si>
    <t>memo1 char(20) NULL,</t>
  </si>
  <si>
    <t>memo2 char(20) NULL,</t>
  </si>
  <si>
    <t>three_months int NULL,</t>
  </si>
  <si>
    <t>regular int NULL,</t>
  </si>
  <si>
    <t>unipres int NULL,</t>
  </si>
  <si>
    <t>input_file char(255) NOT NULL,</t>
  </si>
  <si>
    <t>nendo smallint NOT NULL,</t>
  </si>
  <si>
    <t>file_update datetime NULL,</t>
  </si>
  <si>
    <t>data_update smallint NULL,</t>
  </si>
  <si>
    <t>file_update datetime NOT NULL,</t>
  </si>
  <si>
    <t>data_update smallint NOT NULL,</t>
  </si>
  <si>
    <t>created_tantou_id smallint NOT NULL</t>
  </si>
  <si>
    <t>buhin_no char(50) NOT NULL,</t>
  </si>
  <si>
    <t>volume int NULL,</t>
  </si>
  <si>
    <t>file_name char(255) NOT NULL,</t>
  </si>
  <si>
    <t>nendo smalldatetime NOT NULL,</t>
  </si>
  <si>
    <t>make_day smalldatetime NOT NULL,</t>
  </si>
  <si>
    <t>kougu_no char(10) NOT NULL,</t>
  </si>
  <si>
    <t>syasyu char(15) NULL,</t>
  </si>
  <si>
    <t>stage_no tinyint NULL,</t>
  </si>
  <si>
    <t>sp_date datetime NULL,</t>
  </si>
  <si>
    <t>sp_stroke int NULL,</t>
  </si>
  <si>
    <t>up_close smalldatetime NULL,</t>
  </si>
  <si>
    <t>out_mainte smalldatetime NULL,</t>
  </si>
  <si>
    <t>plan_vol1 int NULL,</t>
  </si>
  <si>
    <t>actual_vol1 int NULL,</t>
  </si>
  <si>
    <t>stroke1 int NULL,</t>
  </si>
  <si>
    <t>plan_vol2 int NULL,</t>
  </si>
  <si>
    <t>actual_vol2 int NULL,</t>
  </si>
  <si>
    <t>stroke2 int NULL,</t>
  </si>
  <si>
    <t>plan_vol3 int NULL,</t>
  </si>
  <si>
    <t>actual_vol3 int NULL,</t>
  </si>
  <si>
    <t>stroke3 int NULL,</t>
  </si>
  <si>
    <t>plan_vol4 int NULL,</t>
  </si>
  <si>
    <t>actual_vol4 int NULL,</t>
  </si>
  <si>
    <t>stroke4 int NULL,</t>
  </si>
  <si>
    <t>plan_vol5 int NULL,</t>
  </si>
  <si>
    <t>actual_vol5 int NULL,</t>
  </si>
  <si>
    <t>stroke5 int NULL,</t>
  </si>
  <si>
    <t>plan_vol6 int NULL,</t>
  </si>
  <si>
    <t>actual_vol6 int NULL,</t>
  </si>
  <si>
    <t>stroke6 int NULL,</t>
  </si>
  <si>
    <t>plan_vol7 int NULL,</t>
  </si>
  <si>
    <t>actual_vol7 int NULL,</t>
  </si>
  <si>
    <t>stroke7 int NULL,</t>
  </si>
  <si>
    <t>plan_vol8 int NULL,</t>
  </si>
  <si>
    <t>actual_vol8 int NULL,</t>
  </si>
  <si>
    <t>stroke8 int NULL,</t>
  </si>
  <si>
    <t>plan_vol9 int NULL,</t>
  </si>
  <si>
    <t>actual_vol9 int NULL,</t>
  </si>
  <si>
    <t>stroke9 int NULL,</t>
  </si>
  <si>
    <t>plan_vol10 int NULL,</t>
  </si>
  <si>
    <t>actual_vol10 int NULL,</t>
  </si>
  <si>
    <t>stroke10 int NULL,</t>
  </si>
  <si>
    <t>plan_vol11 int NULL,</t>
  </si>
  <si>
    <t>actual_vol11 int NULL,</t>
  </si>
  <si>
    <t>stroke11 int NULL,</t>
  </si>
  <si>
    <t>plan_vol12 int NULL,</t>
  </si>
  <si>
    <t>actual_vol12 int NULL,</t>
  </si>
  <si>
    <t>stroke12 int NULL,</t>
  </si>
  <si>
    <t>do_plan smallint NULL,</t>
  </si>
  <si>
    <t>updated_date datetime NULL</t>
  </si>
  <si>
    <t>update_flg char(12) NULL,</t>
  </si>
  <si>
    <t>stage_no tinyint NOT NULL,</t>
  </si>
  <si>
    <t>do_plan smallint NOT NULL,</t>
  </si>
  <si>
    <t>ビュー作成作業</t>
    <rPh sb="3" eb="5">
      <t>サクセイ</t>
    </rPh>
    <rPh sb="5" eb="7">
      <t>サギョウ</t>
    </rPh>
    <phoneticPr fontId="46"/>
  </si>
  <si>
    <t>SELECT data_id, buhin_no, coefficient</t>
  </si>
  <si>
    <t>FROM  main_masters.mm_buhin_no AS TBL_A</t>
  </si>
  <si>
    <t>SELECT data_id, buhin_no</t>
  </si>
  <si>
    <t>FROM  upk_k40.m_k60_buhin_no AS TBL_A</t>
  </si>
  <si>
    <t>WHERE (delete_date IS NULL);</t>
    <phoneticPr fontId="46"/>
  </si>
  <si>
    <t>SELECT buno_id, k60_buno_id</t>
  </si>
  <si>
    <t>FROM  upk_k40.k60_press_buno_link AS TBL_A</t>
  </si>
  <si>
    <t>SELECT TBL_A.data_id, TBL_A.os_buhin_no, TBL_A.k60_buno_id, TBL_B.buhin_no AS k60_buno</t>
  </si>
  <si>
    <t>FROM  upk_k40.k60_os_buno_link AS TBL_A LEFT OUTER JOIN</t>
  </si>
  <si>
    <t xml:space="preserve">         upk_k40.v_m_k60_buhin_no AS TBL_B ON TBL_A.k60_buno_id = TBL_B.data_id</t>
  </si>
  <si>
    <t>WHERE (TBL_A.delete_date IS NULL);</t>
    <phoneticPr fontId="46"/>
  </si>
  <si>
    <t>SELECT TBL_A.k60_buno_id, TBL_A.buno_id, TBL_B.buhin_no AS k60_buhin_no, TBL_C.buhin_no AS buno</t>
  </si>
  <si>
    <t>FROM  upk_k40.v_k60_press_buno_link AS TBL_A LEFT OUTER JOIN</t>
  </si>
  <si>
    <t xml:space="preserve">         upk_k40.m_k60_buhin_no AS TBL_B ON TBL_A.k60_buno_id = TBL_B.data_id LEFT OUTER JOIN</t>
  </si>
  <si>
    <t xml:space="preserve">         main_masters.mm_buhin_no AS TBL_C ON TBL_A.buno_id = TBL_C.data_id;</t>
    <phoneticPr fontId="46"/>
  </si>
  <si>
    <t xml:space="preserve">SELECT k60_buno_id, k60_buhin_no, MAX(CASE seq_no WHEN 1 THEN buno_id ELSE NULL END) AS buhin_id1, MAX(CASE seq_no WHEN 1 THEN buhin_no ELSE NULL END) </t>
  </si>
  <si>
    <t xml:space="preserve">         AS buhin_no1, MAX(CASE seq_no WHEN 2 THEN buno_id ELSE NULL END) AS buhin_id2, MAX(CASE seq_no WHEN 2 THEN buhin_no ELSE NULL END) </t>
  </si>
  <si>
    <t xml:space="preserve">         AS buhin_no2</t>
  </si>
  <si>
    <t>FROM  (SELECT TBL_A.k60_buno_id, TBL_B.buhin_no AS k60_buhin_no, TBL_A.buno_id, TBL_C.buhin_no, ROW_NUMBER() OVER (PARTITION BY TBL_A.k60_buno_id</t>
  </si>
  <si>
    <t xml:space="preserve">         ORDER BY TBL_A.k60_buno_id) AS seq_no</t>
  </si>
  <si>
    <t>GROUP BY k60_buno_id, k60_buhin_no;</t>
    <phoneticPr fontId="46"/>
  </si>
  <si>
    <t>SELECT data_id, ms_cm, k40_cm, bikou</t>
  </si>
  <si>
    <t>FROM  upk_k40.k40_cmc_convert AS TBL</t>
  </si>
  <si>
    <t>SELECT ms_cm</t>
  </si>
  <si>
    <t>FROM  upk_k40.v_k40_cmc_convert AS TBL</t>
  </si>
  <si>
    <t>GROUP BY ms_cm;</t>
    <phoneticPr fontId="46"/>
  </si>
  <si>
    <t>SELECT k40_cm</t>
  </si>
  <si>
    <t>GROUP BY k40_cm;</t>
    <phoneticPr fontId="46"/>
  </si>
  <si>
    <t xml:space="preserve">SELECT TBL_A.data_id, LEFT(CONVERT(varchar, TBL_A.nendo, 111), 4) AS nendo, CONVERT(VARCHAR, TBL_A.make_day, 111) AS make_day, TBL_A.syasyu, TBL_A.buhin_no, </t>
  </si>
  <si>
    <t xml:space="preserve">         TBL_A.kougu_no, TBL_A.stage_no, TBL_C.maintenance1, TBL_C.maintenance2, IIF(ISNULL(TBL_A.sp_date, '') = '', '', LEFT(CONVERT(varchar, TBL_A.sp_date, 11), </t>
  </si>
  <si>
    <t xml:space="preserve">         5)) AS sp_date, TBL_A.sp_stroke, IIF(ISNULL(TBL_A.up_close, '') = '', '', LEFT(CONVERT(varchar, TBL_A.up_close, 11), 5)) AS up_close, </t>
  </si>
  <si>
    <t xml:space="preserve">         IIF(ISNULL(TBL_A.out_mainte, '') = '', '', LEFT(CONVERT(varchar, TBL_A.out_mainte, 11), 5)) AS out_mainte, TBL_A.plan_vol1, TBL_A.actual_vol1, TBL_A.stroke1, </t>
  </si>
  <si>
    <t xml:space="preserve">         TBL_A.plan_vol2, TBL_A.actual_vol2, TBL_A.stroke2, TBL_A.plan_vol3, TBL_A.actual_vol3, TBL_A.stroke3, TBL_A.plan_vol4, TBL_A.actual_vol4, TBL_A.stroke4, </t>
  </si>
  <si>
    <t xml:space="preserve">         TBL_A.plan_vol5, TBL_A.actual_vol5, TBL_A.stroke5, TBL_A.plan_vol6, TBL_A.actual_vol6, TBL_A.stroke6, TBL_A.plan_vol7, TBL_A.actual_vol7, TBL_A.stroke7, </t>
  </si>
  <si>
    <t xml:space="preserve">         TBL_A.plan_vol8, TBL_A.actual_vol8, TBL_A.stroke8, TBL_A.plan_vol9, TBL_A.actual_vol9, TBL_A.stroke9, TBL_A.plan_vol10, TBL_A.actual_vol10, TBL_A.stroke10, </t>
  </si>
  <si>
    <t xml:space="preserve">         TBL_A.plan_vol11, TBL_A.actual_vol11, TBL_A.stroke11, TBL_A.plan_vol12, TBL_A.actual_vol12, TBL_A.stroke12, TBL_A.data_update, TBL_A.update_flg, </t>
  </si>
  <si>
    <t xml:space="preserve">         TBL_A.do_plan</t>
  </si>
  <si>
    <t>FROM  upk_k40.k40_mm_data AS TBL_A LEFT OUTER JOIN</t>
  </si>
  <si>
    <t xml:space="preserve">         upk_k42.k42_kougu_information AS TBL_C ON TBL_A.kougu_no = TBL_C.kougu_no;</t>
    <phoneticPr fontId="46"/>
  </si>
  <si>
    <t xml:space="preserve">SELECT buhin_no, kougu_no, jisseki_start_no, stroke_bef, SUBSTRING(jisseki_start_no, 1, 4) AS nen, SUBSTRING(jisseki_start_no, 5, 2) AS getu, </t>
  </si>
  <si>
    <t xml:space="preserve">         CASE WHEN SUBSTRING(jisseki_start_no, 5, 2) &gt;= '01' AND SUBSTRING(jisseki_start_no, 5, 2) &lt;= '03' THEN CONVERT(INT, SUBSTRING(jisseki_start_no, 1, 4)) </t>
  </si>
  <si>
    <t xml:space="preserve">         - 1 ELSE CONVERT(INT, SUBSTRING(jisseki_start_no, 1, 4)) END AS nendo, SUBSTRING(jisseki_start_no, 1, 4) + '/' + SUBSTRING(jisseki_start_no, 5, 2) </t>
  </si>
  <si>
    <t xml:space="preserve">         AS nengetu, SUBSTRING(jisseki_start_no, 1, 4) + '/' + SUBSTRING(jisseki_start_no, 5, 2) + '/' + SUBSTRING(jisseki_start_no, 7, 2) </t>
  </si>
  <si>
    <t xml:space="preserve">         + ' ' + SUBSTRING(jisseki_start_no, 9, 2) + ':' + SUBSTRING(jisseki_start_no, 11, 2) + ':' + SUBSTRING(jisseki_start_no, 13, 2) AS daytime, ROW_NUMBER() </t>
  </si>
  <si>
    <t xml:space="preserve">         OVER (PARTITION BY kougu_no, SUBSTRING(jisseki_start_no, 1, 4) + '/' + SUBSTRING(jisseki_start_no, 5, 2)</t>
  </si>
  <si>
    <t>ORDER BY jisseki_start_no) AS seq_no</t>
  </si>
  <si>
    <t xml:space="preserve">SELECT TBL.nendo, TBL.kougu_no, TBL.buhin_no, TBL.inf_date, TBL.k40_cm, TBL_D.maintenance1, TBL_D.maintenance2, TBL_D.stroke_date, TBL_D.stroke, TBL.three_months, </t>
  </si>
  <si>
    <t xml:space="preserve">         TBL.regular, TBL.unipres</t>
  </si>
  <si>
    <t xml:space="preserve">FROM  (SELECT TBL_F.nendo, TBL_C.kougu_no, TBL_C.buhin_no, TBL_F.inf_date, TBL_C.k40_cm, SUM(TBL_F.three_months) AS three_months, SUM(TBL_F.regular) </t>
  </si>
  <si>
    <t xml:space="preserve">                  AS regular, SUM(TBL_F.unipres) AS unipres</t>
  </si>
  <si>
    <t xml:space="preserve">         FROM   (SELECT TBL_A.kougu_no, TBL_A.buhin_no, TBL_B.k40_cm, TBL_B.ms_cm</t>
  </si>
  <si>
    <t xml:space="preserve">                   FROM   (SELECT kougu_no, buhin_no, syasyu</t>
  </si>
  <si>
    <t xml:space="preserve">                             FROM   upk_k42.v_k42_k_b_link</t>
  </si>
  <si>
    <t xml:space="preserve">                             WHERE  (kougu_no IS NOT NULL) AND (kougu_no &lt;&gt; '') AND (kougu_no &lt;&gt; 'NULL') AND (kougu_no &lt;&gt; '-')</t>
  </si>
  <si>
    <t xml:space="preserve">                             GROUP BY kougu_no, buhin_no, syasyu) AS TBL_A LEFT OUTER JOIN</t>
  </si>
  <si>
    <t xml:space="preserve">                            upk_k40.v_k40_cmc_convert AS TBL_B ON TBL_A.syasyu = TBL_B.k40_cm</t>
  </si>
  <si>
    <t xml:space="preserve">                   WHERE  (TBL_B.k40_cm IS NOT NULL)) AS TBL_C LEFT OUTER JOIN</t>
  </si>
  <si>
    <t xml:space="preserve">                      (SELECT nendo, car_model, inf_date, SUM(three_months) AS three_months, SUM(regular) AS regular, SUM(unipres) AS unipres</t>
  </si>
  <si>
    <t xml:space="preserve">                       FROM  upk_k40.k40_pv_data</t>
  </si>
  <si>
    <t xml:space="preserve">                       GROUP BY nendo, car_model, inf_date) AS TBL_F ON TBL_C.ms_cm = TBL_F.car_model</t>
  </si>
  <si>
    <t xml:space="preserve">         WHERE  (TBL_F.nendo IS NOT NULL)</t>
  </si>
  <si>
    <t xml:space="preserve">         GROUP BY TBL_F.nendo, TBL_C.kougu_no, TBL_C.buhin_no, TBL_F.inf_date, TBL_C.k40_cm) AS TBL LEFT OUTER JOIN</t>
  </si>
  <si>
    <t xml:space="preserve">             (SELECT kougu_no, maintenance1, maintenance2, stroke, stroke_date</t>
  </si>
  <si>
    <t xml:space="preserve">              FROM  upk_k42.k42_kougu_information</t>
  </si>
  <si>
    <t xml:space="preserve">              WHERE (delete_date IS NULL)) AS TBL_D ON TBL.kougu_no = TBL_D.kougu_no;</t>
    <phoneticPr fontId="46"/>
  </si>
  <si>
    <t>SELECT rireki_id, kougu_no, LEFT(CONVERT(varchar, proces_date, 11), 5) AS month_group, stroke</t>
  </si>
  <si>
    <t>FROM  upk_k42.k42_jis_totalization_history AS TBL</t>
  </si>
  <si>
    <t>WHERE EXISTS</t>
  </si>
  <si>
    <t xml:space="preserve">             (SELECT kougu_no, proces_date, target_id</t>
  </si>
  <si>
    <t xml:space="preserve">              FROM  (SELECT kougu_no, proces_date, MAX(rireki_id) AS target_id</t>
  </si>
  <si>
    <t xml:space="preserve">                       FROM   (SELECT TBL_A.rireki_id, TBL_A.kougu_no, LEFT(CONVERT(varchar, TBL_A.proces_date, 111), 7) AS month_group, TBL_A.proces_date</t>
  </si>
  <si>
    <t xml:space="preserve">                                 FROM   upk_k42.k42_jis_totalization_history AS TBL_A LEFT OUTER JOIN</t>
  </si>
  <si>
    <t xml:space="preserve">                                              (SELECT kougu_no, LEFT(CONVERT(varchar, proces_date, 111), 7) AS month_group, MAX(proces_date) AS last_day</t>
  </si>
  <si>
    <t xml:space="preserve">                                               FROM  upk_k42.k42_jis_totalization_history</t>
  </si>
  <si>
    <t xml:space="preserve">                                               GROUP BY kougu_no, LEFT(CONVERT(varchar, proces_date, 111), 7)) AS TBL_B ON TBL_A.kougu_no = TBL_B.kougu_no AND </t>
  </si>
  <si>
    <t xml:space="preserve">                                          TBL_A.proces_date = TBL_B.last_day</t>
  </si>
  <si>
    <t xml:space="preserve">                                 WHERE  (TBL_A.kougu_no &lt;&gt; 'NULL') AND (TBL_B.last_day IS NOT NULL)) AS TBL_1</t>
  </si>
  <si>
    <t xml:space="preserve">                       GROUP BY kougu_no, proces_date) AS TBL_A_1</t>
  </si>
  <si>
    <t xml:space="preserve">              WHERE (TBL.rireki_id = target_id));</t>
    <phoneticPr fontId="46"/>
  </si>
  <si>
    <t xml:space="preserve">CREATE VIEW main_masters.v_mm_buhin_no AS </t>
  </si>
  <si>
    <t xml:space="preserve">CREATE VIEW upk_k40.v_m_k60_buhin_no AS </t>
  </si>
  <si>
    <t xml:space="preserve">CREATE VIEW upk_k40.v_k60_press_buno_link AS </t>
  </si>
  <si>
    <t xml:space="preserve">CREATE VIEW upk_k40.v_k60_os_buno_link AS </t>
  </si>
  <si>
    <t xml:space="preserve">CREATE VIEW upk_k40.v_k60_press_buno_list AS </t>
  </si>
  <si>
    <t xml:space="preserve">CREATE VIEW upk_k40.v_k60_press_buno_spread AS </t>
  </si>
  <si>
    <t>FROM  upk_k40.k60_press_buno_link AS TBL_A LEFT JOIN</t>
  </si>
  <si>
    <t xml:space="preserve">         upk_k40.m_k60_buhin_no AS TBL_B ON TBL_A.k60_buno_id = TBL_B.data_id LEFT JOIN</t>
  </si>
  <si>
    <t xml:space="preserve">         main_masters.mm_buhin_no AS TBL_C ON TBL_A.buno_id = TBL_C.data_id) TBL</t>
  </si>
  <si>
    <t xml:space="preserve">CREATE VIEW upk_k40.v_k40_cmc_convert AS </t>
  </si>
  <si>
    <t xml:space="preserve">CREATE VIEW upk_k40.v_k40_cmc_ryousan AS </t>
  </si>
  <si>
    <t xml:space="preserve">CREATE VIEW upk_k40.v_k40_cmc_kanagata AS </t>
  </si>
  <si>
    <t xml:space="preserve">CREATE VIEW upk_k40.v_k40_mm_data AS </t>
  </si>
  <si>
    <t xml:space="preserve">CREATE VIEW upk_k40.v_k42_mold_work_inf AS </t>
  </si>
  <si>
    <t>FROM  upk_k42.k42_jis_totalization_history;</t>
  </si>
  <si>
    <t xml:space="preserve">CREATE VIEW upk_k40.v_k40_pv_data_batch AS </t>
  </si>
  <si>
    <t>事前データ登録</t>
    <rPh sb="0" eb="2">
      <t>ジゼン</t>
    </rPh>
    <rPh sb="5" eb="7">
      <t>トウロク</t>
    </rPh>
    <phoneticPr fontId="46"/>
  </si>
  <si>
    <t>※ＳＭＳの使用できるデータベースを変更して作業する事</t>
    <rPh sb="5" eb="7">
      <t>シヨウ</t>
    </rPh>
    <rPh sb="17" eb="19">
      <t>ヘンコウ</t>
    </rPh>
    <rPh sb="21" eb="23">
      <t>サギョウ</t>
    </rPh>
    <rPh sb="25" eb="26">
      <t>コト</t>
    </rPh>
    <phoneticPr fontId="46"/>
  </si>
  <si>
    <t>対象のデータベース</t>
    <rPh sb="0" eb="2">
      <t>タイショウ</t>
    </rPh>
    <phoneticPr fontId="46"/>
  </si>
  <si>
    <t>UPK_IKOU</t>
    <phoneticPr fontId="46"/>
  </si>
  <si>
    <t>画面別操作権限</t>
    <phoneticPr fontId="46"/>
  </si>
  <si>
    <t>部品番号マスタ画面操作権限</t>
    <rPh sb="0" eb="2">
      <t>ブヒン</t>
    </rPh>
    <rPh sb="2" eb="4">
      <t>バンゴウ</t>
    </rPh>
    <rPh sb="7" eb="9">
      <t>ガメン</t>
    </rPh>
    <rPh sb="9" eb="11">
      <t>ソウサ</t>
    </rPh>
    <rPh sb="11" eb="13">
      <t>ケンゲン</t>
    </rPh>
    <phoneticPr fontId="46"/>
  </si>
  <si>
    <t>圧造課用部品番号マスタ操作権限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rPh sb="11" eb="13">
      <t>ソウサ</t>
    </rPh>
    <rPh sb="13" eb="15">
      <t>ケンゲン</t>
    </rPh>
    <phoneticPr fontId="46"/>
  </si>
  <si>
    <t>部品番号リンク情報操作権限</t>
    <rPh sb="0" eb="4">
      <t>ブヒンバンゴウ</t>
    </rPh>
    <rPh sb="7" eb="9">
      <t>ジョウホウ</t>
    </rPh>
    <rPh sb="9" eb="11">
      <t>ソウサ</t>
    </rPh>
    <rPh sb="11" eb="13">
      <t>ケンゲン</t>
    </rPh>
    <phoneticPr fontId="46"/>
  </si>
  <si>
    <t>画面マスタ</t>
    <rPh sb="0" eb="2">
      <t>ガメン</t>
    </rPh>
    <phoneticPr fontId="46"/>
  </si>
  <si>
    <t>システムを利用して登録</t>
    <rPh sb="5" eb="7">
      <t>リヨウ</t>
    </rPh>
    <rPh sb="9" eb="11">
      <t>トウロク</t>
    </rPh>
    <phoneticPr fontId="46"/>
  </si>
  <si>
    <t>正式な部品番号のマスタ</t>
  </si>
  <si>
    <t>システムマスタ</t>
    <phoneticPr fontId="46"/>
  </si>
  <si>
    <t>21K4002001</t>
    <phoneticPr fontId="46"/>
  </si>
  <si>
    <t>金型保守計画システム</t>
    <phoneticPr fontId="46"/>
  </si>
  <si>
    <t>システム設定情報</t>
    <rPh sb="4" eb="6">
      <t>セッテイ</t>
    </rPh>
    <rPh sb="6" eb="8">
      <t>ジョウホウ</t>
    </rPh>
    <phoneticPr fontId="46"/>
  </si>
  <si>
    <t>本番環境用</t>
    <rPh sb="0" eb="2">
      <t>ホンバン</t>
    </rPh>
    <rPh sb="2" eb="4">
      <t>カンキョウ</t>
    </rPh>
    <rPh sb="4" eb="5">
      <t>ヨウ</t>
    </rPh>
    <phoneticPr fontId="46"/>
  </si>
  <si>
    <t>本番移行環境用</t>
    <rPh sb="0" eb="2">
      <t>ホンバン</t>
    </rPh>
    <rPh sb="2" eb="4">
      <t>イコウ</t>
    </rPh>
    <rPh sb="4" eb="6">
      <t>カンキョウ</t>
    </rPh>
    <rPh sb="6" eb="7">
      <t>ヨウ</t>
    </rPh>
    <phoneticPr fontId="46"/>
  </si>
  <si>
    <t>\\upk-dtss\upkroot\IFS_電算室\部署書込\采野　業務\94 本番移行テスト環境\生産台数推移</t>
    <phoneticPr fontId="46"/>
  </si>
  <si>
    <t>\\upk-dtss\upkroot\IFS_電算室\部署書込\采野　業務\94 本番移行テスト環境\大日程</t>
    <phoneticPr fontId="46"/>
  </si>
  <si>
    <t>\\upk-dtss\upkroot\IFS_電算室\部署書込\采野　業務\94 本番移行テスト環境\大日程(鐘）</t>
  </si>
  <si>
    <t>tantou_id</t>
  </si>
  <si>
    <t>authority</t>
  </si>
  <si>
    <t>担当者別システム権限</t>
    <rPh sb="0" eb="3">
      <t>タントウシャ</t>
    </rPh>
    <rPh sb="3" eb="4">
      <t>ベツ</t>
    </rPh>
    <rPh sb="8" eb="10">
      <t>ケンゲン</t>
    </rPh>
    <phoneticPr fontId="46"/>
  </si>
  <si>
    <t>2022/2/1611:32:57</t>
  </si>
  <si>
    <t>采野</t>
    <rPh sb="0" eb="2">
      <t>ウ</t>
    </rPh>
    <phoneticPr fontId="46"/>
  </si>
  <si>
    <t>生産台数推移フォルダ</t>
    <phoneticPr fontId="46"/>
  </si>
  <si>
    <t xml:space="preserve">CREATE VIEW upk_k40.v_k40_mold_month_stroke AS </t>
    <phoneticPr fontId="46"/>
  </si>
  <si>
    <t>正式部品番号</t>
    <rPh sb="0" eb="2">
      <t>セイシキ</t>
    </rPh>
    <rPh sb="2" eb="4">
      <t>ブヒン</t>
    </rPh>
    <rPh sb="4" eb="6">
      <t>バンゴウ</t>
    </rPh>
    <phoneticPr fontId="46"/>
  </si>
  <si>
    <t>m_k60_buhin_no</t>
    <phoneticPr fontId="46"/>
  </si>
  <si>
    <t>登録データ</t>
    <rPh sb="0" eb="2">
      <t>トウロク</t>
    </rPh>
    <phoneticPr fontId="46"/>
  </si>
  <si>
    <t>75112    5TA0AT2</t>
  </si>
  <si>
    <t>k40_cmc_convert</t>
    <phoneticPr fontId="46"/>
  </si>
  <si>
    <t>k40_cm</t>
    <phoneticPr fontId="46"/>
  </si>
  <si>
    <t>UPK_TEST.upk_k40.v_k60_press_buno_list</t>
  </si>
  <si>
    <t xml:space="preserve">67408/9 4M400                 </t>
  </si>
  <si>
    <t xml:space="preserve">76742/3 4M400-1               </t>
  </si>
  <si>
    <t xml:space="preserve">79112 3MA0A                   </t>
  </si>
  <si>
    <t xml:space="preserve">79112 6N600                   </t>
  </si>
  <si>
    <t xml:space="preserve">79112 6N610                   </t>
  </si>
  <si>
    <t xml:space="preserve">79422 4M500                   </t>
  </si>
  <si>
    <t xml:space="preserve">64132/3 AU000                 </t>
  </si>
  <si>
    <t xml:space="preserve">74516 8H310                   </t>
  </si>
  <si>
    <t xml:space="preserve">74516 EQ000                   </t>
  </si>
  <si>
    <t xml:space="preserve">74516 EQ500                   </t>
  </si>
  <si>
    <t xml:space="preserve">76426 8H300                   </t>
  </si>
  <si>
    <t xml:space="preserve">76427 8H300                   </t>
  </si>
  <si>
    <t xml:space="preserve">76634/5 8H300                 </t>
  </si>
  <si>
    <t xml:space="preserve">78118/9 8H300                 </t>
  </si>
  <si>
    <t xml:space="preserve">78118/9 8H710                 </t>
  </si>
  <si>
    <t xml:space="preserve">64122/3 EN000                 </t>
  </si>
  <si>
    <t xml:space="preserve">66312 EN000                   </t>
  </si>
  <si>
    <t xml:space="preserve">67408/9 EN000                 </t>
  </si>
  <si>
    <t xml:space="preserve">75262/3 EN000                 </t>
  </si>
  <si>
    <t xml:space="preserve">61231/2 B5010                 </t>
  </si>
  <si>
    <t xml:space="preserve">61231/2 B5020                 </t>
  </si>
  <si>
    <t xml:space="preserve">61231/2 B5020-B               </t>
  </si>
  <si>
    <t xml:space="preserve">61231/2 B5030                 </t>
  </si>
  <si>
    <t xml:space="preserve">61137 B5010                   </t>
  </si>
  <si>
    <t xml:space="preserve">61138 B5010                   </t>
  </si>
  <si>
    <t xml:space="preserve">75632 JG00A                   </t>
  </si>
  <si>
    <t xml:space="preserve">75632 JH00A                   </t>
  </si>
  <si>
    <t xml:space="preserve">75632 1YA0A                   </t>
  </si>
  <si>
    <t xml:space="preserve">75522/3 JG00A                 </t>
  </si>
  <si>
    <t xml:space="preserve">75522/3 JG00A-E               </t>
  </si>
  <si>
    <t xml:space="preserve">76242 JG00A                   </t>
  </si>
  <si>
    <t xml:space="preserve">76242 JG40A                   </t>
  </si>
  <si>
    <t xml:space="preserve">76242 JG40A-E                 </t>
  </si>
  <si>
    <t xml:space="preserve">76243 JG00A                   </t>
  </si>
  <si>
    <t xml:space="preserve">76243 JG40A                   </t>
  </si>
  <si>
    <t xml:space="preserve">76243 JG40A-E                 </t>
  </si>
  <si>
    <t xml:space="preserve">77652/3 JM00A                 </t>
  </si>
  <si>
    <t xml:space="preserve">75632 JM00A                   </t>
  </si>
  <si>
    <t xml:space="preserve">76232 JM00A                   </t>
  </si>
  <si>
    <t xml:space="preserve">76233 JM00A                   </t>
  </si>
  <si>
    <t xml:space="preserve">76272 JM00A                   </t>
  </si>
  <si>
    <t xml:space="preserve">76273 JM00A                   </t>
  </si>
  <si>
    <t xml:space="preserve">76516 JM00A                   </t>
  </si>
  <si>
    <t xml:space="preserve">76517 JM00A                   </t>
  </si>
  <si>
    <t xml:space="preserve">77632/3 JM00A                 </t>
  </si>
  <si>
    <t xml:space="preserve">77646/7 JM00A                 </t>
  </si>
  <si>
    <t xml:space="preserve">76742/3 JM00A                 </t>
  </si>
  <si>
    <t xml:space="preserve">64142/3 1AA0A                 </t>
  </si>
  <si>
    <t xml:space="preserve">64142/3 1AA0A-K               </t>
  </si>
  <si>
    <t xml:space="preserve">67112 1AE0A                   </t>
  </si>
  <si>
    <t xml:space="preserve">67412 1AE0A                   </t>
  </si>
  <si>
    <t xml:space="preserve">67413 1AA0A                   </t>
  </si>
  <si>
    <t xml:space="preserve">751J2 1AA0A                   </t>
  </si>
  <si>
    <t xml:space="preserve">751J3 1AA0A                   </t>
  </si>
  <si>
    <t xml:space="preserve">751J3 1AA0A-E                 </t>
  </si>
  <si>
    <t xml:space="preserve">75172 1AA0A                   </t>
  </si>
  <si>
    <t xml:space="preserve">75172 1AA0A-E                 </t>
  </si>
  <si>
    <t xml:space="preserve">75172 1AE0A                   </t>
  </si>
  <si>
    <t xml:space="preserve">75173 1AA0A                   </t>
  </si>
  <si>
    <t xml:space="preserve">75173 1AA0A-E                 </t>
  </si>
  <si>
    <t xml:space="preserve">75197 1AA0A                   </t>
  </si>
  <si>
    <t xml:space="preserve">75536/7 1AC0A                 </t>
  </si>
  <si>
    <t xml:space="preserve">75536/7 1AC0A-E               </t>
  </si>
  <si>
    <t xml:space="preserve">745G3 1GR0A                   </t>
  </si>
  <si>
    <t xml:space="preserve">745J4/5 1GR0A                 </t>
  </si>
  <si>
    <t xml:space="preserve">748B2/3 1GR0ATE               </t>
  </si>
  <si>
    <t xml:space="preserve">76456/7 1GR0A                 </t>
  </si>
  <si>
    <t xml:space="preserve">76488 1GR0A                   </t>
  </si>
  <si>
    <t xml:space="preserve">76489 1GR0A                   </t>
  </si>
  <si>
    <t xml:space="preserve">67413 JN20A                   </t>
  </si>
  <si>
    <t xml:space="preserve">67413 JN20A-G                 </t>
  </si>
  <si>
    <t xml:space="preserve">67413 1VA0A                   </t>
  </si>
  <si>
    <t xml:space="preserve">76366/7 1VA0A                 </t>
  </si>
  <si>
    <t xml:space="preserve">76366/7 1VA0A-E               </t>
  </si>
  <si>
    <t xml:space="preserve">64142/3 3TU0A/JN20A-E         </t>
  </si>
  <si>
    <t xml:space="preserve">64142/3 3TU0A/JN20A           </t>
  </si>
  <si>
    <t xml:space="preserve">67412 JN90A-E                 </t>
  </si>
  <si>
    <t xml:space="preserve">67412 JN90A                   </t>
  </si>
  <si>
    <t xml:space="preserve">67408/9 JN20A                 </t>
  </si>
  <si>
    <t xml:space="preserve">67408/9 JN20A-E               </t>
  </si>
  <si>
    <t xml:space="preserve">75134 JN20A                   </t>
  </si>
  <si>
    <t xml:space="preserve">75134 JN20A-E                 </t>
  </si>
  <si>
    <t xml:space="preserve">75135 JN20A                   </t>
  </si>
  <si>
    <t xml:space="preserve">75135 JN20A-E                 </t>
  </si>
  <si>
    <t xml:space="preserve">75432/3 JN20A                 </t>
  </si>
  <si>
    <t xml:space="preserve">76272/3 JN20A                 </t>
  </si>
  <si>
    <t xml:space="preserve">76272/3 JN20A-E               </t>
  </si>
  <si>
    <t xml:space="preserve">76232 JN20A                   </t>
  </si>
  <si>
    <t xml:space="preserve">76233 JN20A                   </t>
  </si>
  <si>
    <t xml:space="preserve">764B4/5 JN20A                 </t>
  </si>
  <si>
    <t xml:space="preserve">76753 JN20A                   </t>
  </si>
  <si>
    <t xml:space="preserve">79422 JN20A                   </t>
  </si>
  <si>
    <t xml:space="preserve">79422 JN20B                   </t>
  </si>
  <si>
    <t xml:space="preserve">17285 1LA1A01                 </t>
  </si>
  <si>
    <t xml:space="preserve">64132 1LA0A                   </t>
  </si>
  <si>
    <t xml:space="preserve">64132 1LA0A-G                 </t>
  </si>
  <si>
    <t xml:space="preserve">64133 1LA0A                   </t>
  </si>
  <si>
    <t xml:space="preserve">64182/3 1LA0A                 </t>
  </si>
  <si>
    <t xml:space="preserve">745B6/7 1LA0A                 </t>
  </si>
  <si>
    <t xml:space="preserve">745B6/7 1LA0A-G               </t>
  </si>
  <si>
    <t xml:space="preserve">76456/7 1LA0A                 </t>
  </si>
  <si>
    <t xml:space="preserve">76456/7 1LA0A-G               </t>
  </si>
  <si>
    <t xml:space="preserve">75432 1LA0A                   </t>
  </si>
  <si>
    <t xml:space="preserve">756C0/1 1LA0A                 </t>
  </si>
  <si>
    <t xml:space="preserve">756C0/1 1LA0A-G               </t>
  </si>
  <si>
    <t xml:space="preserve">76262 1LA0A                   </t>
  </si>
  <si>
    <t xml:space="preserve">76263 1LA0A                   </t>
  </si>
  <si>
    <t xml:space="preserve">76272/3 1LA0A                 </t>
  </si>
  <si>
    <t xml:space="preserve">64112/3 1JA0A-B               </t>
  </si>
  <si>
    <t xml:space="preserve">64112 1JA0A-C                 </t>
  </si>
  <si>
    <t xml:space="preserve">64113 1JA0A                   </t>
  </si>
  <si>
    <t xml:space="preserve">64142/3 1JA0A                 </t>
  </si>
  <si>
    <t xml:space="preserve">75176 1JB0A                   </t>
  </si>
  <si>
    <t xml:space="preserve">75177 1JA0A                   </t>
  </si>
  <si>
    <t xml:space="preserve">76548 6AX0A                   </t>
  </si>
  <si>
    <t xml:space="preserve">76549 6AX0A                   </t>
  </si>
  <si>
    <t xml:space="preserve">74283 3XA0A                   </t>
  </si>
  <si>
    <t xml:space="preserve">74283 3XA0B                   </t>
  </si>
  <si>
    <t xml:space="preserve">74322 5YJ0A                   </t>
  </si>
  <si>
    <t xml:space="preserve">75112 3XA0A                   </t>
  </si>
  <si>
    <t xml:space="preserve">75113 3XA0A                   </t>
  </si>
  <si>
    <t xml:space="preserve">75112 3XE0A                   </t>
  </si>
  <si>
    <t xml:space="preserve">75113 3XE0A                   </t>
  </si>
  <si>
    <t xml:space="preserve">75422 5YJ0A                   </t>
  </si>
  <si>
    <t xml:space="preserve">75422 5YJ2A                   </t>
  </si>
  <si>
    <t xml:space="preserve">17285 5YJ0A01                 </t>
  </si>
  <si>
    <t xml:space="preserve">765M2 3XA0A                   </t>
  </si>
  <si>
    <t xml:space="preserve">765M3 3XA0A                   </t>
  </si>
  <si>
    <t xml:space="preserve">765M2 3XC0A                   </t>
  </si>
  <si>
    <t xml:space="preserve">765M3 3XC0A                   </t>
  </si>
  <si>
    <t xml:space="preserve">77532 3XA2CUF                 </t>
  </si>
  <si>
    <t xml:space="preserve">77533 3YF2BUF                 </t>
  </si>
  <si>
    <t xml:space="preserve">77552 3YF2AUF                 </t>
  </si>
  <si>
    <t xml:space="preserve">77553 3YE2AUF                 </t>
  </si>
  <si>
    <t xml:space="preserve">77574 3XA0A                   </t>
  </si>
  <si>
    <t xml:space="preserve">77575 3XA0A                   </t>
  </si>
  <si>
    <t xml:space="preserve">76232 3XA0A                   </t>
  </si>
  <si>
    <t xml:space="preserve">76232 3XJ0A                   </t>
  </si>
  <si>
    <t xml:space="preserve">76233 3XA0A                   </t>
  </si>
  <si>
    <t xml:space="preserve">76233 3XJ0A                   </t>
  </si>
  <si>
    <t xml:space="preserve">76272 3VA0A                   </t>
  </si>
  <si>
    <t xml:space="preserve">76273 3VA0A                   </t>
  </si>
  <si>
    <t xml:space="preserve">76332/3 3VA0A                 </t>
  </si>
  <si>
    <t xml:space="preserve">66312 3VA1C                   </t>
  </si>
  <si>
    <t xml:space="preserve">66312 5WK1C                   </t>
  </si>
  <si>
    <t xml:space="preserve">80118/9 3VA0A                 </t>
  </si>
  <si>
    <t xml:space="preserve">76316/7 3VA0A                 </t>
  </si>
  <si>
    <t xml:space="preserve">75632 3VA0A                   </t>
  </si>
  <si>
    <t xml:space="preserve">75652 3VA0A                   </t>
  </si>
  <si>
    <t xml:space="preserve">755C4/5 3VA0A                 </t>
  </si>
  <si>
    <t xml:space="preserve">64122/3 4CB0A                 </t>
  </si>
  <si>
    <t xml:space="preserve">64122/3 4CB0A-E               </t>
  </si>
  <si>
    <t xml:space="preserve">64184/5 4CB0A                 </t>
  </si>
  <si>
    <t xml:space="preserve">66312 4CB0A                   </t>
  </si>
  <si>
    <t xml:space="preserve">74516/7 4CE0A                 </t>
  </si>
  <si>
    <t xml:space="preserve">74516/7 4CE0A-E               </t>
  </si>
  <si>
    <t xml:space="preserve">74516/7 4CE1A                 </t>
  </si>
  <si>
    <t xml:space="preserve">76218/9 4CC0A                 </t>
  </si>
  <si>
    <t xml:space="preserve">76232/3 4CC0A                 </t>
  </si>
  <si>
    <t xml:space="preserve">76242 4CB0A                   </t>
  </si>
  <si>
    <t xml:space="preserve">76243 4CB0A                   </t>
  </si>
  <si>
    <t xml:space="preserve">76272 4CC0A                   </t>
  </si>
  <si>
    <t xml:space="preserve">76273 4CC0A                   </t>
  </si>
  <si>
    <t xml:space="preserve">76426 4CC0A                   </t>
  </si>
  <si>
    <t xml:space="preserve">76427 4CC0A                   </t>
  </si>
  <si>
    <t xml:space="preserve">64112/3 5TA0A                 </t>
  </si>
  <si>
    <t xml:space="preserve">67413 5TA0A                   </t>
  </si>
  <si>
    <t xml:space="preserve">75534/5 5TA0A                 </t>
  </si>
  <si>
    <t xml:space="preserve">75682/3 5TA0A                 </t>
  </si>
  <si>
    <t xml:space="preserve">76242/3 5TA0A                 </t>
  </si>
  <si>
    <t xml:space="preserve">76242/3 5TA1A                 </t>
  </si>
  <si>
    <t xml:space="preserve">64184/5 6MA0A                 </t>
  </si>
  <si>
    <t xml:space="preserve">74516/7 6FM0A                 </t>
  </si>
  <si>
    <t xml:space="preserve">74516/7 6MA0A                 </t>
  </si>
  <si>
    <t xml:space="preserve">75528/9 6MA0A                 </t>
  </si>
  <si>
    <t xml:space="preserve">76456/7 6MA0A                 </t>
  </si>
  <si>
    <t xml:space="preserve">76483 6MA0A                   </t>
  </si>
  <si>
    <t xml:space="preserve">76742/3 6MA0A                 </t>
  </si>
  <si>
    <t xml:space="preserve">76332/3 4CC1A                 </t>
  </si>
  <si>
    <t xml:space="preserve">75662/3 5TL0A                 </t>
  </si>
  <si>
    <t xml:space="preserve">76456/7 6MR0A                 </t>
  </si>
  <si>
    <t xml:space="preserve">78118/9 6MA0AUF               </t>
  </si>
  <si>
    <t xml:space="preserve">64112/3 6RA0A                 </t>
  </si>
  <si>
    <t xml:space="preserve">64122/3 6RA0A                 </t>
  </si>
  <si>
    <t xml:space="preserve">5220A M7400/M7300             </t>
  </si>
  <si>
    <t xml:space="preserve">64182/3 6RA0A                 </t>
  </si>
  <si>
    <t xml:space="preserve">66319 6RA0A                   </t>
  </si>
  <si>
    <t xml:space="preserve">66362 6RA0A                   </t>
  </si>
  <si>
    <t xml:space="preserve">67466/7 6RA0A                 </t>
  </si>
  <si>
    <t xml:space="preserve">74516 6RA0A                   </t>
  </si>
  <si>
    <t xml:space="preserve">5253B Y6400                   </t>
  </si>
  <si>
    <t xml:space="preserve">75186/7 6RA0A                 </t>
  </si>
  <si>
    <t xml:space="preserve">751B0/1 6RA0A                 </t>
  </si>
  <si>
    <t xml:space="preserve">5253 CG9800/BY9300            </t>
  </si>
  <si>
    <t xml:space="preserve">75262/3 6RA0A                 </t>
  </si>
  <si>
    <t xml:space="preserve">5220A M8400/M8300             </t>
  </si>
  <si>
    <t xml:space="preserve">75494/5 6RA0A                 </t>
  </si>
  <si>
    <t xml:space="preserve">5253C A5800/A5700             </t>
  </si>
  <si>
    <t xml:space="preserve">75522/3 6RA0A                 </t>
  </si>
  <si>
    <t xml:space="preserve">5253C A9600/A9500             </t>
  </si>
  <si>
    <t xml:space="preserve">75632 6RA0A                   </t>
  </si>
  <si>
    <t xml:space="preserve">5253B M5600                   </t>
  </si>
  <si>
    <t xml:space="preserve">75632 6RA3A                   </t>
  </si>
  <si>
    <t xml:space="preserve">5253C C9700                   </t>
  </si>
  <si>
    <t xml:space="preserve">75942/3 6RA1A                 </t>
  </si>
  <si>
    <t xml:space="preserve">5220A N0200/N0100             </t>
  </si>
  <si>
    <t xml:space="preserve">76242/3 6RA0A                 </t>
  </si>
  <si>
    <t xml:space="preserve">9450C 02200                   </t>
  </si>
  <si>
    <t xml:space="preserve">5253C D4300                   </t>
  </si>
  <si>
    <t xml:space="preserve">5253C D5600                   </t>
  </si>
  <si>
    <t xml:space="preserve">5253C G9700                   </t>
  </si>
  <si>
    <t xml:space="preserve">5253C Q4100                   </t>
  </si>
  <si>
    <t xml:space="preserve">5253C Q4200                   </t>
  </si>
  <si>
    <t xml:space="preserve">5253C Q4300                   </t>
  </si>
  <si>
    <t xml:space="preserve">64182/3 4M41001               </t>
  </si>
  <si>
    <t xml:space="preserve">64182/3 4M410-G               </t>
  </si>
  <si>
    <t xml:space="preserve">64182/3 5M01001               </t>
  </si>
  <si>
    <t xml:space="preserve">74346 4M400                   </t>
  </si>
  <si>
    <t xml:space="preserve">74346 4M400-G                 </t>
  </si>
  <si>
    <t xml:space="preserve">76262 4M400                   </t>
  </si>
  <si>
    <t xml:space="preserve">76262 4M710                   </t>
  </si>
  <si>
    <t xml:space="preserve">76263 4M400                   </t>
  </si>
  <si>
    <t xml:space="preserve">76263 4M710                   </t>
  </si>
  <si>
    <t xml:space="preserve">76272 4M400                   </t>
  </si>
  <si>
    <t xml:space="preserve">76272 4M500                   </t>
  </si>
  <si>
    <t xml:space="preserve">76273 4M400                   </t>
  </si>
  <si>
    <t xml:space="preserve">76273 4M500                   </t>
  </si>
  <si>
    <t xml:space="preserve">76316/7 4M500                 </t>
  </si>
  <si>
    <t xml:space="preserve">76316/7 4M500-B               </t>
  </si>
  <si>
    <t xml:space="preserve">76320/1 4M510                 </t>
  </si>
  <si>
    <t xml:space="preserve">76632 4M400-1                 </t>
  </si>
  <si>
    <t xml:space="preserve">76633 4M400-1                 </t>
  </si>
  <si>
    <t xml:space="preserve">76634/5 4M400                 </t>
  </si>
  <si>
    <t xml:space="preserve">76634/5 4M500                 </t>
  </si>
  <si>
    <t xml:space="preserve">78142/3 4M500                 </t>
  </si>
  <si>
    <t xml:space="preserve">82198/9 4M400                 </t>
  </si>
  <si>
    <t xml:space="preserve">66322/3 8H300                 </t>
  </si>
  <si>
    <t xml:space="preserve">66322/3 8H900                 </t>
  </si>
  <si>
    <t xml:space="preserve">67123 8H30001                 </t>
  </si>
  <si>
    <t xml:space="preserve">67123 8H70001                 </t>
  </si>
  <si>
    <t xml:space="preserve">67123 8H90001                 </t>
  </si>
  <si>
    <t xml:space="preserve">74333 8H70001                 </t>
  </si>
  <si>
    <t xml:space="preserve">74346 8H300                   </t>
  </si>
  <si>
    <t xml:space="preserve">74356 8H300                   </t>
  </si>
  <si>
    <t xml:space="preserve">74356 AW000                   </t>
  </si>
  <si>
    <t xml:space="preserve">75138/9 8H90001               </t>
  </si>
  <si>
    <t xml:space="preserve">76226/7 8H300                 </t>
  </si>
  <si>
    <t xml:space="preserve">76226/7 8H700                 </t>
  </si>
  <si>
    <t xml:space="preserve">76298/9 8H300                 </t>
  </si>
  <si>
    <t xml:space="preserve">76428 8H300                   </t>
  </si>
  <si>
    <t xml:space="preserve">76429 8H300                   </t>
  </si>
  <si>
    <t xml:space="preserve">76644/5 8H300                 </t>
  </si>
  <si>
    <t xml:space="preserve">76646/7 8H300                 </t>
  </si>
  <si>
    <t xml:space="preserve">76646/7 EQ500                 </t>
  </si>
  <si>
    <t xml:space="preserve">77648/9 8H300                 </t>
  </si>
  <si>
    <t xml:space="preserve">64124 EN000                   </t>
  </si>
  <si>
    <t xml:space="preserve">64125 EN000                   </t>
  </si>
  <si>
    <t xml:space="preserve">64182/3 EN000                 </t>
  </si>
  <si>
    <t xml:space="preserve">74352/3 EN012                 </t>
  </si>
  <si>
    <t xml:space="preserve">75522/3 EN000                 </t>
  </si>
  <si>
    <t xml:space="preserve">75532/3 EN000                 </t>
  </si>
  <si>
    <t xml:space="preserve">75532/3 EN100                 </t>
  </si>
  <si>
    <t xml:space="preserve">76742 EN000                   </t>
  </si>
  <si>
    <t xml:space="preserve">76743 EN000                   </t>
  </si>
  <si>
    <t xml:space="preserve">53216 B217101                 </t>
  </si>
  <si>
    <t xml:space="preserve">451631/2-1017P/05P            </t>
  </si>
  <si>
    <t xml:space="preserve">451633/4-1004P                </t>
  </si>
  <si>
    <t xml:space="preserve">451621/2-1052P/28P            </t>
  </si>
  <si>
    <t xml:space="preserve">451673/4-1019P                </t>
  </si>
  <si>
    <t xml:space="preserve">64285 5301001                 </t>
  </si>
  <si>
    <t xml:space="preserve">65426 5301001                 </t>
  </si>
  <si>
    <t xml:space="preserve">65437 5301001                 </t>
  </si>
  <si>
    <t xml:space="preserve">64182/3 JG00A                 </t>
  </si>
  <si>
    <t xml:space="preserve">66312 JG00A                   </t>
  </si>
  <si>
    <t xml:space="preserve">67416 JG01A                   </t>
  </si>
  <si>
    <t xml:space="preserve">67416 JG01A-G                 </t>
  </si>
  <si>
    <t xml:space="preserve">74356 JG00A                   </t>
  </si>
  <si>
    <t xml:space="preserve">74356 JG00A-B                 </t>
  </si>
  <si>
    <t xml:space="preserve">74366 JG00A                   </t>
  </si>
  <si>
    <t xml:space="preserve">75128 JG00A                   </t>
  </si>
  <si>
    <t xml:space="preserve">75128 JG00A-K                 </t>
  </si>
  <si>
    <t xml:space="preserve">75128 JG00A-E                 </t>
  </si>
  <si>
    <t xml:space="preserve">75262/3 JG00A                 </t>
  </si>
  <si>
    <t xml:space="preserve">75262/3 JG01A                 </t>
  </si>
  <si>
    <t xml:space="preserve">75262/3 JG01A-E               </t>
  </si>
  <si>
    <t xml:space="preserve">75636/7 JG00A                 </t>
  </si>
  <si>
    <t xml:space="preserve">75676/7 JG00A                 </t>
  </si>
  <si>
    <t xml:space="preserve">75676/7 JG00A-E               </t>
  </si>
  <si>
    <t xml:space="preserve">756C0/1 JG00A                 </t>
  </si>
  <si>
    <t xml:space="preserve">76246 JG00A                   </t>
  </si>
  <si>
    <t xml:space="preserve">76247 JG00A                   </t>
  </si>
  <si>
    <t xml:space="preserve">767C2/3 JG00A                 </t>
  </si>
  <si>
    <t xml:space="preserve">64112/3 JGA00-E               </t>
  </si>
  <si>
    <t xml:space="preserve">64112/3 JG00A                 </t>
  </si>
  <si>
    <t xml:space="preserve">64112/3 JH00A                 </t>
  </si>
  <si>
    <t xml:space="preserve">74332 01G00                   </t>
  </si>
  <si>
    <t xml:space="preserve">74333 01G00                   </t>
  </si>
  <si>
    <t xml:space="preserve">65616 JM00A                   </t>
  </si>
  <si>
    <t xml:space="preserve">67632/3 JM00A                 </t>
  </si>
  <si>
    <t xml:space="preserve">73141 JM010                   </t>
  </si>
  <si>
    <t xml:space="preserve">73152/3 JM010                 </t>
  </si>
  <si>
    <t xml:space="preserve">73211 JM000                   </t>
  </si>
  <si>
    <t xml:space="preserve">73232 JM000                   </t>
  </si>
  <si>
    <t xml:space="preserve">73237 JM000                   </t>
  </si>
  <si>
    <t xml:space="preserve">73252 JM000                   </t>
  </si>
  <si>
    <t xml:space="preserve">74366 JM00A                   </t>
  </si>
  <si>
    <t xml:space="preserve">743F3 JM00A                   </t>
  </si>
  <si>
    <t xml:space="preserve">74542 JM00A                   </t>
  </si>
  <si>
    <t xml:space="preserve">75426/7 JM00A                 </t>
  </si>
  <si>
    <t xml:space="preserve">75426/7 JM00A-E               </t>
  </si>
  <si>
    <t xml:space="preserve">75466/7 JM00A                 </t>
  </si>
  <si>
    <t xml:space="preserve">76320/1 JM00A                 </t>
  </si>
  <si>
    <t xml:space="preserve">76532/3 JM00A                 </t>
  </si>
  <si>
    <t xml:space="preserve">76682/3 JM00A                 </t>
  </si>
  <si>
    <t xml:space="preserve">767C2/3 JM00A                 </t>
  </si>
  <si>
    <t xml:space="preserve">80142/3 JM00A                 </t>
  </si>
  <si>
    <t xml:space="preserve">80148/9 JM00A                 </t>
  </si>
  <si>
    <t xml:space="preserve">80154 JM00A                   </t>
  </si>
  <si>
    <t xml:space="preserve">80155 JM00A                   </t>
  </si>
  <si>
    <t xml:space="preserve">82142/3 JM00A                 </t>
  </si>
  <si>
    <t xml:space="preserve">82148/9 JM00A                 </t>
  </si>
  <si>
    <t xml:space="preserve">90126/7 JM00A                 </t>
  </si>
  <si>
    <t xml:space="preserve">64124 1AA0A                   </t>
  </si>
  <si>
    <t xml:space="preserve">64124 1AA0A-K                 </t>
  </si>
  <si>
    <t xml:space="preserve">64125 1AA0A                   </t>
  </si>
  <si>
    <t xml:space="preserve">64125 1AA0A-K                 </t>
  </si>
  <si>
    <t xml:space="preserve">66324/5 1AA0A01               </t>
  </si>
  <si>
    <t xml:space="preserve">66324/5 1AE0A01               </t>
  </si>
  <si>
    <t xml:space="preserve">67338/9 1AE0A/1AA0A           </t>
  </si>
  <si>
    <t xml:space="preserve">67412 1AE0B                   </t>
  </si>
  <si>
    <t xml:space="preserve">67413 1AA0B                   </t>
  </si>
  <si>
    <t xml:space="preserve">67870 1AE0A03                 </t>
  </si>
  <si>
    <t xml:space="preserve">67870 1AE0A04                 </t>
  </si>
  <si>
    <t xml:space="preserve">67870 1AE0A05                 </t>
  </si>
  <si>
    <t xml:space="preserve">74317 1AA0A                   </t>
  </si>
  <si>
    <t xml:space="preserve">74356 1AA0A                   </t>
  </si>
  <si>
    <t xml:space="preserve">75186/7 1AA0A                 </t>
  </si>
  <si>
    <t xml:space="preserve">751A3 1AN0A                   </t>
  </si>
  <si>
    <t xml:space="preserve">751A3 1AN0A-E                 </t>
  </si>
  <si>
    <t xml:space="preserve">751B1 1AA0A                   </t>
  </si>
  <si>
    <t xml:space="preserve">75422 1AA0A                   </t>
  </si>
  <si>
    <t xml:space="preserve">75636 1AA0A                   </t>
  </si>
  <si>
    <t xml:space="preserve">75636 1AA0A-E                 </t>
  </si>
  <si>
    <t xml:space="preserve">75637 1AA0A                   </t>
  </si>
  <si>
    <t xml:space="preserve">75637 1AA0A-E                 </t>
  </si>
  <si>
    <t xml:space="preserve">76486/7 1AA0A                 </t>
  </si>
  <si>
    <t xml:space="preserve">76486/7 1AA0A-E               </t>
  </si>
  <si>
    <t xml:space="preserve">64184/5 JN20A                 </t>
  </si>
  <si>
    <t xml:space="preserve">64184/5 JN20A-E               </t>
  </si>
  <si>
    <t xml:space="preserve">66316 JN20A                   </t>
  </si>
  <si>
    <t xml:space="preserve">67338 JN20A                   </t>
  </si>
  <si>
    <t xml:space="preserve">67419 JN20A                   </t>
  </si>
  <si>
    <t xml:space="preserve">67419 JN90A                   </t>
  </si>
  <si>
    <t xml:space="preserve">67870 JN20A03                 </t>
  </si>
  <si>
    <t xml:space="preserve">67870 JN20A04                 </t>
  </si>
  <si>
    <t xml:space="preserve">67870 JN20A05                 </t>
  </si>
  <si>
    <t xml:space="preserve">75126 JN20A                   </t>
  </si>
  <si>
    <t xml:space="preserve">75126 JN20A-E                 </t>
  </si>
  <si>
    <t xml:space="preserve">75182 JN20A                   </t>
  </si>
  <si>
    <t xml:space="preserve">75352 JN20A                   </t>
  </si>
  <si>
    <t xml:space="preserve">75353 JN20A                   </t>
  </si>
  <si>
    <t xml:space="preserve">75422 JN20A                   </t>
  </si>
  <si>
    <t xml:space="preserve">75692 JN20A                   </t>
  </si>
  <si>
    <t xml:space="preserve">75692 JN20A-E                 </t>
  </si>
  <si>
    <t xml:space="preserve">75693 JN20A                   </t>
  </si>
  <si>
    <t xml:space="preserve">75693 JN20A-E                 </t>
  </si>
  <si>
    <t xml:space="preserve">76428/9 JN20A                 </t>
  </si>
  <si>
    <t xml:space="preserve">76486/7 JN20A                 </t>
  </si>
  <si>
    <t xml:space="preserve">76776/7 JN20A                 </t>
  </si>
  <si>
    <t xml:space="preserve">79424 JN20A                   </t>
  </si>
  <si>
    <t xml:space="preserve">62522 1LA5A                   </t>
  </si>
  <si>
    <t xml:space="preserve">62522/3 1LA0A                 </t>
  </si>
  <si>
    <t xml:space="preserve">62532/3 1LA0A                 </t>
  </si>
  <si>
    <t xml:space="preserve">67332 1LA0B                   </t>
  </si>
  <si>
    <t xml:space="preserve">67336 1LA0A                   </t>
  </si>
  <si>
    <t xml:space="preserve">74332 1LA0A                   </t>
  </si>
  <si>
    <t xml:space="preserve">74333 1LA0A                   </t>
  </si>
  <si>
    <t xml:space="preserve">74362/3 1LA0A                 </t>
  </si>
  <si>
    <t xml:space="preserve">74522 1LA0A                   </t>
  </si>
  <si>
    <t xml:space="preserve">74526 1LA0A                   </t>
  </si>
  <si>
    <t xml:space="preserve">74532 1LA0A                   </t>
  </si>
  <si>
    <t xml:space="preserve">74548 1LA0A                   </t>
  </si>
  <si>
    <t xml:space="preserve">74586/7 1LA0A                 </t>
  </si>
  <si>
    <t xml:space="preserve">74586/7 1LA0A-G               </t>
  </si>
  <si>
    <t xml:space="preserve">75412 1LA0A                   </t>
  </si>
  <si>
    <t xml:space="preserve">75458/9 1LA0B                 </t>
  </si>
  <si>
    <t xml:space="preserve">75458/9 1LA0B-G               </t>
  </si>
  <si>
    <t xml:space="preserve">75622/3 1LA0A                 </t>
  </si>
  <si>
    <t xml:space="preserve">75622/3 1LA0A-G               </t>
  </si>
  <si>
    <t xml:space="preserve">75624/5 1LA0A                 </t>
  </si>
  <si>
    <t xml:space="preserve">75624/5 1LA0A-G               </t>
  </si>
  <si>
    <t xml:space="preserve">756B6/7 1LA0A                 </t>
  </si>
  <si>
    <t xml:space="preserve">756B6/7 1LA0A-G               </t>
  </si>
  <si>
    <t xml:space="preserve">767C4/5 1LA0A                 </t>
  </si>
  <si>
    <t xml:space="preserve">67503 1JA0ACE                 </t>
  </si>
  <si>
    <t xml:space="preserve">67870 1JA0A03                 </t>
  </si>
  <si>
    <t xml:space="preserve">67870 1JA0A04                 </t>
  </si>
  <si>
    <t xml:space="preserve">67870 1JA0A06                 </t>
  </si>
  <si>
    <t xml:space="preserve">67870 1JB0A03                 </t>
  </si>
  <si>
    <t xml:space="preserve">67870 1JB0A04                 </t>
  </si>
  <si>
    <t xml:space="preserve">67870 1JB0A06                 </t>
  </si>
  <si>
    <t xml:space="preserve">745Q2/3 1JA0A                 </t>
  </si>
  <si>
    <t xml:space="preserve">74623 1JB0A01                 </t>
  </si>
  <si>
    <t xml:space="preserve">751J2 1JA0A                   </t>
  </si>
  <si>
    <t xml:space="preserve">751J3 1JA0A                   </t>
  </si>
  <si>
    <t xml:space="preserve">75476 1JA0A                   </t>
  </si>
  <si>
    <t xml:space="preserve">75578/9 1JA0A                 </t>
  </si>
  <si>
    <t xml:space="preserve">75578/9 1JB0A                 </t>
  </si>
  <si>
    <t xml:space="preserve">75926 1JA0A                   </t>
  </si>
  <si>
    <t xml:space="preserve">75927 1JA0A                   </t>
  </si>
  <si>
    <t xml:space="preserve">76452/3 1JA0A                 </t>
  </si>
  <si>
    <t xml:space="preserve">62522 1VA0A                   </t>
  </si>
  <si>
    <t xml:space="preserve">62523 1VA0A                   </t>
  </si>
  <si>
    <t xml:space="preserve">67870 1VA0A06                 </t>
  </si>
  <si>
    <t xml:space="preserve">751J2/3 1VA0A                 </t>
  </si>
  <si>
    <t xml:space="preserve">743F2/3 1GR0A                 </t>
  </si>
  <si>
    <t xml:space="preserve">17285 3XP0A01                 </t>
  </si>
  <si>
    <t xml:space="preserve">54272/3 3XA0A                 </t>
  </si>
  <si>
    <t xml:space="preserve">73233 3XC0A                   </t>
  </si>
  <si>
    <t xml:space="preserve">73233 3XC0B                   </t>
  </si>
  <si>
    <t xml:space="preserve">73233 3XC0C                   </t>
  </si>
  <si>
    <t xml:space="preserve">73233 3XE0A                   </t>
  </si>
  <si>
    <t xml:space="preserve">73233 3XE0B                   </t>
  </si>
  <si>
    <t xml:space="preserve">73233 3XE0C                   </t>
  </si>
  <si>
    <t xml:space="preserve">74223 3XA0A                   </t>
  </si>
  <si>
    <t xml:space="preserve">742D1 3XA0A                   </t>
  </si>
  <si>
    <t xml:space="preserve">74323 3XA0A                   </t>
  </si>
  <si>
    <t xml:space="preserve">74326 3XA0A                   </t>
  </si>
  <si>
    <t xml:space="preserve">74327 3XA0A                   </t>
  </si>
  <si>
    <t xml:space="preserve">74384 3XA0A                   </t>
  </si>
  <si>
    <t xml:space="preserve">743F6 3XA0A                   </t>
  </si>
  <si>
    <t xml:space="preserve">743F7 3XA0A                   </t>
  </si>
  <si>
    <t xml:space="preserve">743R2 3XA0A                   </t>
  </si>
  <si>
    <t xml:space="preserve">743R3 3XA0A                   </t>
  </si>
  <si>
    <t xml:space="preserve">743R4 3XA0A                   </t>
  </si>
  <si>
    <t xml:space="preserve">75234 3XY0A                   </t>
  </si>
  <si>
    <t xml:space="preserve">756S8 3XE0A                   </t>
  </si>
  <si>
    <t xml:space="preserve">76218/9 3XE0A                 </t>
  </si>
  <si>
    <t xml:space="preserve">76320/1 3XA0A                 </t>
  </si>
  <si>
    <t xml:space="preserve">76396 3XD0A                   </t>
  </si>
  <si>
    <t xml:space="preserve">76397 3XD0A                   </t>
  </si>
  <si>
    <t xml:space="preserve">76397 3YF0A-B                 </t>
  </si>
  <si>
    <t xml:space="preserve">76397 3XC9A                   </t>
  </si>
  <si>
    <t xml:space="preserve">76516/7 3XA0A                 </t>
  </si>
  <si>
    <t xml:space="preserve">76516/7 3XA2A                 </t>
  </si>
  <si>
    <t xml:space="preserve">62516 4CB0A                   </t>
  </si>
  <si>
    <t xml:space="preserve">62516 6MA0A                   </t>
  </si>
  <si>
    <t xml:space="preserve">64112/3 3VA0A                 </t>
  </si>
  <si>
    <t xml:space="preserve">74342/3 3VA0A                 </t>
  </si>
  <si>
    <t xml:space="preserve">75176 3VA0A                   </t>
  </si>
  <si>
    <t xml:space="preserve">75422 3VA0A                   </t>
  </si>
  <si>
    <t xml:space="preserve">76586/7 3VA0A                 </t>
  </si>
  <si>
    <t xml:space="preserve">77648 3VA0A                   </t>
  </si>
  <si>
    <t xml:space="preserve">77649 3VA0A                   </t>
  </si>
  <si>
    <t xml:space="preserve">73211 3VA0A                   </t>
  </si>
  <si>
    <t xml:space="preserve">73233 3VA0A                   </t>
  </si>
  <si>
    <t xml:space="preserve">75432/3 3VA0A                 </t>
  </si>
  <si>
    <t xml:space="preserve">76722/3 3VA0A                 </t>
  </si>
  <si>
    <t xml:space="preserve">75262/3 3VA0A                 </t>
  </si>
  <si>
    <t xml:space="preserve">755C2/3 3VA0A                 </t>
  </si>
  <si>
    <t xml:space="preserve">75784/5 3VA0A                 </t>
  </si>
  <si>
    <t xml:space="preserve">64124 4CB0A                   </t>
  </si>
  <si>
    <t xml:space="preserve">64124 4CB0A-G                 </t>
  </si>
  <si>
    <t xml:space="preserve">64125 4CB0A                   </t>
  </si>
  <si>
    <t xml:space="preserve">64125 4CB0A-G                 </t>
  </si>
  <si>
    <t xml:space="preserve">64182/3 4CB0A                 </t>
  </si>
  <si>
    <t xml:space="preserve">67418 4CB0A                   </t>
  </si>
  <si>
    <t xml:space="preserve">74356 4CB0A                   </t>
  </si>
  <si>
    <t xml:space="preserve">74356 4CB0A-G                 </t>
  </si>
  <si>
    <t xml:space="preserve">74356 4CE0A-B                 </t>
  </si>
  <si>
    <t xml:space="preserve">74356 4CE0A                   </t>
  </si>
  <si>
    <t xml:space="preserve">74356 4CE0A-E                 </t>
  </si>
  <si>
    <t xml:space="preserve">74366 4CB0A                   </t>
  </si>
  <si>
    <t xml:space="preserve">75118 4CB0A                   </t>
  </si>
  <si>
    <t xml:space="preserve">75676/7 4CE0A                 </t>
  </si>
  <si>
    <t xml:space="preserve">75676/7 4CE0A-G               </t>
  </si>
  <si>
    <t xml:space="preserve">765F4/5 4CC0A                 </t>
  </si>
  <si>
    <t xml:space="preserve">76466/7 4BC1A                 </t>
  </si>
  <si>
    <t xml:space="preserve">76466/7 6FK0A                 </t>
  </si>
  <si>
    <t xml:space="preserve">75186/7 6FK0A                 </t>
  </si>
  <si>
    <t xml:space="preserve">751C5 6FK0A                   </t>
  </si>
  <si>
    <t xml:space="preserve">751T7 6FK0B                   </t>
  </si>
  <si>
    <t xml:space="preserve">73211 4CC1A                   </t>
  </si>
  <si>
    <t xml:space="preserve">62522/3 5TA0A                 </t>
  </si>
  <si>
    <t xml:space="preserve">65616 5TA0A                   </t>
  </si>
  <si>
    <t xml:space="preserve">67632 5TA0A                   </t>
  </si>
  <si>
    <t xml:space="preserve">73211 5TA0A                   </t>
  </si>
  <si>
    <t xml:space="preserve">75118 5TA0A                   </t>
  </si>
  <si>
    <t xml:space="preserve">75442 5TA0A                   </t>
  </si>
  <si>
    <t xml:space="preserve">75556/7 5TA0A                 </t>
  </si>
  <si>
    <t xml:space="preserve">76352/3 5TA1A                 </t>
  </si>
  <si>
    <t xml:space="preserve">76458 5TA0A                   </t>
  </si>
  <si>
    <t xml:space="preserve">76459 5TA0A                   </t>
  </si>
  <si>
    <t xml:space="preserve">76642/3 5TA0A                 </t>
  </si>
  <si>
    <t xml:space="preserve">79122 5TA0A                   </t>
  </si>
  <si>
    <t xml:space="preserve">79126/7 5TA0A                 </t>
  </si>
  <si>
    <t xml:space="preserve">80142/3 5TA0A                 </t>
  </si>
  <si>
    <t xml:space="preserve">80148/9 5TA0A                 </t>
  </si>
  <si>
    <t xml:space="preserve">90136 5TA0A                   </t>
  </si>
  <si>
    <t xml:space="preserve">90137 5TA0A                   </t>
  </si>
  <si>
    <t xml:space="preserve">64182/3 6MA0A                 </t>
  </si>
  <si>
    <t xml:space="preserve">75186/7 6MA0A                 </t>
  </si>
  <si>
    <t xml:space="preserve">74542/3 6MR0A                 </t>
  </si>
  <si>
    <t xml:space="preserve">75118 5TL0A                   </t>
  </si>
  <si>
    <t xml:space="preserve">63122/3 6GW0A                 </t>
  </si>
  <si>
    <t xml:space="preserve">64178/9 6RA0A                 </t>
  </si>
  <si>
    <t xml:space="preserve">641G0/1 6RA0A                 </t>
  </si>
  <si>
    <t xml:space="preserve">5220A N1200/N1100             </t>
  </si>
  <si>
    <t xml:space="preserve">75176/7 6RA0A                 </t>
  </si>
  <si>
    <t xml:space="preserve">5220A N4200/N4100             </t>
  </si>
  <si>
    <t xml:space="preserve">75262 6RA1A                   </t>
  </si>
  <si>
    <t xml:space="preserve">5220A M8000                   </t>
  </si>
  <si>
    <t xml:space="preserve">75263 6RA1A                   </t>
  </si>
  <si>
    <t xml:space="preserve">5220A M7900                   </t>
  </si>
  <si>
    <t xml:space="preserve">75652 6RA0A-J                 </t>
  </si>
  <si>
    <t xml:space="preserve">75652 6RA0A                   </t>
  </si>
  <si>
    <t xml:space="preserve">75658/9 6RA0A                 </t>
  </si>
  <si>
    <t xml:space="preserve">75662/3 6RA0A                 </t>
  </si>
  <si>
    <t xml:space="preserve">5220A T9200/T9100             </t>
  </si>
  <si>
    <t xml:space="preserve">75934/5 6RA0A                 </t>
  </si>
  <si>
    <t xml:space="preserve">75942/3 6RA0A                 </t>
  </si>
  <si>
    <t xml:space="preserve">5220A M9200/M9100             </t>
  </si>
  <si>
    <t xml:space="preserve">76464/5 6RA0A                 </t>
  </si>
  <si>
    <t xml:space="preserve">9450C 04300/04500             </t>
  </si>
  <si>
    <t xml:space="preserve">9450C 04400/04600             </t>
  </si>
  <si>
    <t xml:space="preserve">9450C 04900                   </t>
  </si>
  <si>
    <t xml:space="preserve">9450C 05000                   </t>
  </si>
  <si>
    <t xml:space="preserve">17420 11G09                   </t>
  </si>
  <si>
    <t xml:space="preserve">93742 01G00                   </t>
  </si>
  <si>
    <t xml:space="preserve">93752 12G00                   </t>
  </si>
  <si>
    <t xml:space="preserve">93772 01G00                   </t>
  </si>
  <si>
    <t xml:space="preserve">62532 VG200                   </t>
  </si>
  <si>
    <t xml:space="preserve">62532 VE000                   </t>
  </si>
  <si>
    <t xml:space="preserve">62532 WL00001                 </t>
  </si>
  <si>
    <t xml:space="preserve">62532 0W700-1                 </t>
  </si>
  <si>
    <t xml:space="preserve">62532 1W200-1                 </t>
  </si>
  <si>
    <t xml:space="preserve">17216 8N001                   </t>
  </si>
  <si>
    <t xml:space="preserve">17216 8N00001                 </t>
  </si>
  <si>
    <t xml:space="preserve">17216 8N00002                 </t>
  </si>
  <si>
    <t xml:space="preserve">73242 4M700                   </t>
  </si>
  <si>
    <t xml:space="preserve">73262 4M500                   </t>
  </si>
  <si>
    <t xml:space="preserve">62533 4M41001                 </t>
  </si>
  <si>
    <t xml:space="preserve">764B0/1 4M400                 </t>
  </si>
  <si>
    <t xml:space="preserve">76546/7 4M400                 </t>
  </si>
  <si>
    <t xml:space="preserve">76316/7 4M400                 </t>
  </si>
  <si>
    <t xml:space="preserve">62512 3VA3A                   </t>
  </si>
  <si>
    <t xml:space="preserve">62512 5WK0A                   </t>
  </si>
  <si>
    <t xml:space="preserve">66355 JN20A                   </t>
  </si>
  <si>
    <t xml:space="preserve">751T7 6FK0C                   </t>
  </si>
  <si>
    <t xml:space="preserve">62541 4CB0A                   </t>
  </si>
  <si>
    <t xml:space="preserve">74539 3XA0A                   </t>
  </si>
  <si>
    <t xml:space="preserve">75495 5YJ2A                   </t>
  </si>
  <si>
    <t xml:space="preserve">75672/3 3XA1A                 </t>
  </si>
  <si>
    <t xml:space="preserve">77536 3XA0A                   </t>
  </si>
  <si>
    <t xml:space="preserve">77537 3XA0A                   </t>
  </si>
  <si>
    <t xml:space="preserve">73234/5 3VA0A                 </t>
  </si>
  <si>
    <t xml:space="preserve">76320/1 3VA0B                 </t>
  </si>
  <si>
    <t xml:space="preserve">76486 3VA0B                   </t>
  </si>
  <si>
    <t xml:space="preserve">764B0 3VA0A                   </t>
  </si>
  <si>
    <t xml:space="preserve">62522/3 3VA0A                 </t>
  </si>
  <si>
    <t xml:space="preserve">751F2/3 3VA0A                 </t>
  </si>
  <si>
    <t xml:space="preserve">751F6/7 3VA0A                 </t>
  </si>
  <si>
    <t xml:space="preserve">75628 3VA0A                   </t>
  </si>
  <si>
    <t xml:space="preserve">451671/2-1006P                </t>
  </si>
  <si>
    <t xml:space="preserve">451673/4-1006P                </t>
  </si>
  <si>
    <t xml:space="preserve">451671/2-1011P                </t>
  </si>
  <si>
    <t xml:space="preserve">451673/4-1011P                </t>
  </si>
  <si>
    <t xml:space="preserve">451633/4-1017P/1016P          </t>
  </si>
  <si>
    <t xml:space="preserve">451151-1026P                  </t>
  </si>
  <si>
    <t xml:space="preserve">451152-1025P                  </t>
  </si>
  <si>
    <t xml:space="preserve">451155-1020P                  </t>
  </si>
  <si>
    <t xml:space="preserve">451156-1020P                  </t>
  </si>
  <si>
    <t xml:space="preserve">451671/2-1026P/1025           </t>
  </si>
  <si>
    <t xml:space="preserve">451673/4-1053P                </t>
  </si>
  <si>
    <t xml:space="preserve">73242 5TA0A                   </t>
  </si>
  <si>
    <t xml:space="preserve">73262 5TA0A                   </t>
  </si>
  <si>
    <t xml:space="preserve">73272 5TA0A                   </t>
  </si>
  <si>
    <t xml:space="preserve">74568 5TA0A                   </t>
  </si>
  <si>
    <t xml:space="preserve">75182 5TA0A                   </t>
  </si>
  <si>
    <t xml:space="preserve">80162 5TA0A                   </t>
  </si>
  <si>
    <t xml:space="preserve">80163 5TA0A                   </t>
  </si>
  <si>
    <t xml:space="preserve">80162 5TA1A                   </t>
  </si>
  <si>
    <t xml:space="preserve">80163 5TA1A                   </t>
  </si>
  <si>
    <t xml:space="preserve">82154 5TA0A                   </t>
  </si>
  <si>
    <t xml:space="preserve">82155 5TA0A                   </t>
  </si>
  <si>
    <t xml:space="preserve">82155 5TA1A                   </t>
  </si>
  <si>
    <t xml:space="preserve">62541 6MA0A                   </t>
  </si>
  <si>
    <t xml:space="preserve">62590 6MA0A                   </t>
  </si>
  <si>
    <t xml:space="preserve">767C2/3 6MA0A                 </t>
  </si>
  <si>
    <t xml:space="preserve">756B4/5 5TL0A                 </t>
  </si>
  <si>
    <t xml:space="preserve">73211 3XA0A                   </t>
  </si>
  <si>
    <t xml:space="preserve">9450B 99000/98900             </t>
  </si>
  <si>
    <t xml:space="preserve">9450C 03300/02700             </t>
  </si>
  <si>
    <t xml:space="preserve">9450C 03400/02800             </t>
  </si>
  <si>
    <t xml:space="preserve">9450C 02900                   </t>
  </si>
  <si>
    <t xml:space="preserve">9450C 03000                   </t>
  </si>
  <si>
    <t xml:space="preserve">751N8/9 6RA0ABL               </t>
  </si>
  <si>
    <t xml:space="preserve">67413 6RA0ABL                 </t>
  </si>
  <si>
    <t xml:space="preserve">75512 6RA0ABL                 </t>
  </si>
  <si>
    <t xml:space="preserve">75513 6RA0ABL                 </t>
  </si>
  <si>
    <t xml:space="preserve">75174/5 6RA0ABL               </t>
  </si>
  <si>
    <t xml:space="preserve">5253C F0200/0100BL            </t>
  </si>
  <si>
    <t xml:space="preserve">75174/5 6RL0ABL               </t>
  </si>
  <si>
    <t xml:space="preserve">75426 6RL1ABL                 </t>
  </si>
  <si>
    <t xml:space="preserve">75426 6RL1BBL                 </t>
  </si>
  <si>
    <t xml:space="preserve">75466 6RL1ABL                 </t>
  </si>
  <si>
    <t xml:space="preserve">75466 6RL1BBL                 </t>
  </si>
  <si>
    <t xml:space="preserve">76532/3 4CC0AT1               </t>
  </si>
  <si>
    <t xml:space="preserve">76532/3 4CC0AT2               </t>
  </si>
  <si>
    <t xml:space="preserve">76572 4CC0AT1                 </t>
  </si>
  <si>
    <t xml:space="preserve">76573 4CC0AT1                 </t>
  </si>
  <si>
    <t xml:space="preserve">76572/3 4CC0AT2               </t>
  </si>
  <si>
    <t xml:space="preserve">75112/3 JG00A01               </t>
  </si>
  <si>
    <t xml:space="preserve">75112 JG00A02                 </t>
  </si>
  <si>
    <t xml:space="preserve">75113 JG00A02                 </t>
  </si>
  <si>
    <t xml:space="preserve">75134 JG00A02                 </t>
  </si>
  <si>
    <t xml:space="preserve">75135 JG00A02                 </t>
  </si>
  <si>
    <t xml:space="preserve">75134/5 JG40A01               </t>
  </si>
  <si>
    <t xml:space="preserve">76532/3 JM00B01               </t>
  </si>
  <si>
    <t xml:space="preserve">76532/3 JM00B02               </t>
  </si>
  <si>
    <t xml:space="preserve">75112/3 5TA0AT1               </t>
  </si>
  <si>
    <t xml:space="preserve">75112 5TA0AT2                 </t>
  </si>
  <si>
    <t xml:space="preserve">75113 5TA0AT2                 </t>
  </si>
  <si>
    <t xml:space="preserve">75134/5 5TA0AT1               </t>
  </si>
  <si>
    <t xml:space="preserve">75134 5TA0AT2                 </t>
  </si>
  <si>
    <t xml:space="preserve">75135 5TA0AT2                 </t>
  </si>
  <si>
    <t xml:space="preserve">75112/3 JN20AT1               </t>
  </si>
  <si>
    <t xml:space="preserve">75112/3 JN20AT2               </t>
  </si>
  <si>
    <t xml:space="preserve">76516 JN20AT1                 </t>
  </si>
  <si>
    <t xml:space="preserve">76517 JN20AT1                 </t>
  </si>
  <si>
    <t xml:space="preserve">76516/7 JN20AT2               </t>
  </si>
  <si>
    <t xml:space="preserve">75112/3 1JA0AT1               </t>
  </si>
  <si>
    <t xml:space="preserve">75112 1JA0AT2                 </t>
  </si>
  <si>
    <t xml:space="preserve">75113 1JA0AT2                 </t>
  </si>
  <si>
    <t xml:space="preserve">75134/5 1JA0AT1               </t>
  </si>
  <si>
    <t xml:space="preserve">75134 1JA0AT2                 </t>
  </si>
  <si>
    <t xml:space="preserve">75135 1JA0AT2                 </t>
  </si>
  <si>
    <t xml:space="preserve">67612 1GR0AT1                 </t>
  </si>
  <si>
    <t xml:space="preserve">67612 1GR0AT2                 </t>
  </si>
  <si>
    <t xml:space="preserve">67613 1GR0AT1                 </t>
  </si>
  <si>
    <t xml:space="preserve">67613 1GR0AT2                 </t>
  </si>
  <si>
    <t xml:space="preserve">75127 1GR0AT1                 </t>
  </si>
  <si>
    <t xml:space="preserve">75127 1GR0AT2                 </t>
  </si>
  <si>
    <t xml:space="preserve">75112/3 3VA0AT1               </t>
  </si>
  <si>
    <t xml:space="preserve">75112 3VA0AT2                 </t>
  </si>
  <si>
    <t xml:space="preserve">75113 3VA0AT2                 </t>
  </si>
  <si>
    <t xml:space="preserve">62522/3 80F00                 </t>
  </si>
  <si>
    <t xml:space="preserve">75134/5 JG00A01               </t>
  </si>
  <si>
    <t xml:space="preserve">75112/3 1AA0AT1               </t>
  </si>
  <si>
    <t xml:space="preserve">61161 B5010                   </t>
  </si>
  <si>
    <t xml:space="preserve">61161 B5030                   </t>
  </si>
  <si>
    <t xml:space="preserve">61162 B5010                   </t>
  </si>
  <si>
    <t xml:space="preserve">61162 B5030                   </t>
  </si>
  <si>
    <t xml:space="preserve">61175 B5010                   </t>
  </si>
  <si>
    <t xml:space="preserve">61176 B5010                   </t>
  </si>
  <si>
    <t xml:space="preserve">451631/2-1047P/1029P          </t>
  </si>
  <si>
    <t xml:space="preserve">62516 3VA3A                   </t>
  </si>
  <si>
    <t xml:space="preserve">62532 3VA1A                   </t>
  </si>
  <si>
    <t xml:space="preserve">76218 3VA0A                   </t>
  </si>
  <si>
    <t xml:space="preserve">76219 3VA0A                   </t>
  </si>
  <si>
    <t xml:space="preserve">75186/7 5TA0A                 </t>
  </si>
  <si>
    <t xml:space="preserve">751B2 5TA0A                   </t>
  </si>
  <si>
    <t xml:space="preserve">90126/7 5TA0A                 </t>
  </si>
  <si>
    <t xml:space="preserve">641C2/3 JG00A                 </t>
  </si>
  <si>
    <t xml:space="preserve">75412 JG00A                   </t>
  </si>
  <si>
    <t xml:space="preserve">75528/9 JG00A                 </t>
  </si>
  <si>
    <t xml:space="preserve">75522/3 6MA0A                 </t>
  </si>
  <si>
    <t xml:space="preserve">75556/7 6MA0A                 </t>
  </si>
  <si>
    <t xml:space="preserve">74317 4BD0A                   </t>
  </si>
  <si>
    <t xml:space="preserve">74317 4CB0A                   </t>
  </si>
  <si>
    <t xml:space="preserve">74332/3 4CB0A                 </t>
  </si>
  <si>
    <t xml:space="preserve">75152/3 4CB0A                 </t>
  </si>
  <si>
    <t xml:space="preserve">75432/3 4CB0A                 </t>
  </si>
  <si>
    <t xml:space="preserve">75522/3 4BC1A                 </t>
  </si>
  <si>
    <t xml:space="preserve">75522/3 4CE0A                 </t>
  </si>
  <si>
    <t xml:space="preserve">75942/3 4CB0A                 </t>
  </si>
  <si>
    <t xml:space="preserve">76483 4CB0A                   </t>
  </si>
  <si>
    <t xml:space="preserve">765F6/7 4CF0A                 </t>
  </si>
  <si>
    <t xml:space="preserve">76742/3 4CE1A                 </t>
  </si>
  <si>
    <t xml:space="preserve">9450B 86300                   </t>
  </si>
  <si>
    <t xml:space="preserve">9450C 01700                   </t>
  </si>
  <si>
    <t xml:space="preserve">9450C 01800                   </t>
  </si>
  <si>
    <t xml:space="preserve">9450C 01900                   </t>
  </si>
  <si>
    <t xml:space="preserve">9450C 02000                   </t>
  </si>
  <si>
    <t xml:space="preserve">9450C 03600                   </t>
  </si>
  <si>
    <t xml:space="preserve">9450C 04000/03800             </t>
  </si>
  <si>
    <t xml:space="preserve">64124 6RA0A                   </t>
  </si>
  <si>
    <t xml:space="preserve">5220A M9400                   </t>
  </si>
  <si>
    <t xml:space="preserve">64125 6RA0A                   </t>
  </si>
  <si>
    <t xml:space="preserve">5220A M9300                   </t>
  </si>
  <si>
    <t xml:space="preserve">75312/3 6RA0A                 </t>
  </si>
  <si>
    <t xml:space="preserve">5253C J2200/J2100             </t>
  </si>
  <si>
    <t xml:space="preserve">75312 6RA1A                   </t>
  </si>
  <si>
    <t xml:space="preserve">5253C J1800                   </t>
  </si>
  <si>
    <t xml:space="preserve">75313 6RA1A                   </t>
  </si>
  <si>
    <t xml:space="preserve">5253C J1700                   </t>
  </si>
  <si>
    <t xml:space="preserve">75466/7 6RA0A                 </t>
  </si>
  <si>
    <t xml:space="preserve">5253C K1000/K0900             </t>
  </si>
  <si>
    <t xml:space="preserve">75636/7 6RA0A                 </t>
  </si>
  <si>
    <t xml:space="preserve">5253C K3000/K2900             </t>
  </si>
  <si>
    <t xml:space="preserve">75692 6RA0A                   </t>
  </si>
  <si>
    <t xml:space="preserve">5253C B3200                   </t>
  </si>
  <si>
    <t xml:space="preserve">75693 6RA0A                   </t>
  </si>
  <si>
    <t xml:space="preserve">5253C B3100                   </t>
  </si>
  <si>
    <t xml:space="preserve">76488/9 6RA0A                 </t>
  </si>
  <si>
    <t xml:space="preserve">5253C A4600/A4500             </t>
  </si>
  <si>
    <t xml:space="preserve">17285 1LA0A01                 </t>
  </si>
  <si>
    <t xml:space="preserve">67309 1LA0A                   </t>
  </si>
  <si>
    <t xml:space="preserve">67332 1LA0A                   </t>
  </si>
  <si>
    <t xml:space="preserve">67332 1LA0C                   </t>
  </si>
  <si>
    <t xml:space="preserve">74548 1LA0B                   </t>
  </si>
  <si>
    <t xml:space="preserve">74548 1LS0B                   </t>
  </si>
  <si>
    <t xml:space="preserve">745P4 1LA0B                   </t>
  </si>
  <si>
    <t xml:space="preserve">64132/3 1AA0A                 </t>
  </si>
  <si>
    <t xml:space="preserve">671C1 1JB0A                   </t>
  </si>
  <si>
    <t xml:space="preserve">75472 1JB0A                   </t>
  </si>
  <si>
    <t xml:space="preserve">762A2 1JA0A                   </t>
  </si>
  <si>
    <t xml:space="preserve">762A3 1JA0A                   </t>
  </si>
  <si>
    <t xml:space="preserve">76320/1 1JA0A                 </t>
  </si>
  <si>
    <t xml:space="preserve">742D1 3XA0B                   </t>
  </si>
  <si>
    <t xml:space="preserve">74328 3XA0A                   </t>
  </si>
  <si>
    <t xml:space="preserve">76546 5YM0B                   </t>
  </si>
  <si>
    <t xml:space="preserve">76547 5YM0B                   </t>
  </si>
  <si>
    <t xml:space="preserve">77532 3YB0CUF                 </t>
  </si>
  <si>
    <t xml:space="preserve">77532 3YF2AUF                 </t>
  </si>
  <si>
    <t xml:space="preserve">77533 3YB0AUF                 </t>
  </si>
  <si>
    <t xml:space="preserve">77533 3YE2AUF                 </t>
  </si>
  <si>
    <t xml:space="preserve">11330 80G09                   </t>
  </si>
  <si>
    <t xml:space="preserve">11331 2S60001                 </t>
  </si>
  <si>
    <t xml:space="preserve">11331 33G00-1                 </t>
  </si>
  <si>
    <t xml:space="preserve">11331 35G00-1                 </t>
  </si>
  <si>
    <t xml:space="preserve">11331 37G00-1                 </t>
  </si>
  <si>
    <t xml:space="preserve">11331 86G09                   </t>
  </si>
  <si>
    <t xml:space="preserve">11331 VK30001                 </t>
  </si>
  <si>
    <t xml:space="preserve">17420 11G08                   </t>
  </si>
  <si>
    <t xml:space="preserve">17426 01G09                   </t>
  </si>
  <si>
    <t xml:space="preserve">67331 15G11                   </t>
  </si>
  <si>
    <t xml:space="preserve">62512 4U000                   </t>
  </si>
  <si>
    <t xml:space="preserve">54724 0W00001                 </t>
  </si>
  <si>
    <t xml:space="preserve">54734 0W00001                 </t>
  </si>
  <si>
    <t xml:space="preserve">76806/7 0W001                 </t>
  </si>
  <si>
    <t xml:space="preserve">9606/7 14193                  </t>
  </si>
  <si>
    <t xml:space="preserve">9608/9 14193                  </t>
  </si>
  <si>
    <t xml:space="preserve">9632 14190-P                  </t>
  </si>
  <si>
    <t xml:space="preserve">78118/9 0N000                 </t>
  </si>
  <si>
    <t xml:space="preserve">62240 0M010                   </t>
  </si>
  <si>
    <t xml:space="preserve">75212 2N300                   </t>
  </si>
  <si>
    <t xml:space="preserve">62512 65F00                   </t>
  </si>
  <si>
    <t xml:space="preserve">62532 65F00                   </t>
  </si>
  <si>
    <t xml:space="preserve">62532 70F00                   </t>
  </si>
  <si>
    <t xml:space="preserve">62512 85F00                   </t>
  </si>
  <si>
    <t xml:space="preserve">85212/3 40F29                 </t>
  </si>
  <si>
    <t xml:space="preserve">66312 5M410                   </t>
  </si>
  <si>
    <t xml:space="preserve">67123 4M400                   </t>
  </si>
  <si>
    <t xml:space="preserve">67332 4M400                   </t>
  </si>
  <si>
    <t xml:space="preserve">75522/3 4M400                 </t>
  </si>
  <si>
    <t xml:space="preserve">75522/3 5M500/5M000           </t>
  </si>
  <si>
    <t xml:space="preserve">76452/3 4M400                 </t>
  </si>
  <si>
    <t xml:space="preserve">76456/7 4M400                 </t>
  </si>
  <si>
    <t xml:space="preserve">78132 4M500                   </t>
  </si>
  <si>
    <t xml:space="preserve">78133 4M500                   </t>
  </si>
  <si>
    <t xml:space="preserve">80118/9 4M700                 </t>
  </si>
  <si>
    <t xml:space="preserve">80126/7 4M400                 </t>
  </si>
  <si>
    <t xml:space="preserve">80142 6N000                   </t>
  </si>
  <si>
    <t xml:space="preserve">80238/9 4M400                 </t>
  </si>
  <si>
    <t xml:space="preserve">82118/9 4M400                 </t>
  </si>
  <si>
    <t xml:space="preserve">82126/7 4M400                 </t>
  </si>
  <si>
    <t xml:space="preserve">82126/7 4M700                 </t>
  </si>
  <si>
    <t xml:space="preserve">82126/7 5M400                 </t>
  </si>
  <si>
    <t xml:space="preserve">17286 8H300                   </t>
  </si>
  <si>
    <t xml:space="preserve">17286 8H30001                 </t>
  </si>
  <si>
    <t xml:space="preserve">17286 8H30002                 </t>
  </si>
  <si>
    <t xml:space="preserve">62030 EQ30001                 </t>
  </si>
  <si>
    <t xml:space="preserve">76234/5 8H700                 </t>
  </si>
  <si>
    <t xml:space="preserve">76274/5 8H300                 </t>
  </si>
  <si>
    <t xml:space="preserve">79146 8H300                   </t>
  </si>
  <si>
    <t xml:space="preserve">74754 CA000                   </t>
  </si>
  <si>
    <t xml:space="preserve">74754 CA000-E                 </t>
  </si>
  <si>
    <t xml:space="preserve">74772 9Y300                   </t>
  </si>
  <si>
    <t xml:space="preserve">74772 9Y300-E                 </t>
  </si>
  <si>
    <t xml:space="preserve">17285 EN00001                 </t>
  </si>
  <si>
    <t xml:space="preserve">17285 EN00002/3               </t>
  </si>
  <si>
    <t xml:space="preserve">67332 EN000                   </t>
  </si>
  <si>
    <t xml:space="preserve">74753 EN00A                   </t>
  </si>
  <si>
    <t xml:space="preserve">74758 EN100                   </t>
  </si>
  <si>
    <t xml:space="preserve">74763 EN000                   </t>
  </si>
  <si>
    <t xml:space="preserve">74772 EN100                   </t>
  </si>
  <si>
    <t xml:space="preserve">75422 EN100UF                 </t>
  </si>
  <si>
    <t xml:space="preserve">85064/5 1DA0A                 </t>
  </si>
  <si>
    <t xml:space="preserve">17285 1AA0A0B                 </t>
  </si>
  <si>
    <t xml:space="preserve">67339 1AT0A                   </t>
  </si>
  <si>
    <t xml:space="preserve">67339 1AT0B                   </t>
  </si>
  <si>
    <t xml:space="preserve">67419 1AT0A                   </t>
  </si>
  <si>
    <t xml:space="preserve">66362/3 1GR0A                 </t>
  </si>
  <si>
    <t xml:space="preserve">743F2/3 1GR0C                 </t>
  </si>
  <si>
    <t xml:space="preserve">743F2/3 1GR0D                 </t>
  </si>
  <si>
    <t xml:space="preserve">743F2/3 1GR0E                 </t>
  </si>
  <si>
    <t xml:space="preserve">74366 1GR0A                   </t>
  </si>
  <si>
    <t xml:space="preserve">74367 1GR0A                   </t>
  </si>
  <si>
    <t xml:space="preserve">74366 1GR0B                   </t>
  </si>
  <si>
    <t xml:space="preserve">74367 1GR0B                   </t>
  </si>
  <si>
    <t xml:space="preserve">74516 1GR0A                   </t>
  </si>
  <si>
    <t xml:space="preserve">76486/7 1GR0A                 </t>
  </si>
  <si>
    <t xml:space="preserve">65616 JN20A                   </t>
  </si>
  <si>
    <t xml:space="preserve">67466 JN20A                   </t>
  </si>
  <si>
    <t xml:space="preserve">73211 JN22A                   </t>
  </si>
  <si>
    <t xml:space="preserve">73231 JN22A                   </t>
  </si>
  <si>
    <t xml:space="preserve">76654/5 3TU0A                 </t>
  </si>
  <si>
    <t xml:space="preserve">755D6 3NU0A                   </t>
  </si>
  <si>
    <t xml:space="preserve">755D7 3NU0A                   </t>
  </si>
  <si>
    <t xml:space="preserve">74558/9 1LA0A-B               </t>
  </si>
  <si>
    <t xml:space="preserve">74558/9 1LA0A                 </t>
  </si>
  <si>
    <t xml:space="preserve">75529 1LA0A                   </t>
  </si>
  <si>
    <t xml:space="preserve">67332 1ZR0A                   </t>
  </si>
  <si>
    <t xml:space="preserve">67332 1ZR0B                   </t>
  </si>
  <si>
    <t xml:space="preserve">67870 1ZR0A03                 </t>
  </si>
  <si>
    <t xml:space="preserve">67870 1ZR0A04                 </t>
  </si>
  <si>
    <t xml:space="preserve">75492/3 1JB0A                 </t>
  </si>
  <si>
    <t xml:space="preserve">76246 1JA0A                   </t>
  </si>
  <si>
    <t xml:space="preserve">76247 1JA0A                   </t>
  </si>
  <si>
    <t xml:space="preserve">61212/3 3XA0A                 </t>
  </si>
  <si>
    <t xml:space="preserve">61212/3 3XA0A/3XE0A           </t>
  </si>
  <si>
    <t xml:space="preserve">61212/3 3XA2A                 </t>
  </si>
  <si>
    <t xml:space="preserve">61212/3 3XE2A/3XA2A           </t>
  </si>
  <si>
    <t xml:space="preserve">73211 3XE0A                   </t>
  </si>
  <si>
    <t xml:space="preserve">75234 3XA0A                   </t>
  </si>
  <si>
    <t xml:space="preserve">76458 3XA0A                   </t>
  </si>
  <si>
    <t xml:space="preserve">76459 3XA0A                   </t>
  </si>
  <si>
    <t xml:space="preserve">73212 3XC0A                   </t>
  </si>
  <si>
    <t xml:space="preserve">73232 3XC0A                   </t>
  </si>
  <si>
    <t xml:space="preserve">74329 3XN0A                   </t>
  </si>
  <si>
    <t xml:space="preserve">76332/3 3XC0A                 </t>
  </si>
  <si>
    <t xml:space="preserve">77598 3XC8A                   </t>
  </si>
  <si>
    <t xml:space="preserve">76218 3XJ0A                   </t>
  </si>
  <si>
    <t xml:space="preserve">76219 3XJ0A                   </t>
  </si>
  <si>
    <t xml:space="preserve">76246/7 3XJ0A                 </t>
  </si>
  <si>
    <t xml:space="preserve">76373 3YF3A                   </t>
  </si>
  <si>
    <t xml:space="preserve">76397 3YF0A                   </t>
  </si>
  <si>
    <t xml:space="preserve">17216 CY00A                   </t>
  </si>
  <si>
    <t xml:space="preserve">17217 CY00A                   </t>
  </si>
  <si>
    <t xml:space="preserve">75454 1VN0A                   </t>
  </si>
  <si>
    <t xml:space="preserve">51162 3VA4A                   </t>
  </si>
  <si>
    <t xml:space="preserve">75176 5WK0A                   </t>
  </si>
  <si>
    <t xml:space="preserve">67466 4CB0A                   </t>
  </si>
  <si>
    <t xml:space="preserve">67466 4CB0A-E                 </t>
  </si>
  <si>
    <t xml:space="preserve">76482 4CB0A                   </t>
  </si>
  <si>
    <t xml:space="preserve">76482 4CB0A-E                 </t>
  </si>
  <si>
    <t xml:space="preserve">78118 6MA0A                   </t>
  </si>
  <si>
    <t xml:space="preserve">78119 6MA0A                   </t>
  </si>
  <si>
    <t xml:space="preserve">76352/3 01G00                 </t>
  </si>
  <si>
    <t xml:space="preserve">78152 CN000                   </t>
  </si>
  <si>
    <t xml:space="preserve">80142/3 4M400                 </t>
  </si>
  <si>
    <t xml:space="preserve">62240 4M500                   </t>
  </si>
  <si>
    <t xml:space="preserve">82118/9 5M000                 </t>
  </si>
  <si>
    <t xml:space="preserve">64828 D0109                   </t>
  </si>
  <si>
    <t xml:space="preserve">64828 D0109-G                 </t>
  </si>
  <si>
    <t xml:space="preserve">74811 01G0A                   </t>
  </si>
  <si>
    <t xml:space="preserve">74811 08G00                   </t>
  </si>
  <si>
    <t xml:space="preserve">74811 31G0A                   </t>
  </si>
  <si>
    <t xml:space="preserve">74811 3S800                   </t>
  </si>
  <si>
    <t xml:space="preserve">74811 3S810                   </t>
  </si>
  <si>
    <t xml:space="preserve">74811 VJ30A                   </t>
  </si>
  <si>
    <t xml:space="preserve">74811 VJ40A                   </t>
  </si>
  <si>
    <t xml:space="preserve">62592 VG200-01                </t>
  </si>
  <si>
    <t xml:space="preserve">62593 VG200-01                </t>
  </si>
  <si>
    <t xml:space="preserve">93872 92G00                   </t>
  </si>
  <si>
    <t xml:space="preserve">91314/5 0W000-P               </t>
  </si>
  <si>
    <t xml:space="preserve">91318/9 0W000-P               </t>
  </si>
  <si>
    <t xml:space="preserve">9640/1 14220                  </t>
  </si>
  <si>
    <t xml:space="preserve">74755 73R0001                 </t>
  </si>
  <si>
    <t xml:space="preserve">74532 CA000                   </t>
  </si>
  <si>
    <t xml:space="preserve">75422 EN100                   </t>
  </si>
  <si>
    <t xml:space="preserve">66312 4M410                   </t>
  </si>
  <si>
    <t xml:space="preserve">66312 6M000                   </t>
  </si>
  <si>
    <t xml:space="preserve">67122 4M409                   </t>
  </si>
  <si>
    <t xml:space="preserve">67122 5M019                   </t>
  </si>
  <si>
    <t xml:space="preserve">67332 5M000                   </t>
  </si>
  <si>
    <t xml:space="preserve">74332/3 4M400                 </t>
  </si>
  <si>
    <t xml:space="preserve">75172 4M412                   </t>
  </si>
  <si>
    <t xml:space="preserve">75173 4M412                   </t>
  </si>
  <si>
    <t xml:space="preserve">76242/3 4M408/400             </t>
  </si>
  <si>
    <t xml:space="preserve">79412 4M500                   </t>
  </si>
  <si>
    <t xml:space="preserve">62532 4M410001                </t>
  </si>
  <si>
    <t xml:space="preserve">62532 AU00001                 </t>
  </si>
  <si>
    <t xml:space="preserve">75172 AU000                   </t>
  </si>
  <si>
    <t xml:space="preserve">75173 AU000                   </t>
  </si>
  <si>
    <t xml:space="preserve">75513 CN000                   </t>
  </si>
  <si>
    <t xml:space="preserve">76752/3 CN00001               </t>
  </si>
  <si>
    <t xml:space="preserve">67122 8H30001                 </t>
  </si>
  <si>
    <t xml:space="preserve">67122 8H70001                 </t>
  </si>
  <si>
    <t xml:space="preserve">67122 8H90001                 </t>
  </si>
  <si>
    <t xml:space="preserve">76232 8H30001                 </t>
  </si>
  <si>
    <t xml:space="preserve">76233 8H30001                 </t>
  </si>
  <si>
    <t xml:space="preserve">75113 CA00001                 </t>
  </si>
  <si>
    <t xml:space="preserve">75182 CA000                   </t>
  </si>
  <si>
    <t xml:space="preserve">75182 CB000                   </t>
  </si>
  <si>
    <t xml:space="preserve">66319 EN000                   </t>
  </si>
  <si>
    <t xml:space="preserve">74516 EN000                   </t>
  </si>
  <si>
    <t xml:space="preserve">74516 EN100                   </t>
  </si>
  <si>
    <t xml:space="preserve">75112 EN000                   </t>
  </si>
  <si>
    <t xml:space="preserve">75113 EN000                   </t>
  </si>
  <si>
    <t xml:space="preserve">75152/3 EN000                 </t>
  </si>
  <si>
    <t xml:space="preserve">75134 EN000                   </t>
  </si>
  <si>
    <t xml:space="preserve">75135 EN000                   </t>
  </si>
  <si>
    <t xml:space="preserve">75512 EN000                   </t>
  </si>
  <si>
    <t xml:space="preserve">75512 EN100                   </t>
  </si>
  <si>
    <t xml:space="preserve">75513 EN000                   </t>
  </si>
  <si>
    <t xml:space="preserve">75513 EN100                   </t>
  </si>
  <si>
    <t xml:space="preserve">76456/7 EN000                 </t>
  </si>
  <si>
    <t xml:space="preserve">76456/7 EN100                 </t>
  </si>
  <si>
    <t xml:space="preserve">75632 EN000                   </t>
  </si>
  <si>
    <t xml:space="preserve">75632 EN100                   </t>
  </si>
  <si>
    <t xml:space="preserve">76242 EN000                   </t>
  </si>
  <si>
    <t xml:space="preserve">76243 EN000                   </t>
  </si>
  <si>
    <t xml:space="preserve">76752/3 EN000                 </t>
  </si>
  <si>
    <t xml:space="preserve">74372 EN000                   </t>
  </si>
  <si>
    <t xml:space="preserve">74372 EN100                   </t>
  </si>
  <si>
    <t xml:space="preserve">76452 EN000                   </t>
  </si>
  <si>
    <t xml:space="preserve">76453 EN000                   </t>
  </si>
  <si>
    <t xml:space="preserve">75112 CA00001                 </t>
  </si>
  <si>
    <t xml:space="preserve">66319 CA00001                 </t>
  </si>
  <si>
    <t xml:space="preserve">74332 CA000                   </t>
  </si>
  <si>
    <t xml:space="preserve">75173 CA000                   </t>
  </si>
  <si>
    <t xml:space="preserve">75513 CA00001                 </t>
  </si>
  <si>
    <t xml:space="preserve">76456/7 CA000                 </t>
  </si>
  <si>
    <t xml:space="preserve">76452 CA000                   </t>
  </si>
  <si>
    <t xml:space="preserve">76453 CA000                   </t>
  </si>
  <si>
    <t xml:space="preserve">76752/3 CA000                 </t>
  </si>
  <si>
    <t xml:space="preserve">75312 CA000                   </t>
  </si>
  <si>
    <t xml:space="preserve">75313 CA000                   </t>
  </si>
  <si>
    <t xml:space="preserve">67408/9 9Y000                 </t>
  </si>
  <si>
    <t xml:space="preserve">75513 9Y000                   </t>
  </si>
  <si>
    <t xml:space="preserve">57131 B5011                   </t>
  </si>
  <si>
    <t xml:space="preserve">57132 B5011                   </t>
  </si>
  <si>
    <t xml:space="preserve">57131 B5020                   </t>
  </si>
  <si>
    <t xml:space="preserve">57132 B5020                   </t>
  </si>
  <si>
    <t xml:space="preserve">64184 JG00A                   </t>
  </si>
  <si>
    <t xml:space="preserve">64185 JG00A                   </t>
  </si>
  <si>
    <t xml:space="preserve">76752/3 JG00A                 </t>
  </si>
  <si>
    <t xml:space="preserve">76752/3 JG40A                 </t>
  </si>
  <si>
    <t xml:space="preserve">74798 JM00ACE                 </t>
  </si>
  <si>
    <t xml:space="preserve">76572 JM00A                   </t>
  </si>
  <si>
    <t xml:space="preserve">76573 JM00A                   </t>
  </si>
  <si>
    <t xml:space="preserve">76532 JM00B                   </t>
  </si>
  <si>
    <t xml:space="preserve">76533 JM00B                   </t>
  </si>
  <si>
    <t xml:space="preserve">75512 JG00A                   </t>
  </si>
  <si>
    <t xml:space="preserve">75512 6MA0A                   </t>
  </si>
  <si>
    <t xml:space="preserve">75512 JM00A                   </t>
  </si>
  <si>
    <t xml:space="preserve">75513 JG00A                   </t>
  </si>
  <si>
    <t xml:space="preserve">75513 6MA0A                   </t>
  </si>
  <si>
    <t xml:space="preserve">75513 JM00A                   </t>
  </si>
  <si>
    <t xml:space="preserve">75112 JG00A-K                 </t>
  </si>
  <si>
    <t xml:space="preserve">75113 JG00A-K                 </t>
  </si>
  <si>
    <t xml:space="preserve">75113 6FK0A                   </t>
  </si>
  <si>
    <t xml:space="preserve">75134 JG00A                   </t>
  </si>
  <si>
    <t xml:space="preserve">75134 JG40A                   </t>
  </si>
  <si>
    <t xml:space="preserve">75134 6FK1A                   </t>
  </si>
  <si>
    <t xml:space="preserve">75135 JG00A                   </t>
  </si>
  <si>
    <t xml:space="preserve">75135 JG40A                   </t>
  </si>
  <si>
    <t xml:space="preserve">75135 6FK1A                   </t>
  </si>
  <si>
    <t xml:space="preserve">75174 JG00A-W                 </t>
  </si>
  <si>
    <t xml:space="preserve">67408/9 1GR0A                 </t>
  </si>
  <si>
    <t xml:space="preserve">67413 1AE0A                   </t>
  </si>
  <si>
    <t xml:space="preserve">74332 1AA0A                   </t>
  </si>
  <si>
    <t xml:space="preserve">74333 1AA0A                   </t>
  </si>
  <si>
    <t xml:space="preserve">75112 1AA0A                   </t>
  </si>
  <si>
    <t xml:space="preserve">75113 1AA0A                   </t>
  </si>
  <si>
    <t xml:space="preserve">75134 1AA0A                   </t>
  </si>
  <si>
    <t xml:space="preserve">75135 1AA0A                   </t>
  </si>
  <si>
    <t xml:space="preserve">75512 1AC0A                   </t>
  </si>
  <si>
    <t xml:space="preserve">75513 1AC0A                   </t>
  </si>
  <si>
    <t xml:space="preserve">75528/9 1AA0A                 </t>
  </si>
  <si>
    <t xml:space="preserve">76752/3 1AC0A                 </t>
  </si>
  <si>
    <t xml:space="preserve">67412 JN20A                   </t>
  </si>
  <si>
    <t xml:space="preserve">67412 JN20A-G                 </t>
  </si>
  <si>
    <t xml:space="preserve">67413 JN90A                   </t>
  </si>
  <si>
    <t xml:space="preserve">67413 JN90A-E                 </t>
  </si>
  <si>
    <t xml:space="preserve">75112 3NU0A                   </t>
  </si>
  <si>
    <t xml:space="preserve">75113 3NU0A                   </t>
  </si>
  <si>
    <t xml:space="preserve">75142 JN20A                   </t>
  </si>
  <si>
    <t xml:space="preserve">75143 JN20A                   </t>
  </si>
  <si>
    <t xml:space="preserve">75313 3NU0A                   </t>
  </si>
  <si>
    <t xml:space="preserve">75528/9 JN20A                 </t>
  </si>
  <si>
    <t xml:space="preserve">76316 JN20A                   </t>
  </si>
  <si>
    <t xml:space="preserve">76317 JN20A                   </t>
  </si>
  <si>
    <t xml:space="preserve">76426 JN20A                   </t>
  </si>
  <si>
    <t xml:space="preserve">76427 JN20A                   </t>
  </si>
  <si>
    <t xml:space="preserve">76516 JN20A                   </t>
  </si>
  <si>
    <t xml:space="preserve">76517 JN20A                   </t>
  </si>
  <si>
    <t xml:space="preserve">17285 1LA0A02                 </t>
  </si>
  <si>
    <t xml:space="preserve">75662/3 1LA0A                 </t>
  </si>
  <si>
    <t xml:space="preserve">74366 1LA0B                   </t>
  </si>
  <si>
    <t xml:space="preserve">74542 1LA0A                   </t>
  </si>
  <si>
    <t xml:space="preserve">75442 1LA0A                   </t>
  </si>
  <si>
    <t xml:space="preserve">75522/3 1LA0A                 </t>
  </si>
  <si>
    <t xml:space="preserve">75617 1LA0A                   </t>
  </si>
  <si>
    <t xml:space="preserve">85034/5 1LB0A01               </t>
  </si>
  <si>
    <t xml:space="preserve">85034/5 1LB0A02               </t>
  </si>
  <si>
    <t xml:space="preserve">75112 1JA0A                   </t>
  </si>
  <si>
    <t xml:space="preserve">75113 1JA0A                   </t>
  </si>
  <si>
    <t xml:space="preserve">75134 1JA0A                   </t>
  </si>
  <si>
    <t xml:space="preserve">75135 1JA0A                   </t>
  </si>
  <si>
    <t xml:space="preserve">75126 1JB0A                   </t>
  </si>
  <si>
    <t xml:space="preserve">75127 1GR0A                   </t>
  </si>
  <si>
    <t xml:space="preserve">75512 1JA0A                   </t>
  </si>
  <si>
    <t xml:space="preserve">75513 1JA0A                   </t>
  </si>
  <si>
    <t xml:space="preserve">75522/3 1JA0A                 </t>
  </si>
  <si>
    <t xml:space="preserve">76428/9 1JA0A                 </t>
  </si>
  <si>
    <t xml:space="preserve">76586 1JA0A                   </t>
  </si>
  <si>
    <t xml:space="preserve">76587 1JA0A                   </t>
  </si>
  <si>
    <t xml:space="preserve">76542 6AX0A                   </t>
  </si>
  <si>
    <t xml:space="preserve">76543 6AX0A                   </t>
  </si>
  <si>
    <t xml:space="preserve">54292/3 3XA0A                 </t>
  </si>
  <si>
    <t xml:space="preserve">54294/5 5YJ0A/3XA0A           </t>
  </si>
  <si>
    <t xml:space="preserve">75126 5YJ0A                   </t>
  </si>
  <si>
    <t xml:space="preserve">75126 3XE0A                   </t>
  </si>
  <si>
    <t xml:space="preserve">75126 3XF0A                   </t>
  </si>
  <si>
    <t xml:space="preserve">75126 3XY0A                   </t>
  </si>
  <si>
    <t xml:space="preserve">75127 5YJ0A                   </t>
  </si>
  <si>
    <t xml:space="preserve">75127 3XE0A                   </t>
  </si>
  <si>
    <t xml:space="preserve">75127 3XF0A                   </t>
  </si>
  <si>
    <t xml:space="preserve">75127 3XY0A                   </t>
  </si>
  <si>
    <t xml:space="preserve">75134 3XA0A                   </t>
  </si>
  <si>
    <t xml:space="preserve">75135 3XA0A                   </t>
  </si>
  <si>
    <t xml:space="preserve">75134 3XE0A                   </t>
  </si>
  <si>
    <t xml:space="preserve">75135 3XE0A                   </t>
  </si>
  <si>
    <t xml:space="preserve">751L7 3XA0A                   </t>
  </si>
  <si>
    <t xml:space="preserve">751L7 3XA0A-K                 </t>
  </si>
  <si>
    <t xml:space="preserve">751L7 3XE0A                   </t>
  </si>
  <si>
    <t xml:space="preserve">76372 3XB0AUF                 </t>
  </si>
  <si>
    <t xml:space="preserve">76373 3XB0AUF                 </t>
  </si>
  <si>
    <t xml:space="preserve">76372 3XD3A                   </t>
  </si>
  <si>
    <t xml:space="preserve">76373 3XD3A                   </t>
  </si>
  <si>
    <t xml:space="preserve">76373 3YF3A-B                 </t>
  </si>
  <si>
    <t xml:space="preserve">77532 3XA0AUF                 </t>
  </si>
  <si>
    <t xml:space="preserve">77533 3YD0BUF                 </t>
  </si>
  <si>
    <t xml:space="preserve">75112 3VA0A                   </t>
  </si>
  <si>
    <t xml:space="preserve">75113 3VA0A                   </t>
  </si>
  <si>
    <t xml:space="preserve">76242 3VA0A                   </t>
  </si>
  <si>
    <t xml:space="preserve">76243 3VA0A                   </t>
  </si>
  <si>
    <t xml:space="preserve">76452 3VA0A                   </t>
  </si>
  <si>
    <t xml:space="preserve">76453 3VA0A                   </t>
  </si>
  <si>
    <t xml:space="preserve">76232 1VA0A                   </t>
  </si>
  <si>
    <t xml:space="preserve">76232 1VA0B                   </t>
  </si>
  <si>
    <t xml:space="preserve">76233 1VA0A                   </t>
  </si>
  <si>
    <t xml:space="preserve">76233 1VA0B                   </t>
  </si>
  <si>
    <t xml:space="preserve">76332/3 1VA0A                 </t>
  </si>
  <si>
    <t xml:space="preserve">76332/3 1VA0B                 </t>
  </si>
  <si>
    <t xml:space="preserve">75112 5TA0A                   </t>
  </si>
  <si>
    <t xml:space="preserve">75113 5TA0A                   </t>
  </si>
  <si>
    <t xml:space="preserve">75134 5TA0A                   </t>
  </si>
  <si>
    <t xml:space="preserve">75135 5TA0A                   </t>
  </si>
  <si>
    <t xml:space="preserve">75262/3 1VA0A                 </t>
  </si>
  <si>
    <t xml:space="preserve">76452 5TA0A                   </t>
  </si>
  <si>
    <t xml:space="preserve">76453 5TA0A                   </t>
  </si>
  <si>
    <t xml:space="preserve">67467 4CC0A                   </t>
  </si>
  <si>
    <t xml:space="preserve">67467 4CC0A-E                 </t>
  </si>
  <si>
    <t xml:space="preserve">74372 4CB0A                   </t>
  </si>
  <si>
    <t xml:space="preserve">76312/3 4CC0A                 </t>
  </si>
  <si>
    <t xml:space="preserve">76452 4CE0A                   </t>
  </si>
  <si>
    <t xml:space="preserve">76452 4CE0A-E                 </t>
  </si>
  <si>
    <t xml:space="preserve">76452 4BC1A                   </t>
  </si>
  <si>
    <t xml:space="preserve">76453 4CE0A                   </t>
  </si>
  <si>
    <t xml:space="preserve">76453 4CE0A-E                 </t>
  </si>
  <si>
    <t xml:space="preserve">76453 4BC1A                   </t>
  </si>
  <si>
    <t xml:space="preserve">76532 4CC0A                   </t>
  </si>
  <si>
    <t xml:space="preserve">76533 4CC0A                   </t>
  </si>
  <si>
    <t xml:space="preserve">76572 4CC0A                   </t>
  </si>
  <si>
    <t xml:space="preserve">76573 4CC0A                   </t>
  </si>
  <si>
    <t xml:space="preserve">75556 4BC1B                   </t>
  </si>
  <si>
    <t xml:space="preserve">75557 4BC1B                   </t>
  </si>
  <si>
    <t xml:space="preserve">76456/7 4CE0A                 </t>
  </si>
  <si>
    <t xml:space="preserve">76456/7 4CE0A-E               </t>
  </si>
  <si>
    <t xml:space="preserve">76456/7 6FK0A                 </t>
  </si>
  <si>
    <t xml:space="preserve">76452 6MA0A                   </t>
  </si>
  <si>
    <t xml:space="preserve">76452 6MT0A                   </t>
  </si>
  <si>
    <t xml:space="preserve">76453 6MT0A                   </t>
  </si>
  <si>
    <t xml:space="preserve">77662/3 6MR0A                 </t>
  </si>
  <si>
    <t xml:space="preserve">78142/3 6MA0A                 </t>
  </si>
  <si>
    <t xml:space="preserve">64182/3 6RA1A                 </t>
  </si>
  <si>
    <t xml:space="preserve">66322/3 6RA0A                 </t>
  </si>
  <si>
    <t xml:space="preserve">75112 6RA0A                   </t>
  </si>
  <si>
    <t xml:space="preserve">75113 6RA0A                   </t>
  </si>
  <si>
    <t xml:space="preserve">75692/3 6RA1A                 </t>
  </si>
  <si>
    <t xml:space="preserve">5253C B4800/B4700             </t>
  </si>
  <si>
    <t xml:space="preserve">76452 6RA0A                   </t>
  </si>
  <si>
    <t xml:space="preserve">76453 6RA0A                   </t>
  </si>
  <si>
    <t xml:space="preserve">76482/3 6RA0A                 </t>
  </si>
  <si>
    <t xml:space="preserve">76482/3 6RA1A                 </t>
  </si>
  <si>
    <t xml:space="preserve">5253C A0800/A0700             </t>
  </si>
  <si>
    <t xml:space="preserve">76764 6RA0A                   </t>
  </si>
  <si>
    <t xml:space="preserve">5228A 52200                   </t>
  </si>
  <si>
    <t xml:space="preserve">76765 6RA0A                   </t>
  </si>
  <si>
    <t xml:space="preserve">5228A 52100                   </t>
  </si>
  <si>
    <t xml:space="preserve">5253C D6100                   </t>
  </si>
  <si>
    <t xml:space="preserve">9450B 39500                   </t>
  </si>
  <si>
    <t xml:space="preserve">9450B 39400                   </t>
  </si>
  <si>
    <t xml:space="preserve">67112 JG00A                   </t>
  </si>
  <si>
    <t xml:space="preserve">67112 JG40A                   </t>
  </si>
  <si>
    <t xml:space="preserve">67112 JM00A                   </t>
  </si>
  <si>
    <t xml:space="preserve">756R2/3 JG00A                 </t>
  </si>
  <si>
    <t xml:space="preserve">76632 JM00A                   </t>
  </si>
  <si>
    <t xml:space="preserve">76633 JM00A                   </t>
  </si>
  <si>
    <t xml:space="preserve">75174 JG00A                   </t>
  </si>
  <si>
    <t xml:space="preserve">75174 JG00A-K                 </t>
  </si>
  <si>
    <t xml:space="preserve">75152/3 JG00A-K               </t>
  </si>
  <si>
    <t xml:space="preserve">75636 1VX0A                   </t>
  </si>
  <si>
    <t xml:space="preserve">75636 1VX0A-G                 </t>
  </si>
  <si>
    <t xml:space="preserve">75636 6MA0B                   </t>
  </si>
  <si>
    <t xml:space="preserve">75658/9 JG00A                 </t>
  </si>
  <si>
    <t xml:space="preserve">75196 JN20A                   </t>
  </si>
  <si>
    <t xml:space="preserve">75172 JN20A                   </t>
  </si>
  <si>
    <t xml:space="preserve">75173 JN20A                   </t>
  </si>
  <si>
    <t xml:space="preserve">75312 3NU0A                   </t>
  </si>
  <si>
    <t xml:space="preserve">75512 JN20A                   </t>
  </si>
  <si>
    <t xml:space="preserve">75512 3NU0A                   </t>
  </si>
  <si>
    <t xml:space="preserve">75513 JN20A                   </t>
  </si>
  <si>
    <t xml:space="preserve">75513 3NU0A                   </t>
  </si>
  <si>
    <t xml:space="preserve">76532 JN20A                   </t>
  </si>
  <si>
    <t xml:space="preserve">76533 JN20A                   </t>
  </si>
  <si>
    <t xml:space="preserve">76742/3 JN20A                 </t>
  </si>
  <si>
    <t xml:space="preserve">76752 JN20A                   </t>
  </si>
  <si>
    <t xml:space="preserve">79112 JN20A                   </t>
  </si>
  <si>
    <t xml:space="preserve">79112 JN90A                   </t>
  </si>
  <si>
    <t xml:space="preserve">79113 JN20A                   </t>
  </si>
  <si>
    <t xml:space="preserve">74542 1LA0B                   </t>
  </si>
  <si>
    <t xml:space="preserve">76426 1LA0A                   </t>
  </si>
  <si>
    <t xml:space="preserve">76427 1LA0A                   </t>
  </si>
  <si>
    <t xml:space="preserve">76452 1LA0A                   </t>
  </si>
  <si>
    <t xml:space="preserve">76453 1LA0A                   </t>
  </si>
  <si>
    <t xml:space="preserve">764B4/5 1LA0A                 </t>
  </si>
  <si>
    <t xml:space="preserve">764B4/5 1LB0A                 </t>
  </si>
  <si>
    <t xml:space="preserve">85034/5 1LA0A01               </t>
  </si>
  <si>
    <t xml:space="preserve">85034/5 1LA0A02               </t>
  </si>
  <si>
    <t xml:space="preserve">74516 1JA0A                   </t>
  </si>
  <si>
    <t xml:space="preserve">74516 1JB0A                   </t>
  </si>
  <si>
    <t xml:space="preserve">74517 1JA0A                   </t>
  </si>
  <si>
    <t xml:space="preserve">74517 1JB0A                   </t>
  </si>
  <si>
    <t xml:space="preserve">74532/3 1JA1A                 </t>
  </si>
  <si>
    <t xml:space="preserve">76532/3 6AX0A                 </t>
  </si>
  <si>
    <t xml:space="preserve">67408/9 1JA0A                 </t>
  </si>
  <si>
    <t xml:space="preserve">67408/9 1JB0A                 </t>
  </si>
  <si>
    <t xml:space="preserve">75182 1JB0A                   </t>
  </si>
  <si>
    <t xml:space="preserve">75183 1JB0A                   </t>
  </si>
  <si>
    <t xml:space="preserve">75518/9 1JA0A                 </t>
  </si>
  <si>
    <t xml:space="preserve">75528/9 1JA0A                 </t>
  </si>
  <si>
    <t xml:space="preserve">764B8 1JB0A                   </t>
  </si>
  <si>
    <t xml:space="preserve">764B9 1JB0A                   </t>
  </si>
  <si>
    <t xml:space="preserve">64182/3 1AA0A                 </t>
  </si>
  <si>
    <t xml:space="preserve">75632 1AA0A01                 </t>
  </si>
  <si>
    <t xml:space="preserve">76456/7 1AC0A                 </t>
  </si>
  <si>
    <t xml:space="preserve">76452 1GR0A                   </t>
  </si>
  <si>
    <t xml:space="preserve">76453 1GR0A                   </t>
  </si>
  <si>
    <t xml:space="preserve">17205 1VA0A                   </t>
  </si>
  <si>
    <t xml:space="preserve">17205 5TA0A                   </t>
  </si>
  <si>
    <t xml:space="preserve">17206 CY00A                   </t>
  </si>
  <si>
    <t xml:space="preserve">17205 1VB0A                   </t>
  </si>
  <si>
    <t xml:space="preserve">17206 CY10A                   </t>
  </si>
  <si>
    <t xml:space="preserve">76584/5 1VA0A                 </t>
  </si>
  <si>
    <t xml:space="preserve">76516 1VA0A                   </t>
  </si>
  <si>
    <t xml:space="preserve">76517 1VA0A                   </t>
  </si>
  <si>
    <t xml:space="preserve">74558 5TA0A                   </t>
  </si>
  <si>
    <t xml:space="preserve">74559 5TA0A                   </t>
  </si>
  <si>
    <t xml:space="preserve">75522/3 5TA0A                 </t>
  </si>
  <si>
    <t xml:space="preserve">75112 5YJ0A                   </t>
  </si>
  <si>
    <t xml:space="preserve">75113 5YJ0A                   </t>
  </si>
  <si>
    <t xml:space="preserve">74554 3XA0A                   </t>
  </si>
  <si>
    <t xml:space="preserve">74554 3XA0B                   </t>
  </si>
  <si>
    <t xml:space="preserve">74554 3XR0A                   </t>
  </si>
  <si>
    <t xml:space="preserve">74282 3XA0AUF                 </t>
  </si>
  <si>
    <t xml:space="preserve">74282 3XE0AUF                 </t>
  </si>
  <si>
    <t xml:space="preserve">74282 5YJ0A                   </t>
  </si>
  <si>
    <t xml:space="preserve">74282 5YJ0B                   </t>
  </si>
  <si>
    <t xml:space="preserve">74282 5YJ0D                   </t>
  </si>
  <si>
    <t xml:space="preserve">74332/3 3VA0A                 </t>
  </si>
  <si>
    <t xml:space="preserve">76232 3VA0A                   </t>
  </si>
  <si>
    <t xml:space="preserve">76233 3VA0A                   </t>
  </si>
  <si>
    <t xml:space="preserve">76340/1 3VA0A                 </t>
  </si>
  <si>
    <t xml:space="preserve">76572 3VA0A                   </t>
  </si>
  <si>
    <t xml:space="preserve">76573 3VA0A                   </t>
  </si>
  <si>
    <t xml:space="preserve">76516/7 3VA0A                 </t>
  </si>
  <si>
    <t xml:space="preserve">76634/5 3VA0A                 </t>
  </si>
  <si>
    <t xml:space="preserve">79142 3VA0A                   </t>
  </si>
  <si>
    <t xml:space="preserve">67112 4CB0A                   </t>
  </si>
  <si>
    <t xml:space="preserve">67112 4CC0A                   </t>
  </si>
  <si>
    <t xml:space="preserve">75262/3 4CB5A                 </t>
  </si>
  <si>
    <t xml:space="preserve">75262/3 6FK5A                 </t>
  </si>
  <si>
    <t xml:space="preserve">75632 4CE0A                   </t>
  </si>
  <si>
    <t xml:space="preserve">76516/7 4CC0A                 </t>
  </si>
  <si>
    <t xml:space="preserve">76582/3 4CF0B                 </t>
  </si>
  <si>
    <t xml:space="preserve">75632 6MA0A                   </t>
  </si>
  <si>
    <t xml:space="preserve">76752/3 6MA0A                 </t>
  </si>
  <si>
    <t xml:space="preserve">76636/7 6MR0A                 </t>
  </si>
  <si>
    <t xml:space="preserve">62518/9 6RA0A                 </t>
  </si>
  <si>
    <t xml:space="preserve">64194/5 6RA0A                 </t>
  </si>
  <si>
    <t xml:space="preserve">5220A N300000/N290000         </t>
  </si>
  <si>
    <t xml:space="preserve">74332/3 6RA0A                 </t>
  </si>
  <si>
    <t xml:space="preserve">5253C J9800/J9700             </t>
  </si>
  <si>
    <t xml:space="preserve">74372 6RA0A                   </t>
  </si>
  <si>
    <t xml:space="preserve">5253B X2700                   </t>
  </si>
  <si>
    <t xml:space="preserve">75134/5 6RA0A                 </t>
  </si>
  <si>
    <t xml:space="preserve">75528/9 6RA0A                 </t>
  </si>
  <si>
    <t xml:space="preserve">5253C A6600/A6500             </t>
  </si>
  <si>
    <t xml:space="preserve">755C4/5 6RA0A                 </t>
  </si>
  <si>
    <t xml:space="preserve">5253C A7400/A7300             </t>
  </si>
  <si>
    <t xml:space="preserve">76246/7 6RA0A                 </t>
  </si>
  <si>
    <t xml:space="preserve">76714 6RA0A                   </t>
  </si>
  <si>
    <t xml:space="preserve">76715 6RA0A                   </t>
  </si>
  <si>
    <t xml:space="preserve">5253C D4100                   </t>
  </si>
  <si>
    <t xml:space="preserve">5253C D5500                   </t>
  </si>
  <si>
    <t xml:space="preserve">5240C 66500                   </t>
  </si>
  <si>
    <t xml:space="preserve">67413 6US0B                   </t>
  </si>
  <si>
    <t xml:space="preserve">67413 6RL0B                   </t>
  </si>
  <si>
    <t xml:space="preserve">5253C S6800                   </t>
  </si>
  <si>
    <t xml:space="preserve">5253C D7100                   </t>
  </si>
  <si>
    <t xml:space="preserve">5253C D7200                   </t>
  </si>
  <si>
    <t xml:space="preserve">67331 21G00                   </t>
  </si>
  <si>
    <t xml:space="preserve">67331 21G00-E                 </t>
  </si>
  <si>
    <t xml:space="preserve">67331 21G00-B                 </t>
  </si>
  <si>
    <t xml:space="preserve">74755 65Y0001                 </t>
  </si>
  <si>
    <t xml:space="preserve">93634 01G00-G                 </t>
  </si>
  <si>
    <t xml:space="preserve">79146 0N800                   </t>
  </si>
  <si>
    <t xml:space="preserve">66812 92G00                   </t>
  </si>
  <si>
    <t xml:space="preserve">66812 92G10                   </t>
  </si>
  <si>
    <t xml:space="preserve">62522/3 85F00                 </t>
  </si>
  <si>
    <t xml:space="preserve">96112 0W700                   </t>
  </si>
  <si>
    <t xml:space="preserve">96113 0W700                   </t>
  </si>
  <si>
    <t xml:space="preserve">62522/3 0W000                 </t>
  </si>
  <si>
    <t xml:space="preserve">62032 6N000-B                 </t>
  </si>
  <si>
    <t xml:space="preserve">73256 4M500                   </t>
  </si>
  <si>
    <t xml:space="preserve">78136/7 4M500                 </t>
  </si>
  <si>
    <t xml:space="preserve">78142 6N600                   </t>
  </si>
  <si>
    <t xml:space="preserve">78143 6N600                   </t>
  </si>
  <si>
    <t xml:space="preserve">79113 6N600                   </t>
  </si>
  <si>
    <t xml:space="preserve">85232/3 4M400                 </t>
  </si>
  <si>
    <t xml:space="preserve">79112 4M400                   </t>
  </si>
  <si>
    <t xml:space="preserve">79113 4M400                   </t>
  </si>
  <si>
    <t xml:space="preserve">79113 4M500                   </t>
  </si>
  <si>
    <t xml:space="preserve">79112 85F00                   </t>
  </si>
  <si>
    <t xml:space="preserve">76632 8H300                   </t>
  </si>
  <si>
    <t xml:space="preserve">76633 8H300                   </t>
  </si>
  <si>
    <t xml:space="preserve">62036 8H700                   </t>
  </si>
  <si>
    <t xml:space="preserve">62038 8H710                   </t>
  </si>
  <si>
    <t xml:space="preserve">79142 8H300                   </t>
  </si>
  <si>
    <t xml:space="preserve">62512 AU00001                 </t>
  </si>
  <si>
    <t xml:space="preserve">74762 CA01A                   </t>
  </si>
  <si>
    <t xml:space="preserve">78136/7 9Y000                 </t>
  </si>
  <si>
    <t xml:space="preserve">78142 9Y00001                 </t>
  </si>
  <si>
    <t xml:space="preserve">78143 9Y00001                 </t>
  </si>
  <si>
    <t xml:space="preserve">62522/3 4U000                 </t>
  </si>
  <si>
    <t xml:space="preserve">17285 EN10001                 </t>
  </si>
  <si>
    <t xml:space="preserve">85032 EN000                   </t>
  </si>
  <si>
    <t xml:space="preserve">61413/4 B5010                 </t>
  </si>
  <si>
    <t xml:space="preserve">74317 JG00A                   </t>
  </si>
  <si>
    <t xml:space="preserve">74317 JG00A-K                 </t>
  </si>
  <si>
    <t xml:space="preserve">85032 JG00A                   </t>
  </si>
  <si>
    <t xml:space="preserve">85032 JG00ACE                 </t>
  </si>
  <si>
    <t xml:space="preserve">17285 JM00A                   </t>
  </si>
  <si>
    <t xml:space="preserve">73236 JM000                   </t>
  </si>
  <si>
    <t xml:space="preserve">79142 JM00A                   </t>
  </si>
  <si>
    <t xml:space="preserve">17285 1AA1A/2A                </t>
  </si>
  <si>
    <t xml:space="preserve">67408 1AA0A                   </t>
  </si>
  <si>
    <t xml:space="preserve">67409 1AA0A                   </t>
  </si>
  <si>
    <t xml:space="preserve">76742 1AA0A                   </t>
  </si>
  <si>
    <t xml:space="preserve">76743 1AA0A                   </t>
  </si>
  <si>
    <t xml:space="preserve">75636/7 1GR0A                 </t>
  </si>
  <si>
    <t xml:space="preserve">64124 JN20A                   </t>
  </si>
  <si>
    <t xml:space="preserve">64125 JN20A                   </t>
  </si>
  <si>
    <t xml:space="preserve">67418 JN20A                   </t>
  </si>
  <si>
    <t xml:space="preserve">75942/3 JN20A                 </t>
  </si>
  <si>
    <t xml:space="preserve">76731 JN21A                   </t>
  </si>
  <si>
    <t xml:space="preserve">78136 JN20A                   </t>
  </si>
  <si>
    <t xml:space="preserve">78137 JN20A                   </t>
  </si>
  <si>
    <t xml:space="preserve">78142/3 JN20A                 </t>
  </si>
  <si>
    <t xml:space="preserve">17422 1LB0C01                 </t>
  </si>
  <si>
    <t xml:space="preserve">17423 1LB0C01                 </t>
  </si>
  <si>
    <t xml:space="preserve">80633 1LC0A                   </t>
  </si>
  <si>
    <t xml:space="preserve">67332 1ZR0C                   </t>
  </si>
  <si>
    <t xml:space="preserve">62518 1JA0A                   </t>
  </si>
  <si>
    <t xml:space="preserve">62518 1JB0A                   </t>
  </si>
  <si>
    <t xml:space="preserve">62519 1JA0A                   </t>
  </si>
  <si>
    <t xml:space="preserve">62519 1JB0A                   </t>
  </si>
  <si>
    <t xml:space="preserve">77614 3VA0A                   </t>
  </si>
  <si>
    <t xml:space="preserve">77615 3VA0A                   </t>
  </si>
  <si>
    <t xml:space="preserve">751T7 6FK0A                   </t>
  </si>
  <si>
    <t xml:space="preserve">BRQP33552-1                   </t>
  </si>
  <si>
    <t xml:space="preserve">BRQP33553-1                   </t>
  </si>
  <si>
    <t xml:space="preserve">BRQP33554-1                   </t>
  </si>
  <si>
    <t xml:space="preserve">79112 AU100                   </t>
  </si>
  <si>
    <t xml:space="preserve">1133080G09          </t>
  </si>
  <si>
    <t xml:space="preserve">113312S60001        </t>
  </si>
  <si>
    <t xml:space="preserve">1133133G00-1        </t>
  </si>
  <si>
    <t xml:space="preserve">1133135G00-1        </t>
  </si>
  <si>
    <t xml:space="preserve">1133137G00-1        </t>
  </si>
  <si>
    <t xml:space="preserve">1133186G09          </t>
  </si>
  <si>
    <t xml:space="preserve">11331VK30001        </t>
  </si>
  <si>
    <t xml:space="preserve">172051VA0A          </t>
  </si>
  <si>
    <t xml:space="preserve">172051VB0A          </t>
  </si>
  <si>
    <t xml:space="preserve">172055TA0A          </t>
  </si>
  <si>
    <t xml:space="preserve">17206CY00A          </t>
  </si>
  <si>
    <t xml:space="preserve">17206CY10A          </t>
  </si>
  <si>
    <t xml:space="preserve">172168N00001        </t>
  </si>
  <si>
    <t xml:space="preserve">172168N00002        </t>
  </si>
  <si>
    <t xml:space="preserve">172168N001          </t>
  </si>
  <si>
    <t xml:space="preserve">17216CY00A          </t>
  </si>
  <si>
    <t xml:space="preserve">17217CY00A          </t>
  </si>
  <si>
    <t xml:space="preserve">172851AA1A          </t>
  </si>
  <si>
    <t xml:space="preserve">172851AA2A          </t>
  </si>
  <si>
    <t xml:space="preserve">172851LA0A01        </t>
  </si>
  <si>
    <t xml:space="preserve">172851LA0A02        </t>
  </si>
  <si>
    <t xml:space="preserve">172851LA1A01        </t>
  </si>
  <si>
    <t xml:space="preserve">172853XP0A01        </t>
  </si>
  <si>
    <t xml:space="preserve">172855YJ0A01        </t>
  </si>
  <si>
    <t xml:space="preserve">17285EN00001        </t>
  </si>
  <si>
    <t xml:space="preserve">17285EN00002        </t>
  </si>
  <si>
    <t xml:space="preserve">17285EN00003        </t>
  </si>
  <si>
    <t xml:space="preserve">17285EN10001        </t>
  </si>
  <si>
    <t xml:space="preserve">17285JM00A          </t>
  </si>
  <si>
    <t xml:space="preserve">172868H300          </t>
  </si>
  <si>
    <t xml:space="preserve">172868H30001        </t>
  </si>
  <si>
    <t xml:space="preserve">172868H30002        </t>
  </si>
  <si>
    <t xml:space="preserve">1742011G08          </t>
  </si>
  <si>
    <t xml:space="preserve">1742011G09          </t>
  </si>
  <si>
    <t xml:space="preserve">174221LB0C01        </t>
  </si>
  <si>
    <t xml:space="preserve">174231LB0C01        </t>
  </si>
  <si>
    <t xml:space="preserve">1742601G09          </t>
  </si>
  <si>
    <t xml:space="preserve">451151-1026P        </t>
  </si>
  <si>
    <t xml:space="preserve">451152-1025P        </t>
  </si>
  <si>
    <t xml:space="preserve">451155-1020P        </t>
  </si>
  <si>
    <t xml:space="preserve">451156-1020P        </t>
  </si>
  <si>
    <t xml:space="preserve">451621-1052P        </t>
  </si>
  <si>
    <t xml:space="preserve">451622-1028P        </t>
  </si>
  <si>
    <t xml:space="preserve">451631-1017P        </t>
  </si>
  <si>
    <t xml:space="preserve">451632-1005P        </t>
  </si>
  <si>
    <t xml:space="preserve">451631-1047P        </t>
  </si>
  <si>
    <t xml:space="preserve">451632-1029P        </t>
  </si>
  <si>
    <t xml:space="preserve">451633-1004P        </t>
  </si>
  <si>
    <t xml:space="preserve">451634-1004P        </t>
  </si>
  <si>
    <t xml:space="preserve">451633-1017P        </t>
  </si>
  <si>
    <t xml:space="preserve">451634-1016P        </t>
  </si>
  <si>
    <t xml:space="preserve">451671-1006P        </t>
  </si>
  <si>
    <t xml:space="preserve">451672-1006P        </t>
  </si>
  <si>
    <t xml:space="preserve">451671-1011P        </t>
  </si>
  <si>
    <t xml:space="preserve">451672-1011P        </t>
  </si>
  <si>
    <t xml:space="preserve">451671-1026P        </t>
  </si>
  <si>
    <t xml:space="preserve">451672-1025P        </t>
  </si>
  <si>
    <t xml:space="preserve">451673-1006P        </t>
  </si>
  <si>
    <t xml:space="preserve">451674-1006P        </t>
  </si>
  <si>
    <t xml:space="preserve">451673-1011P        </t>
  </si>
  <si>
    <t xml:space="preserve">451674-1011P        </t>
  </si>
  <si>
    <t xml:space="preserve">451673-1019P        </t>
  </si>
  <si>
    <t xml:space="preserve">451674-1019P        </t>
  </si>
  <si>
    <t xml:space="preserve">451673-1053P        </t>
  </si>
  <si>
    <t xml:space="preserve">451674-1053P        </t>
  </si>
  <si>
    <t xml:space="preserve">511623VA4A          </t>
  </si>
  <si>
    <t xml:space="preserve">5220AM7300          </t>
  </si>
  <si>
    <t xml:space="preserve">5220AM7400          </t>
  </si>
  <si>
    <t xml:space="preserve">5220AM7900          </t>
  </si>
  <si>
    <t xml:space="preserve">5220AM8000          </t>
  </si>
  <si>
    <t xml:space="preserve">5220AM8300          </t>
  </si>
  <si>
    <t xml:space="preserve">5220AM8400          </t>
  </si>
  <si>
    <t xml:space="preserve">5220AM9100          </t>
  </si>
  <si>
    <t xml:space="preserve">5220AM9200          </t>
  </si>
  <si>
    <t xml:space="preserve">5220AM9300          </t>
  </si>
  <si>
    <t xml:space="preserve">5220AM9400          </t>
  </si>
  <si>
    <t xml:space="preserve">5220AN0100          </t>
  </si>
  <si>
    <t xml:space="preserve">5220AN0200          </t>
  </si>
  <si>
    <t xml:space="preserve">5220AN1100          </t>
  </si>
  <si>
    <t xml:space="preserve">5220AN1200          </t>
  </si>
  <si>
    <t xml:space="preserve">5220AN290000        </t>
  </si>
  <si>
    <t xml:space="preserve">5220AN300000        </t>
  </si>
  <si>
    <t xml:space="preserve">5220AN4100          </t>
  </si>
  <si>
    <t xml:space="preserve">5220AN4200          </t>
  </si>
  <si>
    <t xml:space="preserve">5220AT9100          </t>
  </si>
  <si>
    <t xml:space="preserve">5220AT9200          </t>
  </si>
  <si>
    <t xml:space="preserve">5228A52100          </t>
  </si>
  <si>
    <t xml:space="preserve">5228A52200          </t>
  </si>
  <si>
    <t xml:space="preserve">5240C66500          </t>
  </si>
  <si>
    <t xml:space="preserve">5253BY9300          </t>
  </si>
  <si>
    <t xml:space="preserve">5253CG9800          </t>
  </si>
  <si>
    <t xml:space="preserve">5253BM5600          </t>
  </si>
  <si>
    <t xml:space="preserve">5253BX2700          </t>
  </si>
  <si>
    <t xml:space="preserve">5253BY6400          </t>
  </si>
  <si>
    <t xml:space="preserve">5253CA0700          </t>
  </si>
  <si>
    <t xml:space="preserve">5253CA0800          </t>
  </si>
  <si>
    <t xml:space="preserve">5253CA4500          </t>
  </si>
  <si>
    <t xml:space="preserve">5253CA4600          </t>
  </si>
  <si>
    <t xml:space="preserve">5253CA5700          </t>
  </si>
  <si>
    <t xml:space="preserve">5253CA5800          </t>
  </si>
  <si>
    <t xml:space="preserve">5253CA6500          </t>
  </si>
  <si>
    <t xml:space="preserve">5253CA6600          </t>
  </si>
  <si>
    <t xml:space="preserve">5253CA7300          </t>
  </si>
  <si>
    <t xml:space="preserve">5253CA7400          </t>
  </si>
  <si>
    <t xml:space="preserve">5253CA9500          </t>
  </si>
  <si>
    <t xml:space="preserve">5253CA9600          </t>
  </si>
  <si>
    <t xml:space="preserve">5253CB3100          </t>
  </si>
  <si>
    <t xml:space="preserve">5253CB3200          </t>
  </si>
  <si>
    <t xml:space="preserve">5253CB4700          </t>
  </si>
  <si>
    <t xml:space="preserve">5253CB4800          </t>
  </si>
  <si>
    <t xml:space="preserve">5253CC9700          </t>
  </si>
  <si>
    <t xml:space="preserve">5253CD4100          </t>
  </si>
  <si>
    <t xml:space="preserve">5253CD4300          </t>
  </si>
  <si>
    <t xml:space="preserve">5253CD5500          </t>
  </si>
  <si>
    <t xml:space="preserve">5253CD5600          </t>
  </si>
  <si>
    <t xml:space="preserve">5253CD6100          </t>
  </si>
  <si>
    <t xml:space="preserve">5253CD7100          </t>
  </si>
  <si>
    <t xml:space="preserve">5253CD7200          </t>
  </si>
  <si>
    <t xml:space="preserve">5253C0100BL         </t>
  </si>
  <si>
    <t xml:space="preserve">5253CF0200          </t>
  </si>
  <si>
    <t xml:space="preserve">5253CG9700          </t>
  </si>
  <si>
    <t xml:space="preserve">5253CJ1700          </t>
  </si>
  <si>
    <t xml:space="preserve">5253CJ1800          </t>
  </si>
  <si>
    <t xml:space="preserve">5253CJ2100          </t>
  </si>
  <si>
    <t xml:space="preserve">5253CJ2200          </t>
  </si>
  <si>
    <t xml:space="preserve">5253CJ9700          </t>
  </si>
  <si>
    <t xml:space="preserve">5253CJ9800          </t>
  </si>
  <si>
    <t xml:space="preserve">5253CK0900          </t>
  </si>
  <si>
    <t xml:space="preserve">5253CK1000          </t>
  </si>
  <si>
    <t xml:space="preserve">5253CK2900          </t>
  </si>
  <si>
    <t xml:space="preserve">5253CK3000          </t>
  </si>
  <si>
    <t xml:space="preserve">5253CQ4100          </t>
  </si>
  <si>
    <t xml:space="preserve">5253CQ4200          </t>
  </si>
  <si>
    <t xml:space="preserve">5253CQ4300          </t>
  </si>
  <si>
    <t xml:space="preserve">5253CS6800          </t>
  </si>
  <si>
    <t xml:space="preserve">53216B217101        </t>
  </si>
  <si>
    <t xml:space="preserve">542723XA0A          </t>
  </si>
  <si>
    <t xml:space="preserve">542733XA0A          </t>
  </si>
  <si>
    <t xml:space="preserve">542923XA0A          </t>
  </si>
  <si>
    <t xml:space="preserve">542933XA0A          </t>
  </si>
  <si>
    <t xml:space="preserve">542945YJ0A          </t>
  </si>
  <si>
    <t xml:space="preserve">542953XA0A          </t>
  </si>
  <si>
    <t xml:space="preserve">547240W00001        </t>
  </si>
  <si>
    <t xml:space="preserve">547340W00001        </t>
  </si>
  <si>
    <t xml:space="preserve">57131B5011          </t>
  </si>
  <si>
    <t xml:space="preserve">57131B5020          </t>
  </si>
  <si>
    <t xml:space="preserve">57132B5011          </t>
  </si>
  <si>
    <t xml:space="preserve">57132B5020          </t>
  </si>
  <si>
    <t xml:space="preserve">61137B5010          </t>
  </si>
  <si>
    <t xml:space="preserve">61138B5010          </t>
  </si>
  <si>
    <t xml:space="preserve">61161B5010          </t>
  </si>
  <si>
    <t xml:space="preserve">61161B5030          </t>
  </si>
  <si>
    <t xml:space="preserve">61162B5010          </t>
  </si>
  <si>
    <t xml:space="preserve">61162B5030          </t>
  </si>
  <si>
    <t xml:space="preserve">61175B5010          </t>
  </si>
  <si>
    <t xml:space="preserve">61176B5010          </t>
  </si>
  <si>
    <t xml:space="preserve">612123XA0A          </t>
  </si>
  <si>
    <t xml:space="preserve">612133XA0A          </t>
  </si>
  <si>
    <t xml:space="preserve">612133XE0A          </t>
  </si>
  <si>
    <t xml:space="preserve">612123XA2A          </t>
  </si>
  <si>
    <t xml:space="preserve">612133XA2A          </t>
  </si>
  <si>
    <t xml:space="preserve">612123XE2A          </t>
  </si>
  <si>
    <t xml:space="preserve">61231B5010          </t>
  </si>
  <si>
    <t xml:space="preserve">61232B5010          </t>
  </si>
  <si>
    <t xml:space="preserve">61231B5020          </t>
  </si>
  <si>
    <t xml:space="preserve">61232B5020          </t>
  </si>
  <si>
    <t xml:space="preserve">61231B5020-B        </t>
  </si>
  <si>
    <t xml:space="preserve">61232B5020-B        </t>
  </si>
  <si>
    <t xml:space="preserve">61231B5030          </t>
  </si>
  <si>
    <t xml:space="preserve">61232B5030          </t>
  </si>
  <si>
    <t xml:space="preserve">61413B5010          </t>
  </si>
  <si>
    <t xml:space="preserve">61414B5010          </t>
  </si>
  <si>
    <t xml:space="preserve">62030EQ30001        </t>
  </si>
  <si>
    <t xml:space="preserve">620326N000-B        </t>
  </si>
  <si>
    <t xml:space="preserve">620368H700          </t>
  </si>
  <si>
    <t xml:space="preserve">620388H710          </t>
  </si>
  <si>
    <t xml:space="preserve">622400M010          </t>
  </si>
  <si>
    <t xml:space="preserve">622404M500          </t>
  </si>
  <si>
    <t xml:space="preserve">625123VA3A          </t>
  </si>
  <si>
    <t xml:space="preserve">625124U000          </t>
  </si>
  <si>
    <t xml:space="preserve">625125WK0A          </t>
  </si>
  <si>
    <t xml:space="preserve">6251265F00          </t>
  </si>
  <si>
    <t xml:space="preserve">6251285F00          </t>
  </si>
  <si>
    <t xml:space="preserve">62512AU00001        </t>
  </si>
  <si>
    <t xml:space="preserve">625163VA3A          </t>
  </si>
  <si>
    <t xml:space="preserve">625164CB0A          </t>
  </si>
  <si>
    <t xml:space="preserve">625166MA0A          </t>
  </si>
  <si>
    <t xml:space="preserve">625181JA0A          </t>
  </si>
  <si>
    <t xml:space="preserve">625181JB0A          </t>
  </si>
  <si>
    <t xml:space="preserve">625186RA0A          </t>
  </si>
  <si>
    <t xml:space="preserve">625196RA0A          </t>
  </si>
  <si>
    <t xml:space="preserve">625191JA0A          </t>
  </si>
  <si>
    <t xml:space="preserve">625191JB0A          </t>
  </si>
  <si>
    <t xml:space="preserve">625221LA5A          </t>
  </si>
  <si>
    <t xml:space="preserve">625221VA0A          </t>
  </si>
  <si>
    <t xml:space="preserve">625220W000          </t>
  </si>
  <si>
    <t xml:space="preserve">625230W000          </t>
  </si>
  <si>
    <t xml:space="preserve">625221LA0A          </t>
  </si>
  <si>
    <t xml:space="preserve">625231LA0A          </t>
  </si>
  <si>
    <t xml:space="preserve">625223VA0A          </t>
  </si>
  <si>
    <t xml:space="preserve">625233VA0A          </t>
  </si>
  <si>
    <t xml:space="preserve">625224U000          </t>
  </si>
  <si>
    <t xml:space="preserve">625234U000          </t>
  </si>
  <si>
    <t xml:space="preserve">625225TA0A          </t>
  </si>
  <si>
    <t xml:space="preserve">625235TA0A          </t>
  </si>
  <si>
    <t xml:space="preserve">6252280F00          </t>
  </si>
  <si>
    <t xml:space="preserve">6252380F00          </t>
  </si>
  <si>
    <t xml:space="preserve">6252285F00          </t>
  </si>
  <si>
    <t xml:space="preserve">6252385F00          </t>
  </si>
  <si>
    <t xml:space="preserve">625231VA0A          </t>
  </si>
  <si>
    <t xml:space="preserve">625320W700-1        </t>
  </si>
  <si>
    <t xml:space="preserve">625321W200-1        </t>
  </si>
  <si>
    <t xml:space="preserve">625323VA1A          </t>
  </si>
  <si>
    <t xml:space="preserve">625324M410001       </t>
  </si>
  <si>
    <t xml:space="preserve">6253265F00          </t>
  </si>
  <si>
    <t xml:space="preserve">6253270F00          </t>
  </si>
  <si>
    <t xml:space="preserve">62532AU00001        </t>
  </si>
  <si>
    <t xml:space="preserve">62532VE000          </t>
  </si>
  <si>
    <t xml:space="preserve">62532VG200          </t>
  </si>
  <si>
    <t xml:space="preserve">62532WL00001        </t>
  </si>
  <si>
    <t xml:space="preserve">625321LA0A          </t>
  </si>
  <si>
    <t xml:space="preserve">625331LA0A          </t>
  </si>
  <si>
    <t xml:space="preserve">625334M41001        </t>
  </si>
  <si>
    <t xml:space="preserve">625414CB0A          </t>
  </si>
  <si>
    <t xml:space="preserve">625416MA0A          </t>
  </si>
  <si>
    <t xml:space="preserve">625906MA0A          </t>
  </si>
  <si>
    <t xml:space="preserve">62592VG200-01       </t>
  </si>
  <si>
    <t xml:space="preserve">62593VG200-01       </t>
  </si>
  <si>
    <t xml:space="preserve">631226GW0A          </t>
  </si>
  <si>
    <t xml:space="preserve">631236GW0A          </t>
  </si>
  <si>
    <t xml:space="preserve">641121JA0A-C        </t>
  </si>
  <si>
    <t xml:space="preserve">641121JA0A-B        </t>
  </si>
  <si>
    <t xml:space="preserve">641131JA0A-B        </t>
  </si>
  <si>
    <t xml:space="preserve">641123VA0A          </t>
  </si>
  <si>
    <t xml:space="preserve">641133VA0A          </t>
  </si>
  <si>
    <t xml:space="preserve">641125TA0A          </t>
  </si>
  <si>
    <t xml:space="preserve">641135TA0A          </t>
  </si>
  <si>
    <t xml:space="preserve">641126RA0A          </t>
  </si>
  <si>
    <t xml:space="preserve">641136RA0A          </t>
  </si>
  <si>
    <t xml:space="preserve">64112JG00A          </t>
  </si>
  <si>
    <t xml:space="preserve">64113JG00A          </t>
  </si>
  <si>
    <t xml:space="preserve">64112JGA00-E        </t>
  </si>
  <si>
    <t xml:space="preserve">64113JGA00-E        </t>
  </si>
  <si>
    <t xml:space="preserve">64112JH00A          </t>
  </si>
  <si>
    <t xml:space="preserve">64113JH00A          </t>
  </si>
  <si>
    <t xml:space="preserve">641131JA0A          </t>
  </si>
  <si>
    <t xml:space="preserve">641224CB0A          </t>
  </si>
  <si>
    <t xml:space="preserve">641234CB0A          </t>
  </si>
  <si>
    <t xml:space="preserve">641224CB0A-E        </t>
  </si>
  <si>
    <t xml:space="preserve">641234CB0A-E        </t>
  </si>
  <si>
    <t xml:space="preserve">641226RA0A          </t>
  </si>
  <si>
    <t xml:space="preserve">641236RA0A          </t>
  </si>
  <si>
    <t xml:space="preserve">64122EN000          </t>
  </si>
  <si>
    <t xml:space="preserve">64123EN000          </t>
  </si>
  <si>
    <t xml:space="preserve">641241AA0A          </t>
  </si>
  <si>
    <t xml:space="preserve">641241AA0A-K        </t>
  </si>
  <si>
    <t xml:space="preserve">641244CB0A          </t>
  </si>
  <si>
    <t xml:space="preserve">641244CB0A-G        </t>
  </si>
  <si>
    <t xml:space="preserve">641246RA0A          </t>
  </si>
  <si>
    <t xml:space="preserve">64124EN000          </t>
  </si>
  <si>
    <t xml:space="preserve">64124JN20A          </t>
  </si>
  <si>
    <t xml:space="preserve">641251AA0A          </t>
  </si>
  <si>
    <t xml:space="preserve">641251AA0A-K        </t>
  </si>
  <si>
    <t xml:space="preserve">641254CB0A          </t>
  </si>
  <si>
    <t xml:space="preserve">641254CB0A-G        </t>
  </si>
  <si>
    <t xml:space="preserve">641256RA0A          </t>
  </si>
  <si>
    <t xml:space="preserve">64125EN000          </t>
  </si>
  <si>
    <t xml:space="preserve">64125JN20A          </t>
  </si>
  <si>
    <t xml:space="preserve">641321LA0A          </t>
  </si>
  <si>
    <t xml:space="preserve">641321LA0A-G        </t>
  </si>
  <si>
    <t xml:space="preserve">641321AA0A          </t>
  </si>
  <si>
    <t xml:space="preserve">641331AA0A          </t>
  </si>
  <si>
    <t xml:space="preserve">64132AU000          </t>
  </si>
  <si>
    <t xml:space="preserve">64133AU000          </t>
  </si>
  <si>
    <t xml:space="preserve">641331LA0A          </t>
  </si>
  <si>
    <t xml:space="preserve">641421AA0A          </t>
  </si>
  <si>
    <t xml:space="preserve">641431AA0A          </t>
  </si>
  <si>
    <t xml:space="preserve">641421AA0A-K        </t>
  </si>
  <si>
    <t xml:space="preserve">641431AA0A-K        </t>
  </si>
  <si>
    <t xml:space="preserve">641421JA0A          </t>
  </si>
  <si>
    <t xml:space="preserve">641431JA0A          </t>
  </si>
  <si>
    <t xml:space="preserve">641423TU0A          </t>
  </si>
  <si>
    <t xml:space="preserve">64143JN20A          </t>
  </si>
  <si>
    <t xml:space="preserve">64143JN20A-E        </t>
  </si>
  <si>
    <t xml:space="preserve">641786RA0A          </t>
  </si>
  <si>
    <t xml:space="preserve">641796RA0A          </t>
  </si>
  <si>
    <t xml:space="preserve">641821AA0A          </t>
  </si>
  <si>
    <t xml:space="preserve">641831AA0A          </t>
  </si>
  <si>
    <t xml:space="preserve">641821LA0A          </t>
  </si>
  <si>
    <t xml:space="preserve">641831LA0A          </t>
  </si>
  <si>
    <t xml:space="preserve">641824CB0A          </t>
  </si>
  <si>
    <t xml:space="preserve">641834CB0A          </t>
  </si>
  <si>
    <t xml:space="preserve">641824M41001        </t>
  </si>
  <si>
    <t xml:space="preserve">641834M41001        </t>
  </si>
  <si>
    <t xml:space="preserve">641824M410-G        </t>
  </si>
  <si>
    <t xml:space="preserve">641834M410-G        </t>
  </si>
  <si>
    <t xml:space="preserve">641825M01001        </t>
  </si>
  <si>
    <t xml:space="preserve">641835M01001        </t>
  </si>
  <si>
    <t xml:space="preserve">641826MA0A          </t>
  </si>
  <si>
    <t xml:space="preserve">641836MA0A          </t>
  </si>
  <si>
    <t xml:space="preserve">641826RA0A          </t>
  </si>
  <si>
    <t xml:space="preserve">641836RA0A          </t>
  </si>
  <si>
    <t xml:space="preserve">641826RA1A          </t>
  </si>
  <si>
    <t xml:space="preserve">641836RA1A          </t>
  </si>
  <si>
    <t xml:space="preserve">64182EN000          </t>
  </si>
  <si>
    <t xml:space="preserve">64183EN000          </t>
  </si>
  <si>
    <t xml:space="preserve">64182JG00A          </t>
  </si>
  <si>
    <t xml:space="preserve">64183JG00A          </t>
  </si>
  <si>
    <t xml:space="preserve">64184JG00A          </t>
  </si>
  <si>
    <t xml:space="preserve">641844CB0A          </t>
  </si>
  <si>
    <t xml:space="preserve">641854CB0A          </t>
  </si>
  <si>
    <t xml:space="preserve">641846MA0A          </t>
  </si>
  <si>
    <t xml:space="preserve">641856MA0A          </t>
  </si>
  <si>
    <t xml:space="preserve">64184JN20A          </t>
  </si>
  <si>
    <t xml:space="preserve">64185JN20A          </t>
  </si>
  <si>
    <t xml:space="preserve">64184JN20A-E        </t>
  </si>
  <si>
    <t xml:space="preserve">64185JN20A-E        </t>
  </si>
  <si>
    <t xml:space="preserve">64185JG00A          </t>
  </si>
  <si>
    <t xml:space="preserve">641946RA0A          </t>
  </si>
  <si>
    <t xml:space="preserve">641956RA0A          </t>
  </si>
  <si>
    <t xml:space="preserve">641C2JG00A          </t>
  </si>
  <si>
    <t xml:space="preserve">641C3JG00A          </t>
  </si>
  <si>
    <t xml:space="preserve">641G06RA0A          </t>
  </si>
  <si>
    <t xml:space="preserve">641G16RA0A          </t>
  </si>
  <si>
    <t xml:space="preserve">64828D0109          </t>
  </si>
  <si>
    <t xml:space="preserve">64828D0109-G        </t>
  </si>
  <si>
    <t xml:space="preserve">656165TA0A          </t>
  </si>
  <si>
    <t xml:space="preserve">65616JM00A          </t>
  </si>
  <si>
    <t xml:space="preserve">65616JN20A          </t>
  </si>
  <si>
    <t xml:space="preserve">663123VA1C          </t>
  </si>
  <si>
    <t xml:space="preserve">663124CB0A          </t>
  </si>
  <si>
    <t xml:space="preserve">663124M410          </t>
  </si>
  <si>
    <t xml:space="preserve">663125M410          </t>
  </si>
  <si>
    <t xml:space="preserve">663125WK1C          </t>
  </si>
  <si>
    <t xml:space="preserve">663126M000          </t>
  </si>
  <si>
    <t xml:space="preserve">66312EN000          </t>
  </si>
  <si>
    <t xml:space="preserve">66312JG00A          </t>
  </si>
  <si>
    <t xml:space="preserve">66316JN20A          </t>
  </si>
  <si>
    <t xml:space="preserve">663196RA0A          </t>
  </si>
  <si>
    <t xml:space="preserve">66319CA00001        </t>
  </si>
  <si>
    <t xml:space="preserve">66319EN000          </t>
  </si>
  <si>
    <t xml:space="preserve">663226RA0A          </t>
  </si>
  <si>
    <t xml:space="preserve">663236RA0A          </t>
  </si>
  <si>
    <t xml:space="preserve">663228H300          </t>
  </si>
  <si>
    <t xml:space="preserve">663238H300          </t>
  </si>
  <si>
    <t xml:space="preserve">663228H900          </t>
  </si>
  <si>
    <t xml:space="preserve">663238H900          </t>
  </si>
  <si>
    <t xml:space="preserve">663241AA0A01        </t>
  </si>
  <si>
    <t xml:space="preserve">663251AA0A01        </t>
  </si>
  <si>
    <t xml:space="preserve">663241AE0A01        </t>
  </si>
  <si>
    <t xml:space="preserve">663251AE0A01        </t>
  </si>
  <si>
    <t xml:space="preserve">66355JN20A          </t>
  </si>
  <si>
    <t xml:space="preserve">663626RA0A          </t>
  </si>
  <si>
    <t xml:space="preserve">663621GR0A          </t>
  </si>
  <si>
    <t xml:space="preserve">663631GR0A          </t>
  </si>
  <si>
    <t xml:space="preserve">6681292G00          </t>
  </si>
  <si>
    <t xml:space="preserve">6681292G10          </t>
  </si>
  <si>
    <t xml:space="preserve">671121AE0A          </t>
  </si>
  <si>
    <t xml:space="preserve">671124CB0A          </t>
  </si>
  <si>
    <t xml:space="preserve">671124CC0A          </t>
  </si>
  <si>
    <t xml:space="preserve">67112JG00A          </t>
  </si>
  <si>
    <t xml:space="preserve">67112JG40A          </t>
  </si>
  <si>
    <t xml:space="preserve">67112JM00A          </t>
  </si>
  <si>
    <t xml:space="preserve">671224M409          </t>
  </si>
  <si>
    <t xml:space="preserve">671225M019          </t>
  </si>
  <si>
    <t xml:space="preserve">671228H30001        </t>
  </si>
  <si>
    <t xml:space="preserve">671228H70001        </t>
  </si>
  <si>
    <t xml:space="preserve">671228H90001        </t>
  </si>
  <si>
    <t xml:space="preserve">671234M400          </t>
  </si>
  <si>
    <t xml:space="preserve">671238H30001        </t>
  </si>
  <si>
    <t xml:space="preserve">671238H70001        </t>
  </si>
  <si>
    <t xml:space="preserve">671238H90001        </t>
  </si>
  <si>
    <t xml:space="preserve">671C11JB0A          </t>
  </si>
  <si>
    <t xml:space="preserve">673091LA0A          </t>
  </si>
  <si>
    <t xml:space="preserve">6733115G11          </t>
  </si>
  <si>
    <t xml:space="preserve">6733121G00          </t>
  </si>
  <si>
    <t xml:space="preserve">6733121G00-B        </t>
  </si>
  <si>
    <t xml:space="preserve">6733121G00-E        </t>
  </si>
  <si>
    <t xml:space="preserve">673321LA0A          </t>
  </si>
  <si>
    <t xml:space="preserve">673321LA0B          </t>
  </si>
  <si>
    <t xml:space="preserve">673321LA0C          </t>
  </si>
  <si>
    <t xml:space="preserve">673321ZR0A          </t>
  </si>
  <si>
    <t xml:space="preserve">673321ZR0B          </t>
  </si>
  <si>
    <t xml:space="preserve">673321ZR0C          </t>
  </si>
  <si>
    <t xml:space="preserve">673324M400          </t>
  </si>
  <si>
    <t xml:space="preserve">673325M000          </t>
  </si>
  <si>
    <t xml:space="preserve">67332EN000          </t>
  </si>
  <si>
    <t xml:space="preserve">673361LA0A          </t>
  </si>
  <si>
    <t xml:space="preserve">67338JN20A          </t>
  </si>
  <si>
    <t xml:space="preserve">673381AE0A          </t>
  </si>
  <si>
    <t xml:space="preserve">673391AA0A          </t>
  </si>
  <si>
    <t xml:space="preserve">673391AT0A          </t>
  </si>
  <si>
    <t xml:space="preserve">673391AT0B          </t>
  </si>
  <si>
    <t xml:space="preserve">674081AA0A          </t>
  </si>
  <si>
    <t xml:space="preserve">674081GR0A          </t>
  </si>
  <si>
    <t xml:space="preserve">674091GR0A          </t>
  </si>
  <si>
    <t xml:space="preserve">674081JA0A          </t>
  </si>
  <si>
    <t xml:space="preserve">674091JA0A          </t>
  </si>
  <si>
    <t xml:space="preserve">674081JB0A          </t>
  </si>
  <si>
    <t xml:space="preserve">674091JB0A          </t>
  </si>
  <si>
    <t xml:space="preserve">674084M400          </t>
  </si>
  <si>
    <t xml:space="preserve">674094M400          </t>
  </si>
  <si>
    <t xml:space="preserve">674089Y000          </t>
  </si>
  <si>
    <t xml:space="preserve">674099Y000          </t>
  </si>
  <si>
    <t xml:space="preserve">67408EN000          </t>
  </si>
  <si>
    <t xml:space="preserve">67409EN000          </t>
  </si>
  <si>
    <t xml:space="preserve">67408JN20A          </t>
  </si>
  <si>
    <t xml:space="preserve">67409JN20A          </t>
  </si>
  <si>
    <t xml:space="preserve">67408JN20A-E        </t>
  </si>
  <si>
    <t xml:space="preserve">67409JN20A-E        </t>
  </si>
  <si>
    <t xml:space="preserve">674091AA0A          </t>
  </si>
  <si>
    <t xml:space="preserve">674121AE0A          </t>
  </si>
  <si>
    <t xml:space="preserve">674121AE0B          </t>
  </si>
  <si>
    <t xml:space="preserve">67412JN20A          </t>
  </si>
  <si>
    <t xml:space="preserve">67412JN20A-G        </t>
  </si>
  <si>
    <t xml:space="preserve">67412JN90A          </t>
  </si>
  <si>
    <t xml:space="preserve">67412JN90A-E        </t>
  </si>
  <si>
    <t xml:space="preserve">674131AA0A          </t>
  </si>
  <si>
    <t xml:space="preserve">674131AA0B          </t>
  </si>
  <si>
    <t xml:space="preserve">674131AE0A          </t>
  </si>
  <si>
    <t xml:space="preserve">674131VA0A          </t>
  </si>
  <si>
    <t xml:space="preserve">674135TA0A          </t>
  </si>
  <si>
    <t xml:space="preserve">674136RA0ABL        </t>
  </si>
  <si>
    <t xml:space="preserve">674136RL0B          </t>
  </si>
  <si>
    <t xml:space="preserve">674136US0B          </t>
  </si>
  <si>
    <t xml:space="preserve">67413JN20A          </t>
  </si>
  <si>
    <t xml:space="preserve">67413JN20A-G        </t>
  </si>
  <si>
    <t xml:space="preserve">67413JN90A          </t>
  </si>
  <si>
    <t xml:space="preserve">67413JN90A-E        </t>
  </si>
  <si>
    <t xml:space="preserve">67416JG01A          </t>
  </si>
  <si>
    <t xml:space="preserve">67416JG01A-G        </t>
  </si>
  <si>
    <t xml:space="preserve">674184CB0A          </t>
  </si>
  <si>
    <t xml:space="preserve">67418JN20A          </t>
  </si>
  <si>
    <t xml:space="preserve">674191AT0A          </t>
  </si>
  <si>
    <t xml:space="preserve">67419JN20A          </t>
  </si>
  <si>
    <t xml:space="preserve">67419JN90A          </t>
  </si>
  <si>
    <t xml:space="preserve">674664CB0A          </t>
  </si>
  <si>
    <t xml:space="preserve">674664CB0A-E        </t>
  </si>
  <si>
    <t xml:space="preserve">67466JN20A          </t>
  </si>
  <si>
    <t xml:space="preserve">674666RA0A          </t>
  </si>
  <si>
    <t xml:space="preserve">674676RA0A          </t>
  </si>
  <si>
    <t xml:space="preserve">674674CC0A          </t>
  </si>
  <si>
    <t xml:space="preserve">674674CC0A-E        </t>
  </si>
  <si>
    <t xml:space="preserve">675031JA0ACE        </t>
  </si>
  <si>
    <t xml:space="preserve">676121GR0AT1        </t>
  </si>
  <si>
    <t xml:space="preserve">676121GR0AT2        </t>
  </si>
  <si>
    <t xml:space="preserve">676131GR0AT1        </t>
  </si>
  <si>
    <t xml:space="preserve">676131GR0AT2        </t>
  </si>
  <si>
    <t xml:space="preserve">676325TA0A          </t>
  </si>
  <si>
    <t xml:space="preserve">67632JM00A          </t>
  </si>
  <si>
    <t xml:space="preserve">67633JM00A          </t>
  </si>
  <si>
    <t xml:space="preserve">678701AE0A03        </t>
  </si>
  <si>
    <t xml:space="preserve">678701AE0A04        </t>
  </si>
  <si>
    <t xml:space="preserve">678701AE0A05        </t>
  </si>
  <si>
    <t xml:space="preserve">678701JA0A03        </t>
  </si>
  <si>
    <t xml:space="preserve">678701JA0A04        </t>
  </si>
  <si>
    <t xml:space="preserve">678701JA0A06        </t>
  </si>
  <si>
    <t xml:space="preserve">678701JB0A03        </t>
  </si>
  <si>
    <t xml:space="preserve">678701JB0A04        </t>
  </si>
  <si>
    <t xml:space="preserve">678701JB0A06        </t>
  </si>
  <si>
    <t xml:space="preserve">678701VA0A06        </t>
  </si>
  <si>
    <t xml:space="preserve">678701ZR0A03        </t>
  </si>
  <si>
    <t xml:space="preserve">678701ZR0A04        </t>
  </si>
  <si>
    <t xml:space="preserve">67870JN20A03        </t>
  </si>
  <si>
    <t xml:space="preserve">67870JN20A04        </t>
  </si>
  <si>
    <t xml:space="preserve">67870JN20A05        </t>
  </si>
  <si>
    <t xml:space="preserve">73141JM010          </t>
  </si>
  <si>
    <t xml:space="preserve">73152JM010          </t>
  </si>
  <si>
    <t xml:space="preserve">73153JM010          </t>
  </si>
  <si>
    <t xml:space="preserve">732113VA0A          </t>
  </si>
  <si>
    <t xml:space="preserve">732113XA0A          </t>
  </si>
  <si>
    <t xml:space="preserve">732113XE0A          </t>
  </si>
  <si>
    <t xml:space="preserve">732114CC1A          </t>
  </si>
  <si>
    <t xml:space="preserve">732115TA0A          </t>
  </si>
  <si>
    <t xml:space="preserve">73211JM000          </t>
  </si>
  <si>
    <t xml:space="preserve">73211JN22A          </t>
  </si>
  <si>
    <t xml:space="preserve">732123XC0A          </t>
  </si>
  <si>
    <t xml:space="preserve">73231JN22A          </t>
  </si>
  <si>
    <t xml:space="preserve">732323XC0A          </t>
  </si>
  <si>
    <t xml:space="preserve">73232JM000          </t>
  </si>
  <si>
    <t xml:space="preserve">732333VA0A          </t>
  </si>
  <si>
    <t xml:space="preserve">732333XC0A          </t>
  </si>
  <si>
    <t xml:space="preserve">732333XC0B          </t>
  </si>
  <si>
    <t xml:space="preserve">732333XC0C          </t>
  </si>
  <si>
    <t xml:space="preserve">732333XE0A          </t>
  </si>
  <si>
    <t xml:space="preserve">732333XE0B          </t>
  </si>
  <si>
    <t xml:space="preserve">732333XE0C          </t>
  </si>
  <si>
    <t xml:space="preserve">732343VA0A          </t>
  </si>
  <si>
    <t xml:space="preserve">732353VA0A          </t>
  </si>
  <si>
    <t xml:space="preserve">73236JM000          </t>
  </si>
  <si>
    <t xml:space="preserve">73237JM000          </t>
  </si>
  <si>
    <t xml:space="preserve">732424M700          </t>
  </si>
  <si>
    <t xml:space="preserve">732425TA0A          </t>
  </si>
  <si>
    <t xml:space="preserve">73252JM000          </t>
  </si>
  <si>
    <t xml:space="preserve">732564M500          </t>
  </si>
  <si>
    <t xml:space="preserve">732624M500          </t>
  </si>
  <si>
    <t xml:space="preserve">732625TA0A          </t>
  </si>
  <si>
    <t xml:space="preserve">732725TA0A          </t>
  </si>
  <si>
    <t xml:space="preserve">742233XA0A          </t>
  </si>
  <si>
    <t xml:space="preserve">742823XA0AUF        </t>
  </si>
  <si>
    <t xml:space="preserve">742823XE0AUF        </t>
  </si>
  <si>
    <t xml:space="preserve">742825YJ0A          </t>
  </si>
  <si>
    <t xml:space="preserve">742825YJ0B          </t>
  </si>
  <si>
    <t xml:space="preserve">742825YJ0D          </t>
  </si>
  <si>
    <t xml:space="preserve">742833XA0A          </t>
  </si>
  <si>
    <t xml:space="preserve">742833XA0B          </t>
  </si>
  <si>
    <t xml:space="preserve">742D13XA0A          </t>
  </si>
  <si>
    <t xml:space="preserve">742D13XA0B          </t>
  </si>
  <si>
    <t xml:space="preserve">743171AA0A          </t>
  </si>
  <si>
    <t xml:space="preserve">743174BD0A          </t>
  </si>
  <si>
    <t xml:space="preserve">743174CB0A          </t>
  </si>
  <si>
    <t xml:space="preserve">74317JG00A          </t>
  </si>
  <si>
    <t xml:space="preserve">74317JG00A-K        </t>
  </si>
  <si>
    <t xml:space="preserve">743225YJ0A          </t>
  </si>
  <si>
    <t xml:space="preserve">743233XA0A          </t>
  </si>
  <si>
    <t xml:space="preserve">743263XA0A          </t>
  </si>
  <si>
    <t xml:space="preserve">743273XA0A          </t>
  </si>
  <si>
    <t xml:space="preserve">743283XA0A          </t>
  </si>
  <si>
    <t xml:space="preserve">743293XN0A          </t>
  </si>
  <si>
    <t xml:space="preserve">7433201G00          </t>
  </si>
  <si>
    <t xml:space="preserve">743321AA0A          </t>
  </si>
  <si>
    <t xml:space="preserve">743321LA0A          </t>
  </si>
  <si>
    <t xml:space="preserve">74332CA000          </t>
  </si>
  <si>
    <t xml:space="preserve">743323VA0A          </t>
  </si>
  <si>
    <t xml:space="preserve">743333VA0A          </t>
  </si>
  <si>
    <t xml:space="preserve">743324CB0A          </t>
  </si>
  <si>
    <t xml:space="preserve">743334CB0A          </t>
  </si>
  <si>
    <t xml:space="preserve">743324M400          </t>
  </si>
  <si>
    <t xml:space="preserve">743334M400          </t>
  </si>
  <si>
    <t xml:space="preserve">743326RA0A          </t>
  </si>
  <si>
    <t xml:space="preserve">743336RA0A          </t>
  </si>
  <si>
    <t xml:space="preserve">7433301G00          </t>
  </si>
  <si>
    <t xml:space="preserve">743331AA0A          </t>
  </si>
  <si>
    <t xml:space="preserve">743331LA0A          </t>
  </si>
  <si>
    <t xml:space="preserve">743338H70001        </t>
  </si>
  <si>
    <t xml:space="preserve">743423VA0A          </t>
  </si>
  <si>
    <t xml:space="preserve">743433VA0A          </t>
  </si>
  <si>
    <t xml:space="preserve">743464M400          </t>
  </si>
  <si>
    <t xml:space="preserve">743464M400-G        </t>
  </si>
  <si>
    <t xml:space="preserve">743468H300          </t>
  </si>
  <si>
    <t xml:space="preserve">74352EN012          </t>
  </si>
  <si>
    <t xml:space="preserve">74353EN012          </t>
  </si>
  <si>
    <t xml:space="preserve">743561AA0A          </t>
  </si>
  <si>
    <t xml:space="preserve">743564CB0A          </t>
  </si>
  <si>
    <t xml:space="preserve">743564CB0A-G        </t>
  </si>
  <si>
    <t xml:space="preserve">743564CE0A          </t>
  </si>
  <si>
    <t xml:space="preserve">743564CE0A-B        </t>
  </si>
  <si>
    <t xml:space="preserve">743564CE0A-E        </t>
  </si>
  <si>
    <t xml:space="preserve">743568H300          </t>
  </si>
  <si>
    <t xml:space="preserve">74356AW000          </t>
  </si>
  <si>
    <t xml:space="preserve">74356JG00A          </t>
  </si>
  <si>
    <t xml:space="preserve">74356JG00A-B        </t>
  </si>
  <si>
    <t xml:space="preserve">743621LA0A          </t>
  </si>
  <si>
    <t xml:space="preserve">743631LA0A          </t>
  </si>
  <si>
    <t xml:space="preserve">743661GR0A          </t>
  </si>
  <si>
    <t xml:space="preserve">743661GR0B          </t>
  </si>
  <si>
    <t xml:space="preserve">743661LA0B          </t>
  </si>
  <si>
    <t xml:space="preserve">743664CB0A          </t>
  </si>
  <si>
    <t xml:space="preserve">74366JG00A          </t>
  </si>
  <si>
    <t xml:space="preserve">74366JM00A          </t>
  </si>
  <si>
    <t xml:space="preserve">743671GR0A          </t>
  </si>
  <si>
    <t xml:space="preserve">743671GR0B          </t>
  </si>
  <si>
    <t xml:space="preserve">743724CB0A          </t>
  </si>
  <si>
    <t xml:space="preserve">743726RA0A          </t>
  </si>
  <si>
    <t xml:space="preserve">74372EN000          </t>
  </si>
  <si>
    <t xml:space="preserve">74372EN100          </t>
  </si>
  <si>
    <t xml:space="preserve">743843XA0A          </t>
  </si>
  <si>
    <t xml:space="preserve">743F21GR0A          </t>
  </si>
  <si>
    <t xml:space="preserve">743F31GR0A          </t>
  </si>
  <si>
    <t xml:space="preserve">743F21GR0C          </t>
  </si>
  <si>
    <t xml:space="preserve">743F31GR0C          </t>
  </si>
  <si>
    <t xml:space="preserve">743F21GR0D          </t>
  </si>
  <si>
    <t xml:space="preserve">743F31GR0D          </t>
  </si>
  <si>
    <t xml:space="preserve">743F21GR0E          </t>
  </si>
  <si>
    <t xml:space="preserve">743F31GR0E          </t>
  </si>
  <si>
    <t xml:space="preserve">743F3JM00A          </t>
  </si>
  <si>
    <t xml:space="preserve">743F63XA0A          </t>
  </si>
  <si>
    <t xml:space="preserve">743F73XA0A          </t>
  </si>
  <si>
    <t xml:space="preserve">743R23XA0A          </t>
  </si>
  <si>
    <t xml:space="preserve">743R33XA0A          </t>
  </si>
  <si>
    <t xml:space="preserve">743R43XA0A          </t>
  </si>
  <si>
    <t xml:space="preserve">745161GR0A          </t>
  </si>
  <si>
    <t xml:space="preserve">745161JA0A          </t>
  </si>
  <si>
    <t xml:space="preserve">745161JB0A          </t>
  </si>
  <si>
    <t xml:space="preserve">745166RA0A          </t>
  </si>
  <si>
    <t xml:space="preserve">745168H310          </t>
  </si>
  <si>
    <t xml:space="preserve">74516EN000          </t>
  </si>
  <si>
    <t xml:space="preserve">74516EN100          </t>
  </si>
  <si>
    <t xml:space="preserve">74516EQ000          </t>
  </si>
  <si>
    <t xml:space="preserve">74516EQ500          </t>
  </si>
  <si>
    <t xml:space="preserve">745164CE0A          </t>
  </si>
  <si>
    <t xml:space="preserve">745174CE0A          </t>
  </si>
  <si>
    <t xml:space="preserve">745164CE0A-E        </t>
  </si>
  <si>
    <t xml:space="preserve">745174CE0A-E        </t>
  </si>
  <si>
    <t xml:space="preserve">745164CE1A          </t>
  </si>
  <si>
    <t xml:space="preserve">745174CE1A          </t>
  </si>
  <si>
    <t xml:space="preserve">745166FM0A          </t>
  </si>
  <si>
    <t xml:space="preserve">745176FM0A          </t>
  </si>
  <si>
    <t xml:space="preserve">745166MA0A          </t>
  </si>
  <si>
    <t xml:space="preserve">745176MA0A          </t>
  </si>
  <si>
    <t xml:space="preserve">745171JA0A          </t>
  </si>
  <si>
    <t xml:space="preserve">745171JB0A          </t>
  </si>
  <si>
    <t xml:space="preserve">745221LA0A          </t>
  </si>
  <si>
    <t xml:space="preserve">745261LA0A          </t>
  </si>
  <si>
    <t xml:space="preserve">745321LA0A          </t>
  </si>
  <si>
    <t xml:space="preserve">74532CA000          </t>
  </si>
  <si>
    <t xml:space="preserve">745321JA1A          </t>
  </si>
  <si>
    <t xml:space="preserve">745331JA1A          </t>
  </si>
  <si>
    <t xml:space="preserve">745393XA0A          </t>
  </si>
  <si>
    <t xml:space="preserve">745421LA0A          </t>
  </si>
  <si>
    <t xml:space="preserve">745421LA0B          </t>
  </si>
  <si>
    <t xml:space="preserve">74542JM00A          </t>
  </si>
  <si>
    <t xml:space="preserve">745426MR0A          </t>
  </si>
  <si>
    <t xml:space="preserve">745436MR0A          </t>
  </si>
  <si>
    <t xml:space="preserve">745481LA0A          </t>
  </si>
  <si>
    <t xml:space="preserve">745481LA0B          </t>
  </si>
  <si>
    <t xml:space="preserve">745481LS0B          </t>
  </si>
  <si>
    <t xml:space="preserve">745543XA0A          </t>
  </si>
  <si>
    <t xml:space="preserve">745543XA0B          </t>
  </si>
  <si>
    <t xml:space="preserve">745543XR0A          </t>
  </si>
  <si>
    <t xml:space="preserve">745585TA0A          </t>
  </si>
  <si>
    <t xml:space="preserve">745581LA0A          </t>
  </si>
  <si>
    <t xml:space="preserve">745591LA0A          </t>
  </si>
  <si>
    <t xml:space="preserve">745581LA0A-B        </t>
  </si>
  <si>
    <t xml:space="preserve">745591LA0A-B        </t>
  </si>
  <si>
    <t xml:space="preserve">745595TA0A          </t>
  </si>
  <si>
    <t xml:space="preserve">745685TA0A          </t>
  </si>
  <si>
    <t xml:space="preserve">745861LA0A          </t>
  </si>
  <si>
    <t xml:space="preserve">745871LA0A          </t>
  </si>
  <si>
    <t xml:space="preserve">745861LA0A-G        </t>
  </si>
  <si>
    <t xml:space="preserve">745871LA0A-G        </t>
  </si>
  <si>
    <t xml:space="preserve">745B61LA0A          </t>
  </si>
  <si>
    <t xml:space="preserve">745B71LA0A          </t>
  </si>
  <si>
    <t xml:space="preserve">745B61LA0A-G        </t>
  </si>
  <si>
    <t xml:space="preserve">745B71LA0A-G        </t>
  </si>
  <si>
    <t xml:space="preserve">745G31GR0A          </t>
  </si>
  <si>
    <t xml:space="preserve">745J41GR0A          </t>
  </si>
  <si>
    <t xml:space="preserve">745J51GR0A          </t>
  </si>
  <si>
    <t xml:space="preserve">745P41LA0B          </t>
  </si>
  <si>
    <t xml:space="preserve">745Q21JA0A          </t>
  </si>
  <si>
    <t xml:space="preserve">745Q31JA0A          </t>
  </si>
  <si>
    <t xml:space="preserve">746231JB0A01        </t>
  </si>
  <si>
    <t xml:space="preserve">74753EN00A          </t>
  </si>
  <si>
    <t xml:space="preserve">74754CA000          </t>
  </si>
  <si>
    <t xml:space="preserve">74754CA000-E        </t>
  </si>
  <si>
    <t xml:space="preserve">7475565Y0001        </t>
  </si>
  <si>
    <t xml:space="preserve">7475573R0001        </t>
  </si>
  <si>
    <t xml:space="preserve">74758EN100          </t>
  </si>
  <si>
    <t xml:space="preserve">74762CA01A          </t>
  </si>
  <si>
    <t xml:space="preserve">74763EN000          </t>
  </si>
  <si>
    <t xml:space="preserve">747729Y300          </t>
  </si>
  <si>
    <t xml:space="preserve">747729Y300-E        </t>
  </si>
  <si>
    <t xml:space="preserve">74772EN100          </t>
  </si>
  <si>
    <t xml:space="preserve">74798JM00ACE        </t>
  </si>
  <si>
    <t xml:space="preserve">7481101G0A          </t>
  </si>
  <si>
    <t xml:space="preserve">7481108G00          </t>
  </si>
  <si>
    <t xml:space="preserve">7481131G0A          </t>
  </si>
  <si>
    <t xml:space="preserve">748113S800          </t>
  </si>
  <si>
    <t xml:space="preserve">748113S810          </t>
  </si>
  <si>
    <t xml:space="preserve">74811VJ30A          </t>
  </si>
  <si>
    <t xml:space="preserve">74811VJ40A          </t>
  </si>
  <si>
    <t xml:space="preserve">748B21GR0ATE        </t>
  </si>
  <si>
    <t xml:space="preserve">748B31GR0ATE        </t>
  </si>
  <si>
    <t xml:space="preserve">751121AA0A          </t>
  </si>
  <si>
    <t xml:space="preserve">751121JA0A          </t>
  </si>
  <si>
    <t xml:space="preserve">751121JA0AT2        </t>
  </si>
  <si>
    <t xml:space="preserve">751123NU0A          </t>
  </si>
  <si>
    <t xml:space="preserve">751123VA0A          </t>
  </si>
  <si>
    <t xml:space="preserve">751123VA0AT2        </t>
  </si>
  <si>
    <t xml:space="preserve">751123XA0A          </t>
  </si>
  <si>
    <t xml:space="preserve">751123XE0A          </t>
  </si>
  <si>
    <t xml:space="preserve">751125TA0A          </t>
  </si>
  <si>
    <t xml:space="preserve">751125TA0AT2        </t>
  </si>
  <si>
    <t xml:space="preserve">751125YJ0A          </t>
  </si>
  <si>
    <t xml:space="preserve">751126RA0A          </t>
  </si>
  <si>
    <t xml:space="preserve">75112CA00001        </t>
  </si>
  <si>
    <t xml:space="preserve">75112EN000          </t>
  </si>
  <si>
    <t xml:space="preserve">75112JG00A02        </t>
  </si>
  <si>
    <t xml:space="preserve">75112JG00A-K        </t>
  </si>
  <si>
    <t xml:space="preserve">751121AA0AT1        </t>
  </si>
  <si>
    <t xml:space="preserve">751131AA0AT1        </t>
  </si>
  <si>
    <t xml:space="preserve">751121JA0AT1        </t>
  </si>
  <si>
    <t xml:space="preserve">751131JA0AT1        </t>
  </si>
  <si>
    <t xml:space="preserve">751123VA0AT1        </t>
  </si>
  <si>
    <t xml:space="preserve">751133VA0AT1        </t>
  </si>
  <si>
    <t xml:space="preserve">751125TA0AT1        </t>
  </si>
  <si>
    <t xml:space="preserve">751135TA0AT1        </t>
  </si>
  <si>
    <t xml:space="preserve">75112JG00A01        </t>
  </si>
  <si>
    <t xml:space="preserve">75113JG00A01        </t>
  </si>
  <si>
    <t xml:space="preserve">75112JN20AT1        </t>
  </si>
  <si>
    <t xml:space="preserve">75113JN20AT1        </t>
  </si>
  <si>
    <t xml:space="preserve">75112JN20AT2        </t>
  </si>
  <si>
    <t xml:space="preserve">75113JN20AT2        </t>
  </si>
  <si>
    <t xml:space="preserve">751131AA0A          </t>
  </si>
  <si>
    <t xml:space="preserve">751131JA0A          </t>
  </si>
  <si>
    <t xml:space="preserve">751131JA0AT2        </t>
  </si>
  <si>
    <t xml:space="preserve">751133NU0A          </t>
  </si>
  <si>
    <t xml:space="preserve">751133VA0A          </t>
  </si>
  <si>
    <t xml:space="preserve">751133VA0AT2        </t>
  </si>
  <si>
    <t xml:space="preserve">751133XA0A          </t>
  </si>
  <si>
    <t xml:space="preserve">751133XE0A          </t>
  </si>
  <si>
    <t xml:space="preserve">751135TA0A          </t>
  </si>
  <si>
    <t xml:space="preserve">751135TA0AT2        </t>
  </si>
  <si>
    <t xml:space="preserve">751135YJ0A          </t>
  </si>
  <si>
    <t xml:space="preserve">751136FK0A          </t>
  </si>
  <si>
    <t xml:space="preserve">751136RA0A          </t>
  </si>
  <si>
    <t xml:space="preserve">75113CA00001        </t>
  </si>
  <si>
    <t xml:space="preserve">75113EN000          </t>
  </si>
  <si>
    <t xml:space="preserve">75113JG00A02        </t>
  </si>
  <si>
    <t xml:space="preserve">75113JG00A-K        </t>
  </si>
  <si>
    <t xml:space="preserve">751184CB0A          </t>
  </si>
  <si>
    <t xml:space="preserve">751185TA0A          </t>
  </si>
  <si>
    <t xml:space="preserve">751185TL0A          </t>
  </si>
  <si>
    <t xml:space="preserve">751261JB0A          </t>
  </si>
  <si>
    <t xml:space="preserve">751263XE0A          </t>
  </si>
  <si>
    <t xml:space="preserve">751263XF0A          </t>
  </si>
  <si>
    <t xml:space="preserve">751263XY0A          </t>
  </si>
  <si>
    <t xml:space="preserve">751265YJ0A          </t>
  </si>
  <si>
    <t xml:space="preserve">75126JN20A          </t>
  </si>
  <si>
    <t xml:space="preserve">75126JN20A-E        </t>
  </si>
  <si>
    <t xml:space="preserve">751271GR0A          </t>
  </si>
  <si>
    <t xml:space="preserve">751271GR0AT1        </t>
  </si>
  <si>
    <t xml:space="preserve">751271GR0AT2        </t>
  </si>
  <si>
    <t xml:space="preserve">751273XE0A          </t>
  </si>
  <si>
    <t xml:space="preserve">751273XF0A          </t>
  </si>
  <si>
    <t xml:space="preserve">751273XY0A          </t>
  </si>
  <si>
    <t xml:space="preserve">751275YJ0A          </t>
  </si>
  <si>
    <t xml:space="preserve">75128JG00A          </t>
  </si>
  <si>
    <t xml:space="preserve">75128JG00A-E        </t>
  </si>
  <si>
    <t xml:space="preserve">75128JG00A-K        </t>
  </si>
  <si>
    <t xml:space="preserve">751341AA0A          </t>
  </si>
  <si>
    <t xml:space="preserve">751341JA0A          </t>
  </si>
  <si>
    <t xml:space="preserve">751341JA0AT2        </t>
  </si>
  <si>
    <t xml:space="preserve">751343XA0A          </t>
  </si>
  <si>
    <t xml:space="preserve">751343XE0A          </t>
  </si>
  <si>
    <t xml:space="preserve">751345TA0A          </t>
  </si>
  <si>
    <t xml:space="preserve">751345TA0AT2        </t>
  </si>
  <si>
    <t xml:space="preserve">751346FK1A          </t>
  </si>
  <si>
    <t xml:space="preserve">75134EN000          </t>
  </si>
  <si>
    <t xml:space="preserve">75134JG00A          </t>
  </si>
  <si>
    <t xml:space="preserve">75134JG00A02        </t>
  </si>
  <si>
    <t xml:space="preserve">75134JG40A          </t>
  </si>
  <si>
    <t xml:space="preserve">75134JN20A          </t>
  </si>
  <si>
    <t xml:space="preserve">75134JN20A-E        </t>
  </si>
  <si>
    <t xml:space="preserve">751341JA0AT1        </t>
  </si>
  <si>
    <t xml:space="preserve">751351JA0AT1        </t>
  </si>
  <si>
    <t xml:space="preserve">751345TA0AT1        </t>
  </si>
  <si>
    <t xml:space="preserve">751355TA0AT1        </t>
  </si>
  <si>
    <t xml:space="preserve">751346RA0A          </t>
  </si>
  <si>
    <t xml:space="preserve">751356RA0A          </t>
  </si>
  <si>
    <t xml:space="preserve">75134JG00A01        </t>
  </si>
  <si>
    <t xml:space="preserve">75135JG00A01        </t>
  </si>
  <si>
    <t xml:space="preserve">75134JG40A01        </t>
  </si>
  <si>
    <t xml:space="preserve">75135JG40A01        </t>
  </si>
  <si>
    <t xml:space="preserve">751351AA0A          </t>
  </si>
  <si>
    <t xml:space="preserve">751351JA0A          </t>
  </si>
  <si>
    <t xml:space="preserve">751351JA0AT2        </t>
  </si>
  <si>
    <t xml:space="preserve">751353XA0A          </t>
  </si>
  <si>
    <t xml:space="preserve">751353XE0A          </t>
  </si>
  <si>
    <t xml:space="preserve">751355TA0A          </t>
  </si>
  <si>
    <t xml:space="preserve">751355TA0AT2        </t>
  </si>
  <si>
    <t xml:space="preserve">751356FK1A          </t>
  </si>
  <si>
    <t xml:space="preserve">75135EN000          </t>
  </si>
  <si>
    <t xml:space="preserve">75135JG00A          </t>
  </si>
  <si>
    <t xml:space="preserve">75135JG00A02        </t>
  </si>
  <si>
    <t xml:space="preserve">75135JG40A          </t>
  </si>
  <si>
    <t xml:space="preserve">75135JN20A          </t>
  </si>
  <si>
    <t xml:space="preserve">75135JN20A-E        </t>
  </si>
  <si>
    <t xml:space="preserve">751388H90001        </t>
  </si>
  <si>
    <t xml:space="preserve">751398H90001        </t>
  </si>
  <si>
    <t xml:space="preserve">75142JN20A          </t>
  </si>
  <si>
    <t xml:space="preserve">75143JN20A          </t>
  </si>
  <si>
    <t xml:space="preserve">751524CB0A          </t>
  </si>
  <si>
    <t xml:space="preserve">751534CB0A          </t>
  </si>
  <si>
    <t xml:space="preserve">75152EN000          </t>
  </si>
  <si>
    <t xml:space="preserve">75153EN000          </t>
  </si>
  <si>
    <t xml:space="preserve">75152JG00A-K        </t>
  </si>
  <si>
    <t xml:space="preserve">75153JG00A-K        </t>
  </si>
  <si>
    <t xml:space="preserve">751721AA0A          </t>
  </si>
  <si>
    <t xml:space="preserve">751721AA0A-E        </t>
  </si>
  <si>
    <t xml:space="preserve">751721AE0A          </t>
  </si>
  <si>
    <t xml:space="preserve">751724M412          </t>
  </si>
  <si>
    <t xml:space="preserve">75172AU000          </t>
  </si>
  <si>
    <t xml:space="preserve">75172JN20A          </t>
  </si>
  <si>
    <t xml:space="preserve">751731AA0A          </t>
  </si>
  <si>
    <t xml:space="preserve">751731AA0A-E        </t>
  </si>
  <si>
    <t xml:space="preserve">751734M412          </t>
  </si>
  <si>
    <t xml:space="preserve">75173AU000          </t>
  </si>
  <si>
    <t xml:space="preserve">75173CA000          </t>
  </si>
  <si>
    <t xml:space="preserve">75173JN20A          </t>
  </si>
  <si>
    <t xml:space="preserve">75174JG00A          </t>
  </si>
  <si>
    <t xml:space="preserve">75174JG00A-K        </t>
  </si>
  <si>
    <t xml:space="preserve">75174JG00A-W        </t>
  </si>
  <si>
    <t xml:space="preserve">751746RA0ABL        </t>
  </si>
  <si>
    <t xml:space="preserve">751756RA0ABL        </t>
  </si>
  <si>
    <t xml:space="preserve">751746RL0ABL        </t>
  </si>
  <si>
    <t xml:space="preserve">751756RL0ABL        </t>
  </si>
  <si>
    <t xml:space="preserve">751761JB0A          </t>
  </si>
  <si>
    <t xml:space="preserve">751763VA0A          </t>
  </si>
  <si>
    <t xml:space="preserve">751765WK0A          </t>
  </si>
  <si>
    <t xml:space="preserve">751766RA0A          </t>
  </si>
  <si>
    <t xml:space="preserve">751776RA0A          </t>
  </si>
  <si>
    <t xml:space="preserve">751771JA0A          </t>
  </si>
  <si>
    <t xml:space="preserve">751821JB0A          </t>
  </si>
  <si>
    <t xml:space="preserve">751825TA0A          </t>
  </si>
  <si>
    <t xml:space="preserve">75182CA000          </t>
  </si>
  <si>
    <t xml:space="preserve">75182CB000          </t>
  </si>
  <si>
    <t xml:space="preserve">75182JN20A          </t>
  </si>
  <si>
    <t xml:space="preserve">751831JB0A          </t>
  </si>
  <si>
    <t xml:space="preserve">751861AA0A          </t>
  </si>
  <si>
    <t xml:space="preserve">751871AA0A          </t>
  </si>
  <si>
    <t xml:space="preserve">751865TA0A          </t>
  </si>
  <si>
    <t xml:space="preserve">751875TA0A          </t>
  </si>
  <si>
    <t xml:space="preserve">751866FK0A          </t>
  </si>
  <si>
    <t xml:space="preserve">751876FK0A          </t>
  </si>
  <si>
    <t xml:space="preserve">751866MA0A          </t>
  </si>
  <si>
    <t xml:space="preserve">751876MA0A          </t>
  </si>
  <si>
    <t xml:space="preserve">751866RA0A          </t>
  </si>
  <si>
    <t xml:space="preserve">751876RA0A          </t>
  </si>
  <si>
    <t xml:space="preserve">75196JN20A          </t>
  </si>
  <si>
    <t xml:space="preserve">751971AA0A          </t>
  </si>
  <si>
    <t xml:space="preserve">751A31AN0A          </t>
  </si>
  <si>
    <t xml:space="preserve">751A31AN0A-E        </t>
  </si>
  <si>
    <t xml:space="preserve">751B06RA0A          </t>
  </si>
  <si>
    <t xml:space="preserve">751B16RA0A          </t>
  </si>
  <si>
    <t xml:space="preserve">751B11AA0A          </t>
  </si>
  <si>
    <t xml:space="preserve">751B25TA0A          </t>
  </si>
  <si>
    <t xml:space="preserve">751C56FK0A          </t>
  </si>
  <si>
    <t xml:space="preserve">751F23VA0A          </t>
  </si>
  <si>
    <t xml:space="preserve">751F33VA0A          </t>
  </si>
  <si>
    <t xml:space="preserve">751F63VA0A          </t>
  </si>
  <si>
    <t xml:space="preserve">751F73VA0A          </t>
  </si>
  <si>
    <t xml:space="preserve">751J21AA0A          </t>
  </si>
  <si>
    <t xml:space="preserve">751J21JA0A          </t>
  </si>
  <si>
    <t xml:space="preserve">751J21VA0A          </t>
  </si>
  <si>
    <t xml:space="preserve">751J31VA0A          </t>
  </si>
  <si>
    <t xml:space="preserve">751J31AA0A          </t>
  </si>
  <si>
    <t xml:space="preserve">751J31AA0A-E        </t>
  </si>
  <si>
    <t xml:space="preserve">751J31JA0A          </t>
  </si>
  <si>
    <t xml:space="preserve">751L73XA0A          </t>
  </si>
  <si>
    <t xml:space="preserve">751L73XA0A-K        </t>
  </si>
  <si>
    <t xml:space="preserve">751L73XE0A          </t>
  </si>
  <si>
    <t xml:space="preserve">751N86RA0ABL        </t>
  </si>
  <si>
    <t xml:space="preserve">751N96RA0ABL        </t>
  </si>
  <si>
    <t xml:space="preserve">751T76FK0A          </t>
  </si>
  <si>
    <t xml:space="preserve">751T76FK0B          </t>
  </si>
  <si>
    <t xml:space="preserve">751T76FK0C          </t>
  </si>
  <si>
    <t xml:space="preserve">752122N300          </t>
  </si>
  <si>
    <t xml:space="preserve">752343XA0A          </t>
  </si>
  <si>
    <t xml:space="preserve">752343XY0A          </t>
  </si>
  <si>
    <t xml:space="preserve">752626RA1A          </t>
  </si>
  <si>
    <t xml:space="preserve">752621VA0A          </t>
  </si>
  <si>
    <t xml:space="preserve">752631VA0A          </t>
  </si>
  <si>
    <t xml:space="preserve">752623VA0A          </t>
  </si>
  <si>
    <t xml:space="preserve">752633VA0A          </t>
  </si>
  <si>
    <t xml:space="preserve">752624CB5A          </t>
  </si>
  <si>
    <t xml:space="preserve">752634CB5A          </t>
  </si>
  <si>
    <t xml:space="preserve">752626FK5A          </t>
  </si>
  <si>
    <t xml:space="preserve">752636FK5A          </t>
  </si>
  <si>
    <t xml:space="preserve">752626RA0A          </t>
  </si>
  <si>
    <t xml:space="preserve">752636RA0A          </t>
  </si>
  <si>
    <t xml:space="preserve">75262EN000          </t>
  </si>
  <si>
    <t xml:space="preserve">75263EN000          </t>
  </si>
  <si>
    <t xml:space="preserve">75262JG00A          </t>
  </si>
  <si>
    <t xml:space="preserve">75263JG00A          </t>
  </si>
  <si>
    <t xml:space="preserve">75262JG01A          </t>
  </si>
  <si>
    <t xml:space="preserve">75263JG01A          </t>
  </si>
  <si>
    <t xml:space="preserve">75262JG01A-E        </t>
  </si>
  <si>
    <t xml:space="preserve">75263JG01A-E        </t>
  </si>
  <si>
    <t xml:space="preserve">752636RA1A          </t>
  </si>
  <si>
    <t xml:space="preserve">753123NU0A          </t>
  </si>
  <si>
    <t xml:space="preserve">753126RA1A          </t>
  </si>
  <si>
    <t xml:space="preserve">75312CA000          </t>
  </si>
  <si>
    <t xml:space="preserve">753126RA0A          </t>
  </si>
  <si>
    <t xml:space="preserve">753136RA0A          </t>
  </si>
  <si>
    <t xml:space="preserve">753133NU0A          </t>
  </si>
  <si>
    <t xml:space="preserve">753136RA1A          </t>
  </si>
  <si>
    <t xml:space="preserve">75313CA000          </t>
  </si>
  <si>
    <t xml:space="preserve">75352JN20A          </t>
  </si>
  <si>
    <t xml:space="preserve">75353JN20A          </t>
  </si>
  <si>
    <t xml:space="preserve">754121LA0A          </t>
  </si>
  <si>
    <t xml:space="preserve">75412JG00A          </t>
  </si>
  <si>
    <t xml:space="preserve">754221AA0A          </t>
  </si>
  <si>
    <t xml:space="preserve">754223VA0A          </t>
  </si>
  <si>
    <t xml:space="preserve">754225YJ0A          </t>
  </si>
  <si>
    <t xml:space="preserve">754225YJ2A          </t>
  </si>
  <si>
    <t xml:space="preserve">75422EN100          </t>
  </si>
  <si>
    <t xml:space="preserve">75422EN100UF        </t>
  </si>
  <si>
    <t xml:space="preserve">75422JN20A          </t>
  </si>
  <si>
    <t xml:space="preserve">754266RL1ABL        </t>
  </si>
  <si>
    <t xml:space="preserve">754266RL1BBL        </t>
  </si>
  <si>
    <t xml:space="preserve">75426JM00A          </t>
  </si>
  <si>
    <t xml:space="preserve">75427JM00A          </t>
  </si>
  <si>
    <t xml:space="preserve">75426JM00A-E        </t>
  </si>
  <si>
    <t xml:space="preserve">75427JM00A-E        </t>
  </si>
  <si>
    <t xml:space="preserve">754321LA0A          </t>
  </si>
  <si>
    <t xml:space="preserve">754323VA0A          </t>
  </si>
  <si>
    <t xml:space="preserve">754333VA0A          </t>
  </si>
  <si>
    <t xml:space="preserve">754324CB0A          </t>
  </si>
  <si>
    <t xml:space="preserve">754334CB0A          </t>
  </si>
  <si>
    <t xml:space="preserve">75432JN20A          </t>
  </si>
  <si>
    <t xml:space="preserve">75433JN20A          </t>
  </si>
  <si>
    <t xml:space="preserve">754421LA0A          </t>
  </si>
  <si>
    <t xml:space="preserve">754425TA0A          </t>
  </si>
  <si>
    <t xml:space="preserve">754541VN0A          </t>
  </si>
  <si>
    <t xml:space="preserve">754581LA0B          </t>
  </si>
  <si>
    <t xml:space="preserve">754591LA0B          </t>
  </si>
  <si>
    <t xml:space="preserve">754581LA0B-G        </t>
  </si>
  <si>
    <t xml:space="preserve">754591LA0B-G        </t>
  </si>
  <si>
    <t xml:space="preserve">754666RL1ABL        </t>
  </si>
  <si>
    <t xml:space="preserve">754666RL1BBL        </t>
  </si>
  <si>
    <t xml:space="preserve">754666RA0A          </t>
  </si>
  <si>
    <t xml:space="preserve">754676RA0A          </t>
  </si>
  <si>
    <t xml:space="preserve">75466JM00A          </t>
  </si>
  <si>
    <t xml:space="preserve">75467JM00A          </t>
  </si>
  <si>
    <t xml:space="preserve">754721JB0A          </t>
  </si>
  <si>
    <t xml:space="preserve">754761JA0A          </t>
  </si>
  <si>
    <t xml:space="preserve">754921JB0A          </t>
  </si>
  <si>
    <t xml:space="preserve">754931JB0A          </t>
  </si>
  <si>
    <t xml:space="preserve">754946RA0A          </t>
  </si>
  <si>
    <t xml:space="preserve">754956RA0A          </t>
  </si>
  <si>
    <t xml:space="preserve">754955YJ2A          </t>
  </si>
  <si>
    <t xml:space="preserve">755121AC0A          </t>
  </si>
  <si>
    <t xml:space="preserve">755121JA0A          </t>
  </si>
  <si>
    <t xml:space="preserve">755123NU0A          </t>
  </si>
  <si>
    <t xml:space="preserve">755126MA0A          </t>
  </si>
  <si>
    <t xml:space="preserve">755126RA0ABL        </t>
  </si>
  <si>
    <t xml:space="preserve">75512EN000          </t>
  </si>
  <si>
    <t xml:space="preserve">75512EN100          </t>
  </si>
  <si>
    <t xml:space="preserve">75512JG00A          </t>
  </si>
  <si>
    <t xml:space="preserve">75512JM00A          </t>
  </si>
  <si>
    <t xml:space="preserve">75512JN20A          </t>
  </si>
  <si>
    <t xml:space="preserve">755131AC0A          </t>
  </si>
  <si>
    <t xml:space="preserve">755131JA0A          </t>
  </si>
  <si>
    <t xml:space="preserve">755133NU0A          </t>
  </si>
  <si>
    <t xml:space="preserve">755136MA0A          </t>
  </si>
  <si>
    <t xml:space="preserve">755136RA0ABL        </t>
  </si>
  <si>
    <t xml:space="preserve">755139Y000          </t>
  </si>
  <si>
    <t xml:space="preserve">75513CA00001        </t>
  </si>
  <si>
    <t xml:space="preserve">75513CN000          </t>
  </si>
  <si>
    <t xml:space="preserve">75513EN000          </t>
  </si>
  <si>
    <t xml:space="preserve">75513EN100          </t>
  </si>
  <si>
    <t xml:space="preserve">75513JG00A          </t>
  </si>
  <si>
    <t xml:space="preserve">75513JM00A          </t>
  </si>
  <si>
    <t xml:space="preserve">75513JN20A          </t>
  </si>
  <si>
    <t xml:space="preserve">755181JA0A          </t>
  </si>
  <si>
    <t xml:space="preserve">755191JA0A          </t>
  </si>
  <si>
    <t xml:space="preserve">755221JA0A          </t>
  </si>
  <si>
    <t xml:space="preserve">755231JA0A          </t>
  </si>
  <si>
    <t xml:space="preserve">755221LA0A          </t>
  </si>
  <si>
    <t xml:space="preserve">755231LA0A          </t>
  </si>
  <si>
    <t xml:space="preserve">755224BC1A          </t>
  </si>
  <si>
    <t xml:space="preserve">755234BC1A          </t>
  </si>
  <si>
    <t xml:space="preserve">755224CE0A          </t>
  </si>
  <si>
    <t xml:space="preserve">755234CE0A          </t>
  </si>
  <si>
    <t xml:space="preserve">755224M400          </t>
  </si>
  <si>
    <t xml:space="preserve">755234M400          </t>
  </si>
  <si>
    <t xml:space="preserve">755225M500          </t>
  </si>
  <si>
    <t xml:space="preserve">755235M000          </t>
  </si>
  <si>
    <t xml:space="preserve">755225TA0A          </t>
  </si>
  <si>
    <t xml:space="preserve">755235TA0A          </t>
  </si>
  <si>
    <t xml:space="preserve">755226MA0A          </t>
  </si>
  <si>
    <t xml:space="preserve">755236MA0A          </t>
  </si>
  <si>
    <t xml:space="preserve">755226RA0A          </t>
  </si>
  <si>
    <t xml:space="preserve">755236RA0A          </t>
  </si>
  <si>
    <t xml:space="preserve">75522EN000          </t>
  </si>
  <si>
    <t xml:space="preserve">75523EN000          </t>
  </si>
  <si>
    <t xml:space="preserve">75522JG00A          </t>
  </si>
  <si>
    <t xml:space="preserve">75523JG00A          </t>
  </si>
  <si>
    <t xml:space="preserve">75522JG00A-E        </t>
  </si>
  <si>
    <t xml:space="preserve">75523JG00A-E        </t>
  </si>
  <si>
    <t xml:space="preserve">755281AA0A          </t>
  </si>
  <si>
    <t xml:space="preserve">755291AA0A          </t>
  </si>
  <si>
    <t xml:space="preserve">755281JA0A          </t>
  </si>
  <si>
    <t xml:space="preserve">755291JA0A          </t>
  </si>
  <si>
    <t xml:space="preserve">755286MA0A          </t>
  </si>
  <si>
    <t xml:space="preserve">755296MA0A          </t>
  </si>
  <si>
    <t xml:space="preserve">755286RA0A          </t>
  </si>
  <si>
    <t xml:space="preserve">755296RA0A          </t>
  </si>
  <si>
    <t xml:space="preserve">75528JG00A          </t>
  </si>
  <si>
    <t xml:space="preserve">75529JG00A          </t>
  </si>
  <si>
    <t xml:space="preserve">75528JN20A          </t>
  </si>
  <si>
    <t xml:space="preserve">75529JN20A          </t>
  </si>
  <si>
    <t xml:space="preserve">755291LA0A          </t>
  </si>
  <si>
    <t xml:space="preserve">75532EN000          </t>
  </si>
  <si>
    <t xml:space="preserve">75533EN000          </t>
  </si>
  <si>
    <t xml:space="preserve">75532EN100          </t>
  </si>
  <si>
    <t xml:space="preserve">75533EN100          </t>
  </si>
  <si>
    <t xml:space="preserve">755345TA0A          </t>
  </si>
  <si>
    <t xml:space="preserve">755355TA0A          </t>
  </si>
  <si>
    <t xml:space="preserve">755361AC0A          </t>
  </si>
  <si>
    <t xml:space="preserve">755371AC0A          </t>
  </si>
  <si>
    <t xml:space="preserve">755361AC0A-E        </t>
  </si>
  <si>
    <t xml:space="preserve">755371AC0A-E        </t>
  </si>
  <si>
    <t xml:space="preserve">755564BC1B          </t>
  </si>
  <si>
    <t xml:space="preserve">755565TA0A          </t>
  </si>
  <si>
    <t xml:space="preserve">755575TA0A          </t>
  </si>
  <si>
    <t xml:space="preserve">755566MA0A          </t>
  </si>
  <si>
    <t xml:space="preserve">755576MA0A          </t>
  </si>
  <si>
    <t xml:space="preserve">755574BC1B          </t>
  </si>
  <si>
    <t xml:space="preserve">755781JA0A          </t>
  </si>
  <si>
    <t xml:space="preserve">755791JA0A          </t>
  </si>
  <si>
    <t xml:space="preserve">755781JB0A          </t>
  </si>
  <si>
    <t xml:space="preserve">755791JB0A          </t>
  </si>
  <si>
    <t xml:space="preserve">755C23VA0A          </t>
  </si>
  <si>
    <t xml:space="preserve">755C33VA0A          </t>
  </si>
  <si>
    <t xml:space="preserve">755C43VA0A          </t>
  </si>
  <si>
    <t xml:space="preserve">755C53VA0A          </t>
  </si>
  <si>
    <t xml:space="preserve">755C46RA0A          </t>
  </si>
  <si>
    <t xml:space="preserve">755C56RA0A          </t>
  </si>
  <si>
    <t xml:space="preserve">755D63NU0A          </t>
  </si>
  <si>
    <t xml:space="preserve">755D73NU0A          </t>
  </si>
  <si>
    <t xml:space="preserve">756171LA0A          </t>
  </si>
  <si>
    <t xml:space="preserve">756221LA0A          </t>
  </si>
  <si>
    <t xml:space="preserve">756231LA0A          </t>
  </si>
  <si>
    <t xml:space="preserve">756221LA0A-G        </t>
  </si>
  <si>
    <t xml:space="preserve">756231LA0A-G        </t>
  </si>
  <si>
    <t xml:space="preserve">756241LA0A          </t>
  </si>
  <si>
    <t xml:space="preserve">756251LA0A          </t>
  </si>
  <si>
    <t xml:space="preserve">756241LA0A-G        </t>
  </si>
  <si>
    <t xml:space="preserve">756251LA0A-G        </t>
  </si>
  <si>
    <t xml:space="preserve">756283VA0A          </t>
  </si>
  <si>
    <t xml:space="preserve">756321AA0A01        </t>
  </si>
  <si>
    <t xml:space="preserve">756321YA0A          </t>
  </si>
  <si>
    <t xml:space="preserve">756323VA0A          </t>
  </si>
  <si>
    <t xml:space="preserve">756324CE0A          </t>
  </si>
  <si>
    <t xml:space="preserve">756326MA0A          </t>
  </si>
  <si>
    <t xml:space="preserve">756326RA0A          </t>
  </si>
  <si>
    <t xml:space="preserve">756326RA3A          </t>
  </si>
  <si>
    <t xml:space="preserve">75632EN000          </t>
  </si>
  <si>
    <t xml:space="preserve">75632EN100          </t>
  </si>
  <si>
    <t xml:space="preserve">75632JG00A          </t>
  </si>
  <si>
    <t xml:space="preserve">75632JH00A          </t>
  </si>
  <si>
    <t xml:space="preserve">75632JM00A          </t>
  </si>
  <si>
    <t xml:space="preserve">756361AA0A          </t>
  </si>
  <si>
    <t xml:space="preserve">756361AA0A-E        </t>
  </si>
  <si>
    <t xml:space="preserve">756361VX0A          </t>
  </si>
  <si>
    <t xml:space="preserve">756361VX0A-G        </t>
  </si>
  <si>
    <t xml:space="preserve">756366MA0B          </t>
  </si>
  <si>
    <t xml:space="preserve">756361GR0A          </t>
  </si>
  <si>
    <t xml:space="preserve">756371GR0A          </t>
  </si>
  <si>
    <t xml:space="preserve">756366RA0A          </t>
  </si>
  <si>
    <t xml:space="preserve">756376RA0A          </t>
  </si>
  <si>
    <t xml:space="preserve">75636JG00A          </t>
  </si>
  <si>
    <t xml:space="preserve">75637JG00A          </t>
  </si>
  <si>
    <t xml:space="preserve">756371AA0A          </t>
  </si>
  <si>
    <t xml:space="preserve">756371AA0A-E        </t>
  </si>
  <si>
    <t xml:space="preserve">756523VA0A          </t>
  </si>
  <si>
    <t xml:space="preserve">756526RA0A          </t>
  </si>
  <si>
    <t xml:space="preserve">756526RA0A-J        </t>
  </si>
  <si>
    <t xml:space="preserve">756586RA0A          </t>
  </si>
  <si>
    <t xml:space="preserve">756596RA0A          </t>
  </si>
  <si>
    <t xml:space="preserve">75658JG00A          </t>
  </si>
  <si>
    <t xml:space="preserve">75659JG00A          </t>
  </si>
  <si>
    <t xml:space="preserve">756621LA0A          </t>
  </si>
  <si>
    <t xml:space="preserve">756631LA0A          </t>
  </si>
  <si>
    <t xml:space="preserve">756625TL0A          </t>
  </si>
  <si>
    <t xml:space="preserve">756635TL0A          </t>
  </si>
  <si>
    <t xml:space="preserve">756626RA0A          </t>
  </si>
  <si>
    <t xml:space="preserve">756636RA0A          </t>
  </si>
  <si>
    <t xml:space="preserve">756723XA1A          </t>
  </si>
  <si>
    <t xml:space="preserve">756733XA1A          </t>
  </si>
  <si>
    <t xml:space="preserve">756764CE0A          </t>
  </si>
  <si>
    <t xml:space="preserve">756774CE0A          </t>
  </si>
  <si>
    <t xml:space="preserve">756764CE0A-G        </t>
  </si>
  <si>
    <t xml:space="preserve">756774CE0A-G        </t>
  </si>
  <si>
    <t xml:space="preserve">75676JG00A          </t>
  </si>
  <si>
    <t xml:space="preserve">75677JG00A          </t>
  </si>
  <si>
    <t xml:space="preserve">75676JG00A-E        </t>
  </si>
  <si>
    <t xml:space="preserve">75677JG00A-E        </t>
  </si>
  <si>
    <t xml:space="preserve">756825TA0A          </t>
  </si>
  <si>
    <t xml:space="preserve">756835TA0A          </t>
  </si>
  <si>
    <t xml:space="preserve">756926RA0A          </t>
  </si>
  <si>
    <t xml:space="preserve">75692JN20A          </t>
  </si>
  <si>
    <t xml:space="preserve">75692JN20A-E        </t>
  </si>
  <si>
    <t xml:space="preserve">756926RA1A          </t>
  </si>
  <si>
    <t xml:space="preserve">756936RA1A          </t>
  </si>
  <si>
    <t xml:space="preserve">756936RA0A          </t>
  </si>
  <si>
    <t xml:space="preserve">75693JN20A          </t>
  </si>
  <si>
    <t xml:space="preserve">75693JN20A-E        </t>
  </si>
  <si>
    <t xml:space="preserve">756B45TL0A          </t>
  </si>
  <si>
    <t xml:space="preserve">756B55TL0A          </t>
  </si>
  <si>
    <t xml:space="preserve">756B61LA0A          </t>
  </si>
  <si>
    <t xml:space="preserve">756B71LA0A          </t>
  </si>
  <si>
    <t xml:space="preserve">756B61LA0A-G        </t>
  </si>
  <si>
    <t xml:space="preserve">756B71LA0A-G        </t>
  </si>
  <si>
    <t xml:space="preserve">756C01LA0A          </t>
  </si>
  <si>
    <t xml:space="preserve">756C11LA0A          </t>
  </si>
  <si>
    <t xml:space="preserve">756C01LA0A-G        </t>
  </si>
  <si>
    <t xml:space="preserve">756C11LA0A-G        </t>
  </si>
  <si>
    <t xml:space="preserve">756C0JG00A          </t>
  </si>
  <si>
    <t xml:space="preserve">756C1JG00A          </t>
  </si>
  <si>
    <t xml:space="preserve">756R2JG00A          </t>
  </si>
  <si>
    <t xml:space="preserve">756R3JG00A          </t>
  </si>
  <si>
    <t xml:space="preserve">756S83XE0A          </t>
  </si>
  <si>
    <t xml:space="preserve">757843VA0A          </t>
  </si>
  <si>
    <t xml:space="preserve">757853VA0A          </t>
  </si>
  <si>
    <t xml:space="preserve">759261JA0A          </t>
  </si>
  <si>
    <t xml:space="preserve">759271JA0A          </t>
  </si>
  <si>
    <t xml:space="preserve">759346RA0A          </t>
  </si>
  <si>
    <t xml:space="preserve">759356RA0A          </t>
  </si>
  <si>
    <t xml:space="preserve">759424CB0A          </t>
  </si>
  <si>
    <t xml:space="preserve">759434CB0A          </t>
  </si>
  <si>
    <t xml:space="preserve">759426RA0A          </t>
  </si>
  <si>
    <t xml:space="preserve">759436RA0A          </t>
  </si>
  <si>
    <t xml:space="preserve">759426RA1A          </t>
  </si>
  <si>
    <t xml:space="preserve">759436RA1A          </t>
  </si>
  <si>
    <t xml:space="preserve">75942JN20A          </t>
  </si>
  <si>
    <t xml:space="preserve">75943JN20A          </t>
  </si>
  <si>
    <t xml:space="preserve">762183VA0A          </t>
  </si>
  <si>
    <t xml:space="preserve">762183XJ0A          </t>
  </si>
  <si>
    <t xml:space="preserve">762183XE0A          </t>
  </si>
  <si>
    <t xml:space="preserve">762193XE0A          </t>
  </si>
  <si>
    <t xml:space="preserve">762184CC0A          </t>
  </si>
  <si>
    <t xml:space="preserve">762194CC0A          </t>
  </si>
  <si>
    <t xml:space="preserve">762193VA0A          </t>
  </si>
  <si>
    <t xml:space="preserve">762193XJ0A          </t>
  </si>
  <si>
    <t xml:space="preserve">762268H300          </t>
  </si>
  <si>
    <t xml:space="preserve">762278H300          </t>
  </si>
  <si>
    <t xml:space="preserve">762268H700          </t>
  </si>
  <si>
    <t xml:space="preserve">762278H700          </t>
  </si>
  <si>
    <t xml:space="preserve">762321VA0A          </t>
  </si>
  <si>
    <t xml:space="preserve">762321VA0B          </t>
  </si>
  <si>
    <t xml:space="preserve">762323VA0A          </t>
  </si>
  <si>
    <t xml:space="preserve">762323XA0A          </t>
  </si>
  <si>
    <t xml:space="preserve">762323XJ0A          </t>
  </si>
  <si>
    <t xml:space="preserve">762328H30001        </t>
  </si>
  <si>
    <t xml:space="preserve">76232JM00A          </t>
  </si>
  <si>
    <t xml:space="preserve">76232JN20A          </t>
  </si>
  <si>
    <t xml:space="preserve">762324CC0A          </t>
  </si>
  <si>
    <t xml:space="preserve">762334CC0A          </t>
  </si>
  <si>
    <t xml:space="preserve">762331VA0A          </t>
  </si>
  <si>
    <t xml:space="preserve">762331VA0B          </t>
  </si>
  <si>
    <t xml:space="preserve">762333VA0A          </t>
  </si>
  <si>
    <t xml:space="preserve">762333XA0A          </t>
  </si>
  <si>
    <t xml:space="preserve">762333XJ0A          </t>
  </si>
  <si>
    <t xml:space="preserve">762338H30001        </t>
  </si>
  <si>
    <t xml:space="preserve">76233JM00A          </t>
  </si>
  <si>
    <t xml:space="preserve">76233JN20A          </t>
  </si>
  <si>
    <t xml:space="preserve">762348H700          </t>
  </si>
  <si>
    <t xml:space="preserve">762358H700          </t>
  </si>
  <si>
    <t xml:space="preserve">762423VA0A          </t>
  </si>
  <si>
    <t xml:space="preserve">762424CB0A          </t>
  </si>
  <si>
    <t xml:space="preserve">76242EN000          </t>
  </si>
  <si>
    <t xml:space="preserve">76242JG00A          </t>
  </si>
  <si>
    <t xml:space="preserve">76242JG40A          </t>
  </si>
  <si>
    <t xml:space="preserve">76242JG40A-E        </t>
  </si>
  <si>
    <t xml:space="preserve">762424M408          </t>
  </si>
  <si>
    <t xml:space="preserve">762434M400          </t>
  </si>
  <si>
    <t xml:space="preserve">762425TA0A          </t>
  </si>
  <si>
    <t xml:space="preserve">762435TA0A          </t>
  </si>
  <si>
    <t xml:space="preserve">762425TA1A          </t>
  </si>
  <si>
    <t xml:space="preserve">762435TA1A          </t>
  </si>
  <si>
    <t xml:space="preserve">762426RA0A          </t>
  </si>
  <si>
    <t xml:space="preserve">762436RA0A          </t>
  </si>
  <si>
    <t xml:space="preserve">762433VA0A          </t>
  </si>
  <si>
    <t xml:space="preserve">762434CB0A          </t>
  </si>
  <si>
    <t xml:space="preserve">76243EN000          </t>
  </si>
  <si>
    <t xml:space="preserve">76243JG00A          </t>
  </si>
  <si>
    <t xml:space="preserve">76243JG40A          </t>
  </si>
  <si>
    <t xml:space="preserve">76243JG40A-E        </t>
  </si>
  <si>
    <t xml:space="preserve">762461JA0A          </t>
  </si>
  <si>
    <t xml:space="preserve">76246JG00A          </t>
  </si>
  <si>
    <t xml:space="preserve">762463XJ0A          </t>
  </si>
  <si>
    <t xml:space="preserve">762473XJ0A          </t>
  </si>
  <si>
    <t xml:space="preserve">762466RA0A          </t>
  </si>
  <si>
    <t xml:space="preserve">762476RA0A          </t>
  </si>
  <si>
    <t xml:space="preserve">762471JA0A          </t>
  </si>
  <si>
    <t xml:space="preserve">76247JG00A          </t>
  </si>
  <si>
    <t xml:space="preserve">762621LA0A          </t>
  </si>
  <si>
    <t xml:space="preserve">762624M400          </t>
  </si>
  <si>
    <t xml:space="preserve">762624M710          </t>
  </si>
  <si>
    <t xml:space="preserve">762631LA0A          </t>
  </si>
  <si>
    <t xml:space="preserve">762634M400          </t>
  </si>
  <si>
    <t xml:space="preserve">762634M710          </t>
  </si>
  <si>
    <t xml:space="preserve">762723VA0A          </t>
  </si>
  <si>
    <t xml:space="preserve">762724CC0A          </t>
  </si>
  <si>
    <t xml:space="preserve">762724M400          </t>
  </si>
  <si>
    <t xml:space="preserve">762724M500          </t>
  </si>
  <si>
    <t xml:space="preserve">76272JM00A          </t>
  </si>
  <si>
    <t xml:space="preserve">762721LA0A          </t>
  </si>
  <si>
    <t xml:space="preserve">762731LA0A          </t>
  </si>
  <si>
    <t xml:space="preserve">76272JN20A          </t>
  </si>
  <si>
    <t xml:space="preserve">76273JN20A          </t>
  </si>
  <si>
    <t xml:space="preserve">76272JN20A-E        </t>
  </si>
  <si>
    <t xml:space="preserve">76273JN20A-E        </t>
  </si>
  <si>
    <t xml:space="preserve">762733VA0A          </t>
  </si>
  <si>
    <t xml:space="preserve">762734CC0A          </t>
  </si>
  <si>
    <t xml:space="preserve">762734M400          </t>
  </si>
  <si>
    <t xml:space="preserve">762734M500          </t>
  </si>
  <si>
    <t xml:space="preserve">76273JM00A          </t>
  </si>
  <si>
    <t xml:space="preserve">762748H300          </t>
  </si>
  <si>
    <t xml:space="preserve">762758H300          </t>
  </si>
  <si>
    <t xml:space="preserve">762988H300          </t>
  </si>
  <si>
    <t xml:space="preserve">762998H300          </t>
  </si>
  <si>
    <t xml:space="preserve">762A21JA0A          </t>
  </si>
  <si>
    <t xml:space="preserve">762A31JA0A          </t>
  </si>
  <si>
    <t xml:space="preserve">763124CC0A          </t>
  </si>
  <si>
    <t xml:space="preserve">763134CC0A          </t>
  </si>
  <si>
    <t xml:space="preserve">76316JN20A          </t>
  </si>
  <si>
    <t xml:space="preserve">763163VA0A          </t>
  </si>
  <si>
    <t xml:space="preserve">763173VA0A          </t>
  </si>
  <si>
    <t xml:space="preserve">763164M400          </t>
  </si>
  <si>
    <t xml:space="preserve">763174M400          </t>
  </si>
  <si>
    <t xml:space="preserve">763164M500          </t>
  </si>
  <si>
    <t xml:space="preserve">763174M500          </t>
  </si>
  <si>
    <t xml:space="preserve">763164M500-B        </t>
  </si>
  <si>
    <t xml:space="preserve">763174M500-B        </t>
  </si>
  <si>
    <t xml:space="preserve">76317JN20A          </t>
  </si>
  <si>
    <t xml:space="preserve">763201JA0A          </t>
  </si>
  <si>
    <t xml:space="preserve">763211JA0A          </t>
  </si>
  <si>
    <t xml:space="preserve">763203VA0B          </t>
  </si>
  <si>
    <t xml:space="preserve">763213VA0B          </t>
  </si>
  <si>
    <t xml:space="preserve">763203XA0A          </t>
  </si>
  <si>
    <t xml:space="preserve">763213XA0A          </t>
  </si>
  <si>
    <t xml:space="preserve">763204M510          </t>
  </si>
  <si>
    <t xml:space="preserve">763214M510          </t>
  </si>
  <si>
    <t xml:space="preserve">76320JM00A          </t>
  </si>
  <si>
    <t xml:space="preserve">76321JM00A          </t>
  </si>
  <si>
    <t xml:space="preserve">763321VA0A          </t>
  </si>
  <si>
    <t xml:space="preserve">763331VA0A          </t>
  </si>
  <si>
    <t xml:space="preserve">763321VA0B          </t>
  </si>
  <si>
    <t xml:space="preserve">763331VA0B          </t>
  </si>
  <si>
    <t xml:space="preserve">763323VA0A          </t>
  </si>
  <si>
    <t xml:space="preserve">763333VA0A          </t>
  </si>
  <si>
    <t xml:space="preserve">763323XC0A          </t>
  </si>
  <si>
    <t xml:space="preserve">763333XC0A          </t>
  </si>
  <si>
    <t xml:space="preserve">763324CC1A          </t>
  </si>
  <si>
    <t xml:space="preserve">763334CC1A          </t>
  </si>
  <si>
    <t xml:space="preserve">763403VA0A          </t>
  </si>
  <si>
    <t xml:space="preserve">763413VA0A          </t>
  </si>
  <si>
    <t xml:space="preserve">7635201G00          </t>
  </si>
  <si>
    <t xml:space="preserve">7635301G00          </t>
  </si>
  <si>
    <t xml:space="preserve">763525TA1A          </t>
  </si>
  <si>
    <t xml:space="preserve">763535TA1A          </t>
  </si>
  <si>
    <t xml:space="preserve">763661VA0A          </t>
  </si>
  <si>
    <t xml:space="preserve">763671VA0A          </t>
  </si>
  <si>
    <t xml:space="preserve">763661VA0A-E        </t>
  </si>
  <si>
    <t xml:space="preserve">763671VA0A-E        </t>
  </si>
  <si>
    <t xml:space="preserve">763723XB0AUF        </t>
  </si>
  <si>
    <t xml:space="preserve">763723XD3A          </t>
  </si>
  <si>
    <t xml:space="preserve">763733XB0AUF        </t>
  </si>
  <si>
    <t xml:space="preserve">763733XD3A          </t>
  </si>
  <si>
    <t xml:space="preserve">763733YF3A          </t>
  </si>
  <si>
    <t xml:space="preserve">763733YF3A-B        </t>
  </si>
  <si>
    <t xml:space="preserve">763963XD0A          </t>
  </si>
  <si>
    <t xml:space="preserve">763973XC9A          </t>
  </si>
  <si>
    <t xml:space="preserve">763973XD0A          </t>
  </si>
  <si>
    <t xml:space="preserve">763973YF0A          </t>
  </si>
  <si>
    <t xml:space="preserve">763973YF0A-B        </t>
  </si>
  <si>
    <t xml:space="preserve">764261LA0A          </t>
  </si>
  <si>
    <t xml:space="preserve">764264CC0A          </t>
  </si>
  <si>
    <t xml:space="preserve">764268H300          </t>
  </si>
  <si>
    <t xml:space="preserve">76426JN20A          </t>
  </si>
  <si>
    <t xml:space="preserve">764271LA0A          </t>
  </si>
  <si>
    <t xml:space="preserve">764274CC0A          </t>
  </si>
  <si>
    <t xml:space="preserve">764278H300          </t>
  </si>
  <si>
    <t xml:space="preserve">76427JN20A          </t>
  </si>
  <si>
    <t xml:space="preserve">764288H300          </t>
  </si>
  <si>
    <t xml:space="preserve">764281JA0A          </t>
  </si>
  <si>
    <t xml:space="preserve">764291JA0A          </t>
  </si>
  <si>
    <t xml:space="preserve">76428JN20A          </t>
  </si>
  <si>
    <t xml:space="preserve">76429JN20A          </t>
  </si>
  <si>
    <t xml:space="preserve">764298H300          </t>
  </si>
  <si>
    <t xml:space="preserve">764521GR0A          </t>
  </si>
  <si>
    <t xml:space="preserve">764521LA0A          </t>
  </si>
  <si>
    <t xml:space="preserve">764523VA0A          </t>
  </si>
  <si>
    <t xml:space="preserve">764524BC1A          </t>
  </si>
  <si>
    <t xml:space="preserve">764524CE0A          </t>
  </si>
  <si>
    <t xml:space="preserve">764524CE0A-E        </t>
  </si>
  <si>
    <t xml:space="preserve">764525TA0A          </t>
  </si>
  <si>
    <t xml:space="preserve">764526MA0A          </t>
  </si>
  <si>
    <t xml:space="preserve">764526MT0A          </t>
  </si>
  <si>
    <t xml:space="preserve">764526RA0A          </t>
  </si>
  <si>
    <t xml:space="preserve">76452CA000          </t>
  </si>
  <si>
    <t xml:space="preserve">76452EN000          </t>
  </si>
  <si>
    <t xml:space="preserve">764521JA0A          </t>
  </si>
  <si>
    <t xml:space="preserve">764531JA0A          </t>
  </si>
  <si>
    <t xml:space="preserve">764524M400          </t>
  </si>
  <si>
    <t xml:space="preserve">764534M400          </t>
  </si>
  <si>
    <t xml:space="preserve">764531GR0A          </t>
  </si>
  <si>
    <t xml:space="preserve">764531LA0A          </t>
  </si>
  <si>
    <t xml:space="preserve">764533VA0A          </t>
  </si>
  <si>
    <t xml:space="preserve">764534BC1A          </t>
  </si>
  <si>
    <t xml:space="preserve">764534CE0A          </t>
  </si>
  <si>
    <t xml:space="preserve">764534CE0A-E        </t>
  </si>
  <si>
    <t xml:space="preserve">764535TA0A          </t>
  </si>
  <si>
    <t xml:space="preserve">764536MT0A          </t>
  </si>
  <si>
    <t xml:space="preserve">764536RA0A          </t>
  </si>
  <si>
    <t xml:space="preserve">76453CA000          </t>
  </si>
  <si>
    <t xml:space="preserve">76453EN000          </t>
  </si>
  <si>
    <t xml:space="preserve">764561AC0A          </t>
  </si>
  <si>
    <t xml:space="preserve">764571AC0A          </t>
  </si>
  <si>
    <t xml:space="preserve">764561GR0A          </t>
  </si>
  <si>
    <t xml:space="preserve">764571GR0A          </t>
  </si>
  <si>
    <t xml:space="preserve">764561LA0A          </t>
  </si>
  <si>
    <t xml:space="preserve">764571LA0A          </t>
  </si>
  <si>
    <t xml:space="preserve">764561LA0A-G        </t>
  </si>
  <si>
    <t xml:space="preserve">764571LA0A-G        </t>
  </si>
  <si>
    <t xml:space="preserve">764564CE0A          </t>
  </si>
  <si>
    <t xml:space="preserve">764574CE0A          </t>
  </si>
  <si>
    <t xml:space="preserve">764564CE0A-E        </t>
  </si>
  <si>
    <t xml:space="preserve">764574CE0A-E        </t>
  </si>
  <si>
    <t xml:space="preserve">764564M400          </t>
  </si>
  <si>
    <t xml:space="preserve">764574M400          </t>
  </si>
  <si>
    <t xml:space="preserve">764566FK0A          </t>
  </si>
  <si>
    <t xml:space="preserve">764576FK0A          </t>
  </si>
  <si>
    <t xml:space="preserve">764566MA0A          </t>
  </si>
  <si>
    <t xml:space="preserve">764576MA0A          </t>
  </si>
  <si>
    <t xml:space="preserve">764566MR0A          </t>
  </si>
  <si>
    <t xml:space="preserve">764576MR0A          </t>
  </si>
  <si>
    <t xml:space="preserve">76456CA000          </t>
  </si>
  <si>
    <t xml:space="preserve">76457CA000          </t>
  </si>
  <si>
    <t xml:space="preserve">76456EN000          </t>
  </si>
  <si>
    <t xml:space="preserve">76457EN000          </t>
  </si>
  <si>
    <t xml:space="preserve">76456EN100          </t>
  </si>
  <si>
    <t xml:space="preserve">76457EN100          </t>
  </si>
  <si>
    <t xml:space="preserve">764583XA0A          </t>
  </si>
  <si>
    <t xml:space="preserve">764585TA0A          </t>
  </si>
  <si>
    <t xml:space="preserve">764593XA0A          </t>
  </si>
  <si>
    <t xml:space="preserve">764595TA0A          </t>
  </si>
  <si>
    <t xml:space="preserve">764646RA0A          </t>
  </si>
  <si>
    <t xml:space="preserve">764656RA0A          </t>
  </si>
  <si>
    <t xml:space="preserve">764664BC1A          </t>
  </si>
  <si>
    <t xml:space="preserve">764674BC1A          </t>
  </si>
  <si>
    <t xml:space="preserve">764666FK0A          </t>
  </si>
  <si>
    <t xml:space="preserve">764676FK0A          </t>
  </si>
  <si>
    <t xml:space="preserve">764824CB0A          </t>
  </si>
  <si>
    <t xml:space="preserve">764824CB0A-E        </t>
  </si>
  <si>
    <t xml:space="preserve">764826RA0A          </t>
  </si>
  <si>
    <t xml:space="preserve">764836RA0A          </t>
  </si>
  <si>
    <t xml:space="preserve">764826RA1A          </t>
  </si>
  <si>
    <t xml:space="preserve">764836RA1A          </t>
  </si>
  <si>
    <t xml:space="preserve">764834CB0A          </t>
  </si>
  <si>
    <t xml:space="preserve">764836MA0A          </t>
  </si>
  <si>
    <t xml:space="preserve">764863VA0B          </t>
  </si>
  <si>
    <t xml:space="preserve">764861AA0A          </t>
  </si>
  <si>
    <t xml:space="preserve">764871AA0A          </t>
  </si>
  <si>
    <t xml:space="preserve">764861AA0A-E        </t>
  </si>
  <si>
    <t xml:space="preserve">764871AA0A-E        </t>
  </si>
  <si>
    <t xml:space="preserve">764861GR0A          </t>
  </si>
  <si>
    <t xml:space="preserve">764871GR0A          </t>
  </si>
  <si>
    <t xml:space="preserve">76486JN20A          </t>
  </si>
  <si>
    <t xml:space="preserve">76487JN20A          </t>
  </si>
  <si>
    <t xml:space="preserve">764881GR0A          </t>
  </si>
  <si>
    <t xml:space="preserve">764886RA0A          </t>
  </si>
  <si>
    <t xml:space="preserve">764896RA0A          </t>
  </si>
  <si>
    <t xml:space="preserve">764891GR0A          </t>
  </si>
  <si>
    <t xml:space="preserve">764B03VA0A          </t>
  </si>
  <si>
    <t xml:space="preserve">764B04M400          </t>
  </si>
  <si>
    <t xml:space="preserve">764B14M400          </t>
  </si>
  <si>
    <t xml:space="preserve">764B41LA0A          </t>
  </si>
  <si>
    <t xml:space="preserve">764B51LA0A          </t>
  </si>
  <si>
    <t xml:space="preserve">764B41LB0A          </t>
  </si>
  <si>
    <t xml:space="preserve">764B51LB0A          </t>
  </si>
  <si>
    <t xml:space="preserve">764B4JN20A          </t>
  </si>
  <si>
    <t xml:space="preserve">764B5JN20A          </t>
  </si>
  <si>
    <t xml:space="preserve">764B81JB0A          </t>
  </si>
  <si>
    <t xml:space="preserve">764B91JB0A          </t>
  </si>
  <si>
    <t xml:space="preserve">765161VA0A          </t>
  </si>
  <si>
    <t xml:space="preserve">76516JM00A          </t>
  </si>
  <si>
    <t xml:space="preserve">76516JN20A          </t>
  </si>
  <si>
    <t xml:space="preserve">76516JN20AT1        </t>
  </si>
  <si>
    <t xml:space="preserve">765163VA0A          </t>
  </si>
  <si>
    <t xml:space="preserve">765173VA0A          </t>
  </si>
  <si>
    <t xml:space="preserve">765163XA0A          </t>
  </si>
  <si>
    <t xml:space="preserve">765173XA0A          </t>
  </si>
  <si>
    <t xml:space="preserve">765163XA2A          </t>
  </si>
  <si>
    <t xml:space="preserve">765173XA2A          </t>
  </si>
  <si>
    <t xml:space="preserve">765164CC0A          </t>
  </si>
  <si>
    <t xml:space="preserve">765174CC0A          </t>
  </si>
  <si>
    <t xml:space="preserve">76516JN20AT2        </t>
  </si>
  <si>
    <t xml:space="preserve">76517JN20AT2        </t>
  </si>
  <si>
    <t xml:space="preserve">765171VA0A          </t>
  </si>
  <si>
    <t xml:space="preserve">76517JM00A          </t>
  </si>
  <si>
    <t xml:space="preserve">76517JN20A          </t>
  </si>
  <si>
    <t xml:space="preserve">76517JN20AT1        </t>
  </si>
  <si>
    <t xml:space="preserve">765324CC0A          </t>
  </si>
  <si>
    <t xml:space="preserve">76532JM00B          </t>
  </si>
  <si>
    <t xml:space="preserve">76532JN20A          </t>
  </si>
  <si>
    <t xml:space="preserve">765324CC0AT1        </t>
  </si>
  <si>
    <t xml:space="preserve">765334CC0AT1        </t>
  </si>
  <si>
    <t xml:space="preserve">765324CC0AT2        </t>
  </si>
  <si>
    <t xml:space="preserve">765334CC0AT2        </t>
  </si>
  <si>
    <t xml:space="preserve">765326AX0A          </t>
  </si>
  <si>
    <t xml:space="preserve">765336AX0A          </t>
  </si>
  <si>
    <t xml:space="preserve">76532JM00A          </t>
  </si>
  <si>
    <t xml:space="preserve">76533JM00A          </t>
  </si>
  <si>
    <t xml:space="preserve">76532JM00B01        </t>
  </si>
  <si>
    <t xml:space="preserve">76533JM00B01        </t>
  </si>
  <si>
    <t xml:space="preserve">76532JM00B02        </t>
  </si>
  <si>
    <t xml:space="preserve">76533JM00B02        </t>
  </si>
  <si>
    <t xml:space="preserve">765334CC0A          </t>
  </si>
  <si>
    <t xml:space="preserve">76533JM00B          </t>
  </si>
  <si>
    <t xml:space="preserve">76533JN20A          </t>
  </si>
  <si>
    <t xml:space="preserve">765426AX0A          </t>
  </si>
  <si>
    <t xml:space="preserve">765436AX0A          </t>
  </si>
  <si>
    <t xml:space="preserve">765465YM0B          </t>
  </si>
  <si>
    <t xml:space="preserve">765464M400          </t>
  </si>
  <si>
    <t xml:space="preserve">765474M400          </t>
  </si>
  <si>
    <t xml:space="preserve">765475YM0B          </t>
  </si>
  <si>
    <t xml:space="preserve">765486AX0A          </t>
  </si>
  <si>
    <t xml:space="preserve">765496AX0A          </t>
  </si>
  <si>
    <t xml:space="preserve">765723VA0A          </t>
  </si>
  <si>
    <t xml:space="preserve">765724CC0A          </t>
  </si>
  <si>
    <t xml:space="preserve">765724CC0AT1        </t>
  </si>
  <si>
    <t xml:space="preserve">76572JM00A          </t>
  </si>
  <si>
    <t xml:space="preserve">765724CC0AT2        </t>
  </si>
  <si>
    <t xml:space="preserve">765734CC0AT2        </t>
  </si>
  <si>
    <t xml:space="preserve">765733VA0A          </t>
  </si>
  <si>
    <t xml:space="preserve">765734CC0A          </t>
  </si>
  <si>
    <t xml:space="preserve">765734CC0AT1        </t>
  </si>
  <si>
    <t xml:space="preserve">76573JM00A          </t>
  </si>
  <si>
    <t xml:space="preserve">765824CF0B          </t>
  </si>
  <si>
    <t xml:space="preserve">765834CF0B          </t>
  </si>
  <si>
    <t xml:space="preserve">765841VA0A          </t>
  </si>
  <si>
    <t xml:space="preserve">765851VA0A          </t>
  </si>
  <si>
    <t xml:space="preserve">765861JA0A          </t>
  </si>
  <si>
    <t xml:space="preserve">765863VA0A          </t>
  </si>
  <si>
    <t xml:space="preserve">765873VA0A          </t>
  </si>
  <si>
    <t xml:space="preserve">765871JA0A          </t>
  </si>
  <si>
    <t xml:space="preserve">765F44CC0A          </t>
  </si>
  <si>
    <t xml:space="preserve">765F54CC0A          </t>
  </si>
  <si>
    <t xml:space="preserve">765F64CF0A          </t>
  </si>
  <si>
    <t xml:space="preserve">765F74CF0A          </t>
  </si>
  <si>
    <t xml:space="preserve">765M23XA0A          </t>
  </si>
  <si>
    <t xml:space="preserve">765M23XC0A          </t>
  </si>
  <si>
    <t xml:space="preserve">765M33XA0A          </t>
  </si>
  <si>
    <t xml:space="preserve">765M33XC0A          </t>
  </si>
  <si>
    <t xml:space="preserve">766324M400-1        </t>
  </si>
  <si>
    <t xml:space="preserve">766328H300          </t>
  </si>
  <si>
    <t xml:space="preserve">76632JM00A          </t>
  </si>
  <si>
    <t xml:space="preserve">766334M400-1        </t>
  </si>
  <si>
    <t xml:space="preserve">766338H300          </t>
  </si>
  <si>
    <t xml:space="preserve">76633JM00A          </t>
  </si>
  <si>
    <t xml:space="preserve">766343VA0A          </t>
  </si>
  <si>
    <t xml:space="preserve">766353VA0A          </t>
  </si>
  <si>
    <t xml:space="preserve">766344M400          </t>
  </si>
  <si>
    <t xml:space="preserve">766354M400          </t>
  </si>
  <si>
    <t xml:space="preserve">766344M500          </t>
  </si>
  <si>
    <t xml:space="preserve">766354M500          </t>
  </si>
  <si>
    <t xml:space="preserve">766348H300          </t>
  </si>
  <si>
    <t xml:space="preserve">766358H300          </t>
  </si>
  <si>
    <t xml:space="preserve">766366MR0A          </t>
  </si>
  <si>
    <t xml:space="preserve">766376MR0A          </t>
  </si>
  <si>
    <t xml:space="preserve">766425TA0A          </t>
  </si>
  <si>
    <t xml:space="preserve">766435TA0A          </t>
  </si>
  <si>
    <t xml:space="preserve">766448H300          </t>
  </si>
  <si>
    <t xml:space="preserve">766458H300          </t>
  </si>
  <si>
    <t xml:space="preserve">766468H300          </t>
  </si>
  <si>
    <t xml:space="preserve">766478H300          </t>
  </si>
  <si>
    <t xml:space="preserve">76646EQ500          </t>
  </si>
  <si>
    <t xml:space="preserve">76647EQ500          </t>
  </si>
  <si>
    <t xml:space="preserve">766543TU0A          </t>
  </si>
  <si>
    <t xml:space="preserve">766553TU0A          </t>
  </si>
  <si>
    <t xml:space="preserve">76682JM00A          </t>
  </si>
  <si>
    <t xml:space="preserve">76683JM00A          </t>
  </si>
  <si>
    <t xml:space="preserve">767146RA0A          </t>
  </si>
  <si>
    <t xml:space="preserve">767156RA0A          </t>
  </si>
  <si>
    <t xml:space="preserve">767223VA0A          </t>
  </si>
  <si>
    <t xml:space="preserve">767233VA0A          </t>
  </si>
  <si>
    <t xml:space="preserve">76731JN21A          </t>
  </si>
  <si>
    <t xml:space="preserve">767421AA0A          </t>
  </si>
  <si>
    <t xml:space="preserve">76742EN000          </t>
  </si>
  <si>
    <t xml:space="preserve">767424CE1A          </t>
  </si>
  <si>
    <t xml:space="preserve">767434CE1A          </t>
  </si>
  <si>
    <t xml:space="preserve">767424M400-1        </t>
  </si>
  <si>
    <t xml:space="preserve">767434M400-1        </t>
  </si>
  <si>
    <t xml:space="preserve">767426MA0A          </t>
  </si>
  <si>
    <t xml:space="preserve">767436MA0A          </t>
  </si>
  <si>
    <t xml:space="preserve">76742JM00A          </t>
  </si>
  <si>
    <t xml:space="preserve">76743JM00A          </t>
  </si>
  <si>
    <t xml:space="preserve">76742JN20A          </t>
  </si>
  <si>
    <t xml:space="preserve">76743JN20A          </t>
  </si>
  <si>
    <t xml:space="preserve">767431AA0A          </t>
  </si>
  <si>
    <t xml:space="preserve">76743EN000          </t>
  </si>
  <si>
    <t xml:space="preserve">76752JN20A          </t>
  </si>
  <si>
    <t xml:space="preserve">767521AC0A          </t>
  </si>
  <si>
    <t xml:space="preserve">767531AC0A          </t>
  </si>
  <si>
    <t xml:space="preserve">767526MA0A          </t>
  </si>
  <si>
    <t xml:space="preserve">767536MA0A          </t>
  </si>
  <si>
    <t xml:space="preserve">76752CA000          </t>
  </si>
  <si>
    <t xml:space="preserve">76753CA000          </t>
  </si>
  <si>
    <t xml:space="preserve">76752CN00001        </t>
  </si>
  <si>
    <t xml:space="preserve">76753CN00001        </t>
  </si>
  <si>
    <t xml:space="preserve">76752EN000          </t>
  </si>
  <si>
    <t xml:space="preserve">76753EN000          </t>
  </si>
  <si>
    <t xml:space="preserve">76752JG00A          </t>
  </si>
  <si>
    <t xml:space="preserve">76753JG00A          </t>
  </si>
  <si>
    <t xml:space="preserve">76752JG40A          </t>
  </si>
  <si>
    <t xml:space="preserve">76753JG40A          </t>
  </si>
  <si>
    <t xml:space="preserve">76753JN20A          </t>
  </si>
  <si>
    <t xml:space="preserve">767646RA0A          </t>
  </si>
  <si>
    <t xml:space="preserve">767656RA0A          </t>
  </si>
  <si>
    <t xml:space="preserve">76776JN20A          </t>
  </si>
  <si>
    <t xml:space="preserve">76777JN20A          </t>
  </si>
  <si>
    <t xml:space="preserve">767C26MA0A          </t>
  </si>
  <si>
    <t xml:space="preserve">767C36MA0A          </t>
  </si>
  <si>
    <t xml:space="preserve">767C2JG00A          </t>
  </si>
  <si>
    <t xml:space="preserve">767C3JG00A          </t>
  </si>
  <si>
    <t xml:space="preserve">767C2JM00A          </t>
  </si>
  <si>
    <t xml:space="preserve">767C3JM00A          </t>
  </si>
  <si>
    <t xml:space="preserve">767C41LA0A          </t>
  </si>
  <si>
    <t xml:space="preserve">767C51LA0A          </t>
  </si>
  <si>
    <t xml:space="preserve">768060W001          </t>
  </si>
  <si>
    <t xml:space="preserve">768070W001          </t>
  </si>
  <si>
    <t xml:space="preserve">775323XA0AUF        </t>
  </si>
  <si>
    <t xml:space="preserve">775323XA2CUF        </t>
  </si>
  <si>
    <t xml:space="preserve">775323YB0CUF        </t>
  </si>
  <si>
    <t xml:space="preserve">775323YF2AUF        </t>
  </si>
  <si>
    <t xml:space="preserve">775333YB0AUF        </t>
  </si>
  <si>
    <t xml:space="preserve">775333YD0BUF        </t>
  </si>
  <si>
    <t xml:space="preserve">775333YE2AUF        </t>
  </si>
  <si>
    <t xml:space="preserve">775333YF2BUF        </t>
  </si>
  <si>
    <t xml:space="preserve">775363XA0A          </t>
  </si>
  <si>
    <t xml:space="preserve">775373XA0A          </t>
  </si>
  <si>
    <t xml:space="preserve">775523YF2AUF        </t>
  </si>
  <si>
    <t xml:space="preserve">775533YE2AUF        </t>
  </si>
  <si>
    <t xml:space="preserve">775743XA0A          </t>
  </si>
  <si>
    <t xml:space="preserve">775753XA0A          </t>
  </si>
  <si>
    <t xml:space="preserve">775983XC8A          </t>
  </si>
  <si>
    <t xml:space="preserve">776143VA0A          </t>
  </si>
  <si>
    <t xml:space="preserve">776153VA0A          </t>
  </si>
  <si>
    <t xml:space="preserve">77632JM00A          </t>
  </si>
  <si>
    <t xml:space="preserve">77633JM00A          </t>
  </si>
  <si>
    <t xml:space="preserve">77646JM00A          </t>
  </si>
  <si>
    <t xml:space="preserve">77647JM00A          </t>
  </si>
  <si>
    <t xml:space="preserve">776483VA0A          </t>
  </si>
  <si>
    <t xml:space="preserve">776488H300          </t>
  </si>
  <si>
    <t xml:space="preserve">776498H300          </t>
  </si>
  <si>
    <t xml:space="preserve">776493VA0A          </t>
  </si>
  <si>
    <t xml:space="preserve">77652JM00A          </t>
  </si>
  <si>
    <t xml:space="preserve">77653JM00A          </t>
  </si>
  <si>
    <t xml:space="preserve">776626MR0A          </t>
  </si>
  <si>
    <t xml:space="preserve">776636MR0A          </t>
  </si>
  <si>
    <t xml:space="preserve">781186MA0A          </t>
  </si>
  <si>
    <t xml:space="preserve">781180N000          </t>
  </si>
  <si>
    <t xml:space="preserve">781190N000          </t>
  </si>
  <si>
    <t xml:space="preserve">781186MA0AUF        </t>
  </si>
  <si>
    <t xml:space="preserve">781196MA0AUF        </t>
  </si>
  <si>
    <t xml:space="preserve">781188H300          </t>
  </si>
  <si>
    <t xml:space="preserve">781198H300          </t>
  </si>
  <si>
    <t xml:space="preserve">781188H710          </t>
  </si>
  <si>
    <t xml:space="preserve">781198H710          </t>
  </si>
  <si>
    <t xml:space="preserve">781196MA0A          </t>
  </si>
  <si>
    <t xml:space="preserve">781324M500          </t>
  </si>
  <si>
    <t xml:space="preserve">781334M500          </t>
  </si>
  <si>
    <t xml:space="preserve">78136JN20A          </t>
  </si>
  <si>
    <t xml:space="preserve">781364M500          </t>
  </si>
  <si>
    <t xml:space="preserve">781374M500          </t>
  </si>
  <si>
    <t xml:space="preserve">781369Y000          </t>
  </si>
  <si>
    <t xml:space="preserve">781379Y000          </t>
  </si>
  <si>
    <t xml:space="preserve">78137JN20A          </t>
  </si>
  <si>
    <t xml:space="preserve">781426N600          </t>
  </si>
  <si>
    <t xml:space="preserve">781429Y00001        </t>
  </si>
  <si>
    <t xml:space="preserve">781424M500          </t>
  </si>
  <si>
    <t xml:space="preserve">781434M500          </t>
  </si>
  <si>
    <t xml:space="preserve">781426MA0A          </t>
  </si>
  <si>
    <t xml:space="preserve">781436MA0A          </t>
  </si>
  <si>
    <t xml:space="preserve">78142JN20A          </t>
  </si>
  <si>
    <t xml:space="preserve">78143JN20A          </t>
  </si>
  <si>
    <t xml:space="preserve">781436N600          </t>
  </si>
  <si>
    <t xml:space="preserve">781439Y00001        </t>
  </si>
  <si>
    <t xml:space="preserve">78152CN000          </t>
  </si>
  <si>
    <t xml:space="preserve">791123MA0A          </t>
  </si>
  <si>
    <t xml:space="preserve">791124M400          </t>
  </si>
  <si>
    <t xml:space="preserve">791126N600          </t>
  </si>
  <si>
    <t xml:space="preserve">791126N610          </t>
  </si>
  <si>
    <t xml:space="preserve">7911285F00          </t>
  </si>
  <si>
    <t xml:space="preserve">79112AU100          </t>
  </si>
  <si>
    <t xml:space="preserve">79112JN20A          </t>
  </si>
  <si>
    <t xml:space="preserve">79112JN90A          </t>
  </si>
  <si>
    <t xml:space="preserve">791134M400          </t>
  </si>
  <si>
    <t xml:space="preserve">791134M500          </t>
  </si>
  <si>
    <t xml:space="preserve">791136N600          </t>
  </si>
  <si>
    <t xml:space="preserve">79113JN20A          </t>
  </si>
  <si>
    <t xml:space="preserve">791225TA0A          </t>
  </si>
  <si>
    <t xml:space="preserve">791265TA0A          </t>
  </si>
  <si>
    <t xml:space="preserve">791275TA0A          </t>
  </si>
  <si>
    <t xml:space="preserve">791423VA0A          </t>
  </si>
  <si>
    <t xml:space="preserve">791428H300          </t>
  </si>
  <si>
    <t xml:space="preserve">79142JM00A          </t>
  </si>
  <si>
    <t xml:space="preserve">791460N800          </t>
  </si>
  <si>
    <t xml:space="preserve">791468H300          </t>
  </si>
  <si>
    <t xml:space="preserve">794124M500          </t>
  </si>
  <si>
    <t xml:space="preserve">794224M500          </t>
  </si>
  <si>
    <t xml:space="preserve">79422JN20A          </t>
  </si>
  <si>
    <t xml:space="preserve">79422JN20B          </t>
  </si>
  <si>
    <t xml:space="preserve">79424JN20A          </t>
  </si>
  <si>
    <t xml:space="preserve">801183VA0A          </t>
  </si>
  <si>
    <t xml:space="preserve">801193VA0A          </t>
  </si>
  <si>
    <t xml:space="preserve">801184M700          </t>
  </si>
  <si>
    <t xml:space="preserve">801194M700          </t>
  </si>
  <si>
    <t xml:space="preserve">801264M400          </t>
  </si>
  <si>
    <t xml:space="preserve">801274M400          </t>
  </si>
  <si>
    <t xml:space="preserve">801426N000          </t>
  </si>
  <si>
    <t xml:space="preserve">801424M400          </t>
  </si>
  <si>
    <t xml:space="preserve">801434M400          </t>
  </si>
  <si>
    <t xml:space="preserve">801425TA0A          </t>
  </si>
  <si>
    <t xml:space="preserve">801435TA0A          </t>
  </si>
  <si>
    <t xml:space="preserve">80142JM00A          </t>
  </si>
  <si>
    <t xml:space="preserve">80143JM00A          </t>
  </si>
  <si>
    <t xml:space="preserve">801485TA0A          </t>
  </si>
  <si>
    <t xml:space="preserve">801495TA0A          </t>
  </si>
  <si>
    <t xml:space="preserve">80148JM00A          </t>
  </si>
  <si>
    <t xml:space="preserve">80149JM00A          </t>
  </si>
  <si>
    <t xml:space="preserve">80154JM00A          </t>
  </si>
  <si>
    <t xml:space="preserve">80155JM00A          </t>
  </si>
  <si>
    <t xml:space="preserve">801625TA0A          </t>
  </si>
  <si>
    <t xml:space="preserve">801625TA1A          </t>
  </si>
  <si>
    <t xml:space="preserve">801635TA0A          </t>
  </si>
  <si>
    <t xml:space="preserve">801635TA1A          </t>
  </si>
  <si>
    <t xml:space="preserve">802384M400          </t>
  </si>
  <si>
    <t xml:space="preserve">802394M400          </t>
  </si>
  <si>
    <t xml:space="preserve">806331LC0A          </t>
  </si>
  <si>
    <t xml:space="preserve">821184M400          </t>
  </si>
  <si>
    <t xml:space="preserve">821194M400          </t>
  </si>
  <si>
    <t xml:space="preserve">821185M000          </t>
  </si>
  <si>
    <t xml:space="preserve">821195M000          </t>
  </si>
  <si>
    <t xml:space="preserve">821264M400          </t>
  </si>
  <si>
    <t xml:space="preserve">821274M400          </t>
  </si>
  <si>
    <t xml:space="preserve">821264M700          </t>
  </si>
  <si>
    <t xml:space="preserve">821274M700          </t>
  </si>
  <si>
    <t xml:space="preserve">821265M400          </t>
  </si>
  <si>
    <t xml:space="preserve">821275M400          </t>
  </si>
  <si>
    <t xml:space="preserve">82142JM00A          </t>
  </si>
  <si>
    <t xml:space="preserve">82143JM00A          </t>
  </si>
  <si>
    <t xml:space="preserve">82148JM00A          </t>
  </si>
  <si>
    <t xml:space="preserve">82149JM00A          </t>
  </si>
  <si>
    <t xml:space="preserve">821545TA0A          </t>
  </si>
  <si>
    <t xml:space="preserve">821555TA0A          </t>
  </si>
  <si>
    <t xml:space="preserve">821555TA1A          </t>
  </si>
  <si>
    <t xml:space="preserve">821984M400          </t>
  </si>
  <si>
    <t xml:space="preserve">821994M400          </t>
  </si>
  <si>
    <t xml:space="preserve">85032EN000          </t>
  </si>
  <si>
    <t xml:space="preserve">85032JG00A          </t>
  </si>
  <si>
    <t xml:space="preserve">85032JG00ACE        </t>
  </si>
  <si>
    <t xml:space="preserve">850341LA0A01        </t>
  </si>
  <si>
    <t xml:space="preserve">850351LA0A01        </t>
  </si>
  <si>
    <t xml:space="preserve">850341LA0A02        </t>
  </si>
  <si>
    <t xml:space="preserve">850351LA0A02        </t>
  </si>
  <si>
    <t xml:space="preserve">850341LB0A01        </t>
  </si>
  <si>
    <t xml:space="preserve">850351LB0A01        </t>
  </si>
  <si>
    <t xml:space="preserve">850341LB0A02        </t>
  </si>
  <si>
    <t xml:space="preserve">850351LB0A02        </t>
  </si>
  <si>
    <t xml:space="preserve">850641DA0A          </t>
  </si>
  <si>
    <t xml:space="preserve">850651DA0A          </t>
  </si>
  <si>
    <t xml:space="preserve">8521240F29          </t>
  </si>
  <si>
    <t xml:space="preserve">8521340F29          </t>
  </si>
  <si>
    <t xml:space="preserve">852324M400          </t>
  </si>
  <si>
    <t xml:space="preserve">852334M400          </t>
  </si>
  <si>
    <t xml:space="preserve">901265TA0A          </t>
  </si>
  <si>
    <t xml:space="preserve">901275TA0A          </t>
  </si>
  <si>
    <t xml:space="preserve">90126JM00A          </t>
  </si>
  <si>
    <t xml:space="preserve">90127JM00A          </t>
  </si>
  <si>
    <t xml:space="preserve">901365TA0A          </t>
  </si>
  <si>
    <t xml:space="preserve">901375TA0A          </t>
  </si>
  <si>
    <t xml:space="preserve">913140W000-P        </t>
  </si>
  <si>
    <t xml:space="preserve">913150W000-P        </t>
  </si>
  <si>
    <t xml:space="preserve">913180W000-P        </t>
  </si>
  <si>
    <t xml:space="preserve">913190W000-P        </t>
  </si>
  <si>
    <t xml:space="preserve">9363401G00-G        </t>
  </si>
  <si>
    <t xml:space="preserve">9374201G00          </t>
  </si>
  <si>
    <t xml:space="preserve">9375212G00          </t>
  </si>
  <si>
    <t xml:space="preserve">9377201G00          </t>
  </si>
  <si>
    <t xml:space="preserve">9387292G00          </t>
  </si>
  <si>
    <t xml:space="preserve">9450B39400          </t>
  </si>
  <si>
    <t xml:space="preserve">9450B39500          </t>
  </si>
  <si>
    <t xml:space="preserve">9450B86300          </t>
  </si>
  <si>
    <t xml:space="preserve">9450B98900          </t>
  </si>
  <si>
    <t xml:space="preserve">9450B99000          </t>
  </si>
  <si>
    <t xml:space="preserve">9450C01700          </t>
  </si>
  <si>
    <t xml:space="preserve">9450C01800          </t>
  </si>
  <si>
    <t xml:space="preserve">9450C01900          </t>
  </si>
  <si>
    <t xml:space="preserve">9450C02000          </t>
  </si>
  <si>
    <t xml:space="preserve">9450C02200          </t>
  </si>
  <si>
    <t xml:space="preserve">9450C02900          </t>
  </si>
  <si>
    <t xml:space="preserve">9450C03000          </t>
  </si>
  <si>
    <t xml:space="preserve">9450C02700          </t>
  </si>
  <si>
    <t xml:space="preserve">9450C03300          </t>
  </si>
  <si>
    <t xml:space="preserve">9450C02800          </t>
  </si>
  <si>
    <t xml:space="preserve">9450C03400          </t>
  </si>
  <si>
    <t xml:space="preserve">9450C03600          </t>
  </si>
  <si>
    <t xml:space="preserve">9450C03800          </t>
  </si>
  <si>
    <t xml:space="preserve">9450C04000          </t>
  </si>
  <si>
    <t xml:space="preserve">9450C04300          </t>
  </si>
  <si>
    <t xml:space="preserve">9450C04500          </t>
  </si>
  <si>
    <t xml:space="preserve">9450C04400          </t>
  </si>
  <si>
    <t xml:space="preserve">9450C04600          </t>
  </si>
  <si>
    <t xml:space="preserve">9450C04900          </t>
  </si>
  <si>
    <t xml:space="preserve">9450C05000          </t>
  </si>
  <si>
    <t xml:space="preserve">961120W700          </t>
  </si>
  <si>
    <t xml:space="preserve">961130W700          </t>
  </si>
  <si>
    <t xml:space="preserve">963214190-P         </t>
  </si>
  <si>
    <t xml:space="preserve">BRQP33552-1         </t>
  </si>
  <si>
    <t xml:space="preserve">BRQP33553-1         </t>
  </si>
  <si>
    <t xml:space="preserve">BRQP33554-1         </t>
  </si>
  <si>
    <t xml:space="preserve">642855301001        </t>
  </si>
  <si>
    <t xml:space="preserve">654265301001        </t>
  </si>
  <si>
    <t xml:space="preserve">654375301001        </t>
  </si>
  <si>
    <t xml:space="preserve">960614193           </t>
  </si>
  <si>
    <t xml:space="preserve">960714193           </t>
  </si>
  <si>
    <t xml:space="preserve">960814193           </t>
  </si>
  <si>
    <t xml:space="preserve">960914193           </t>
  </si>
  <si>
    <t xml:space="preserve">964014220           </t>
  </si>
  <si>
    <t xml:space="preserve">964114220           </t>
  </si>
  <si>
    <t>3419</t>
  </si>
  <si>
    <t xml:space="preserve">0test               </t>
  </si>
  <si>
    <t>3420</t>
  </si>
  <si>
    <t xml:space="preserve">172851AA0A          </t>
  </si>
  <si>
    <t>1.01</t>
  </si>
  <si>
    <t>3421</t>
  </si>
  <si>
    <t xml:space="preserve">172851AA0A0B        </t>
  </si>
  <si>
    <t>3422</t>
  </si>
  <si>
    <t xml:space="preserve">1test               </t>
  </si>
  <si>
    <t>3423</t>
  </si>
  <si>
    <t xml:space="preserve">2test               </t>
  </si>
  <si>
    <t>1.02</t>
  </si>
  <si>
    <t>3424</t>
  </si>
  <si>
    <t xml:space="preserve">01test              </t>
  </si>
  <si>
    <t>3425</t>
  </si>
  <si>
    <t xml:space="preserve">02test              </t>
  </si>
  <si>
    <t>3426</t>
  </si>
  <si>
    <t xml:space="preserve">03test              </t>
  </si>
  <si>
    <t>3427</t>
  </si>
  <si>
    <t xml:space="preserve">04test              </t>
  </si>
  <si>
    <t>3428</t>
  </si>
  <si>
    <t xml:space="preserve">172055TA0A-T        </t>
  </si>
  <si>
    <t>coefficient</t>
  </si>
  <si>
    <t>※</t>
    <phoneticPr fontId="46"/>
  </si>
  <si>
    <t>data_idも取り込む必要あり。</t>
    <rPh sb="8" eb="9">
      <t>ト</t>
    </rPh>
    <rPh sb="10" eb="11">
      <t>コ</t>
    </rPh>
    <rPh sb="12" eb="14">
      <t>ヒツヨウ</t>
    </rPh>
    <phoneticPr fontId="46"/>
  </si>
  <si>
    <t>キーの削除及びdata_idのIDENTITYをいったん外して取込み、</t>
    <rPh sb="3" eb="5">
      <t>サクジョ</t>
    </rPh>
    <rPh sb="5" eb="6">
      <t>オヨ</t>
    </rPh>
    <rPh sb="28" eb="29">
      <t>ハズ</t>
    </rPh>
    <rPh sb="31" eb="33">
      <t>トリコ</t>
    </rPh>
    <phoneticPr fontId="46"/>
  </si>
  <si>
    <t>データINSERT後、主キーの設定とdata_idのIDENTITYをONにする。</t>
    <rPh sb="9" eb="10">
      <t>ゴ</t>
    </rPh>
    <rPh sb="11" eb="12">
      <t>シュ</t>
    </rPh>
    <rPh sb="15" eb="17">
      <t>セッテイ</t>
    </rPh>
    <phoneticPr fontId="46"/>
  </si>
  <si>
    <t>UPK</t>
    <phoneticPr fontId="46"/>
  </si>
  <si>
    <t>updated_date datetime NULL,</t>
    <phoneticPr fontId="46"/>
  </si>
  <si>
    <t>ui_m_k60_buhin_no</t>
    <phoneticPr fontId="46"/>
  </si>
  <si>
    <t>大日程部品番号</t>
    <rPh sb="0" eb="7">
      <t>ダイニッテイブヒンバンゴウ</t>
    </rPh>
    <phoneticPr fontId="46"/>
  </si>
  <si>
    <t>圧造課部品番号ID</t>
    <rPh sb="0" eb="7">
      <t>アツゾウカブヒンバンゴウ</t>
    </rPh>
    <phoneticPr fontId="46"/>
  </si>
  <si>
    <t>正式部品番号ID</t>
    <rPh sb="0" eb="6">
      <t>セイシキブヒンバンゴウ</t>
    </rPh>
    <phoneticPr fontId="46"/>
  </si>
  <si>
    <t>FROM    (   SELECT      nendo, car_model, inf_date</t>
  </si>
  <si>
    <t xml:space="preserve">            FROM        upk_k40.k40_pv_data</t>
  </si>
  <si>
    <t xml:space="preserve">            WHERE       (data_update = 1)</t>
  </si>
  <si>
    <t xml:space="preserve">            GROUP BY    nendo, car_model, inf_date</t>
  </si>
  <si>
    <t xml:space="preserve">        ) AS TBL_A </t>
  </si>
  <si>
    <t xml:space="preserve">        LEFT OUTER JOIN upk_k40.v_k40_cmc_convert AS TBL_B </t>
  </si>
  <si>
    <t xml:space="preserve">            ON  TBL_A.car_model = TBL_B.ms_cm </t>
  </si>
  <si>
    <t xml:space="preserve">                            FROM        upk_k40.k40_pv_data AS k40_pv_data_1</t>
  </si>
  <si>
    <t xml:space="preserve">                            GROUP BY    nendo, car_model, inf_date</t>
  </si>
  <si>
    <t xml:space="preserve">                        ) AS TBL_C </t>
  </si>
  <si>
    <t xml:space="preserve">            ON      TBL_A.nendo = TBL_C.nendo </t>
  </si>
  <si>
    <t xml:space="preserve">                AND TBL_A.car_model = TBL_C.car_model </t>
  </si>
  <si>
    <t xml:space="preserve">                AND TBL_A.inf_date = TBL_C.inf_date</t>
  </si>
  <si>
    <t xml:space="preserve">SELECT  TBL_A.nendo, TBL_A.car_model, TBL_A.inf_date, TBL_B.k40_cm, </t>
  </si>
  <si>
    <t xml:space="preserve">        TBL_C.three_months, TBL_C.regular, TBL_C.unipres</t>
  </si>
  <si>
    <t xml:space="preserve">        LEFT OUTER JOIN (   SELECT      nendo, car_model, inf_date, </t>
  </si>
  <si>
    <t xml:space="preserve">                                        SUM(three_months) AS three_months, </t>
  </si>
  <si>
    <t xml:space="preserve">                                        SUM(regular) AS regular, </t>
  </si>
  <si>
    <t xml:space="preserve">                                        SUM(unipres) AS unipres</t>
  </si>
  <si>
    <t>縦横断システム</t>
    <rPh sb="0" eb="3">
      <t>ジュウオウダン</t>
    </rPh>
    <phoneticPr fontId="31"/>
  </si>
  <si>
    <t>juou</t>
    <phoneticPr fontId="7"/>
  </si>
  <si>
    <t>工事情報</t>
    <rPh sb="0" eb="2">
      <t>コウジ</t>
    </rPh>
    <rPh sb="2" eb="4">
      <t>ジョウホウ</t>
    </rPh>
    <phoneticPr fontId="7"/>
  </si>
  <si>
    <t>inf_kouji</t>
    <phoneticPr fontId="7"/>
  </si>
  <si>
    <t>工事情報の管理</t>
    <rPh sb="0" eb="2">
      <t>コウジ</t>
    </rPh>
    <rPh sb="2" eb="4">
      <t>ジョウホウ</t>
    </rPh>
    <rPh sb="5" eb="7">
      <t>カンリ</t>
    </rPh>
    <phoneticPr fontId="7"/>
  </si>
  <si>
    <t>工事情報を管理する。</t>
    <rPh sb="0" eb="2">
      <t>コウジ</t>
    </rPh>
    <rPh sb="2" eb="4">
      <t>ジョウホウ</t>
    </rPh>
    <rPh sb="5" eb="7">
      <t>カンリ</t>
    </rPh>
    <phoneticPr fontId="46"/>
  </si>
  <si>
    <t>型</t>
  </si>
  <si>
    <t>説明</t>
  </si>
  <si>
    <t>ｽﾄﾚｰｼﾞ上の
サイズ</t>
    <phoneticPr fontId="47"/>
  </si>
  <si>
    <t>整数型</t>
  </si>
  <si>
    <t>bigint</t>
  </si>
  <si>
    <t>-2^63 (-9,223,372,036,854,775,808) ～ 2^63-1 (9,223,372,036,854,775,807)の範囲の整数型</t>
  </si>
  <si>
    <t>数値</t>
  </si>
  <si>
    <t>-2^31 (-2,147,483,648) ～ 2^31-1 (2,147,483,647)の範囲の整数型</t>
  </si>
  <si>
    <t>-2^15 (-32,768) ～ 2^15-1 (32,767)の範囲の整数型</t>
  </si>
  <si>
    <t>0 ～ 255の範囲の整数型</t>
  </si>
  <si>
    <t>bit</t>
    <phoneticPr fontId="47"/>
  </si>
  <si>
    <t>1、または0の範囲の整数型</t>
  </si>
  <si>
    <t>decimal</t>
  </si>
  <si>
    <t>[(p[ ,s])]</t>
  </si>
  <si>
    <t>固定長の有効桁数と小数点以下桁数を持つ数値</t>
  </si>
  <si>
    <t>有効桁数により変動</t>
  </si>
  <si>
    <t>BINARY_DOUBLE</t>
  </si>
  <si>
    <t>倍精度浮動小数点数</t>
  </si>
  <si>
    <t>-10^38 +1 から 10^38 ?1 の範囲の固定長の有効桁数と小数点部桁数の数値データを格納するデータ型p (precision)：有効桁数。整数、小数部を合せた数値桁数。1 ～ 38 (初期値18)
s (scale)：小数部桁数 (初期値0)</t>
    <phoneticPr fontId="47"/>
  </si>
  <si>
    <t>NUMBER</t>
  </si>
  <si>
    <t>numeric</t>
  </si>
  <si>
    <t>浮動小数点型</t>
  </si>
  <si>
    <t>float</t>
  </si>
  <si>
    <t>[(n)]</t>
    <phoneticPr fontId="7"/>
  </si>
  <si>
    <t>– 1.79E+308 ～ -2.23E-308、0、および 2.23E-308 ～ 1.79E+308の範囲の浮動小数点型n：有効桁数。1～53 (規定値53)</t>
  </si>
  <si>
    <t>BINARY_FLOAT</t>
  </si>
  <si>
    <t>単精度浮動小数点数</t>
  </si>
  <si>
    <t>real</t>
  </si>
  <si>
    <t>– 3.40E+38 ～ -1.18E-38、0、および 1.18E-38 ～ 3.40E+38の範囲の浮動小数点型</t>
  </si>
  <si>
    <t>通貨型</t>
  </si>
  <si>
    <t>money</t>
  </si>
  <si>
    <t>-922,337,203,685,477.5808 ～ 922,337,203,685,477.5807の範囲の通貨型表している通貨単位の 10,000 分の 1 までの精度を持ちます。</t>
  </si>
  <si>
    <t>smallmoney</t>
  </si>
  <si>
    <t>– 214,748.3648 ～ 214,748.3647の範囲の通貨型表している通貨単位の 10,000 分の 1 までの精度を持ちます。</t>
  </si>
  <si>
    <t>日付型</t>
  </si>
  <si>
    <t>date</t>
  </si>
  <si>
    <t>0001-01-01～9999-12-31の範囲の日付型</t>
  </si>
  <si>
    <t>日付と時刻</t>
  </si>
  <si>
    <t>DATE</t>
  </si>
  <si>
    <t>time</t>
  </si>
  <si>
    <t>[(p)]</t>
  </si>
  <si>
    <t>00:00:00.0000000 ～ 23:59:59.9999999の範囲の時間型p：秒の小数点以下の有効桁数。0～7 (規定値7)</t>
  </si>
  <si>
    <t>有効桁数が規定値のとき5</t>
  </si>
  <si>
    <t>TIMESTAMP</t>
  </si>
  <si>
    <t>日付と時刻(ミリ秒)</t>
  </si>
  <si>
    <t>日付が 1753年1月1日～9999年12月31日、時刻が00:00:00～23:59:59.997の範囲の日付型</t>
  </si>
  <si>
    <t>INTERVAL YEAR TO MONTH</t>
  </si>
  <si>
    <t>2つの日付の差分</t>
  </si>
  <si>
    <t>datetime2</t>
  </si>
  <si>
    <t>日付が 0001-01-01 ～ 9999-12-31、時刻が00:00:00 ～ 23:59:59.9999999の範囲の日付型p：秒の小数点以下の有効桁数。0～7 (規定値7)</t>
  </si>
  <si>
    <t>有効桁数により変動
(有効桁数が 3 未満の場合は 6 バイト、有効桁数が 3 および 4 の場合は 7 バイト、5以上の場合は8バイト)</t>
    <phoneticPr fontId="47"/>
  </si>
  <si>
    <t>INTERVAL DAY TO SECOND</t>
  </si>
  <si>
    <t>2つの日付と時刻の差分</t>
  </si>
  <si>
    <t>日付が 1900-01-01 ～ 2079-06-06、時刻が00:00:00 ～ 23:59:59の範囲の日付型秒数は常にゼロ (:00) で、1 秒未満の秒を持ちません。</t>
  </si>
  <si>
    <t>datetimeoffset</t>
  </si>
  <si>
    <t>日付が 0001-01-01 ～ 9999-12-31、時刻が00:00:00 ～ 23:59:59.9999999の範囲のタイム ゾーンを認識する日付型タイムゾーンの範囲は-14:00 ～ +14:00。</t>
  </si>
  <si>
    <t>有効桁数が規定値のとき10</t>
  </si>
  <si>
    <t>p：秒の小数点以下の有効桁数。0～7 (規定値7)</t>
  </si>
  <si>
    <t>文字列型</t>
  </si>
  <si>
    <t>[(n)]</t>
  </si>
  <si>
    <t>Unicode ではない固定長の文字列型n：桁数。1 ～ 8,000</t>
  </si>
  <si>
    <t>nバイト</t>
  </si>
  <si>
    <t>文字列</t>
  </si>
  <si>
    <t>CHAR</t>
  </si>
  <si>
    <t>固定長の文字列</t>
  </si>
  <si>
    <t>varchar</t>
  </si>
  <si>
    <t>[(n | max)]</t>
    <phoneticPr fontId="47"/>
  </si>
  <si>
    <t>Unicode ではない可変長の文字列型n：桁数。1 ～ 8,000
max：最大値。2^31-1 バイト (2 GB)</t>
    <phoneticPr fontId="47"/>
  </si>
  <si>
    <t>入力したデータサイズ+2バイト
maxを指定した場合は2GB</t>
    <phoneticPr fontId="47"/>
  </si>
  <si>
    <t>VARCHAR2</t>
  </si>
  <si>
    <t>可変長の文字列</t>
  </si>
  <si>
    <t>VARCHAR</t>
  </si>
  <si>
    <t>VARCHAR2と同じ</t>
  </si>
  <si>
    <t>text</t>
  </si>
  <si>
    <t>Unicode ではない可変長の文字列型
文字列の最大長は 2^31-1 (2,147,483,647)</t>
    <phoneticPr fontId="47"/>
  </si>
  <si>
    <t>サーバー コード ページが 2 バイト文字を使用する場合、格納サイズは、そのまま 2,147,483,647 バイト</t>
  </si>
  <si>
    <t>LONG</t>
  </si>
  <si>
    <t>2ギガバイトまでの可変長文字列</t>
  </si>
  <si>
    <t>Unicode 文字型</t>
  </si>
  <si>
    <t>nchar</t>
  </si>
  <si>
    <t>[(n)]</t>
    <phoneticPr fontId="47"/>
  </si>
  <si>
    <t>Unicode の固定長の文字列型n：桁数。1 ～ 4,000</t>
  </si>
  <si>
    <t>n×2バイト
ただし、照合順序のコード ページで 2 バイト文字が使用されている場合、記憶領域のサイズは n バイト</t>
    <phoneticPr fontId="47"/>
  </si>
  <si>
    <t>NCHAR</t>
  </si>
  <si>
    <t>固定長のUnicode文字列</t>
  </si>
  <si>
    <t>nvarchar</t>
  </si>
  <si>
    <t>Unicode の可変長の文字列型n：桁数。1 ～ 4,000
max：最大値。2^31-1 バイト (2 GB)</t>
    <phoneticPr fontId="47"/>
  </si>
  <si>
    <t>入力したデータサイズ×2+2バイト
maxを指定した場合は2GB</t>
    <phoneticPr fontId="47"/>
  </si>
  <si>
    <t>NVARCHAR2</t>
  </si>
  <si>
    <t>可変長のUnicode文字列</t>
  </si>
  <si>
    <t>ntext</t>
  </si>
  <si>
    <t>2^30 – 1 (1,073,741,823) 文字以内の可変長の Unicode データを格納するデータ型</t>
  </si>
  <si>
    <t>入力したデータサイズ×2バイト</t>
  </si>
  <si>
    <t>バイナリ型</t>
  </si>
  <si>
    <t>binary</t>
  </si>
  <si>
    <t>固定長のバイナリ データn：桁数。1 ～ 8,000</t>
  </si>
  <si>
    <t>バイナリ</t>
  </si>
  <si>
    <t>RAW</t>
  </si>
  <si>
    <t>バイナリデータ</t>
  </si>
  <si>
    <t>varbinary</t>
  </si>
  <si>
    <t>可変長のバイナリ データn：桁数。1 ～ 8,000
max：最大格納サイズ2^31-1 バイト</t>
    <phoneticPr fontId="47"/>
  </si>
  <si>
    <t>入力したデータサイズ+2バイト</t>
  </si>
  <si>
    <t>LONG RAW</t>
  </si>
  <si>
    <t>可変長のバイナリデータ</t>
  </si>
  <si>
    <t>image</t>
  </si>
  <si>
    <t>0 ～ 2^31-1 (2,147,483,647) バイトの可変長のバイナリ型</t>
  </si>
  <si>
    <t>入力したデータサイズ</t>
  </si>
  <si>
    <t>ラージオブジェクト</t>
  </si>
  <si>
    <t>CLOB</t>
  </si>
  <si>
    <t>キャラクタ型ラージオブジェクト</t>
  </si>
  <si>
    <t>NCLOB</t>
  </si>
  <si>
    <t>Unicodeキャラクタ型ラージオブジェクト</t>
  </si>
  <si>
    <t>BLOB</t>
  </si>
  <si>
    <t>バイナリ型ラージオブジェクト</t>
  </si>
  <si>
    <t>その他</t>
  </si>
  <si>
    <t>ROWID</t>
  </si>
  <si>
    <t>行識別子</t>
  </si>
  <si>
    <t>BFILE</t>
  </si>
  <si>
    <t>データベース外のバイナリファイル</t>
  </si>
  <si>
    <t>SQL Server データベース エンジンの型</t>
  </si>
  <si>
    <t>.NET Framework 型</t>
  </si>
  <si>
    <t>SqlDbType 列挙</t>
  </si>
  <si>
    <t>SqlDataReader SqlTypes の型指定されたアクセサー</t>
  </si>
  <si>
    <t>DbType 列挙</t>
  </si>
  <si>
    <t>SqlDataReader DbType の型指定されたアクセサー</t>
  </si>
  <si>
    <t>Int64</t>
  </si>
  <si>
    <t>BigInt</t>
  </si>
  <si>
    <t>GetSqlInt64</t>
  </si>
  <si>
    <t>GetInt64</t>
  </si>
  <si>
    <t>Byte[]</t>
  </si>
  <si>
    <t>VarBinary</t>
  </si>
  <si>
    <t>GetSqlBinary</t>
  </si>
  <si>
    <t>Binary</t>
  </si>
  <si>
    <t>GetBytes</t>
  </si>
  <si>
    <t>bit</t>
  </si>
  <si>
    <t>ブール型</t>
  </si>
  <si>
    <t>Bit</t>
  </si>
  <si>
    <t>GetSqlBoolean</t>
  </si>
  <si>
    <t>Boolean</t>
  </si>
  <si>
    <t>GetBoolean</t>
  </si>
  <si>
    <t>String</t>
  </si>
  <si>
    <t>Char</t>
  </si>
  <si>
    <t>GetSqlString</t>
  </si>
  <si>
    <t>AnsiStringFixedLength,</t>
  </si>
  <si>
    <t>GetString</t>
  </si>
  <si>
    <t>Char[]</t>
  </si>
  <si>
    <t>GetChars</t>
  </si>
  <si>
    <r>
      <t>date </t>
    </r>
    <r>
      <rPr>
        <sz val="8"/>
        <color rgb="FF171717"/>
        <rFont val="メイリオ"/>
        <family val="3"/>
        <charset val="128"/>
      </rPr>
      <t>1
(SQL Server 2008 以降)</t>
    </r>
    <phoneticPr fontId="47"/>
  </si>
  <si>
    <t>DateTime</t>
  </si>
  <si>
    <t>DateDate</t>
  </si>
  <si>
    <t>GetSqlDateTime</t>
  </si>
  <si>
    <t>GetDateTime</t>
  </si>
  <si>
    <t>datetime2
(SQL Server 2008 以降)</t>
    <phoneticPr fontId="47"/>
  </si>
  <si>
    <t>DateTime2</t>
  </si>
  <si>
    <t>None</t>
  </si>
  <si>
    <t>datetimeoffset
(SQL Server 2008 以降)</t>
    <phoneticPr fontId="47"/>
  </si>
  <si>
    <t>DateTimeOffset</t>
  </si>
  <si>
    <t>none</t>
  </si>
  <si>
    <t>GetDateTimeOffset</t>
  </si>
  <si>
    <t>Decimal</t>
  </si>
  <si>
    <t>GetSqlDecimal</t>
  </si>
  <si>
    <t>GetDecimal</t>
  </si>
  <si>
    <t>FILESTREAM attribute (varbinary(max))</t>
  </si>
  <si>
    <t>GetSqlBytes</t>
  </si>
  <si>
    <t>Double</t>
  </si>
  <si>
    <t>Float</t>
  </si>
  <si>
    <t>GetSqlDouble</t>
  </si>
  <si>
    <t>GetDouble</t>
  </si>
  <si>
    <t>Int32</t>
  </si>
  <si>
    <t>Int</t>
  </si>
  <si>
    <t>GetSqlInt32</t>
  </si>
  <si>
    <t>GetInt32</t>
  </si>
  <si>
    <t>Money</t>
  </si>
  <si>
    <t>GetSqlMoney</t>
  </si>
  <si>
    <t>NChar</t>
  </si>
  <si>
    <t>StringFixedLength</t>
  </si>
  <si>
    <t>NText</t>
  </si>
  <si>
    <t>NVarChar</t>
  </si>
  <si>
    <t>実数</t>
  </si>
  <si>
    <t>Single</t>
  </si>
  <si>
    <t>Real</t>
  </si>
  <si>
    <t>GetSqlSingle</t>
  </si>
  <si>
    <t>GetFloat</t>
  </si>
  <si>
    <t>rowversion</t>
  </si>
  <si>
    <t>Timestamp</t>
  </si>
  <si>
    <t>Int16</t>
  </si>
  <si>
    <t>SmallInt</t>
  </si>
  <si>
    <t>GetSqlInt16</t>
  </si>
  <si>
    <t>GetInt16</t>
  </si>
  <si>
    <t>SmallMoney</t>
  </si>
  <si>
    <t>sql_variant</t>
  </si>
  <si>
    <r>
      <t>Object </t>
    </r>
    <r>
      <rPr>
        <sz val="8"/>
        <color rgb="FF171717"/>
        <rFont val="メイリオ"/>
        <family val="3"/>
        <charset val="128"/>
      </rPr>
      <t>2</t>
    </r>
  </si>
  <si>
    <t>Variant</t>
  </si>
  <si>
    <t>GetSqlValueGetSqlValue</t>
  </si>
  <si>
    <t>Object</t>
  </si>
  <si>
    <t>GetValueGetValue</t>
  </si>
  <si>
    <t>Text</t>
  </si>
  <si>
    <t>時間
(SQL Server 2008 以降)</t>
    <phoneticPr fontId="47"/>
  </si>
  <si>
    <t>TimeSpan</t>
  </si>
  <si>
    <t>Time</t>
  </si>
  <si>
    <t>タイムスタンプ</t>
  </si>
  <si>
    <t>Byte</t>
  </si>
  <si>
    <t>TinyInt</t>
  </si>
  <si>
    <t>GetSqlByte</t>
  </si>
  <si>
    <t>GetByte</t>
  </si>
  <si>
    <t>UNIQUEIDENTIFIER</t>
  </si>
  <si>
    <t>GUID</t>
  </si>
  <si>
    <t>UniqueIdentifier</t>
  </si>
  <si>
    <t>GetSqlGuid</t>
  </si>
  <si>
    <t>Guid</t>
  </si>
  <si>
    <t>GetGuid</t>
  </si>
  <si>
    <t>VarChar</t>
  </si>
  <si>
    <t>AnsiString, String</t>
  </si>
  <si>
    <t>xml</t>
  </si>
  <si>
    <t>Xml</t>
  </si>
  <si>
    <t>GetSqlXml</t>
  </si>
  <si>
    <t>工事名称</t>
    <rPh sb="0" eb="2">
      <t>コウジ</t>
    </rPh>
    <rPh sb="2" eb="4">
      <t>メイショウ</t>
    </rPh>
    <phoneticPr fontId="46"/>
  </si>
  <si>
    <t>工事場所</t>
    <rPh sb="0" eb="2">
      <t>コウジ</t>
    </rPh>
    <rPh sb="2" eb="4">
      <t>バショ</t>
    </rPh>
    <phoneticPr fontId="7"/>
  </si>
  <si>
    <t>測定場所</t>
    <rPh sb="0" eb="2">
      <t>ソクテイ</t>
    </rPh>
    <rPh sb="2" eb="4">
      <t>バショ</t>
    </rPh>
    <phoneticPr fontId="46"/>
  </si>
  <si>
    <t>立会人</t>
    <rPh sb="0" eb="2">
      <t>タチアイ</t>
    </rPh>
    <rPh sb="2" eb="3">
      <t>ニン</t>
    </rPh>
    <phoneticPr fontId="46"/>
  </si>
  <si>
    <t>測定日</t>
    <rPh sb="0" eb="2">
      <t>ソクテイ</t>
    </rPh>
    <rPh sb="2" eb="3">
      <t>ビ</t>
    </rPh>
    <phoneticPr fontId="46"/>
  </si>
  <si>
    <t>測点名</t>
    <rPh sb="0" eb="2">
      <t>ソクテン</t>
    </rPh>
    <rPh sb="2" eb="3">
      <t>メイ</t>
    </rPh>
    <phoneticPr fontId="46"/>
  </si>
  <si>
    <t>縦断印刷項目設定</t>
    <rPh sb="0" eb="2">
      <t>ジュウダン</t>
    </rPh>
    <rPh sb="2" eb="4">
      <t>インサツ</t>
    </rPh>
    <rPh sb="4" eb="6">
      <t>コウモク</t>
    </rPh>
    <rPh sb="6" eb="8">
      <t>セッテイ</t>
    </rPh>
    <phoneticPr fontId="46"/>
  </si>
  <si>
    <t>横断印刷項目設定</t>
    <rPh sb="0" eb="2">
      <t>オウダン</t>
    </rPh>
    <rPh sb="2" eb="4">
      <t>インサツ</t>
    </rPh>
    <rPh sb="4" eb="6">
      <t>コウモク</t>
    </rPh>
    <rPh sb="6" eb="8">
      <t>セッテイ</t>
    </rPh>
    <phoneticPr fontId="46"/>
  </si>
  <si>
    <t>切削印刷項目設定</t>
    <rPh sb="2" eb="4">
      <t>インサツ</t>
    </rPh>
    <rPh sb="4" eb="6">
      <t>コウモク</t>
    </rPh>
    <rPh sb="6" eb="8">
      <t>セッテイ</t>
    </rPh>
    <phoneticPr fontId="46"/>
  </si>
  <si>
    <t>縦断測点距離</t>
    <rPh sb="2" eb="4">
      <t>ソクテン</t>
    </rPh>
    <rPh sb="4" eb="6">
      <t>キョリ</t>
    </rPh>
    <phoneticPr fontId="46"/>
  </si>
  <si>
    <t>横断左測点数</t>
    <rPh sb="2" eb="3">
      <t>ヒダリ</t>
    </rPh>
    <rPh sb="3" eb="5">
      <t>ソクテン</t>
    </rPh>
    <rPh sb="5" eb="6">
      <t>スウ</t>
    </rPh>
    <phoneticPr fontId="46"/>
  </si>
  <si>
    <t>横断右測点数</t>
    <rPh sb="2" eb="3">
      <t>ミギ</t>
    </rPh>
    <rPh sb="3" eb="5">
      <t>ソクテン</t>
    </rPh>
    <rPh sb="5" eb="6">
      <t>スウ</t>
    </rPh>
    <phoneticPr fontId="46"/>
  </si>
  <si>
    <t>切削左測点数</t>
    <rPh sb="2" eb="3">
      <t>ヒダリ</t>
    </rPh>
    <rPh sb="3" eb="5">
      <t>ソクテン</t>
    </rPh>
    <rPh sb="5" eb="6">
      <t>スウ</t>
    </rPh>
    <phoneticPr fontId="46"/>
  </si>
  <si>
    <t>切削右測点数</t>
    <rPh sb="2" eb="3">
      <t>ミギ</t>
    </rPh>
    <rPh sb="3" eb="5">
      <t>ソクテン</t>
    </rPh>
    <rPh sb="5" eb="6">
      <t>スウ</t>
    </rPh>
    <phoneticPr fontId="46"/>
  </si>
  <si>
    <t>横断一括縮尺</t>
    <rPh sb="2" eb="4">
      <t>イッカツ</t>
    </rPh>
    <rPh sb="4" eb="6">
      <t>シュクシャク</t>
    </rPh>
    <phoneticPr fontId="46"/>
  </si>
  <si>
    <t>切削一括縮尺</t>
    <rPh sb="2" eb="4">
      <t>イッカツ</t>
    </rPh>
    <rPh sb="4" eb="6">
      <t>シュクシャク</t>
    </rPh>
    <phoneticPr fontId="46"/>
  </si>
  <si>
    <t>ｵｰﾊﾞｰﾚｲ左測点数</t>
    <rPh sb="7" eb="8">
      <t>ヒダリ</t>
    </rPh>
    <rPh sb="8" eb="10">
      <t>ソクテン</t>
    </rPh>
    <rPh sb="10" eb="11">
      <t>スウ</t>
    </rPh>
    <phoneticPr fontId="46"/>
  </si>
  <si>
    <t>ｵｰﾊﾞｰﾚｲ右測点数</t>
    <rPh sb="7" eb="8">
      <t>ミギ</t>
    </rPh>
    <rPh sb="8" eb="10">
      <t>ソクテン</t>
    </rPh>
    <rPh sb="10" eb="11">
      <t>スウ</t>
    </rPh>
    <phoneticPr fontId="46"/>
  </si>
  <si>
    <t>ｵｰﾊﾞｰﾚｲ印刷項目設定</t>
    <rPh sb="7" eb="9">
      <t>インサツ</t>
    </rPh>
    <rPh sb="9" eb="11">
      <t>コウモク</t>
    </rPh>
    <rPh sb="11" eb="13">
      <t>セッテイ</t>
    </rPh>
    <phoneticPr fontId="46"/>
  </si>
  <si>
    <t>ｵｰﾊﾞｰﾚｲ一括縮尺</t>
    <rPh sb="7" eb="9">
      <t>イッカツ</t>
    </rPh>
    <rPh sb="9" eb="11">
      <t>シュクシャク</t>
    </rPh>
    <phoneticPr fontId="46"/>
  </si>
  <si>
    <t>掘削左測点数</t>
    <rPh sb="2" eb="3">
      <t>ヒダリ</t>
    </rPh>
    <rPh sb="3" eb="5">
      <t>ソクテン</t>
    </rPh>
    <rPh sb="5" eb="6">
      <t>スウ</t>
    </rPh>
    <phoneticPr fontId="46"/>
  </si>
  <si>
    <t>掘削右測点数</t>
    <rPh sb="2" eb="3">
      <t>ミギ</t>
    </rPh>
    <rPh sb="3" eb="5">
      <t>ソクテン</t>
    </rPh>
    <rPh sb="5" eb="6">
      <t>スウ</t>
    </rPh>
    <phoneticPr fontId="46"/>
  </si>
  <si>
    <t>掘削一括縮尺</t>
    <rPh sb="2" eb="4">
      <t>イッカツ</t>
    </rPh>
    <rPh sb="4" eb="6">
      <t>シュクシャク</t>
    </rPh>
    <phoneticPr fontId="46"/>
  </si>
  <si>
    <t>掘削印刷項目設定</t>
    <rPh sb="2" eb="4">
      <t>インサツ</t>
    </rPh>
    <rPh sb="4" eb="6">
      <t>コウモク</t>
    </rPh>
    <rPh sb="6" eb="8">
      <t>セッテイ</t>
    </rPh>
    <phoneticPr fontId="46"/>
  </si>
  <si>
    <t>kj_nam</t>
    <phoneticPr fontId="46"/>
  </si>
  <si>
    <t>kj_plc</t>
    <phoneticPr fontId="46"/>
  </si>
  <si>
    <t>mmt_plc</t>
    <phoneticPr fontId="46"/>
  </si>
  <si>
    <t>witness</t>
    <phoneticPr fontId="46"/>
  </si>
  <si>
    <r>
      <t>m</t>
    </r>
    <r>
      <rPr>
        <sz val="9"/>
        <rFont val="メイリオ"/>
        <family val="3"/>
        <charset val="128"/>
      </rPr>
      <t>mt_day</t>
    </r>
    <phoneticPr fontId="46"/>
  </si>
  <si>
    <t>縦断図縮尺Y</t>
    <rPh sb="2" eb="3">
      <t>ズ</t>
    </rPh>
    <rPh sb="3" eb="5">
      <t>シュクシャク</t>
    </rPh>
    <phoneticPr fontId="46"/>
  </si>
  <si>
    <t>縦断図縮尺X</t>
    <rPh sb="2" eb="3">
      <t>ズ</t>
    </rPh>
    <rPh sb="3" eb="5">
      <t>シュクシャク</t>
    </rPh>
    <phoneticPr fontId="46"/>
  </si>
  <si>
    <t>横断図縮尺Y</t>
    <rPh sb="0" eb="3">
      <t>オウダンズ</t>
    </rPh>
    <rPh sb="3" eb="5">
      <t>シュクシャク</t>
    </rPh>
    <phoneticPr fontId="46"/>
  </si>
  <si>
    <t>切削図縮尺Y</t>
    <rPh sb="2" eb="3">
      <t>ズ</t>
    </rPh>
    <rPh sb="3" eb="5">
      <t>シュクシャク</t>
    </rPh>
    <phoneticPr fontId="46"/>
  </si>
  <si>
    <t>ｵｰﾊﾞｰﾚｲ図縮尺Y</t>
    <rPh sb="7" eb="9">
      <t>シュクシャク</t>
    </rPh>
    <rPh sb="9" eb="10">
      <t>Ｕ</t>
    </rPh>
    <phoneticPr fontId="46"/>
  </si>
  <si>
    <t>掘削図縮尺Y</t>
    <rPh sb="2" eb="3">
      <t>ズ</t>
    </rPh>
    <rPh sb="3" eb="5">
      <t>シュクシャク</t>
    </rPh>
    <phoneticPr fontId="46"/>
  </si>
  <si>
    <t>横断図縮尺X</t>
    <rPh sb="0" eb="3">
      <t>オウダンズ</t>
    </rPh>
    <rPh sb="3" eb="5">
      <t>シュクシャク</t>
    </rPh>
    <phoneticPr fontId="46"/>
  </si>
  <si>
    <t>切削図縮尺X</t>
    <rPh sb="2" eb="3">
      <t>ズ</t>
    </rPh>
    <rPh sb="3" eb="5">
      <t>シュクシャク</t>
    </rPh>
    <phoneticPr fontId="46"/>
  </si>
  <si>
    <t>ｵｰﾊﾞｰﾚｲ図縮尺X</t>
  </si>
  <si>
    <t>掘削図縮尺X</t>
    <rPh sb="2" eb="3">
      <t>ズ</t>
    </rPh>
    <rPh sb="3" eb="5">
      <t>シュクシャク</t>
    </rPh>
    <phoneticPr fontId="46"/>
  </si>
  <si>
    <t>j_mmt_dtc</t>
    <phoneticPr fontId="46"/>
  </si>
  <si>
    <t>j_prn_flg</t>
    <phoneticPr fontId="46"/>
  </si>
  <si>
    <t>o_prn_flg</t>
    <phoneticPr fontId="46"/>
  </si>
  <si>
    <t>o_bnc_scl</t>
    <phoneticPr fontId="46"/>
  </si>
  <si>
    <t>s_lp_value</t>
    <phoneticPr fontId="46"/>
  </si>
  <si>
    <t>o_lp_value</t>
    <phoneticPr fontId="46"/>
  </si>
  <si>
    <t>o_rp_value</t>
    <phoneticPr fontId="46"/>
  </si>
  <si>
    <t>s_rp_value</t>
    <phoneticPr fontId="46"/>
  </si>
  <si>
    <t>s_prn_flg</t>
    <phoneticPr fontId="46"/>
  </si>
  <si>
    <t>s_bnc_scl</t>
    <phoneticPr fontId="46"/>
  </si>
  <si>
    <t>ol_lp_value</t>
    <phoneticPr fontId="46"/>
  </si>
  <si>
    <t>ol_rp_value</t>
    <phoneticPr fontId="46"/>
  </si>
  <si>
    <t>ol_prn_flg</t>
    <phoneticPr fontId="46"/>
  </si>
  <si>
    <t>j_scl_y</t>
  </si>
  <si>
    <t>j_scl_x</t>
  </si>
  <si>
    <t>o_scl_y</t>
  </si>
  <si>
    <t>o_scl_x</t>
  </si>
  <si>
    <t>s_scl_y</t>
  </si>
  <si>
    <t>s_scl_x</t>
  </si>
  <si>
    <t>ol_scl_y</t>
  </si>
  <si>
    <t>ol_scl_x</t>
  </si>
  <si>
    <r>
      <t>k</t>
    </r>
    <r>
      <rPr>
        <sz val="9"/>
        <rFont val="メイリオ"/>
        <family val="3"/>
        <charset val="128"/>
      </rPr>
      <t>_scl_y</t>
    </r>
    <phoneticPr fontId="46"/>
  </si>
  <si>
    <t>k_scl_x</t>
    <phoneticPr fontId="46"/>
  </si>
  <si>
    <r>
      <t>k</t>
    </r>
    <r>
      <rPr>
        <sz val="9"/>
        <rFont val="メイリオ"/>
        <family val="3"/>
        <charset val="128"/>
      </rPr>
      <t>_lp_value</t>
    </r>
    <phoneticPr fontId="46"/>
  </si>
  <si>
    <t>k_rp_value</t>
    <phoneticPr fontId="46"/>
  </si>
  <si>
    <t>k_prn_flg</t>
    <phoneticPr fontId="46"/>
  </si>
  <si>
    <t>k_bnc_scl</t>
    <phoneticPr fontId="46"/>
  </si>
  <si>
    <t>ol_bnc_scl</t>
    <phoneticPr fontId="46"/>
  </si>
  <si>
    <t>char[40]</t>
    <phoneticPr fontId="7"/>
  </si>
  <si>
    <t>char[20]</t>
    <phoneticPr fontId="7"/>
  </si>
  <si>
    <r>
      <t>s</t>
    </r>
    <r>
      <rPr>
        <sz val="9"/>
        <rFont val="メイリオ"/>
        <family val="3"/>
        <charset val="128"/>
      </rPr>
      <t>malldatetime</t>
    </r>
    <phoneticPr fontId="46"/>
  </si>
  <si>
    <t>p_knd_id</t>
    <phoneticPr fontId="46"/>
  </si>
  <si>
    <r>
      <t>t</t>
    </r>
    <r>
      <rPr>
        <sz val="9"/>
        <rFont val="メイリオ"/>
        <family val="3"/>
        <charset val="128"/>
      </rPr>
      <t>inyint</t>
    </r>
    <phoneticPr fontId="46"/>
  </si>
  <si>
    <t>float</t>
    <phoneticPr fontId="46"/>
  </si>
  <si>
    <t>4</t>
    <phoneticPr fontId="46"/>
  </si>
  <si>
    <t>tinyint</t>
    <phoneticPr fontId="46"/>
  </si>
  <si>
    <t>char[10]</t>
    <phoneticPr fontId="46"/>
  </si>
  <si>
    <t>1</t>
    <phoneticPr fontId="46"/>
  </si>
  <si>
    <t>同テーブル内でbit型列が8個以下の場合は1バイトで格納し、9～16個の場合は2バイト。
True:1, False:0, 0および1以外はすべて1へと変換</t>
    <rPh sb="0" eb="1">
      <t>ドウ</t>
    </rPh>
    <rPh sb="5" eb="6">
      <t>ナイ</t>
    </rPh>
    <rPh sb="10" eb="11">
      <t>ガタ</t>
    </rPh>
    <rPh sb="11" eb="12">
      <t>レツ</t>
    </rPh>
    <rPh sb="14" eb="15">
      <t>コ</t>
    </rPh>
    <rPh sb="15" eb="17">
      <t>イカ</t>
    </rPh>
    <rPh sb="18" eb="20">
      <t>バアイ</t>
    </rPh>
    <rPh sb="26" eb="28">
      <t>カクノウ</t>
    </rPh>
    <rPh sb="34" eb="35">
      <t>コ</t>
    </rPh>
    <rPh sb="36" eb="38">
      <t>バアイ</t>
    </rPh>
    <rPh sb="67" eb="69">
      <t>イガイ</t>
    </rPh>
    <rPh sb="76" eb="78">
      <t>ヘンカン</t>
    </rPh>
    <phoneticPr fontId="46"/>
  </si>
  <si>
    <t>bit</t>
    <phoneticPr fontId="46"/>
  </si>
  <si>
    <t>tinyint</t>
    <phoneticPr fontId="46"/>
  </si>
  <si>
    <t>作図画面で使用</t>
    <rPh sb="0" eb="2">
      <t>サクズ</t>
    </rPh>
    <rPh sb="2" eb="4">
      <t>ガメン</t>
    </rPh>
    <rPh sb="5" eb="7">
      <t>シヨウ</t>
    </rPh>
    <phoneticPr fontId="46"/>
  </si>
  <si>
    <t>1桁目</t>
    <rPh sb="1" eb="2">
      <t>ケタ</t>
    </rPh>
    <rPh sb="2" eb="3">
      <t>メ</t>
    </rPh>
    <phoneticPr fontId="46"/>
  </si>
  <si>
    <t>各桁のデータは以下の通りとし、0はOFF、1はONの意を表す</t>
    <rPh sb="0" eb="1">
      <t>カク</t>
    </rPh>
    <rPh sb="1" eb="2">
      <t>ケタ</t>
    </rPh>
    <rPh sb="7" eb="9">
      <t>イカ</t>
    </rPh>
    <rPh sb="10" eb="11">
      <t>トオ</t>
    </rPh>
    <rPh sb="26" eb="27">
      <t>イ</t>
    </rPh>
    <rPh sb="28" eb="29">
      <t>アラワ</t>
    </rPh>
    <phoneticPr fontId="46"/>
  </si>
  <si>
    <t>計画データ</t>
    <rPh sb="0" eb="2">
      <t>ケイカク</t>
    </rPh>
    <phoneticPr fontId="46"/>
  </si>
  <si>
    <t>メモリ</t>
    <phoneticPr fontId="46"/>
  </si>
  <si>
    <t>2桁目</t>
    <rPh sb="1" eb="2">
      <t>ケタ</t>
    </rPh>
    <rPh sb="2" eb="3">
      <t>メ</t>
    </rPh>
    <phoneticPr fontId="46"/>
  </si>
  <si>
    <t>3桁目</t>
    <rPh sb="1" eb="2">
      <t>ケタ</t>
    </rPh>
    <rPh sb="2" eb="3">
      <t>メ</t>
    </rPh>
    <phoneticPr fontId="46"/>
  </si>
  <si>
    <t>地盤データ</t>
    <rPh sb="0" eb="2">
      <t>ジバン</t>
    </rPh>
    <phoneticPr fontId="46"/>
  </si>
  <si>
    <t>4桁目</t>
    <rPh sb="1" eb="2">
      <t>ケタ</t>
    </rPh>
    <rPh sb="2" eb="3">
      <t>メ</t>
    </rPh>
    <phoneticPr fontId="46"/>
  </si>
  <si>
    <t>基層データ</t>
    <rPh sb="0" eb="2">
      <t>キソウ</t>
    </rPh>
    <phoneticPr fontId="46"/>
  </si>
  <si>
    <t>5桁目</t>
    <rPh sb="1" eb="2">
      <t>ケタ</t>
    </rPh>
    <rPh sb="2" eb="3">
      <t>メ</t>
    </rPh>
    <phoneticPr fontId="46"/>
  </si>
  <si>
    <t>中間層</t>
    <rPh sb="0" eb="3">
      <t>チュウカンソウ</t>
    </rPh>
    <phoneticPr fontId="46"/>
  </si>
  <si>
    <t>予備</t>
    <rPh sb="0" eb="2">
      <t>ヨビ</t>
    </rPh>
    <phoneticPr fontId="46"/>
  </si>
  <si>
    <t>6桁目</t>
    <rPh sb="1" eb="2">
      <t>ケタ</t>
    </rPh>
    <rPh sb="2" eb="3">
      <t>メ</t>
    </rPh>
    <phoneticPr fontId="46"/>
  </si>
  <si>
    <t>7桁目</t>
    <rPh sb="1" eb="2">
      <t>ケタ</t>
    </rPh>
    <rPh sb="2" eb="3">
      <t>メ</t>
    </rPh>
    <phoneticPr fontId="46"/>
  </si>
  <si>
    <t>8桁目</t>
    <rPh sb="1" eb="2">
      <t>ケタ</t>
    </rPh>
    <rPh sb="2" eb="3">
      <t>メ</t>
    </rPh>
    <phoneticPr fontId="46"/>
  </si>
  <si>
    <t>9桁目</t>
    <rPh sb="1" eb="2">
      <t>ケタ</t>
    </rPh>
    <rPh sb="2" eb="3">
      <t>メ</t>
    </rPh>
    <phoneticPr fontId="46"/>
  </si>
  <si>
    <t>10桁目</t>
    <rPh sb="2" eb="3">
      <t>ケタ</t>
    </rPh>
    <rPh sb="3" eb="4">
      <t>メ</t>
    </rPh>
    <phoneticPr fontId="46"/>
  </si>
  <si>
    <t>※1参照</t>
    <rPh sb="2" eb="4">
      <t>サンショウ</t>
    </rPh>
    <phoneticPr fontId="4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</si>
</sst>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76" formatCode="yyyy/mm/dd"/>
    <numFmt numFmtId="177" formatCode="#,##0;\-#,##0;&quot;-&quot;"/>
    <numFmt numFmtId="178" formatCode="&quot;¥&quot;#,##0.00;[Red]&quot;¥&quot;&quot;¥&quot;&quot;¥&quot;&quot;¥&quot;\-#,##0.00"/>
    <numFmt numFmtId="179" formatCode="&quot;¥&quot;#,##0;[Red]&quot;¥&quot;&quot;¥&quot;&quot;¥&quot;&quot;¥&quot;\-#,##0"/>
    <numFmt numFmtId="180" formatCode="&quot;'&quot;yy&quot;/&quot;mm"/>
    <numFmt numFmtId="181" formatCode="mm&quot;月&quot;"/>
    <numFmt numFmtId="182" formatCode="yy/mm"/>
    <numFmt numFmtId="183" formatCode="#,##0_);[Red]\(#,##0\)"/>
    <numFmt numFmtId="184" formatCode="yyyy/m/d\ h:mm;@"/>
    <numFmt numFmtId="185" formatCode="0_);[Red]\(0\)"/>
    <numFmt numFmtId="186" formatCode="yyyy/mm/dd\ hh:mm:ss"/>
    <numFmt numFmtId="187" formatCode="#"/>
  </numFmts>
  <fonts count="67">
    <font>
      <sz val="9"/>
      <name val="メイリオ"/>
      <family val="3"/>
      <charset val="128"/>
    </font>
    <font>
      <sz val="9"/>
      <color theme="1"/>
      <name val="メイリオ"/>
      <family val="2"/>
      <charset val="128"/>
    </font>
    <font>
      <sz val="9"/>
      <color theme="1"/>
      <name val="メイリオ"/>
      <family val="2"/>
      <charset val="128"/>
    </font>
    <font>
      <sz val="9"/>
      <color theme="1"/>
      <name val="メイリオ"/>
      <family val="2"/>
      <charset val="128"/>
    </font>
    <font>
      <sz val="9"/>
      <color theme="1"/>
      <name val="メイリオ"/>
      <family val="2"/>
      <charset val="128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・団"/>
      <family val="1"/>
      <charset val="128"/>
    </font>
    <font>
      <u/>
      <sz val="11"/>
      <color indexed="36"/>
      <name val="ＭＳ Ｐ・団"/>
      <family val="1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9"/>
      <color theme="1"/>
      <name val="メイリオ"/>
      <family val="3"/>
      <charset val="128"/>
    </font>
    <font>
      <sz val="26"/>
      <color theme="1"/>
      <name val="メイリオ"/>
      <family val="3"/>
      <charset val="128"/>
    </font>
    <font>
      <sz val="18"/>
      <color theme="1"/>
      <name val="メイリオ"/>
      <family val="3"/>
      <charset val="128"/>
    </font>
    <font>
      <sz val="20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2"/>
      <color theme="1"/>
      <name val="メイリオ"/>
      <family val="3"/>
      <charset val="128"/>
    </font>
    <font>
      <sz val="12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14"/>
      <name val="メイリオ"/>
      <family val="3"/>
      <charset val="128"/>
    </font>
    <font>
      <sz val="10"/>
      <name val="メイリオ"/>
      <family val="3"/>
      <charset val="128"/>
    </font>
    <font>
      <sz val="9"/>
      <name val="メイリオ"/>
      <family val="3"/>
      <charset val="128"/>
    </font>
    <font>
      <sz val="9"/>
      <name val="ＭＳ Ｐゴシック"/>
      <family val="3"/>
      <charset val="128"/>
    </font>
    <font>
      <sz val="9"/>
      <color rgb="FF000000"/>
      <name val="メイリオ"/>
      <family val="3"/>
      <charset val="128"/>
    </font>
    <font>
      <sz val="6"/>
      <name val="メイリオ"/>
      <family val="3"/>
      <charset val="128"/>
    </font>
    <font>
      <sz val="6"/>
      <name val="メイリオ"/>
      <family val="2"/>
      <charset val="128"/>
    </font>
    <font>
      <sz val="9"/>
      <name val="ＭＳ ゴシック"/>
      <family val="3"/>
      <charset val="128"/>
    </font>
    <font>
      <sz val="11"/>
      <name val="メイリオ"/>
      <family val="3"/>
      <charset val="128"/>
    </font>
    <font>
      <sz val="9"/>
      <color rgb="FFFF0000"/>
      <name val="メイリオ"/>
      <family val="2"/>
      <charset val="128"/>
    </font>
    <font>
      <sz val="9"/>
      <color rgb="FFFF0000"/>
      <name val="メイリオ"/>
      <family val="3"/>
      <charset val="128"/>
    </font>
    <font>
      <sz val="9"/>
      <name val="メイリオ"/>
      <family val="2"/>
      <charset val="128"/>
    </font>
    <font>
      <sz val="9"/>
      <color rgb="FFFF0000"/>
      <name val="ＭＳ ゴシック"/>
      <family val="3"/>
      <charset val="128"/>
    </font>
    <font>
      <sz val="9"/>
      <color rgb="FFFF0000"/>
      <name val="ＭＳ Ｐゴシック"/>
      <family val="3"/>
      <charset val="128"/>
    </font>
    <font>
      <b/>
      <sz val="14"/>
      <color theme="1"/>
      <name val="メイリオ"/>
      <family val="3"/>
      <charset val="128"/>
    </font>
    <font>
      <b/>
      <sz val="9"/>
      <color theme="1"/>
      <name val="メイリオ"/>
      <family val="3"/>
      <charset val="128"/>
    </font>
    <font>
      <b/>
      <sz val="9"/>
      <color theme="0"/>
      <name val="メイリオ"/>
      <family val="3"/>
      <charset val="128"/>
    </font>
    <font>
      <b/>
      <sz val="9"/>
      <name val="メイリオ"/>
      <family val="3"/>
      <charset val="128"/>
    </font>
    <font>
      <sz val="11"/>
      <name val="ＭＳ Ｐ明朝"/>
      <family val="1"/>
      <charset val="128"/>
    </font>
    <font>
      <u/>
      <sz val="9"/>
      <color theme="10"/>
      <name val="メイリオ"/>
      <family val="3"/>
      <charset val="128"/>
    </font>
    <font>
      <b/>
      <sz val="9"/>
      <color rgb="FFFF0000"/>
      <name val="メイリオ"/>
      <family val="3"/>
      <charset val="128"/>
    </font>
    <font>
      <b/>
      <sz val="9"/>
      <color rgb="FF0070C0"/>
      <name val="メイリオ"/>
      <family val="3"/>
      <charset val="128"/>
    </font>
    <font>
      <b/>
      <sz val="9"/>
      <color rgb="FF333333"/>
      <name val="メイリオ"/>
      <family val="3"/>
      <charset val="128"/>
    </font>
    <font>
      <sz val="9"/>
      <color rgb="FF666666"/>
      <name val="メイリオ"/>
      <family val="3"/>
      <charset val="128"/>
    </font>
    <font>
      <sz val="9"/>
      <color rgb="FF171717"/>
      <name val="メイリオ"/>
      <family val="3"/>
      <charset val="128"/>
    </font>
    <font>
      <sz val="8"/>
      <color rgb="FF171717"/>
      <name val="メイリオ"/>
      <family val="3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EE39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DAB9"/>
        <bgColor indexed="64"/>
      </patternFill>
    </fill>
    <fill>
      <patternFill patternType="solid">
        <fgColor rgb="FFFFFFFF"/>
        <bgColor indexed="64"/>
      </patternFill>
    </fill>
  </fills>
  <borders count="19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hair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double">
        <color rgb="FFFF0000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auto="1"/>
      </right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thick">
        <color rgb="FFFF6600"/>
      </left>
      <right style="thick">
        <color rgb="FFFF6600"/>
      </right>
      <top style="thick">
        <color rgb="FFFF6600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ck">
        <color rgb="FFFF6600"/>
      </left>
      <right style="thick">
        <color rgb="FFFF6600"/>
      </right>
      <top/>
      <bottom/>
      <diagonal/>
    </border>
    <border>
      <left style="thick">
        <color rgb="FFFF6600"/>
      </left>
      <right style="thick">
        <color rgb="FFFF6600"/>
      </right>
      <top/>
      <bottom style="thin">
        <color auto="1"/>
      </bottom>
      <diagonal/>
    </border>
    <border>
      <left style="thick">
        <color rgb="FFFF6600"/>
      </left>
      <right style="thick">
        <color rgb="FFFF6600"/>
      </right>
      <top style="thin">
        <color auto="1"/>
      </top>
      <bottom/>
      <diagonal/>
    </border>
    <border>
      <left style="thick">
        <color rgb="FFFF6600"/>
      </left>
      <right style="thick">
        <color rgb="FFFF6600"/>
      </right>
      <top/>
      <bottom style="thick">
        <color rgb="FFFF6600"/>
      </bottom>
      <diagonal/>
    </border>
  </borders>
  <cellStyleXfs count="138">
    <xf numFmtId="0" fontId="0" fillId="0" borderId="0">
      <alignment vertical="center"/>
    </xf>
    <xf numFmtId="0" fontId="9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177" fontId="11" fillId="0" borderId="0" applyFill="0" applyBorder="0" applyAlignment="0"/>
    <xf numFmtId="0" fontId="12" fillId="0" borderId="1" applyNumberFormat="0" applyAlignment="0" applyProtection="0">
      <alignment horizontal="left" vertical="center"/>
    </xf>
    <xf numFmtId="0" fontId="12" fillId="0" borderId="2">
      <alignment horizontal="left" vertical="center"/>
    </xf>
    <xf numFmtId="0" fontId="8" fillId="0" borderId="0" applyBorder="0"/>
    <xf numFmtId="0" fontId="8" fillId="0" borderId="0"/>
    <xf numFmtId="0" fontId="13" fillId="0" borderId="0"/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0" borderId="3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6" fillId="22" borderId="4" applyNumberFormat="0" applyFont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6" fillId="0" borderId="6" applyFont="0" applyBorder="0" applyAlignment="0"/>
    <xf numFmtId="0" fontId="19" fillId="23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23" borderId="12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7" borderId="7" applyNumberForma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9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0" borderId="3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22" borderId="4" applyNumberFormat="0" applyFont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23" borderId="12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178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7" fillId="7" borderId="7" applyNumberFormat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8" fillId="4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0" borderId="6" applyFont="0" applyBorder="0" applyAlignment="0"/>
    <xf numFmtId="0" fontId="5" fillId="0" borderId="6" applyFont="0" applyBorder="0" applyAlignment="0"/>
    <xf numFmtId="0" fontId="9" fillId="0" borderId="0">
      <alignment vertical="center"/>
    </xf>
    <xf numFmtId="0" fontId="32" fillId="0" borderId="0">
      <alignment vertical="center"/>
    </xf>
    <xf numFmtId="0" fontId="40" fillId="0" borderId="0"/>
    <xf numFmtId="0" fontId="40" fillId="0" borderId="0"/>
    <xf numFmtId="0" fontId="5" fillId="0" borderId="0"/>
    <xf numFmtId="0" fontId="40" fillId="0" borderId="0"/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59" fillId="0" borderId="0"/>
    <xf numFmtId="0" fontId="60" fillId="0" borderId="0" applyNumberFormat="0" applyFill="0" applyBorder="0" applyAlignment="0" applyProtection="0">
      <alignment vertical="center"/>
    </xf>
    <xf numFmtId="0" fontId="1" fillId="0" borderId="0">
      <alignment vertical="center"/>
    </xf>
  </cellStyleXfs>
  <cellXfs count="931">
    <xf numFmtId="0" fontId="0" fillId="0" borderId="0" xfId="0">
      <alignment vertical="center"/>
    </xf>
    <xf numFmtId="0" fontId="33" fillId="0" borderId="38" xfId="126" applyFont="1" applyBorder="1">
      <alignment vertical="center"/>
    </xf>
    <xf numFmtId="0" fontId="33" fillId="0" borderId="39" xfId="126" applyFont="1" applyBorder="1">
      <alignment vertical="center"/>
    </xf>
    <xf numFmtId="0" fontId="33" fillId="0" borderId="40" xfId="126" applyFont="1" applyBorder="1">
      <alignment vertical="center"/>
    </xf>
    <xf numFmtId="0" fontId="33" fillId="0" borderId="0" xfId="126" applyFont="1">
      <alignment vertical="center"/>
    </xf>
    <xf numFmtId="0" fontId="33" fillId="0" borderId="41" xfId="126" applyFont="1" applyBorder="1">
      <alignment vertical="center"/>
    </xf>
    <xf numFmtId="0" fontId="33" fillId="0" borderId="43" xfId="126" applyFont="1" applyBorder="1" applyAlignment="1">
      <alignment horizontal="center" vertical="center"/>
    </xf>
    <xf numFmtId="0" fontId="33" fillId="0" borderId="45" xfId="126" applyFont="1" applyBorder="1">
      <alignment vertical="center"/>
    </xf>
    <xf numFmtId="0" fontId="35" fillId="0" borderId="0" xfId="126" applyFont="1">
      <alignment vertical="center"/>
    </xf>
    <xf numFmtId="0" fontId="35" fillId="0" borderId="45" xfId="126" applyFont="1" applyBorder="1">
      <alignment vertical="center"/>
    </xf>
    <xf numFmtId="0" fontId="37" fillId="0" borderId="0" xfId="126" applyFont="1">
      <alignment vertical="center"/>
    </xf>
    <xf numFmtId="0" fontId="37" fillId="0" borderId="48" xfId="126" applyFont="1" applyBorder="1">
      <alignment vertical="center"/>
    </xf>
    <xf numFmtId="0" fontId="33" fillId="0" borderId="48" xfId="126" applyFont="1" applyBorder="1">
      <alignment vertical="center"/>
    </xf>
    <xf numFmtId="0" fontId="33" fillId="0" borderId="13" xfId="126" applyFont="1" applyBorder="1">
      <alignment vertical="center"/>
    </xf>
    <xf numFmtId="0" fontId="33" fillId="0" borderId="14" xfId="126" applyFont="1" applyBorder="1">
      <alignment vertical="center"/>
    </xf>
    <xf numFmtId="0" fontId="33" fillId="0" borderId="52" xfId="126" applyFont="1" applyBorder="1">
      <alignment vertical="center"/>
    </xf>
    <xf numFmtId="0" fontId="33" fillId="0" borderId="15" xfId="126" applyFont="1" applyBorder="1">
      <alignment vertical="center"/>
    </xf>
    <xf numFmtId="0" fontId="33" fillId="0" borderId="27" xfId="126" applyFont="1" applyBorder="1">
      <alignment vertical="center"/>
    </xf>
    <xf numFmtId="0" fontId="33" fillId="0" borderId="28" xfId="126" applyFont="1" applyBorder="1">
      <alignment vertical="center"/>
    </xf>
    <xf numFmtId="0" fontId="33" fillId="0" borderId="29" xfId="126" applyFont="1" applyBorder="1">
      <alignment vertical="center"/>
    </xf>
    <xf numFmtId="0" fontId="33" fillId="0" borderId="57" xfId="126" applyFont="1" applyBorder="1">
      <alignment vertical="center"/>
    </xf>
    <xf numFmtId="0" fontId="33" fillId="0" borderId="30" xfId="126" applyFont="1" applyBorder="1">
      <alignment vertical="center"/>
    </xf>
    <xf numFmtId="0" fontId="33" fillId="0" borderId="20" xfId="126" applyFont="1" applyBorder="1">
      <alignment vertical="center"/>
    </xf>
    <xf numFmtId="0" fontId="33" fillId="0" borderId="62" xfId="126" applyFont="1" applyBorder="1">
      <alignment vertical="center"/>
    </xf>
    <xf numFmtId="0" fontId="33" fillId="0" borderId="63" xfId="126" applyFont="1" applyBorder="1">
      <alignment vertical="center"/>
    </xf>
    <xf numFmtId="0" fontId="40" fillId="0" borderId="0" xfId="127"/>
    <xf numFmtId="0" fontId="43" fillId="0" borderId="0" xfId="129" applyFont="1"/>
    <xf numFmtId="0" fontId="43" fillId="0" borderId="79" xfId="129" applyFont="1" applyBorder="1" applyAlignment="1">
      <alignment vertical="center"/>
    </xf>
    <xf numFmtId="0" fontId="33" fillId="0" borderId="46" xfId="126" applyFont="1" applyBorder="1">
      <alignment vertical="center"/>
    </xf>
    <xf numFmtId="0" fontId="33" fillId="0" borderId="78" xfId="126" applyFont="1" applyBorder="1">
      <alignment vertical="center"/>
    </xf>
    <xf numFmtId="0" fontId="33" fillId="0" borderId="80" xfId="126" applyFont="1" applyBorder="1">
      <alignment vertical="center"/>
    </xf>
    <xf numFmtId="0" fontId="33" fillId="0" borderId="85" xfId="126" applyFont="1" applyBorder="1">
      <alignment vertical="center"/>
    </xf>
    <xf numFmtId="0" fontId="43" fillId="0" borderId="0" xfId="129" applyFont="1" applyAlignment="1">
      <alignment horizontal="center"/>
    </xf>
    <xf numFmtId="0" fontId="43" fillId="0" borderId="0" xfId="129" applyFont="1" applyAlignment="1">
      <alignment horizontal="left"/>
    </xf>
    <xf numFmtId="0" fontId="44" fillId="0" borderId="0" xfId="127" applyFont="1"/>
    <xf numFmtId="0" fontId="43" fillId="0" borderId="38" xfId="130" applyFont="1" applyBorder="1"/>
    <xf numFmtId="0" fontId="43" fillId="0" borderId="39" xfId="130" applyFont="1" applyBorder="1" applyAlignment="1">
      <alignment vertical="center"/>
    </xf>
    <xf numFmtId="0" fontId="43" fillId="0" borderId="39" xfId="130" applyFont="1" applyBorder="1"/>
    <xf numFmtId="0" fontId="43" fillId="0" borderId="40" xfId="130" applyFont="1" applyBorder="1"/>
    <xf numFmtId="0" fontId="44" fillId="0" borderId="0" xfId="130" applyFont="1"/>
    <xf numFmtId="0" fontId="43" fillId="0" borderId="41" xfId="130" applyFont="1" applyBorder="1"/>
    <xf numFmtId="0" fontId="43" fillId="0" borderId="0" xfId="130" applyFont="1"/>
    <xf numFmtId="0" fontId="43" fillId="0" borderId="45" xfId="130" applyFont="1" applyBorder="1"/>
    <xf numFmtId="0" fontId="43" fillId="0" borderId="62" xfId="130" applyFont="1" applyBorder="1"/>
    <xf numFmtId="0" fontId="43" fillId="0" borderId="63" xfId="130" applyFont="1" applyBorder="1"/>
    <xf numFmtId="0" fontId="44" fillId="0" borderId="45" xfId="130" applyFont="1" applyBorder="1"/>
    <xf numFmtId="0" fontId="44" fillId="0" borderId="41" xfId="130" applyFont="1" applyBorder="1"/>
    <xf numFmtId="0" fontId="43" fillId="0" borderId="87" xfId="130" applyFont="1" applyBorder="1" applyAlignment="1">
      <alignment vertical="top"/>
    </xf>
    <xf numFmtId="0" fontId="43" fillId="0" borderId="88" xfId="130" applyFont="1" applyBorder="1" applyAlignment="1">
      <alignment vertical="top"/>
    </xf>
    <xf numFmtId="0" fontId="43" fillId="0" borderId="36" xfId="130" applyFont="1" applyBorder="1" applyAlignment="1">
      <alignment vertical="top"/>
    </xf>
    <xf numFmtId="0" fontId="43" fillId="0" borderId="91" xfId="130" applyFont="1" applyBorder="1" applyAlignment="1">
      <alignment vertical="top"/>
    </xf>
    <xf numFmtId="0" fontId="43" fillId="0" borderId="92" xfId="130" applyFont="1" applyBorder="1" applyAlignment="1">
      <alignment vertical="top"/>
    </xf>
    <xf numFmtId="0" fontId="43" fillId="0" borderId="93" xfId="130" applyFont="1" applyBorder="1" applyAlignment="1">
      <alignment vertical="top"/>
    </xf>
    <xf numFmtId="0" fontId="43" fillId="0" borderId="89" xfId="130" applyFont="1" applyBorder="1" applyAlignment="1">
      <alignment vertical="top"/>
    </xf>
    <xf numFmtId="0" fontId="43" fillId="0" borderId="90" xfId="130" applyFont="1" applyBorder="1" applyAlignment="1">
      <alignment vertical="top"/>
    </xf>
    <xf numFmtId="0" fontId="43" fillId="0" borderId="100" xfId="130" applyFont="1" applyBorder="1" applyAlignment="1">
      <alignment vertical="top"/>
    </xf>
    <xf numFmtId="0" fontId="43" fillId="0" borderId="102" xfId="130" applyFont="1" applyBorder="1" applyAlignment="1">
      <alignment vertical="top"/>
    </xf>
    <xf numFmtId="0" fontId="43" fillId="0" borderId="24" xfId="130" applyFont="1" applyBorder="1" applyAlignment="1">
      <alignment vertical="top"/>
    </xf>
    <xf numFmtId="0" fontId="43" fillId="0" borderId="25" xfId="130" applyFont="1" applyBorder="1" applyAlignment="1">
      <alignment vertical="top"/>
    </xf>
    <xf numFmtId="0" fontId="43" fillId="0" borderId="32" xfId="130" applyFont="1" applyBorder="1" applyAlignment="1">
      <alignment vertical="top"/>
    </xf>
    <xf numFmtId="0" fontId="43" fillId="0" borderId="33" xfId="130" applyFont="1" applyBorder="1" applyAlignment="1">
      <alignment vertical="top"/>
    </xf>
    <xf numFmtId="0" fontId="43" fillId="0" borderId="51" xfId="130" applyFont="1" applyBorder="1" applyAlignment="1">
      <alignment vertical="top"/>
    </xf>
    <xf numFmtId="0" fontId="43" fillId="0" borderId="99" xfId="130" applyFont="1" applyBorder="1" applyAlignment="1">
      <alignment vertical="top"/>
    </xf>
    <xf numFmtId="0" fontId="43" fillId="0" borderId="23" xfId="130" applyFont="1" applyBorder="1" applyAlignment="1">
      <alignment vertical="top"/>
    </xf>
    <xf numFmtId="0" fontId="43" fillId="0" borderId="55" xfId="130" applyFont="1" applyBorder="1" applyAlignment="1">
      <alignment vertical="top"/>
    </xf>
    <xf numFmtId="0" fontId="43" fillId="0" borderId="54" xfId="130" applyFont="1" applyBorder="1" applyAlignment="1">
      <alignment vertical="top"/>
    </xf>
    <xf numFmtId="0" fontId="43" fillId="0" borderId="34" xfId="130" applyFont="1" applyBorder="1" applyAlignment="1">
      <alignment vertical="top"/>
    </xf>
    <xf numFmtId="0" fontId="43" fillId="0" borderId="60" xfId="130" applyFont="1" applyBorder="1" applyAlignment="1">
      <alignment vertical="top"/>
    </xf>
    <xf numFmtId="0" fontId="43" fillId="0" borderId="59" xfId="130" applyFont="1" applyBorder="1" applyAlignment="1">
      <alignment vertical="top"/>
    </xf>
    <xf numFmtId="0" fontId="43" fillId="0" borderId="54" xfId="130" quotePrefix="1" applyFont="1" applyBorder="1" applyAlignment="1">
      <alignment vertical="top"/>
    </xf>
    <xf numFmtId="49" fontId="43" fillId="0" borderId="54" xfId="130" applyNumberFormat="1" applyFont="1" applyBorder="1" applyAlignment="1">
      <alignment vertical="top"/>
    </xf>
    <xf numFmtId="49" fontId="43" fillId="0" borderId="59" xfId="130" applyNumberFormat="1" applyFont="1" applyBorder="1" applyAlignment="1">
      <alignment vertical="top"/>
    </xf>
    <xf numFmtId="49" fontId="43" fillId="0" borderId="100" xfId="130" applyNumberFormat="1" applyFont="1" applyBorder="1" applyAlignment="1">
      <alignment vertical="top"/>
    </xf>
    <xf numFmtId="49" fontId="43" fillId="0" borderId="24" xfId="130" applyNumberFormat="1" applyFont="1" applyBorder="1" applyAlignment="1">
      <alignment vertical="top"/>
    </xf>
    <xf numFmtId="49" fontId="43" fillId="0" borderId="32" xfId="130" applyNumberFormat="1" applyFont="1" applyBorder="1" applyAlignment="1">
      <alignment vertical="top"/>
    </xf>
    <xf numFmtId="0" fontId="43" fillId="0" borderId="100" xfId="130" applyFont="1" applyBorder="1"/>
    <xf numFmtId="0" fontId="43" fillId="0" borderId="102" xfId="130" applyFont="1" applyBorder="1"/>
    <xf numFmtId="0" fontId="43" fillId="0" borderId="54" xfId="130" applyFont="1" applyBorder="1"/>
    <xf numFmtId="0" fontId="43" fillId="0" borderId="24" xfId="130" applyFont="1" applyBorder="1"/>
    <xf numFmtId="0" fontId="43" fillId="0" borderId="25" xfId="130" applyFont="1" applyBorder="1"/>
    <xf numFmtId="0" fontId="43" fillId="0" borderId="59" xfId="130" applyFont="1" applyBorder="1"/>
    <xf numFmtId="0" fontId="43" fillId="0" borderId="32" xfId="130" applyFont="1" applyBorder="1"/>
    <xf numFmtId="0" fontId="43" fillId="0" borderId="33" xfId="130" applyFont="1" applyBorder="1"/>
    <xf numFmtId="0" fontId="43" fillId="0" borderId="0" xfId="130" applyFont="1" applyAlignment="1">
      <alignment vertical="center"/>
    </xf>
    <xf numFmtId="0" fontId="43" fillId="0" borderId="112" xfId="130" applyFont="1" applyBorder="1"/>
    <xf numFmtId="0" fontId="43" fillId="0" borderId="112" xfId="130" quotePrefix="1" applyFont="1" applyBorder="1"/>
    <xf numFmtId="0" fontId="44" fillId="0" borderId="112" xfId="130" applyFont="1" applyBorder="1"/>
    <xf numFmtId="0" fontId="43" fillId="0" borderId="23" xfId="130" applyFont="1" applyBorder="1"/>
    <xf numFmtId="0" fontId="43" fillId="0" borderId="34" xfId="130" applyFont="1" applyBorder="1"/>
    <xf numFmtId="0" fontId="44" fillId="0" borderId="100" xfId="130" applyFont="1" applyBorder="1"/>
    <xf numFmtId="0" fontId="44" fillId="0" borderId="24" xfId="130" applyFont="1" applyBorder="1"/>
    <xf numFmtId="0" fontId="44" fillId="0" borderId="32" xfId="130" applyFont="1" applyBorder="1"/>
    <xf numFmtId="0" fontId="43" fillId="0" borderId="118" xfId="130" applyFont="1" applyBorder="1"/>
    <xf numFmtId="0" fontId="44" fillId="0" borderId="119" xfId="130" applyFont="1" applyBorder="1"/>
    <xf numFmtId="0" fontId="44" fillId="0" borderId="118" xfId="130" applyFont="1" applyBorder="1"/>
    <xf numFmtId="0" fontId="44" fillId="0" borderId="48" xfId="130" applyFont="1" applyBorder="1"/>
    <xf numFmtId="0" fontId="43" fillId="0" borderId="82" xfId="130" applyFont="1" applyBorder="1" applyAlignment="1">
      <alignment vertical="center"/>
    </xf>
    <xf numFmtId="0" fontId="43" fillId="0" borderId="82" xfId="130" applyFont="1" applyBorder="1"/>
    <xf numFmtId="0" fontId="43" fillId="0" borderId="83" xfId="130" applyFont="1" applyBorder="1"/>
    <xf numFmtId="0" fontId="43" fillId="0" borderId="17" xfId="130" applyFont="1" applyBorder="1" applyAlignment="1">
      <alignment vertical="center"/>
    </xf>
    <xf numFmtId="0" fontId="43" fillId="0" borderId="18" xfId="130" applyFont="1" applyBorder="1" applyAlignment="1">
      <alignment vertical="center"/>
    </xf>
    <xf numFmtId="0" fontId="43" fillId="0" borderId="18" xfId="130" applyFont="1" applyBorder="1"/>
    <xf numFmtId="0" fontId="43" fillId="0" borderId="20" xfId="130" applyFont="1" applyBorder="1"/>
    <xf numFmtId="0" fontId="0" fillId="0" borderId="82" xfId="130" applyFont="1" applyBorder="1" applyAlignment="1">
      <alignment vertical="center"/>
    </xf>
    <xf numFmtId="0" fontId="0" fillId="0" borderId="23" xfId="130" applyFont="1" applyBorder="1"/>
    <xf numFmtId="0" fontId="0" fillId="0" borderId="54" xfId="130" applyFont="1" applyBorder="1"/>
    <xf numFmtId="0" fontId="0" fillId="0" borderId="54" xfId="130" applyFont="1" applyBorder="1" applyAlignment="1">
      <alignment vertical="top"/>
    </xf>
    <xf numFmtId="0" fontId="0" fillId="0" borderId="23" xfId="130" applyFont="1" applyBorder="1" applyAlignment="1">
      <alignment vertical="top"/>
    </xf>
    <xf numFmtId="0" fontId="0" fillId="0" borderId="99" xfId="130" applyFont="1" applyBorder="1"/>
    <xf numFmtId="0" fontId="0" fillId="0" borderId="24" xfId="130" applyFont="1" applyBorder="1"/>
    <xf numFmtId="0" fontId="0" fillId="0" borderId="103" xfId="130" applyFont="1" applyBorder="1"/>
    <xf numFmtId="0" fontId="0" fillId="0" borderId="103" xfId="130" applyFont="1" applyBorder="1" applyAlignment="1">
      <alignment vertical="top"/>
    </xf>
    <xf numFmtId="0" fontId="0" fillId="0" borderId="99" xfId="130" applyFont="1" applyBorder="1" applyAlignment="1">
      <alignment vertical="top"/>
    </xf>
    <xf numFmtId="0" fontId="0" fillId="0" borderId="100" xfId="130" applyFont="1" applyBorder="1" applyAlignment="1">
      <alignment vertical="top"/>
    </xf>
    <xf numFmtId="0" fontId="0" fillId="0" borderId="54" xfId="130" quotePrefix="1" applyFont="1" applyBorder="1" applyAlignment="1">
      <alignment vertical="top"/>
    </xf>
    <xf numFmtId="0" fontId="0" fillId="0" borderId="24" xfId="130" applyFont="1" applyBorder="1" applyAlignment="1">
      <alignment vertical="top"/>
    </xf>
    <xf numFmtId="0" fontId="0" fillId="0" borderId="79" xfId="129" applyFont="1" applyBorder="1" applyAlignment="1">
      <alignment vertical="center"/>
    </xf>
    <xf numFmtId="49" fontId="0" fillId="0" borderId="54" xfId="130" applyNumberFormat="1" applyFont="1" applyBorder="1" applyAlignment="1">
      <alignment vertical="top"/>
    </xf>
    <xf numFmtId="49" fontId="0" fillId="0" borderId="56" xfId="130" applyNumberFormat="1" applyFont="1" applyBorder="1" applyAlignment="1">
      <alignment vertical="top"/>
    </xf>
    <xf numFmtId="0" fontId="43" fillId="0" borderId="26" xfId="130" applyFont="1" applyBorder="1" applyAlignment="1">
      <alignment vertical="top"/>
    </xf>
    <xf numFmtId="0" fontId="43" fillId="0" borderId="122" xfId="130" applyFont="1" applyBorder="1" applyAlignment="1">
      <alignment vertical="top"/>
    </xf>
    <xf numFmtId="0" fontId="33" fillId="0" borderId="112" xfId="126" applyFont="1" applyBorder="1">
      <alignment vertical="center"/>
    </xf>
    <xf numFmtId="0" fontId="33" fillId="26" borderId="42" xfId="126" applyFont="1" applyFill="1" applyBorder="1" applyAlignment="1" applyProtection="1">
      <alignment horizontal="center" vertical="center"/>
      <protection locked="0"/>
    </xf>
    <xf numFmtId="0" fontId="33" fillId="26" borderId="43" xfId="126" applyFont="1" applyFill="1" applyBorder="1" applyAlignment="1" applyProtection="1">
      <alignment horizontal="center" vertical="center"/>
      <protection locked="0"/>
    </xf>
    <xf numFmtId="0" fontId="33" fillId="26" borderId="44" xfId="126" applyFont="1" applyFill="1" applyBorder="1" applyAlignment="1" applyProtection="1">
      <alignment horizontal="center" vertical="center"/>
      <protection locked="0"/>
    </xf>
    <xf numFmtId="0" fontId="43" fillId="0" borderId="0" xfId="130" quotePrefix="1" applyFont="1"/>
    <xf numFmtId="0" fontId="0" fillId="0" borderId="34" xfId="130" applyFont="1" applyBorder="1" applyAlignment="1">
      <alignment vertical="top"/>
    </xf>
    <xf numFmtId="0" fontId="0" fillId="0" borderId="59" xfId="130" applyFont="1" applyBorder="1" applyAlignment="1">
      <alignment vertical="top"/>
    </xf>
    <xf numFmtId="0" fontId="43" fillId="0" borderId="59" xfId="130" quotePrefix="1" applyFont="1" applyBorder="1" applyAlignment="1">
      <alignment vertical="top"/>
    </xf>
    <xf numFmtId="0" fontId="43" fillId="0" borderId="119" xfId="130" applyFont="1" applyBorder="1"/>
    <xf numFmtId="0" fontId="43" fillId="0" borderId="16" xfId="130" applyFont="1" applyBorder="1"/>
    <xf numFmtId="0" fontId="43" fillId="0" borderId="19" xfId="130" applyFont="1" applyBorder="1"/>
    <xf numFmtId="0" fontId="43" fillId="0" borderId="26" xfId="130" applyFont="1" applyBorder="1"/>
    <xf numFmtId="0" fontId="44" fillId="0" borderId="26" xfId="130" applyFont="1" applyBorder="1"/>
    <xf numFmtId="0" fontId="43" fillId="0" borderId="27" xfId="130" applyFont="1" applyBorder="1"/>
    <xf numFmtId="0" fontId="43" fillId="0" borderId="2" xfId="130" applyFont="1" applyBorder="1"/>
    <xf numFmtId="0" fontId="44" fillId="0" borderId="2" xfId="130" applyFont="1" applyBorder="1"/>
    <xf numFmtId="0" fontId="43" fillId="0" borderId="126" xfId="130" applyFont="1" applyBorder="1"/>
    <xf numFmtId="0" fontId="44" fillId="0" borderId="29" xfId="130" applyFont="1" applyBorder="1"/>
    <xf numFmtId="0" fontId="44" fillId="0" borderId="126" xfId="130" applyFont="1" applyBorder="1"/>
    <xf numFmtId="49" fontId="43" fillId="0" borderId="99" xfId="130" applyNumberFormat="1" applyFont="1" applyBorder="1" applyAlignment="1">
      <alignment vertical="top"/>
    </xf>
    <xf numFmtId="0" fontId="43" fillId="0" borderId="29" xfId="130" applyFont="1" applyBorder="1"/>
    <xf numFmtId="0" fontId="43" fillId="0" borderId="30" xfId="130" applyFont="1" applyBorder="1"/>
    <xf numFmtId="0" fontId="43" fillId="0" borderId="0" xfId="130" applyFont="1" applyAlignment="1">
      <alignment vertical="top"/>
    </xf>
    <xf numFmtId="0" fontId="0" fillId="0" borderId="0" xfId="130" applyFont="1" applyAlignment="1">
      <alignment vertical="center"/>
    </xf>
    <xf numFmtId="0" fontId="0" fillId="0" borderId="84" xfId="129" applyFont="1" applyBorder="1" applyAlignment="1">
      <alignment vertical="center"/>
    </xf>
    <xf numFmtId="0" fontId="0" fillId="0" borderId="16" xfId="129" applyFont="1" applyBorder="1" applyAlignment="1">
      <alignment vertical="center"/>
    </xf>
    <xf numFmtId="0" fontId="33" fillId="0" borderId="126" xfId="126" applyFont="1" applyBorder="1">
      <alignment vertical="center"/>
    </xf>
    <xf numFmtId="0" fontId="43" fillId="0" borderId="0" xfId="127" applyFont="1"/>
    <xf numFmtId="0" fontId="42" fillId="24" borderId="149" xfId="127" applyFont="1" applyFill="1" applyBorder="1" applyAlignment="1">
      <alignment vertical="center"/>
    </xf>
    <xf numFmtId="0" fontId="0" fillId="24" borderId="142" xfId="0" applyFill="1" applyBorder="1">
      <alignment vertical="center"/>
    </xf>
    <xf numFmtId="0" fontId="0" fillId="24" borderId="145" xfId="0" applyFill="1" applyBorder="1">
      <alignment vertical="center"/>
    </xf>
    <xf numFmtId="0" fontId="0" fillId="27" borderId="0" xfId="130" applyFont="1" applyFill="1"/>
    <xf numFmtId="0" fontId="43" fillId="0" borderId="2" xfId="130" applyFont="1" applyBorder="1" applyAlignment="1">
      <alignment horizontal="center"/>
    </xf>
    <xf numFmtId="0" fontId="43" fillId="24" borderId="142" xfId="0" applyFont="1" applyFill="1" applyBorder="1">
      <alignment vertical="center"/>
    </xf>
    <xf numFmtId="0" fontId="43" fillId="24" borderId="145" xfId="0" applyFont="1" applyFill="1" applyBorder="1">
      <alignment vertical="center"/>
    </xf>
    <xf numFmtId="0" fontId="44" fillId="0" borderId="18" xfId="130" applyFont="1" applyBorder="1"/>
    <xf numFmtId="0" fontId="0" fillId="0" borderId="34" xfId="130" applyFont="1" applyBorder="1"/>
    <xf numFmtId="0" fontId="0" fillId="0" borderId="59" xfId="130" applyFont="1" applyBorder="1"/>
    <xf numFmtId="0" fontId="48" fillId="0" borderId="0" xfId="130" applyFont="1"/>
    <xf numFmtId="0" fontId="43" fillId="0" borderId="0" xfId="0" applyFont="1">
      <alignment vertical="center"/>
    </xf>
    <xf numFmtId="0" fontId="0" fillId="0" borderId="22" xfId="130" applyFont="1" applyBorder="1"/>
    <xf numFmtId="0" fontId="43" fillId="0" borderId="56" xfId="130" applyFont="1" applyBorder="1"/>
    <xf numFmtId="0" fontId="0" fillId="0" borderId="28" xfId="130" applyFont="1" applyBorder="1"/>
    <xf numFmtId="0" fontId="0" fillId="0" borderId="26" xfId="130" applyFont="1" applyBorder="1"/>
    <xf numFmtId="0" fontId="0" fillId="0" borderId="56" xfId="130" applyFont="1" applyBorder="1"/>
    <xf numFmtId="0" fontId="0" fillId="0" borderId="32" xfId="130" applyFont="1" applyBorder="1"/>
    <xf numFmtId="0" fontId="0" fillId="0" borderId="61" xfId="130" applyFont="1" applyBorder="1"/>
    <xf numFmtId="0" fontId="44" fillId="0" borderId="54" xfId="130" applyFont="1" applyBorder="1"/>
    <xf numFmtId="0" fontId="48" fillId="0" borderId="0" xfId="127" applyFont="1"/>
    <xf numFmtId="0" fontId="0" fillId="0" borderId="39" xfId="0" applyBorder="1">
      <alignment vertical="center"/>
    </xf>
    <xf numFmtId="0" fontId="0" fillId="0" borderId="0" xfId="0" applyAlignment="1">
      <alignment vertical="center" shrinkToFit="1"/>
    </xf>
    <xf numFmtId="0" fontId="0" fillId="0" borderId="112" xfId="0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45" xfId="0" applyBorder="1">
      <alignment vertical="center"/>
    </xf>
    <xf numFmtId="0" fontId="0" fillId="0" borderId="118" xfId="0" applyBorder="1">
      <alignment vertical="center"/>
    </xf>
    <xf numFmtId="0" fontId="0" fillId="0" borderId="119" xfId="0" applyBorder="1">
      <alignment vertical="center"/>
    </xf>
    <xf numFmtId="0" fontId="43" fillId="24" borderId="16" xfId="130" applyFont="1" applyFill="1" applyBorder="1" applyAlignment="1">
      <alignment horizontal="center"/>
    </xf>
    <xf numFmtId="0" fontId="43" fillId="24" borderId="0" xfId="130" applyFont="1" applyFill="1" applyAlignment="1">
      <alignment horizontal="center"/>
    </xf>
    <xf numFmtId="0" fontId="43" fillId="24" borderId="19" xfId="130" applyFont="1" applyFill="1" applyBorder="1" applyAlignment="1">
      <alignment horizontal="center"/>
    </xf>
    <xf numFmtId="0" fontId="44" fillId="0" borderId="56" xfId="130" applyFont="1" applyBorder="1"/>
    <xf numFmtId="0" fontId="44" fillId="0" borderId="99" xfId="130" applyFont="1" applyBorder="1"/>
    <xf numFmtId="0" fontId="44" fillId="0" borderId="59" xfId="130" applyFont="1" applyBorder="1"/>
    <xf numFmtId="0" fontId="43" fillId="0" borderId="152" xfId="130" applyFont="1" applyBorder="1"/>
    <xf numFmtId="0" fontId="43" fillId="0" borderId="53" xfId="130" applyFont="1" applyBorder="1"/>
    <xf numFmtId="0" fontId="44" fillId="0" borderId="25" xfId="130" applyFont="1" applyBorder="1"/>
    <xf numFmtId="0" fontId="43" fillId="0" borderId="55" xfId="130" applyFont="1" applyBorder="1"/>
    <xf numFmtId="0" fontId="0" fillId="0" borderId="57" xfId="130" applyFont="1" applyBorder="1"/>
    <xf numFmtId="0" fontId="48" fillId="0" borderId="128" xfId="127" applyFont="1" applyBorder="1"/>
    <xf numFmtId="0" fontId="48" fillId="0" borderId="128" xfId="130" applyFont="1" applyBorder="1"/>
    <xf numFmtId="0" fontId="44" fillId="0" borderId="128" xfId="130" applyFont="1" applyBorder="1"/>
    <xf numFmtId="0" fontId="43" fillId="0" borderId="16" xfId="129" applyFont="1" applyBorder="1" applyAlignment="1">
      <alignment vertical="center"/>
    </xf>
    <xf numFmtId="0" fontId="33" fillId="0" borderId="19" xfId="126" applyFont="1" applyBorder="1">
      <alignment vertical="center"/>
    </xf>
    <xf numFmtId="0" fontId="43" fillId="0" borderId="84" xfId="129" applyFont="1" applyBorder="1" applyAlignment="1">
      <alignment vertical="center"/>
    </xf>
    <xf numFmtId="0" fontId="33" fillId="0" borderId="83" xfId="126" applyFont="1" applyBorder="1">
      <alignment vertical="center"/>
    </xf>
    <xf numFmtId="0" fontId="43" fillId="24" borderId="89" xfId="130" applyFont="1" applyFill="1" applyBorder="1" applyAlignment="1">
      <alignment horizontal="center" vertical="center"/>
    </xf>
    <xf numFmtId="0" fontId="43" fillId="24" borderId="90" xfId="130" applyFont="1" applyFill="1" applyBorder="1" applyAlignment="1">
      <alignment horizontal="center" vertical="center"/>
    </xf>
    <xf numFmtId="0" fontId="43" fillId="24" borderId="17" xfId="130" applyFont="1" applyFill="1" applyBorder="1" applyAlignment="1">
      <alignment horizontal="center"/>
    </xf>
    <xf numFmtId="0" fontId="43" fillId="24" borderId="18" xfId="130" applyFont="1" applyFill="1" applyBorder="1" applyAlignment="1">
      <alignment horizontal="center"/>
    </xf>
    <xf numFmtId="0" fontId="43" fillId="24" borderId="20" xfId="130" applyFont="1" applyFill="1" applyBorder="1" applyAlignment="1">
      <alignment horizontal="center"/>
    </xf>
    <xf numFmtId="0" fontId="0" fillId="0" borderId="0" xfId="130" applyFont="1"/>
    <xf numFmtId="0" fontId="43" fillId="0" borderId="115" xfId="129" applyFont="1" applyBorder="1" applyAlignment="1">
      <alignment vertical="center"/>
    </xf>
    <xf numFmtId="0" fontId="33" fillId="0" borderId="117" xfId="126" applyFont="1" applyBorder="1">
      <alignment vertical="center"/>
    </xf>
    <xf numFmtId="0" fontId="33" fillId="0" borderId="119" xfId="126" applyFont="1" applyBorder="1">
      <alignment vertical="center"/>
    </xf>
    <xf numFmtId="0" fontId="43" fillId="0" borderId="126" xfId="130" applyFont="1" applyBorder="1" applyAlignment="1">
      <alignment horizontal="center"/>
    </xf>
    <xf numFmtId="0" fontId="44" fillId="0" borderId="102" xfId="130" applyFont="1" applyBorder="1"/>
    <xf numFmtId="0" fontId="44" fillId="0" borderId="33" xfId="130" applyFont="1" applyBorder="1"/>
    <xf numFmtId="49" fontId="0" fillId="0" borderId="99" xfId="130" applyNumberFormat="1" applyFont="1" applyBorder="1" applyAlignment="1">
      <alignment vertical="top"/>
    </xf>
    <xf numFmtId="0" fontId="0" fillId="0" borderId="36" xfId="130" applyFont="1" applyBorder="1" applyAlignment="1">
      <alignment vertical="top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43" fillId="24" borderId="110" xfId="130" applyFont="1" applyFill="1" applyBorder="1" applyAlignment="1">
      <alignment horizontal="center"/>
    </xf>
    <xf numFmtId="0" fontId="43" fillId="24" borderId="110" xfId="130" applyFont="1" applyFill="1" applyBorder="1" applyAlignment="1">
      <alignment horizontal="left"/>
    </xf>
    <xf numFmtId="0" fontId="43" fillId="24" borderId="2" xfId="130" applyFont="1" applyFill="1" applyBorder="1" applyAlignment="1">
      <alignment horizontal="left"/>
    </xf>
    <xf numFmtId="0" fontId="43" fillId="24" borderId="35" xfId="130" applyFont="1" applyFill="1" applyBorder="1" applyAlignment="1">
      <alignment horizontal="left"/>
    </xf>
    <xf numFmtId="0" fontId="0" fillId="0" borderId="100" xfId="130" applyFont="1" applyBorder="1"/>
    <xf numFmtId="0" fontId="43" fillId="24" borderId="60" xfId="130" applyFont="1" applyFill="1" applyBorder="1" applyAlignment="1">
      <alignment horizontal="center" vertical="center"/>
    </xf>
    <xf numFmtId="0" fontId="0" fillId="0" borderId="104" xfId="130" applyFont="1" applyBorder="1" applyAlignment="1">
      <alignment vertical="top"/>
    </xf>
    <xf numFmtId="0" fontId="0" fillId="0" borderId="51" xfId="130" applyFont="1" applyBorder="1" applyAlignment="1">
      <alignment vertical="top"/>
    </xf>
    <xf numFmtId="49" fontId="43" fillId="0" borderId="56" xfId="130" applyNumberFormat="1" applyFont="1" applyBorder="1" applyAlignment="1">
      <alignment vertical="top"/>
    </xf>
    <xf numFmtId="49" fontId="0" fillId="0" borderId="57" xfId="130" applyNumberFormat="1" applyFont="1" applyBorder="1" applyAlignment="1">
      <alignment vertical="top"/>
    </xf>
    <xf numFmtId="0" fontId="43" fillId="0" borderId="29" xfId="130" applyFont="1" applyBorder="1" applyAlignment="1">
      <alignment vertical="top"/>
    </xf>
    <xf numFmtId="0" fontId="43" fillId="0" borderId="140" xfId="130" applyFont="1" applyBorder="1" applyAlignment="1">
      <alignment vertical="top"/>
    </xf>
    <xf numFmtId="0" fontId="43" fillId="0" borderId="30" xfId="130" applyFont="1" applyBorder="1" applyAlignment="1">
      <alignment vertical="top"/>
    </xf>
    <xf numFmtId="0" fontId="0" fillId="0" borderId="17" xfId="130" applyFont="1" applyBorder="1" applyAlignment="1">
      <alignment vertical="center"/>
    </xf>
    <xf numFmtId="0" fontId="0" fillId="32" borderId="0" xfId="0" applyFill="1">
      <alignment vertical="center"/>
    </xf>
    <xf numFmtId="0" fontId="51" fillId="0" borderId="0" xfId="0" applyFont="1">
      <alignment vertical="center"/>
    </xf>
    <xf numFmtId="0" fontId="2" fillId="0" borderId="0" xfId="133">
      <alignment vertical="center"/>
    </xf>
    <xf numFmtId="0" fontId="2" fillId="0" borderId="0" xfId="133" applyAlignment="1">
      <alignment vertical="center" wrapText="1"/>
    </xf>
    <xf numFmtId="0" fontId="2" fillId="33" borderId="0" xfId="133" applyFill="1">
      <alignment vertical="center"/>
    </xf>
    <xf numFmtId="0" fontId="52" fillId="0" borderId="0" xfId="133" applyFont="1">
      <alignment vertical="center"/>
    </xf>
    <xf numFmtId="0" fontId="2" fillId="27" borderId="0" xfId="133" applyFill="1">
      <alignment vertical="center"/>
    </xf>
    <xf numFmtId="0" fontId="50" fillId="27" borderId="0" xfId="133" applyFont="1" applyFill="1">
      <alignment vertical="center"/>
    </xf>
    <xf numFmtId="0" fontId="51" fillId="0" borderId="0" xfId="133" applyFont="1">
      <alignment vertical="center"/>
    </xf>
    <xf numFmtId="0" fontId="50" fillId="0" borderId="0" xfId="133" applyFont="1">
      <alignment vertical="center"/>
    </xf>
    <xf numFmtId="0" fontId="51" fillId="27" borderId="0" xfId="133" applyFont="1" applyFill="1">
      <alignment vertical="center"/>
    </xf>
    <xf numFmtId="0" fontId="2" fillId="0" borderId="155" xfId="133" applyBorder="1">
      <alignment vertical="center"/>
    </xf>
    <xf numFmtId="0" fontId="0" fillId="0" borderId="0" xfId="130" applyFont="1" applyAlignment="1">
      <alignment vertical="top"/>
    </xf>
    <xf numFmtId="0" fontId="0" fillId="0" borderId="0" xfId="130" quotePrefix="1" applyFont="1" applyAlignment="1">
      <alignment vertical="top"/>
    </xf>
    <xf numFmtId="0" fontId="43" fillId="0" borderId="0" xfId="130" quotePrefix="1" applyFont="1" applyAlignment="1">
      <alignment vertical="top"/>
    </xf>
    <xf numFmtId="49" fontId="2" fillId="0" borderId="0" xfId="133" applyNumberFormat="1">
      <alignment vertical="center"/>
    </xf>
    <xf numFmtId="0" fontId="0" fillId="0" borderId="128" xfId="130" applyFont="1" applyBorder="1"/>
    <xf numFmtId="0" fontId="43" fillId="0" borderId="0" xfId="130" applyFont="1" applyAlignment="1">
      <alignment horizontal="center"/>
    </xf>
    <xf numFmtId="0" fontId="0" fillId="0" borderId="18" xfId="130" applyFont="1" applyBorder="1"/>
    <xf numFmtId="0" fontId="43" fillId="0" borderId="17" xfId="130" applyFont="1" applyBorder="1"/>
    <xf numFmtId="0" fontId="0" fillId="0" borderId="29" xfId="130" applyFont="1" applyBorder="1"/>
    <xf numFmtId="0" fontId="43" fillId="0" borderId="23" xfId="130" applyFont="1" applyBorder="1" applyAlignment="1">
      <alignment vertical="center"/>
    </xf>
    <xf numFmtId="0" fontId="43" fillId="0" borderId="24" xfId="130" applyFont="1" applyBorder="1" applyAlignment="1">
      <alignment vertical="center"/>
    </xf>
    <xf numFmtId="0" fontId="43" fillId="0" borderId="25" xfId="130" applyFont="1" applyBorder="1" applyAlignment="1">
      <alignment vertical="center"/>
    </xf>
    <xf numFmtId="0" fontId="0" fillId="0" borderId="24" xfId="130" applyFont="1" applyBorder="1" applyAlignment="1">
      <alignment vertical="center"/>
    </xf>
    <xf numFmtId="0" fontId="43" fillId="0" borderId="34" xfId="130" applyFont="1" applyBorder="1" applyAlignment="1">
      <alignment vertical="center"/>
    </xf>
    <xf numFmtId="0" fontId="0" fillId="0" borderId="32" xfId="130" applyFont="1" applyBorder="1" applyAlignment="1">
      <alignment vertical="center"/>
    </xf>
    <xf numFmtId="0" fontId="43" fillId="0" borderId="32" xfId="130" applyFont="1" applyBorder="1" applyAlignment="1">
      <alignment vertical="center"/>
    </xf>
    <xf numFmtId="0" fontId="43" fillId="0" borderId="33" xfId="130" applyFont="1" applyBorder="1" applyAlignment="1">
      <alignment vertical="center"/>
    </xf>
    <xf numFmtId="0" fontId="44" fillId="30" borderId="0" xfId="130" applyFont="1" applyFill="1"/>
    <xf numFmtId="0" fontId="53" fillId="30" borderId="128" xfId="130" applyFont="1" applyFill="1" applyBorder="1"/>
    <xf numFmtId="0" fontId="53" fillId="0" borderId="128" xfId="130" applyFont="1" applyBorder="1"/>
    <xf numFmtId="0" fontId="33" fillId="0" borderId="0" xfId="134">
      <alignment vertical="center"/>
    </xf>
    <xf numFmtId="49" fontId="33" fillId="0" borderId="0" xfId="134" applyNumberFormat="1">
      <alignment vertical="center"/>
    </xf>
    <xf numFmtId="0" fontId="0" fillId="0" borderId="32" xfId="130" applyFont="1" applyBorder="1" applyAlignment="1">
      <alignment vertical="top"/>
    </xf>
    <xf numFmtId="0" fontId="0" fillId="0" borderId="28" xfId="130" applyFont="1" applyBorder="1" applyAlignment="1">
      <alignment vertical="top"/>
    </xf>
    <xf numFmtId="0" fontId="0" fillId="0" borderId="57" xfId="130" applyFont="1" applyBorder="1" applyAlignment="1">
      <alignment vertical="top"/>
    </xf>
    <xf numFmtId="0" fontId="43" fillId="0" borderId="28" xfId="130" applyFont="1" applyBorder="1" applyAlignment="1">
      <alignment vertical="top"/>
    </xf>
    <xf numFmtId="0" fontId="43" fillId="0" borderId="57" xfId="130" quotePrefix="1" applyFont="1" applyBorder="1" applyAlignment="1">
      <alignment vertical="top"/>
    </xf>
    <xf numFmtId="0" fontId="43" fillId="0" borderId="57" xfId="130" applyFont="1" applyBorder="1" applyAlignment="1">
      <alignment vertical="top"/>
    </xf>
    <xf numFmtId="0" fontId="43" fillId="0" borderId="156" xfId="130" applyFont="1" applyBorder="1" applyAlignment="1">
      <alignment vertical="top"/>
    </xf>
    <xf numFmtId="0" fontId="43" fillId="0" borderId="139" xfId="130" applyFont="1" applyBorder="1" applyAlignment="1">
      <alignment vertical="top"/>
    </xf>
    <xf numFmtId="0" fontId="43" fillId="0" borderId="157" xfId="130" applyFont="1" applyBorder="1" applyAlignment="1">
      <alignment vertical="top"/>
    </xf>
    <xf numFmtId="0" fontId="0" fillId="0" borderId="29" xfId="130" applyFont="1" applyBorder="1" applyAlignment="1">
      <alignment vertical="top"/>
    </xf>
    <xf numFmtId="49" fontId="43" fillId="0" borderId="128" xfId="130" applyNumberFormat="1" applyFont="1" applyBorder="1" applyAlignment="1">
      <alignment vertical="top"/>
    </xf>
    <xf numFmtId="0" fontId="43" fillId="0" borderId="129" xfId="130" applyFont="1" applyBorder="1" applyAlignment="1">
      <alignment vertical="top"/>
    </xf>
    <xf numFmtId="49" fontId="43" fillId="0" borderId="91" xfId="130" applyNumberFormat="1" applyFont="1" applyBorder="1" applyAlignment="1">
      <alignment vertical="top"/>
    </xf>
    <xf numFmtId="0" fontId="54" fillId="0" borderId="0" xfId="130" applyFont="1"/>
    <xf numFmtId="49" fontId="43" fillId="0" borderId="26" xfId="130" applyNumberFormat="1" applyFont="1" applyBorder="1"/>
    <xf numFmtId="49" fontId="44" fillId="30" borderId="0" xfId="130" applyNumberFormat="1" applyFont="1" applyFill="1"/>
    <xf numFmtId="0" fontId="55" fillId="0" borderId="0" xfId="134" applyFont="1">
      <alignment vertical="center"/>
    </xf>
    <xf numFmtId="0" fontId="38" fillId="0" borderId="0" xfId="134" applyFont="1" applyAlignment="1">
      <alignment horizontal="right" vertical="center"/>
    </xf>
    <xf numFmtId="0" fontId="33" fillId="32" borderId="160" xfId="134" applyFill="1" applyBorder="1" applyAlignment="1">
      <alignment horizontal="center" vertical="center"/>
    </xf>
    <xf numFmtId="0" fontId="33" fillId="32" borderId="161" xfId="134" applyFill="1" applyBorder="1" applyAlignment="1">
      <alignment horizontal="center" vertical="center"/>
    </xf>
    <xf numFmtId="0" fontId="33" fillId="32" borderId="162" xfId="134" applyFill="1" applyBorder="1" applyAlignment="1">
      <alignment horizontal="center" vertical="center"/>
    </xf>
    <xf numFmtId="0" fontId="33" fillId="32" borderId="163" xfId="134" applyFill="1" applyBorder="1" applyAlignment="1">
      <alignment horizontal="center" vertical="center"/>
    </xf>
    <xf numFmtId="0" fontId="33" fillId="32" borderId="164" xfId="134" applyFill="1" applyBorder="1" applyAlignment="1">
      <alignment horizontal="center" vertical="center"/>
    </xf>
    <xf numFmtId="180" fontId="33" fillId="32" borderId="161" xfId="134" applyNumberFormat="1" applyFill="1" applyBorder="1" applyAlignment="1">
      <alignment horizontal="center" vertical="center"/>
    </xf>
    <xf numFmtId="181" fontId="33" fillId="32" borderId="162" xfId="134" applyNumberFormat="1" applyFill="1" applyBorder="1" applyAlignment="1">
      <alignment horizontal="center" vertical="center"/>
    </xf>
    <xf numFmtId="180" fontId="33" fillId="32" borderId="162" xfId="134" applyNumberFormat="1" applyFill="1" applyBorder="1" applyAlignment="1">
      <alignment horizontal="center" vertical="center"/>
    </xf>
    <xf numFmtId="181" fontId="33" fillId="32" borderId="165" xfId="134" applyNumberFormat="1" applyFill="1" applyBorder="1" applyAlignment="1">
      <alignment horizontal="center" vertical="center"/>
    </xf>
    <xf numFmtId="180" fontId="33" fillId="34" borderId="143" xfId="134" applyNumberFormat="1" applyFill="1" applyBorder="1" applyAlignment="1">
      <alignment horizontal="center" vertical="center"/>
    </xf>
    <xf numFmtId="181" fontId="33" fillId="34" borderId="43" xfId="134" applyNumberFormat="1" applyFill="1" applyBorder="1" applyAlignment="1">
      <alignment horizontal="center" vertical="center"/>
    </xf>
    <xf numFmtId="180" fontId="33" fillId="34" borderId="43" xfId="134" applyNumberFormat="1" applyFill="1" applyBorder="1" applyAlignment="1">
      <alignment horizontal="center" vertical="center"/>
    </xf>
    <xf numFmtId="181" fontId="33" fillId="34" borderId="44" xfId="134" applyNumberFormat="1" applyFill="1" applyBorder="1" applyAlignment="1">
      <alignment horizontal="center" vertical="center"/>
    </xf>
    <xf numFmtId="0" fontId="33" fillId="0" borderId="113" xfId="134" applyBorder="1" applyAlignment="1">
      <alignment horizontal="left" vertical="center"/>
    </xf>
    <xf numFmtId="0" fontId="33" fillId="32" borderId="150" xfId="134" applyFill="1" applyBorder="1" applyAlignment="1">
      <alignment horizontal="center" vertical="center"/>
    </xf>
    <xf numFmtId="182" fontId="33" fillId="0" borderId="6" xfId="134" applyNumberFormat="1" applyBorder="1" applyAlignment="1">
      <alignment horizontal="center" vertical="center"/>
    </xf>
    <xf numFmtId="3" fontId="33" fillId="0" borderId="168" xfId="134" applyNumberFormat="1" applyBorder="1">
      <alignment vertical="center"/>
    </xf>
    <xf numFmtId="3" fontId="33" fillId="0" borderId="39" xfId="134" applyNumberFormat="1" applyBorder="1" applyAlignment="1">
      <alignment horizontal="center" vertical="center"/>
    </xf>
    <xf numFmtId="0" fontId="33" fillId="32" borderId="169" xfId="134" applyFill="1" applyBorder="1" applyAlignment="1">
      <alignment horizontal="center" vertical="center"/>
    </xf>
    <xf numFmtId="183" fontId="33" fillId="0" borderId="130" xfId="134" applyNumberFormat="1" applyBorder="1">
      <alignment vertical="center"/>
    </xf>
    <xf numFmtId="183" fontId="33" fillId="0" borderId="131" xfId="134" applyNumberFormat="1" applyBorder="1">
      <alignment vertical="center"/>
    </xf>
    <xf numFmtId="183" fontId="33" fillId="0" borderId="170" xfId="134" applyNumberFormat="1" applyBorder="1">
      <alignment vertical="center"/>
    </xf>
    <xf numFmtId="0" fontId="33" fillId="0" borderId="129" xfId="134" applyBorder="1" applyAlignment="1">
      <alignment horizontal="left" vertical="center"/>
    </xf>
    <xf numFmtId="0" fontId="33" fillId="32" borderId="87" xfId="134" applyFill="1" applyBorder="1">
      <alignment vertical="center"/>
    </xf>
    <xf numFmtId="182" fontId="33" fillId="0" borderId="99" xfId="134" applyNumberFormat="1" applyBorder="1" applyAlignment="1">
      <alignment horizontal="center" vertical="center"/>
    </xf>
    <xf numFmtId="3" fontId="33" fillId="0" borderId="88" xfId="134" applyNumberFormat="1" applyBorder="1">
      <alignment vertical="center"/>
    </xf>
    <xf numFmtId="3" fontId="33" fillId="0" borderId="0" xfId="134" applyNumberFormat="1" applyAlignment="1">
      <alignment horizontal="center" vertical="center"/>
    </xf>
    <xf numFmtId="0" fontId="33" fillId="32" borderId="36" xfId="134" applyFill="1" applyBorder="1" applyAlignment="1">
      <alignment horizontal="center" vertical="center"/>
    </xf>
    <xf numFmtId="183" fontId="33" fillId="0" borderId="158" xfId="134" applyNumberFormat="1" applyBorder="1">
      <alignment vertical="center"/>
    </xf>
    <xf numFmtId="183" fontId="33" fillId="0" borderId="159" xfId="134" applyNumberFormat="1" applyBorder="1">
      <alignment vertical="center"/>
    </xf>
    <xf numFmtId="183" fontId="33" fillId="0" borderId="173" xfId="134" applyNumberFormat="1" applyBorder="1">
      <alignment vertical="center"/>
    </xf>
    <xf numFmtId="3" fontId="33" fillId="0" borderId="0" xfId="134" applyNumberFormat="1">
      <alignment vertical="center"/>
    </xf>
    <xf numFmtId="0" fontId="33" fillId="0" borderId="175" xfId="134" applyBorder="1" applyAlignment="1">
      <alignment horizontal="left" vertical="center"/>
    </xf>
    <xf numFmtId="0" fontId="33" fillId="32" borderId="89" xfId="134" applyFill="1" applyBorder="1">
      <alignment vertical="center"/>
    </xf>
    <xf numFmtId="182" fontId="33" fillId="0" borderId="59" xfId="134" applyNumberFormat="1" applyBorder="1" applyAlignment="1">
      <alignment horizontal="center" vertical="center"/>
    </xf>
    <xf numFmtId="3" fontId="33" fillId="0" borderId="90" xfId="134" applyNumberFormat="1" applyBorder="1">
      <alignment vertical="center"/>
    </xf>
    <xf numFmtId="3" fontId="33" fillId="0" borderId="18" xfId="134" applyNumberFormat="1" applyBorder="1" applyAlignment="1">
      <alignment horizontal="center" vertical="center"/>
    </xf>
    <xf numFmtId="0" fontId="33" fillId="32" borderId="93" xfId="134" applyFill="1" applyBorder="1" applyAlignment="1">
      <alignment horizontal="center" vertical="center"/>
    </xf>
    <xf numFmtId="183" fontId="33" fillId="0" borderId="178" xfId="134" applyNumberFormat="1" applyBorder="1">
      <alignment vertical="center"/>
    </xf>
    <xf numFmtId="183" fontId="33" fillId="0" borderId="176" xfId="134" applyNumberFormat="1" applyBorder="1">
      <alignment vertical="center"/>
    </xf>
    <xf numFmtId="183" fontId="33" fillId="0" borderId="179" xfId="134" applyNumberFormat="1" applyBorder="1">
      <alignment vertical="center"/>
    </xf>
    <xf numFmtId="0" fontId="33" fillId="0" borderId="127" xfId="134" applyBorder="1" applyAlignment="1">
      <alignment horizontal="left" vertical="center"/>
    </xf>
    <xf numFmtId="0" fontId="33" fillId="32" borderId="21" xfId="134" applyFill="1" applyBorder="1" applyAlignment="1">
      <alignment horizontal="center" vertical="center"/>
    </xf>
    <xf numFmtId="182" fontId="33" fillId="0" borderId="2" xfId="134" applyNumberFormat="1" applyBorder="1" applyAlignment="1">
      <alignment horizontal="center" vertical="center"/>
    </xf>
    <xf numFmtId="3" fontId="33" fillId="0" borderId="44" xfId="134" applyNumberFormat="1" applyBorder="1">
      <alignment vertical="center"/>
    </xf>
    <xf numFmtId="3" fontId="33" fillId="0" borderId="126" xfId="134" applyNumberFormat="1" applyBorder="1" applyAlignment="1">
      <alignment horizontal="center" vertical="center"/>
    </xf>
    <xf numFmtId="0" fontId="33" fillId="32" borderId="104" xfId="134" applyFill="1" applyBorder="1" applyAlignment="1">
      <alignment horizontal="center" vertical="center"/>
    </xf>
    <xf numFmtId="183" fontId="33" fillId="0" borderId="123" xfId="134" applyNumberFormat="1" applyBorder="1">
      <alignment vertical="center"/>
    </xf>
    <xf numFmtId="183" fontId="33" fillId="0" borderId="124" xfId="134" applyNumberFormat="1" applyBorder="1">
      <alignment vertical="center"/>
    </xf>
    <xf numFmtId="183" fontId="33" fillId="0" borderId="181" xfId="134" applyNumberFormat="1" applyBorder="1">
      <alignment vertical="center"/>
    </xf>
    <xf numFmtId="183" fontId="56" fillId="27" borderId="176" xfId="134" applyNumberFormat="1" applyFont="1" applyFill="1" applyBorder="1">
      <alignment vertical="center"/>
    </xf>
    <xf numFmtId="183" fontId="57" fillId="35" borderId="176" xfId="134" applyNumberFormat="1" applyFont="1" applyFill="1" applyBorder="1">
      <alignment vertical="center"/>
    </xf>
    <xf numFmtId="38" fontId="33" fillId="0" borderId="0" xfId="134" applyNumberFormat="1">
      <alignment vertical="center"/>
    </xf>
    <xf numFmtId="183" fontId="56" fillId="27" borderId="178" xfId="134" applyNumberFormat="1" applyFont="1" applyFill="1" applyBorder="1">
      <alignment vertical="center"/>
    </xf>
    <xf numFmtId="183" fontId="57" fillId="35" borderId="179" xfId="134" applyNumberFormat="1" applyFont="1" applyFill="1" applyBorder="1">
      <alignment vertical="center"/>
    </xf>
    <xf numFmtId="183" fontId="57" fillId="35" borderId="178" xfId="134" applyNumberFormat="1" applyFont="1" applyFill="1" applyBorder="1">
      <alignment vertical="center"/>
    </xf>
    <xf numFmtId="183" fontId="58" fillId="27" borderId="178" xfId="134" applyNumberFormat="1" applyFont="1" applyFill="1" applyBorder="1">
      <alignment vertical="center"/>
    </xf>
    <xf numFmtId="0" fontId="33" fillId="0" borderId="116" xfId="134" applyBorder="1" applyAlignment="1">
      <alignment horizontal="left" vertical="center"/>
    </xf>
    <xf numFmtId="0" fontId="33" fillId="32" borderId="97" xfId="134" applyFill="1" applyBorder="1">
      <alignment vertical="center"/>
    </xf>
    <xf numFmtId="182" fontId="33" fillId="0" borderId="98" xfId="134" applyNumberFormat="1" applyBorder="1" applyAlignment="1">
      <alignment horizontal="center" vertical="center"/>
    </xf>
    <xf numFmtId="3" fontId="33" fillId="0" borderId="184" xfId="134" applyNumberFormat="1" applyBorder="1">
      <alignment vertical="center"/>
    </xf>
    <xf numFmtId="3" fontId="33" fillId="0" borderId="48" xfId="134" applyNumberFormat="1" applyBorder="1" applyAlignment="1">
      <alignment horizontal="center" vertical="center"/>
    </xf>
    <xf numFmtId="0" fontId="33" fillId="32" borderId="185" xfId="134" applyFill="1" applyBorder="1" applyAlignment="1">
      <alignment horizontal="center" vertical="center"/>
    </xf>
    <xf numFmtId="183" fontId="57" fillId="35" borderId="134" xfId="134" applyNumberFormat="1" applyFont="1" applyFill="1" applyBorder="1">
      <alignment vertical="center"/>
    </xf>
    <xf numFmtId="183" fontId="33" fillId="0" borderId="135" xfId="134" applyNumberFormat="1" applyBorder="1">
      <alignment vertical="center"/>
    </xf>
    <xf numFmtId="183" fontId="33" fillId="0" borderId="186" xfId="134" applyNumberFormat="1" applyBorder="1">
      <alignment vertical="center"/>
    </xf>
    <xf numFmtId="181" fontId="33" fillId="32" borderId="163" xfId="134" applyNumberFormat="1" applyFill="1" applyBorder="1" applyAlignment="1">
      <alignment horizontal="center" vertical="center"/>
    </xf>
    <xf numFmtId="181" fontId="33" fillId="32" borderId="187" xfId="134" applyNumberFormat="1" applyFill="1" applyBorder="1" applyAlignment="1">
      <alignment horizontal="center" vertical="center"/>
    </xf>
    <xf numFmtId="181" fontId="33" fillId="32" borderId="161" xfId="134" applyNumberFormat="1" applyFill="1" applyBorder="1" applyAlignment="1">
      <alignment horizontal="center" vertical="center"/>
    </xf>
    <xf numFmtId="0" fontId="33" fillId="32" borderId="17" xfId="134" applyFill="1" applyBorder="1" applyAlignment="1">
      <alignment horizontal="center" vertical="center"/>
    </xf>
    <xf numFmtId="0" fontId="33" fillId="32" borderId="188" xfId="134" applyFill="1" applyBorder="1" applyAlignment="1">
      <alignment horizontal="center" vertical="center"/>
    </xf>
    <xf numFmtId="183" fontId="33" fillId="0" borderId="128" xfId="134" applyNumberFormat="1" applyBorder="1">
      <alignment vertical="center"/>
    </xf>
    <xf numFmtId="183" fontId="33" fillId="0" borderId="189" xfId="134" applyNumberFormat="1" applyBorder="1">
      <alignment vertical="center"/>
    </xf>
    <xf numFmtId="183" fontId="33" fillId="0" borderId="129" xfId="134" applyNumberFormat="1" applyBorder="1">
      <alignment vertical="center"/>
    </xf>
    <xf numFmtId="183" fontId="33" fillId="0" borderId="61" xfId="134" applyNumberFormat="1" applyBorder="1">
      <alignment vertical="center"/>
    </xf>
    <xf numFmtId="183" fontId="33" fillId="0" borderId="190" xfId="134" applyNumberFormat="1" applyBorder="1">
      <alignment vertical="center"/>
    </xf>
    <xf numFmtId="183" fontId="33" fillId="0" borderId="175" xfId="134" applyNumberFormat="1" applyBorder="1">
      <alignment vertical="center"/>
    </xf>
    <xf numFmtId="183" fontId="33" fillId="0" borderId="125" xfId="134" applyNumberFormat="1" applyBorder="1">
      <alignment vertical="center"/>
    </xf>
    <xf numFmtId="183" fontId="33" fillId="0" borderId="191" xfId="134" applyNumberFormat="1" applyBorder="1">
      <alignment vertical="center"/>
    </xf>
    <xf numFmtId="183" fontId="33" fillId="0" borderId="127" xfId="134" applyNumberFormat="1" applyBorder="1">
      <alignment vertical="center"/>
    </xf>
    <xf numFmtId="183" fontId="57" fillId="36" borderId="176" xfId="134" applyNumberFormat="1" applyFont="1" applyFill="1" applyBorder="1">
      <alignment vertical="center"/>
    </xf>
    <xf numFmtId="183" fontId="57" fillId="36" borderId="190" xfId="134" applyNumberFormat="1" applyFont="1" applyFill="1" applyBorder="1">
      <alignment vertical="center"/>
    </xf>
    <xf numFmtId="183" fontId="57" fillId="37" borderId="61" xfId="134" applyNumberFormat="1" applyFont="1" applyFill="1" applyBorder="1">
      <alignment vertical="center"/>
    </xf>
    <xf numFmtId="183" fontId="57" fillId="36" borderId="179" xfId="134" applyNumberFormat="1" applyFont="1" applyFill="1" applyBorder="1">
      <alignment vertical="center"/>
    </xf>
    <xf numFmtId="183" fontId="57" fillId="36" borderId="175" xfId="134" applyNumberFormat="1" applyFont="1" applyFill="1" applyBorder="1">
      <alignment vertical="center"/>
    </xf>
    <xf numFmtId="183" fontId="56" fillId="27" borderId="175" xfId="134" applyNumberFormat="1" applyFont="1" applyFill="1" applyBorder="1">
      <alignment vertical="center"/>
    </xf>
    <xf numFmtId="183" fontId="56" fillId="27" borderId="61" xfId="134" applyNumberFormat="1" applyFont="1" applyFill="1" applyBorder="1">
      <alignment vertical="center"/>
    </xf>
    <xf numFmtId="183" fontId="57" fillId="37" borderId="176" xfId="134" applyNumberFormat="1" applyFont="1" applyFill="1" applyBorder="1">
      <alignment vertical="center"/>
    </xf>
    <xf numFmtId="183" fontId="57" fillId="35" borderId="190" xfId="134" applyNumberFormat="1" applyFont="1" applyFill="1" applyBorder="1">
      <alignment vertical="center"/>
    </xf>
    <xf numFmtId="183" fontId="57" fillId="37" borderId="134" xfId="134" applyNumberFormat="1" applyFont="1" applyFill="1" applyBorder="1">
      <alignment vertical="center"/>
    </xf>
    <xf numFmtId="183" fontId="33" fillId="0" borderId="137" xfId="134" applyNumberFormat="1" applyBorder="1">
      <alignment vertical="center"/>
    </xf>
    <xf numFmtId="183" fontId="33" fillId="0" borderId="192" xfId="134" applyNumberFormat="1" applyBorder="1">
      <alignment vertical="center"/>
    </xf>
    <xf numFmtId="183" fontId="33" fillId="0" borderId="116" xfId="134" applyNumberFormat="1" applyBorder="1">
      <alignment vertical="center"/>
    </xf>
    <xf numFmtId="0" fontId="33" fillId="32" borderId="139" xfId="134" applyFill="1" applyBorder="1">
      <alignment vertical="center"/>
    </xf>
    <xf numFmtId="182" fontId="33" fillId="0" borderId="57" xfId="134" applyNumberFormat="1" applyBorder="1" applyAlignment="1">
      <alignment horizontal="center" vertical="center"/>
    </xf>
    <xf numFmtId="3" fontId="33" fillId="0" borderId="157" xfId="134" applyNumberFormat="1" applyBorder="1">
      <alignment vertical="center"/>
    </xf>
    <xf numFmtId="0" fontId="33" fillId="32" borderId="156" xfId="134" applyFill="1" applyBorder="1" applyAlignment="1">
      <alignment horizontal="center" vertical="center"/>
    </xf>
    <xf numFmtId="0" fontId="33" fillId="38" borderId="0" xfId="134" applyFill="1">
      <alignment vertical="center"/>
    </xf>
    <xf numFmtId="49" fontId="48" fillId="0" borderId="0" xfId="130" applyNumberFormat="1" applyFont="1"/>
    <xf numFmtId="0" fontId="0" fillId="30" borderId="0" xfId="130" applyFont="1" applyFill="1"/>
    <xf numFmtId="0" fontId="0" fillId="24" borderId="16" xfId="130" applyFont="1" applyFill="1" applyBorder="1" applyAlignment="1">
      <alignment horizontal="center"/>
    </xf>
    <xf numFmtId="0" fontId="0" fillId="24" borderId="0" xfId="130" applyFont="1" applyFill="1" applyAlignment="1">
      <alignment horizontal="center"/>
    </xf>
    <xf numFmtId="0" fontId="0" fillId="24" borderId="19" xfId="130" applyFont="1" applyFill="1" applyBorder="1" applyAlignment="1">
      <alignment horizontal="center"/>
    </xf>
    <xf numFmtId="49" fontId="43" fillId="0" borderId="24" xfId="130" applyNumberFormat="1" applyFont="1" applyBorder="1"/>
    <xf numFmtId="49" fontId="0" fillId="0" borderId="24" xfId="130" applyNumberFormat="1" applyFont="1" applyBorder="1"/>
    <xf numFmtId="49" fontId="43" fillId="0" borderId="0" xfId="130" applyNumberFormat="1" applyFont="1"/>
    <xf numFmtId="0" fontId="0" fillId="0" borderId="103" xfId="130" applyFont="1" applyBorder="1" applyAlignment="1">
      <alignment vertical="center"/>
    </xf>
    <xf numFmtId="0" fontId="43" fillId="0" borderId="100" xfId="130" applyFont="1" applyBorder="1" applyAlignment="1">
      <alignment vertical="center"/>
    </xf>
    <xf numFmtId="0" fontId="44" fillId="0" borderId="100" xfId="130" applyFont="1" applyBorder="1" applyAlignment="1">
      <alignment vertical="center"/>
    </xf>
    <xf numFmtId="0" fontId="43" fillId="0" borderId="51" xfId="130" applyFont="1" applyBorder="1" applyAlignment="1">
      <alignment vertical="center"/>
    </xf>
    <xf numFmtId="0" fontId="0" fillId="0" borderId="23" xfId="130" applyFont="1" applyBorder="1" applyAlignment="1">
      <alignment vertical="center"/>
    </xf>
    <xf numFmtId="0" fontId="44" fillId="0" borderId="24" xfId="130" applyFont="1" applyBorder="1" applyAlignment="1">
      <alignment vertical="center"/>
    </xf>
    <xf numFmtId="0" fontId="43" fillId="0" borderId="55" xfId="130" applyFont="1" applyBorder="1" applyAlignment="1">
      <alignment vertical="center"/>
    </xf>
    <xf numFmtId="0" fontId="0" fillId="0" borderId="24" xfId="130" quotePrefix="1" applyFont="1" applyBorder="1" applyAlignment="1">
      <alignment vertical="center"/>
    </xf>
    <xf numFmtId="0" fontId="0" fillId="0" borderId="100" xfId="130" applyFont="1" applyBorder="1" applyAlignment="1">
      <alignment vertical="center"/>
    </xf>
    <xf numFmtId="0" fontId="0" fillId="0" borderId="26" xfId="130" quotePrefix="1" applyFont="1" applyBorder="1" applyAlignment="1">
      <alignment vertical="center"/>
    </xf>
    <xf numFmtId="0" fontId="43" fillId="0" borderId="26" xfId="130" applyFont="1" applyBorder="1" applyAlignment="1">
      <alignment vertical="center"/>
    </xf>
    <xf numFmtId="0" fontId="0" fillId="0" borderId="26" xfId="130" applyFont="1" applyBorder="1" applyAlignment="1">
      <alignment vertical="center"/>
    </xf>
    <xf numFmtId="0" fontId="44" fillId="0" borderId="26" xfId="130" applyFont="1" applyBorder="1" applyAlignment="1">
      <alignment vertical="center"/>
    </xf>
    <xf numFmtId="49" fontId="43" fillId="0" borderId="57" xfId="130" applyNumberFormat="1" applyFont="1" applyBorder="1" applyAlignment="1">
      <alignment vertical="top"/>
    </xf>
    <xf numFmtId="47" fontId="0" fillId="0" borderId="0" xfId="0" applyNumberFormat="1">
      <alignment vertical="center"/>
    </xf>
    <xf numFmtId="0" fontId="43" fillId="0" borderId="125" xfId="130" applyFont="1" applyBorder="1" applyAlignment="1">
      <alignment vertical="top"/>
    </xf>
    <xf numFmtId="0" fontId="43" fillId="0" borderId="126" xfId="130" applyFont="1" applyBorder="1" applyAlignment="1">
      <alignment vertical="top"/>
    </xf>
    <xf numFmtId="0" fontId="43" fillId="0" borderId="127" xfId="130" applyFont="1" applyBorder="1" applyAlignment="1">
      <alignment vertical="top"/>
    </xf>
    <xf numFmtId="0" fontId="0" fillId="0" borderId="55" xfId="130" applyFont="1" applyBorder="1" applyAlignment="1">
      <alignment vertical="top"/>
    </xf>
    <xf numFmtId="0" fontId="43" fillId="0" borderId="103" xfId="130" applyFont="1" applyBorder="1" applyAlignment="1">
      <alignment vertical="top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49" fontId="51" fillId="0" borderId="0" xfId="0" applyNumberFormat="1" applyFont="1">
      <alignment vertical="center"/>
    </xf>
    <xf numFmtId="0" fontId="0" fillId="39" borderId="86" xfId="0" applyFill="1" applyBorder="1">
      <alignment vertical="center"/>
    </xf>
    <xf numFmtId="0" fontId="0" fillId="39" borderId="87" xfId="0" applyFill="1" applyBorder="1">
      <alignment vertical="center"/>
    </xf>
    <xf numFmtId="0" fontId="0" fillId="39" borderId="88" xfId="0" applyFill="1" applyBorder="1">
      <alignment vertical="center"/>
    </xf>
    <xf numFmtId="0" fontId="0" fillId="39" borderId="53" xfId="0" applyFill="1" applyBorder="1">
      <alignment vertical="center"/>
    </xf>
    <xf numFmtId="0" fontId="0" fillId="39" borderId="91" xfId="0" applyFill="1" applyBorder="1">
      <alignment vertical="center"/>
    </xf>
    <xf numFmtId="0" fontId="0" fillId="39" borderId="92" xfId="0" applyFill="1" applyBorder="1">
      <alignment vertical="center"/>
    </xf>
    <xf numFmtId="0" fontId="0" fillId="39" borderId="58" xfId="0" applyFill="1" applyBorder="1">
      <alignment vertical="center"/>
    </xf>
    <xf numFmtId="0" fontId="0" fillId="39" borderId="89" xfId="0" applyFill="1" applyBorder="1">
      <alignment vertical="center"/>
    </xf>
    <xf numFmtId="0" fontId="0" fillId="39" borderId="90" xfId="0" applyFill="1" applyBorder="1">
      <alignment vertical="center"/>
    </xf>
    <xf numFmtId="49" fontId="0" fillId="40" borderId="0" xfId="0" applyNumberFormat="1" applyFill="1">
      <alignment vertical="center"/>
    </xf>
    <xf numFmtId="0" fontId="0" fillId="40" borderId="0" xfId="0" applyFill="1">
      <alignment vertical="center"/>
    </xf>
    <xf numFmtId="0" fontId="0" fillId="32" borderId="86" xfId="0" applyFill="1" applyBorder="1">
      <alignment vertical="center"/>
    </xf>
    <xf numFmtId="0" fontId="0" fillId="32" borderId="87" xfId="0" applyFill="1" applyBorder="1">
      <alignment vertical="center"/>
    </xf>
    <xf numFmtId="0" fontId="0" fillId="32" borderId="88" xfId="0" applyFill="1" applyBorder="1">
      <alignment vertical="center"/>
    </xf>
    <xf numFmtId="0" fontId="0" fillId="32" borderId="53" xfId="0" applyFill="1" applyBorder="1">
      <alignment vertical="center"/>
    </xf>
    <xf numFmtId="0" fontId="0" fillId="32" borderId="91" xfId="0" applyFill="1" applyBorder="1">
      <alignment vertical="center"/>
    </xf>
    <xf numFmtId="0" fontId="0" fillId="32" borderId="92" xfId="0" applyFill="1" applyBorder="1">
      <alignment vertical="center"/>
    </xf>
    <xf numFmtId="0" fontId="0" fillId="32" borderId="58" xfId="0" applyFill="1" applyBorder="1">
      <alignment vertical="center"/>
    </xf>
    <xf numFmtId="0" fontId="0" fillId="32" borderId="89" xfId="0" applyFill="1" applyBorder="1">
      <alignment vertical="center"/>
    </xf>
    <xf numFmtId="0" fontId="0" fillId="32" borderId="90" xfId="0" applyFill="1" applyBorder="1">
      <alignment vertical="center"/>
    </xf>
    <xf numFmtId="186" fontId="0" fillId="0" borderId="0" xfId="0" applyNumberFormat="1">
      <alignment vertical="center"/>
    </xf>
    <xf numFmtId="0" fontId="43" fillId="0" borderId="18" xfId="130" applyFont="1" applyBorder="1" applyAlignment="1">
      <alignment horizontal="center"/>
    </xf>
    <xf numFmtId="0" fontId="48" fillId="0" borderId="24" xfId="130" applyFont="1" applyBorder="1"/>
    <xf numFmtId="0" fontId="43" fillId="0" borderId="0" xfId="135" applyFont="1"/>
    <xf numFmtId="187" fontId="43" fillId="0" borderId="0" xfId="135" applyNumberFormat="1" applyFont="1"/>
    <xf numFmtId="0" fontId="0" fillId="0" borderId="0" xfId="135" applyFont="1"/>
    <xf numFmtId="186" fontId="0" fillId="0" borderId="0" xfId="135" applyNumberFormat="1" applyFont="1"/>
    <xf numFmtId="182" fontId="33" fillId="0" borderId="0" xfId="134" applyNumberFormat="1">
      <alignment vertical="center"/>
    </xf>
    <xf numFmtId="183" fontId="33" fillId="0" borderId="0" xfId="134" applyNumberFormat="1">
      <alignment vertical="center"/>
    </xf>
    <xf numFmtId="14" fontId="33" fillId="0" borderId="0" xfId="134" applyNumberFormat="1">
      <alignment vertical="center"/>
    </xf>
    <xf numFmtId="0" fontId="60" fillId="0" borderId="0" xfId="136">
      <alignment vertical="center"/>
    </xf>
    <xf numFmtId="0" fontId="43" fillId="0" borderId="22" xfId="130" applyFont="1" applyBorder="1" applyAlignment="1">
      <alignment vertical="top"/>
    </xf>
    <xf numFmtId="0" fontId="0" fillId="0" borderId="56" xfId="130" applyFont="1" applyBorder="1" applyAlignment="1">
      <alignment vertical="top"/>
    </xf>
    <xf numFmtId="0" fontId="43" fillId="0" borderId="27" xfId="130" applyFont="1" applyBorder="1" applyAlignment="1">
      <alignment vertical="top"/>
    </xf>
    <xf numFmtId="0" fontId="0" fillId="0" borderId="22" xfId="130" applyFont="1" applyBorder="1" applyAlignment="1">
      <alignment vertical="top"/>
    </xf>
    <xf numFmtId="0" fontId="61" fillId="0" borderId="0" xfId="0" applyFont="1">
      <alignment vertical="center"/>
    </xf>
    <xf numFmtId="0" fontId="62" fillId="0" borderId="0" xfId="0" applyFont="1">
      <alignment vertical="center"/>
    </xf>
    <xf numFmtId="0" fontId="51" fillId="27" borderId="0" xfId="0" applyFont="1" applyFill="1">
      <alignment vertical="center"/>
    </xf>
    <xf numFmtId="0" fontId="33" fillId="0" borderId="0" xfId="0" applyFont="1">
      <alignment vertical="center"/>
    </xf>
    <xf numFmtId="0" fontId="63" fillId="41" borderId="91" xfId="49" applyFont="1" applyFill="1" applyBorder="1" applyAlignment="1">
      <alignment horizontal="left" vertical="top"/>
    </xf>
    <xf numFmtId="49" fontId="63" fillId="41" borderId="91" xfId="49" applyNumberFormat="1" applyFont="1" applyFill="1" applyBorder="1" applyAlignment="1">
      <alignment horizontal="left" vertical="top" wrapText="1"/>
    </xf>
    <xf numFmtId="0" fontId="5" fillId="0" borderId="0" xfId="49" applyAlignment="1">
      <alignment vertical="top"/>
    </xf>
    <xf numFmtId="49" fontId="64" fillId="42" borderId="91" xfId="49" applyNumberFormat="1" applyFont="1" applyFill="1" applyBorder="1" applyAlignment="1">
      <alignment vertical="top" wrapText="1"/>
    </xf>
    <xf numFmtId="0" fontId="43" fillId="0" borderId="0" xfId="49" applyFont="1" applyAlignment="1">
      <alignment vertical="top"/>
    </xf>
    <xf numFmtId="49" fontId="5" fillId="0" borderId="0" xfId="49" applyNumberFormat="1" applyAlignment="1">
      <alignment vertical="top"/>
    </xf>
    <xf numFmtId="0" fontId="63" fillId="41" borderId="139" xfId="49" applyFont="1" applyFill="1" applyBorder="1" applyAlignment="1">
      <alignment horizontal="left" vertical="top"/>
    </xf>
    <xf numFmtId="0" fontId="65" fillId="42" borderId="42" xfId="137" applyFont="1" applyFill="1" applyBorder="1" applyAlignment="1">
      <alignment horizontal="center" vertical="center" wrapText="1"/>
    </xf>
    <xf numFmtId="0" fontId="65" fillId="42" borderId="43" xfId="137" applyFont="1" applyFill="1" applyBorder="1" applyAlignment="1">
      <alignment horizontal="center" vertical="center" wrapText="1"/>
    </xf>
    <xf numFmtId="0" fontId="65" fillId="42" borderId="44" xfId="137" applyFont="1" applyFill="1" applyBorder="1" applyAlignment="1">
      <alignment horizontal="center" vertical="center" wrapText="1"/>
    </xf>
    <xf numFmtId="0" fontId="1" fillId="0" borderId="0" xfId="137">
      <alignment vertical="center"/>
    </xf>
    <xf numFmtId="0" fontId="65" fillId="42" borderId="86" xfId="137" applyFont="1" applyFill="1" applyBorder="1" applyAlignment="1">
      <alignment vertical="center" wrapText="1"/>
    </xf>
    <xf numFmtId="0" fontId="65" fillId="42" borderId="87" xfId="137" applyFont="1" applyFill="1" applyBorder="1" applyAlignment="1">
      <alignment vertical="center" wrapText="1"/>
    </xf>
    <xf numFmtId="0" fontId="33" fillId="0" borderId="87" xfId="137" applyFont="1" applyBorder="1">
      <alignment vertical="center"/>
    </xf>
    <xf numFmtId="0" fontId="33" fillId="0" borderId="88" xfId="137" applyFont="1" applyBorder="1">
      <alignment vertical="center"/>
    </xf>
    <xf numFmtId="0" fontId="65" fillId="42" borderId="53" xfId="137" applyFont="1" applyFill="1" applyBorder="1" applyAlignment="1">
      <alignment vertical="center" wrapText="1"/>
    </xf>
    <xf numFmtId="0" fontId="65" fillId="42" borderId="91" xfId="137" applyFont="1" applyFill="1" applyBorder="1" applyAlignment="1">
      <alignment vertical="center" wrapText="1"/>
    </xf>
    <xf numFmtId="0" fontId="33" fillId="0" borderId="91" xfId="137" applyFont="1" applyBorder="1">
      <alignment vertical="center"/>
    </xf>
    <xf numFmtId="0" fontId="33" fillId="0" borderId="92" xfId="137" applyFont="1" applyBorder="1">
      <alignment vertical="center"/>
    </xf>
    <xf numFmtId="0" fontId="65" fillId="42" borderId="138" xfId="137" applyFont="1" applyFill="1" applyBorder="1" applyAlignment="1">
      <alignment vertical="center" wrapText="1"/>
    </xf>
    <xf numFmtId="0" fontId="65" fillId="42" borderId="92" xfId="137" applyFont="1" applyFill="1" applyBorder="1" applyAlignment="1">
      <alignment vertical="center" wrapText="1"/>
    </xf>
    <xf numFmtId="0" fontId="65" fillId="42" borderId="58" xfId="137" applyFont="1" applyFill="1" applyBorder="1" applyAlignment="1">
      <alignment vertical="center" wrapText="1"/>
    </xf>
    <xf numFmtId="0" fontId="65" fillId="42" borderId="89" xfId="137" applyFont="1" applyFill="1" applyBorder="1" applyAlignment="1">
      <alignment vertical="center" wrapText="1"/>
    </xf>
    <xf numFmtId="0" fontId="33" fillId="0" borderId="89" xfId="137" applyFont="1" applyBorder="1">
      <alignment vertical="center"/>
    </xf>
    <xf numFmtId="0" fontId="65" fillId="42" borderId="90" xfId="137" applyFont="1" applyFill="1" applyBorder="1" applyAlignment="1">
      <alignment vertical="center" wrapText="1"/>
    </xf>
    <xf numFmtId="0" fontId="33" fillId="25" borderId="53" xfId="126" applyFont="1" applyFill="1" applyBorder="1" applyAlignment="1">
      <alignment horizontal="center" vertical="center"/>
    </xf>
    <xf numFmtId="0" fontId="33" fillId="25" borderId="54" xfId="126" applyFont="1" applyFill="1" applyBorder="1" applyAlignment="1">
      <alignment horizontal="center" vertical="center"/>
    </xf>
    <xf numFmtId="0" fontId="33" fillId="25" borderId="58" xfId="126" applyFont="1" applyFill="1" applyBorder="1" applyAlignment="1">
      <alignment horizontal="center" vertical="center"/>
    </xf>
    <xf numFmtId="0" fontId="33" fillId="25" borderId="59" xfId="126" applyFont="1" applyFill="1" applyBorder="1" applyAlignment="1">
      <alignment horizontal="center" vertical="center"/>
    </xf>
    <xf numFmtId="0" fontId="38" fillId="26" borderId="24" xfId="126" applyFont="1" applyFill="1" applyBorder="1" applyAlignment="1" applyProtection="1">
      <alignment horizontal="left" vertical="center"/>
      <protection locked="0"/>
    </xf>
    <xf numFmtId="0" fontId="38" fillId="26" borderId="55" xfId="126" applyFont="1" applyFill="1" applyBorder="1" applyAlignment="1" applyProtection="1">
      <alignment horizontal="left" vertical="center"/>
      <protection locked="0"/>
    </xf>
    <xf numFmtId="0" fontId="38" fillId="26" borderId="32" xfId="126" applyFont="1" applyFill="1" applyBorder="1" applyAlignment="1" applyProtection="1">
      <alignment horizontal="left" vertical="center"/>
      <protection locked="0"/>
    </xf>
    <xf numFmtId="0" fontId="38" fillId="26" borderId="60" xfId="126" applyFont="1" applyFill="1" applyBorder="1" applyAlignment="1" applyProtection="1">
      <alignment horizontal="left" vertical="center"/>
      <protection locked="0"/>
    </xf>
    <xf numFmtId="0" fontId="39" fillId="26" borderId="24" xfId="126" applyFont="1" applyFill="1" applyBorder="1" applyProtection="1">
      <alignment vertical="center"/>
      <protection locked="0"/>
    </xf>
    <xf numFmtId="0" fontId="39" fillId="26" borderId="32" xfId="126" applyFont="1" applyFill="1" applyBorder="1" applyProtection="1">
      <alignment vertical="center"/>
      <protection locked="0"/>
    </xf>
    <xf numFmtId="0" fontId="33" fillId="25" borderId="29" xfId="126" applyFont="1" applyFill="1" applyBorder="1" applyAlignment="1">
      <alignment horizontal="center" vertical="center"/>
    </xf>
    <xf numFmtId="0" fontId="33" fillId="25" borderId="18" xfId="126" applyFont="1" applyFill="1" applyBorder="1" applyAlignment="1">
      <alignment horizontal="center" vertical="center"/>
    </xf>
    <xf numFmtId="0" fontId="33" fillId="25" borderId="17" xfId="126" applyFont="1" applyFill="1" applyBorder="1" applyAlignment="1">
      <alignment horizontal="center" vertical="center"/>
    </xf>
    <xf numFmtId="0" fontId="33" fillId="25" borderId="61" xfId="126" applyFont="1" applyFill="1" applyBorder="1" applyAlignment="1">
      <alignment horizontal="center" vertical="center"/>
    </xf>
    <xf numFmtId="0" fontId="33" fillId="25" borderId="26" xfId="126" applyFont="1" applyFill="1" applyBorder="1" applyAlignment="1">
      <alignment horizontal="center" vertical="center"/>
    </xf>
    <xf numFmtId="0" fontId="33" fillId="25" borderId="22" xfId="126" applyFont="1" applyFill="1" applyBorder="1" applyAlignment="1">
      <alignment horizontal="center" vertical="center"/>
    </xf>
    <xf numFmtId="0" fontId="33" fillId="25" borderId="56" xfId="126" applyFont="1" applyFill="1" applyBorder="1" applyAlignment="1">
      <alignment horizontal="center" vertical="center"/>
    </xf>
    <xf numFmtId="0" fontId="33" fillId="25" borderId="48" xfId="126" applyFont="1" applyFill="1" applyBorder="1" applyAlignment="1">
      <alignment horizontal="center" vertical="center"/>
    </xf>
    <xf numFmtId="0" fontId="33" fillId="25" borderId="112" xfId="126" applyFont="1" applyFill="1" applyBorder="1" applyAlignment="1">
      <alignment horizontal="center" vertical="center"/>
    </xf>
    <xf numFmtId="0" fontId="33" fillId="26" borderId="48" xfId="126" applyFont="1" applyFill="1" applyBorder="1" applyProtection="1">
      <alignment vertical="center"/>
      <protection locked="0"/>
    </xf>
    <xf numFmtId="0" fontId="33" fillId="26" borderId="112" xfId="126" applyFont="1" applyFill="1" applyBorder="1" applyProtection="1">
      <alignment vertical="center"/>
      <protection locked="0"/>
    </xf>
    <xf numFmtId="0" fontId="33" fillId="25" borderId="49" xfId="126" applyFont="1" applyFill="1" applyBorder="1" applyAlignment="1">
      <alignment horizontal="center" vertical="center"/>
    </xf>
    <xf numFmtId="0" fontId="33" fillId="25" borderId="50" xfId="126" applyFont="1" applyFill="1" applyBorder="1" applyAlignment="1">
      <alignment horizontal="center" vertical="center"/>
    </xf>
    <xf numFmtId="0" fontId="38" fillId="26" borderId="31" xfId="126" applyFont="1" applyFill="1" applyBorder="1" applyAlignment="1" applyProtection="1">
      <alignment horizontal="left" vertical="center"/>
      <protection locked="0"/>
    </xf>
    <xf numFmtId="0" fontId="38" fillId="26" borderId="100" xfId="126" applyFont="1" applyFill="1" applyBorder="1" applyAlignment="1" applyProtection="1">
      <alignment horizontal="left" vertical="center"/>
      <protection locked="0"/>
    </xf>
    <xf numFmtId="0" fontId="38" fillId="26" borderId="51" xfId="126" applyFont="1" applyFill="1" applyBorder="1" applyAlignment="1" applyProtection="1">
      <alignment horizontal="left" vertical="center"/>
      <protection locked="0"/>
    </xf>
    <xf numFmtId="0" fontId="39" fillId="26" borderId="31" xfId="126" applyFont="1" applyFill="1" applyBorder="1" applyProtection="1">
      <alignment vertical="center"/>
      <protection locked="0"/>
    </xf>
    <xf numFmtId="0" fontId="33" fillId="25" borderId="14" xfId="126" applyFont="1" applyFill="1" applyBorder="1" applyAlignment="1">
      <alignment horizontal="center" vertical="center"/>
    </xf>
    <xf numFmtId="0" fontId="37" fillId="25" borderId="0" xfId="126" applyFont="1" applyFill="1" applyAlignment="1">
      <alignment horizontal="center" vertical="center"/>
    </xf>
    <xf numFmtId="0" fontId="37" fillId="25" borderId="48" xfId="126" applyFont="1" applyFill="1" applyBorder="1" applyAlignment="1">
      <alignment horizontal="center" vertical="center"/>
    </xf>
    <xf numFmtId="0" fontId="37" fillId="25" borderId="112" xfId="126" applyFont="1" applyFill="1" applyBorder="1" applyAlignment="1">
      <alignment horizontal="center" vertical="center"/>
    </xf>
    <xf numFmtId="0" fontId="37" fillId="24" borderId="0" xfId="126" applyFont="1" applyFill="1" applyAlignment="1">
      <alignment horizontal="left" vertical="center"/>
    </xf>
    <xf numFmtId="0" fontId="37" fillId="24" borderId="112" xfId="126" applyFont="1" applyFill="1" applyBorder="1" applyAlignment="1">
      <alignment horizontal="left" vertical="center"/>
    </xf>
    <xf numFmtId="0" fontId="33" fillId="25" borderId="21" xfId="126" applyFont="1" applyFill="1" applyBorder="1" applyAlignment="1">
      <alignment horizontal="right" vertical="center"/>
    </xf>
    <xf numFmtId="0" fontId="33" fillId="25" borderId="2" xfId="126" applyFont="1" applyFill="1" applyBorder="1" applyAlignment="1">
      <alignment horizontal="right" vertical="center"/>
    </xf>
    <xf numFmtId="0" fontId="33" fillId="25" borderId="35" xfId="126" applyFont="1" applyFill="1" applyBorder="1" applyAlignment="1">
      <alignment horizontal="right" vertical="center"/>
    </xf>
    <xf numFmtId="0" fontId="34" fillId="25" borderId="46" xfId="126" applyFont="1" applyFill="1" applyBorder="1" applyAlignment="1">
      <alignment horizontal="center" vertical="center"/>
    </xf>
    <xf numFmtId="0" fontId="34" fillId="25" borderId="0" xfId="126" applyFont="1" applyFill="1" applyAlignment="1">
      <alignment horizontal="center" vertical="center"/>
    </xf>
    <xf numFmtId="0" fontId="34" fillId="25" borderId="47" xfId="126" applyFont="1" applyFill="1" applyBorder="1" applyAlignment="1">
      <alignment horizontal="center" vertical="center"/>
    </xf>
    <xf numFmtId="0" fontId="36" fillId="25" borderId="13" xfId="126" applyFont="1" applyFill="1" applyBorder="1" applyAlignment="1">
      <alignment horizontal="center" vertical="center"/>
    </xf>
    <xf numFmtId="0" fontId="36" fillId="25" borderId="14" xfId="126" applyFont="1" applyFill="1" applyBorder="1" applyAlignment="1">
      <alignment horizontal="center" vertical="center"/>
    </xf>
    <xf numFmtId="0" fontId="36" fillId="25" borderId="126" xfId="126" applyFont="1" applyFill="1" applyBorder="1" applyAlignment="1">
      <alignment horizontal="center" vertical="center"/>
    </xf>
    <xf numFmtId="0" fontId="36" fillId="25" borderId="15" xfId="126" applyFont="1" applyFill="1" applyBorder="1" applyAlignment="1">
      <alignment horizontal="center" vertical="center"/>
    </xf>
    <xf numFmtId="0" fontId="36" fillId="25" borderId="17" xfId="126" applyFont="1" applyFill="1" applyBorder="1" applyAlignment="1">
      <alignment horizontal="center" vertical="center"/>
    </xf>
    <xf numFmtId="0" fontId="36" fillId="25" borderId="18" xfId="126" applyFont="1" applyFill="1" applyBorder="1" applyAlignment="1">
      <alignment horizontal="center" vertical="center"/>
    </xf>
    <xf numFmtId="0" fontId="36" fillId="25" borderId="20" xfId="126" applyFont="1" applyFill="1" applyBorder="1" applyAlignment="1">
      <alignment horizontal="center" vertical="center"/>
    </xf>
    <xf numFmtId="0" fontId="37" fillId="26" borderId="0" xfId="126" applyFont="1" applyFill="1" applyAlignment="1" applyProtection="1">
      <alignment horizontal="left" vertical="center"/>
      <protection locked="0"/>
    </xf>
    <xf numFmtId="0" fontId="37" fillId="26" borderId="48" xfId="126" applyFont="1" applyFill="1" applyBorder="1" applyAlignment="1" applyProtection="1">
      <alignment horizontal="left" vertical="center"/>
      <protection locked="0"/>
    </xf>
    <xf numFmtId="0" fontId="37" fillId="26" borderId="112" xfId="126" applyFont="1" applyFill="1" applyBorder="1" applyAlignment="1" applyProtection="1">
      <alignment horizontal="left" vertical="center"/>
      <protection locked="0"/>
    </xf>
    <xf numFmtId="176" fontId="43" fillId="0" borderId="41" xfId="129" quotePrefix="1" applyNumberFormat="1" applyFont="1" applyBorder="1" applyAlignment="1">
      <alignment vertical="center"/>
    </xf>
    <xf numFmtId="176" fontId="33" fillId="0" borderId="0" xfId="126" applyNumberFormat="1" applyFont="1">
      <alignment vertical="center"/>
    </xf>
    <xf numFmtId="176" fontId="33" fillId="0" borderId="19" xfId="126" applyNumberFormat="1" applyFont="1" applyBorder="1">
      <alignment vertical="center"/>
    </xf>
    <xf numFmtId="0" fontId="43" fillId="0" borderId="16" xfId="129" applyFont="1" applyBorder="1" applyAlignment="1">
      <alignment vertical="center"/>
    </xf>
    <xf numFmtId="0" fontId="33" fillId="0" borderId="19" xfId="126" applyFont="1" applyBorder="1">
      <alignment vertical="center"/>
    </xf>
    <xf numFmtId="176" fontId="43" fillId="0" borderId="118" xfId="129" quotePrefix="1" applyNumberFormat="1" applyFont="1" applyBorder="1" applyAlignment="1">
      <alignment vertical="center"/>
    </xf>
    <xf numFmtId="176" fontId="43" fillId="0" borderId="112" xfId="129" quotePrefix="1" applyNumberFormat="1" applyFont="1" applyBorder="1" applyAlignment="1">
      <alignment vertical="center"/>
    </xf>
    <xf numFmtId="176" fontId="43" fillId="0" borderId="117" xfId="129" quotePrefix="1" applyNumberFormat="1" applyFont="1" applyBorder="1" applyAlignment="1">
      <alignment vertical="center"/>
    </xf>
    <xf numFmtId="0" fontId="43" fillId="0" borderId="115" xfId="129" applyFont="1" applyBorder="1" applyAlignment="1">
      <alignment vertical="center"/>
    </xf>
    <xf numFmtId="0" fontId="43" fillId="0" borderId="117" xfId="129" applyFont="1" applyBorder="1" applyAlignment="1">
      <alignment vertical="center"/>
    </xf>
    <xf numFmtId="176" fontId="43" fillId="0" borderId="81" xfId="129" quotePrefix="1" applyNumberFormat="1" applyFont="1" applyBorder="1" applyAlignment="1">
      <alignment vertical="center"/>
    </xf>
    <xf numFmtId="176" fontId="33" fillId="0" borderId="126" xfId="126" applyNumberFormat="1" applyFont="1" applyBorder="1">
      <alignment vertical="center"/>
    </xf>
    <xf numFmtId="176" fontId="33" fillId="0" borderId="83" xfId="126" applyNumberFormat="1" applyFont="1" applyBorder="1">
      <alignment vertical="center"/>
    </xf>
    <xf numFmtId="0" fontId="43" fillId="0" borderId="84" xfId="129" applyFont="1" applyBorder="1" applyAlignment="1">
      <alignment vertical="center"/>
    </xf>
    <xf numFmtId="0" fontId="33" fillId="0" borderId="83" xfId="126" applyFont="1" applyBorder="1">
      <alignment vertical="center"/>
    </xf>
    <xf numFmtId="0" fontId="43" fillId="25" borderId="72" xfId="129" applyFont="1" applyFill="1" applyBorder="1" applyAlignment="1">
      <alignment horizontal="center" vertical="center"/>
    </xf>
    <xf numFmtId="0" fontId="43" fillId="25" borderId="73" xfId="129" applyFont="1" applyFill="1" applyBorder="1" applyAlignment="1">
      <alignment horizontal="center" vertical="center"/>
    </xf>
    <xf numFmtId="0" fontId="43" fillId="25" borderId="74" xfId="129" applyFont="1" applyFill="1" applyBorder="1" applyAlignment="1">
      <alignment horizontal="center" vertical="center"/>
    </xf>
    <xf numFmtId="0" fontId="43" fillId="25" borderId="75" xfId="129" applyFont="1" applyFill="1" applyBorder="1" applyAlignment="1">
      <alignment horizontal="center" vertical="center"/>
    </xf>
    <xf numFmtId="0" fontId="43" fillId="25" borderId="76" xfId="129" applyFont="1" applyFill="1" applyBorder="1" applyAlignment="1">
      <alignment horizontal="center" vertical="center"/>
    </xf>
    <xf numFmtId="176" fontId="43" fillId="0" borderId="77" xfId="129" applyNumberFormat="1" applyFont="1" applyBorder="1" applyAlignment="1">
      <alignment vertical="center"/>
    </xf>
    <xf numFmtId="176" fontId="33" fillId="0" borderId="46" xfId="126" applyNumberFormat="1" applyFont="1" applyBorder="1">
      <alignment vertical="center"/>
    </xf>
    <xf numFmtId="176" fontId="33" fillId="0" borderId="78" xfId="126" applyNumberFormat="1" applyFont="1" applyBorder="1">
      <alignment vertical="center"/>
    </xf>
    <xf numFmtId="0" fontId="43" fillId="0" borderId="79" xfId="129" applyFont="1" applyBorder="1" applyAlignment="1">
      <alignment horizontal="left" vertical="center"/>
    </xf>
    <xf numFmtId="0" fontId="43" fillId="0" borderId="78" xfId="129" applyFont="1" applyBorder="1" applyAlignment="1">
      <alignment horizontal="left" vertical="center"/>
    </xf>
    <xf numFmtId="0" fontId="43" fillId="25" borderId="75" xfId="127" applyFont="1" applyFill="1" applyBorder="1" applyAlignment="1">
      <alignment horizontal="center" vertical="center"/>
    </xf>
    <xf numFmtId="0" fontId="43" fillId="25" borderId="73" xfId="127" applyFont="1" applyFill="1" applyBorder="1" applyAlignment="1">
      <alignment horizontal="center" vertical="center"/>
    </xf>
    <xf numFmtId="0" fontId="43" fillId="25" borderId="74" xfId="127" applyFont="1" applyFill="1" applyBorder="1" applyAlignment="1">
      <alignment horizontal="center" vertical="center"/>
    </xf>
    <xf numFmtId="49" fontId="42" fillId="25" borderId="38" xfId="126" applyNumberFormat="1" applyFont="1" applyFill="1" applyBorder="1" applyAlignment="1">
      <alignment horizontal="center" vertical="center" shrinkToFit="1"/>
    </xf>
    <xf numFmtId="49" fontId="42" fillId="25" borderId="39" xfId="126" applyNumberFormat="1" applyFont="1" applyFill="1" applyBorder="1" applyAlignment="1">
      <alignment horizontal="center" vertical="center" shrinkToFit="1"/>
    </xf>
    <xf numFmtId="49" fontId="42" fillId="25" borderId="65" xfId="126" applyNumberFormat="1" applyFont="1" applyFill="1" applyBorder="1" applyAlignment="1">
      <alignment horizontal="center" vertical="center" shrinkToFit="1"/>
    </xf>
    <xf numFmtId="49" fontId="42" fillId="25" borderId="118" xfId="126" applyNumberFormat="1" applyFont="1" applyFill="1" applyBorder="1" applyAlignment="1">
      <alignment horizontal="center" vertical="center" shrinkToFit="1"/>
    </xf>
    <xf numFmtId="49" fontId="42" fillId="25" borderId="112" xfId="126" applyNumberFormat="1" applyFont="1" applyFill="1" applyBorder="1" applyAlignment="1">
      <alignment horizontal="center" vertical="center" shrinkToFit="1"/>
    </xf>
    <xf numFmtId="49" fontId="42" fillId="25" borderId="117" xfId="126" applyNumberFormat="1" applyFont="1" applyFill="1" applyBorder="1" applyAlignment="1">
      <alignment horizontal="center" vertical="center" shrinkToFit="1"/>
    </xf>
    <xf numFmtId="176" fontId="43" fillId="24" borderId="6" xfId="126" applyNumberFormat="1" applyFont="1" applyFill="1" applyBorder="1" applyAlignment="1"/>
    <xf numFmtId="176" fontId="43" fillId="24" borderId="133" xfId="126" applyNumberFormat="1" applyFont="1" applyFill="1" applyBorder="1" applyAlignment="1"/>
    <xf numFmtId="176" fontId="43" fillId="24" borderId="112" xfId="126" applyNumberFormat="1" applyFont="1" applyFill="1" applyBorder="1" applyAlignment="1"/>
    <xf numFmtId="176" fontId="43" fillId="24" borderId="119" xfId="126" applyNumberFormat="1" applyFont="1" applyFill="1" applyBorder="1" applyAlignment="1"/>
    <xf numFmtId="0" fontId="49" fillId="24" borderId="64" xfId="126" applyFont="1" applyFill="1" applyBorder="1" applyAlignment="1">
      <alignment vertical="center" shrinkToFit="1"/>
    </xf>
    <xf numFmtId="0" fontId="49" fillId="24" borderId="39" xfId="126" applyFont="1" applyFill="1" applyBorder="1" applyAlignment="1">
      <alignment vertical="center" shrinkToFit="1"/>
    </xf>
    <xf numFmtId="0" fontId="49" fillId="24" borderId="65" xfId="126" applyFont="1" applyFill="1" applyBorder="1" applyAlignment="1">
      <alignment vertical="center" shrinkToFit="1"/>
    </xf>
    <xf numFmtId="0" fontId="49" fillId="24" borderId="115" xfId="126" applyFont="1" applyFill="1" applyBorder="1" applyAlignment="1">
      <alignment vertical="center" shrinkToFit="1"/>
    </xf>
    <xf numFmtId="0" fontId="49" fillId="24" borderId="112" xfId="126" applyFont="1" applyFill="1" applyBorder="1" applyAlignment="1">
      <alignment vertical="center" shrinkToFit="1"/>
    </xf>
    <xf numFmtId="0" fontId="49" fillId="24" borderId="117" xfId="126" applyFont="1" applyFill="1" applyBorder="1" applyAlignment="1">
      <alignment vertical="center" shrinkToFit="1"/>
    </xf>
    <xf numFmtId="49" fontId="42" fillId="25" borderId="130" xfId="126" applyNumberFormat="1" applyFont="1" applyFill="1" applyBorder="1" applyAlignment="1">
      <alignment horizontal="center" vertical="center" shrinkToFit="1"/>
    </xf>
    <xf numFmtId="49" fontId="42" fillId="25" borderId="131" xfId="126" applyNumberFormat="1" applyFont="1" applyFill="1" applyBorder="1" applyAlignment="1">
      <alignment horizontal="center" vertical="center" shrinkToFit="1"/>
    </xf>
    <xf numFmtId="49" fontId="42" fillId="25" borderId="134" xfId="126" applyNumberFormat="1" applyFont="1" applyFill="1" applyBorder="1" applyAlignment="1">
      <alignment horizontal="center" vertical="center" shrinkToFit="1"/>
    </xf>
    <xf numFmtId="49" fontId="42" fillId="25" borderId="135" xfId="126" applyNumberFormat="1" applyFont="1" applyFill="1" applyBorder="1" applyAlignment="1">
      <alignment horizontal="center" vertical="center" shrinkToFit="1"/>
    </xf>
    <xf numFmtId="0" fontId="43" fillId="24" borderId="136" xfId="126" applyFont="1" applyFill="1" applyBorder="1">
      <alignment vertical="center"/>
    </xf>
    <xf numFmtId="0" fontId="43" fillId="24" borderId="39" xfId="126" applyFont="1" applyFill="1" applyBorder="1">
      <alignment vertical="center"/>
    </xf>
    <xf numFmtId="0" fontId="43" fillId="24" borderId="65" xfId="126" applyFont="1" applyFill="1" applyBorder="1">
      <alignment vertical="center"/>
    </xf>
    <xf numFmtId="0" fontId="43" fillId="24" borderId="137" xfId="126" applyFont="1" applyFill="1" applyBorder="1">
      <alignment vertical="center"/>
    </xf>
    <xf numFmtId="0" fontId="43" fillId="24" borderId="112" xfId="126" applyFont="1" applyFill="1" applyBorder="1">
      <alignment vertical="center"/>
    </xf>
    <xf numFmtId="0" fontId="43" fillId="24" borderId="117" xfId="126" applyFont="1" applyFill="1" applyBorder="1">
      <alignment vertical="center"/>
    </xf>
    <xf numFmtId="49" fontId="42" fillId="25" borderId="150" xfId="127" applyNumberFormat="1" applyFont="1" applyFill="1" applyBorder="1" applyAlignment="1">
      <alignment horizontal="center" vertical="center" wrapText="1" shrinkToFit="1"/>
    </xf>
    <xf numFmtId="49" fontId="42" fillId="25" borderId="132" xfId="127" applyNumberFormat="1" applyFont="1" applyFill="1" applyBorder="1" applyAlignment="1">
      <alignment horizontal="center" vertical="center" wrapText="1" shrinkToFit="1"/>
    </xf>
    <xf numFmtId="0" fontId="43" fillId="24" borderId="153" xfId="126" applyFont="1" applyFill="1" applyBorder="1">
      <alignment vertical="center"/>
    </xf>
    <xf numFmtId="0" fontId="43" fillId="24" borderId="6" xfId="126" applyFont="1" applyFill="1" applyBorder="1">
      <alignment vertical="center"/>
    </xf>
    <xf numFmtId="0" fontId="43" fillId="24" borderId="154" xfId="126" applyFont="1" applyFill="1" applyBorder="1">
      <alignment vertical="center"/>
    </xf>
    <xf numFmtId="49" fontId="42" fillId="25" borderId="6" xfId="126" applyNumberFormat="1" applyFont="1" applyFill="1" applyBorder="1" applyAlignment="1">
      <alignment horizontal="center"/>
    </xf>
    <xf numFmtId="49" fontId="42" fillId="25" borderId="132" xfId="126" applyNumberFormat="1" applyFont="1" applyFill="1" applyBorder="1" applyAlignment="1">
      <alignment horizontal="center"/>
    </xf>
    <xf numFmtId="49" fontId="42" fillId="25" borderId="146" xfId="127" applyNumberFormat="1" applyFont="1" applyFill="1" applyBorder="1" applyAlignment="1">
      <alignment horizontal="center" vertical="center" wrapText="1" shrinkToFit="1"/>
    </xf>
    <xf numFmtId="49" fontId="42" fillId="25" borderId="151" xfId="127" applyNumberFormat="1" applyFont="1" applyFill="1" applyBorder="1" applyAlignment="1">
      <alignment horizontal="center" vertical="center" wrapText="1" shrinkToFit="1"/>
    </xf>
    <xf numFmtId="0" fontId="43" fillId="24" borderId="149" xfId="126" applyFont="1" applyFill="1" applyBorder="1">
      <alignment vertical="center"/>
    </xf>
    <xf numFmtId="0" fontId="43" fillId="24" borderId="142" xfId="126" applyFont="1" applyFill="1" applyBorder="1">
      <alignment vertical="center"/>
    </xf>
    <xf numFmtId="0" fontId="43" fillId="24" borderId="145" xfId="126" applyFont="1" applyFill="1" applyBorder="1">
      <alignment vertical="center"/>
    </xf>
    <xf numFmtId="49" fontId="42" fillId="25" borderId="112" xfId="126" applyNumberFormat="1" applyFont="1" applyFill="1" applyBorder="1" applyAlignment="1">
      <alignment horizontal="center"/>
    </xf>
    <xf numFmtId="49" fontId="42" fillId="25" borderId="116" xfId="126" applyNumberFormat="1" applyFont="1" applyFill="1" applyBorder="1" applyAlignment="1">
      <alignment horizontal="center"/>
    </xf>
    <xf numFmtId="0" fontId="42" fillId="24" borderId="69" xfId="127" applyFont="1" applyFill="1" applyBorder="1" applyAlignment="1">
      <alignment horizontal="left" vertical="center" shrinkToFit="1"/>
    </xf>
    <xf numFmtId="0" fontId="42" fillId="24" borderId="70" xfId="127" applyFont="1" applyFill="1" applyBorder="1" applyAlignment="1">
      <alignment horizontal="left" vertical="center" shrinkToFit="1"/>
    </xf>
    <xf numFmtId="0" fontId="42" fillId="24" borderId="71" xfId="127" applyFont="1" applyFill="1" applyBorder="1" applyAlignment="1">
      <alignment horizontal="left" vertical="center" shrinkToFit="1"/>
    </xf>
    <xf numFmtId="0" fontId="42" fillId="24" borderId="66" xfId="127" applyFont="1" applyFill="1" applyBorder="1" applyAlignment="1">
      <alignment horizontal="left" vertical="center" shrinkToFit="1"/>
    </xf>
    <xf numFmtId="0" fontId="42" fillId="24" borderId="67" xfId="127" applyFont="1" applyFill="1" applyBorder="1" applyAlignment="1">
      <alignment horizontal="left" vertical="center" shrinkToFit="1"/>
    </xf>
    <xf numFmtId="0" fontId="42" fillId="24" borderId="68" xfId="127" applyFont="1" applyFill="1" applyBorder="1" applyAlignment="1">
      <alignment horizontal="left" vertical="center" shrinkToFit="1"/>
    </xf>
    <xf numFmtId="49" fontId="41" fillId="25" borderId="108" xfId="127" applyNumberFormat="1" applyFont="1" applyFill="1" applyBorder="1" applyAlignment="1">
      <alignment horizontal="center" vertical="center" shrinkToFit="1"/>
    </xf>
    <xf numFmtId="49" fontId="41" fillId="25" borderId="67" xfId="127" applyNumberFormat="1" applyFont="1" applyFill="1" applyBorder="1" applyAlignment="1">
      <alignment horizontal="center" vertical="center" shrinkToFit="1"/>
    </xf>
    <xf numFmtId="49" fontId="41" fillId="25" borderId="68" xfId="127" applyNumberFormat="1" applyFont="1" applyFill="1" applyBorder="1" applyAlignment="1">
      <alignment horizontal="center" vertical="center" shrinkToFit="1"/>
    </xf>
    <xf numFmtId="49" fontId="42" fillId="25" borderId="109" xfId="127" applyNumberFormat="1" applyFont="1" applyFill="1" applyBorder="1" applyAlignment="1">
      <alignment horizontal="center" vertical="center" shrinkToFit="1"/>
    </xf>
    <xf numFmtId="49" fontId="42" fillId="25" borderId="70" xfId="127" applyNumberFormat="1" applyFont="1" applyFill="1" applyBorder="1" applyAlignment="1">
      <alignment horizontal="center" vertical="center" shrinkToFit="1"/>
    </xf>
    <xf numFmtId="49" fontId="42" fillId="25" borderId="71" xfId="127" applyNumberFormat="1" applyFont="1" applyFill="1" applyBorder="1" applyAlignment="1">
      <alignment horizontal="center" vertical="center" shrinkToFit="1"/>
    </xf>
    <xf numFmtId="49" fontId="42" fillId="25" borderId="115" xfId="127" applyNumberFormat="1" applyFont="1" applyFill="1" applyBorder="1" applyAlignment="1">
      <alignment horizontal="center" vertical="center" wrapText="1" shrinkToFit="1"/>
    </xf>
    <xf numFmtId="49" fontId="42" fillId="25" borderId="116" xfId="127" applyNumberFormat="1" applyFont="1" applyFill="1" applyBorder="1" applyAlignment="1">
      <alignment horizontal="center" vertical="center" wrapText="1" shrinkToFit="1"/>
    </xf>
    <xf numFmtId="0" fontId="0" fillId="24" borderId="136" xfId="127" applyFont="1" applyFill="1" applyBorder="1" applyAlignment="1">
      <alignment vertical="center"/>
    </xf>
    <xf numFmtId="0" fontId="0" fillId="24" borderId="39" xfId="127" applyFont="1" applyFill="1" applyBorder="1" applyAlignment="1">
      <alignment vertical="center"/>
    </xf>
    <xf numFmtId="0" fontId="0" fillId="24" borderId="65" xfId="127" applyFont="1" applyFill="1" applyBorder="1" applyAlignment="1">
      <alignment vertical="center"/>
    </xf>
    <xf numFmtId="0" fontId="0" fillId="24" borderId="137" xfId="127" applyFont="1" applyFill="1" applyBorder="1" applyAlignment="1">
      <alignment vertical="center"/>
    </xf>
    <xf numFmtId="0" fontId="0" fillId="24" borderId="112" xfId="127" applyFont="1" applyFill="1" applyBorder="1" applyAlignment="1">
      <alignment vertical="center"/>
    </xf>
    <xf numFmtId="0" fontId="0" fillId="24" borderId="117" xfId="127" applyFont="1" applyFill="1" applyBorder="1" applyAlignment="1">
      <alignment vertical="center"/>
    </xf>
    <xf numFmtId="0" fontId="43" fillId="0" borderId="58" xfId="130" applyFont="1" applyBorder="1"/>
    <xf numFmtId="0" fontId="43" fillId="0" borderId="59" xfId="130" applyFont="1" applyBorder="1"/>
    <xf numFmtId="0" fontId="43" fillId="0" borderId="53" xfId="130" applyFont="1" applyBorder="1"/>
    <xf numFmtId="0" fontId="43" fillId="0" borderId="54" xfId="130" applyFont="1" applyBorder="1"/>
    <xf numFmtId="0" fontId="43" fillId="24" borderId="58" xfId="130" applyFont="1" applyFill="1" applyBorder="1" applyAlignment="1">
      <alignment horizontal="center" vertical="center"/>
    </xf>
    <xf numFmtId="0" fontId="43" fillId="24" borderId="89" xfId="130" applyFont="1" applyFill="1" applyBorder="1" applyAlignment="1">
      <alignment horizontal="center" vertical="center"/>
    </xf>
    <xf numFmtId="0" fontId="43" fillId="24" borderId="59" xfId="130" applyFont="1" applyFill="1" applyBorder="1" applyAlignment="1">
      <alignment horizontal="center" vertical="center"/>
    </xf>
    <xf numFmtId="0" fontId="43" fillId="0" borderId="86" xfId="130" applyFont="1" applyBorder="1"/>
    <xf numFmtId="0" fontId="43" fillId="0" borderId="99" xfId="130" applyFont="1" applyBorder="1"/>
    <xf numFmtId="0" fontId="0" fillId="24" borderId="84" xfId="130" applyFont="1" applyFill="1" applyBorder="1" applyAlignment="1">
      <alignment horizontal="center" vertical="center"/>
    </xf>
    <xf numFmtId="0" fontId="43" fillId="24" borderId="126" xfId="130" applyFont="1" applyFill="1" applyBorder="1" applyAlignment="1">
      <alignment horizontal="center" vertical="center"/>
    </xf>
    <xf numFmtId="0" fontId="43" fillId="24" borderId="83" xfId="130" applyFont="1" applyFill="1" applyBorder="1" applyAlignment="1">
      <alignment horizontal="center" vertical="center"/>
    </xf>
    <xf numFmtId="0" fontId="43" fillId="24" borderId="17" xfId="130" applyFont="1" applyFill="1" applyBorder="1" applyAlignment="1">
      <alignment horizontal="center" vertical="center"/>
    </xf>
    <xf numFmtId="0" fontId="43" fillId="24" borderId="18" xfId="130" applyFont="1" applyFill="1" applyBorder="1" applyAlignment="1">
      <alignment horizontal="center" vertical="center"/>
    </xf>
    <xf numFmtId="0" fontId="43" fillId="24" borderId="20" xfId="130" applyFont="1" applyFill="1" applyBorder="1" applyAlignment="1">
      <alignment horizontal="center" vertical="center"/>
    </xf>
    <xf numFmtId="49" fontId="42" fillId="25" borderId="6" xfId="127" applyNumberFormat="1" applyFont="1" applyFill="1" applyBorder="1" applyAlignment="1">
      <alignment horizontal="center" vertical="center"/>
    </xf>
    <xf numFmtId="49" fontId="42" fillId="25" borderId="132" xfId="127" applyNumberFormat="1" applyFont="1" applyFill="1" applyBorder="1" applyAlignment="1">
      <alignment horizontal="center" vertical="center"/>
    </xf>
    <xf numFmtId="176" fontId="43" fillId="0" borderId="6" xfId="127" applyNumberFormat="1" applyFont="1" applyBorder="1" applyAlignment="1">
      <alignment vertical="center"/>
    </xf>
    <xf numFmtId="176" fontId="43" fillId="0" borderId="133" xfId="127" applyNumberFormat="1" applyFont="1" applyBorder="1" applyAlignment="1">
      <alignment vertical="center"/>
    </xf>
    <xf numFmtId="49" fontId="42" fillId="25" borderId="112" xfId="127" applyNumberFormat="1" applyFont="1" applyFill="1" applyBorder="1" applyAlignment="1">
      <alignment horizontal="center" vertical="center"/>
    </xf>
    <xf numFmtId="49" fontId="42" fillId="25" borderId="116" xfId="127" applyNumberFormat="1" applyFont="1" applyFill="1" applyBorder="1" applyAlignment="1">
      <alignment horizontal="center" vertical="center"/>
    </xf>
    <xf numFmtId="176" fontId="43" fillId="0" borderId="112" xfId="127" applyNumberFormat="1" applyFont="1" applyBorder="1" applyAlignment="1">
      <alignment vertical="center"/>
    </xf>
    <xf numFmtId="176" fontId="43" fillId="0" borderId="119" xfId="127" applyNumberFormat="1" applyFont="1" applyBorder="1" applyAlignment="1">
      <alignment vertical="center"/>
    </xf>
    <xf numFmtId="49" fontId="42" fillId="25" borderId="130" xfId="127" applyNumberFormat="1" applyFont="1" applyFill="1" applyBorder="1" applyAlignment="1">
      <alignment horizontal="center" vertical="center" shrinkToFit="1"/>
    </xf>
    <xf numFmtId="49" fontId="42" fillId="25" borderId="131" xfId="127" applyNumberFormat="1" applyFont="1" applyFill="1" applyBorder="1" applyAlignment="1">
      <alignment horizontal="center" vertical="center" shrinkToFit="1"/>
    </xf>
    <xf numFmtId="49" fontId="42" fillId="25" borderId="134" xfId="127" applyNumberFormat="1" applyFont="1" applyFill="1" applyBorder="1" applyAlignment="1">
      <alignment horizontal="center" vertical="center" shrinkToFit="1"/>
    </xf>
    <xf numFmtId="49" fontId="42" fillId="25" borderId="135" xfId="127" applyNumberFormat="1" applyFont="1" applyFill="1" applyBorder="1" applyAlignment="1">
      <alignment horizontal="center" vertical="center" shrinkToFit="1"/>
    </xf>
    <xf numFmtId="0" fontId="43" fillId="0" borderId="153" xfId="127" applyFont="1" applyBorder="1" applyAlignment="1">
      <alignment vertical="center"/>
    </xf>
    <xf numFmtId="0" fontId="43" fillId="0" borderId="6" xfId="127" applyFont="1" applyBorder="1" applyAlignment="1">
      <alignment vertical="center"/>
    </xf>
    <xf numFmtId="0" fontId="43" fillId="0" borderId="154" xfId="127" applyFont="1" applyBorder="1" applyAlignment="1">
      <alignment vertical="center"/>
    </xf>
    <xf numFmtId="0" fontId="43" fillId="0" borderId="137" xfId="127" applyFont="1" applyBorder="1" applyAlignment="1">
      <alignment vertical="center"/>
    </xf>
    <xf numFmtId="0" fontId="43" fillId="0" borderId="112" xfId="127" applyFont="1" applyBorder="1" applyAlignment="1">
      <alignment vertical="center"/>
    </xf>
    <xf numFmtId="0" fontId="43" fillId="0" borderId="117" xfId="127" applyFont="1" applyBorder="1" applyAlignment="1">
      <alignment vertical="center"/>
    </xf>
    <xf numFmtId="0" fontId="43" fillId="24" borderId="84" xfId="130" applyFont="1" applyFill="1" applyBorder="1" applyAlignment="1">
      <alignment horizontal="center" vertical="center"/>
    </xf>
    <xf numFmtId="0" fontId="43" fillId="24" borderId="86" xfId="130" applyFont="1" applyFill="1" applyBorder="1" applyAlignment="1">
      <alignment horizontal="center" vertical="center"/>
    </xf>
    <xf numFmtId="0" fontId="43" fillId="24" borderId="99" xfId="130" applyFont="1" applyFill="1" applyBorder="1" applyAlignment="1">
      <alignment horizontal="center" vertical="center"/>
    </xf>
    <xf numFmtId="0" fontId="0" fillId="24" borderId="86" xfId="130" applyFont="1" applyFill="1" applyBorder="1" applyAlignment="1">
      <alignment horizontal="center" vertical="center"/>
    </xf>
    <xf numFmtId="0" fontId="43" fillId="24" borderId="87" xfId="130" applyFont="1" applyFill="1" applyBorder="1" applyAlignment="1">
      <alignment horizontal="center" vertical="center"/>
    </xf>
    <xf numFmtId="0" fontId="43" fillId="24" borderId="88" xfId="130" applyFont="1" applyFill="1" applyBorder="1" applyAlignment="1">
      <alignment horizontal="center" vertical="center"/>
    </xf>
    <xf numFmtId="0" fontId="43" fillId="24" borderId="90" xfId="130" applyFont="1" applyFill="1" applyBorder="1" applyAlignment="1">
      <alignment horizontal="center" vertical="center"/>
    </xf>
    <xf numFmtId="0" fontId="43" fillId="24" borderId="103" xfId="130" applyFont="1" applyFill="1" applyBorder="1" applyAlignment="1">
      <alignment horizontal="center" vertical="center"/>
    </xf>
    <xf numFmtId="0" fontId="43" fillId="24" borderId="100" xfId="130" applyFont="1" applyFill="1" applyBorder="1" applyAlignment="1">
      <alignment horizontal="center" vertical="center"/>
    </xf>
    <xf numFmtId="0" fontId="43" fillId="24" borderId="102" xfId="130" applyFont="1" applyFill="1" applyBorder="1" applyAlignment="1">
      <alignment horizontal="center" vertical="center"/>
    </xf>
    <xf numFmtId="0" fontId="0" fillId="24" borderId="87" xfId="130" applyFont="1" applyFill="1" applyBorder="1" applyAlignment="1">
      <alignment horizontal="center" vertical="center"/>
    </xf>
    <xf numFmtId="0" fontId="0" fillId="24" borderId="99" xfId="130" applyFont="1" applyFill="1" applyBorder="1" applyAlignment="1">
      <alignment horizontal="center" vertical="center"/>
    </xf>
    <xf numFmtId="0" fontId="43" fillId="0" borderId="138" xfId="130" applyFont="1" applyBorder="1"/>
    <xf numFmtId="0" fontId="43" fillId="0" borderId="57" xfId="130" applyFont="1" applyBorder="1"/>
    <xf numFmtId="0" fontId="43" fillId="24" borderId="16" xfId="130" applyFont="1" applyFill="1" applyBorder="1" applyAlignment="1">
      <alignment horizontal="center"/>
    </xf>
    <xf numFmtId="0" fontId="43" fillId="24" borderId="0" xfId="130" applyFont="1" applyFill="1" applyAlignment="1">
      <alignment horizontal="center"/>
    </xf>
    <xf numFmtId="0" fontId="43" fillId="24" borderId="19" xfId="130" applyFont="1" applyFill="1" applyBorder="1" applyAlignment="1">
      <alignment horizontal="center"/>
    </xf>
    <xf numFmtId="0" fontId="43" fillId="24" borderId="28" xfId="130" applyFont="1" applyFill="1" applyBorder="1" applyAlignment="1">
      <alignment horizontal="center"/>
    </xf>
    <xf numFmtId="0" fontId="43" fillId="24" borderId="29" xfId="130" applyFont="1" applyFill="1" applyBorder="1" applyAlignment="1">
      <alignment horizontal="center"/>
    </xf>
    <xf numFmtId="0" fontId="43" fillId="24" borderId="30" xfId="130" applyFont="1" applyFill="1" applyBorder="1" applyAlignment="1">
      <alignment horizontal="center"/>
    </xf>
    <xf numFmtId="0" fontId="43" fillId="0" borderId="123" xfId="130" applyFont="1" applyBorder="1"/>
    <xf numFmtId="0" fontId="43" fillId="0" borderId="141" xfId="130" applyFont="1" applyBorder="1"/>
    <xf numFmtId="0" fontId="43" fillId="24" borderId="21" xfId="130" applyFont="1" applyFill="1" applyBorder="1"/>
    <xf numFmtId="0" fontId="43" fillId="24" borderId="2" xfId="130" applyFont="1" applyFill="1" applyBorder="1"/>
    <xf numFmtId="0" fontId="43" fillId="24" borderId="21" xfId="130" applyFont="1" applyFill="1" applyBorder="1" applyAlignment="1">
      <alignment shrinkToFit="1"/>
    </xf>
    <xf numFmtId="0" fontId="43" fillId="24" borderId="2" xfId="130" applyFont="1" applyFill="1" applyBorder="1" applyAlignment="1">
      <alignment shrinkToFit="1"/>
    </xf>
    <xf numFmtId="0" fontId="43" fillId="24" borderId="35" xfId="130" applyFont="1" applyFill="1" applyBorder="1" applyAlignment="1">
      <alignment shrinkToFit="1"/>
    </xf>
    <xf numFmtId="0" fontId="43" fillId="24" borderId="84" xfId="130" applyFont="1" applyFill="1" applyBorder="1" applyAlignment="1">
      <alignment horizontal="center"/>
    </xf>
    <xf numFmtId="0" fontId="43" fillId="24" borderId="126" xfId="130" applyFont="1" applyFill="1" applyBorder="1" applyAlignment="1">
      <alignment horizontal="center"/>
    </xf>
    <xf numFmtId="0" fontId="43" fillId="24" borderId="83" xfId="130" applyFont="1" applyFill="1" applyBorder="1" applyAlignment="1">
      <alignment horizontal="center"/>
    </xf>
    <xf numFmtId="0" fontId="0" fillId="24" borderId="21" xfId="130" applyFont="1" applyFill="1" applyBorder="1" applyAlignment="1">
      <alignment horizontal="center" vertical="center"/>
    </xf>
    <xf numFmtId="0" fontId="0" fillId="24" borderId="2" xfId="130" applyFont="1" applyFill="1" applyBorder="1" applyAlignment="1">
      <alignment horizontal="center" vertical="center"/>
    </xf>
    <xf numFmtId="0" fontId="0" fillId="24" borderId="143" xfId="130" applyFont="1" applyFill="1" applyBorder="1" applyAlignment="1">
      <alignment horizontal="center" vertical="center"/>
    </xf>
    <xf numFmtId="0" fontId="0" fillId="24" borderId="110" xfId="130" applyFont="1" applyFill="1" applyBorder="1" applyAlignment="1">
      <alignment horizontal="center" vertical="center"/>
    </xf>
    <xf numFmtId="0" fontId="0" fillId="24" borderId="35" xfId="130" applyFont="1" applyFill="1" applyBorder="1" applyAlignment="1">
      <alignment horizontal="center" vertical="center"/>
    </xf>
    <xf numFmtId="0" fontId="0" fillId="24" borderId="28" xfId="130" applyFont="1" applyFill="1" applyBorder="1" applyAlignment="1">
      <alignment horizontal="center"/>
    </xf>
    <xf numFmtId="0" fontId="0" fillId="24" borderId="29" xfId="130" applyFont="1" applyFill="1" applyBorder="1" applyAlignment="1">
      <alignment horizontal="center"/>
    </xf>
    <xf numFmtId="0" fontId="0" fillId="24" borderId="30" xfId="130" applyFont="1" applyFill="1" applyBorder="1" applyAlignment="1">
      <alignment horizontal="center"/>
    </xf>
    <xf numFmtId="0" fontId="43" fillId="24" borderId="34" xfId="130" applyFont="1" applyFill="1" applyBorder="1" applyAlignment="1">
      <alignment horizontal="center"/>
    </xf>
    <xf numFmtId="0" fontId="43" fillId="24" borderId="32" xfId="130" applyFont="1" applyFill="1" applyBorder="1" applyAlignment="1">
      <alignment horizontal="center"/>
    </xf>
    <xf numFmtId="0" fontId="43" fillId="24" borderId="33" xfId="130" applyFont="1" applyFill="1" applyBorder="1" applyAlignment="1">
      <alignment horizontal="center"/>
    </xf>
    <xf numFmtId="0" fontId="43" fillId="24" borderId="23" xfId="130" applyFont="1" applyFill="1" applyBorder="1" applyAlignment="1">
      <alignment horizontal="center"/>
    </xf>
    <xf numFmtId="0" fontId="43" fillId="24" borderId="24" xfId="130" applyFont="1" applyFill="1" applyBorder="1" applyAlignment="1">
      <alignment horizontal="center"/>
    </xf>
    <xf numFmtId="0" fontId="43" fillId="24" borderId="25" xfId="130" applyFont="1" applyFill="1" applyBorder="1" applyAlignment="1">
      <alignment horizontal="center"/>
    </xf>
    <xf numFmtId="0" fontId="43" fillId="24" borderId="22" xfId="130" applyFont="1" applyFill="1" applyBorder="1" applyAlignment="1">
      <alignment horizontal="center"/>
    </xf>
    <xf numFmtId="0" fontId="43" fillId="24" borderId="26" xfId="130" applyFont="1" applyFill="1" applyBorder="1" applyAlignment="1">
      <alignment horizontal="center"/>
    </xf>
    <xf numFmtId="0" fontId="43" fillId="24" borderId="27" xfId="130" applyFont="1" applyFill="1" applyBorder="1" applyAlignment="1">
      <alignment horizontal="center"/>
    </xf>
    <xf numFmtId="0" fontId="43" fillId="24" borderId="103" xfId="130" applyFont="1" applyFill="1" applyBorder="1" applyAlignment="1">
      <alignment horizontal="center"/>
    </xf>
    <xf numFmtId="0" fontId="43" fillId="24" borderId="100" xfId="130" applyFont="1" applyFill="1" applyBorder="1" applyAlignment="1">
      <alignment horizontal="center"/>
    </xf>
    <xf numFmtId="0" fontId="43" fillId="24" borderId="102" xfId="130" applyFont="1" applyFill="1" applyBorder="1" applyAlignment="1">
      <alignment horizontal="center"/>
    </xf>
    <xf numFmtId="0" fontId="0" fillId="0" borderId="137" xfId="127" applyFont="1" applyBorder="1" applyAlignment="1">
      <alignment vertical="center"/>
    </xf>
    <xf numFmtId="0" fontId="43" fillId="24" borderId="136" xfId="127" applyFont="1" applyFill="1" applyBorder="1" applyAlignment="1">
      <alignment vertical="center"/>
    </xf>
    <xf numFmtId="0" fontId="43" fillId="24" borderId="39" xfId="127" applyFont="1" applyFill="1" applyBorder="1" applyAlignment="1">
      <alignment vertical="center"/>
    </xf>
    <xf numFmtId="0" fontId="43" fillId="24" borderId="65" xfId="127" applyFont="1" applyFill="1" applyBorder="1" applyAlignment="1">
      <alignment vertical="center"/>
    </xf>
    <xf numFmtId="0" fontId="43" fillId="24" borderId="137" xfId="127" applyFont="1" applyFill="1" applyBorder="1" applyAlignment="1">
      <alignment vertical="center"/>
    </xf>
    <xf numFmtId="0" fontId="43" fillId="24" borderId="112" xfId="127" applyFont="1" applyFill="1" applyBorder="1" applyAlignment="1">
      <alignment vertical="center"/>
    </xf>
    <xf numFmtId="0" fontId="43" fillId="24" borderId="117" xfId="127" applyFont="1" applyFill="1" applyBorder="1" applyAlignment="1">
      <alignment vertical="center"/>
    </xf>
    <xf numFmtId="0" fontId="0" fillId="0" borderId="153" xfId="127" applyFont="1" applyBorder="1" applyAlignment="1">
      <alignment vertical="center"/>
    </xf>
    <xf numFmtId="0" fontId="43" fillId="0" borderId="84" xfId="130" applyFont="1" applyBorder="1"/>
    <xf numFmtId="0" fontId="43" fillId="0" borderId="83" xfId="130" applyFont="1" applyBorder="1"/>
    <xf numFmtId="0" fontId="43" fillId="24" borderId="143" xfId="130" applyFont="1" applyFill="1" applyBorder="1"/>
    <xf numFmtId="0" fontId="43" fillId="24" borderId="32" xfId="130" applyFont="1" applyFill="1" applyBorder="1" applyAlignment="1">
      <alignment horizontal="center" vertical="center"/>
    </xf>
    <xf numFmtId="0" fontId="43" fillId="24" borderId="33" xfId="130" applyFont="1" applyFill="1" applyBorder="1" applyAlignment="1">
      <alignment horizontal="center" vertical="center"/>
    </xf>
    <xf numFmtId="0" fontId="0" fillId="24" borderId="23" xfId="130" applyFont="1" applyFill="1" applyBorder="1" applyAlignment="1">
      <alignment horizontal="center"/>
    </xf>
    <xf numFmtId="0" fontId="0" fillId="24" borderId="24" xfId="130" applyFont="1" applyFill="1" applyBorder="1" applyAlignment="1">
      <alignment horizontal="center"/>
    </xf>
    <xf numFmtId="0" fontId="0" fillId="24" borderId="25" xfId="130" applyFont="1" applyFill="1" applyBorder="1" applyAlignment="1">
      <alignment horizontal="center"/>
    </xf>
    <xf numFmtId="0" fontId="0" fillId="0" borderId="28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8" borderId="84" xfId="0" applyFill="1" applyBorder="1" applyAlignment="1">
      <alignment horizontal="center" vertical="center"/>
    </xf>
    <xf numFmtId="0" fontId="0" fillId="28" borderId="83" xfId="0" applyFill="1" applyBorder="1" applyAlignment="1">
      <alignment horizontal="center" vertical="center"/>
    </xf>
    <xf numFmtId="0" fontId="0" fillId="28" borderId="22" xfId="0" applyFill="1" applyBorder="1" applyAlignment="1">
      <alignment horizontal="center" vertical="center"/>
    </xf>
    <xf numFmtId="0" fontId="0" fillId="28" borderId="27" xfId="0" applyFill="1" applyBorder="1" applyAlignment="1">
      <alignment horizontal="center" vertical="center"/>
    </xf>
    <xf numFmtId="0" fontId="0" fillId="31" borderId="84" xfId="0" applyFill="1" applyBorder="1" applyAlignment="1">
      <alignment horizontal="center" vertical="center"/>
    </xf>
    <xf numFmtId="0" fontId="0" fillId="31" borderId="127" xfId="0" applyFill="1" applyBorder="1" applyAlignment="1">
      <alignment horizontal="center" vertical="center"/>
    </xf>
    <xf numFmtId="0" fontId="0" fillId="31" borderId="22" xfId="0" applyFill="1" applyBorder="1" applyAlignment="1">
      <alignment horizontal="center" vertical="center"/>
    </xf>
    <xf numFmtId="0" fontId="0" fillId="31" borderId="122" xfId="0" applyFill="1" applyBorder="1" applyAlignment="1">
      <alignment horizontal="center" vertical="center"/>
    </xf>
    <xf numFmtId="0" fontId="0" fillId="31" borderId="125" xfId="0" applyFill="1" applyBorder="1">
      <alignment vertical="center"/>
    </xf>
    <xf numFmtId="0" fontId="0" fillId="31" borderId="126" xfId="0" applyFill="1" applyBorder="1">
      <alignment vertical="center"/>
    </xf>
    <xf numFmtId="0" fontId="0" fillId="31" borderId="83" xfId="0" applyFill="1" applyBorder="1">
      <alignment vertical="center"/>
    </xf>
    <xf numFmtId="0" fontId="0" fillId="31" borderId="56" xfId="0" applyFill="1" applyBorder="1">
      <alignment vertical="center"/>
    </xf>
    <xf numFmtId="0" fontId="0" fillId="31" borderId="26" xfId="0" applyFill="1" applyBorder="1">
      <alignment vertical="center"/>
    </xf>
    <xf numFmtId="0" fontId="0" fillId="31" borderId="27" xfId="0" applyFill="1" applyBorder="1">
      <alignment vertical="center"/>
    </xf>
    <xf numFmtId="0" fontId="0" fillId="0" borderId="2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9" xfId="0" applyBorder="1" applyAlignment="1">
      <alignment vertical="center" shrinkToFit="1"/>
    </xf>
    <xf numFmtId="0" fontId="0" fillId="0" borderId="30" xfId="0" applyBorder="1" applyAlignment="1">
      <alignment vertical="center" shrinkToFit="1"/>
    </xf>
    <xf numFmtId="0" fontId="0" fillId="0" borderId="18" xfId="0" applyBorder="1" applyAlignment="1">
      <alignment vertical="center" shrinkToFit="1"/>
    </xf>
    <xf numFmtId="0" fontId="0" fillId="0" borderId="20" xfId="0" applyBorder="1" applyAlignment="1">
      <alignment vertical="center" shrinkToFit="1"/>
    </xf>
    <xf numFmtId="0" fontId="0" fillId="29" borderId="103" xfId="0" applyFill="1" applyBorder="1">
      <alignment vertical="center"/>
    </xf>
    <xf numFmtId="0" fontId="0" fillId="29" borderId="100" xfId="0" applyFill="1" applyBorder="1">
      <alignment vertical="center"/>
    </xf>
    <xf numFmtId="0" fontId="0" fillId="29" borderId="102" xfId="0" applyFill="1" applyBorder="1">
      <alignment vertical="center"/>
    </xf>
    <xf numFmtId="0" fontId="0" fillId="29" borderId="23" xfId="0" applyFill="1" applyBorder="1">
      <alignment vertical="center"/>
    </xf>
    <xf numFmtId="0" fontId="0" fillId="29" borderId="24" xfId="0" applyFill="1" applyBorder="1">
      <alignment vertical="center"/>
    </xf>
    <xf numFmtId="0" fontId="0" fillId="29" borderId="25" xfId="0" applyFill="1" applyBorder="1">
      <alignment vertical="center"/>
    </xf>
    <xf numFmtId="0" fontId="0" fillId="29" borderId="34" xfId="0" applyFill="1" applyBorder="1">
      <alignment vertical="center"/>
    </xf>
    <xf numFmtId="0" fontId="0" fillId="29" borderId="32" xfId="0" applyFill="1" applyBorder="1">
      <alignment vertical="center"/>
    </xf>
    <xf numFmtId="0" fontId="0" fillId="29" borderId="33" xfId="0" applyFill="1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34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30" borderId="84" xfId="0" applyFill="1" applyBorder="1" applyAlignment="1">
      <alignment horizontal="center" vertical="center"/>
    </xf>
    <xf numFmtId="0" fontId="0" fillId="30" borderId="127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0" borderId="122" xfId="0" applyFill="1" applyBorder="1" applyAlignment="1">
      <alignment horizontal="center" vertical="center"/>
    </xf>
    <xf numFmtId="0" fontId="0" fillId="30" borderId="125" xfId="0" applyFill="1" applyBorder="1">
      <alignment vertical="center"/>
    </xf>
    <xf numFmtId="0" fontId="0" fillId="30" borderId="126" xfId="0" applyFill="1" applyBorder="1">
      <alignment vertical="center"/>
    </xf>
    <xf numFmtId="0" fontId="0" fillId="30" borderId="83" xfId="0" applyFill="1" applyBorder="1">
      <alignment vertical="center"/>
    </xf>
    <xf numFmtId="0" fontId="0" fillId="30" borderId="56" xfId="0" applyFill="1" applyBorder="1">
      <alignment vertical="center"/>
    </xf>
    <xf numFmtId="0" fontId="0" fillId="30" borderId="26" xfId="0" applyFill="1" applyBorder="1">
      <alignment vertical="center"/>
    </xf>
    <xf numFmtId="0" fontId="0" fillId="30" borderId="27" xfId="0" applyFill="1" applyBorder="1">
      <alignment vertical="center"/>
    </xf>
    <xf numFmtId="0" fontId="0" fillId="28" borderId="127" xfId="0" applyFill="1" applyBorder="1" applyAlignment="1">
      <alignment horizontal="center" vertical="center"/>
    </xf>
    <xf numFmtId="0" fontId="0" fillId="28" borderId="122" xfId="0" applyFill="1" applyBorder="1" applyAlignment="1">
      <alignment horizontal="center" vertical="center"/>
    </xf>
    <xf numFmtId="0" fontId="0" fillId="28" borderId="125" xfId="0" applyFill="1" applyBorder="1">
      <alignment vertical="center"/>
    </xf>
    <xf numFmtId="0" fontId="0" fillId="28" borderId="126" xfId="0" applyFill="1" applyBorder="1">
      <alignment vertical="center"/>
    </xf>
    <xf numFmtId="0" fontId="0" fillId="28" borderId="83" xfId="0" applyFill="1" applyBorder="1">
      <alignment vertical="center"/>
    </xf>
    <xf numFmtId="0" fontId="0" fillId="28" borderId="56" xfId="0" applyFill="1" applyBorder="1">
      <alignment vertical="center"/>
    </xf>
    <xf numFmtId="0" fontId="0" fillId="28" borderId="26" xfId="0" applyFill="1" applyBorder="1">
      <alignment vertical="center"/>
    </xf>
    <xf numFmtId="0" fontId="0" fillId="28" borderId="27" xfId="0" applyFill="1" applyBorder="1">
      <alignment vertical="center"/>
    </xf>
    <xf numFmtId="0" fontId="0" fillId="0" borderId="22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03" xfId="0" applyBorder="1">
      <alignment vertical="center"/>
    </xf>
    <xf numFmtId="0" fontId="0" fillId="0" borderId="100" xfId="0" applyBorder="1">
      <alignment vertical="center"/>
    </xf>
    <xf numFmtId="0" fontId="0" fillId="0" borderId="102" xfId="0" applyBorder="1">
      <alignment vertical="center"/>
    </xf>
    <xf numFmtId="0" fontId="0" fillId="30" borderId="83" xfId="0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29" borderId="84" xfId="0" applyFill="1" applyBorder="1">
      <alignment vertical="center"/>
    </xf>
    <xf numFmtId="0" fontId="0" fillId="29" borderId="126" xfId="0" applyFill="1" applyBorder="1">
      <alignment vertical="center"/>
    </xf>
    <xf numFmtId="0" fontId="0" fillId="29" borderId="83" xfId="0" applyFill="1" applyBorder="1">
      <alignment vertical="center"/>
    </xf>
    <xf numFmtId="0" fontId="0" fillId="29" borderId="22" xfId="0" applyFill="1" applyBorder="1">
      <alignment vertical="center"/>
    </xf>
    <xf numFmtId="0" fontId="0" fillId="29" borderId="26" xfId="0" applyFill="1" applyBorder="1">
      <alignment vertical="center"/>
    </xf>
    <xf numFmtId="0" fontId="0" fillId="29" borderId="27" xfId="0" applyFill="1" applyBorder="1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84" xfId="0" applyBorder="1">
      <alignment vertical="center"/>
    </xf>
    <xf numFmtId="0" fontId="0" fillId="0" borderId="126" xfId="0" applyBorder="1">
      <alignment vertical="center"/>
    </xf>
    <xf numFmtId="0" fontId="0" fillId="0" borderId="83" xfId="0" applyBorder="1">
      <alignment vertical="center"/>
    </xf>
    <xf numFmtId="0" fontId="0" fillId="0" borderId="0" xfId="0">
      <alignment vertical="center"/>
    </xf>
    <xf numFmtId="0" fontId="0" fillId="31" borderId="83" xfId="0" applyFill="1" applyBorder="1" applyAlignment="1">
      <alignment horizontal="center" vertical="center"/>
    </xf>
    <xf numFmtId="0" fontId="0" fillId="31" borderId="27" xfId="0" applyFill="1" applyBorder="1" applyAlignment="1">
      <alignment horizontal="center" vertical="center"/>
    </xf>
    <xf numFmtId="0" fontId="0" fillId="0" borderId="129" xfId="0" applyBorder="1">
      <alignment vertical="center"/>
    </xf>
    <xf numFmtId="0" fontId="0" fillId="29" borderId="0" xfId="0" applyFill="1">
      <alignment vertical="center"/>
    </xf>
    <xf numFmtId="0" fontId="0" fillId="28" borderId="128" xfId="0" applyFill="1" applyBorder="1">
      <alignment vertical="center"/>
    </xf>
    <xf numFmtId="0" fontId="0" fillId="28" borderId="0" xfId="0" applyFill="1">
      <alignment vertical="center"/>
    </xf>
    <xf numFmtId="0" fontId="0" fillId="30" borderId="128" xfId="0" applyFill="1" applyBorder="1">
      <alignment vertical="center"/>
    </xf>
    <xf numFmtId="0" fontId="0" fillId="30" borderId="0" xfId="0" applyFill="1">
      <alignment vertical="center"/>
    </xf>
    <xf numFmtId="0" fontId="0" fillId="31" borderId="128" xfId="0" applyFill="1" applyBorder="1">
      <alignment vertical="center"/>
    </xf>
    <xf numFmtId="0" fontId="0" fillId="31" borderId="0" xfId="0" applyFill="1">
      <alignment vertical="center"/>
    </xf>
    <xf numFmtId="49" fontId="42" fillId="25" borderId="144" xfId="127" applyNumberFormat="1" applyFont="1" applyFill="1" applyBorder="1" applyAlignment="1">
      <alignment horizontal="center" vertical="center" shrinkToFit="1"/>
    </xf>
    <xf numFmtId="49" fontId="42" fillId="25" borderId="142" xfId="127" applyNumberFormat="1" applyFont="1" applyFill="1" applyBorder="1" applyAlignment="1">
      <alignment horizontal="center" vertical="center" shrinkToFit="1"/>
    </xf>
    <xf numFmtId="49" fontId="42" fillId="25" borderId="145" xfId="127" applyNumberFormat="1" applyFont="1" applyFill="1" applyBorder="1" applyAlignment="1">
      <alignment horizontal="center" vertical="center" shrinkToFit="1"/>
    </xf>
    <xf numFmtId="49" fontId="42" fillId="25" borderId="96" xfId="127" applyNumberFormat="1" applyFont="1" applyFill="1" applyBorder="1" applyAlignment="1">
      <alignment horizontal="center"/>
    </xf>
    <xf numFmtId="49" fontId="42" fillId="25" borderId="97" xfId="127" applyNumberFormat="1" applyFont="1" applyFill="1" applyBorder="1" applyAlignment="1">
      <alignment horizontal="center"/>
    </xf>
    <xf numFmtId="0" fontId="42" fillId="24" borderId="146" xfId="127" applyFont="1" applyFill="1" applyBorder="1" applyAlignment="1">
      <alignment vertical="center"/>
    </xf>
    <xf numFmtId="0" fontId="0" fillId="0" borderId="142" xfId="0" applyBorder="1">
      <alignment vertical="center"/>
    </xf>
    <xf numFmtId="49" fontId="42" fillId="25" borderId="147" xfId="127" applyNumberFormat="1" applyFont="1" applyFill="1" applyBorder="1" applyAlignment="1">
      <alignment horizontal="center"/>
    </xf>
    <xf numFmtId="49" fontId="42" fillId="25" borderId="148" xfId="127" applyNumberFormat="1" applyFont="1" applyFill="1" applyBorder="1" applyAlignment="1">
      <alignment horizontal="center"/>
    </xf>
    <xf numFmtId="0" fontId="43" fillId="24" borderId="98" xfId="127" applyFont="1" applyFill="1" applyBorder="1"/>
    <xf numFmtId="0" fontId="43" fillId="24" borderId="70" xfId="127" applyFont="1" applyFill="1" applyBorder="1"/>
    <xf numFmtId="0" fontId="43" fillId="24" borderId="71" xfId="127" applyFont="1" applyFill="1" applyBorder="1"/>
    <xf numFmtId="49" fontId="41" fillId="25" borderId="38" xfId="127" applyNumberFormat="1" applyFont="1" applyFill="1" applyBorder="1" applyAlignment="1">
      <alignment horizontal="center" vertical="center" shrinkToFit="1"/>
    </xf>
    <xf numFmtId="49" fontId="41" fillId="25" borderId="39" xfId="127" applyNumberFormat="1" applyFont="1" applyFill="1" applyBorder="1" applyAlignment="1">
      <alignment horizontal="center" vertical="center" shrinkToFit="1"/>
    </xf>
    <xf numFmtId="49" fontId="41" fillId="25" borderId="65" xfId="127" applyNumberFormat="1" applyFont="1" applyFill="1" applyBorder="1" applyAlignment="1">
      <alignment horizontal="center" vertical="center" shrinkToFit="1"/>
    </xf>
    <xf numFmtId="0" fontId="42" fillId="24" borderId="64" xfId="127" applyFont="1" applyFill="1" applyBorder="1" applyAlignment="1">
      <alignment vertical="center" shrinkToFit="1"/>
    </xf>
    <xf numFmtId="0" fontId="42" fillId="24" borderId="39" xfId="127" applyFont="1" applyFill="1" applyBorder="1" applyAlignment="1">
      <alignment vertical="center" shrinkToFit="1"/>
    </xf>
    <xf numFmtId="0" fontId="42" fillId="24" borderId="65" xfId="127" applyFont="1" applyFill="1" applyBorder="1" applyAlignment="1">
      <alignment vertical="center" shrinkToFit="1"/>
    </xf>
    <xf numFmtId="0" fontId="33" fillId="24" borderId="114" xfId="128" applyFont="1" applyFill="1" applyBorder="1" applyAlignment="1">
      <alignment vertical="center" shrinkToFit="1"/>
    </xf>
    <xf numFmtId="0" fontId="33" fillId="24" borderId="67" xfId="128" applyFont="1" applyFill="1" applyBorder="1" applyAlignment="1">
      <alignment vertical="center" shrinkToFit="1"/>
    </xf>
    <xf numFmtId="0" fontId="33" fillId="24" borderId="68" xfId="128" applyFont="1" applyFill="1" applyBorder="1" applyAlignment="1">
      <alignment vertical="center" shrinkToFit="1"/>
    </xf>
    <xf numFmtId="49" fontId="42" fillId="25" borderId="94" xfId="127" applyNumberFormat="1" applyFont="1" applyFill="1" applyBorder="1" applyAlignment="1">
      <alignment horizontal="center"/>
    </xf>
    <xf numFmtId="49" fontId="42" fillId="25" borderId="95" xfId="127" applyNumberFormat="1" applyFont="1" applyFill="1" applyBorder="1" applyAlignment="1">
      <alignment horizontal="center"/>
    </xf>
    <xf numFmtId="49" fontId="42" fillId="25" borderId="64" xfId="127" applyNumberFormat="1" applyFont="1" applyFill="1" applyBorder="1" applyAlignment="1">
      <alignment horizontal="center" vertical="center"/>
    </xf>
    <xf numFmtId="49" fontId="42" fillId="25" borderId="113" xfId="127" applyNumberFormat="1" applyFont="1" applyFill="1" applyBorder="1" applyAlignment="1">
      <alignment horizontal="center" vertical="center"/>
    </xf>
    <xf numFmtId="0" fontId="42" fillId="0" borderId="136" xfId="127" applyFont="1" applyBorder="1" applyAlignment="1">
      <alignment vertical="center"/>
    </xf>
    <xf numFmtId="0" fontId="42" fillId="0" borderId="65" xfId="127" applyFont="1" applyBorder="1" applyAlignment="1">
      <alignment vertical="center"/>
    </xf>
    <xf numFmtId="0" fontId="43" fillId="0" borderId="53" xfId="0" applyFont="1" applyBorder="1" applyAlignment="1">
      <alignment vertical="top"/>
    </xf>
    <xf numFmtId="0" fontId="43" fillId="0" borderId="91" xfId="0" applyFont="1" applyBorder="1" applyAlignment="1">
      <alignment vertical="top"/>
    </xf>
    <xf numFmtId="0" fontId="43" fillId="0" borderId="58" xfId="0" applyFont="1" applyBorder="1" applyAlignment="1">
      <alignment vertical="top"/>
    </xf>
    <xf numFmtId="0" fontId="43" fillId="0" borderId="89" xfId="0" applyFont="1" applyBorder="1" applyAlignment="1">
      <alignment vertical="top"/>
    </xf>
    <xf numFmtId="0" fontId="43" fillId="24" borderId="23" xfId="130" applyFont="1" applyFill="1" applyBorder="1" applyAlignment="1">
      <alignment vertical="top"/>
    </xf>
    <xf numFmtId="0" fontId="43" fillId="24" borderId="24" xfId="130" applyFont="1" applyFill="1" applyBorder="1" applyAlignment="1">
      <alignment vertical="top"/>
    </xf>
    <xf numFmtId="0" fontId="45" fillId="0" borderId="123" xfId="0" applyFont="1" applyBorder="1" applyAlignment="1">
      <alignment vertical="top"/>
    </xf>
    <xf numFmtId="0" fontId="45" fillId="0" borderId="124" xfId="0" applyFont="1" applyBorder="1" applyAlignment="1">
      <alignment vertical="top"/>
    </xf>
    <xf numFmtId="49" fontId="45" fillId="24" borderId="42" xfId="0" applyNumberFormat="1" applyFont="1" applyFill="1" applyBorder="1" applyAlignment="1">
      <alignment horizontal="center" vertical="center"/>
    </xf>
    <xf numFmtId="49" fontId="45" fillId="24" borderId="43" xfId="0" applyNumberFormat="1" applyFont="1" applyFill="1" applyBorder="1" applyAlignment="1">
      <alignment horizontal="center" vertical="center"/>
    </xf>
    <xf numFmtId="0" fontId="43" fillId="24" borderId="34" xfId="130" applyFont="1" applyFill="1" applyBorder="1" applyAlignment="1">
      <alignment vertical="top"/>
    </xf>
    <xf numFmtId="0" fontId="43" fillId="24" borderId="32" xfId="130" applyFont="1" applyFill="1" applyBorder="1" applyAlignment="1">
      <alignment vertical="top"/>
    </xf>
    <xf numFmtId="49" fontId="43" fillId="24" borderId="105" xfId="0" applyNumberFormat="1" applyFont="1" applyFill="1" applyBorder="1" applyAlignment="1">
      <alignment horizontal="center" vertical="center"/>
    </xf>
    <xf numFmtId="49" fontId="43" fillId="24" borderId="106" xfId="0" applyNumberFormat="1" applyFont="1" applyFill="1" applyBorder="1" applyAlignment="1">
      <alignment horizontal="center" vertical="center"/>
    </xf>
    <xf numFmtId="0" fontId="43" fillId="0" borderId="86" xfId="0" applyFont="1" applyBorder="1" applyAlignment="1">
      <alignment vertical="top"/>
    </xf>
    <xf numFmtId="0" fontId="43" fillId="0" borderId="87" xfId="0" applyFont="1" applyBorder="1" applyAlignment="1">
      <alignment vertical="top"/>
    </xf>
    <xf numFmtId="0" fontId="43" fillId="24" borderId="101" xfId="130" applyFont="1" applyFill="1" applyBorder="1" applyAlignment="1">
      <alignment horizontal="center"/>
    </xf>
    <xf numFmtId="0" fontId="43" fillId="24" borderId="82" xfId="130" applyFont="1" applyFill="1" applyBorder="1" applyAlignment="1">
      <alignment horizontal="center"/>
    </xf>
    <xf numFmtId="0" fontId="43" fillId="24" borderId="111" xfId="130" applyFont="1" applyFill="1" applyBorder="1" applyAlignment="1">
      <alignment horizontal="center"/>
    </xf>
    <xf numFmtId="0" fontId="0" fillId="25" borderId="21" xfId="130" applyFont="1" applyFill="1" applyBorder="1" applyAlignment="1">
      <alignment horizontal="center" vertical="center" shrinkToFit="1"/>
    </xf>
    <xf numFmtId="0" fontId="0" fillId="25" borderId="2" xfId="130" applyFont="1" applyFill="1" applyBorder="1" applyAlignment="1">
      <alignment horizontal="center" vertical="center" shrinkToFit="1"/>
    </xf>
    <xf numFmtId="0" fontId="0" fillId="25" borderId="35" xfId="130" applyFont="1" applyFill="1" applyBorder="1" applyAlignment="1">
      <alignment horizontal="center" vertical="center" shrinkToFit="1"/>
    </xf>
    <xf numFmtId="0" fontId="43" fillId="24" borderId="59" xfId="130" applyFont="1" applyFill="1" applyBorder="1" applyAlignment="1">
      <alignment horizontal="center" vertical="center" shrinkToFit="1"/>
    </xf>
    <xf numFmtId="0" fontId="43" fillId="24" borderId="33" xfId="130" applyFont="1" applyFill="1" applyBorder="1" applyAlignment="1">
      <alignment horizontal="center" vertical="center" shrinkToFit="1"/>
    </xf>
    <xf numFmtId="0" fontId="43" fillId="24" borderId="34" xfId="130" applyFont="1" applyFill="1" applyBorder="1" applyAlignment="1">
      <alignment horizontal="center" vertical="center" shrinkToFit="1"/>
    </xf>
    <xf numFmtId="0" fontId="43" fillId="24" borderId="32" xfId="130" applyFont="1" applyFill="1" applyBorder="1" applyAlignment="1">
      <alignment horizontal="center" vertical="center" shrinkToFit="1"/>
    </xf>
    <xf numFmtId="0" fontId="43" fillId="24" borderId="60" xfId="130" applyFont="1" applyFill="1" applyBorder="1" applyAlignment="1">
      <alignment horizontal="center" vertical="center" shrinkToFit="1"/>
    </xf>
    <xf numFmtId="0" fontId="43" fillId="24" borderId="103" xfId="130" applyFont="1" applyFill="1" applyBorder="1" applyAlignment="1">
      <alignment vertical="top"/>
    </xf>
    <xf numFmtId="0" fontId="43" fillId="24" borderId="100" xfId="130" applyFont="1" applyFill="1" applyBorder="1" applyAlignment="1">
      <alignment vertical="top"/>
    </xf>
    <xf numFmtId="0" fontId="43" fillId="24" borderId="107" xfId="130" applyFont="1" applyFill="1" applyBorder="1" applyAlignment="1">
      <alignment horizontal="center" vertical="center" textRotation="255"/>
    </xf>
    <xf numFmtId="0" fontId="43" fillId="24" borderId="37" xfId="130" applyFont="1" applyFill="1" applyBorder="1" applyAlignment="1">
      <alignment horizontal="center" vertical="center" textRotation="255"/>
    </xf>
    <xf numFmtId="0" fontId="0" fillId="24" borderId="110" xfId="130" applyFont="1" applyFill="1" applyBorder="1" applyAlignment="1">
      <alignment horizontal="center"/>
    </xf>
    <xf numFmtId="0" fontId="43" fillId="24" borderId="2" xfId="130" applyFont="1" applyFill="1" applyBorder="1" applyAlignment="1">
      <alignment horizontal="center"/>
    </xf>
    <xf numFmtId="0" fontId="43" fillId="24" borderId="143" xfId="130" applyFont="1" applyFill="1" applyBorder="1" applyAlignment="1">
      <alignment horizontal="center"/>
    </xf>
    <xf numFmtId="0" fontId="43" fillId="24" borderId="110" xfId="130" applyFont="1" applyFill="1" applyBorder="1" applyAlignment="1">
      <alignment horizontal="center"/>
    </xf>
    <xf numFmtId="0" fontId="43" fillId="24" borderId="35" xfId="130" applyFont="1" applyFill="1" applyBorder="1" applyAlignment="1">
      <alignment horizontal="center"/>
    </xf>
    <xf numFmtId="0" fontId="43" fillId="24" borderId="103" xfId="130" applyFont="1" applyFill="1" applyBorder="1" applyAlignment="1">
      <alignment horizontal="center" vertical="center" shrinkToFit="1"/>
    </xf>
    <xf numFmtId="0" fontId="43" fillId="24" borderId="100" xfId="130" applyFont="1" applyFill="1" applyBorder="1" applyAlignment="1">
      <alignment horizontal="center" vertical="center" shrinkToFit="1"/>
    </xf>
    <xf numFmtId="0" fontId="43" fillId="24" borderId="102" xfId="130" applyFont="1" applyFill="1" applyBorder="1" applyAlignment="1">
      <alignment horizontal="center" vertical="center" shrinkToFit="1"/>
    </xf>
    <xf numFmtId="0" fontId="43" fillId="24" borderId="84" xfId="130" applyFont="1" applyFill="1" applyBorder="1" applyAlignment="1">
      <alignment horizontal="center" vertical="center" textRotation="180"/>
    </xf>
    <xf numFmtId="0" fontId="43" fillId="24" borderId="17" xfId="130" applyFont="1" applyFill="1" applyBorder="1" applyAlignment="1">
      <alignment horizontal="center" vertical="center" textRotation="180"/>
    </xf>
    <xf numFmtId="0" fontId="0" fillId="24" borderId="107" xfId="130" applyFont="1" applyFill="1" applyBorder="1" applyAlignment="1">
      <alignment horizontal="center" vertical="center" textRotation="255"/>
    </xf>
    <xf numFmtId="0" fontId="0" fillId="24" borderId="100" xfId="130" applyFont="1" applyFill="1" applyBorder="1" applyAlignment="1">
      <alignment horizontal="center" vertical="center"/>
    </xf>
    <xf numFmtId="0" fontId="0" fillId="24" borderId="102" xfId="130" applyFont="1" applyFill="1" applyBorder="1" applyAlignment="1">
      <alignment horizontal="center" vertical="center"/>
    </xf>
    <xf numFmtId="0" fontId="43" fillId="0" borderId="142" xfId="0" applyFont="1" applyBorder="1">
      <alignment vertical="center"/>
    </xf>
    <xf numFmtId="0" fontId="43" fillId="25" borderId="21" xfId="130" applyFont="1" applyFill="1" applyBorder="1" applyAlignment="1">
      <alignment horizontal="center" vertical="center" shrinkToFit="1"/>
    </xf>
    <xf numFmtId="0" fontId="43" fillId="25" borderId="2" xfId="130" applyFont="1" applyFill="1" applyBorder="1" applyAlignment="1">
      <alignment horizontal="center" vertical="center" shrinkToFit="1"/>
    </xf>
    <xf numFmtId="0" fontId="43" fillId="25" borderId="35" xfId="130" applyFont="1" applyFill="1" applyBorder="1" applyAlignment="1">
      <alignment horizontal="center" vertical="center" shrinkToFit="1"/>
    </xf>
    <xf numFmtId="0" fontId="43" fillId="24" borderId="107" xfId="130" applyFont="1" applyFill="1" applyBorder="1" applyAlignment="1">
      <alignment horizontal="center" vertical="center"/>
    </xf>
    <xf numFmtId="0" fontId="43" fillId="24" borderId="37" xfId="130" applyFont="1" applyFill="1" applyBorder="1" applyAlignment="1">
      <alignment horizontal="center" vertical="center"/>
    </xf>
    <xf numFmtId="0" fontId="43" fillId="24" borderId="82" xfId="130" applyFont="1" applyFill="1" applyBorder="1" applyAlignment="1">
      <alignment horizontal="center" vertical="center"/>
    </xf>
    <xf numFmtId="0" fontId="43" fillId="0" borderId="123" xfId="0" applyFont="1" applyBorder="1" applyAlignment="1">
      <alignment vertical="top"/>
    </xf>
    <xf numFmtId="0" fontId="43" fillId="0" borderId="124" xfId="0" applyFont="1" applyBorder="1" applyAlignment="1">
      <alignment vertical="top"/>
    </xf>
    <xf numFmtId="0" fontId="43" fillId="0" borderId="120" xfId="0" applyFont="1" applyBorder="1" applyAlignment="1">
      <alignment vertical="top"/>
    </xf>
    <xf numFmtId="0" fontId="43" fillId="0" borderId="121" xfId="0" applyFont="1" applyBorder="1" applyAlignment="1">
      <alignment vertical="top"/>
    </xf>
    <xf numFmtId="0" fontId="43" fillId="0" borderId="138" xfId="0" applyFont="1" applyBorder="1" applyAlignment="1">
      <alignment vertical="top"/>
    </xf>
    <xf numFmtId="0" fontId="43" fillId="0" borderId="139" xfId="0" applyFont="1" applyBorder="1" applyAlignment="1">
      <alignment vertical="top"/>
    </xf>
    <xf numFmtId="0" fontId="43" fillId="24" borderId="25" xfId="130" applyFont="1" applyFill="1" applyBorder="1" applyAlignment="1">
      <alignment vertical="top"/>
    </xf>
    <xf numFmtId="49" fontId="43" fillId="24" borderId="123" xfId="0" applyNumberFormat="1" applyFont="1" applyFill="1" applyBorder="1" applyAlignment="1">
      <alignment horizontal="center" vertical="center"/>
    </xf>
    <xf numFmtId="49" fontId="43" fillId="24" borderId="124" xfId="0" applyNumberFormat="1" applyFont="1" applyFill="1" applyBorder="1" applyAlignment="1">
      <alignment horizontal="center" vertical="center"/>
    </xf>
    <xf numFmtId="0" fontId="43" fillId="24" borderId="125" xfId="130" applyFont="1" applyFill="1" applyBorder="1" applyAlignment="1">
      <alignment horizontal="center"/>
    </xf>
    <xf numFmtId="0" fontId="43" fillId="24" borderId="127" xfId="130" applyFont="1" applyFill="1" applyBorder="1" applyAlignment="1">
      <alignment horizontal="center"/>
    </xf>
    <xf numFmtId="0" fontId="43" fillId="0" borderId="158" xfId="0" applyFont="1" applyBorder="1" applyAlignment="1">
      <alignment vertical="top"/>
    </xf>
    <xf numFmtId="0" fontId="43" fillId="0" borderId="159" xfId="0" applyFont="1" applyBorder="1" applyAlignment="1">
      <alignment vertical="top"/>
    </xf>
    <xf numFmtId="0" fontId="2" fillId="0" borderId="0" xfId="133" applyAlignment="1">
      <alignment horizontal="center" vertical="center"/>
    </xf>
    <xf numFmtId="0" fontId="33" fillId="0" borderId="124" xfId="134" applyBorder="1" applyAlignment="1">
      <alignment horizontal="left" vertical="center"/>
    </xf>
    <xf numFmtId="0" fontId="33" fillId="0" borderId="159" xfId="134" applyBorder="1" applyAlignment="1">
      <alignment horizontal="left" vertical="center"/>
    </xf>
    <xf numFmtId="0" fontId="33" fillId="0" borderId="176" xfId="134" applyBorder="1" applyAlignment="1">
      <alignment horizontal="left" vertical="center"/>
    </xf>
    <xf numFmtId="0" fontId="33" fillId="0" borderId="141" xfId="134" applyBorder="1" applyAlignment="1">
      <alignment horizontal="left" vertical="center"/>
    </xf>
    <xf numFmtId="0" fontId="33" fillId="0" borderId="172" xfId="134" applyBorder="1" applyAlignment="1">
      <alignment horizontal="left" vertical="center"/>
    </xf>
    <xf numFmtId="0" fontId="33" fillId="0" borderId="177" xfId="134" applyBorder="1" applyAlignment="1">
      <alignment horizontal="left" vertical="center"/>
    </xf>
    <xf numFmtId="0" fontId="33" fillId="0" borderId="124" xfId="134" applyBorder="1">
      <alignment vertical="center"/>
    </xf>
    <xf numFmtId="0" fontId="33" fillId="0" borderId="159" xfId="134" applyBorder="1">
      <alignment vertical="center"/>
    </xf>
    <xf numFmtId="0" fontId="33" fillId="0" borderId="135" xfId="134" applyBorder="1">
      <alignment vertical="center"/>
    </xf>
    <xf numFmtId="0" fontId="33" fillId="0" borderId="135" xfId="134" applyBorder="1" applyAlignment="1">
      <alignment horizontal="left" vertical="center"/>
    </xf>
    <xf numFmtId="0" fontId="33" fillId="0" borderId="183" xfId="134" applyBorder="1" applyAlignment="1">
      <alignment horizontal="left" vertical="center"/>
    </xf>
    <xf numFmtId="0" fontId="33" fillId="0" borderId="176" xfId="134" applyBorder="1">
      <alignment vertical="center"/>
    </xf>
    <xf numFmtId="0" fontId="33" fillId="32" borderId="162" xfId="134" applyFill="1" applyBorder="1" applyAlignment="1">
      <alignment horizontal="center" vertical="center"/>
    </xf>
    <xf numFmtId="0" fontId="33" fillId="0" borderId="131" xfId="134" applyBorder="1">
      <alignment vertical="center"/>
    </xf>
    <xf numFmtId="0" fontId="33" fillId="0" borderId="131" xfId="134" applyBorder="1" applyAlignment="1">
      <alignment horizontal="left" vertical="center"/>
    </xf>
    <xf numFmtId="0" fontId="33" fillId="0" borderId="167" xfId="134" applyBorder="1" applyAlignment="1">
      <alignment horizontal="left" vertical="center"/>
    </xf>
    <xf numFmtId="0" fontId="33" fillId="0" borderId="180" xfId="134" applyBorder="1">
      <alignment vertical="center"/>
    </xf>
    <xf numFmtId="0" fontId="33" fillId="0" borderId="171" xfId="134" applyBorder="1">
      <alignment vertical="center"/>
    </xf>
    <xf numFmtId="0" fontId="33" fillId="0" borderId="174" xfId="134" applyBorder="1">
      <alignment vertical="center"/>
    </xf>
    <xf numFmtId="0" fontId="33" fillId="0" borderId="182" xfId="134" applyBorder="1">
      <alignment vertical="center"/>
    </xf>
    <xf numFmtId="0" fontId="55" fillId="0" borderId="0" xfId="134" applyFont="1" applyAlignment="1">
      <alignment horizontal="distributed" vertical="center"/>
    </xf>
    <xf numFmtId="0" fontId="33" fillId="0" borderId="166" xfId="134" applyBorder="1">
      <alignment vertical="center"/>
    </xf>
    <xf numFmtId="0" fontId="63" fillId="41" borderId="54" xfId="49" applyFont="1" applyFill="1" applyBorder="1" applyAlignment="1">
      <alignment horizontal="center" vertical="top"/>
    </xf>
    <xf numFmtId="0" fontId="63" fillId="41" borderId="24" xfId="49" applyFont="1" applyFill="1" applyBorder="1" applyAlignment="1">
      <alignment horizontal="center" vertical="top"/>
    </xf>
    <xf numFmtId="0" fontId="63" fillId="41" borderId="55" xfId="49" applyFont="1" applyFill="1" applyBorder="1" applyAlignment="1">
      <alignment horizontal="center" vertical="top"/>
    </xf>
    <xf numFmtId="0" fontId="63" fillId="41" borderId="91" xfId="49" applyFont="1" applyFill="1" applyBorder="1" applyAlignment="1">
      <alignment horizontal="left" vertical="top" wrapText="1"/>
    </xf>
    <xf numFmtId="0" fontId="63" fillId="41" borderId="139" xfId="49" applyFont="1" applyFill="1" applyBorder="1" applyAlignment="1">
      <alignment horizontal="left" vertical="top"/>
    </xf>
    <xf numFmtId="0" fontId="63" fillId="41" borderId="159" xfId="49" applyFont="1" applyFill="1" applyBorder="1" applyAlignment="1">
      <alignment horizontal="left" vertical="top"/>
    </xf>
    <xf numFmtId="0" fontId="63" fillId="41" borderId="121" xfId="49" applyFont="1" applyFill="1" applyBorder="1" applyAlignment="1">
      <alignment horizontal="left" vertical="top"/>
    </xf>
    <xf numFmtId="0" fontId="65" fillId="42" borderId="53" xfId="137" applyFont="1" applyFill="1" applyBorder="1" applyAlignment="1">
      <alignment vertical="center" wrapText="1"/>
    </xf>
    <xf numFmtId="0" fontId="33" fillId="0" borderId="91" xfId="137" applyFont="1" applyBorder="1">
      <alignment vertical="center"/>
    </xf>
    <xf numFmtId="0" fontId="65" fillId="42" borderId="91" xfId="137" applyFont="1" applyFill="1" applyBorder="1" applyAlignment="1">
      <alignment vertical="center" wrapText="1"/>
    </xf>
    <xf numFmtId="0" fontId="43" fillId="0" borderId="0" xfId="130" applyFont="1" applyFill="1" applyAlignment="1">
      <alignment vertical="top"/>
    </xf>
    <xf numFmtId="0" fontId="44" fillId="0" borderId="0" xfId="130" applyFont="1" applyBorder="1"/>
    <xf numFmtId="0" fontId="0" fillId="24" borderId="2" xfId="130" applyFont="1" applyFill="1" applyBorder="1" applyAlignment="1">
      <alignment horizontal="center"/>
    </xf>
    <xf numFmtId="0" fontId="0" fillId="24" borderId="35" xfId="130" applyFont="1" applyFill="1" applyBorder="1" applyAlignment="1">
      <alignment horizontal="center"/>
    </xf>
    <xf numFmtId="49" fontId="0" fillId="0" borderId="100" xfId="130" applyNumberFormat="1" applyFont="1" applyBorder="1" applyAlignment="1">
      <alignment vertical="top"/>
    </xf>
    <xf numFmtId="49" fontId="0" fillId="0" borderId="24" xfId="130" applyNumberFormat="1" applyFont="1" applyBorder="1" applyAlignment="1">
      <alignment vertical="top"/>
    </xf>
  </cellXfs>
  <cellStyles count="138">
    <cellStyle name="20% - アクセント 1" xfId="1" builtinId="30" customBuiltin="1"/>
    <cellStyle name="20% - アクセント 1 2" xfId="50" xr:uid="{00000000-0005-0000-0000-000001000000}"/>
    <cellStyle name="20% - アクセント 1 2 2" xfId="99" xr:uid="{00000000-0005-0000-0000-000002000000}"/>
    <cellStyle name="20% - アクセント 1 3" xfId="100" xr:uid="{00000000-0005-0000-0000-000003000000}"/>
    <cellStyle name="20% - アクセント 2" xfId="2" builtinId="34" customBuiltin="1"/>
    <cellStyle name="20% - アクセント 2 2" xfId="51" xr:uid="{00000000-0005-0000-0000-000005000000}"/>
    <cellStyle name="20% - アクセント 2 2 2" xfId="101" xr:uid="{00000000-0005-0000-0000-000006000000}"/>
    <cellStyle name="20% - アクセント 2 3" xfId="102" xr:uid="{00000000-0005-0000-0000-000007000000}"/>
    <cellStyle name="20% - アクセント 3" xfId="3" builtinId="38" customBuiltin="1"/>
    <cellStyle name="20% - アクセント 3 2" xfId="52" xr:uid="{00000000-0005-0000-0000-000009000000}"/>
    <cellStyle name="20% - アクセント 3 2 2" xfId="103" xr:uid="{00000000-0005-0000-0000-00000A000000}"/>
    <cellStyle name="20% - アクセント 3 3" xfId="104" xr:uid="{00000000-0005-0000-0000-00000B000000}"/>
    <cellStyle name="20% - アクセント 4" xfId="4" builtinId="42" customBuiltin="1"/>
    <cellStyle name="20% - アクセント 4 2" xfId="53" xr:uid="{00000000-0005-0000-0000-00000D000000}"/>
    <cellStyle name="20% - アクセント 4 2 2" xfId="105" xr:uid="{00000000-0005-0000-0000-00000E000000}"/>
    <cellStyle name="20% - アクセント 4 3" xfId="106" xr:uid="{00000000-0005-0000-0000-00000F000000}"/>
    <cellStyle name="20% - アクセント 5" xfId="5" builtinId="46" customBuiltin="1"/>
    <cellStyle name="20% - アクセント 5 2" xfId="54" xr:uid="{00000000-0005-0000-0000-000011000000}"/>
    <cellStyle name="20% - アクセント 5 2 2" xfId="107" xr:uid="{00000000-0005-0000-0000-000012000000}"/>
    <cellStyle name="20% - アクセント 5 3" xfId="108" xr:uid="{00000000-0005-0000-0000-000013000000}"/>
    <cellStyle name="20% - アクセント 6" xfId="6" builtinId="50" customBuiltin="1"/>
    <cellStyle name="20% - アクセント 6 2" xfId="55" xr:uid="{00000000-0005-0000-0000-000015000000}"/>
    <cellStyle name="20% - アクセント 6 2 2" xfId="109" xr:uid="{00000000-0005-0000-0000-000016000000}"/>
    <cellStyle name="20% - アクセント 6 3" xfId="110" xr:uid="{00000000-0005-0000-0000-000017000000}"/>
    <cellStyle name="40% - アクセント 1" xfId="7" builtinId="31" customBuiltin="1"/>
    <cellStyle name="40% - アクセント 1 2" xfId="56" xr:uid="{00000000-0005-0000-0000-000019000000}"/>
    <cellStyle name="40% - アクセント 1 2 2" xfId="111" xr:uid="{00000000-0005-0000-0000-00001A000000}"/>
    <cellStyle name="40% - アクセント 1 3" xfId="112" xr:uid="{00000000-0005-0000-0000-00001B000000}"/>
    <cellStyle name="40% - アクセント 2" xfId="8" builtinId="35" customBuiltin="1"/>
    <cellStyle name="40% - アクセント 2 2" xfId="57" xr:uid="{00000000-0005-0000-0000-00001D000000}"/>
    <cellStyle name="40% - アクセント 2 2 2" xfId="113" xr:uid="{00000000-0005-0000-0000-00001E000000}"/>
    <cellStyle name="40% - アクセント 2 3" xfId="114" xr:uid="{00000000-0005-0000-0000-00001F000000}"/>
    <cellStyle name="40% - アクセント 3" xfId="9" builtinId="39" customBuiltin="1"/>
    <cellStyle name="40% - アクセント 3 2" xfId="58" xr:uid="{00000000-0005-0000-0000-000021000000}"/>
    <cellStyle name="40% - アクセント 3 2 2" xfId="115" xr:uid="{00000000-0005-0000-0000-000022000000}"/>
    <cellStyle name="40% - アクセント 3 3" xfId="116" xr:uid="{00000000-0005-0000-0000-000023000000}"/>
    <cellStyle name="40% - アクセント 4" xfId="10" builtinId="43" customBuiltin="1"/>
    <cellStyle name="40% - アクセント 4 2" xfId="59" xr:uid="{00000000-0005-0000-0000-000025000000}"/>
    <cellStyle name="40% - アクセント 4 2 2" xfId="117" xr:uid="{00000000-0005-0000-0000-000026000000}"/>
    <cellStyle name="40% - アクセント 4 3" xfId="118" xr:uid="{00000000-0005-0000-0000-000027000000}"/>
    <cellStyle name="40% - アクセント 5" xfId="11" builtinId="47" customBuiltin="1"/>
    <cellStyle name="40% - アクセント 5 2" xfId="60" xr:uid="{00000000-0005-0000-0000-000029000000}"/>
    <cellStyle name="40% - アクセント 5 2 2" xfId="119" xr:uid="{00000000-0005-0000-0000-00002A000000}"/>
    <cellStyle name="40% - アクセント 5 3" xfId="120" xr:uid="{00000000-0005-0000-0000-00002B000000}"/>
    <cellStyle name="40% - アクセント 6" xfId="12" builtinId="51" customBuiltin="1"/>
    <cellStyle name="40% - アクセント 6 2" xfId="61" xr:uid="{00000000-0005-0000-0000-00002D000000}"/>
    <cellStyle name="40% - アクセント 6 2 2" xfId="121" xr:uid="{00000000-0005-0000-0000-00002E000000}"/>
    <cellStyle name="40% - アクセント 6 3" xfId="122" xr:uid="{00000000-0005-0000-0000-00002F000000}"/>
    <cellStyle name="60% - アクセント 1" xfId="13" builtinId="32" customBuiltin="1"/>
    <cellStyle name="60% - アクセント 1 2" xfId="62" xr:uid="{00000000-0005-0000-0000-000031000000}"/>
    <cellStyle name="60% - アクセント 2" xfId="14" builtinId="36" customBuiltin="1"/>
    <cellStyle name="60% - アクセント 2 2" xfId="63" xr:uid="{00000000-0005-0000-0000-000033000000}"/>
    <cellStyle name="60% - アクセント 3" xfId="15" builtinId="40" customBuiltin="1"/>
    <cellStyle name="60% - アクセント 3 2" xfId="64" xr:uid="{00000000-0005-0000-0000-000035000000}"/>
    <cellStyle name="60% - アクセント 4" xfId="16" builtinId="44" customBuiltin="1"/>
    <cellStyle name="60% - アクセント 4 2" xfId="65" xr:uid="{00000000-0005-0000-0000-000037000000}"/>
    <cellStyle name="60% - アクセント 5" xfId="17" builtinId="48" customBuiltin="1"/>
    <cellStyle name="60% - アクセント 5 2" xfId="66" xr:uid="{00000000-0005-0000-0000-000039000000}"/>
    <cellStyle name="60% - アクセント 6" xfId="18" builtinId="52" customBuiltin="1"/>
    <cellStyle name="60% - アクセント 6 2" xfId="67" xr:uid="{00000000-0005-0000-0000-00003B000000}"/>
    <cellStyle name="Calc Currency (0)" xfId="19" xr:uid="{00000000-0005-0000-0000-00003C000000}"/>
    <cellStyle name="Header1" xfId="20" xr:uid="{00000000-0005-0000-0000-00003D000000}"/>
    <cellStyle name="Header2" xfId="21" xr:uid="{00000000-0005-0000-0000-00003E000000}"/>
    <cellStyle name="IBM(401K)" xfId="22" xr:uid="{00000000-0005-0000-0000-00003F000000}"/>
    <cellStyle name="J401K" xfId="23" xr:uid="{00000000-0005-0000-0000-000040000000}"/>
    <cellStyle name="Normal_#18-Internet" xfId="24" xr:uid="{00000000-0005-0000-0000-000041000000}"/>
    <cellStyle name="アクセント 1" xfId="25" builtinId="29" customBuiltin="1"/>
    <cellStyle name="アクセント 1 2" xfId="68" xr:uid="{00000000-0005-0000-0000-000043000000}"/>
    <cellStyle name="アクセント 2" xfId="26" builtinId="33" customBuiltin="1"/>
    <cellStyle name="アクセント 2 2" xfId="69" xr:uid="{00000000-0005-0000-0000-000045000000}"/>
    <cellStyle name="アクセント 3" xfId="27" builtinId="37" customBuiltin="1"/>
    <cellStyle name="アクセント 3 2" xfId="70" xr:uid="{00000000-0005-0000-0000-000047000000}"/>
    <cellStyle name="アクセント 4" xfId="28" builtinId="41" customBuiltin="1"/>
    <cellStyle name="アクセント 4 2" xfId="71" xr:uid="{00000000-0005-0000-0000-000049000000}"/>
    <cellStyle name="アクセント 5" xfId="29" builtinId="45" customBuiltin="1"/>
    <cellStyle name="アクセント 5 2" xfId="72" xr:uid="{00000000-0005-0000-0000-00004B000000}"/>
    <cellStyle name="アクセント 6" xfId="30" builtinId="49" customBuiltin="1"/>
    <cellStyle name="アクセント 6 2" xfId="73" xr:uid="{00000000-0005-0000-0000-00004D000000}"/>
    <cellStyle name="タイトル" xfId="31" builtinId="15" customBuiltin="1"/>
    <cellStyle name="タイトル 2" xfId="74" xr:uid="{00000000-0005-0000-0000-00004F000000}"/>
    <cellStyle name="チェック セル" xfId="32" builtinId="23" customBuiltin="1"/>
    <cellStyle name="チェック セル 2" xfId="75" xr:uid="{00000000-0005-0000-0000-000051000000}"/>
    <cellStyle name="どちらでもない" xfId="33" builtinId="28" customBuiltin="1"/>
    <cellStyle name="どちらでもない 2" xfId="76" xr:uid="{00000000-0005-0000-0000-000053000000}"/>
    <cellStyle name="ハイパーリンク" xfId="136" builtinId="8"/>
    <cellStyle name="メモ" xfId="34" builtinId="10" customBuiltin="1"/>
    <cellStyle name="メモ 2" xfId="77" xr:uid="{00000000-0005-0000-0000-000056000000}"/>
    <cellStyle name="リンク セル" xfId="35" builtinId="24" customBuiltin="1"/>
    <cellStyle name="リンク セル 2" xfId="78" xr:uid="{00000000-0005-0000-0000-000058000000}"/>
    <cellStyle name="悪い" xfId="36" builtinId="27" customBuiltin="1"/>
    <cellStyle name="悪い 2" xfId="79" xr:uid="{00000000-0005-0000-0000-00005A000000}"/>
    <cellStyle name="会社" xfId="37" xr:uid="{00000000-0005-0000-0000-00005B000000}"/>
    <cellStyle name="会社 2" xfId="124" xr:uid="{00000000-0005-0000-0000-00005C000000}"/>
    <cellStyle name="会社 3" xfId="123" xr:uid="{00000000-0005-0000-0000-00005D000000}"/>
    <cellStyle name="計算" xfId="38" builtinId="22" customBuiltin="1"/>
    <cellStyle name="計算 2" xfId="80" xr:uid="{00000000-0005-0000-0000-00005F000000}"/>
    <cellStyle name="警告文" xfId="39" builtinId="11" customBuiltin="1"/>
    <cellStyle name="警告文 2" xfId="81" xr:uid="{00000000-0005-0000-0000-000061000000}"/>
    <cellStyle name="桁蟻唇Ｆ [0.00]_laroux" xfId="82" xr:uid="{00000000-0005-0000-0000-000062000000}"/>
    <cellStyle name="桁蟻唇Ｆ_laroux" xfId="83" xr:uid="{00000000-0005-0000-0000-000063000000}"/>
    <cellStyle name="見出し 1" xfId="40" builtinId="16" customBuiltin="1"/>
    <cellStyle name="見出し 1 2" xfId="84" xr:uid="{00000000-0005-0000-0000-000065000000}"/>
    <cellStyle name="見出し 2" xfId="41" builtinId="17" customBuiltin="1"/>
    <cellStyle name="見出し 2 2" xfId="85" xr:uid="{00000000-0005-0000-0000-000067000000}"/>
    <cellStyle name="見出し 3" xfId="42" builtinId="18" customBuiltin="1"/>
    <cellStyle name="見出し 3 2" xfId="86" xr:uid="{00000000-0005-0000-0000-000069000000}"/>
    <cellStyle name="見出し 4" xfId="43" builtinId="19" customBuiltin="1"/>
    <cellStyle name="見出し 4 2" xfId="87" xr:uid="{00000000-0005-0000-0000-00006B000000}"/>
    <cellStyle name="集計" xfId="44" builtinId="25" customBuiltin="1"/>
    <cellStyle name="集計 2" xfId="88" xr:uid="{00000000-0005-0000-0000-00006D000000}"/>
    <cellStyle name="出力" xfId="45" builtinId="21" customBuiltin="1"/>
    <cellStyle name="出力 2" xfId="89" xr:uid="{00000000-0005-0000-0000-00006F000000}"/>
    <cellStyle name="説明文" xfId="46" builtinId="53" customBuiltin="1"/>
    <cellStyle name="説明文 2" xfId="90" xr:uid="{00000000-0005-0000-0000-000071000000}"/>
    <cellStyle name="脱浦 [0.00]_BSD-Academic" xfId="91" xr:uid="{00000000-0005-0000-0000-000072000000}"/>
    <cellStyle name="脱浦_BSD-Academic" xfId="92" xr:uid="{00000000-0005-0000-0000-000073000000}"/>
    <cellStyle name="入力" xfId="47" builtinId="20" customBuiltin="1"/>
    <cellStyle name="入力 2" xfId="93" xr:uid="{00000000-0005-0000-0000-000075000000}"/>
    <cellStyle name="標準" xfId="0" builtinId="0" customBuiltin="1"/>
    <cellStyle name="標準 10" xfId="137" xr:uid="{00000000-0005-0000-0000-000077000000}"/>
    <cellStyle name="標準 2" xfId="49" xr:uid="{00000000-0005-0000-0000-000078000000}"/>
    <cellStyle name="標準 2 2" xfId="126" xr:uid="{00000000-0005-0000-0000-000079000000}"/>
    <cellStyle name="標準 2 2 2" xfId="127" xr:uid="{00000000-0005-0000-0000-00007A000000}"/>
    <cellStyle name="標準 3" xfId="94" xr:uid="{00000000-0005-0000-0000-00007B000000}"/>
    <cellStyle name="標準 3 2" xfId="95" xr:uid="{00000000-0005-0000-0000-00007C000000}"/>
    <cellStyle name="標準 3 3" xfId="125" xr:uid="{00000000-0005-0000-0000-00007D000000}"/>
    <cellStyle name="標準 4" xfId="96" xr:uid="{00000000-0005-0000-0000-00007E000000}"/>
    <cellStyle name="標準 5" xfId="131" xr:uid="{00000000-0005-0000-0000-00007F000000}"/>
    <cellStyle name="標準 6" xfId="132" xr:uid="{00000000-0005-0000-0000-000080000000}"/>
    <cellStyle name="標準 7" xfId="133" xr:uid="{00000000-0005-0000-0000-000081000000}"/>
    <cellStyle name="標準 8" xfId="134" xr:uid="{00000000-0005-0000-0000-000082000000}"/>
    <cellStyle name="標準 9" xfId="135" xr:uid="{00000000-0005-0000-0000-000083000000}"/>
    <cellStyle name="標準_システム確認書書式_サンプル" xfId="130" xr:uid="{00000000-0005-0000-0000-000084000000}"/>
    <cellStyle name="標準_シス確_支払管理_for業務課" xfId="128" xr:uid="{00000000-0005-0000-0000-000085000000}"/>
    <cellStyle name="標準_請求書店課発行禁止対応確認書" xfId="129" xr:uid="{00000000-0005-0000-0000-000086000000}"/>
    <cellStyle name="表旨巧・・ハイパーリンク" xfId="97" xr:uid="{00000000-0005-0000-0000-000087000000}"/>
    <cellStyle name="良い" xfId="48" builtinId="26" customBuiltin="1"/>
    <cellStyle name="良い 2" xfId="98" xr:uid="{00000000-0005-0000-0000-000089000000}"/>
  </cellStyles>
  <dxfs count="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BEE395"/>
      <color rgb="FFFFF2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17</xdr:row>
      <xdr:rowOff>0</xdr:rowOff>
    </xdr:from>
    <xdr:to>
      <xdr:col>15</xdr:col>
      <xdr:colOff>0</xdr:colOff>
      <xdr:row>23</xdr:row>
      <xdr:rowOff>0</xdr:rowOff>
    </xdr:to>
    <xdr:cxnSp macro="">
      <xdr:nvCxnSpPr>
        <xdr:cNvPr id="223" name="直線コネクタ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CxnSpPr/>
      </xdr:nvCxnSpPr>
      <xdr:spPr>
        <a:xfrm>
          <a:off x="2747596" y="1883019"/>
          <a:ext cx="0" cy="5715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16</xdr:row>
      <xdr:rowOff>97971</xdr:rowOff>
    </xdr:from>
    <xdr:to>
      <xdr:col>15</xdr:col>
      <xdr:colOff>1</xdr:colOff>
      <xdr:row>16</xdr:row>
      <xdr:rowOff>97971</xdr:rowOff>
    </xdr:to>
    <xdr:cxnSp macro="">
      <xdr:nvCxnSpPr>
        <xdr:cNvPr id="225" name="直線コネクタ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CxnSpPr/>
      </xdr:nvCxnSpPr>
      <xdr:spPr>
        <a:xfrm flipH="1">
          <a:off x="2514600" y="1926771"/>
          <a:ext cx="17961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19</xdr:row>
      <xdr:rowOff>0</xdr:rowOff>
    </xdr:from>
    <xdr:to>
      <xdr:col>15</xdr:col>
      <xdr:colOff>0</xdr:colOff>
      <xdr:row>19</xdr:row>
      <xdr:rowOff>1</xdr:rowOff>
    </xdr:to>
    <xdr:cxnSp macro="">
      <xdr:nvCxnSpPr>
        <xdr:cNvPr id="228" name="直線コネクタ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CxnSpPr/>
      </xdr:nvCxnSpPr>
      <xdr:spPr>
        <a:xfrm>
          <a:off x="2514600" y="2122714"/>
          <a:ext cx="179614" cy="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21</xdr:row>
      <xdr:rowOff>0</xdr:rowOff>
    </xdr:from>
    <xdr:to>
      <xdr:col>15</xdr:col>
      <xdr:colOff>0</xdr:colOff>
      <xdr:row>21</xdr:row>
      <xdr:rowOff>0</xdr:rowOff>
    </xdr:to>
    <xdr:cxnSp macro="">
      <xdr:nvCxnSpPr>
        <xdr:cNvPr id="229" name="直線コネクタ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CxnSpPr/>
      </xdr:nvCxnSpPr>
      <xdr:spPr>
        <a:xfrm>
          <a:off x="2514600" y="2318657"/>
          <a:ext cx="17961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13</xdr:row>
      <xdr:rowOff>0</xdr:rowOff>
    </xdr:from>
    <xdr:to>
      <xdr:col>18</xdr:col>
      <xdr:colOff>0</xdr:colOff>
      <xdr:row>22</xdr:row>
      <xdr:rowOff>0</xdr:rowOff>
    </xdr:to>
    <xdr:cxnSp macro="">
      <xdr:nvCxnSpPr>
        <xdr:cNvPr id="236" name="直線コネクタ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>
          <a:off x="3297115" y="1502019"/>
          <a:ext cx="0" cy="8572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22</xdr:row>
      <xdr:rowOff>0</xdr:rowOff>
    </xdr:from>
    <xdr:to>
      <xdr:col>18</xdr:col>
      <xdr:colOff>183173</xdr:colOff>
      <xdr:row>22</xdr:row>
      <xdr:rowOff>1517</xdr:rowOff>
    </xdr:to>
    <xdr:cxnSp macro="">
      <xdr:nvCxnSpPr>
        <xdr:cNvPr id="237" name="直線コネクタ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/>
      </xdr:nvCxnSpPr>
      <xdr:spPr>
        <a:xfrm>
          <a:off x="3297115" y="2359269"/>
          <a:ext cx="183173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183172</xdr:colOff>
      <xdr:row>8</xdr:row>
      <xdr:rowOff>0</xdr:rowOff>
    </xdr:from>
    <xdr:to>
      <xdr:col>36</xdr:col>
      <xdr:colOff>0</xdr:colOff>
      <xdr:row>10</xdr:row>
      <xdr:rowOff>0</xdr:rowOff>
    </xdr:to>
    <xdr:grpSp>
      <xdr:nvGrpSpPr>
        <xdr:cNvPr id="239" name="グループ化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GrpSpPr/>
      </xdr:nvGrpSpPr>
      <xdr:grpSpPr>
        <a:xfrm>
          <a:off x="6336322" y="1028700"/>
          <a:ext cx="178778" cy="190500"/>
          <a:chOff x="1393902" y="195146"/>
          <a:chExt cx="232318" cy="195147"/>
        </a:xfrm>
      </xdr:grpSpPr>
      <xdr:cxnSp macro="">
        <xdr:nvCxnSpPr>
          <xdr:cNvPr id="240" name="直線コネクタ 239">
            <a:extLst>
              <a:ext uri="{FF2B5EF4-FFF2-40B4-BE49-F238E27FC236}">
                <a16:creationId xmlns:a16="http://schemas.microsoft.com/office/drawing/2014/main" id="{00000000-0008-0000-0500-0000F0000000}"/>
              </a:ext>
            </a:extLst>
          </xdr:cNvPr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00000000-0008-0000-0500-0000F1000000}"/>
              </a:ext>
            </a:extLst>
          </xdr:cNvPr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直線コネクタ 241">
            <a:extLst>
              <a:ext uri="{FF2B5EF4-FFF2-40B4-BE49-F238E27FC236}">
                <a16:creationId xmlns:a16="http://schemas.microsoft.com/office/drawing/2014/main" id="{00000000-0008-0000-0500-0000F2000000}"/>
              </a:ext>
            </a:extLst>
          </xdr:cNvPr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3" name="グループ化 242">
            <a:extLst>
              <a:ext uri="{FF2B5EF4-FFF2-40B4-BE49-F238E27FC236}">
                <a16:creationId xmlns:a16="http://schemas.microsoft.com/office/drawing/2014/main" id="{00000000-0008-0000-0500-0000F3000000}"/>
              </a:ext>
            </a:extLst>
          </xdr:cNvPr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244" name="楕円 243">
              <a:extLst>
                <a:ext uri="{FF2B5EF4-FFF2-40B4-BE49-F238E27FC236}">
                  <a16:creationId xmlns:a16="http://schemas.microsoft.com/office/drawing/2014/main" id="{00000000-0008-0000-0500-0000F4000000}"/>
                </a:ext>
              </a:extLst>
            </xdr:cNvPr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5" name="正方形/長方形 244">
              <a:extLst>
                <a:ext uri="{FF2B5EF4-FFF2-40B4-BE49-F238E27FC236}">
                  <a16:creationId xmlns:a16="http://schemas.microsoft.com/office/drawing/2014/main" id="{00000000-0008-0000-0500-0000F5000000}"/>
                </a:ext>
              </a:extLst>
            </xdr:cNvPr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13</xdr:col>
      <xdr:colOff>0</xdr:colOff>
      <xdr:row>8</xdr:row>
      <xdr:rowOff>0</xdr:rowOff>
    </xdr:from>
    <xdr:to>
      <xdr:col>13</xdr:col>
      <xdr:colOff>180705</xdr:colOff>
      <xdr:row>10</xdr:row>
      <xdr:rowOff>4142</xdr:rowOff>
    </xdr:to>
    <xdr:grpSp>
      <xdr:nvGrpSpPr>
        <xdr:cNvPr id="260" name="グループ化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GrpSpPr/>
      </xdr:nvGrpSpPr>
      <xdr:grpSpPr>
        <a:xfrm>
          <a:off x="2352675" y="1028700"/>
          <a:ext cx="180705" cy="194642"/>
          <a:chOff x="926325" y="196964"/>
          <a:chExt cx="235908" cy="200601"/>
        </a:xfrm>
      </xdr:grpSpPr>
      <xdr:sp macro="" textlink="">
        <xdr:nvSpPr>
          <xdr:cNvPr id="261" name="楕円 260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62" name="直線コネクタ 261">
            <a:extLst>
              <a:ext uri="{FF2B5EF4-FFF2-40B4-BE49-F238E27FC236}">
                <a16:creationId xmlns:a16="http://schemas.microsoft.com/office/drawing/2014/main" id="{00000000-0008-0000-0500-000006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直線コネクタ 262">
            <a:extLst>
              <a:ext uri="{FF2B5EF4-FFF2-40B4-BE49-F238E27FC236}">
                <a16:creationId xmlns:a16="http://schemas.microsoft.com/office/drawing/2014/main" id="{00000000-0008-0000-0500-000007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正方形/長方形 263">
            <a:extLst>
              <a:ext uri="{FF2B5EF4-FFF2-40B4-BE49-F238E27FC236}">
                <a16:creationId xmlns:a16="http://schemas.microsoft.com/office/drawing/2014/main" id="{00000000-0008-0000-0500-000008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5" name="正方形/長方形 264">
            <a:extLst>
              <a:ext uri="{FF2B5EF4-FFF2-40B4-BE49-F238E27FC236}">
                <a16:creationId xmlns:a16="http://schemas.microsoft.com/office/drawing/2014/main" id="{00000000-0008-0000-0500-000009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178816</xdr:colOff>
      <xdr:row>9</xdr:row>
      <xdr:rowOff>0</xdr:rowOff>
    </xdr:from>
    <xdr:to>
      <xdr:col>19</xdr:col>
      <xdr:colOff>5713</xdr:colOff>
      <xdr:row>9</xdr:row>
      <xdr:rowOff>4196</xdr:rowOff>
    </xdr:to>
    <xdr:cxnSp macro="">
      <xdr:nvCxnSpPr>
        <xdr:cNvPr id="266" name="直線コネクタ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65" idx="3"/>
        </xdr:cNvCxnSpPr>
      </xdr:nvCxnSpPr>
      <xdr:spPr>
        <a:xfrm flipV="1">
          <a:off x="2509640" y="1154206"/>
          <a:ext cx="902661" cy="419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183173</xdr:colOff>
      <xdr:row>21</xdr:row>
      <xdr:rowOff>0</xdr:rowOff>
    </xdr:from>
    <xdr:to>
      <xdr:col>20</xdr:col>
      <xdr:colOff>0</xdr:colOff>
      <xdr:row>23</xdr:row>
      <xdr:rowOff>1</xdr:rowOff>
    </xdr:to>
    <xdr:grpSp>
      <xdr:nvGrpSpPr>
        <xdr:cNvPr id="273" name="グループ化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GrpSpPr/>
      </xdr:nvGrpSpPr>
      <xdr:grpSpPr>
        <a:xfrm rot="10800000">
          <a:off x="3440723" y="2266950"/>
          <a:ext cx="178777" cy="190501"/>
          <a:chOff x="926325" y="196964"/>
          <a:chExt cx="235908" cy="200601"/>
        </a:xfrm>
      </xdr:grpSpPr>
      <xdr:sp macro="" textlink="">
        <xdr:nvSpPr>
          <xdr:cNvPr id="274" name="楕円 273">
            <a:extLst>
              <a:ext uri="{FF2B5EF4-FFF2-40B4-BE49-F238E27FC236}">
                <a16:creationId xmlns:a16="http://schemas.microsoft.com/office/drawing/2014/main" id="{00000000-0008-0000-0500-000012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75" name="直線コネクタ 274">
            <a:extLst>
              <a:ext uri="{FF2B5EF4-FFF2-40B4-BE49-F238E27FC236}">
                <a16:creationId xmlns:a16="http://schemas.microsoft.com/office/drawing/2014/main" id="{00000000-0008-0000-0500-000013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直線コネクタ 275">
            <a:extLst>
              <a:ext uri="{FF2B5EF4-FFF2-40B4-BE49-F238E27FC236}">
                <a16:creationId xmlns:a16="http://schemas.microsoft.com/office/drawing/2014/main" id="{00000000-0008-0000-0500-000014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正方形/長方形 276">
            <a:extLst>
              <a:ext uri="{FF2B5EF4-FFF2-40B4-BE49-F238E27FC236}">
                <a16:creationId xmlns:a16="http://schemas.microsoft.com/office/drawing/2014/main" id="{00000000-0008-0000-0500-000015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00000000-0008-0000-0500-000016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43</xdr:row>
      <xdr:rowOff>0</xdr:rowOff>
    </xdr:from>
    <xdr:to>
      <xdr:col>19</xdr:col>
      <xdr:colOff>0</xdr:colOff>
      <xdr:row>43</xdr:row>
      <xdr:rowOff>0</xdr:rowOff>
    </xdr:to>
    <xdr:cxnSp macro="">
      <xdr:nvCxnSpPr>
        <xdr:cNvPr id="279" name="直線コネクタ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CxnSpPr/>
      </xdr:nvCxnSpPr>
      <xdr:spPr>
        <a:xfrm>
          <a:off x="3279913" y="4538870"/>
          <a:ext cx="18221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2098</xdr:colOff>
      <xdr:row>9</xdr:row>
      <xdr:rowOff>95249</xdr:rowOff>
    </xdr:from>
    <xdr:to>
      <xdr:col>36</xdr:col>
      <xdr:colOff>2097</xdr:colOff>
      <xdr:row>12</xdr:row>
      <xdr:rowOff>2026</xdr:rowOff>
    </xdr:to>
    <xdr:grpSp>
      <xdr:nvGrpSpPr>
        <xdr:cNvPr id="291" name="グループ化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GrpSpPr/>
      </xdr:nvGrpSpPr>
      <xdr:grpSpPr>
        <a:xfrm rot="10800000">
          <a:off x="6336223" y="1219199"/>
          <a:ext cx="180974" cy="192527"/>
          <a:chOff x="926325" y="196964"/>
          <a:chExt cx="235908" cy="200601"/>
        </a:xfrm>
      </xdr:grpSpPr>
      <xdr:sp macro="" textlink="">
        <xdr:nvSpPr>
          <xdr:cNvPr id="292" name="楕円 291">
            <a:extLst>
              <a:ext uri="{FF2B5EF4-FFF2-40B4-BE49-F238E27FC236}">
                <a16:creationId xmlns:a16="http://schemas.microsoft.com/office/drawing/2014/main" id="{00000000-0008-0000-0500-000024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93" name="直線コネクタ 292">
            <a:extLst>
              <a:ext uri="{FF2B5EF4-FFF2-40B4-BE49-F238E27FC236}">
                <a16:creationId xmlns:a16="http://schemas.microsoft.com/office/drawing/2014/main" id="{00000000-0008-0000-0500-000025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直線コネクタ 293">
            <a:extLst>
              <a:ext uri="{FF2B5EF4-FFF2-40B4-BE49-F238E27FC236}">
                <a16:creationId xmlns:a16="http://schemas.microsoft.com/office/drawing/2014/main" id="{00000000-0008-0000-0500-000026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00000000-0008-0000-0500-000027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6" name="正方形/長方形 295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SpPr/>
        </xdr:nvSpPr>
        <xdr:spPr>
          <a:xfrm>
            <a:off x="1043624" y="201107"/>
            <a:ext cx="116144" cy="196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11</xdr:row>
      <xdr:rowOff>2</xdr:rowOff>
    </xdr:from>
    <xdr:to>
      <xdr:col>34</xdr:col>
      <xdr:colOff>0</xdr:colOff>
      <xdr:row>24</xdr:row>
      <xdr:rowOff>0</xdr:rowOff>
    </xdr:to>
    <xdr:cxnSp macro="">
      <xdr:nvCxnSpPr>
        <xdr:cNvPr id="298" name="直線コネクタ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V="1">
          <a:off x="6227885" y="1311521"/>
          <a:ext cx="0" cy="123824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10</xdr:row>
      <xdr:rowOff>93733</xdr:rowOff>
    </xdr:from>
    <xdr:to>
      <xdr:col>34</xdr:col>
      <xdr:colOff>183171</xdr:colOff>
      <xdr:row>11</xdr:row>
      <xdr:rowOff>0</xdr:rowOff>
    </xdr:to>
    <xdr:cxnSp macro="">
      <xdr:nvCxnSpPr>
        <xdr:cNvPr id="307" name="直線コネクタ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CxnSpPr/>
      </xdr:nvCxnSpPr>
      <xdr:spPr>
        <a:xfrm>
          <a:off x="6227885" y="1310002"/>
          <a:ext cx="183171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</xdr:colOff>
      <xdr:row>24</xdr:row>
      <xdr:rowOff>7327</xdr:rowOff>
    </xdr:from>
    <xdr:to>
      <xdr:col>34</xdr:col>
      <xdr:colOff>0</xdr:colOff>
      <xdr:row>24</xdr:row>
      <xdr:rowOff>8844</xdr:rowOff>
    </xdr:to>
    <xdr:cxnSp macro="">
      <xdr:nvCxnSpPr>
        <xdr:cNvPr id="308" name="直線コネクタ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CxnSpPr/>
      </xdr:nvCxnSpPr>
      <xdr:spPr>
        <a:xfrm>
          <a:off x="6044714" y="2557096"/>
          <a:ext cx="183171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14</xdr:row>
      <xdr:rowOff>93733</xdr:rowOff>
    </xdr:from>
    <xdr:to>
      <xdr:col>17</xdr:col>
      <xdr:colOff>0</xdr:colOff>
      <xdr:row>15</xdr:row>
      <xdr:rowOff>0</xdr:rowOff>
    </xdr:to>
    <xdr:cxnSp macro="">
      <xdr:nvCxnSpPr>
        <xdr:cNvPr id="325" name="直線コネクタ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CxnSpPr/>
      </xdr:nvCxnSpPr>
      <xdr:spPr>
        <a:xfrm>
          <a:off x="2564423" y="1691002"/>
          <a:ext cx="549519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15</xdr:row>
      <xdr:rowOff>0</xdr:rowOff>
    </xdr:from>
    <xdr:to>
      <xdr:col>17</xdr:col>
      <xdr:colOff>0</xdr:colOff>
      <xdr:row>35</xdr:row>
      <xdr:rowOff>0</xdr:rowOff>
    </xdr:to>
    <xdr:cxnSp macro="">
      <xdr:nvCxnSpPr>
        <xdr:cNvPr id="327" name="直線コネクタ 326">
          <a:extLst>
            <a:ext uri="{FF2B5EF4-FFF2-40B4-BE49-F238E27FC236}">
              <a16:creationId xmlns:a16="http://schemas.microsoft.com/office/drawing/2014/main" id="{00000000-0008-0000-0500-000047010000}"/>
            </a:ext>
          </a:extLst>
        </xdr:cNvPr>
        <xdr:cNvCxnSpPr/>
      </xdr:nvCxnSpPr>
      <xdr:spPr>
        <a:xfrm>
          <a:off x="3113942" y="1692519"/>
          <a:ext cx="0" cy="19050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93283</xdr:rowOff>
    </xdr:from>
    <xdr:to>
      <xdr:col>19</xdr:col>
      <xdr:colOff>1915</xdr:colOff>
      <xdr:row>10</xdr:row>
      <xdr:rowOff>93733</xdr:rowOff>
    </xdr:to>
    <xdr:cxnSp macro="">
      <xdr:nvCxnSpPr>
        <xdr:cNvPr id="280" name="直線コネクタ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endCxn id="288" idx="3"/>
        </xdr:cNvCxnSpPr>
      </xdr:nvCxnSpPr>
      <xdr:spPr>
        <a:xfrm flipV="1">
          <a:off x="2564423" y="1309552"/>
          <a:ext cx="917780" cy="4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183173</xdr:colOff>
      <xdr:row>9</xdr:row>
      <xdr:rowOff>95249</xdr:rowOff>
    </xdr:from>
    <xdr:to>
      <xdr:col>20</xdr:col>
      <xdr:colOff>0</xdr:colOff>
      <xdr:row>12</xdr:row>
      <xdr:rowOff>0</xdr:rowOff>
    </xdr:to>
    <xdr:grpSp>
      <xdr:nvGrpSpPr>
        <xdr:cNvPr id="283" name="グループ化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GrpSpPr/>
      </xdr:nvGrpSpPr>
      <xdr:grpSpPr>
        <a:xfrm rot="10800000">
          <a:off x="3440723" y="1219199"/>
          <a:ext cx="178777" cy="190501"/>
          <a:chOff x="926325" y="196964"/>
          <a:chExt cx="235908" cy="200601"/>
        </a:xfrm>
      </xdr:grpSpPr>
      <xdr:sp macro="" textlink="">
        <xdr:nvSpPr>
          <xdr:cNvPr id="284" name="楕円 283">
            <a:extLst>
              <a:ext uri="{FF2B5EF4-FFF2-40B4-BE49-F238E27FC236}">
                <a16:creationId xmlns:a16="http://schemas.microsoft.com/office/drawing/2014/main" id="{00000000-0008-0000-0500-00001C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85" name="直線コネクタ 284">
            <a:extLst>
              <a:ext uri="{FF2B5EF4-FFF2-40B4-BE49-F238E27FC236}">
                <a16:creationId xmlns:a16="http://schemas.microsoft.com/office/drawing/2014/main" id="{00000000-0008-0000-0500-00001D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直線コネクタ 285">
            <a:extLst>
              <a:ext uri="{FF2B5EF4-FFF2-40B4-BE49-F238E27FC236}">
                <a16:creationId xmlns:a16="http://schemas.microsoft.com/office/drawing/2014/main" id="{00000000-0008-0000-0500-00001E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7" name="正方形/長方形 286">
            <a:extLst>
              <a:ext uri="{FF2B5EF4-FFF2-40B4-BE49-F238E27FC236}">
                <a16:creationId xmlns:a16="http://schemas.microsoft.com/office/drawing/2014/main" id="{00000000-0008-0000-0500-00001F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8" name="正方形/長方形 287">
            <a:extLst>
              <a:ext uri="{FF2B5EF4-FFF2-40B4-BE49-F238E27FC236}">
                <a16:creationId xmlns:a16="http://schemas.microsoft.com/office/drawing/2014/main" id="{00000000-0008-0000-0500-000020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4</xdr:row>
      <xdr:rowOff>0</xdr:rowOff>
    </xdr:from>
    <xdr:to>
      <xdr:col>19</xdr:col>
      <xdr:colOff>0</xdr:colOff>
      <xdr:row>9</xdr:row>
      <xdr:rowOff>0</xdr:rowOff>
    </xdr:to>
    <xdr:cxnSp macro="">
      <xdr:nvCxnSpPr>
        <xdr:cNvPr id="290" name="直線コネクタ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CxnSpPr/>
      </xdr:nvCxnSpPr>
      <xdr:spPr>
        <a:xfrm>
          <a:off x="3406588" y="649941"/>
          <a:ext cx="0" cy="50426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173855</xdr:colOff>
      <xdr:row>4</xdr:row>
      <xdr:rowOff>0</xdr:rowOff>
    </xdr:from>
    <xdr:to>
      <xdr:col>34</xdr:col>
      <xdr:colOff>0</xdr:colOff>
      <xdr:row>4</xdr:row>
      <xdr:rowOff>1966</xdr:rowOff>
    </xdr:to>
    <xdr:cxnSp macro="">
      <xdr:nvCxnSpPr>
        <xdr:cNvPr id="297" name="直線コネクタ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/>
      </xdr:nvCxnSpPr>
      <xdr:spPr>
        <a:xfrm flipV="1">
          <a:off x="3401149" y="649941"/>
          <a:ext cx="2694851" cy="196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4</xdr:row>
      <xdr:rowOff>0</xdr:rowOff>
    </xdr:from>
    <xdr:to>
      <xdr:col>34</xdr:col>
      <xdr:colOff>7327</xdr:colOff>
      <xdr:row>9</xdr:row>
      <xdr:rowOff>0</xdr:rowOff>
    </xdr:to>
    <xdr:cxnSp macro="">
      <xdr:nvCxnSpPr>
        <xdr:cNvPr id="299" name="直線コネクタ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6227885" y="644769"/>
          <a:ext cx="7327" cy="4762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</xdr:row>
      <xdr:rowOff>0</xdr:rowOff>
    </xdr:from>
    <xdr:to>
      <xdr:col>35</xdr:col>
      <xdr:colOff>0</xdr:colOff>
      <xdr:row>9</xdr:row>
      <xdr:rowOff>0</xdr:rowOff>
    </xdr:to>
    <xdr:cxnSp macro="">
      <xdr:nvCxnSpPr>
        <xdr:cNvPr id="300" name="直線コネクタ 299">
          <a:extLst>
            <a:ext uri="{FF2B5EF4-FFF2-40B4-BE49-F238E27FC236}">
              <a16:creationId xmlns:a16="http://schemas.microsoft.com/office/drawing/2014/main" id="{00000000-0008-0000-0500-00002C010000}"/>
            </a:ext>
          </a:extLst>
        </xdr:cNvPr>
        <xdr:cNvCxnSpPr/>
      </xdr:nvCxnSpPr>
      <xdr:spPr>
        <a:xfrm>
          <a:off x="6227885" y="1121019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956</xdr:colOff>
      <xdr:row>41</xdr:row>
      <xdr:rowOff>95249</xdr:rowOff>
    </xdr:from>
    <xdr:to>
      <xdr:col>20</xdr:col>
      <xdr:colOff>0</xdr:colOff>
      <xdr:row>44</xdr:row>
      <xdr:rowOff>0</xdr:rowOff>
    </xdr:to>
    <xdr:grpSp>
      <xdr:nvGrpSpPr>
        <xdr:cNvPr id="304" name="グループ化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GrpSpPr/>
      </xdr:nvGrpSpPr>
      <xdr:grpSpPr>
        <a:xfrm rot="10800000">
          <a:off x="3439481" y="4267199"/>
          <a:ext cx="180019" cy="190501"/>
          <a:chOff x="926325" y="196964"/>
          <a:chExt cx="235908" cy="200601"/>
        </a:xfrm>
      </xdr:grpSpPr>
      <xdr:sp macro="" textlink="">
        <xdr:nvSpPr>
          <xdr:cNvPr id="305" name="楕円 304">
            <a:extLst>
              <a:ext uri="{FF2B5EF4-FFF2-40B4-BE49-F238E27FC236}">
                <a16:creationId xmlns:a16="http://schemas.microsoft.com/office/drawing/2014/main" id="{00000000-0008-0000-0500-000031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06" name="直線コネクタ 305">
            <a:extLst>
              <a:ext uri="{FF2B5EF4-FFF2-40B4-BE49-F238E27FC236}">
                <a16:creationId xmlns:a16="http://schemas.microsoft.com/office/drawing/2014/main" id="{00000000-0008-0000-0500-000032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直線コネクタ 308">
            <a:extLst>
              <a:ext uri="{FF2B5EF4-FFF2-40B4-BE49-F238E27FC236}">
                <a16:creationId xmlns:a16="http://schemas.microsoft.com/office/drawing/2014/main" id="{00000000-0008-0000-0500-000035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2" name="正方形/長方形 321">
            <a:extLst>
              <a:ext uri="{FF2B5EF4-FFF2-40B4-BE49-F238E27FC236}">
                <a16:creationId xmlns:a16="http://schemas.microsoft.com/office/drawing/2014/main" id="{00000000-0008-0000-0500-000042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3" name="正方形/長方形 322">
            <a:extLst>
              <a:ext uri="{FF2B5EF4-FFF2-40B4-BE49-F238E27FC236}">
                <a16:creationId xmlns:a16="http://schemas.microsoft.com/office/drawing/2014/main" id="{00000000-0008-0000-0500-000043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2468</xdr:colOff>
      <xdr:row>31</xdr:row>
      <xdr:rowOff>0</xdr:rowOff>
    </xdr:from>
    <xdr:to>
      <xdr:col>13</xdr:col>
      <xdr:colOff>182217</xdr:colOff>
      <xdr:row>33</xdr:row>
      <xdr:rowOff>1</xdr:rowOff>
    </xdr:to>
    <xdr:grpSp>
      <xdr:nvGrpSpPr>
        <xdr:cNvPr id="324" name="グループ化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GrpSpPr/>
      </xdr:nvGrpSpPr>
      <xdr:grpSpPr>
        <a:xfrm>
          <a:off x="2355143" y="3219450"/>
          <a:ext cx="179749" cy="190501"/>
          <a:chOff x="926325" y="196964"/>
          <a:chExt cx="235908" cy="200601"/>
        </a:xfrm>
      </xdr:grpSpPr>
      <xdr:sp macro="" textlink="">
        <xdr:nvSpPr>
          <xdr:cNvPr id="326" name="楕円 325">
            <a:extLst>
              <a:ext uri="{FF2B5EF4-FFF2-40B4-BE49-F238E27FC236}">
                <a16:creationId xmlns:a16="http://schemas.microsoft.com/office/drawing/2014/main" id="{00000000-0008-0000-0500-000046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28" name="直線コネクタ 327">
            <a:extLst>
              <a:ext uri="{FF2B5EF4-FFF2-40B4-BE49-F238E27FC236}">
                <a16:creationId xmlns:a16="http://schemas.microsoft.com/office/drawing/2014/main" id="{00000000-0008-0000-0500-000048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直線コネクタ 328">
            <a:extLst>
              <a:ext uri="{FF2B5EF4-FFF2-40B4-BE49-F238E27FC236}">
                <a16:creationId xmlns:a16="http://schemas.microsoft.com/office/drawing/2014/main" id="{00000000-0008-0000-0500-000049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0" name="正方形/長方形 329">
            <a:extLst>
              <a:ext uri="{FF2B5EF4-FFF2-40B4-BE49-F238E27FC236}">
                <a16:creationId xmlns:a16="http://schemas.microsoft.com/office/drawing/2014/main" id="{00000000-0008-0000-0500-00004A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1" name="正方形/長方形 330">
            <a:extLst>
              <a:ext uri="{FF2B5EF4-FFF2-40B4-BE49-F238E27FC236}">
                <a16:creationId xmlns:a16="http://schemas.microsoft.com/office/drawing/2014/main" id="{00000000-0008-0000-0500-00004B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20</xdr:row>
      <xdr:rowOff>0</xdr:rowOff>
    </xdr:from>
    <xdr:to>
      <xdr:col>16</xdr:col>
      <xdr:colOff>956</xdr:colOff>
      <xdr:row>20</xdr:row>
      <xdr:rowOff>1517</xdr:rowOff>
    </xdr:to>
    <xdr:cxnSp macro="">
      <xdr:nvCxnSpPr>
        <xdr:cNvPr id="332" name="直線コネクタ 331">
          <a:extLst>
            <a:ext uri="{FF2B5EF4-FFF2-40B4-BE49-F238E27FC236}">
              <a16:creationId xmlns:a16="http://schemas.microsoft.com/office/drawing/2014/main" id="{00000000-0008-0000-0500-00004C010000}"/>
            </a:ext>
          </a:extLst>
        </xdr:cNvPr>
        <xdr:cNvCxnSpPr/>
      </xdr:nvCxnSpPr>
      <xdr:spPr>
        <a:xfrm>
          <a:off x="2733261" y="2252870"/>
          <a:ext cx="183173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</xdr:row>
      <xdr:rowOff>0</xdr:rowOff>
    </xdr:from>
    <xdr:to>
      <xdr:col>16</xdr:col>
      <xdr:colOff>0</xdr:colOff>
      <xdr:row>32</xdr:row>
      <xdr:rowOff>0</xdr:rowOff>
    </xdr:to>
    <xdr:cxnSp macro="">
      <xdr:nvCxnSpPr>
        <xdr:cNvPr id="333" name="直線コネクタ 332">
          <a:extLst>
            <a:ext uri="{FF2B5EF4-FFF2-40B4-BE49-F238E27FC236}">
              <a16:creationId xmlns:a16="http://schemas.microsoft.com/office/drawing/2014/main" id="{00000000-0008-0000-0500-00004D010000}"/>
            </a:ext>
          </a:extLst>
        </xdr:cNvPr>
        <xdr:cNvCxnSpPr/>
      </xdr:nvCxnSpPr>
      <xdr:spPr>
        <a:xfrm>
          <a:off x="2915478" y="2252870"/>
          <a:ext cx="0" cy="119269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180338</xdr:colOff>
      <xdr:row>32</xdr:row>
      <xdr:rowOff>0</xdr:rowOff>
    </xdr:from>
    <xdr:to>
      <xdr:col>16</xdr:col>
      <xdr:colOff>0</xdr:colOff>
      <xdr:row>32</xdr:row>
      <xdr:rowOff>2053</xdr:rowOff>
    </xdr:to>
    <xdr:cxnSp macro="">
      <xdr:nvCxnSpPr>
        <xdr:cNvPr id="334" name="直線コネクタ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31" idx="3"/>
        </xdr:cNvCxnSpPr>
      </xdr:nvCxnSpPr>
      <xdr:spPr>
        <a:xfrm flipV="1">
          <a:off x="2549164" y="3445565"/>
          <a:ext cx="366314" cy="205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0</xdr:rowOff>
    </xdr:to>
    <xdr:cxnSp macro="">
      <xdr:nvCxnSpPr>
        <xdr:cNvPr id="335" name="直線コネクタ 334">
          <a:extLst>
            <a:ext uri="{FF2B5EF4-FFF2-40B4-BE49-F238E27FC236}">
              <a16:creationId xmlns:a16="http://schemas.microsoft.com/office/drawing/2014/main" id="{00000000-0008-0000-0500-00004F010000}"/>
            </a:ext>
          </a:extLst>
        </xdr:cNvPr>
        <xdr:cNvCxnSpPr/>
      </xdr:nvCxnSpPr>
      <xdr:spPr>
        <a:xfrm>
          <a:off x="2514600" y="2514600"/>
          <a:ext cx="17961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22</xdr:row>
      <xdr:rowOff>99391</xdr:rowOff>
    </xdr:from>
    <xdr:to>
      <xdr:col>32</xdr:col>
      <xdr:colOff>179749</xdr:colOff>
      <xdr:row>25</xdr:row>
      <xdr:rowOff>1</xdr:rowOff>
    </xdr:to>
    <xdr:grpSp>
      <xdr:nvGrpSpPr>
        <xdr:cNvPr id="336" name="グループ化 335">
          <a:extLst>
            <a:ext uri="{FF2B5EF4-FFF2-40B4-BE49-F238E27FC236}">
              <a16:creationId xmlns:a16="http://schemas.microsoft.com/office/drawing/2014/main" id="{00000000-0008-0000-0500-000050010000}"/>
            </a:ext>
          </a:extLst>
        </xdr:cNvPr>
        <xdr:cNvGrpSpPr/>
      </xdr:nvGrpSpPr>
      <xdr:grpSpPr>
        <a:xfrm>
          <a:off x="5791200" y="2461591"/>
          <a:ext cx="179749" cy="186360"/>
          <a:chOff x="926325" y="196964"/>
          <a:chExt cx="235908" cy="200601"/>
        </a:xfrm>
      </xdr:grpSpPr>
      <xdr:sp macro="" textlink="">
        <xdr:nvSpPr>
          <xdr:cNvPr id="337" name="楕円 336">
            <a:extLst>
              <a:ext uri="{FF2B5EF4-FFF2-40B4-BE49-F238E27FC236}">
                <a16:creationId xmlns:a16="http://schemas.microsoft.com/office/drawing/2014/main" id="{00000000-0008-0000-0500-000051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38" name="直線コネクタ 337">
            <a:extLst>
              <a:ext uri="{FF2B5EF4-FFF2-40B4-BE49-F238E27FC236}">
                <a16:creationId xmlns:a16="http://schemas.microsoft.com/office/drawing/2014/main" id="{00000000-0008-0000-0500-000052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直線コネクタ 338">
            <a:extLst>
              <a:ext uri="{FF2B5EF4-FFF2-40B4-BE49-F238E27FC236}">
                <a16:creationId xmlns:a16="http://schemas.microsoft.com/office/drawing/2014/main" id="{00000000-0008-0000-0500-000053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0" name="正方形/長方形 339">
            <a:extLst>
              <a:ext uri="{FF2B5EF4-FFF2-40B4-BE49-F238E27FC236}">
                <a16:creationId xmlns:a16="http://schemas.microsoft.com/office/drawing/2014/main" id="{00000000-0008-0000-0500-000054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1" name="正方形/長方形 340">
            <a:extLst>
              <a:ext uri="{FF2B5EF4-FFF2-40B4-BE49-F238E27FC236}">
                <a16:creationId xmlns:a16="http://schemas.microsoft.com/office/drawing/2014/main" id="{00000000-0008-0000-0500-000055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33</xdr:row>
      <xdr:rowOff>1</xdr:rowOff>
    </xdr:from>
    <xdr:to>
      <xdr:col>14</xdr:col>
      <xdr:colOff>1</xdr:colOff>
      <xdr:row>35</xdr:row>
      <xdr:rowOff>0</xdr:rowOff>
    </xdr:to>
    <xdr:grpSp>
      <xdr:nvGrpSpPr>
        <xdr:cNvPr id="348" name="グループ化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GrpSpPr/>
      </xdr:nvGrpSpPr>
      <xdr:grpSpPr>
        <a:xfrm>
          <a:off x="2352675" y="3409951"/>
          <a:ext cx="180976" cy="190499"/>
          <a:chOff x="458546" y="196417"/>
          <a:chExt cx="116548" cy="191772"/>
        </a:xfrm>
      </xdr:grpSpPr>
      <xdr:grpSp>
        <xdr:nvGrpSpPr>
          <xdr:cNvPr id="349" name="グループ化 348">
            <a:extLst>
              <a:ext uri="{FF2B5EF4-FFF2-40B4-BE49-F238E27FC236}">
                <a16:creationId xmlns:a16="http://schemas.microsoft.com/office/drawing/2014/main" id="{00000000-0008-0000-0500-00005D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51" name="直線コネクタ 350">
              <a:extLst>
                <a:ext uri="{FF2B5EF4-FFF2-40B4-BE49-F238E27FC236}">
                  <a16:creationId xmlns:a16="http://schemas.microsoft.com/office/drawing/2014/main" id="{00000000-0008-0000-0500-00005F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2" name="直線コネクタ 351">
              <a:extLst>
                <a:ext uri="{FF2B5EF4-FFF2-40B4-BE49-F238E27FC236}">
                  <a16:creationId xmlns:a16="http://schemas.microsoft.com/office/drawing/2014/main" id="{00000000-0008-0000-0500-000060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0" name="正方形/長方形 349">
            <a:extLst>
              <a:ext uri="{FF2B5EF4-FFF2-40B4-BE49-F238E27FC236}">
                <a16:creationId xmlns:a16="http://schemas.microsoft.com/office/drawing/2014/main" id="{00000000-0008-0000-0500-00005E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183931</xdr:colOff>
      <xdr:row>38</xdr:row>
      <xdr:rowOff>0</xdr:rowOff>
    </xdr:from>
    <xdr:to>
      <xdr:col>15</xdr:col>
      <xdr:colOff>0</xdr:colOff>
      <xdr:row>39</xdr:row>
      <xdr:rowOff>98534</xdr:rowOff>
    </xdr:to>
    <xdr:grpSp>
      <xdr:nvGrpSpPr>
        <xdr:cNvPr id="353" name="グループ化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GrpSpPr/>
      </xdr:nvGrpSpPr>
      <xdr:grpSpPr>
        <a:xfrm>
          <a:off x="2536606" y="3886200"/>
          <a:ext cx="178019" cy="193784"/>
          <a:chOff x="458546" y="196417"/>
          <a:chExt cx="116548" cy="191772"/>
        </a:xfrm>
      </xdr:grpSpPr>
      <xdr:grpSp>
        <xdr:nvGrpSpPr>
          <xdr:cNvPr id="354" name="グループ化 353">
            <a:extLst>
              <a:ext uri="{FF2B5EF4-FFF2-40B4-BE49-F238E27FC236}">
                <a16:creationId xmlns:a16="http://schemas.microsoft.com/office/drawing/2014/main" id="{00000000-0008-0000-0500-000062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56" name="直線コネクタ 355">
              <a:extLst>
                <a:ext uri="{FF2B5EF4-FFF2-40B4-BE49-F238E27FC236}">
                  <a16:creationId xmlns:a16="http://schemas.microsoft.com/office/drawing/2014/main" id="{00000000-0008-0000-0500-000064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7" name="直線コネクタ 356">
              <a:extLst>
                <a:ext uri="{FF2B5EF4-FFF2-40B4-BE49-F238E27FC236}">
                  <a16:creationId xmlns:a16="http://schemas.microsoft.com/office/drawing/2014/main" id="{00000000-0008-0000-0500-000065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5" name="正方形/長方形 354">
            <a:extLst>
              <a:ext uri="{FF2B5EF4-FFF2-40B4-BE49-F238E27FC236}">
                <a16:creationId xmlns:a16="http://schemas.microsoft.com/office/drawing/2014/main" id="{00000000-0008-0000-0500-000063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</xdr:colOff>
      <xdr:row>34</xdr:row>
      <xdr:rowOff>1</xdr:rowOff>
    </xdr:from>
    <xdr:to>
      <xdr:col>14</xdr:col>
      <xdr:colOff>2413</xdr:colOff>
      <xdr:row>38</xdr:row>
      <xdr:rowOff>98534</xdr:rowOff>
    </xdr:to>
    <xdr:cxnSp macro="">
      <xdr:nvCxnSpPr>
        <xdr:cNvPr id="358" name="直線コネクタ 357">
          <a:extLst>
            <a:ext uri="{FF2B5EF4-FFF2-40B4-BE49-F238E27FC236}">
              <a16:creationId xmlns:a16="http://schemas.microsoft.com/office/drawing/2014/main" id="{00000000-0008-0000-0500-000066010000}"/>
            </a:ext>
          </a:extLst>
        </xdr:cNvPr>
        <xdr:cNvCxnSpPr>
          <a:stCxn id="350" idx="3"/>
          <a:endCxn id="355" idx="1"/>
        </xdr:cNvCxnSpPr>
      </xdr:nvCxnSpPr>
      <xdr:spPr>
        <a:xfrm>
          <a:off x="2575035" y="3612932"/>
          <a:ext cx="2412" cy="4926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182216</xdr:colOff>
      <xdr:row>94</xdr:row>
      <xdr:rowOff>99391</xdr:rowOff>
    </xdr:from>
    <xdr:to>
      <xdr:col>19</xdr:col>
      <xdr:colOff>182217</xdr:colOff>
      <xdr:row>95</xdr:row>
      <xdr:rowOff>1</xdr:rowOff>
    </xdr:to>
    <xdr:cxnSp macro="">
      <xdr:nvCxnSpPr>
        <xdr:cNvPr id="375" name="直線コネクタ 374">
          <a:extLst>
            <a:ext uri="{FF2B5EF4-FFF2-40B4-BE49-F238E27FC236}">
              <a16:creationId xmlns:a16="http://schemas.microsoft.com/office/drawing/2014/main" id="{00000000-0008-0000-0500-000077010000}"/>
            </a:ext>
          </a:extLst>
        </xdr:cNvPr>
        <xdr:cNvCxnSpPr/>
      </xdr:nvCxnSpPr>
      <xdr:spPr>
        <a:xfrm>
          <a:off x="2551042" y="9409043"/>
          <a:ext cx="182218" cy="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182216</xdr:colOff>
      <xdr:row>97</xdr:row>
      <xdr:rowOff>0</xdr:rowOff>
    </xdr:from>
    <xdr:to>
      <xdr:col>19</xdr:col>
      <xdr:colOff>182217</xdr:colOff>
      <xdr:row>97</xdr:row>
      <xdr:rowOff>0</xdr:rowOff>
    </xdr:to>
    <xdr:cxnSp macro="">
      <xdr:nvCxnSpPr>
        <xdr:cNvPr id="376" name="直線コネクタ 375">
          <a:extLst>
            <a:ext uri="{FF2B5EF4-FFF2-40B4-BE49-F238E27FC236}">
              <a16:creationId xmlns:a16="http://schemas.microsoft.com/office/drawing/2014/main" id="{00000000-0008-0000-0500-000078010000}"/>
            </a:ext>
          </a:extLst>
        </xdr:cNvPr>
        <xdr:cNvCxnSpPr/>
      </xdr:nvCxnSpPr>
      <xdr:spPr>
        <a:xfrm>
          <a:off x="2551042" y="9607826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97</xdr:row>
      <xdr:rowOff>0</xdr:rowOff>
    </xdr:from>
    <xdr:to>
      <xdr:col>21</xdr:col>
      <xdr:colOff>956</xdr:colOff>
      <xdr:row>97</xdr:row>
      <xdr:rowOff>1517</xdr:rowOff>
    </xdr:to>
    <xdr:cxnSp macro="">
      <xdr:nvCxnSpPr>
        <xdr:cNvPr id="377" name="直線コネクタ 376">
          <a:extLst>
            <a:ext uri="{FF2B5EF4-FFF2-40B4-BE49-F238E27FC236}">
              <a16:creationId xmlns:a16="http://schemas.microsoft.com/office/drawing/2014/main" id="{00000000-0008-0000-0500-000079010000}"/>
            </a:ext>
          </a:extLst>
        </xdr:cNvPr>
        <xdr:cNvCxnSpPr/>
      </xdr:nvCxnSpPr>
      <xdr:spPr>
        <a:xfrm>
          <a:off x="2733261" y="9607826"/>
          <a:ext cx="183173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182216</xdr:colOff>
      <xdr:row>98</xdr:row>
      <xdr:rowOff>99391</xdr:rowOff>
    </xdr:from>
    <xdr:to>
      <xdr:col>19</xdr:col>
      <xdr:colOff>182217</xdr:colOff>
      <xdr:row>98</xdr:row>
      <xdr:rowOff>99391</xdr:rowOff>
    </xdr:to>
    <xdr:cxnSp macro="">
      <xdr:nvCxnSpPr>
        <xdr:cNvPr id="378" name="直線コネクタ 377">
          <a:extLst>
            <a:ext uri="{FF2B5EF4-FFF2-40B4-BE49-F238E27FC236}">
              <a16:creationId xmlns:a16="http://schemas.microsoft.com/office/drawing/2014/main" id="{00000000-0008-0000-0500-00007A010000}"/>
            </a:ext>
          </a:extLst>
        </xdr:cNvPr>
        <xdr:cNvCxnSpPr/>
      </xdr:nvCxnSpPr>
      <xdr:spPr>
        <a:xfrm>
          <a:off x="2551042" y="9806608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95</xdr:row>
      <xdr:rowOff>1</xdr:rowOff>
    </xdr:from>
    <xdr:to>
      <xdr:col>20</xdr:col>
      <xdr:colOff>0</xdr:colOff>
      <xdr:row>99</xdr:row>
      <xdr:rowOff>0</xdr:rowOff>
    </xdr:to>
    <xdr:cxnSp macro="">
      <xdr:nvCxnSpPr>
        <xdr:cNvPr id="379" name="直線コネクタ 378">
          <a:extLst>
            <a:ext uri="{FF2B5EF4-FFF2-40B4-BE49-F238E27FC236}">
              <a16:creationId xmlns:a16="http://schemas.microsoft.com/office/drawing/2014/main" id="{00000000-0008-0000-0500-00007B010000}"/>
            </a:ext>
          </a:extLst>
        </xdr:cNvPr>
        <xdr:cNvCxnSpPr/>
      </xdr:nvCxnSpPr>
      <xdr:spPr>
        <a:xfrm>
          <a:off x="2733261" y="9409044"/>
          <a:ext cx="0" cy="39756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2468</xdr:colOff>
      <xdr:row>108</xdr:row>
      <xdr:rowOff>4140</xdr:rowOff>
    </xdr:from>
    <xdr:to>
      <xdr:col>19</xdr:col>
      <xdr:colOff>1242</xdr:colOff>
      <xdr:row>110</xdr:row>
      <xdr:rowOff>0</xdr:rowOff>
    </xdr:to>
    <xdr:grpSp>
      <xdr:nvGrpSpPr>
        <xdr:cNvPr id="321" name="グループ化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GrpSpPr/>
      </xdr:nvGrpSpPr>
      <xdr:grpSpPr>
        <a:xfrm>
          <a:off x="3260018" y="10557840"/>
          <a:ext cx="179749" cy="186360"/>
          <a:chOff x="926325" y="196964"/>
          <a:chExt cx="235908" cy="200601"/>
        </a:xfrm>
      </xdr:grpSpPr>
      <xdr:sp macro="" textlink="">
        <xdr:nvSpPr>
          <xdr:cNvPr id="342" name="楕円 341">
            <a:extLst>
              <a:ext uri="{FF2B5EF4-FFF2-40B4-BE49-F238E27FC236}">
                <a16:creationId xmlns:a16="http://schemas.microsoft.com/office/drawing/2014/main" id="{00000000-0008-0000-0500-000056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43" name="直線コネクタ 342">
            <a:extLst>
              <a:ext uri="{FF2B5EF4-FFF2-40B4-BE49-F238E27FC236}">
                <a16:creationId xmlns:a16="http://schemas.microsoft.com/office/drawing/2014/main" id="{00000000-0008-0000-0500-000057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直線コネクタ 343">
            <a:extLst>
              <a:ext uri="{FF2B5EF4-FFF2-40B4-BE49-F238E27FC236}">
                <a16:creationId xmlns:a16="http://schemas.microsoft.com/office/drawing/2014/main" id="{00000000-0008-0000-0500-000058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5" name="正方形/長方形 344">
            <a:extLst>
              <a:ext uri="{FF2B5EF4-FFF2-40B4-BE49-F238E27FC236}">
                <a16:creationId xmlns:a16="http://schemas.microsoft.com/office/drawing/2014/main" id="{00000000-0008-0000-0500-000059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6" name="正方形/長方形 345">
            <a:extLst>
              <a:ext uri="{FF2B5EF4-FFF2-40B4-BE49-F238E27FC236}">
                <a16:creationId xmlns:a16="http://schemas.microsoft.com/office/drawing/2014/main" id="{00000000-0008-0000-0500-00005A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97</xdr:row>
      <xdr:rowOff>858</xdr:rowOff>
    </xdr:from>
    <xdr:to>
      <xdr:col>21</xdr:col>
      <xdr:colOff>0</xdr:colOff>
      <xdr:row>109</xdr:row>
      <xdr:rowOff>0</xdr:rowOff>
    </xdr:to>
    <xdr:cxnSp macro="">
      <xdr:nvCxnSpPr>
        <xdr:cNvPr id="359" name="直線コネクタ 358">
          <a:extLst>
            <a:ext uri="{FF2B5EF4-FFF2-40B4-BE49-F238E27FC236}">
              <a16:creationId xmlns:a16="http://schemas.microsoft.com/office/drawing/2014/main" id="{00000000-0008-0000-0500-000067010000}"/>
            </a:ext>
          </a:extLst>
        </xdr:cNvPr>
        <xdr:cNvCxnSpPr/>
      </xdr:nvCxnSpPr>
      <xdr:spPr>
        <a:xfrm>
          <a:off x="2915478" y="9608684"/>
          <a:ext cx="0" cy="109244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180338</xdr:colOff>
      <xdr:row>108</xdr:row>
      <xdr:rowOff>99390</xdr:rowOff>
    </xdr:from>
    <xdr:to>
      <xdr:col>21</xdr:col>
      <xdr:colOff>0</xdr:colOff>
      <xdr:row>109</xdr:row>
      <xdr:rowOff>2052</xdr:rowOff>
    </xdr:to>
    <xdr:cxnSp macro="">
      <xdr:nvCxnSpPr>
        <xdr:cNvPr id="380" name="直線コネクタ 379">
          <a:extLst>
            <a:ext uri="{FF2B5EF4-FFF2-40B4-BE49-F238E27FC236}">
              <a16:creationId xmlns:a16="http://schemas.microsoft.com/office/drawing/2014/main" id="{00000000-0008-0000-0500-00007C010000}"/>
            </a:ext>
          </a:extLst>
        </xdr:cNvPr>
        <xdr:cNvCxnSpPr>
          <a:stCxn id="346" idx="3"/>
        </xdr:cNvCxnSpPr>
      </xdr:nvCxnSpPr>
      <xdr:spPr>
        <a:xfrm flipV="1">
          <a:off x="2549164" y="10701129"/>
          <a:ext cx="366314" cy="205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110</xdr:row>
      <xdr:rowOff>0</xdr:rowOff>
    </xdr:from>
    <xdr:to>
      <xdr:col>19</xdr:col>
      <xdr:colOff>1</xdr:colOff>
      <xdr:row>112</xdr:row>
      <xdr:rowOff>4140</xdr:rowOff>
    </xdr:to>
    <xdr:grpSp>
      <xdr:nvGrpSpPr>
        <xdr:cNvPr id="382" name="グループ化 381">
          <a:extLst>
            <a:ext uri="{FF2B5EF4-FFF2-40B4-BE49-F238E27FC236}">
              <a16:creationId xmlns:a16="http://schemas.microsoft.com/office/drawing/2014/main" id="{00000000-0008-0000-0500-00007E010000}"/>
            </a:ext>
          </a:extLst>
        </xdr:cNvPr>
        <xdr:cNvGrpSpPr/>
      </xdr:nvGrpSpPr>
      <xdr:grpSpPr>
        <a:xfrm>
          <a:off x="3257550" y="10744200"/>
          <a:ext cx="180976" cy="194640"/>
          <a:chOff x="458546" y="196417"/>
          <a:chExt cx="116548" cy="191772"/>
        </a:xfrm>
      </xdr:grpSpPr>
      <xdr:grpSp>
        <xdr:nvGrpSpPr>
          <xdr:cNvPr id="383" name="グループ化 382">
            <a:extLst>
              <a:ext uri="{FF2B5EF4-FFF2-40B4-BE49-F238E27FC236}">
                <a16:creationId xmlns:a16="http://schemas.microsoft.com/office/drawing/2014/main" id="{00000000-0008-0000-0500-00007F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85" name="直線コネクタ 384">
              <a:extLst>
                <a:ext uri="{FF2B5EF4-FFF2-40B4-BE49-F238E27FC236}">
                  <a16:creationId xmlns:a16="http://schemas.microsoft.com/office/drawing/2014/main" id="{00000000-0008-0000-0500-000081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直線コネクタ 385">
              <a:extLst>
                <a:ext uri="{FF2B5EF4-FFF2-40B4-BE49-F238E27FC236}">
                  <a16:creationId xmlns:a16="http://schemas.microsoft.com/office/drawing/2014/main" id="{00000000-0008-0000-0500-000082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84" name="正方形/長方形 383">
            <a:extLst>
              <a:ext uri="{FF2B5EF4-FFF2-40B4-BE49-F238E27FC236}">
                <a16:creationId xmlns:a16="http://schemas.microsoft.com/office/drawing/2014/main" id="{00000000-0008-0000-0500-000080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1714</xdr:colOff>
      <xdr:row>112</xdr:row>
      <xdr:rowOff>0</xdr:rowOff>
    </xdr:from>
    <xdr:to>
      <xdr:col>20</xdr:col>
      <xdr:colOff>2198</xdr:colOff>
      <xdr:row>113</xdr:row>
      <xdr:rowOff>94392</xdr:rowOff>
    </xdr:to>
    <xdr:grpSp>
      <xdr:nvGrpSpPr>
        <xdr:cNvPr id="387" name="グループ化 386">
          <a:extLst>
            <a:ext uri="{FF2B5EF4-FFF2-40B4-BE49-F238E27FC236}">
              <a16:creationId xmlns:a16="http://schemas.microsoft.com/office/drawing/2014/main" id="{00000000-0008-0000-0500-000083010000}"/>
            </a:ext>
          </a:extLst>
        </xdr:cNvPr>
        <xdr:cNvGrpSpPr/>
      </xdr:nvGrpSpPr>
      <xdr:grpSpPr>
        <a:xfrm>
          <a:off x="3440239" y="10934700"/>
          <a:ext cx="181459" cy="189642"/>
          <a:chOff x="458546" y="196417"/>
          <a:chExt cx="116548" cy="191772"/>
        </a:xfrm>
      </xdr:grpSpPr>
      <xdr:grpSp>
        <xdr:nvGrpSpPr>
          <xdr:cNvPr id="388" name="グループ化 387">
            <a:extLst>
              <a:ext uri="{FF2B5EF4-FFF2-40B4-BE49-F238E27FC236}">
                <a16:creationId xmlns:a16="http://schemas.microsoft.com/office/drawing/2014/main" id="{00000000-0008-0000-0500-000084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90" name="直線コネクタ 389">
              <a:extLst>
                <a:ext uri="{FF2B5EF4-FFF2-40B4-BE49-F238E27FC236}">
                  <a16:creationId xmlns:a16="http://schemas.microsoft.com/office/drawing/2014/main" id="{00000000-0008-0000-0500-000086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1" name="直線コネクタ 390">
              <a:extLst>
                <a:ext uri="{FF2B5EF4-FFF2-40B4-BE49-F238E27FC236}">
                  <a16:creationId xmlns:a16="http://schemas.microsoft.com/office/drawing/2014/main" id="{00000000-0008-0000-0500-000087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89" name="正方形/長方形 388">
            <a:extLst>
              <a:ext uri="{FF2B5EF4-FFF2-40B4-BE49-F238E27FC236}">
                <a16:creationId xmlns:a16="http://schemas.microsoft.com/office/drawing/2014/main" id="{00000000-0008-0000-0500-000085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</xdr:colOff>
      <xdr:row>111</xdr:row>
      <xdr:rowOff>2070</xdr:rowOff>
    </xdr:from>
    <xdr:to>
      <xdr:col>19</xdr:col>
      <xdr:colOff>4095</xdr:colOff>
      <xdr:row>112</xdr:row>
      <xdr:rowOff>94821</xdr:rowOff>
    </xdr:to>
    <xdr:cxnSp macro="">
      <xdr:nvCxnSpPr>
        <xdr:cNvPr id="392" name="直線コネクタ 391">
          <a:extLst>
            <a:ext uri="{FF2B5EF4-FFF2-40B4-BE49-F238E27FC236}">
              <a16:creationId xmlns:a16="http://schemas.microsoft.com/office/drawing/2014/main" id="{00000000-0008-0000-0500-000088010000}"/>
            </a:ext>
          </a:extLst>
        </xdr:cNvPr>
        <xdr:cNvCxnSpPr>
          <a:stCxn id="384" idx="3"/>
          <a:endCxn id="389" idx="1"/>
        </xdr:cNvCxnSpPr>
      </xdr:nvCxnSpPr>
      <xdr:spPr>
        <a:xfrm>
          <a:off x="5678366" y="10838589"/>
          <a:ext cx="4094" cy="1880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94</xdr:row>
      <xdr:rowOff>4140</xdr:rowOff>
    </xdr:from>
    <xdr:to>
      <xdr:col>18</xdr:col>
      <xdr:colOff>179749</xdr:colOff>
      <xdr:row>96</xdr:row>
      <xdr:rowOff>0</xdr:rowOff>
    </xdr:to>
    <xdr:grpSp>
      <xdr:nvGrpSpPr>
        <xdr:cNvPr id="393" name="グループ化 392">
          <a:extLst>
            <a:ext uri="{FF2B5EF4-FFF2-40B4-BE49-F238E27FC236}">
              <a16:creationId xmlns:a16="http://schemas.microsoft.com/office/drawing/2014/main" id="{00000000-0008-0000-0500-000089010000}"/>
            </a:ext>
          </a:extLst>
        </xdr:cNvPr>
        <xdr:cNvGrpSpPr/>
      </xdr:nvGrpSpPr>
      <xdr:grpSpPr>
        <a:xfrm>
          <a:off x="3257550" y="9224340"/>
          <a:ext cx="179749" cy="186360"/>
          <a:chOff x="926325" y="196964"/>
          <a:chExt cx="235908" cy="200601"/>
        </a:xfrm>
      </xdr:grpSpPr>
      <xdr:sp macro="" textlink="">
        <xdr:nvSpPr>
          <xdr:cNvPr id="394" name="楕円 393">
            <a:extLst>
              <a:ext uri="{FF2B5EF4-FFF2-40B4-BE49-F238E27FC236}">
                <a16:creationId xmlns:a16="http://schemas.microsoft.com/office/drawing/2014/main" id="{00000000-0008-0000-0500-00008A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95" name="直線コネクタ 394">
            <a:extLst>
              <a:ext uri="{FF2B5EF4-FFF2-40B4-BE49-F238E27FC236}">
                <a16:creationId xmlns:a16="http://schemas.microsoft.com/office/drawing/2014/main" id="{00000000-0008-0000-0500-00008B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直線コネクタ 395">
            <a:extLst>
              <a:ext uri="{FF2B5EF4-FFF2-40B4-BE49-F238E27FC236}">
                <a16:creationId xmlns:a16="http://schemas.microsoft.com/office/drawing/2014/main" id="{00000000-0008-0000-0500-00008C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7" name="正方形/長方形 396">
            <a:extLst>
              <a:ext uri="{FF2B5EF4-FFF2-40B4-BE49-F238E27FC236}">
                <a16:creationId xmlns:a16="http://schemas.microsoft.com/office/drawing/2014/main" id="{00000000-0008-0000-0500-00008D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" name="正方形/長方形 397">
            <a:extLst>
              <a:ext uri="{FF2B5EF4-FFF2-40B4-BE49-F238E27FC236}">
                <a16:creationId xmlns:a16="http://schemas.microsoft.com/office/drawing/2014/main" id="{00000000-0008-0000-0500-00008E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98</xdr:row>
      <xdr:rowOff>4140</xdr:rowOff>
    </xdr:from>
    <xdr:to>
      <xdr:col>18</xdr:col>
      <xdr:colOff>179749</xdr:colOff>
      <xdr:row>100</xdr:row>
      <xdr:rowOff>0</xdr:rowOff>
    </xdr:to>
    <xdr:grpSp>
      <xdr:nvGrpSpPr>
        <xdr:cNvPr id="405" name="グループ化 404">
          <a:extLst>
            <a:ext uri="{FF2B5EF4-FFF2-40B4-BE49-F238E27FC236}">
              <a16:creationId xmlns:a16="http://schemas.microsoft.com/office/drawing/2014/main" id="{00000000-0008-0000-0500-000095010000}"/>
            </a:ext>
          </a:extLst>
        </xdr:cNvPr>
        <xdr:cNvGrpSpPr/>
      </xdr:nvGrpSpPr>
      <xdr:grpSpPr>
        <a:xfrm>
          <a:off x="3257550" y="9605340"/>
          <a:ext cx="179749" cy="186360"/>
          <a:chOff x="926325" y="196964"/>
          <a:chExt cx="235908" cy="200601"/>
        </a:xfrm>
      </xdr:grpSpPr>
      <xdr:sp macro="" textlink="">
        <xdr:nvSpPr>
          <xdr:cNvPr id="406" name="楕円 405">
            <a:extLst>
              <a:ext uri="{FF2B5EF4-FFF2-40B4-BE49-F238E27FC236}">
                <a16:creationId xmlns:a16="http://schemas.microsoft.com/office/drawing/2014/main" id="{00000000-0008-0000-0500-000096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07" name="直線コネクタ 406">
            <a:extLst>
              <a:ext uri="{FF2B5EF4-FFF2-40B4-BE49-F238E27FC236}">
                <a16:creationId xmlns:a16="http://schemas.microsoft.com/office/drawing/2014/main" id="{00000000-0008-0000-0500-000097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8" name="直線コネクタ 407">
            <a:extLst>
              <a:ext uri="{FF2B5EF4-FFF2-40B4-BE49-F238E27FC236}">
                <a16:creationId xmlns:a16="http://schemas.microsoft.com/office/drawing/2014/main" id="{00000000-0008-0000-0500-000098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9" name="正方形/長方形 408">
            <a:extLst>
              <a:ext uri="{FF2B5EF4-FFF2-40B4-BE49-F238E27FC236}">
                <a16:creationId xmlns:a16="http://schemas.microsoft.com/office/drawing/2014/main" id="{00000000-0008-0000-0500-000099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0" name="正方形/長方形 409">
            <a:extLst>
              <a:ext uri="{FF2B5EF4-FFF2-40B4-BE49-F238E27FC236}">
                <a16:creationId xmlns:a16="http://schemas.microsoft.com/office/drawing/2014/main" id="{00000000-0008-0000-0500-00009A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179749</xdr:colOff>
      <xdr:row>20</xdr:row>
      <xdr:rowOff>1</xdr:rowOff>
    </xdr:to>
    <xdr:grpSp>
      <xdr:nvGrpSpPr>
        <xdr:cNvPr id="411" name="グループ化 410">
          <a:extLst>
            <a:ext uri="{FF2B5EF4-FFF2-40B4-BE49-F238E27FC236}">
              <a16:creationId xmlns:a16="http://schemas.microsoft.com/office/drawing/2014/main" id="{00000000-0008-0000-0500-00009B010000}"/>
            </a:ext>
          </a:extLst>
        </xdr:cNvPr>
        <xdr:cNvGrpSpPr/>
      </xdr:nvGrpSpPr>
      <xdr:grpSpPr>
        <a:xfrm>
          <a:off x="2352675" y="1981200"/>
          <a:ext cx="179749" cy="190501"/>
          <a:chOff x="926325" y="196964"/>
          <a:chExt cx="235908" cy="200601"/>
        </a:xfrm>
      </xdr:grpSpPr>
      <xdr:sp macro="" textlink="">
        <xdr:nvSpPr>
          <xdr:cNvPr id="412" name="楕円 411">
            <a:extLst>
              <a:ext uri="{FF2B5EF4-FFF2-40B4-BE49-F238E27FC236}">
                <a16:creationId xmlns:a16="http://schemas.microsoft.com/office/drawing/2014/main" id="{00000000-0008-0000-0500-00009C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3" name="直線コネクタ 412">
            <a:extLst>
              <a:ext uri="{FF2B5EF4-FFF2-40B4-BE49-F238E27FC236}">
                <a16:creationId xmlns:a16="http://schemas.microsoft.com/office/drawing/2014/main" id="{00000000-0008-0000-0500-00009D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直線コネクタ 413">
            <a:extLst>
              <a:ext uri="{FF2B5EF4-FFF2-40B4-BE49-F238E27FC236}">
                <a16:creationId xmlns:a16="http://schemas.microsoft.com/office/drawing/2014/main" id="{00000000-0008-0000-0500-00009E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5" name="正方形/長方形 414">
            <a:extLst>
              <a:ext uri="{FF2B5EF4-FFF2-40B4-BE49-F238E27FC236}">
                <a16:creationId xmlns:a16="http://schemas.microsoft.com/office/drawing/2014/main" id="{00000000-0008-0000-0500-00009F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6" name="正方形/長方形 415">
            <a:extLst>
              <a:ext uri="{FF2B5EF4-FFF2-40B4-BE49-F238E27FC236}">
                <a16:creationId xmlns:a16="http://schemas.microsoft.com/office/drawing/2014/main" id="{00000000-0008-0000-0500-0000A0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19</xdr:row>
      <xdr:rowOff>99391</xdr:rowOff>
    </xdr:from>
    <xdr:to>
      <xdr:col>13</xdr:col>
      <xdr:colOff>179749</xdr:colOff>
      <xdr:row>22</xdr:row>
      <xdr:rowOff>1</xdr:rowOff>
    </xdr:to>
    <xdr:grpSp>
      <xdr:nvGrpSpPr>
        <xdr:cNvPr id="417" name="グループ化 416">
          <a:extLst>
            <a:ext uri="{FF2B5EF4-FFF2-40B4-BE49-F238E27FC236}">
              <a16:creationId xmlns:a16="http://schemas.microsoft.com/office/drawing/2014/main" id="{00000000-0008-0000-0500-0000A1010000}"/>
            </a:ext>
          </a:extLst>
        </xdr:cNvPr>
        <xdr:cNvGrpSpPr/>
      </xdr:nvGrpSpPr>
      <xdr:grpSpPr>
        <a:xfrm>
          <a:off x="2352675" y="2175841"/>
          <a:ext cx="179749" cy="186360"/>
          <a:chOff x="926325" y="196964"/>
          <a:chExt cx="235908" cy="200601"/>
        </a:xfrm>
      </xdr:grpSpPr>
      <xdr:sp macro="" textlink="">
        <xdr:nvSpPr>
          <xdr:cNvPr id="418" name="楕円 417">
            <a:extLst>
              <a:ext uri="{FF2B5EF4-FFF2-40B4-BE49-F238E27FC236}">
                <a16:creationId xmlns:a16="http://schemas.microsoft.com/office/drawing/2014/main" id="{00000000-0008-0000-0500-0000A2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9" name="直線コネクタ 418">
            <a:extLst>
              <a:ext uri="{FF2B5EF4-FFF2-40B4-BE49-F238E27FC236}">
                <a16:creationId xmlns:a16="http://schemas.microsoft.com/office/drawing/2014/main" id="{00000000-0008-0000-0500-0000A3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0" name="直線コネクタ 419">
            <a:extLst>
              <a:ext uri="{FF2B5EF4-FFF2-40B4-BE49-F238E27FC236}">
                <a16:creationId xmlns:a16="http://schemas.microsoft.com/office/drawing/2014/main" id="{00000000-0008-0000-0500-0000A4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1" name="正方形/長方形 420">
            <a:extLst>
              <a:ext uri="{FF2B5EF4-FFF2-40B4-BE49-F238E27FC236}">
                <a16:creationId xmlns:a16="http://schemas.microsoft.com/office/drawing/2014/main" id="{00000000-0008-0000-0500-0000A5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2" name="正方形/長方形 421">
            <a:extLst>
              <a:ext uri="{FF2B5EF4-FFF2-40B4-BE49-F238E27FC236}">
                <a16:creationId xmlns:a16="http://schemas.microsoft.com/office/drawing/2014/main" id="{00000000-0008-0000-0500-0000A6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</xdr:row>
      <xdr:rowOff>99390</xdr:rowOff>
    </xdr:from>
    <xdr:to>
      <xdr:col>13</xdr:col>
      <xdr:colOff>179749</xdr:colOff>
      <xdr:row>24</xdr:row>
      <xdr:rowOff>0</xdr:rowOff>
    </xdr:to>
    <xdr:grpSp>
      <xdr:nvGrpSpPr>
        <xdr:cNvPr id="423" name="グループ化 422">
          <a:extLst>
            <a:ext uri="{FF2B5EF4-FFF2-40B4-BE49-F238E27FC236}">
              <a16:creationId xmlns:a16="http://schemas.microsoft.com/office/drawing/2014/main" id="{00000000-0008-0000-0500-0000A7010000}"/>
            </a:ext>
          </a:extLst>
        </xdr:cNvPr>
        <xdr:cNvGrpSpPr/>
      </xdr:nvGrpSpPr>
      <xdr:grpSpPr>
        <a:xfrm>
          <a:off x="2352675" y="2366340"/>
          <a:ext cx="179749" cy="186360"/>
          <a:chOff x="926325" y="196964"/>
          <a:chExt cx="235908" cy="200601"/>
        </a:xfrm>
      </xdr:grpSpPr>
      <xdr:sp macro="" textlink="">
        <xdr:nvSpPr>
          <xdr:cNvPr id="424" name="楕円 423">
            <a:extLst>
              <a:ext uri="{FF2B5EF4-FFF2-40B4-BE49-F238E27FC236}">
                <a16:creationId xmlns:a16="http://schemas.microsoft.com/office/drawing/2014/main" id="{00000000-0008-0000-0500-0000A8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25" name="直線コネクタ 424">
            <a:extLst>
              <a:ext uri="{FF2B5EF4-FFF2-40B4-BE49-F238E27FC236}">
                <a16:creationId xmlns:a16="http://schemas.microsoft.com/office/drawing/2014/main" id="{00000000-0008-0000-0500-0000A9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6" name="直線コネクタ 425">
            <a:extLst>
              <a:ext uri="{FF2B5EF4-FFF2-40B4-BE49-F238E27FC236}">
                <a16:creationId xmlns:a16="http://schemas.microsoft.com/office/drawing/2014/main" id="{00000000-0008-0000-0500-0000AA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7" name="正方形/長方形 426">
            <a:extLst>
              <a:ext uri="{FF2B5EF4-FFF2-40B4-BE49-F238E27FC236}">
                <a16:creationId xmlns:a16="http://schemas.microsoft.com/office/drawing/2014/main" id="{00000000-0008-0000-0500-0000AB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正方形/長方形 427">
            <a:extLst>
              <a:ext uri="{FF2B5EF4-FFF2-40B4-BE49-F238E27FC236}">
                <a16:creationId xmlns:a16="http://schemas.microsoft.com/office/drawing/2014/main" id="{00000000-0008-0000-0500-0000AC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179749</xdr:colOff>
      <xdr:row>18</xdr:row>
      <xdr:rowOff>1</xdr:rowOff>
    </xdr:to>
    <xdr:grpSp>
      <xdr:nvGrpSpPr>
        <xdr:cNvPr id="429" name="グループ化 428">
          <a:extLst>
            <a:ext uri="{FF2B5EF4-FFF2-40B4-BE49-F238E27FC236}">
              <a16:creationId xmlns:a16="http://schemas.microsoft.com/office/drawing/2014/main" id="{00000000-0008-0000-0500-0000AD010000}"/>
            </a:ext>
          </a:extLst>
        </xdr:cNvPr>
        <xdr:cNvGrpSpPr/>
      </xdr:nvGrpSpPr>
      <xdr:grpSpPr>
        <a:xfrm>
          <a:off x="2352675" y="1790700"/>
          <a:ext cx="179749" cy="190501"/>
          <a:chOff x="926325" y="196964"/>
          <a:chExt cx="235908" cy="200601"/>
        </a:xfrm>
      </xdr:grpSpPr>
      <xdr:sp macro="" textlink="">
        <xdr:nvSpPr>
          <xdr:cNvPr id="430" name="楕円 429">
            <a:extLst>
              <a:ext uri="{FF2B5EF4-FFF2-40B4-BE49-F238E27FC236}">
                <a16:creationId xmlns:a16="http://schemas.microsoft.com/office/drawing/2014/main" id="{00000000-0008-0000-0500-0000AE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31" name="直線コネクタ 430">
            <a:extLst>
              <a:ext uri="{FF2B5EF4-FFF2-40B4-BE49-F238E27FC236}">
                <a16:creationId xmlns:a16="http://schemas.microsoft.com/office/drawing/2014/main" id="{00000000-0008-0000-0500-0000AF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2" name="直線コネクタ 431">
            <a:extLst>
              <a:ext uri="{FF2B5EF4-FFF2-40B4-BE49-F238E27FC236}">
                <a16:creationId xmlns:a16="http://schemas.microsoft.com/office/drawing/2014/main" id="{00000000-0008-0000-0500-0000B0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3" name="正方形/長方形 432">
            <a:extLst>
              <a:ext uri="{FF2B5EF4-FFF2-40B4-BE49-F238E27FC236}">
                <a16:creationId xmlns:a16="http://schemas.microsoft.com/office/drawing/2014/main" id="{00000000-0008-0000-0500-0000B1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4" name="正方形/長方形 433">
            <a:extLst>
              <a:ext uri="{FF2B5EF4-FFF2-40B4-BE49-F238E27FC236}">
                <a16:creationId xmlns:a16="http://schemas.microsoft.com/office/drawing/2014/main" id="{00000000-0008-0000-0500-0000B2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179749</xdr:colOff>
      <xdr:row>16</xdr:row>
      <xdr:rowOff>2</xdr:rowOff>
    </xdr:to>
    <xdr:grpSp>
      <xdr:nvGrpSpPr>
        <xdr:cNvPr id="435" name="グループ化 434">
          <a:extLst>
            <a:ext uri="{FF2B5EF4-FFF2-40B4-BE49-F238E27FC236}">
              <a16:creationId xmlns:a16="http://schemas.microsoft.com/office/drawing/2014/main" id="{00000000-0008-0000-0500-0000B3010000}"/>
            </a:ext>
          </a:extLst>
        </xdr:cNvPr>
        <xdr:cNvGrpSpPr/>
      </xdr:nvGrpSpPr>
      <xdr:grpSpPr>
        <a:xfrm>
          <a:off x="2352675" y="1600200"/>
          <a:ext cx="179749" cy="190502"/>
          <a:chOff x="926325" y="196964"/>
          <a:chExt cx="235908" cy="200601"/>
        </a:xfrm>
      </xdr:grpSpPr>
      <xdr:sp macro="" textlink="">
        <xdr:nvSpPr>
          <xdr:cNvPr id="436" name="楕円 435">
            <a:extLst>
              <a:ext uri="{FF2B5EF4-FFF2-40B4-BE49-F238E27FC236}">
                <a16:creationId xmlns:a16="http://schemas.microsoft.com/office/drawing/2014/main" id="{00000000-0008-0000-0500-0000B4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37" name="直線コネクタ 436">
            <a:extLst>
              <a:ext uri="{FF2B5EF4-FFF2-40B4-BE49-F238E27FC236}">
                <a16:creationId xmlns:a16="http://schemas.microsoft.com/office/drawing/2014/main" id="{00000000-0008-0000-0500-0000B5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直線コネクタ 437">
            <a:extLst>
              <a:ext uri="{FF2B5EF4-FFF2-40B4-BE49-F238E27FC236}">
                <a16:creationId xmlns:a16="http://schemas.microsoft.com/office/drawing/2014/main" id="{00000000-0008-0000-0500-0000B6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9" name="正方形/長方形 438">
            <a:extLst>
              <a:ext uri="{FF2B5EF4-FFF2-40B4-BE49-F238E27FC236}">
                <a16:creationId xmlns:a16="http://schemas.microsoft.com/office/drawing/2014/main" id="{00000000-0008-0000-0500-0000B7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0" name="正方形/長方形 439">
            <a:extLst>
              <a:ext uri="{FF2B5EF4-FFF2-40B4-BE49-F238E27FC236}">
                <a16:creationId xmlns:a16="http://schemas.microsoft.com/office/drawing/2014/main" id="{00000000-0008-0000-0500-0000B8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179749</xdr:colOff>
      <xdr:row>14</xdr:row>
      <xdr:rowOff>1</xdr:rowOff>
    </xdr:to>
    <xdr:grpSp>
      <xdr:nvGrpSpPr>
        <xdr:cNvPr id="441" name="グループ化 440">
          <a:extLst>
            <a:ext uri="{FF2B5EF4-FFF2-40B4-BE49-F238E27FC236}">
              <a16:creationId xmlns:a16="http://schemas.microsoft.com/office/drawing/2014/main" id="{00000000-0008-0000-0500-0000B9010000}"/>
            </a:ext>
          </a:extLst>
        </xdr:cNvPr>
        <xdr:cNvGrpSpPr/>
      </xdr:nvGrpSpPr>
      <xdr:grpSpPr>
        <a:xfrm>
          <a:off x="2352675" y="1409700"/>
          <a:ext cx="179749" cy="190501"/>
          <a:chOff x="926325" y="196964"/>
          <a:chExt cx="235908" cy="200601"/>
        </a:xfrm>
      </xdr:grpSpPr>
      <xdr:sp macro="" textlink="">
        <xdr:nvSpPr>
          <xdr:cNvPr id="442" name="楕円 441">
            <a:extLst>
              <a:ext uri="{FF2B5EF4-FFF2-40B4-BE49-F238E27FC236}">
                <a16:creationId xmlns:a16="http://schemas.microsoft.com/office/drawing/2014/main" id="{00000000-0008-0000-0500-0000BA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43" name="直線コネクタ 442">
            <a:extLst>
              <a:ext uri="{FF2B5EF4-FFF2-40B4-BE49-F238E27FC236}">
                <a16:creationId xmlns:a16="http://schemas.microsoft.com/office/drawing/2014/main" id="{00000000-0008-0000-0500-0000BB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直線コネクタ 443">
            <a:extLst>
              <a:ext uri="{FF2B5EF4-FFF2-40B4-BE49-F238E27FC236}">
                <a16:creationId xmlns:a16="http://schemas.microsoft.com/office/drawing/2014/main" id="{00000000-0008-0000-0500-0000BC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正方形/長方形 444">
            <a:extLst>
              <a:ext uri="{FF2B5EF4-FFF2-40B4-BE49-F238E27FC236}">
                <a16:creationId xmlns:a16="http://schemas.microsoft.com/office/drawing/2014/main" id="{00000000-0008-0000-0500-0000BD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6" name="正方形/長方形 445">
            <a:extLst>
              <a:ext uri="{FF2B5EF4-FFF2-40B4-BE49-F238E27FC236}">
                <a16:creationId xmlns:a16="http://schemas.microsoft.com/office/drawing/2014/main" id="{00000000-0008-0000-0500-0000BE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179749</xdr:colOff>
      <xdr:row>12</xdr:row>
      <xdr:rowOff>2</xdr:rowOff>
    </xdr:to>
    <xdr:grpSp>
      <xdr:nvGrpSpPr>
        <xdr:cNvPr id="447" name="グループ化 446">
          <a:extLst>
            <a:ext uri="{FF2B5EF4-FFF2-40B4-BE49-F238E27FC236}">
              <a16:creationId xmlns:a16="http://schemas.microsoft.com/office/drawing/2014/main" id="{00000000-0008-0000-0500-0000BF010000}"/>
            </a:ext>
          </a:extLst>
        </xdr:cNvPr>
        <xdr:cNvGrpSpPr/>
      </xdr:nvGrpSpPr>
      <xdr:grpSpPr>
        <a:xfrm>
          <a:off x="2352675" y="1219200"/>
          <a:ext cx="179749" cy="190502"/>
          <a:chOff x="926325" y="196964"/>
          <a:chExt cx="235908" cy="200601"/>
        </a:xfrm>
      </xdr:grpSpPr>
      <xdr:sp macro="" textlink="">
        <xdr:nvSpPr>
          <xdr:cNvPr id="448" name="楕円 447">
            <a:extLst>
              <a:ext uri="{FF2B5EF4-FFF2-40B4-BE49-F238E27FC236}">
                <a16:creationId xmlns:a16="http://schemas.microsoft.com/office/drawing/2014/main" id="{00000000-0008-0000-0500-0000C0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49" name="直線コネクタ 448">
            <a:extLst>
              <a:ext uri="{FF2B5EF4-FFF2-40B4-BE49-F238E27FC236}">
                <a16:creationId xmlns:a16="http://schemas.microsoft.com/office/drawing/2014/main" id="{00000000-0008-0000-0500-0000C1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直線コネクタ 449">
            <a:extLst>
              <a:ext uri="{FF2B5EF4-FFF2-40B4-BE49-F238E27FC236}">
                <a16:creationId xmlns:a16="http://schemas.microsoft.com/office/drawing/2014/main" id="{00000000-0008-0000-0500-0000C2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1" name="正方形/長方形 450">
            <a:extLst>
              <a:ext uri="{FF2B5EF4-FFF2-40B4-BE49-F238E27FC236}">
                <a16:creationId xmlns:a16="http://schemas.microsoft.com/office/drawing/2014/main" id="{00000000-0008-0000-0500-0000C3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2" name="正方形/長方形 451">
            <a:extLst>
              <a:ext uri="{FF2B5EF4-FFF2-40B4-BE49-F238E27FC236}">
                <a16:creationId xmlns:a16="http://schemas.microsoft.com/office/drawing/2014/main" id="{00000000-0008-0000-0500-0000C4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76</xdr:row>
      <xdr:rowOff>0</xdr:rowOff>
    </xdr:from>
    <xdr:to>
      <xdr:col>37</xdr:col>
      <xdr:colOff>0</xdr:colOff>
      <xdr:row>78</xdr:row>
      <xdr:rowOff>0</xdr:rowOff>
    </xdr:to>
    <xdr:grpSp>
      <xdr:nvGrpSpPr>
        <xdr:cNvPr id="459" name="グループ化 458">
          <a:extLst>
            <a:ext uri="{FF2B5EF4-FFF2-40B4-BE49-F238E27FC236}">
              <a16:creationId xmlns:a16="http://schemas.microsoft.com/office/drawing/2014/main" id="{00000000-0008-0000-0500-0000CB010000}"/>
            </a:ext>
          </a:extLst>
        </xdr:cNvPr>
        <xdr:cNvGrpSpPr/>
      </xdr:nvGrpSpPr>
      <xdr:grpSpPr>
        <a:xfrm>
          <a:off x="6515100" y="7505700"/>
          <a:ext cx="180975" cy="190500"/>
          <a:chOff x="458546" y="196417"/>
          <a:chExt cx="116548" cy="191772"/>
        </a:xfrm>
      </xdr:grpSpPr>
      <xdr:grpSp>
        <xdr:nvGrpSpPr>
          <xdr:cNvPr id="460" name="グループ化 459">
            <a:extLst>
              <a:ext uri="{FF2B5EF4-FFF2-40B4-BE49-F238E27FC236}">
                <a16:creationId xmlns:a16="http://schemas.microsoft.com/office/drawing/2014/main" id="{00000000-0008-0000-0500-0000CC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62" name="直線コネクタ 461">
              <a:extLst>
                <a:ext uri="{FF2B5EF4-FFF2-40B4-BE49-F238E27FC236}">
                  <a16:creationId xmlns:a16="http://schemas.microsoft.com/office/drawing/2014/main" id="{00000000-0008-0000-0500-0000CE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3" name="直線コネクタ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1" name="正方形/長方形 460">
            <a:extLst>
              <a:ext uri="{FF2B5EF4-FFF2-40B4-BE49-F238E27FC236}">
                <a16:creationId xmlns:a16="http://schemas.microsoft.com/office/drawing/2014/main" id="{00000000-0008-0000-0500-0000CD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67</xdr:row>
      <xdr:rowOff>0</xdr:rowOff>
    </xdr:from>
    <xdr:to>
      <xdr:col>38</xdr:col>
      <xdr:colOff>0</xdr:colOff>
      <xdr:row>69</xdr:row>
      <xdr:rowOff>0</xdr:rowOff>
    </xdr:to>
    <xdr:grpSp>
      <xdr:nvGrpSpPr>
        <xdr:cNvPr id="467" name="グループ化 466">
          <a:extLst>
            <a:ext uri="{FF2B5EF4-FFF2-40B4-BE49-F238E27FC236}">
              <a16:creationId xmlns:a16="http://schemas.microsoft.com/office/drawing/2014/main" id="{00000000-0008-0000-0500-0000D3010000}"/>
            </a:ext>
          </a:extLst>
        </xdr:cNvPr>
        <xdr:cNvGrpSpPr/>
      </xdr:nvGrpSpPr>
      <xdr:grpSpPr>
        <a:xfrm>
          <a:off x="6696075" y="6648450"/>
          <a:ext cx="180975" cy="190500"/>
          <a:chOff x="458546" y="196417"/>
          <a:chExt cx="116548" cy="191772"/>
        </a:xfrm>
      </xdr:grpSpPr>
      <xdr:grpSp>
        <xdr:nvGrpSpPr>
          <xdr:cNvPr id="468" name="グループ化 467">
            <a:extLst>
              <a:ext uri="{FF2B5EF4-FFF2-40B4-BE49-F238E27FC236}">
                <a16:creationId xmlns:a16="http://schemas.microsoft.com/office/drawing/2014/main" id="{00000000-0008-0000-0500-0000D4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70" name="直線コネクタ 469">
              <a:extLst>
                <a:ext uri="{FF2B5EF4-FFF2-40B4-BE49-F238E27FC236}">
                  <a16:creationId xmlns:a16="http://schemas.microsoft.com/office/drawing/2014/main" id="{00000000-0008-0000-0500-0000D6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1" name="直線コネクタ 470">
              <a:extLst>
                <a:ext uri="{FF2B5EF4-FFF2-40B4-BE49-F238E27FC236}">
                  <a16:creationId xmlns:a16="http://schemas.microsoft.com/office/drawing/2014/main" id="{00000000-0008-0000-0500-0000D7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9" name="正方形/長方形 468">
            <a:extLst>
              <a:ext uri="{FF2B5EF4-FFF2-40B4-BE49-F238E27FC236}">
                <a16:creationId xmlns:a16="http://schemas.microsoft.com/office/drawing/2014/main" id="{00000000-0008-0000-0500-0000D5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70</xdr:row>
      <xdr:rowOff>0</xdr:rowOff>
    </xdr:from>
    <xdr:to>
      <xdr:col>19</xdr:col>
      <xdr:colOff>1</xdr:colOff>
      <xdr:row>72</xdr:row>
      <xdr:rowOff>4140</xdr:rowOff>
    </xdr:to>
    <xdr:grpSp>
      <xdr:nvGrpSpPr>
        <xdr:cNvPr id="472" name="グループ化 471">
          <a:extLst>
            <a:ext uri="{FF2B5EF4-FFF2-40B4-BE49-F238E27FC236}">
              <a16:creationId xmlns:a16="http://schemas.microsoft.com/office/drawing/2014/main" id="{00000000-0008-0000-0500-0000D8010000}"/>
            </a:ext>
          </a:extLst>
        </xdr:cNvPr>
        <xdr:cNvGrpSpPr/>
      </xdr:nvGrpSpPr>
      <xdr:grpSpPr>
        <a:xfrm>
          <a:off x="3257550" y="6934200"/>
          <a:ext cx="180976" cy="194640"/>
          <a:chOff x="458546" y="196417"/>
          <a:chExt cx="116548" cy="191772"/>
        </a:xfrm>
      </xdr:grpSpPr>
      <xdr:grpSp>
        <xdr:nvGrpSpPr>
          <xdr:cNvPr id="473" name="グループ化 472">
            <a:extLst>
              <a:ext uri="{FF2B5EF4-FFF2-40B4-BE49-F238E27FC236}">
                <a16:creationId xmlns:a16="http://schemas.microsoft.com/office/drawing/2014/main" id="{00000000-0008-0000-0500-0000D9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75" name="直線コネクタ 474">
              <a:extLst>
                <a:ext uri="{FF2B5EF4-FFF2-40B4-BE49-F238E27FC236}">
                  <a16:creationId xmlns:a16="http://schemas.microsoft.com/office/drawing/2014/main" id="{00000000-0008-0000-0500-0000DB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6" name="直線コネクタ 475">
              <a:extLst>
                <a:ext uri="{FF2B5EF4-FFF2-40B4-BE49-F238E27FC236}">
                  <a16:creationId xmlns:a16="http://schemas.microsoft.com/office/drawing/2014/main" id="{00000000-0008-0000-0500-0000DC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74" name="正方形/長方形 473">
            <a:extLst>
              <a:ext uri="{FF2B5EF4-FFF2-40B4-BE49-F238E27FC236}">
                <a16:creationId xmlns:a16="http://schemas.microsoft.com/office/drawing/2014/main" id="{00000000-0008-0000-0500-0000DA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954</xdr:colOff>
      <xdr:row>70</xdr:row>
      <xdr:rowOff>3284</xdr:rowOff>
    </xdr:from>
    <xdr:to>
      <xdr:col>24</xdr:col>
      <xdr:colOff>0</xdr:colOff>
      <xdr:row>72</xdr:row>
      <xdr:rowOff>3284</xdr:rowOff>
    </xdr:to>
    <xdr:grpSp>
      <xdr:nvGrpSpPr>
        <xdr:cNvPr id="477" name="グループ化 476">
          <a:extLst>
            <a:ext uri="{FF2B5EF4-FFF2-40B4-BE49-F238E27FC236}">
              <a16:creationId xmlns:a16="http://schemas.microsoft.com/office/drawing/2014/main" id="{00000000-0008-0000-0500-0000DD010000}"/>
            </a:ext>
          </a:extLst>
        </xdr:cNvPr>
        <xdr:cNvGrpSpPr/>
      </xdr:nvGrpSpPr>
      <xdr:grpSpPr>
        <a:xfrm>
          <a:off x="4163379" y="6937484"/>
          <a:ext cx="180021" cy="190500"/>
          <a:chOff x="1393902" y="195146"/>
          <a:chExt cx="232318" cy="195147"/>
        </a:xfrm>
      </xdr:grpSpPr>
      <xdr:cxnSp macro="">
        <xdr:nvCxnSpPr>
          <xdr:cNvPr id="478" name="直線コネクタ 477">
            <a:extLst>
              <a:ext uri="{FF2B5EF4-FFF2-40B4-BE49-F238E27FC236}">
                <a16:creationId xmlns:a16="http://schemas.microsoft.com/office/drawing/2014/main" id="{00000000-0008-0000-0500-0000DE010000}"/>
              </a:ext>
            </a:extLst>
          </xdr:cNvPr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直線コネクタ 478">
            <a:extLst>
              <a:ext uri="{FF2B5EF4-FFF2-40B4-BE49-F238E27FC236}">
                <a16:creationId xmlns:a16="http://schemas.microsoft.com/office/drawing/2014/main" id="{00000000-0008-0000-0500-0000DF010000}"/>
              </a:ext>
            </a:extLst>
          </xdr:cNvPr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直線コネクタ 479">
            <a:extLst>
              <a:ext uri="{FF2B5EF4-FFF2-40B4-BE49-F238E27FC236}">
                <a16:creationId xmlns:a16="http://schemas.microsoft.com/office/drawing/2014/main" id="{00000000-0008-0000-0500-0000E0010000}"/>
              </a:ext>
            </a:extLst>
          </xdr:cNvPr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1" name="グループ化 480">
            <a:extLst>
              <a:ext uri="{FF2B5EF4-FFF2-40B4-BE49-F238E27FC236}">
                <a16:creationId xmlns:a16="http://schemas.microsoft.com/office/drawing/2014/main" id="{00000000-0008-0000-0500-0000E1010000}"/>
              </a:ext>
            </a:extLst>
          </xdr:cNvPr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482" name="楕円 481">
              <a:extLst>
                <a:ext uri="{FF2B5EF4-FFF2-40B4-BE49-F238E27FC236}">
                  <a16:creationId xmlns:a16="http://schemas.microsoft.com/office/drawing/2014/main" id="{00000000-0008-0000-0500-0000E2010000}"/>
                </a:ext>
              </a:extLst>
            </xdr:cNvPr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83" name="正方形/長方形 482">
              <a:extLst>
                <a:ext uri="{FF2B5EF4-FFF2-40B4-BE49-F238E27FC236}">
                  <a16:creationId xmlns:a16="http://schemas.microsoft.com/office/drawing/2014/main" id="{00000000-0008-0000-0500-0000E3010000}"/>
                </a:ext>
              </a:extLst>
            </xdr:cNvPr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18</xdr:col>
      <xdr:colOff>0</xdr:colOff>
      <xdr:row>74</xdr:row>
      <xdr:rowOff>0</xdr:rowOff>
    </xdr:from>
    <xdr:to>
      <xdr:col>19</xdr:col>
      <xdr:colOff>2197</xdr:colOff>
      <xdr:row>76</xdr:row>
      <xdr:rowOff>0</xdr:rowOff>
    </xdr:to>
    <xdr:grpSp>
      <xdr:nvGrpSpPr>
        <xdr:cNvPr id="484" name="グループ化 483">
          <a:extLst>
            <a:ext uri="{FF2B5EF4-FFF2-40B4-BE49-F238E27FC236}">
              <a16:creationId xmlns:a16="http://schemas.microsoft.com/office/drawing/2014/main" id="{00000000-0008-0000-0500-0000E4010000}"/>
            </a:ext>
          </a:extLst>
        </xdr:cNvPr>
        <xdr:cNvGrpSpPr/>
      </xdr:nvGrpSpPr>
      <xdr:grpSpPr>
        <a:xfrm rot="10800000">
          <a:off x="3257550" y="7315200"/>
          <a:ext cx="183172" cy="190500"/>
          <a:chOff x="1393902" y="195146"/>
          <a:chExt cx="232318" cy="195147"/>
        </a:xfrm>
      </xdr:grpSpPr>
      <xdr:cxnSp macro="">
        <xdr:nvCxnSpPr>
          <xdr:cNvPr id="485" name="直線コネクタ 484">
            <a:extLst>
              <a:ext uri="{FF2B5EF4-FFF2-40B4-BE49-F238E27FC236}">
                <a16:creationId xmlns:a16="http://schemas.microsoft.com/office/drawing/2014/main" id="{00000000-0008-0000-0500-0000E5010000}"/>
              </a:ext>
            </a:extLst>
          </xdr:cNvPr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6" name="直線コネクタ 485">
            <a:extLst>
              <a:ext uri="{FF2B5EF4-FFF2-40B4-BE49-F238E27FC236}">
                <a16:creationId xmlns:a16="http://schemas.microsoft.com/office/drawing/2014/main" id="{00000000-0008-0000-0500-0000E6010000}"/>
              </a:ext>
            </a:extLst>
          </xdr:cNvPr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7" name="直線コネクタ 486">
            <a:extLst>
              <a:ext uri="{FF2B5EF4-FFF2-40B4-BE49-F238E27FC236}">
                <a16:creationId xmlns:a16="http://schemas.microsoft.com/office/drawing/2014/main" id="{00000000-0008-0000-0500-0000E7010000}"/>
              </a:ext>
            </a:extLst>
          </xdr:cNvPr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8" name="グループ化 487">
            <a:extLst>
              <a:ext uri="{FF2B5EF4-FFF2-40B4-BE49-F238E27FC236}">
                <a16:creationId xmlns:a16="http://schemas.microsoft.com/office/drawing/2014/main" id="{00000000-0008-0000-0500-0000E8010000}"/>
              </a:ext>
            </a:extLst>
          </xdr:cNvPr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489" name="楕円 488">
              <a:extLst>
                <a:ext uri="{FF2B5EF4-FFF2-40B4-BE49-F238E27FC236}">
                  <a16:creationId xmlns:a16="http://schemas.microsoft.com/office/drawing/2014/main" id="{00000000-0008-0000-0500-0000E9010000}"/>
                </a:ext>
              </a:extLst>
            </xdr:cNvPr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90" name="正方形/長方形 489">
              <a:extLst>
                <a:ext uri="{FF2B5EF4-FFF2-40B4-BE49-F238E27FC236}">
                  <a16:creationId xmlns:a16="http://schemas.microsoft.com/office/drawing/2014/main" id="{00000000-0008-0000-0500-0000EA010000}"/>
                </a:ext>
              </a:extLst>
            </xdr:cNvPr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19</xdr:col>
      <xdr:colOff>1009</xdr:colOff>
      <xdr:row>70</xdr:row>
      <xdr:rowOff>97334</xdr:rowOff>
    </xdr:from>
    <xdr:to>
      <xdr:col>23</xdr:col>
      <xdr:colOff>954</xdr:colOff>
      <xdr:row>71</xdr:row>
      <xdr:rowOff>1</xdr:rowOff>
    </xdr:to>
    <xdr:cxnSp macro="">
      <xdr:nvCxnSpPr>
        <xdr:cNvPr id="491" name="直線コネクタ 490">
          <a:extLst>
            <a:ext uri="{FF2B5EF4-FFF2-40B4-BE49-F238E27FC236}">
              <a16:creationId xmlns:a16="http://schemas.microsoft.com/office/drawing/2014/main" id="{00000000-0008-0000-0500-0000EB010000}"/>
            </a:ext>
          </a:extLst>
        </xdr:cNvPr>
        <xdr:cNvCxnSpPr>
          <a:endCxn id="483" idx="1"/>
        </xdr:cNvCxnSpPr>
      </xdr:nvCxnSpPr>
      <xdr:spPr>
        <a:xfrm flipV="1">
          <a:off x="5559127" y="7403569"/>
          <a:ext cx="717121" cy="35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1242</xdr:colOff>
      <xdr:row>74</xdr:row>
      <xdr:rowOff>0</xdr:rowOff>
    </xdr:from>
    <xdr:to>
      <xdr:col>20</xdr:col>
      <xdr:colOff>0</xdr:colOff>
      <xdr:row>76</xdr:row>
      <xdr:rowOff>4140</xdr:rowOff>
    </xdr:to>
    <xdr:grpSp>
      <xdr:nvGrpSpPr>
        <xdr:cNvPr id="492" name="グループ化 491">
          <a:extLst>
            <a:ext uri="{FF2B5EF4-FFF2-40B4-BE49-F238E27FC236}">
              <a16:creationId xmlns:a16="http://schemas.microsoft.com/office/drawing/2014/main" id="{00000000-0008-0000-0500-0000EC010000}"/>
            </a:ext>
          </a:extLst>
        </xdr:cNvPr>
        <xdr:cNvGrpSpPr/>
      </xdr:nvGrpSpPr>
      <xdr:grpSpPr>
        <a:xfrm>
          <a:off x="3439767" y="7315200"/>
          <a:ext cx="179733" cy="194640"/>
          <a:chOff x="458546" y="196417"/>
          <a:chExt cx="116548" cy="191772"/>
        </a:xfrm>
      </xdr:grpSpPr>
      <xdr:grpSp>
        <xdr:nvGrpSpPr>
          <xdr:cNvPr id="493" name="グループ化 492">
            <a:extLst>
              <a:ext uri="{FF2B5EF4-FFF2-40B4-BE49-F238E27FC236}">
                <a16:creationId xmlns:a16="http://schemas.microsoft.com/office/drawing/2014/main" id="{00000000-0008-0000-0500-0000ED01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95" name="直線コネクタ 494">
              <a:extLst>
                <a:ext uri="{FF2B5EF4-FFF2-40B4-BE49-F238E27FC236}">
                  <a16:creationId xmlns:a16="http://schemas.microsoft.com/office/drawing/2014/main" id="{00000000-0008-0000-0500-0000EF01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直線コネクタ 495">
              <a:extLst>
                <a:ext uri="{FF2B5EF4-FFF2-40B4-BE49-F238E27FC236}">
                  <a16:creationId xmlns:a16="http://schemas.microsoft.com/office/drawing/2014/main" id="{00000000-0008-0000-0500-0000F001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94" name="正方形/長方形 493">
            <a:extLst>
              <a:ext uri="{FF2B5EF4-FFF2-40B4-BE49-F238E27FC236}">
                <a16:creationId xmlns:a16="http://schemas.microsoft.com/office/drawing/2014/main" id="{00000000-0008-0000-0500-0000EE01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75</xdr:row>
      <xdr:rowOff>95248</xdr:rowOff>
    </xdr:from>
    <xdr:to>
      <xdr:col>6</xdr:col>
      <xdr:colOff>1155</xdr:colOff>
      <xdr:row>78</xdr:row>
      <xdr:rowOff>0</xdr:rowOff>
    </xdr:to>
    <xdr:grpSp>
      <xdr:nvGrpSpPr>
        <xdr:cNvPr id="497" name="グループ化 496">
          <a:extLst>
            <a:ext uri="{FF2B5EF4-FFF2-40B4-BE49-F238E27FC236}">
              <a16:creationId xmlns:a16="http://schemas.microsoft.com/office/drawing/2014/main" id="{00000000-0008-0000-0500-0000F1010000}"/>
            </a:ext>
          </a:extLst>
        </xdr:cNvPr>
        <xdr:cNvGrpSpPr/>
      </xdr:nvGrpSpPr>
      <xdr:grpSpPr>
        <a:xfrm rot="10800000">
          <a:off x="904875" y="7505698"/>
          <a:ext cx="182130" cy="190502"/>
          <a:chOff x="926325" y="196964"/>
          <a:chExt cx="235908" cy="200601"/>
        </a:xfrm>
      </xdr:grpSpPr>
      <xdr:sp macro="" textlink="">
        <xdr:nvSpPr>
          <xdr:cNvPr id="498" name="楕円 497">
            <a:extLst>
              <a:ext uri="{FF2B5EF4-FFF2-40B4-BE49-F238E27FC236}">
                <a16:creationId xmlns:a16="http://schemas.microsoft.com/office/drawing/2014/main" id="{00000000-0008-0000-0500-0000F2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99" name="直線コネクタ 498">
            <a:extLst>
              <a:ext uri="{FF2B5EF4-FFF2-40B4-BE49-F238E27FC236}">
                <a16:creationId xmlns:a16="http://schemas.microsoft.com/office/drawing/2014/main" id="{00000000-0008-0000-0500-0000F3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0" name="直線コネクタ 499">
            <a:extLst>
              <a:ext uri="{FF2B5EF4-FFF2-40B4-BE49-F238E27FC236}">
                <a16:creationId xmlns:a16="http://schemas.microsoft.com/office/drawing/2014/main" id="{00000000-0008-0000-0500-0000F4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正方形/長方形 500">
            <a:extLst>
              <a:ext uri="{FF2B5EF4-FFF2-40B4-BE49-F238E27FC236}">
                <a16:creationId xmlns:a16="http://schemas.microsoft.com/office/drawing/2014/main" id="{00000000-0008-0000-0500-0000F5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2" name="正方形/長方形 501">
            <a:extLst>
              <a:ext uri="{FF2B5EF4-FFF2-40B4-BE49-F238E27FC236}">
                <a16:creationId xmlns:a16="http://schemas.microsoft.com/office/drawing/2014/main" id="{00000000-0008-0000-0500-0000F6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80</xdr:row>
      <xdr:rowOff>4137</xdr:rowOff>
    </xdr:from>
    <xdr:to>
      <xdr:col>6</xdr:col>
      <xdr:colOff>1155</xdr:colOff>
      <xdr:row>81</xdr:row>
      <xdr:rowOff>95248</xdr:rowOff>
    </xdr:to>
    <xdr:grpSp>
      <xdr:nvGrpSpPr>
        <xdr:cNvPr id="503" name="グループ化 502">
          <a:extLst>
            <a:ext uri="{FF2B5EF4-FFF2-40B4-BE49-F238E27FC236}">
              <a16:creationId xmlns:a16="http://schemas.microsoft.com/office/drawing/2014/main" id="{00000000-0008-0000-0500-0000F7010000}"/>
            </a:ext>
          </a:extLst>
        </xdr:cNvPr>
        <xdr:cNvGrpSpPr/>
      </xdr:nvGrpSpPr>
      <xdr:grpSpPr>
        <a:xfrm rot="10800000">
          <a:off x="904875" y="7890837"/>
          <a:ext cx="182130" cy="186361"/>
          <a:chOff x="926325" y="196964"/>
          <a:chExt cx="235908" cy="200601"/>
        </a:xfrm>
      </xdr:grpSpPr>
      <xdr:sp macro="" textlink="">
        <xdr:nvSpPr>
          <xdr:cNvPr id="504" name="楕円 503">
            <a:extLst>
              <a:ext uri="{FF2B5EF4-FFF2-40B4-BE49-F238E27FC236}">
                <a16:creationId xmlns:a16="http://schemas.microsoft.com/office/drawing/2014/main" id="{00000000-0008-0000-0500-0000F8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05" name="直線コネクタ 504">
            <a:extLst>
              <a:ext uri="{FF2B5EF4-FFF2-40B4-BE49-F238E27FC236}">
                <a16:creationId xmlns:a16="http://schemas.microsoft.com/office/drawing/2014/main" id="{00000000-0008-0000-0500-0000F9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直線コネクタ 505">
            <a:extLst>
              <a:ext uri="{FF2B5EF4-FFF2-40B4-BE49-F238E27FC236}">
                <a16:creationId xmlns:a16="http://schemas.microsoft.com/office/drawing/2014/main" id="{00000000-0008-0000-0500-0000FA01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7" name="正方形/長方形 506">
            <a:extLst>
              <a:ext uri="{FF2B5EF4-FFF2-40B4-BE49-F238E27FC236}">
                <a16:creationId xmlns:a16="http://schemas.microsoft.com/office/drawing/2014/main" id="{00000000-0008-0000-0500-0000FB01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8" name="正方形/長方形 507">
            <a:extLst>
              <a:ext uri="{FF2B5EF4-FFF2-40B4-BE49-F238E27FC236}">
                <a16:creationId xmlns:a16="http://schemas.microsoft.com/office/drawing/2014/main" id="{00000000-0008-0000-0500-0000FC01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2468</xdr:colOff>
      <xdr:row>82</xdr:row>
      <xdr:rowOff>4138</xdr:rowOff>
    </xdr:from>
    <xdr:to>
      <xdr:col>6</xdr:col>
      <xdr:colOff>1242</xdr:colOff>
      <xdr:row>83</xdr:row>
      <xdr:rowOff>95248</xdr:rowOff>
    </xdr:to>
    <xdr:grpSp>
      <xdr:nvGrpSpPr>
        <xdr:cNvPr id="509" name="グループ化 508">
          <a:extLst>
            <a:ext uri="{FF2B5EF4-FFF2-40B4-BE49-F238E27FC236}">
              <a16:creationId xmlns:a16="http://schemas.microsoft.com/office/drawing/2014/main" id="{00000000-0008-0000-0500-0000FD010000}"/>
            </a:ext>
          </a:extLst>
        </xdr:cNvPr>
        <xdr:cNvGrpSpPr/>
      </xdr:nvGrpSpPr>
      <xdr:grpSpPr>
        <a:xfrm rot="10800000">
          <a:off x="907343" y="8081338"/>
          <a:ext cx="179749" cy="186360"/>
          <a:chOff x="926325" y="196964"/>
          <a:chExt cx="235908" cy="200601"/>
        </a:xfrm>
      </xdr:grpSpPr>
      <xdr:sp macro="" textlink="">
        <xdr:nvSpPr>
          <xdr:cNvPr id="510" name="楕円 509">
            <a:extLst>
              <a:ext uri="{FF2B5EF4-FFF2-40B4-BE49-F238E27FC236}">
                <a16:creationId xmlns:a16="http://schemas.microsoft.com/office/drawing/2014/main" id="{00000000-0008-0000-0500-0000FE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11" name="直線コネクタ 510">
            <a:extLst>
              <a:ext uri="{FF2B5EF4-FFF2-40B4-BE49-F238E27FC236}">
                <a16:creationId xmlns:a16="http://schemas.microsoft.com/office/drawing/2014/main" id="{00000000-0008-0000-0500-0000FF01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2" name="直線コネクタ 511">
            <a:extLst>
              <a:ext uri="{FF2B5EF4-FFF2-40B4-BE49-F238E27FC236}">
                <a16:creationId xmlns:a16="http://schemas.microsoft.com/office/drawing/2014/main" id="{00000000-0008-0000-0500-000000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3" name="正方形/長方形 512">
            <a:extLst>
              <a:ext uri="{FF2B5EF4-FFF2-40B4-BE49-F238E27FC236}">
                <a16:creationId xmlns:a16="http://schemas.microsoft.com/office/drawing/2014/main" id="{00000000-0008-0000-0500-000001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4" name="正方形/長方形 513">
            <a:extLst>
              <a:ext uri="{FF2B5EF4-FFF2-40B4-BE49-F238E27FC236}">
                <a16:creationId xmlns:a16="http://schemas.microsoft.com/office/drawing/2014/main" id="{00000000-0008-0000-0500-000002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84</xdr:row>
      <xdr:rowOff>4138</xdr:rowOff>
    </xdr:from>
    <xdr:to>
      <xdr:col>6</xdr:col>
      <xdr:colOff>1155</xdr:colOff>
      <xdr:row>85</xdr:row>
      <xdr:rowOff>95248</xdr:rowOff>
    </xdr:to>
    <xdr:grpSp>
      <xdr:nvGrpSpPr>
        <xdr:cNvPr id="515" name="グループ化 514">
          <a:extLst>
            <a:ext uri="{FF2B5EF4-FFF2-40B4-BE49-F238E27FC236}">
              <a16:creationId xmlns:a16="http://schemas.microsoft.com/office/drawing/2014/main" id="{00000000-0008-0000-0500-000003020000}"/>
            </a:ext>
          </a:extLst>
        </xdr:cNvPr>
        <xdr:cNvGrpSpPr/>
      </xdr:nvGrpSpPr>
      <xdr:grpSpPr>
        <a:xfrm rot="10800000">
          <a:off x="904875" y="8271838"/>
          <a:ext cx="182130" cy="186360"/>
          <a:chOff x="926325" y="196964"/>
          <a:chExt cx="235908" cy="200601"/>
        </a:xfrm>
      </xdr:grpSpPr>
      <xdr:sp macro="" textlink="">
        <xdr:nvSpPr>
          <xdr:cNvPr id="516" name="楕円 515">
            <a:extLst>
              <a:ext uri="{FF2B5EF4-FFF2-40B4-BE49-F238E27FC236}">
                <a16:creationId xmlns:a16="http://schemas.microsoft.com/office/drawing/2014/main" id="{00000000-0008-0000-0500-000004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17" name="直線コネクタ 516">
            <a:extLst>
              <a:ext uri="{FF2B5EF4-FFF2-40B4-BE49-F238E27FC236}">
                <a16:creationId xmlns:a16="http://schemas.microsoft.com/office/drawing/2014/main" id="{00000000-0008-0000-0500-000005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直線コネクタ 517">
            <a:extLst>
              <a:ext uri="{FF2B5EF4-FFF2-40B4-BE49-F238E27FC236}">
                <a16:creationId xmlns:a16="http://schemas.microsoft.com/office/drawing/2014/main" id="{00000000-0008-0000-0500-000006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9" name="正方形/長方形 518">
            <a:extLst>
              <a:ext uri="{FF2B5EF4-FFF2-40B4-BE49-F238E27FC236}">
                <a16:creationId xmlns:a16="http://schemas.microsoft.com/office/drawing/2014/main" id="{00000000-0008-0000-0500-000007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0" name="正方形/長方形 519">
            <a:extLst>
              <a:ext uri="{FF2B5EF4-FFF2-40B4-BE49-F238E27FC236}">
                <a16:creationId xmlns:a16="http://schemas.microsoft.com/office/drawing/2014/main" id="{00000000-0008-0000-0500-000008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81</xdr:row>
      <xdr:rowOff>0</xdr:rowOff>
    </xdr:from>
    <xdr:to>
      <xdr:col>5</xdr:col>
      <xdr:colOff>0</xdr:colOff>
      <xdr:row>81</xdr:row>
      <xdr:rowOff>0</xdr:rowOff>
    </xdr:to>
    <xdr:cxnSp macro="">
      <xdr:nvCxnSpPr>
        <xdr:cNvPr id="521" name="直線コネクタ 520">
          <a:extLst>
            <a:ext uri="{FF2B5EF4-FFF2-40B4-BE49-F238E27FC236}">
              <a16:creationId xmlns:a16="http://schemas.microsoft.com/office/drawing/2014/main" id="{00000000-0008-0000-0500-000009020000}"/>
            </a:ext>
          </a:extLst>
        </xdr:cNvPr>
        <xdr:cNvCxnSpPr/>
      </xdr:nvCxnSpPr>
      <xdr:spPr>
        <a:xfrm>
          <a:off x="2857500" y="7977188"/>
          <a:ext cx="17859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82</xdr:row>
      <xdr:rowOff>91110</xdr:rowOff>
    </xdr:from>
    <xdr:to>
      <xdr:col>5</xdr:col>
      <xdr:colOff>0</xdr:colOff>
      <xdr:row>83</xdr:row>
      <xdr:rowOff>0</xdr:rowOff>
    </xdr:to>
    <xdr:cxnSp macro="">
      <xdr:nvCxnSpPr>
        <xdr:cNvPr id="522" name="直線コネクタ 521">
          <a:extLst>
            <a:ext uri="{FF2B5EF4-FFF2-40B4-BE49-F238E27FC236}">
              <a16:creationId xmlns:a16="http://schemas.microsoft.com/office/drawing/2014/main" id="{00000000-0008-0000-0500-00000A020000}"/>
            </a:ext>
          </a:extLst>
        </xdr:cNvPr>
        <xdr:cNvCxnSpPr/>
      </xdr:nvCxnSpPr>
      <xdr:spPr>
        <a:xfrm flipV="1">
          <a:off x="2381250" y="8165379"/>
          <a:ext cx="732692" cy="4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85</xdr:row>
      <xdr:rowOff>0</xdr:rowOff>
    </xdr:from>
    <xdr:to>
      <xdr:col>5</xdr:col>
      <xdr:colOff>0</xdr:colOff>
      <xdr:row>85</xdr:row>
      <xdr:rowOff>0</xdr:rowOff>
    </xdr:to>
    <xdr:cxnSp macro="">
      <xdr:nvCxnSpPr>
        <xdr:cNvPr id="523" name="直線コネクタ 522">
          <a:extLst>
            <a:ext uri="{FF2B5EF4-FFF2-40B4-BE49-F238E27FC236}">
              <a16:creationId xmlns:a16="http://schemas.microsoft.com/office/drawing/2014/main" id="{00000000-0008-0000-0500-00000B020000}"/>
            </a:ext>
          </a:extLst>
        </xdr:cNvPr>
        <xdr:cNvCxnSpPr/>
      </xdr:nvCxnSpPr>
      <xdr:spPr>
        <a:xfrm>
          <a:off x="2857500" y="8358188"/>
          <a:ext cx="17859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77</xdr:row>
      <xdr:rowOff>0</xdr:rowOff>
    </xdr:from>
    <xdr:to>
      <xdr:col>5</xdr:col>
      <xdr:colOff>0</xdr:colOff>
      <xdr:row>77</xdr:row>
      <xdr:rowOff>0</xdr:rowOff>
    </xdr:to>
    <xdr:cxnSp macro="">
      <xdr:nvCxnSpPr>
        <xdr:cNvPr id="524" name="直線コネクタ 523">
          <a:extLst>
            <a:ext uri="{FF2B5EF4-FFF2-40B4-BE49-F238E27FC236}">
              <a16:creationId xmlns:a16="http://schemas.microsoft.com/office/drawing/2014/main" id="{00000000-0008-0000-0500-00000C020000}"/>
            </a:ext>
          </a:extLst>
        </xdr:cNvPr>
        <xdr:cNvCxnSpPr/>
      </xdr:nvCxnSpPr>
      <xdr:spPr>
        <a:xfrm>
          <a:off x="2381250" y="7598019"/>
          <a:ext cx="73269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956</xdr:colOff>
      <xdr:row>81</xdr:row>
      <xdr:rowOff>1</xdr:rowOff>
    </xdr:from>
    <xdr:to>
      <xdr:col>4</xdr:col>
      <xdr:colOff>956</xdr:colOff>
      <xdr:row>85</xdr:row>
      <xdr:rowOff>0</xdr:rowOff>
    </xdr:to>
    <xdr:cxnSp macro="">
      <xdr:nvCxnSpPr>
        <xdr:cNvPr id="453" name="直線コネクタ 452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CxnSpPr/>
      </xdr:nvCxnSpPr>
      <xdr:spPr>
        <a:xfrm>
          <a:off x="2896556" y="7981951"/>
          <a:ext cx="0" cy="38099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77</xdr:row>
      <xdr:rowOff>2323</xdr:rowOff>
    </xdr:from>
    <xdr:to>
      <xdr:col>1</xdr:col>
      <xdr:colOff>0</xdr:colOff>
      <xdr:row>109</xdr:row>
      <xdr:rowOff>0</xdr:rowOff>
    </xdr:to>
    <xdr:cxnSp macro="">
      <xdr:nvCxnSpPr>
        <xdr:cNvPr id="454" name="直線コネクタ 453">
          <a:extLst>
            <a:ext uri="{FF2B5EF4-FFF2-40B4-BE49-F238E27FC236}">
              <a16:creationId xmlns:a16="http://schemas.microsoft.com/office/drawing/2014/main" id="{00000000-0008-0000-0500-0000C6010000}"/>
            </a:ext>
          </a:extLst>
        </xdr:cNvPr>
        <xdr:cNvCxnSpPr/>
      </xdr:nvCxnSpPr>
      <xdr:spPr>
        <a:xfrm>
          <a:off x="2381250" y="7600342"/>
          <a:ext cx="0" cy="3045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108</xdr:row>
      <xdr:rowOff>92613</xdr:rowOff>
    </xdr:from>
    <xdr:to>
      <xdr:col>4</xdr:col>
      <xdr:colOff>181207</xdr:colOff>
      <xdr:row>109</xdr:row>
      <xdr:rowOff>0</xdr:rowOff>
    </xdr:to>
    <xdr:cxnSp macro="">
      <xdr:nvCxnSpPr>
        <xdr:cNvPr id="455" name="直線コネクタ 454">
          <a:extLst>
            <a:ext uri="{FF2B5EF4-FFF2-40B4-BE49-F238E27FC236}">
              <a16:creationId xmlns:a16="http://schemas.microsoft.com/office/drawing/2014/main" id="{00000000-0008-0000-0500-0000C7010000}"/>
            </a:ext>
          </a:extLst>
        </xdr:cNvPr>
        <xdr:cNvCxnSpPr>
          <a:endCxn id="604" idx="6"/>
        </xdr:cNvCxnSpPr>
      </xdr:nvCxnSpPr>
      <xdr:spPr>
        <a:xfrm flipV="1">
          <a:off x="2381250" y="10643382"/>
          <a:ext cx="730726" cy="263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79</xdr:row>
      <xdr:rowOff>0</xdr:rowOff>
    </xdr:from>
    <xdr:to>
      <xdr:col>19</xdr:col>
      <xdr:colOff>183173</xdr:colOff>
      <xdr:row>79</xdr:row>
      <xdr:rowOff>0</xdr:rowOff>
    </xdr:to>
    <xdr:cxnSp macro="">
      <xdr:nvCxnSpPr>
        <xdr:cNvPr id="456" name="直線コネクタ 455">
          <a:extLst>
            <a:ext uri="{FF2B5EF4-FFF2-40B4-BE49-F238E27FC236}">
              <a16:creationId xmlns:a16="http://schemas.microsoft.com/office/drawing/2014/main" id="{00000000-0008-0000-0500-0000C8010000}"/>
            </a:ext>
          </a:extLst>
        </xdr:cNvPr>
        <xdr:cNvCxnSpPr/>
      </xdr:nvCxnSpPr>
      <xdr:spPr>
        <a:xfrm>
          <a:off x="5678365" y="7788519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179480</xdr:colOff>
      <xdr:row>78</xdr:row>
      <xdr:rowOff>0</xdr:rowOff>
    </xdr:from>
    <xdr:to>
      <xdr:col>19</xdr:col>
      <xdr:colOff>0</xdr:colOff>
      <xdr:row>80</xdr:row>
      <xdr:rowOff>1303</xdr:rowOff>
    </xdr:to>
    <xdr:grpSp>
      <xdr:nvGrpSpPr>
        <xdr:cNvPr id="457" name="グループ化 456">
          <a:extLst>
            <a:ext uri="{FF2B5EF4-FFF2-40B4-BE49-F238E27FC236}">
              <a16:creationId xmlns:a16="http://schemas.microsoft.com/office/drawing/2014/main" id="{00000000-0008-0000-0500-0000C9010000}"/>
            </a:ext>
          </a:extLst>
        </xdr:cNvPr>
        <xdr:cNvGrpSpPr/>
      </xdr:nvGrpSpPr>
      <xdr:grpSpPr>
        <a:xfrm>
          <a:off x="3256055" y="7696200"/>
          <a:ext cx="182470" cy="191803"/>
          <a:chOff x="926325" y="196964"/>
          <a:chExt cx="235908" cy="200601"/>
        </a:xfrm>
      </xdr:grpSpPr>
      <xdr:sp macro="" textlink="">
        <xdr:nvSpPr>
          <xdr:cNvPr id="458" name="楕円 457">
            <a:extLst>
              <a:ext uri="{FF2B5EF4-FFF2-40B4-BE49-F238E27FC236}">
                <a16:creationId xmlns:a16="http://schemas.microsoft.com/office/drawing/2014/main" id="{00000000-0008-0000-0500-0000CA01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25" name="直線コネクタ 524">
            <a:extLst>
              <a:ext uri="{FF2B5EF4-FFF2-40B4-BE49-F238E27FC236}">
                <a16:creationId xmlns:a16="http://schemas.microsoft.com/office/drawing/2014/main" id="{00000000-0008-0000-0500-00000D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6" name="直線コネクタ 525">
            <a:extLst>
              <a:ext uri="{FF2B5EF4-FFF2-40B4-BE49-F238E27FC236}">
                <a16:creationId xmlns:a16="http://schemas.microsoft.com/office/drawing/2014/main" id="{00000000-0008-0000-0500-00000E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7" name="正方形/長方形 526">
            <a:extLst>
              <a:ext uri="{FF2B5EF4-FFF2-40B4-BE49-F238E27FC236}">
                <a16:creationId xmlns:a16="http://schemas.microsoft.com/office/drawing/2014/main" id="{00000000-0008-0000-0500-00000F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8" name="正方形/長方形 527">
            <a:extLst>
              <a:ext uri="{FF2B5EF4-FFF2-40B4-BE49-F238E27FC236}">
                <a16:creationId xmlns:a16="http://schemas.microsoft.com/office/drawing/2014/main" id="{00000000-0008-0000-0500-000010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2602</xdr:colOff>
      <xdr:row>87</xdr:row>
      <xdr:rowOff>0</xdr:rowOff>
    </xdr:from>
    <xdr:to>
      <xdr:col>23</xdr:col>
      <xdr:colOff>4275</xdr:colOff>
      <xdr:row>87</xdr:row>
      <xdr:rowOff>118</xdr:rowOff>
    </xdr:to>
    <xdr:cxnSp macro="">
      <xdr:nvCxnSpPr>
        <xdr:cNvPr id="529" name="直線コネクタ 528">
          <a:extLst>
            <a:ext uri="{FF2B5EF4-FFF2-40B4-BE49-F238E27FC236}">
              <a16:creationId xmlns:a16="http://schemas.microsoft.com/office/drawing/2014/main" id="{00000000-0008-0000-0500-000011020000}"/>
            </a:ext>
          </a:extLst>
        </xdr:cNvPr>
        <xdr:cNvCxnSpPr>
          <a:endCxn id="600" idx="1"/>
        </xdr:cNvCxnSpPr>
      </xdr:nvCxnSpPr>
      <xdr:spPr>
        <a:xfrm flipV="1">
          <a:off x="5560720" y="9020735"/>
          <a:ext cx="718849" cy="11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117</xdr:rowOff>
    </xdr:from>
    <xdr:to>
      <xdr:col>19</xdr:col>
      <xdr:colOff>135</xdr:colOff>
      <xdr:row>87</xdr:row>
      <xdr:rowOff>93948</xdr:rowOff>
    </xdr:to>
    <xdr:grpSp>
      <xdr:nvGrpSpPr>
        <xdr:cNvPr id="530" name="グループ化 529">
          <a:extLst>
            <a:ext uri="{FF2B5EF4-FFF2-40B4-BE49-F238E27FC236}">
              <a16:creationId xmlns:a16="http://schemas.microsoft.com/office/drawing/2014/main" id="{00000000-0008-0000-0500-000012020000}"/>
            </a:ext>
          </a:extLst>
        </xdr:cNvPr>
        <xdr:cNvGrpSpPr/>
      </xdr:nvGrpSpPr>
      <xdr:grpSpPr>
        <a:xfrm>
          <a:off x="3257550" y="8458317"/>
          <a:ext cx="181110" cy="189081"/>
          <a:chOff x="926325" y="196964"/>
          <a:chExt cx="235908" cy="200601"/>
        </a:xfrm>
      </xdr:grpSpPr>
      <xdr:sp macro="" textlink="">
        <xdr:nvSpPr>
          <xdr:cNvPr id="531" name="楕円 530">
            <a:extLst>
              <a:ext uri="{FF2B5EF4-FFF2-40B4-BE49-F238E27FC236}">
                <a16:creationId xmlns:a16="http://schemas.microsoft.com/office/drawing/2014/main" id="{00000000-0008-0000-0500-000013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32" name="直線コネクタ 531">
            <a:extLst>
              <a:ext uri="{FF2B5EF4-FFF2-40B4-BE49-F238E27FC236}">
                <a16:creationId xmlns:a16="http://schemas.microsoft.com/office/drawing/2014/main" id="{00000000-0008-0000-0500-000014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3" name="直線コネクタ 532">
            <a:extLst>
              <a:ext uri="{FF2B5EF4-FFF2-40B4-BE49-F238E27FC236}">
                <a16:creationId xmlns:a16="http://schemas.microsoft.com/office/drawing/2014/main" id="{00000000-0008-0000-0500-000015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4" name="正方形/長方形 533">
            <a:extLst>
              <a:ext uri="{FF2B5EF4-FFF2-40B4-BE49-F238E27FC236}">
                <a16:creationId xmlns:a16="http://schemas.microsoft.com/office/drawing/2014/main" id="{00000000-0008-0000-0500-000016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5" name="正方形/長方形 534">
            <a:extLst>
              <a:ext uri="{FF2B5EF4-FFF2-40B4-BE49-F238E27FC236}">
                <a16:creationId xmlns:a16="http://schemas.microsoft.com/office/drawing/2014/main" id="{00000000-0008-0000-0500-000017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2602</xdr:colOff>
      <xdr:row>90</xdr:row>
      <xdr:rowOff>93948</xdr:rowOff>
    </xdr:from>
    <xdr:to>
      <xdr:col>20</xdr:col>
      <xdr:colOff>2603</xdr:colOff>
      <xdr:row>90</xdr:row>
      <xdr:rowOff>93948</xdr:rowOff>
    </xdr:to>
    <xdr:cxnSp macro="">
      <xdr:nvCxnSpPr>
        <xdr:cNvPr id="543" name="直線コネクタ 542">
          <a:extLst>
            <a:ext uri="{FF2B5EF4-FFF2-40B4-BE49-F238E27FC236}">
              <a16:creationId xmlns:a16="http://schemas.microsoft.com/office/drawing/2014/main" id="{00000000-0008-0000-0500-00001F020000}"/>
            </a:ext>
          </a:extLst>
        </xdr:cNvPr>
        <xdr:cNvCxnSpPr/>
      </xdr:nvCxnSpPr>
      <xdr:spPr>
        <a:xfrm>
          <a:off x="5680967" y="8930217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89</xdr:row>
      <xdr:rowOff>93948</xdr:rowOff>
    </xdr:from>
    <xdr:to>
      <xdr:col>19</xdr:col>
      <xdr:colOff>135</xdr:colOff>
      <xdr:row>92</xdr:row>
      <xdr:rowOff>0</xdr:rowOff>
    </xdr:to>
    <xdr:grpSp>
      <xdr:nvGrpSpPr>
        <xdr:cNvPr id="544" name="グループ化 543">
          <a:extLst>
            <a:ext uri="{FF2B5EF4-FFF2-40B4-BE49-F238E27FC236}">
              <a16:creationId xmlns:a16="http://schemas.microsoft.com/office/drawing/2014/main" id="{00000000-0008-0000-0500-000020020000}"/>
            </a:ext>
          </a:extLst>
        </xdr:cNvPr>
        <xdr:cNvGrpSpPr/>
      </xdr:nvGrpSpPr>
      <xdr:grpSpPr>
        <a:xfrm>
          <a:off x="3257550" y="8837898"/>
          <a:ext cx="181110" cy="191802"/>
          <a:chOff x="926325" y="196964"/>
          <a:chExt cx="235908" cy="200601"/>
        </a:xfrm>
      </xdr:grpSpPr>
      <xdr:sp macro="" textlink="">
        <xdr:nvSpPr>
          <xdr:cNvPr id="545" name="楕円 544">
            <a:extLst>
              <a:ext uri="{FF2B5EF4-FFF2-40B4-BE49-F238E27FC236}">
                <a16:creationId xmlns:a16="http://schemas.microsoft.com/office/drawing/2014/main" id="{00000000-0008-0000-0500-000021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46" name="直線コネクタ 545">
            <a:extLst>
              <a:ext uri="{FF2B5EF4-FFF2-40B4-BE49-F238E27FC236}">
                <a16:creationId xmlns:a16="http://schemas.microsoft.com/office/drawing/2014/main" id="{00000000-0008-0000-0500-000022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7" name="直線コネクタ 546">
            <a:extLst>
              <a:ext uri="{FF2B5EF4-FFF2-40B4-BE49-F238E27FC236}">
                <a16:creationId xmlns:a16="http://schemas.microsoft.com/office/drawing/2014/main" id="{00000000-0008-0000-0500-000023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8" name="正方形/長方形 547">
            <a:extLst>
              <a:ext uri="{FF2B5EF4-FFF2-40B4-BE49-F238E27FC236}">
                <a16:creationId xmlns:a16="http://schemas.microsoft.com/office/drawing/2014/main" id="{00000000-0008-0000-0500-000024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9" name="正方形/長方形 548">
            <a:extLst>
              <a:ext uri="{FF2B5EF4-FFF2-40B4-BE49-F238E27FC236}">
                <a16:creationId xmlns:a16="http://schemas.microsoft.com/office/drawing/2014/main" id="{00000000-0008-0000-0500-000025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102</xdr:row>
      <xdr:rowOff>0</xdr:rowOff>
    </xdr:from>
    <xdr:to>
      <xdr:col>23</xdr:col>
      <xdr:colOff>0</xdr:colOff>
      <xdr:row>104</xdr:row>
      <xdr:rowOff>0</xdr:rowOff>
    </xdr:to>
    <xdr:grpSp>
      <xdr:nvGrpSpPr>
        <xdr:cNvPr id="557" name="グループ化 556">
          <a:extLst>
            <a:ext uri="{FF2B5EF4-FFF2-40B4-BE49-F238E27FC236}">
              <a16:creationId xmlns:a16="http://schemas.microsoft.com/office/drawing/2014/main" id="{00000000-0008-0000-0500-00002D020000}"/>
            </a:ext>
          </a:extLst>
        </xdr:cNvPr>
        <xdr:cNvGrpSpPr/>
      </xdr:nvGrpSpPr>
      <xdr:grpSpPr>
        <a:xfrm>
          <a:off x="3981450" y="9982200"/>
          <a:ext cx="180975" cy="190500"/>
          <a:chOff x="1393902" y="195146"/>
          <a:chExt cx="232318" cy="195147"/>
        </a:xfrm>
      </xdr:grpSpPr>
      <xdr:cxnSp macro="">
        <xdr:nvCxnSpPr>
          <xdr:cNvPr id="558" name="直線コネクタ 557">
            <a:extLst>
              <a:ext uri="{FF2B5EF4-FFF2-40B4-BE49-F238E27FC236}">
                <a16:creationId xmlns:a16="http://schemas.microsoft.com/office/drawing/2014/main" id="{00000000-0008-0000-0500-00002E020000}"/>
              </a:ext>
            </a:extLst>
          </xdr:cNvPr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9" name="直線コネクタ 558">
            <a:extLst>
              <a:ext uri="{FF2B5EF4-FFF2-40B4-BE49-F238E27FC236}">
                <a16:creationId xmlns:a16="http://schemas.microsoft.com/office/drawing/2014/main" id="{00000000-0008-0000-0500-00002F020000}"/>
              </a:ext>
            </a:extLst>
          </xdr:cNvPr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0" name="直線コネクタ 559">
            <a:extLst>
              <a:ext uri="{FF2B5EF4-FFF2-40B4-BE49-F238E27FC236}">
                <a16:creationId xmlns:a16="http://schemas.microsoft.com/office/drawing/2014/main" id="{00000000-0008-0000-0500-000030020000}"/>
              </a:ext>
            </a:extLst>
          </xdr:cNvPr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61" name="グループ化 560">
            <a:extLst>
              <a:ext uri="{FF2B5EF4-FFF2-40B4-BE49-F238E27FC236}">
                <a16:creationId xmlns:a16="http://schemas.microsoft.com/office/drawing/2014/main" id="{00000000-0008-0000-0500-000031020000}"/>
              </a:ext>
            </a:extLst>
          </xdr:cNvPr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562" name="楕円 561">
              <a:extLst>
                <a:ext uri="{FF2B5EF4-FFF2-40B4-BE49-F238E27FC236}">
                  <a16:creationId xmlns:a16="http://schemas.microsoft.com/office/drawing/2014/main" id="{00000000-0008-0000-0500-000032020000}"/>
                </a:ext>
              </a:extLst>
            </xdr:cNvPr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3" name="正方形/長方形 562">
              <a:extLst>
                <a:ext uri="{FF2B5EF4-FFF2-40B4-BE49-F238E27FC236}">
                  <a16:creationId xmlns:a16="http://schemas.microsoft.com/office/drawing/2014/main" id="{00000000-0008-0000-0500-000033020000}"/>
                </a:ext>
              </a:extLst>
            </xdr:cNvPr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36</xdr:col>
      <xdr:colOff>2377</xdr:colOff>
      <xdr:row>92</xdr:row>
      <xdr:rowOff>1</xdr:rowOff>
    </xdr:from>
    <xdr:to>
      <xdr:col>37</xdr:col>
      <xdr:colOff>0</xdr:colOff>
      <xdr:row>94</xdr:row>
      <xdr:rowOff>1</xdr:rowOff>
    </xdr:to>
    <xdr:sp macro="" textlink="">
      <xdr:nvSpPr>
        <xdr:cNvPr id="567" name="正方形/長方形 566">
          <a:extLst>
            <a:ext uri="{FF2B5EF4-FFF2-40B4-BE49-F238E27FC236}">
              <a16:creationId xmlns:a16="http://schemas.microsoft.com/office/drawing/2014/main" id="{00000000-0008-0000-0500-000037020000}"/>
            </a:ext>
          </a:extLst>
        </xdr:cNvPr>
        <xdr:cNvSpPr/>
      </xdr:nvSpPr>
      <xdr:spPr>
        <a:xfrm>
          <a:off x="11780853" y="9139355"/>
          <a:ext cx="178830" cy="1951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1179</xdr:colOff>
      <xdr:row>90</xdr:row>
      <xdr:rowOff>0</xdr:rowOff>
    </xdr:from>
    <xdr:to>
      <xdr:col>37</xdr:col>
      <xdr:colOff>0</xdr:colOff>
      <xdr:row>92</xdr:row>
      <xdr:rowOff>4141</xdr:rowOff>
    </xdr:to>
    <xdr:grpSp>
      <xdr:nvGrpSpPr>
        <xdr:cNvPr id="570" name="グループ化 569">
          <a:extLst>
            <a:ext uri="{FF2B5EF4-FFF2-40B4-BE49-F238E27FC236}">
              <a16:creationId xmlns:a16="http://schemas.microsoft.com/office/drawing/2014/main" id="{00000000-0008-0000-0500-00003A020000}"/>
            </a:ext>
          </a:extLst>
        </xdr:cNvPr>
        <xdr:cNvGrpSpPr/>
      </xdr:nvGrpSpPr>
      <xdr:grpSpPr>
        <a:xfrm>
          <a:off x="6516279" y="8839200"/>
          <a:ext cx="179796" cy="194641"/>
          <a:chOff x="926325" y="196964"/>
          <a:chExt cx="235908" cy="200601"/>
        </a:xfrm>
      </xdr:grpSpPr>
      <xdr:sp macro="" textlink="">
        <xdr:nvSpPr>
          <xdr:cNvPr id="571" name="楕円 570">
            <a:extLst>
              <a:ext uri="{FF2B5EF4-FFF2-40B4-BE49-F238E27FC236}">
                <a16:creationId xmlns:a16="http://schemas.microsoft.com/office/drawing/2014/main" id="{00000000-0008-0000-0500-00003B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72" name="直線コネクタ 571">
            <a:extLst>
              <a:ext uri="{FF2B5EF4-FFF2-40B4-BE49-F238E27FC236}">
                <a16:creationId xmlns:a16="http://schemas.microsoft.com/office/drawing/2014/main" id="{00000000-0008-0000-0500-00003C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直線コネクタ 572">
            <a:extLst>
              <a:ext uri="{FF2B5EF4-FFF2-40B4-BE49-F238E27FC236}">
                <a16:creationId xmlns:a16="http://schemas.microsoft.com/office/drawing/2014/main" id="{00000000-0008-0000-0500-00003D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4" name="正方形/長方形 573">
            <a:extLst>
              <a:ext uri="{FF2B5EF4-FFF2-40B4-BE49-F238E27FC236}">
                <a16:creationId xmlns:a16="http://schemas.microsoft.com/office/drawing/2014/main" id="{00000000-0008-0000-0500-00003E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5" name="正方形/長方形 574">
            <a:extLst>
              <a:ext uri="{FF2B5EF4-FFF2-40B4-BE49-F238E27FC236}">
                <a16:creationId xmlns:a16="http://schemas.microsoft.com/office/drawing/2014/main" id="{00000000-0008-0000-0500-00003F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1179</xdr:colOff>
      <xdr:row>94</xdr:row>
      <xdr:rowOff>0</xdr:rowOff>
    </xdr:from>
    <xdr:to>
      <xdr:col>37</xdr:col>
      <xdr:colOff>0</xdr:colOff>
      <xdr:row>96</xdr:row>
      <xdr:rowOff>4141</xdr:rowOff>
    </xdr:to>
    <xdr:grpSp>
      <xdr:nvGrpSpPr>
        <xdr:cNvPr id="576" name="グループ化 575">
          <a:extLst>
            <a:ext uri="{FF2B5EF4-FFF2-40B4-BE49-F238E27FC236}">
              <a16:creationId xmlns:a16="http://schemas.microsoft.com/office/drawing/2014/main" id="{00000000-0008-0000-0500-000040020000}"/>
            </a:ext>
          </a:extLst>
        </xdr:cNvPr>
        <xdr:cNvGrpSpPr/>
      </xdr:nvGrpSpPr>
      <xdr:grpSpPr>
        <a:xfrm>
          <a:off x="6516279" y="9220200"/>
          <a:ext cx="179796" cy="194641"/>
          <a:chOff x="926325" y="196964"/>
          <a:chExt cx="235908" cy="200601"/>
        </a:xfrm>
      </xdr:grpSpPr>
      <xdr:sp macro="" textlink="">
        <xdr:nvSpPr>
          <xdr:cNvPr id="577" name="楕円 576">
            <a:extLst>
              <a:ext uri="{FF2B5EF4-FFF2-40B4-BE49-F238E27FC236}">
                <a16:creationId xmlns:a16="http://schemas.microsoft.com/office/drawing/2014/main" id="{00000000-0008-0000-0500-000041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78" name="直線コネクタ 577">
            <a:extLst>
              <a:ext uri="{FF2B5EF4-FFF2-40B4-BE49-F238E27FC236}">
                <a16:creationId xmlns:a16="http://schemas.microsoft.com/office/drawing/2014/main" id="{00000000-0008-0000-0500-000042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直線コネクタ 578">
            <a:extLst>
              <a:ext uri="{FF2B5EF4-FFF2-40B4-BE49-F238E27FC236}">
                <a16:creationId xmlns:a16="http://schemas.microsoft.com/office/drawing/2014/main" id="{00000000-0008-0000-0500-000043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0" name="正方形/長方形 579">
            <a:extLst>
              <a:ext uri="{FF2B5EF4-FFF2-40B4-BE49-F238E27FC236}">
                <a16:creationId xmlns:a16="http://schemas.microsoft.com/office/drawing/2014/main" id="{00000000-0008-0000-0500-000044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1" name="正方形/長方形 580">
            <a:extLst>
              <a:ext uri="{FF2B5EF4-FFF2-40B4-BE49-F238E27FC236}">
                <a16:creationId xmlns:a16="http://schemas.microsoft.com/office/drawing/2014/main" id="{00000000-0008-0000-0500-000045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181206</xdr:colOff>
      <xdr:row>90</xdr:row>
      <xdr:rowOff>97573</xdr:rowOff>
    </xdr:from>
    <xdr:to>
      <xdr:col>38</xdr:col>
      <xdr:colOff>0</xdr:colOff>
      <xdr:row>90</xdr:row>
      <xdr:rowOff>97573</xdr:rowOff>
    </xdr:to>
    <xdr:cxnSp macro="">
      <xdr:nvCxnSpPr>
        <xdr:cNvPr id="582" name="直線コネクタ 581">
          <a:extLst>
            <a:ext uri="{FF2B5EF4-FFF2-40B4-BE49-F238E27FC236}">
              <a16:creationId xmlns:a16="http://schemas.microsoft.com/office/drawing/2014/main" id="{00000000-0008-0000-0500-000046020000}"/>
            </a:ext>
          </a:extLst>
        </xdr:cNvPr>
        <xdr:cNvCxnSpPr/>
      </xdr:nvCxnSpPr>
      <xdr:spPr>
        <a:xfrm>
          <a:off x="11959682" y="9041780"/>
          <a:ext cx="18120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93</xdr:row>
      <xdr:rowOff>0</xdr:rowOff>
    </xdr:from>
    <xdr:to>
      <xdr:col>38</xdr:col>
      <xdr:colOff>0</xdr:colOff>
      <xdr:row>93</xdr:row>
      <xdr:rowOff>2071</xdr:rowOff>
    </xdr:to>
    <xdr:cxnSp macro="">
      <xdr:nvCxnSpPr>
        <xdr:cNvPr id="583" name="直線コネクタ 582">
          <a:extLst>
            <a:ext uri="{FF2B5EF4-FFF2-40B4-BE49-F238E27FC236}">
              <a16:creationId xmlns:a16="http://schemas.microsoft.com/office/drawing/2014/main" id="{00000000-0008-0000-0500-000047020000}"/>
            </a:ext>
          </a:extLst>
        </xdr:cNvPr>
        <xdr:cNvCxnSpPr>
          <a:stCxn id="587" idx="3"/>
        </xdr:cNvCxnSpPr>
      </xdr:nvCxnSpPr>
      <xdr:spPr>
        <a:xfrm flipV="1">
          <a:off x="12089423" y="9122019"/>
          <a:ext cx="183173" cy="20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95</xdr:row>
      <xdr:rowOff>0</xdr:rowOff>
    </xdr:from>
    <xdr:to>
      <xdr:col>38</xdr:col>
      <xdr:colOff>1</xdr:colOff>
      <xdr:row>95</xdr:row>
      <xdr:rowOff>0</xdr:rowOff>
    </xdr:to>
    <xdr:cxnSp macro="">
      <xdr:nvCxnSpPr>
        <xdr:cNvPr id="584" name="直線コネクタ 583">
          <a:extLst>
            <a:ext uri="{FF2B5EF4-FFF2-40B4-BE49-F238E27FC236}">
              <a16:creationId xmlns:a16="http://schemas.microsoft.com/office/drawing/2014/main" id="{00000000-0008-0000-0500-000048020000}"/>
            </a:ext>
          </a:extLst>
        </xdr:cNvPr>
        <xdr:cNvCxnSpPr/>
      </xdr:nvCxnSpPr>
      <xdr:spPr>
        <a:xfrm>
          <a:off x="12089423" y="9217269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90</xdr:row>
      <xdr:rowOff>97573</xdr:rowOff>
    </xdr:from>
    <xdr:to>
      <xdr:col>38</xdr:col>
      <xdr:colOff>1</xdr:colOff>
      <xdr:row>95</xdr:row>
      <xdr:rowOff>0</xdr:rowOff>
    </xdr:to>
    <xdr:cxnSp macro="">
      <xdr:nvCxnSpPr>
        <xdr:cNvPr id="585" name="直線コネクタ 584">
          <a:extLst>
            <a:ext uri="{FF2B5EF4-FFF2-40B4-BE49-F238E27FC236}">
              <a16:creationId xmlns:a16="http://schemas.microsoft.com/office/drawing/2014/main" id="{00000000-0008-0000-0500-000049020000}"/>
            </a:ext>
          </a:extLst>
        </xdr:cNvPr>
        <xdr:cNvCxnSpPr/>
      </xdr:nvCxnSpPr>
      <xdr:spPr>
        <a:xfrm>
          <a:off x="12140890" y="9041780"/>
          <a:ext cx="1" cy="39029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66261</xdr:colOff>
      <xdr:row>109</xdr:row>
      <xdr:rowOff>0</xdr:rowOff>
    </xdr:from>
    <xdr:to>
      <xdr:col>36</xdr:col>
      <xdr:colOff>63884</xdr:colOff>
      <xdr:row>111</xdr:row>
      <xdr:rowOff>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00000000-0008-0000-0500-00004A020000}"/>
            </a:ext>
          </a:extLst>
        </xdr:cNvPr>
        <xdr:cNvSpPr/>
      </xdr:nvSpPr>
      <xdr:spPr>
        <a:xfrm>
          <a:off x="11910391" y="9906000"/>
          <a:ext cx="179841" cy="1987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92</xdr:row>
      <xdr:rowOff>4141</xdr:rowOff>
    </xdr:from>
    <xdr:to>
      <xdr:col>37</xdr:col>
      <xdr:colOff>0</xdr:colOff>
      <xdr:row>94</xdr:row>
      <xdr:rowOff>0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GrpSpPr/>
      </xdr:nvGrpSpPr>
      <xdr:grpSpPr>
        <a:xfrm>
          <a:off x="6515100" y="9033841"/>
          <a:ext cx="180975" cy="186359"/>
          <a:chOff x="12220755" y="9679557"/>
          <a:chExt cx="179717" cy="194094"/>
        </a:xfrm>
      </xdr:grpSpPr>
      <xdr:grpSp>
        <xdr:nvGrpSpPr>
          <xdr:cNvPr id="183" name="グループ化 182">
            <a:extLst>
              <a:ext uri="{FF2B5EF4-FFF2-40B4-BE49-F238E27FC236}">
                <a16:creationId xmlns:a16="http://schemas.microsoft.com/office/drawing/2014/main" id="{00000000-0008-0000-0500-0000B700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568" name="直線コネクタ 567">
              <a:extLst>
                <a:ext uri="{FF2B5EF4-FFF2-40B4-BE49-F238E27FC236}">
                  <a16:creationId xmlns:a16="http://schemas.microsoft.com/office/drawing/2014/main" id="{00000000-0008-0000-0500-000038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9" name="直線コネクタ 568">
              <a:extLst>
                <a:ext uri="{FF2B5EF4-FFF2-40B4-BE49-F238E27FC236}">
                  <a16:creationId xmlns:a16="http://schemas.microsoft.com/office/drawing/2014/main" id="{00000000-0008-0000-0500-000039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87" name="正方形/長方形 586">
            <a:extLst>
              <a:ext uri="{FF2B5EF4-FFF2-40B4-BE49-F238E27FC236}">
                <a16:creationId xmlns:a16="http://schemas.microsoft.com/office/drawing/2014/main" id="{00000000-0008-0000-0500-00004B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0</xdr:colOff>
      <xdr:row>92</xdr:row>
      <xdr:rowOff>0</xdr:rowOff>
    </xdr:from>
    <xdr:to>
      <xdr:col>39</xdr:col>
      <xdr:colOff>1000</xdr:colOff>
      <xdr:row>94</xdr:row>
      <xdr:rowOff>0</xdr:rowOff>
    </xdr:to>
    <xdr:grpSp>
      <xdr:nvGrpSpPr>
        <xdr:cNvPr id="588" name="グループ化 587">
          <a:extLst>
            <a:ext uri="{FF2B5EF4-FFF2-40B4-BE49-F238E27FC236}">
              <a16:creationId xmlns:a16="http://schemas.microsoft.com/office/drawing/2014/main" id="{00000000-0008-0000-0500-00004C020000}"/>
            </a:ext>
          </a:extLst>
        </xdr:cNvPr>
        <xdr:cNvGrpSpPr/>
      </xdr:nvGrpSpPr>
      <xdr:grpSpPr>
        <a:xfrm>
          <a:off x="6877050" y="9029700"/>
          <a:ext cx="181975" cy="190500"/>
          <a:chOff x="12220755" y="9679557"/>
          <a:chExt cx="179717" cy="194094"/>
        </a:xfrm>
      </xdr:grpSpPr>
      <xdr:grpSp>
        <xdr:nvGrpSpPr>
          <xdr:cNvPr id="589" name="グループ化 588">
            <a:extLst>
              <a:ext uri="{FF2B5EF4-FFF2-40B4-BE49-F238E27FC236}">
                <a16:creationId xmlns:a16="http://schemas.microsoft.com/office/drawing/2014/main" id="{00000000-0008-0000-0500-00004D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591" name="直線コネクタ 590">
              <a:extLst>
                <a:ext uri="{FF2B5EF4-FFF2-40B4-BE49-F238E27FC236}">
                  <a16:creationId xmlns:a16="http://schemas.microsoft.com/office/drawing/2014/main" id="{00000000-0008-0000-0500-00004F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2" name="直線コネクタ 591">
              <a:extLst>
                <a:ext uri="{FF2B5EF4-FFF2-40B4-BE49-F238E27FC236}">
                  <a16:creationId xmlns:a16="http://schemas.microsoft.com/office/drawing/2014/main" id="{00000000-0008-0000-0500-000050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90" name="正方形/長方形 589">
            <a:extLst>
              <a:ext uri="{FF2B5EF4-FFF2-40B4-BE49-F238E27FC236}">
                <a16:creationId xmlns:a16="http://schemas.microsoft.com/office/drawing/2014/main" id="{00000000-0008-0000-0500-00004E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96</xdr:row>
      <xdr:rowOff>0</xdr:rowOff>
    </xdr:from>
    <xdr:to>
      <xdr:col>19</xdr:col>
      <xdr:colOff>0</xdr:colOff>
      <xdr:row>98</xdr:row>
      <xdr:rowOff>0</xdr:rowOff>
    </xdr:to>
    <xdr:grpSp>
      <xdr:nvGrpSpPr>
        <xdr:cNvPr id="593" name="グループ化 592">
          <a:extLst>
            <a:ext uri="{FF2B5EF4-FFF2-40B4-BE49-F238E27FC236}">
              <a16:creationId xmlns:a16="http://schemas.microsoft.com/office/drawing/2014/main" id="{00000000-0008-0000-0500-000051020000}"/>
            </a:ext>
          </a:extLst>
        </xdr:cNvPr>
        <xdr:cNvGrpSpPr/>
      </xdr:nvGrpSpPr>
      <xdr:grpSpPr>
        <a:xfrm>
          <a:off x="3257550" y="9410700"/>
          <a:ext cx="180975" cy="190500"/>
          <a:chOff x="12220755" y="9679557"/>
          <a:chExt cx="179717" cy="194094"/>
        </a:xfrm>
      </xdr:grpSpPr>
      <xdr:grpSp>
        <xdr:nvGrpSpPr>
          <xdr:cNvPr id="594" name="グループ化 593">
            <a:extLst>
              <a:ext uri="{FF2B5EF4-FFF2-40B4-BE49-F238E27FC236}">
                <a16:creationId xmlns:a16="http://schemas.microsoft.com/office/drawing/2014/main" id="{00000000-0008-0000-0500-000052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596" name="直線コネクタ 595">
              <a:extLst>
                <a:ext uri="{FF2B5EF4-FFF2-40B4-BE49-F238E27FC236}">
                  <a16:creationId xmlns:a16="http://schemas.microsoft.com/office/drawing/2014/main" id="{00000000-0008-0000-0500-000054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7" name="直線コネクタ 596">
              <a:extLst>
                <a:ext uri="{FF2B5EF4-FFF2-40B4-BE49-F238E27FC236}">
                  <a16:creationId xmlns:a16="http://schemas.microsoft.com/office/drawing/2014/main" id="{00000000-0008-0000-0500-000055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95" name="正方形/長方形 594">
            <a:extLst>
              <a:ext uri="{FF2B5EF4-FFF2-40B4-BE49-F238E27FC236}">
                <a16:creationId xmlns:a16="http://schemas.microsoft.com/office/drawing/2014/main" id="{00000000-0008-0000-0500-000053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1913</xdr:colOff>
      <xdr:row>86</xdr:row>
      <xdr:rowOff>0</xdr:rowOff>
    </xdr:from>
    <xdr:to>
      <xdr:col>24</xdr:col>
      <xdr:colOff>1233</xdr:colOff>
      <xdr:row>88</xdr:row>
      <xdr:rowOff>0</xdr:rowOff>
    </xdr:to>
    <xdr:grpSp>
      <xdr:nvGrpSpPr>
        <xdr:cNvPr id="598" name="グループ化 597">
          <a:extLst>
            <a:ext uri="{FF2B5EF4-FFF2-40B4-BE49-F238E27FC236}">
              <a16:creationId xmlns:a16="http://schemas.microsoft.com/office/drawing/2014/main" id="{00000000-0008-0000-0500-000056020000}"/>
            </a:ext>
          </a:extLst>
        </xdr:cNvPr>
        <xdr:cNvGrpSpPr/>
      </xdr:nvGrpSpPr>
      <xdr:grpSpPr>
        <a:xfrm>
          <a:off x="4164338" y="8458200"/>
          <a:ext cx="180295" cy="190500"/>
          <a:chOff x="12220755" y="9679557"/>
          <a:chExt cx="179717" cy="194094"/>
        </a:xfrm>
      </xdr:grpSpPr>
      <xdr:grpSp>
        <xdr:nvGrpSpPr>
          <xdr:cNvPr id="599" name="グループ化 598">
            <a:extLst>
              <a:ext uri="{FF2B5EF4-FFF2-40B4-BE49-F238E27FC236}">
                <a16:creationId xmlns:a16="http://schemas.microsoft.com/office/drawing/2014/main" id="{00000000-0008-0000-0500-000057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01" name="直線コネクタ 600">
              <a:extLst>
                <a:ext uri="{FF2B5EF4-FFF2-40B4-BE49-F238E27FC236}">
                  <a16:creationId xmlns:a16="http://schemas.microsoft.com/office/drawing/2014/main" id="{00000000-0008-0000-0500-000059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2" name="直線コネクタ 601">
              <a:extLst>
                <a:ext uri="{FF2B5EF4-FFF2-40B4-BE49-F238E27FC236}">
                  <a16:creationId xmlns:a16="http://schemas.microsoft.com/office/drawing/2014/main" id="{00000000-0008-0000-0500-00005A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00" name="正方形/長方形 599">
            <a:extLst>
              <a:ext uri="{FF2B5EF4-FFF2-40B4-BE49-F238E27FC236}">
                <a16:creationId xmlns:a16="http://schemas.microsoft.com/office/drawing/2014/main" id="{00000000-0008-0000-0500-000058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232</xdr:colOff>
      <xdr:row>108</xdr:row>
      <xdr:rowOff>0</xdr:rowOff>
    </xdr:from>
    <xdr:to>
      <xdr:col>5</xdr:col>
      <xdr:colOff>179749</xdr:colOff>
      <xdr:row>110</xdr:row>
      <xdr:rowOff>1</xdr:rowOff>
    </xdr:to>
    <xdr:grpSp>
      <xdr:nvGrpSpPr>
        <xdr:cNvPr id="603" name="グループ化 602">
          <a:extLst>
            <a:ext uri="{FF2B5EF4-FFF2-40B4-BE49-F238E27FC236}">
              <a16:creationId xmlns:a16="http://schemas.microsoft.com/office/drawing/2014/main" id="{00000000-0008-0000-0500-00005B020000}"/>
            </a:ext>
          </a:extLst>
        </xdr:cNvPr>
        <xdr:cNvGrpSpPr/>
      </xdr:nvGrpSpPr>
      <xdr:grpSpPr>
        <a:xfrm rot="10800000">
          <a:off x="905107" y="10553700"/>
          <a:ext cx="179517" cy="190501"/>
          <a:chOff x="926325" y="196964"/>
          <a:chExt cx="235908" cy="200601"/>
        </a:xfrm>
      </xdr:grpSpPr>
      <xdr:sp macro="" textlink="">
        <xdr:nvSpPr>
          <xdr:cNvPr id="604" name="楕円 603">
            <a:extLst>
              <a:ext uri="{FF2B5EF4-FFF2-40B4-BE49-F238E27FC236}">
                <a16:creationId xmlns:a16="http://schemas.microsoft.com/office/drawing/2014/main" id="{00000000-0008-0000-0500-00005C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05" name="直線コネクタ 604">
            <a:extLst>
              <a:ext uri="{FF2B5EF4-FFF2-40B4-BE49-F238E27FC236}">
                <a16:creationId xmlns:a16="http://schemas.microsoft.com/office/drawing/2014/main" id="{00000000-0008-0000-0500-00005D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6" name="直線コネクタ 605">
            <a:extLst>
              <a:ext uri="{FF2B5EF4-FFF2-40B4-BE49-F238E27FC236}">
                <a16:creationId xmlns:a16="http://schemas.microsoft.com/office/drawing/2014/main" id="{00000000-0008-0000-0500-00005E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7" name="正方形/長方形 606">
            <a:extLst>
              <a:ext uri="{FF2B5EF4-FFF2-40B4-BE49-F238E27FC236}">
                <a16:creationId xmlns:a16="http://schemas.microsoft.com/office/drawing/2014/main" id="{00000000-0008-0000-0500-00005F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8" name="正方形/長方形 607">
            <a:extLst>
              <a:ext uri="{FF2B5EF4-FFF2-40B4-BE49-F238E27FC236}">
                <a16:creationId xmlns:a16="http://schemas.microsoft.com/office/drawing/2014/main" id="{00000000-0008-0000-0500-000060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88</xdr:row>
      <xdr:rowOff>0</xdr:rowOff>
    </xdr:from>
    <xdr:to>
      <xdr:col>6</xdr:col>
      <xdr:colOff>1155</xdr:colOff>
      <xdr:row>89</xdr:row>
      <xdr:rowOff>91110</xdr:rowOff>
    </xdr:to>
    <xdr:grpSp>
      <xdr:nvGrpSpPr>
        <xdr:cNvPr id="609" name="グループ化 608">
          <a:extLst>
            <a:ext uri="{FF2B5EF4-FFF2-40B4-BE49-F238E27FC236}">
              <a16:creationId xmlns:a16="http://schemas.microsoft.com/office/drawing/2014/main" id="{00000000-0008-0000-0500-000061020000}"/>
            </a:ext>
          </a:extLst>
        </xdr:cNvPr>
        <xdr:cNvGrpSpPr/>
      </xdr:nvGrpSpPr>
      <xdr:grpSpPr>
        <a:xfrm rot="10800000">
          <a:off x="904875" y="8648700"/>
          <a:ext cx="182130" cy="186360"/>
          <a:chOff x="926325" y="196964"/>
          <a:chExt cx="235908" cy="200601"/>
        </a:xfrm>
      </xdr:grpSpPr>
      <xdr:sp macro="" textlink="">
        <xdr:nvSpPr>
          <xdr:cNvPr id="610" name="楕円 609">
            <a:extLst>
              <a:ext uri="{FF2B5EF4-FFF2-40B4-BE49-F238E27FC236}">
                <a16:creationId xmlns:a16="http://schemas.microsoft.com/office/drawing/2014/main" id="{00000000-0008-0000-0500-000062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1" name="直線コネクタ 610">
            <a:extLst>
              <a:ext uri="{FF2B5EF4-FFF2-40B4-BE49-F238E27FC236}">
                <a16:creationId xmlns:a16="http://schemas.microsoft.com/office/drawing/2014/main" id="{00000000-0008-0000-0500-000063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2" name="直線コネクタ 611">
            <a:extLst>
              <a:ext uri="{FF2B5EF4-FFF2-40B4-BE49-F238E27FC236}">
                <a16:creationId xmlns:a16="http://schemas.microsoft.com/office/drawing/2014/main" id="{00000000-0008-0000-0500-000064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3" name="正方形/長方形 612">
            <a:extLst>
              <a:ext uri="{FF2B5EF4-FFF2-40B4-BE49-F238E27FC236}">
                <a16:creationId xmlns:a16="http://schemas.microsoft.com/office/drawing/2014/main" id="{00000000-0008-0000-0500-000065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" name="正方形/長方形 613">
            <a:extLst>
              <a:ext uri="{FF2B5EF4-FFF2-40B4-BE49-F238E27FC236}">
                <a16:creationId xmlns:a16="http://schemas.microsoft.com/office/drawing/2014/main" id="{00000000-0008-0000-0500-000066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232</xdr:colOff>
      <xdr:row>92</xdr:row>
      <xdr:rowOff>6463</xdr:rowOff>
    </xdr:from>
    <xdr:to>
      <xdr:col>6</xdr:col>
      <xdr:colOff>1155</xdr:colOff>
      <xdr:row>94</xdr:row>
      <xdr:rowOff>0</xdr:rowOff>
    </xdr:to>
    <xdr:grpSp>
      <xdr:nvGrpSpPr>
        <xdr:cNvPr id="616" name="グループ化 615">
          <a:extLst>
            <a:ext uri="{FF2B5EF4-FFF2-40B4-BE49-F238E27FC236}">
              <a16:creationId xmlns:a16="http://schemas.microsoft.com/office/drawing/2014/main" id="{00000000-0008-0000-0500-000068020000}"/>
            </a:ext>
          </a:extLst>
        </xdr:cNvPr>
        <xdr:cNvGrpSpPr/>
      </xdr:nvGrpSpPr>
      <xdr:grpSpPr>
        <a:xfrm rot="10800000">
          <a:off x="905107" y="9036163"/>
          <a:ext cx="181898" cy="184037"/>
          <a:chOff x="926325" y="196964"/>
          <a:chExt cx="235908" cy="200601"/>
        </a:xfrm>
      </xdr:grpSpPr>
      <xdr:sp macro="" textlink="">
        <xdr:nvSpPr>
          <xdr:cNvPr id="617" name="楕円 616">
            <a:extLst>
              <a:ext uri="{FF2B5EF4-FFF2-40B4-BE49-F238E27FC236}">
                <a16:creationId xmlns:a16="http://schemas.microsoft.com/office/drawing/2014/main" id="{00000000-0008-0000-0500-000069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8" name="直線コネクタ 617">
            <a:extLst>
              <a:ext uri="{FF2B5EF4-FFF2-40B4-BE49-F238E27FC236}">
                <a16:creationId xmlns:a16="http://schemas.microsoft.com/office/drawing/2014/main" id="{00000000-0008-0000-0500-00006A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9" name="直線コネクタ 618">
            <a:extLst>
              <a:ext uri="{FF2B5EF4-FFF2-40B4-BE49-F238E27FC236}">
                <a16:creationId xmlns:a16="http://schemas.microsoft.com/office/drawing/2014/main" id="{00000000-0008-0000-0500-00006B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0" name="正方形/長方形 619">
            <a:extLst>
              <a:ext uri="{FF2B5EF4-FFF2-40B4-BE49-F238E27FC236}">
                <a16:creationId xmlns:a16="http://schemas.microsoft.com/office/drawing/2014/main" id="{00000000-0008-0000-0500-00006C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1" name="正方形/長方形 620">
            <a:extLst>
              <a:ext uri="{FF2B5EF4-FFF2-40B4-BE49-F238E27FC236}">
                <a16:creationId xmlns:a16="http://schemas.microsoft.com/office/drawing/2014/main" id="{00000000-0008-0000-0500-00006D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181207</xdr:colOff>
      <xdr:row>93</xdr:row>
      <xdr:rowOff>0</xdr:rowOff>
    </xdr:to>
    <xdr:cxnSp macro="">
      <xdr:nvCxnSpPr>
        <xdr:cNvPr id="622" name="直線コネクタ 621">
          <a:extLst>
            <a:ext uri="{FF2B5EF4-FFF2-40B4-BE49-F238E27FC236}">
              <a16:creationId xmlns:a16="http://schemas.microsoft.com/office/drawing/2014/main" id="{00000000-0008-0000-0500-00006E020000}"/>
            </a:ext>
          </a:extLst>
        </xdr:cNvPr>
        <xdr:cNvCxnSpPr/>
      </xdr:nvCxnSpPr>
      <xdr:spPr>
        <a:xfrm>
          <a:off x="2899317" y="9334500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116</xdr:row>
      <xdr:rowOff>0</xdr:rowOff>
    </xdr:from>
    <xdr:to>
      <xdr:col>36</xdr:col>
      <xdr:colOff>2700</xdr:colOff>
      <xdr:row>118</xdr:row>
      <xdr:rowOff>4141</xdr:rowOff>
    </xdr:to>
    <xdr:grpSp>
      <xdr:nvGrpSpPr>
        <xdr:cNvPr id="635" name="グループ化 634">
          <a:extLst>
            <a:ext uri="{FF2B5EF4-FFF2-40B4-BE49-F238E27FC236}">
              <a16:creationId xmlns:a16="http://schemas.microsoft.com/office/drawing/2014/main" id="{00000000-0008-0000-0500-00007B020000}"/>
            </a:ext>
          </a:extLst>
        </xdr:cNvPr>
        <xdr:cNvGrpSpPr/>
      </xdr:nvGrpSpPr>
      <xdr:grpSpPr>
        <a:xfrm>
          <a:off x="6334125" y="11315700"/>
          <a:ext cx="183675" cy="194641"/>
          <a:chOff x="926325" y="196964"/>
          <a:chExt cx="235908" cy="200601"/>
        </a:xfrm>
      </xdr:grpSpPr>
      <xdr:sp macro="" textlink="">
        <xdr:nvSpPr>
          <xdr:cNvPr id="636" name="楕円 635">
            <a:extLst>
              <a:ext uri="{FF2B5EF4-FFF2-40B4-BE49-F238E27FC236}">
                <a16:creationId xmlns:a16="http://schemas.microsoft.com/office/drawing/2014/main" id="{00000000-0008-0000-0500-00007C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37" name="直線コネクタ 636">
            <a:extLst>
              <a:ext uri="{FF2B5EF4-FFF2-40B4-BE49-F238E27FC236}">
                <a16:creationId xmlns:a16="http://schemas.microsoft.com/office/drawing/2014/main" id="{00000000-0008-0000-0500-00007D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8" name="直線コネクタ 637">
            <a:extLst>
              <a:ext uri="{FF2B5EF4-FFF2-40B4-BE49-F238E27FC236}">
                <a16:creationId xmlns:a16="http://schemas.microsoft.com/office/drawing/2014/main" id="{00000000-0008-0000-0500-00007E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9" name="正方形/長方形 638">
            <a:extLst>
              <a:ext uri="{FF2B5EF4-FFF2-40B4-BE49-F238E27FC236}">
                <a16:creationId xmlns:a16="http://schemas.microsoft.com/office/drawing/2014/main" id="{00000000-0008-0000-0500-00007F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0" name="正方形/長方形 639">
            <a:extLst>
              <a:ext uri="{FF2B5EF4-FFF2-40B4-BE49-F238E27FC236}">
                <a16:creationId xmlns:a16="http://schemas.microsoft.com/office/drawing/2014/main" id="{00000000-0008-0000-0500-000080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119</xdr:row>
      <xdr:rowOff>91109</xdr:rowOff>
    </xdr:from>
    <xdr:to>
      <xdr:col>36</xdr:col>
      <xdr:colOff>2700</xdr:colOff>
      <xdr:row>122</xdr:row>
      <xdr:rowOff>0</xdr:rowOff>
    </xdr:to>
    <xdr:grpSp>
      <xdr:nvGrpSpPr>
        <xdr:cNvPr id="647" name="グループ化 646">
          <a:extLst>
            <a:ext uri="{FF2B5EF4-FFF2-40B4-BE49-F238E27FC236}">
              <a16:creationId xmlns:a16="http://schemas.microsoft.com/office/drawing/2014/main" id="{00000000-0008-0000-0500-000087020000}"/>
            </a:ext>
          </a:extLst>
        </xdr:cNvPr>
        <xdr:cNvGrpSpPr/>
      </xdr:nvGrpSpPr>
      <xdr:grpSpPr>
        <a:xfrm>
          <a:off x="6334125" y="11692559"/>
          <a:ext cx="183675" cy="194641"/>
          <a:chOff x="926325" y="196964"/>
          <a:chExt cx="235908" cy="200601"/>
        </a:xfrm>
      </xdr:grpSpPr>
      <xdr:sp macro="" textlink="">
        <xdr:nvSpPr>
          <xdr:cNvPr id="648" name="楕円 647">
            <a:extLst>
              <a:ext uri="{FF2B5EF4-FFF2-40B4-BE49-F238E27FC236}">
                <a16:creationId xmlns:a16="http://schemas.microsoft.com/office/drawing/2014/main" id="{00000000-0008-0000-0500-000088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49" name="直線コネクタ 648">
            <a:extLst>
              <a:ext uri="{FF2B5EF4-FFF2-40B4-BE49-F238E27FC236}">
                <a16:creationId xmlns:a16="http://schemas.microsoft.com/office/drawing/2014/main" id="{00000000-0008-0000-0500-000089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直線コネクタ 649">
            <a:extLst>
              <a:ext uri="{FF2B5EF4-FFF2-40B4-BE49-F238E27FC236}">
                <a16:creationId xmlns:a16="http://schemas.microsoft.com/office/drawing/2014/main" id="{00000000-0008-0000-0500-00008A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1" name="正方形/長方形 650">
            <a:extLst>
              <a:ext uri="{FF2B5EF4-FFF2-40B4-BE49-F238E27FC236}">
                <a16:creationId xmlns:a16="http://schemas.microsoft.com/office/drawing/2014/main" id="{00000000-0008-0000-0500-00008B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2" name="正方形/長方形 651">
            <a:extLst>
              <a:ext uri="{FF2B5EF4-FFF2-40B4-BE49-F238E27FC236}">
                <a16:creationId xmlns:a16="http://schemas.microsoft.com/office/drawing/2014/main" id="{00000000-0008-0000-0500-00008C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118</xdr:row>
      <xdr:rowOff>4141</xdr:rowOff>
    </xdr:from>
    <xdr:to>
      <xdr:col>36</xdr:col>
      <xdr:colOff>0</xdr:colOff>
      <xdr:row>120</xdr:row>
      <xdr:rowOff>0</xdr:rowOff>
    </xdr:to>
    <xdr:grpSp>
      <xdr:nvGrpSpPr>
        <xdr:cNvPr id="659" name="グループ化 658">
          <a:extLst>
            <a:ext uri="{FF2B5EF4-FFF2-40B4-BE49-F238E27FC236}">
              <a16:creationId xmlns:a16="http://schemas.microsoft.com/office/drawing/2014/main" id="{00000000-0008-0000-0500-000093020000}"/>
            </a:ext>
          </a:extLst>
        </xdr:cNvPr>
        <xdr:cNvGrpSpPr/>
      </xdr:nvGrpSpPr>
      <xdr:grpSpPr>
        <a:xfrm>
          <a:off x="6334125" y="11510341"/>
          <a:ext cx="180975" cy="186359"/>
          <a:chOff x="12220755" y="9679557"/>
          <a:chExt cx="179717" cy="194094"/>
        </a:xfrm>
      </xdr:grpSpPr>
      <xdr:grpSp>
        <xdr:nvGrpSpPr>
          <xdr:cNvPr id="660" name="グループ化 659">
            <a:extLst>
              <a:ext uri="{FF2B5EF4-FFF2-40B4-BE49-F238E27FC236}">
                <a16:creationId xmlns:a16="http://schemas.microsoft.com/office/drawing/2014/main" id="{00000000-0008-0000-0500-000094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62" name="直線コネクタ 661">
              <a:extLst>
                <a:ext uri="{FF2B5EF4-FFF2-40B4-BE49-F238E27FC236}">
                  <a16:creationId xmlns:a16="http://schemas.microsoft.com/office/drawing/2014/main" id="{00000000-0008-0000-0500-000096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3" name="直線コネクタ 662">
              <a:extLst>
                <a:ext uri="{FF2B5EF4-FFF2-40B4-BE49-F238E27FC236}">
                  <a16:creationId xmlns:a16="http://schemas.microsoft.com/office/drawing/2014/main" id="{00000000-0008-0000-0500-000097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61" name="正方形/長方形 660">
            <a:extLst>
              <a:ext uri="{FF2B5EF4-FFF2-40B4-BE49-F238E27FC236}">
                <a16:creationId xmlns:a16="http://schemas.microsoft.com/office/drawing/2014/main" id="{00000000-0008-0000-0500-000095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117</xdr:row>
      <xdr:rowOff>0</xdr:rowOff>
    </xdr:from>
    <xdr:to>
      <xdr:col>37</xdr:col>
      <xdr:colOff>1967</xdr:colOff>
      <xdr:row>117</xdr:row>
      <xdr:rowOff>0</xdr:rowOff>
    </xdr:to>
    <xdr:cxnSp macro="">
      <xdr:nvCxnSpPr>
        <xdr:cNvPr id="664" name="直線コネクタ 663">
          <a:extLst>
            <a:ext uri="{FF2B5EF4-FFF2-40B4-BE49-F238E27FC236}">
              <a16:creationId xmlns:a16="http://schemas.microsoft.com/office/drawing/2014/main" id="{00000000-0008-0000-0500-000098020000}"/>
            </a:ext>
          </a:extLst>
        </xdr:cNvPr>
        <xdr:cNvCxnSpPr/>
      </xdr:nvCxnSpPr>
      <xdr:spPr>
        <a:xfrm>
          <a:off x="12089423" y="10265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1967</xdr:colOff>
      <xdr:row>118</xdr:row>
      <xdr:rowOff>92927</xdr:rowOff>
    </xdr:from>
    <xdr:to>
      <xdr:col>37</xdr:col>
      <xdr:colOff>1967</xdr:colOff>
      <xdr:row>118</xdr:row>
      <xdr:rowOff>94998</xdr:rowOff>
    </xdr:to>
    <xdr:cxnSp macro="">
      <xdr:nvCxnSpPr>
        <xdr:cNvPr id="665" name="直線コネクタ 664">
          <a:extLst>
            <a:ext uri="{FF2B5EF4-FFF2-40B4-BE49-F238E27FC236}">
              <a16:creationId xmlns:a16="http://schemas.microsoft.com/office/drawing/2014/main" id="{00000000-0008-0000-0500-000099020000}"/>
            </a:ext>
          </a:extLst>
        </xdr:cNvPr>
        <xdr:cNvCxnSpPr/>
      </xdr:nvCxnSpPr>
      <xdr:spPr>
        <a:xfrm flipV="1">
          <a:off x="12091390" y="10453196"/>
          <a:ext cx="183173" cy="20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1967</xdr:colOff>
      <xdr:row>120</xdr:row>
      <xdr:rowOff>92927</xdr:rowOff>
    </xdr:from>
    <xdr:to>
      <xdr:col>37</xdr:col>
      <xdr:colOff>1968</xdr:colOff>
      <xdr:row>120</xdr:row>
      <xdr:rowOff>92927</xdr:rowOff>
    </xdr:to>
    <xdr:cxnSp macro="">
      <xdr:nvCxnSpPr>
        <xdr:cNvPr id="666" name="直線コネクタ 665">
          <a:extLst>
            <a:ext uri="{FF2B5EF4-FFF2-40B4-BE49-F238E27FC236}">
              <a16:creationId xmlns:a16="http://schemas.microsoft.com/office/drawing/2014/main" id="{00000000-0008-0000-0500-00009A020000}"/>
            </a:ext>
          </a:extLst>
        </xdr:cNvPr>
        <xdr:cNvCxnSpPr/>
      </xdr:nvCxnSpPr>
      <xdr:spPr>
        <a:xfrm>
          <a:off x="12091390" y="10643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1967</xdr:colOff>
      <xdr:row>117</xdr:row>
      <xdr:rowOff>0</xdr:rowOff>
    </xdr:from>
    <xdr:to>
      <xdr:col>37</xdr:col>
      <xdr:colOff>1968</xdr:colOff>
      <xdr:row>120</xdr:row>
      <xdr:rowOff>92927</xdr:rowOff>
    </xdr:to>
    <xdr:cxnSp macro="">
      <xdr:nvCxnSpPr>
        <xdr:cNvPr id="667" name="直線コネクタ 666">
          <a:extLst>
            <a:ext uri="{FF2B5EF4-FFF2-40B4-BE49-F238E27FC236}">
              <a16:creationId xmlns:a16="http://schemas.microsoft.com/office/drawing/2014/main" id="{00000000-0008-0000-0500-00009B020000}"/>
            </a:ext>
          </a:extLst>
        </xdr:cNvPr>
        <xdr:cNvCxnSpPr/>
      </xdr:nvCxnSpPr>
      <xdr:spPr>
        <a:xfrm>
          <a:off x="12274563" y="10265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1967</xdr:colOff>
      <xdr:row>117</xdr:row>
      <xdr:rowOff>92927</xdr:rowOff>
    </xdr:from>
    <xdr:to>
      <xdr:col>38</xdr:col>
      <xdr:colOff>1286</xdr:colOff>
      <xdr:row>119</xdr:row>
      <xdr:rowOff>92927</xdr:rowOff>
    </xdr:to>
    <xdr:grpSp>
      <xdr:nvGrpSpPr>
        <xdr:cNvPr id="668" name="グループ化 667">
          <a:extLst>
            <a:ext uri="{FF2B5EF4-FFF2-40B4-BE49-F238E27FC236}">
              <a16:creationId xmlns:a16="http://schemas.microsoft.com/office/drawing/2014/main" id="{00000000-0008-0000-0500-00009C020000}"/>
            </a:ext>
          </a:extLst>
        </xdr:cNvPr>
        <xdr:cNvGrpSpPr/>
      </xdr:nvGrpSpPr>
      <xdr:grpSpPr>
        <a:xfrm>
          <a:off x="6698042" y="11503877"/>
          <a:ext cx="180294" cy="190500"/>
          <a:chOff x="12220755" y="9679557"/>
          <a:chExt cx="179717" cy="194094"/>
        </a:xfrm>
      </xdr:grpSpPr>
      <xdr:grpSp>
        <xdr:nvGrpSpPr>
          <xdr:cNvPr id="669" name="グループ化 668">
            <a:extLst>
              <a:ext uri="{FF2B5EF4-FFF2-40B4-BE49-F238E27FC236}">
                <a16:creationId xmlns:a16="http://schemas.microsoft.com/office/drawing/2014/main" id="{00000000-0008-0000-0500-00009D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71" name="直線コネクタ 670">
              <a:extLst>
                <a:ext uri="{FF2B5EF4-FFF2-40B4-BE49-F238E27FC236}">
                  <a16:creationId xmlns:a16="http://schemas.microsoft.com/office/drawing/2014/main" id="{00000000-0008-0000-0500-00009F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2" name="直線コネクタ 671">
              <a:extLst>
                <a:ext uri="{FF2B5EF4-FFF2-40B4-BE49-F238E27FC236}">
                  <a16:creationId xmlns:a16="http://schemas.microsoft.com/office/drawing/2014/main" id="{00000000-0008-0000-0500-0000A0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70" name="正方形/長方形 669">
            <a:extLst>
              <a:ext uri="{FF2B5EF4-FFF2-40B4-BE49-F238E27FC236}">
                <a16:creationId xmlns:a16="http://schemas.microsoft.com/office/drawing/2014/main" id="{00000000-0008-0000-0500-00009E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680</xdr:colOff>
      <xdr:row>114</xdr:row>
      <xdr:rowOff>0</xdr:rowOff>
    </xdr:from>
    <xdr:to>
      <xdr:col>23</xdr:col>
      <xdr:colOff>0</xdr:colOff>
      <xdr:row>116</xdr:row>
      <xdr:rowOff>0</xdr:rowOff>
    </xdr:to>
    <xdr:grpSp>
      <xdr:nvGrpSpPr>
        <xdr:cNvPr id="673" name="グループ化 672">
          <a:extLst>
            <a:ext uri="{FF2B5EF4-FFF2-40B4-BE49-F238E27FC236}">
              <a16:creationId xmlns:a16="http://schemas.microsoft.com/office/drawing/2014/main" id="{00000000-0008-0000-0500-0000A1020000}"/>
            </a:ext>
          </a:extLst>
        </xdr:cNvPr>
        <xdr:cNvGrpSpPr/>
      </xdr:nvGrpSpPr>
      <xdr:grpSpPr>
        <a:xfrm>
          <a:off x="3982130" y="11125200"/>
          <a:ext cx="180295" cy="190500"/>
          <a:chOff x="12220755" y="9679557"/>
          <a:chExt cx="179717" cy="194094"/>
        </a:xfrm>
      </xdr:grpSpPr>
      <xdr:grpSp>
        <xdr:nvGrpSpPr>
          <xdr:cNvPr id="674" name="グループ化 673">
            <a:extLst>
              <a:ext uri="{FF2B5EF4-FFF2-40B4-BE49-F238E27FC236}">
                <a16:creationId xmlns:a16="http://schemas.microsoft.com/office/drawing/2014/main" id="{00000000-0008-0000-0500-0000A2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76" name="直線コネクタ 675">
              <a:extLst>
                <a:ext uri="{FF2B5EF4-FFF2-40B4-BE49-F238E27FC236}">
                  <a16:creationId xmlns:a16="http://schemas.microsoft.com/office/drawing/2014/main" id="{00000000-0008-0000-0500-0000A4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7" name="直線コネクタ 676">
              <a:extLst>
                <a:ext uri="{FF2B5EF4-FFF2-40B4-BE49-F238E27FC236}">
                  <a16:creationId xmlns:a16="http://schemas.microsoft.com/office/drawing/2014/main" id="{00000000-0008-0000-0500-0000A5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75" name="正方形/長方形 674">
            <a:extLst>
              <a:ext uri="{FF2B5EF4-FFF2-40B4-BE49-F238E27FC236}">
                <a16:creationId xmlns:a16="http://schemas.microsoft.com/office/drawing/2014/main" id="{00000000-0008-0000-0500-0000A3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88</xdr:row>
      <xdr:rowOff>97573</xdr:rowOff>
    </xdr:from>
    <xdr:to>
      <xdr:col>4</xdr:col>
      <xdr:colOff>181207</xdr:colOff>
      <xdr:row>88</xdr:row>
      <xdr:rowOff>97573</xdr:rowOff>
    </xdr:to>
    <xdr:cxnSp macro="">
      <xdr:nvCxnSpPr>
        <xdr:cNvPr id="678" name="直線コネクタ 677">
          <a:extLst>
            <a:ext uri="{FF2B5EF4-FFF2-40B4-BE49-F238E27FC236}">
              <a16:creationId xmlns:a16="http://schemas.microsoft.com/office/drawing/2014/main" id="{00000000-0008-0000-0500-0000A6020000}"/>
            </a:ext>
          </a:extLst>
        </xdr:cNvPr>
        <xdr:cNvCxnSpPr/>
      </xdr:nvCxnSpPr>
      <xdr:spPr>
        <a:xfrm>
          <a:off x="2899317" y="8944207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127</xdr:row>
      <xdr:rowOff>0</xdr:rowOff>
    </xdr:from>
    <xdr:to>
      <xdr:col>15</xdr:col>
      <xdr:colOff>63884</xdr:colOff>
      <xdr:row>129</xdr:row>
      <xdr:rowOff>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00000000-0008-0000-0500-0000A7020000}"/>
            </a:ext>
          </a:extLst>
        </xdr:cNvPr>
        <xdr:cNvSpPr/>
      </xdr:nvSpPr>
      <xdr:spPr>
        <a:xfrm>
          <a:off x="6581361" y="941070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134</xdr:row>
      <xdr:rowOff>0</xdr:rowOff>
    </xdr:from>
    <xdr:to>
      <xdr:col>15</xdr:col>
      <xdr:colOff>2700</xdr:colOff>
      <xdr:row>136</xdr:row>
      <xdr:rowOff>4141</xdr:rowOff>
    </xdr:to>
    <xdr:grpSp>
      <xdr:nvGrpSpPr>
        <xdr:cNvPr id="680" name="グループ化 679">
          <a:extLst>
            <a:ext uri="{FF2B5EF4-FFF2-40B4-BE49-F238E27FC236}">
              <a16:creationId xmlns:a16="http://schemas.microsoft.com/office/drawing/2014/main" id="{00000000-0008-0000-0500-0000A8020000}"/>
            </a:ext>
          </a:extLst>
        </xdr:cNvPr>
        <xdr:cNvGrpSpPr/>
      </xdr:nvGrpSpPr>
      <xdr:grpSpPr>
        <a:xfrm>
          <a:off x="2533650" y="13030200"/>
          <a:ext cx="183675" cy="194641"/>
          <a:chOff x="926325" y="196964"/>
          <a:chExt cx="235908" cy="200601"/>
        </a:xfrm>
      </xdr:grpSpPr>
      <xdr:sp macro="" textlink="">
        <xdr:nvSpPr>
          <xdr:cNvPr id="681" name="楕円 680">
            <a:extLst>
              <a:ext uri="{FF2B5EF4-FFF2-40B4-BE49-F238E27FC236}">
                <a16:creationId xmlns:a16="http://schemas.microsoft.com/office/drawing/2014/main" id="{00000000-0008-0000-0500-0000A9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82" name="直線コネクタ 681">
            <a:extLst>
              <a:ext uri="{FF2B5EF4-FFF2-40B4-BE49-F238E27FC236}">
                <a16:creationId xmlns:a16="http://schemas.microsoft.com/office/drawing/2014/main" id="{00000000-0008-0000-0500-0000AA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3" name="直線コネクタ 682">
            <a:extLst>
              <a:ext uri="{FF2B5EF4-FFF2-40B4-BE49-F238E27FC236}">
                <a16:creationId xmlns:a16="http://schemas.microsoft.com/office/drawing/2014/main" id="{00000000-0008-0000-0500-0000AB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84" name="正方形/長方形 683">
            <a:extLst>
              <a:ext uri="{FF2B5EF4-FFF2-40B4-BE49-F238E27FC236}">
                <a16:creationId xmlns:a16="http://schemas.microsoft.com/office/drawing/2014/main" id="{00000000-0008-0000-0500-0000AC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5" name="正方形/長方形 684">
            <a:extLst>
              <a:ext uri="{FF2B5EF4-FFF2-40B4-BE49-F238E27FC236}">
                <a16:creationId xmlns:a16="http://schemas.microsoft.com/office/drawing/2014/main" id="{00000000-0008-0000-0500-0000AD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137</xdr:row>
      <xdr:rowOff>91109</xdr:rowOff>
    </xdr:from>
    <xdr:to>
      <xdr:col>15</xdr:col>
      <xdr:colOff>2700</xdr:colOff>
      <xdr:row>140</xdr:row>
      <xdr:rowOff>0</xdr:rowOff>
    </xdr:to>
    <xdr:grpSp>
      <xdr:nvGrpSpPr>
        <xdr:cNvPr id="686" name="グループ化 685">
          <a:extLst>
            <a:ext uri="{FF2B5EF4-FFF2-40B4-BE49-F238E27FC236}">
              <a16:creationId xmlns:a16="http://schemas.microsoft.com/office/drawing/2014/main" id="{00000000-0008-0000-0500-0000AE020000}"/>
            </a:ext>
          </a:extLst>
        </xdr:cNvPr>
        <xdr:cNvGrpSpPr/>
      </xdr:nvGrpSpPr>
      <xdr:grpSpPr>
        <a:xfrm>
          <a:off x="2533650" y="13407059"/>
          <a:ext cx="183675" cy="194641"/>
          <a:chOff x="926325" y="196964"/>
          <a:chExt cx="235908" cy="200601"/>
        </a:xfrm>
      </xdr:grpSpPr>
      <xdr:sp macro="" textlink="">
        <xdr:nvSpPr>
          <xdr:cNvPr id="687" name="楕円 686">
            <a:extLst>
              <a:ext uri="{FF2B5EF4-FFF2-40B4-BE49-F238E27FC236}">
                <a16:creationId xmlns:a16="http://schemas.microsoft.com/office/drawing/2014/main" id="{00000000-0008-0000-0500-0000AF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88" name="直線コネクタ 687">
            <a:extLst>
              <a:ext uri="{FF2B5EF4-FFF2-40B4-BE49-F238E27FC236}">
                <a16:creationId xmlns:a16="http://schemas.microsoft.com/office/drawing/2014/main" id="{00000000-0008-0000-0500-0000B0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9" name="直線コネクタ 688">
            <a:extLst>
              <a:ext uri="{FF2B5EF4-FFF2-40B4-BE49-F238E27FC236}">
                <a16:creationId xmlns:a16="http://schemas.microsoft.com/office/drawing/2014/main" id="{00000000-0008-0000-0500-0000B1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0" name="正方形/長方形 689">
            <a:extLst>
              <a:ext uri="{FF2B5EF4-FFF2-40B4-BE49-F238E27FC236}">
                <a16:creationId xmlns:a16="http://schemas.microsoft.com/office/drawing/2014/main" id="{00000000-0008-0000-0500-0000B2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1" name="正方形/長方形 690">
            <a:extLst>
              <a:ext uri="{FF2B5EF4-FFF2-40B4-BE49-F238E27FC236}">
                <a16:creationId xmlns:a16="http://schemas.microsoft.com/office/drawing/2014/main" id="{00000000-0008-0000-0500-0000B3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135</xdr:row>
      <xdr:rowOff>0</xdr:rowOff>
    </xdr:from>
    <xdr:to>
      <xdr:col>16</xdr:col>
      <xdr:colOff>1967</xdr:colOff>
      <xdr:row>135</xdr:row>
      <xdr:rowOff>0</xdr:rowOff>
    </xdr:to>
    <xdr:cxnSp macro="">
      <xdr:nvCxnSpPr>
        <xdr:cNvPr id="697" name="直線コネクタ 696">
          <a:extLst>
            <a:ext uri="{FF2B5EF4-FFF2-40B4-BE49-F238E27FC236}">
              <a16:creationId xmlns:a16="http://schemas.microsoft.com/office/drawing/2014/main" id="{00000000-0008-0000-0500-0000B9020000}"/>
            </a:ext>
          </a:extLst>
        </xdr:cNvPr>
        <xdr:cNvCxnSpPr/>
      </xdr:nvCxnSpPr>
      <xdr:spPr>
        <a:xfrm>
          <a:off x="6696075" y="1017270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3495</xdr:colOff>
      <xdr:row>136</xdr:row>
      <xdr:rowOff>92927</xdr:rowOff>
    </xdr:from>
    <xdr:to>
      <xdr:col>16</xdr:col>
      <xdr:colOff>3495</xdr:colOff>
      <xdr:row>136</xdr:row>
      <xdr:rowOff>92927</xdr:rowOff>
    </xdr:to>
    <xdr:cxnSp macro="">
      <xdr:nvCxnSpPr>
        <xdr:cNvPr id="698" name="直線コネクタ 697">
          <a:extLst>
            <a:ext uri="{FF2B5EF4-FFF2-40B4-BE49-F238E27FC236}">
              <a16:creationId xmlns:a16="http://schemas.microsoft.com/office/drawing/2014/main" id="{00000000-0008-0000-0500-0000BA020000}"/>
            </a:ext>
          </a:extLst>
        </xdr:cNvPr>
        <xdr:cNvCxnSpPr/>
      </xdr:nvCxnSpPr>
      <xdr:spPr>
        <a:xfrm>
          <a:off x="2721605" y="13623073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138</xdr:row>
      <xdr:rowOff>92927</xdr:rowOff>
    </xdr:from>
    <xdr:to>
      <xdr:col>16</xdr:col>
      <xdr:colOff>1968</xdr:colOff>
      <xdr:row>138</xdr:row>
      <xdr:rowOff>92927</xdr:rowOff>
    </xdr:to>
    <xdr:cxnSp macro="">
      <xdr:nvCxnSpPr>
        <xdr:cNvPr id="699" name="直線コネクタ 698">
          <a:extLst>
            <a:ext uri="{FF2B5EF4-FFF2-40B4-BE49-F238E27FC236}">
              <a16:creationId xmlns:a16="http://schemas.microsoft.com/office/drawing/2014/main" id="{00000000-0008-0000-0500-0000BB020000}"/>
            </a:ext>
          </a:extLst>
        </xdr:cNvPr>
        <xdr:cNvCxnSpPr/>
      </xdr:nvCxnSpPr>
      <xdr:spPr>
        <a:xfrm>
          <a:off x="6698042" y="1055137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1967</xdr:colOff>
      <xdr:row>135</xdr:row>
      <xdr:rowOff>0</xdr:rowOff>
    </xdr:from>
    <xdr:to>
      <xdr:col>16</xdr:col>
      <xdr:colOff>1968</xdr:colOff>
      <xdr:row>138</xdr:row>
      <xdr:rowOff>92927</xdr:rowOff>
    </xdr:to>
    <xdr:cxnSp macro="">
      <xdr:nvCxnSpPr>
        <xdr:cNvPr id="700" name="直線コネクタ 699">
          <a:extLst>
            <a:ext uri="{FF2B5EF4-FFF2-40B4-BE49-F238E27FC236}">
              <a16:creationId xmlns:a16="http://schemas.microsoft.com/office/drawing/2014/main" id="{00000000-0008-0000-0500-0000BC020000}"/>
            </a:ext>
          </a:extLst>
        </xdr:cNvPr>
        <xdr:cNvCxnSpPr/>
      </xdr:nvCxnSpPr>
      <xdr:spPr>
        <a:xfrm>
          <a:off x="6879017" y="1017270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680</xdr:colOff>
      <xdr:row>132</xdr:row>
      <xdr:rowOff>0</xdr:rowOff>
    </xdr:from>
    <xdr:to>
      <xdr:col>2</xdr:col>
      <xdr:colOff>0</xdr:colOff>
      <xdr:row>134</xdr:row>
      <xdr:rowOff>0</xdr:rowOff>
    </xdr:to>
    <xdr:grpSp>
      <xdr:nvGrpSpPr>
        <xdr:cNvPr id="706" name="グループ化 705">
          <a:extLst>
            <a:ext uri="{FF2B5EF4-FFF2-40B4-BE49-F238E27FC236}">
              <a16:creationId xmlns:a16="http://schemas.microsoft.com/office/drawing/2014/main" id="{00000000-0008-0000-0500-0000C2020000}"/>
            </a:ext>
          </a:extLst>
        </xdr:cNvPr>
        <xdr:cNvGrpSpPr/>
      </xdr:nvGrpSpPr>
      <xdr:grpSpPr>
        <a:xfrm>
          <a:off x="181655" y="12839700"/>
          <a:ext cx="180295" cy="190500"/>
          <a:chOff x="12220755" y="9679557"/>
          <a:chExt cx="179717" cy="194094"/>
        </a:xfrm>
      </xdr:grpSpPr>
      <xdr:grpSp>
        <xdr:nvGrpSpPr>
          <xdr:cNvPr id="707" name="グループ化 706">
            <a:extLst>
              <a:ext uri="{FF2B5EF4-FFF2-40B4-BE49-F238E27FC236}">
                <a16:creationId xmlns:a16="http://schemas.microsoft.com/office/drawing/2014/main" id="{00000000-0008-0000-0500-0000C3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09" name="直線コネクタ 708">
              <a:extLst>
                <a:ext uri="{FF2B5EF4-FFF2-40B4-BE49-F238E27FC236}">
                  <a16:creationId xmlns:a16="http://schemas.microsoft.com/office/drawing/2014/main" id="{00000000-0008-0000-0500-0000C5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0" name="直線コネクタ 709">
              <a:extLst>
                <a:ext uri="{FF2B5EF4-FFF2-40B4-BE49-F238E27FC236}">
                  <a16:creationId xmlns:a16="http://schemas.microsoft.com/office/drawing/2014/main" id="{00000000-0008-0000-0500-0000C6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08" name="正方形/長方形 707">
            <a:extLst>
              <a:ext uri="{FF2B5EF4-FFF2-40B4-BE49-F238E27FC236}">
                <a16:creationId xmlns:a16="http://schemas.microsoft.com/office/drawing/2014/main" id="{00000000-0008-0000-0500-0000C4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66261</xdr:colOff>
      <xdr:row>127</xdr:row>
      <xdr:rowOff>0</xdr:rowOff>
    </xdr:from>
    <xdr:to>
      <xdr:col>34</xdr:col>
      <xdr:colOff>63884</xdr:colOff>
      <xdr:row>129</xdr:row>
      <xdr:rowOff>0</xdr:rowOff>
    </xdr:to>
    <xdr:sp macro="" textlink="">
      <xdr:nvSpPr>
        <xdr:cNvPr id="711" name="正方形/長方形 710">
          <a:extLst>
            <a:ext uri="{FF2B5EF4-FFF2-40B4-BE49-F238E27FC236}">
              <a16:creationId xmlns:a16="http://schemas.microsoft.com/office/drawing/2014/main" id="{00000000-0008-0000-0500-0000C7020000}"/>
            </a:ext>
          </a:extLst>
        </xdr:cNvPr>
        <xdr:cNvSpPr/>
      </xdr:nvSpPr>
      <xdr:spPr>
        <a:xfrm>
          <a:off x="6581361" y="1074420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134</xdr:row>
      <xdr:rowOff>0</xdr:rowOff>
    </xdr:from>
    <xdr:to>
      <xdr:col>34</xdr:col>
      <xdr:colOff>2700</xdr:colOff>
      <xdr:row>136</xdr:row>
      <xdr:rowOff>4141</xdr:rowOff>
    </xdr:to>
    <xdr:grpSp>
      <xdr:nvGrpSpPr>
        <xdr:cNvPr id="712" name="グループ化 711">
          <a:extLst>
            <a:ext uri="{FF2B5EF4-FFF2-40B4-BE49-F238E27FC236}">
              <a16:creationId xmlns:a16="http://schemas.microsoft.com/office/drawing/2014/main" id="{00000000-0008-0000-0500-0000C8020000}"/>
            </a:ext>
          </a:extLst>
        </xdr:cNvPr>
        <xdr:cNvGrpSpPr/>
      </xdr:nvGrpSpPr>
      <xdr:grpSpPr>
        <a:xfrm>
          <a:off x="5972175" y="13030200"/>
          <a:ext cx="183675" cy="194641"/>
          <a:chOff x="926325" y="196964"/>
          <a:chExt cx="235908" cy="200601"/>
        </a:xfrm>
      </xdr:grpSpPr>
      <xdr:sp macro="" textlink="">
        <xdr:nvSpPr>
          <xdr:cNvPr id="713" name="楕円 712">
            <a:extLst>
              <a:ext uri="{FF2B5EF4-FFF2-40B4-BE49-F238E27FC236}">
                <a16:creationId xmlns:a16="http://schemas.microsoft.com/office/drawing/2014/main" id="{00000000-0008-0000-0500-0000C9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14" name="直線コネクタ 713">
            <a:extLst>
              <a:ext uri="{FF2B5EF4-FFF2-40B4-BE49-F238E27FC236}">
                <a16:creationId xmlns:a16="http://schemas.microsoft.com/office/drawing/2014/main" id="{00000000-0008-0000-0500-0000CA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5" name="直線コネクタ 714">
            <a:extLst>
              <a:ext uri="{FF2B5EF4-FFF2-40B4-BE49-F238E27FC236}">
                <a16:creationId xmlns:a16="http://schemas.microsoft.com/office/drawing/2014/main" id="{00000000-0008-0000-0500-0000CB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6" name="正方形/長方形 715">
            <a:extLst>
              <a:ext uri="{FF2B5EF4-FFF2-40B4-BE49-F238E27FC236}">
                <a16:creationId xmlns:a16="http://schemas.microsoft.com/office/drawing/2014/main" id="{00000000-0008-0000-0500-0000CC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7" name="正方形/長方形 716">
            <a:extLst>
              <a:ext uri="{FF2B5EF4-FFF2-40B4-BE49-F238E27FC236}">
                <a16:creationId xmlns:a16="http://schemas.microsoft.com/office/drawing/2014/main" id="{00000000-0008-0000-0500-0000CD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137</xdr:row>
      <xdr:rowOff>91109</xdr:rowOff>
    </xdr:from>
    <xdr:to>
      <xdr:col>34</xdr:col>
      <xdr:colOff>2700</xdr:colOff>
      <xdr:row>140</xdr:row>
      <xdr:rowOff>0</xdr:rowOff>
    </xdr:to>
    <xdr:grpSp>
      <xdr:nvGrpSpPr>
        <xdr:cNvPr id="718" name="グループ化 717">
          <a:extLst>
            <a:ext uri="{FF2B5EF4-FFF2-40B4-BE49-F238E27FC236}">
              <a16:creationId xmlns:a16="http://schemas.microsoft.com/office/drawing/2014/main" id="{00000000-0008-0000-0500-0000CE020000}"/>
            </a:ext>
          </a:extLst>
        </xdr:cNvPr>
        <xdr:cNvGrpSpPr/>
      </xdr:nvGrpSpPr>
      <xdr:grpSpPr>
        <a:xfrm>
          <a:off x="5972175" y="13407059"/>
          <a:ext cx="183675" cy="194641"/>
          <a:chOff x="926325" y="196964"/>
          <a:chExt cx="235908" cy="200601"/>
        </a:xfrm>
      </xdr:grpSpPr>
      <xdr:sp macro="" textlink="">
        <xdr:nvSpPr>
          <xdr:cNvPr id="719" name="楕円 718">
            <a:extLst>
              <a:ext uri="{FF2B5EF4-FFF2-40B4-BE49-F238E27FC236}">
                <a16:creationId xmlns:a16="http://schemas.microsoft.com/office/drawing/2014/main" id="{00000000-0008-0000-0500-0000CF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20" name="直線コネクタ 719">
            <a:extLst>
              <a:ext uri="{FF2B5EF4-FFF2-40B4-BE49-F238E27FC236}">
                <a16:creationId xmlns:a16="http://schemas.microsoft.com/office/drawing/2014/main" id="{00000000-0008-0000-0500-0000D002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1" name="直線コネクタ 720">
            <a:extLst>
              <a:ext uri="{FF2B5EF4-FFF2-40B4-BE49-F238E27FC236}">
                <a16:creationId xmlns:a16="http://schemas.microsoft.com/office/drawing/2014/main" id="{00000000-0008-0000-0500-0000D102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2" name="正方形/長方形 721">
            <a:extLst>
              <a:ext uri="{FF2B5EF4-FFF2-40B4-BE49-F238E27FC236}">
                <a16:creationId xmlns:a16="http://schemas.microsoft.com/office/drawing/2014/main" id="{00000000-0008-0000-0500-0000D202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3" name="正方形/長方形 722">
            <a:extLst>
              <a:ext uri="{FF2B5EF4-FFF2-40B4-BE49-F238E27FC236}">
                <a16:creationId xmlns:a16="http://schemas.microsoft.com/office/drawing/2014/main" id="{00000000-0008-0000-0500-0000D3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136</xdr:row>
      <xdr:rowOff>4141</xdr:rowOff>
    </xdr:from>
    <xdr:to>
      <xdr:col>34</xdr:col>
      <xdr:colOff>0</xdr:colOff>
      <xdr:row>138</xdr:row>
      <xdr:rowOff>0</xdr:rowOff>
    </xdr:to>
    <xdr:grpSp>
      <xdr:nvGrpSpPr>
        <xdr:cNvPr id="724" name="グループ化 723">
          <a:extLst>
            <a:ext uri="{FF2B5EF4-FFF2-40B4-BE49-F238E27FC236}">
              <a16:creationId xmlns:a16="http://schemas.microsoft.com/office/drawing/2014/main" id="{00000000-0008-0000-0500-0000D4020000}"/>
            </a:ext>
          </a:extLst>
        </xdr:cNvPr>
        <xdr:cNvGrpSpPr/>
      </xdr:nvGrpSpPr>
      <xdr:grpSpPr>
        <a:xfrm>
          <a:off x="5972175" y="13224841"/>
          <a:ext cx="180975" cy="186359"/>
          <a:chOff x="12220755" y="9679557"/>
          <a:chExt cx="179717" cy="194094"/>
        </a:xfrm>
      </xdr:grpSpPr>
      <xdr:grpSp>
        <xdr:nvGrpSpPr>
          <xdr:cNvPr id="725" name="グループ化 724">
            <a:extLst>
              <a:ext uri="{FF2B5EF4-FFF2-40B4-BE49-F238E27FC236}">
                <a16:creationId xmlns:a16="http://schemas.microsoft.com/office/drawing/2014/main" id="{00000000-0008-0000-0500-0000D5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27" name="直線コネクタ 726">
              <a:extLst>
                <a:ext uri="{FF2B5EF4-FFF2-40B4-BE49-F238E27FC236}">
                  <a16:creationId xmlns:a16="http://schemas.microsoft.com/office/drawing/2014/main" id="{00000000-0008-0000-0500-0000D7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8" name="直線コネクタ 727">
              <a:extLst>
                <a:ext uri="{FF2B5EF4-FFF2-40B4-BE49-F238E27FC236}">
                  <a16:creationId xmlns:a16="http://schemas.microsoft.com/office/drawing/2014/main" id="{00000000-0008-0000-0500-0000D8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26" name="正方形/長方形 725">
            <a:extLst>
              <a:ext uri="{FF2B5EF4-FFF2-40B4-BE49-F238E27FC236}">
                <a16:creationId xmlns:a16="http://schemas.microsoft.com/office/drawing/2014/main" id="{00000000-0008-0000-0500-0000D6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135</xdr:row>
      <xdr:rowOff>0</xdr:rowOff>
    </xdr:from>
    <xdr:to>
      <xdr:col>35</xdr:col>
      <xdr:colOff>1967</xdr:colOff>
      <xdr:row>135</xdr:row>
      <xdr:rowOff>0</xdr:rowOff>
    </xdr:to>
    <xdr:cxnSp macro="">
      <xdr:nvCxnSpPr>
        <xdr:cNvPr id="729" name="直線コネクタ 728">
          <a:extLst>
            <a:ext uri="{FF2B5EF4-FFF2-40B4-BE49-F238E27FC236}">
              <a16:creationId xmlns:a16="http://schemas.microsoft.com/office/drawing/2014/main" id="{00000000-0008-0000-0500-0000D9020000}"/>
            </a:ext>
          </a:extLst>
        </xdr:cNvPr>
        <xdr:cNvCxnSpPr/>
      </xdr:nvCxnSpPr>
      <xdr:spPr>
        <a:xfrm>
          <a:off x="6696075" y="1150620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137</xdr:row>
      <xdr:rowOff>0</xdr:rowOff>
    </xdr:from>
    <xdr:to>
      <xdr:col>35</xdr:col>
      <xdr:colOff>1967</xdr:colOff>
      <xdr:row>137</xdr:row>
      <xdr:rowOff>0</xdr:rowOff>
    </xdr:to>
    <xdr:cxnSp macro="">
      <xdr:nvCxnSpPr>
        <xdr:cNvPr id="730" name="直線コネクタ 729">
          <a:extLst>
            <a:ext uri="{FF2B5EF4-FFF2-40B4-BE49-F238E27FC236}">
              <a16:creationId xmlns:a16="http://schemas.microsoft.com/office/drawing/2014/main" id="{00000000-0008-0000-0500-0000DA020000}"/>
            </a:ext>
          </a:extLst>
        </xdr:cNvPr>
        <xdr:cNvCxnSpPr/>
      </xdr:nvCxnSpPr>
      <xdr:spPr>
        <a:xfrm flipV="1">
          <a:off x="6163016" y="13627720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138</xdr:row>
      <xdr:rowOff>92927</xdr:rowOff>
    </xdr:from>
    <xdr:to>
      <xdr:col>35</xdr:col>
      <xdr:colOff>1968</xdr:colOff>
      <xdr:row>138</xdr:row>
      <xdr:rowOff>92927</xdr:rowOff>
    </xdr:to>
    <xdr:cxnSp macro="">
      <xdr:nvCxnSpPr>
        <xdr:cNvPr id="731" name="直線コネクタ 730">
          <a:extLst>
            <a:ext uri="{FF2B5EF4-FFF2-40B4-BE49-F238E27FC236}">
              <a16:creationId xmlns:a16="http://schemas.microsoft.com/office/drawing/2014/main" id="{00000000-0008-0000-0500-0000DB020000}"/>
            </a:ext>
          </a:extLst>
        </xdr:cNvPr>
        <xdr:cNvCxnSpPr/>
      </xdr:nvCxnSpPr>
      <xdr:spPr>
        <a:xfrm>
          <a:off x="6698042" y="1188487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1967</xdr:colOff>
      <xdr:row>135</xdr:row>
      <xdr:rowOff>0</xdr:rowOff>
    </xdr:from>
    <xdr:to>
      <xdr:col>35</xdr:col>
      <xdr:colOff>1968</xdr:colOff>
      <xdr:row>138</xdr:row>
      <xdr:rowOff>92927</xdr:rowOff>
    </xdr:to>
    <xdr:cxnSp macro="">
      <xdr:nvCxnSpPr>
        <xdr:cNvPr id="732" name="直線コネクタ 731">
          <a:extLst>
            <a:ext uri="{FF2B5EF4-FFF2-40B4-BE49-F238E27FC236}">
              <a16:creationId xmlns:a16="http://schemas.microsoft.com/office/drawing/2014/main" id="{00000000-0008-0000-0500-0000DC020000}"/>
            </a:ext>
          </a:extLst>
        </xdr:cNvPr>
        <xdr:cNvCxnSpPr/>
      </xdr:nvCxnSpPr>
      <xdr:spPr>
        <a:xfrm>
          <a:off x="6879017" y="1150620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1967</xdr:colOff>
      <xdr:row>135</xdr:row>
      <xdr:rowOff>92927</xdr:rowOff>
    </xdr:from>
    <xdr:to>
      <xdr:col>36</xdr:col>
      <xdr:colOff>1286</xdr:colOff>
      <xdr:row>137</xdr:row>
      <xdr:rowOff>92927</xdr:rowOff>
    </xdr:to>
    <xdr:grpSp>
      <xdr:nvGrpSpPr>
        <xdr:cNvPr id="733" name="グループ化 732">
          <a:extLst>
            <a:ext uri="{FF2B5EF4-FFF2-40B4-BE49-F238E27FC236}">
              <a16:creationId xmlns:a16="http://schemas.microsoft.com/office/drawing/2014/main" id="{00000000-0008-0000-0500-0000DD020000}"/>
            </a:ext>
          </a:extLst>
        </xdr:cNvPr>
        <xdr:cNvGrpSpPr/>
      </xdr:nvGrpSpPr>
      <xdr:grpSpPr>
        <a:xfrm>
          <a:off x="6336092" y="13218377"/>
          <a:ext cx="180294" cy="190500"/>
          <a:chOff x="12220755" y="9679557"/>
          <a:chExt cx="179717" cy="194094"/>
        </a:xfrm>
      </xdr:grpSpPr>
      <xdr:grpSp>
        <xdr:nvGrpSpPr>
          <xdr:cNvPr id="734" name="グループ化 733">
            <a:extLst>
              <a:ext uri="{FF2B5EF4-FFF2-40B4-BE49-F238E27FC236}">
                <a16:creationId xmlns:a16="http://schemas.microsoft.com/office/drawing/2014/main" id="{00000000-0008-0000-0500-0000DE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36" name="直線コネクタ 735">
              <a:extLst>
                <a:ext uri="{FF2B5EF4-FFF2-40B4-BE49-F238E27FC236}">
                  <a16:creationId xmlns:a16="http://schemas.microsoft.com/office/drawing/2014/main" id="{00000000-0008-0000-0500-0000E0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7" name="直線コネクタ 736">
              <a:extLst>
                <a:ext uri="{FF2B5EF4-FFF2-40B4-BE49-F238E27FC236}">
                  <a16:creationId xmlns:a16="http://schemas.microsoft.com/office/drawing/2014/main" id="{00000000-0008-0000-0500-0000E1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正方形/長方形 734">
            <a:extLst>
              <a:ext uri="{FF2B5EF4-FFF2-40B4-BE49-F238E27FC236}">
                <a16:creationId xmlns:a16="http://schemas.microsoft.com/office/drawing/2014/main" id="{00000000-0008-0000-0500-0000DF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680</xdr:colOff>
      <xdr:row>132</xdr:row>
      <xdr:rowOff>0</xdr:rowOff>
    </xdr:from>
    <xdr:to>
      <xdr:col>21</xdr:col>
      <xdr:colOff>0</xdr:colOff>
      <xdr:row>134</xdr:row>
      <xdr:rowOff>0</xdr:rowOff>
    </xdr:to>
    <xdr:grpSp>
      <xdr:nvGrpSpPr>
        <xdr:cNvPr id="738" name="グループ化 737">
          <a:extLst>
            <a:ext uri="{FF2B5EF4-FFF2-40B4-BE49-F238E27FC236}">
              <a16:creationId xmlns:a16="http://schemas.microsoft.com/office/drawing/2014/main" id="{00000000-0008-0000-0500-0000E2020000}"/>
            </a:ext>
          </a:extLst>
        </xdr:cNvPr>
        <xdr:cNvGrpSpPr/>
      </xdr:nvGrpSpPr>
      <xdr:grpSpPr>
        <a:xfrm>
          <a:off x="3620180" y="12839700"/>
          <a:ext cx="180295" cy="190500"/>
          <a:chOff x="12220755" y="9679557"/>
          <a:chExt cx="179717" cy="194094"/>
        </a:xfrm>
      </xdr:grpSpPr>
      <xdr:grpSp>
        <xdr:nvGrpSpPr>
          <xdr:cNvPr id="739" name="グループ化 738">
            <a:extLst>
              <a:ext uri="{FF2B5EF4-FFF2-40B4-BE49-F238E27FC236}">
                <a16:creationId xmlns:a16="http://schemas.microsoft.com/office/drawing/2014/main" id="{00000000-0008-0000-0500-0000E3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41" name="直線コネクタ 740">
              <a:extLst>
                <a:ext uri="{FF2B5EF4-FFF2-40B4-BE49-F238E27FC236}">
                  <a16:creationId xmlns:a16="http://schemas.microsoft.com/office/drawing/2014/main" id="{00000000-0008-0000-0500-0000E5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2" name="直線コネクタ 741">
              <a:extLst>
                <a:ext uri="{FF2B5EF4-FFF2-40B4-BE49-F238E27FC236}">
                  <a16:creationId xmlns:a16="http://schemas.microsoft.com/office/drawing/2014/main" id="{00000000-0008-0000-0500-0000E6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40" name="正方形/長方形 739">
            <a:extLst>
              <a:ext uri="{FF2B5EF4-FFF2-40B4-BE49-F238E27FC236}">
                <a16:creationId xmlns:a16="http://schemas.microsoft.com/office/drawing/2014/main" id="{00000000-0008-0000-0500-0000E4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179480</xdr:colOff>
      <xdr:row>169</xdr:row>
      <xdr:rowOff>93947</xdr:rowOff>
    </xdr:from>
    <xdr:to>
      <xdr:col>19</xdr:col>
      <xdr:colOff>0</xdr:colOff>
      <xdr:row>172</xdr:row>
      <xdr:rowOff>0</xdr:rowOff>
    </xdr:to>
    <xdr:grpSp>
      <xdr:nvGrpSpPr>
        <xdr:cNvPr id="767" name="グループ化 766">
          <a:extLst>
            <a:ext uri="{FF2B5EF4-FFF2-40B4-BE49-F238E27FC236}">
              <a16:creationId xmlns:a16="http://schemas.microsoft.com/office/drawing/2014/main" id="{00000000-0008-0000-0500-0000FF020000}"/>
            </a:ext>
          </a:extLst>
        </xdr:cNvPr>
        <xdr:cNvGrpSpPr/>
      </xdr:nvGrpSpPr>
      <xdr:grpSpPr>
        <a:xfrm>
          <a:off x="3256055" y="16457897"/>
          <a:ext cx="182470" cy="191803"/>
          <a:chOff x="926325" y="196964"/>
          <a:chExt cx="235908" cy="200601"/>
        </a:xfrm>
      </xdr:grpSpPr>
      <xdr:sp macro="" textlink="">
        <xdr:nvSpPr>
          <xdr:cNvPr id="768" name="楕円 767">
            <a:extLst>
              <a:ext uri="{FF2B5EF4-FFF2-40B4-BE49-F238E27FC236}">
                <a16:creationId xmlns:a16="http://schemas.microsoft.com/office/drawing/2014/main" id="{00000000-0008-0000-0500-00000003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69" name="直線コネクタ 768">
            <a:extLst>
              <a:ext uri="{FF2B5EF4-FFF2-40B4-BE49-F238E27FC236}">
                <a16:creationId xmlns:a16="http://schemas.microsoft.com/office/drawing/2014/main" id="{00000000-0008-0000-0500-00000103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0" name="直線コネクタ 769">
            <a:extLst>
              <a:ext uri="{FF2B5EF4-FFF2-40B4-BE49-F238E27FC236}">
                <a16:creationId xmlns:a16="http://schemas.microsoft.com/office/drawing/2014/main" id="{00000000-0008-0000-0500-00000203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1" name="正方形/長方形 770">
            <a:extLst>
              <a:ext uri="{FF2B5EF4-FFF2-40B4-BE49-F238E27FC236}">
                <a16:creationId xmlns:a16="http://schemas.microsoft.com/office/drawing/2014/main" id="{00000000-0008-0000-0500-00000303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2" name="正方形/長方形 771">
            <a:extLst>
              <a:ext uri="{FF2B5EF4-FFF2-40B4-BE49-F238E27FC236}">
                <a16:creationId xmlns:a16="http://schemas.microsoft.com/office/drawing/2014/main" id="{00000000-0008-0000-0500-00000403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1241</xdr:colOff>
      <xdr:row>175</xdr:row>
      <xdr:rowOff>1</xdr:rowOff>
    </xdr:from>
    <xdr:to>
      <xdr:col>20</xdr:col>
      <xdr:colOff>1242</xdr:colOff>
      <xdr:row>175</xdr:row>
      <xdr:rowOff>1</xdr:rowOff>
    </xdr:to>
    <xdr:cxnSp macro="">
      <xdr:nvCxnSpPr>
        <xdr:cNvPr id="797" name="直線コネクタ 796">
          <a:extLst>
            <a:ext uri="{FF2B5EF4-FFF2-40B4-BE49-F238E27FC236}">
              <a16:creationId xmlns:a16="http://schemas.microsoft.com/office/drawing/2014/main" id="{00000000-0008-0000-0500-00001D030000}"/>
            </a:ext>
          </a:extLst>
        </xdr:cNvPr>
        <xdr:cNvCxnSpPr/>
      </xdr:nvCxnSpPr>
      <xdr:spPr>
        <a:xfrm>
          <a:off x="3439766" y="15411451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1241</xdr:colOff>
      <xdr:row>176</xdr:row>
      <xdr:rowOff>91110</xdr:rowOff>
    </xdr:from>
    <xdr:to>
      <xdr:col>20</xdr:col>
      <xdr:colOff>1242</xdr:colOff>
      <xdr:row>176</xdr:row>
      <xdr:rowOff>91110</xdr:rowOff>
    </xdr:to>
    <xdr:cxnSp macro="">
      <xdr:nvCxnSpPr>
        <xdr:cNvPr id="798" name="直線コネクタ 797">
          <a:extLst>
            <a:ext uri="{FF2B5EF4-FFF2-40B4-BE49-F238E27FC236}">
              <a16:creationId xmlns:a16="http://schemas.microsoft.com/office/drawing/2014/main" id="{00000000-0008-0000-0500-00001E030000}"/>
            </a:ext>
          </a:extLst>
        </xdr:cNvPr>
        <xdr:cNvCxnSpPr/>
      </xdr:nvCxnSpPr>
      <xdr:spPr>
        <a:xfrm>
          <a:off x="3439766" y="15597810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1241</xdr:colOff>
      <xdr:row>179</xdr:row>
      <xdr:rowOff>1</xdr:rowOff>
    </xdr:from>
    <xdr:to>
      <xdr:col>20</xdr:col>
      <xdr:colOff>1242</xdr:colOff>
      <xdr:row>179</xdr:row>
      <xdr:rowOff>1</xdr:rowOff>
    </xdr:to>
    <xdr:cxnSp macro="">
      <xdr:nvCxnSpPr>
        <xdr:cNvPr id="799" name="直線コネクタ 798">
          <a:extLst>
            <a:ext uri="{FF2B5EF4-FFF2-40B4-BE49-F238E27FC236}">
              <a16:creationId xmlns:a16="http://schemas.microsoft.com/office/drawing/2014/main" id="{00000000-0008-0000-0500-00001F030000}"/>
            </a:ext>
          </a:extLst>
        </xdr:cNvPr>
        <xdr:cNvCxnSpPr/>
      </xdr:nvCxnSpPr>
      <xdr:spPr>
        <a:xfrm>
          <a:off x="3439766" y="15792451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174</xdr:row>
      <xdr:rowOff>91111</xdr:rowOff>
    </xdr:from>
    <xdr:to>
      <xdr:col>20</xdr:col>
      <xdr:colOff>0</xdr:colOff>
      <xdr:row>178</xdr:row>
      <xdr:rowOff>91110</xdr:rowOff>
    </xdr:to>
    <xdr:cxnSp macro="">
      <xdr:nvCxnSpPr>
        <xdr:cNvPr id="800" name="直線コネクタ 799">
          <a:extLst>
            <a:ext uri="{FF2B5EF4-FFF2-40B4-BE49-F238E27FC236}">
              <a16:creationId xmlns:a16="http://schemas.microsoft.com/office/drawing/2014/main" id="{00000000-0008-0000-0500-000020030000}"/>
            </a:ext>
          </a:extLst>
        </xdr:cNvPr>
        <xdr:cNvCxnSpPr/>
      </xdr:nvCxnSpPr>
      <xdr:spPr>
        <a:xfrm>
          <a:off x="3619500" y="15407311"/>
          <a:ext cx="0" cy="38099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175</xdr:row>
      <xdr:rowOff>91110</xdr:rowOff>
    </xdr:from>
    <xdr:to>
      <xdr:col>19</xdr:col>
      <xdr:colOff>0</xdr:colOff>
      <xdr:row>177</xdr:row>
      <xdr:rowOff>91110</xdr:rowOff>
    </xdr:to>
    <xdr:grpSp>
      <xdr:nvGrpSpPr>
        <xdr:cNvPr id="807" name="グループ化 806">
          <a:extLst>
            <a:ext uri="{FF2B5EF4-FFF2-40B4-BE49-F238E27FC236}">
              <a16:creationId xmlns:a16="http://schemas.microsoft.com/office/drawing/2014/main" id="{00000000-0008-0000-0500-000027030000}"/>
            </a:ext>
          </a:extLst>
        </xdr:cNvPr>
        <xdr:cNvGrpSpPr/>
      </xdr:nvGrpSpPr>
      <xdr:grpSpPr>
        <a:xfrm>
          <a:off x="3257550" y="17026560"/>
          <a:ext cx="180975" cy="190500"/>
          <a:chOff x="12220755" y="9679557"/>
          <a:chExt cx="179717" cy="194094"/>
        </a:xfrm>
      </xdr:grpSpPr>
      <xdr:grpSp>
        <xdr:nvGrpSpPr>
          <xdr:cNvPr id="808" name="グループ化 807">
            <a:extLst>
              <a:ext uri="{FF2B5EF4-FFF2-40B4-BE49-F238E27FC236}">
                <a16:creationId xmlns:a16="http://schemas.microsoft.com/office/drawing/2014/main" id="{00000000-0008-0000-0500-000028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810" name="直線コネクタ 809">
              <a:extLst>
                <a:ext uri="{FF2B5EF4-FFF2-40B4-BE49-F238E27FC236}">
                  <a16:creationId xmlns:a16="http://schemas.microsoft.com/office/drawing/2014/main" id="{00000000-0008-0000-0500-00002A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1" name="直線コネクタ 810">
              <a:extLst>
                <a:ext uri="{FF2B5EF4-FFF2-40B4-BE49-F238E27FC236}">
                  <a16:creationId xmlns:a16="http://schemas.microsoft.com/office/drawing/2014/main" id="{00000000-0008-0000-0500-00002B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09" name="正方形/長方形 808">
            <a:extLst>
              <a:ext uri="{FF2B5EF4-FFF2-40B4-BE49-F238E27FC236}">
                <a16:creationId xmlns:a16="http://schemas.microsoft.com/office/drawing/2014/main" id="{00000000-0008-0000-0500-000029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178</xdr:row>
      <xdr:rowOff>0</xdr:rowOff>
    </xdr:from>
    <xdr:to>
      <xdr:col>18</xdr:col>
      <xdr:colOff>179749</xdr:colOff>
      <xdr:row>179</xdr:row>
      <xdr:rowOff>91110</xdr:rowOff>
    </xdr:to>
    <xdr:grpSp>
      <xdr:nvGrpSpPr>
        <xdr:cNvPr id="812" name="グループ化 811">
          <a:extLst>
            <a:ext uri="{FF2B5EF4-FFF2-40B4-BE49-F238E27FC236}">
              <a16:creationId xmlns:a16="http://schemas.microsoft.com/office/drawing/2014/main" id="{00000000-0008-0000-0500-00002C030000}"/>
            </a:ext>
          </a:extLst>
        </xdr:cNvPr>
        <xdr:cNvGrpSpPr/>
      </xdr:nvGrpSpPr>
      <xdr:grpSpPr>
        <a:xfrm>
          <a:off x="3257550" y="17221200"/>
          <a:ext cx="179749" cy="186360"/>
          <a:chOff x="926325" y="196964"/>
          <a:chExt cx="235908" cy="200601"/>
        </a:xfrm>
      </xdr:grpSpPr>
      <xdr:sp macro="" textlink="">
        <xdr:nvSpPr>
          <xdr:cNvPr id="813" name="楕円 812">
            <a:extLst>
              <a:ext uri="{FF2B5EF4-FFF2-40B4-BE49-F238E27FC236}">
                <a16:creationId xmlns:a16="http://schemas.microsoft.com/office/drawing/2014/main" id="{00000000-0008-0000-0500-00002D03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14" name="直線コネクタ 813">
            <a:extLst>
              <a:ext uri="{FF2B5EF4-FFF2-40B4-BE49-F238E27FC236}">
                <a16:creationId xmlns:a16="http://schemas.microsoft.com/office/drawing/2014/main" id="{00000000-0008-0000-0500-00002E03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5" name="直線コネクタ 814">
            <a:extLst>
              <a:ext uri="{FF2B5EF4-FFF2-40B4-BE49-F238E27FC236}">
                <a16:creationId xmlns:a16="http://schemas.microsoft.com/office/drawing/2014/main" id="{00000000-0008-0000-0500-00002F03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6" name="正方形/長方形 815">
            <a:extLst>
              <a:ext uri="{FF2B5EF4-FFF2-40B4-BE49-F238E27FC236}">
                <a16:creationId xmlns:a16="http://schemas.microsoft.com/office/drawing/2014/main" id="{00000000-0008-0000-0500-00003003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7" name="正方形/長方形 816">
            <a:extLst>
              <a:ext uri="{FF2B5EF4-FFF2-40B4-BE49-F238E27FC236}">
                <a16:creationId xmlns:a16="http://schemas.microsoft.com/office/drawing/2014/main" id="{00000000-0008-0000-0500-00003103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1714</xdr:colOff>
      <xdr:row>176</xdr:row>
      <xdr:rowOff>0</xdr:rowOff>
    </xdr:from>
    <xdr:to>
      <xdr:col>21</xdr:col>
      <xdr:colOff>2198</xdr:colOff>
      <xdr:row>177</xdr:row>
      <xdr:rowOff>94392</xdr:rowOff>
    </xdr:to>
    <xdr:grpSp>
      <xdr:nvGrpSpPr>
        <xdr:cNvPr id="845" name="グループ化 844">
          <a:extLst>
            <a:ext uri="{FF2B5EF4-FFF2-40B4-BE49-F238E27FC236}">
              <a16:creationId xmlns:a16="http://schemas.microsoft.com/office/drawing/2014/main" id="{00000000-0008-0000-0500-00004D030000}"/>
            </a:ext>
          </a:extLst>
        </xdr:cNvPr>
        <xdr:cNvGrpSpPr/>
      </xdr:nvGrpSpPr>
      <xdr:grpSpPr>
        <a:xfrm>
          <a:off x="3621214" y="17030700"/>
          <a:ext cx="181459" cy="189642"/>
          <a:chOff x="458546" y="196417"/>
          <a:chExt cx="116548" cy="191772"/>
        </a:xfrm>
      </xdr:grpSpPr>
      <xdr:grpSp>
        <xdr:nvGrpSpPr>
          <xdr:cNvPr id="846" name="グループ化 845">
            <a:extLst>
              <a:ext uri="{FF2B5EF4-FFF2-40B4-BE49-F238E27FC236}">
                <a16:creationId xmlns:a16="http://schemas.microsoft.com/office/drawing/2014/main" id="{00000000-0008-0000-0500-00004E030000}"/>
              </a:ext>
            </a:extLst>
          </xdr:cNvPr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848" name="直線コネクタ 847">
              <a:extLst>
                <a:ext uri="{FF2B5EF4-FFF2-40B4-BE49-F238E27FC236}">
                  <a16:creationId xmlns:a16="http://schemas.microsoft.com/office/drawing/2014/main" id="{00000000-0008-0000-0500-000050030000}"/>
                </a:ext>
              </a:extLst>
            </xdr:cNvPr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9" name="直線コネクタ 848">
              <a:extLst>
                <a:ext uri="{FF2B5EF4-FFF2-40B4-BE49-F238E27FC236}">
                  <a16:creationId xmlns:a16="http://schemas.microsoft.com/office/drawing/2014/main" id="{00000000-0008-0000-0500-000051030000}"/>
                </a:ext>
              </a:extLst>
            </xdr:cNvPr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7" name="正方形/長方形 846">
            <a:extLst>
              <a:ext uri="{FF2B5EF4-FFF2-40B4-BE49-F238E27FC236}">
                <a16:creationId xmlns:a16="http://schemas.microsoft.com/office/drawing/2014/main" id="{00000000-0008-0000-0500-00004F030000}"/>
              </a:ext>
            </a:extLst>
          </xdr:cNvPr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66261</xdr:colOff>
      <xdr:row>141</xdr:row>
      <xdr:rowOff>0</xdr:rowOff>
    </xdr:from>
    <xdr:to>
      <xdr:col>40</xdr:col>
      <xdr:colOff>63884</xdr:colOff>
      <xdr:row>159</xdr:row>
      <xdr:rowOff>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0000000-0008-0000-0500-000053030000}"/>
            </a:ext>
          </a:extLst>
        </xdr:cNvPr>
        <xdr:cNvSpPr/>
      </xdr:nvSpPr>
      <xdr:spPr>
        <a:xfrm>
          <a:off x="6038436" y="1236345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164</xdr:row>
      <xdr:rowOff>0</xdr:rowOff>
    </xdr:from>
    <xdr:to>
      <xdr:col>40</xdr:col>
      <xdr:colOff>2700</xdr:colOff>
      <xdr:row>166</xdr:row>
      <xdr:rowOff>4141</xdr:rowOff>
    </xdr:to>
    <xdr:grpSp>
      <xdr:nvGrpSpPr>
        <xdr:cNvPr id="852" name="グループ化 851">
          <a:extLst>
            <a:ext uri="{FF2B5EF4-FFF2-40B4-BE49-F238E27FC236}">
              <a16:creationId xmlns:a16="http://schemas.microsoft.com/office/drawing/2014/main" id="{00000000-0008-0000-0500-000054030000}"/>
            </a:ext>
          </a:extLst>
        </xdr:cNvPr>
        <xdr:cNvGrpSpPr/>
      </xdr:nvGrpSpPr>
      <xdr:grpSpPr>
        <a:xfrm>
          <a:off x="7058025" y="15887700"/>
          <a:ext cx="183675" cy="194641"/>
          <a:chOff x="926325" y="196964"/>
          <a:chExt cx="235908" cy="200601"/>
        </a:xfrm>
      </xdr:grpSpPr>
      <xdr:sp macro="" textlink="">
        <xdr:nvSpPr>
          <xdr:cNvPr id="853" name="楕円 852">
            <a:extLst>
              <a:ext uri="{FF2B5EF4-FFF2-40B4-BE49-F238E27FC236}">
                <a16:creationId xmlns:a16="http://schemas.microsoft.com/office/drawing/2014/main" id="{00000000-0008-0000-0500-00005503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54" name="直線コネクタ 853">
            <a:extLst>
              <a:ext uri="{FF2B5EF4-FFF2-40B4-BE49-F238E27FC236}">
                <a16:creationId xmlns:a16="http://schemas.microsoft.com/office/drawing/2014/main" id="{00000000-0008-0000-0500-00005603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5" name="直線コネクタ 854">
            <a:extLst>
              <a:ext uri="{FF2B5EF4-FFF2-40B4-BE49-F238E27FC236}">
                <a16:creationId xmlns:a16="http://schemas.microsoft.com/office/drawing/2014/main" id="{00000000-0008-0000-0500-00005703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6" name="正方形/長方形 855">
            <a:extLst>
              <a:ext uri="{FF2B5EF4-FFF2-40B4-BE49-F238E27FC236}">
                <a16:creationId xmlns:a16="http://schemas.microsoft.com/office/drawing/2014/main" id="{00000000-0008-0000-0500-00005803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7" name="正方形/長方形 856">
            <a:extLst>
              <a:ext uri="{FF2B5EF4-FFF2-40B4-BE49-F238E27FC236}">
                <a16:creationId xmlns:a16="http://schemas.microsoft.com/office/drawing/2014/main" id="{00000000-0008-0000-0500-00005903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167</xdr:row>
      <xdr:rowOff>91109</xdr:rowOff>
    </xdr:from>
    <xdr:to>
      <xdr:col>40</xdr:col>
      <xdr:colOff>2700</xdr:colOff>
      <xdr:row>170</xdr:row>
      <xdr:rowOff>0</xdr:rowOff>
    </xdr:to>
    <xdr:grpSp>
      <xdr:nvGrpSpPr>
        <xdr:cNvPr id="858" name="グループ化 857">
          <a:extLst>
            <a:ext uri="{FF2B5EF4-FFF2-40B4-BE49-F238E27FC236}">
              <a16:creationId xmlns:a16="http://schemas.microsoft.com/office/drawing/2014/main" id="{00000000-0008-0000-0500-00005A030000}"/>
            </a:ext>
          </a:extLst>
        </xdr:cNvPr>
        <xdr:cNvGrpSpPr/>
      </xdr:nvGrpSpPr>
      <xdr:grpSpPr>
        <a:xfrm>
          <a:off x="7058025" y="16264559"/>
          <a:ext cx="183675" cy="194641"/>
          <a:chOff x="926325" y="196964"/>
          <a:chExt cx="235908" cy="200601"/>
        </a:xfrm>
      </xdr:grpSpPr>
      <xdr:sp macro="" textlink="">
        <xdr:nvSpPr>
          <xdr:cNvPr id="859" name="楕円 858">
            <a:extLst>
              <a:ext uri="{FF2B5EF4-FFF2-40B4-BE49-F238E27FC236}">
                <a16:creationId xmlns:a16="http://schemas.microsoft.com/office/drawing/2014/main" id="{00000000-0008-0000-0500-00005B03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60" name="直線コネクタ 859">
            <a:extLst>
              <a:ext uri="{FF2B5EF4-FFF2-40B4-BE49-F238E27FC236}">
                <a16:creationId xmlns:a16="http://schemas.microsoft.com/office/drawing/2014/main" id="{00000000-0008-0000-0500-00005C03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1" name="直線コネクタ 860">
            <a:extLst>
              <a:ext uri="{FF2B5EF4-FFF2-40B4-BE49-F238E27FC236}">
                <a16:creationId xmlns:a16="http://schemas.microsoft.com/office/drawing/2014/main" id="{00000000-0008-0000-0500-00005D03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2" name="正方形/長方形 861">
            <a:extLst>
              <a:ext uri="{FF2B5EF4-FFF2-40B4-BE49-F238E27FC236}">
                <a16:creationId xmlns:a16="http://schemas.microsoft.com/office/drawing/2014/main" id="{00000000-0008-0000-0500-00005E03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3" name="正方形/長方形 862">
            <a:extLst>
              <a:ext uri="{FF2B5EF4-FFF2-40B4-BE49-F238E27FC236}">
                <a16:creationId xmlns:a16="http://schemas.microsoft.com/office/drawing/2014/main" id="{00000000-0008-0000-0500-00005F03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166</xdr:row>
      <xdr:rowOff>4141</xdr:rowOff>
    </xdr:from>
    <xdr:to>
      <xdr:col>40</xdr:col>
      <xdr:colOff>0</xdr:colOff>
      <xdr:row>168</xdr:row>
      <xdr:rowOff>0</xdr:rowOff>
    </xdr:to>
    <xdr:grpSp>
      <xdr:nvGrpSpPr>
        <xdr:cNvPr id="864" name="グループ化 863">
          <a:extLst>
            <a:ext uri="{FF2B5EF4-FFF2-40B4-BE49-F238E27FC236}">
              <a16:creationId xmlns:a16="http://schemas.microsoft.com/office/drawing/2014/main" id="{00000000-0008-0000-0500-000060030000}"/>
            </a:ext>
          </a:extLst>
        </xdr:cNvPr>
        <xdr:cNvGrpSpPr/>
      </xdr:nvGrpSpPr>
      <xdr:grpSpPr>
        <a:xfrm>
          <a:off x="7058025" y="16082341"/>
          <a:ext cx="180975" cy="186359"/>
          <a:chOff x="12220755" y="9679557"/>
          <a:chExt cx="179717" cy="194094"/>
        </a:xfrm>
      </xdr:grpSpPr>
      <xdr:grpSp>
        <xdr:nvGrpSpPr>
          <xdr:cNvPr id="865" name="グループ化 864">
            <a:extLst>
              <a:ext uri="{FF2B5EF4-FFF2-40B4-BE49-F238E27FC236}">
                <a16:creationId xmlns:a16="http://schemas.microsoft.com/office/drawing/2014/main" id="{00000000-0008-0000-0500-000061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867" name="直線コネクタ 866">
              <a:extLst>
                <a:ext uri="{FF2B5EF4-FFF2-40B4-BE49-F238E27FC236}">
                  <a16:creationId xmlns:a16="http://schemas.microsoft.com/office/drawing/2014/main" id="{00000000-0008-0000-0500-000063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8" name="直線コネクタ 867">
              <a:extLst>
                <a:ext uri="{FF2B5EF4-FFF2-40B4-BE49-F238E27FC236}">
                  <a16:creationId xmlns:a16="http://schemas.microsoft.com/office/drawing/2014/main" id="{00000000-0008-0000-0500-000064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66" name="正方形/長方形 865">
            <a:extLst>
              <a:ext uri="{FF2B5EF4-FFF2-40B4-BE49-F238E27FC236}">
                <a16:creationId xmlns:a16="http://schemas.microsoft.com/office/drawing/2014/main" id="{00000000-0008-0000-0500-000062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0</xdr:colOff>
      <xdr:row>165</xdr:row>
      <xdr:rowOff>0</xdr:rowOff>
    </xdr:from>
    <xdr:to>
      <xdr:col>41</xdr:col>
      <xdr:colOff>1967</xdr:colOff>
      <xdr:row>165</xdr:row>
      <xdr:rowOff>0</xdr:rowOff>
    </xdr:to>
    <xdr:cxnSp macro="">
      <xdr:nvCxnSpPr>
        <xdr:cNvPr id="869" name="直線コネクタ 868">
          <a:extLst>
            <a:ext uri="{FF2B5EF4-FFF2-40B4-BE49-F238E27FC236}">
              <a16:creationId xmlns:a16="http://schemas.microsoft.com/office/drawing/2014/main" id="{00000000-0008-0000-0500-000065030000}"/>
            </a:ext>
          </a:extLst>
        </xdr:cNvPr>
        <xdr:cNvCxnSpPr/>
      </xdr:nvCxnSpPr>
      <xdr:spPr>
        <a:xfrm>
          <a:off x="6153150" y="1312545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166</xdr:row>
      <xdr:rowOff>92927</xdr:rowOff>
    </xdr:from>
    <xdr:to>
      <xdr:col>41</xdr:col>
      <xdr:colOff>1967</xdr:colOff>
      <xdr:row>166</xdr:row>
      <xdr:rowOff>94998</xdr:rowOff>
    </xdr:to>
    <xdr:cxnSp macro="">
      <xdr:nvCxnSpPr>
        <xdr:cNvPr id="870" name="直線コネクタ 869">
          <a:extLst>
            <a:ext uri="{FF2B5EF4-FFF2-40B4-BE49-F238E27FC236}">
              <a16:creationId xmlns:a16="http://schemas.microsoft.com/office/drawing/2014/main" id="{00000000-0008-0000-0500-000066030000}"/>
            </a:ext>
          </a:extLst>
        </xdr:cNvPr>
        <xdr:cNvCxnSpPr/>
      </xdr:nvCxnSpPr>
      <xdr:spPr>
        <a:xfrm flipV="1">
          <a:off x="6155117" y="13313627"/>
          <a:ext cx="180975" cy="20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168</xdr:row>
      <xdr:rowOff>92927</xdr:rowOff>
    </xdr:from>
    <xdr:to>
      <xdr:col>41</xdr:col>
      <xdr:colOff>1968</xdr:colOff>
      <xdr:row>168</xdr:row>
      <xdr:rowOff>92927</xdr:rowOff>
    </xdr:to>
    <xdr:cxnSp macro="">
      <xdr:nvCxnSpPr>
        <xdr:cNvPr id="871" name="直線コネクタ 870">
          <a:extLst>
            <a:ext uri="{FF2B5EF4-FFF2-40B4-BE49-F238E27FC236}">
              <a16:creationId xmlns:a16="http://schemas.microsoft.com/office/drawing/2014/main" id="{00000000-0008-0000-0500-000067030000}"/>
            </a:ext>
          </a:extLst>
        </xdr:cNvPr>
        <xdr:cNvCxnSpPr/>
      </xdr:nvCxnSpPr>
      <xdr:spPr>
        <a:xfrm>
          <a:off x="6155117" y="1350412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165</xdr:row>
      <xdr:rowOff>0</xdr:rowOff>
    </xdr:from>
    <xdr:to>
      <xdr:col>41</xdr:col>
      <xdr:colOff>1968</xdr:colOff>
      <xdr:row>168</xdr:row>
      <xdr:rowOff>92927</xdr:rowOff>
    </xdr:to>
    <xdr:cxnSp macro="">
      <xdr:nvCxnSpPr>
        <xdr:cNvPr id="872" name="直線コネクタ 871">
          <a:extLst>
            <a:ext uri="{FF2B5EF4-FFF2-40B4-BE49-F238E27FC236}">
              <a16:creationId xmlns:a16="http://schemas.microsoft.com/office/drawing/2014/main" id="{00000000-0008-0000-0500-000068030000}"/>
            </a:ext>
          </a:extLst>
        </xdr:cNvPr>
        <xdr:cNvCxnSpPr/>
      </xdr:nvCxnSpPr>
      <xdr:spPr>
        <a:xfrm>
          <a:off x="6336092" y="1312545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165</xdr:row>
      <xdr:rowOff>92927</xdr:rowOff>
    </xdr:from>
    <xdr:to>
      <xdr:col>42</xdr:col>
      <xdr:colOff>1286</xdr:colOff>
      <xdr:row>167</xdr:row>
      <xdr:rowOff>92927</xdr:rowOff>
    </xdr:to>
    <xdr:grpSp>
      <xdr:nvGrpSpPr>
        <xdr:cNvPr id="873" name="グループ化 872">
          <a:extLst>
            <a:ext uri="{FF2B5EF4-FFF2-40B4-BE49-F238E27FC236}">
              <a16:creationId xmlns:a16="http://schemas.microsoft.com/office/drawing/2014/main" id="{00000000-0008-0000-0500-000069030000}"/>
            </a:ext>
          </a:extLst>
        </xdr:cNvPr>
        <xdr:cNvGrpSpPr/>
      </xdr:nvGrpSpPr>
      <xdr:grpSpPr>
        <a:xfrm>
          <a:off x="7421942" y="16075877"/>
          <a:ext cx="180294" cy="190500"/>
          <a:chOff x="12220755" y="9679557"/>
          <a:chExt cx="179717" cy="194094"/>
        </a:xfrm>
      </xdr:grpSpPr>
      <xdr:grpSp>
        <xdr:nvGrpSpPr>
          <xdr:cNvPr id="874" name="グループ化 873">
            <a:extLst>
              <a:ext uri="{FF2B5EF4-FFF2-40B4-BE49-F238E27FC236}">
                <a16:creationId xmlns:a16="http://schemas.microsoft.com/office/drawing/2014/main" id="{00000000-0008-0000-0500-00006A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876" name="直線コネクタ 875">
              <a:extLst>
                <a:ext uri="{FF2B5EF4-FFF2-40B4-BE49-F238E27FC236}">
                  <a16:creationId xmlns:a16="http://schemas.microsoft.com/office/drawing/2014/main" id="{00000000-0008-0000-0500-00006C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7" name="直線コネクタ 876">
              <a:extLst>
                <a:ext uri="{FF2B5EF4-FFF2-40B4-BE49-F238E27FC236}">
                  <a16:creationId xmlns:a16="http://schemas.microsoft.com/office/drawing/2014/main" id="{00000000-0008-0000-0500-00006D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75" name="正方形/長方形 874">
            <a:extLst>
              <a:ext uri="{FF2B5EF4-FFF2-40B4-BE49-F238E27FC236}">
                <a16:creationId xmlns:a16="http://schemas.microsoft.com/office/drawing/2014/main" id="{00000000-0008-0000-0500-00006B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681</xdr:colOff>
      <xdr:row>162</xdr:row>
      <xdr:rowOff>0</xdr:rowOff>
    </xdr:from>
    <xdr:to>
      <xdr:col>27</xdr:col>
      <xdr:colOff>0</xdr:colOff>
      <xdr:row>164</xdr:row>
      <xdr:rowOff>0</xdr:rowOff>
    </xdr:to>
    <xdr:grpSp>
      <xdr:nvGrpSpPr>
        <xdr:cNvPr id="743" name="グループ化 742">
          <a:extLst>
            <a:ext uri="{FF2B5EF4-FFF2-40B4-BE49-F238E27FC236}">
              <a16:creationId xmlns:a16="http://schemas.microsoft.com/office/drawing/2014/main" id="{00000000-0008-0000-0500-0000E7020000}"/>
            </a:ext>
          </a:extLst>
        </xdr:cNvPr>
        <xdr:cNvGrpSpPr/>
      </xdr:nvGrpSpPr>
      <xdr:grpSpPr>
        <a:xfrm>
          <a:off x="4706031" y="15697200"/>
          <a:ext cx="180294" cy="190500"/>
          <a:chOff x="12220755" y="9679557"/>
          <a:chExt cx="179717" cy="194094"/>
        </a:xfrm>
      </xdr:grpSpPr>
      <xdr:grpSp>
        <xdr:nvGrpSpPr>
          <xdr:cNvPr id="744" name="グループ化 743">
            <a:extLst>
              <a:ext uri="{FF2B5EF4-FFF2-40B4-BE49-F238E27FC236}">
                <a16:creationId xmlns:a16="http://schemas.microsoft.com/office/drawing/2014/main" id="{00000000-0008-0000-0500-0000E802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46" name="直線コネクタ 745">
              <a:extLst>
                <a:ext uri="{FF2B5EF4-FFF2-40B4-BE49-F238E27FC236}">
                  <a16:creationId xmlns:a16="http://schemas.microsoft.com/office/drawing/2014/main" id="{00000000-0008-0000-0500-0000EA02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7" name="直線コネクタ 746">
              <a:extLst>
                <a:ext uri="{FF2B5EF4-FFF2-40B4-BE49-F238E27FC236}">
                  <a16:creationId xmlns:a16="http://schemas.microsoft.com/office/drawing/2014/main" id="{00000000-0008-0000-0500-0000EB02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45" name="正方形/長方形 744">
            <a:extLst>
              <a:ext uri="{FF2B5EF4-FFF2-40B4-BE49-F238E27FC236}">
                <a16:creationId xmlns:a16="http://schemas.microsoft.com/office/drawing/2014/main" id="{00000000-0008-0000-0500-0000E902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54</xdr:col>
      <xdr:colOff>138180</xdr:colOff>
      <xdr:row>29</xdr:row>
      <xdr:rowOff>93785</xdr:rowOff>
    </xdr:from>
    <xdr:to>
      <xdr:col>55</xdr:col>
      <xdr:colOff>46590</xdr:colOff>
      <xdr:row>32</xdr:row>
      <xdr:rowOff>8564</xdr:rowOff>
    </xdr:to>
    <xdr:grpSp>
      <xdr:nvGrpSpPr>
        <xdr:cNvPr id="755" name="グループ化 754">
          <a:extLst>
            <a:ext uri="{FF2B5EF4-FFF2-40B4-BE49-F238E27FC236}">
              <a16:creationId xmlns:a16="http://schemas.microsoft.com/office/drawing/2014/main" id="{00000000-0008-0000-0500-0000F3020000}"/>
            </a:ext>
          </a:extLst>
        </xdr:cNvPr>
        <xdr:cNvGrpSpPr/>
      </xdr:nvGrpSpPr>
      <xdr:grpSpPr>
        <a:xfrm>
          <a:off x="9910830" y="3122735"/>
          <a:ext cx="89385" cy="200529"/>
          <a:chOff x="1043623" y="201106"/>
          <a:chExt cx="118610" cy="196459"/>
        </a:xfrm>
      </xdr:grpSpPr>
      <xdr:sp macro="" textlink="">
        <xdr:nvSpPr>
          <xdr:cNvPr id="756" name="楕円 755">
            <a:extLst>
              <a:ext uri="{FF2B5EF4-FFF2-40B4-BE49-F238E27FC236}">
                <a16:creationId xmlns:a16="http://schemas.microsoft.com/office/drawing/2014/main" id="{00000000-0008-0000-0500-0000F402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0" name="正方形/長方形 759">
            <a:extLst>
              <a:ext uri="{FF2B5EF4-FFF2-40B4-BE49-F238E27FC236}">
                <a16:creationId xmlns:a16="http://schemas.microsoft.com/office/drawing/2014/main" id="{00000000-0008-0000-0500-0000F802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54</xdr:col>
      <xdr:colOff>181282</xdr:colOff>
      <xdr:row>32</xdr:row>
      <xdr:rowOff>0</xdr:rowOff>
    </xdr:from>
    <xdr:to>
      <xdr:col>54</xdr:col>
      <xdr:colOff>181282</xdr:colOff>
      <xdr:row>34</xdr:row>
      <xdr:rowOff>3933</xdr:rowOff>
    </xdr:to>
    <xdr:cxnSp macro="">
      <xdr:nvCxnSpPr>
        <xdr:cNvPr id="765" name="直線コネクタ 764">
          <a:extLst>
            <a:ext uri="{FF2B5EF4-FFF2-40B4-BE49-F238E27FC236}">
              <a16:creationId xmlns:a16="http://schemas.microsoft.com/office/drawing/2014/main" id="{00000000-0008-0000-0500-0000FD020000}"/>
            </a:ext>
          </a:extLst>
        </xdr:cNvPr>
        <xdr:cNvCxnSpPr/>
      </xdr:nvCxnSpPr>
      <xdr:spPr>
        <a:xfrm>
          <a:off x="9970524" y="3026492"/>
          <a:ext cx="0" cy="194433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136735</xdr:colOff>
      <xdr:row>34</xdr:row>
      <xdr:rowOff>3933</xdr:rowOff>
    </xdr:from>
    <xdr:to>
      <xdr:col>55</xdr:col>
      <xdr:colOff>46095</xdr:colOff>
      <xdr:row>35</xdr:row>
      <xdr:rowOff>91317</xdr:rowOff>
    </xdr:to>
    <xdr:grpSp>
      <xdr:nvGrpSpPr>
        <xdr:cNvPr id="766" name="グループ化 765">
          <a:extLst>
            <a:ext uri="{FF2B5EF4-FFF2-40B4-BE49-F238E27FC236}">
              <a16:creationId xmlns:a16="http://schemas.microsoft.com/office/drawing/2014/main" id="{00000000-0008-0000-0500-0000FE020000}"/>
            </a:ext>
          </a:extLst>
        </xdr:cNvPr>
        <xdr:cNvGrpSpPr/>
      </xdr:nvGrpSpPr>
      <xdr:grpSpPr>
        <a:xfrm>
          <a:off x="9909385" y="3509133"/>
          <a:ext cx="90335" cy="182634"/>
          <a:chOff x="1510061" y="195146"/>
          <a:chExt cx="116159" cy="195147"/>
        </a:xfrm>
      </xdr:grpSpPr>
      <xdr:cxnSp macro="">
        <xdr:nvCxnSpPr>
          <xdr:cNvPr id="773" name="直線コネクタ 772">
            <a:extLst>
              <a:ext uri="{FF2B5EF4-FFF2-40B4-BE49-F238E27FC236}">
                <a16:creationId xmlns:a16="http://schemas.microsoft.com/office/drawing/2014/main" id="{00000000-0008-0000-0500-000005030000}"/>
              </a:ext>
            </a:extLst>
          </xdr:cNvPr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4" name="直線コネクタ 773">
            <a:extLst>
              <a:ext uri="{FF2B5EF4-FFF2-40B4-BE49-F238E27FC236}">
                <a16:creationId xmlns:a16="http://schemas.microsoft.com/office/drawing/2014/main" id="{00000000-0008-0000-0500-000006030000}"/>
              </a:ext>
            </a:extLst>
          </xdr:cNvPr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5" name="直線コネクタ 774">
            <a:extLst>
              <a:ext uri="{FF2B5EF4-FFF2-40B4-BE49-F238E27FC236}">
                <a16:creationId xmlns:a16="http://schemas.microsoft.com/office/drawing/2014/main" id="{00000000-0008-0000-0500-000007030000}"/>
              </a:ext>
            </a:extLst>
          </xdr:cNvPr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1</xdr:colOff>
      <xdr:row>28</xdr:row>
      <xdr:rowOff>95074</xdr:rowOff>
    </xdr:from>
    <xdr:to>
      <xdr:col>68</xdr:col>
      <xdr:colOff>603</xdr:colOff>
      <xdr:row>28</xdr:row>
      <xdr:rowOff>96591</xdr:rowOff>
    </xdr:to>
    <xdr:cxnSp macro="">
      <xdr:nvCxnSpPr>
        <xdr:cNvPr id="784" name="直線コネクタ 783">
          <a:extLst>
            <a:ext uri="{FF2B5EF4-FFF2-40B4-BE49-F238E27FC236}">
              <a16:creationId xmlns:a16="http://schemas.microsoft.com/office/drawing/2014/main" id="{00000000-0008-0000-0500-000010030000}"/>
            </a:ext>
          </a:extLst>
        </xdr:cNvPr>
        <xdr:cNvCxnSpPr/>
      </xdr:nvCxnSpPr>
      <xdr:spPr>
        <a:xfrm>
          <a:off x="12044431" y="2869398"/>
          <a:ext cx="180369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178907</xdr:colOff>
      <xdr:row>28</xdr:row>
      <xdr:rowOff>3714</xdr:rowOff>
    </xdr:from>
    <xdr:to>
      <xdr:col>69</xdr:col>
      <xdr:colOff>0</xdr:colOff>
      <xdr:row>30</xdr:row>
      <xdr:rowOff>2982</xdr:rowOff>
    </xdr:to>
    <xdr:grpSp>
      <xdr:nvGrpSpPr>
        <xdr:cNvPr id="187" name="グループ化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GrpSpPr/>
      </xdr:nvGrpSpPr>
      <xdr:grpSpPr>
        <a:xfrm>
          <a:off x="12304232" y="2937414"/>
          <a:ext cx="183043" cy="189768"/>
          <a:chOff x="11016837" y="3735780"/>
          <a:chExt cx="182301" cy="192242"/>
        </a:xfrm>
      </xdr:grpSpPr>
      <xdr:sp macro="" textlink="">
        <xdr:nvSpPr>
          <xdr:cNvPr id="790" name="楕円 789">
            <a:extLst>
              <a:ext uri="{FF2B5EF4-FFF2-40B4-BE49-F238E27FC236}">
                <a16:creationId xmlns:a16="http://schemas.microsoft.com/office/drawing/2014/main" id="{00000000-0008-0000-0500-00001603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5" name="正方形/長方形 794">
            <a:extLst>
              <a:ext uri="{FF2B5EF4-FFF2-40B4-BE49-F238E27FC236}">
                <a16:creationId xmlns:a16="http://schemas.microsoft.com/office/drawing/2014/main" id="{00000000-0008-0000-0500-00001B03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96" name="グループ化 795">
            <a:extLst>
              <a:ext uri="{FF2B5EF4-FFF2-40B4-BE49-F238E27FC236}">
                <a16:creationId xmlns:a16="http://schemas.microsoft.com/office/drawing/2014/main" id="{00000000-0008-0000-0500-00001C03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834" name="直線コネクタ 833">
              <a:extLst>
                <a:ext uri="{FF2B5EF4-FFF2-40B4-BE49-F238E27FC236}">
                  <a16:creationId xmlns:a16="http://schemas.microsoft.com/office/drawing/2014/main" id="{00000000-0008-0000-0500-00004203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5" name="直線コネクタ 834">
              <a:extLst>
                <a:ext uri="{FF2B5EF4-FFF2-40B4-BE49-F238E27FC236}">
                  <a16:creationId xmlns:a16="http://schemas.microsoft.com/office/drawing/2014/main" id="{00000000-0008-0000-0500-00004303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6" name="直線コネクタ 835">
              <a:extLst>
                <a:ext uri="{FF2B5EF4-FFF2-40B4-BE49-F238E27FC236}">
                  <a16:creationId xmlns:a16="http://schemas.microsoft.com/office/drawing/2014/main" id="{00000000-0008-0000-0500-00004403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65</xdr:col>
      <xdr:colOff>180604</xdr:colOff>
      <xdr:row>29</xdr:row>
      <xdr:rowOff>96259</xdr:rowOff>
    </xdr:from>
    <xdr:to>
      <xdr:col>66</xdr:col>
      <xdr:colOff>176536</xdr:colOff>
      <xdr:row>31</xdr:row>
      <xdr:rowOff>96487</xdr:rowOff>
    </xdr:to>
    <xdr:grpSp>
      <xdr:nvGrpSpPr>
        <xdr:cNvPr id="841" name="グループ化 840">
          <a:extLst>
            <a:ext uri="{FF2B5EF4-FFF2-40B4-BE49-F238E27FC236}">
              <a16:creationId xmlns:a16="http://schemas.microsoft.com/office/drawing/2014/main" id="{00000000-0008-0000-0500-000049030000}"/>
            </a:ext>
          </a:extLst>
        </xdr:cNvPr>
        <xdr:cNvGrpSpPr/>
      </xdr:nvGrpSpPr>
      <xdr:grpSpPr>
        <a:xfrm>
          <a:off x="11943979" y="3125209"/>
          <a:ext cx="176907" cy="190728"/>
          <a:chOff x="11057714" y="2992244"/>
          <a:chExt cx="177140" cy="194288"/>
        </a:xfrm>
      </xdr:grpSpPr>
      <xdr:cxnSp macro="">
        <xdr:nvCxnSpPr>
          <xdr:cNvPr id="842" name="直線コネクタ 841">
            <a:extLst>
              <a:ext uri="{FF2B5EF4-FFF2-40B4-BE49-F238E27FC236}">
                <a16:creationId xmlns:a16="http://schemas.microsoft.com/office/drawing/2014/main" id="{00000000-0008-0000-0500-00004A030000}"/>
              </a:ext>
            </a:extLst>
          </xdr:cNvPr>
          <xdr:cNvCxnSpPr>
            <a:stCxn id="844" idx="1"/>
            <a:endCxn id="844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3" name="直線コネクタ 842">
            <a:extLst>
              <a:ext uri="{FF2B5EF4-FFF2-40B4-BE49-F238E27FC236}">
                <a16:creationId xmlns:a16="http://schemas.microsoft.com/office/drawing/2014/main" id="{00000000-0008-0000-0500-00004B030000}"/>
              </a:ext>
            </a:extLst>
          </xdr:cNvPr>
          <xdr:cNvCxnSpPr>
            <a:stCxn id="844" idx="0"/>
            <a:endCxn id="844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44" name="正方形/長方形 843">
            <a:extLst>
              <a:ext uri="{FF2B5EF4-FFF2-40B4-BE49-F238E27FC236}">
                <a16:creationId xmlns:a16="http://schemas.microsoft.com/office/drawing/2014/main" id="{00000000-0008-0000-0500-00004C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66</xdr:col>
      <xdr:colOff>179008</xdr:colOff>
      <xdr:row>31</xdr:row>
      <xdr:rowOff>1123</xdr:rowOff>
    </xdr:from>
    <xdr:to>
      <xdr:col>68</xdr:col>
      <xdr:colOff>603</xdr:colOff>
      <xdr:row>31</xdr:row>
      <xdr:rowOff>1403</xdr:rowOff>
    </xdr:to>
    <xdr:cxnSp macro="">
      <xdr:nvCxnSpPr>
        <xdr:cNvPr id="850" name="直線コネクタ 849">
          <a:extLst>
            <a:ext uri="{FF2B5EF4-FFF2-40B4-BE49-F238E27FC236}">
              <a16:creationId xmlns:a16="http://schemas.microsoft.com/office/drawing/2014/main" id="{00000000-0008-0000-0500-000052030000}"/>
            </a:ext>
          </a:extLst>
        </xdr:cNvPr>
        <xdr:cNvCxnSpPr/>
      </xdr:nvCxnSpPr>
      <xdr:spPr>
        <a:xfrm>
          <a:off x="12143637" y="3027615"/>
          <a:ext cx="184160" cy="2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27</xdr:row>
      <xdr:rowOff>95022</xdr:rowOff>
    </xdr:from>
    <xdr:to>
      <xdr:col>66</xdr:col>
      <xdr:colOff>178812</xdr:colOff>
      <xdr:row>30</xdr:row>
      <xdr:rowOff>0</xdr:rowOff>
    </xdr:to>
    <xdr:grpSp>
      <xdr:nvGrpSpPr>
        <xdr:cNvPr id="878" name="グループ化 877">
          <a:extLst>
            <a:ext uri="{FF2B5EF4-FFF2-40B4-BE49-F238E27FC236}">
              <a16:creationId xmlns:a16="http://schemas.microsoft.com/office/drawing/2014/main" id="{00000000-0008-0000-0500-00006E030000}"/>
            </a:ext>
          </a:extLst>
        </xdr:cNvPr>
        <xdr:cNvGrpSpPr/>
      </xdr:nvGrpSpPr>
      <xdr:grpSpPr>
        <a:xfrm>
          <a:off x="11944350" y="2933472"/>
          <a:ext cx="178812" cy="190728"/>
          <a:chOff x="11057714" y="2992244"/>
          <a:chExt cx="177140" cy="194288"/>
        </a:xfrm>
      </xdr:grpSpPr>
      <xdr:cxnSp macro="">
        <xdr:nvCxnSpPr>
          <xdr:cNvPr id="879" name="直線コネクタ 878">
            <a:extLst>
              <a:ext uri="{FF2B5EF4-FFF2-40B4-BE49-F238E27FC236}">
                <a16:creationId xmlns:a16="http://schemas.microsoft.com/office/drawing/2014/main" id="{00000000-0008-0000-0500-00006F030000}"/>
              </a:ext>
            </a:extLst>
          </xdr:cNvPr>
          <xdr:cNvCxnSpPr>
            <a:stCxn id="881" idx="1"/>
            <a:endCxn id="881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0" name="直線コネクタ 879">
            <a:extLst>
              <a:ext uri="{FF2B5EF4-FFF2-40B4-BE49-F238E27FC236}">
                <a16:creationId xmlns:a16="http://schemas.microsoft.com/office/drawing/2014/main" id="{00000000-0008-0000-0500-000070030000}"/>
              </a:ext>
            </a:extLst>
          </xdr:cNvPr>
          <xdr:cNvCxnSpPr>
            <a:stCxn id="881" idx="0"/>
            <a:endCxn id="881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1" name="正方形/長方形 880">
            <a:extLst>
              <a:ext uri="{FF2B5EF4-FFF2-40B4-BE49-F238E27FC236}">
                <a16:creationId xmlns:a16="http://schemas.microsoft.com/office/drawing/2014/main" id="{00000000-0008-0000-0500-000071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68</xdr:col>
      <xdr:colOff>603</xdr:colOff>
      <xdr:row>29</xdr:row>
      <xdr:rowOff>91258</xdr:rowOff>
    </xdr:from>
    <xdr:to>
      <xdr:col>69</xdr:col>
      <xdr:colOff>2979</xdr:colOff>
      <xdr:row>31</xdr:row>
      <xdr:rowOff>95191</xdr:rowOff>
    </xdr:to>
    <xdr:grpSp>
      <xdr:nvGrpSpPr>
        <xdr:cNvPr id="189" name="グループ化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GrpSpPr/>
      </xdr:nvGrpSpPr>
      <xdr:grpSpPr>
        <a:xfrm>
          <a:off x="12306903" y="3120208"/>
          <a:ext cx="183351" cy="194433"/>
          <a:chOff x="11602065" y="3312242"/>
          <a:chExt cx="183658" cy="194433"/>
        </a:xfrm>
      </xdr:grpSpPr>
      <xdr:sp macro="" textlink="">
        <xdr:nvSpPr>
          <xdr:cNvPr id="884" name="正方形/長方形 883">
            <a:extLst>
              <a:ext uri="{FF2B5EF4-FFF2-40B4-BE49-F238E27FC236}">
                <a16:creationId xmlns:a16="http://schemas.microsoft.com/office/drawing/2014/main" id="{00000000-0008-0000-0500-000074030000}"/>
              </a:ext>
            </a:extLst>
          </xdr:cNvPr>
          <xdr:cNvSpPr/>
        </xdr:nvSpPr>
        <xdr:spPr>
          <a:xfrm>
            <a:off x="11602065" y="3316175"/>
            <a:ext cx="181949" cy="189768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885" name="グループ化 884">
            <a:extLst>
              <a:ext uri="{FF2B5EF4-FFF2-40B4-BE49-F238E27FC236}">
                <a16:creationId xmlns:a16="http://schemas.microsoft.com/office/drawing/2014/main" id="{00000000-0008-0000-0500-000075030000}"/>
              </a:ext>
            </a:extLst>
          </xdr:cNvPr>
          <xdr:cNvGrpSpPr/>
        </xdr:nvGrpSpPr>
        <xdr:grpSpPr>
          <a:xfrm>
            <a:off x="11602065" y="3319570"/>
            <a:ext cx="183658" cy="181505"/>
            <a:chOff x="1390839" y="195146"/>
            <a:chExt cx="235381" cy="195147"/>
          </a:xfrm>
        </xdr:grpSpPr>
        <xdr:cxnSp macro="">
          <xdr:nvCxnSpPr>
            <xdr:cNvPr id="886" name="直線コネクタ 885">
              <a:extLst>
                <a:ext uri="{FF2B5EF4-FFF2-40B4-BE49-F238E27FC236}">
                  <a16:creationId xmlns:a16="http://schemas.microsoft.com/office/drawing/2014/main" id="{00000000-0008-0000-0500-000076030000}"/>
                </a:ext>
              </a:extLst>
            </xdr:cNvPr>
            <xdr:cNvCxnSpPr>
              <a:stCxn id="884" idx="1"/>
            </xdr:cNvCxnSpPr>
          </xdr:nvCxnSpPr>
          <xdr:spPr>
            <a:xfrm flipV="1">
              <a:off x="1390839" y="292917"/>
              <a:ext cx="235381" cy="59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7" name="直線コネクタ 886">
              <a:extLst>
                <a:ext uri="{FF2B5EF4-FFF2-40B4-BE49-F238E27FC236}">
                  <a16:creationId xmlns:a16="http://schemas.microsoft.com/office/drawing/2014/main" id="{00000000-0008-0000-0500-00007703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8" name="直線コネクタ 887">
              <a:extLst>
                <a:ext uri="{FF2B5EF4-FFF2-40B4-BE49-F238E27FC236}">
                  <a16:creationId xmlns:a16="http://schemas.microsoft.com/office/drawing/2014/main" id="{00000000-0008-0000-0500-00007803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89" name="直線コネクタ 888">
            <a:extLst>
              <a:ext uri="{FF2B5EF4-FFF2-40B4-BE49-F238E27FC236}">
                <a16:creationId xmlns:a16="http://schemas.microsoft.com/office/drawing/2014/main" id="{00000000-0008-0000-0500-000079030000}"/>
              </a:ext>
            </a:extLst>
          </xdr:cNvPr>
          <xdr:cNvCxnSpPr/>
        </xdr:nvCxnSpPr>
        <xdr:spPr>
          <a:xfrm>
            <a:off x="11693541" y="3312242"/>
            <a:ext cx="0" cy="19443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68</xdr:col>
      <xdr:colOff>0</xdr:colOff>
      <xdr:row>32</xdr:row>
      <xdr:rowOff>0</xdr:rowOff>
    </xdr:from>
    <xdr:to>
      <xdr:col>69</xdr:col>
      <xdr:colOff>2376</xdr:colOff>
      <xdr:row>33</xdr:row>
      <xdr:rowOff>94518</xdr:rowOff>
    </xdr:to>
    <xdr:grpSp>
      <xdr:nvGrpSpPr>
        <xdr:cNvPr id="890" name="グループ化 889">
          <a:extLst>
            <a:ext uri="{FF2B5EF4-FFF2-40B4-BE49-F238E27FC236}">
              <a16:creationId xmlns:a16="http://schemas.microsoft.com/office/drawing/2014/main" id="{00000000-0008-0000-0500-00007A030000}"/>
            </a:ext>
          </a:extLst>
        </xdr:cNvPr>
        <xdr:cNvGrpSpPr/>
      </xdr:nvGrpSpPr>
      <xdr:grpSpPr>
        <a:xfrm>
          <a:off x="12306300" y="3314700"/>
          <a:ext cx="183351" cy="189768"/>
          <a:chOff x="11016837" y="3735780"/>
          <a:chExt cx="182301" cy="192242"/>
        </a:xfrm>
      </xdr:grpSpPr>
      <xdr:sp macro="" textlink="">
        <xdr:nvSpPr>
          <xdr:cNvPr id="891" name="楕円 890">
            <a:extLst>
              <a:ext uri="{FF2B5EF4-FFF2-40B4-BE49-F238E27FC236}">
                <a16:creationId xmlns:a16="http://schemas.microsoft.com/office/drawing/2014/main" id="{00000000-0008-0000-0500-00007B03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2" name="正方形/長方形 891">
            <a:extLst>
              <a:ext uri="{FF2B5EF4-FFF2-40B4-BE49-F238E27FC236}">
                <a16:creationId xmlns:a16="http://schemas.microsoft.com/office/drawing/2014/main" id="{00000000-0008-0000-0500-00007C03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893" name="グループ化 892">
            <a:extLst>
              <a:ext uri="{FF2B5EF4-FFF2-40B4-BE49-F238E27FC236}">
                <a16:creationId xmlns:a16="http://schemas.microsoft.com/office/drawing/2014/main" id="{00000000-0008-0000-0500-00007D03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894" name="直線コネクタ 893">
              <a:extLst>
                <a:ext uri="{FF2B5EF4-FFF2-40B4-BE49-F238E27FC236}">
                  <a16:creationId xmlns:a16="http://schemas.microsoft.com/office/drawing/2014/main" id="{00000000-0008-0000-0500-00007E03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5" name="直線コネクタ 894">
              <a:extLst>
                <a:ext uri="{FF2B5EF4-FFF2-40B4-BE49-F238E27FC236}">
                  <a16:creationId xmlns:a16="http://schemas.microsoft.com/office/drawing/2014/main" id="{00000000-0008-0000-0500-00007F03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6" name="直線コネクタ 895">
              <a:extLst>
                <a:ext uri="{FF2B5EF4-FFF2-40B4-BE49-F238E27FC236}">
                  <a16:creationId xmlns:a16="http://schemas.microsoft.com/office/drawing/2014/main" id="{00000000-0008-0000-0500-00008003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66</xdr:col>
      <xdr:colOff>697</xdr:colOff>
      <xdr:row>32</xdr:row>
      <xdr:rowOff>3074</xdr:rowOff>
    </xdr:from>
    <xdr:to>
      <xdr:col>67</xdr:col>
      <xdr:colOff>3073</xdr:colOff>
      <xdr:row>34</xdr:row>
      <xdr:rowOff>2342</xdr:rowOff>
    </xdr:to>
    <xdr:grpSp>
      <xdr:nvGrpSpPr>
        <xdr:cNvPr id="897" name="グループ化 896">
          <a:extLst>
            <a:ext uri="{FF2B5EF4-FFF2-40B4-BE49-F238E27FC236}">
              <a16:creationId xmlns:a16="http://schemas.microsoft.com/office/drawing/2014/main" id="{00000000-0008-0000-0500-000081030000}"/>
            </a:ext>
          </a:extLst>
        </xdr:cNvPr>
        <xdr:cNvGrpSpPr/>
      </xdr:nvGrpSpPr>
      <xdr:grpSpPr>
        <a:xfrm rot="10800000">
          <a:off x="11945047" y="3317774"/>
          <a:ext cx="183351" cy="189768"/>
          <a:chOff x="11016837" y="3735780"/>
          <a:chExt cx="182301" cy="192242"/>
        </a:xfrm>
      </xdr:grpSpPr>
      <xdr:sp macro="" textlink="">
        <xdr:nvSpPr>
          <xdr:cNvPr id="898" name="楕円 897">
            <a:extLst>
              <a:ext uri="{FF2B5EF4-FFF2-40B4-BE49-F238E27FC236}">
                <a16:creationId xmlns:a16="http://schemas.microsoft.com/office/drawing/2014/main" id="{00000000-0008-0000-0500-00008203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9" name="正方形/長方形 898">
            <a:extLst>
              <a:ext uri="{FF2B5EF4-FFF2-40B4-BE49-F238E27FC236}">
                <a16:creationId xmlns:a16="http://schemas.microsoft.com/office/drawing/2014/main" id="{00000000-0008-0000-0500-00008303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00" name="グループ化 899">
            <a:extLst>
              <a:ext uri="{FF2B5EF4-FFF2-40B4-BE49-F238E27FC236}">
                <a16:creationId xmlns:a16="http://schemas.microsoft.com/office/drawing/2014/main" id="{00000000-0008-0000-0500-00008403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901" name="直線コネクタ 900">
              <a:extLst>
                <a:ext uri="{FF2B5EF4-FFF2-40B4-BE49-F238E27FC236}">
                  <a16:creationId xmlns:a16="http://schemas.microsoft.com/office/drawing/2014/main" id="{00000000-0008-0000-0500-00008503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2" name="直線コネクタ 901">
              <a:extLst>
                <a:ext uri="{FF2B5EF4-FFF2-40B4-BE49-F238E27FC236}">
                  <a16:creationId xmlns:a16="http://schemas.microsoft.com/office/drawing/2014/main" id="{00000000-0008-0000-0500-00008603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3" name="直線コネクタ 902">
              <a:extLst>
                <a:ext uri="{FF2B5EF4-FFF2-40B4-BE49-F238E27FC236}">
                  <a16:creationId xmlns:a16="http://schemas.microsoft.com/office/drawing/2014/main" id="{00000000-0008-0000-0500-00008703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67</xdr:col>
      <xdr:colOff>1</xdr:colOff>
      <xdr:row>33</xdr:row>
      <xdr:rowOff>3933</xdr:rowOff>
    </xdr:from>
    <xdr:to>
      <xdr:col>68</xdr:col>
      <xdr:colOff>2878</xdr:colOff>
      <xdr:row>33</xdr:row>
      <xdr:rowOff>4213</xdr:rowOff>
    </xdr:to>
    <xdr:cxnSp macro="">
      <xdr:nvCxnSpPr>
        <xdr:cNvPr id="904" name="直線コネクタ 903">
          <a:extLst>
            <a:ext uri="{FF2B5EF4-FFF2-40B4-BE49-F238E27FC236}">
              <a16:creationId xmlns:a16="http://schemas.microsoft.com/office/drawing/2014/main" id="{00000000-0008-0000-0500-000088030000}"/>
            </a:ext>
          </a:extLst>
        </xdr:cNvPr>
        <xdr:cNvCxnSpPr/>
      </xdr:nvCxnSpPr>
      <xdr:spPr>
        <a:xfrm>
          <a:off x="12145912" y="3220925"/>
          <a:ext cx="184160" cy="2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33</xdr:row>
      <xdr:rowOff>93344</xdr:rowOff>
    </xdr:from>
    <xdr:to>
      <xdr:col>67</xdr:col>
      <xdr:colOff>657</xdr:colOff>
      <xdr:row>36</xdr:row>
      <xdr:rowOff>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GrpSpPr/>
      </xdr:nvGrpSpPr>
      <xdr:grpSpPr>
        <a:xfrm>
          <a:off x="11944350" y="3503294"/>
          <a:ext cx="181632" cy="192406"/>
          <a:chOff x="11944350" y="3312794"/>
          <a:chExt cx="181632" cy="192406"/>
        </a:xfrm>
      </xdr:grpSpPr>
      <xdr:sp macro="" textlink="">
        <xdr:nvSpPr>
          <xdr:cNvPr id="906" name="楕円 905">
            <a:extLst>
              <a:ext uri="{FF2B5EF4-FFF2-40B4-BE49-F238E27FC236}">
                <a16:creationId xmlns:a16="http://schemas.microsoft.com/office/drawing/2014/main" id="{00000000-0008-0000-0500-00008A030000}"/>
              </a:ext>
            </a:extLst>
          </xdr:cNvPr>
          <xdr:cNvSpPr/>
        </xdr:nvSpPr>
        <xdr:spPr>
          <a:xfrm rot="10800000">
            <a:off x="12026320" y="3351892"/>
            <a:ext cx="93569" cy="114673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7" name="正方形/長方形 906">
            <a:extLst>
              <a:ext uri="{FF2B5EF4-FFF2-40B4-BE49-F238E27FC236}">
                <a16:creationId xmlns:a16="http://schemas.microsoft.com/office/drawing/2014/main" id="{00000000-0008-0000-0500-00008B030000}"/>
              </a:ext>
            </a:extLst>
          </xdr:cNvPr>
          <xdr:cNvSpPr/>
        </xdr:nvSpPr>
        <xdr:spPr>
          <a:xfrm rot="10800000">
            <a:off x="11944350" y="3314701"/>
            <a:ext cx="181632" cy="189767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12" name="直線コネクタ 911">
            <a:extLst>
              <a:ext uri="{FF2B5EF4-FFF2-40B4-BE49-F238E27FC236}">
                <a16:creationId xmlns:a16="http://schemas.microsoft.com/office/drawing/2014/main" id="{00000000-0008-0000-0500-000090030000}"/>
              </a:ext>
            </a:extLst>
          </xdr:cNvPr>
          <xdr:cNvCxnSpPr/>
        </xdr:nvCxnSpPr>
        <xdr:spPr>
          <a:xfrm>
            <a:off x="11983344" y="3312794"/>
            <a:ext cx="0" cy="19240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3" name="直線コネクタ 912">
            <a:extLst>
              <a:ext uri="{FF2B5EF4-FFF2-40B4-BE49-F238E27FC236}">
                <a16:creationId xmlns:a16="http://schemas.microsoft.com/office/drawing/2014/main" id="{00000000-0008-0000-0500-000091030000}"/>
              </a:ext>
            </a:extLst>
          </xdr:cNvPr>
          <xdr:cNvCxnSpPr>
            <a:stCxn id="907" idx="3"/>
            <a:endCxn id="906" idx="6"/>
          </xdr:cNvCxnSpPr>
        </xdr:nvCxnSpPr>
        <xdr:spPr>
          <a:xfrm flipV="1">
            <a:off x="11944350" y="3409228"/>
            <a:ext cx="81970" cy="356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178599</xdr:colOff>
      <xdr:row>34</xdr:row>
      <xdr:rowOff>0</xdr:rowOff>
    </xdr:from>
    <xdr:to>
      <xdr:col>69</xdr:col>
      <xdr:colOff>0</xdr:colOff>
      <xdr:row>35</xdr:row>
      <xdr:rowOff>94518</xdr:rowOff>
    </xdr:to>
    <xdr:grpSp>
      <xdr:nvGrpSpPr>
        <xdr:cNvPr id="914" name="グループ化 913">
          <a:extLst>
            <a:ext uri="{FF2B5EF4-FFF2-40B4-BE49-F238E27FC236}">
              <a16:creationId xmlns:a16="http://schemas.microsoft.com/office/drawing/2014/main" id="{00000000-0008-0000-0500-000092030000}"/>
            </a:ext>
          </a:extLst>
        </xdr:cNvPr>
        <xdr:cNvGrpSpPr/>
      </xdr:nvGrpSpPr>
      <xdr:grpSpPr>
        <a:xfrm>
          <a:off x="12303924" y="3505200"/>
          <a:ext cx="183351" cy="189768"/>
          <a:chOff x="11016837" y="3735780"/>
          <a:chExt cx="182301" cy="192242"/>
        </a:xfrm>
      </xdr:grpSpPr>
      <xdr:sp macro="" textlink="">
        <xdr:nvSpPr>
          <xdr:cNvPr id="915" name="楕円 914">
            <a:extLst>
              <a:ext uri="{FF2B5EF4-FFF2-40B4-BE49-F238E27FC236}">
                <a16:creationId xmlns:a16="http://schemas.microsoft.com/office/drawing/2014/main" id="{00000000-0008-0000-0500-00009303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6" name="正方形/長方形 915">
            <a:extLst>
              <a:ext uri="{FF2B5EF4-FFF2-40B4-BE49-F238E27FC236}">
                <a16:creationId xmlns:a16="http://schemas.microsoft.com/office/drawing/2014/main" id="{00000000-0008-0000-0500-00009403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17" name="グループ化 916">
            <a:extLst>
              <a:ext uri="{FF2B5EF4-FFF2-40B4-BE49-F238E27FC236}">
                <a16:creationId xmlns:a16="http://schemas.microsoft.com/office/drawing/2014/main" id="{00000000-0008-0000-0500-00009503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918" name="直線コネクタ 917">
              <a:extLst>
                <a:ext uri="{FF2B5EF4-FFF2-40B4-BE49-F238E27FC236}">
                  <a16:creationId xmlns:a16="http://schemas.microsoft.com/office/drawing/2014/main" id="{00000000-0008-0000-0500-00009603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9" name="直線コネクタ 918">
              <a:extLst>
                <a:ext uri="{FF2B5EF4-FFF2-40B4-BE49-F238E27FC236}">
                  <a16:creationId xmlns:a16="http://schemas.microsoft.com/office/drawing/2014/main" id="{00000000-0008-0000-0500-00009703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0" name="直線コネクタ 919">
              <a:extLst>
                <a:ext uri="{FF2B5EF4-FFF2-40B4-BE49-F238E27FC236}">
                  <a16:creationId xmlns:a16="http://schemas.microsoft.com/office/drawing/2014/main" id="{00000000-0008-0000-0500-00009803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67</xdr:col>
      <xdr:colOff>0</xdr:colOff>
      <xdr:row>34</xdr:row>
      <xdr:rowOff>94970</xdr:rowOff>
    </xdr:from>
    <xdr:to>
      <xdr:col>68</xdr:col>
      <xdr:colOff>2877</xdr:colOff>
      <xdr:row>35</xdr:row>
      <xdr:rowOff>0</xdr:rowOff>
    </xdr:to>
    <xdr:cxnSp macro="">
      <xdr:nvCxnSpPr>
        <xdr:cNvPr id="921" name="直線コネクタ 920">
          <a:extLst>
            <a:ext uri="{FF2B5EF4-FFF2-40B4-BE49-F238E27FC236}">
              <a16:creationId xmlns:a16="http://schemas.microsoft.com/office/drawing/2014/main" id="{00000000-0008-0000-0500-000099030000}"/>
            </a:ext>
          </a:extLst>
        </xdr:cNvPr>
        <xdr:cNvCxnSpPr/>
      </xdr:nvCxnSpPr>
      <xdr:spPr>
        <a:xfrm>
          <a:off x="12125325" y="3409670"/>
          <a:ext cx="183852" cy="2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66261</xdr:colOff>
      <xdr:row>171</xdr:row>
      <xdr:rowOff>0</xdr:rowOff>
    </xdr:from>
    <xdr:to>
      <xdr:col>40</xdr:col>
      <xdr:colOff>63884</xdr:colOff>
      <xdr:row>173</xdr:row>
      <xdr:rowOff>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00000000-0008-0000-0500-00009F030000}"/>
            </a:ext>
          </a:extLst>
        </xdr:cNvPr>
        <xdr:cNvSpPr/>
      </xdr:nvSpPr>
      <xdr:spPr>
        <a:xfrm>
          <a:off x="6762336" y="1369695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180</xdr:row>
      <xdr:rowOff>0</xdr:rowOff>
    </xdr:from>
    <xdr:to>
      <xdr:col>40</xdr:col>
      <xdr:colOff>2700</xdr:colOff>
      <xdr:row>182</xdr:row>
      <xdr:rowOff>4141</xdr:rowOff>
    </xdr:to>
    <xdr:grpSp>
      <xdr:nvGrpSpPr>
        <xdr:cNvPr id="928" name="グループ化 927">
          <a:extLst>
            <a:ext uri="{FF2B5EF4-FFF2-40B4-BE49-F238E27FC236}">
              <a16:creationId xmlns:a16="http://schemas.microsoft.com/office/drawing/2014/main" id="{00000000-0008-0000-0500-0000A0030000}"/>
            </a:ext>
          </a:extLst>
        </xdr:cNvPr>
        <xdr:cNvGrpSpPr/>
      </xdr:nvGrpSpPr>
      <xdr:grpSpPr>
        <a:xfrm>
          <a:off x="7058025" y="17411700"/>
          <a:ext cx="183675" cy="194641"/>
          <a:chOff x="926325" y="196964"/>
          <a:chExt cx="235908" cy="200601"/>
        </a:xfrm>
      </xdr:grpSpPr>
      <xdr:sp macro="" textlink="">
        <xdr:nvSpPr>
          <xdr:cNvPr id="929" name="楕円 928">
            <a:extLst>
              <a:ext uri="{FF2B5EF4-FFF2-40B4-BE49-F238E27FC236}">
                <a16:creationId xmlns:a16="http://schemas.microsoft.com/office/drawing/2014/main" id="{00000000-0008-0000-0500-0000A103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30" name="直線コネクタ 929">
            <a:extLst>
              <a:ext uri="{FF2B5EF4-FFF2-40B4-BE49-F238E27FC236}">
                <a16:creationId xmlns:a16="http://schemas.microsoft.com/office/drawing/2014/main" id="{00000000-0008-0000-0500-0000A203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1" name="直線コネクタ 930">
            <a:extLst>
              <a:ext uri="{FF2B5EF4-FFF2-40B4-BE49-F238E27FC236}">
                <a16:creationId xmlns:a16="http://schemas.microsoft.com/office/drawing/2014/main" id="{00000000-0008-0000-0500-0000A303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2" name="正方形/長方形 931">
            <a:extLst>
              <a:ext uri="{FF2B5EF4-FFF2-40B4-BE49-F238E27FC236}">
                <a16:creationId xmlns:a16="http://schemas.microsoft.com/office/drawing/2014/main" id="{00000000-0008-0000-0500-0000A403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3" name="正方形/長方形 932">
            <a:extLst>
              <a:ext uri="{FF2B5EF4-FFF2-40B4-BE49-F238E27FC236}">
                <a16:creationId xmlns:a16="http://schemas.microsoft.com/office/drawing/2014/main" id="{00000000-0008-0000-0500-0000A503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183</xdr:row>
      <xdr:rowOff>91109</xdr:rowOff>
    </xdr:from>
    <xdr:to>
      <xdr:col>40</xdr:col>
      <xdr:colOff>2700</xdr:colOff>
      <xdr:row>186</xdr:row>
      <xdr:rowOff>0</xdr:rowOff>
    </xdr:to>
    <xdr:grpSp>
      <xdr:nvGrpSpPr>
        <xdr:cNvPr id="934" name="グループ化 933">
          <a:extLst>
            <a:ext uri="{FF2B5EF4-FFF2-40B4-BE49-F238E27FC236}">
              <a16:creationId xmlns:a16="http://schemas.microsoft.com/office/drawing/2014/main" id="{00000000-0008-0000-0500-0000A6030000}"/>
            </a:ext>
          </a:extLst>
        </xdr:cNvPr>
        <xdr:cNvGrpSpPr/>
      </xdr:nvGrpSpPr>
      <xdr:grpSpPr>
        <a:xfrm>
          <a:off x="7058025" y="17788559"/>
          <a:ext cx="183675" cy="194641"/>
          <a:chOff x="926325" y="196964"/>
          <a:chExt cx="235908" cy="200601"/>
        </a:xfrm>
      </xdr:grpSpPr>
      <xdr:sp macro="" textlink="">
        <xdr:nvSpPr>
          <xdr:cNvPr id="935" name="楕円 934">
            <a:extLst>
              <a:ext uri="{FF2B5EF4-FFF2-40B4-BE49-F238E27FC236}">
                <a16:creationId xmlns:a16="http://schemas.microsoft.com/office/drawing/2014/main" id="{00000000-0008-0000-0500-0000A703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36" name="直線コネクタ 935">
            <a:extLst>
              <a:ext uri="{FF2B5EF4-FFF2-40B4-BE49-F238E27FC236}">
                <a16:creationId xmlns:a16="http://schemas.microsoft.com/office/drawing/2014/main" id="{00000000-0008-0000-0500-0000A803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7" name="直線コネクタ 936">
            <a:extLst>
              <a:ext uri="{FF2B5EF4-FFF2-40B4-BE49-F238E27FC236}">
                <a16:creationId xmlns:a16="http://schemas.microsoft.com/office/drawing/2014/main" id="{00000000-0008-0000-0500-0000A903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8" name="正方形/長方形 937">
            <a:extLst>
              <a:ext uri="{FF2B5EF4-FFF2-40B4-BE49-F238E27FC236}">
                <a16:creationId xmlns:a16="http://schemas.microsoft.com/office/drawing/2014/main" id="{00000000-0008-0000-0500-0000AA03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9" name="正方形/長方形 938">
            <a:extLst>
              <a:ext uri="{FF2B5EF4-FFF2-40B4-BE49-F238E27FC236}">
                <a16:creationId xmlns:a16="http://schemas.microsoft.com/office/drawing/2014/main" id="{00000000-0008-0000-0500-0000AB03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182</xdr:row>
      <xdr:rowOff>4141</xdr:rowOff>
    </xdr:from>
    <xdr:to>
      <xdr:col>40</xdr:col>
      <xdr:colOff>0</xdr:colOff>
      <xdr:row>184</xdr:row>
      <xdr:rowOff>0</xdr:rowOff>
    </xdr:to>
    <xdr:grpSp>
      <xdr:nvGrpSpPr>
        <xdr:cNvPr id="940" name="グループ化 939">
          <a:extLst>
            <a:ext uri="{FF2B5EF4-FFF2-40B4-BE49-F238E27FC236}">
              <a16:creationId xmlns:a16="http://schemas.microsoft.com/office/drawing/2014/main" id="{00000000-0008-0000-0500-0000AC030000}"/>
            </a:ext>
          </a:extLst>
        </xdr:cNvPr>
        <xdr:cNvGrpSpPr/>
      </xdr:nvGrpSpPr>
      <xdr:grpSpPr>
        <a:xfrm>
          <a:off x="7058025" y="17606341"/>
          <a:ext cx="180975" cy="186359"/>
          <a:chOff x="12220755" y="9679557"/>
          <a:chExt cx="179717" cy="194094"/>
        </a:xfrm>
      </xdr:grpSpPr>
      <xdr:grpSp>
        <xdr:nvGrpSpPr>
          <xdr:cNvPr id="941" name="グループ化 940">
            <a:extLst>
              <a:ext uri="{FF2B5EF4-FFF2-40B4-BE49-F238E27FC236}">
                <a16:creationId xmlns:a16="http://schemas.microsoft.com/office/drawing/2014/main" id="{00000000-0008-0000-0500-0000AD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43" name="直線コネクタ 942">
              <a:extLst>
                <a:ext uri="{FF2B5EF4-FFF2-40B4-BE49-F238E27FC236}">
                  <a16:creationId xmlns:a16="http://schemas.microsoft.com/office/drawing/2014/main" id="{00000000-0008-0000-0500-0000AF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4" name="直線コネクタ 943">
              <a:extLst>
                <a:ext uri="{FF2B5EF4-FFF2-40B4-BE49-F238E27FC236}">
                  <a16:creationId xmlns:a16="http://schemas.microsoft.com/office/drawing/2014/main" id="{00000000-0008-0000-0500-0000B0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42" name="正方形/長方形 941">
            <a:extLst>
              <a:ext uri="{FF2B5EF4-FFF2-40B4-BE49-F238E27FC236}">
                <a16:creationId xmlns:a16="http://schemas.microsoft.com/office/drawing/2014/main" id="{00000000-0008-0000-0500-0000AE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0</xdr:colOff>
      <xdr:row>181</xdr:row>
      <xdr:rowOff>0</xdr:rowOff>
    </xdr:from>
    <xdr:to>
      <xdr:col>41</xdr:col>
      <xdr:colOff>1967</xdr:colOff>
      <xdr:row>181</xdr:row>
      <xdr:rowOff>0</xdr:rowOff>
    </xdr:to>
    <xdr:cxnSp macro="">
      <xdr:nvCxnSpPr>
        <xdr:cNvPr id="945" name="直線コネクタ 944">
          <a:extLst>
            <a:ext uri="{FF2B5EF4-FFF2-40B4-BE49-F238E27FC236}">
              <a16:creationId xmlns:a16="http://schemas.microsoft.com/office/drawing/2014/main" id="{00000000-0008-0000-0500-0000B1030000}"/>
            </a:ext>
          </a:extLst>
        </xdr:cNvPr>
        <xdr:cNvCxnSpPr/>
      </xdr:nvCxnSpPr>
      <xdr:spPr>
        <a:xfrm>
          <a:off x="6877050" y="1445895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182</xdr:row>
      <xdr:rowOff>92927</xdr:rowOff>
    </xdr:from>
    <xdr:to>
      <xdr:col>41</xdr:col>
      <xdr:colOff>1967</xdr:colOff>
      <xdr:row>182</xdr:row>
      <xdr:rowOff>92927</xdr:rowOff>
    </xdr:to>
    <xdr:cxnSp macro="">
      <xdr:nvCxnSpPr>
        <xdr:cNvPr id="946" name="直線コネクタ 945">
          <a:extLst>
            <a:ext uri="{FF2B5EF4-FFF2-40B4-BE49-F238E27FC236}">
              <a16:creationId xmlns:a16="http://schemas.microsoft.com/office/drawing/2014/main" id="{00000000-0008-0000-0500-0000B2030000}"/>
            </a:ext>
          </a:extLst>
        </xdr:cNvPr>
        <xdr:cNvCxnSpPr/>
      </xdr:nvCxnSpPr>
      <xdr:spPr>
        <a:xfrm flipV="1">
          <a:off x="7328890" y="17692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184</xdr:row>
      <xdr:rowOff>92927</xdr:rowOff>
    </xdr:from>
    <xdr:to>
      <xdr:col>41</xdr:col>
      <xdr:colOff>1968</xdr:colOff>
      <xdr:row>184</xdr:row>
      <xdr:rowOff>92927</xdr:rowOff>
    </xdr:to>
    <xdr:cxnSp macro="">
      <xdr:nvCxnSpPr>
        <xdr:cNvPr id="947" name="直線コネクタ 946">
          <a:extLst>
            <a:ext uri="{FF2B5EF4-FFF2-40B4-BE49-F238E27FC236}">
              <a16:creationId xmlns:a16="http://schemas.microsoft.com/office/drawing/2014/main" id="{00000000-0008-0000-0500-0000B3030000}"/>
            </a:ext>
          </a:extLst>
        </xdr:cNvPr>
        <xdr:cNvCxnSpPr/>
      </xdr:nvCxnSpPr>
      <xdr:spPr>
        <a:xfrm>
          <a:off x="6879017" y="1483762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181</xdr:row>
      <xdr:rowOff>0</xdr:rowOff>
    </xdr:from>
    <xdr:to>
      <xdr:col>41</xdr:col>
      <xdr:colOff>1968</xdr:colOff>
      <xdr:row>184</xdr:row>
      <xdr:rowOff>92927</xdr:rowOff>
    </xdr:to>
    <xdr:cxnSp macro="">
      <xdr:nvCxnSpPr>
        <xdr:cNvPr id="948" name="直線コネクタ 947">
          <a:extLst>
            <a:ext uri="{FF2B5EF4-FFF2-40B4-BE49-F238E27FC236}">
              <a16:creationId xmlns:a16="http://schemas.microsoft.com/office/drawing/2014/main" id="{00000000-0008-0000-0500-0000B4030000}"/>
            </a:ext>
          </a:extLst>
        </xdr:cNvPr>
        <xdr:cNvCxnSpPr/>
      </xdr:nvCxnSpPr>
      <xdr:spPr>
        <a:xfrm>
          <a:off x="7059992" y="1445895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181</xdr:row>
      <xdr:rowOff>92927</xdr:rowOff>
    </xdr:from>
    <xdr:to>
      <xdr:col>42</xdr:col>
      <xdr:colOff>1286</xdr:colOff>
      <xdr:row>183</xdr:row>
      <xdr:rowOff>92927</xdr:rowOff>
    </xdr:to>
    <xdr:grpSp>
      <xdr:nvGrpSpPr>
        <xdr:cNvPr id="949" name="グループ化 948">
          <a:extLst>
            <a:ext uri="{FF2B5EF4-FFF2-40B4-BE49-F238E27FC236}">
              <a16:creationId xmlns:a16="http://schemas.microsoft.com/office/drawing/2014/main" id="{00000000-0008-0000-0500-0000B5030000}"/>
            </a:ext>
          </a:extLst>
        </xdr:cNvPr>
        <xdr:cNvGrpSpPr/>
      </xdr:nvGrpSpPr>
      <xdr:grpSpPr>
        <a:xfrm>
          <a:off x="7421942" y="17599877"/>
          <a:ext cx="180294" cy="190500"/>
          <a:chOff x="12220755" y="9679557"/>
          <a:chExt cx="179717" cy="194094"/>
        </a:xfrm>
      </xdr:grpSpPr>
      <xdr:grpSp>
        <xdr:nvGrpSpPr>
          <xdr:cNvPr id="950" name="グループ化 949">
            <a:extLst>
              <a:ext uri="{FF2B5EF4-FFF2-40B4-BE49-F238E27FC236}">
                <a16:creationId xmlns:a16="http://schemas.microsoft.com/office/drawing/2014/main" id="{00000000-0008-0000-0500-0000B6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52" name="直線コネクタ 951">
              <a:extLst>
                <a:ext uri="{FF2B5EF4-FFF2-40B4-BE49-F238E27FC236}">
                  <a16:creationId xmlns:a16="http://schemas.microsoft.com/office/drawing/2014/main" id="{00000000-0008-0000-0500-0000B8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3" name="直線コネクタ 952">
              <a:extLst>
                <a:ext uri="{FF2B5EF4-FFF2-40B4-BE49-F238E27FC236}">
                  <a16:creationId xmlns:a16="http://schemas.microsoft.com/office/drawing/2014/main" id="{00000000-0008-0000-0500-0000B9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51" name="正方形/長方形 950">
            <a:extLst>
              <a:ext uri="{FF2B5EF4-FFF2-40B4-BE49-F238E27FC236}">
                <a16:creationId xmlns:a16="http://schemas.microsoft.com/office/drawing/2014/main" id="{00000000-0008-0000-0500-0000B7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681</xdr:colOff>
      <xdr:row>176</xdr:row>
      <xdr:rowOff>0</xdr:rowOff>
    </xdr:from>
    <xdr:to>
      <xdr:col>27</xdr:col>
      <xdr:colOff>0</xdr:colOff>
      <xdr:row>178</xdr:row>
      <xdr:rowOff>0</xdr:rowOff>
    </xdr:to>
    <xdr:grpSp>
      <xdr:nvGrpSpPr>
        <xdr:cNvPr id="954" name="グループ化 953">
          <a:extLst>
            <a:ext uri="{FF2B5EF4-FFF2-40B4-BE49-F238E27FC236}">
              <a16:creationId xmlns:a16="http://schemas.microsoft.com/office/drawing/2014/main" id="{00000000-0008-0000-0500-0000BA030000}"/>
            </a:ext>
          </a:extLst>
        </xdr:cNvPr>
        <xdr:cNvGrpSpPr/>
      </xdr:nvGrpSpPr>
      <xdr:grpSpPr>
        <a:xfrm>
          <a:off x="4706031" y="17030700"/>
          <a:ext cx="180294" cy="190500"/>
          <a:chOff x="12220755" y="9679557"/>
          <a:chExt cx="179717" cy="194094"/>
        </a:xfrm>
      </xdr:grpSpPr>
      <xdr:grpSp>
        <xdr:nvGrpSpPr>
          <xdr:cNvPr id="955" name="グループ化 954">
            <a:extLst>
              <a:ext uri="{FF2B5EF4-FFF2-40B4-BE49-F238E27FC236}">
                <a16:creationId xmlns:a16="http://schemas.microsoft.com/office/drawing/2014/main" id="{00000000-0008-0000-0500-0000BB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57" name="直線コネクタ 956">
              <a:extLst>
                <a:ext uri="{FF2B5EF4-FFF2-40B4-BE49-F238E27FC236}">
                  <a16:creationId xmlns:a16="http://schemas.microsoft.com/office/drawing/2014/main" id="{00000000-0008-0000-0500-0000BD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8" name="直線コネクタ 957">
              <a:extLst>
                <a:ext uri="{FF2B5EF4-FFF2-40B4-BE49-F238E27FC236}">
                  <a16:creationId xmlns:a16="http://schemas.microsoft.com/office/drawing/2014/main" id="{00000000-0008-0000-0500-0000BE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56" name="正方形/長方形 955">
            <a:extLst>
              <a:ext uri="{FF2B5EF4-FFF2-40B4-BE49-F238E27FC236}">
                <a16:creationId xmlns:a16="http://schemas.microsoft.com/office/drawing/2014/main" id="{00000000-0008-0000-0500-0000BC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179068</xdr:colOff>
      <xdr:row>171</xdr:row>
      <xdr:rowOff>0</xdr:rowOff>
    </xdr:from>
    <xdr:to>
      <xdr:col>26</xdr:col>
      <xdr:colOff>3066</xdr:colOff>
      <xdr:row>171</xdr:row>
      <xdr:rowOff>1329</xdr:rowOff>
    </xdr:to>
    <xdr:cxnSp macro="">
      <xdr:nvCxnSpPr>
        <xdr:cNvPr id="961" name="直線コネクタ 960">
          <a:extLst>
            <a:ext uri="{FF2B5EF4-FFF2-40B4-BE49-F238E27FC236}">
              <a16:creationId xmlns:a16="http://schemas.microsoft.com/office/drawing/2014/main" id="{00000000-0008-0000-0500-0000C1030000}"/>
            </a:ext>
          </a:extLst>
        </xdr:cNvPr>
        <xdr:cNvCxnSpPr>
          <a:stCxn id="772" idx="3"/>
        </xdr:cNvCxnSpPr>
      </xdr:nvCxnSpPr>
      <xdr:spPr>
        <a:xfrm flipV="1">
          <a:off x="3436618" y="15030450"/>
          <a:ext cx="1271798" cy="132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4107</xdr:colOff>
      <xdr:row>167</xdr:row>
      <xdr:rowOff>0</xdr:rowOff>
    </xdr:from>
    <xdr:to>
      <xdr:col>22</xdr:col>
      <xdr:colOff>5832</xdr:colOff>
      <xdr:row>167</xdr:row>
      <xdr:rowOff>0</xdr:rowOff>
    </xdr:to>
    <xdr:cxnSp macro="">
      <xdr:nvCxnSpPr>
        <xdr:cNvPr id="967" name="直線コネクタ 966">
          <a:extLst>
            <a:ext uri="{FF2B5EF4-FFF2-40B4-BE49-F238E27FC236}">
              <a16:creationId xmlns:a16="http://schemas.microsoft.com/office/drawing/2014/main" id="{00000000-0008-0000-0500-0000C7030000}"/>
            </a:ext>
          </a:extLst>
        </xdr:cNvPr>
        <xdr:cNvCxnSpPr/>
      </xdr:nvCxnSpPr>
      <xdr:spPr>
        <a:xfrm flipH="1">
          <a:off x="3459084" y="14651182"/>
          <a:ext cx="54724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163</xdr:row>
      <xdr:rowOff>2071</xdr:rowOff>
    </xdr:from>
    <xdr:to>
      <xdr:col>26</xdr:col>
      <xdr:colOff>3066</xdr:colOff>
      <xdr:row>171</xdr:row>
      <xdr:rowOff>1329</xdr:rowOff>
    </xdr:to>
    <xdr:cxnSp macro="">
      <xdr:nvCxnSpPr>
        <xdr:cNvPr id="968" name="直線コネクタ 967">
          <a:extLst>
            <a:ext uri="{FF2B5EF4-FFF2-40B4-BE49-F238E27FC236}">
              <a16:creationId xmlns:a16="http://schemas.microsoft.com/office/drawing/2014/main" id="{00000000-0008-0000-0500-0000C8030000}"/>
            </a:ext>
          </a:extLst>
        </xdr:cNvPr>
        <xdr:cNvCxnSpPr/>
      </xdr:nvCxnSpPr>
      <xdr:spPr>
        <a:xfrm flipH="1">
          <a:off x="4343400" y="14270521"/>
          <a:ext cx="3066" cy="76125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172</xdr:row>
      <xdr:rowOff>0</xdr:rowOff>
    </xdr:from>
    <xdr:to>
      <xdr:col>19</xdr:col>
      <xdr:colOff>657</xdr:colOff>
      <xdr:row>174</xdr:row>
      <xdr:rowOff>1906</xdr:rowOff>
    </xdr:to>
    <xdr:grpSp>
      <xdr:nvGrpSpPr>
        <xdr:cNvPr id="969" name="グループ化 968">
          <a:extLst>
            <a:ext uri="{FF2B5EF4-FFF2-40B4-BE49-F238E27FC236}">
              <a16:creationId xmlns:a16="http://schemas.microsoft.com/office/drawing/2014/main" id="{00000000-0008-0000-0500-0000C9030000}"/>
            </a:ext>
          </a:extLst>
        </xdr:cNvPr>
        <xdr:cNvGrpSpPr/>
      </xdr:nvGrpSpPr>
      <xdr:grpSpPr>
        <a:xfrm>
          <a:off x="3257550" y="16649700"/>
          <a:ext cx="181632" cy="192406"/>
          <a:chOff x="11944350" y="3312794"/>
          <a:chExt cx="181632" cy="192406"/>
        </a:xfrm>
      </xdr:grpSpPr>
      <xdr:sp macro="" textlink="">
        <xdr:nvSpPr>
          <xdr:cNvPr id="970" name="楕円 969">
            <a:extLst>
              <a:ext uri="{FF2B5EF4-FFF2-40B4-BE49-F238E27FC236}">
                <a16:creationId xmlns:a16="http://schemas.microsoft.com/office/drawing/2014/main" id="{00000000-0008-0000-0500-0000CA030000}"/>
              </a:ext>
            </a:extLst>
          </xdr:cNvPr>
          <xdr:cNvSpPr/>
        </xdr:nvSpPr>
        <xdr:spPr>
          <a:xfrm rot="10800000">
            <a:off x="12026320" y="3351892"/>
            <a:ext cx="93569" cy="114673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1" name="正方形/長方形 970">
            <a:extLst>
              <a:ext uri="{FF2B5EF4-FFF2-40B4-BE49-F238E27FC236}">
                <a16:creationId xmlns:a16="http://schemas.microsoft.com/office/drawing/2014/main" id="{00000000-0008-0000-0500-0000CB030000}"/>
              </a:ext>
            </a:extLst>
          </xdr:cNvPr>
          <xdr:cNvSpPr/>
        </xdr:nvSpPr>
        <xdr:spPr>
          <a:xfrm rot="10800000">
            <a:off x="11944350" y="3314701"/>
            <a:ext cx="181632" cy="189767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72" name="直線コネクタ 971">
            <a:extLst>
              <a:ext uri="{FF2B5EF4-FFF2-40B4-BE49-F238E27FC236}">
                <a16:creationId xmlns:a16="http://schemas.microsoft.com/office/drawing/2014/main" id="{00000000-0008-0000-0500-0000CC030000}"/>
              </a:ext>
            </a:extLst>
          </xdr:cNvPr>
          <xdr:cNvCxnSpPr/>
        </xdr:nvCxnSpPr>
        <xdr:spPr>
          <a:xfrm>
            <a:off x="11983344" y="3312794"/>
            <a:ext cx="0" cy="19240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3" name="直線コネクタ 972">
            <a:extLst>
              <a:ext uri="{FF2B5EF4-FFF2-40B4-BE49-F238E27FC236}">
                <a16:creationId xmlns:a16="http://schemas.microsoft.com/office/drawing/2014/main" id="{00000000-0008-0000-0500-0000CD030000}"/>
              </a:ext>
            </a:extLst>
          </xdr:cNvPr>
          <xdr:cNvCxnSpPr>
            <a:stCxn id="971" idx="3"/>
            <a:endCxn id="970" idx="6"/>
          </xdr:cNvCxnSpPr>
        </xdr:nvCxnSpPr>
        <xdr:spPr>
          <a:xfrm flipV="1">
            <a:off x="11944350" y="3409228"/>
            <a:ext cx="81970" cy="356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657</xdr:colOff>
      <xdr:row>172</xdr:row>
      <xdr:rowOff>97971</xdr:rowOff>
    </xdr:from>
    <xdr:to>
      <xdr:col>26</xdr:col>
      <xdr:colOff>3066</xdr:colOff>
      <xdr:row>173</xdr:row>
      <xdr:rowOff>1557</xdr:rowOff>
    </xdr:to>
    <xdr:cxnSp macro="">
      <xdr:nvCxnSpPr>
        <xdr:cNvPr id="974" name="直線コネクタ 973">
          <a:extLst>
            <a:ext uri="{FF2B5EF4-FFF2-40B4-BE49-F238E27FC236}">
              <a16:creationId xmlns:a16="http://schemas.microsoft.com/office/drawing/2014/main" id="{00000000-0008-0000-0500-0000CE030000}"/>
            </a:ext>
          </a:extLst>
        </xdr:cNvPr>
        <xdr:cNvCxnSpPr>
          <a:stCxn id="971" idx="1"/>
        </xdr:cNvCxnSpPr>
      </xdr:nvCxnSpPr>
      <xdr:spPr>
        <a:xfrm flipV="1">
          <a:off x="3413328" y="15642771"/>
          <a:ext cx="1259709" cy="155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3048</xdr:colOff>
      <xdr:row>172</xdr:row>
      <xdr:rowOff>97971</xdr:rowOff>
    </xdr:from>
    <xdr:to>
      <xdr:col>26</xdr:col>
      <xdr:colOff>3066</xdr:colOff>
      <xdr:row>177</xdr:row>
      <xdr:rowOff>1</xdr:rowOff>
    </xdr:to>
    <xdr:cxnSp macro="">
      <xdr:nvCxnSpPr>
        <xdr:cNvPr id="975" name="直線コネクタ 974">
          <a:extLst>
            <a:ext uri="{FF2B5EF4-FFF2-40B4-BE49-F238E27FC236}">
              <a16:creationId xmlns:a16="http://schemas.microsoft.com/office/drawing/2014/main" id="{00000000-0008-0000-0500-0000CF030000}"/>
            </a:ext>
          </a:extLst>
        </xdr:cNvPr>
        <xdr:cNvCxnSpPr>
          <a:endCxn id="956" idx="1"/>
        </xdr:cNvCxnSpPr>
      </xdr:nvCxnSpPr>
      <xdr:spPr>
        <a:xfrm flipH="1">
          <a:off x="4673019" y="15642771"/>
          <a:ext cx="18" cy="39188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165</xdr:row>
      <xdr:rowOff>97971</xdr:rowOff>
    </xdr:from>
    <xdr:to>
      <xdr:col>18</xdr:col>
      <xdr:colOff>178150</xdr:colOff>
      <xdr:row>168</xdr:row>
      <xdr:rowOff>227</xdr:rowOff>
    </xdr:to>
    <xdr:grpSp>
      <xdr:nvGrpSpPr>
        <xdr:cNvPr id="976" name="グループ化 975">
          <a:extLst>
            <a:ext uri="{FF2B5EF4-FFF2-40B4-BE49-F238E27FC236}">
              <a16:creationId xmlns:a16="http://schemas.microsoft.com/office/drawing/2014/main" id="{00000000-0008-0000-0500-0000D0030000}"/>
            </a:ext>
          </a:extLst>
        </xdr:cNvPr>
        <xdr:cNvGrpSpPr/>
      </xdr:nvGrpSpPr>
      <xdr:grpSpPr>
        <a:xfrm>
          <a:off x="3257550" y="16080921"/>
          <a:ext cx="178150" cy="188006"/>
          <a:chOff x="11057714" y="2992244"/>
          <a:chExt cx="177140" cy="194288"/>
        </a:xfrm>
      </xdr:grpSpPr>
      <xdr:cxnSp macro="">
        <xdr:nvCxnSpPr>
          <xdr:cNvPr id="977" name="直線コネクタ 976">
            <a:extLst>
              <a:ext uri="{FF2B5EF4-FFF2-40B4-BE49-F238E27FC236}">
                <a16:creationId xmlns:a16="http://schemas.microsoft.com/office/drawing/2014/main" id="{00000000-0008-0000-0500-0000D1030000}"/>
              </a:ext>
            </a:extLst>
          </xdr:cNvPr>
          <xdr:cNvCxnSpPr>
            <a:stCxn id="979" idx="1"/>
            <a:endCxn id="979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8" name="直線コネクタ 977">
            <a:extLst>
              <a:ext uri="{FF2B5EF4-FFF2-40B4-BE49-F238E27FC236}">
                <a16:creationId xmlns:a16="http://schemas.microsoft.com/office/drawing/2014/main" id="{00000000-0008-0000-0500-0000D2030000}"/>
              </a:ext>
            </a:extLst>
          </xdr:cNvPr>
          <xdr:cNvCxnSpPr>
            <a:stCxn id="979" idx="0"/>
            <a:endCxn id="979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9" name="正方形/長方形 978">
            <a:extLst>
              <a:ext uri="{FF2B5EF4-FFF2-40B4-BE49-F238E27FC236}">
                <a16:creationId xmlns:a16="http://schemas.microsoft.com/office/drawing/2014/main" id="{00000000-0008-0000-0500-0000D3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1465</xdr:colOff>
      <xdr:row>165</xdr:row>
      <xdr:rowOff>97971</xdr:rowOff>
    </xdr:from>
    <xdr:to>
      <xdr:col>23</xdr:col>
      <xdr:colOff>0</xdr:colOff>
      <xdr:row>168</xdr:row>
      <xdr:rowOff>227</xdr:rowOff>
    </xdr:to>
    <xdr:grpSp>
      <xdr:nvGrpSpPr>
        <xdr:cNvPr id="980" name="グループ化 979">
          <a:extLst>
            <a:ext uri="{FF2B5EF4-FFF2-40B4-BE49-F238E27FC236}">
              <a16:creationId xmlns:a16="http://schemas.microsoft.com/office/drawing/2014/main" id="{00000000-0008-0000-0500-0000D4030000}"/>
            </a:ext>
          </a:extLst>
        </xdr:cNvPr>
        <xdr:cNvGrpSpPr/>
      </xdr:nvGrpSpPr>
      <xdr:grpSpPr>
        <a:xfrm>
          <a:off x="3982915" y="16080921"/>
          <a:ext cx="179510" cy="188006"/>
          <a:chOff x="11057714" y="2992244"/>
          <a:chExt cx="177140" cy="194288"/>
        </a:xfrm>
      </xdr:grpSpPr>
      <xdr:cxnSp macro="">
        <xdr:nvCxnSpPr>
          <xdr:cNvPr id="981" name="直線コネクタ 980">
            <a:extLst>
              <a:ext uri="{FF2B5EF4-FFF2-40B4-BE49-F238E27FC236}">
                <a16:creationId xmlns:a16="http://schemas.microsoft.com/office/drawing/2014/main" id="{00000000-0008-0000-0500-0000D5030000}"/>
              </a:ext>
            </a:extLst>
          </xdr:cNvPr>
          <xdr:cNvCxnSpPr>
            <a:stCxn id="983" idx="1"/>
            <a:endCxn id="983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2" name="直線コネクタ 981">
            <a:extLst>
              <a:ext uri="{FF2B5EF4-FFF2-40B4-BE49-F238E27FC236}">
                <a16:creationId xmlns:a16="http://schemas.microsoft.com/office/drawing/2014/main" id="{00000000-0008-0000-0500-0000D6030000}"/>
              </a:ext>
            </a:extLst>
          </xdr:cNvPr>
          <xdr:cNvCxnSpPr>
            <a:stCxn id="983" idx="0"/>
            <a:endCxn id="983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3" name="正方形/長方形 982">
            <a:extLst>
              <a:ext uri="{FF2B5EF4-FFF2-40B4-BE49-F238E27FC236}">
                <a16:creationId xmlns:a16="http://schemas.microsoft.com/office/drawing/2014/main" id="{00000000-0008-0000-0500-0000D7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164</xdr:row>
      <xdr:rowOff>0</xdr:rowOff>
    </xdr:from>
    <xdr:to>
      <xdr:col>18</xdr:col>
      <xdr:colOff>178150</xdr:colOff>
      <xdr:row>166</xdr:row>
      <xdr:rowOff>228</xdr:rowOff>
    </xdr:to>
    <xdr:grpSp>
      <xdr:nvGrpSpPr>
        <xdr:cNvPr id="984" name="グループ化 983">
          <a:extLst>
            <a:ext uri="{FF2B5EF4-FFF2-40B4-BE49-F238E27FC236}">
              <a16:creationId xmlns:a16="http://schemas.microsoft.com/office/drawing/2014/main" id="{00000000-0008-0000-0500-0000D8030000}"/>
            </a:ext>
          </a:extLst>
        </xdr:cNvPr>
        <xdr:cNvGrpSpPr/>
      </xdr:nvGrpSpPr>
      <xdr:grpSpPr>
        <a:xfrm>
          <a:off x="3257550" y="15887700"/>
          <a:ext cx="178150" cy="190728"/>
          <a:chOff x="11057714" y="2992244"/>
          <a:chExt cx="177140" cy="194288"/>
        </a:xfrm>
      </xdr:grpSpPr>
      <xdr:cxnSp macro="">
        <xdr:nvCxnSpPr>
          <xdr:cNvPr id="985" name="直線コネクタ 984">
            <a:extLst>
              <a:ext uri="{FF2B5EF4-FFF2-40B4-BE49-F238E27FC236}">
                <a16:creationId xmlns:a16="http://schemas.microsoft.com/office/drawing/2014/main" id="{00000000-0008-0000-0500-0000D9030000}"/>
              </a:ext>
            </a:extLst>
          </xdr:cNvPr>
          <xdr:cNvCxnSpPr>
            <a:stCxn id="987" idx="1"/>
            <a:endCxn id="987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6" name="直線コネクタ 985">
            <a:extLst>
              <a:ext uri="{FF2B5EF4-FFF2-40B4-BE49-F238E27FC236}">
                <a16:creationId xmlns:a16="http://schemas.microsoft.com/office/drawing/2014/main" id="{00000000-0008-0000-0500-0000DA030000}"/>
              </a:ext>
            </a:extLst>
          </xdr:cNvPr>
          <xdr:cNvCxnSpPr>
            <a:stCxn id="987" idx="0"/>
            <a:endCxn id="987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7" name="正方形/長方形 986">
            <a:extLst>
              <a:ext uri="{FF2B5EF4-FFF2-40B4-BE49-F238E27FC236}">
                <a16:creationId xmlns:a16="http://schemas.microsoft.com/office/drawing/2014/main" id="{00000000-0008-0000-0500-0000DB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1465</xdr:colOff>
      <xdr:row>162</xdr:row>
      <xdr:rowOff>0</xdr:rowOff>
    </xdr:from>
    <xdr:to>
      <xdr:col>20</xdr:col>
      <xdr:colOff>0</xdr:colOff>
      <xdr:row>164</xdr:row>
      <xdr:rowOff>227</xdr:rowOff>
    </xdr:to>
    <xdr:grpSp>
      <xdr:nvGrpSpPr>
        <xdr:cNvPr id="988" name="グループ化 987">
          <a:extLst>
            <a:ext uri="{FF2B5EF4-FFF2-40B4-BE49-F238E27FC236}">
              <a16:creationId xmlns:a16="http://schemas.microsoft.com/office/drawing/2014/main" id="{00000000-0008-0000-0500-0000DC030000}"/>
            </a:ext>
          </a:extLst>
        </xdr:cNvPr>
        <xdr:cNvGrpSpPr/>
      </xdr:nvGrpSpPr>
      <xdr:grpSpPr>
        <a:xfrm>
          <a:off x="3439990" y="15697200"/>
          <a:ext cx="179510" cy="190727"/>
          <a:chOff x="11057714" y="2992244"/>
          <a:chExt cx="177140" cy="194288"/>
        </a:xfrm>
      </xdr:grpSpPr>
      <xdr:cxnSp macro="">
        <xdr:nvCxnSpPr>
          <xdr:cNvPr id="989" name="直線コネクタ 988">
            <a:extLst>
              <a:ext uri="{FF2B5EF4-FFF2-40B4-BE49-F238E27FC236}">
                <a16:creationId xmlns:a16="http://schemas.microsoft.com/office/drawing/2014/main" id="{00000000-0008-0000-0500-0000DD030000}"/>
              </a:ext>
            </a:extLst>
          </xdr:cNvPr>
          <xdr:cNvCxnSpPr>
            <a:stCxn id="991" idx="1"/>
            <a:endCxn id="991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0" name="直線コネクタ 989">
            <a:extLst>
              <a:ext uri="{FF2B5EF4-FFF2-40B4-BE49-F238E27FC236}">
                <a16:creationId xmlns:a16="http://schemas.microsoft.com/office/drawing/2014/main" id="{00000000-0008-0000-0500-0000DE030000}"/>
              </a:ext>
            </a:extLst>
          </xdr:cNvPr>
          <xdr:cNvCxnSpPr>
            <a:stCxn id="991" idx="0"/>
            <a:endCxn id="991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1" name="正方形/長方形 990">
            <a:extLst>
              <a:ext uri="{FF2B5EF4-FFF2-40B4-BE49-F238E27FC236}">
                <a16:creationId xmlns:a16="http://schemas.microsoft.com/office/drawing/2014/main" id="{00000000-0008-0000-0500-0000DF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178150</xdr:colOff>
      <xdr:row>163</xdr:row>
      <xdr:rowOff>114</xdr:rowOff>
    </xdr:from>
    <xdr:to>
      <xdr:col>19</xdr:col>
      <xdr:colOff>1465</xdr:colOff>
      <xdr:row>165</xdr:row>
      <xdr:rowOff>114</xdr:rowOff>
    </xdr:to>
    <xdr:cxnSp macro="">
      <xdr:nvCxnSpPr>
        <xdr:cNvPr id="992" name="直線コネクタ 991">
          <a:extLst>
            <a:ext uri="{FF2B5EF4-FFF2-40B4-BE49-F238E27FC236}">
              <a16:creationId xmlns:a16="http://schemas.microsoft.com/office/drawing/2014/main" id="{00000000-0008-0000-0500-0000E0030000}"/>
            </a:ext>
          </a:extLst>
        </xdr:cNvPr>
        <xdr:cNvCxnSpPr>
          <a:stCxn id="991" idx="1"/>
          <a:endCxn id="987" idx="3"/>
        </xdr:cNvCxnSpPr>
      </xdr:nvCxnSpPr>
      <xdr:spPr>
        <a:xfrm flipH="1">
          <a:off x="3411207" y="14663171"/>
          <a:ext cx="2929" cy="19594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173</xdr:row>
      <xdr:rowOff>96066</xdr:rowOff>
    </xdr:from>
    <xdr:to>
      <xdr:col>19</xdr:col>
      <xdr:colOff>657</xdr:colOff>
      <xdr:row>176</xdr:row>
      <xdr:rowOff>0</xdr:rowOff>
    </xdr:to>
    <xdr:grpSp>
      <xdr:nvGrpSpPr>
        <xdr:cNvPr id="993" name="グループ化 992">
          <a:extLst>
            <a:ext uri="{FF2B5EF4-FFF2-40B4-BE49-F238E27FC236}">
              <a16:creationId xmlns:a16="http://schemas.microsoft.com/office/drawing/2014/main" id="{00000000-0008-0000-0500-0000E1030000}"/>
            </a:ext>
          </a:extLst>
        </xdr:cNvPr>
        <xdr:cNvGrpSpPr/>
      </xdr:nvGrpSpPr>
      <xdr:grpSpPr>
        <a:xfrm>
          <a:off x="3257550" y="16841016"/>
          <a:ext cx="181632" cy="189684"/>
          <a:chOff x="11944350" y="3312794"/>
          <a:chExt cx="181632" cy="192406"/>
        </a:xfrm>
      </xdr:grpSpPr>
      <xdr:sp macro="" textlink="">
        <xdr:nvSpPr>
          <xdr:cNvPr id="994" name="楕円 993">
            <a:extLst>
              <a:ext uri="{FF2B5EF4-FFF2-40B4-BE49-F238E27FC236}">
                <a16:creationId xmlns:a16="http://schemas.microsoft.com/office/drawing/2014/main" id="{00000000-0008-0000-0500-0000E2030000}"/>
              </a:ext>
            </a:extLst>
          </xdr:cNvPr>
          <xdr:cNvSpPr/>
        </xdr:nvSpPr>
        <xdr:spPr>
          <a:xfrm rot="10800000">
            <a:off x="12026320" y="3351892"/>
            <a:ext cx="93569" cy="114673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5" name="正方形/長方形 994">
            <a:extLst>
              <a:ext uri="{FF2B5EF4-FFF2-40B4-BE49-F238E27FC236}">
                <a16:creationId xmlns:a16="http://schemas.microsoft.com/office/drawing/2014/main" id="{00000000-0008-0000-0500-0000E3030000}"/>
              </a:ext>
            </a:extLst>
          </xdr:cNvPr>
          <xdr:cNvSpPr/>
        </xdr:nvSpPr>
        <xdr:spPr>
          <a:xfrm rot="10800000">
            <a:off x="11944350" y="3314701"/>
            <a:ext cx="181632" cy="189767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96" name="直線コネクタ 995">
            <a:extLst>
              <a:ext uri="{FF2B5EF4-FFF2-40B4-BE49-F238E27FC236}">
                <a16:creationId xmlns:a16="http://schemas.microsoft.com/office/drawing/2014/main" id="{00000000-0008-0000-0500-0000E4030000}"/>
              </a:ext>
            </a:extLst>
          </xdr:cNvPr>
          <xdr:cNvCxnSpPr/>
        </xdr:nvCxnSpPr>
        <xdr:spPr>
          <a:xfrm>
            <a:off x="11983344" y="3312794"/>
            <a:ext cx="0" cy="19240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7" name="直線コネクタ 996">
            <a:extLst>
              <a:ext uri="{FF2B5EF4-FFF2-40B4-BE49-F238E27FC236}">
                <a16:creationId xmlns:a16="http://schemas.microsoft.com/office/drawing/2014/main" id="{00000000-0008-0000-0500-0000E5030000}"/>
              </a:ext>
            </a:extLst>
          </xdr:cNvPr>
          <xdr:cNvCxnSpPr>
            <a:stCxn id="995" idx="3"/>
            <a:endCxn id="994" idx="6"/>
          </xdr:cNvCxnSpPr>
        </xdr:nvCxnSpPr>
        <xdr:spPr>
          <a:xfrm flipV="1">
            <a:off x="11944350" y="3409228"/>
            <a:ext cx="81970" cy="356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0</xdr:colOff>
      <xdr:row>104</xdr:row>
      <xdr:rowOff>0</xdr:rowOff>
    </xdr:from>
    <xdr:to>
      <xdr:col>38</xdr:col>
      <xdr:colOff>2376</xdr:colOff>
      <xdr:row>105</xdr:row>
      <xdr:rowOff>94518</xdr:rowOff>
    </xdr:to>
    <xdr:grpSp>
      <xdr:nvGrpSpPr>
        <xdr:cNvPr id="1008" name="グループ化 1007">
          <a:extLst>
            <a:ext uri="{FF2B5EF4-FFF2-40B4-BE49-F238E27FC236}">
              <a16:creationId xmlns:a16="http://schemas.microsoft.com/office/drawing/2014/main" id="{00000000-0008-0000-0500-0000F0030000}"/>
            </a:ext>
          </a:extLst>
        </xdr:cNvPr>
        <xdr:cNvGrpSpPr/>
      </xdr:nvGrpSpPr>
      <xdr:grpSpPr>
        <a:xfrm>
          <a:off x="6696075" y="10172700"/>
          <a:ext cx="183351" cy="189768"/>
          <a:chOff x="11016837" y="3735780"/>
          <a:chExt cx="182301" cy="192242"/>
        </a:xfrm>
      </xdr:grpSpPr>
      <xdr:sp macro="" textlink="">
        <xdr:nvSpPr>
          <xdr:cNvPr id="1009" name="楕円 1008">
            <a:extLst>
              <a:ext uri="{FF2B5EF4-FFF2-40B4-BE49-F238E27FC236}">
                <a16:creationId xmlns:a16="http://schemas.microsoft.com/office/drawing/2014/main" id="{00000000-0008-0000-0500-0000F103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0" name="正方形/長方形 1009">
            <a:extLst>
              <a:ext uri="{FF2B5EF4-FFF2-40B4-BE49-F238E27FC236}">
                <a16:creationId xmlns:a16="http://schemas.microsoft.com/office/drawing/2014/main" id="{00000000-0008-0000-0500-0000F203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11" name="グループ化 1010">
            <a:extLst>
              <a:ext uri="{FF2B5EF4-FFF2-40B4-BE49-F238E27FC236}">
                <a16:creationId xmlns:a16="http://schemas.microsoft.com/office/drawing/2014/main" id="{00000000-0008-0000-0500-0000F303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012" name="直線コネクタ 1011">
              <a:extLst>
                <a:ext uri="{FF2B5EF4-FFF2-40B4-BE49-F238E27FC236}">
                  <a16:creationId xmlns:a16="http://schemas.microsoft.com/office/drawing/2014/main" id="{00000000-0008-0000-0500-0000F403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13" name="直線コネクタ 1012">
              <a:extLst>
                <a:ext uri="{FF2B5EF4-FFF2-40B4-BE49-F238E27FC236}">
                  <a16:creationId xmlns:a16="http://schemas.microsoft.com/office/drawing/2014/main" id="{00000000-0008-0000-0500-0000F503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14" name="直線コネクタ 1013">
              <a:extLst>
                <a:ext uri="{FF2B5EF4-FFF2-40B4-BE49-F238E27FC236}">
                  <a16:creationId xmlns:a16="http://schemas.microsoft.com/office/drawing/2014/main" id="{00000000-0008-0000-0500-0000F603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19</xdr:col>
      <xdr:colOff>2602</xdr:colOff>
      <xdr:row>67</xdr:row>
      <xdr:rowOff>93948</xdr:rowOff>
    </xdr:from>
    <xdr:to>
      <xdr:col>20</xdr:col>
      <xdr:colOff>2603</xdr:colOff>
      <xdr:row>67</xdr:row>
      <xdr:rowOff>93948</xdr:rowOff>
    </xdr:to>
    <xdr:cxnSp macro="">
      <xdr:nvCxnSpPr>
        <xdr:cNvPr id="1015" name="直線コネクタ 1014">
          <a:extLst>
            <a:ext uri="{FF2B5EF4-FFF2-40B4-BE49-F238E27FC236}">
              <a16:creationId xmlns:a16="http://schemas.microsoft.com/office/drawing/2014/main" id="{00000000-0008-0000-0500-0000F7030000}"/>
            </a:ext>
          </a:extLst>
        </xdr:cNvPr>
        <xdr:cNvCxnSpPr/>
      </xdr:nvCxnSpPr>
      <xdr:spPr>
        <a:xfrm>
          <a:off x="3441127" y="8933148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68</xdr:row>
      <xdr:rowOff>0</xdr:rowOff>
    </xdr:from>
    <xdr:to>
      <xdr:col>19</xdr:col>
      <xdr:colOff>1</xdr:colOff>
      <xdr:row>71</xdr:row>
      <xdr:rowOff>2070</xdr:rowOff>
    </xdr:to>
    <xdr:cxnSp macro="">
      <xdr:nvCxnSpPr>
        <xdr:cNvPr id="1016" name="直線コネクタ 1015">
          <a:extLst>
            <a:ext uri="{FF2B5EF4-FFF2-40B4-BE49-F238E27FC236}">
              <a16:creationId xmlns:a16="http://schemas.microsoft.com/office/drawing/2014/main" id="{00000000-0008-0000-0500-0000F8030000}"/>
            </a:ext>
          </a:extLst>
        </xdr:cNvPr>
        <xdr:cNvCxnSpPr>
          <a:endCxn id="474" idx="3"/>
        </xdr:cNvCxnSpPr>
      </xdr:nvCxnSpPr>
      <xdr:spPr>
        <a:xfrm>
          <a:off x="3438525" y="6743700"/>
          <a:ext cx="1" cy="2878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14</xdr:row>
      <xdr:rowOff>0</xdr:rowOff>
    </xdr:from>
    <xdr:to>
      <xdr:col>35</xdr:col>
      <xdr:colOff>175226</xdr:colOff>
      <xdr:row>16</xdr:row>
      <xdr:rowOff>9754</xdr:rowOff>
    </xdr:to>
    <xdr:grpSp>
      <xdr:nvGrpSpPr>
        <xdr:cNvPr id="1017" name="グループ化 1016">
          <a:extLst>
            <a:ext uri="{FF2B5EF4-FFF2-40B4-BE49-F238E27FC236}">
              <a16:creationId xmlns:a16="http://schemas.microsoft.com/office/drawing/2014/main" id="{00000000-0008-0000-0500-0000F9030000}"/>
            </a:ext>
          </a:extLst>
        </xdr:cNvPr>
        <xdr:cNvGrpSpPr/>
      </xdr:nvGrpSpPr>
      <xdr:grpSpPr>
        <a:xfrm>
          <a:off x="6334125" y="1600200"/>
          <a:ext cx="175226" cy="200254"/>
          <a:chOff x="11057714" y="2992244"/>
          <a:chExt cx="177140" cy="194288"/>
        </a:xfrm>
      </xdr:grpSpPr>
      <xdr:cxnSp macro="">
        <xdr:nvCxnSpPr>
          <xdr:cNvPr id="1018" name="直線コネクタ 1017">
            <a:extLst>
              <a:ext uri="{FF2B5EF4-FFF2-40B4-BE49-F238E27FC236}">
                <a16:creationId xmlns:a16="http://schemas.microsoft.com/office/drawing/2014/main" id="{00000000-0008-0000-0500-0000FA030000}"/>
              </a:ext>
            </a:extLst>
          </xdr:cNvPr>
          <xdr:cNvCxnSpPr>
            <a:stCxn id="1020" idx="1"/>
            <a:endCxn id="102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9" name="直線コネクタ 1018">
            <a:extLst>
              <a:ext uri="{FF2B5EF4-FFF2-40B4-BE49-F238E27FC236}">
                <a16:creationId xmlns:a16="http://schemas.microsoft.com/office/drawing/2014/main" id="{00000000-0008-0000-0500-0000FB030000}"/>
              </a:ext>
            </a:extLst>
          </xdr:cNvPr>
          <xdr:cNvCxnSpPr>
            <a:stCxn id="1020" idx="0"/>
            <a:endCxn id="102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0" name="正方形/長方形 1019">
            <a:extLst>
              <a:ext uri="{FF2B5EF4-FFF2-40B4-BE49-F238E27FC236}">
                <a16:creationId xmlns:a16="http://schemas.microsoft.com/office/drawing/2014/main" id="{00000000-0008-0000-0500-0000FC03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167885</xdr:colOff>
      <xdr:row>13</xdr:row>
      <xdr:rowOff>450</xdr:rowOff>
    </xdr:from>
    <xdr:to>
      <xdr:col>18</xdr:col>
      <xdr:colOff>3481</xdr:colOff>
      <xdr:row>13</xdr:row>
      <xdr:rowOff>450</xdr:rowOff>
    </xdr:to>
    <xdr:cxnSp macro="">
      <xdr:nvCxnSpPr>
        <xdr:cNvPr id="1021" name="直線コネクタ 1020">
          <a:extLst>
            <a:ext uri="{FF2B5EF4-FFF2-40B4-BE49-F238E27FC236}">
              <a16:creationId xmlns:a16="http://schemas.microsoft.com/office/drawing/2014/main" id="{00000000-0008-0000-0500-0000FD030000}"/>
            </a:ext>
          </a:extLst>
        </xdr:cNvPr>
        <xdr:cNvCxnSpPr/>
      </xdr:nvCxnSpPr>
      <xdr:spPr>
        <a:xfrm>
          <a:off x="2498709" y="1558068"/>
          <a:ext cx="73206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15</xdr:row>
      <xdr:rowOff>4877</xdr:rowOff>
    </xdr:from>
    <xdr:to>
      <xdr:col>35</xdr:col>
      <xdr:colOff>0</xdr:colOff>
      <xdr:row>22</xdr:row>
      <xdr:rowOff>94818</xdr:rowOff>
    </xdr:to>
    <xdr:cxnSp macro="">
      <xdr:nvCxnSpPr>
        <xdr:cNvPr id="1022" name="直線コネクタ 1021">
          <a:extLst>
            <a:ext uri="{FF2B5EF4-FFF2-40B4-BE49-F238E27FC236}">
              <a16:creationId xmlns:a16="http://schemas.microsoft.com/office/drawing/2014/main" id="{00000000-0008-0000-0500-0000FE030000}"/>
            </a:ext>
          </a:extLst>
        </xdr:cNvPr>
        <xdr:cNvCxnSpPr>
          <a:stCxn id="1020" idx="1"/>
          <a:endCxn id="1026" idx="1"/>
        </xdr:cNvCxnSpPr>
      </xdr:nvCxnSpPr>
      <xdr:spPr>
        <a:xfrm>
          <a:off x="6437586" y="1745653"/>
          <a:ext cx="0" cy="77968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21</xdr:row>
      <xdr:rowOff>91100</xdr:rowOff>
    </xdr:from>
    <xdr:to>
      <xdr:col>35</xdr:col>
      <xdr:colOff>175226</xdr:colOff>
      <xdr:row>24</xdr:row>
      <xdr:rowOff>0</xdr:rowOff>
    </xdr:to>
    <xdr:grpSp>
      <xdr:nvGrpSpPr>
        <xdr:cNvPr id="1023" name="グループ化 1022">
          <a:extLst>
            <a:ext uri="{FF2B5EF4-FFF2-40B4-BE49-F238E27FC236}">
              <a16:creationId xmlns:a16="http://schemas.microsoft.com/office/drawing/2014/main" id="{00000000-0008-0000-0500-0000FF030000}"/>
            </a:ext>
          </a:extLst>
        </xdr:cNvPr>
        <xdr:cNvGrpSpPr/>
      </xdr:nvGrpSpPr>
      <xdr:grpSpPr>
        <a:xfrm>
          <a:off x="6334125" y="2358050"/>
          <a:ext cx="175226" cy="194650"/>
          <a:chOff x="11057714" y="2992244"/>
          <a:chExt cx="177140" cy="194288"/>
        </a:xfrm>
      </xdr:grpSpPr>
      <xdr:cxnSp macro="">
        <xdr:nvCxnSpPr>
          <xdr:cNvPr id="1024" name="直線コネクタ 1023">
            <a:extLst>
              <a:ext uri="{FF2B5EF4-FFF2-40B4-BE49-F238E27FC236}">
                <a16:creationId xmlns:a16="http://schemas.microsoft.com/office/drawing/2014/main" id="{00000000-0008-0000-0500-000000040000}"/>
              </a:ext>
            </a:extLst>
          </xdr:cNvPr>
          <xdr:cNvCxnSpPr>
            <a:stCxn id="1026" idx="1"/>
            <a:endCxn id="1026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5" name="直線コネクタ 1024">
            <a:extLst>
              <a:ext uri="{FF2B5EF4-FFF2-40B4-BE49-F238E27FC236}">
                <a16:creationId xmlns:a16="http://schemas.microsoft.com/office/drawing/2014/main" id="{00000000-0008-0000-0500-000001040000}"/>
              </a:ext>
            </a:extLst>
          </xdr:cNvPr>
          <xdr:cNvCxnSpPr>
            <a:stCxn id="1026" idx="0"/>
            <a:endCxn id="1026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6" name="正方形/長方形 1025">
            <a:extLst>
              <a:ext uri="{FF2B5EF4-FFF2-40B4-BE49-F238E27FC236}">
                <a16:creationId xmlns:a16="http://schemas.microsoft.com/office/drawing/2014/main" id="{00000000-0008-0000-0500-000002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68</xdr:row>
      <xdr:rowOff>0</xdr:rowOff>
    </xdr:from>
    <xdr:to>
      <xdr:col>37</xdr:col>
      <xdr:colOff>0</xdr:colOff>
      <xdr:row>77</xdr:row>
      <xdr:rowOff>0</xdr:rowOff>
    </xdr:to>
    <xdr:cxnSp macro="">
      <xdr:nvCxnSpPr>
        <xdr:cNvPr id="1027" name="直線コネクタ 1026">
          <a:extLst>
            <a:ext uri="{FF2B5EF4-FFF2-40B4-BE49-F238E27FC236}">
              <a16:creationId xmlns:a16="http://schemas.microsoft.com/office/drawing/2014/main" id="{00000000-0008-0000-0500-000003040000}"/>
            </a:ext>
          </a:extLst>
        </xdr:cNvPr>
        <xdr:cNvCxnSpPr/>
      </xdr:nvCxnSpPr>
      <xdr:spPr>
        <a:xfrm>
          <a:off x="6777404" y="6740769"/>
          <a:ext cx="0" cy="8572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148</xdr:row>
      <xdr:rowOff>0</xdr:rowOff>
    </xdr:from>
    <xdr:to>
      <xdr:col>2</xdr:col>
      <xdr:colOff>3618</xdr:colOff>
      <xdr:row>149</xdr:row>
      <xdr:rowOff>94519</xdr:rowOff>
    </xdr:to>
    <xdr:grpSp>
      <xdr:nvGrpSpPr>
        <xdr:cNvPr id="1035" name="グループ化 1034">
          <a:extLst>
            <a:ext uri="{FF2B5EF4-FFF2-40B4-BE49-F238E27FC236}">
              <a16:creationId xmlns:a16="http://schemas.microsoft.com/office/drawing/2014/main" id="{00000000-0008-0000-0500-00000B040000}"/>
            </a:ext>
          </a:extLst>
        </xdr:cNvPr>
        <xdr:cNvGrpSpPr/>
      </xdr:nvGrpSpPr>
      <xdr:grpSpPr>
        <a:xfrm>
          <a:off x="180975" y="14363700"/>
          <a:ext cx="184593" cy="189769"/>
          <a:chOff x="11016837" y="3735780"/>
          <a:chExt cx="182301" cy="192242"/>
        </a:xfrm>
      </xdr:grpSpPr>
      <xdr:sp macro="" textlink="">
        <xdr:nvSpPr>
          <xdr:cNvPr id="1036" name="楕円 1035">
            <a:extLst>
              <a:ext uri="{FF2B5EF4-FFF2-40B4-BE49-F238E27FC236}">
                <a16:creationId xmlns:a16="http://schemas.microsoft.com/office/drawing/2014/main" id="{00000000-0008-0000-0500-00000C04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7" name="正方形/長方形 1036">
            <a:extLst>
              <a:ext uri="{FF2B5EF4-FFF2-40B4-BE49-F238E27FC236}">
                <a16:creationId xmlns:a16="http://schemas.microsoft.com/office/drawing/2014/main" id="{00000000-0008-0000-0500-00000D04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38" name="グループ化 1037">
            <a:extLst>
              <a:ext uri="{FF2B5EF4-FFF2-40B4-BE49-F238E27FC236}">
                <a16:creationId xmlns:a16="http://schemas.microsoft.com/office/drawing/2014/main" id="{00000000-0008-0000-0500-00000E04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039" name="直線コネクタ 1038">
              <a:extLst>
                <a:ext uri="{FF2B5EF4-FFF2-40B4-BE49-F238E27FC236}">
                  <a16:creationId xmlns:a16="http://schemas.microsoft.com/office/drawing/2014/main" id="{00000000-0008-0000-0500-00000F04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0" name="直線コネクタ 1039">
              <a:extLst>
                <a:ext uri="{FF2B5EF4-FFF2-40B4-BE49-F238E27FC236}">
                  <a16:creationId xmlns:a16="http://schemas.microsoft.com/office/drawing/2014/main" id="{00000000-0008-0000-0500-00001004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1" name="直線コネクタ 1040">
              <a:extLst>
                <a:ext uri="{FF2B5EF4-FFF2-40B4-BE49-F238E27FC236}">
                  <a16:creationId xmlns:a16="http://schemas.microsoft.com/office/drawing/2014/main" id="{00000000-0008-0000-0500-00001104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13</xdr:col>
      <xdr:colOff>182217</xdr:colOff>
      <xdr:row>150</xdr:row>
      <xdr:rowOff>0</xdr:rowOff>
    </xdr:from>
    <xdr:to>
      <xdr:col>14</xdr:col>
      <xdr:colOff>178150</xdr:colOff>
      <xdr:row>152</xdr:row>
      <xdr:rowOff>227</xdr:rowOff>
    </xdr:to>
    <xdr:grpSp>
      <xdr:nvGrpSpPr>
        <xdr:cNvPr id="1047" name="グループ化 1046">
          <a:extLst>
            <a:ext uri="{FF2B5EF4-FFF2-40B4-BE49-F238E27FC236}">
              <a16:creationId xmlns:a16="http://schemas.microsoft.com/office/drawing/2014/main" id="{00000000-0008-0000-0500-000017040000}"/>
            </a:ext>
          </a:extLst>
        </xdr:cNvPr>
        <xdr:cNvGrpSpPr/>
      </xdr:nvGrpSpPr>
      <xdr:grpSpPr>
        <a:xfrm>
          <a:off x="2534892" y="14554200"/>
          <a:ext cx="176908" cy="190727"/>
          <a:chOff x="11057714" y="2992244"/>
          <a:chExt cx="177140" cy="194288"/>
        </a:xfrm>
      </xdr:grpSpPr>
      <xdr:cxnSp macro="">
        <xdr:nvCxnSpPr>
          <xdr:cNvPr id="1048" name="直線コネクタ 1047">
            <a:extLst>
              <a:ext uri="{FF2B5EF4-FFF2-40B4-BE49-F238E27FC236}">
                <a16:creationId xmlns:a16="http://schemas.microsoft.com/office/drawing/2014/main" id="{00000000-0008-0000-0500-000018040000}"/>
              </a:ext>
            </a:extLst>
          </xdr:cNvPr>
          <xdr:cNvCxnSpPr>
            <a:stCxn id="1050" idx="1"/>
            <a:endCxn id="105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9" name="直線コネクタ 1048">
            <a:extLst>
              <a:ext uri="{FF2B5EF4-FFF2-40B4-BE49-F238E27FC236}">
                <a16:creationId xmlns:a16="http://schemas.microsoft.com/office/drawing/2014/main" id="{00000000-0008-0000-0500-000019040000}"/>
              </a:ext>
            </a:extLst>
          </xdr:cNvPr>
          <xdr:cNvCxnSpPr>
            <a:stCxn id="1050" idx="0"/>
            <a:endCxn id="105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0" name="正方形/長方形 1049">
            <a:extLst>
              <a:ext uri="{FF2B5EF4-FFF2-40B4-BE49-F238E27FC236}">
                <a16:creationId xmlns:a16="http://schemas.microsoft.com/office/drawing/2014/main" id="{00000000-0008-0000-0500-00001A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149</xdr:row>
      <xdr:rowOff>99164</xdr:rowOff>
    </xdr:from>
    <xdr:to>
      <xdr:col>15</xdr:col>
      <xdr:colOff>178150</xdr:colOff>
      <xdr:row>152</xdr:row>
      <xdr:rowOff>0</xdr:rowOff>
    </xdr:to>
    <xdr:grpSp>
      <xdr:nvGrpSpPr>
        <xdr:cNvPr id="1061" name="グループ化 1060">
          <a:extLst>
            <a:ext uri="{FF2B5EF4-FFF2-40B4-BE49-F238E27FC236}">
              <a16:creationId xmlns:a16="http://schemas.microsoft.com/office/drawing/2014/main" id="{00000000-0008-0000-0500-000025040000}"/>
            </a:ext>
          </a:extLst>
        </xdr:cNvPr>
        <xdr:cNvGrpSpPr/>
      </xdr:nvGrpSpPr>
      <xdr:grpSpPr>
        <a:xfrm>
          <a:off x="2714625" y="14558114"/>
          <a:ext cx="178150" cy="186586"/>
          <a:chOff x="11057714" y="2992244"/>
          <a:chExt cx="177140" cy="194288"/>
        </a:xfrm>
      </xdr:grpSpPr>
      <xdr:cxnSp macro="">
        <xdr:nvCxnSpPr>
          <xdr:cNvPr id="1062" name="直線コネクタ 1061">
            <a:extLst>
              <a:ext uri="{FF2B5EF4-FFF2-40B4-BE49-F238E27FC236}">
                <a16:creationId xmlns:a16="http://schemas.microsoft.com/office/drawing/2014/main" id="{00000000-0008-0000-0500-000026040000}"/>
              </a:ext>
            </a:extLst>
          </xdr:cNvPr>
          <xdr:cNvCxnSpPr>
            <a:stCxn id="1064" idx="1"/>
            <a:endCxn id="1064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3" name="直線コネクタ 1062">
            <a:extLst>
              <a:ext uri="{FF2B5EF4-FFF2-40B4-BE49-F238E27FC236}">
                <a16:creationId xmlns:a16="http://schemas.microsoft.com/office/drawing/2014/main" id="{00000000-0008-0000-0500-000027040000}"/>
              </a:ext>
            </a:extLst>
          </xdr:cNvPr>
          <xdr:cNvCxnSpPr>
            <a:stCxn id="1064" idx="0"/>
            <a:endCxn id="1064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4" name="正方形/長方形 1063">
            <a:extLst>
              <a:ext uri="{FF2B5EF4-FFF2-40B4-BE49-F238E27FC236}">
                <a16:creationId xmlns:a16="http://schemas.microsoft.com/office/drawing/2014/main" id="{00000000-0008-0000-0500-000028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178150</xdr:colOff>
      <xdr:row>88</xdr:row>
      <xdr:rowOff>228</xdr:rowOff>
    </xdr:to>
    <xdr:grpSp>
      <xdr:nvGrpSpPr>
        <xdr:cNvPr id="1065" name="グループ化 1064">
          <a:extLst>
            <a:ext uri="{FF2B5EF4-FFF2-40B4-BE49-F238E27FC236}">
              <a16:creationId xmlns:a16="http://schemas.microsoft.com/office/drawing/2014/main" id="{00000000-0008-0000-0500-000029040000}"/>
            </a:ext>
          </a:extLst>
        </xdr:cNvPr>
        <xdr:cNvGrpSpPr/>
      </xdr:nvGrpSpPr>
      <xdr:grpSpPr>
        <a:xfrm>
          <a:off x="6515100" y="8458200"/>
          <a:ext cx="178150" cy="190728"/>
          <a:chOff x="11057714" y="2992244"/>
          <a:chExt cx="177140" cy="194288"/>
        </a:xfrm>
      </xdr:grpSpPr>
      <xdr:cxnSp macro="">
        <xdr:nvCxnSpPr>
          <xdr:cNvPr id="1066" name="直線コネクタ 1065">
            <a:extLst>
              <a:ext uri="{FF2B5EF4-FFF2-40B4-BE49-F238E27FC236}">
                <a16:creationId xmlns:a16="http://schemas.microsoft.com/office/drawing/2014/main" id="{00000000-0008-0000-0500-00002A040000}"/>
              </a:ext>
            </a:extLst>
          </xdr:cNvPr>
          <xdr:cNvCxnSpPr>
            <a:stCxn id="1068" idx="1"/>
            <a:endCxn id="1068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7" name="直線コネクタ 1066">
            <a:extLst>
              <a:ext uri="{FF2B5EF4-FFF2-40B4-BE49-F238E27FC236}">
                <a16:creationId xmlns:a16="http://schemas.microsoft.com/office/drawing/2014/main" id="{00000000-0008-0000-0500-00002B040000}"/>
              </a:ext>
            </a:extLst>
          </xdr:cNvPr>
          <xdr:cNvCxnSpPr>
            <a:stCxn id="1068" idx="0"/>
            <a:endCxn id="1068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8" name="正方形/長方形 1067">
            <a:extLst>
              <a:ext uri="{FF2B5EF4-FFF2-40B4-BE49-F238E27FC236}">
                <a16:creationId xmlns:a16="http://schemas.microsoft.com/office/drawing/2014/main" id="{00000000-0008-0000-0500-00002C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87</xdr:row>
      <xdr:rowOff>118</xdr:rowOff>
    </xdr:from>
    <xdr:to>
      <xdr:col>38</xdr:col>
      <xdr:colOff>1</xdr:colOff>
      <xdr:row>87</xdr:row>
      <xdr:rowOff>118</xdr:rowOff>
    </xdr:to>
    <xdr:cxnSp macro="">
      <xdr:nvCxnSpPr>
        <xdr:cNvPr id="1070" name="直線コネクタ 1069">
          <a:extLst>
            <a:ext uri="{FF2B5EF4-FFF2-40B4-BE49-F238E27FC236}">
              <a16:creationId xmlns:a16="http://schemas.microsoft.com/office/drawing/2014/main" id="{00000000-0008-0000-0500-00002E040000}"/>
            </a:ext>
          </a:extLst>
        </xdr:cNvPr>
        <xdr:cNvCxnSpPr/>
      </xdr:nvCxnSpPr>
      <xdr:spPr>
        <a:xfrm>
          <a:off x="6777404" y="8550637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136</xdr:row>
      <xdr:rowOff>0</xdr:rowOff>
    </xdr:from>
    <xdr:to>
      <xdr:col>16</xdr:col>
      <xdr:colOff>178150</xdr:colOff>
      <xdr:row>137</xdr:row>
      <xdr:rowOff>91336</xdr:rowOff>
    </xdr:to>
    <xdr:grpSp>
      <xdr:nvGrpSpPr>
        <xdr:cNvPr id="1071" name="グループ化 1070">
          <a:extLst>
            <a:ext uri="{FF2B5EF4-FFF2-40B4-BE49-F238E27FC236}">
              <a16:creationId xmlns:a16="http://schemas.microsoft.com/office/drawing/2014/main" id="{00000000-0008-0000-0500-00002F040000}"/>
            </a:ext>
          </a:extLst>
        </xdr:cNvPr>
        <xdr:cNvGrpSpPr/>
      </xdr:nvGrpSpPr>
      <xdr:grpSpPr>
        <a:xfrm>
          <a:off x="2895600" y="13220700"/>
          <a:ext cx="178150" cy="186586"/>
          <a:chOff x="11057714" y="2992244"/>
          <a:chExt cx="177140" cy="194288"/>
        </a:xfrm>
      </xdr:grpSpPr>
      <xdr:cxnSp macro="">
        <xdr:nvCxnSpPr>
          <xdr:cNvPr id="1072" name="直線コネクタ 1071">
            <a:extLst>
              <a:ext uri="{FF2B5EF4-FFF2-40B4-BE49-F238E27FC236}">
                <a16:creationId xmlns:a16="http://schemas.microsoft.com/office/drawing/2014/main" id="{00000000-0008-0000-0500-000030040000}"/>
              </a:ext>
            </a:extLst>
          </xdr:cNvPr>
          <xdr:cNvCxnSpPr>
            <a:stCxn id="1074" idx="1"/>
            <a:endCxn id="1074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3" name="直線コネクタ 1072">
            <a:extLst>
              <a:ext uri="{FF2B5EF4-FFF2-40B4-BE49-F238E27FC236}">
                <a16:creationId xmlns:a16="http://schemas.microsoft.com/office/drawing/2014/main" id="{00000000-0008-0000-0500-000031040000}"/>
              </a:ext>
            </a:extLst>
          </xdr:cNvPr>
          <xdr:cNvCxnSpPr>
            <a:stCxn id="1074" idx="0"/>
            <a:endCxn id="1074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4" name="正方形/長方形 1073">
            <a:extLst>
              <a:ext uri="{FF2B5EF4-FFF2-40B4-BE49-F238E27FC236}">
                <a16:creationId xmlns:a16="http://schemas.microsoft.com/office/drawing/2014/main" id="{00000000-0008-0000-0500-000032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136</xdr:row>
      <xdr:rowOff>0</xdr:rowOff>
    </xdr:from>
    <xdr:to>
      <xdr:col>14</xdr:col>
      <xdr:colOff>178150</xdr:colOff>
      <xdr:row>137</xdr:row>
      <xdr:rowOff>91336</xdr:rowOff>
    </xdr:to>
    <xdr:grpSp>
      <xdr:nvGrpSpPr>
        <xdr:cNvPr id="1075" name="グループ化 1074">
          <a:extLst>
            <a:ext uri="{FF2B5EF4-FFF2-40B4-BE49-F238E27FC236}">
              <a16:creationId xmlns:a16="http://schemas.microsoft.com/office/drawing/2014/main" id="{00000000-0008-0000-0500-000033040000}"/>
            </a:ext>
          </a:extLst>
        </xdr:cNvPr>
        <xdr:cNvGrpSpPr/>
      </xdr:nvGrpSpPr>
      <xdr:grpSpPr>
        <a:xfrm>
          <a:off x="2533650" y="13220700"/>
          <a:ext cx="178150" cy="186586"/>
          <a:chOff x="11057714" y="2992244"/>
          <a:chExt cx="177140" cy="194288"/>
        </a:xfrm>
      </xdr:grpSpPr>
      <xdr:cxnSp macro="">
        <xdr:nvCxnSpPr>
          <xdr:cNvPr id="1076" name="直線コネクタ 1075">
            <a:extLst>
              <a:ext uri="{FF2B5EF4-FFF2-40B4-BE49-F238E27FC236}">
                <a16:creationId xmlns:a16="http://schemas.microsoft.com/office/drawing/2014/main" id="{00000000-0008-0000-0500-000034040000}"/>
              </a:ext>
            </a:extLst>
          </xdr:cNvPr>
          <xdr:cNvCxnSpPr>
            <a:stCxn id="1078" idx="1"/>
            <a:endCxn id="1078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7" name="直線コネクタ 1076">
            <a:extLst>
              <a:ext uri="{FF2B5EF4-FFF2-40B4-BE49-F238E27FC236}">
                <a16:creationId xmlns:a16="http://schemas.microsoft.com/office/drawing/2014/main" id="{00000000-0008-0000-0500-000035040000}"/>
              </a:ext>
            </a:extLst>
          </xdr:cNvPr>
          <xdr:cNvCxnSpPr>
            <a:stCxn id="1078" idx="0"/>
            <a:endCxn id="1078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8" name="正方形/長方形 1077">
            <a:extLst>
              <a:ext uri="{FF2B5EF4-FFF2-40B4-BE49-F238E27FC236}">
                <a16:creationId xmlns:a16="http://schemas.microsoft.com/office/drawing/2014/main" id="{00000000-0008-0000-0500-000036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66261</xdr:colOff>
      <xdr:row>189</xdr:row>
      <xdr:rowOff>0</xdr:rowOff>
    </xdr:from>
    <xdr:to>
      <xdr:col>14</xdr:col>
      <xdr:colOff>63884</xdr:colOff>
      <xdr:row>191</xdr:row>
      <xdr:rowOff>0</xdr:rowOff>
    </xdr:to>
    <xdr:sp macro="" textlink="">
      <xdr:nvSpPr>
        <xdr:cNvPr id="1079" name="正方形/長方形 1078">
          <a:extLst>
            <a:ext uri="{FF2B5EF4-FFF2-40B4-BE49-F238E27FC236}">
              <a16:creationId xmlns:a16="http://schemas.microsoft.com/office/drawing/2014/main" id="{00000000-0008-0000-0500-000037040000}"/>
            </a:ext>
          </a:extLst>
        </xdr:cNvPr>
        <xdr:cNvSpPr/>
      </xdr:nvSpPr>
      <xdr:spPr>
        <a:xfrm>
          <a:off x="2542761" y="123688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66261</xdr:colOff>
      <xdr:row>189</xdr:row>
      <xdr:rowOff>0</xdr:rowOff>
    </xdr:from>
    <xdr:to>
      <xdr:col>33</xdr:col>
      <xdr:colOff>63884</xdr:colOff>
      <xdr:row>191</xdr:row>
      <xdr:rowOff>0</xdr:rowOff>
    </xdr:to>
    <xdr:sp macro="" textlink="">
      <xdr:nvSpPr>
        <xdr:cNvPr id="1101" name="正方形/長方形 1100">
          <a:extLst>
            <a:ext uri="{FF2B5EF4-FFF2-40B4-BE49-F238E27FC236}">
              <a16:creationId xmlns:a16="http://schemas.microsoft.com/office/drawing/2014/main" id="{00000000-0008-0000-0500-00004D040000}"/>
            </a:ext>
          </a:extLst>
        </xdr:cNvPr>
        <xdr:cNvSpPr/>
      </xdr:nvSpPr>
      <xdr:spPr>
        <a:xfrm>
          <a:off x="5903725" y="123688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66261</xdr:colOff>
      <xdr:row>251</xdr:row>
      <xdr:rowOff>0</xdr:rowOff>
    </xdr:from>
    <xdr:to>
      <xdr:col>15</xdr:col>
      <xdr:colOff>63884</xdr:colOff>
      <xdr:row>253</xdr:row>
      <xdr:rowOff>0</xdr:rowOff>
    </xdr:to>
    <xdr:sp macro="" textlink="">
      <xdr:nvSpPr>
        <xdr:cNvPr id="1278" name="正方形/長方形 1277">
          <a:extLst>
            <a:ext uri="{FF2B5EF4-FFF2-40B4-BE49-F238E27FC236}">
              <a16:creationId xmlns:a16="http://schemas.microsoft.com/office/drawing/2014/main" id="{00000000-0008-0000-0500-0000FE040000}"/>
            </a:ext>
          </a:extLst>
        </xdr:cNvPr>
        <xdr:cNvSpPr/>
      </xdr:nvSpPr>
      <xdr:spPr>
        <a:xfrm>
          <a:off x="2542761" y="182743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66261</xdr:colOff>
      <xdr:row>251</xdr:row>
      <xdr:rowOff>0</xdr:rowOff>
    </xdr:from>
    <xdr:to>
      <xdr:col>34</xdr:col>
      <xdr:colOff>63884</xdr:colOff>
      <xdr:row>253</xdr:row>
      <xdr:rowOff>0</xdr:rowOff>
    </xdr:to>
    <xdr:sp macro="" textlink="">
      <xdr:nvSpPr>
        <xdr:cNvPr id="1279" name="正方形/長方形 1278">
          <a:extLst>
            <a:ext uri="{FF2B5EF4-FFF2-40B4-BE49-F238E27FC236}">
              <a16:creationId xmlns:a16="http://schemas.microsoft.com/office/drawing/2014/main" id="{00000000-0008-0000-0500-0000FF040000}"/>
            </a:ext>
          </a:extLst>
        </xdr:cNvPr>
        <xdr:cNvSpPr/>
      </xdr:nvSpPr>
      <xdr:spPr>
        <a:xfrm>
          <a:off x="5903725" y="182743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3623</xdr:colOff>
      <xdr:row>198</xdr:row>
      <xdr:rowOff>0</xdr:rowOff>
    </xdr:from>
    <xdr:to>
      <xdr:col>14</xdr:col>
      <xdr:colOff>2375</xdr:colOff>
      <xdr:row>200</xdr:row>
      <xdr:rowOff>3933</xdr:rowOff>
    </xdr:to>
    <xdr:grpSp>
      <xdr:nvGrpSpPr>
        <xdr:cNvPr id="1280" name="グループ化 1279">
          <a:extLst>
            <a:ext uri="{FF2B5EF4-FFF2-40B4-BE49-F238E27FC236}">
              <a16:creationId xmlns:a16="http://schemas.microsoft.com/office/drawing/2014/main" id="{00000000-0008-0000-0500-000000050000}"/>
            </a:ext>
          </a:extLst>
        </xdr:cNvPr>
        <xdr:cNvGrpSpPr/>
      </xdr:nvGrpSpPr>
      <xdr:grpSpPr>
        <a:xfrm rot="10800000">
          <a:off x="2356298" y="19126200"/>
          <a:ext cx="179727" cy="194433"/>
          <a:chOff x="11602065" y="3312242"/>
          <a:chExt cx="183658" cy="194433"/>
        </a:xfrm>
      </xdr:grpSpPr>
      <xdr:sp macro="" textlink="">
        <xdr:nvSpPr>
          <xdr:cNvPr id="1281" name="正方形/長方形 1280">
            <a:extLst>
              <a:ext uri="{FF2B5EF4-FFF2-40B4-BE49-F238E27FC236}">
                <a16:creationId xmlns:a16="http://schemas.microsoft.com/office/drawing/2014/main" id="{00000000-0008-0000-0500-000001050000}"/>
              </a:ext>
            </a:extLst>
          </xdr:cNvPr>
          <xdr:cNvSpPr/>
        </xdr:nvSpPr>
        <xdr:spPr>
          <a:xfrm>
            <a:off x="11602065" y="3316175"/>
            <a:ext cx="181949" cy="189768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282" name="グループ化 1281">
            <a:extLst>
              <a:ext uri="{FF2B5EF4-FFF2-40B4-BE49-F238E27FC236}">
                <a16:creationId xmlns:a16="http://schemas.microsoft.com/office/drawing/2014/main" id="{00000000-0008-0000-0500-000002050000}"/>
              </a:ext>
            </a:extLst>
          </xdr:cNvPr>
          <xdr:cNvGrpSpPr/>
        </xdr:nvGrpSpPr>
        <xdr:grpSpPr>
          <a:xfrm>
            <a:off x="11602065" y="3319570"/>
            <a:ext cx="183658" cy="181505"/>
            <a:chOff x="1390839" y="195146"/>
            <a:chExt cx="235381" cy="195147"/>
          </a:xfrm>
        </xdr:grpSpPr>
        <xdr:cxnSp macro="">
          <xdr:nvCxnSpPr>
            <xdr:cNvPr id="1284" name="直線コネクタ 1283">
              <a:extLst>
                <a:ext uri="{FF2B5EF4-FFF2-40B4-BE49-F238E27FC236}">
                  <a16:creationId xmlns:a16="http://schemas.microsoft.com/office/drawing/2014/main" id="{00000000-0008-0000-0500-000004050000}"/>
                </a:ext>
              </a:extLst>
            </xdr:cNvPr>
            <xdr:cNvCxnSpPr>
              <a:stCxn id="1281" idx="1"/>
            </xdr:cNvCxnSpPr>
          </xdr:nvCxnSpPr>
          <xdr:spPr>
            <a:xfrm flipV="1">
              <a:off x="1390839" y="292917"/>
              <a:ext cx="235381" cy="59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5" name="直線コネクタ 1284">
              <a:extLst>
                <a:ext uri="{FF2B5EF4-FFF2-40B4-BE49-F238E27FC236}">
                  <a16:creationId xmlns:a16="http://schemas.microsoft.com/office/drawing/2014/main" id="{00000000-0008-0000-0500-00000505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6" name="直線コネクタ 1285">
              <a:extLst>
                <a:ext uri="{FF2B5EF4-FFF2-40B4-BE49-F238E27FC236}">
                  <a16:creationId xmlns:a16="http://schemas.microsoft.com/office/drawing/2014/main" id="{00000000-0008-0000-0500-00000605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83" name="直線コネクタ 1282">
            <a:extLst>
              <a:ext uri="{FF2B5EF4-FFF2-40B4-BE49-F238E27FC236}">
                <a16:creationId xmlns:a16="http://schemas.microsoft.com/office/drawing/2014/main" id="{00000000-0008-0000-0500-000003050000}"/>
              </a:ext>
            </a:extLst>
          </xdr:cNvPr>
          <xdr:cNvCxnSpPr/>
        </xdr:nvCxnSpPr>
        <xdr:spPr>
          <a:xfrm>
            <a:off x="11693541" y="3312242"/>
            <a:ext cx="0" cy="19443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444</xdr:colOff>
      <xdr:row>197</xdr:row>
      <xdr:rowOff>95022</xdr:rowOff>
    </xdr:from>
    <xdr:to>
      <xdr:col>15</xdr:col>
      <xdr:colOff>0</xdr:colOff>
      <xdr:row>199</xdr:row>
      <xdr:rowOff>99391</xdr:rowOff>
    </xdr:to>
    <xdr:grpSp>
      <xdr:nvGrpSpPr>
        <xdr:cNvPr id="1287" name="グループ化 1286">
          <a:extLst>
            <a:ext uri="{FF2B5EF4-FFF2-40B4-BE49-F238E27FC236}">
              <a16:creationId xmlns:a16="http://schemas.microsoft.com/office/drawing/2014/main" id="{00000000-0008-0000-0500-000007050000}"/>
            </a:ext>
          </a:extLst>
        </xdr:cNvPr>
        <xdr:cNvGrpSpPr/>
      </xdr:nvGrpSpPr>
      <xdr:grpSpPr>
        <a:xfrm>
          <a:off x="2534094" y="19125972"/>
          <a:ext cx="180531" cy="194869"/>
          <a:chOff x="11057714" y="2992244"/>
          <a:chExt cx="177140" cy="194288"/>
        </a:xfrm>
      </xdr:grpSpPr>
      <xdr:cxnSp macro="">
        <xdr:nvCxnSpPr>
          <xdr:cNvPr id="1288" name="直線コネクタ 1287">
            <a:extLst>
              <a:ext uri="{FF2B5EF4-FFF2-40B4-BE49-F238E27FC236}">
                <a16:creationId xmlns:a16="http://schemas.microsoft.com/office/drawing/2014/main" id="{00000000-0008-0000-0500-000008050000}"/>
              </a:ext>
            </a:extLst>
          </xdr:cNvPr>
          <xdr:cNvCxnSpPr>
            <a:stCxn id="1290" idx="1"/>
            <a:endCxn id="129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9" name="直線コネクタ 1288">
            <a:extLst>
              <a:ext uri="{FF2B5EF4-FFF2-40B4-BE49-F238E27FC236}">
                <a16:creationId xmlns:a16="http://schemas.microsoft.com/office/drawing/2014/main" id="{00000000-0008-0000-0500-000009050000}"/>
              </a:ext>
            </a:extLst>
          </xdr:cNvPr>
          <xdr:cNvCxnSpPr>
            <a:stCxn id="1290" idx="0"/>
            <a:endCxn id="129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0" name="正方形/長方形 1289">
            <a:extLst>
              <a:ext uri="{FF2B5EF4-FFF2-40B4-BE49-F238E27FC236}">
                <a16:creationId xmlns:a16="http://schemas.microsoft.com/office/drawing/2014/main" id="{00000000-0008-0000-0500-00000A05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210</xdr:row>
      <xdr:rowOff>0</xdr:rowOff>
    </xdr:from>
    <xdr:to>
      <xdr:col>14</xdr:col>
      <xdr:colOff>2700</xdr:colOff>
      <xdr:row>212</xdr:row>
      <xdr:rowOff>4141</xdr:rowOff>
    </xdr:to>
    <xdr:grpSp>
      <xdr:nvGrpSpPr>
        <xdr:cNvPr id="1292" name="グループ化 1291">
          <a:extLst>
            <a:ext uri="{FF2B5EF4-FFF2-40B4-BE49-F238E27FC236}">
              <a16:creationId xmlns:a16="http://schemas.microsoft.com/office/drawing/2014/main" id="{00000000-0008-0000-0500-00000C050000}"/>
            </a:ext>
          </a:extLst>
        </xdr:cNvPr>
        <xdr:cNvGrpSpPr/>
      </xdr:nvGrpSpPr>
      <xdr:grpSpPr>
        <a:xfrm>
          <a:off x="2352675" y="20269200"/>
          <a:ext cx="183675" cy="194641"/>
          <a:chOff x="926325" y="196964"/>
          <a:chExt cx="235908" cy="200601"/>
        </a:xfrm>
      </xdr:grpSpPr>
      <xdr:sp macro="" textlink="">
        <xdr:nvSpPr>
          <xdr:cNvPr id="1293" name="楕円 1292">
            <a:extLst>
              <a:ext uri="{FF2B5EF4-FFF2-40B4-BE49-F238E27FC236}">
                <a16:creationId xmlns:a16="http://schemas.microsoft.com/office/drawing/2014/main" id="{00000000-0008-0000-0500-00000D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294" name="直線コネクタ 1293">
            <a:extLst>
              <a:ext uri="{FF2B5EF4-FFF2-40B4-BE49-F238E27FC236}">
                <a16:creationId xmlns:a16="http://schemas.microsoft.com/office/drawing/2014/main" id="{00000000-0008-0000-0500-00000E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5" name="直線コネクタ 1294">
            <a:extLst>
              <a:ext uri="{FF2B5EF4-FFF2-40B4-BE49-F238E27FC236}">
                <a16:creationId xmlns:a16="http://schemas.microsoft.com/office/drawing/2014/main" id="{00000000-0008-0000-0500-00000F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6" name="正方形/長方形 1295">
            <a:extLst>
              <a:ext uri="{FF2B5EF4-FFF2-40B4-BE49-F238E27FC236}">
                <a16:creationId xmlns:a16="http://schemas.microsoft.com/office/drawing/2014/main" id="{00000000-0008-0000-0500-000010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7" name="正方形/長方形 1296">
            <a:extLst>
              <a:ext uri="{FF2B5EF4-FFF2-40B4-BE49-F238E27FC236}">
                <a16:creationId xmlns:a16="http://schemas.microsoft.com/office/drawing/2014/main" id="{00000000-0008-0000-0500-000011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213</xdr:row>
      <xdr:rowOff>91109</xdr:rowOff>
    </xdr:from>
    <xdr:to>
      <xdr:col>14</xdr:col>
      <xdr:colOff>2700</xdr:colOff>
      <xdr:row>216</xdr:row>
      <xdr:rowOff>0</xdr:rowOff>
    </xdr:to>
    <xdr:grpSp>
      <xdr:nvGrpSpPr>
        <xdr:cNvPr id="1298" name="グループ化 1297">
          <a:extLst>
            <a:ext uri="{FF2B5EF4-FFF2-40B4-BE49-F238E27FC236}">
              <a16:creationId xmlns:a16="http://schemas.microsoft.com/office/drawing/2014/main" id="{00000000-0008-0000-0500-000012050000}"/>
            </a:ext>
          </a:extLst>
        </xdr:cNvPr>
        <xdr:cNvGrpSpPr/>
      </xdr:nvGrpSpPr>
      <xdr:grpSpPr>
        <a:xfrm>
          <a:off x="2352675" y="20646059"/>
          <a:ext cx="183675" cy="194641"/>
          <a:chOff x="926325" y="196964"/>
          <a:chExt cx="235908" cy="200601"/>
        </a:xfrm>
      </xdr:grpSpPr>
      <xdr:sp macro="" textlink="">
        <xdr:nvSpPr>
          <xdr:cNvPr id="1299" name="楕円 1298">
            <a:extLst>
              <a:ext uri="{FF2B5EF4-FFF2-40B4-BE49-F238E27FC236}">
                <a16:creationId xmlns:a16="http://schemas.microsoft.com/office/drawing/2014/main" id="{00000000-0008-0000-0500-000013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00" name="直線コネクタ 1299">
            <a:extLst>
              <a:ext uri="{FF2B5EF4-FFF2-40B4-BE49-F238E27FC236}">
                <a16:creationId xmlns:a16="http://schemas.microsoft.com/office/drawing/2014/main" id="{00000000-0008-0000-0500-000014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1" name="直線コネクタ 1300">
            <a:extLst>
              <a:ext uri="{FF2B5EF4-FFF2-40B4-BE49-F238E27FC236}">
                <a16:creationId xmlns:a16="http://schemas.microsoft.com/office/drawing/2014/main" id="{00000000-0008-0000-0500-000015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02" name="正方形/長方形 1301">
            <a:extLst>
              <a:ext uri="{FF2B5EF4-FFF2-40B4-BE49-F238E27FC236}">
                <a16:creationId xmlns:a16="http://schemas.microsoft.com/office/drawing/2014/main" id="{00000000-0008-0000-0500-000016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3" name="正方形/長方形 1302">
            <a:extLst>
              <a:ext uri="{FF2B5EF4-FFF2-40B4-BE49-F238E27FC236}">
                <a16:creationId xmlns:a16="http://schemas.microsoft.com/office/drawing/2014/main" id="{00000000-0008-0000-0500-000017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212</xdr:row>
      <xdr:rowOff>4141</xdr:rowOff>
    </xdr:from>
    <xdr:to>
      <xdr:col>14</xdr:col>
      <xdr:colOff>0</xdr:colOff>
      <xdr:row>214</xdr:row>
      <xdr:rowOff>0</xdr:rowOff>
    </xdr:to>
    <xdr:grpSp>
      <xdr:nvGrpSpPr>
        <xdr:cNvPr id="1304" name="グループ化 1303">
          <a:extLst>
            <a:ext uri="{FF2B5EF4-FFF2-40B4-BE49-F238E27FC236}">
              <a16:creationId xmlns:a16="http://schemas.microsoft.com/office/drawing/2014/main" id="{00000000-0008-0000-0500-000018050000}"/>
            </a:ext>
          </a:extLst>
        </xdr:cNvPr>
        <xdr:cNvGrpSpPr/>
      </xdr:nvGrpSpPr>
      <xdr:grpSpPr>
        <a:xfrm>
          <a:off x="2352675" y="20463841"/>
          <a:ext cx="180975" cy="186359"/>
          <a:chOff x="12220755" y="9679557"/>
          <a:chExt cx="179717" cy="194094"/>
        </a:xfrm>
      </xdr:grpSpPr>
      <xdr:grpSp>
        <xdr:nvGrpSpPr>
          <xdr:cNvPr id="1305" name="グループ化 1304">
            <a:extLst>
              <a:ext uri="{FF2B5EF4-FFF2-40B4-BE49-F238E27FC236}">
                <a16:creationId xmlns:a16="http://schemas.microsoft.com/office/drawing/2014/main" id="{00000000-0008-0000-0500-000019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07" name="直線コネクタ 1306">
              <a:extLst>
                <a:ext uri="{FF2B5EF4-FFF2-40B4-BE49-F238E27FC236}">
                  <a16:creationId xmlns:a16="http://schemas.microsoft.com/office/drawing/2014/main" id="{00000000-0008-0000-0500-00001B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08" name="直線コネクタ 1307">
              <a:extLst>
                <a:ext uri="{FF2B5EF4-FFF2-40B4-BE49-F238E27FC236}">
                  <a16:creationId xmlns:a16="http://schemas.microsoft.com/office/drawing/2014/main" id="{00000000-0008-0000-0500-00001C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06" name="正方形/長方形 1305">
            <a:extLst>
              <a:ext uri="{FF2B5EF4-FFF2-40B4-BE49-F238E27FC236}">
                <a16:creationId xmlns:a16="http://schemas.microsoft.com/office/drawing/2014/main" id="{00000000-0008-0000-0500-00001A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211</xdr:row>
      <xdr:rowOff>0</xdr:rowOff>
    </xdr:from>
    <xdr:to>
      <xdr:col>15</xdr:col>
      <xdr:colOff>1967</xdr:colOff>
      <xdr:row>211</xdr:row>
      <xdr:rowOff>0</xdr:rowOff>
    </xdr:to>
    <xdr:cxnSp macro="">
      <xdr:nvCxnSpPr>
        <xdr:cNvPr id="1309" name="直線コネクタ 1308">
          <a:extLst>
            <a:ext uri="{FF2B5EF4-FFF2-40B4-BE49-F238E27FC236}">
              <a16:creationId xmlns:a16="http://schemas.microsoft.com/office/drawing/2014/main" id="{00000000-0008-0000-0500-00001D050000}"/>
            </a:ext>
          </a:extLst>
        </xdr:cNvPr>
        <xdr:cNvCxnSpPr/>
      </xdr:nvCxnSpPr>
      <xdr:spPr>
        <a:xfrm>
          <a:off x="7326923" y="17504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212</xdr:row>
      <xdr:rowOff>92927</xdr:rowOff>
    </xdr:from>
    <xdr:to>
      <xdr:col>15</xdr:col>
      <xdr:colOff>1967</xdr:colOff>
      <xdr:row>212</xdr:row>
      <xdr:rowOff>92927</xdr:rowOff>
    </xdr:to>
    <xdr:cxnSp macro="">
      <xdr:nvCxnSpPr>
        <xdr:cNvPr id="1310" name="直線コネクタ 1309">
          <a:extLst>
            <a:ext uri="{FF2B5EF4-FFF2-40B4-BE49-F238E27FC236}">
              <a16:creationId xmlns:a16="http://schemas.microsoft.com/office/drawing/2014/main" id="{00000000-0008-0000-0500-00001E050000}"/>
            </a:ext>
          </a:extLst>
        </xdr:cNvPr>
        <xdr:cNvCxnSpPr/>
      </xdr:nvCxnSpPr>
      <xdr:spPr>
        <a:xfrm flipV="1">
          <a:off x="2749563" y="20359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214</xdr:row>
      <xdr:rowOff>92927</xdr:rowOff>
    </xdr:from>
    <xdr:to>
      <xdr:col>15</xdr:col>
      <xdr:colOff>1968</xdr:colOff>
      <xdr:row>214</xdr:row>
      <xdr:rowOff>92927</xdr:rowOff>
    </xdr:to>
    <xdr:cxnSp macro="">
      <xdr:nvCxnSpPr>
        <xdr:cNvPr id="1311" name="直線コネクタ 1310">
          <a:extLst>
            <a:ext uri="{FF2B5EF4-FFF2-40B4-BE49-F238E27FC236}">
              <a16:creationId xmlns:a16="http://schemas.microsoft.com/office/drawing/2014/main" id="{00000000-0008-0000-0500-00001F050000}"/>
            </a:ext>
          </a:extLst>
        </xdr:cNvPr>
        <xdr:cNvCxnSpPr/>
      </xdr:nvCxnSpPr>
      <xdr:spPr>
        <a:xfrm>
          <a:off x="7328890" y="17882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211</xdr:row>
      <xdr:rowOff>0</xdr:rowOff>
    </xdr:from>
    <xdr:to>
      <xdr:col>15</xdr:col>
      <xdr:colOff>1968</xdr:colOff>
      <xdr:row>214</xdr:row>
      <xdr:rowOff>92927</xdr:rowOff>
    </xdr:to>
    <xdr:cxnSp macro="">
      <xdr:nvCxnSpPr>
        <xdr:cNvPr id="1312" name="直線コネクタ 1311">
          <a:extLst>
            <a:ext uri="{FF2B5EF4-FFF2-40B4-BE49-F238E27FC236}">
              <a16:creationId xmlns:a16="http://schemas.microsoft.com/office/drawing/2014/main" id="{00000000-0008-0000-0500-000020050000}"/>
            </a:ext>
          </a:extLst>
        </xdr:cNvPr>
        <xdr:cNvCxnSpPr/>
      </xdr:nvCxnSpPr>
      <xdr:spPr>
        <a:xfrm>
          <a:off x="7512063" y="17504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212</xdr:row>
      <xdr:rowOff>0</xdr:rowOff>
    </xdr:from>
    <xdr:to>
      <xdr:col>16</xdr:col>
      <xdr:colOff>1286</xdr:colOff>
      <xdr:row>214</xdr:row>
      <xdr:rowOff>0</xdr:rowOff>
    </xdr:to>
    <xdr:grpSp>
      <xdr:nvGrpSpPr>
        <xdr:cNvPr id="1313" name="グループ化 1312">
          <a:extLst>
            <a:ext uri="{FF2B5EF4-FFF2-40B4-BE49-F238E27FC236}">
              <a16:creationId xmlns:a16="http://schemas.microsoft.com/office/drawing/2014/main" id="{00000000-0008-0000-0500-000021050000}"/>
            </a:ext>
          </a:extLst>
        </xdr:cNvPr>
        <xdr:cNvGrpSpPr/>
      </xdr:nvGrpSpPr>
      <xdr:grpSpPr>
        <a:xfrm>
          <a:off x="2716592" y="20459700"/>
          <a:ext cx="180294" cy="190500"/>
          <a:chOff x="12220755" y="9679557"/>
          <a:chExt cx="179717" cy="194094"/>
        </a:xfrm>
      </xdr:grpSpPr>
      <xdr:grpSp>
        <xdr:nvGrpSpPr>
          <xdr:cNvPr id="1314" name="グループ化 1313">
            <a:extLst>
              <a:ext uri="{FF2B5EF4-FFF2-40B4-BE49-F238E27FC236}">
                <a16:creationId xmlns:a16="http://schemas.microsoft.com/office/drawing/2014/main" id="{00000000-0008-0000-0500-000022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16" name="直線コネクタ 1315">
              <a:extLst>
                <a:ext uri="{FF2B5EF4-FFF2-40B4-BE49-F238E27FC236}">
                  <a16:creationId xmlns:a16="http://schemas.microsoft.com/office/drawing/2014/main" id="{00000000-0008-0000-0500-000024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17" name="直線コネクタ 1316">
              <a:extLst>
                <a:ext uri="{FF2B5EF4-FFF2-40B4-BE49-F238E27FC236}">
                  <a16:creationId xmlns:a16="http://schemas.microsoft.com/office/drawing/2014/main" id="{00000000-0008-0000-0500-000025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15" name="正方形/長方形 1314">
            <a:extLst>
              <a:ext uri="{FF2B5EF4-FFF2-40B4-BE49-F238E27FC236}">
                <a16:creationId xmlns:a16="http://schemas.microsoft.com/office/drawing/2014/main" id="{00000000-0008-0000-0500-000023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196</xdr:row>
      <xdr:rowOff>0</xdr:rowOff>
    </xdr:from>
    <xdr:to>
      <xdr:col>32</xdr:col>
      <xdr:colOff>2700</xdr:colOff>
      <xdr:row>198</xdr:row>
      <xdr:rowOff>4141</xdr:rowOff>
    </xdr:to>
    <xdr:grpSp>
      <xdr:nvGrpSpPr>
        <xdr:cNvPr id="1344" name="グループ化 1343">
          <a:extLst>
            <a:ext uri="{FF2B5EF4-FFF2-40B4-BE49-F238E27FC236}">
              <a16:creationId xmlns:a16="http://schemas.microsoft.com/office/drawing/2014/main" id="{00000000-0008-0000-0500-000040050000}"/>
            </a:ext>
          </a:extLst>
        </xdr:cNvPr>
        <xdr:cNvGrpSpPr/>
      </xdr:nvGrpSpPr>
      <xdr:grpSpPr>
        <a:xfrm>
          <a:off x="5610225" y="18935700"/>
          <a:ext cx="183675" cy="194641"/>
          <a:chOff x="926325" y="196964"/>
          <a:chExt cx="235908" cy="200601"/>
        </a:xfrm>
      </xdr:grpSpPr>
      <xdr:sp macro="" textlink="">
        <xdr:nvSpPr>
          <xdr:cNvPr id="1345" name="楕円 1344">
            <a:extLst>
              <a:ext uri="{FF2B5EF4-FFF2-40B4-BE49-F238E27FC236}">
                <a16:creationId xmlns:a16="http://schemas.microsoft.com/office/drawing/2014/main" id="{00000000-0008-0000-0500-000041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46" name="直線コネクタ 1345">
            <a:extLst>
              <a:ext uri="{FF2B5EF4-FFF2-40B4-BE49-F238E27FC236}">
                <a16:creationId xmlns:a16="http://schemas.microsoft.com/office/drawing/2014/main" id="{00000000-0008-0000-0500-000042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7" name="直線コネクタ 1346">
            <a:extLst>
              <a:ext uri="{FF2B5EF4-FFF2-40B4-BE49-F238E27FC236}">
                <a16:creationId xmlns:a16="http://schemas.microsoft.com/office/drawing/2014/main" id="{00000000-0008-0000-0500-000043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48" name="正方形/長方形 1347">
            <a:extLst>
              <a:ext uri="{FF2B5EF4-FFF2-40B4-BE49-F238E27FC236}">
                <a16:creationId xmlns:a16="http://schemas.microsoft.com/office/drawing/2014/main" id="{00000000-0008-0000-0500-000044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9" name="正方形/長方形 1348">
            <a:extLst>
              <a:ext uri="{FF2B5EF4-FFF2-40B4-BE49-F238E27FC236}">
                <a16:creationId xmlns:a16="http://schemas.microsoft.com/office/drawing/2014/main" id="{00000000-0008-0000-0500-000045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199</xdr:row>
      <xdr:rowOff>91109</xdr:rowOff>
    </xdr:from>
    <xdr:to>
      <xdr:col>32</xdr:col>
      <xdr:colOff>2700</xdr:colOff>
      <xdr:row>202</xdr:row>
      <xdr:rowOff>0</xdr:rowOff>
    </xdr:to>
    <xdr:grpSp>
      <xdr:nvGrpSpPr>
        <xdr:cNvPr id="1350" name="グループ化 1349">
          <a:extLst>
            <a:ext uri="{FF2B5EF4-FFF2-40B4-BE49-F238E27FC236}">
              <a16:creationId xmlns:a16="http://schemas.microsoft.com/office/drawing/2014/main" id="{00000000-0008-0000-0500-000046050000}"/>
            </a:ext>
          </a:extLst>
        </xdr:cNvPr>
        <xdr:cNvGrpSpPr/>
      </xdr:nvGrpSpPr>
      <xdr:grpSpPr>
        <a:xfrm>
          <a:off x="5610225" y="19312559"/>
          <a:ext cx="183675" cy="194641"/>
          <a:chOff x="926325" y="196964"/>
          <a:chExt cx="235908" cy="200601"/>
        </a:xfrm>
      </xdr:grpSpPr>
      <xdr:sp macro="" textlink="">
        <xdr:nvSpPr>
          <xdr:cNvPr id="1351" name="楕円 1350">
            <a:extLst>
              <a:ext uri="{FF2B5EF4-FFF2-40B4-BE49-F238E27FC236}">
                <a16:creationId xmlns:a16="http://schemas.microsoft.com/office/drawing/2014/main" id="{00000000-0008-0000-0500-000047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52" name="直線コネクタ 1351">
            <a:extLst>
              <a:ext uri="{FF2B5EF4-FFF2-40B4-BE49-F238E27FC236}">
                <a16:creationId xmlns:a16="http://schemas.microsoft.com/office/drawing/2014/main" id="{00000000-0008-0000-0500-000048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3" name="直線コネクタ 1352">
            <a:extLst>
              <a:ext uri="{FF2B5EF4-FFF2-40B4-BE49-F238E27FC236}">
                <a16:creationId xmlns:a16="http://schemas.microsoft.com/office/drawing/2014/main" id="{00000000-0008-0000-0500-000049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4" name="正方形/長方形 1353">
            <a:extLst>
              <a:ext uri="{FF2B5EF4-FFF2-40B4-BE49-F238E27FC236}">
                <a16:creationId xmlns:a16="http://schemas.microsoft.com/office/drawing/2014/main" id="{00000000-0008-0000-0500-00004A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5" name="正方形/長方形 1354">
            <a:extLst>
              <a:ext uri="{FF2B5EF4-FFF2-40B4-BE49-F238E27FC236}">
                <a16:creationId xmlns:a16="http://schemas.microsoft.com/office/drawing/2014/main" id="{00000000-0008-0000-0500-00004B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198</xdr:row>
      <xdr:rowOff>4141</xdr:rowOff>
    </xdr:from>
    <xdr:to>
      <xdr:col>31</xdr:col>
      <xdr:colOff>183173</xdr:colOff>
      <xdr:row>200</xdr:row>
      <xdr:rowOff>0</xdr:rowOff>
    </xdr:to>
    <xdr:grpSp>
      <xdr:nvGrpSpPr>
        <xdr:cNvPr id="1356" name="グループ化 1355">
          <a:extLst>
            <a:ext uri="{FF2B5EF4-FFF2-40B4-BE49-F238E27FC236}">
              <a16:creationId xmlns:a16="http://schemas.microsoft.com/office/drawing/2014/main" id="{00000000-0008-0000-0500-00004C050000}"/>
            </a:ext>
          </a:extLst>
        </xdr:cNvPr>
        <xdr:cNvGrpSpPr/>
      </xdr:nvGrpSpPr>
      <xdr:grpSpPr>
        <a:xfrm>
          <a:off x="5610225" y="19130341"/>
          <a:ext cx="183173" cy="186359"/>
          <a:chOff x="12220755" y="9679557"/>
          <a:chExt cx="179717" cy="194094"/>
        </a:xfrm>
      </xdr:grpSpPr>
      <xdr:grpSp>
        <xdr:nvGrpSpPr>
          <xdr:cNvPr id="1357" name="グループ化 1356">
            <a:extLst>
              <a:ext uri="{FF2B5EF4-FFF2-40B4-BE49-F238E27FC236}">
                <a16:creationId xmlns:a16="http://schemas.microsoft.com/office/drawing/2014/main" id="{00000000-0008-0000-0500-00004D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59" name="直線コネクタ 1358">
              <a:extLst>
                <a:ext uri="{FF2B5EF4-FFF2-40B4-BE49-F238E27FC236}">
                  <a16:creationId xmlns:a16="http://schemas.microsoft.com/office/drawing/2014/main" id="{00000000-0008-0000-0500-00004F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0" name="直線コネクタ 1359">
              <a:extLst>
                <a:ext uri="{FF2B5EF4-FFF2-40B4-BE49-F238E27FC236}">
                  <a16:creationId xmlns:a16="http://schemas.microsoft.com/office/drawing/2014/main" id="{00000000-0008-0000-0500-000050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58" name="正方形/長方形 1357">
            <a:extLst>
              <a:ext uri="{FF2B5EF4-FFF2-40B4-BE49-F238E27FC236}">
                <a16:creationId xmlns:a16="http://schemas.microsoft.com/office/drawing/2014/main" id="{00000000-0008-0000-0500-00004E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197</xdr:row>
      <xdr:rowOff>0</xdr:rowOff>
    </xdr:from>
    <xdr:to>
      <xdr:col>33</xdr:col>
      <xdr:colOff>1967</xdr:colOff>
      <xdr:row>197</xdr:row>
      <xdr:rowOff>0</xdr:rowOff>
    </xdr:to>
    <xdr:cxnSp macro="">
      <xdr:nvCxnSpPr>
        <xdr:cNvPr id="1361" name="直線コネクタ 1360">
          <a:extLst>
            <a:ext uri="{FF2B5EF4-FFF2-40B4-BE49-F238E27FC236}">
              <a16:creationId xmlns:a16="http://schemas.microsoft.com/office/drawing/2014/main" id="{00000000-0008-0000-0500-000051050000}"/>
            </a:ext>
          </a:extLst>
        </xdr:cNvPr>
        <xdr:cNvCxnSpPr/>
      </xdr:nvCxnSpPr>
      <xdr:spPr>
        <a:xfrm>
          <a:off x="2747596" y="20171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198</xdr:row>
      <xdr:rowOff>92927</xdr:rowOff>
    </xdr:from>
    <xdr:to>
      <xdr:col>33</xdr:col>
      <xdr:colOff>1967</xdr:colOff>
      <xdr:row>198</xdr:row>
      <xdr:rowOff>92927</xdr:rowOff>
    </xdr:to>
    <xdr:cxnSp macro="">
      <xdr:nvCxnSpPr>
        <xdr:cNvPr id="1362" name="直線コネクタ 1361">
          <a:extLst>
            <a:ext uri="{FF2B5EF4-FFF2-40B4-BE49-F238E27FC236}">
              <a16:creationId xmlns:a16="http://schemas.microsoft.com/office/drawing/2014/main" id="{00000000-0008-0000-0500-000052050000}"/>
            </a:ext>
          </a:extLst>
        </xdr:cNvPr>
        <xdr:cNvCxnSpPr/>
      </xdr:nvCxnSpPr>
      <xdr:spPr>
        <a:xfrm flipV="1">
          <a:off x="2749563" y="20359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200</xdr:row>
      <xdr:rowOff>92927</xdr:rowOff>
    </xdr:from>
    <xdr:to>
      <xdr:col>33</xdr:col>
      <xdr:colOff>1968</xdr:colOff>
      <xdr:row>200</xdr:row>
      <xdr:rowOff>92927</xdr:rowOff>
    </xdr:to>
    <xdr:cxnSp macro="">
      <xdr:nvCxnSpPr>
        <xdr:cNvPr id="1363" name="直線コネクタ 1362">
          <a:extLst>
            <a:ext uri="{FF2B5EF4-FFF2-40B4-BE49-F238E27FC236}">
              <a16:creationId xmlns:a16="http://schemas.microsoft.com/office/drawing/2014/main" id="{00000000-0008-0000-0500-000053050000}"/>
            </a:ext>
          </a:extLst>
        </xdr:cNvPr>
        <xdr:cNvCxnSpPr/>
      </xdr:nvCxnSpPr>
      <xdr:spPr>
        <a:xfrm>
          <a:off x="2749563" y="20549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197</xdr:row>
      <xdr:rowOff>0</xdr:rowOff>
    </xdr:from>
    <xdr:to>
      <xdr:col>33</xdr:col>
      <xdr:colOff>1968</xdr:colOff>
      <xdr:row>200</xdr:row>
      <xdr:rowOff>92927</xdr:rowOff>
    </xdr:to>
    <xdr:cxnSp macro="">
      <xdr:nvCxnSpPr>
        <xdr:cNvPr id="1364" name="直線コネクタ 1363">
          <a:extLst>
            <a:ext uri="{FF2B5EF4-FFF2-40B4-BE49-F238E27FC236}">
              <a16:creationId xmlns:a16="http://schemas.microsoft.com/office/drawing/2014/main" id="{00000000-0008-0000-0500-000054050000}"/>
            </a:ext>
          </a:extLst>
        </xdr:cNvPr>
        <xdr:cNvCxnSpPr/>
      </xdr:nvCxnSpPr>
      <xdr:spPr>
        <a:xfrm>
          <a:off x="2932736" y="20171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198</xdr:row>
      <xdr:rowOff>0</xdr:rowOff>
    </xdr:from>
    <xdr:to>
      <xdr:col>34</xdr:col>
      <xdr:colOff>1286</xdr:colOff>
      <xdr:row>200</xdr:row>
      <xdr:rowOff>0</xdr:rowOff>
    </xdr:to>
    <xdr:grpSp>
      <xdr:nvGrpSpPr>
        <xdr:cNvPr id="1365" name="グループ化 1364">
          <a:extLst>
            <a:ext uri="{FF2B5EF4-FFF2-40B4-BE49-F238E27FC236}">
              <a16:creationId xmlns:a16="http://schemas.microsoft.com/office/drawing/2014/main" id="{00000000-0008-0000-0500-000055050000}"/>
            </a:ext>
          </a:extLst>
        </xdr:cNvPr>
        <xdr:cNvGrpSpPr/>
      </xdr:nvGrpSpPr>
      <xdr:grpSpPr>
        <a:xfrm>
          <a:off x="5974142" y="19126200"/>
          <a:ext cx="180294" cy="190500"/>
          <a:chOff x="12220755" y="9679557"/>
          <a:chExt cx="179717" cy="194094"/>
        </a:xfrm>
      </xdr:grpSpPr>
      <xdr:grpSp>
        <xdr:nvGrpSpPr>
          <xdr:cNvPr id="1366" name="グループ化 1365">
            <a:extLst>
              <a:ext uri="{FF2B5EF4-FFF2-40B4-BE49-F238E27FC236}">
                <a16:creationId xmlns:a16="http://schemas.microsoft.com/office/drawing/2014/main" id="{00000000-0008-0000-0500-000056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68" name="直線コネクタ 1367">
              <a:extLst>
                <a:ext uri="{FF2B5EF4-FFF2-40B4-BE49-F238E27FC236}">
                  <a16:creationId xmlns:a16="http://schemas.microsoft.com/office/drawing/2014/main" id="{00000000-0008-0000-0500-000058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9" name="直線コネクタ 1368">
              <a:extLst>
                <a:ext uri="{FF2B5EF4-FFF2-40B4-BE49-F238E27FC236}">
                  <a16:creationId xmlns:a16="http://schemas.microsoft.com/office/drawing/2014/main" id="{00000000-0008-0000-0500-000059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67" name="正方形/長方形 1366">
            <a:extLst>
              <a:ext uri="{FF2B5EF4-FFF2-40B4-BE49-F238E27FC236}">
                <a16:creationId xmlns:a16="http://schemas.microsoft.com/office/drawing/2014/main" id="{00000000-0008-0000-0500-000057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210</xdr:row>
      <xdr:rowOff>4141</xdr:rowOff>
    </xdr:from>
    <xdr:to>
      <xdr:col>31</xdr:col>
      <xdr:colOff>183173</xdr:colOff>
      <xdr:row>212</xdr:row>
      <xdr:rowOff>0</xdr:rowOff>
    </xdr:to>
    <xdr:grpSp>
      <xdr:nvGrpSpPr>
        <xdr:cNvPr id="1370" name="グループ化 1369">
          <a:extLst>
            <a:ext uri="{FF2B5EF4-FFF2-40B4-BE49-F238E27FC236}">
              <a16:creationId xmlns:a16="http://schemas.microsoft.com/office/drawing/2014/main" id="{00000000-0008-0000-0500-00005A050000}"/>
            </a:ext>
          </a:extLst>
        </xdr:cNvPr>
        <xdr:cNvGrpSpPr/>
      </xdr:nvGrpSpPr>
      <xdr:grpSpPr>
        <a:xfrm>
          <a:off x="5610225" y="20273341"/>
          <a:ext cx="183173" cy="186359"/>
          <a:chOff x="12220755" y="9679557"/>
          <a:chExt cx="179717" cy="194094"/>
        </a:xfrm>
      </xdr:grpSpPr>
      <xdr:grpSp>
        <xdr:nvGrpSpPr>
          <xdr:cNvPr id="1371" name="グループ化 1370">
            <a:extLst>
              <a:ext uri="{FF2B5EF4-FFF2-40B4-BE49-F238E27FC236}">
                <a16:creationId xmlns:a16="http://schemas.microsoft.com/office/drawing/2014/main" id="{00000000-0008-0000-0500-00005B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73" name="直線コネクタ 1372">
              <a:extLst>
                <a:ext uri="{FF2B5EF4-FFF2-40B4-BE49-F238E27FC236}">
                  <a16:creationId xmlns:a16="http://schemas.microsoft.com/office/drawing/2014/main" id="{00000000-0008-0000-0500-00005D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74" name="直線コネクタ 1373">
              <a:extLst>
                <a:ext uri="{FF2B5EF4-FFF2-40B4-BE49-F238E27FC236}">
                  <a16:creationId xmlns:a16="http://schemas.microsoft.com/office/drawing/2014/main" id="{00000000-0008-0000-0500-00005E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2" name="正方形/長方形 1371">
            <a:extLst>
              <a:ext uri="{FF2B5EF4-FFF2-40B4-BE49-F238E27FC236}">
                <a16:creationId xmlns:a16="http://schemas.microsoft.com/office/drawing/2014/main" id="{00000000-0008-0000-0500-00005C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1967</xdr:colOff>
      <xdr:row>210</xdr:row>
      <xdr:rowOff>0</xdr:rowOff>
    </xdr:from>
    <xdr:to>
      <xdr:col>33</xdr:col>
      <xdr:colOff>1286</xdr:colOff>
      <xdr:row>212</xdr:row>
      <xdr:rowOff>0</xdr:rowOff>
    </xdr:to>
    <xdr:grpSp>
      <xdr:nvGrpSpPr>
        <xdr:cNvPr id="1378" name="グループ化 1377">
          <a:extLst>
            <a:ext uri="{FF2B5EF4-FFF2-40B4-BE49-F238E27FC236}">
              <a16:creationId xmlns:a16="http://schemas.microsoft.com/office/drawing/2014/main" id="{00000000-0008-0000-0500-000062050000}"/>
            </a:ext>
          </a:extLst>
        </xdr:cNvPr>
        <xdr:cNvGrpSpPr/>
      </xdr:nvGrpSpPr>
      <xdr:grpSpPr>
        <a:xfrm>
          <a:off x="5793167" y="20269200"/>
          <a:ext cx="180294" cy="190500"/>
          <a:chOff x="12220755" y="9679557"/>
          <a:chExt cx="179717" cy="194094"/>
        </a:xfrm>
      </xdr:grpSpPr>
      <xdr:grpSp>
        <xdr:nvGrpSpPr>
          <xdr:cNvPr id="1379" name="グループ化 1378">
            <a:extLst>
              <a:ext uri="{FF2B5EF4-FFF2-40B4-BE49-F238E27FC236}">
                <a16:creationId xmlns:a16="http://schemas.microsoft.com/office/drawing/2014/main" id="{00000000-0008-0000-0500-000063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81" name="直線コネクタ 1380">
              <a:extLst>
                <a:ext uri="{FF2B5EF4-FFF2-40B4-BE49-F238E27FC236}">
                  <a16:creationId xmlns:a16="http://schemas.microsoft.com/office/drawing/2014/main" id="{00000000-0008-0000-0500-000065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82" name="直線コネクタ 1381">
              <a:extLst>
                <a:ext uri="{FF2B5EF4-FFF2-40B4-BE49-F238E27FC236}">
                  <a16:creationId xmlns:a16="http://schemas.microsoft.com/office/drawing/2014/main" id="{00000000-0008-0000-0500-000066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80" name="正方形/長方形 1379">
            <a:extLst>
              <a:ext uri="{FF2B5EF4-FFF2-40B4-BE49-F238E27FC236}">
                <a16:creationId xmlns:a16="http://schemas.microsoft.com/office/drawing/2014/main" id="{00000000-0008-0000-0500-000064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224</xdr:row>
      <xdr:rowOff>0</xdr:rowOff>
    </xdr:from>
    <xdr:to>
      <xdr:col>14</xdr:col>
      <xdr:colOff>2700</xdr:colOff>
      <xdr:row>226</xdr:row>
      <xdr:rowOff>4141</xdr:rowOff>
    </xdr:to>
    <xdr:grpSp>
      <xdr:nvGrpSpPr>
        <xdr:cNvPr id="1383" name="グループ化 1382">
          <a:extLst>
            <a:ext uri="{FF2B5EF4-FFF2-40B4-BE49-F238E27FC236}">
              <a16:creationId xmlns:a16="http://schemas.microsoft.com/office/drawing/2014/main" id="{00000000-0008-0000-0500-000067050000}"/>
            </a:ext>
          </a:extLst>
        </xdr:cNvPr>
        <xdr:cNvGrpSpPr/>
      </xdr:nvGrpSpPr>
      <xdr:grpSpPr>
        <a:xfrm>
          <a:off x="2352675" y="21602700"/>
          <a:ext cx="183675" cy="194641"/>
          <a:chOff x="926325" y="196964"/>
          <a:chExt cx="235908" cy="200601"/>
        </a:xfrm>
      </xdr:grpSpPr>
      <xdr:sp macro="" textlink="">
        <xdr:nvSpPr>
          <xdr:cNvPr id="1384" name="楕円 1383">
            <a:extLst>
              <a:ext uri="{FF2B5EF4-FFF2-40B4-BE49-F238E27FC236}">
                <a16:creationId xmlns:a16="http://schemas.microsoft.com/office/drawing/2014/main" id="{00000000-0008-0000-0500-000068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85" name="直線コネクタ 1384">
            <a:extLst>
              <a:ext uri="{FF2B5EF4-FFF2-40B4-BE49-F238E27FC236}">
                <a16:creationId xmlns:a16="http://schemas.microsoft.com/office/drawing/2014/main" id="{00000000-0008-0000-0500-000069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6" name="直線コネクタ 1385">
            <a:extLst>
              <a:ext uri="{FF2B5EF4-FFF2-40B4-BE49-F238E27FC236}">
                <a16:creationId xmlns:a16="http://schemas.microsoft.com/office/drawing/2014/main" id="{00000000-0008-0000-0500-00006A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7" name="正方形/長方形 1386">
            <a:extLst>
              <a:ext uri="{FF2B5EF4-FFF2-40B4-BE49-F238E27FC236}">
                <a16:creationId xmlns:a16="http://schemas.microsoft.com/office/drawing/2014/main" id="{00000000-0008-0000-0500-00006B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8" name="正方形/長方形 1387">
            <a:extLst>
              <a:ext uri="{FF2B5EF4-FFF2-40B4-BE49-F238E27FC236}">
                <a16:creationId xmlns:a16="http://schemas.microsoft.com/office/drawing/2014/main" id="{00000000-0008-0000-0500-00006C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227</xdr:row>
      <xdr:rowOff>91109</xdr:rowOff>
    </xdr:from>
    <xdr:to>
      <xdr:col>14</xdr:col>
      <xdr:colOff>2700</xdr:colOff>
      <xdr:row>230</xdr:row>
      <xdr:rowOff>0</xdr:rowOff>
    </xdr:to>
    <xdr:grpSp>
      <xdr:nvGrpSpPr>
        <xdr:cNvPr id="1389" name="グループ化 1388">
          <a:extLst>
            <a:ext uri="{FF2B5EF4-FFF2-40B4-BE49-F238E27FC236}">
              <a16:creationId xmlns:a16="http://schemas.microsoft.com/office/drawing/2014/main" id="{00000000-0008-0000-0500-00006D050000}"/>
            </a:ext>
          </a:extLst>
        </xdr:cNvPr>
        <xdr:cNvGrpSpPr/>
      </xdr:nvGrpSpPr>
      <xdr:grpSpPr>
        <a:xfrm>
          <a:off x="2352675" y="21979559"/>
          <a:ext cx="183675" cy="194641"/>
          <a:chOff x="926325" y="196964"/>
          <a:chExt cx="235908" cy="200601"/>
        </a:xfrm>
      </xdr:grpSpPr>
      <xdr:sp macro="" textlink="">
        <xdr:nvSpPr>
          <xdr:cNvPr id="1390" name="楕円 1389">
            <a:extLst>
              <a:ext uri="{FF2B5EF4-FFF2-40B4-BE49-F238E27FC236}">
                <a16:creationId xmlns:a16="http://schemas.microsoft.com/office/drawing/2014/main" id="{00000000-0008-0000-0500-00006E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91" name="直線コネクタ 1390">
            <a:extLst>
              <a:ext uri="{FF2B5EF4-FFF2-40B4-BE49-F238E27FC236}">
                <a16:creationId xmlns:a16="http://schemas.microsoft.com/office/drawing/2014/main" id="{00000000-0008-0000-0500-00006F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2" name="直線コネクタ 1391">
            <a:extLst>
              <a:ext uri="{FF2B5EF4-FFF2-40B4-BE49-F238E27FC236}">
                <a16:creationId xmlns:a16="http://schemas.microsoft.com/office/drawing/2014/main" id="{00000000-0008-0000-0500-000070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3" name="正方形/長方形 1392">
            <a:extLst>
              <a:ext uri="{FF2B5EF4-FFF2-40B4-BE49-F238E27FC236}">
                <a16:creationId xmlns:a16="http://schemas.microsoft.com/office/drawing/2014/main" id="{00000000-0008-0000-0500-000071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4" name="正方形/長方形 1393">
            <a:extLst>
              <a:ext uri="{FF2B5EF4-FFF2-40B4-BE49-F238E27FC236}">
                <a16:creationId xmlns:a16="http://schemas.microsoft.com/office/drawing/2014/main" id="{00000000-0008-0000-0500-000072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226</xdr:row>
      <xdr:rowOff>4141</xdr:rowOff>
    </xdr:from>
    <xdr:to>
      <xdr:col>14</xdr:col>
      <xdr:colOff>0</xdr:colOff>
      <xdr:row>228</xdr:row>
      <xdr:rowOff>0</xdr:rowOff>
    </xdr:to>
    <xdr:grpSp>
      <xdr:nvGrpSpPr>
        <xdr:cNvPr id="1395" name="グループ化 1394">
          <a:extLst>
            <a:ext uri="{FF2B5EF4-FFF2-40B4-BE49-F238E27FC236}">
              <a16:creationId xmlns:a16="http://schemas.microsoft.com/office/drawing/2014/main" id="{00000000-0008-0000-0500-000073050000}"/>
            </a:ext>
          </a:extLst>
        </xdr:cNvPr>
        <xdr:cNvGrpSpPr/>
      </xdr:nvGrpSpPr>
      <xdr:grpSpPr>
        <a:xfrm>
          <a:off x="2352675" y="21797341"/>
          <a:ext cx="180975" cy="186359"/>
          <a:chOff x="12220755" y="9679557"/>
          <a:chExt cx="179717" cy="194094"/>
        </a:xfrm>
      </xdr:grpSpPr>
      <xdr:grpSp>
        <xdr:nvGrpSpPr>
          <xdr:cNvPr id="1396" name="グループ化 1395">
            <a:extLst>
              <a:ext uri="{FF2B5EF4-FFF2-40B4-BE49-F238E27FC236}">
                <a16:creationId xmlns:a16="http://schemas.microsoft.com/office/drawing/2014/main" id="{00000000-0008-0000-0500-000074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98" name="直線コネクタ 1397">
              <a:extLst>
                <a:ext uri="{FF2B5EF4-FFF2-40B4-BE49-F238E27FC236}">
                  <a16:creationId xmlns:a16="http://schemas.microsoft.com/office/drawing/2014/main" id="{00000000-0008-0000-0500-000076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99" name="直線コネクタ 1398">
              <a:extLst>
                <a:ext uri="{FF2B5EF4-FFF2-40B4-BE49-F238E27FC236}">
                  <a16:creationId xmlns:a16="http://schemas.microsoft.com/office/drawing/2014/main" id="{00000000-0008-0000-0500-000077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7" name="正方形/長方形 1396">
            <a:extLst>
              <a:ext uri="{FF2B5EF4-FFF2-40B4-BE49-F238E27FC236}">
                <a16:creationId xmlns:a16="http://schemas.microsoft.com/office/drawing/2014/main" id="{00000000-0008-0000-0500-000075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225</xdr:row>
      <xdr:rowOff>0</xdr:rowOff>
    </xdr:from>
    <xdr:to>
      <xdr:col>15</xdr:col>
      <xdr:colOff>1967</xdr:colOff>
      <xdr:row>225</xdr:row>
      <xdr:rowOff>0</xdr:rowOff>
    </xdr:to>
    <xdr:cxnSp macro="">
      <xdr:nvCxnSpPr>
        <xdr:cNvPr id="1400" name="直線コネクタ 1399">
          <a:extLst>
            <a:ext uri="{FF2B5EF4-FFF2-40B4-BE49-F238E27FC236}">
              <a16:creationId xmlns:a16="http://schemas.microsoft.com/office/drawing/2014/main" id="{00000000-0008-0000-0500-000078050000}"/>
            </a:ext>
          </a:extLst>
        </xdr:cNvPr>
        <xdr:cNvCxnSpPr/>
      </xdr:nvCxnSpPr>
      <xdr:spPr>
        <a:xfrm>
          <a:off x="2564423" y="203615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226</xdr:row>
      <xdr:rowOff>92927</xdr:rowOff>
    </xdr:from>
    <xdr:to>
      <xdr:col>15</xdr:col>
      <xdr:colOff>1967</xdr:colOff>
      <xdr:row>226</xdr:row>
      <xdr:rowOff>92927</xdr:rowOff>
    </xdr:to>
    <xdr:cxnSp macro="">
      <xdr:nvCxnSpPr>
        <xdr:cNvPr id="1401" name="直線コネクタ 1400">
          <a:extLst>
            <a:ext uri="{FF2B5EF4-FFF2-40B4-BE49-F238E27FC236}">
              <a16:creationId xmlns:a16="http://schemas.microsoft.com/office/drawing/2014/main" id="{00000000-0008-0000-0500-000079050000}"/>
            </a:ext>
          </a:extLst>
        </xdr:cNvPr>
        <xdr:cNvCxnSpPr/>
      </xdr:nvCxnSpPr>
      <xdr:spPr>
        <a:xfrm flipV="1">
          <a:off x="2566390" y="205496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228</xdr:row>
      <xdr:rowOff>92927</xdr:rowOff>
    </xdr:from>
    <xdr:to>
      <xdr:col>15</xdr:col>
      <xdr:colOff>1968</xdr:colOff>
      <xdr:row>228</xdr:row>
      <xdr:rowOff>92927</xdr:rowOff>
    </xdr:to>
    <xdr:cxnSp macro="">
      <xdr:nvCxnSpPr>
        <xdr:cNvPr id="1402" name="直線コネクタ 1401">
          <a:extLst>
            <a:ext uri="{FF2B5EF4-FFF2-40B4-BE49-F238E27FC236}">
              <a16:creationId xmlns:a16="http://schemas.microsoft.com/office/drawing/2014/main" id="{00000000-0008-0000-0500-00007A050000}"/>
            </a:ext>
          </a:extLst>
        </xdr:cNvPr>
        <xdr:cNvCxnSpPr/>
      </xdr:nvCxnSpPr>
      <xdr:spPr>
        <a:xfrm>
          <a:off x="2566390" y="207401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225</xdr:row>
      <xdr:rowOff>0</xdr:rowOff>
    </xdr:from>
    <xdr:to>
      <xdr:col>15</xdr:col>
      <xdr:colOff>1968</xdr:colOff>
      <xdr:row>228</xdr:row>
      <xdr:rowOff>92927</xdr:rowOff>
    </xdr:to>
    <xdr:cxnSp macro="">
      <xdr:nvCxnSpPr>
        <xdr:cNvPr id="1403" name="直線コネクタ 1402">
          <a:extLst>
            <a:ext uri="{FF2B5EF4-FFF2-40B4-BE49-F238E27FC236}">
              <a16:creationId xmlns:a16="http://schemas.microsoft.com/office/drawing/2014/main" id="{00000000-0008-0000-0500-00007B050000}"/>
            </a:ext>
          </a:extLst>
        </xdr:cNvPr>
        <xdr:cNvCxnSpPr/>
      </xdr:nvCxnSpPr>
      <xdr:spPr>
        <a:xfrm>
          <a:off x="2749563" y="203615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226</xdr:row>
      <xdr:rowOff>0</xdr:rowOff>
    </xdr:from>
    <xdr:to>
      <xdr:col>16</xdr:col>
      <xdr:colOff>1286</xdr:colOff>
      <xdr:row>228</xdr:row>
      <xdr:rowOff>0</xdr:rowOff>
    </xdr:to>
    <xdr:grpSp>
      <xdr:nvGrpSpPr>
        <xdr:cNvPr id="1404" name="グループ化 1403">
          <a:extLst>
            <a:ext uri="{FF2B5EF4-FFF2-40B4-BE49-F238E27FC236}">
              <a16:creationId xmlns:a16="http://schemas.microsoft.com/office/drawing/2014/main" id="{00000000-0008-0000-0500-00007C050000}"/>
            </a:ext>
          </a:extLst>
        </xdr:cNvPr>
        <xdr:cNvGrpSpPr/>
      </xdr:nvGrpSpPr>
      <xdr:grpSpPr>
        <a:xfrm>
          <a:off x="2716592" y="21793200"/>
          <a:ext cx="180294" cy="190500"/>
          <a:chOff x="12220755" y="9679557"/>
          <a:chExt cx="179717" cy="194094"/>
        </a:xfrm>
      </xdr:grpSpPr>
      <xdr:grpSp>
        <xdr:nvGrpSpPr>
          <xdr:cNvPr id="1405" name="グループ化 1404">
            <a:extLst>
              <a:ext uri="{FF2B5EF4-FFF2-40B4-BE49-F238E27FC236}">
                <a16:creationId xmlns:a16="http://schemas.microsoft.com/office/drawing/2014/main" id="{00000000-0008-0000-0500-00007D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07" name="直線コネクタ 1406">
              <a:extLst>
                <a:ext uri="{FF2B5EF4-FFF2-40B4-BE49-F238E27FC236}">
                  <a16:creationId xmlns:a16="http://schemas.microsoft.com/office/drawing/2014/main" id="{00000000-0008-0000-0500-00007F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08" name="直線コネクタ 1407">
              <a:extLst>
                <a:ext uri="{FF2B5EF4-FFF2-40B4-BE49-F238E27FC236}">
                  <a16:creationId xmlns:a16="http://schemas.microsoft.com/office/drawing/2014/main" id="{00000000-0008-0000-0500-000080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06" name="正方形/長方形 1405">
            <a:extLst>
              <a:ext uri="{FF2B5EF4-FFF2-40B4-BE49-F238E27FC236}">
                <a16:creationId xmlns:a16="http://schemas.microsoft.com/office/drawing/2014/main" id="{00000000-0008-0000-0500-00007E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224</xdr:row>
      <xdr:rowOff>0</xdr:rowOff>
    </xdr:from>
    <xdr:to>
      <xdr:col>32</xdr:col>
      <xdr:colOff>2700</xdr:colOff>
      <xdr:row>226</xdr:row>
      <xdr:rowOff>4141</xdr:rowOff>
    </xdr:to>
    <xdr:grpSp>
      <xdr:nvGrpSpPr>
        <xdr:cNvPr id="1409" name="グループ化 1408">
          <a:extLst>
            <a:ext uri="{FF2B5EF4-FFF2-40B4-BE49-F238E27FC236}">
              <a16:creationId xmlns:a16="http://schemas.microsoft.com/office/drawing/2014/main" id="{00000000-0008-0000-0500-000081050000}"/>
            </a:ext>
          </a:extLst>
        </xdr:cNvPr>
        <xdr:cNvGrpSpPr/>
      </xdr:nvGrpSpPr>
      <xdr:grpSpPr>
        <a:xfrm>
          <a:off x="5610225" y="21602700"/>
          <a:ext cx="183675" cy="194641"/>
          <a:chOff x="926325" y="196964"/>
          <a:chExt cx="235908" cy="200601"/>
        </a:xfrm>
      </xdr:grpSpPr>
      <xdr:sp macro="" textlink="">
        <xdr:nvSpPr>
          <xdr:cNvPr id="1410" name="楕円 1409">
            <a:extLst>
              <a:ext uri="{FF2B5EF4-FFF2-40B4-BE49-F238E27FC236}">
                <a16:creationId xmlns:a16="http://schemas.microsoft.com/office/drawing/2014/main" id="{00000000-0008-0000-0500-000082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11" name="直線コネクタ 1410">
            <a:extLst>
              <a:ext uri="{FF2B5EF4-FFF2-40B4-BE49-F238E27FC236}">
                <a16:creationId xmlns:a16="http://schemas.microsoft.com/office/drawing/2014/main" id="{00000000-0008-0000-0500-000083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2" name="直線コネクタ 1411">
            <a:extLst>
              <a:ext uri="{FF2B5EF4-FFF2-40B4-BE49-F238E27FC236}">
                <a16:creationId xmlns:a16="http://schemas.microsoft.com/office/drawing/2014/main" id="{00000000-0008-0000-0500-000084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3" name="正方形/長方形 1412">
            <a:extLst>
              <a:ext uri="{FF2B5EF4-FFF2-40B4-BE49-F238E27FC236}">
                <a16:creationId xmlns:a16="http://schemas.microsoft.com/office/drawing/2014/main" id="{00000000-0008-0000-0500-000085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14" name="正方形/長方形 1413">
            <a:extLst>
              <a:ext uri="{FF2B5EF4-FFF2-40B4-BE49-F238E27FC236}">
                <a16:creationId xmlns:a16="http://schemas.microsoft.com/office/drawing/2014/main" id="{00000000-0008-0000-0500-000086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227</xdr:row>
      <xdr:rowOff>91109</xdr:rowOff>
    </xdr:from>
    <xdr:to>
      <xdr:col>32</xdr:col>
      <xdr:colOff>2700</xdr:colOff>
      <xdr:row>230</xdr:row>
      <xdr:rowOff>0</xdr:rowOff>
    </xdr:to>
    <xdr:grpSp>
      <xdr:nvGrpSpPr>
        <xdr:cNvPr id="1415" name="グループ化 1414">
          <a:extLst>
            <a:ext uri="{FF2B5EF4-FFF2-40B4-BE49-F238E27FC236}">
              <a16:creationId xmlns:a16="http://schemas.microsoft.com/office/drawing/2014/main" id="{00000000-0008-0000-0500-000087050000}"/>
            </a:ext>
          </a:extLst>
        </xdr:cNvPr>
        <xdr:cNvGrpSpPr/>
      </xdr:nvGrpSpPr>
      <xdr:grpSpPr>
        <a:xfrm>
          <a:off x="5610225" y="21979559"/>
          <a:ext cx="183675" cy="194641"/>
          <a:chOff x="926325" y="196964"/>
          <a:chExt cx="235908" cy="200601"/>
        </a:xfrm>
      </xdr:grpSpPr>
      <xdr:sp macro="" textlink="">
        <xdr:nvSpPr>
          <xdr:cNvPr id="1416" name="楕円 1415">
            <a:extLst>
              <a:ext uri="{FF2B5EF4-FFF2-40B4-BE49-F238E27FC236}">
                <a16:creationId xmlns:a16="http://schemas.microsoft.com/office/drawing/2014/main" id="{00000000-0008-0000-0500-000088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17" name="直線コネクタ 1416">
            <a:extLst>
              <a:ext uri="{FF2B5EF4-FFF2-40B4-BE49-F238E27FC236}">
                <a16:creationId xmlns:a16="http://schemas.microsoft.com/office/drawing/2014/main" id="{00000000-0008-0000-0500-000089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8" name="直線コネクタ 1417">
            <a:extLst>
              <a:ext uri="{FF2B5EF4-FFF2-40B4-BE49-F238E27FC236}">
                <a16:creationId xmlns:a16="http://schemas.microsoft.com/office/drawing/2014/main" id="{00000000-0008-0000-0500-00008A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9" name="正方形/長方形 1418">
            <a:extLst>
              <a:ext uri="{FF2B5EF4-FFF2-40B4-BE49-F238E27FC236}">
                <a16:creationId xmlns:a16="http://schemas.microsoft.com/office/drawing/2014/main" id="{00000000-0008-0000-0500-00008B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0" name="正方形/長方形 1419">
            <a:extLst>
              <a:ext uri="{FF2B5EF4-FFF2-40B4-BE49-F238E27FC236}">
                <a16:creationId xmlns:a16="http://schemas.microsoft.com/office/drawing/2014/main" id="{00000000-0008-0000-0500-00008C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226</xdr:row>
      <xdr:rowOff>4141</xdr:rowOff>
    </xdr:from>
    <xdr:to>
      <xdr:col>31</xdr:col>
      <xdr:colOff>183173</xdr:colOff>
      <xdr:row>228</xdr:row>
      <xdr:rowOff>0</xdr:rowOff>
    </xdr:to>
    <xdr:grpSp>
      <xdr:nvGrpSpPr>
        <xdr:cNvPr id="1421" name="グループ化 1420">
          <a:extLst>
            <a:ext uri="{FF2B5EF4-FFF2-40B4-BE49-F238E27FC236}">
              <a16:creationId xmlns:a16="http://schemas.microsoft.com/office/drawing/2014/main" id="{00000000-0008-0000-0500-00008D050000}"/>
            </a:ext>
          </a:extLst>
        </xdr:cNvPr>
        <xdr:cNvGrpSpPr/>
      </xdr:nvGrpSpPr>
      <xdr:grpSpPr>
        <a:xfrm>
          <a:off x="5610225" y="21797341"/>
          <a:ext cx="183173" cy="186359"/>
          <a:chOff x="12220755" y="9679557"/>
          <a:chExt cx="179717" cy="194094"/>
        </a:xfrm>
      </xdr:grpSpPr>
      <xdr:grpSp>
        <xdr:nvGrpSpPr>
          <xdr:cNvPr id="1422" name="グループ化 1421">
            <a:extLst>
              <a:ext uri="{FF2B5EF4-FFF2-40B4-BE49-F238E27FC236}">
                <a16:creationId xmlns:a16="http://schemas.microsoft.com/office/drawing/2014/main" id="{00000000-0008-0000-0500-00008E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24" name="直線コネクタ 1423">
              <a:extLst>
                <a:ext uri="{FF2B5EF4-FFF2-40B4-BE49-F238E27FC236}">
                  <a16:creationId xmlns:a16="http://schemas.microsoft.com/office/drawing/2014/main" id="{00000000-0008-0000-0500-000090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25" name="直線コネクタ 1424">
              <a:extLst>
                <a:ext uri="{FF2B5EF4-FFF2-40B4-BE49-F238E27FC236}">
                  <a16:creationId xmlns:a16="http://schemas.microsoft.com/office/drawing/2014/main" id="{00000000-0008-0000-0500-000091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23" name="正方形/長方形 1422">
            <a:extLst>
              <a:ext uri="{FF2B5EF4-FFF2-40B4-BE49-F238E27FC236}">
                <a16:creationId xmlns:a16="http://schemas.microsoft.com/office/drawing/2014/main" id="{00000000-0008-0000-0500-00008F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225</xdr:row>
      <xdr:rowOff>0</xdr:rowOff>
    </xdr:from>
    <xdr:to>
      <xdr:col>33</xdr:col>
      <xdr:colOff>1967</xdr:colOff>
      <xdr:row>225</xdr:row>
      <xdr:rowOff>0</xdr:rowOff>
    </xdr:to>
    <xdr:cxnSp macro="">
      <xdr:nvCxnSpPr>
        <xdr:cNvPr id="1426" name="直線コネクタ 1425">
          <a:extLst>
            <a:ext uri="{FF2B5EF4-FFF2-40B4-BE49-F238E27FC236}">
              <a16:creationId xmlns:a16="http://schemas.microsoft.com/office/drawing/2014/main" id="{00000000-0008-0000-0500-000092050000}"/>
            </a:ext>
          </a:extLst>
        </xdr:cNvPr>
        <xdr:cNvCxnSpPr/>
      </xdr:nvCxnSpPr>
      <xdr:spPr>
        <a:xfrm>
          <a:off x="2564423" y="21695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226</xdr:row>
      <xdr:rowOff>92927</xdr:rowOff>
    </xdr:from>
    <xdr:to>
      <xdr:col>33</xdr:col>
      <xdr:colOff>1967</xdr:colOff>
      <xdr:row>226</xdr:row>
      <xdr:rowOff>92927</xdr:rowOff>
    </xdr:to>
    <xdr:cxnSp macro="">
      <xdr:nvCxnSpPr>
        <xdr:cNvPr id="1427" name="直線コネクタ 1426">
          <a:extLst>
            <a:ext uri="{FF2B5EF4-FFF2-40B4-BE49-F238E27FC236}">
              <a16:creationId xmlns:a16="http://schemas.microsoft.com/office/drawing/2014/main" id="{00000000-0008-0000-0500-000093050000}"/>
            </a:ext>
          </a:extLst>
        </xdr:cNvPr>
        <xdr:cNvCxnSpPr/>
      </xdr:nvCxnSpPr>
      <xdr:spPr>
        <a:xfrm flipV="1">
          <a:off x="2566390" y="21883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228</xdr:row>
      <xdr:rowOff>92927</xdr:rowOff>
    </xdr:from>
    <xdr:to>
      <xdr:col>33</xdr:col>
      <xdr:colOff>1968</xdr:colOff>
      <xdr:row>228</xdr:row>
      <xdr:rowOff>92927</xdr:rowOff>
    </xdr:to>
    <xdr:cxnSp macro="">
      <xdr:nvCxnSpPr>
        <xdr:cNvPr id="1428" name="直線コネクタ 1427">
          <a:extLst>
            <a:ext uri="{FF2B5EF4-FFF2-40B4-BE49-F238E27FC236}">
              <a16:creationId xmlns:a16="http://schemas.microsoft.com/office/drawing/2014/main" id="{00000000-0008-0000-0500-000094050000}"/>
            </a:ext>
          </a:extLst>
        </xdr:cNvPr>
        <xdr:cNvCxnSpPr/>
      </xdr:nvCxnSpPr>
      <xdr:spPr>
        <a:xfrm>
          <a:off x="2566390" y="22073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225</xdr:row>
      <xdr:rowOff>0</xdr:rowOff>
    </xdr:from>
    <xdr:to>
      <xdr:col>33</xdr:col>
      <xdr:colOff>1968</xdr:colOff>
      <xdr:row>228</xdr:row>
      <xdr:rowOff>92927</xdr:rowOff>
    </xdr:to>
    <xdr:cxnSp macro="">
      <xdr:nvCxnSpPr>
        <xdr:cNvPr id="1429" name="直線コネクタ 1428">
          <a:extLst>
            <a:ext uri="{FF2B5EF4-FFF2-40B4-BE49-F238E27FC236}">
              <a16:creationId xmlns:a16="http://schemas.microsoft.com/office/drawing/2014/main" id="{00000000-0008-0000-0500-000095050000}"/>
            </a:ext>
          </a:extLst>
        </xdr:cNvPr>
        <xdr:cNvCxnSpPr/>
      </xdr:nvCxnSpPr>
      <xdr:spPr>
        <a:xfrm>
          <a:off x="2749563" y="21695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226</xdr:row>
      <xdr:rowOff>0</xdr:rowOff>
    </xdr:from>
    <xdr:to>
      <xdr:col>34</xdr:col>
      <xdr:colOff>1286</xdr:colOff>
      <xdr:row>228</xdr:row>
      <xdr:rowOff>0</xdr:rowOff>
    </xdr:to>
    <xdr:grpSp>
      <xdr:nvGrpSpPr>
        <xdr:cNvPr id="1430" name="グループ化 1429">
          <a:extLst>
            <a:ext uri="{FF2B5EF4-FFF2-40B4-BE49-F238E27FC236}">
              <a16:creationId xmlns:a16="http://schemas.microsoft.com/office/drawing/2014/main" id="{00000000-0008-0000-0500-000096050000}"/>
            </a:ext>
          </a:extLst>
        </xdr:cNvPr>
        <xdr:cNvGrpSpPr/>
      </xdr:nvGrpSpPr>
      <xdr:grpSpPr>
        <a:xfrm>
          <a:off x="5974142" y="21793200"/>
          <a:ext cx="180294" cy="190500"/>
          <a:chOff x="12220755" y="9679557"/>
          <a:chExt cx="179717" cy="194094"/>
        </a:xfrm>
      </xdr:grpSpPr>
      <xdr:grpSp>
        <xdr:nvGrpSpPr>
          <xdr:cNvPr id="1431" name="グループ化 1430">
            <a:extLst>
              <a:ext uri="{FF2B5EF4-FFF2-40B4-BE49-F238E27FC236}">
                <a16:creationId xmlns:a16="http://schemas.microsoft.com/office/drawing/2014/main" id="{00000000-0008-0000-0500-000097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33" name="直線コネクタ 1432">
              <a:extLst>
                <a:ext uri="{FF2B5EF4-FFF2-40B4-BE49-F238E27FC236}">
                  <a16:creationId xmlns:a16="http://schemas.microsoft.com/office/drawing/2014/main" id="{00000000-0008-0000-0500-000099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4" name="直線コネクタ 1433">
              <a:extLst>
                <a:ext uri="{FF2B5EF4-FFF2-40B4-BE49-F238E27FC236}">
                  <a16:creationId xmlns:a16="http://schemas.microsoft.com/office/drawing/2014/main" id="{00000000-0008-0000-0500-00009A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32" name="正方形/長方形 1431">
            <a:extLst>
              <a:ext uri="{FF2B5EF4-FFF2-40B4-BE49-F238E27FC236}">
                <a16:creationId xmlns:a16="http://schemas.microsoft.com/office/drawing/2014/main" id="{00000000-0008-0000-0500-000098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240</xdr:row>
      <xdr:rowOff>0</xdr:rowOff>
    </xdr:from>
    <xdr:to>
      <xdr:col>14</xdr:col>
      <xdr:colOff>2700</xdr:colOff>
      <xdr:row>242</xdr:row>
      <xdr:rowOff>4141</xdr:rowOff>
    </xdr:to>
    <xdr:grpSp>
      <xdr:nvGrpSpPr>
        <xdr:cNvPr id="1435" name="グループ化 1434">
          <a:extLst>
            <a:ext uri="{FF2B5EF4-FFF2-40B4-BE49-F238E27FC236}">
              <a16:creationId xmlns:a16="http://schemas.microsoft.com/office/drawing/2014/main" id="{00000000-0008-0000-0500-00009B050000}"/>
            </a:ext>
          </a:extLst>
        </xdr:cNvPr>
        <xdr:cNvGrpSpPr/>
      </xdr:nvGrpSpPr>
      <xdr:grpSpPr>
        <a:xfrm>
          <a:off x="2352675" y="23126700"/>
          <a:ext cx="183675" cy="194641"/>
          <a:chOff x="926325" y="196964"/>
          <a:chExt cx="235908" cy="200601"/>
        </a:xfrm>
      </xdr:grpSpPr>
      <xdr:sp macro="" textlink="">
        <xdr:nvSpPr>
          <xdr:cNvPr id="1436" name="楕円 1435">
            <a:extLst>
              <a:ext uri="{FF2B5EF4-FFF2-40B4-BE49-F238E27FC236}">
                <a16:creationId xmlns:a16="http://schemas.microsoft.com/office/drawing/2014/main" id="{00000000-0008-0000-0500-00009C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37" name="直線コネクタ 1436">
            <a:extLst>
              <a:ext uri="{FF2B5EF4-FFF2-40B4-BE49-F238E27FC236}">
                <a16:creationId xmlns:a16="http://schemas.microsoft.com/office/drawing/2014/main" id="{00000000-0008-0000-0500-00009D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8" name="直線コネクタ 1437">
            <a:extLst>
              <a:ext uri="{FF2B5EF4-FFF2-40B4-BE49-F238E27FC236}">
                <a16:creationId xmlns:a16="http://schemas.microsoft.com/office/drawing/2014/main" id="{00000000-0008-0000-0500-00009E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9" name="正方形/長方形 1438">
            <a:extLst>
              <a:ext uri="{FF2B5EF4-FFF2-40B4-BE49-F238E27FC236}">
                <a16:creationId xmlns:a16="http://schemas.microsoft.com/office/drawing/2014/main" id="{00000000-0008-0000-0500-00009F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0" name="正方形/長方形 1439">
            <a:extLst>
              <a:ext uri="{FF2B5EF4-FFF2-40B4-BE49-F238E27FC236}">
                <a16:creationId xmlns:a16="http://schemas.microsoft.com/office/drawing/2014/main" id="{00000000-0008-0000-0500-0000A0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243</xdr:row>
      <xdr:rowOff>91109</xdr:rowOff>
    </xdr:from>
    <xdr:to>
      <xdr:col>14</xdr:col>
      <xdr:colOff>2700</xdr:colOff>
      <xdr:row>246</xdr:row>
      <xdr:rowOff>0</xdr:rowOff>
    </xdr:to>
    <xdr:grpSp>
      <xdr:nvGrpSpPr>
        <xdr:cNvPr id="1441" name="グループ化 1440">
          <a:extLst>
            <a:ext uri="{FF2B5EF4-FFF2-40B4-BE49-F238E27FC236}">
              <a16:creationId xmlns:a16="http://schemas.microsoft.com/office/drawing/2014/main" id="{00000000-0008-0000-0500-0000A1050000}"/>
            </a:ext>
          </a:extLst>
        </xdr:cNvPr>
        <xdr:cNvGrpSpPr/>
      </xdr:nvGrpSpPr>
      <xdr:grpSpPr>
        <a:xfrm>
          <a:off x="2352675" y="23503559"/>
          <a:ext cx="183675" cy="194641"/>
          <a:chOff x="926325" y="196964"/>
          <a:chExt cx="235908" cy="200601"/>
        </a:xfrm>
      </xdr:grpSpPr>
      <xdr:sp macro="" textlink="">
        <xdr:nvSpPr>
          <xdr:cNvPr id="1442" name="楕円 1441">
            <a:extLst>
              <a:ext uri="{FF2B5EF4-FFF2-40B4-BE49-F238E27FC236}">
                <a16:creationId xmlns:a16="http://schemas.microsoft.com/office/drawing/2014/main" id="{00000000-0008-0000-0500-0000A2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43" name="直線コネクタ 1442">
            <a:extLst>
              <a:ext uri="{FF2B5EF4-FFF2-40B4-BE49-F238E27FC236}">
                <a16:creationId xmlns:a16="http://schemas.microsoft.com/office/drawing/2014/main" id="{00000000-0008-0000-0500-0000A3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4" name="直線コネクタ 1443">
            <a:extLst>
              <a:ext uri="{FF2B5EF4-FFF2-40B4-BE49-F238E27FC236}">
                <a16:creationId xmlns:a16="http://schemas.microsoft.com/office/drawing/2014/main" id="{00000000-0008-0000-0500-0000A4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45" name="正方形/長方形 1444">
            <a:extLst>
              <a:ext uri="{FF2B5EF4-FFF2-40B4-BE49-F238E27FC236}">
                <a16:creationId xmlns:a16="http://schemas.microsoft.com/office/drawing/2014/main" id="{00000000-0008-0000-0500-0000A5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6" name="正方形/長方形 1445">
            <a:extLst>
              <a:ext uri="{FF2B5EF4-FFF2-40B4-BE49-F238E27FC236}">
                <a16:creationId xmlns:a16="http://schemas.microsoft.com/office/drawing/2014/main" id="{00000000-0008-0000-0500-0000A6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242</xdr:row>
      <xdr:rowOff>4141</xdr:rowOff>
    </xdr:from>
    <xdr:to>
      <xdr:col>14</xdr:col>
      <xdr:colOff>0</xdr:colOff>
      <xdr:row>244</xdr:row>
      <xdr:rowOff>0</xdr:rowOff>
    </xdr:to>
    <xdr:grpSp>
      <xdr:nvGrpSpPr>
        <xdr:cNvPr id="1447" name="グループ化 1446">
          <a:extLst>
            <a:ext uri="{FF2B5EF4-FFF2-40B4-BE49-F238E27FC236}">
              <a16:creationId xmlns:a16="http://schemas.microsoft.com/office/drawing/2014/main" id="{00000000-0008-0000-0500-0000A7050000}"/>
            </a:ext>
          </a:extLst>
        </xdr:cNvPr>
        <xdr:cNvGrpSpPr/>
      </xdr:nvGrpSpPr>
      <xdr:grpSpPr>
        <a:xfrm>
          <a:off x="2352675" y="23321341"/>
          <a:ext cx="180975" cy="186359"/>
          <a:chOff x="12220755" y="9679557"/>
          <a:chExt cx="179717" cy="194094"/>
        </a:xfrm>
      </xdr:grpSpPr>
      <xdr:grpSp>
        <xdr:nvGrpSpPr>
          <xdr:cNvPr id="1448" name="グループ化 1447">
            <a:extLst>
              <a:ext uri="{FF2B5EF4-FFF2-40B4-BE49-F238E27FC236}">
                <a16:creationId xmlns:a16="http://schemas.microsoft.com/office/drawing/2014/main" id="{00000000-0008-0000-0500-0000A8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50" name="直線コネクタ 1449">
              <a:extLst>
                <a:ext uri="{FF2B5EF4-FFF2-40B4-BE49-F238E27FC236}">
                  <a16:creationId xmlns:a16="http://schemas.microsoft.com/office/drawing/2014/main" id="{00000000-0008-0000-0500-0000AA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51" name="直線コネクタ 1450">
              <a:extLst>
                <a:ext uri="{FF2B5EF4-FFF2-40B4-BE49-F238E27FC236}">
                  <a16:creationId xmlns:a16="http://schemas.microsoft.com/office/drawing/2014/main" id="{00000000-0008-0000-0500-0000AB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49" name="正方形/長方形 1448">
            <a:extLst>
              <a:ext uri="{FF2B5EF4-FFF2-40B4-BE49-F238E27FC236}">
                <a16:creationId xmlns:a16="http://schemas.microsoft.com/office/drawing/2014/main" id="{00000000-0008-0000-0500-0000A9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241</xdr:row>
      <xdr:rowOff>0</xdr:rowOff>
    </xdr:from>
    <xdr:to>
      <xdr:col>15</xdr:col>
      <xdr:colOff>1967</xdr:colOff>
      <xdr:row>241</xdr:row>
      <xdr:rowOff>0</xdr:rowOff>
    </xdr:to>
    <xdr:cxnSp macro="">
      <xdr:nvCxnSpPr>
        <xdr:cNvPr id="1452" name="直線コネクタ 1451">
          <a:extLst>
            <a:ext uri="{FF2B5EF4-FFF2-40B4-BE49-F238E27FC236}">
              <a16:creationId xmlns:a16="http://schemas.microsoft.com/office/drawing/2014/main" id="{00000000-0008-0000-0500-0000AC050000}"/>
            </a:ext>
          </a:extLst>
        </xdr:cNvPr>
        <xdr:cNvCxnSpPr/>
      </xdr:nvCxnSpPr>
      <xdr:spPr>
        <a:xfrm>
          <a:off x="2564423" y="21695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242</xdr:row>
      <xdr:rowOff>92927</xdr:rowOff>
    </xdr:from>
    <xdr:to>
      <xdr:col>15</xdr:col>
      <xdr:colOff>1967</xdr:colOff>
      <xdr:row>242</xdr:row>
      <xdr:rowOff>92927</xdr:rowOff>
    </xdr:to>
    <xdr:cxnSp macro="">
      <xdr:nvCxnSpPr>
        <xdr:cNvPr id="1453" name="直線コネクタ 1452">
          <a:extLst>
            <a:ext uri="{FF2B5EF4-FFF2-40B4-BE49-F238E27FC236}">
              <a16:creationId xmlns:a16="http://schemas.microsoft.com/office/drawing/2014/main" id="{00000000-0008-0000-0500-0000AD050000}"/>
            </a:ext>
          </a:extLst>
        </xdr:cNvPr>
        <xdr:cNvCxnSpPr/>
      </xdr:nvCxnSpPr>
      <xdr:spPr>
        <a:xfrm flipV="1">
          <a:off x="2566390" y="21883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244</xdr:row>
      <xdr:rowOff>92927</xdr:rowOff>
    </xdr:from>
    <xdr:to>
      <xdr:col>15</xdr:col>
      <xdr:colOff>1968</xdr:colOff>
      <xdr:row>244</xdr:row>
      <xdr:rowOff>92927</xdr:rowOff>
    </xdr:to>
    <xdr:cxnSp macro="">
      <xdr:nvCxnSpPr>
        <xdr:cNvPr id="1454" name="直線コネクタ 1453">
          <a:extLst>
            <a:ext uri="{FF2B5EF4-FFF2-40B4-BE49-F238E27FC236}">
              <a16:creationId xmlns:a16="http://schemas.microsoft.com/office/drawing/2014/main" id="{00000000-0008-0000-0500-0000AE050000}"/>
            </a:ext>
          </a:extLst>
        </xdr:cNvPr>
        <xdr:cNvCxnSpPr/>
      </xdr:nvCxnSpPr>
      <xdr:spPr>
        <a:xfrm>
          <a:off x="2566390" y="22073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241</xdr:row>
      <xdr:rowOff>0</xdr:rowOff>
    </xdr:from>
    <xdr:to>
      <xdr:col>15</xdr:col>
      <xdr:colOff>1968</xdr:colOff>
      <xdr:row>244</xdr:row>
      <xdr:rowOff>92927</xdr:rowOff>
    </xdr:to>
    <xdr:cxnSp macro="">
      <xdr:nvCxnSpPr>
        <xdr:cNvPr id="1455" name="直線コネクタ 1454">
          <a:extLst>
            <a:ext uri="{FF2B5EF4-FFF2-40B4-BE49-F238E27FC236}">
              <a16:creationId xmlns:a16="http://schemas.microsoft.com/office/drawing/2014/main" id="{00000000-0008-0000-0500-0000AF050000}"/>
            </a:ext>
          </a:extLst>
        </xdr:cNvPr>
        <xdr:cNvCxnSpPr/>
      </xdr:nvCxnSpPr>
      <xdr:spPr>
        <a:xfrm>
          <a:off x="2749563" y="21695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242</xdr:row>
      <xdr:rowOff>0</xdr:rowOff>
    </xdr:from>
    <xdr:to>
      <xdr:col>16</xdr:col>
      <xdr:colOff>1286</xdr:colOff>
      <xdr:row>244</xdr:row>
      <xdr:rowOff>0</xdr:rowOff>
    </xdr:to>
    <xdr:grpSp>
      <xdr:nvGrpSpPr>
        <xdr:cNvPr id="1456" name="グループ化 1455">
          <a:extLst>
            <a:ext uri="{FF2B5EF4-FFF2-40B4-BE49-F238E27FC236}">
              <a16:creationId xmlns:a16="http://schemas.microsoft.com/office/drawing/2014/main" id="{00000000-0008-0000-0500-0000B0050000}"/>
            </a:ext>
          </a:extLst>
        </xdr:cNvPr>
        <xdr:cNvGrpSpPr/>
      </xdr:nvGrpSpPr>
      <xdr:grpSpPr>
        <a:xfrm>
          <a:off x="2716592" y="23317200"/>
          <a:ext cx="180294" cy="190500"/>
          <a:chOff x="12220755" y="9679557"/>
          <a:chExt cx="179717" cy="194094"/>
        </a:xfrm>
      </xdr:grpSpPr>
      <xdr:grpSp>
        <xdr:nvGrpSpPr>
          <xdr:cNvPr id="1457" name="グループ化 1456">
            <a:extLst>
              <a:ext uri="{FF2B5EF4-FFF2-40B4-BE49-F238E27FC236}">
                <a16:creationId xmlns:a16="http://schemas.microsoft.com/office/drawing/2014/main" id="{00000000-0008-0000-0500-0000B1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59" name="直線コネクタ 1458">
              <a:extLst>
                <a:ext uri="{FF2B5EF4-FFF2-40B4-BE49-F238E27FC236}">
                  <a16:creationId xmlns:a16="http://schemas.microsoft.com/office/drawing/2014/main" id="{00000000-0008-0000-0500-0000B3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60" name="直線コネクタ 1459">
              <a:extLst>
                <a:ext uri="{FF2B5EF4-FFF2-40B4-BE49-F238E27FC236}">
                  <a16:creationId xmlns:a16="http://schemas.microsoft.com/office/drawing/2014/main" id="{00000000-0008-0000-0500-0000B4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58" name="正方形/長方形 1457">
            <a:extLst>
              <a:ext uri="{FF2B5EF4-FFF2-40B4-BE49-F238E27FC236}">
                <a16:creationId xmlns:a16="http://schemas.microsoft.com/office/drawing/2014/main" id="{00000000-0008-0000-0500-0000B2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238</xdr:row>
      <xdr:rowOff>0</xdr:rowOff>
    </xdr:from>
    <xdr:to>
      <xdr:col>14</xdr:col>
      <xdr:colOff>2700</xdr:colOff>
      <xdr:row>240</xdr:row>
      <xdr:rowOff>4141</xdr:rowOff>
    </xdr:to>
    <xdr:grpSp>
      <xdr:nvGrpSpPr>
        <xdr:cNvPr id="1461" name="グループ化 1460">
          <a:extLst>
            <a:ext uri="{FF2B5EF4-FFF2-40B4-BE49-F238E27FC236}">
              <a16:creationId xmlns:a16="http://schemas.microsoft.com/office/drawing/2014/main" id="{00000000-0008-0000-0500-0000B5050000}"/>
            </a:ext>
          </a:extLst>
        </xdr:cNvPr>
        <xdr:cNvGrpSpPr/>
      </xdr:nvGrpSpPr>
      <xdr:grpSpPr>
        <a:xfrm>
          <a:off x="2352675" y="22936200"/>
          <a:ext cx="183675" cy="194641"/>
          <a:chOff x="926325" y="196964"/>
          <a:chExt cx="235908" cy="200601"/>
        </a:xfrm>
      </xdr:grpSpPr>
      <xdr:sp macro="" textlink="">
        <xdr:nvSpPr>
          <xdr:cNvPr id="1462" name="楕円 1461">
            <a:extLst>
              <a:ext uri="{FF2B5EF4-FFF2-40B4-BE49-F238E27FC236}">
                <a16:creationId xmlns:a16="http://schemas.microsoft.com/office/drawing/2014/main" id="{00000000-0008-0000-0500-0000B6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63" name="直線コネクタ 1462">
            <a:extLst>
              <a:ext uri="{FF2B5EF4-FFF2-40B4-BE49-F238E27FC236}">
                <a16:creationId xmlns:a16="http://schemas.microsoft.com/office/drawing/2014/main" id="{00000000-0008-0000-0500-0000B7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4" name="直線コネクタ 1463">
            <a:extLst>
              <a:ext uri="{FF2B5EF4-FFF2-40B4-BE49-F238E27FC236}">
                <a16:creationId xmlns:a16="http://schemas.microsoft.com/office/drawing/2014/main" id="{00000000-0008-0000-0500-0000B8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65" name="正方形/長方形 1464">
            <a:extLst>
              <a:ext uri="{FF2B5EF4-FFF2-40B4-BE49-F238E27FC236}">
                <a16:creationId xmlns:a16="http://schemas.microsoft.com/office/drawing/2014/main" id="{00000000-0008-0000-0500-0000B9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6" name="正方形/長方形 1465">
            <a:extLst>
              <a:ext uri="{FF2B5EF4-FFF2-40B4-BE49-F238E27FC236}">
                <a16:creationId xmlns:a16="http://schemas.microsoft.com/office/drawing/2014/main" id="{00000000-0008-0000-0500-0000BA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240</xdr:row>
      <xdr:rowOff>0</xdr:rowOff>
    </xdr:from>
    <xdr:to>
      <xdr:col>32</xdr:col>
      <xdr:colOff>2700</xdr:colOff>
      <xdr:row>242</xdr:row>
      <xdr:rowOff>4141</xdr:rowOff>
    </xdr:to>
    <xdr:grpSp>
      <xdr:nvGrpSpPr>
        <xdr:cNvPr id="1467" name="グループ化 1466">
          <a:extLst>
            <a:ext uri="{FF2B5EF4-FFF2-40B4-BE49-F238E27FC236}">
              <a16:creationId xmlns:a16="http://schemas.microsoft.com/office/drawing/2014/main" id="{00000000-0008-0000-0500-0000BB050000}"/>
            </a:ext>
          </a:extLst>
        </xdr:cNvPr>
        <xdr:cNvGrpSpPr/>
      </xdr:nvGrpSpPr>
      <xdr:grpSpPr>
        <a:xfrm>
          <a:off x="5610225" y="23126700"/>
          <a:ext cx="183675" cy="194641"/>
          <a:chOff x="926325" y="196964"/>
          <a:chExt cx="235908" cy="200601"/>
        </a:xfrm>
      </xdr:grpSpPr>
      <xdr:sp macro="" textlink="">
        <xdr:nvSpPr>
          <xdr:cNvPr id="1468" name="楕円 1467">
            <a:extLst>
              <a:ext uri="{FF2B5EF4-FFF2-40B4-BE49-F238E27FC236}">
                <a16:creationId xmlns:a16="http://schemas.microsoft.com/office/drawing/2014/main" id="{00000000-0008-0000-0500-0000BC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69" name="直線コネクタ 1468">
            <a:extLst>
              <a:ext uri="{FF2B5EF4-FFF2-40B4-BE49-F238E27FC236}">
                <a16:creationId xmlns:a16="http://schemas.microsoft.com/office/drawing/2014/main" id="{00000000-0008-0000-0500-0000BD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0" name="直線コネクタ 1469">
            <a:extLst>
              <a:ext uri="{FF2B5EF4-FFF2-40B4-BE49-F238E27FC236}">
                <a16:creationId xmlns:a16="http://schemas.microsoft.com/office/drawing/2014/main" id="{00000000-0008-0000-0500-0000BE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1" name="正方形/長方形 1470">
            <a:extLst>
              <a:ext uri="{FF2B5EF4-FFF2-40B4-BE49-F238E27FC236}">
                <a16:creationId xmlns:a16="http://schemas.microsoft.com/office/drawing/2014/main" id="{00000000-0008-0000-0500-0000BF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72" name="正方形/長方形 1471">
            <a:extLst>
              <a:ext uri="{FF2B5EF4-FFF2-40B4-BE49-F238E27FC236}">
                <a16:creationId xmlns:a16="http://schemas.microsoft.com/office/drawing/2014/main" id="{00000000-0008-0000-0500-0000C0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243</xdr:row>
      <xdr:rowOff>91109</xdr:rowOff>
    </xdr:from>
    <xdr:to>
      <xdr:col>32</xdr:col>
      <xdr:colOff>2700</xdr:colOff>
      <xdr:row>246</xdr:row>
      <xdr:rowOff>0</xdr:rowOff>
    </xdr:to>
    <xdr:grpSp>
      <xdr:nvGrpSpPr>
        <xdr:cNvPr id="1473" name="グループ化 1472">
          <a:extLst>
            <a:ext uri="{FF2B5EF4-FFF2-40B4-BE49-F238E27FC236}">
              <a16:creationId xmlns:a16="http://schemas.microsoft.com/office/drawing/2014/main" id="{00000000-0008-0000-0500-0000C1050000}"/>
            </a:ext>
          </a:extLst>
        </xdr:cNvPr>
        <xdr:cNvGrpSpPr/>
      </xdr:nvGrpSpPr>
      <xdr:grpSpPr>
        <a:xfrm>
          <a:off x="5610225" y="23503559"/>
          <a:ext cx="183675" cy="194641"/>
          <a:chOff x="926325" y="196964"/>
          <a:chExt cx="235908" cy="200601"/>
        </a:xfrm>
      </xdr:grpSpPr>
      <xdr:sp macro="" textlink="">
        <xdr:nvSpPr>
          <xdr:cNvPr id="1474" name="楕円 1473">
            <a:extLst>
              <a:ext uri="{FF2B5EF4-FFF2-40B4-BE49-F238E27FC236}">
                <a16:creationId xmlns:a16="http://schemas.microsoft.com/office/drawing/2014/main" id="{00000000-0008-0000-0500-0000C2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75" name="直線コネクタ 1474">
            <a:extLst>
              <a:ext uri="{FF2B5EF4-FFF2-40B4-BE49-F238E27FC236}">
                <a16:creationId xmlns:a16="http://schemas.microsoft.com/office/drawing/2014/main" id="{00000000-0008-0000-0500-0000C3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6" name="直線コネクタ 1475">
            <a:extLst>
              <a:ext uri="{FF2B5EF4-FFF2-40B4-BE49-F238E27FC236}">
                <a16:creationId xmlns:a16="http://schemas.microsoft.com/office/drawing/2014/main" id="{00000000-0008-0000-0500-0000C4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7" name="正方形/長方形 1476">
            <a:extLst>
              <a:ext uri="{FF2B5EF4-FFF2-40B4-BE49-F238E27FC236}">
                <a16:creationId xmlns:a16="http://schemas.microsoft.com/office/drawing/2014/main" id="{00000000-0008-0000-0500-0000C5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78" name="正方形/長方形 1477">
            <a:extLst>
              <a:ext uri="{FF2B5EF4-FFF2-40B4-BE49-F238E27FC236}">
                <a16:creationId xmlns:a16="http://schemas.microsoft.com/office/drawing/2014/main" id="{00000000-0008-0000-0500-0000C6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242</xdr:row>
      <xdr:rowOff>4141</xdr:rowOff>
    </xdr:from>
    <xdr:to>
      <xdr:col>31</xdr:col>
      <xdr:colOff>183173</xdr:colOff>
      <xdr:row>244</xdr:row>
      <xdr:rowOff>0</xdr:rowOff>
    </xdr:to>
    <xdr:grpSp>
      <xdr:nvGrpSpPr>
        <xdr:cNvPr id="1479" name="グループ化 1478">
          <a:extLst>
            <a:ext uri="{FF2B5EF4-FFF2-40B4-BE49-F238E27FC236}">
              <a16:creationId xmlns:a16="http://schemas.microsoft.com/office/drawing/2014/main" id="{00000000-0008-0000-0500-0000C7050000}"/>
            </a:ext>
          </a:extLst>
        </xdr:cNvPr>
        <xdr:cNvGrpSpPr/>
      </xdr:nvGrpSpPr>
      <xdr:grpSpPr>
        <a:xfrm>
          <a:off x="5610225" y="23321341"/>
          <a:ext cx="183173" cy="186359"/>
          <a:chOff x="12220755" y="9679557"/>
          <a:chExt cx="179717" cy="194094"/>
        </a:xfrm>
      </xdr:grpSpPr>
      <xdr:grpSp>
        <xdr:nvGrpSpPr>
          <xdr:cNvPr id="1480" name="グループ化 1479">
            <a:extLst>
              <a:ext uri="{FF2B5EF4-FFF2-40B4-BE49-F238E27FC236}">
                <a16:creationId xmlns:a16="http://schemas.microsoft.com/office/drawing/2014/main" id="{00000000-0008-0000-0500-0000C8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82" name="直線コネクタ 1481">
              <a:extLst>
                <a:ext uri="{FF2B5EF4-FFF2-40B4-BE49-F238E27FC236}">
                  <a16:creationId xmlns:a16="http://schemas.microsoft.com/office/drawing/2014/main" id="{00000000-0008-0000-0500-0000CA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3" name="直線コネクタ 1482">
              <a:extLst>
                <a:ext uri="{FF2B5EF4-FFF2-40B4-BE49-F238E27FC236}">
                  <a16:creationId xmlns:a16="http://schemas.microsoft.com/office/drawing/2014/main" id="{00000000-0008-0000-0500-0000CB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81" name="正方形/長方形 1480">
            <a:extLst>
              <a:ext uri="{FF2B5EF4-FFF2-40B4-BE49-F238E27FC236}">
                <a16:creationId xmlns:a16="http://schemas.microsoft.com/office/drawing/2014/main" id="{00000000-0008-0000-0500-0000C9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241</xdr:row>
      <xdr:rowOff>0</xdr:rowOff>
    </xdr:from>
    <xdr:to>
      <xdr:col>33</xdr:col>
      <xdr:colOff>1967</xdr:colOff>
      <xdr:row>241</xdr:row>
      <xdr:rowOff>0</xdr:rowOff>
    </xdr:to>
    <xdr:cxnSp macro="">
      <xdr:nvCxnSpPr>
        <xdr:cNvPr id="1484" name="直線コネクタ 1483">
          <a:extLst>
            <a:ext uri="{FF2B5EF4-FFF2-40B4-BE49-F238E27FC236}">
              <a16:creationId xmlns:a16="http://schemas.microsoft.com/office/drawing/2014/main" id="{00000000-0008-0000-0500-0000CC050000}"/>
            </a:ext>
          </a:extLst>
        </xdr:cNvPr>
        <xdr:cNvCxnSpPr/>
      </xdr:nvCxnSpPr>
      <xdr:spPr>
        <a:xfrm>
          <a:off x="2564423" y="23219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242</xdr:row>
      <xdr:rowOff>92927</xdr:rowOff>
    </xdr:from>
    <xdr:to>
      <xdr:col>33</xdr:col>
      <xdr:colOff>1967</xdr:colOff>
      <xdr:row>242</xdr:row>
      <xdr:rowOff>92927</xdr:rowOff>
    </xdr:to>
    <xdr:cxnSp macro="">
      <xdr:nvCxnSpPr>
        <xdr:cNvPr id="1485" name="直線コネクタ 1484">
          <a:extLst>
            <a:ext uri="{FF2B5EF4-FFF2-40B4-BE49-F238E27FC236}">
              <a16:creationId xmlns:a16="http://schemas.microsoft.com/office/drawing/2014/main" id="{00000000-0008-0000-0500-0000CD050000}"/>
            </a:ext>
          </a:extLst>
        </xdr:cNvPr>
        <xdr:cNvCxnSpPr/>
      </xdr:nvCxnSpPr>
      <xdr:spPr>
        <a:xfrm flipV="1">
          <a:off x="2566390" y="23407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244</xdr:row>
      <xdr:rowOff>92927</xdr:rowOff>
    </xdr:from>
    <xdr:to>
      <xdr:col>33</xdr:col>
      <xdr:colOff>1968</xdr:colOff>
      <xdr:row>244</xdr:row>
      <xdr:rowOff>92927</xdr:rowOff>
    </xdr:to>
    <xdr:cxnSp macro="">
      <xdr:nvCxnSpPr>
        <xdr:cNvPr id="1486" name="直線コネクタ 1485">
          <a:extLst>
            <a:ext uri="{FF2B5EF4-FFF2-40B4-BE49-F238E27FC236}">
              <a16:creationId xmlns:a16="http://schemas.microsoft.com/office/drawing/2014/main" id="{00000000-0008-0000-0500-0000CE050000}"/>
            </a:ext>
          </a:extLst>
        </xdr:cNvPr>
        <xdr:cNvCxnSpPr/>
      </xdr:nvCxnSpPr>
      <xdr:spPr>
        <a:xfrm>
          <a:off x="2566390" y="23597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241</xdr:row>
      <xdr:rowOff>0</xdr:rowOff>
    </xdr:from>
    <xdr:to>
      <xdr:col>33</xdr:col>
      <xdr:colOff>1968</xdr:colOff>
      <xdr:row>244</xdr:row>
      <xdr:rowOff>92927</xdr:rowOff>
    </xdr:to>
    <xdr:cxnSp macro="">
      <xdr:nvCxnSpPr>
        <xdr:cNvPr id="1487" name="直線コネクタ 1486">
          <a:extLst>
            <a:ext uri="{FF2B5EF4-FFF2-40B4-BE49-F238E27FC236}">
              <a16:creationId xmlns:a16="http://schemas.microsoft.com/office/drawing/2014/main" id="{00000000-0008-0000-0500-0000CF050000}"/>
            </a:ext>
          </a:extLst>
        </xdr:cNvPr>
        <xdr:cNvCxnSpPr/>
      </xdr:nvCxnSpPr>
      <xdr:spPr>
        <a:xfrm>
          <a:off x="2749563" y="23219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242</xdr:row>
      <xdr:rowOff>0</xdr:rowOff>
    </xdr:from>
    <xdr:to>
      <xdr:col>34</xdr:col>
      <xdr:colOff>1286</xdr:colOff>
      <xdr:row>244</xdr:row>
      <xdr:rowOff>0</xdr:rowOff>
    </xdr:to>
    <xdr:grpSp>
      <xdr:nvGrpSpPr>
        <xdr:cNvPr id="1488" name="グループ化 1487">
          <a:extLst>
            <a:ext uri="{FF2B5EF4-FFF2-40B4-BE49-F238E27FC236}">
              <a16:creationId xmlns:a16="http://schemas.microsoft.com/office/drawing/2014/main" id="{00000000-0008-0000-0500-0000D0050000}"/>
            </a:ext>
          </a:extLst>
        </xdr:cNvPr>
        <xdr:cNvGrpSpPr/>
      </xdr:nvGrpSpPr>
      <xdr:grpSpPr>
        <a:xfrm>
          <a:off x="5974142" y="23317200"/>
          <a:ext cx="180294" cy="190500"/>
          <a:chOff x="12220755" y="9679557"/>
          <a:chExt cx="179717" cy="194094"/>
        </a:xfrm>
      </xdr:grpSpPr>
      <xdr:grpSp>
        <xdr:nvGrpSpPr>
          <xdr:cNvPr id="1489" name="グループ化 1488">
            <a:extLst>
              <a:ext uri="{FF2B5EF4-FFF2-40B4-BE49-F238E27FC236}">
                <a16:creationId xmlns:a16="http://schemas.microsoft.com/office/drawing/2014/main" id="{00000000-0008-0000-0500-0000D1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91" name="直線コネクタ 1490">
              <a:extLst>
                <a:ext uri="{FF2B5EF4-FFF2-40B4-BE49-F238E27FC236}">
                  <a16:creationId xmlns:a16="http://schemas.microsoft.com/office/drawing/2014/main" id="{00000000-0008-0000-0500-0000D3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2" name="直線コネクタ 1491">
              <a:extLst>
                <a:ext uri="{FF2B5EF4-FFF2-40B4-BE49-F238E27FC236}">
                  <a16:creationId xmlns:a16="http://schemas.microsoft.com/office/drawing/2014/main" id="{00000000-0008-0000-0500-0000D4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0" name="正方形/長方形 1489">
            <a:extLst>
              <a:ext uri="{FF2B5EF4-FFF2-40B4-BE49-F238E27FC236}">
                <a16:creationId xmlns:a16="http://schemas.microsoft.com/office/drawing/2014/main" id="{00000000-0008-0000-0500-0000D2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238</xdr:row>
      <xdr:rowOff>0</xdr:rowOff>
    </xdr:from>
    <xdr:to>
      <xdr:col>18</xdr:col>
      <xdr:colOff>182492</xdr:colOff>
      <xdr:row>240</xdr:row>
      <xdr:rowOff>0</xdr:rowOff>
    </xdr:to>
    <xdr:grpSp>
      <xdr:nvGrpSpPr>
        <xdr:cNvPr id="1493" name="グループ化 1492">
          <a:extLst>
            <a:ext uri="{FF2B5EF4-FFF2-40B4-BE49-F238E27FC236}">
              <a16:creationId xmlns:a16="http://schemas.microsoft.com/office/drawing/2014/main" id="{00000000-0008-0000-0500-0000D5050000}"/>
            </a:ext>
          </a:extLst>
        </xdr:cNvPr>
        <xdr:cNvGrpSpPr/>
      </xdr:nvGrpSpPr>
      <xdr:grpSpPr>
        <a:xfrm>
          <a:off x="3257550" y="22936200"/>
          <a:ext cx="182492" cy="190500"/>
          <a:chOff x="12220755" y="9679557"/>
          <a:chExt cx="179717" cy="194094"/>
        </a:xfrm>
      </xdr:grpSpPr>
      <xdr:grpSp>
        <xdr:nvGrpSpPr>
          <xdr:cNvPr id="1494" name="グループ化 1493">
            <a:extLst>
              <a:ext uri="{FF2B5EF4-FFF2-40B4-BE49-F238E27FC236}">
                <a16:creationId xmlns:a16="http://schemas.microsoft.com/office/drawing/2014/main" id="{00000000-0008-0000-0500-0000D6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96" name="直線コネクタ 1495">
              <a:extLst>
                <a:ext uri="{FF2B5EF4-FFF2-40B4-BE49-F238E27FC236}">
                  <a16:creationId xmlns:a16="http://schemas.microsoft.com/office/drawing/2014/main" id="{00000000-0008-0000-0500-0000D8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7" name="直線コネクタ 1496">
              <a:extLst>
                <a:ext uri="{FF2B5EF4-FFF2-40B4-BE49-F238E27FC236}">
                  <a16:creationId xmlns:a16="http://schemas.microsoft.com/office/drawing/2014/main" id="{00000000-0008-0000-0500-0000D9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5" name="正方形/長方形 1494">
            <a:extLst>
              <a:ext uri="{FF2B5EF4-FFF2-40B4-BE49-F238E27FC236}">
                <a16:creationId xmlns:a16="http://schemas.microsoft.com/office/drawing/2014/main" id="{00000000-0008-0000-0500-0000D7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4380</xdr:colOff>
      <xdr:row>239</xdr:row>
      <xdr:rowOff>0</xdr:rowOff>
    </xdr:from>
    <xdr:to>
      <xdr:col>18</xdr:col>
      <xdr:colOff>2414</xdr:colOff>
      <xdr:row>239</xdr:row>
      <xdr:rowOff>0</xdr:rowOff>
    </xdr:to>
    <xdr:cxnSp macro="">
      <xdr:nvCxnSpPr>
        <xdr:cNvPr id="1498" name="直線コネクタ 1497">
          <a:extLst>
            <a:ext uri="{FF2B5EF4-FFF2-40B4-BE49-F238E27FC236}">
              <a16:creationId xmlns:a16="http://schemas.microsoft.com/office/drawing/2014/main" id="{00000000-0008-0000-0500-0000DA050000}"/>
            </a:ext>
          </a:extLst>
        </xdr:cNvPr>
        <xdr:cNvCxnSpPr>
          <a:endCxn id="1495" idx="1"/>
        </xdr:cNvCxnSpPr>
      </xdr:nvCxnSpPr>
      <xdr:spPr>
        <a:xfrm>
          <a:off x="2568803" y="23028519"/>
          <a:ext cx="73072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313</xdr:row>
      <xdr:rowOff>0</xdr:rowOff>
    </xdr:from>
    <xdr:to>
      <xdr:col>15</xdr:col>
      <xdr:colOff>63884</xdr:colOff>
      <xdr:row>315</xdr:row>
      <xdr:rowOff>0</xdr:rowOff>
    </xdr:to>
    <xdr:sp macro="" textlink="">
      <xdr:nvSpPr>
        <xdr:cNvPr id="1499" name="正方形/長方形 1498">
          <a:extLst>
            <a:ext uri="{FF2B5EF4-FFF2-40B4-BE49-F238E27FC236}">
              <a16:creationId xmlns:a16="http://schemas.microsoft.com/office/drawing/2014/main" id="{00000000-0008-0000-0500-0000DB050000}"/>
            </a:ext>
          </a:extLst>
        </xdr:cNvPr>
        <xdr:cNvSpPr/>
      </xdr:nvSpPr>
      <xdr:spPr>
        <a:xfrm>
          <a:off x="2630684" y="24171519"/>
          <a:ext cx="18079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66261</xdr:colOff>
      <xdr:row>313</xdr:row>
      <xdr:rowOff>0</xdr:rowOff>
    </xdr:from>
    <xdr:to>
      <xdr:col>34</xdr:col>
      <xdr:colOff>63884</xdr:colOff>
      <xdr:row>315</xdr:row>
      <xdr:rowOff>0</xdr:rowOff>
    </xdr:to>
    <xdr:sp macro="" textlink="">
      <xdr:nvSpPr>
        <xdr:cNvPr id="1500" name="正方形/長方形 1499">
          <a:extLst>
            <a:ext uri="{FF2B5EF4-FFF2-40B4-BE49-F238E27FC236}">
              <a16:creationId xmlns:a16="http://schemas.microsoft.com/office/drawing/2014/main" id="{00000000-0008-0000-0500-0000DC050000}"/>
            </a:ext>
          </a:extLst>
        </xdr:cNvPr>
        <xdr:cNvSpPr/>
      </xdr:nvSpPr>
      <xdr:spPr>
        <a:xfrm>
          <a:off x="6110973" y="24171519"/>
          <a:ext cx="18079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258</xdr:row>
      <xdr:rowOff>0</xdr:rowOff>
    </xdr:from>
    <xdr:to>
      <xdr:col>14</xdr:col>
      <xdr:colOff>2700</xdr:colOff>
      <xdr:row>260</xdr:row>
      <xdr:rowOff>4141</xdr:rowOff>
    </xdr:to>
    <xdr:grpSp>
      <xdr:nvGrpSpPr>
        <xdr:cNvPr id="1501" name="グループ化 1500">
          <a:extLst>
            <a:ext uri="{FF2B5EF4-FFF2-40B4-BE49-F238E27FC236}">
              <a16:creationId xmlns:a16="http://schemas.microsoft.com/office/drawing/2014/main" id="{00000000-0008-0000-0500-0000DD050000}"/>
            </a:ext>
          </a:extLst>
        </xdr:cNvPr>
        <xdr:cNvGrpSpPr/>
      </xdr:nvGrpSpPr>
      <xdr:grpSpPr>
        <a:xfrm>
          <a:off x="2352675" y="24841200"/>
          <a:ext cx="183675" cy="194641"/>
          <a:chOff x="926325" y="196964"/>
          <a:chExt cx="235908" cy="200601"/>
        </a:xfrm>
      </xdr:grpSpPr>
      <xdr:sp macro="" textlink="">
        <xdr:nvSpPr>
          <xdr:cNvPr id="1502" name="楕円 1501">
            <a:extLst>
              <a:ext uri="{FF2B5EF4-FFF2-40B4-BE49-F238E27FC236}">
                <a16:creationId xmlns:a16="http://schemas.microsoft.com/office/drawing/2014/main" id="{00000000-0008-0000-0500-0000DE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503" name="直線コネクタ 1502">
            <a:extLst>
              <a:ext uri="{FF2B5EF4-FFF2-40B4-BE49-F238E27FC236}">
                <a16:creationId xmlns:a16="http://schemas.microsoft.com/office/drawing/2014/main" id="{00000000-0008-0000-0500-0000DF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4" name="直線コネクタ 1503">
            <a:extLst>
              <a:ext uri="{FF2B5EF4-FFF2-40B4-BE49-F238E27FC236}">
                <a16:creationId xmlns:a16="http://schemas.microsoft.com/office/drawing/2014/main" id="{00000000-0008-0000-0500-0000E0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5" name="正方形/長方形 1504">
            <a:extLst>
              <a:ext uri="{FF2B5EF4-FFF2-40B4-BE49-F238E27FC236}">
                <a16:creationId xmlns:a16="http://schemas.microsoft.com/office/drawing/2014/main" id="{00000000-0008-0000-0500-0000E1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6" name="正方形/長方形 1505">
            <a:extLst>
              <a:ext uri="{FF2B5EF4-FFF2-40B4-BE49-F238E27FC236}">
                <a16:creationId xmlns:a16="http://schemas.microsoft.com/office/drawing/2014/main" id="{00000000-0008-0000-0500-0000E2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261</xdr:row>
      <xdr:rowOff>91109</xdr:rowOff>
    </xdr:from>
    <xdr:to>
      <xdr:col>14</xdr:col>
      <xdr:colOff>2700</xdr:colOff>
      <xdr:row>264</xdr:row>
      <xdr:rowOff>0</xdr:rowOff>
    </xdr:to>
    <xdr:grpSp>
      <xdr:nvGrpSpPr>
        <xdr:cNvPr id="1507" name="グループ化 1506">
          <a:extLst>
            <a:ext uri="{FF2B5EF4-FFF2-40B4-BE49-F238E27FC236}">
              <a16:creationId xmlns:a16="http://schemas.microsoft.com/office/drawing/2014/main" id="{00000000-0008-0000-0500-0000E3050000}"/>
            </a:ext>
          </a:extLst>
        </xdr:cNvPr>
        <xdr:cNvGrpSpPr/>
      </xdr:nvGrpSpPr>
      <xdr:grpSpPr>
        <a:xfrm>
          <a:off x="2352675" y="25218059"/>
          <a:ext cx="183675" cy="194641"/>
          <a:chOff x="926325" y="196964"/>
          <a:chExt cx="235908" cy="200601"/>
        </a:xfrm>
      </xdr:grpSpPr>
      <xdr:sp macro="" textlink="">
        <xdr:nvSpPr>
          <xdr:cNvPr id="1508" name="楕円 1507">
            <a:extLst>
              <a:ext uri="{FF2B5EF4-FFF2-40B4-BE49-F238E27FC236}">
                <a16:creationId xmlns:a16="http://schemas.microsoft.com/office/drawing/2014/main" id="{00000000-0008-0000-0500-0000E405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509" name="直線コネクタ 1508">
            <a:extLst>
              <a:ext uri="{FF2B5EF4-FFF2-40B4-BE49-F238E27FC236}">
                <a16:creationId xmlns:a16="http://schemas.microsoft.com/office/drawing/2014/main" id="{00000000-0008-0000-0500-0000E505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0" name="直線コネクタ 1509">
            <a:extLst>
              <a:ext uri="{FF2B5EF4-FFF2-40B4-BE49-F238E27FC236}">
                <a16:creationId xmlns:a16="http://schemas.microsoft.com/office/drawing/2014/main" id="{00000000-0008-0000-0500-0000E605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1" name="正方形/長方形 1510">
            <a:extLst>
              <a:ext uri="{FF2B5EF4-FFF2-40B4-BE49-F238E27FC236}">
                <a16:creationId xmlns:a16="http://schemas.microsoft.com/office/drawing/2014/main" id="{00000000-0008-0000-0500-0000E705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2" name="正方形/長方形 1511">
            <a:extLst>
              <a:ext uri="{FF2B5EF4-FFF2-40B4-BE49-F238E27FC236}">
                <a16:creationId xmlns:a16="http://schemas.microsoft.com/office/drawing/2014/main" id="{00000000-0008-0000-0500-0000E805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260</xdr:row>
      <xdr:rowOff>4141</xdr:rowOff>
    </xdr:from>
    <xdr:to>
      <xdr:col>14</xdr:col>
      <xdr:colOff>0</xdr:colOff>
      <xdr:row>262</xdr:row>
      <xdr:rowOff>0</xdr:rowOff>
    </xdr:to>
    <xdr:grpSp>
      <xdr:nvGrpSpPr>
        <xdr:cNvPr id="1513" name="グループ化 1512">
          <a:extLst>
            <a:ext uri="{FF2B5EF4-FFF2-40B4-BE49-F238E27FC236}">
              <a16:creationId xmlns:a16="http://schemas.microsoft.com/office/drawing/2014/main" id="{00000000-0008-0000-0500-0000E9050000}"/>
            </a:ext>
          </a:extLst>
        </xdr:cNvPr>
        <xdr:cNvGrpSpPr/>
      </xdr:nvGrpSpPr>
      <xdr:grpSpPr>
        <a:xfrm>
          <a:off x="2352675" y="25035841"/>
          <a:ext cx="180975" cy="186359"/>
          <a:chOff x="12220755" y="9679557"/>
          <a:chExt cx="179717" cy="194094"/>
        </a:xfrm>
      </xdr:grpSpPr>
      <xdr:grpSp>
        <xdr:nvGrpSpPr>
          <xdr:cNvPr id="1514" name="グループ化 1513">
            <a:extLst>
              <a:ext uri="{FF2B5EF4-FFF2-40B4-BE49-F238E27FC236}">
                <a16:creationId xmlns:a16="http://schemas.microsoft.com/office/drawing/2014/main" id="{00000000-0008-0000-0500-0000EA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16" name="直線コネクタ 1515">
              <a:extLst>
                <a:ext uri="{FF2B5EF4-FFF2-40B4-BE49-F238E27FC236}">
                  <a16:creationId xmlns:a16="http://schemas.microsoft.com/office/drawing/2014/main" id="{00000000-0008-0000-0500-0000EC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7" name="直線コネクタ 1516">
              <a:extLst>
                <a:ext uri="{FF2B5EF4-FFF2-40B4-BE49-F238E27FC236}">
                  <a16:creationId xmlns:a16="http://schemas.microsoft.com/office/drawing/2014/main" id="{00000000-0008-0000-0500-0000ED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15" name="正方形/長方形 1514">
            <a:extLst>
              <a:ext uri="{FF2B5EF4-FFF2-40B4-BE49-F238E27FC236}">
                <a16:creationId xmlns:a16="http://schemas.microsoft.com/office/drawing/2014/main" id="{00000000-0008-0000-0500-0000EB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259</xdr:row>
      <xdr:rowOff>0</xdr:rowOff>
    </xdr:from>
    <xdr:to>
      <xdr:col>15</xdr:col>
      <xdr:colOff>1967</xdr:colOff>
      <xdr:row>259</xdr:row>
      <xdr:rowOff>0</xdr:rowOff>
    </xdr:to>
    <xdr:cxnSp macro="">
      <xdr:nvCxnSpPr>
        <xdr:cNvPr id="1518" name="直線コネクタ 1517">
          <a:extLst>
            <a:ext uri="{FF2B5EF4-FFF2-40B4-BE49-F238E27FC236}">
              <a16:creationId xmlns:a16="http://schemas.microsoft.com/office/drawing/2014/main" id="{00000000-0008-0000-0500-0000EE050000}"/>
            </a:ext>
          </a:extLst>
        </xdr:cNvPr>
        <xdr:cNvCxnSpPr/>
      </xdr:nvCxnSpPr>
      <xdr:spPr>
        <a:xfrm>
          <a:off x="2564423" y="23219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260</xdr:row>
      <xdr:rowOff>92927</xdr:rowOff>
    </xdr:from>
    <xdr:to>
      <xdr:col>15</xdr:col>
      <xdr:colOff>1967</xdr:colOff>
      <xdr:row>260</xdr:row>
      <xdr:rowOff>92927</xdr:rowOff>
    </xdr:to>
    <xdr:cxnSp macro="">
      <xdr:nvCxnSpPr>
        <xdr:cNvPr id="1519" name="直線コネクタ 1518">
          <a:extLst>
            <a:ext uri="{FF2B5EF4-FFF2-40B4-BE49-F238E27FC236}">
              <a16:creationId xmlns:a16="http://schemas.microsoft.com/office/drawing/2014/main" id="{00000000-0008-0000-0500-0000EF050000}"/>
            </a:ext>
          </a:extLst>
        </xdr:cNvPr>
        <xdr:cNvCxnSpPr/>
      </xdr:nvCxnSpPr>
      <xdr:spPr>
        <a:xfrm flipV="1">
          <a:off x="2566390" y="23407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262</xdr:row>
      <xdr:rowOff>92927</xdr:rowOff>
    </xdr:from>
    <xdr:to>
      <xdr:col>15</xdr:col>
      <xdr:colOff>1968</xdr:colOff>
      <xdr:row>262</xdr:row>
      <xdr:rowOff>92927</xdr:rowOff>
    </xdr:to>
    <xdr:cxnSp macro="">
      <xdr:nvCxnSpPr>
        <xdr:cNvPr id="1520" name="直線コネクタ 1519">
          <a:extLst>
            <a:ext uri="{FF2B5EF4-FFF2-40B4-BE49-F238E27FC236}">
              <a16:creationId xmlns:a16="http://schemas.microsoft.com/office/drawing/2014/main" id="{00000000-0008-0000-0500-0000F0050000}"/>
            </a:ext>
          </a:extLst>
        </xdr:cNvPr>
        <xdr:cNvCxnSpPr/>
      </xdr:nvCxnSpPr>
      <xdr:spPr>
        <a:xfrm>
          <a:off x="2566390" y="23597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259</xdr:row>
      <xdr:rowOff>0</xdr:rowOff>
    </xdr:from>
    <xdr:to>
      <xdr:col>15</xdr:col>
      <xdr:colOff>1968</xdr:colOff>
      <xdr:row>262</xdr:row>
      <xdr:rowOff>92927</xdr:rowOff>
    </xdr:to>
    <xdr:cxnSp macro="">
      <xdr:nvCxnSpPr>
        <xdr:cNvPr id="1521" name="直線コネクタ 1520">
          <a:extLst>
            <a:ext uri="{FF2B5EF4-FFF2-40B4-BE49-F238E27FC236}">
              <a16:creationId xmlns:a16="http://schemas.microsoft.com/office/drawing/2014/main" id="{00000000-0008-0000-0500-0000F1050000}"/>
            </a:ext>
          </a:extLst>
        </xdr:cNvPr>
        <xdr:cNvCxnSpPr/>
      </xdr:nvCxnSpPr>
      <xdr:spPr>
        <a:xfrm>
          <a:off x="2749563" y="23219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260</xdr:row>
      <xdr:rowOff>0</xdr:rowOff>
    </xdr:from>
    <xdr:to>
      <xdr:col>16</xdr:col>
      <xdr:colOff>1286</xdr:colOff>
      <xdr:row>262</xdr:row>
      <xdr:rowOff>0</xdr:rowOff>
    </xdr:to>
    <xdr:grpSp>
      <xdr:nvGrpSpPr>
        <xdr:cNvPr id="1522" name="グループ化 1521">
          <a:extLst>
            <a:ext uri="{FF2B5EF4-FFF2-40B4-BE49-F238E27FC236}">
              <a16:creationId xmlns:a16="http://schemas.microsoft.com/office/drawing/2014/main" id="{00000000-0008-0000-0500-0000F2050000}"/>
            </a:ext>
          </a:extLst>
        </xdr:cNvPr>
        <xdr:cNvGrpSpPr/>
      </xdr:nvGrpSpPr>
      <xdr:grpSpPr>
        <a:xfrm>
          <a:off x="2716592" y="25031700"/>
          <a:ext cx="180294" cy="190500"/>
          <a:chOff x="12220755" y="9679557"/>
          <a:chExt cx="179717" cy="194094"/>
        </a:xfrm>
      </xdr:grpSpPr>
      <xdr:grpSp>
        <xdr:nvGrpSpPr>
          <xdr:cNvPr id="1523" name="グループ化 1522">
            <a:extLst>
              <a:ext uri="{FF2B5EF4-FFF2-40B4-BE49-F238E27FC236}">
                <a16:creationId xmlns:a16="http://schemas.microsoft.com/office/drawing/2014/main" id="{00000000-0008-0000-0500-0000F3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25" name="直線コネクタ 1524">
              <a:extLst>
                <a:ext uri="{FF2B5EF4-FFF2-40B4-BE49-F238E27FC236}">
                  <a16:creationId xmlns:a16="http://schemas.microsoft.com/office/drawing/2014/main" id="{00000000-0008-0000-0500-0000F5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6" name="直線コネクタ 1525">
              <a:extLst>
                <a:ext uri="{FF2B5EF4-FFF2-40B4-BE49-F238E27FC236}">
                  <a16:creationId xmlns:a16="http://schemas.microsoft.com/office/drawing/2014/main" id="{00000000-0008-0000-0500-0000F6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4" name="正方形/長方形 1523">
            <a:extLst>
              <a:ext uri="{FF2B5EF4-FFF2-40B4-BE49-F238E27FC236}">
                <a16:creationId xmlns:a16="http://schemas.microsoft.com/office/drawing/2014/main" id="{00000000-0008-0000-0500-0000F4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260</xdr:row>
      <xdr:rowOff>4140</xdr:rowOff>
    </xdr:from>
    <xdr:to>
      <xdr:col>32</xdr:col>
      <xdr:colOff>955</xdr:colOff>
      <xdr:row>262</xdr:row>
      <xdr:rowOff>0</xdr:rowOff>
    </xdr:to>
    <xdr:grpSp>
      <xdr:nvGrpSpPr>
        <xdr:cNvPr id="1527" name="グループ化 1526">
          <a:extLst>
            <a:ext uri="{FF2B5EF4-FFF2-40B4-BE49-F238E27FC236}">
              <a16:creationId xmlns:a16="http://schemas.microsoft.com/office/drawing/2014/main" id="{00000000-0008-0000-0500-0000F7050000}"/>
            </a:ext>
          </a:extLst>
        </xdr:cNvPr>
        <xdr:cNvGrpSpPr/>
      </xdr:nvGrpSpPr>
      <xdr:grpSpPr>
        <a:xfrm>
          <a:off x="5610225" y="25035840"/>
          <a:ext cx="181930" cy="186360"/>
          <a:chOff x="12220755" y="9679557"/>
          <a:chExt cx="179717" cy="194094"/>
        </a:xfrm>
      </xdr:grpSpPr>
      <xdr:grpSp>
        <xdr:nvGrpSpPr>
          <xdr:cNvPr id="1528" name="グループ化 1527">
            <a:extLst>
              <a:ext uri="{FF2B5EF4-FFF2-40B4-BE49-F238E27FC236}">
                <a16:creationId xmlns:a16="http://schemas.microsoft.com/office/drawing/2014/main" id="{00000000-0008-0000-0500-0000F8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30" name="直線コネクタ 1529">
              <a:extLst>
                <a:ext uri="{FF2B5EF4-FFF2-40B4-BE49-F238E27FC236}">
                  <a16:creationId xmlns:a16="http://schemas.microsoft.com/office/drawing/2014/main" id="{00000000-0008-0000-0500-0000FA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1" name="直線コネクタ 1530">
              <a:extLst>
                <a:ext uri="{FF2B5EF4-FFF2-40B4-BE49-F238E27FC236}">
                  <a16:creationId xmlns:a16="http://schemas.microsoft.com/office/drawing/2014/main" id="{00000000-0008-0000-0500-0000FB05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9" name="正方形/長方形 1528">
            <a:extLst>
              <a:ext uri="{FF2B5EF4-FFF2-40B4-BE49-F238E27FC236}">
                <a16:creationId xmlns:a16="http://schemas.microsoft.com/office/drawing/2014/main" id="{00000000-0008-0000-0500-0000F9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1967</xdr:colOff>
      <xdr:row>262</xdr:row>
      <xdr:rowOff>0</xdr:rowOff>
    </xdr:from>
    <xdr:to>
      <xdr:col>33</xdr:col>
      <xdr:colOff>1286</xdr:colOff>
      <xdr:row>264</xdr:row>
      <xdr:rowOff>0</xdr:rowOff>
    </xdr:to>
    <xdr:grpSp>
      <xdr:nvGrpSpPr>
        <xdr:cNvPr id="1532" name="グループ化 1531">
          <a:extLst>
            <a:ext uri="{FF2B5EF4-FFF2-40B4-BE49-F238E27FC236}">
              <a16:creationId xmlns:a16="http://schemas.microsoft.com/office/drawing/2014/main" id="{00000000-0008-0000-0500-0000FC050000}"/>
            </a:ext>
          </a:extLst>
        </xdr:cNvPr>
        <xdr:cNvGrpSpPr/>
      </xdr:nvGrpSpPr>
      <xdr:grpSpPr>
        <a:xfrm>
          <a:off x="5793167" y="25222200"/>
          <a:ext cx="180294" cy="190500"/>
          <a:chOff x="12220755" y="9679557"/>
          <a:chExt cx="179717" cy="194094"/>
        </a:xfrm>
      </xdr:grpSpPr>
      <xdr:grpSp>
        <xdr:nvGrpSpPr>
          <xdr:cNvPr id="1533" name="グループ化 1532">
            <a:extLst>
              <a:ext uri="{FF2B5EF4-FFF2-40B4-BE49-F238E27FC236}">
                <a16:creationId xmlns:a16="http://schemas.microsoft.com/office/drawing/2014/main" id="{00000000-0008-0000-0500-0000FD05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35" name="直線コネクタ 1534">
              <a:extLst>
                <a:ext uri="{FF2B5EF4-FFF2-40B4-BE49-F238E27FC236}">
                  <a16:creationId xmlns:a16="http://schemas.microsoft.com/office/drawing/2014/main" id="{00000000-0008-0000-0500-0000FF05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6" name="直線コネクタ 1535">
              <a:extLst>
                <a:ext uri="{FF2B5EF4-FFF2-40B4-BE49-F238E27FC236}">
                  <a16:creationId xmlns:a16="http://schemas.microsoft.com/office/drawing/2014/main" id="{00000000-0008-0000-0500-00000006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34" name="正方形/長方形 1533">
            <a:extLst>
              <a:ext uri="{FF2B5EF4-FFF2-40B4-BE49-F238E27FC236}">
                <a16:creationId xmlns:a16="http://schemas.microsoft.com/office/drawing/2014/main" id="{00000000-0008-0000-0500-0000FE05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256</xdr:row>
      <xdr:rowOff>0</xdr:rowOff>
    </xdr:from>
    <xdr:to>
      <xdr:col>31</xdr:col>
      <xdr:colOff>183173</xdr:colOff>
      <xdr:row>257</xdr:row>
      <xdr:rowOff>91109</xdr:rowOff>
    </xdr:to>
    <xdr:grpSp>
      <xdr:nvGrpSpPr>
        <xdr:cNvPr id="1537" name="グループ化 1536">
          <a:extLst>
            <a:ext uri="{FF2B5EF4-FFF2-40B4-BE49-F238E27FC236}">
              <a16:creationId xmlns:a16="http://schemas.microsoft.com/office/drawing/2014/main" id="{00000000-0008-0000-0500-000001060000}"/>
            </a:ext>
          </a:extLst>
        </xdr:cNvPr>
        <xdr:cNvGrpSpPr/>
      </xdr:nvGrpSpPr>
      <xdr:grpSpPr>
        <a:xfrm>
          <a:off x="5610225" y="24650700"/>
          <a:ext cx="183173" cy="186359"/>
          <a:chOff x="12220755" y="9679557"/>
          <a:chExt cx="179717" cy="194094"/>
        </a:xfrm>
      </xdr:grpSpPr>
      <xdr:grpSp>
        <xdr:nvGrpSpPr>
          <xdr:cNvPr id="1538" name="グループ化 1537">
            <a:extLst>
              <a:ext uri="{FF2B5EF4-FFF2-40B4-BE49-F238E27FC236}">
                <a16:creationId xmlns:a16="http://schemas.microsoft.com/office/drawing/2014/main" id="{00000000-0008-0000-0500-00000206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40" name="直線コネクタ 1539">
              <a:extLst>
                <a:ext uri="{FF2B5EF4-FFF2-40B4-BE49-F238E27FC236}">
                  <a16:creationId xmlns:a16="http://schemas.microsoft.com/office/drawing/2014/main" id="{00000000-0008-0000-0500-00000406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41" name="直線コネクタ 1540">
              <a:extLst>
                <a:ext uri="{FF2B5EF4-FFF2-40B4-BE49-F238E27FC236}">
                  <a16:creationId xmlns:a16="http://schemas.microsoft.com/office/drawing/2014/main" id="{00000000-0008-0000-0500-00000506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39" name="正方形/長方形 1538">
            <a:extLst>
              <a:ext uri="{FF2B5EF4-FFF2-40B4-BE49-F238E27FC236}">
                <a16:creationId xmlns:a16="http://schemas.microsoft.com/office/drawing/2014/main" id="{00000000-0008-0000-0500-00000306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258</xdr:row>
      <xdr:rowOff>0</xdr:rowOff>
    </xdr:from>
    <xdr:to>
      <xdr:col>32</xdr:col>
      <xdr:colOff>955</xdr:colOff>
      <xdr:row>259</xdr:row>
      <xdr:rowOff>91109</xdr:rowOff>
    </xdr:to>
    <xdr:grpSp>
      <xdr:nvGrpSpPr>
        <xdr:cNvPr id="1542" name="グループ化 1541">
          <a:extLst>
            <a:ext uri="{FF2B5EF4-FFF2-40B4-BE49-F238E27FC236}">
              <a16:creationId xmlns:a16="http://schemas.microsoft.com/office/drawing/2014/main" id="{00000000-0008-0000-0500-000006060000}"/>
            </a:ext>
          </a:extLst>
        </xdr:cNvPr>
        <xdr:cNvGrpSpPr/>
      </xdr:nvGrpSpPr>
      <xdr:grpSpPr>
        <a:xfrm>
          <a:off x="5610225" y="24841200"/>
          <a:ext cx="181930" cy="186359"/>
          <a:chOff x="12220755" y="9679557"/>
          <a:chExt cx="179717" cy="194094"/>
        </a:xfrm>
      </xdr:grpSpPr>
      <xdr:grpSp>
        <xdr:nvGrpSpPr>
          <xdr:cNvPr id="1543" name="グループ化 1542">
            <a:extLst>
              <a:ext uri="{FF2B5EF4-FFF2-40B4-BE49-F238E27FC236}">
                <a16:creationId xmlns:a16="http://schemas.microsoft.com/office/drawing/2014/main" id="{00000000-0008-0000-0500-00000706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45" name="直線コネクタ 1544">
              <a:extLst>
                <a:ext uri="{FF2B5EF4-FFF2-40B4-BE49-F238E27FC236}">
                  <a16:creationId xmlns:a16="http://schemas.microsoft.com/office/drawing/2014/main" id="{00000000-0008-0000-0500-00000906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46" name="直線コネクタ 1545">
              <a:extLst>
                <a:ext uri="{FF2B5EF4-FFF2-40B4-BE49-F238E27FC236}">
                  <a16:creationId xmlns:a16="http://schemas.microsoft.com/office/drawing/2014/main" id="{00000000-0008-0000-0500-00000A06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44" name="正方形/長方形 1543">
            <a:extLst>
              <a:ext uri="{FF2B5EF4-FFF2-40B4-BE49-F238E27FC236}">
                <a16:creationId xmlns:a16="http://schemas.microsoft.com/office/drawing/2014/main" id="{00000000-0008-0000-0500-00000806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261</xdr:row>
      <xdr:rowOff>0</xdr:rowOff>
    </xdr:from>
    <xdr:to>
      <xdr:col>32</xdr:col>
      <xdr:colOff>0</xdr:colOff>
      <xdr:row>263</xdr:row>
      <xdr:rowOff>0</xdr:rowOff>
    </xdr:to>
    <xdr:cxnSp macro="">
      <xdr:nvCxnSpPr>
        <xdr:cNvPr id="1548" name="直線コネクタ 1547">
          <a:extLst>
            <a:ext uri="{FF2B5EF4-FFF2-40B4-BE49-F238E27FC236}">
              <a16:creationId xmlns:a16="http://schemas.microsoft.com/office/drawing/2014/main" id="{00000000-0008-0000-0500-00000C060000}"/>
            </a:ext>
          </a:extLst>
        </xdr:cNvPr>
        <xdr:cNvCxnSpPr/>
      </xdr:nvCxnSpPr>
      <xdr:spPr>
        <a:xfrm>
          <a:off x="5830957" y="26206174"/>
          <a:ext cx="0" cy="19878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955</xdr:colOff>
      <xdr:row>257</xdr:row>
      <xdr:rowOff>0</xdr:rowOff>
    </xdr:from>
    <xdr:to>
      <xdr:col>37</xdr:col>
      <xdr:colOff>2423</xdr:colOff>
      <xdr:row>257</xdr:row>
      <xdr:rowOff>0</xdr:rowOff>
    </xdr:to>
    <xdr:cxnSp macro="">
      <xdr:nvCxnSpPr>
        <xdr:cNvPr id="1549" name="直線コネクタ 1548">
          <a:extLst>
            <a:ext uri="{FF2B5EF4-FFF2-40B4-BE49-F238E27FC236}">
              <a16:creationId xmlns:a16="http://schemas.microsoft.com/office/drawing/2014/main" id="{00000000-0008-0000-0500-00000D060000}"/>
            </a:ext>
          </a:extLst>
        </xdr:cNvPr>
        <xdr:cNvCxnSpPr/>
      </xdr:nvCxnSpPr>
      <xdr:spPr>
        <a:xfrm>
          <a:off x="5831912" y="25808609"/>
          <a:ext cx="91255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955</xdr:colOff>
      <xdr:row>258</xdr:row>
      <xdr:rowOff>95250</xdr:rowOff>
    </xdr:from>
    <xdr:to>
      <xdr:col>37</xdr:col>
      <xdr:colOff>2410</xdr:colOff>
      <xdr:row>258</xdr:row>
      <xdr:rowOff>95250</xdr:rowOff>
    </xdr:to>
    <xdr:cxnSp macro="">
      <xdr:nvCxnSpPr>
        <xdr:cNvPr id="1550" name="直線コネクタ 1549">
          <a:extLst>
            <a:ext uri="{FF2B5EF4-FFF2-40B4-BE49-F238E27FC236}">
              <a16:creationId xmlns:a16="http://schemas.microsoft.com/office/drawing/2014/main" id="{00000000-0008-0000-0500-00000E060000}"/>
            </a:ext>
          </a:extLst>
        </xdr:cNvPr>
        <xdr:cNvCxnSpPr>
          <a:stCxn id="1544" idx="3"/>
          <a:endCxn id="1558" idx="1"/>
        </xdr:cNvCxnSpPr>
      </xdr:nvCxnSpPr>
      <xdr:spPr>
        <a:xfrm>
          <a:off x="5831912" y="26003250"/>
          <a:ext cx="912541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256</xdr:row>
      <xdr:rowOff>0</xdr:rowOff>
    </xdr:from>
    <xdr:to>
      <xdr:col>38</xdr:col>
      <xdr:colOff>0</xdr:colOff>
      <xdr:row>257</xdr:row>
      <xdr:rowOff>91109</xdr:rowOff>
    </xdr:to>
    <xdr:grpSp>
      <xdr:nvGrpSpPr>
        <xdr:cNvPr id="1551" name="グループ化 1550">
          <a:extLst>
            <a:ext uri="{FF2B5EF4-FFF2-40B4-BE49-F238E27FC236}">
              <a16:creationId xmlns:a16="http://schemas.microsoft.com/office/drawing/2014/main" id="{00000000-0008-0000-0500-00000F060000}"/>
            </a:ext>
          </a:extLst>
        </xdr:cNvPr>
        <xdr:cNvGrpSpPr/>
      </xdr:nvGrpSpPr>
      <xdr:grpSpPr>
        <a:xfrm>
          <a:off x="6696075" y="24650700"/>
          <a:ext cx="180975" cy="186359"/>
          <a:chOff x="12220755" y="9679557"/>
          <a:chExt cx="179717" cy="194094"/>
        </a:xfrm>
      </xdr:grpSpPr>
      <xdr:grpSp>
        <xdr:nvGrpSpPr>
          <xdr:cNvPr id="1552" name="グループ化 1551">
            <a:extLst>
              <a:ext uri="{FF2B5EF4-FFF2-40B4-BE49-F238E27FC236}">
                <a16:creationId xmlns:a16="http://schemas.microsoft.com/office/drawing/2014/main" id="{00000000-0008-0000-0500-00001006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54" name="直線コネクタ 1553">
              <a:extLst>
                <a:ext uri="{FF2B5EF4-FFF2-40B4-BE49-F238E27FC236}">
                  <a16:creationId xmlns:a16="http://schemas.microsoft.com/office/drawing/2014/main" id="{00000000-0008-0000-0500-00001206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55" name="直線コネクタ 1554">
              <a:extLst>
                <a:ext uri="{FF2B5EF4-FFF2-40B4-BE49-F238E27FC236}">
                  <a16:creationId xmlns:a16="http://schemas.microsoft.com/office/drawing/2014/main" id="{00000000-0008-0000-0500-00001306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53" name="正方形/長方形 1552">
            <a:extLst>
              <a:ext uri="{FF2B5EF4-FFF2-40B4-BE49-F238E27FC236}">
                <a16:creationId xmlns:a16="http://schemas.microsoft.com/office/drawing/2014/main" id="{00000000-0008-0000-0500-00001106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258</xdr:row>
      <xdr:rowOff>0</xdr:rowOff>
    </xdr:from>
    <xdr:to>
      <xdr:col>38</xdr:col>
      <xdr:colOff>0</xdr:colOff>
      <xdr:row>259</xdr:row>
      <xdr:rowOff>91109</xdr:rowOff>
    </xdr:to>
    <xdr:grpSp>
      <xdr:nvGrpSpPr>
        <xdr:cNvPr id="1556" name="グループ化 1555">
          <a:extLst>
            <a:ext uri="{FF2B5EF4-FFF2-40B4-BE49-F238E27FC236}">
              <a16:creationId xmlns:a16="http://schemas.microsoft.com/office/drawing/2014/main" id="{00000000-0008-0000-0500-000014060000}"/>
            </a:ext>
          </a:extLst>
        </xdr:cNvPr>
        <xdr:cNvGrpSpPr/>
      </xdr:nvGrpSpPr>
      <xdr:grpSpPr>
        <a:xfrm>
          <a:off x="6696075" y="24841200"/>
          <a:ext cx="180975" cy="186359"/>
          <a:chOff x="12220755" y="9679557"/>
          <a:chExt cx="179717" cy="194094"/>
        </a:xfrm>
      </xdr:grpSpPr>
      <xdr:grpSp>
        <xdr:nvGrpSpPr>
          <xdr:cNvPr id="1557" name="グループ化 1556">
            <a:extLst>
              <a:ext uri="{FF2B5EF4-FFF2-40B4-BE49-F238E27FC236}">
                <a16:creationId xmlns:a16="http://schemas.microsoft.com/office/drawing/2014/main" id="{00000000-0008-0000-0500-00001506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59" name="直線コネクタ 1558">
              <a:extLst>
                <a:ext uri="{FF2B5EF4-FFF2-40B4-BE49-F238E27FC236}">
                  <a16:creationId xmlns:a16="http://schemas.microsoft.com/office/drawing/2014/main" id="{00000000-0008-0000-0500-00001706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0" name="直線コネクタ 1559">
              <a:extLst>
                <a:ext uri="{FF2B5EF4-FFF2-40B4-BE49-F238E27FC236}">
                  <a16:creationId xmlns:a16="http://schemas.microsoft.com/office/drawing/2014/main" id="{00000000-0008-0000-0500-00001806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58" name="正方形/長方形 1557">
            <a:extLst>
              <a:ext uri="{FF2B5EF4-FFF2-40B4-BE49-F238E27FC236}">
                <a16:creationId xmlns:a16="http://schemas.microsoft.com/office/drawing/2014/main" id="{00000000-0008-0000-0500-00001606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66261</xdr:colOff>
      <xdr:row>263</xdr:row>
      <xdr:rowOff>0</xdr:rowOff>
    </xdr:from>
    <xdr:to>
      <xdr:col>34</xdr:col>
      <xdr:colOff>63884</xdr:colOff>
      <xdr:row>265</xdr:row>
      <xdr:rowOff>0</xdr:rowOff>
    </xdr:to>
    <xdr:sp macro="" textlink="">
      <xdr:nvSpPr>
        <xdr:cNvPr id="905" name="正方形/長方形 904">
          <a:extLst>
            <a:ext uri="{FF2B5EF4-FFF2-40B4-BE49-F238E27FC236}">
              <a16:creationId xmlns:a16="http://schemas.microsoft.com/office/drawing/2014/main" id="{00000000-0008-0000-0500-000089030000}"/>
            </a:ext>
          </a:extLst>
        </xdr:cNvPr>
        <xdr:cNvSpPr/>
      </xdr:nvSpPr>
      <xdr:spPr>
        <a:xfrm>
          <a:off x="6079435" y="25212261"/>
          <a:ext cx="179840" cy="1987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272</xdr:row>
      <xdr:rowOff>4140</xdr:rowOff>
    </xdr:from>
    <xdr:to>
      <xdr:col>32</xdr:col>
      <xdr:colOff>955</xdr:colOff>
      <xdr:row>274</xdr:row>
      <xdr:rowOff>0</xdr:rowOff>
    </xdr:to>
    <xdr:grpSp>
      <xdr:nvGrpSpPr>
        <xdr:cNvPr id="908" name="グループ化 907">
          <a:extLst>
            <a:ext uri="{FF2B5EF4-FFF2-40B4-BE49-F238E27FC236}">
              <a16:creationId xmlns:a16="http://schemas.microsoft.com/office/drawing/2014/main" id="{00000000-0008-0000-0500-00008C030000}"/>
            </a:ext>
          </a:extLst>
        </xdr:cNvPr>
        <xdr:cNvGrpSpPr/>
      </xdr:nvGrpSpPr>
      <xdr:grpSpPr>
        <a:xfrm>
          <a:off x="5610225" y="26178840"/>
          <a:ext cx="181930" cy="186360"/>
          <a:chOff x="12220755" y="9679557"/>
          <a:chExt cx="179717" cy="194094"/>
        </a:xfrm>
      </xdr:grpSpPr>
      <xdr:grpSp>
        <xdr:nvGrpSpPr>
          <xdr:cNvPr id="909" name="グループ化 908">
            <a:extLst>
              <a:ext uri="{FF2B5EF4-FFF2-40B4-BE49-F238E27FC236}">
                <a16:creationId xmlns:a16="http://schemas.microsoft.com/office/drawing/2014/main" id="{00000000-0008-0000-0500-00008D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11" name="直線コネクタ 910">
              <a:extLst>
                <a:ext uri="{FF2B5EF4-FFF2-40B4-BE49-F238E27FC236}">
                  <a16:creationId xmlns:a16="http://schemas.microsoft.com/office/drawing/2014/main" id="{00000000-0008-0000-0500-00008F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2" name="直線コネクタ 921">
              <a:extLst>
                <a:ext uri="{FF2B5EF4-FFF2-40B4-BE49-F238E27FC236}">
                  <a16:creationId xmlns:a16="http://schemas.microsoft.com/office/drawing/2014/main" id="{00000000-0008-0000-0500-00009A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10" name="正方形/長方形 909">
            <a:extLst>
              <a:ext uri="{FF2B5EF4-FFF2-40B4-BE49-F238E27FC236}">
                <a16:creationId xmlns:a16="http://schemas.microsoft.com/office/drawing/2014/main" id="{00000000-0008-0000-0500-00008E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1967</xdr:colOff>
      <xdr:row>272</xdr:row>
      <xdr:rowOff>0</xdr:rowOff>
    </xdr:from>
    <xdr:to>
      <xdr:col>33</xdr:col>
      <xdr:colOff>1286</xdr:colOff>
      <xdr:row>274</xdr:row>
      <xdr:rowOff>0</xdr:rowOff>
    </xdr:to>
    <xdr:grpSp>
      <xdr:nvGrpSpPr>
        <xdr:cNvPr id="923" name="グループ化 922">
          <a:extLst>
            <a:ext uri="{FF2B5EF4-FFF2-40B4-BE49-F238E27FC236}">
              <a16:creationId xmlns:a16="http://schemas.microsoft.com/office/drawing/2014/main" id="{00000000-0008-0000-0500-00009B030000}"/>
            </a:ext>
          </a:extLst>
        </xdr:cNvPr>
        <xdr:cNvGrpSpPr/>
      </xdr:nvGrpSpPr>
      <xdr:grpSpPr>
        <a:xfrm>
          <a:off x="5793167" y="26174700"/>
          <a:ext cx="180294" cy="190500"/>
          <a:chOff x="12220755" y="9679557"/>
          <a:chExt cx="179717" cy="194094"/>
        </a:xfrm>
      </xdr:grpSpPr>
      <xdr:grpSp>
        <xdr:nvGrpSpPr>
          <xdr:cNvPr id="924" name="グループ化 923">
            <a:extLst>
              <a:ext uri="{FF2B5EF4-FFF2-40B4-BE49-F238E27FC236}">
                <a16:creationId xmlns:a16="http://schemas.microsoft.com/office/drawing/2014/main" id="{00000000-0008-0000-0500-00009C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26" name="直線コネクタ 925">
              <a:extLst>
                <a:ext uri="{FF2B5EF4-FFF2-40B4-BE49-F238E27FC236}">
                  <a16:creationId xmlns:a16="http://schemas.microsoft.com/office/drawing/2014/main" id="{00000000-0008-0000-0500-00009E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9" name="直線コネクタ 958">
              <a:extLst>
                <a:ext uri="{FF2B5EF4-FFF2-40B4-BE49-F238E27FC236}">
                  <a16:creationId xmlns:a16="http://schemas.microsoft.com/office/drawing/2014/main" id="{00000000-0008-0000-0500-0000BF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25" name="正方形/長方形 924">
            <a:extLst>
              <a:ext uri="{FF2B5EF4-FFF2-40B4-BE49-F238E27FC236}">
                <a16:creationId xmlns:a16="http://schemas.microsoft.com/office/drawing/2014/main" id="{00000000-0008-0000-0500-00009D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268</xdr:row>
      <xdr:rowOff>8283</xdr:rowOff>
    </xdr:from>
    <xdr:to>
      <xdr:col>32</xdr:col>
      <xdr:colOff>955</xdr:colOff>
      <xdr:row>270</xdr:row>
      <xdr:rowOff>0</xdr:rowOff>
    </xdr:to>
    <xdr:grpSp>
      <xdr:nvGrpSpPr>
        <xdr:cNvPr id="960" name="グループ化 959">
          <a:extLst>
            <a:ext uri="{FF2B5EF4-FFF2-40B4-BE49-F238E27FC236}">
              <a16:creationId xmlns:a16="http://schemas.microsoft.com/office/drawing/2014/main" id="{00000000-0008-0000-0500-0000C0030000}"/>
            </a:ext>
          </a:extLst>
        </xdr:cNvPr>
        <xdr:cNvGrpSpPr/>
      </xdr:nvGrpSpPr>
      <xdr:grpSpPr>
        <a:xfrm>
          <a:off x="5610225" y="25801983"/>
          <a:ext cx="181930" cy="182217"/>
          <a:chOff x="12220755" y="9679557"/>
          <a:chExt cx="179717" cy="194094"/>
        </a:xfrm>
      </xdr:grpSpPr>
      <xdr:grpSp>
        <xdr:nvGrpSpPr>
          <xdr:cNvPr id="962" name="グループ化 961">
            <a:extLst>
              <a:ext uri="{FF2B5EF4-FFF2-40B4-BE49-F238E27FC236}">
                <a16:creationId xmlns:a16="http://schemas.microsoft.com/office/drawing/2014/main" id="{00000000-0008-0000-0500-0000C2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64" name="直線コネクタ 963">
              <a:extLst>
                <a:ext uri="{FF2B5EF4-FFF2-40B4-BE49-F238E27FC236}">
                  <a16:creationId xmlns:a16="http://schemas.microsoft.com/office/drawing/2014/main" id="{00000000-0008-0000-0500-0000C4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5" name="直線コネクタ 964">
              <a:extLst>
                <a:ext uri="{FF2B5EF4-FFF2-40B4-BE49-F238E27FC236}">
                  <a16:creationId xmlns:a16="http://schemas.microsoft.com/office/drawing/2014/main" id="{00000000-0008-0000-0500-0000C5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63" name="正方形/長方形 962">
            <a:extLst>
              <a:ext uri="{FF2B5EF4-FFF2-40B4-BE49-F238E27FC236}">
                <a16:creationId xmlns:a16="http://schemas.microsoft.com/office/drawing/2014/main" id="{00000000-0008-0000-0500-0000C3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270</xdr:row>
      <xdr:rowOff>0</xdr:rowOff>
    </xdr:from>
    <xdr:to>
      <xdr:col>32</xdr:col>
      <xdr:colOff>955</xdr:colOff>
      <xdr:row>271</xdr:row>
      <xdr:rowOff>91109</xdr:rowOff>
    </xdr:to>
    <xdr:grpSp>
      <xdr:nvGrpSpPr>
        <xdr:cNvPr id="966" name="グループ化 965">
          <a:extLst>
            <a:ext uri="{FF2B5EF4-FFF2-40B4-BE49-F238E27FC236}">
              <a16:creationId xmlns:a16="http://schemas.microsoft.com/office/drawing/2014/main" id="{00000000-0008-0000-0500-0000C6030000}"/>
            </a:ext>
          </a:extLst>
        </xdr:cNvPr>
        <xdr:cNvGrpSpPr/>
      </xdr:nvGrpSpPr>
      <xdr:grpSpPr>
        <a:xfrm>
          <a:off x="5610225" y="25984200"/>
          <a:ext cx="181930" cy="186359"/>
          <a:chOff x="12220755" y="9679557"/>
          <a:chExt cx="179717" cy="194094"/>
        </a:xfrm>
      </xdr:grpSpPr>
      <xdr:grpSp>
        <xdr:nvGrpSpPr>
          <xdr:cNvPr id="998" name="グループ化 997">
            <a:extLst>
              <a:ext uri="{FF2B5EF4-FFF2-40B4-BE49-F238E27FC236}">
                <a16:creationId xmlns:a16="http://schemas.microsoft.com/office/drawing/2014/main" id="{00000000-0008-0000-0500-0000E603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00" name="直線コネクタ 999">
              <a:extLst>
                <a:ext uri="{FF2B5EF4-FFF2-40B4-BE49-F238E27FC236}">
                  <a16:creationId xmlns:a16="http://schemas.microsoft.com/office/drawing/2014/main" id="{00000000-0008-0000-0500-0000E803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1" name="直線コネクタ 1000">
              <a:extLst>
                <a:ext uri="{FF2B5EF4-FFF2-40B4-BE49-F238E27FC236}">
                  <a16:creationId xmlns:a16="http://schemas.microsoft.com/office/drawing/2014/main" id="{00000000-0008-0000-0500-0000E903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99" name="正方形/長方形 998">
            <a:extLst>
              <a:ext uri="{FF2B5EF4-FFF2-40B4-BE49-F238E27FC236}">
                <a16:creationId xmlns:a16="http://schemas.microsoft.com/office/drawing/2014/main" id="{00000000-0008-0000-0500-0000E703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268</xdr:row>
      <xdr:rowOff>0</xdr:rowOff>
    </xdr:from>
    <xdr:to>
      <xdr:col>32</xdr:col>
      <xdr:colOff>181536</xdr:colOff>
      <xdr:row>270</xdr:row>
      <xdr:rowOff>0</xdr:rowOff>
    </xdr:to>
    <xdr:grpSp>
      <xdr:nvGrpSpPr>
        <xdr:cNvPr id="1029" name="グループ化 1028">
          <a:extLst>
            <a:ext uri="{FF2B5EF4-FFF2-40B4-BE49-F238E27FC236}">
              <a16:creationId xmlns:a16="http://schemas.microsoft.com/office/drawing/2014/main" id="{00000000-0008-0000-0500-000005040000}"/>
            </a:ext>
          </a:extLst>
        </xdr:cNvPr>
        <xdr:cNvGrpSpPr/>
      </xdr:nvGrpSpPr>
      <xdr:grpSpPr>
        <a:xfrm>
          <a:off x="5791200" y="25793700"/>
          <a:ext cx="181536" cy="190500"/>
          <a:chOff x="12220755" y="9679557"/>
          <a:chExt cx="179717" cy="194094"/>
        </a:xfrm>
      </xdr:grpSpPr>
      <xdr:grpSp>
        <xdr:nvGrpSpPr>
          <xdr:cNvPr id="1030" name="グループ化 1029">
            <a:extLst>
              <a:ext uri="{FF2B5EF4-FFF2-40B4-BE49-F238E27FC236}">
                <a16:creationId xmlns:a16="http://schemas.microsoft.com/office/drawing/2014/main" id="{00000000-0008-0000-0500-000006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32" name="直線コネクタ 1031">
              <a:extLst>
                <a:ext uri="{FF2B5EF4-FFF2-40B4-BE49-F238E27FC236}">
                  <a16:creationId xmlns:a16="http://schemas.microsoft.com/office/drawing/2014/main" id="{00000000-0008-0000-0500-000008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33" name="直線コネクタ 1032">
              <a:extLst>
                <a:ext uri="{FF2B5EF4-FFF2-40B4-BE49-F238E27FC236}">
                  <a16:creationId xmlns:a16="http://schemas.microsoft.com/office/drawing/2014/main" id="{00000000-0008-0000-0500-000009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1" name="正方形/長方形 1030">
            <a:extLst>
              <a:ext uri="{FF2B5EF4-FFF2-40B4-BE49-F238E27FC236}">
                <a16:creationId xmlns:a16="http://schemas.microsoft.com/office/drawing/2014/main" id="{00000000-0008-0000-0500-000007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269</xdr:row>
      <xdr:rowOff>0</xdr:rowOff>
    </xdr:from>
    <xdr:to>
      <xdr:col>32</xdr:col>
      <xdr:colOff>0</xdr:colOff>
      <xdr:row>271</xdr:row>
      <xdr:rowOff>0</xdr:rowOff>
    </xdr:to>
    <xdr:cxnSp macro="">
      <xdr:nvCxnSpPr>
        <xdr:cNvPr id="1042" name="直線コネクタ 1041">
          <a:extLst>
            <a:ext uri="{FF2B5EF4-FFF2-40B4-BE49-F238E27FC236}">
              <a16:creationId xmlns:a16="http://schemas.microsoft.com/office/drawing/2014/main" id="{00000000-0008-0000-0500-000012040000}"/>
            </a:ext>
          </a:extLst>
        </xdr:cNvPr>
        <xdr:cNvCxnSpPr/>
      </xdr:nvCxnSpPr>
      <xdr:spPr>
        <a:xfrm>
          <a:off x="5830957" y="27001304"/>
          <a:ext cx="0" cy="19878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282</xdr:row>
      <xdr:rowOff>0</xdr:rowOff>
    </xdr:from>
    <xdr:to>
      <xdr:col>14</xdr:col>
      <xdr:colOff>2700</xdr:colOff>
      <xdr:row>284</xdr:row>
      <xdr:rowOff>4141</xdr:rowOff>
    </xdr:to>
    <xdr:grpSp>
      <xdr:nvGrpSpPr>
        <xdr:cNvPr id="1043" name="グループ化 1042">
          <a:extLst>
            <a:ext uri="{FF2B5EF4-FFF2-40B4-BE49-F238E27FC236}">
              <a16:creationId xmlns:a16="http://schemas.microsoft.com/office/drawing/2014/main" id="{00000000-0008-0000-0500-000013040000}"/>
            </a:ext>
          </a:extLst>
        </xdr:cNvPr>
        <xdr:cNvGrpSpPr/>
      </xdr:nvGrpSpPr>
      <xdr:grpSpPr>
        <a:xfrm>
          <a:off x="2352675" y="27127200"/>
          <a:ext cx="183675" cy="194641"/>
          <a:chOff x="926325" y="196964"/>
          <a:chExt cx="235908" cy="200601"/>
        </a:xfrm>
      </xdr:grpSpPr>
      <xdr:sp macro="" textlink="">
        <xdr:nvSpPr>
          <xdr:cNvPr id="1044" name="楕円 1043">
            <a:extLst>
              <a:ext uri="{FF2B5EF4-FFF2-40B4-BE49-F238E27FC236}">
                <a16:creationId xmlns:a16="http://schemas.microsoft.com/office/drawing/2014/main" id="{00000000-0008-0000-0500-00001404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45" name="直線コネクタ 1044">
            <a:extLst>
              <a:ext uri="{FF2B5EF4-FFF2-40B4-BE49-F238E27FC236}">
                <a16:creationId xmlns:a16="http://schemas.microsoft.com/office/drawing/2014/main" id="{00000000-0008-0000-0500-00001504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6" name="直線コネクタ 1045">
            <a:extLst>
              <a:ext uri="{FF2B5EF4-FFF2-40B4-BE49-F238E27FC236}">
                <a16:creationId xmlns:a16="http://schemas.microsoft.com/office/drawing/2014/main" id="{00000000-0008-0000-0500-00001604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1" name="正方形/長方形 1050">
            <a:extLst>
              <a:ext uri="{FF2B5EF4-FFF2-40B4-BE49-F238E27FC236}">
                <a16:creationId xmlns:a16="http://schemas.microsoft.com/office/drawing/2014/main" id="{00000000-0008-0000-0500-00001B04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2" name="正方形/長方形 1051">
            <a:extLst>
              <a:ext uri="{FF2B5EF4-FFF2-40B4-BE49-F238E27FC236}">
                <a16:creationId xmlns:a16="http://schemas.microsoft.com/office/drawing/2014/main" id="{00000000-0008-0000-0500-00001C04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285</xdr:row>
      <xdr:rowOff>91109</xdr:rowOff>
    </xdr:from>
    <xdr:to>
      <xdr:col>14</xdr:col>
      <xdr:colOff>2700</xdr:colOff>
      <xdr:row>288</xdr:row>
      <xdr:rowOff>0</xdr:rowOff>
    </xdr:to>
    <xdr:grpSp>
      <xdr:nvGrpSpPr>
        <xdr:cNvPr id="1053" name="グループ化 1052">
          <a:extLst>
            <a:ext uri="{FF2B5EF4-FFF2-40B4-BE49-F238E27FC236}">
              <a16:creationId xmlns:a16="http://schemas.microsoft.com/office/drawing/2014/main" id="{00000000-0008-0000-0500-00001D040000}"/>
            </a:ext>
          </a:extLst>
        </xdr:cNvPr>
        <xdr:cNvGrpSpPr/>
      </xdr:nvGrpSpPr>
      <xdr:grpSpPr>
        <a:xfrm>
          <a:off x="2352675" y="27504059"/>
          <a:ext cx="183675" cy="194641"/>
          <a:chOff x="926325" y="196964"/>
          <a:chExt cx="235908" cy="200601"/>
        </a:xfrm>
      </xdr:grpSpPr>
      <xdr:sp macro="" textlink="">
        <xdr:nvSpPr>
          <xdr:cNvPr id="1054" name="楕円 1053">
            <a:extLst>
              <a:ext uri="{FF2B5EF4-FFF2-40B4-BE49-F238E27FC236}">
                <a16:creationId xmlns:a16="http://schemas.microsoft.com/office/drawing/2014/main" id="{00000000-0008-0000-0500-00001E04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55" name="直線コネクタ 1054">
            <a:extLst>
              <a:ext uri="{FF2B5EF4-FFF2-40B4-BE49-F238E27FC236}">
                <a16:creationId xmlns:a16="http://schemas.microsoft.com/office/drawing/2014/main" id="{00000000-0008-0000-0500-00001F04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6" name="直線コネクタ 1055">
            <a:extLst>
              <a:ext uri="{FF2B5EF4-FFF2-40B4-BE49-F238E27FC236}">
                <a16:creationId xmlns:a16="http://schemas.microsoft.com/office/drawing/2014/main" id="{00000000-0008-0000-0500-00002004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7" name="正方形/長方形 1056">
            <a:extLst>
              <a:ext uri="{FF2B5EF4-FFF2-40B4-BE49-F238E27FC236}">
                <a16:creationId xmlns:a16="http://schemas.microsoft.com/office/drawing/2014/main" id="{00000000-0008-0000-0500-00002104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8" name="正方形/長方形 1057">
            <a:extLst>
              <a:ext uri="{FF2B5EF4-FFF2-40B4-BE49-F238E27FC236}">
                <a16:creationId xmlns:a16="http://schemas.microsoft.com/office/drawing/2014/main" id="{00000000-0008-0000-0500-00002204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284</xdr:row>
      <xdr:rowOff>4141</xdr:rowOff>
    </xdr:from>
    <xdr:to>
      <xdr:col>13</xdr:col>
      <xdr:colOff>182217</xdr:colOff>
      <xdr:row>286</xdr:row>
      <xdr:rowOff>0</xdr:rowOff>
    </xdr:to>
    <xdr:grpSp>
      <xdr:nvGrpSpPr>
        <xdr:cNvPr id="1059" name="グループ化 1058">
          <a:extLst>
            <a:ext uri="{FF2B5EF4-FFF2-40B4-BE49-F238E27FC236}">
              <a16:creationId xmlns:a16="http://schemas.microsoft.com/office/drawing/2014/main" id="{00000000-0008-0000-0500-000023040000}"/>
            </a:ext>
          </a:extLst>
        </xdr:cNvPr>
        <xdr:cNvGrpSpPr/>
      </xdr:nvGrpSpPr>
      <xdr:grpSpPr>
        <a:xfrm>
          <a:off x="2352675" y="27321841"/>
          <a:ext cx="182217" cy="186359"/>
          <a:chOff x="12220755" y="9679557"/>
          <a:chExt cx="179717" cy="194094"/>
        </a:xfrm>
      </xdr:grpSpPr>
      <xdr:grpSp>
        <xdr:nvGrpSpPr>
          <xdr:cNvPr id="1060" name="グループ化 1059">
            <a:extLst>
              <a:ext uri="{FF2B5EF4-FFF2-40B4-BE49-F238E27FC236}">
                <a16:creationId xmlns:a16="http://schemas.microsoft.com/office/drawing/2014/main" id="{00000000-0008-0000-0500-000024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80" name="直線コネクタ 1079">
              <a:extLst>
                <a:ext uri="{FF2B5EF4-FFF2-40B4-BE49-F238E27FC236}">
                  <a16:creationId xmlns:a16="http://schemas.microsoft.com/office/drawing/2014/main" id="{00000000-0008-0000-0500-000038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81" name="直線コネクタ 1080">
              <a:extLst>
                <a:ext uri="{FF2B5EF4-FFF2-40B4-BE49-F238E27FC236}">
                  <a16:creationId xmlns:a16="http://schemas.microsoft.com/office/drawing/2014/main" id="{00000000-0008-0000-0500-000039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69" name="正方形/長方形 1068">
            <a:extLst>
              <a:ext uri="{FF2B5EF4-FFF2-40B4-BE49-F238E27FC236}">
                <a16:creationId xmlns:a16="http://schemas.microsoft.com/office/drawing/2014/main" id="{00000000-0008-0000-0500-00002D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283</xdr:row>
      <xdr:rowOff>0</xdr:rowOff>
    </xdr:from>
    <xdr:to>
      <xdr:col>15</xdr:col>
      <xdr:colOff>1967</xdr:colOff>
      <xdr:row>283</xdr:row>
      <xdr:rowOff>0</xdr:rowOff>
    </xdr:to>
    <xdr:cxnSp macro="">
      <xdr:nvCxnSpPr>
        <xdr:cNvPr id="1082" name="直線コネクタ 1081">
          <a:extLst>
            <a:ext uri="{FF2B5EF4-FFF2-40B4-BE49-F238E27FC236}">
              <a16:creationId xmlns:a16="http://schemas.microsoft.com/office/drawing/2014/main" id="{00000000-0008-0000-0500-00003A040000}"/>
            </a:ext>
          </a:extLst>
        </xdr:cNvPr>
        <xdr:cNvCxnSpPr/>
      </xdr:nvCxnSpPr>
      <xdr:spPr>
        <a:xfrm>
          <a:off x="2551043" y="26007391"/>
          <a:ext cx="18418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284</xdr:row>
      <xdr:rowOff>92927</xdr:rowOff>
    </xdr:from>
    <xdr:to>
      <xdr:col>15</xdr:col>
      <xdr:colOff>1967</xdr:colOff>
      <xdr:row>284</xdr:row>
      <xdr:rowOff>92927</xdr:rowOff>
    </xdr:to>
    <xdr:cxnSp macro="">
      <xdr:nvCxnSpPr>
        <xdr:cNvPr id="1083" name="直線コネクタ 1082">
          <a:extLst>
            <a:ext uri="{FF2B5EF4-FFF2-40B4-BE49-F238E27FC236}">
              <a16:creationId xmlns:a16="http://schemas.microsoft.com/office/drawing/2014/main" id="{00000000-0008-0000-0500-00003B040000}"/>
            </a:ext>
          </a:extLst>
        </xdr:cNvPr>
        <xdr:cNvCxnSpPr/>
      </xdr:nvCxnSpPr>
      <xdr:spPr>
        <a:xfrm flipV="1">
          <a:off x="2553010" y="26199710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286</xdr:row>
      <xdr:rowOff>92927</xdr:rowOff>
    </xdr:from>
    <xdr:to>
      <xdr:col>15</xdr:col>
      <xdr:colOff>1968</xdr:colOff>
      <xdr:row>286</xdr:row>
      <xdr:rowOff>92927</xdr:rowOff>
    </xdr:to>
    <xdr:cxnSp macro="">
      <xdr:nvCxnSpPr>
        <xdr:cNvPr id="1084" name="直線コネクタ 1083">
          <a:extLst>
            <a:ext uri="{FF2B5EF4-FFF2-40B4-BE49-F238E27FC236}">
              <a16:creationId xmlns:a16="http://schemas.microsoft.com/office/drawing/2014/main" id="{00000000-0008-0000-0500-00003C040000}"/>
            </a:ext>
          </a:extLst>
        </xdr:cNvPr>
        <xdr:cNvCxnSpPr/>
      </xdr:nvCxnSpPr>
      <xdr:spPr>
        <a:xfrm>
          <a:off x="2553010" y="26398492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283</xdr:row>
      <xdr:rowOff>0</xdr:rowOff>
    </xdr:from>
    <xdr:to>
      <xdr:col>15</xdr:col>
      <xdr:colOff>1968</xdr:colOff>
      <xdr:row>286</xdr:row>
      <xdr:rowOff>92927</xdr:rowOff>
    </xdr:to>
    <xdr:cxnSp macro="">
      <xdr:nvCxnSpPr>
        <xdr:cNvPr id="1085" name="直線コネクタ 1084">
          <a:extLst>
            <a:ext uri="{FF2B5EF4-FFF2-40B4-BE49-F238E27FC236}">
              <a16:creationId xmlns:a16="http://schemas.microsoft.com/office/drawing/2014/main" id="{00000000-0008-0000-0500-00003D040000}"/>
            </a:ext>
          </a:extLst>
        </xdr:cNvPr>
        <xdr:cNvCxnSpPr/>
      </xdr:nvCxnSpPr>
      <xdr:spPr>
        <a:xfrm>
          <a:off x="2735228" y="26007391"/>
          <a:ext cx="1" cy="3911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284</xdr:row>
      <xdr:rowOff>0</xdr:rowOff>
    </xdr:from>
    <xdr:to>
      <xdr:col>16</xdr:col>
      <xdr:colOff>1286</xdr:colOff>
      <xdr:row>286</xdr:row>
      <xdr:rowOff>0</xdr:rowOff>
    </xdr:to>
    <xdr:grpSp>
      <xdr:nvGrpSpPr>
        <xdr:cNvPr id="1086" name="グループ化 1085">
          <a:extLst>
            <a:ext uri="{FF2B5EF4-FFF2-40B4-BE49-F238E27FC236}">
              <a16:creationId xmlns:a16="http://schemas.microsoft.com/office/drawing/2014/main" id="{00000000-0008-0000-0500-00003E040000}"/>
            </a:ext>
          </a:extLst>
        </xdr:cNvPr>
        <xdr:cNvGrpSpPr/>
      </xdr:nvGrpSpPr>
      <xdr:grpSpPr>
        <a:xfrm>
          <a:off x="2716592" y="27317700"/>
          <a:ext cx="180294" cy="190500"/>
          <a:chOff x="12220755" y="9679557"/>
          <a:chExt cx="179717" cy="194094"/>
        </a:xfrm>
      </xdr:grpSpPr>
      <xdr:grpSp>
        <xdr:nvGrpSpPr>
          <xdr:cNvPr id="1087" name="グループ化 1086">
            <a:extLst>
              <a:ext uri="{FF2B5EF4-FFF2-40B4-BE49-F238E27FC236}">
                <a16:creationId xmlns:a16="http://schemas.microsoft.com/office/drawing/2014/main" id="{00000000-0008-0000-0500-00003F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89" name="直線コネクタ 1088">
              <a:extLst>
                <a:ext uri="{FF2B5EF4-FFF2-40B4-BE49-F238E27FC236}">
                  <a16:creationId xmlns:a16="http://schemas.microsoft.com/office/drawing/2014/main" id="{00000000-0008-0000-0500-000041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90" name="直線コネクタ 1089">
              <a:extLst>
                <a:ext uri="{FF2B5EF4-FFF2-40B4-BE49-F238E27FC236}">
                  <a16:creationId xmlns:a16="http://schemas.microsoft.com/office/drawing/2014/main" id="{00000000-0008-0000-0500-000042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88" name="正方形/長方形 1087">
            <a:extLst>
              <a:ext uri="{FF2B5EF4-FFF2-40B4-BE49-F238E27FC236}">
                <a16:creationId xmlns:a16="http://schemas.microsoft.com/office/drawing/2014/main" id="{00000000-0008-0000-0500-000040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280</xdr:row>
      <xdr:rowOff>4140</xdr:rowOff>
    </xdr:from>
    <xdr:to>
      <xdr:col>13</xdr:col>
      <xdr:colOff>182217</xdr:colOff>
      <xdr:row>282</xdr:row>
      <xdr:rowOff>0</xdr:rowOff>
    </xdr:to>
    <xdr:grpSp>
      <xdr:nvGrpSpPr>
        <xdr:cNvPr id="1091" name="グループ化 1090">
          <a:extLst>
            <a:ext uri="{FF2B5EF4-FFF2-40B4-BE49-F238E27FC236}">
              <a16:creationId xmlns:a16="http://schemas.microsoft.com/office/drawing/2014/main" id="{00000000-0008-0000-0500-000043040000}"/>
            </a:ext>
          </a:extLst>
        </xdr:cNvPr>
        <xdr:cNvGrpSpPr/>
      </xdr:nvGrpSpPr>
      <xdr:grpSpPr>
        <a:xfrm>
          <a:off x="2352675" y="26940840"/>
          <a:ext cx="182217" cy="186360"/>
          <a:chOff x="12220755" y="9679557"/>
          <a:chExt cx="179717" cy="194094"/>
        </a:xfrm>
      </xdr:grpSpPr>
      <xdr:grpSp>
        <xdr:nvGrpSpPr>
          <xdr:cNvPr id="1092" name="グループ化 1091">
            <a:extLst>
              <a:ext uri="{FF2B5EF4-FFF2-40B4-BE49-F238E27FC236}">
                <a16:creationId xmlns:a16="http://schemas.microsoft.com/office/drawing/2014/main" id="{00000000-0008-0000-0500-000044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94" name="直線コネクタ 1093">
              <a:extLst>
                <a:ext uri="{FF2B5EF4-FFF2-40B4-BE49-F238E27FC236}">
                  <a16:creationId xmlns:a16="http://schemas.microsoft.com/office/drawing/2014/main" id="{00000000-0008-0000-0500-000046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95" name="直線コネクタ 1094">
              <a:extLst>
                <a:ext uri="{FF2B5EF4-FFF2-40B4-BE49-F238E27FC236}">
                  <a16:creationId xmlns:a16="http://schemas.microsoft.com/office/drawing/2014/main" id="{00000000-0008-0000-0500-000047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3" name="正方形/長方形 1092">
            <a:extLst>
              <a:ext uri="{FF2B5EF4-FFF2-40B4-BE49-F238E27FC236}">
                <a16:creationId xmlns:a16="http://schemas.microsoft.com/office/drawing/2014/main" id="{00000000-0008-0000-0500-000045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278</xdr:row>
      <xdr:rowOff>4141</xdr:rowOff>
    </xdr:from>
    <xdr:to>
      <xdr:col>13</xdr:col>
      <xdr:colOff>182217</xdr:colOff>
      <xdr:row>280</xdr:row>
      <xdr:rowOff>0</xdr:rowOff>
    </xdr:to>
    <xdr:grpSp>
      <xdr:nvGrpSpPr>
        <xdr:cNvPr id="1096" name="グループ化 1095">
          <a:extLst>
            <a:ext uri="{FF2B5EF4-FFF2-40B4-BE49-F238E27FC236}">
              <a16:creationId xmlns:a16="http://schemas.microsoft.com/office/drawing/2014/main" id="{00000000-0008-0000-0500-000048040000}"/>
            </a:ext>
          </a:extLst>
        </xdr:cNvPr>
        <xdr:cNvGrpSpPr/>
      </xdr:nvGrpSpPr>
      <xdr:grpSpPr>
        <a:xfrm>
          <a:off x="2352675" y="26750341"/>
          <a:ext cx="182217" cy="186359"/>
          <a:chOff x="12220755" y="9679557"/>
          <a:chExt cx="179717" cy="194094"/>
        </a:xfrm>
      </xdr:grpSpPr>
      <xdr:grpSp>
        <xdr:nvGrpSpPr>
          <xdr:cNvPr id="1097" name="グループ化 1096">
            <a:extLst>
              <a:ext uri="{FF2B5EF4-FFF2-40B4-BE49-F238E27FC236}">
                <a16:creationId xmlns:a16="http://schemas.microsoft.com/office/drawing/2014/main" id="{00000000-0008-0000-0500-000049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99" name="直線コネクタ 1098">
              <a:extLst>
                <a:ext uri="{FF2B5EF4-FFF2-40B4-BE49-F238E27FC236}">
                  <a16:creationId xmlns:a16="http://schemas.microsoft.com/office/drawing/2014/main" id="{00000000-0008-0000-0500-00004B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0" name="直線コネクタ 1099">
              <a:extLst>
                <a:ext uri="{FF2B5EF4-FFF2-40B4-BE49-F238E27FC236}">
                  <a16:creationId xmlns:a16="http://schemas.microsoft.com/office/drawing/2014/main" id="{00000000-0008-0000-0500-00004C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8" name="正方形/長方形 1097">
            <a:extLst>
              <a:ext uri="{FF2B5EF4-FFF2-40B4-BE49-F238E27FC236}">
                <a16:creationId xmlns:a16="http://schemas.microsoft.com/office/drawing/2014/main" id="{00000000-0008-0000-0500-00004A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182216</xdr:colOff>
      <xdr:row>279</xdr:row>
      <xdr:rowOff>0</xdr:rowOff>
    </xdr:from>
    <xdr:to>
      <xdr:col>15</xdr:col>
      <xdr:colOff>0</xdr:colOff>
      <xdr:row>279</xdr:row>
      <xdr:rowOff>0</xdr:rowOff>
    </xdr:to>
    <xdr:cxnSp macro="">
      <xdr:nvCxnSpPr>
        <xdr:cNvPr id="1102" name="直線コネクタ 1101">
          <a:extLst>
            <a:ext uri="{FF2B5EF4-FFF2-40B4-BE49-F238E27FC236}">
              <a16:creationId xmlns:a16="http://schemas.microsoft.com/office/drawing/2014/main" id="{00000000-0008-0000-0500-00004E040000}"/>
            </a:ext>
          </a:extLst>
        </xdr:cNvPr>
        <xdr:cNvCxnSpPr/>
      </xdr:nvCxnSpPr>
      <xdr:spPr>
        <a:xfrm>
          <a:off x="2551042" y="27995217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278</xdr:row>
      <xdr:rowOff>0</xdr:rowOff>
    </xdr:from>
    <xdr:to>
      <xdr:col>16</xdr:col>
      <xdr:colOff>0</xdr:colOff>
      <xdr:row>279</xdr:row>
      <xdr:rowOff>95251</xdr:rowOff>
    </xdr:to>
    <xdr:grpSp>
      <xdr:nvGrpSpPr>
        <xdr:cNvPr id="1103" name="グループ化 1102">
          <a:extLst>
            <a:ext uri="{FF2B5EF4-FFF2-40B4-BE49-F238E27FC236}">
              <a16:creationId xmlns:a16="http://schemas.microsoft.com/office/drawing/2014/main" id="{00000000-0008-0000-0500-00004F040000}"/>
            </a:ext>
          </a:extLst>
        </xdr:cNvPr>
        <xdr:cNvGrpSpPr/>
      </xdr:nvGrpSpPr>
      <xdr:grpSpPr>
        <a:xfrm>
          <a:off x="2714625" y="26746200"/>
          <a:ext cx="180975" cy="190501"/>
          <a:chOff x="12220755" y="9679557"/>
          <a:chExt cx="179717" cy="194094"/>
        </a:xfrm>
      </xdr:grpSpPr>
      <xdr:grpSp>
        <xdr:nvGrpSpPr>
          <xdr:cNvPr id="1104" name="グループ化 1103">
            <a:extLst>
              <a:ext uri="{FF2B5EF4-FFF2-40B4-BE49-F238E27FC236}">
                <a16:creationId xmlns:a16="http://schemas.microsoft.com/office/drawing/2014/main" id="{00000000-0008-0000-0500-000050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06" name="直線コネクタ 1105">
              <a:extLst>
                <a:ext uri="{FF2B5EF4-FFF2-40B4-BE49-F238E27FC236}">
                  <a16:creationId xmlns:a16="http://schemas.microsoft.com/office/drawing/2014/main" id="{00000000-0008-0000-0500-000052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7" name="直線コネクタ 1106">
              <a:extLst>
                <a:ext uri="{FF2B5EF4-FFF2-40B4-BE49-F238E27FC236}">
                  <a16:creationId xmlns:a16="http://schemas.microsoft.com/office/drawing/2014/main" id="{00000000-0008-0000-0500-000053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05" name="正方形/長方形 1104">
            <a:extLst>
              <a:ext uri="{FF2B5EF4-FFF2-40B4-BE49-F238E27FC236}">
                <a16:creationId xmlns:a16="http://schemas.microsoft.com/office/drawing/2014/main" id="{00000000-0008-0000-0500-000051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284</xdr:row>
      <xdr:rowOff>0</xdr:rowOff>
    </xdr:from>
    <xdr:to>
      <xdr:col>32</xdr:col>
      <xdr:colOff>2700</xdr:colOff>
      <xdr:row>286</xdr:row>
      <xdr:rowOff>4141</xdr:rowOff>
    </xdr:to>
    <xdr:grpSp>
      <xdr:nvGrpSpPr>
        <xdr:cNvPr id="1108" name="グループ化 1107">
          <a:extLst>
            <a:ext uri="{FF2B5EF4-FFF2-40B4-BE49-F238E27FC236}">
              <a16:creationId xmlns:a16="http://schemas.microsoft.com/office/drawing/2014/main" id="{00000000-0008-0000-0500-000054040000}"/>
            </a:ext>
          </a:extLst>
        </xdr:cNvPr>
        <xdr:cNvGrpSpPr/>
      </xdr:nvGrpSpPr>
      <xdr:grpSpPr>
        <a:xfrm>
          <a:off x="5610225" y="27317700"/>
          <a:ext cx="183675" cy="194641"/>
          <a:chOff x="926325" y="196964"/>
          <a:chExt cx="235908" cy="200601"/>
        </a:xfrm>
      </xdr:grpSpPr>
      <xdr:sp macro="" textlink="">
        <xdr:nvSpPr>
          <xdr:cNvPr id="1109" name="楕円 1108">
            <a:extLst>
              <a:ext uri="{FF2B5EF4-FFF2-40B4-BE49-F238E27FC236}">
                <a16:creationId xmlns:a16="http://schemas.microsoft.com/office/drawing/2014/main" id="{00000000-0008-0000-0500-00005504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10" name="直線コネクタ 1109">
            <a:extLst>
              <a:ext uri="{FF2B5EF4-FFF2-40B4-BE49-F238E27FC236}">
                <a16:creationId xmlns:a16="http://schemas.microsoft.com/office/drawing/2014/main" id="{00000000-0008-0000-0500-00005604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1" name="直線コネクタ 1110">
            <a:extLst>
              <a:ext uri="{FF2B5EF4-FFF2-40B4-BE49-F238E27FC236}">
                <a16:creationId xmlns:a16="http://schemas.microsoft.com/office/drawing/2014/main" id="{00000000-0008-0000-0500-00005704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2" name="正方形/長方形 1111">
            <a:extLst>
              <a:ext uri="{FF2B5EF4-FFF2-40B4-BE49-F238E27FC236}">
                <a16:creationId xmlns:a16="http://schemas.microsoft.com/office/drawing/2014/main" id="{00000000-0008-0000-0500-00005804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3" name="正方形/長方形 1112">
            <a:extLst>
              <a:ext uri="{FF2B5EF4-FFF2-40B4-BE49-F238E27FC236}">
                <a16:creationId xmlns:a16="http://schemas.microsoft.com/office/drawing/2014/main" id="{00000000-0008-0000-0500-00005904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287</xdr:row>
      <xdr:rowOff>91109</xdr:rowOff>
    </xdr:from>
    <xdr:to>
      <xdr:col>32</xdr:col>
      <xdr:colOff>2700</xdr:colOff>
      <xdr:row>290</xdr:row>
      <xdr:rowOff>0</xdr:rowOff>
    </xdr:to>
    <xdr:grpSp>
      <xdr:nvGrpSpPr>
        <xdr:cNvPr id="1114" name="グループ化 1113">
          <a:extLst>
            <a:ext uri="{FF2B5EF4-FFF2-40B4-BE49-F238E27FC236}">
              <a16:creationId xmlns:a16="http://schemas.microsoft.com/office/drawing/2014/main" id="{00000000-0008-0000-0500-00005A040000}"/>
            </a:ext>
          </a:extLst>
        </xdr:cNvPr>
        <xdr:cNvGrpSpPr/>
      </xdr:nvGrpSpPr>
      <xdr:grpSpPr>
        <a:xfrm>
          <a:off x="5610225" y="27694559"/>
          <a:ext cx="183675" cy="194641"/>
          <a:chOff x="926325" y="196964"/>
          <a:chExt cx="235908" cy="200601"/>
        </a:xfrm>
      </xdr:grpSpPr>
      <xdr:sp macro="" textlink="">
        <xdr:nvSpPr>
          <xdr:cNvPr id="1115" name="楕円 1114">
            <a:extLst>
              <a:ext uri="{FF2B5EF4-FFF2-40B4-BE49-F238E27FC236}">
                <a16:creationId xmlns:a16="http://schemas.microsoft.com/office/drawing/2014/main" id="{00000000-0008-0000-0500-00005B04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16" name="直線コネクタ 1115">
            <a:extLst>
              <a:ext uri="{FF2B5EF4-FFF2-40B4-BE49-F238E27FC236}">
                <a16:creationId xmlns:a16="http://schemas.microsoft.com/office/drawing/2014/main" id="{00000000-0008-0000-0500-00005C04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7" name="直線コネクタ 1116">
            <a:extLst>
              <a:ext uri="{FF2B5EF4-FFF2-40B4-BE49-F238E27FC236}">
                <a16:creationId xmlns:a16="http://schemas.microsoft.com/office/drawing/2014/main" id="{00000000-0008-0000-0500-00005D04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8" name="正方形/長方形 1117">
            <a:extLst>
              <a:ext uri="{FF2B5EF4-FFF2-40B4-BE49-F238E27FC236}">
                <a16:creationId xmlns:a16="http://schemas.microsoft.com/office/drawing/2014/main" id="{00000000-0008-0000-0500-00005E04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9" name="正方形/長方形 1118">
            <a:extLst>
              <a:ext uri="{FF2B5EF4-FFF2-40B4-BE49-F238E27FC236}">
                <a16:creationId xmlns:a16="http://schemas.microsoft.com/office/drawing/2014/main" id="{00000000-0008-0000-0500-00005F04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286</xdr:row>
      <xdr:rowOff>4141</xdr:rowOff>
    </xdr:from>
    <xdr:to>
      <xdr:col>31</xdr:col>
      <xdr:colOff>182217</xdr:colOff>
      <xdr:row>288</xdr:row>
      <xdr:rowOff>0</xdr:rowOff>
    </xdr:to>
    <xdr:grpSp>
      <xdr:nvGrpSpPr>
        <xdr:cNvPr id="1120" name="グループ化 1119">
          <a:extLst>
            <a:ext uri="{FF2B5EF4-FFF2-40B4-BE49-F238E27FC236}">
              <a16:creationId xmlns:a16="http://schemas.microsoft.com/office/drawing/2014/main" id="{00000000-0008-0000-0500-000060040000}"/>
            </a:ext>
          </a:extLst>
        </xdr:cNvPr>
        <xdr:cNvGrpSpPr/>
      </xdr:nvGrpSpPr>
      <xdr:grpSpPr>
        <a:xfrm>
          <a:off x="5610225" y="27512341"/>
          <a:ext cx="182217" cy="186359"/>
          <a:chOff x="12220755" y="9679557"/>
          <a:chExt cx="179717" cy="194094"/>
        </a:xfrm>
      </xdr:grpSpPr>
      <xdr:grpSp>
        <xdr:nvGrpSpPr>
          <xdr:cNvPr id="1121" name="グループ化 1120">
            <a:extLst>
              <a:ext uri="{FF2B5EF4-FFF2-40B4-BE49-F238E27FC236}">
                <a16:creationId xmlns:a16="http://schemas.microsoft.com/office/drawing/2014/main" id="{00000000-0008-0000-0500-000061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23" name="直線コネクタ 1122">
              <a:extLst>
                <a:ext uri="{FF2B5EF4-FFF2-40B4-BE49-F238E27FC236}">
                  <a16:creationId xmlns:a16="http://schemas.microsoft.com/office/drawing/2014/main" id="{00000000-0008-0000-0500-000063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4" name="直線コネクタ 1123">
              <a:extLst>
                <a:ext uri="{FF2B5EF4-FFF2-40B4-BE49-F238E27FC236}">
                  <a16:creationId xmlns:a16="http://schemas.microsoft.com/office/drawing/2014/main" id="{00000000-0008-0000-0500-000064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22" name="正方形/長方形 1121">
            <a:extLst>
              <a:ext uri="{FF2B5EF4-FFF2-40B4-BE49-F238E27FC236}">
                <a16:creationId xmlns:a16="http://schemas.microsoft.com/office/drawing/2014/main" id="{00000000-0008-0000-0500-000062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285</xdr:row>
      <xdr:rowOff>0</xdr:rowOff>
    </xdr:from>
    <xdr:to>
      <xdr:col>33</xdr:col>
      <xdr:colOff>1967</xdr:colOff>
      <xdr:row>285</xdr:row>
      <xdr:rowOff>0</xdr:rowOff>
    </xdr:to>
    <xdr:cxnSp macro="">
      <xdr:nvCxnSpPr>
        <xdr:cNvPr id="1125" name="直線コネクタ 1124">
          <a:extLst>
            <a:ext uri="{FF2B5EF4-FFF2-40B4-BE49-F238E27FC236}">
              <a16:creationId xmlns:a16="http://schemas.microsoft.com/office/drawing/2014/main" id="{00000000-0008-0000-0500-000065040000}"/>
            </a:ext>
          </a:extLst>
        </xdr:cNvPr>
        <xdr:cNvCxnSpPr/>
      </xdr:nvCxnSpPr>
      <xdr:spPr>
        <a:xfrm>
          <a:off x="2551043" y="28392783"/>
          <a:ext cx="18418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286</xdr:row>
      <xdr:rowOff>92927</xdr:rowOff>
    </xdr:from>
    <xdr:to>
      <xdr:col>33</xdr:col>
      <xdr:colOff>1967</xdr:colOff>
      <xdr:row>286</xdr:row>
      <xdr:rowOff>92927</xdr:rowOff>
    </xdr:to>
    <xdr:cxnSp macro="">
      <xdr:nvCxnSpPr>
        <xdr:cNvPr id="1126" name="直線コネクタ 1125">
          <a:extLst>
            <a:ext uri="{FF2B5EF4-FFF2-40B4-BE49-F238E27FC236}">
              <a16:creationId xmlns:a16="http://schemas.microsoft.com/office/drawing/2014/main" id="{00000000-0008-0000-0500-000066040000}"/>
            </a:ext>
          </a:extLst>
        </xdr:cNvPr>
        <xdr:cNvCxnSpPr/>
      </xdr:nvCxnSpPr>
      <xdr:spPr>
        <a:xfrm flipV="1">
          <a:off x="2553010" y="28585101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288</xdr:row>
      <xdr:rowOff>92927</xdr:rowOff>
    </xdr:from>
    <xdr:to>
      <xdr:col>33</xdr:col>
      <xdr:colOff>1968</xdr:colOff>
      <xdr:row>288</xdr:row>
      <xdr:rowOff>92927</xdr:rowOff>
    </xdr:to>
    <xdr:cxnSp macro="">
      <xdr:nvCxnSpPr>
        <xdr:cNvPr id="1127" name="直線コネクタ 1126">
          <a:extLst>
            <a:ext uri="{FF2B5EF4-FFF2-40B4-BE49-F238E27FC236}">
              <a16:creationId xmlns:a16="http://schemas.microsoft.com/office/drawing/2014/main" id="{00000000-0008-0000-0500-000067040000}"/>
            </a:ext>
          </a:extLst>
        </xdr:cNvPr>
        <xdr:cNvCxnSpPr/>
      </xdr:nvCxnSpPr>
      <xdr:spPr>
        <a:xfrm>
          <a:off x="2553010" y="28783884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285</xdr:row>
      <xdr:rowOff>0</xdr:rowOff>
    </xdr:from>
    <xdr:to>
      <xdr:col>33</xdr:col>
      <xdr:colOff>1968</xdr:colOff>
      <xdr:row>288</xdr:row>
      <xdr:rowOff>92927</xdr:rowOff>
    </xdr:to>
    <xdr:cxnSp macro="">
      <xdr:nvCxnSpPr>
        <xdr:cNvPr id="1128" name="直線コネクタ 1127">
          <a:extLst>
            <a:ext uri="{FF2B5EF4-FFF2-40B4-BE49-F238E27FC236}">
              <a16:creationId xmlns:a16="http://schemas.microsoft.com/office/drawing/2014/main" id="{00000000-0008-0000-0500-000068040000}"/>
            </a:ext>
          </a:extLst>
        </xdr:cNvPr>
        <xdr:cNvCxnSpPr/>
      </xdr:nvCxnSpPr>
      <xdr:spPr>
        <a:xfrm>
          <a:off x="2735228" y="28392783"/>
          <a:ext cx="1" cy="3911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286</xdr:row>
      <xdr:rowOff>0</xdr:rowOff>
    </xdr:from>
    <xdr:to>
      <xdr:col>34</xdr:col>
      <xdr:colOff>1286</xdr:colOff>
      <xdr:row>288</xdr:row>
      <xdr:rowOff>0</xdr:rowOff>
    </xdr:to>
    <xdr:grpSp>
      <xdr:nvGrpSpPr>
        <xdr:cNvPr id="1129" name="グループ化 1128">
          <a:extLst>
            <a:ext uri="{FF2B5EF4-FFF2-40B4-BE49-F238E27FC236}">
              <a16:creationId xmlns:a16="http://schemas.microsoft.com/office/drawing/2014/main" id="{00000000-0008-0000-0500-000069040000}"/>
            </a:ext>
          </a:extLst>
        </xdr:cNvPr>
        <xdr:cNvGrpSpPr/>
      </xdr:nvGrpSpPr>
      <xdr:grpSpPr>
        <a:xfrm>
          <a:off x="5974142" y="27508200"/>
          <a:ext cx="180294" cy="190500"/>
          <a:chOff x="12220755" y="9679557"/>
          <a:chExt cx="179717" cy="194094"/>
        </a:xfrm>
      </xdr:grpSpPr>
      <xdr:grpSp>
        <xdr:nvGrpSpPr>
          <xdr:cNvPr id="1130" name="グループ化 1129">
            <a:extLst>
              <a:ext uri="{FF2B5EF4-FFF2-40B4-BE49-F238E27FC236}">
                <a16:creationId xmlns:a16="http://schemas.microsoft.com/office/drawing/2014/main" id="{00000000-0008-0000-0500-00006A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32" name="直線コネクタ 1131">
              <a:extLst>
                <a:ext uri="{FF2B5EF4-FFF2-40B4-BE49-F238E27FC236}">
                  <a16:creationId xmlns:a16="http://schemas.microsoft.com/office/drawing/2014/main" id="{00000000-0008-0000-0500-00006C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3" name="直線コネクタ 1132">
              <a:extLst>
                <a:ext uri="{FF2B5EF4-FFF2-40B4-BE49-F238E27FC236}">
                  <a16:creationId xmlns:a16="http://schemas.microsoft.com/office/drawing/2014/main" id="{00000000-0008-0000-0500-00006D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31" name="正方形/長方形 1130">
            <a:extLst>
              <a:ext uri="{FF2B5EF4-FFF2-40B4-BE49-F238E27FC236}">
                <a16:creationId xmlns:a16="http://schemas.microsoft.com/office/drawing/2014/main" id="{00000000-0008-0000-0500-00006B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280</xdr:row>
      <xdr:rowOff>4140</xdr:rowOff>
    </xdr:from>
    <xdr:to>
      <xdr:col>19</xdr:col>
      <xdr:colOff>0</xdr:colOff>
      <xdr:row>282</xdr:row>
      <xdr:rowOff>0</xdr:rowOff>
    </xdr:to>
    <xdr:grpSp>
      <xdr:nvGrpSpPr>
        <xdr:cNvPr id="1134" name="グループ化 1133">
          <a:extLst>
            <a:ext uri="{FF2B5EF4-FFF2-40B4-BE49-F238E27FC236}">
              <a16:creationId xmlns:a16="http://schemas.microsoft.com/office/drawing/2014/main" id="{00000000-0008-0000-0500-00006E040000}"/>
            </a:ext>
          </a:extLst>
        </xdr:cNvPr>
        <xdr:cNvGrpSpPr/>
      </xdr:nvGrpSpPr>
      <xdr:grpSpPr>
        <a:xfrm>
          <a:off x="3257550" y="26940840"/>
          <a:ext cx="180975" cy="186360"/>
          <a:chOff x="12220755" y="9679557"/>
          <a:chExt cx="179717" cy="194094"/>
        </a:xfrm>
      </xdr:grpSpPr>
      <xdr:grpSp>
        <xdr:nvGrpSpPr>
          <xdr:cNvPr id="1135" name="グループ化 1134">
            <a:extLst>
              <a:ext uri="{FF2B5EF4-FFF2-40B4-BE49-F238E27FC236}">
                <a16:creationId xmlns:a16="http://schemas.microsoft.com/office/drawing/2014/main" id="{00000000-0008-0000-0500-00006F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37" name="直線コネクタ 1136">
              <a:extLst>
                <a:ext uri="{FF2B5EF4-FFF2-40B4-BE49-F238E27FC236}">
                  <a16:creationId xmlns:a16="http://schemas.microsoft.com/office/drawing/2014/main" id="{00000000-0008-0000-0500-000071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8" name="直線コネクタ 1137">
              <a:extLst>
                <a:ext uri="{FF2B5EF4-FFF2-40B4-BE49-F238E27FC236}">
                  <a16:creationId xmlns:a16="http://schemas.microsoft.com/office/drawing/2014/main" id="{00000000-0008-0000-0500-000072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36" name="正方形/長方形 1135">
            <a:extLst>
              <a:ext uri="{FF2B5EF4-FFF2-40B4-BE49-F238E27FC236}">
                <a16:creationId xmlns:a16="http://schemas.microsoft.com/office/drawing/2014/main" id="{00000000-0008-0000-0500-000070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182217</xdr:colOff>
      <xdr:row>281</xdr:row>
      <xdr:rowOff>0</xdr:rowOff>
    </xdr:from>
    <xdr:to>
      <xdr:col>18</xdr:col>
      <xdr:colOff>0</xdr:colOff>
      <xdr:row>281</xdr:row>
      <xdr:rowOff>0</xdr:rowOff>
    </xdr:to>
    <xdr:cxnSp macro="">
      <xdr:nvCxnSpPr>
        <xdr:cNvPr id="1139" name="直線コネクタ 1138">
          <a:extLst>
            <a:ext uri="{FF2B5EF4-FFF2-40B4-BE49-F238E27FC236}">
              <a16:creationId xmlns:a16="http://schemas.microsoft.com/office/drawing/2014/main" id="{00000000-0008-0000-0500-000073040000}"/>
            </a:ext>
          </a:extLst>
        </xdr:cNvPr>
        <xdr:cNvCxnSpPr/>
      </xdr:nvCxnSpPr>
      <xdr:spPr>
        <a:xfrm>
          <a:off x="2551043" y="28194000"/>
          <a:ext cx="72887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35</xdr:row>
      <xdr:rowOff>0</xdr:rowOff>
    </xdr:to>
    <xdr:cxnSp macro="">
      <xdr:nvCxnSpPr>
        <xdr:cNvPr id="1140" name="直線コネクタ 1139">
          <a:extLst>
            <a:ext uri="{FF2B5EF4-FFF2-40B4-BE49-F238E27FC236}">
              <a16:creationId xmlns:a16="http://schemas.microsoft.com/office/drawing/2014/main" id="{00000000-0008-0000-0500-000074040000}"/>
            </a:ext>
          </a:extLst>
        </xdr:cNvPr>
        <xdr:cNvCxnSpPr/>
      </xdr:nvCxnSpPr>
      <xdr:spPr>
        <a:xfrm>
          <a:off x="3097696" y="3743739"/>
          <a:ext cx="18221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0</xdr:colOff>
      <xdr:row>43</xdr:row>
      <xdr:rowOff>0</xdr:rowOff>
    </xdr:to>
    <xdr:cxnSp macro="">
      <xdr:nvCxnSpPr>
        <xdr:cNvPr id="1141" name="直線コネクタ 1140">
          <a:extLst>
            <a:ext uri="{FF2B5EF4-FFF2-40B4-BE49-F238E27FC236}">
              <a16:creationId xmlns:a16="http://schemas.microsoft.com/office/drawing/2014/main" id="{00000000-0008-0000-0500-000075040000}"/>
            </a:ext>
          </a:extLst>
        </xdr:cNvPr>
        <xdr:cNvCxnSpPr/>
      </xdr:nvCxnSpPr>
      <xdr:spPr>
        <a:xfrm>
          <a:off x="3279913" y="3743739"/>
          <a:ext cx="0" cy="79513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27</xdr:row>
      <xdr:rowOff>0</xdr:rowOff>
    </xdr:from>
    <xdr:to>
      <xdr:col>33</xdr:col>
      <xdr:colOff>2700</xdr:colOff>
      <xdr:row>29</xdr:row>
      <xdr:rowOff>4141</xdr:rowOff>
    </xdr:to>
    <xdr:grpSp>
      <xdr:nvGrpSpPr>
        <xdr:cNvPr id="1142" name="グループ化 1141">
          <a:extLst>
            <a:ext uri="{FF2B5EF4-FFF2-40B4-BE49-F238E27FC236}">
              <a16:creationId xmlns:a16="http://schemas.microsoft.com/office/drawing/2014/main" id="{00000000-0008-0000-0500-000076040000}"/>
            </a:ext>
          </a:extLst>
        </xdr:cNvPr>
        <xdr:cNvGrpSpPr/>
      </xdr:nvGrpSpPr>
      <xdr:grpSpPr>
        <a:xfrm>
          <a:off x="5791200" y="2838450"/>
          <a:ext cx="183675" cy="194641"/>
          <a:chOff x="926325" y="196964"/>
          <a:chExt cx="235908" cy="200601"/>
        </a:xfrm>
      </xdr:grpSpPr>
      <xdr:sp macro="" textlink="">
        <xdr:nvSpPr>
          <xdr:cNvPr id="1143" name="楕円 1142">
            <a:extLst>
              <a:ext uri="{FF2B5EF4-FFF2-40B4-BE49-F238E27FC236}">
                <a16:creationId xmlns:a16="http://schemas.microsoft.com/office/drawing/2014/main" id="{00000000-0008-0000-0500-00007704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44" name="直線コネクタ 1143">
            <a:extLst>
              <a:ext uri="{FF2B5EF4-FFF2-40B4-BE49-F238E27FC236}">
                <a16:creationId xmlns:a16="http://schemas.microsoft.com/office/drawing/2014/main" id="{00000000-0008-0000-0500-00007804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5" name="直線コネクタ 1144">
            <a:extLst>
              <a:ext uri="{FF2B5EF4-FFF2-40B4-BE49-F238E27FC236}">
                <a16:creationId xmlns:a16="http://schemas.microsoft.com/office/drawing/2014/main" id="{00000000-0008-0000-0500-00007904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6" name="正方形/長方形 1145">
            <a:extLst>
              <a:ext uri="{FF2B5EF4-FFF2-40B4-BE49-F238E27FC236}">
                <a16:creationId xmlns:a16="http://schemas.microsoft.com/office/drawing/2014/main" id="{00000000-0008-0000-0500-00007A04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7" name="正方形/長方形 1146">
            <a:extLst>
              <a:ext uri="{FF2B5EF4-FFF2-40B4-BE49-F238E27FC236}">
                <a16:creationId xmlns:a16="http://schemas.microsoft.com/office/drawing/2014/main" id="{00000000-0008-0000-0500-00007B04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30</xdr:row>
      <xdr:rowOff>91109</xdr:rowOff>
    </xdr:from>
    <xdr:to>
      <xdr:col>33</xdr:col>
      <xdr:colOff>2700</xdr:colOff>
      <xdr:row>33</xdr:row>
      <xdr:rowOff>0</xdr:rowOff>
    </xdr:to>
    <xdr:grpSp>
      <xdr:nvGrpSpPr>
        <xdr:cNvPr id="1148" name="グループ化 1147">
          <a:extLst>
            <a:ext uri="{FF2B5EF4-FFF2-40B4-BE49-F238E27FC236}">
              <a16:creationId xmlns:a16="http://schemas.microsoft.com/office/drawing/2014/main" id="{00000000-0008-0000-0500-00007C040000}"/>
            </a:ext>
          </a:extLst>
        </xdr:cNvPr>
        <xdr:cNvGrpSpPr/>
      </xdr:nvGrpSpPr>
      <xdr:grpSpPr>
        <a:xfrm>
          <a:off x="5791200" y="3215309"/>
          <a:ext cx="183675" cy="194641"/>
          <a:chOff x="926325" y="196964"/>
          <a:chExt cx="235908" cy="200601"/>
        </a:xfrm>
      </xdr:grpSpPr>
      <xdr:sp macro="" textlink="">
        <xdr:nvSpPr>
          <xdr:cNvPr id="1149" name="楕円 1148">
            <a:extLst>
              <a:ext uri="{FF2B5EF4-FFF2-40B4-BE49-F238E27FC236}">
                <a16:creationId xmlns:a16="http://schemas.microsoft.com/office/drawing/2014/main" id="{00000000-0008-0000-0500-00007D040000}"/>
              </a:ext>
            </a:extLst>
          </xdr:cNvPr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50" name="直線コネクタ 1149">
            <a:extLst>
              <a:ext uri="{FF2B5EF4-FFF2-40B4-BE49-F238E27FC236}">
                <a16:creationId xmlns:a16="http://schemas.microsoft.com/office/drawing/2014/main" id="{00000000-0008-0000-0500-00007E040000}"/>
              </a:ext>
            </a:extLst>
          </xdr:cNvPr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1" name="直線コネクタ 1150">
            <a:extLst>
              <a:ext uri="{FF2B5EF4-FFF2-40B4-BE49-F238E27FC236}">
                <a16:creationId xmlns:a16="http://schemas.microsoft.com/office/drawing/2014/main" id="{00000000-0008-0000-0500-00007F040000}"/>
              </a:ext>
            </a:extLst>
          </xdr:cNvPr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2" name="正方形/長方形 1151">
            <a:extLst>
              <a:ext uri="{FF2B5EF4-FFF2-40B4-BE49-F238E27FC236}">
                <a16:creationId xmlns:a16="http://schemas.microsoft.com/office/drawing/2014/main" id="{00000000-0008-0000-0500-000080040000}"/>
              </a:ext>
            </a:extLst>
          </xdr:cNvPr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3" name="正方形/長方形 1152">
            <a:extLst>
              <a:ext uri="{FF2B5EF4-FFF2-40B4-BE49-F238E27FC236}">
                <a16:creationId xmlns:a16="http://schemas.microsoft.com/office/drawing/2014/main" id="{00000000-0008-0000-0500-000081040000}"/>
              </a:ext>
            </a:extLst>
          </xdr:cNvPr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29</xdr:row>
      <xdr:rowOff>4141</xdr:rowOff>
    </xdr:from>
    <xdr:to>
      <xdr:col>33</xdr:col>
      <xdr:colOff>0</xdr:colOff>
      <xdr:row>31</xdr:row>
      <xdr:rowOff>0</xdr:rowOff>
    </xdr:to>
    <xdr:grpSp>
      <xdr:nvGrpSpPr>
        <xdr:cNvPr id="1154" name="グループ化 1153">
          <a:extLst>
            <a:ext uri="{FF2B5EF4-FFF2-40B4-BE49-F238E27FC236}">
              <a16:creationId xmlns:a16="http://schemas.microsoft.com/office/drawing/2014/main" id="{00000000-0008-0000-0500-000082040000}"/>
            </a:ext>
          </a:extLst>
        </xdr:cNvPr>
        <xdr:cNvGrpSpPr/>
      </xdr:nvGrpSpPr>
      <xdr:grpSpPr>
        <a:xfrm>
          <a:off x="5791200" y="3033091"/>
          <a:ext cx="180975" cy="186359"/>
          <a:chOff x="12220755" y="9679557"/>
          <a:chExt cx="179717" cy="194094"/>
        </a:xfrm>
      </xdr:grpSpPr>
      <xdr:grpSp>
        <xdr:nvGrpSpPr>
          <xdr:cNvPr id="1155" name="グループ化 1154">
            <a:extLst>
              <a:ext uri="{FF2B5EF4-FFF2-40B4-BE49-F238E27FC236}">
                <a16:creationId xmlns:a16="http://schemas.microsoft.com/office/drawing/2014/main" id="{00000000-0008-0000-0500-000083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57" name="直線コネクタ 1156">
              <a:extLst>
                <a:ext uri="{FF2B5EF4-FFF2-40B4-BE49-F238E27FC236}">
                  <a16:creationId xmlns:a16="http://schemas.microsoft.com/office/drawing/2014/main" id="{00000000-0008-0000-0500-000085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8" name="直線コネクタ 1157">
              <a:extLst>
                <a:ext uri="{FF2B5EF4-FFF2-40B4-BE49-F238E27FC236}">
                  <a16:creationId xmlns:a16="http://schemas.microsoft.com/office/drawing/2014/main" id="{00000000-0008-0000-0500-000086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6" name="正方形/長方形 1155">
            <a:extLst>
              <a:ext uri="{FF2B5EF4-FFF2-40B4-BE49-F238E27FC236}">
                <a16:creationId xmlns:a16="http://schemas.microsoft.com/office/drawing/2014/main" id="{00000000-0008-0000-0500-000084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28</xdr:row>
      <xdr:rowOff>0</xdr:rowOff>
    </xdr:from>
    <xdr:to>
      <xdr:col>34</xdr:col>
      <xdr:colOff>1967</xdr:colOff>
      <xdr:row>28</xdr:row>
      <xdr:rowOff>0</xdr:rowOff>
    </xdr:to>
    <xdr:cxnSp macro="">
      <xdr:nvCxnSpPr>
        <xdr:cNvPr id="1159" name="直線コネクタ 1158">
          <a:extLst>
            <a:ext uri="{FF2B5EF4-FFF2-40B4-BE49-F238E27FC236}">
              <a16:creationId xmlns:a16="http://schemas.microsoft.com/office/drawing/2014/main" id="{00000000-0008-0000-0500-000087040000}"/>
            </a:ext>
          </a:extLst>
        </xdr:cNvPr>
        <xdr:cNvCxnSpPr/>
      </xdr:nvCxnSpPr>
      <xdr:spPr>
        <a:xfrm>
          <a:off x="2551043" y="28392783"/>
          <a:ext cx="18418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29</xdr:row>
      <xdr:rowOff>92927</xdr:rowOff>
    </xdr:from>
    <xdr:to>
      <xdr:col>34</xdr:col>
      <xdr:colOff>1967</xdr:colOff>
      <xdr:row>29</xdr:row>
      <xdr:rowOff>92927</xdr:rowOff>
    </xdr:to>
    <xdr:cxnSp macro="">
      <xdr:nvCxnSpPr>
        <xdr:cNvPr id="1160" name="直線コネクタ 1159">
          <a:extLst>
            <a:ext uri="{FF2B5EF4-FFF2-40B4-BE49-F238E27FC236}">
              <a16:creationId xmlns:a16="http://schemas.microsoft.com/office/drawing/2014/main" id="{00000000-0008-0000-0500-000088040000}"/>
            </a:ext>
          </a:extLst>
        </xdr:cNvPr>
        <xdr:cNvCxnSpPr/>
      </xdr:nvCxnSpPr>
      <xdr:spPr>
        <a:xfrm flipV="1">
          <a:off x="2553010" y="28585101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31</xdr:row>
      <xdr:rowOff>92927</xdr:rowOff>
    </xdr:from>
    <xdr:to>
      <xdr:col>34</xdr:col>
      <xdr:colOff>1968</xdr:colOff>
      <xdr:row>31</xdr:row>
      <xdr:rowOff>92927</xdr:rowOff>
    </xdr:to>
    <xdr:cxnSp macro="">
      <xdr:nvCxnSpPr>
        <xdr:cNvPr id="1161" name="直線コネクタ 1160">
          <a:extLst>
            <a:ext uri="{FF2B5EF4-FFF2-40B4-BE49-F238E27FC236}">
              <a16:creationId xmlns:a16="http://schemas.microsoft.com/office/drawing/2014/main" id="{00000000-0008-0000-0500-000089040000}"/>
            </a:ext>
          </a:extLst>
        </xdr:cNvPr>
        <xdr:cNvCxnSpPr/>
      </xdr:nvCxnSpPr>
      <xdr:spPr>
        <a:xfrm>
          <a:off x="2553010" y="28783884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28</xdr:row>
      <xdr:rowOff>0</xdr:rowOff>
    </xdr:from>
    <xdr:to>
      <xdr:col>34</xdr:col>
      <xdr:colOff>1968</xdr:colOff>
      <xdr:row>31</xdr:row>
      <xdr:rowOff>92927</xdr:rowOff>
    </xdr:to>
    <xdr:cxnSp macro="">
      <xdr:nvCxnSpPr>
        <xdr:cNvPr id="1162" name="直線コネクタ 1161">
          <a:extLst>
            <a:ext uri="{FF2B5EF4-FFF2-40B4-BE49-F238E27FC236}">
              <a16:creationId xmlns:a16="http://schemas.microsoft.com/office/drawing/2014/main" id="{00000000-0008-0000-0500-00008A040000}"/>
            </a:ext>
          </a:extLst>
        </xdr:cNvPr>
        <xdr:cNvCxnSpPr/>
      </xdr:nvCxnSpPr>
      <xdr:spPr>
        <a:xfrm>
          <a:off x="2735228" y="28392783"/>
          <a:ext cx="1" cy="3911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29</xdr:row>
      <xdr:rowOff>0</xdr:rowOff>
    </xdr:from>
    <xdr:to>
      <xdr:col>35</xdr:col>
      <xdr:colOff>1286</xdr:colOff>
      <xdr:row>31</xdr:row>
      <xdr:rowOff>0</xdr:rowOff>
    </xdr:to>
    <xdr:grpSp>
      <xdr:nvGrpSpPr>
        <xdr:cNvPr id="1163" name="グループ化 1162">
          <a:extLst>
            <a:ext uri="{FF2B5EF4-FFF2-40B4-BE49-F238E27FC236}">
              <a16:creationId xmlns:a16="http://schemas.microsoft.com/office/drawing/2014/main" id="{00000000-0008-0000-0500-00008B040000}"/>
            </a:ext>
          </a:extLst>
        </xdr:cNvPr>
        <xdr:cNvGrpSpPr/>
      </xdr:nvGrpSpPr>
      <xdr:grpSpPr>
        <a:xfrm>
          <a:off x="6155117" y="3028950"/>
          <a:ext cx="180294" cy="190500"/>
          <a:chOff x="12220755" y="9679557"/>
          <a:chExt cx="179717" cy="194094"/>
        </a:xfrm>
      </xdr:grpSpPr>
      <xdr:grpSp>
        <xdr:nvGrpSpPr>
          <xdr:cNvPr id="1164" name="グループ化 1163">
            <a:extLst>
              <a:ext uri="{FF2B5EF4-FFF2-40B4-BE49-F238E27FC236}">
                <a16:creationId xmlns:a16="http://schemas.microsoft.com/office/drawing/2014/main" id="{00000000-0008-0000-0500-00008C040000}"/>
              </a:ext>
            </a:extLst>
          </xdr:cNvPr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66" name="直線コネクタ 1165">
              <a:extLst>
                <a:ext uri="{FF2B5EF4-FFF2-40B4-BE49-F238E27FC236}">
                  <a16:creationId xmlns:a16="http://schemas.microsoft.com/office/drawing/2014/main" id="{00000000-0008-0000-0500-00008E040000}"/>
                </a:ext>
              </a:extLst>
            </xdr:cNvPr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7" name="直線コネクタ 1166">
              <a:extLst>
                <a:ext uri="{FF2B5EF4-FFF2-40B4-BE49-F238E27FC236}">
                  <a16:creationId xmlns:a16="http://schemas.microsoft.com/office/drawing/2014/main" id="{00000000-0008-0000-0500-00008F040000}"/>
                </a:ext>
              </a:extLst>
            </xdr:cNvPr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65" name="正方形/長方形 1164">
            <a:extLst>
              <a:ext uri="{FF2B5EF4-FFF2-40B4-BE49-F238E27FC236}">
                <a16:creationId xmlns:a16="http://schemas.microsoft.com/office/drawing/2014/main" id="{00000000-0008-0000-0500-00008D040000}"/>
              </a:ext>
            </a:extLst>
          </xdr:cNvPr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2</xdr:colOff>
      <xdr:row>26</xdr:row>
      <xdr:rowOff>0</xdr:rowOff>
    </xdr:from>
    <xdr:to>
      <xdr:col>38</xdr:col>
      <xdr:colOff>0</xdr:colOff>
      <xdr:row>26</xdr:row>
      <xdr:rowOff>0</xdr:rowOff>
    </xdr:to>
    <xdr:cxnSp macro="">
      <xdr:nvCxnSpPr>
        <xdr:cNvPr id="1179" name="直線コネクタ 1178">
          <a:extLst>
            <a:ext uri="{FF2B5EF4-FFF2-40B4-BE49-F238E27FC236}">
              <a16:creationId xmlns:a16="http://schemas.microsoft.com/office/drawing/2014/main" id="{00000000-0008-0000-0500-00009B040000}"/>
            </a:ext>
          </a:extLst>
        </xdr:cNvPr>
        <xdr:cNvCxnSpPr/>
      </xdr:nvCxnSpPr>
      <xdr:spPr>
        <a:xfrm>
          <a:off x="6000752" y="2744932"/>
          <a:ext cx="90920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25</xdr:row>
      <xdr:rowOff>6686</xdr:rowOff>
    </xdr:from>
    <xdr:to>
      <xdr:col>33</xdr:col>
      <xdr:colOff>2375</xdr:colOff>
      <xdr:row>27</xdr:row>
      <xdr:rowOff>5954</xdr:rowOff>
    </xdr:to>
    <xdr:grpSp>
      <xdr:nvGrpSpPr>
        <xdr:cNvPr id="1180" name="グループ化 1179">
          <a:extLst>
            <a:ext uri="{FF2B5EF4-FFF2-40B4-BE49-F238E27FC236}">
              <a16:creationId xmlns:a16="http://schemas.microsoft.com/office/drawing/2014/main" id="{00000000-0008-0000-0500-00009C040000}"/>
            </a:ext>
          </a:extLst>
        </xdr:cNvPr>
        <xdr:cNvGrpSpPr/>
      </xdr:nvGrpSpPr>
      <xdr:grpSpPr>
        <a:xfrm rot="10800000">
          <a:off x="5791200" y="2654636"/>
          <a:ext cx="183350" cy="189768"/>
          <a:chOff x="11016837" y="3735780"/>
          <a:chExt cx="182301" cy="192242"/>
        </a:xfrm>
      </xdr:grpSpPr>
      <xdr:sp macro="" textlink="">
        <xdr:nvSpPr>
          <xdr:cNvPr id="1181" name="楕円 1180">
            <a:extLst>
              <a:ext uri="{FF2B5EF4-FFF2-40B4-BE49-F238E27FC236}">
                <a16:creationId xmlns:a16="http://schemas.microsoft.com/office/drawing/2014/main" id="{00000000-0008-0000-0500-00009D04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2" name="正方形/長方形 1181">
            <a:extLst>
              <a:ext uri="{FF2B5EF4-FFF2-40B4-BE49-F238E27FC236}">
                <a16:creationId xmlns:a16="http://schemas.microsoft.com/office/drawing/2014/main" id="{00000000-0008-0000-0500-00009E04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83" name="グループ化 1182">
            <a:extLst>
              <a:ext uri="{FF2B5EF4-FFF2-40B4-BE49-F238E27FC236}">
                <a16:creationId xmlns:a16="http://schemas.microsoft.com/office/drawing/2014/main" id="{00000000-0008-0000-0500-00009F04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184" name="直線コネクタ 1183">
              <a:extLst>
                <a:ext uri="{FF2B5EF4-FFF2-40B4-BE49-F238E27FC236}">
                  <a16:creationId xmlns:a16="http://schemas.microsoft.com/office/drawing/2014/main" id="{00000000-0008-0000-0500-0000A004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5" name="直線コネクタ 1184">
              <a:extLst>
                <a:ext uri="{FF2B5EF4-FFF2-40B4-BE49-F238E27FC236}">
                  <a16:creationId xmlns:a16="http://schemas.microsoft.com/office/drawing/2014/main" id="{00000000-0008-0000-0500-0000A104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6" name="直線コネクタ 1185">
              <a:extLst>
                <a:ext uri="{FF2B5EF4-FFF2-40B4-BE49-F238E27FC236}">
                  <a16:creationId xmlns:a16="http://schemas.microsoft.com/office/drawing/2014/main" id="{00000000-0008-0000-0500-0000A204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38</xdr:col>
      <xdr:colOff>0</xdr:colOff>
      <xdr:row>25</xdr:row>
      <xdr:rowOff>0</xdr:rowOff>
    </xdr:from>
    <xdr:to>
      <xdr:col>38</xdr:col>
      <xdr:colOff>178812</xdr:colOff>
      <xdr:row>27</xdr:row>
      <xdr:rowOff>228</xdr:rowOff>
    </xdr:to>
    <xdr:grpSp>
      <xdr:nvGrpSpPr>
        <xdr:cNvPr id="1187" name="グループ化 1186">
          <a:extLst>
            <a:ext uri="{FF2B5EF4-FFF2-40B4-BE49-F238E27FC236}">
              <a16:creationId xmlns:a16="http://schemas.microsoft.com/office/drawing/2014/main" id="{00000000-0008-0000-0500-0000A3040000}"/>
            </a:ext>
          </a:extLst>
        </xdr:cNvPr>
        <xdr:cNvGrpSpPr/>
      </xdr:nvGrpSpPr>
      <xdr:grpSpPr>
        <a:xfrm>
          <a:off x="6877050" y="2647950"/>
          <a:ext cx="178812" cy="190728"/>
          <a:chOff x="11057714" y="2992244"/>
          <a:chExt cx="177140" cy="194288"/>
        </a:xfrm>
      </xdr:grpSpPr>
      <xdr:cxnSp macro="">
        <xdr:nvCxnSpPr>
          <xdr:cNvPr id="1188" name="直線コネクタ 1187">
            <a:extLst>
              <a:ext uri="{FF2B5EF4-FFF2-40B4-BE49-F238E27FC236}">
                <a16:creationId xmlns:a16="http://schemas.microsoft.com/office/drawing/2014/main" id="{00000000-0008-0000-0500-0000A4040000}"/>
              </a:ext>
            </a:extLst>
          </xdr:cNvPr>
          <xdr:cNvCxnSpPr>
            <a:stCxn id="1190" idx="1"/>
            <a:endCxn id="119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9" name="直線コネクタ 1188">
            <a:extLst>
              <a:ext uri="{FF2B5EF4-FFF2-40B4-BE49-F238E27FC236}">
                <a16:creationId xmlns:a16="http://schemas.microsoft.com/office/drawing/2014/main" id="{00000000-0008-0000-0500-0000A5040000}"/>
              </a:ext>
            </a:extLst>
          </xdr:cNvPr>
          <xdr:cNvCxnSpPr>
            <a:stCxn id="1190" idx="0"/>
            <a:endCxn id="119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0" name="正方形/長方形 1189">
            <a:extLst>
              <a:ext uri="{FF2B5EF4-FFF2-40B4-BE49-F238E27FC236}">
                <a16:creationId xmlns:a16="http://schemas.microsoft.com/office/drawing/2014/main" id="{00000000-0008-0000-0500-0000A6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282</xdr:row>
      <xdr:rowOff>0</xdr:rowOff>
    </xdr:from>
    <xdr:to>
      <xdr:col>33</xdr:col>
      <xdr:colOff>178812</xdr:colOff>
      <xdr:row>284</xdr:row>
      <xdr:rowOff>228</xdr:rowOff>
    </xdr:to>
    <xdr:grpSp>
      <xdr:nvGrpSpPr>
        <xdr:cNvPr id="1195" name="グループ化 1194">
          <a:extLst>
            <a:ext uri="{FF2B5EF4-FFF2-40B4-BE49-F238E27FC236}">
              <a16:creationId xmlns:a16="http://schemas.microsoft.com/office/drawing/2014/main" id="{00000000-0008-0000-0500-0000AB040000}"/>
            </a:ext>
          </a:extLst>
        </xdr:cNvPr>
        <xdr:cNvGrpSpPr/>
      </xdr:nvGrpSpPr>
      <xdr:grpSpPr>
        <a:xfrm>
          <a:off x="5972175" y="27127200"/>
          <a:ext cx="178812" cy="190728"/>
          <a:chOff x="11057714" y="2992244"/>
          <a:chExt cx="177140" cy="194288"/>
        </a:xfrm>
      </xdr:grpSpPr>
      <xdr:cxnSp macro="">
        <xdr:nvCxnSpPr>
          <xdr:cNvPr id="1196" name="直線コネクタ 1195">
            <a:extLst>
              <a:ext uri="{FF2B5EF4-FFF2-40B4-BE49-F238E27FC236}">
                <a16:creationId xmlns:a16="http://schemas.microsoft.com/office/drawing/2014/main" id="{00000000-0008-0000-0500-0000AC040000}"/>
              </a:ext>
            </a:extLst>
          </xdr:cNvPr>
          <xdr:cNvCxnSpPr>
            <a:stCxn id="1198" idx="1"/>
            <a:endCxn id="1198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7" name="直線コネクタ 1196">
            <a:extLst>
              <a:ext uri="{FF2B5EF4-FFF2-40B4-BE49-F238E27FC236}">
                <a16:creationId xmlns:a16="http://schemas.microsoft.com/office/drawing/2014/main" id="{00000000-0008-0000-0500-0000AD040000}"/>
              </a:ext>
            </a:extLst>
          </xdr:cNvPr>
          <xdr:cNvCxnSpPr>
            <a:stCxn id="1198" idx="0"/>
            <a:endCxn id="1198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8" name="正方形/長方形 1197">
            <a:extLst>
              <a:ext uri="{FF2B5EF4-FFF2-40B4-BE49-F238E27FC236}">
                <a16:creationId xmlns:a16="http://schemas.microsoft.com/office/drawing/2014/main" id="{00000000-0008-0000-0500-0000AE040000}"/>
              </a:ext>
            </a:extLst>
          </xdr:cNvPr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282</xdr:row>
      <xdr:rowOff>0</xdr:rowOff>
    </xdr:from>
    <xdr:to>
      <xdr:col>32</xdr:col>
      <xdr:colOff>2376</xdr:colOff>
      <xdr:row>283</xdr:row>
      <xdr:rowOff>94518</xdr:rowOff>
    </xdr:to>
    <xdr:grpSp>
      <xdr:nvGrpSpPr>
        <xdr:cNvPr id="1205" name="グループ化 1204">
          <a:extLst>
            <a:ext uri="{FF2B5EF4-FFF2-40B4-BE49-F238E27FC236}">
              <a16:creationId xmlns:a16="http://schemas.microsoft.com/office/drawing/2014/main" id="{00000000-0008-0000-0500-0000B5040000}"/>
            </a:ext>
          </a:extLst>
        </xdr:cNvPr>
        <xdr:cNvGrpSpPr/>
      </xdr:nvGrpSpPr>
      <xdr:grpSpPr>
        <a:xfrm rot="10800000">
          <a:off x="5610225" y="27127200"/>
          <a:ext cx="183351" cy="189768"/>
          <a:chOff x="11016837" y="3735780"/>
          <a:chExt cx="182301" cy="192242"/>
        </a:xfrm>
      </xdr:grpSpPr>
      <xdr:sp macro="" textlink="">
        <xdr:nvSpPr>
          <xdr:cNvPr id="1206" name="楕円 1205">
            <a:extLst>
              <a:ext uri="{FF2B5EF4-FFF2-40B4-BE49-F238E27FC236}">
                <a16:creationId xmlns:a16="http://schemas.microsoft.com/office/drawing/2014/main" id="{00000000-0008-0000-0500-0000B6040000}"/>
              </a:ext>
            </a:extLst>
          </xdr:cNvPr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7" name="正方形/長方形 1206">
            <a:extLst>
              <a:ext uri="{FF2B5EF4-FFF2-40B4-BE49-F238E27FC236}">
                <a16:creationId xmlns:a16="http://schemas.microsoft.com/office/drawing/2014/main" id="{00000000-0008-0000-0500-0000B7040000}"/>
              </a:ext>
            </a:extLst>
          </xdr:cNvPr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208" name="グループ化 1207">
            <a:extLst>
              <a:ext uri="{FF2B5EF4-FFF2-40B4-BE49-F238E27FC236}">
                <a16:creationId xmlns:a16="http://schemas.microsoft.com/office/drawing/2014/main" id="{00000000-0008-0000-0500-0000B8040000}"/>
              </a:ext>
            </a:extLst>
          </xdr:cNvPr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209" name="直線コネクタ 1208">
              <a:extLst>
                <a:ext uri="{FF2B5EF4-FFF2-40B4-BE49-F238E27FC236}">
                  <a16:creationId xmlns:a16="http://schemas.microsoft.com/office/drawing/2014/main" id="{00000000-0008-0000-0500-0000B9040000}"/>
                </a:ext>
              </a:extLst>
            </xdr:cNvPr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10" name="直線コネクタ 1209">
              <a:extLst>
                <a:ext uri="{FF2B5EF4-FFF2-40B4-BE49-F238E27FC236}">
                  <a16:creationId xmlns:a16="http://schemas.microsoft.com/office/drawing/2014/main" id="{00000000-0008-0000-0500-0000BA040000}"/>
                </a:ext>
              </a:extLst>
            </xdr:cNvPr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11" name="直線コネクタ 1210">
              <a:extLst>
                <a:ext uri="{FF2B5EF4-FFF2-40B4-BE49-F238E27FC236}">
                  <a16:creationId xmlns:a16="http://schemas.microsoft.com/office/drawing/2014/main" id="{00000000-0008-0000-0500-0000BB040000}"/>
                </a:ext>
              </a:extLst>
            </xdr:cNvPr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31</xdr:col>
      <xdr:colOff>181206</xdr:colOff>
      <xdr:row>283</xdr:row>
      <xdr:rowOff>0</xdr:rowOff>
    </xdr:from>
    <xdr:to>
      <xdr:col>33</xdr:col>
      <xdr:colOff>0</xdr:colOff>
      <xdr:row>283</xdr:row>
      <xdr:rowOff>0</xdr:rowOff>
    </xdr:to>
    <xdr:cxnSp macro="">
      <xdr:nvCxnSpPr>
        <xdr:cNvPr id="1212" name="直線コネクタ 1211">
          <a:extLst>
            <a:ext uri="{FF2B5EF4-FFF2-40B4-BE49-F238E27FC236}">
              <a16:creationId xmlns:a16="http://schemas.microsoft.com/office/drawing/2014/main" id="{00000000-0008-0000-0500-0000BC040000}"/>
            </a:ext>
          </a:extLst>
        </xdr:cNvPr>
        <xdr:cNvCxnSpPr/>
      </xdr:nvCxnSpPr>
      <xdr:spPr>
        <a:xfrm>
          <a:off x="5859571" y="27219519"/>
          <a:ext cx="185141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</xdr:row>
      <xdr:rowOff>0</xdr:rowOff>
    </xdr:from>
    <xdr:to>
      <xdr:col>50</xdr:col>
      <xdr:colOff>0</xdr:colOff>
      <xdr:row>63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80975" y="5524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50</xdr:col>
      <xdr:colOff>0</xdr:colOff>
      <xdr:row>125</xdr:row>
      <xdr:rowOff>0</xdr:rowOff>
    </xdr:to>
    <xdr:sp macro="" textlink="">
      <xdr:nvSpPr>
        <xdr:cNvPr id="1168" name="正方形/長方形 1167">
          <a:extLst>
            <a:ext uri="{FF2B5EF4-FFF2-40B4-BE49-F238E27FC236}">
              <a16:creationId xmlns:a16="http://schemas.microsoft.com/office/drawing/2014/main" id="{00000000-0008-0000-0500-000090040000}"/>
            </a:ext>
          </a:extLst>
        </xdr:cNvPr>
        <xdr:cNvSpPr/>
      </xdr:nvSpPr>
      <xdr:spPr>
        <a:xfrm>
          <a:off x="180975" y="64579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50</xdr:col>
      <xdr:colOff>0</xdr:colOff>
      <xdr:row>187</xdr:row>
      <xdr:rowOff>0</xdr:rowOff>
    </xdr:to>
    <xdr:sp macro="" textlink="">
      <xdr:nvSpPr>
        <xdr:cNvPr id="1169" name="正方形/長方形 1168">
          <a:extLst>
            <a:ext uri="{FF2B5EF4-FFF2-40B4-BE49-F238E27FC236}">
              <a16:creationId xmlns:a16="http://schemas.microsoft.com/office/drawing/2014/main" id="{00000000-0008-0000-0500-000091040000}"/>
            </a:ext>
          </a:extLst>
        </xdr:cNvPr>
        <xdr:cNvSpPr/>
      </xdr:nvSpPr>
      <xdr:spPr>
        <a:xfrm>
          <a:off x="180975" y="123634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189</xdr:row>
      <xdr:rowOff>0</xdr:rowOff>
    </xdr:from>
    <xdr:to>
      <xdr:col>50</xdr:col>
      <xdr:colOff>0</xdr:colOff>
      <xdr:row>249</xdr:row>
      <xdr:rowOff>0</xdr:rowOff>
    </xdr:to>
    <xdr:sp macro="" textlink="">
      <xdr:nvSpPr>
        <xdr:cNvPr id="1170" name="正方形/長方形 1169">
          <a:extLst>
            <a:ext uri="{FF2B5EF4-FFF2-40B4-BE49-F238E27FC236}">
              <a16:creationId xmlns:a16="http://schemas.microsoft.com/office/drawing/2014/main" id="{00000000-0008-0000-0500-000092040000}"/>
            </a:ext>
          </a:extLst>
        </xdr:cNvPr>
        <xdr:cNvSpPr/>
      </xdr:nvSpPr>
      <xdr:spPr>
        <a:xfrm>
          <a:off x="180975" y="182689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251</xdr:row>
      <xdr:rowOff>0</xdr:rowOff>
    </xdr:from>
    <xdr:to>
      <xdr:col>50</xdr:col>
      <xdr:colOff>0</xdr:colOff>
      <xdr:row>311</xdr:row>
      <xdr:rowOff>0</xdr:rowOff>
    </xdr:to>
    <xdr:sp macro="" textlink="">
      <xdr:nvSpPr>
        <xdr:cNvPr id="1171" name="正方形/長方形 1170">
          <a:extLst>
            <a:ext uri="{FF2B5EF4-FFF2-40B4-BE49-F238E27FC236}">
              <a16:creationId xmlns:a16="http://schemas.microsoft.com/office/drawing/2014/main" id="{00000000-0008-0000-0500-000093040000}"/>
            </a:ext>
          </a:extLst>
        </xdr:cNvPr>
        <xdr:cNvSpPr/>
      </xdr:nvSpPr>
      <xdr:spPr>
        <a:xfrm>
          <a:off x="180975" y="241744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00\Project\@project\Royal\Template\for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EGAS\doc\KINMU\XLS\&#26085;&#39640;\&#21220;&#24608;&#34920;&#26085;&#39640;0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フォーム"/>
      <sheetName val="ﾃﾞｰﾀﾌﾛｰﾀﾞｲｱｸﾞﾗﾑ"/>
      <sheetName val="ｳｨﾝﾄﾞｳ一覧"/>
      <sheetName val="ｳｨﾝﾄﾞｳ遷移図"/>
      <sheetName val="ｳｨﾝﾄﾞｳﾚｲｱｳﾄ"/>
      <sheetName val="ｳｨﾝﾄﾞｳｺﾝﾄﾛｰﾙ"/>
      <sheetName val="帳票一覧"/>
      <sheetName val="帳票ﾚｲｱｳﾄ"/>
      <sheetName val="帳票ﾃﾞｰﾀ記述"/>
      <sheetName val="処理記述"/>
      <sheetName val="DDICT"/>
      <sheetName val="TBLIST"/>
      <sheetName val="TBLﾚｲｱｳﾄ"/>
      <sheetName val="ファイル一覧"/>
      <sheetName val="ファイルレイアウト"/>
      <sheetName val="外部ｺｰﾄﾞ"/>
      <sheetName val="表紙"/>
      <sheetName val="データディクショナリ"/>
      <sheetName val="更新履歴 "/>
      <sheetName val="項目分類"/>
      <sheetName val="ドメイン"/>
      <sheetName val="DD"/>
      <sheetName val="変更履歴"/>
      <sheetName val="初期変更履歴"/>
      <sheetName val="カテゴリー"/>
      <sheetName val="サンプル"/>
      <sheetName val="DD DOM参照なし"/>
      <sheetName val="残件"/>
      <sheetName val="ｔｒｕｅ削除前"/>
      <sheetName val="DO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怠表"/>
      <sheetName val="初期値"/>
      <sheetName val="【パラメタ】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../../K20_&#29983;&#29987;&#35506;/&#20844;&#38283;&#21442;&#29031;/&#29983;&#29987;&#21488;&#25968;&#25512;&#31227;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29"/>
  <sheetViews>
    <sheetView workbookViewId="0"/>
    <sheetView workbookViewId="1"/>
  </sheetViews>
  <sheetFormatPr defaultColWidth="2.7109375" defaultRowHeight="18" customHeight="1"/>
  <cols>
    <col min="1" max="16384" width="2.7109375" style="4"/>
  </cols>
  <sheetData>
    <row r="1" spans="1:51" ht="6.9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3"/>
    </row>
    <row r="2" spans="1:51" ht="6.95" customHeight="1">
      <c r="A2" s="5"/>
      <c r="AY2" s="7"/>
    </row>
    <row r="3" spans="1:51" ht="18" customHeight="1">
      <c r="A3" s="5"/>
      <c r="AG3" s="505" t="s">
        <v>10</v>
      </c>
      <c r="AH3" s="506"/>
      <c r="AI3" s="506"/>
      <c r="AJ3" s="506"/>
      <c r="AK3" s="506"/>
      <c r="AL3" s="507"/>
      <c r="AM3" s="122"/>
      <c r="AN3" s="123"/>
      <c r="AO3" s="123"/>
      <c r="AP3" s="123"/>
      <c r="AQ3" s="123"/>
      <c r="AR3" s="6" t="s">
        <v>11</v>
      </c>
      <c r="AS3" s="123"/>
      <c r="AT3" s="123"/>
      <c r="AU3" s="6" t="s">
        <v>11</v>
      </c>
      <c r="AV3" s="123"/>
      <c r="AW3" s="123"/>
      <c r="AX3" s="124"/>
      <c r="AY3" s="7"/>
    </row>
    <row r="4" spans="1:51" ht="18" customHeight="1" thickBot="1">
      <c r="A4" s="5"/>
      <c r="AY4" s="7"/>
    </row>
    <row r="5" spans="1:51" ht="18" customHeight="1" thickTop="1">
      <c r="A5" s="5"/>
      <c r="L5" s="508" t="s">
        <v>12</v>
      </c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08"/>
      <c r="AJ5" s="508"/>
      <c r="AK5" s="508"/>
      <c r="AL5" s="508"/>
      <c r="AM5" s="508"/>
      <c r="AN5" s="508"/>
      <c r="AO5" s="508"/>
      <c r="AY5" s="7"/>
    </row>
    <row r="6" spans="1:51" ht="18" customHeight="1">
      <c r="A6" s="5"/>
      <c r="L6" s="509"/>
      <c r="M6" s="509"/>
      <c r="N6" s="509"/>
      <c r="O6" s="509"/>
      <c r="P6" s="509"/>
      <c r="Q6" s="509"/>
      <c r="R6" s="509"/>
      <c r="S6" s="509"/>
      <c r="T6" s="509"/>
      <c r="U6" s="509"/>
      <c r="V6" s="509"/>
      <c r="W6" s="509"/>
      <c r="X6" s="509"/>
      <c r="Y6" s="509"/>
      <c r="Z6" s="509"/>
      <c r="AA6" s="509"/>
      <c r="AB6" s="509"/>
      <c r="AC6" s="509"/>
      <c r="AD6" s="509"/>
      <c r="AE6" s="509"/>
      <c r="AF6" s="509"/>
      <c r="AG6" s="509"/>
      <c r="AH6" s="509"/>
      <c r="AI6" s="509"/>
      <c r="AJ6" s="509"/>
      <c r="AK6" s="509"/>
      <c r="AL6" s="509"/>
      <c r="AM6" s="509"/>
      <c r="AN6" s="509"/>
      <c r="AO6" s="509"/>
      <c r="AY6" s="7"/>
    </row>
    <row r="7" spans="1:51" ht="18" customHeight="1" thickBot="1">
      <c r="A7" s="5"/>
      <c r="L7" s="510"/>
      <c r="M7" s="510"/>
      <c r="N7" s="510"/>
      <c r="O7" s="510"/>
      <c r="P7" s="510"/>
      <c r="Q7" s="510"/>
      <c r="R7" s="510"/>
      <c r="S7" s="510"/>
      <c r="T7" s="510"/>
      <c r="U7" s="510"/>
      <c r="V7" s="510"/>
      <c r="W7" s="510"/>
      <c r="X7" s="510"/>
      <c r="Y7" s="510"/>
      <c r="Z7" s="510"/>
      <c r="AA7" s="510"/>
      <c r="AB7" s="510"/>
      <c r="AC7" s="510"/>
      <c r="AD7" s="510"/>
      <c r="AE7" s="510"/>
      <c r="AF7" s="510"/>
      <c r="AG7" s="510"/>
      <c r="AH7" s="510"/>
      <c r="AI7" s="510"/>
      <c r="AJ7" s="510"/>
      <c r="AK7" s="510"/>
      <c r="AL7" s="510"/>
      <c r="AM7" s="510"/>
      <c r="AN7" s="510"/>
      <c r="AO7" s="510"/>
      <c r="AP7" s="8"/>
      <c r="AQ7" s="8"/>
      <c r="AR7" s="8"/>
      <c r="AS7" s="8"/>
      <c r="AT7" s="8"/>
      <c r="AU7" s="8"/>
      <c r="AV7" s="8"/>
      <c r="AW7" s="8"/>
      <c r="AX7" s="8"/>
      <c r="AY7" s="9"/>
    </row>
    <row r="8" spans="1:51" ht="18" customHeight="1" thickTop="1">
      <c r="A8" s="5"/>
      <c r="AP8" s="8"/>
      <c r="AQ8" s="8"/>
      <c r="AR8" s="8"/>
      <c r="AS8" s="8"/>
      <c r="AT8" s="8"/>
      <c r="AU8" s="8"/>
      <c r="AV8" s="8"/>
      <c r="AW8" s="8"/>
      <c r="AX8" s="8"/>
      <c r="AY8" s="9"/>
    </row>
    <row r="9" spans="1:51" ht="18" customHeight="1">
      <c r="A9" s="5"/>
      <c r="L9" s="511" t="s">
        <v>64</v>
      </c>
      <c r="M9" s="512"/>
      <c r="N9" s="512"/>
      <c r="O9" s="512"/>
      <c r="P9" s="513"/>
      <c r="Q9" s="513"/>
      <c r="R9" s="512"/>
      <c r="S9" s="512"/>
      <c r="T9" s="512"/>
      <c r="U9" s="512"/>
      <c r="V9" s="512"/>
      <c r="W9" s="512"/>
      <c r="X9" s="512"/>
      <c r="Y9" s="512"/>
      <c r="Z9" s="512"/>
      <c r="AA9" s="512"/>
      <c r="AB9" s="512"/>
      <c r="AC9" s="512"/>
      <c r="AD9" s="512"/>
      <c r="AE9" s="512"/>
      <c r="AF9" s="512"/>
      <c r="AG9" s="512"/>
      <c r="AH9" s="512"/>
      <c r="AI9" s="512"/>
      <c r="AJ9" s="512"/>
      <c r="AK9" s="512"/>
      <c r="AL9" s="512"/>
      <c r="AM9" s="512"/>
      <c r="AN9" s="512"/>
      <c r="AO9" s="514"/>
      <c r="AP9" s="8"/>
      <c r="AQ9" s="8"/>
      <c r="AR9" s="8"/>
      <c r="AS9" s="8"/>
      <c r="AT9" s="8"/>
      <c r="AU9" s="8"/>
      <c r="AV9" s="8"/>
      <c r="AW9" s="8"/>
      <c r="AX9" s="8"/>
      <c r="AY9" s="9"/>
    </row>
    <row r="10" spans="1:51" ht="18" customHeight="1">
      <c r="A10" s="5"/>
      <c r="L10" s="515"/>
      <c r="M10" s="516"/>
      <c r="N10" s="516"/>
      <c r="O10" s="516"/>
      <c r="P10" s="516"/>
      <c r="Q10" s="516"/>
      <c r="R10" s="516"/>
      <c r="S10" s="516"/>
      <c r="T10" s="516"/>
      <c r="U10" s="516"/>
      <c r="V10" s="516"/>
      <c r="W10" s="516"/>
      <c r="X10" s="516"/>
      <c r="Y10" s="516"/>
      <c r="Z10" s="516"/>
      <c r="AA10" s="516"/>
      <c r="AB10" s="516"/>
      <c r="AC10" s="516"/>
      <c r="AD10" s="516"/>
      <c r="AE10" s="516"/>
      <c r="AF10" s="516"/>
      <c r="AG10" s="516"/>
      <c r="AH10" s="516"/>
      <c r="AI10" s="516"/>
      <c r="AJ10" s="516"/>
      <c r="AK10" s="516"/>
      <c r="AL10" s="516"/>
      <c r="AM10" s="516"/>
      <c r="AN10" s="516"/>
      <c r="AO10" s="517"/>
      <c r="AY10" s="7"/>
    </row>
    <row r="11" spans="1:51" ht="18" customHeight="1">
      <c r="A11" s="5"/>
      <c r="AY11" s="7"/>
    </row>
    <row r="12" spans="1:51" ht="18" customHeight="1">
      <c r="A12" s="5"/>
      <c r="AY12" s="7"/>
    </row>
    <row r="13" spans="1:51" ht="18" customHeight="1">
      <c r="A13" s="5"/>
      <c r="E13" s="500" t="s">
        <v>13</v>
      </c>
      <c r="F13" s="500"/>
      <c r="G13" s="500"/>
      <c r="H13" s="500"/>
      <c r="I13" s="500"/>
      <c r="J13" s="500"/>
      <c r="K13" s="500"/>
      <c r="L13" s="500"/>
      <c r="M13" s="10"/>
      <c r="N13" s="518"/>
      <c r="O13" s="518"/>
      <c r="P13" s="518"/>
      <c r="Q13" s="518"/>
      <c r="R13" s="518"/>
      <c r="S13" s="518"/>
      <c r="T13" s="518"/>
      <c r="U13" s="518"/>
      <c r="V13" s="518"/>
      <c r="W13" s="518"/>
      <c r="X13" s="518"/>
      <c r="Y13" s="518"/>
      <c r="Z13" s="518"/>
      <c r="AA13" s="518"/>
      <c r="AB13" s="518"/>
      <c r="AC13" s="518"/>
      <c r="AD13" s="518"/>
      <c r="AE13" s="518"/>
      <c r="AF13" s="518"/>
      <c r="AG13" s="518"/>
      <c r="AH13" s="518"/>
      <c r="AI13" s="518"/>
      <c r="AJ13" s="518"/>
      <c r="AK13" s="518"/>
      <c r="AL13" s="518"/>
      <c r="AM13" s="518"/>
      <c r="AN13" s="518"/>
      <c r="AO13" s="518"/>
      <c r="AP13" s="518"/>
      <c r="AQ13" s="518"/>
      <c r="AR13" s="518"/>
      <c r="AS13" s="518"/>
      <c r="AT13" s="518"/>
      <c r="AU13" s="518"/>
      <c r="AY13" s="7"/>
    </row>
    <row r="14" spans="1:51" ht="18" customHeight="1" thickBot="1">
      <c r="A14" s="5"/>
      <c r="E14" s="501"/>
      <c r="F14" s="501"/>
      <c r="G14" s="502"/>
      <c r="H14" s="501"/>
      <c r="I14" s="501"/>
      <c r="J14" s="501"/>
      <c r="K14" s="501"/>
      <c r="L14" s="501"/>
      <c r="M14" s="11"/>
      <c r="N14" s="519"/>
      <c r="O14" s="519"/>
      <c r="P14" s="520"/>
      <c r="Q14" s="520"/>
      <c r="R14" s="519"/>
      <c r="S14" s="519"/>
      <c r="T14" s="519"/>
      <c r="U14" s="519"/>
      <c r="V14" s="519"/>
      <c r="W14" s="519"/>
      <c r="X14" s="519"/>
      <c r="Y14" s="519"/>
      <c r="Z14" s="519"/>
      <c r="AA14" s="519"/>
      <c r="AB14" s="519"/>
      <c r="AC14" s="519"/>
      <c r="AD14" s="519"/>
      <c r="AE14" s="519"/>
      <c r="AF14" s="519"/>
      <c r="AG14" s="519"/>
      <c r="AH14" s="519"/>
      <c r="AI14" s="519"/>
      <c r="AJ14" s="519"/>
      <c r="AK14" s="519"/>
      <c r="AL14" s="519"/>
      <c r="AM14" s="519"/>
      <c r="AN14" s="519"/>
      <c r="AO14" s="519"/>
      <c r="AP14" s="519"/>
      <c r="AQ14" s="519"/>
      <c r="AR14" s="519"/>
      <c r="AS14" s="519"/>
      <c r="AT14" s="519"/>
      <c r="AU14" s="519"/>
      <c r="AY14" s="7"/>
    </row>
    <row r="15" spans="1:51" ht="18" customHeight="1">
      <c r="A15" s="5"/>
      <c r="AY15" s="7"/>
    </row>
    <row r="16" spans="1:51" ht="18" customHeight="1">
      <c r="A16" s="5"/>
      <c r="E16" s="500" t="s">
        <v>14</v>
      </c>
      <c r="F16" s="500"/>
      <c r="G16" s="500"/>
      <c r="H16" s="500"/>
      <c r="I16" s="500"/>
      <c r="J16" s="500"/>
      <c r="K16" s="500"/>
      <c r="L16" s="500"/>
      <c r="M16" s="10"/>
      <c r="N16" s="503" t="s">
        <v>13189</v>
      </c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3"/>
      <c r="AH16" s="503"/>
      <c r="AI16" s="503"/>
      <c r="AJ16" s="503"/>
      <c r="AK16" s="503"/>
      <c r="AL16" s="503"/>
      <c r="AM16" s="503"/>
      <c r="AN16" s="503"/>
      <c r="AO16" s="503"/>
      <c r="AP16" s="503"/>
      <c r="AQ16" s="503"/>
      <c r="AR16" s="503"/>
      <c r="AS16" s="503"/>
      <c r="AT16" s="503"/>
      <c r="AU16" s="503"/>
      <c r="AY16" s="7"/>
    </row>
    <row r="17" spans="1:51" ht="18" customHeight="1" thickBot="1">
      <c r="A17" s="5"/>
      <c r="E17" s="501"/>
      <c r="F17" s="501"/>
      <c r="G17" s="502"/>
      <c r="H17" s="501"/>
      <c r="I17" s="501"/>
      <c r="J17" s="501"/>
      <c r="K17" s="501"/>
      <c r="L17" s="501"/>
      <c r="M17" s="11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Y17" s="7"/>
    </row>
    <row r="18" spans="1:51" ht="18" customHeight="1">
      <c r="A18" s="5"/>
      <c r="AY18" s="7"/>
    </row>
    <row r="19" spans="1:51" ht="18" customHeight="1" thickBot="1">
      <c r="A19" s="5"/>
      <c r="E19" s="489" t="s">
        <v>15</v>
      </c>
      <c r="F19" s="489"/>
      <c r="G19" s="490"/>
      <c r="H19" s="489"/>
      <c r="I19" s="489"/>
      <c r="J19" s="489"/>
      <c r="K19" s="489"/>
      <c r="L19" s="489"/>
      <c r="M19" s="12"/>
      <c r="N19" s="491"/>
      <c r="O19" s="491"/>
      <c r="P19" s="492"/>
      <c r="Q19" s="492"/>
      <c r="R19" s="491"/>
      <c r="S19" s="491"/>
      <c r="T19" s="491"/>
      <c r="U19" s="491"/>
      <c r="V19" s="491"/>
      <c r="W19" s="491"/>
      <c r="X19" s="491"/>
      <c r="Y19" s="491"/>
      <c r="Z19" s="491"/>
      <c r="AA19" s="491"/>
      <c r="AB19" s="491"/>
      <c r="AC19" s="491"/>
      <c r="AD19" s="491"/>
      <c r="AE19" s="491"/>
      <c r="AF19" s="491"/>
      <c r="AG19" s="491"/>
      <c r="AH19" s="491"/>
      <c r="AI19" s="491"/>
      <c r="AJ19" s="491"/>
      <c r="AK19" s="491"/>
      <c r="AL19" s="491"/>
      <c r="AM19" s="491"/>
      <c r="AN19" s="491"/>
      <c r="AO19" s="491"/>
      <c r="AP19" s="491"/>
      <c r="AQ19" s="491"/>
      <c r="AR19" s="491"/>
      <c r="AS19" s="491"/>
      <c r="AT19" s="491"/>
      <c r="AU19" s="491"/>
      <c r="AY19" s="7"/>
    </row>
    <row r="20" spans="1:51" ht="18" customHeight="1">
      <c r="A20" s="5"/>
      <c r="AY20" s="7"/>
    </row>
    <row r="21" spans="1:51" ht="18" customHeight="1">
      <c r="A21" s="5"/>
      <c r="H21" s="493" t="s">
        <v>16</v>
      </c>
      <c r="I21" s="494"/>
      <c r="J21" s="13"/>
      <c r="K21" s="14"/>
      <c r="L21" s="495"/>
      <c r="M21" s="495"/>
      <c r="N21" s="495"/>
      <c r="O21" s="495"/>
      <c r="P21" s="496"/>
      <c r="Q21" s="496"/>
      <c r="R21" s="495"/>
      <c r="S21" s="495"/>
      <c r="T21" s="495"/>
      <c r="U21" s="495"/>
      <c r="V21" s="495"/>
      <c r="W21" s="495"/>
      <c r="X21" s="495"/>
      <c r="Y21" s="495"/>
      <c r="Z21" s="497"/>
      <c r="AA21" s="15"/>
      <c r="AB21" s="14"/>
      <c r="AC21" s="495"/>
      <c r="AD21" s="495"/>
      <c r="AE21" s="495"/>
      <c r="AF21" s="495"/>
      <c r="AG21" s="495"/>
      <c r="AH21" s="495"/>
      <c r="AI21" s="495"/>
      <c r="AJ21" s="495"/>
      <c r="AK21" s="495"/>
      <c r="AL21" s="495"/>
      <c r="AM21" s="495"/>
      <c r="AN21" s="495"/>
      <c r="AO21" s="495"/>
      <c r="AP21" s="498"/>
      <c r="AQ21" s="499" t="s">
        <v>17</v>
      </c>
      <c r="AR21" s="499"/>
      <c r="AS21" s="16"/>
      <c r="AY21" s="7"/>
    </row>
    <row r="22" spans="1:51" ht="18" customHeight="1">
      <c r="A22" s="5"/>
      <c r="H22" s="472"/>
      <c r="I22" s="473"/>
      <c r="J22" s="487" t="s">
        <v>18</v>
      </c>
      <c r="K22" s="486"/>
      <c r="L22" s="476"/>
      <c r="M22" s="476"/>
      <c r="N22" s="476"/>
      <c r="O22" s="476"/>
      <c r="P22" s="476"/>
      <c r="Q22" s="476"/>
      <c r="R22" s="476"/>
      <c r="S22" s="476"/>
      <c r="T22" s="476"/>
      <c r="U22" s="476"/>
      <c r="V22" s="476"/>
      <c r="W22" s="476"/>
      <c r="X22" s="476"/>
      <c r="Y22" s="476"/>
      <c r="Z22" s="477"/>
      <c r="AA22" s="488" t="s">
        <v>19</v>
      </c>
      <c r="AB22" s="486"/>
      <c r="AC22" s="476"/>
      <c r="AD22" s="476"/>
      <c r="AE22" s="476"/>
      <c r="AF22" s="476"/>
      <c r="AG22" s="476"/>
      <c r="AH22" s="476"/>
      <c r="AI22" s="476"/>
      <c r="AJ22" s="476"/>
      <c r="AK22" s="476"/>
      <c r="AL22" s="476"/>
      <c r="AM22" s="476"/>
      <c r="AN22" s="476"/>
      <c r="AO22" s="476"/>
      <c r="AP22" s="480"/>
      <c r="AQ22" s="486"/>
      <c r="AR22" s="486"/>
      <c r="AS22" s="17"/>
      <c r="AY22" s="7"/>
    </row>
    <row r="23" spans="1:51" ht="18" customHeight="1">
      <c r="A23" s="5"/>
      <c r="H23" s="472" t="s">
        <v>20</v>
      </c>
      <c r="I23" s="473"/>
      <c r="J23" s="18"/>
      <c r="K23" s="19"/>
      <c r="L23" s="476"/>
      <c r="M23" s="476"/>
      <c r="N23" s="476"/>
      <c r="O23" s="476"/>
      <c r="P23" s="476"/>
      <c r="Q23" s="476"/>
      <c r="R23" s="476"/>
      <c r="S23" s="476"/>
      <c r="T23" s="476"/>
      <c r="U23" s="476"/>
      <c r="V23" s="476"/>
      <c r="W23" s="476"/>
      <c r="X23" s="476"/>
      <c r="Y23" s="476"/>
      <c r="Z23" s="477"/>
      <c r="AA23" s="20"/>
      <c r="AB23" s="19"/>
      <c r="AC23" s="476"/>
      <c r="AD23" s="476"/>
      <c r="AE23" s="476"/>
      <c r="AF23" s="476"/>
      <c r="AG23" s="476"/>
      <c r="AH23" s="476"/>
      <c r="AI23" s="476"/>
      <c r="AJ23" s="476"/>
      <c r="AK23" s="476"/>
      <c r="AL23" s="476"/>
      <c r="AM23" s="476"/>
      <c r="AN23" s="476"/>
      <c r="AO23" s="476"/>
      <c r="AP23" s="480"/>
      <c r="AQ23" s="482" t="s">
        <v>17</v>
      </c>
      <c r="AR23" s="482"/>
      <c r="AS23" s="21"/>
      <c r="AY23" s="7"/>
    </row>
    <row r="24" spans="1:51" ht="18" customHeight="1">
      <c r="A24" s="5"/>
      <c r="H24" s="472"/>
      <c r="I24" s="473"/>
      <c r="J24" s="487" t="s">
        <v>18</v>
      </c>
      <c r="K24" s="486"/>
      <c r="L24" s="476"/>
      <c r="M24" s="476"/>
      <c r="N24" s="476"/>
      <c r="O24" s="476"/>
      <c r="P24" s="476"/>
      <c r="Q24" s="476"/>
      <c r="R24" s="476"/>
      <c r="S24" s="476"/>
      <c r="T24" s="476"/>
      <c r="U24" s="476"/>
      <c r="V24" s="476"/>
      <c r="W24" s="476"/>
      <c r="X24" s="476"/>
      <c r="Y24" s="476"/>
      <c r="Z24" s="477"/>
      <c r="AA24" s="488" t="s">
        <v>19</v>
      </c>
      <c r="AB24" s="486"/>
      <c r="AC24" s="476"/>
      <c r="AD24" s="476"/>
      <c r="AE24" s="476"/>
      <c r="AF24" s="476"/>
      <c r="AG24" s="476"/>
      <c r="AH24" s="476"/>
      <c r="AI24" s="476"/>
      <c r="AJ24" s="476"/>
      <c r="AK24" s="476"/>
      <c r="AL24" s="476"/>
      <c r="AM24" s="476"/>
      <c r="AN24" s="476"/>
      <c r="AO24" s="476"/>
      <c r="AP24" s="480"/>
      <c r="AQ24" s="486"/>
      <c r="AR24" s="486"/>
      <c r="AS24" s="17"/>
      <c r="AY24" s="7"/>
    </row>
    <row r="25" spans="1:51" ht="18" customHeight="1">
      <c r="A25" s="5"/>
      <c r="H25" s="472" t="s">
        <v>21</v>
      </c>
      <c r="I25" s="473"/>
      <c r="J25" s="18"/>
      <c r="K25" s="19"/>
      <c r="L25" s="476"/>
      <c r="M25" s="476"/>
      <c r="N25" s="476"/>
      <c r="O25" s="476"/>
      <c r="P25" s="476"/>
      <c r="Q25" s="476"/>
      <c r="R25" s="476"/>
      <c r="S25" s="476"/>
      <c r="T25" s="476"/>
      <c r="U25" s="476"/>
      <c r="V25" s="476"/>
      <c r="W25" s="476"/>
      <c r="X25" s="476"/>
      <c r="Y25" s="476"/>
      <c r="Z25" s="477"/>
      <c r="AA25" s="20"/>
      <c r="AB25" s="19"/>
      <c r="AC25" s="476"/>
      <c r="AD25" s="476"/>
      <c r="AE25" s="476"/>
      <c r="AF25" s="476"/>
      <c r="AG25" s="476"/>
      <c r="AH25" s="476"/>
      <c r="AI25" s="476"/>
      <c r="AJ25" s="476"/>
      <c r="AK25" s="476"/>
      <c r="AL25" s="476"/>
      <c r="AM25" s="476"/>
      <c r="AN25" s="476"/>
      <c r="AO25" s="476"/>
      <c r="AP25" s="480"/>
      <c r="AQ25" s="482" t="s">
        <v>17</v>
      </c>
      <c r="AR25" s="482"/>
      <c r="AS25" s="21"/>
      <c r="AY25" s="7"/>
    </row>
    <row r="26" spans="1:51" ht="18" customHeight="1">
      <c r="A26" s="5"/>
      <c r="H26" s="474"/>
      <c r="I26" s="475"/>
      <c r="J26" s="484" t="s">
        <v>18</v>
      </c>
      <c r="K26" s="483"/>
      <c r="L26" s="478"/>
      <c r="M26" s="478"/>
      <c r="N26" s="478"/>
      <c r="O26" s="478"/>
      <c r="P26" s="478"/>
      <c r="Q26" s="478"/>
      <c r="R26" s="478"/>
      <c r="S26" s="478"/>
      <c r="T26" s="478"/>
      <c r="U26" s="478"/>
      <c r="V26" s="478"/>
      <c r="W26" s="478"/>
      <c r="X26" s="478"/>
      <c r="Y26" s="478"/>
      <c r="Z26" s="479"/>
      <c r="AA26" s="485" t="s">
        <v>19</v>
      </c>
      <c r="AB26" s="483"/>
      <c r="AC26" s="478"/>
      <c r="AD26" s="478"/>
      <c r="AE26" s="478"/>
      <c r="AF26" s="478"/>
      <c r="AG26" s="478"/>
      <c r="AH26" s="478"/>
      <c r="AI26" s="478"/>
      <c r="AJ26" s="478"/>
      <c r="AK26" s="478"/>
      <c r="AL26" s="478"/>
      <c r="AM26" s="478"/>
      <c r="AN26" s="478"/>
      <c r="AO26" s="478"/>
      <c r="AP26" s="481"/>
      <c r="AQ26" s="483"/>
      <c r="AR26" s="483"/>
      <c r="AS26" s="22"/>
      <c r="AY26" s="7"/>
    </row>
    <row r="27" spans="1:51" ht="18" customHeight="1">
      <c r="A27" s="5"/>
      <c r="AY27" s="7"/>
    </row>
    <row r="28" spans="1:51" ht="18" customHeight="1">
      <c r="A28" s="5"/>
      <c r="AY28" s="7"/>
    </row>
    <row r="29" spans="1:51" ht="18" customHeight="1" thickBot="1">
      <c r="A29" s="23"/>
      <c r="B29" s="12"/>
      <c r="C29" s="12"/>
      <c r="D29" s="12"/>
      <c r="E29" s="12"/>
      <c r="F29" s="12"/>
      <c r="G29" s="121"/>
      <c r="H29" s="12"/>
      <c r="I29" s="12"/>
      <c r="J29" s="12"/>
      <c r="K29" s="12"/>
      <c r="L29" s="12"/>
      <c r="M29" s="12"/>
      <c r="N29" s="12"/>
      <c r="O29" s="12"/>
      <c r="P29" s="121"/>
      <c r="Q29" s="121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24"/>
    </row>
  </sheetData>
  <sheetProtection selectLockedCells="1"/>
  <mergeCells count="27">
    <mergeCell ref="E16:L17"/>
    <mergeCell ref="N16:AU17"/>
    <mergeCell ref="AG3:AL3"/>
    <mergeCell ref="L5:AO7"/>
    <mergeCell ref="L9:AO10"/>
    <mergeCell ref="E13:L14"/>
    <mergeCell ref="N13:AU14"/>
    <mergeCell ref="E19:L19"/>
    <mergeCell ref="N19:AU19"/>
    <mergeCell ref="H21:I22"/>
    <mergeCell ref="L21:Z22"/>
    <mergeCell ref="AC21:AP22"/>
    <mergeCell ref="AQ21:AR22"/>
    <mergeCell ref="J22:K22"/>
    <mergeCell ref="AA22:AB22"/>
    <mergeCell ref="H23:I24"/>
    <mergeCell ref="L23:Z24"/>
    <mergeCell ref="AC23:AP24"/>
    <mergeCell ref="AQ23:AR24"/>
    <mergeCell ref="J24:K24"/>
    <mergeCell ref="AA24:AB24"/>
    <mergeCell ref="H25:I26"/>
    <mergeCell ref="L25:Z26"/>
    <mergeCell ref="AC25:AP26"/>
    <mergeCell ref="AQ25:AR26"/>
    <mergeCell ref="J26:K26"/>
    <mergeCell ref="AA26:AB26"/>
  </mergeCells>
  <phoneticPr fontId="7"/>
  <dataValidations count="1">
    <dataValidation imeMode="off" allowBlank="1" showInputMessage="1" showErrorMessage="1" sqref="AM3:AQ3 AS3:AT3 AV3:AX3" xr:uid="{00000000-0002-0000-0000-000000000000}"/>
  </dataValidations>
  <pageMargins left="0.39370078740157483" right="0.39370078740157483" top="0.78740157480314965" bottom="0.39370078740157483" header="0.59055118110236227" footer="0.19685039370078741"/>
  <pageSetup paperSize="9" orientation="landscape" r:id="rId1"/>
  <headerFooter scaleWithDoc="0">
    <oddHeader>&amp;L&amp;"メイリオ,ボールド"&amp;8&amp;K00-032&amp;F&amp;R&amp;"メイリオ,ボールド"&amp;9&amp;K00-048&amp;A</oddHeader>
    <oddFooter>&amp;R&amp;"メイリオ,レギュラー"&amp;9出力日：&amp;D　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Y32"/>
  <sheetViews>
    <sheetView workbookViewId="0">
      <selection activeCell="E3" sqref="E3:F3"/>
    </sheetView>
    <sheetView workbookViewId="1">
      <selection sqref="A1:E2"/>
    </sheetView>
  </sheetViews>
  <sheetFormatPr defaultColWidth="2.7109375" defaultRowHeight="15"/>
  <cols>
    <col min="1" max="4" width="2.7109375" style="32"/>
    <col min="5" max="35" width="2.7109375" style="26"/>
    <col min="36" max="48" width="2.7109375" style="33"/>
    <col min="49" max="16384" width="2.7109375" style="26"/>
  </cols>
  <sheetData>
    <row r="1" spans="1:51" s="25" customFormat="1" ht="18" customHeight="1">
      <c r="A1" s="549" t="s">
        <v>22</v>
      </c>
      <c r="B1" s="550"/>
      <c r="C1" s="550"/>
      <c r="D1" s="550"/>
      <c r="E1" s="551"/>
      <c r="F1" s="559" t="str">
        <f>IF(NOT(ISBLANK(表紙!N16)),表紙!N16,"")</f>
        <v>縦横断システム</v>
      </c>
      <c r="G1" s="560"/>
      <c r="H1" s="560"/>
      <c r="I1" s="560"/>
      <c r="J1" s="560"/>
      <c r="K1" s="560"/>
      <c r="L1" s="560"/>
      <c r="M1" s="560"/>
      <c r="N1" s="560"/>
      <c r="O1" s="560"/>
      <c r="P1" s="560"/>
      <c r="Q1" s="560"/>
      <c r="R1" s="560"/>
      <c r="S1" s="560"/>
      <c r="T1" s="560"/>
      <c r="U1" s="560"/>
      <c r="V1" s="560"/>
      <c r="W1" s="561"/>
      <c r="X1" s="565" t="s">
        <v>65</v>
      </c>
      <c r="Y1" s="566"/>
      <c r="Z1" s="566"/>
      <c r="AA1" s="569" t="s">
        <v>180</v>
      </c>
      <c r="AB1" s="570"/>
      <c r="AC1" s="570"/>
      <c r="AD1" s="570"/>
      <c r="AE1" s="570"/>
      <c r="AF1" s="570"/>
      <c r="AG1" s="570"/>
      <c r="AH1" s="570"/>
      <c r="AI1" s="570"/>
      <c r="AJ1" s="570"/>
      <c r="AK1" s="570"/>
      <c r="AL1" s="570"/>
      <c r="AM1" s="570"/>
      <c r="AN1" s="571"/>
      <c r="AO1" s="575" t="s">
        <v>32</v>
      </c>
      <c r="AP1" s="576"/>
      <c r="AQ1" s="577" t="str">
        <f>IF($AV1&lt;&gt;"",VLOOKUP($AV1,$A$4:$AL$200,33,FALSE),"")</f>
        <v>采野</v>
      </c>
      <c r="AR1" s="578"/>
      <c r="AS1" s="579"/>
      <c r="AT1" s="580" t="s">
        <v>32</v>
      </c>
      <c r="AU1" s="581"/>
      <c r="AV1" s="555">
        <f>IF(NOT(ISBLANK(A4)),A4,"")</f>
        <v>44939</v>
      </c>
      <c r="AW1" s="555"/>
      <c r="AX1" s="555"/>
      <c r="AY1" s="556"/>
    </row>
    <row r="2" spans="1:51" s="25" customFormat="1" ht="18" customHeight="1" thickBot="1">
      <c r="A2" s="552"/>
      <c r="B2" s="553"/>
      <c r="C2" s="553"/>
      <c r="D2" s="553"/>
      <c r="E2" s="554"/>
      <c r="F2" s="562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4"/>
      <c r="X2" s="567"/>
      <c r="Y2" s="568"/>
      <c r="Z2" s="568"/>
      <c r="AA2" s="572"/>
      <c r="AB2" s="573"/>
      <c r="AC2" s="573"/>
      <c r="AD2" s="573"/>
      <c r="AE2" s="573"/>
      <c r="AF2" s="573"/>
      <c r="AG2" s="573"/>
      <c r="AH2" s="573"/>
      <c r="AI2" s="573"/>
      <c r="AJ2" s="573"/>
      <c r="AK2" s="573"/>
      <c r="AL2" s="573"/>
      <c r="AM2" s="573"/>
      <c r="AN2" s="574"/>
      <c r="AO2" s="582" t="s">
        <v>181</v>
      </c>
      <c r="AP2" s="583"/>
      <c r="AQ2" s="584" t="str">
        <f>IF($AV2&lt;&gt;"",VLOOKUP($AV2,$A$4:$AL$200,33,FALSE),"")</f>
        <v>采野</v>
      </c>
      <c r="AR2" s="585"/>
      <c r="AS2" s="586"/>
      <c r="AT2" s="587" t="s">
        <v>31</v>
      </c>
      <c r="AU2" s="588"/>
      <c r="AV2" s="557">
        <f>IF(AND(NOT(ISBLANK(AV1)),AV1&lt;&gt;""),MAX(A4:D194),"")</f>
        <v>44939</v>
      </c>
      <c r="AW2" s="557"/>
      <c r="AX2" s="557"/>
      <c r="AY2" s="558"/>
    </row>
    <row r="3" spans="1:51" ht="19.5" customHeight="1" thickBot="1">
      <c r="A3" s="536" t="s">
        <v>23</v>
      </c>
      <c r="B3" s="537"/>
      <c r="C3" s="537"/>
      <c r="D3" s="538"/>
      <c r="E3" s="539" t="s">
        <v>24</v>
      </c>
      <c r="F3" s="538"/>
      <c r="G3" s="539" t="s">
        <v>25</v>
      </c>
      <c r="H3" s="537"/>
      <c r="I3" s="537"/>
      <c r="J3" s="537"/>
      <c r="K3" s="537"/>
      <c r="L3" s="537"/>
      <c r="M3" s="537"/>
      <c r="N3" s="537"/>
      <c r="O3" s="537"/>
      <c r="P3" s="537"/>
      <c r="Q3" s="537"/>
      <c r="R3" s="537"/>
      <c r="S3" s="537"/>
      <c r="T3" s="537"/>
      <c r="U3" s="537"/>
      <c r="V3" s="537"/>
      <c r="W3" s="537"/>
      <c r="X3" s="538"/>
      <c r="Y3" s="539" t="s">
        <v>26</v>
      </c>
      <c r="Z3" s="537"/>
      <c r="AA3" s="537"/>
      <c r="AB3" s="537"/>
      <c r="AC3" s="537"/>
      <c r="AD3" s="537"/>
      <c r="AE3" s="537"/>
      <c r="AF3" s="538"/>
      <c r="AG3" s="539" t="s">
        <v>27</v>
      </c>
      <c r="AH3" s="537"/>
      <c r="AI3" s="538"/>
      <c r="AJ3" s="546" t="s">
        <v>20</v>
      </c>
      <c r="AK3" s="547"/>
      <c r="AL3" s="548"/>
      <c r="AM3" s="539" t="s">
        <v>28</v>
      </c>
      <c r="AN3" s="537"/>
      <c r="AO3" s="537"/>
      <c r="AP3" s="537"/>
      <c r="AQ3" s="537"/>
      <c r="AR3" s="537"/>
      <c r="AS3" s="537"/>
      <c r="AT3" s="537"/>
      <c r="AU3" s="537"/>
      <c r="AV3" s="537"/>
      <c r="AW3" s="537"/>
      <c r="AX3" s="537"/>
      <c r="AY3" s="540"/>
    </row>
    <row r="4" spans="1:51" ht="15.75" thickTop="1">
      <c r="A4" s="541">
        <v>44939</v>
      </c>
      <c r="B4" s="542"/>
      <c r="C4" s="542"/>
      <c r="D4" s="543"/>
      <c r="E4" s="544" t="s">
        <v>44</v>
      </c>
      <c r="F4" s="545"/>
      <c r="G4" s="27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9"/>
      <c r="Y4" s="27"/>
      <c r="Z4" s="28"/>
      <c r="AA4" s="28"/>
      <c r="AB4" s="28"/>
      <c r="AC4" s="28"/>
      <c r="AD4" s="28"/>
      <c r="AE4" s="28"/>
      <c r="AF4" s="29"/>
      <c r="AG4" s="116" t="s">
        <v>54</v>
      </c>
      <c r="AH4" s="28"/>
      <c r="AI4" s="29"/>
      <c r="AJ4" s="27"/>
      <c r="AK4" s="28"/>
      <c r="AL4" s="29"/>
      <c r="AM4" s="27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30"/>
    </row>
    <row r="5" spans="1:51">
      <c r="A5" s="531"/>
      <c r="B5" s="532"/>
      <c r="C5" s="532"/>
      <c r="D5" s="533"/>
      <c r="E5" s="534"/>
      <c r="F5" s="535"/>
      <c r="G5" s="145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96"/>
      <c r="Y5" s="145"/>
      <c r="Z5" s="147"/>
      <c r="AA5" s="147"/>
      <c r="AB5" s="147"/>
      <c r="AC5" s="147"/>
      <c r="AD5" s="147"/>
      <c r="AE5" s="147"/>
      <c r="AF5" s="196"/>
      <c r="AG5" s="145"/>
      <c r="AH5" s="147"/>
      <c r="AI5" s="196"/>
      <c r="AJ5" s="195"/>
      <c r="AK5" s="147"/>
      <c r="AL5" s="196"/>
      <c r="AM5" s="195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31"/>
    </row>
    <row r="6" spans="1:51">
      <c r="A6" s="531"/>
      <c r="B6" s="532"/>
      <c r="C6" s="532"/>
      <c r="D6" s="533"/>
      <c r="E6" s="534"/>
      <c r="F6" s="535"/>
      <c r="G6" s="145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96"/>
      <c r="Y6" s="145"/>
      <c r="Z6" s="147"/>
      <c r="AA6" s="147"/>
      <c r="AB6" s="147"/>
      <c r="AC6" s="147"/>
      <c r="AD6" s="147"/>
      <c r="AE6" s="147"/>
      <c r="AF6" s="196"/>
      <c r="AG6" s="145"/>
      <c r="AH6" s="147"/>
      <c r="AI6" s="196"/>
      <c r="AJ6" s="195"/>
      <c r="AK6" s="147"/>
      <c r="AL6" s="196"/>
      <c r="AM6" s="195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31"/>
    </row>
    <row r="7" spans="1:51">
      <c r="A7" s="521"/>
      <c r="B7" s="522"/>
      <c r="C7" s="522"/>
      <c r="D7" s="523"/>
      <c r="E7" s="524"/>
      <c r="F7" s="525"/>
      <c r="G7" s="193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194"/>
      <c r="Y7" s="146"/>
      <c r="Z7" s="4"/>
      <c r="AA7" s="4"/>
      <c r="AB7" s="4"/>
      <c r="AC7" s="4"/>
      <c r="AD7" s="4"/>
      <c r="AE7" s="4"/>
      <c r="AF7" s="194"/>
      <c r="AG7" s="193"/>
      <c r="AH7" s="4"/>
      <c r="AI7" s="194"/>
      <c r="AJ7" s="193"/>
      <c r="AK7" s="4"/>
      <c r="AL7" s="194"/>
      <c r="AM7" s="193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7"/>
    </row>
    <row r="8" spans="1:51">
      <c r="A8" s="521"/>
      <c r="B8" s="522"/>
      <c r="C8" s="522"/>
      <c r="D8" s="523"/>
      <c r="E8" s="524"/>
      <c r="F8" s="525"/>
      <c r="G8" s="146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194"/>
      <c r="Y8" s="146"/>
      <c r="Z8" s="4"/>
      <c r="AA8" s="4"/>
      <c r="AB8" s="4"/>
      <c r="AC8" s="4"/>
      <c r="AD8" s="4"/>
      <c r="AE8" s="4"/>
      <c r="AF8" s="194"/>
      <c r="AG8" s="193"/>
      <c r="AH8" s="4"/>
      <c r="AI8" s="194"/>
      <c r="AJ8" s="193"/>
      <c r="AK8" s="4"/>
      <c r="AL8" s="194"/>
      <c r="AM8" s="193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7"/>
    </row>
    <row r="9" spans="1:51">
      <c r="A9" s="521"/>
      <c r="B9" s="522"/>
      <c r="C9" s="522"/>
      <c r="D9" s="523"/>
      <c r="E9" s="524"/>
      <c r="F9" s="525"/>
      <c r="G9" s="146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194"/>
      <c r="Y9" s="146"/>
      <c r="Z9" s="4"/>
      <c r="AA9" s="4"/>
      <c r="AB9" s="4"/>
      <c r="AC9" s="4"/>
      <c r="AD9" s="4"/>
      <c r="AE9" s="4"/>
      <c r="AF9" s="194"/>
      <c r="AG9" s="146"/>
      <c r="AH9" s="4"/>
      <c r="AI9" s="194"/>
      <c r="AJ9" s="193"/>
      <c r="AK9" s="4"/>
      <c r="AL9" s="194"/>
      <c r="AM9" s="193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7"/>
    </row>
    <row r="10" spans="1:51">
      <c r="A10" s="521"/>
      <c r="B10" s="522"/>
      <c r="C10" s="522"/>
      <c r="D10" s="523"/>
      <c r="E10" s="524"/>
      <c r="F10" s="525"/>
      <c r="G10" s="193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194"/>
      <c r="Y10" s="146"/>
      <c r="Z10" s="4"/>
      <c r="AA10" s="4"/>
      <c r="AB10" s="4"/>
      <c r="AC10" s="4"/>
      <c r="AD10" s="4"/>
      <c r="AE10" s="4"/>
      <c r="AF10" s="194"/>
      <c r="AG10" s="193"/>
      <c r="AH10" s="4"/>
      <c r="AI10" s="194"/>
      <c r="AJ10" s="193"/>
      <c r="AK10" s="4"/>
      <c r="AL10" s="194"/>
      <c r="AM10" s="193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7"/>
    </row>
    <row r="11" spans="1:51">
      <c r="A11" s="521"/>
      <c r="B11" s="522"/>
      <c r="C11" s="522"/>
      <c r="D11" s="523"/>
      <c r="E11" s="524"/>
      <c r="F11" s="525"/>
      <c r="G11" s="146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194"/>
      <c r="Y11" s="146"/>
      <c r="Z11" s="4"/>
      <c r="AA11" s="4"/>
      <c r="AB11" s="4"/>
      <c r="AC11" s="4"/>
      <c r="AD11" s="4"/>
      <c r="AE11" s="4"/>
      <c r="AF11" s="194"/>
      <c r="AG11" s="146"/>
      <c r="AH11" s="4"/>
      <c r="AI11" s="194"/>
      <c r="AJ11" s="193"/>
      <c r="AK11" s="4"/>
      <c r="AL11" s="194"/>
      <c r="AM11" s="193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7"/>
    </row>
    <row r="12" spans="1:51">
      <c r="A12" s="521"/>
      <c r="B12" s="522"/>
      <c r="C12" s="522"/>
      <c r="D12" s="523"/>
      <c r="E12" s="524"/>
      <c r="F12" s="525"/>
      <c r="G12" s="193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194"/>
      <c r="Y12" s="146"/>
      <c r="Z12" s="4"/>
      <c r="AA12" s="4"/>
      <c r="AB12" s="4"/>
      <c r="AC12" s="4"/>
      <c r="AD12" s="4"/>
      <c r="AE12" s="4"/>
      <c r="AF12" s="194"/>
      <c r="AG12" s="193"/>
      <c r="AH12" s="4"/>
      <c r="AI12" s="194"/>
      <c r="AJ12" s="193"/>
      <c r="AK12" s="4"/>
      <c r="AL12" s="194"/>
      <c r="AM12" s="193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7"/>
    </row>
    <row r="13" spans="1:51">
      <c r="A13" s="521"/>
      <c r="B13" s="522"/>
      <c r="C13" s="522"/>
      <c r="D13" s="523"/>
      <c r="E13" s="524"/>
      <c r="F13" s="525"/>
      <c r="G13" s="193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194"/>
      <c r="Y13" s="146"/>
      <c r="Z13" s="4"/>
      <c r="AA13" s="4"/>
      <c r="AB13" s="4"/>
      <c r="AC13" s="4"/>
      <c r="AD13" s="4"/>
      <c r="AE13" s="4"/>
      <c r="AF13" s="194"/>
      <c r="AG13" s="193"/>
      <c r="AH13" s="4"/>
      <c r="AI13" s="194"/>
      <c r="AJ13" s="193"/>
      <c r="AK13" s="4"/>
      <c r="AL13" s="194"/>
      <c r="AM13" s="193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7"/>
    </row>
    <row r="14" spans="1:51">
      <c r="A14" s="521"/>
      <c r="B14" s="522"/>
      <c r="C14" s="522"/>
      <c r="D14" s="523"/>
      <c r="E14" s="524"/>
      <c r="F14" s="525"/>
      <c r="G14" s="193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194"/>
      <c r="Y14" s="146"/>
      <c r="Z14" s="4"/>
      <c r="AA14" s="4"/>
      <c r="AB14" s="4"/>
      <c r="AC14" s="4"/>
      <c r="AD14" s="4"/>
      <c r="AE14" s="4"/>
      <c r="AF14" s="194"/>
      <c r="AG14" s="193"/>
      <c r="AH14" s="4"/>
      <c r="AI14" s="194"/>
      <c r="AJ14" s="193"/>
      <c r="AK14" s="4"/>
      <c r="AL14" s="194"/>
      <c r="AM14" s="193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7"/>
    </row>
    <row r="15" spans="1:51">
      <c r="A15" s="521"/>
      <c r="B15" s="522"/>
      <c r="C15" s="522"/>
      <c r="D15" s="523"/>
      <c r="E15" s="524"/>
      <c r="F15" s="525"/>
      <c r="G15" s="193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194"/>
      <c r="Y15" s="193"/>
      <c r="Z15" s="4"/>
      <c r="AA15" s="4"/>
      <c r="AB15" s="4"/>
      <c r="AC15" s="4"/>
      <c r="AD15" s="4"/>
      <c r="AE15" s="4"/>
      <c r="AF15" s="194"/>
      <c r="AG15" s="193"/>
      <c r="AH15" s="4"/>
      <c r="AI15" s="194"/>
      <c r="AJ15" s="193"/>
      <c r="AK15" s="4"/>
      <c r="AL15" s="194"/>
      <c r="AM15" s="193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7"/>
    </row>
    <row r="16" spans="1:51">
      <c r="A16" s="521"/>
      <c r="B16" s="522"/>
      <c r="C16" s="522"/>
      <c r="D16" s="523"/>
      <c r="E16" s="524"/>
      <c r="F16" s="525"/>
      <c r="G16" s="193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194"/>
      <c r="Y16" s="193"/>
      <c r="Z16" s="4"/>
      <c r="AA16" s="4"/>
      <c r="AB16" s="4"/>
      <c r="AC16" s="4"/>
      <c r="AD16" s="4"/>
      <c r="AE16" s="4"/>
      <c r="AF16" s="194"/>
      <c r="AG16" s="193"/>
      <c r="AH16" s="4"/>
      <c r="AI16" s="194"/>
      <c r="AJ16" s="193"/>
      <c r="AK16" s="4"/>
      <c r="AL16" s="194"/>
      <c r="AM16" s="193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7"/>
    </row>
    <row r="17" spans="1:51">
      <c r="A17" s="521"/>
      <c r="B17" s="522"/>
      <c r="C17" s="522"/>
      <c r="D17" s="523"/>
      <c r="E17" s="524"/>
      <c r="F17" s="525"/>
      <c r="G17" s="193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194"/>
      <c r="Y17" s="193"/>
      <c r="Z17" s="4"/>
      <c r="AA17" s="4"/>
      <c r="AB17" s="4"/>
      <c r="AC17" s="4"/>
      <c r="AD17" s="4"/>
      <c r="AE17" s="4"/>
      <c r="AF17" s="194"/>
      <c r="AG17" s="193"/>
      <c r="AH17" s="4"/>
      <c r="AI17" s="194"/>
      <c r="AJ17" s="193"/>
      <c r="AK17" s="4"/>
      <c r="AL17" s="194"/>
      <c r="AM17" s="193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7"/>
    </row>
    <row r="18" spans="1:51">
      <c r="A18" s="521"/>
      <c r="B18" s="522"/>
      <c r="C18" s="522"/>
      <c r="D18" s="523"/>
      <c r="E18" s="524"/>
      <c r="F18" s="525"/>
      <c r="G18" s="193"/>
      <c r="H18" s="4"/>
      <c r="I18" s="4"/>
      <c r="J18" s="202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194"/>
      <c r="Y18" s="193"/>
      <c r="Z18" s="4"/>
      <c r="AA18" s="4"/>
      <c r="AB18" s="4"/>
      <c r="AC18" s="4"/>
      <c r="AD18" s="4"/>
      <c r="AE18" s="4"/>
      <c r="AF18" s="194"/>
      <c r="AG18" s="193"/>
      <c r="AH18" s="4"/>
      <c r="AI18" s="194"/>
      <c r="AJ18" s="193"/>
      <c r="AK18" s="4"/>
      <c r="AL18" s="194"/>
      <c r="AM18" s="193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7"/>
    </row>
    <row r="19" spans="1:51">
      <c r="A19" s="521"/>
      <c r="B19" s="522"/>
      <c r="C19" s="522"/>
      <c r="D19" s="523"/>
      <c r="E19" s="524"/>
      <c r="F19" s="525"/>
      <c r="G19" s="146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194"/>
      <c r="Y19" s="193"/>
      <c r="Z19" s="4"/>
      <c r="AA19" s="4"/>
      <c r="AB19" s="4"/>
      <c r="AC19" s="4"/>
      <c r="AD19" s="4"/>
      <c r="AE19" s="4"/>
      <c r="AF19" s="194"/>
      <c r="AG19" s="146"/>
      <c r="AH19" s="4"/>
      <c r="AI19" s="194"/>
      <c r="AJ19" s="193"/>
      <c r="AK19" s="4"/>
      <c r="AL19" s="194"/>
      <c r="AM19" s="193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7"/>
    </row>
    <row r="20" spans="1:51">
      <c r="A20" s="521"/>
      <c r="B20" s="522"/>
      <c r="C20" s="522"/>
      <c r="D20" s="523"/>
      <c r="E20" s="524"/>
      <c r="F20" s="525"/>
      <c r="G20" s="193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194"/>
      <c r="Y20" s="193"/>
      <c r="Z20" s="4"/>
      <c r="AA20" s="4"/>
      <c r="AB20" s="4"/>
      <c r="AC20" s="4"/>
      <c r="AD20" s="4"/>
      <c r="AE20" s="4"/>
      <c r="AF20" s="194"/>
      <c r="AG20" s="193"/>
      <c r="AH20" s="4"/>
      <c r="AI20" s="194"/>
      <c r="AJ20" s="193"/>
      <c r="AK20" s="4"/>
      <c r="AL20" s="194"/>
      <c r="AM20" s="193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7"/>
    </row>
    <row r="21" spans="1:51">
      <c r="A21" s="521"/>
      <c r="B21" s="522"/>
      <c r="C21" s="522"/>
      <c r="D21" s="523"/>
      <c r="E21" s="524"/>
      <c r="F21" s="525"/>
      <c r="G21" s="193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194"/>
      <c r="Y21" s="193"/>
      <c r="Z21" s="4"/>
      <c r="AA21" s="4"/>
      <c r="AB21" s="4"/>
      <c r="AC21" s="4"/>
      <c r="AD21" s="4"/>
      <c r="AE21" s="4"/>
      <c r="AF21" s="194"/>
      <c r="AG21" s="193"/>
      <c r="AH21" s="4"/>
      <c r="AI21" s="194"/>
      <c r="AJ21" s="193"/>
      <c r="AK21" s="4"/>
      <c r="AL21" s="194"/>
      <c r="AM21" s="193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7"/>
    </row>
    <row r="22" spans="1:51">
      <c r="A22" s="521"/>
      <c r="B22" s="522"/>
      <c r="C22" s="522"/>
      <c r="D22" s="523"/>
      <c r="E22" s="524"/>
      <c r="F22" s="525"/>
      <c r="G22" s="193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194"/>
      <c r="Y22" s="193"/>
      <c r="Z22" s="4"/>
      <c r="AA22" s="4"/>
      <c r="AB22" s="4"/>
      <c r="AC22" s="4"/>
      <c r="AD22" s="4"/>
      <c r="AE22" s="4"/>
      <c r="AF22" s="194"/>
      <c r="AG22" s="193"/>
      <c r="AH22" s="4"/>
      <c r="AI22" s="194"/>
      <c r="AJ22" s="193"/>
      <c r="AK22" s="4"/>
      <c r="AL22" s="194"/>
      <c r="AM22" s="193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7"/>
    </row>
    <row r="23" spans="1:51">
      <c r="A23" s="521"/>
      <c r="B23" s="522"/>
      <c r="C23" s="522"/>
      <c r="D23" s="523"/>
      <c r="E23" s="524"/>
      <c r="F23" s="525"/>
      <c r="G23" s="193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194"/>
      <c r="Y23" s="193"/>
      <c r="Z23" s="4"/>
      <c r="AA23" s="4"/>
      <c r="AB23" s="4"/>
      <c r="AC23" s="4"/>
      <c r="AD23" s="4"/>
      <c r="AE23" s="4"/>
      <c r="AF23" s="194"/>
      <c r="AG23" s="193"/>
      <c r="AH23" s="4"/>
      <c r="AI23" s="194"/>
      <c r="AJ23" s="193"/>
      <c r="AK23" s="4"/>
      <c r="AL23" s="194"/>
      <c r="AM23" s="193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7"/>
    </row>
    <row r="24" spans="1:51">
      <c r="A24" s="521"/>
      <c r="B24" s="522"/>
      <c r="C24" s="522"/>
      <c r="D24" s="523"/>
      <c r="E24" s="524"/>
      <c r="F24" s="525"/>
      <c r="G24" s="193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194"/>
      <c r="Y24" s="193"/>
      <c r="Z24" s="4"/>
      <c r="AA24" s="4"/>
      <c r="AB24" s="4"/>
      <c r="AC24" s="4"/>
      <c r="AD24" s="4"/>
      <c r="AE24" s="4"/>
      <c r="AF24" s="194"/>
      <c r="AG24" s="193"/>
      <c r="AH24" s="4"/>
      <c r="AI24" s="194"/>
      <c r="AJ24" s="193"/>
      <c r="AK24" s="4"/>
      <c r="AL24" s="194"/>
      <c r="AM24" s="193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7"/>
    </row>
    <row r="25" spans="1:51">
      <c r="A25" s="521"/>
      <c r="B25" s="522"/>
      <c r="C25" s="522"/>
      <c r="D25" s="523"/>
      <c r="E25" s="524"/>
      <c r="F25" s="525"/>
      <c r="G25" s="193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194"/>
      <c r="Y25" s="193"/>
      <c r="Z25" s="4"/>
      <c r="AA25" s="4"/>
      <c r="AB25" s="4"/>
      <c r="AC25" s="4"/>
      <c r="AD25" s="4"/>
      <c r="AE25" s="4"/>
      <c r="AF25" s="194"/>
      <c r="AG25" s="193"/>
      <c r="AH25" s="4"/>
      <c r="AI25" s="194"/>
      <c r="AJ25" s="193"/>
      <c r="AK25" s="4"/>
      <c r="AL25" s="194"/>
      <c r="AM25" s="193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7"/>
    </row>
    <row r="26" spans="1:51">
      <c r="A26" s="521"/>
      <c r="B26" s="522"/>
      <c r="C26" s="522"/>
      <c r="D26" s="523"/>
      <c r="E26" s="524"/>
      <c r="F26" s="525"/>
      <c r="G26" s="193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194"/>
      <c r="Y26" s="193"/>
      <c r="Z26" s="4"/>
      <c r="AA26" s="4"/>
      <c r="AB26" s="4"/>
      <c r="AC26" s="4"/>
      <c r="AD26" s="4"/>
      <c r="AE26" s="4"/>
      <c r="AF26" s="194"/>
      <c r="AG26" s="193"/>
      <c r="AH26" s="4"/>
      <c r="AI26" s="194"/>
      <c r="AJ26" s="193"/>
      <c r="AK26" s="4"/>
      <c r="AL26" s="194"/>
      <c r="AM26" s="193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7"/>
    </row>
    <row r="27" spans="1:51">
      <c r="A27" s="521"/>
      <c r="B27" s="522"/>
      <c r="C27" s="522"/>
      <c r="D27" s="523"/>
      <c r="E27" s="524"/>
      <c r="F27" s="525"/>
      <c r="G27" s="193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194"/>
      <c r="Y27" s="193"/>
      <c r="Z27" s="4"/>
      <c r="AA27" s="4"/>
      <c r="AB27" s="4"/>
      <c r="AC27" s="4"/>
      <c r="AD27" s="4"/>
      <c r="AE27" s="4"/>
      <c r="AF27" s="194"/>
      <c r="AG27" s="193"/>
      <c r="AH27" s="4"/>
      <c r="AI27" s="194"/>
      <c r="AJ27" s="193"/>
      <c r="AK27" s="4"/>
      <c r="AL27" s="194"/>
      <c r="AM27" s="193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7"/>
    </row>
    <row r="28" spans="1:51">
      <c r="A28" s="521"/>
      <c r="B28" s="522"/>
      <c r="C28" s="522"/>
      <c r="D28" s="523"/>
      <c r="E28" s="524"/>
      <c r="F28" s="525"/>
      <c r="G28" s="193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194"/>
      <c r="Y28" s="193"/>
      <c r="Z28" s="4"/>
      <c r="AA28" s="4"/>
      <c r="AB28" s="4"/>
      <c r="AC28" s="4"/>
      <c r="AD28" s="4"/>
      <c r="AE28" s="4"/>
      <c r="AF28" s="194"/>
      <c r="AG28" s="193"/>
      <c r="AH28" s="4"/>
      <c r="AI28" s="194"/>
      <c r="AJ28" s="193"/>
      <c r="AK28" s="4"/>
      <c r="AL28" s="194"/>
      <c r="AM28" s="193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7"/>
    </row>
    <row r="29" spans="1:51">
      <c r="A29" s="521"/>
      <c r="B29" s="522"/>
      <c r="C29" s="522"/>
      <c r="D29" s="523"/>
      <c r="E29" s="524"/>
      <c r="F29" s="525"/>
      <c r="G29" s="146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194"/>
      <c r="Y29" s="193"/>
      <c r="Z29" s="4"/>
      <c r="AA29" s="4"/>
      <c r="AB29" s="4"/>
      <c r="AC29" s="4"/>
      <c r="AD29" s="4"/>
      <c r="AE29" s="4"/>
      <c r="AF29" s="194"/>
      <c r="AG29" s="193"/>
      <c r="AH29" s="4"/>
      <c r="AI29" s="194"/>
      <c r="AJ29" s="193"/>
      <c r="AK29" s="4"/>
      <c r="AL29" s="194"/>
      <c r="AM29" s="193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7"/>
    </row>
    <row r="30" spans="1:51">
      <c r="A30" s="521"/>
      <c r="B30" s="522"/>
      <c r="C30" s="522"/>
      <c r="D30" s="523"/>
      <c r="E30" s="524"/>
      <c r="F30" s="525"/>
      <c r="G30" s="193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194"/>
      <c r="Y30" s="193"/>
      <c r="Z30" s="4"/>
      <c r="AA30" s="4"/>
      <c r="AB30" s="4"/>
      <c r="AC30" s="4"/>
      <c r="AD30" s="4"/>
      <c r="AE30" s="4"/>
      <c r="AF30" s="194"/>
      <c r="AG30" s="193"/>
      <c r="AH30" s="4"/>
      <c r="AI30" s="194"/>
      <c r="AJ30" s="193"/>
      <c r="AK30" s="4"/>
      <c r="AL30" s="194"/>
      <c r="AM30" s="193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7"/>
    </row>
    <row r="31" spans="1:51">
      <c r="A31" s="521"/>
      <c r="B31" s="522"/>
      <c r="C31" s="522"/>
      <c r="D31" s="523"/>
      <c r="E31" s="524"/>
      <c r="F31" s="525"/>
      <c r="G31" s="193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194"/>
      <c r="Y31" s="193"/>
      <c r="Z31" s="4"/>
      <c r="AA31" s="4"/>
      <c r="AB31" s="4"/>
      <c r="AC31" s="4"/>
      <c r="AD31" s="4"/>
      <c r="AE31" s="4"/>
      <c r="AF31" s="194"/>
      <c r="AG31" s="193"/>
      <c r="AH31" s="4"/>
      <c r="AI31" s="194"/>
      <c r="AJ31" s="193"/>
      <c r="AK31" s="4"/>
      <c r="AL31" s="194"/>
      <c r="AM31" s="193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7"/>
    </row>
    <row r="32" spans="1:51" ht="15.75" thickBot="1">
      <c r="A32" s="526"/>
      <c r="B32" s="527"/>
      <c r="C32" s="527"/>
      <c r="D32" s="528"/>
      <c r="E32" s="529"/>
      <c r="F32" s="530"/>
      <c r="G32" s="203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204"/>
      <c r="Y32" s="203"/>
      <c r="Z32" s="121"/>
      <c r="AA32" s="121"/>
      <c r="AB32" s="121"/>
      <c r="AC32" s="121"/>
      <c r="AD32" s="121"/>
      <c r="AE32" s="121"/>
      <c r="AF32" s="204"/>
      <c r="AG32" s="203"/>
      <c r="AH32" s="121"/>
      <c r="AI32" s="204"/>
      <c r="AJ32" s="203"/>
      <c r="AK32" s="121"/>
      <c r="AL32" s="204"/>
      <c r="AM32" s="203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205"/>
    </row>
  </sheetData>
  <mergeCells count="77">
    <mergeCell ref="A1:E2"/>
    <mergeCell ref="AV1:AY1"/>
    <mergeCell ref="AV2:AY2"/>
    <mergeCell ref="F1:W2"/>
    <mergeCell ref="X1:Z2"/>
    <mergeCell ref="AA1:AN2"/>
    <mergeCell ref="AO1:AP1"/>
    <mergeCell ref="AQ1:AS1"/>
    <mergeCell ref="AT1:AU1"/>
    <mergeCell ref="AO2:AP2"/>
    <mergeCell ref="AQ2:AS2"/>
    <mergeCell ref="AT2:AU2"/>
    <mergeCell ref="AM3:AY3"/>
    <mergeCell ref="A4:D4"/>
    <mergeCell ref="E4:F4"/>
    <mergeCell ref="A5:D5"/>
    <mergeCell ref="E5:F5"/>
    <mergeCell ref="AG3:AI3"/>
    <mergeCell ref="AJ3:AL3"/>
    <mergeCell ref="Y3:AF3"/>
    <mergeCell ref="G3:X3"/>
    <mergeCell ref="A6:D6"/>
    <mergeCell ref="E6:F6"/>
    <mergeCell ref="A3:D3"/>
    <mergeCell ref="E3:F3"/>
    <mergeCell ref="A13:D13"/>
    <mergeCell ref="E13:F13"/>
    <mergeCell ref="A7:D7"/>
    <mergeCell ref="E7:F7"/>
    <mergeCell ref="A8:D8"/>
    <mergeCell ref="E8:F8"/>
    <mergeCell ref="A9:D9"/>
    <mergeCell ref="E9:F9"/>
    <mergeCell ref="A14:D14"/>
    <mergeCell ref="E14:F14"/>
    <mergeCell ref="A15:D15"/>
    <mergeCell ref="E15:F15"/>
    <mergeCell ref="A10:D10"/>
    <mergeCell ref="E10:F10"/>
    <mergeCell ref="A11:D11"/>
    <mergeCell ref="E11:F11"/>
    <mergeCell ref="A12:D12"/>
    <mergeCell ref="E12:F12"/>
    <mergeCell ref="A19:D19"/>
    <mergeCell ref="E19:F19"/>
    <mergeCell ref="A20:D20"/>
    <mergeCell ref="E20:F20"/>
    <mergeCell ref="A21:D21"/>
    <mergeCell ref="E21:F21"/>
    <mergeCell ref="A16:D16"/>
    <mergeCell ref="E16:F16"/>
    <mergeCell ref="A17:D17"/>
    <mergeCell ref="E17:F17"/>
    <mergeCell ref="A18:D18"/>
    <mergeCell ref="E18:F18"/>
    <mergeCell ref="A25:D25"/>
    <mergeCell ref="E25:F25"/>
    <mergeCell ref="A26:D26"/>
    <mergeCell ref="E26:F26"/>
    <mergeCell ref="A27:D27"/>
    <mergeCell ref="E27:F27"/>
    <mergeCell ref="A22:D22"/>
    <mergeCell ref="E22:F22"/>
    <mergeCell ref="A23:D23"/>
    <mergeCell ref="E23:F23"/>
    <mergeCell ref="A24:D24"/>
    <mergeCell ref="E24:F24"/>
    <mergeCell ref="A31:D31"/>
    <mergeCell ref="E31:F31"/>
    <mergeCell ref="A32:D32"/>
    <mergeCell ref="E32:F32"/>
    <mergeCell ref="A28:D28"/>
    <mergeCell ref="E28:F28"/>
    <mergeCell ref="A29:D29"/>
    <mergeCell ref="E29:F29"/>
    <mergeCell ref="A30:D30"/>
    <mergeCell ref="E30:F30"/>
  </mergeCells>
  <phoneticPr fontId="7"/>
  <dataValidations disablePrompts="1" count="1">
    <dataValidation imeMode="hiragana" allowBlank="1" showInputMessage="1" showErrorMessage="1" sqref="J18" xr:uid="{00000000-0002-0000-0100-000000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verticalDpi="400" r:id="rId1"/>
  <headerFooter scaleWithDoc="0">
    <oddHeader>&amp;L&amp;"メイリオ,ボールド"&amp;9&amp;K00-049&amp;F&amp;R&amp;"メイリオ,ボールド"&amp;9&amp;K00-049&amp;A</oddHeader>
    <oddFooter>&amp;C&amp;"メイリオ,レギュラー"&amp;8&amp;P/&amp;N&amp;R&amp;"メイリオ,レギュラー"&amp;9出力日：&amp;D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F64"/>
  <sheetViews>
    <sheetView workbookViewId="0">
      <selection sqref="A1:E1"/>
    </sheetView>
    <sheetView workbookViewId="1">
      <selection sqref="A1:E1"/>
    </sheetView>
  </sheetViews>
  <sheetFormatPr defaultColWidth="2.7109375" defaultRowHeight="11.25"/>
  <cols>
    <col min="1" max="16384" width="2.7109375" style="39"/>
  </cols>
  <sheetData>
    <row r="1" spans="1:58" s="34" customFormat="1" ht="18" customHeight="1">
      <c r="A1" s="595" t="s">
        <v>22</v>
      </c>
      <c r="B1" s="596"/>
      <c r="C1" s="596"/>
      <c r="D1" s="596"/>
      <c r="E1" s="597"/>
      <c r="F1" s="592" t="str">
        <f>IF(NOT(ISBLANK(表紙!N16)),表紙!N16,"")</f>
        <v>縦横断システム</v>
      </c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4"/>
      <c r="Y1" s="632" t="s">
        <v>65</v>
      </c>
      <c r="Z1" s="633"/>
      <c r="AA1" s="633"/>
      <c r="AB1" s="603" t="s">
        <v>66</v>
      </c>
      <c r="AC1" s="604"/>
      <c r="AD1" s="604"/>
      <c r="AE1" s="604"/>
      <c r="AF1" s="604"/>
      <c r="AG1" s="604"/>
      <c r="AH1" s="604"/>
      <c r="AI1" s="604"/>
      <c r="AJ1" s="604"/>
      <c r="AK1" s="604"/>
      <c r="AL1" s="604"/>
      <c r="AM1" s="604"/>
      <c r="AN1" s="605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</row>
    <row r="2" spans="1:58" s="34" customFormat="1" ht="18" customHeight="1" thickBot="1">
      <c r="A2" s="598" t="s">
        <v>41</v>
      </c>
      <c r="B2" s="599"/>
      <c r="C2" s="599"/>
      <c r="D2" s="599"/>
      <c r="E2" s="600"/>
      <c r="F2" s="589" t="str">
        <f>表紙!$L$9</f>
        <v>データベース設計書</v>
      </c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1"/>
      <c r="Y2" s="634"/>
      <c r="Z2" s="635"/>
      <c r="AA2" s="635"/>
      <c r="AB2" s="606"/>
      <c r="AC2" s="607"/>
      <c r="AD2" s="607"/>
      <c r="AE2" s="607"/>
      <c r="AF2" s="607"/>
      <c r="AG2" s="607"/>
      <c r="AH2" s="607"/>
      <c r="AI2" s="607"/>
      <c r="AJ2" s="607"/>
      <c r="AK2" s="607"/>
      <c r="AL2" s="607"/>
      <c r="AM2" s="607"/>
      <c r="AN2" s="608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58" ht="15" customHeight="1">
      <c r="A3" s="40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R3" s="41"/>
      <c r="AS3" s="41"/>
      <c r="AT3" s="41"/>
      <c r="AU3" s="41"/>
      <c r="AV3" s="41"/>
      <c r="AW3" s="41"/>
      <c r="AX3" s="41"/>
      <c r="AY3" s="42"/>
    </row>
    <row r="4" spans="1:58" ht="15" customHeight="1">
      <c r="A4" s="40"/>
      <c r="B4" s="643" t="s">
        <v>29</v>
      </c>
      <c r="C4" s="644"/>
      <c r="D4" s="618" t="s">
        <v>287</v>
      </c>
      <c r="E4" s="619"/>
      <c r="F4" s="619"/>
      <c r="G4" s="619"/>
      <c r="H4" s="619"/>
      <c r="I4" s="619"/>
      <c r="J4" s="619"/>
      <c r="K4" s="620"/>
      <c r="L4" s="643" t="s">
        <v>3</v>
      </c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7"/>
      <c r="AB4" s="642" t="s">
        <v>8</v>
      </c>
      <c r="AC4" s="619"/>
      <c r="AD4" s="619"/>
      <c r="AE4" s="619"/>
      <c r="AF4" s="619"/>
      <c r="AG4" s="619"/>
      <c r="AH4" s="619"/>
      <c r="AI4" s="619"/>
      <c r="AJ4" s="619"/>
      <c r="AK4" s="619"/>
      <c r="AL4" s="619"/>
      <c r="AM4" s="619"/>
      <c r="AN4" s="619"/>
      <c r="AO4" s="619"/>
      <c r="AP4" s="619"/>
      <c r="AQ4" s="619"/>
      <c r="AR4" s="619"/>
      <c r="AS4" s="619"/>
      <c r="AT4" s="619"/>
      <c r="AU4" s="619"/>
      <c r="AV4" s="619"/>
      <c r="AW4" s="619"/>
      <c r="AX4" s="620"/>
      <c r="AY4" s="42"/>
    </row>
    <row r="5" spans="1:58" ht="15" customHeight="1">
      <c r="A5" s="40"/>
      <c r="B5" s="613"/>
      <c r="C5" s="615"/>
      <c r="D5" s="621"/>
      <c r="E5" s="622"/>
      <c r="F5" s="622"/>
      <c r="G5" s="622"/>
      <c r="H5" s="622"/>
      <c r="I5" s="622"/>
      <c r="J5" s="622"/>
      <c r="K5" s="623"/>
      <c r="L5" s="613" t="s">
        <v>5</v>
      </c>
      <c r="M5" s="614"/>
      <c r="N5" s="614"/>
      <c r="O5" s="614"/>
      <c r="P5" s="614"/>
      <c r="Q5" s="614"/>
      <c r="R5" s="614"/>
      <c r="S5" s="615"/>
      <c r="T5" s="614" t="s">
        <v>4</v>
      </c>
      <c r="U5" s="614"/>
      <c r="V5" s="614"/>
      <c r="W5" s="614"/>
      <c r="X5" s="614"/>
      <c r="Y5" s="614"/>
      <c r="Z5" s="614"/>
      <c r="AA5" s="648"/>
      <c r="AB5" s="621"/>
      <c r="AC5" s="622"/>
      <c r="AD5" s="622"/>
      <c r="AE5" s="622"/>
      <c r="AF5" s="622"/>
      <c r="AG5" s="622"/>
      <c r="AH5" s="622"/>
      <c r="AI5" s="622"/>
      <c r="AJ5" s="622"/>
      <c r="AK5" s="622"/>
      <c r="AL5" s="622"/>
      <c r="AM5" s="622"/>
      <c r="AN5" s="622"/>
      <c r="AO5" s="622"/>
      <c r="AP5" s="622"/>
      <c r="AQ5" s="622"/>
      <c r="AR5" s="622"/>
      <c r="AS5" s="622"/>
      <c r="AT5" s="622"/>
      <c r="AU5" s="622"/>
      <c r="AV5" s="622"/>
      <c r="AW5" s="622"/>
      <c r="AX5" s="623"/>
      <c r="AY5" s="42"/>
    </row>
    <row r="6" spans="1:58" ht="15" customHeight="1">
      <c r="A6" s="40"/>
      <c r="B6" s="616">
        <f>IF(NOT(ISBLANK(L6)),1,"")</f>
        <v>1</v>
      </c>
      <c r="C6" s="617"/>
      <c r="D6" s="110" t="s">
        <v>13190</v>
      </c>
      <c r="E6" s="75"/>
      <c r="F6" s="75"/>
      <c r="G6" s="75"/>
      <c r="H6" s="75"/>
      <c r="I6" s="89"/>
      <c r="J6" s="89"/>
      <c r="K6" s="207"/>
      <c r="L6" s="110" t="s">
        <v>13191</v>
      </c>
      <c r="M6" s="75"/>
      <c r="N6" s="75"/>
      <c r="O6" s="75"/>
      <c r="P6" s="75"/>
      <c r="Q6" s="75"/>
      <c r="R6" s="75"/>
      <c r="S6" s="75"/>
      <c r="T6" s="108" t="s">
        <v>13192</v>
      </c>
      <c r="U6" s="75"/>
      <c r="V6" s="75"/>
      <c r="W6" s="75"/>
      <c r="X6" s="75"/>
      <c r="Y6" s="75"/>
      <c r="Z6" s="75"/>
      <c r="AA6" s="76"/>
      <c r="AB6" s="217" t="s">
        <v>13193</v>
      </c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89"/>
      <c r="AP6" s="89"/>
      <c r="AQ6" s="89"/>
      <c r="AR6" s="75"/>
      <c r="AS6" s="75"/>
      <c r="AT6" s="75"/>
      <c r="AU6" s="75"/>
      <c r="AV6" s="75"/>
      <c r="AW6" s="75"/>
      <c r="AX6" s="76"/>
      <c r="AY6" s="42"/>
      <c r="BB6" s="39" t="str">
        <f t="shared" ref="BB6:BB33" si="0">T6</f>
        <v>inf_kouji</v>
      </c>
      <c r="BF6" s="39" t="str">
        <f t="shared" ref="BF6:BF33" si="1">L6</f>
        <v>工事情報</v>
      </c>
    </row>
    <row r="7" spans="1:58" ht="15" customHeight="1">
      <c r="A7" s="40"/>
      <c r="B7" s="611" t="str">
        <f>IF(NOT(ISBLANK(L7)),B6+1,"")</f>
        <v/>
      </c>
      <c r="C7" s="612"/>
      <c r="D7" s="104"/>
      <c r="E7" s="78"/>
      <c r="F7" s="78"/>
      <c r="G7" s="78"/>
      <c r="H7" s="78"/>
      <c r="I7" s="90"/>
      <c r="J7" s="90"/>
      <c r="K7" s="187"/>
      <c r="L7" s="104"/>
      <c r="M7" s="78"/>
      <c r="N7" s="78"/>
      <c r="O7" s="78"/>
      <c r="P7" s="78"/>
      <c r="Q7" s="78"/>
      <c r="R7" s="78"/>
      <c r="S7" s="78"/>
      <c r="T7" s="105"/>
      <c r="U7" s="78"/>
      <c r="V7" s="78"/>
      <c r="W7" s="78"/>
      <c r="X7" s="78"/>
      <c r="Y7" s="78"/>
      <c r="Z7" s="78"/>
      <c r="AA7" s="79"/>
      <c r="AB7" s="109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90"/>
      <c r="AP7" s="90"/>
      <c r="AQ7" s="90"/>
      <c r="AR7" s="78"/>
      <c r="AS7" s="78"/>
      <c r="AT7" s="78"/>
      <c r="AU7" s="78"/>
      <c r="AV7" s="78"/>
      <c r="AW7" s="78"/>
      <c r="AX7" s="79"/>
      <c r="AY7" s="42"/>
      <c r="BB7" s="39">
        <f t="shared" si="0"/>
        <v>0</v>
      </c>
      <c r="BF7" s="39">
        <f t="shared" si="1"/>
        <v>0</v>
      </c>
    </row>
    <row r="8" spans="1:58" ht="15" customHeight="1">
      <c r="A8" s="40"/>
      <c r="B8" s="611" t="str">
        <f>IF(NOT(ISBLANK(L8)),MAX($B$6:B7)+1,"")</f>
        <v/>
      </c>
      <c r="C8" s="612"/>
      <c r="D8" s="104"/>
      <c r="E8" s="78"/>
      <c r="F8" s="78"/>
      <c r="G8" s="78"/>
      <c r="H8" s="78"/>
      <c r="I8" s="90"/>
      <c r="J8" s="90"/>
      <c r="K8" s="187"/>
      <c r="L8" s="104"/>
      <c r="M8" s="78"/>
      <c r="N8" s="78"/>
      <c r="O8" s="78"/>
      <c r="P8" s="78"/>
      <c r="Q8" s="78"/>
      <c r="R8" s="78"/>
      <c r="S8" s="78"/>
      <c r="T8" s="105"/>
      <c r="U8" s="78"/>
      <c r="V8" s="78"/>
      <c r="W8" s="78"/>
      <c r="X8" s="78"/>
      <c r="Y8" s="78"/>
      <c r="Z8" s="78"/>
      <c r="AA8" s="79"/>
      <c r="AB8" s="109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90"/>
      <c r="AP8" s="90"/>
      <c r="AQ8" s="90"/>
      <c r="AR8" s="78"/>
      <c r="AS8" s="78"/>
      <c r="AT8" s="78"/>
      <c r="AU8" s="78"/>
      <c r="AV8" s="78"/>
      <c r="AW8" s="78"/>
      <c r="AX8" s="79"/>
      <c r="AY8" s="42"/>
      <c r="BB8" s="39">
        <f t="shared" si="0"/>
        <v>0</v>
      </c>
      <c r="BF8" s="39">
        <f t="shared" si="1"/>
        <v>0</v>
      </c>
    </row>
    <row r="9" spans="1:58" ht="15" customHeight="1">
      <c r="A9" s="40"/>
      <c r="B9" s="611" t="str">
        <f>IF(NOT(ISBLANK(L9)),MAX($B$6:B8)+1,"")</f>
        <v/>
      </c>
      <c r="C9" s="612"/>
      <c r="D9" s="104"/>
      <c r="E9" s="78"/>
      <c r="F9" s="78"/>
      <c r="G9" s="78"/>
      <c r="H9" s="78"/>
      <c r="I9" s="90"/>
      <c r="J9" s="90"/>
      <c r="K9" s="187"/>
      <c r="L9" s="104"/>
      <c r="M9" s="78"/>
      <c r="N9" s="78"/>
      <c r="O9" s="78"/>
      <c r="P9" s="78"/>
      <c r="Q9" s="78"/>
      <c r="R9" s="78"/>
      <c r="S9" s="78"/>
      <c r="T9" s="105"/>
      <c r="U9" s="78"/>
      <c r="V9" s="78"/>
      <c r="W9" s="78"/>
      <c r="X9" s="78"/>
      <c r="Y9" s="78"/>
      <c r="Z9" s="78"/>
      <c r="AA9" s="79"/>
      <c r="AB9" s="109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90"/>
      <c r="AP9" s="90"/>
      <c r="AQ9" s="90"/>
      <c r="AR9" s="78"/>
      <c r="AS9" s="78"/>
      <c r="AT9" s="78"/>
      <c r="AU9" s="78"/>
      <c r="AV9" s="78"/>
      <c r="AW9" s="78"/>
      <c r="AX9" s="79"/>
      <c r="AY9" s="42"/>
      <c r="BB9" s="39">
        <f t="shared" si="0"/>
        <v>0</v>
      </c>
      <c r="BF9" s="39">
        <f t="shared" si="1"/>
        <v>0</v>
      </c>
    </row>
    <row r="10" spans="1:58" ht="15" customHeight="1">
      <c r="A10" s="40"/>
      <c r="B10" s="611" t="str">
        <f>IF(NOT(ISBLANK(L10)),MAX($B$6:B9)+1,"")</f>
        <v/>
      </c>
      <c r="C10" s="612"/>
      <c r="D10" s="104"/>
      <c r="E10" s="78"/>
      <c r="F10" s="78"/>
      <c r="G10" s="78"/>
      <c r="H10" s="78"/>
      <c r="I10" s="90"/>
      <c r="J10" s="90"/>
      <c r="K10" s="187"/>
      <c r="L10" s="104"/>
      <c r="M10" s="78"/>
      <c r="N10" s="78"/>
      <c r="O10" s="78"/>
      <c r="P10" s="78"/>
      <c r="Q10" s="78"/>
      <c r="R10" s="78"/>
      <c r="S10" s="78"/>
      <c r="T10" s="105"/>
      <c r="U10" s="78"/>
      <c r="V10" s="78"/>
      <c r="W10" s="78"/>
      <c r="X10" s="78"/>
      <c r="Y10" s="78"/>
      <c r="Z10" s="78"/>
      <c r="AA10" s="79"/>
      <c r="AB10" s="109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90"/>
      <c r="AP10" s="90"/>
      <c r="AQ10" s="90"/>
      <c r="AR10" s="78"/>
      <c r="AS10" s="78"/>
      <c r="AT10" s="78"/>
      <c r="AU10" s="78"/>
      <c r="AV10" s="78"/>
      <c r="AW10" s="78"/>
      <c r="AX10" s="79"/>
      <c r="AY10" s="42"/>
      <c r="BB10" s="39">
        <f t="shared" si="0"/>
        <v>0</v>
      </c>
      <c r="BF10" s="39">
        <f t="shared" si="1"/>
        <v>0</v>
      </c>
    </row>
    <row r="11" spans="1:58" ht="15" customHeight="1">
      <c r="A11" s="40"/>
      <c r="B11" s="611" t="str">
        <f>IF(NOT(ISBLANK(L11)),MAX($B$6:B10)+1,"")</f>
        <v/>
      </c>
      <c r="C11" s="612"/>
      <c r="D11" s="104"/>
      <c r="E11" s="78"/>
      <c r="F11" s="78"/>
      <c r="G11" s="78"/>
      <c r="H11" s="78"/>
      <c r="I11" s="90"/>
      <c r="J11" s="90"/>
      <c r="K11" s="187"/>
      <c r="L11" s="104"/>
      <c r="M11" s="78"/>
      <c r="N11" s="78"/>
      <c r="O11" s="78"/>
      <c r="P11" s="78"/>
      <c r="Q11" s="78"/>
      <c r="R11" s="78"/>
      <c r="S11" s="78"/>
      <c r="T11" s="105"/>
      <c r="U11" s="78"/>
      <c r="V11" s="78"/>
      <c r="W11" s="78"/>
      <c r="X11" s="78"/>
      <c r="Y11" s="78"/>
      <c r="Z11" s="78"/>
      <c r="AA11" s="79"/>
      <c r="AB11" s="109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90"/>
      <c r="AP11" s="90"/>
      <c r="AQ11" s="90"/>
      <c r="AR11" s="78"/>
      <c r="AS11" s="78"/>
      <c r="AT11" s="78"/>
      <c r="AU11" s="78"/>
      <c r="AV11" s="78"/>
      <c r="AW11" s="78"/>
      <c r="AX11" s="79"/>
      <c r="AY11" s="42"/>
      <c r="BB11" s="39">
        <f t="shared" si="0"/>
        <v>0</v>
      </c>
      <c r="BF11" s="39">
        <f t="shared" si="1"/>
        <v>0</v>
      </c>
    </row>
    <row r="12" spans="1:58" ht="15" customHeight="1">
      <c r="A12" s="40"/>
      <c r="B12" s="611" t="str">
        <f>IF(NOT(ISBLANK(L12)),MAX($B$6:B11)+1,"")</f>
        <v/>
      </c>
      <c r="C12" s="612"/>
      <c r="D12" s="104"/>
      <c r="E12" s="78"/>
      <c r="F12" s="78"/>
      <c r="G12" s="78"/>
      <c r="H12" s="78"/>
      <c r="I12" s="90"/>
      <c r="J12" s="90"/>
      <c r="K12" s="187"/>
      <c r="L12" s="104"/>
      <c r="M12" s="78"/>
      <c r="N12" s="78"/>
      <c r="O12" s="78"/>
      <c r="P12" s="78"/>
      <c r="Q12" s="78"/>
      <c r="R12" s="78"/>
      <c r="S12" s="78"/>
      <c r="T12" s="105"/>
      <c r="U12" s="78"/>
      <c r="V12" s="78"/>
      <c r="W12" s="78"/>
      <c r="X12" s="78"/>
      <c r="Y12" s="78"/>
      <c r="Z12" s="78"/>
      <c r="AA12" s="79"/>
      <c r="AB12" s="109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90"/>
      <c r="AP12" s="90"/>
      <c r="AQ12" s="90"/>
      <c r="AR12" s="78"/>
      <c r="AS12" s="78"/>
      <c r="AT12" s="78"/>
      <c r="AU12" s="78"/>
      <c r="AV12" s="78"/>
      <c r="AW12" s="78"/>
      <c r="AX12" s="79"/>
      <c r="AY12" s="42"/>
      <c r="BB12" s="39">
        <f t="shared" si="0"/>
        <v>0</v>
      </c>
      <c r="BF12" s="39">
        <f t="shared" si="1"/>
        <v>0</v>
      </c>
    </row>
    <row r="13" spans="1:58" ht="15" customHeight="1">
      <c r="A13" s="40"/>
      <c r="B13" s="611" t="str">
        <f>IF(NOT(ISBLANK(L13)),MAX($B$6:B12)+1,"")</f>
        <v/>
      </c>
      <c r="C13" s="612"/>
      <c r="D13" s="104"/>
      <c r="E13" s="78"/>
      <c r="F13" s="78"/>
      <c r="G13" s="78"/>
      <c r="H13" s="78"/>
      <c r="I13" s="90"/>
      <c r="J13" s="90"/>
      <c r="K13" s="187"/>
      <c r="L13" s="104"/>
      <c r="M13" s="78"/>
      <c r="N13" s="78"/>
      <c r="O13" s="78"/>
      <c r="P13" s="78"/>
      <c r="Q13" s="78"/>
      <c r="R13" s="78"/>
      <c r="S13" s="78"/>
      <c r="T13" s="105"/>
      <c r="U13" s="78"/>
      <c r="V13" s="78"/>
      <c r="W13" s="78"/>
      <c r="X13" s="78"/>
      <c r="Y13" s="78"/>
      <c r="Z13" s="78"/>
      <c r="AA13" s="79"/>
      <c r="AB13" s="109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90"/>
      <c r="AP13" s="90"/>
      <c r="AQ13" s="90"/>
      <c r="AR13" s="78"/>
      <c r="AS13" s="78"/>
      <c r="AT13" s="78"/>
      <c r="AU13" s="78"/>
      <c r="AV13" s="78"/>
      <c r="AW13" s="78"/>
      <c r="AX13" s="79"/>
      <c r="AY13" s="42"/>
      <c r="BB13" s="39">
        <f t="shared" si="0"/>
        <v>0</v>
      </c>
      <c r="BF13" s="39">
        <f t="shared" si="1"/>
        <v>0</v>
      </c>
    </row>
    <row r="14" spans="1:58" ht="15" customHeight="1">
      <c r="A14" s="40"/>
      <c r="B14" s="611" t="str">
        <f>IF(NOT(ISBLANK(L14)),MAX($B$6:B13)+1,"")</f>
        <v/>
      </c>
      <c r="C14" s="612"/>
      <c r="D14" s="104"/>
      <c r="E14" s="78"/>
      <c r="F14" s="78"/>
      <c r="G14" s="78"/>
      <c r="H14" s="78"/>
      <c r="I14" s="90"/>
      <c r="J14" s="90"/>
      <c r="K14" s="187"/>
      <c r="L14" s="104"/>
      <c r="M14" s="78"/>
      <c r="N14" s="78"/>
      <c r="O14" s="78"/>
      <c r="P14" s="78"/>
      <c r="Q14" s="78"/>
      <c r="R14" s="78"/>
      <c r="S14" s="78"/>
      <c r="T14" s="105"/>
      <c r="U14" s="78"/>
      <c r="V14" s="78"/>
      <c r="W14" s="78"/>
      <c r="X14" s="78"/>
      <c r="Y14" s="78"/>
      <c r="Z14" s="78"/>
      <c r="AA14" s="79"/>
      <c r="AB14" s="109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90"/>
      <c r="AP14" s="90"/>
      <c r="AQ14" s="90"/>
      <c r="AR14" s="78"/>
      <c r="AS14" s="78"/>
      <c r="AT14" s="78"/>
      <c r="AU14" s="78"/>
      <c r="AV14" s="78"/>
      <c r="AW14" s="78"/>
      <c r="AX14" s="79"/>
      <c r="AY14" s="42"/>
      <c r="BB14" s="39">
        <f t="shared" si="0"/>
        <v>0</v>
      </c>
      <c r="BF14" s="39">
        <f t="shared" si="1"/>
        <v>0</v>
      </c>
    </row>
    <row r="15" spans="1:58" ht="15" customHeight="1">
      <c r="A15" s="40"/>
      <c r="B15" s="611" t="str">
        <f>IF(NOT(ISBLANK(L15)),MAX($B$6:B14)+1,"")</f>
        <v/>
      </c>
      <c r="C15" s="612"/>
      <c r="D15" s="104"/>
      <c r="E15" s="78"/>
      <c r="F15" s="78"/>
      <c r="G15" s="78"/>
      <c r="H15" s="78"/>
      <c r="I15" s="90"/>
      <c r="J15" s="90"/>
      <c r="K15" s="187"/>
      <c r="L15" s="104"/>
      <c r="M15" s="78"/>
      <c r="N15" s="78"/>
      <c r="O15" s="78"/>
      <c r="P15" s="78"/>
      <c r="Q15" s="78"/>
      <c r="R15" s="78"/>
      <c r="S15" s="78"/>
      <c r="T15" s="105"/>
      <c r="U15" s="78"/>
      <c r="V15" s="78"/>
      <c r="W15" s="78"/>
      <c r="X15" s="78"/>
      <c r="Y15" s="78"/>
      <c r="Z15" s="78"/>
      <c r="AA15" s="79"/>
      <c r="AB15" s="109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90"/>
      <c r="AP15" s="90"/>
      <c r="AQ15" s="90"/>
      <c r="AR15" s="78"/>
      <c r="AS15" s="78"/>
      <c r="AT15" s="78"/>
      <c r="AU15" s="78"/>
      <c r="AV15" s="78"/>
      <c r="AW15" s="78"/>
      <c r="AX15" s="79"/>
      <c r="AY15" s="42"/>
      <c r="BB15" s="39">
        <f t="shared" si="0"/>
        <v>0</v>
      </c>
      <c r="BF15" s="39">
        <f t="shared" si="1"/>
        <v>0</v>
      </c>
    </row>
    <row r="16" spans="1:58" ht="15" customHeight="1">
      <c r="A16" s="40"/>
      <c r="B16" s="611" t="str">
        <f>IF(NOT(ISBLANK(L16)),MAX($B$6:B15)+1,"")</f>
        <v/>
      </c>
      <c r="C16" s="612"/>
      <c r="D16" s="104"/>
      <c r="E16" s="78"/>
      <c r="F16" s="78"/>
      <c r="G16" s="78"/>
      <c r="H16" s="78"/>
      <c r="I16" s="90"/>
      <c r="J16" s="90"/>
      <c r="K16" s="187"/>
      <c r="L16" s="104"/>
      <c r="M16" s="78"/>
      <c r="N16" s="78"/>
      <c r="O16" s="78"/>
      <c r="P16" s="78"/>
      <c r="Q16" s="78"/>
      <c r="R16" s="78"/>
      <c r="S16" s="78"/>
      <c r="T16" s="105"/>
      <c r="U16" s="78"/>
      <c r="V16" s="78"/>
      <c r="W16" s="78"/>
      <c r="X16" s="78"/>
      <c r="Y16" s="78"/>
      <c r="Z16" s="78"/>
      <c r="AA16" s="79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90"/>
      <c r="AP16" s="90"/>
      <c r="AQ16" s="90"/>
      <c r="AR16" s="78"/>
      <c r="AS16" s="78"/>
      <c r="AT16" s="78"/>
      <c r="AU16" s="78"/>
      <c r="AV16" s="78"/>
      <c r="AW16" s="78"/>
      <c r="AX16" s="79"/>
      <c r="AY16" s="42"/>
      <c r="BB16" s="39">
        <f t="shared" si="0"/>
        <v>0</v>
      </c>
      <c r="BF16" s="39">
        <f t="shared" si="1"/>
        <v>0</v>
      </c>
    </row>
    <row r="17" spans="1:58" ht="15" customHeight="1">
      <c r="A17" s="40"/>
      <c r="B17" s="611" t="str">
        <f>IF(NOT(ISBLANK(L17)),MAX($B$6:B16)+1,"")</f>
        <v/>
      </c>
      <c r="C17" s="612"/>
      <c r="D17" s="104"/>
      <c r="E17" s="78"/>
      <c r="F17" s="78"/>
      <c r="G17" s="78"/>
      <c r="H17" s="78"/>
      <c r="I17" s="90"/>
      <c r="J17" s="90"/>
      <c r="K17" s="187"/>
      <c r="L17" s="87"/>
      <c r="M17" s="78"/>
      <c r="N17" s="78"/>
      <c r="O17" s="78"/>
      <c r="P17" s="78"/>
      <c r="Q17" s="78"/>
      <c r="R17" s="78"/>
      <c r="S17" s="78"/>
      <c r="T17" s="105"/>
      <c r="U17" s="78"/>
      <c r="V17" s="78"/>
      <c r="W17" s="78"/>
      <c r="X17" s="78"/>
      <c r="Y17" s="78"/>
      <c r="Z17" s="78"/>
      <c r="AA17" s="79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90"/>
      <c r="AP17" s="90"/>
      <c r="AQ17" s="90"/>
      <c r="AR17" s="78"/>
      <c r="AS17" s="78"/>
      <c r="AT17" s="78"/>
      <c r="AU17" s="78"/>
      <c r="AV17" s="78"/>
      <c r="AW17" s="78"/>
      <c r="AX17" s="79"/>
      <c r="AY17" s="42"/>
      <c r="BB17" s="39">
        <f t="shared" si="0"/>
        <v>0</v>
      </c>
      <c r="BF17" s="39">
        <f t="shared" si="1"/>
        <v>0</v>
      </c>
    </row>
    <row r="18" spans="1:58" ht="15" customHeight="1">
      <c r="A18" s="40"/>
      <c r="B18" s="611" t="str">
        <f>IF(NOT(ISBLANK(L18)),MAX($B$6:B17)+1,"")</f>
        <v/>
      </c>
      <c r="C18" s="612"/>
      <c r="D18" s="104"/>
      <c r="E18" s="78"/>
      <c r="F18" s="78"/>
      <c r="G18" s="78"/>
      <c r="H18" s="78"/>
      <c r="I18" s="90"/>
      <c r="J18" s="90"/>
      <c r="K18" s="187"/>
      <c r="L18" s="87"/>
      <c r="M18" s="78"/>
      <c r="N18" s="78"/>
      <c r="O18" s="78"/>
      <c r="P18" s="78"/>
      <c r="Q18" s="78"/>
      <c r="R18" s="78"/>
      <c r="S18" s="78"/>
      <c r="T18" s="105"/>
      <c r="U18" s="78"/>
      <c r="V18" s="78"/>
      <c r="W18" s="78"/>
      <c r="X18" s="78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90"/>
      <c r="AP18" s="90"/>
      <c r="AQ18" s="90"/>
      <c r="AR18" s="78"/>
      <c r="AS18" s="78"/>
      <c r="AT18" s="78"/>
      <c r="AU18" s="78"/>
      <c r="AV18" s="78"/>
      <c r="AW18" s="78"/>
      <c r="AX18" s="79"/>
      <c r="AY18" s="42"/>
      <c r="BB18" s="39">
        <f t="shared" si="0"/>
        <v>0</v>
      </c>
      <c r="BF18" s="39">
        <f t="shared" si="1"/>
        <v>0</v>
      </c>
    </row>
    <row r="19" spans="1:58" ht="15" customHeight="1">
      <c r="A19" s="40"/>
      <c r="B19" s="611" t="str">
        <f>IF(NOT(ISBLANK(L19)),MAX($B$6:B18)+1,"")</f>
        <v/>
      </c>
      <c r="C19" s="612"/>
      <c r="D19" s="104"/>
      <c r="E19" s="78"/>
      <c r="F19" s="78"/>
      <c r="G19" s="78"/>
      <c r="H19" s="78"/>
      <c r="I19" s="90"/>
      <c r="J19" s="90"/>
      <c r="K19" s="187"/>
      <c r="L19" s="87"/>
      <c r="M19" s="78"/>
      <c r="N19" s="78"/>
      <c r="O19" s="78"/>
      <c r="P19" s="78"/>
      <c r="Q19" s="78"/>
      <c r="R19" s="78"/>
      <c r="S19" s="78"/>
      <c r="T19" s="105"/>
      <c r="U19" s="78"/>
      <c r="V19" s="78"/>
      <c r="W19" s="78"/>
      <c r="X19" s="78"/>
      <c r="Y19" s="78"/>
      <c r="Z19" s="78"/>
      <c r="AA19" s="79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90"/>
      <c r="AP19" s="90"/>
      <c r="AQ19" s="90"/>
      <c r="AR19" s="78"/>
      <c r="AS19" s="78"/>
      <c r="AT19" s="78"/>
      <c r="AU19" s="78"/>
      <c r="AV19" s="78"/>
      <c r="AW19" s="78"/>
      <c r="AX19" s="79"/>
      <c r="AY19" s="42"/>
      <c r="BB19" s="39">
        <f t="shared" si="0"/>
        <v>0</v>
      </c>
      <c r="BF19" s="39">
        <f t="shared" si="1"/>
        <v>0</v>
      </c>
    </row>
    <row r="20" spans="1:58" ht="15" customHeight="1">
      <c r="A20" s="40"/>
      <c r="B20" s="611" t="str">
        <f>IF(NOT(ISBLANK(L20)),MAX($B$6:B19)+1,"")</f>
        <v/>
      </c>
      <c r="C20" s="612"/>
      <c r="D20" s="104"/>
      <c r="E20" s="78"/>
      <c r="F20" s="78"/>
      <c r="G20" s="78"/>
      <c r="H20" s="78"/>
      <c r="I20" s="90"/>
      <c r="J20" s="90"/>
      <c r="K20" s="187"/>
      <c r="L20" s="87"/>
      <c r="M20" s="78"/>
      <c r="N20" s="78"/>
      <c r="O20" s="78"/>
      <c r="P20" s="78"/>
      <c r="Q20" s="78"/>
      <c r="R20" s="78"/>
      <c r="S20" s="78"/>
      <c r="T20" s="105"/>
      <c r="U20" s="78"/>
      <c r="V20" s="78"/>
      <c r="W20" s="78"/>
      <c r="X20" s="78"/>
      <c r="Y20" s="78"/>
      <c r="Z20" s="78"/>
      <c r="AA20" s="79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90"/>
      <c r="AP20" s="90"/>
      <c r="AQ20" s="90"/>
      <c r="AR20" s="78"/>
      <c r="AS20" s="78"/>
      <c r="AT20" s="78"/>
      <c r="AU20" s="78"/>
      <c r="AV20" s="78"/>
      <c r="AW20" s="78"/>
      <c r="AX20" s="79"/>
      <c r="AY20" s="42"/>
      <c r="BB20" s="39">
        <f t="shared" si="0"/>
        <v>0</v>
      </c>
      <c r="BF20" s="39">
        <f t="shared" si="1"/>
        <v>0</v>
      </c>
    </row>
    <row r="21" spans="1:58" ht="15" customHeight="1">
      <c r="A21" s="40"/>
      <c r="B21" s="611" t="str">
        <f>IF(NOT(ISBLANK(L21)),MAX($B$6:B20)+1,"")</f>
        <v/>
      </c>
      <c r="C21" s="612"/>
      <c r="D21" s="104"/>
      <c r="E21" s="78"/>
      <c r="F21" s="78"/>
      <c r="G21" s="78"/>
      <c r="H21" s="78"/>
      <c r="I21" s="90"/>
      <c r="J21" s="90"/>
      <c r="K21" s="187"/>
      <c r="L21" s="87"/>
      <c r="M21" s="78"/>
      <c r="N21" s="78"/>
      <c r="O21" s="78"/>
      <c r="P21" s="78"/>
      <c r="Q21" s="78"/>
      <c r="R21" s="78"/>
      <c r="S21" s="78"/>
      <c r="T21" s="105"/>
      <c r="U21" s="78"/>
      <c r="V21" s="78"/>
      <c r="W21" s="78"/>
      <c r="X21" s="78"/>
      <c r="Y21" s="78"/>
      <c r="Z21" s="78"/>
      <c r="AA21" s="79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90"/>
      <c r="AP21" s="90"/>
      <c r="AQ21" s="90"/>
      <c r="AR21" s="78"/>
      <c r="AS21" s="78"/>
      <c r="AT21" s="78"/>
      <c r="AU21" s="78"/>
      <c r="AV21" s="78"/>
      <c r="AW21" s="78"/>
      <c r="AX21" s="79"/>
      <c r="AY21" s="42"/>
      <c r="BB21" s="39">
        <f t="shared" si="0"/>
        <v>0</v>
      </c>
      <c r="BF21" s="39">
        <f t="shared" si="1"/>
        <v>0</v>
      </c>
    </row>
    <row r="22" spans="1:58" ht="15" customHeight="1">
      <c r="A22" s="40"/>
      <c r="B22" s="611" t="str">
        <f>IF(NOT(ISBLANK(L22)),MAX($B$6:B21)+1,"")</f>
        <v/>
      </c>
      <c r="C22" s="612"/>
      <c r="D22" s="104"/>
      <c r="E22" s="78"/>
      <c r="F22" s="78"/>
      <c r="G22" s="78"/>
      <c r="H22" s="78"/>
      <c r="I22" s="90"/>
      <c r="J22" s="90"/>
      <c r="K22" s="187"/>
      <c r="L22" s="87"/>
      <c r="M22" s="78"/>
      <c r="N22" s="78"/>
      <c r="O22" s="78"/>
      <c r="P22" s="78"/>
      <c r="Q22" s="78"/>
      <c r="R22" s="78"/>
      <c r="S22" s="78"/>
      <c r="T22" s="105"/>
      <c r="U22" s="78"/>
      <c r="V22" s="78"/>
      <c r="W22" s="78"/>
      <c r="X22" s="78"/>
      <c r="Y22" s="78"/>
      <c r="Z22" s="78"/>
      <c r="AA22" s="79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90"/>
      <c r="AP22" s="90"/>
      <c r="AQ22" s="90"/>
      <c r="AR22" s="78"/>
      <c r="AS22" s="78"/>
      <c r="AT22" s="78"/>
      <c r="AU22" s="78"/>
      <c r="AV22" s="78"/>
      <c r="AW22" s="78"/>
      <c r="AX22" s="79"/>
      <c r="AY22" s="42"/>
      <c r="BB22" s="39">
        <f t="shared" si="0"/>
        <v>0</v>
      </c>
      <c r="BF22" s="39">
        <f t="shared" si="1"/>
        <v>0</v>
      </c>
    </row>
    <row r="23" spans="1:58" ht="15" customHeight="1">
      <c r="A23" s="40"/>
      <c r="B23" s="611" t="str">
        <f>IF(NOT(ISBLANK(L23)),MAX($B$6:B22)+1,"")</f>
        <v/>
      </c>
      <c r="C23" s="612"/>
      <c r="D23" s="104"/>
      <c r="E23" s="78"/>
      <c r="F23" s="78"/>
      <c r="G23" s="78"/>
      <c r="H23" s="78"/>
      <c r="I23" s="90"/>
      <c r="J23" s="90"/>
      <c r="K23" s="187"/>
      <c r="L23" s="87"/>
      <c r="M23" s="78"/>
      <c r="N23" s="78"/>
      <c r="O23" s="78"/>
      <c r="P23" s="78"/>
      <c r="Q23" s="78"/>
      <c r="R23" s="78"/>
      <c r="S23" s="78"/>
      <c r="T23" s="105"/>
      <c r="U23" s="78"/>
      <c r="V23" s="78"/>
      <c r="W23" s="78"/>
      <c r="X23" s="78"/>
      <c r="Y23" s="78"/>
      <c r="Z23" s="78"/>
      <c r="AA23" s="79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90"/>
      <c r="AP23" s="90"/>
      <c r="AQ23" s="90"/>
      <c r="AR23" s="78"/>
      <c r="AS23" s="78"/>
      <c r="AT23" s="78"/>
      <c r="AU23" s="78"/>
      <c r="AV23" s="78"/>
      <c r="AW23" s="78"/>
      <c r="AX23" s="79"/>
      <c r="AY23" s="42"/>
      <c r="BB23" s="39">
        <f t="shared" si="0"/>
        <v>0</v>
      </c>
      <c r="BF23" s="39">
        <f t="shared" si="1"/>
        <v>0</v>
      </c>
    </row>
    <row r="24" spans="1:58" ht="15" customHeight="1">
      <c r="A24" s="40"/>
      <c r="B24" s="611" t="str">
        <f>IF(NOT(ISBLANK(L24)),MAX($B$6:B23)+1,"")</f>
        <v/>
      </c>
      <c r="C24" s="612"/>
      <c r="D24" s="104"/>
      <c r="E24" s="78"/>
      <c r="F24" s="78"/>
      <c r="G24" s="78"/>
      <c r="H24" s="78"/>
      <c r="I24" s="90"/>
      <c r="J24" s="90"/>
      <c r="K24" s="187"/>
      <c r="L24" s="104"/>
      <c r="M24" s="78"/>
      <c r="N24" s="78"/>
      <c r="O24" s="78"/>
      <c r="P24" s="78"/>
      <c r="Q24" s="78"/>
      <c r="R24" s="78"/>
      <c r="S24" s="78"/>
      <c r="T24" s="105"/>
      <c r="U24" s="78"/>
      <c r="V24" s="78"/>
      <c r="W24" s="78"/>
      <c r="X24" s="78"/>
      <c r="Y24" s="78"/>
      <c r="Z24" s="78"/>
      <c r="AA24" s="79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90"/>
      <c r="AP24" s="90"/>
      <c r="AQ24" s="90"/>
      <c r="AR24" s="78"/>
      <c r="AS24" s="78"/>
      <c r="AT24" s="78"/>
      <c r="AU24" s="78"/>
      <c r="AV24" s="78"/>
      <c r="AW24" s="78"/>
      <c r="AX24" s="79"/>
      <c r="AY24" s="42"/>
      <c r="BB24" s="39">
        <f t="shared" si="0"/>
        <v>0</v>
      </c>
      <c r="BF24" s="39">
        <f t="shared" si="1"/>
        <v>0</v>
      </c>
    </row>
    <row r="25" spans="1:58" ht="15" customHeight="1">
      <c r="A25" s="40"/>
      <c r="B25" s="611" t="str">
        <f>IF(NOT(ISBLANK(L25)),MAX($B$6:B24)+1,"")</f>
        <v/>
      </c>
      <c r="C25" s="612"/>
      <c r="D25" s="104"/>
      <c r="E25" s="78"/>
      <c r="F25" s="78"/>
      <c r="G25" s="78"/>
      <c r="H25" s="78"/>
      <c r="I25" s="90"/>
      <c r="J25" s="90"/>
      <c r="K25" s="187"/>
      <c r="L25" s="87"/>
      <c r="M25" s="78"/>
      <c r="N25" s="78"/>
      <c r="O25" s="78"/>
      <c r="P25" s="78"/>
      <c r="Q25" s="78"/>
      <c r="R25" s="78"/>
      <c r="S25" s="78"/>
      <c r="T25" s="105"/>
      <c r="U25" s="78"/>
      <c r="V25" s="78"/>
      <c r="W25" s="78"/>
      <c r="X25" s="78"/>
      <c r="Y25" s="78"/>
      <c r="Z25" s="78"/>
      <c r="AA25" s="79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90"/>
      <c r="AP25" s="90"/>
      <c r="AQ25" s="90"/>
      <c r="AR25" s="78"/>
      <c r="AS25" s="78"/>
      <c r="AT25" s="78"/>
      <c r="AU25" s="78"/>
      <c r="AV25" s="78"/>
      <c r="AW25" s="78"/>
      <c r="AX25" s="79"/>
      <c r="AY25" s="42"/>
      <c r="BB25" s="39">
        <f t="shared" si="0"/>
        <v>0</v>
      </c>
      <c r="BF25" s="39">
        <f t="shared" si="1"/>
        <v>0</v>
      </c>
    </row>
    <row r="26" spans="1:58" ht="15" customHeight="1">
      <c r="A26" s="40"/>
      <c r="B26" s="611" t="str">
        <f>IF(NOT(ISBLANK(L26)),MAX($B$6:B25)+1,"")</f>
        <v/>
      </c>
      <c r="C26" s="612"/>
      <c r="D26" s="104"/>
      <c r="E26" s="78"/>
      <c r="F26" s="78"/>
      <c r="G26" s="78"/>
      <c r="H26" s="78"/>
      <c r="I26" s="90"/>
      <c r="J26" s="90"/>
      <c r="K26" s="187"/>
      <c r="L26" s="87"/>
      <c r="M26" s="78"/>
      <c r="N26" s="78"/>
      <c r="O26" s="78"/>
      <c r="P26" s="78"/>
      <c r="Q26" s="78"/>
      <c r="R26" s="78"/>
      <c r="S26" s="78"/>
      <c r="T26" s="105"/>
      <c r="U26" s="78"/>
      <c r="V26" s="78"/>
      <c r="W26" s="78"/>
      <c r="X26" s="78"/>
      <c r="Y26" s="78"/>
      <c r="Z26" s="78"/>
      <c r="AA26" s="79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90"/>
      <c r="AP26" s="90"/>
      <c r="AQ26" s="90"/>
      <c r="AR26" s="78"/>
      <c r="AS26" s="78"/>
      <c r="AT26" s="78"/>
      <c r="AU26" s="78"/>
      <c r="AV26" s="78"/>
      <c r="AW26" s="78"/>
      <c r="AX26" s="79"/>
      <c r="AY26" s="42"/>
      <c r="BB26" s="39">
        <f t="shared" si="0"/>
        <v>0</v>
      </c>
      <c r="BF26" s="39">
        <f t="shared" si="1"/>
        <v>0</v>
      </c>
    </row>
    <row r="27" spans="1:58" ht="15" customHeight="1">
      <c r="A27" s="40"/>
      <c r="B27" s="611" t="str">
        <f>IF(NOT(ISBLANK(L27)),MAX($B$6:B26)+1,"")</f>
        <v/>
      </c>
      <c r="C27" s="612"/>
      <c r="D27" s="104"/>
      <c r="E27" s="78"/>
      <c r="F27" s="78"/>
      <c r="G27" s="78"/>
      <c r="H27" s="78"/>
      <c r="I27" s="90"/>
      <c r="J27" s="90"/>
      <c r="K27" s="187"/>
      <c r="L27" s="87"/>
      <c r="M27" s="78"/>
      <c r="N27" s="78"/>
      <c r="O27" s="78"/>
      <c r="P27" s="78"/>
      <c r="Q27" s="78"/>
      <c r="R27" s="78"/>
      <c r="S27" s="78"/>
      <c r="T27" s="77"/>
      <c r="U27" s="78"/>
      <c r="V27" s="78"/>
      <c r="W27" s="78"/>
      <c r="X27" s="78"/>
      <c r="Y27" s="78"/>
      <c r="Z27" s="78"/>
      <c r="AA27" s="79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90"/>
      <c r="AP27" s="90"/>
      <c r="AQ27" s="90"/>
      <c r="AR27" s="78"/>
      <c r="AS27" s="78"/>
      <c r="AT27" s="78"/>
      <c r="AU27" s="78"/>
      <c r="AV27" s="78"/>
      <c r="AW27" s="78"/>
      <c r="AX27" s="79"/>
      <c r="AY27" s="42"/>
      <c r="BB27" s="39">
        <f t="shared" si="0"/>
        <v>0</v>
      </c>
      <c r="BF27" s="39">
        <f t="shared" si="1"/>
        <v>0</v>
      </c>
    </row>
    <row r="28" spans="1:58" ht="15" customHeight="1">
      <c r="A28" s="40"/>
      <c r="B28" s="611" t="str">
        <f>IF(NOT(ISBLANK(L28)),MAX($B$6:B27)+1,"")</f>
        <v/>
      </c>
      <c r="C28" s="612"/>
      <c r="D28" s="104"/>
      <c r="E28" s="78"/>
      <c r="F28" s="78"/>
      <c r="G28" s="78"/>
      <c r="H28" s="78"/>
      <c r="I28" s="90"/>
      <c r="J28" s="90"/>
      <c r="K28" s="187"/>
      <c r="L28" s="104"/>
      <c r="M28" s="78"/>
      <c r="N28" s="78"/>
      <c r="O28" s="78"/>
      <c r="P28" s="78"/>
      <c r="Q28" s="78"/>
      <c r="R28" s="78"/>
      <c r="S28" s="78"/>
      <c r="T28" s="105"/>
      <c r="U28" s="78"/>
      <c r="V28" s="78"/>
      <c r="W28" s="78"/>
      <c r="X28" s="78"/>
      <c r="Y28" s="78"/>
      <c r="Z28" s="78"/>
      <c r="AA28" s="79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90"/>
      <c r="AP28" s="90"/>
      <c r="AQ28" s="90"/>
      <c r="AR28" s="78"/>
      <c r="AS28" s="78"/>
      <c r="AT28" s="78"/>
      <c r="AU28" s="78"/>
      <c r="AV28" s="78"/>
      <c r="AW28" s="78"/>
      <c r="AX28" s="79"/>
      <c r="AY28" s="42"/>
      <c r="BB28" s="39">
        <f t="shared" si="0"/>
        <v>0</v>
      </c>
      <c r="BF28" s="39">
        <f t="shared" si="1"/>
        <v>0</v>
      </c>
    </row>
    <row r="29" spans="1:58" ht="15" customHeight="1">
      <c r="A29" s="40"/>
      <c r="B29" s="611" t="str">
        <f>IF(NOT(ISBLANK(L29)),MAX($B$6:B28)+1,"")</f>
        <v/>
      </c>
      <c r="C29" s="612"/>
      <c r="D29" s="104"/>
      <c r="E29" s="78"/>
      <c r="F29" s="78"/>
      <c r="G29" s="78"/>
      <c r="H29" s="78"/>
      <c r="I29" s="90"/>
      <c r="J29" s="90"/>
      <c r="K29" s="187"/>
      <c r="L29" s="104"/>
      <c r="M29" s="78"/>
      <c r="N29" s="78"/>
      <c r="O29" s="78"/>
      <c r="P29" s="78"/>
      <c r="Q29" s="78"/>
      <c r="R29" s="78"/>
      <c r="S29" s="78"/>
      <c r="T29" s="105"/>
      <c r="U29" s="78"/>
      <c r="V29" s="78"/>
      <c r="W29" s="78"/>
      <c r="X29" s="78"/>
      <c r="Y29" s="78"/>
      <c r="Z29" s="78"/>
      <c r="AA29" s="79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90"/>
      <c r="AP29" s="90"/>
      <c r="AQ29" s="90"/>
      <c r="AR29" s="78"/>
      <c r="AS29" s="78"/>
      <c r="AT29" s="78"/>
      <c r="AU29" s="78"/>
      <c r="AV29" s="78"/>
      <c r="AW29" s="78"/>
      <c r="AX29" s="79"/>
      <c r="AY29" s="42"/>
      <c r="BB29" s="39">
        <f t="shared" si="0"/>
        <v>0</v>
      </c>
      <c r="BF29" s="39">
        <f t="shared" si="1"/>
        <v>0</v>
      </c>
    </row>
    <row r="30" spans="1:58" ht="15" customHeight="1">
      <c r="A30" s="40"/>
      <c r="B30" s="611" t="str">
        <f>IF(NOT(ISBLANK(L30)),MAX($B$6:B29)+1,"")</f>
        <v/>
      </c>
      <c r="C30" s="612"/>
      <c r="D30" s="104"/>
      <c r="E30" s="78"/>
      <c r="F30" s="78"/>
      <c r="G30" s="78"/>
      <c r="H30" s="78"/>
      <c r="I30" s="90"/>
      <c r="J30" s="90"/>
      <c r="K30" s="187"/>
      <c r="L30" s="87"/>
      <c r="M30" s="78"/>
      <c r="N30" s="78"/>
      <c r="O30" s="78"/>
      <c r="P30" s="78"/>
      <c r="Q30" s="78"/>
      <c r="R30" s="78"/>
      <c r="S30" s="78"/>
      <c r="T30" s="77"/>
      <c r="U30" s="78"/>
      <c r="V30" s="78"/>
      <c r="W30" s="78"/>
      <c r="X30" s="78"/>
      <c r="Y30" s="78"/>
      <c r="Z30" s="78"/>
      <c r="AA30" s="79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90"/>
      <c r="AP30" s="90"/>
      <c r="AQ30" s="90"/>
      <c r="AR30" s="78"/>
      <c r="AS30" s="78"/>
      <c r="AT30" s="78"/>
      <c r="AU30" s="78"/>
      <c r="AV30" s="78"/>
      <c r="AW30" s="78"/>
      <c r="AX30" s="79"/>
      <c r="AY30" s="42"/>
      <c r="BB30" s="39">
        <f t="shared" si="0"/>
        <v>0</v>
      </c>
      <c r="BF30" s="39">
        <f t="shared" si="1"/>
        <v>0</v>
      </c>
    </row>
    <row r="31" spans="1:58" ht="15" customHeight="1">
      <c r="A31" s="40"/>
      <c r="B31" s="611" t="str">
        <f>IF(NOT(ISBLANK(L31)),MAX($B$6:B30)+1,"")</f>
        <v/>
      </c>
      <c r="C31" s="612"/>
      <c r="D31" s="87"/>
      <c r="E31" s="78"/>
      <c r="F31" s="78"/>
      <c r="G31" s="78"/>
      <c r="H31" s="78"/>
      <c r="I31" s="90"/>
      <c r="J31" s="90"/>
      <c r="K31" s="187"/>
      <c r="L31" s="87"/>
      <c r="M31" s="78"/>
      <c r="N31" s="78"/>
      <c r="O31" s="78"/>
      <c r="P31" s="78"/>
      <c r="Q31" s="78"/>
      <c r="R31" s="78"/>
      <c r="S31" s="78"/>
      <c r="T31" s="77"/>
      <c r="U31" s="78"/>
      <c r="V31" s="78"/>
      <c r="W31" s="78"/>
      <c r="X31" s="78"/>
      <c r="Y31" s="78"/>
      <c r="Z31" s="78"/>
      <c r="AA31" s="79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90"/>
      <c r="AP31" s="90"/>
      <c r="AQ31" s="90"/>
      <c r="AR31" s="78"/>
      <c r="AS31" s="78"/>
      <c r="AT31" s="78"/>
      <c r="AU31" s="78"/>
      <c r="AV31" s="78"/>
      <c r="AW31" s="78"/>
      <c r="AX31" s="79"/>
      <c r="AY31" s="42"/>
      <c r="BB31" s="39">
        <f t="shared" si="0"/>
        <v>0</v>
      </c>
      <c r="BF31" s="39">
        <f t="shared" si="1"/>
        <v>0</v>
      </c>
    </row>
    <row r="32" spans="1:58" ht="15" customHeight="1">
      <c r="A32" s="40"/>
      <c r="B32" s="609" t="str">
        <f>IF(NOT(ISBLANK(L32)),MAX($B$6:B31)+1,"")</f>
        <v/>
      </c>
      <c r="C32" s="610"/>
      <c r="D32" s="88"/>
      <c r="E32" s="81"/>
      <c r="F32" s="81"/>
      <c r="G32" s="81"/>
      <c r="H32" s="81"/>
      <c r="I32" s="91"/>
      <c r="J32" s="91"/>
      <c r="K32" s="208"/>
      <c r="L32" s="88"/>
      <c r="M32" s="81"/>
      <c r="N32" s="81"/>
      <c r="O32" s="81"/>
      <c r="P32" s="81"/>
      <c r="Q32" s="81"/>
      <c r="R32" s="81"/>
      <c r="S32" s="81"/>
      <c r="T32" s="80"/>
      <c r="U32" s="81"/>
      <c r="V32" s="81"/>
      <c r="W32" s="81"/>
      <c r="X32" s="81"/>
      <c r="Y32" s="81"/>
      <c r="Z32" s="81"/>
      <c r="AA32" s="82"/>
      <c r="AB32" s="81" t="str">
        <f>IF(NOT(ISBLANK(AF32)),MAX($AB$6:AB31)+1,"")</f>
        <v/>
      </c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91"/>
      <c r="AP32" s="91"/>
      <c r="AQ32" s="91"/>
      <c r="AR32" s="81"/>
      <c r="AS32" s="81"/>
      <c r="AT32" s="81"/>
      <c r="AU32" s="81"/>
      <c r="AV32" s="81"/>
      <c r="AW32" s="81"/>
      <c r="AX32" s="82"/>
      <c r="AY32" s="42"/>
      <c r="BB32" s="39">
        <f t="shared" si="0"/>
        <v>0</v>
      </c>
      <c r="BF32" s="39">
        <f t="shared" si="1"/>
        <v>0</v>
      </c>
    </row>
    <row r="33" spans="1:58" ht="15" customHeight="1" thickBot="1">
      <c r="A33" s="43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5"/>
      <c r="AE33" s="84"/>
      <c r="AF33" s="84"/>
      <c r="AG33" s="84"/>
      <c r="AH33" s="84"/>
      <c r="AI33" s="84"/>
      <c r="AJ33" s="84"/>
      <c r="AK33" s="84"/>
      <c r="AL33" s="85"/>
      <c r="AM33" s="84"/>
      <c r="AN33" s="84"/>
      <c r="AO33" s="86"/>
      <c r="AP33" s="86"/>
      <c r="AQ33" s="86"/>
      <c r="AR33" s="84"/>
      <c r="AS33" s="84"/>
      <c r="AT33" s="84"/>
      <c r="AU33" s="84"/>
      <c r="AV33" s="84"/>
      <c r="AW33" s="84"/>
      <c r="AX33" s="84"/>
      <c r="AY33" s="44"/>
      <c r="BB33" s="39">
        <f t="shared" si="0"/>
        <v>0</v>
      </c>
      <c r="BF33" s="39">
        <f t="shared" si="1"/>
        <v>0</v>
      </c>
    </row>
    <row r="34" spans="1:58" ht="15" customHeight="1">
      <c r="A34" s="40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R34" s="41"/>
      <c r="AS34" s="41"/>
      <c r="AT34" s="41"/>
      <c r="AU34" s="41"/>
      <c r="AV34" s="41"/>
      <c r="AW34" s="41"/>
      <c r="AX34" s="41"/>
      <c r="AY34" s="42"/>
    </row>
    <row r="35" spans="1:58" ht="15" customHeight="1">
      <c r="A35" s="40"/>
      <c r="B35" s="144" t="s">
        <v>78</v>
      </c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R35" s="41"/>
      <c r="AS35" s="41"/>
      <c r="AT35" s="41"/>
      <c r="AU35" s="41"/>
      <c r="AV35" s="41"/>
      <c r="AW35" s="41"/>
      <c r="AX35" s="41"/>
      <c r="AY35" s="42"/>
    </row>
    <row r="36" spans="1:58" ht="15" customHeight="1">
      <c r="A36" s="40"/>
      <c r="B36" s="643" t="s">
        <v>29</v>
      </c>
      <c r="C36" s="644"/>
      <c r="D36" s="645" t="s">
        <v>79</v>
      </c>
      <c r="E36" s="646"/>
      <c r="F36" s="646"/>
      <c r="G36" s="646"/>
      <c r="H36" s="647"/>
      <c r="I36" s="649" t="s">
        <v>30</v>
      </c>
      <c r="J36" s="650"/>
      <c r="K36" s="650"/>
      <c r="L36" s="650"/>
      <c r="M36" s="650"/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1"/>
      <c r="Y36" s="643" t="s">
        <v>3</v>
      </c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646"/>
      <c r="AL36" s="646"/>
      <c r="AM36" s="646"/>
      <c r="AN36" s="647"/>
      <c r="AO36" s="642" t="s">
        <v>8</v>
      </c>
      <c r="AP36" s="619"/>
      <c r="AQ36" s="619"/>
      <c r="AR36" s="619"/>
      <c r="AS36" s="619"/>
      <c r="AT36" s="619"/>
      <c r="AU36" s="619"/>
      <c r="AV36" s="619"/>
      <c r="AW36" s="619"/>
      <c r="AX36" s="620"/>
      <c r="AY36" s="42"/>
    </row>
    <row r="37" spans="1:58" ht="15" customHeight="1">
      <c r="A37" s="40"/>
      <c r="B37" s="613"/>
      <c r="C37" s="615"/>
      <c r="D37" s="613"/>
      <c r="E37" s="614"/>
      <c r="F37" s="614"/>
      <c r="G37" s="614"/>
      <c r="H37" s="648"/>
      <c r="I37" s="613" t="s">
        <v>5</v>
      </c>
      <c r="J37" s="614"/>
      <c r="K37" s="614"/>
      <c r="L37" s="614"/>
      <c r="M37" s="614"/>
      <c r="N37" s="614"/>
      <c r="O37" s="614"/>
      <c r="P37" s="615"/>
      <c r="Q37" s="614" t="s">
        <v>4</v>
      </c>
      <c r="R37" s="614"/>
      <c r="S37" s="614"/>
      <c r="T37" s="614"/>
      <c r="U37" s="614"/>
      <c r="V37" s="614"/>
      <c r="W37" s="614"/>
      <c r="X37" s="648"/>
      <c r="Y37" s="613" t="s">
        <v>5</v>
      </c>
      <c r="Z37" s="614"/>
      <c r="AA37" s="614"/>
      <c r="AB37" s="614"/>
      <c r="AC37" s="614"/>
      <c r="AD37" s="614"/>
      <c r="AE37" s="614"/>
      <c r="AF37" s="615"/>
      <c r="AG37" s="614" t="s">
        <v>4</v>
      </c>
      <c r="AH37" s="614"/>
      <c r="AI37" s="614"/>
      <c r="AJ37" s="614"/>
      <c r="AK37" s="614"/>
      <c r="AL37" s="614"/>
      <c r="AM37" s="614"/>
      <c r="AN37" s="648"/>
      <c r="AO37" s="621"/>
      <c r="AP37" s="622"/>
      <c r="AQ37" s="622"/>
      <c r="AR37" s="622"/>
      <c r="AS37" s="622"/>
      <c r="AT37" s="622"/>
      <c r="AU37" s="622"/>
      <c r="AV37" s="622"/>
      <c r="AW37" s="622"/>
      <c r="AX37" s="623"/>
      <c r="AY37" s="42"/>
    </row>
    <row r="38" spans="1:58" ht="15" customHeight="1">
      <c r="A38" s="40"/>
      <c r="B38" s="616" t="str">
        <f>IF(NOT(ISBLANK(Y38)),1,"")</f>
        <v/>
      </c>
      <c r="C38" s="617"/>
      <c r="D38" s="110"/>
      <c r="E38" s="75"/>
      <c r="F38" s="75"/>
      <c r="G38" s="75"/>
      <c r="H38" s="76"/>
      <c r="I38" s="110"/>
      <c r="J38" s="75"/>
      <c r="K38" s="75"/>
      <c r="L38" s="75"/>
      <c r="M38" s="75"/>
      <c r="N38" s="75"/>
      <c r="O38" s="75"/>
      <c r="P38" s="75"/>
      <c r="Q38" s="108"/>
      <c r="R38" s="75"/>
      <c r="S38" s="75"/>
      <c r="T38" s="75"/>
      <c r="U38" s="75"/>
      <c r="V38" s="75"/>
      <c r="W38" s="75"/>
      <c r="X38" s="76"/>
      <c r="Y38" s="110"/>
      <c r="Z38" s="75"/>
      <c r="AA38" s="75"/>
      <c r="AB38" s="75"/>
      <c r="AC38" s="75"/>
      <c r="AD38" s="75"/>
      <c r="AE38" s="75"/>
      <c r="AF38" s="75"/>
      <c r="AG38" s="108"/>
      <c r="AH38" s="75"/>
      <c r="AI38" s="75"/>
      <c r="AJ38" s="75"/>
      <c r="AK38" s="75"/>
      <c r="AL38" s="75"/>
      <c r="AM38" s="75"/>
      <c r="AN38" s="76"/>
      <c r="AO38" s="75"/>
      <c r="AP38" s="75"/>
      <c r="AQ38" s="75"/>
      <c r="AR38" s="75"/>
      <c r="AS38" s="75"/>
      <c r="AT38" s="75"/>
      <c r="AU38" s="75"/>
      <c r="AV38" s="75"/>
      <c r="AW38" s="75"/>
      <c r="AX38" s="76"/>
      <c r="AY38" s="42"/>
    </row>
    <row r="39" spans="1:58" ht="15" customHeight="1">
      <c r="A39" s="40"/>
      <c r="B39" s="611" t="str">
        <f>IF(NOT(ISBLANK(Y39)),MAX($B$38:B38)+1,"")</f>
        <v/>
      </c>
      <c r="C39" s="612"/>
      <c r="D39" s="104"/>
      <c r="E39" s="78"/>
      <c r="F39" s="78"/>
      <c r="G39" s="78"/>
      <c r="H39" s="79"/>
      <c r="I39" s="104"/>
      <c r="J39" s="78"/>
      <c r="K39" s="78"/>
      <c r="L39" s="78"/>
      <c r="M39" s="78"/>
      <c r="N39" s="78"/>
      <c r="O39" s="78"/>
      <c r="P39" s="78"/>
      <c r="Q39" s="105"/>
      <c r="R39" s="78"/>
      <c r="S39" s="78"/>
      <c r="T39" s="78"/>
      <c r="U39" s="78"/>
      <c r="V39" s="78"/>
      <c r="W39" s="78"/>
      <c r="X39" s="79"/>
      <c r="Y39" s="104"/>
      <c r="Z39" s="78"/>
      <c r="AA39" s="78"/>
      <c r="AB39" s="78"/>
      <c r="AC39" s="78"/>
      <c r="AD39" s="78"/>
      <c r="AE39" s="78"/>
      <c r="AF39" s="78"/>
      <c r="AG39" s="105"/>
      <c r="AH39" s="78"/>
      <c r="AI39" s="78"/>
      <c r="AJ39" s="78"/>
      <c r="AK39" s="78"/>
      <c r="AL39" s="78"/>
      <c r="AM39" s="78"/>
      <c r="AN39" s="79"/>
      <c r="AO39" s="78"/>
      <c r="AP39" s="78"/>
      <c r="AQ39" s="78"/>
      <c r="AR39" s="78"/>
      <c r="AS39" s="78"/>
      <c r="AT39" s="78"/>
      <c r="AU39" s="78"/>
      <c r="AV39" s="78"/>
      <c r="AW39" s="78"/>
      <c r="AX39" s="79"/>
      <c r="AY39" s="42"/>
    </row>
    <row r="40" spans="1:58" ht="15" customHeight="1">
      <c r="A40" s="40"/>
      <c r="B40" s="611" t="str">
        <f>IF(NOT(ISBLANK(Y40)),MAX($B$38:B39)+1,"")</f>
        <v/>
      </c>
      <c r="C40" s="612"/>
      <c r="D40" s="104"/>
      <c r="E40" s="78"/>
      <c r="F40" s="78"/>
      <c r="G40" s="78"/>
      <c r="H40" s="79"/>
      <c r="I40" s="104"/>
      <c r="J40" s="78"/>
      <c r="K40" s="78"/>
      <c r="L40" s="78"/>
      <c r="M40" s="78"/>
      <c r="N40" s="78"/>
      <c r="O40" s="78"/>
      <c r="P40" s="78"/>
      <c r="Q40" s="105"/>
      <c r="R40" s="78"/>
      <c r="S40" s="78"/>
      <c r="T40" s="78"/>
      <c r="U40" s="78"/>
      <c r="V40" s="78"/>
      <c r="W40" s="78"/>
      <c r="X40" s="79"/>
      <c r="Y40" s="104"/>
      <c r="Z40" s="78"/>
      <c r="AA40" s="78"/>
      <c r="AB40" s="78"/>
      <c r="AC40" s="78"/>
      <c r="AD40" s="78"/>
      <c r="AE40" s="78"/>
      <c r="AF40" s="78"/>
      <c r="AG40" s="105"/>
      <c r="AH40" s="78"/>
      <c r="AI40" s="78"/>
      <c r="AJ40" s="78"/>
      <c r="AK40" s="78"/>
      <c r="AL40" s="78"/>
      <c r="AM40" s="78"/>
      <c r="AN40" s="79"/>
      <c r="AO40" s="78"/>
      <c r="AP40" s="78"/>
      <c r="AQ40" s="78"/>
      <c r="AR40" s="78"/>
      <c r="AS40" s="78"/>
      <c r="AT40" s="78"/>
      <c r="AU40" s="78"/>
      <c r="AV40" s="78"/>
      <c r="AW40" s="78"/>
      <c r="AX40" s="79"/>
      <c r="AY40" s="42"/>
    </row>
    <row r="41" spans="1:58" ht="15" customHeight="1">
      <c r="A41" s="40"/>
      <c r="B41" s="611" t="str">
        <f>IF(NOT(ISBLANK(Y41)),MAX($B$38:B40)+1,"")</f>
        <v/>
      </c>
      <c r="C41" s="612"/>
      <c r="D41" s="104"/>
      <c r="E41" s="78"/>
      <c r="F41" s="78"/>
      <c r="G41" s="78"/>
      <c r="H41" s="79"/>
      <c r="I41" s="104"/>
      <c r="J41" s="78"/>
      <c r="K41" s="78"/>
      <c r="L41" s="78"/>
      <c r="M41" s="78"/>
      <c r="N41" s="78"/>
      <c r="O41" s="78"/>
      <c r="P41" s="78"/>
      <c r="Q41" s="105"/>
      <c r="R41" s="78"/>
      <c r="S41" s="78"/>
      <c r="T41" s="78"/>
      <c r="U41" s="78"/>
      <c r="V41" s="78"/>
      <c r="W41" s="78"/>
      <c r="X41" s="79"/>
      <c r="Y41" s="104"/>
      <c r="Z41" s="78"/>
      <c r="AA41" s="78"/>
      <c r="AB41" s="78"/>
      <c r="AC41" s="78"/>
      <c r="AD41" s="78"/>
      <c r="AE41" s="78"/>
      <c r="AF41" s="78"/>
      <c r="AG41" s="105"/>
      <c r="AH41" s="78"/>
      <c r="AI41" s="78"/>
      <c r="AJ41" s="78"/>
      <c r="AK41" s="78"/>
      <c r="AL41" s="78"/>
      <c r="AM41" s="78"/>
      <c r="AN41" s="79"/>
      <c r="AO41" s="78"/>
      <c r="AP41" s="78"/>
      <c r="AQ41" s="78"/>
      <c r="AR41" s="78"/>
      <c r="AS41" s="78"/>
      <c r="AT41" s="78"/>
      <c r="AU41" s="78"/>
      <c r="AV41" s="78"/>
      <c r="AW41" s="78"/>
      <c r="AX41" s="79"/>
      <c r="AY41" s="42"/>
    </row>
    <row r="42" spans="1:58" ht="15" customHeight="1">
      <c r="A42" s="40"/>
      <c r="B42" s="611" t="str">
        <f>IF(NOT(ISBLANK(Y42)),MAX($B$38:B41)+1,"")</f>
        <v/>
      </c>
      <c r="C42" s="612"/>
      <c r="D42" s="104"/>
      <c r="E42" s="78"/>
      <c r="F42" s="78"/>
      <c r="G42" s="78"/>
      <c r="H42" s="79"/>
      <c r="I42" s="104"/>
      <c r="J42" s="78"/>
      <c r="K42" s="78"/>
      <c r="L42" s="78"/>
      <c r="M42" s="78"/>
      <c r="N42" s="78"/>
      <c r="O42" s="78"/>
      <c r="P42" s="78"/>
      <c r="Q42" s="105"/>
      <c r="R42" s="78"/>
      <c r="S42" s="78"/>
      <c r="T42" s="78"/>
      <c r="U42" s="78"/>
      <c r="V42" s="78"/>
      <c r="W42" s="78"/>
      <c r="X42" s="79"/>
      <c r="Y42" s="104"/>
      <c r="Z42" s="78"/>
      <c r="AA42" s="78"/>
      <c r="AB42" s="78"/>
      <c r="AC42" s="78"/>
      <c r="AD42" s="78"/>
      <c r="AE42" s="78"/>
      <c r="AF42" s="78"/>
      <c r="AG42" s="105"/>
      <c r="AH42" s="78"/>
      <c r="AI42" s="78"/>
      <c r="AJ42" s="78"/>
      <c r="AK42" s="78"/>
      <c r="AL42" s="78"/>
      <c r="AM42" s="78"/>
      <c r="AN42" s="79"/>
      <c r="AO42" s="78"/>
      <c r="AP42" s="78"/>
      <c r="AQ42" s="78"/>
      <c r="AR42" s="78"/>
      <c r="AS42" s="78"/>
      <c r="AT42" s="78"/>
      <c r="AU42" s="78"/>
      <c r="AV42" s="78"/>
      <c r="AW42" s="78"/>
      <c r="AX42" s="79"/>
      <c r="AY42" s="42"/>
    </row>
    <row r="43" spans="1:58" ht="15" customHeight="1">
      <c r="A43" s="40"/>
      <c r="B43" s="611" t="str">
        <f>IF(NOT(ISBLANK(Y43)),MAX($B$38:B42)+1,"")</f>
        <v/>
      </c>
      <c r="C43" s="612"/>
      <c r="D43" s="104"/>
      <c r="E43" s="78"/>
      <c r="F43" s="78"/>
      <c r="G43" s="78"/>
      <c r="H43" s="79"/>
      <c r="I43" s="104"/>
      <c r="J43" s="78"/>
      <c r="K43" s="78"/>
      <c r="L43" s="78"/>
      <c r="M43" s="78"/>
      <c r="N43" s="78"/>
      <c r="O43" s="78"/>
      <c r="P43" s="78"/>
      <c r="Q43" s="105"/>
      <c r="R43" s="78"/>
      <c r="S43" s="78"/>
      <c r="T43" s="78"/>
      <c r="U43" s="78"/>
      <c r="V43" s="78"/>
      <c r="W43" s="78"/>
      <c r="X43" s="79"/>
      <c r="Y43" s="104"/>
      <c r="Z43" s="78"/>
      <c r="AA43" s="78"/>
      <c r="AB43" s="78"/>
      <c r="AC43" s="78"/>
      <c r="AD43" s="78"/>
      <c r="AE43" s="78"/>
      <c r="AF43" s="78"/>
      <c r="AG43" s="105"/>
      <c r="AH43" s="78"/>
      <c r="AI43" s="78"/>
      <c r="AJ43" s="78"/>
      <c r="AK43" s="78"/>
      <c r="AL43" s="78"/>
      <c r="AM43" s="78"/>
      <c r="AN43" s="79"/>
      <c r="AO43" s="78"/>
      <c r="AP43" s="78"/>
      <c r="AQ43" s="78"/>
      <c r="AR43" s="78"/>
      <c r="AS43" s="78"/>
      <c r="AT43" s="78"/>
      <c r="AU43" s="78"/>
      <c r="AV43" s="78"/>
      <c r="AW43" s="78"/>
      <c r="AX43" s="79"/>
      <c r="AY43" s="42"/>
    </row>
    <row r="44" spans="1:58" ht="15" customHeight="1">
      <c r="A44" s="40"/>
      <c r="B44" s="611" t="str">
        <f>IF(NOT(ISBLANK(Y44)),MAX($B$38:B43)+1,"")</f>
        <v/>
      </c>
      <c r="C44" s="612"/>
      <c r="D44" s="104"/>
      <c r="E44" s="78"/>
      <c r="F44" s="78"/>
      <c r="G44" s="78"/>
      <c r="H44" s="79"/>
      <c r="I44" s="104"/>
      <c r="J44" s="78"/>
      <c r="K44" s="78"/>
      <c r="L44" s="78"/>
      <c r="M44" s="78"/>
      <c r="N44" s="78"/>
      <c r="O44" s="78"/>
      <c r="P44" s="78"/>
      <c r="Q44" s="105"/>
      <c r="R44" s="78"/>
      <c r="S44" s="78"/>
      <c r="T44" s="78"/>
      <c r="U44" s="78"/>
      <c r="V44" s="78"/>
      <c r="W44" s="78"/>
      <c r="X44" s="79"/>
      <c r="Y44" s="104"/>
      <c r="Z44" s="78"/>
      <c r="AA44" s="78"/>
      <c r="AB44" s="78"/>
      <c r="AC44" s="78"/>
      <c r="AD44" s="78"/>
      <c r="AE44" s="78"/>
      <c r="AF44" s="78"/>
      <c r="AG44" s="105"/>
      <c r="AH44" s="78"/>
      <c r="AI44" s="78"/>
      <c r="AJ44" s="78"/>
      <c r="AK44" s="78"/>
      <c r="AL44" s="78"/>
      <c r="AM44" s="78"/>
      <c r="AN44" s="79"/>
      <c r="AO44" s="109"/>
      <c r="AP44" s="78"/>
      <c r="AQ44" s="78"/>
      <c r="AR44" s="78"/>
      <c r="AS44" s="78"/>
      <c r="AT44" s="78"/>
      <c r="AU44" s="78"/>
      <c r="AV44" s="78"/>
      <c r="AW44" s="78"/>
      <c r="AX44" s="79"/>
      <c r="AY44" s="42"/>
    </row>
    <row r="45" spans="1:58" ht="15" customHeight="1">
      <c r="A45" s="40"/>
      <c r="B45" s="611" t="str">
        <f>IF(NOT(ISBLANK(Y45)),MAX($B$38:B44)+1,"")</f>
        <v/>
      </c>
      <c r="C45" s="612"/>
      <c r="D45" s="104"/>
      <c r="E45" s="78"/>
      <c r="F45" s="78"/>
      <c r="G45" s="78"/>
      <c r="H45" s="79"/>
      <c r="I45" s="104"/>
      <c r="J45" s="78"/>
      <c r="K45" s="78"/>
      <c r="L45" s="78"/>
      <c r="M45" s="78"/>
      <c r="N45" s="78"/>
      <c r="O45" s="78"/>
      <c r="P45" s="78"/>
      <c r="Q45" s="105"/>
      <c r="R45" s="78"/>
      <c r="S45" s="78"/>
      <c r="T45" s="78"/>
      <c r="U45" s="78"/>
      <c r="V45" s="78"/>
      <c r="W45" s="78"/>
      <c r="X45" s="79"/>
      <c r="Y45" s="104"/>
      <c r="Z45" s="78"/>
      <c r="AA45" s="78"/>
      <c r="AB45" s="78"/>
      <c r="AC45" s="78"/>
      <c r="AD45" s="78"/>
      <c r="AE45" s="78"/>
      <c r="AF45" s="78"/>
      <c r="AG45" s="105"/>
      <c r="AH45" s="78"/>
      <c r="AI45" s="78"/>
      <c r="AJ45" s="78"/>
      <c r="AK45" s="78"/>
      <c r="AL45" s="78"/>
      <c r="AM45" s="78"/>
      <c r="AN45" s="79"/>
      <c r="AO45" s="78"/>
      <c r="AP45" s="78"/>
      <c r="AQ45" s="78"/>
      <c r="AR45" s="78"/>
      <c r="AS45" s="78"/>
      <c r="AT45" s="78"/>
      <c r="AU45" s="78"/>
      <c r="AV45" s="78"/>
      <c r="AW45" s="78"/>
      <c r="AX45" s="79"/>
      <c r="AY45" s="42"/>
    </row>
    <row r="46" spans="1:58" ht="15" customHeight="1">
      <c r="A46" s="40"/>
      <c r="B46" s="611" t="str">
        <f>IF(NOT(ISBLANK(Y46)),MAX($B$38:B45)+1,"")</f>
        <v/>
      </c>
      <c r="C46" s="612"/>
      <c r="D46" s="104"/>
      <c r="E46" s="78"/>
      <c r="F46" s="78"/>
      <c r="G46" s="78"/>
      <c r="H46" s="79"/>
      <c r="I46" s="104"/>
      <c r="J46" s="78"/>
      <c r="K46" s="78"/>
      <c r="L46" s="78"/>
      <c r="M46" s="78"/>
      <c r="N46" s="78"/>
      <c r="O46" s="78"/>
      <c r="P46" s="78"/>
      <c r="Q46" s="105"/>
      <c r="R46" s="78"/>
      <c r="S46" s="78"/>
      <c r="T46" s="78"/>
      <c r="U46" s="78"/>
      <c r="V46" s="78"/>
      <c r="W46" s="78"/>
      <c r="X46" s="79"/>
      <c r="Y46" s="104"/>
      <c r="Z46" s="78"/>
      <c r="AA46" s="78"/>
      <c r="AB46" s="78"/>
      <c r="AC46" s="78"/>
      <c r="AD46" s="78"/>
      <c r="AE46" s="78"/>
      <c r="AF46" s="78"/>
      <c r="AG46" s="105"/>
      <c r="AH46" s="78"/>
      <c r="AI46" s="78"/>
      <c r="AJ46" s="78"/>
      <c r="AK46" s="78"/>
      <c r="AL46" s="78"/>
      <c r="AM46" s="78"/>
      <c r="AN46" s="79"/>
      <c r="AO46" s="78"/>
      <c r="AP46" s="78"/>
      <c r="AQ46" s="78"/>
      <c r="AR46" s="78"/>
      <c r="AS46" s="78"/>
      <c r="AT46" s="78"/>
      <c r="AU46" s="78"/>
      <c r="AV46" s="78"/>
      <c r="AW46" s="78"/>
      <c r="AX46" s="79"/>
      <c r="AY46" s="42"/>
    </row>
    <row r="47" spans="1:58" ht="15" customHeight="1">
      <c r="A47" s="40"/>
      <c r="B47" s="611" t="str">
        <f>IF(NOT(ISBLANK(Y47)),MAX($B$38:B46)+1,"")</f>
        <v/>
      </c>
      <c r="C47" s="612"/>
      <c r="D47" s="104"/>
      <c r="E47" s="78"/>
      <c r="F47" s="78"/>
      <c r="G47" s="78"/>
      <c r="H47" s="79"/>
      <c r="I47" s="104"/>
      <c r="J47" s="78"/>
      <c r="K47" s="78"/>
      <c r="L47" s="78"/>
      <c r="M47" s="78"/>
      <c r="N47" s="78"/>
      <c r="O47" s="78"/>
      <c r="P47" s="78"/>
      <c r="Q47" s="105"/>
      <c r="R47" s="78"/>
      <c r="S47" s="78"/>
      <c r="T47" s="78"/>
      <c r="U47" s="78"/>
      <c r="V47" s="78"/>
      <c r="W47" s="78"/>
      <c r="X47" s="79"/>
      <c r="Y47" s="104"/>
      <c r="Z47" s="78"/>
      <c r="AA47" s="78"/>
      <c r="AB47" s="78"/>
      <c r="AC47" s="78"/>
      <c r="AD47" s="78"/>
      <c r="AE47" s="78"/>
      <c r="AF47" s="78"/>
      <c r="AG47" s="105"/>
      <c r="AH47" s="78"/>
      <c r="AI47" s="78"/>
      <c r="AJ47" s="78"/>
      <c r="AK47" s="78"/>
      <c r="AL47" s="78"/>
      <c r="AM47" s="78"/>
      <c r="AN47" s="79"/>
      <c r="AO47" s="78"/>
      <c r="AP47" s="78"/>
      <c r="AQ47" s="78"/>
      <c r="AR47" s="78"/>
      <c r="AS47" s="78"/>
      <c r="AT47" s="78"/>
      <c r="AU47" s="78"/>
      <c r="AV47" s="78"/>
      <c r="AW47" s="78"/>
      <c r="AX47" s="79"/>
      <c r="AY47" s="42"/>
    </row>
    <row r="48" spans="1:58" ht="15" customHeight="1">
      <c r="A48" s="40"/>
      <c r="B48" s="611" t="str">
        <f>IF(NOT(ISBLANK(Y48)),MAX($B$38:B47)+1,"")</f>
        <v/>
      </c>
      <c r="C48" s="612"/>
      <c r="D48" s="104"/>
      <c r="E48" s="78"/>
      <c r="F48" s="78"/>
      <c r="G48" s="78"/>
      <c r="H48" s="79"/>
      <c r="I48" s="104"/>
      <c r="J48" s="78"/>
      <c r="K48" s="78"/>
      <c r="L48" s="78"/>
      <c r="M48" s="78"/>
      <c r="N48" s="78"/>
      <c r="O48" s="78"/>
      <c r="P48" s="78"/>
      <c r="Q48" s="105"/>
      <c r="R48" s="78"/>
      <c r="S48" s="78"/>
      <c r="T48" s="78"/>
      <c r="U48" s="78"/>
      <c r="V48" s="78"/>
      <c r="W48" s="78"/>
      <c r="X48" s="79"/>
      <c r="Y48" s="104"/>
      <c r="Z48" s="78"/>
      <c r="AA48" s="78"/>
      <c r="AB48" s="78"/>
      <c r="AC48" s="78"/>
      <c r="AD48" s="78"/>
      <c r="AE48" s="78"/>
      <c r="AF48" s="78"/>
      <c r="AG48" s="105"/>
      <c r="AH48" s="78"/>
      <c r="AI48" s="78"/>
      <c r="AJ48" s="78"/>
      <c r="AK48" s="78"/>
      <c r="AL48" s="78"/>
      <c r="AM48" s="78"/>
      <c r="AN48" s="79"/>
      <c r="AO48" s="78"/>
      <c r="AP48" s="78"/>
      <c r="AQ48" s="78"/>
      <c r="AR48" s="78"/>
      <c r="AS48" s="78"/>
      <c r="AT48" s="78"/>
      <c r="AU48" s="78"/>
      <c r="AV48" s="78"/>
      <c r="AW48" s="78"/>
      <c r="AX48" s="79"/>
      <c r="AY48" s="42"/>
    </row>
    <row r="49" spans="1:51" ht="15" customHeight="1">
      <c r="A49" s="40"/>
      <c r="B49" s="611" t="str">
        <f>IF(NOT(ISBLANK(Y49)),MAX($B$38:B48)+1,"")</f>
        <v/>
      </c>
      <c r="C49" s="612"/>
      <c r="D49" s="104"/>
      <c r="E49" s="78"/>
      <c r="F49" s="78"/>
      <c r="G49" s="78"/>
      <c r="H49" s="79"/>
      <c r="I49" s="104"/>
      <c r="J49" s="78"/>
      <c r="K49" s="78"/>
      <c r="L49" s="78"/>
      <c r="M49" s="78"/>
      <c r="N49" s="78"/>
      <c r="O49" s="78"/>
      <c r="P49" s="78"/>
      <c r="Q49" s="105"/>
      <c r="R49" s="78"/>
      <c r="S49" s="78"/>
      <c r="T49" s="78"/>
      <c r="U49" s="78"/>
      <c r="V49" s="78"/>
      <c r="W49" s="78"/>
      <c r="X49" s="79"/>
      <c r="Y49" s="104"/>
      <c r="Z49" s="78"/>
      <c r="AA49" s="78"/>
      <c r="AB49" s="78"/>
      <c r="AC49" s="78"/>
      <c r="AD49" s="78"/>
      <c r="AE49" s="78"/>
      <c r="AF49" s="78"/>
      <c r="AG49" s="105"/>
      <c r="AH49" s="78"/>
      <c r="AI49" s="78"/>
      <c r="AJ49" s="78"/>
      <c r="AK49" s="78"/>
      <c r="AL49" s="78"/>
      <c r="AM49" s="78"/>
      <c r="AN49" s="79"/>
      <c r="AO49" s="78"/>
      <c r="AP49" s="78"/>
      <c r="AQ49" s="78"/>
      <c r="AR49" s="78"/>
      <c r="AS49" s="78"/>
      <c r="AT49" s="78"/>
      <c r="AU49" s="78"/>
      <c r="AV49" s="78"/>
      <c r="AW49" s="78"/>
      <c r="AX49" s="79"/>
      <c r="AY49" s="42"/>
    </row>
    <row r="50" spans="1:51" ht="15" customHeight="1">
      <c r="A50" s="40"/>
      <c r="B50" s="611" t="str">
        <f>IF(NOT(ISBLANK(Y50)),MAX($B$38:B49)+1,"")</f>
        <v/>
      </c>
      <c r="C50" s="612"/>
      <c r="D50" s="104"/>
      <c r="E50" s="78"/>
      <c r="F50" s="78"/>
      <c r="G50" s="78"/>
      <c r="H50" s="79"/>
      <c r="I50" s="87"/>
      <c r="J50" s="78"/>
      <c r="K50" s="78"/>
      <c r="L50" s="78"/>
      <c r="M50" s="78"/>
      <c r="N50" s="78"/>
      <c r="O50" s="78"/>
      <c r="P50" s="78"/>
      <c r="Q50" s="105"/>
      <c r="R50" s="78"/>
      <c r="S50" s="78"/>
      <c r="T50" s="78"/>
      <c r="U50" s="78"/>
      <c r="V50" s="78"/>
      <c r="W50" s="78"/>
      <c r="X50" s="79"/>
      <c r="Y50" s="87"/>
      <c r="Z50" s="78"/>
      <c r="AA50" s="78"/>
      <c r="AB50" s="78"/>
      <c r="AC50" s="78"/>
      <c r="AD50" s="78"/>
      <c r="AE50" s="78"/>
      <c r="AF50" s="78"/>
      <c r="AG50" s="105"/>
      <c r="AH50" s="78"/>
      <c r="AI50" s="78"/>
      <c r="AJ50" s="78"/>
      <c r="AK50" s="78"/>
      <c r="AL50" s="78"/>
      <c r="AM50" s="78"/>
      <c r="AN50" s="79"/>
      <c r="AO50" s="78"/>
      <c r="AP50" s="78"/>
      <c r="AQ50" s="78"/>
      <c r="AR50" s="78"/>
      <c r="AS50" s="78"/>
      <c r="AT50" s="78"/>
      <c r="AU50" s="78"/>
      <c r="AV50" s="78"/>
      <c r="AW50" s="78"/>
      <c r="AX50" s="79"/>
      <c r="AY50" s="42"/>
    </row>
    <row r="51" spans="1:51" ht="15" customHeight="1">
      <c r="A51" s="40"/>
      <c r="B51" s="611" t="str">
        <f>IF(NOT(ISBLANK(Y51)),MAX($B$38:B50)+1,"")</f>
        <v/>
      </c>
      <c r="C51" s="612"/>
      <c r="D51" s="104"/>
      <c r="E51" s="78"/>
      <c r="F51" s="78"/>
      <c r="G51" s="78"/>
      <c r="H51" s="79"/>
      <c r="I51" s="87"/>
      <c r="J51" s="78"/>
      <c r="K51" s="78"/>
      <c r="L51" s="78"/>
      <c r="M51" s="78"/>
      <c r="N51" s="78"/>
      <c r="O51" s="78"/>
      <c r="P51" s="78"/>
      <c r="Q51" s="105"/>
      <c r="R51" s="78"/>
      <c r="S51" s="78"/>
      <c r="T51" s="78"/>
      <c r="U51" s="78"/>
      <c r="V51" s="78"/>
      <c r="W51" s="78"/>
      <c r="X51" s="79"/>
      <c r="Y51" s="87"/>
      <c r="Z51" s="78"/>
      <c r="AA51" s="78"/>
      <c r="AB51" s="78"/>
      <c r="AC51" s="78"/>
      <c r="AD51" s="78"/>
      <c r="AE51" s="78"/>
      <c r="AF51" s="78"/>
      <c r="AG51" s="105"/>
      <c r="AH51" s="78"/>
      <c r="AI51" s="78"/>
      <c r="AJ51" s="78"/>
      <c r="AK51" s="78"/>
      <c r="AL51" s="78"/>
      <c r="AM51" s="78"/>
      <c r="AN51" s="79"/>
      <c r="AO51" s="78"/>
      <c r="AP51" s="78"/>
      <c r="AQ51" s="78"/>
      <c r="AR51" s="78"/>
      <c r="AS51" s="78"/>
      <c r="AT51" s="78"/>
      <c r="AU51" s="78"/>
      <c r="AV51" s="78"/>
      <c r="AW51" s="78"/>
      <c r="AX51" s="79"/>
      <c r="AY51" s="42"/>
    </row>
    <row r="52" spans="1:51" ht="15" customHeight="1">
      <c r="A52" s="40"/>
      <c r="B52" s="611" t="str">
        <f>IF(NOT(ISBLANK(Y52)),MAX($B$38:B51)+1,"")</f>
        <v/>
      </c>
      <c r="C52" s="612"/>
      <c r="D52" s="104"/>
      <c r="E52" s="78"/>
      <c r="F52" s="78"/>
      <c r="G52" s="78"/>
      <c r="H52" s="79"/>
      <c r="I52" s="87"/>
      <c r="J52" s="78"/>
      <c r="K52" s="78"/>
      <c r="L52" s="78"/>
      <c r="M52" s="78"/>
      <c r="N52" s="78"/>
      <c r="O52" s="78"/>
      <c r="P52" s="78"/>
      <c r="Q52" s="105"/>
      <c r="R52" s="78"/>
      <c r="S52" s="78"/>
      <c r="T52" s="78"/>
      <c r="U52" s="78"/>
      <c r="V52" s="78"/>
      <c r="W52" s="78"/>
      <c r="X52" s="79"/>
      <c r="Y52" s="87"/>
      <c r="Z52" s="78"/>
      <c r="AA52" s="78"/>
      <c r="AB52" s="78"/>
      <c r="AC52" s="78"/>
      <c r="AD52" s="78"/>
      <c r="AE52" s="78"/>
      <c r="AF52" s="78"/>
      <c r="AG52" s="105"/>
      <c r="AH52" s="78"/>
      <c r="AI52" s="78"/>
      <c r="AJ52" s="78"/>
      <c r="AK52" s="78"/>
      <c r="AL52" s="78"/>
      <c r="AM52" s="78"/>
      <c r="AN52" s="79"/>
      <c r="AO52" s="78"/>
      <c r="AP52" s="78"/>
      <c r="AQ52" s="78"/>
      <c r="AR52" s="78"/>
      <c r="AS52" s="78"/>
      <c r="AT52" s="78"/>
      <c r="AU52" s="78"/>
      <c r="AV52" s="78"/>
      <c r="AW52" s="78"/>
      <c r="AX52" s="79"/>
      <c r="AY52" s="42"/>
    </row>
    <row r="53" spans="1:51" ht="15" customHeight="1">
      <c r="A53" s="40"/>
      <c r="B53" s="611" t="str">
        <f>IF(NOT(ISBLANK(Y53)),MAX($B$38:B52)+1,"")</f>
        <v/>
      </c>
      <c r="C53" s="612"/>
      <c r="D53" s="104"/>
      <c r="E53" s="78"/>
      <c r="F53" s="78"/>
      <c r="G53" s="78"/>
      <c r="H53" s="79"/>
      <c r="I53" s="87"/>
      <c r="J53" s="78"/>
      <c r="K53" s="78"/>
      <c r="L53" s="78"/>
      <c r="M53" s="78"/>
      <c r="N53" s="78"/>
      <c r="O53" s="78"/>
      <c r="P53" s="78"/>
      <c r="Q53" s="105"/>
      <c r="R53" s="78"/>
      <c r="S53" s="78"/>
      <c r="T53" s="78"/>
      <c r="U53" s="78"/>
      <c r="V53" s="78"/>
      <c r="W53" s="78"/>
      <c r="X53" s="79"/>
      <c r="Y53" s="87"/>
      <c r="Z53" s="78"/>
      <c r="AA53" s="78"/>
      <c r="AB53" s="78"/>
      <c r="AC53" s="78"/>
      <c r="AD53" s="78"/>
      <c r="AE53" s="78"/>
      <c r="AF53" s="78"/>
      <c r="AG53" s="105"/>
      <c r="AH53" s="78"/>
      <c r="AI53" s="78"/>
      <c r="AJ53" s="78"/>
      <c r="AK53" s="78"/>
      <c r="AL53" s="78"/>
      <c r="AM53" s="78"/>
      <c r="AN53" s="79"/>
      <c r="AO53" s="78"/>
      <c r="AP53" s="78"/>
      <c r="AQ53" s="78"/>
      <c r="AR53" s="78"/>
      <c r="AS53" s="78"/>
      <c r="AT53" s="78"/>
      <c r="AU53" s="78"/>
      <c r="AV53" s="78"/>
      <c r="AW53" s="78"/>
      <c r="AX53" s="79"/>
      <c r="AY53" s="42"/>
    </row>
    <row r="54" spans="1:51" ht="15" customHeight="1">
      <c r="A54" s="40"/>
      <c r="B54" s="611" t="str">
        <f>IF(NOT(ISBLANK(Y54)),MAX($B$38:B53)+1,"")</f>
        <v/>
      </c>
      <c r="C54" s="612"/>
      <c r="D54" s="104"/>
      <c r="E54" s="78"/>
      <c r="F54" s="78"/>
      <c r="G54" s="78"/>
      <c r="H54" s="79"/>
      <c r="I54" s="87"/>
      <c r="J54" s="78"/>
      <c r="K54" s="78"/>
      <c r="L54" s="78"/>
      <c r="M54" s="78"/>
      <c r="N54" s="78"/>
      <c r="O54" s="78"/>
      <c r="P54" s="78"/>
      <c r="Q54" s="105"/>
      <c r="R54" s="78"/>
      <c r="S54" s="78"/>
      <c r="T54" s="78"/>
      <c r="U54" s="78"/>
      <c r="V54" s="78"/>
      <c r="W54" s="78"/>
      <c r="X54" s="79"/>
      <c r="Y54" s="87"/>
      <c r="Z54" s="78"/>
      <c r="AA54" s="78"/>
      <c r="AB54" s="78"/>
      <c r="AC54" s="78"/>
      <c r="AD54" s="78"/>
      <c r="AE54" s="78"/>
      <c r="AF54" s="78"/>
      <c r="AG54" s="105"/>
      <c r="AH54" s="78"/>
      <c r="AI54" s="78"/>
      <c r="AJ54" s="78"/>
      <c r="AK54" s="78"/>
      <c r="AL54" s="78"/>
      <c r="AM54" s="78"/>
      <c r="AN54" s="79"/>
      <c r="AO54" s="78" t="str">
        <f>IF(NOT(ISBLANK(テーブル一覧!I109)),AO53+1,"")</f>
        <v/>
      </c>
      <c r="AP54" s="78"/>
      <c r="AQ54" s="78"/>
      <c r="AR54" s="78"/>
      <c r="AS54" s="78"/>
      <c r="AT54" s="78"/>
      <c r="AU54" s="78"/>
      <c r="AV54" s="78"/>
      <c r="AW54" s="78"/>
      <c r="AX54" s="79"/>
      <c r="AY54" s="42"/>
    </row>
    <row r="55" spans="1:51" ht="15" customHeight="1">
      <c r="A55" s="40"/>
      <c r="B55" s="611" t="str">
        <f>IF(NOT(ISBLANK(Y55)),MAX($B$38:B54)+1,"")</f>
        <v/>
      </c>
      <c r="C55" s="612"/>
      <c r="D55" s="104"/>
      <c r="E55" s="78"/>
      <c r="F55" s="78"/>
      <c r="G55" s="78"/>
      <c r="H55" s="79"/>
      <c r="I55" s="87"/>
      <c r="J55" s="78"/>
      <c r="K55" s="78"/>
      <c r="L55" s="78"/>
      <c r="M55" s="78"/>
      <c r="N55" s="78"/>
      <c r="O55" s="78"/>
      <c r="P55" s="78"/>
      <c r="Q55" s="105"/>
      <c r="R55" s="78"/>
      <c r="S55" s="78"/>
      <c r="T55" s="78"/>
      <c r="U55" s="78"/>
      <c r="V55" s="78"/>
      <c r="W55" s="78"/>
      <c r="X55" s="79"/>
      <c r="Y55" s="87"/>
      <c r="Z55" s="78"/>
      <c r="AA55" s="78"/>
      <c r="AB55" s="78"/>
      <c r="AC55" s="78"/>
      <c r="AD55" s="78"/>
      <c r="AE55" s="78"/>
      <c r="AF55" s="78"/>
      <c r="AG55" s="105"/>
      <c r="AH55" s="78"/>
      <c r="AI55" s="78"/>
      <c r="AJ55" s="78"/>
      <c r="AK55" s="78"/>
      <c r="AL55" s="78"/>
      <c r="AM55" s="78"/>
      <c r="AN55" s="79"/>
      <c r="AO55" s="78" t="str">
        <f>IF(NOT(ISBLANK(テーブル一覧!I110)),AO54+1,"")</f>
        <v/>
      </c>
      <c r="AP55" s="78"/>
      <c r="AQ55" s="78"/>
      <c r="AR55" s="78"/>
      <c r="AS55" s="78"/>
      <c r="AT55" s="78"/>
      <c r="AU55" s="78"/>
      <c r="AV55" s="78"/>
      <c r="AW55" s="78"/>
      <c r="AX55" s="79"/>
      <c r="AY55" s="42"/>
    </row>
    <row r="56" spans="1:51" ht="15" customHeight="1">
      <c r="A56" s="40"/>
      <c r="B56" s="611" t="str">
        <f>IF(NOT(ISBLANK(Y56)),MAX($B$38:B55)+1,"")</f>
        <v/>
      </c>
      <c r="C56" s="612"/>
      <c r="D56" s="104"/>
      <c r="E56" s="78"/>
      <c r="F56" s="78"/>
      <c r="G56" s="78"/>
      <c r="H56" s="79"/>
      <c r="I56" s="104"/>
      <c r="J56" s="78"/>
      <c r="K56" s="78"/>
      <c r="L56" s="78"/>
      <c r="M56" s="78"/>
      <c r="N56" s="78"/>
      <c r="O56" s="78"/>
      <c r="P56" s="78"/>
      <c r="Q56" s="105"/>
      <c r="R56" s="78"/>
      <c r="S56" s="78"/>
      <c r="T56" s="78"/>
      <c r="U56" s="78"/>
      <c r="V56" s="78"/>
      <c r="W56" s="78"/>
      <c r="X56" s="79"/>
      <c r="Y56" s="104"/>
      <c r="Z56" s="78"/>
      <c r="AA56" s="78"/>
      <c r="AB56" s="78"/>
      <c r="AC56" s="78"/>
      <c r="AD56" s="78"/>
      <c r="AE56" s="78"/>
      <c r="AF56" s="78"/>
      <c r="AG56" s="105"/>
      <c r="AH56" s="78"/>
      <c r="AI56" s="78"/>
      <c r="AJ56" s="78"/>
      <c r="AK56" s="78"/>
      <c r="AL56" s="78"/>
      <c r="AM56" s="78"/>
      <c r="AN56" s="79"/>
      <c r="AO56" s="78" t="str">
        <f>IF(NOT(ISBLANK(テーブル一覧!I111)),AO55+1,"")</f>
        <v/>
      </c>
      <c r="AP56" s="78"/>
      <c r="AQ56" s="78"/>
      <c r="AR56" s="78"/>
      <c r="AS56" s="78"/>
      <c r="AT56" s="78"/>
      <c r="AU56" s="78"/>
      <c r="AV56" s="78"/>
      <c r="AW56" s="78"/>
      <c r="AX56" s="79"/>
      <c r="AY56" s="42"/>
    </row>
    <row r="57" spans="1:51" ht="15" customHeight="1">
      <c r="A57" s="40"/>
      <c r="B57" s="611" t="str">
        <f>IF(NOT(ISBLANK(Y57)),MAX($B$38:B56)+1,"")</f>
        <v/>
      </c>
      <c r="C57" s="612"/>
      <c r="D57" s="104"/>
      <c r="E57" s="78"/>
      <c r="F57" s="78"/>
      <c r="G57" s="78"/>
      <c r="H57" s="79"/>
      <c r="I57" s="104"/>
      <c r="J57" s="78"/>
      <c r="K57" s="78"/>
      <c r="L57" s="78"/>
      <c r="M57" s="78"/>
      <c r="N57" s="78"/>
      <c r="O57" s="78"/>
      <c r="P57" s="78"/>
      <c r="Q57" s="105"/>
      <c r="R57" s="78"/>
      <c r="S57" s="78"/>
      <c r="T57" s="78"/>
      <c r="U57" s="78"/>
      <c r="V57" s="78"/>
      <c r="W57" s="78"/>
      <c r="X57" s="79"/>
      <c r="Y57" s="104"/>
      <c r="Z57" s="78"/>
      <c r="AA57" s="78"/>
      <c r="AB57" s="78"/>
      <c r="AC57" s="78"/>
      <c r="AD57" s="78"/>
      <c r="AE57" s="78"/>
      <c r="AF57" s="78"/>
      <c r="AG57" s="105"/>
      <c r="AH57" s="78"/>
      <c r="AI57" s="78"/>
      <c r="AJ57" s="78"/>
      <c r="AK57" s="78"/>
      <c r="AL57" s="78"/>
      <c r="AM57" s="78"/>
      <c r="AN57" s="79"/>
      <c r="AO57" s="78" t="str">
        <f>IF(NOT(ISBLANK(テーブル一覧!I116)),#REF!+1,"")</f>
        <v/>
      </c>
      <c r="AP57" s="78"/>
      <c r="AQ57" s="78"/>
      <c r="AR57" s="78"/>
      <c r="AS57" s="78"/>
      <c r="AT57" s="78"/>
      <c r="AU57" s="78"/>
      <c r="AV57" s="78"/>
      <c r="AW57" s="78"/>
      <c r="AX57" s="79"/>
      <c r="AY57" s="42"/>
    </row>
    <row r="58" spans="1:51" ht="15" customHeight="1">
      <c r="A58" s="40"/>
      <c r="B58" s="611" t="str">
        <f>IF(NOT(ISBLANK(Y58)),MAX($B$38:B57)+1,"")</f>
        <v/>
      </c>
      <c r="C58" s="612"/>
      <c r="D58" s="104"/>
      <c r="E58" s="78"/>
      <c r="F58" s="78"/>
      <c r="G58" s="78"/>
      <c r="H58" s="79"/>
      <c r="I58" s="87"/>
      <c r="J58" s="78"/>
      <c r="K58" s="78"/>
      <c r="L58" s="78"/>
      <c r="M58" s="78"/>
      <c r="N58" s="78"/>
      <c r="O58" s="78"/>
      <c r="P58" s="78"/>
      <c r="Q58" s="77"/>
      <c r="R58" s="78"/>
      <c r="S58" s="78"/>
      <c r="T58" s="78"/>
      <c r="U58" s="78"/>
      <c r="V58" s="78"/>
      <c r="W58" s="78"/>
      <c r="X58" s="79"/>
      <c r="Y58" s="87"/>
      <c r="Z58" s="78"/>
      <c r="AA58" s="78"/>
      <c r="AB58" s="78"/>
      <c r="AC58" s="78"/>
      <c r="AD58" s="78"/>
      <c r="AE58" s="78"/>
      <c r="AF58" s="78"/>
      <c r="AG58" s="77"/>
      <c r="AH58" s="78"/>
      <c r="AI58" s="78"/>
      <c r="AJ58" s="78"/>
      <c r="AK58" s="78"/>
      <c r="AL58" s="78"/>
      <c r="AM58" s="78"/>
      <c r="AN58" s="79"/>
      <c r="AO58" s="78" t="str">
        <f>IF(NOT(ISBLANK(テーブル一覧!I117)),AO57+1,"")</f>
        <v/>
      </c>
      <c r="AP58" s="78"/>
      <c r="AQ58" s="78"/>
      <c r="AR58" s="78"/>
      <c r="AS58" s="78"/>
      <c r="AT58" s="78"/>
      <c r="AU58" s="78"/>
      <c r="AV58" s="78"/>
      <c r="AW58" s="78"/>
      <c r="AX58" s="79"/>
      <c r="AY58" s="42"/>
    </row>
    <row r="59" spans="1:51" ht="15" customHeight="1">
      <c r="A59" s="40"/>
      <c r="B59" s="611" t="str">
        <f>IF(NOT(ISBLANK(Y59)),MAX($B$38:B58)+1,"")</f>
        <v/>
      </c>
      <c r="C59" s="612"/>
      <c r="D59" s="87"/>
      <c r="E59" s="78"/>
      <c r="F59" s="78"/>
      <c r="G59" s="78"/>
      <c r="H59" s="79"/>
      <c r="I59" s="87"/>
      <c r="J59" s="78"/>
      <c r="K59" s="78"/>
      <c r="L59" s="78"/>
      <c r="M59" s="78"/>
      <c r="N59" s="78"/>
      <c r="O59" s="78"/>
      <c r="P59" s="78"/>
      <c r="Q59" s="77"/>
      <c r="R59" s="78"/>
      <c r="S59" s="78"/>
      <c r="T59" s="78"/>
      <c r="U59" s="78"/>
      <c r="V59" s="78"/>
      <c r="W59" s="78"/>
      <c r="X59" s="79"/>
      <c r="Y59" s="87"/>
      <c r="Z59" s="78"/>
      <c r="AA59" s="78"/>
      <c r="AB59" s="78"/>
      <c r="AC59" s="78"/>
      <c r="AD59" s="78"/>
      <c r="AE59" s="78"/>
      <c r="AF59" s="78"/>
      <c r="AG59" s="77"/>
      <c r="AH59" s="78"/>
      <c r="AI59" s="78"/>
      <c r="AJ59" s="78"/>
      <c r="AK59" s="78"/>
      <c r="AL59" s="78"/>
      <c r="AM59" s="78"/>
      <c r="AN59" s="79"/>
      <c r="AO59" s="78" t="str">
        <f>IF(NOT(ISBLANK(テーブル一覧!I118)),AO58+1,"")</f>
        <v/>
      </c>
      <c r="AP59" s="78"/>
      <c r="AQ59" s="78"/>
      <c r="AR59" s="78"/>
      <c r="AS59" s="78"/>
      <c r="AT59" s="78"/>
      <c r="AU59" s="78"/>
      <c r="AV59" s="78"/>
      <c r="AW59" s="78"/>
      <c r="AX59" s="79"/>
      <c r="AY59" s="42"/>
    </row>
    <row r="60" spans="1:51" ht="15" customHeight="1">
      <c r="A60" s="40"/>
      <c r="B60" s="611" t="str">
        <f>IF(NOT(ISBLANK(Y60)),MAX($B$38:B59)+1,"")</f>
        <v/>
      </c>
      <c r="C60" s="612"/>
      <c r="D60" s="87"/>
      <c r="E60" s="78"/>
      <c r="F60" s="78"/>
      <c r="G60" s="78"/>
      <c r="H60" s="79"/>
      <c r="I60" s="87"/>
      <c r="J60" s="78"/>
      <c r="K60" s="78"/>
      <c r="L60" s="78"/>
      <c r="M60" s="78"/>
      <c r="N60" s="78"/>
      <c r="O60" s="78"/>
      <c r="P60" s="78"/>
      <c r="Q60" s="77"/>
      <c r="R60" s="78"/>
      <c r="S60" s="78"/>
      <c r="T60" s="78"/>
      <c r="U60" s="78"/>
      <c r="V60" s="78"/>
      <c r="W60" s="78"/>
      <c r="X60" s="79"/>
      <c r="Y60" s="87"/>
      <c r="Z60" s="78"/>
      <c r="AA60" s="78"/>
      <c r="AB60" s="78"/>
      <c r="AC60" s="78"/>
      <c r="AD60" s="78"/>
      <c r="AE60" s="78"/>
      <c r="AF60" s="78"/>
      <c r="AG60" s="77"/>
      <c r="AH60" s="78"/>
      <c r="AI60" s="78"/>
      <c r="AJ60" s="78"/>
      <c r="AK60" s="78"/>
      <c r="AL60" s="78"/>
      <c r="AM60" s="78"/>
      <c r="AN60" s="79"/>
      <c r="AO60" s="78" t="str">
        <f>IF(NOT(ISBLANK(テーブル一覧!I119)),AO59+1,"")</f>
        <v/>
      </c>
      <c r="AP60" s="78"/>
      <c r="AQ60" s="78"/>
      <c r="AR60" s="78"/>
      <c r="AS60" s="78"/>
      <c r="AT60" s="78"/>
      <c r="AU60" s="78"/>
      <c r="AV60" s="78"/>
      <c r="AW60" s="78"/>
      <c r="AX60" s="79"/>
      <c r="AY60" s="42"/>
    </row>
    <row r="61" spans="1:51" ht="15" customHeight="1">
      <c r="A61" s="40"/>
      <c r="B61" s="611" t="str">
        <f>IF(NOT(ISBLANK(Y61)),MAX($B$38:B60)+1,"")</f>
        <v/>
      </c>
      <c r="C61" s="612"/>
      <c r="D61" s="87"/>
      <c r="E61" s="78"/>
      <c r="F61" s="78"/>
      <c r="G61" s="78"/>
      <c r="H61" s="79"/>
      <c r="I61" s="87"/>
      <c r="J61" s="78"/>
      <c r="K61" s="78"/>
      <c r="L61" s="78"/>
      <c r="M61" s="78"/>
      <c r="N61" s="78"/>
      <c r="O61" s="78"/>
      <c r="P61" s="78"/>
      <c r="Q61" s="77"/>
      <c r="R61" s="78"/>
      <c r="S61" s="78"/>
      <c r="T61" s="78"/>
      <c r="U61" s="78"/>
      <c r="V61" s="78"/>
      <c r="W61" s="78"/>
      <c r="X61" s="79"/>
      <c r="Y61" s="87"/>
      <c r="Z61" s="78"/>
      <c r="AA61" s="78"/>
      <c r="AB61" s="78"/>
      <c r="AC61" s="78"/>
      <c r="AD61" s="78"/>
      <c r="AE61" s="78"/>
      <c r="AF61" s="78"/>
      <c r="AG61" s="77"/>
      <c r="AH61" s="78"/>
      <c r="AI61" s="78"/>
      <c r="AJ61" s="78"/>
      <c r="AK61" s="78"/>
      <c r="AL61" s="78"/>
      <c r="AM61" s="78"/>
      <c r="AN61" s="79"/>
      <c r="AO61" s="78" t="str">
        <f>IF(NOT(ISBLANK(テーブル一覧!I120)),AO60+1,"")</f>
        <v/>
      </c>
      <c r="AP61" s="78"/>
      <c r="AQ61" s="78"/>
      <c r="AR61" s="78"/>
      <c r="AS61" s="78"/>
      <c r="AT61" s="78"/>
      <c r="AU61" s="78"/>
      <c r="AV61" s="78"/>
      <c r="AW61" s="78"/>
      <c r="AX61" s="79"/>
      <c r="AY61" s="42"/>
    </row>
    <row r="62" spans="1:51" ht="15" customHeight="1">
      <c r="A62" s="40"/>
      <c r="B62" s="611" t="str">
        <f>IF(NOT(ISBLANK(Y62)),MAX($B$38:B61)+1,"")</f>
        <v/>
      </c>
      <c r="C62" s="612"/>
      <c r="D62" s="87"/>
      <c r="E62" s="78"/>
      <c r="F62" s="78"/>
      <c r="G62" s="78"/>
      <c r="H62" s="79"/>
      <c r="I62" s="87"/>
      <c r="J62" s="78"/>
      <c r="K62" s="78"/>
      <c r="L62" s="78"/>
      <c r="M62" s="78"/>
      <c r="N62" s="78"/>
      <c r="O62" s="78"/>
      <c r="P62" s="78"/>
      <c r="Q62" s="77"/>
      <c r="R62" s="78"/>
      <c r="S62" s="78"/>
      <c r="T62" s="78"/>
      <c r="U62" s="78"/>
      <c r="V62" s="78"/>
      <c r="W62" s="78"/>
      <c r="X62" s="79"/>
      <c r="Y62" s="87"/>
      <c r="Z62" s="78"/>
      <c r="AA62" s="78"/>
      <c r="AB62" s="78"/>
      <c r="AC62" s="78"/>
      <c r="AD62" s="78"/>
      <c r="AE62" s="78"/>
      <c r="AF62" s="78"/>
      <c r="AG62" s="77"/>
      <c r="AH62" s="78"/>
      <c r="AI62" s="78"/>
      <c r="AJ62" s="78"/>
      <c r="AK62" s="78"/>
      <c r="AL62" s="78"/>
      <c r="AM62" s="78"/>
      <c r="AN62" s="79"/>
      <c r="AO62" s="78" t="str">
        <f>IF(NOT(ISBLANK(テーブル一覧!I121)),AO61+1,"")</f>
        <v/>
      </c>
      <c r="AP62" s="78"/>
      <c r="AQ62" s="78"/>
      <c r="AR62" s="78"/>
      <c r="AS62" s="78"/>
      <c r="AT62" s="78"/>
      <c r="AU62" s="78"/>
      <c r="AV62" s="78"/>
      <c r="AW62" s="78"/>
      <c r="AX62" s="79"/>
      <c r="AY62" s="42"/>
    </row>
    <row r="63" spans="1:51" ht="15" customHeight="1">
      <c r="A63" s="40"/>
      <c r="B63" s="609" t="str">
        <f>IF(NOT(ISBLANK(Y63)),MAX($B$38:B62)+1,"")</f>
        <v/>
      </c>
      <c r="C63" s="610"/>
      <c r="D63" s="88"/>
      <c r="E63" s="81"/>
      <c r="F63" s="81"/>
      <c r="G63" s="81"/>
      <c r="H63" s="82"/>
      <c r="I63" s="88"/>
      <c r="J63" s="81"/>
      <c r="K63" s="81"/>
      <c r="L63" s="81"/>
      <c r="M63" s="81"/>
      <c r="N63" s="81"/>
      <c r="O63" s="81"/>
      <c r="P63" s="81"/>
      <c r="Q63" s="80"/>
      <c r="R63" s="81"/>
      <c r="S63" s="81"/>
      <c r="T63" s="81"/>
      <c r="U63" s="81"/>
      <c r="V63" s="81"/>
      <c r="W63" s="81"/>
      <c r="X63" s="82"/>
      <c r="Y63" s="88"/>
      <c r="Z63" s="81"/>
      <c r="AA63" s="81"/>
      <c r="AB63" s="81"/>
      <c r="AC63" s="81"/>
      <c r="AD63" s="81"/>
      <c r="AE63" s="81"/>
      <c r="AF63" s="81"/>
      <c r="AG63" s="80"/>
      <c r="AH63" s="81"/>
      <c r="AI63" s="81"/>
      <c r="AJ63" s="81"/>
      <c r="AK63" s="81"/>
      <c r="AL63" s="81"/>
      <c r="AM63" s="81"/>
      <c r="AN63" s="82"/>
      <c r="AO63" s="81" t="str">
        <f>IF(NOT(ISBLANK(AV63)),MAX($Y$34:Y35)+1,"")</f>
        <v/>
      </c>
      <c r="AP63" s="81"/>
      <c r="AQ63" s="81"/>
      <c r="AR63" s="81"/>
      <c r="AS63" s="81"/>
      <c r="AT63" s="81"/>
      <c r="AU63" s="81"/>
      <c r="AV63" s="81"/>
      <c r="AW63" s="81"/>
      <c r="AX63" s="82"/>
      <c r="AY63" s="42"/>
    </row>
    <row r="64" spans="1:51" ht="15" customHeight="1" thickBot="1">
      <c r="A64" s="92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5"/>
      <c r="AE64" s="84"/>
      <c r="AF64" s="84"/>
      <c r="AG64" s="84"/>
      <c r="AH64" s="84"/>
      <c r="AI64" s="84"/>
      <c r="AJ64" s="84"/>
      <c r="AK64" s="84"/>
      <c r="AL64" s="85"/>
      <c r="AM64" s="84"/>
      <c r="AN64" s="84"/>
      <c r="AO64" s="86"/>
      <c r="AP64" s="86"/>
      <c r="AQ64" s="86"/>
      <c r="AR64" s="84"/>
      <c r="AS64" s="84"/>
      <c r="AT64" s="84"/>
      <c r="AU64" s="84"/>
      <c r="AV64" s="84"/>
      <c r="AW64" s="84"/>
      <c r="AX64" s="84"/>
      <c r="AY64" s="129"/>
    </row>
  </sheetData>
  <mergeCells count="82">
    <mergeCell ref="B63:C63"/>
    <mergeCell ref="B58:C58"/>
    <mergeCell ref="B59:C59"/>
    <mergeCell ref="B60:C60"/>
    <mergeCell ref="B61:C61"/>
    <mergeCell ref="B62:C62"/>
    <mergeCell ref="B53:C53"/>
    <mergeCell ref="B54:C54"/>
    <mergeCell ref="B55:C55"/>
    <mergeCell ref="B56:C56"/>
    <mergeCell ref="B57:C57"/>
    <mergeCell ref="B48:C48"/>
    <mergeCell ref="B49:C49"/>
    <mergeCell ref="B50:C50"/>
    <mergeCell ref="B51:C51"/>
    <mergeCell ref="B52:C52"/>
    <mergeCell ref="B43:C43"/>
    <mergeCell ref="B44:C44"/>
    <mergeCell ref="B45:C45"/>
    <mergeCell ref="B46:C46"/>
    <mergeCell ref="B47:C47"/>
    <mergeCell ref="B38:C38"/>
    <mergeCell ref="B39:C39"/>
    <mergeCell ref="B40:C40"/>
    <mergeCell ref="B41:C41"/>
    <mergeCell ref="B42:C42"/>
    <mergeCell ref="AB4:AX5"/>
    <mergeCell ref="B36:C37"/>
    <mergeCell ref="D36:H37"/>
    <mergeCell ref="I36:X36"/>
    <mergeCell ref="Y36:AN36"/>
    <mergeCell ref="AO36:AX37"/>
    <mergeCell ref="I37:P37"/>
    <mergeCell ref="Q37:X37"/>
    <mergeCell ref="Y37:AF37"/>
    <mergeCell ref="AG37:AN37"/>
    <mergeCell ref="B12:C12"/>
    <mergeCell ref="B11:C11"/>
    <mergeCell ref="B10:C10"/>
    <mergeCell ref="B4:C5"/>
    <mergeCell ref="L4:AA4"/>
    <mergeCell ref="T5:AA5"/>
    <mergeCell ref="AT1:AU1"/>
    <mergeCell ref="AV1:AY1"/>
    <mergeCell ref="AT2:AU2"/>
    <mergeCell ref="AV2:AY2"/>
    <mergeCell ref="Y1:AA2"/>
    <mergeCell ref="AQ1:AS1"/>
    <mergeCell ref="AQ2:AS2"/>
    <mergeCell ref="L5:S5"/>
    <mergeCell ref="B6:C6"/>
    <mergeCell ref="B9:C9"/>
    <mergeCell ref="B8:C8"/>
    <mergeCell ref="B7:C7"/>
    <mergeCell ref="D4:K5"/>
    <mergeCell ref="B17:C17"/>
    <mergeCell ref="B16:C16"/>
    <mergeCell ref="B15:C15"/>
    <mergeCell ref="B14:C14"/>
    <mergeCell ref="B13:C13"/>
    <mergeCell ref="B22:C22"/>
    <mergeCell ref="B21:C21"/>
    <mergeCell ref="B20:C20"/>
    <mergeCell ref="B19:C19"/>
    <mergeCell ref="B18:C18"/>
    <mergeCell ref="B27:C27"/>
    <mergeCell ref="B26:C26"/>
    <mergeCell ref="B25:C25"/>
    <mergeCell ref="B24:C24"/>
    <mergeCell ref="B23:C23"/>
    <mergeCell ref="B32:C32"/>
    <mergeCell ref="B31:C31"/>
    <mergeCell ref="B30:C30"/>
    <mergeCell ref="B29:C29"/>
    <mergeCell ref="B28:C28"/>
    <mergeCell ref="F2:X2"/>
    <mergeCell ref="F1:X1"/>
    <mergeCell ref="A1:E1"/>
    <mergeCell ref="A2:E2"/>
    <mergeCell ref="AO1:AP1"/>
    <mergeCell ref="AO2:AP2"/>
    <mergeCell ref="AB1:AN2"/>
  </mergeCells>
  <phoneticPr fontId="7"/>
  <dataValidations count="2">
    <dataValidation imeMode="off" allowBlank="1" showInputMessage="1" showErrorMessage="1" sqref="AG38:AN63 D38:R63 D6:H32 T6:AA32" xr:uid="{00000000-0002-0000-0200-000000000000}"/>
    <dataValidation imeMode="hiragana" allowBlank="1" showInputMessage="1" showErrorMessage="1" sqref="AR6:AX32 Y38:AF63 AO38:AX63 AB6:AN32 L6:S32" xr:uid="{00000000-0002-0000-02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Y33"/>
  <sheetViews>
    <sheetView workbookViewId="0">
      <selection sqref="A1:E1"/>
    </sheetView>
    <sheetView workbookViewId="1">
      <selection sqref="A1:E1"/>
    </sheetView>
  </sheetViews>
  <sheetFormatPr defaultColWidth="2.7109375" defaultRowHeight="11.25"/>
  <cols>
    <col min="1" max="16384" width="2.7109375" style="39"/>
  </cols>
  <sheetData>
    <row r="1" spans="1:51" s="34" customFormat="1" ht="18" customHeight="1">
      <c r="A1" s="595" t="s">
        <v>22</v>
      </c>
      <c r="B1" s="596"/>
      <c r="C1" s="596"/>
      <c r="D1" s="596"/>
      <c r="E1" s="597"/>
      <c r="F1" s="592" t="str">
        <f>IF(NOT(ISBLANK(表紙!N16)),表紙!N16,"")</f>
        <v>縦横断システム</v>
      </c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4"/>
      <c r="Y1" s="632" t="s">
        <v>65</v>
      </c>
      <c r="Z1" s="633"/>
      <c r="AA1" s="633"/>
      <c r="AB1" s="603" t="s">
        <v>67</v>
      </c>
      <c r="AC1" s="604"/>
      <c r="AD1" s="604"/>
      <c r="AE1" s="604"/>
      <c r="AF1" s="604"/>
      <c r="AG1" s="604"/>
      <c r="AH1" s="604"/>
      <c r="AI1" s="604"/>
      <c r="AJ1" s="604"/>
      <c r="AK1" s="604"/>
      <c r="AL1" s="604"/>
      <c r="AM1" s="604"/>
      <c r="AN1" s="605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</row>
    <row r="2" spans="1:51" s="34" customFormat="1" ht="18" customHeight="1" thickBot="1">
      <c r="A2" s="598" t="s">
        <v>41</v>
      </c>
      <c r="B2" s="599"/>
      <c r="C2" s="599"/>
      <c r="D2" s="599"/>
      <c r="E2" s="600"/>
      <c r="F2" s="589" t="str">
        <f>表紙!$L$9</f>
        <v>データベース設計書</v>
      </c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1"/>
      <c r="Y2" s="634"/>
      <c r="Z2" s="635"/>
      <c r="AA2" s="635"/>
      <c r="AB2" s="606"/>
      <c r="AC2" s="607"/>
      <c r="AD2" s="607"/>
      <c r="AE2" s="607"/>
      <c r="AF2" s="607"/>
      <c r="AG2" s="607"/>
      <c r="AH2" s="607"/>
      <c r="AI2" s="607"/>
      <c r="AJ2" s="607"/>
      <c r="AK2" s="607"/>
      <c r="AL2" s="607"/>
      <c r="AM2" s="607"/>
      <c r="AN2" s="608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51" ht="15" customHeight="1">
      <c r="A3" s="40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R3" s="41"/>
      <c r="AS3" s="41"/>
      <c r="AT3" s="41"/>
      <c r="AU3" s="41"/>
      <c r="AV3" s="41"/>
      <c r="AW3" s="41"/>
      <c r="AX3" s="41"/>
      <c r="AY3" s="42"/>
    </row>
    <row r="4" spans="1:51" ht="15" customHeight="1">
      <c r="A4" s="40"/>
      <c r="B4" s="643" t="s">
        <v>29</v>
      </c>
      <c r="C4" s="644"/>
      <c r="D4" s="645" t="s">
        <v>287</v>
      </c>
      <c r="E4" s="646"/>
      <c r="F4" s="646"/>
      <c r="G4" s="646"/>
      <c r="H4" s="647"/>
      <c r="I4" s="645" t="s">
        <v>68</v>
      </c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3"/>
      <c r="AE4" s="642" t="s">
        <v>8</v>
      </c>
      <c r="AF4" s="619"/>
      <c r="AG4" s="619"/>
      <c r="AH4" s="619"/>
      <c r="AI4" s="619"/>
      <c r="AJ4" s="619"/>
      <c r="AK4" s="619"/>
      <c r="AL4" s="619"/>
      <c r="AM4" s="619"/>
      <c r="AN4" s="619"/>
      <c r="AO4" s="619"/>
      <c r="AP4" s="619"/>
      <c r="AQ4" s="619"/>
      <c r="AR4" s="619"/>
      <c r="AS4" s="619"/>
      <c r="AT4" s="619"/>
      <c r="AU4" s="619"/>
      <c r="AV4" s="619"/>
      <c r="AW4" s="619"/>
      <c r="AX4" s="620"/>
      <c r="AY4" s="42"/>
    </row>
    <row r="5" spans="1:51" ht="15" customHeight="1">
      <c r="A5" s="40"/>
      <c r="B5" s="613"/>
      <c r="C5" s="615"/>
      <c r="D5" s="613"/>
      <c r="E5" s="614"/>
      <c r="F5" s="614"/>
      <c r="G5" s="614"/>
      <c r="H5" s="648"/>
      <c r="I5" s="613" t="s">
        <v>5</v>
      </c>
      <c r="J5" s="614"/>
      <c r="K5" s="614"/>
      <c r="L5" s="614"/>
      <c r="M5" s="614"/>
      <c r="N5" s="614"/>
      <c r="O5" s="614"/>
      <c r="P5" s="614"/>
      <c r="Q5" s="614"/>
      <c r="R5" s="614"/>
      <c r="S5" s="614"/>
      <c r="T5" s="614" t="s">
        <v>4</v>
      </c>
      <c r="U5" s="614"/>
      <c r="V5" s="614"/>
      <c r="W5" s="614"/>
      <c r="X5" s="614"/>
      <c r="Y5" s="614"/>
      <c r="Z5" s="614"/>
      <c r="AA5" s="614"/>
      <c r="AB5" s="614"/>
      <c r="AC5" s="614"/>
      <c r="AD5" s="615"/>
      <c r="AE5" s="621"/>
      <c r="AF5" s="622"/>
      <c r="AG5" s="622"/>
      <c r="AH5" s="622"/>
      <c r="AI5" s="622"/>
      <c r="AJ5" s="622"/>
      <c r="AK5" s="622"/>
      <c r="AL5" s="622"/>
      <c r="AM5" s="622"/>
      <c r="AN5" s="622"/>
      <c r="AO5" s="622"/>
      <c r="AP5" s="622"/>
      <c r="AQ5" s="622"/>
      <c r="AR5" s="622"/>
      <c r="AS5" s="622"/>
      <c r="AT5" s="622"/>
      <c r="AU5" s="622"/>
      <c r="AV5" s="622"/>
      <c r="AW5" s="622"/>
      <c r="AX5" s="623"/>
      <c r="AY5" s="42"/>
    </row>
    <row r="6" spans="1:51" ht="15" customHeight="1">
      <c r="A6" s="40"/>
      <c r="B6" s="616" t="str">
        <f>IF(NOT(ISBLANK(I6)),1,"")</f>
        <v/>
      </c>
      <c r="C6" s="617"/>
      <c r="D6" s="104"/>
      <c r="E6" s="78"/>
      <c r="F6" s="78"/>
      <c r="G6" s="78"/>
      <c r="H6" s="79"/>
      <c r="I6" s="161"/>
      <c r="J6" s="132"/>
      <c r="K6" s="132"/>
      <c r="L6" s="132"/>
      <c r="M6" s="132"/>
      <c r="N6" s="132"/>
      <c r="O6" s="132"/>
      <c r="P6" s="132"/>
      <c r="Q6" s="133"/>
      <c r="R6" s="133"/>
      <c r="S6" s="133"/>
      <c r="T6" s="108"/>
      <c r="U6" s="75"/>
      <c r="V6" s="75"/>
      <c r="W6" s="75"/>
      <c r="X6" s="75"/>
      <c r="Y6" s="75"/>
      <c r="Z6" s="75"/>
      <c r="AA6" s="75"/>
      <c r="AB6" s="89"/>
      <c r="AC6" s="75"/>
      <c r="AD6" s="76"/>
      <c r="AE6" s="110"/>
      <c r="AF6" s="75"/>
      <c r="AG6" s="75"/>
      <c r="AH6" s="75"/>
      <c r="AI6" s="75"/>
      <c r="AJ6" s="75"/>
      <c r="AK6" s="75"/>
      <c r="AL6" s="75"/>
      <c r="AM6" s="75"/>
      <c r="AN6" s="75"/>
      <c r="AO6" s="89"/>
      <c r="AP6" s="89"/>
      <c r="AQ6" s="89"/>
      <c r="AR6" s="75"/>
      <c r="AS6" s="75"/>
      <c r="AT6" s="75"/>
      <c r="AU6" s="75"/>
      <c r="AV6" s="75"/>
      <c r="AW6" s="75"/>
      <c r="AX6" s="76"/>
      <c r="AY6" s="42"/>
    </row>
    <row r="7" spans="1:51" ht="15" customHeight="1">
      <c r="A7" s="40"/>
      <c r="B7" s="611" t="str">
        <f>IF(NOT(ISBLANK(I7)),B6+1,"")</f>
        <v/>
      </c>
      <c r="C7" s="612"/>
      <c r="D7" s="104"/>
      <c r="E7" s="78"/>
      <c r="F7" s="78"/>
      <c r="G7" s="78"/>
      <c r="H7" s="79"/>
      <c r="I7" s="104"/>
      <c r="J7" s="78"/>
      <c r="K7" s="78"/>
      <c r="L7" s="78"/>
      <c r="M7" s="78"/>
      <c r="N7" s="78"/>
      <c r="O7" s="78"/>
      <c r="P7" s="78"/>
      <c r="Q7" s="90"/>
      <c r="R7" s="90"/>
      <c r="S7" s="90"/>
      <c r="T7" s="105"/>
      <c r="U7" s="78"/>
      <c r="V7" s="78"/>
      <c r="W7" s="78"/>
      <c r="X7" s="78"/>
      <c r="Y7" s="78"/>
      <c r="Z7" s="78"/>
      <c r="AA7" s="78"/>
      <c r="AB7" s="90"/>
      <c r="AC7" s="78"/>
      <c r="AD7" s="79"/>
      <c r="AE7" s="104"/>
      <c r="AF7" s="78"/>
      <c r="AG7" s="78"/>
      <c r="AH7" s="78"/>
      <c r="AI7" s="78"/>
      <c r="AJ7" s="78"/>
      <c r="AK7" s="78"/>
      <c r="AL7" s="78"/>
      <c r="AM7" s="78"/>
      <c r="AN7" s="78"/>
      <c r="AO7" s="90"/>
      <c r="AP7" s="90"/>
      <c r="AQ7" s="90"/>
      <c r="AR7" s="78"/>
      <c r="AS7" s="78"/>
      <c r="AT7" s="78"/>
      <c r="AU7" s="78"/>
      <c r="AV7" s="78"/>
      <c r="AW7" s="78"/>
      <c r="AX7" s="79"/>
      <c r="AY7" s="42"/>
    </row>
    <row r="8" spans="1:51" ht="15" customHeight="1">
      <c r="A8" s="40"/>
      <c r="B8" s="611" t="str">
        <f>IF(NOT(ISBLANK(I8)),MAX($B$6:B7)+1,"")</f>
        <v/>
      </c>
      <c r="C8" s="612"/>
      <c r="D8" s="104"/>
      <c r="E8" s="78"/>
      <c r="F8" s="78"/>
      <c r="G8" s="78"/>
      <c r="H8" s="79"/>
      <c r="I8" s="104"/>
      <c r="J8" s="78"/>
      <c r="K8" s="78"/>
      <c r="L8" s="78"/>
      <c r="M8" s="78"/>
      <c r="N8" s="78"/>
      <c r="O8" s="78"/>
      <c r="P8" s="78"/>
      <c r="Q8" s="90"/>
      <c r="R8" s="90"/>
      <c r="S8" s="90"/>
      <c r="T8" s="105"/>
      <c r="U8" s="78"/>
      <c r="V8" s="78"/>
      <c r="W8" s="78"/>
      <c r="X8" s="78"/>
      <c r="Y8" s="78"/>
      <c r="Z8" s="78"/>
      <c r="AA8" s="78"/>
      <c r="AB8" s="90"/>
      <c r="AC8" s="78"/>
      <c r="AD8" s="79"/>
      <c r="AE8" s="104"/>
      <c r="AF8" s="78"/>
      <c r="AG8" s="78"/>
      <c r="AH8" s="78"/>
      <c r="AI8" s="78"/>
      <c r="AJ8" s="78"/>
      <c r="AK8" s="78"/>
      <c r="AL8" s="78"/>
      <c r="AM8" s="78"/>
      <c r="AN8" s="78"/>
      <c r="AO8" s="90"/>
      <c r="AP8" s="90"/>
      <c r="AQ8" s="90"/>
      <c r="AR8" s="78"/>
      <c r="AS8" s="78"/>
      <c r="AT8" s="78"/>
      <c r="AU8" s="78"/>
      <c r="AV8" s="78"/>
      <c r="AW8" s="78"/>
      <c r="AX8" s="79"/>
      <c r="AY8" s="42"/>
    </row>
    <row r="9" spans="1:51" ht="15" customHeight="1">
      <c r="A9" s="40"/>
      <c r="B9" s="611" t="str">
        <f>IF(NOT(ISBLANK(I9)),MAX($B$6:B8)+1,"")</f>
        <v/>
      </c>
      <c r="C9" s="612"/>
      <c r="D9" s="104"/>
      <c r="E9" s="78"/>
      <c r="F9" s="78"/>
      <c r="G9" s="78"/>
      <c r="H9" s="79"/>
      <c r="I9" s="104"/>
      <c r="J9" s="78"/>
      <c r="K9" s="78"/>
      <c r="L9" s="78"/>
      <c r="M9" s="78"/>
      <c r="N9" s="78"/>
      <c r="O9" s="78"/>
      <c r="P9" s="78"/>
      <c r="Q9" s="90"/>
      <c r="R9" s="90"/>
      <c r="S9" s="90"/>
      <c r="T9" s="105"/>
      <c r="U9" s="78"/>
      <c r="V9" s="78"/>
      <c r="W9" s="78"/>
      <c r="X9" s="78"/>
      <c r="Y9" s="78"/>
      <c r="Z9" s="78"/>
      <c r="AA9" s="78"/>
      <c r="AB9" s="90"/>
      <c r="AC9" s="78"/>
      <c r="AD9" s="79"/>
      <c r="AE9" s="104"/>
      <c r="AF9" s="78"/>
      <c r="AG9" s="78"/>
      <c r="AH9" s="78"/>
      <c r="AI9" s="78"/>
      <c r="AJ9" s="78"/>
      <c r="AK9" s="78"/>
      <c r="AL9" s="78"/>
      <c r="AM9" s="78"/>
      <c r="AN9" s="78"/>
      <c r="AO9" s="90"/>
      <c r="AP9" s="90"/>
      <c r="AQ9" s="90"/>
      <c r="AR9" s="78"/>
      <c r="AS9" s="78"/>
      <c r="AT9" s="78"/>
      <c r="AU9" s="78"/>
      <c r="AV9" s="78"/>
      <c r="AW9" s="78"/>
      <c r="AX9" s="79"/>
      <c r="AY9" s="42"/>
    </row>
    <row r="10" spans="1:51" ht="15" customHeight="1">
      <c r="A10" s="40"/>
      <c r="B10" s="611" t="str">
        <f>IF(NOT(ISBLANK(I10)),MAX($B$6:B9)+1,"")</f>
        <v/>
      </c>
      <c r="C10" s="612"/>
      <c r="D10" s="104"/>
      <c r="E10" s="78"/>
      <c r="F10" s="78"/>
      <c r="G10" s="78"/>
      <c r="H10" s="79"/>
      <c r="I10" s="104"/>
      <c r="J10" s="78"/>
      <c r="K10" s="78"/>
      <c r="L10" s="78"/>
      <c r="M10" s="78"/>
      <c r="N10" s="78"/>
      <c r="O10" s="78"/>
      <c r="P10" s="78"/>
      <c r="Q10" s="90"/>
      <c r="R10" s="90"/>
      <c r="S10" s="90"/>
      <c r="T10" s="105"/>
      <c r="U10" s="78"/>
      <c r="V10" s="78"/>
      <c r="W10" s="78"/>
      <c r="X10" s="78"/>
      <c r="Y10" s="78"/>
      <c r="Z10" s="78"/>
      <c r="AA10" s="78"/>
      <c r="AB10" s="90"/>
      <c r="AC10" s="78"/>
      <c r="AD10" s="79"/>
      <c r="AE10" s="87"/>
      <c r="AF10" s="78"/>
      <c r="AG10" s="78"/>
      <c r="AH10" s="78"/>
      <c r="AI10" s="78"/>
      <c r="AJ10" s="78"/>
      <c r="AK10" s="78"/>
      <c r="AL10" s="78"/>
      <c r="AM10" s="78"/>
      <c r="AN10" s="78"/>
      <c r="AO10" s="90"/>
      <c r="AP10" s="90"/>
      <c r="AQ10" s="90"/>
      <c r="AR10" s="78"/>
      <c r="AS10" s="78"/>
      <c r="AT10" s="78"/>
      <c r="AU10" s="78"/>
      <c r="AV10" s="78"/>
      <c r="AW10" s="78"/>
      <c r="AX10" s="79"/>
      <c r="AY10" s="42"/>
    </row>
    <row r="11" spans="1:51" ht="15" customHeight="1">
      <c r="A11" s="40"/>
      <c r="B11" s="611" t="str">
        <f>IF(NOT(ISBLANK(I11)),MAX($B$6:B10)+1,"")</f>
        <v/>
      </c>
      <c r="C11" s="612"/>
      <c r="D11" s="104"/>
      <c r="E11" s="78"/>
      <c r="F11" s="78"/>
      <c r="G11" s="78"/>
      <c r="H11" s="79"/>
      <c r="I11" s="104"/>
      <c r="J11" s="78"/>
      <c r="K11" s="78"/>
      <c r="L11" s="78"/>
      <c r="M11" s="78"/>
      <c r="N11" s="78"/>
      <c r="O11" s="78"/>
      <c r="P11" s="78"/>
      <c r="Q11" s="90"/>
      <c r="R11" s="90"/>
      <c r="S11" s="90"/>
      <c r="T11" s="105"/>
      <c r="U11" s="78"/>
      <c r="V11" s="78"/>
      <c r="W11" s="78"/>
      <c r="X11" s="78"/>
      <c r="Y11" s="78"/>
      <c r="Z11" s="78"/>
      <c r="AA11" s="78"/>
      <c r="AB11" s="90"/>
      <c r="AC11" s="78"/>
      <c r="AD11" s="79"/>
      <c r="AE11" s="87"/>
      <c r="AF11" s="78"/>
      <c r="AG11" s="78"/>
      <c r="AH11" s="78"/>
      <c r="AI11" s="78"/>
      <c r="AJ11" s="78"/>
      <c r="AK11" s="78"/>
      <c r="AL11" s="78"/>
      <c r="AM11" s="78"/>
      <c r="AN11" s="78"/>
      <c r="AO11" s="90"/>
      <c r="AP11" s="90"/>
      <c r="AQ11" s="90"/>
      <c r="AR11" s="78"/>
      <c r="AS11" s="78"/>
      <c r="AT11" s="78"/>
      <c r="AU11" s="78"/>
      <c r="AV11" s="78"/>
      <c r="AW11" s="78"/>
      <c r="AX11" s="79"/>
      <c r="AY11" s="42"/>
    </row>
    <row r="12" spans="1:51" ht="15" customHeight="1">
      <c r="A12" s="40"/>
      <c r="B12" s="611" t="str">
        <f>IF(NOT(ISBLANK(I12)),MAX($B$6:B11)+1,"")</f>
        <v/>
      </c>
      <c r="C12" s="612"/>
      <c r="D12" s="104"/>
      <c r="E12" s="78"/>
      <c r="F12" s="78"/>
      <c r="G12" s="78"/>
      <c r="H12" s="79"/>
      <c r="I12" s="104"/>
      <c r="J12" s="78"/>
      <c r="K12" s="78"/>
      <c r="L12" s="78"/>
      <c r="M12" s="78"/>
      <c r="N12" s="78"/>
      <c r="O12" s="78"/>
      <c r="P12" s="78"/>
      <c r="Q12" s="90"/>
      <c r="R12" s="90"/>
      <c r="S12" s="90"/>
      <c r="T12" s="105"/>
      <c r="U12" s="78"/>
      <c r="V12" s="78"/>
      <c r="W12" s="78"/>
      <c r="X12" s="78"/>
      <c r="Y12" s="78"/>
      <c r="Z12" s="78"/>
      <c r="AA12" s="78"/>
      <c r="AB12" s="90"/>
      <c r="AC12" s="78"/>
      <c r="AD12" s="79"/>
      <c r="AE12" s="104"/>
      <c r="AF12" s="78"/>
      <c r="AG12" s="78"/>
      <c r="AH12" s="78"/>
      <c r="AI12" s="78"/>
      <c r="AJ12" s="78"/>
      <c r="AK12" s="78"/>
      <c r="AL12" s="78"/>
      <c r="AM12" s="78"/>
      <c r="AN12" s="78"/>
      <c r="AO12" s="90"/>
      <c r="AP12" s="90"/>
      <c r="AQ12" s="90"/>
      <c r="AR12" s="78"/>
      <c r="AS12" s="78"/>
      <c r="AT12" s="78"/>
      <c r="AU12" s="78"/>
      <c r="AV12" s="78"/>
      <c r="AW12" s="78"/>
      <c r="AX12" s="79"/>
      <c r="AY12" s="42"/>
    </row>
    <row r="13" spans="1:51" ht="15" customHeight="1">
      <c r="A13" s="40"/>
      <c r="B13" s="611" t="str">
        <f>IF(NOT(ISBLANK(I13)),MAX($B$6:B12)+1,"")</f>
        <v/>
      </c>
      <c r="C13" s="612"/>
      <c r="D13" s="104"/>
      <c r="E13" s="78"/>
      <c r="F13" s="78"/>
      <c r="G13" s="78"/>
      <c r="H13" s="79"/>
      <c r="I13" s="104"/>
      <c r="J13" s="78"/>
      <c r="K13" s="78"/>
      <c r="L13" s="78"/>
      <c r="M13" s="78"/>
      <c r="N13" s="78"/>
      <c r="O13" s="78"/>
      <c r="P13" s="78"/>
      <c r="Q13" s="90"/>
      <c r="R13" s="90"/>
      <c r="S13" s="90"/>
      <c r="T13" s="105"/>
      <c r="U13" s="78"/>
      <c r="V13" s="78"/>
      <c r="W13" s="78"/>
      <c r="X13" s="78"/>
      <c r="Y13" s="78"/>
      <c r="Z13" s="78"/>
      <c r="AA13" s="78"/>
      <c r="AB13" s="90"/>
      <c r="AC13" s="78"/>
      <c r="AD13" s="79"/>
      <c r="AE13" s="104"/>
      <c r="AF13" s="78"/>
      <c r="AG13" s="78"/>
      <c r="AH13" s="78"/>
      <c r="AI13" s="78"/>
      <c r="AJ13" s="78"/>
      <c r="AK13" s="78"/>
      <c r="AL13" s="78"/>
      <c r="AM13" s="78"/>
      <c r="AN13" s="78"/>
      <c r="AO13" s="90"/>
      <c r="AP13" s="90"/>
      <c r="AQ13" s="90"/>
      <c r="AR13" s="78"/>
      <c r="AS13" s="78"/>
      <c r="AT13" s="78"/>
      <c r="AU13" s="78"/>
      <c r="AV13" s="78"/>
      <c r="AW13" s="78"/>
      <c r="AX13" s="79"/>
      <c r="AY13" s="42"/>
    </row>
    <row r="14" spans="1:51" ht="15" customHeight="1">
      <c r="A14" s="40"/>
      <c r="B14" s="611" t="str">
        <f>IF(NOT(ISBLANK(I14)),MAX($B$6:B13)+1,"")</f>
        <v/>
      </c>
      <c r="C14" s="612"/>
      <c r="D14" s="104"/>
      <c r="E14" s="78"/>
      <c r="F14" s="78"/>
      <c r="G14" s="78"/>
      <c r="H14" s="79"/>
      <c r="I14" s="104"/>
      <c r="J14" s="78"/>
      <c r="K14" s="78"/>
      <c r="L14" s="78"/>
      <c r="M14" s="78"/>
      <c r="N14" s="78"/>
      <c r="O14" s="78"/>
      <c r="P14" s="78"/>
      <c r="Q14" s="90"/>
      <c r="R14" s="90"/>
      <c r="S14" s="90"/>
      <c r="T14" s="105"/>
      <c r="U14" s="78"/>
      <c r="V14" s="78"/>
      <c r="W14" s="78"/>
      <c r="X14" s="78"/>
      <c r="Y14" s="78"/>
      <c r="Z14" s="78"/>
      <c r="AA14" s="78"/>
      <c r="AB14" s="90"/>
      <c r="AC14" s="78"/>
      <c r="AD14" s="79"/>
      <c r="AE14" s="104"/>
      <c r="AF14" s="78"/>
      <c r="AG14" s="78"/>
      <c r="AH14" s="78"/>
      <c r="AI14" s="78"/>
      <c r="AJ14" s="78"/>
      <c r="AK14" s="78"/>
      <c r="AL14" s="78"/>
      <c r="AM14" s="78"/>
      <c r="AN14" s="78"/>
      <c r="AO14" s="90"/>
      <c r="AP14" s="90"/>
      <c r="AQ14" s="90"/>
      <c r="AR14" s="78"/>
      <c r="AS14" s="78"/>
      <c r="AT14" s="78"/>
      <c r="AU14" s="78"/>
      <c r="AV14" s="78"/>
      <c r="AW14" s="78"/>
      <c r="AX14" s="79"/>
      <c r="AY14" s="42"/>
    </row>
    <row r="15" spans="1:51" ht="15" customHeight="1">
      <c r="A15" s="40"/>
      <c r="B15" s="611" t="str">
        <f>IF(NOT(ISBLANK(I15)),MAX($B$6:B14)+1,"")</f>
        <v/>
      </c>
      <c r="C15" s="612"/>
      <c r="D15" s="104"/>
      <c r="E15" s="78"/>
      <c r="F15" s="78"/>
      <c r="G15" s="78"/>
      <c r="H15" s="79"/>
      <c r="I15" s="104"/>
      <c r="J15" s="78"/>
      <c r="K15" s="78"/>
      <c r="L15" s="78"/>
      <c r="M15" s="78"/>
      <c r="N15" s="78"/>
      <c r="O15" s="78"/>
      <c r="P15" s="78"/>
      <c r="Q15" s="90"/>
      <c r="R15" s="90"/>
      <c r="S15" s="90"/>
      <c r="T15" s="105"/>
      <c r="U15" s="78"/>
      <c r="V15" s="78"/>
      <c r="W15" s="78"/>
      <c r="X15" s="78"/>
      <c r="Y15" s="78"/>
      <c r="Z15" s="78"/>
      <c r="AA15" s="78"/>
      <c r="AB15" s="90"/>
      <c r="AC15" s="78"/>
      <c r="AD15" s="79"/>
      <c r="AE15" s="104"/>
      <c r="AF15" s="78"/>
      <c r="AG15" s="78"/>
      <c r="AH15" s="78"/>
      <c r="AI15" s="78"/>
      <c r="AJ15" s="78"/>
      <c r="AK15" s="78"/>
      <c r="AL15" s="78"/>
      <c r="AM15" s="78"/>
      <c r="AN15" s="78"/>
      <c r="AO15" s="90"/>
      <c r="AP15" s="90"/>
      <c r="AQ15" s="90"/>
      <c r="AR15" s="78"/>
      <c r="AS15" s="78"/>
      <c r="AT15" s="78"/>
      <c r="AU15" s="78"/>
      <c r="AV15" s="78"/>
      <c r="AW15" s="78"/>
      <c r="AX15" s="79"/>
      <c r="AY15" s="42"/>
    </row>
    <row r="16" spans="1:51" ht="15" customHeight="1">
      <c r="A16" s="40"/>
      <c r="B16" s="611" t="str">
        <f>IF(NOT(ISBLANK(I16)),MAX($B$6:B15)+1,"")</f>
        <v/>
      </c>
      <c r="C16" s="612"/>
      <c r="D16" s="104"/>
      <c r="E16" s="78"/>
      <c r="F16" s="78"/>
      <c r="G16" s="78"/>
      <c r="H16" s="79"/>
      <c r="I16" s="104"/>
      <c r="J16" s="78"/>
      <c r="K16" s="78"/>
      <c r="L16" s="78"/>
      <c r="M16" s="78"/>
      <c r="N16" s="78"/>
      <c r="O16" s="78"/>
      <c r="P16" s="78"/>
      <c r="Q16" s="90"/>
      <c r="R16" s="90"/>
      <c r="S16" s="90"/>
      <c r="T16" s="105"/>
      <c r="U16" s="78"/>
      <c r="V16" s="78"/>
      <c r="W16" s="78"/>
      <c r="X16" s="78"/>
      <c r="Y16" s="78"/>
      <c r="Z16" s="78"/>
      <c r="AA16" s="78"/>
      <c r="AB16" s="90"/>
      <c r="AC16" s="78"/>
      <c r="AD16" s="79"/>
      <c r="AE16" s="104"/>
      <c r="AF16" s="78"/>
      <c r="AG16" s="78"/>
      <c r="AH16" s="78"/>
      <c r="AI16" s="78"/>
      <c r="AJ16" s="78"/>
      <c r="AK16" s="78"/>
      <c r="AL16" s="78"/>
      <c r="AM16" s="78"/>
      <c r="AN16" s="78"/>
      <c r="AO16" s="90"/>
      <c r="AP16" s="90"/>
      <c r="AQ16" s="90"/>
      <c r="AR16" s="78"/>
      <c r="AS16" s="78"/>
      <c r="AT16" s="78"/>
      <c r="AU16" s="78"/>
      <c r="AV16" s="78"/>
      <c r="AW16" s="78"/>
      <c r="AX16" s="79"/>
      <c r="AY16" s="42"/>
    </row>
    <row r="17" spans="1:51" ht="15" customHeight="1">
      <c r="A17" s="40"/>
      <c r="B17" s="611" t="str">
        <f>IF(NOT(ISBLANK(I17)),MAX($B$6:B16)+1,"")</f>
        <v/>
      </c>
      <c r="C17" s="612"/>
      <c r="D17" s="104"/>
      <c r="E17" s="78"/>
      <c r="F17" s="78"/>
      <c r="G17" s="78"/>
      <c r="H17" s="79"/>
      <c r="I17" s="104"/>
      <c r="J17" s="78"/>
      <c r="K17" s="78"/>
      <c r="L17" s="78"/>
      <c r="M17" s="78"/>
      <c r="N17" s="78"/>
      <c r="O17" s="78"/>
      <c r="P17" s="78"/>
      <c r="Q17" s="90"/>
      <c r="R17" s="90"/>
      <c r="S17" s="90"/>
      <c r="T17" s="105"/>
      <c r="U17" s="78"/>
      <c r="V17" s="78"/>
      <c r="W17" s="78"/>
      <c r="X17" s="78"/>
      <c r="Y17" s="78"/>
      <c r="Z17" s="78"/>
      <c r="AA17" s="78"/>
      <c r="AB17" s="90"/>
      <c r="AC17" s="78"/>
      <c r="AD17" s="79"/>
      <c r="AE17" s="104"/>
      <c r="AF17" s="78"/>
      <c r="AG17" s="78"/>
      <c r="AH17" s="78"/>
      <c r="AI17" s="78"/>
      <c r="AJ17" s="78"/>
      <c r="AK17" s="78"/>
      <c r="AL17" s="78"/>
      <c r="AM17" s="78"/>
      <c r="AN17" s="78"/>
      <c r="AO17" s="90"/>
      <c r="AP17" s="90"/>
      <c r="AQ17" s="90"/>
      <c r="AR17" s="78"/>
      <c r="AS17" s="78"/>
      <c r="AT17" s="78"/>
      <c r="AU17" s="78"/>
      <c r="AV17" s="78"/>
      <c r="AW17" s="78"/>
      <c r="AX17" s="79"/>
      <c r="AY17" s="42"/>
    </row>
    <row r="18" spans="1:51" ht="15" customHeight="1">
      <c r="A18" s="40"/>
      <c r="B18" s="611" t="str">
        <f>IF(NOT(ISBLANK(I18)),MAX($B$6:B17)+1,"")</f>
        <v/>
      </c>
      <c r="C18" s="612"/>
      <c r="D18" s="104"/>
      <c r="E18" s="78"/>
      <c r="F18" s="78"/>
      <c r="G18" s="78"/>
      <c r="H18" s="79"/>
      <c r="I18" s="104"/>
      <c r="J18" s="78"/>
      <c r="K18" s="78"/>
      <c r="L18" s="78"/>
      <c r="M18" s="78"/>
      <c r="N18" s="78"/>
      <c r="O18" s="78"/>
      <c r="P18" s="78"/>
      <c r="Q18" s="90"/>
      <c r="R18" s="90"/>
      <c r="S18" s="90"/>
      <c r="T18" s="105"/>
      <c r="U18" s="78"/>
      <c r="V18" s="78"/>
      <c r="W18" s="78"/>
      <c r="X18" s="78"/>
      <c r="Y18" s="78"/>
      <c r="Z18" s="78"/>
      <c r="AA18" s="78"/>
      <c r="AB18" s="90"/>
      <c r="AC18" s="78"/>
      <c r="AD18" s="79"/>
      <c r="AE18" s="104"/>
      <c r="AF18" s="78"/>
      <c r="AG18" s="78"/>
      <c r="AH18" s="78"/>
      <c r="AI18" s="78"/>
      <c r="AJ18" s="78"/>
      <c r="AK18" s="78"/>
      <c r="AL18" s="78"/>
      <c r="AM18" s="78"/>
      <c r="AN18" s="78"/>
      <c r="AO18" s="90"/>
      <c r="AP18" s="90"/>
      <c r="AQ18" s="90"/>
      <c r="AR18" s="78"/>
      <c r="AS18" s="78"/>
      <c r="AT18" s="78"/>
      <c r="AU18" s="78"/>
      <c r="AV18" s="78"/>
      <c r="AW18" s="78"/>
      <c r="AX18" s="79"/>
      <c r="AY18" s="42"/>
    </row>
    <row r="19" spans="1:51" ht="15" customHeight="1">
      <c r="A19" s="40"/>
      <c r="B19" s="611" t="str">
        <f>IF(NOT(ISBLANK(I19)),MAX($B$6:B18)+1,"")</f>
        <v/>
      </c>
      <c r="C19" s="612"/>
      <c r="D19" s="104"/>
      <c r="E19" s="78"/>
      <c r="F19" s="78"/>
      <c r="G19" s="78"/>
      <c r="H19" s="79"/>
      <c r="I19" s="104"/>
      <c r="J19" s="78"/>
      <c r="K19" s="78"/>
      <c r="L19" s="78"/>
      <c r="M19" s="78"/>
      <c r="N19" s="78"/>
      <c r="O19" s="78"/>
      <c r="P19" s="78"/>
      <c r="Q19" s="90"/>
      <c r="R19" s="90"/>
      <c r="S19" s="90"/>
      <c r="T19" s="105"/>
      <c r="U19" s="78"/>
      <c r="V19" s="78"/>
      <c r="W19" s="78"/>
      <c r="X19" s="78"/>
      <c r="Y19" s="78"/>
      <c r="Z19" s="78"/>
      <c r="AA19" s="78"/>
      <c r="AB19" s="90"/>
      <c r="AC19" s="78"/>
      <c r="AD19" s="79"/>
      <c r="AE19" s="104"/>
      <c r="AF19" s="78"/>
      <c r="AG19" s="78"/>
      <c r="AH19" s="78"/>
      <c r="AI19" s="78"/>
      <c r="AJ19" s="78"/>
      <c r="AK19" s="78"/>
      <c r="AL19" s="78"/>
      <c r="AM19" s="78"/>
      <c r="AN19" s="78"/>
      <c r="AO19" s="90"/>
      <c r="AP19" s="90"/>
      <c r="AQ19" s="90"/>
      <c r="AR19" s="78"/>
      <c r="AS19" s="78"/>
      <c r="AT19" s="78"/>
      <c r="AU19" s="78"/>
      <c r="AV19" s="78"/>
      <c r="AW19" s="78"/>
      <c r="AX19" s="79"/>
      <c r="AY19" s="42"/>
    </row>
    <row r="20" spans="1:51" ht="15" customHeight="1">
      <c r="A20" s="40"/>
      <c r="B20" s="611" t="str">
        <f>IF(NOT(ISBLANK(I20)),MAX($B$6:B19)+1,"")</f>
        <v/>
      </c>
      <c r="C20" s="612"/>
      <c r="D20" s="104"/>
      <c r="E20" s="78"/>
      <c r="F20" s="78"/>
      <c r="G20" s="78"/>
      <c r="H20" s="79"/>
      <c r="I20" s="87"/>
      <c r="J20" s="78"/>
      <c r="K20" s="78"/>
      <c r="L20" s="78"/>
      <c r="M20" s="78"/>
      <c r="N20" s="78"/>
      <c r="O20" s="78"/>
      <c r="P20" s="78"/>
      <c r="Q20" s="90"/>
      <c r="R20" s="90"/>
      <c r="S20" s="90"/>
      <c r="T20" s="77"/>
      <c r="U20" s="78"/>
      <c r="V20" s="78"/>
      <c r="W20" s="78"/>
      <c r="X20" s="78"/>
      <c r="Y20" s="78"/>
      <c r="Z20" s="78"/>
      <c r="AA20" s="78"/>
      <c r="AB20" s="90"/>
      <c r="AC20" s="78"/>
      <c r="AD20" s="79"/>
      <c r="AE20" s="87"/>
      <c r="AF20" s="78"/>
      <c r="AG20" s="78"/>
      <c r="AH20" s="78"/>
      <c r="AI20" s="78"/>
      <c r="AJ20" s="78"/>
      <c r="AK20" s="78"/>
      <c r="AL20" s="78"/>
      <c r="AM20" s="78"/>
      <c r="AN20" s="78"/>
      <c r="AO20" s="90"/>
      <c r="AP20" s="90"/>
      <c r="AQ20" s="90"/>
      <c r="AR20" s="78"/>
      <c r="AS20" s="78"/>
      <c r="AT20" s="78"/>
      <c r="AU20" s="78"/>
      <c r="AV20" s="78"/>
      <c r="AW20" s="78"/>
      <c r="AX20" s="79"/>
      <c r="AY20" s="42"/>
    </row>
    <row r="21" spans="1:51" ht="15" customHeight="1">
      <c r="A21" s="40"/>
      <c r="B21" s="611" t="str">
        <f>IF(NOT(ISBLANK(I21)),MAX($B$6:B20)+1,"")</f>
        <v/>
      </c>
      <c r="C21" s="612"/>
      <c r="D21" s="104"/>
      <c r="E21" s="78"/>
      <c r="F21" s="78"/>
      <c r="G21" s="78"/>
      <c r="H21" s="79"/>
      <c r="I21" s="87"/>
      <c r="J21" s="78"/>
      <c r="K21" s="78"/>
      <c r="L21" s="78"/>
      <c r="M21" s="78"/>
      <c r="N21" s="78"/>
      <c r="O21" s="78"/>
      <c r="P21" s="78"/>
      <c r="Q21" s="90"/>
      <c r="R21" s="90"/>
      <c r="S21" s="90"/>
      <c r="T21" s="77"/>
      <c r="U21" s="78"/>
      <c r="V21" s="78"/>
      <c r="W21" s="78"/>
      <c r="X21" s="78"/>
      <c r="Y21" s="78"/>
      <c r="Z21" s="78"/>
      <c r="AA21" s="78"/>
      <c r="AB21" s="90"/>
      <c r="AC21" s="78"/>
      <c r="AD21" s="79"/>
      <c r="AE21" s="87"/>
      <c r="AF21" s="78"/>
      <c r="AG21" s="78"/>
      <c r="AH21" s="78"/>
      <c r="AI21" s="78"/>
      <c r="AJ21" s="78"/>
      <c r="AK21" s="78"/>
      <c r="AL21" s="78"/>
      <c r="AM21" s="78"/>
      <c r="AN21" s="78"/>
      <c r="AO21" s="90"/>
      <c r="AP21" s="90"/>
      <c r="AQ21" s="90"/>
      <c r="AR21" s="78"/>
      <c r="AS21" s="78"/>
      <c r="AT21" s="78"/>
      <c r="AU21" s="78"/>
      <c r="AV21" s="78"/>
      <c r="AW21" s="78"/>
      <c r="AX21" s="79"/>
      <c r="AY21" s="42"/>
    </row>
    <row r="22" spans="1:51" ht="15" customHeight="1">
      <c r="A22" s="40"/>
      <c r="B22" s="611" t="str">
        <f>IF(NOT(ISBLANK(I22)),MAX($B$6:B21)+1,"")</f>
        <v/>
      </c>
      <c r="C22" s="612"/>
      <c r="D22" s="104"/>
      <c r="E22" s="78"/>
      <c r="F22" s="78"/>
      <c r="G22" s="78"/>
      <c r="H22" s="79"/>
      <c r="I22" s="87"/>
      <c r="J22" s="78"/>
      <c r="K22" s="78"/>
      <c r="L22" s="78"/>
      <c r="M22" s="78"/>
      <c r="N22" s="78"/>
      <c r="O22" s="78"/>
      <c r="P22" s="78"/>
      <c r="Q22" s="90"/>
      <c r="R22" s="90"/>
      <c r="S22" s="90"/>
      <c r="T22" s="77"/>
      <c r="U22" s="78"/>
      <c r="V22" s="78"/>
      <c r="W22" s="78"/>
      <c r="X22" s="78"/>
      <c r="Y22" s="78"/>
      <c r="Z22" s="78"/>
      <c r="AA22" s="78"/>
      <c r="AB22" s="90"/>
      <c r="AC22" s="78"/>
      <c r="AD22" s="79"/>
      <c r="AE22" s="87"/>
      <c r="AF22" s="78"/>
      <c r="AG22" s="78"/>
      <c r="AH22" s="78"/>
      <c r="AI22" s="78"/>
      <c r="AJ22" s="78"/>
      <c r="AK22" s="78"/>
      <c r="AL22" s="78"/>
      <c r="AM22" s="78"/>
      <c r="AN22" s="78"/>
      <c r="AO22" s="90"/>
      <c r="AP22" s="90"/>
      <c r="AQ22" s="90"/>
      <c r="AR22" s="78"/>
      <c r="AS22" s="78"/>
      <c r="AT22" s="78"/>
      <c r="AU22" s="78"/>
      <c r="AV22" s="78"/>
      <c r="AW22" s="78"/>
      <c r="AX22" s="79"/>
      <c r="AY22" s="42"/>
    </row>
    <row r="23" spans="1:51" ht="15" customHeight="1">
      <c r="A23" s="40"/>
      <c r="B23" s="611" t="str">
        <f>IF(NOT(ISBLANK(I23)),MAX($B$6:B22)+1,"")</f>
        <v/>
      </c>
      <c r="C23" s="612"/>
      <c r="D23" s="104"/>
      <c r="E23" s="78"/>
      <c r="F23" s="78"/>
      <c r="G23" s="78"/>
      <c r="H23" s="79"/>
      <c r="I23" s="87"/>
      <c r="J23" s="78"/>
      <c r="K23" s="78"/>
      <c r="L23" s="78"/>
      <c r="M23" s="78"/>
      <c r="N23" s="78"/>
      <c r="O23" s="78"/>
      <c r="P23" s="78"/>
      <c r="Q23" s="90"/>
      <c r="R23" s="90"/>
      <c r="S23" s="90"/>
      <c r="T23" s="105"/>
      <c r="U23" s="78"/>
      <c r="V23" s="78"/>
      <c r="W23" s="78"/>
      <c r="X23" s="78"/>
      <c r="Y23" s="78"/>
      <c r="Z23" s="78"/>
      <c r="AA23" s="78"/>
      <c r="AB23" s="90"/>
      <c r="AC23" s="78"/>
      <c r="AD23" s="79"/>
      <c r="AE23" s="87"/>
      <c r="AF23" s="78"/>
      <c r="AG23" s="78"/>
      <c r="AH23" s="78"/>
      <c r="AI23" s="78"/>
      <c r="AJ23" s="78"/>
      <c r="AK23" s="78"/>
      <c r="AL23" s="78"/>
      <c r="AM23" s="78"/>
      <c r="AN23" s="78"/>
      <c r="AO23" s="90"/>
      <c r="AP23" s="90"/>
      <c r="AQ23" s="90"/>
      <c r="AR23" s="78"/>
      <c r="AS23" s="78"/>
      <c r="AT23" s="78"/>
      <c r="AU23" s="78"/>
      <c r="AV23" s="78"/>
      <c r="AW23" s="78"/>
      <c r="AX23" s="79"/>
      <c r="AY23" s="42"/>
    </row>
    <row r="24" spans="1:51" ht="15" customHeight="1">
      <c r="A24" s="40"/>
      <c r="B24" s="611" t="str">
        <f>IF(NOT(ISBLANK(I24)),MAX($B$6:B23)+1,"")</f>
        <v/>
      </c>
      <c r="C24" s="612"/>
      <c r="D24" s="104"/>
      <c r="E24" s="78"/>
      <c r="F24" s="78"/>
      <c r="G24" s="78"/>
      <c r="H24" s="79"/>
      <c r="I24" s="104"/>
      <c r="J24" s="78"/>
      <c r="K24" s="78"/>
      <c r="L24" s="78"/>
      <c r="M24" s="78"/>
      <c r="N24" s="78"/>
      <c r="O24" s="78"/>
      <c r="P24" s="78"/>
      <c r="Q24" s="90"/>
      <c r="R24" s="90"/>
      <c r="S24" s="90"/>
      <c r="T24" s="105"/>
      <c r="U24" s="78"/>
      <c r="V24" s="78"/>
      <c r="W24" s="78"/>
      <c r="X24" s="78"/>
      <c r="Y24" s="78"/>
      <c r="Z24" s="78"/>
      <c r="AA24" s="78"/>
      <c r="AB24" s="90"/>
      <c r="AC24" s="78"/>
      <c r="AD24" s="79"/>
      <c r="AE24" s="87"/>
      <c r="AF24" s="78"/>
      <c r="AG24" s="78"/>
      <c r="AH24" s="78"/>
      <c r="AI24" s="78"/>
      <c r="AJ24" s="78"/>
      <c r="AK24" s="78"/>
      <c r="AL24" s="78"/>
      <c r="AM24" s="78"/>
      <c r="AN24" s="78"/>
      <c r="AO24" s="90"/>
      <c r="AP24" s="90"/>
      <c r="AQ24" s="90"/>
      <c r="AR24" s="78"/>
      <c r="AS24" s="78"/>
      <c r="AT24" s="78"/>
      <c r="AU24" s="78"/>
      <c r="AV24" s="78"/>
      <c r="AW24" s="78"/>
      <c r="AX24" s="79"/>
      <c r="AY24" s="42"/>
    </row>
    <row r="25" spans="1:51" ht="15" customHeight="1">
      <c r="A25" s="40"/>
      <c r="B25" s="611" t="str">
        <f>IF(NOT(ISBLANK(I25)),MAX($B$6:B24)+1,"")</f>
        <v/>
      </c>
      <c r="C25" s="612"/>
      <c r="D25" s="104"/>
      <c r="E25" s="78"/>
      <c r="F25" s="78"/>
      <c r="G25" s="78"/>
      <c r="H25" s="79"/>
      <c r="I25" s="104"/>
      <c r="J25" s="78"/>
      <c r="K25" s="78"/>
      <c r="L25" s="78"/>
      <c r="M25" s="78"/>
      <c r="N25" s="78"/>
      <c r="O25" s="78"/>
      <c r="P25" s="78"/>
      <c r="Q25" s="90"/>
      <c r="R25" s="90"/>
      <c r="S25" s="90"/>
      <c r="T25" s="105"/>
      <c r="U25" s="78"/>
      <c r="V25" s="78"/>
      <c r="W25" s="78"/>
      <c r="X25" s="78"/>
      <c r="Y25" s="78"/>
      <c r="Z25" s="78"/>
      <c r="AA25" s="78"/>
      <c r="AB25" s="90"/>
      <c r="AC25" s="78"/>
      <c r="AD25" s="79"/>
      <c r="AE25" s="87"/>
      <c r="AF25" s="78"/>
      <c r="AG25" s="78"/>
      <c r="AH25" s="78"/>
      <c r="AI25" s="78"/>
      <c r="AJ25" s="78"/>
      <c r="AK25" s="78"/>
      <c r="AL25" s="78"/>
      <c r="AM25" s="78"/>
      <c r="AN25" s="78"/>
      <c r="AO25" s="90"/>
      <c r="AP25" s="90"/>
      <c r="AQ25" s="90"/>
      <c r="AR25" s="78"/>
      <c r="AS25" s="78"/>
      <c r="AT25" s="78"/>
      <c r="AU25" s="78"/>
      <c r="AV25" s="78"/>
      <c r="AW25" s="78"/>
      <c r="AX25" s="79"/>
      <c r="AY25" s="42"/>
    </row>
    <row r="26" spans="1:51" ht="15" customHeight="1">
      <c r="A26" s="40"/>
      <c r="B26" s="611" t="str">
        <f>IF(NOT(ISBLANK(I26)),MAX($B$6:B25)+1,"")</f>
        <v/>
      </c>
      <c r="C26" s="612"/>
      <c r="D26" s="104"/>
      <c r="E26" s="78"/>
      <c r="F26" s="78"/>
      <c r="G26" s="78"/>
      <c r="H26" s="79"/>
      <c r="I26" s="104"/>
      <c r="J26" s="78"/>
      <c r="K26" s="78"/>
      <c r="L26" s="78"/>
      <c r="M26" s="78"/>
      <c r="N26" s="78"/>
      <c r="O26" s="78"/>
      <c r="P26" s="78"/>
      <c r="Q26" s="90"/>
      <c r="R26" s="90"/>
      <c r="S26" s="90"/>
      <c r="T26" s="105"/>
      <c r="U26" s="78"/>
      <c r="V26" s="78"/>
      <c r="W26" s="78"/>
      <c r="X26" s="78"/>
      <c r="Y26" s="78"/>
      <c r="Z26" s="78"/>
      <c r="AA26" s="78"/>
      <c r="AB26" s="90"/>
      <c r="AC26" s="78"/>
      <c r="AD26" s="79"/>
      <c r="AE26" s="87"/>
      <c r="AF26" s="78"/>
      <c r="AG26" s="78"/>
      <c r="AH26" s="78"/>
      <c r="AI26" s="78"/>
      <c r="AJ26" s="78"/>
      <c r="AK26" s="78"/>
      <c r="AL26" s="78"/>
      <c r="AM26" s="78"/>
      <c r="AN26" s="78"/>
      <c r="AO26" s="90"/>
      <c r="AP26" s="90"/>
      <c r="AQ26" s="90"/>
      <c r="AR26" s="78"/>
      <c r="AS26" s="78"/>
      <c r="AT26" s="78"/>
      <c r="AU26" s="78"/>
      <c r="AV26" s="78"/>
      <c r="AW26" s="78"/>
      <c r="AX26" s="79"/>
      <c r="AY26" s="42"/>
    </row>
    <row r="27" spans="1:51" ht="15" customHeight="1">
      <c r="A27" s="40"/>
      <c r="B27" s="611" t="str">
        <f>IF(NOT(ISBLANK(I27)),MAX($B$6:B26)+1,"")</f>
        <v/>
      </c>
      <c r="C27" s="612"/>
      <c r="D27" s="104"/>
      <c r="E27" s="78"/>
      <c r="F27" s="78"/>
      <c r="G27" s="78"/>
      <c r="H27" s="79"/>
      <c r="I27" s="104"/>
      <c r="J27" s="78"/>
      <c r="K27" s="78"/>
      <c r="L27" s="78"/>
      <c r="M27" s="78"/>
      <c r="N27" s="78"/>
      <c r="O27" s="78"/>
      <c r="P27" s="78"/>
      <c r="Q27" s="90"/>
      <c r="R27" s="90"/>
      <c r="S27" s="90"/>
      <c r="T27" s="105"/>
      <c r="U27" s="78"/>
      <c r="V27" s="78"/>
      <c r="W27" s="78"/>
      <c r="X27" s="78"/>
      <c r="Y27" s="78"/>
      <c r="Z27" s="78"/>
      <c r="AA27" s="78"/>
      <c r="AB27" s="90"/>
      <c r="AC27" s="78"/>
      <c r="AD27" s="79"/>
      <c r="AE27" s="87"/>
      <c r="AF27" s="78"/>
      <c r="AG27" s="78"/>
      <c r="AH27" s="78"/>
      <c r="AI27" s="78"/>
      <c r="AJ27" s="78"/>
      <c r="AK27" s="78"/>
      <c r="AL27" s="78"/>
      <c r="AM27" s="78"/>
      <c r="AN27" s="78"/>
      <c r="AO27" s="90"/>
      <c r="AP27" s="90"/>
      <c r="AQ27" s="90"/>
      <c r="AR27" s="78"/>
      <c r="AS27" s="78"/>
      <c r="AT27" s="78"/>
      <c r="AU27" s="78"/>
      <c r="AV27" s="78"/>
      <c r="AW27" s="78"/>
      <c r="AX27" s="79"/>
      <c r="AY27" s="42"/>
    </row>
    <row r="28" spans="1:51" ht="15" customHeight="1">
      <c r="A28" s="40"/>
      <c r="B28" s="611" t="str">
        <f>IF(NOT(ISBLANK(I28)),MAX($B$6:B27)+1,"")</f>
        <v/>
      </c>
      <c r="C28" s="612"/>
      <c r="D28" s="104"/>
      <c r="E28" s="78"/>
      <c r="F28" s="78"/>
      <c r="G28" s="78"/>
      <c r="H28" s="79"/>
      <c r="I28" s="104"/>
      <c r="J28" s="78"/>
      <c r="K28" s="78"/>
      <c r="L28" s="78"/>
      <c r="M28" s="78"/>
      <c r="N28" s="78"/>
      <c r="O28" s="78"/>
      <c r="P28" s="78"/>
      <c r="Q28" s="90"/>
      <c r="R28" s="90"/>
      <c r="S28" s="90"/>
      <c r="T28" s="105"/>
      <c r="U28" s="78"/>
      <c r="V28" s="78"/>
      <c r="W28" s="78"/>
      <c r="X28" s="78"/>
      <c r="Y28" s="78"/>
      <c r="Z28" s="78"/>
      <c r="AA28" s="78"/>
      <c r="AB28" s="90"/>
      <c r="AC28" s="78"/>
      <c r="AD28" s="79"/>
      <c r="AE28" s="87"/>
      <c r="AF28" s="78"/>
      <c r="AG28" s="78"/>
      <c r="AH28" s="78"/>
      <c r="AI28" s="78"/>
      <c r="AJ28" s="78"/>
      <c r="AK28" s="78"/>
      <c r="AL28" s="78"/>
      <c r="AM28" s="78"/>
      <c r="AN28" s="78"/>
      <c r="AO28" s="90"/>
      <c r="AP28" s="90"/>
      <c r="AQ28" s="90"/>
      <c r="AR28" s="78"/>
      <c r="AS28" s="78"/>
      <c r="AT28" s="78"/>
      <c r="AU28" s="78"/>
      <c r="AV28" s="78"/>
      <c r="AW28" s="78"/>
      <c r="AX28" s="79"/>
      <c r="AY28" s="42"/>
    </row>
    <row r="29" spans="1:51" ht="15" customHeight="1">
      <c r="A29" s="40"/>
      <c r="B29" s="611" t="str">
        <f>IF(NOT(ISBLANK(I29)),MAX($B$6:B28)+1,"")</f>
        <v/>
      </c>
      <c r="C29" s="612"/>
      <c r="D29" s="104"/>
      <c r="E29" s="78"/>
      <c r="F29" s="78"/>
      <c r="G29" s="78"/>
      <c r="H29" s="79"/>
      <c r="I29" s="104"/>
      <c r="J29" s="78"/>
      <c r="K29" s="78"/>
      <c r="L29" s="78"/>
      <c r="M29" s="78"/>
      <c r="N29" s="78"/>
      <c r="O29" s="78"/>
      <c r="P29" s="78"/>
      <c r="Q29" s="90"/>
      <c r="R29" s="90"/>
      <c r="S29" s="90"/>
      <c r="T29" s="105"/>
      <c r="U29" s="78"/>
      <c r="V29" s="78"/>
      <c r="W29" s="78"/>
      <c r="X29" s="78"/>
      <c r="Y29" s="78"/>
      <c r="Z29" s="78"/>
      <c r="AA29" s="78"/>
      <c r="AB29" s="90"/>
      <c r="AC29" s="78"/>
      <c r="AD29" s="79"/>
      <c r="AE29" s="87"/>
      <c r="AF29" s="78"/>
      <c r="AG29" s="78"/>
      <c r="AH29" s="78"/>
      <c r="AI29" s="78"/>
      <c r="AJ29" s="78"/>
      <c r="AK29" s="78"/>
      <c r="AL29" s="78"/>
      <c r="AM29" s="78"/>
      <c r="AN29" s="78"/>
      <c r="AO29" s="90"/>
      <c r="AP29" s="90"/>
      <c r="AQ29" s="90"/>
      <c r="AR29" s="78"/>
      <c r="AS29" s="78"/>
      <c r="AT29" s="78"/>
      <c r="AU29" s="78"/>
      <c r="AV29" s="78"/>
      <c r="AW29" s="78"/>
      <c r="AX29" s="79"/>
      <c r="AY29" s="42"/>
    </row>
    <row r="30" spans="1:51" ht="15" customHeight="1">
      <c r="A30" s="40"/>
      <c r="B30" s="611" t="str">
        <f>IF(NOT(ISBLANK(I30)),MAX($B$6:B29)+1,"")</f>
        <v/>
      </c>
      <c r="C30" s="612"/>
      <c r="D30" s="104"/>
      <c r="E30" s="78"/>
      <c r="F30" s="78"/>
      <c r="G30" s="78"/>
      <c r="H30" s="79"/>
      <c r="I30" s="104"/>
      <c r="J30" s="78"/>
      <c r="K30" s="78"/>
      <c r="L30" s="78"/>
      <c r="M30" s="78"/>
      <c r="N30" s="78"/>
      <c r="O30" s="78"/>
      <c r="P30" s="78"/>
      <c r="Q30" s="90"/>
      <c r="R30" s="90"/>
      <c r="S30" s="90"/>
      <c r="T30" s="105"/>
      <c r="U30" s="78"/>
      <c r="V30" s="78"/>
      <c r="W30" s="78"/>
      <c r="X30" s="78"/>
      <c r="Y30" s="78"/>
      <c r="Z30" s="78"/>
      <c r="AA30" s="78"/>
      <c r="AB30" s="90"/>
      <c r="AC30" s="78"/>
      <c r="AD30" s="79"/>
      <c r="AE30" s="87"/>
      <c r="AF30" s="78"/>
      <c r="AG30" s="78"/>
      <c r="AH30" s="78"/>
      <c r="AI30" s="78"/>
      <c r="AJ30" s="78"/>
      <c r="AK30" s="78"/>
      <c r="AL30" s="78"/>
      <c r="AM30" s="78"/>
      <c r="AN30" s="78"/>
      <c r="AO30" s="90"/>
      <c r="AP30" s="90"/>
      <c r="AQ30" s="90"/>
      <c r="AR30" s="78"/>
      <c r="AS30" s="78"/>
      <c r="AT30" s="78"/>
      <c r="AU30" s="78"/>
      <c r="AV30" s="78"/>
      <c r="AW30" s="78"/>
      <c r="AX30" s="79"/>
      <c r="AY30" s="42"/>
    </row>
    <row r="31" spans="1:51" ht="15" customHeight="1">
      <c r="A31" s="40"/>
      <c r="B31" s="654" t="str">
        <f>IF(NOT(ISBLANK(I31)),MAX($B$6:B30)+1,"")</f>
        <v/>
      </c>
      <c r="C31" s="655"/>
      <c r="D31" s="163"/>
      <c r="E31" s="141"/>
      <c r="F31" s="141"/>
      <c r="G31" s="141"/>
      <c r="H31" s="142"/>
      <c r="I31" s="163"/>
      <c r="J31" s="141"/>
      <c r="K31" s="141"/>
      <c r="L31" s="141"/>
      <c r="M31" s="141"/>
      <c r="N31" s="141"/>
      <c r="O31" s="141"/>
      <c r="P31" s="141"/>
      <c r="Q31" s="138"/>
      <c r="R31" s="138"/>
      <c r="S31" s="138"/>
      <c r="T31" s="189"/>
      <c r="U31" s="141"/>
      <c r="V31" s="141"/>
      <c r="W31" s="141"/>
      <c r="X31" s="141"/>
      <c r="Y31" s="141"/>
      <c r="Z31" s="141"/>
      <c r="AA31" s="141"/>
      <c r="AB31" s="138"/>
      <c r="AC31" s="141"/>
      <c r="AD31" s="142"/>
      <c r="AE31" s="163"/>
      <c r="AF31" s="141"/>
      <c r="AG31" s="141"/>
      <c r="AH31" s="141"/>
      <c r="AI31" s="141"/>
      <c r="AJ31" s="141"/>
      <c r="AK31" s="141"/>
      <c r="AL31" s="141"/>
      <c r="AM31" s="141"/>
      <c r="AN31" s="141"/>
      <c r="AO31" s="138"/>
      <c r="AP31" s="138"/>
      <c r="AQ31" s="138"/>
      <c r="AR31" s="141"/>
      <c r="AS31" s="141"/>
      <c r="AT31" s="141"/>
      <c r="AU31" s="141"/>
      <c r="AV31" s="141"/>
      <c r="AW31" s="141"/>
      <c r="AX31" s="142"/>
      <c r="AY31" s="42"/>
    </row>
    <row r="32" spans="1:51" ht="15" customHeight="1">
      <c r="A32" s="40"/>
      <c r="B32" s="609" t="str">
        <f>IF(NOT(ISBLANK(I32)),MAX($B$6:B31)+1,"")</f>
        <v/>
      </c>
      <c r="C32" s="610"/>
      <c r="D32" s="157"/>
      <c r="E32" s="81"/>
      <c r="F32" s="81"/>
      <c r="G32" s="81"/>
      <c r="H32" s="82"/>
      <c r="I32" s="157"/>
      <c r="J32" s="81"/>
      <c r="K32" s="81"/>
      <c r="L32" s="81"/>
      <c r="M32" s="81"/>
      <c r="N32" s="81"/>
      <c r="O32" s="81"/>
      <c r="P32" s="81"/>
      <c r="Q32" s="91"/>
      <c r="R32" s="91"/>
      <c r="S32" s="91"/>
      <c r="T32" s="158"/>
      <c r="U32" s="81"/>
      <c r="V32" s="81"/>
      <c r="W32" s="81"/>
      <c r="X32" s="81"/>
      <c r="Y32" s="81"/>
      <c r="Z32" s="81"/>
      <c r="AA32" s="81"/>
      <c r="AB32" s="91"/>
      <c r="AC32" s="81"/>
      <c r="AD32" s="82"/>
      <c r="AE32" s="157"/>
      <c r="AF32" s="81"/>
      <c r="AG32" s="81"/>
      <c r="AH32" s="81"/>
      <c r="AI32" s="81"/>
      <c r="AJ32" s="81"/>
      <c r="AK32" s="81"/>
      <c r="AL32" s="81"/>
      <c r="AM32" s="81"/>
      <c r="AN32" s="81"/>
      <c r="AO32" s="91"/>
      <c r="AP32" s="91"/>
      <c r="AQ32" s="91"/>
      <c r="AR32" s="81"/>
      <c r="AS32" s="81"/>
      <c r="AT32" s="81"/>
      <c r="AU32" s="81"/>
      <c r="AV32" s="81"/>
      <c r="AW32" s="81"/>
      <c r="AX32" s="82"/>
      <c r="AY32" s="42"/>
    </row>
    <row r="33" spans="1:51" ht="15" customHeight="1" thickBot="1">
      <c r="A33" s="92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5"/>
      <c r="AE33" s="84"/>
      <c r="AF33" s="84"/>
      <c r="AG33" s="84"/>
      <c r="AH33" s="84"/>
      <c r="AI33" s="84"/>
      <c r="AJ33" s="84"/>
      <c r="AK33" s="84"/>
      <c r="AL33" s="85"/>
      <c r="AM33" s="84"/>
      <c r="AN33" s="84"/>
      <c r="AO33" s="86"/>
      <c r="AP33" s="86"/>
      <c r="AQ33" s="86"/>
      <c r="AR33" s="84"/>
      <c r="AS33" s="84"/>
      <c r="AT33" s="84"/>
      <c r="AU33" s="84"/>
      <c r="AV33" s="84"/>
      <c r="AW33" s="84"/>
      <c r="AX33" s="84"/>
      <c r="AY33" s="129"/>
    </row>
  </sheetData>
  <mergeCells count="47">
    <mergeCell ref="AT1:AU1"/>
    <mergeCell ref="B4:C5"/>
    <mergeCell ref="B32:C32"/>
    <mergeCell ref="AV1:AY1"/>
    <mergeCell ref="A2:E2"/>
    <mergeCell ref="F2:X2"/>
    <mergeCell ref="AO2:AP2"/>
    <mergeCell ref="AQ2:AS2"/>
    <mergeCell ref="AT2:AU2"/>
    <mergeCell ref="AV2:AY2"/>
    <mergeCell ref="A1:E1"/>
    <mergeCell ref="F1:X1"/>
    <mergeCell ref="Y1:AA2"/>
    <mergeCell ref="AB1:AN2"/>
    <mergeCell ref="AO1:AP1"/>
    <mergeCell ref="AQ1:AS1"/>
    <mergeCell ref="B6:C6"/>
    <mergeCell ref="B7:C7"/>
    <mergeCell ref="B12:C12"/>
    <mergeCell ref="B13:C13"/>
    <mergeCell ref="B31:C31"/>
    <mergeCell ref="B29:C29"/>
    <mergeCell ref="B30:C30"/>
    <mergeCell ref="B23:C23"/>
    <mergeCell ref="B17:C17"/>
    <mergeCell ref="B21:C21"/>
    <mergeCell ref="B11:C11"/>
    <mergeCell ref="B16:C16"/>
    <mergeCell ref="B26:C26"/>
    <mergeCell ref="B27:C27"/>
    <mergeCell ref="B28:C28"/>
    <mergeCell ref="AE4:AX5"/>
    <mergeCell ref="I4:AD4"/>
    <mergeCell ref="T5:AD5"/>
    <mergeCell ref="B24:C24"/>
    <mergeCell ref="B25:C25"/>
    <mergeCell ref="B18:C18"/>
    <mergeCell ref="B19:C19"/>
    <mergeCell ref="B20:C20"/>
    <mergeCell ref="B8:C8"/>
    <mergeCell ref="B9:C9"/>
    <mergeCell ref="D4:H5"/>
    <mergeCell ref="I5:S5"/>
    <mergeCell ref="B10:C10"/>
    <mergeCell ref="B22:C22"/>
    <mergeCell ref="B14:C14"/>
    <mergeCell ref="B15:C15"/>
  </mergeCells>
  <phoneticPr fontId="46"/>
  <dataValidations count="2">
    <dataValidation imeMode="off" allowBlank="1" showInputMessage="1" showErrorMessage="1" sqref="D6:H32 T6:AA32" xr:uid="{00000000-0002-0000-0300-000000000000}"/>
    <dataValidation imeMode="hiragana" allowBlank="1" showInputMessage="1" showErrorMessage="1" sqref="AR6:AX32 I6:P32 AC6:AN32" xr:uid="{00000000-0002-0000-03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G1259"/>
  <sheetViews>
    <sheetView workbookViewId="0">
      <selection sqref="A1:E1"/>
    </sheetView>
    <sheetView workbookViewId="1">
      <selection sqref="A1:E1"/>
    </sheetView>
  </sheetViews>
  <sheetFormatPr defaultColWidth="2.7109375" defaultRowHeight="15" outlineLevelRow="1"/>
  <cols>
    <col min="1" max="27" width="2.7109375" style="39"/>
    <col min="28" max="28" width="2.7109375" style="39" customWidth="1"/>
    <col min="29" max="52" width="2.7109375" style="39"/>
    <col min="53" max="53" width="2.7109375" style="41"/>
    <col min="54" max="54" width="2.7109375" style="39"/>
    <col min="55" max="55" width="2.7109375" style="41"/>
    <col min="56" max="56" width="2.7109375" style="159"/>
    <col min="57" max="114" width="2.7109375" style="39"/>
    <col min="115" max="115" width="3.42578125" style="39" bestFit="1" customWidth="1"/>
    <col min="116" max="16384" width="2.7109375" style="39"/>
  </cols>
  <sheetData>
    <row r="1" spans="1:85" s="34" customFormat="1" ht="18" customHeight="1">
      <c r="A1" s="595" t="s">
        <v>22</v>
      </c>
      <c r="B1" s="596"/>
      <c r="C1" s="596"/>
      <c r="D1" s="596"/>
      <c r="E1" s="597"/>
      <c r="F1" s="592" t="str">
        <f>IF(NOT(ISBLANK(表紙!N16)),表紙!N16,"")</f>
        <v>縦横断システム</v>
      </c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4"/>
      <c r="Y1" s="632" t="s">
        <v>65</v>
      </c>
      <c r="Z1" s="633"/>
      <c r="AA1" s="633"/>
      <c r="AB1" s="693" t="s">
        <v>69</v>
      </c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575" t="s">
        <v>32</v>
      </c>
      <c r="AP1" s="576"/>
      <c r="AQ1" s="699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  <c r="BA1" s="148"/>
      <c r="BC1" s="148"/>
      <c r="BD1" s="190"/>
    </row>
    <row r="2" spans="1:85" s="34" customFormat="1" ht="18" customHeight="1" thickBot="1">
      <c r="A2" s="598" t="s">
        <v>41</v>
      </c>
      <c r="B2" s="599"/>
      <c r="C2" s="599"/>
      <c r="D2" s="599"/>
      <c r="E2" s="600"/>
      <c r="F2" s="589" t="str">
        <f>表紙!$L$9</f>
        <v>データベース設計書</v>
      </c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1"/>
      <c r="Y2" s="634"/>
      <c r="Z2" s="635"/>
      <c r="AA2" s="635"/>
      <c r="AB2" s="696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  <c r="AN2" s="698"/>
      <c r="AO2" s="601" t="s">
        <v>181</v>
      </c>
      <c r="AP2" s="602"/>
      <c r="AQ2" s="692" t="s">
        <v>247</v>
      </c>
      <c r="AR2" s="640"/>
      <c r="AS2" s="641"/>
      <c r="AT2" s="628" t="s">
        <v>31</v>
      </c>
      <c r="AU2" s="629"/>
      <c r="AV2" s="630">
        <v>44608</v>
      </c>
      <c r="AW2" s="630"/>
      <c r="AX2" s="630"/>
      <c r="AY2" s="631"/>
      <c r="BA2" s="148"/>
      <c r="BC2" s="148"/>
      <c r="BD2" s="190"/>
    </row>
    <row r="3" spans="1:85" ht="15" customHeight="1">
      <c r="A3" s="40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R3" s="41"/>
      <c r="AS3" s="41"/>
      <c r="AT3" s="41"/>
      <c r="AU3" s="41"/>
      <c r="AV3" s="41"/>
      <c r="AW3" s="41"/>
      <c r="AX3" s="41"/>
      <c r="AY3" s="42"/>
      <c r="BD3" s="190"/>
      <c r="BE3" s="34"/>
      <c r="BF3" s="34"/>
      <c r="BG3" s="34"/>
      <c r="BH3" s="34"/>
    </row>
    <row r="4" spans="1:85" ht="15" customHeight="1">
      <c r="A4" s="40"/>
      <c r="B4" s="642" t="s">
        <v>29</v>
      </c>
      <c r="C4" s="620"/>
      <c r="D4" s="643" t="s">
        <v>68</v>
      </c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7"/>
      <c r="AA4" s="642" t="s">
        <v>62</v>
      </c>
      <c r="AB4" s="619"/>
      <c r="AC4" s="619"/>
      <c r="AD4" s="619"/>
      <c r="AE4" s="619"/>
      <c r="AF4" s="619"/>
      <c r="AG4" s="619"/>
      <c r="AH4" s="619"/>
      <c r="AI4" s="619"/>
      <c r="AJ4" s="619"/>
      <c r="AK4" s="619"/>
      <c r="AL4" s="619"/>
      <c r="AM4" s="619"/>
      <c r="AN4" s="619"/>
      <c r="AO4" s="619"/>
      <c r="AP4" s="619"/>
      <c r="AQ4" s="619"/>
      <c r="AR4" s="619"/>
      <c r="AS4" s="619"/>
      <c r="AT4" s="619"/>
      <c r="AU4" s="619"/>
      <c r="AV4" s="619"/>
      <c r="AW4" s="619"/>
      <c r="AX4" s="620"/>
      <c r="AY4" s="42"/>
      <c r="BD4" s="191"/>
    </row>
    <row r="5" spans="1:85" ht="15" customHeight="1">
      <c r="A5" s="40"/>
      <c r="B5" s="621"/>
      <c r="C5" s="623"/>
      <c r="D5" s="613" t="s">
        <v>5</v>
      </c>
      <c r="E5" s="614"/>
      <c r="F5" s="614"/>
      <c r="G5" s="614"/>
      <c r="H5" s="614"/>
      <c r="I5" s="614"/>
      <c r="J5" s="614"/>
      <c r="K5" s="614"/>
      <c r="L5" s="614"/>
      <c r="M5" s="614"/>
      <c r="N5" s="614"/>
      <c r="O5" s="615" t="s">
        <v>4</v>
      </c>
      <c r="P5" s="703"/>
      <c r="Q5" s="703"/>
      <c r="R5" s="703"/>
      <c r="S5" s="703"/>
      <c r="T5" s="703"/>
      <c r="U5" s="703"/>
      <c r="V5" s="703"/>
      <c r="W5" s="703"/>
      <c r="X5" s="703"/>
      <c r="Y5" s="703"/>
      <c r="Z5" s="704"/>
      <c r="AA5" s="621"/>
      <c r="AB5" s="622"/>
      <c r="AC5" s="622"/>
      <c r="AD5" s="622"/>
      <c r="AE5" s="622"/>
      <c r="AF5" s="622"/>
      <c r="AG5" s="622"/>
      <c r="AH5" s="622"/>
      <c r="AI5" s="622"/>
      <c r="AJ5" s="622"/>
      <c r="AK5" s="622"/>
      <c r="AL5" s="622"/>
      <c r="AM5" s="622"/>
      <c r="AN5" s="622"/>
      <c r="AO5" s="622"/>
      <c r="AP5" s="622"/>
      <c r="AQ5" s="622"/>
      <c r="AR5" s="622"/>
      <c r="AS5" s="622"/>
      <c r="AT5" s="622"/>
      <c r="AU5" s="622"/>
      <c r="AV5" s="622"/>
      <c r="AW5" s="622"/>
      <c r="AX5" s="623"/>
      <c r="AY5" s="42"/>
      <c r="BD5" s="191"/>
    </row>
    <row r="6" spans="1:85" ht="15" customHeight="1">
      <c r="A6" s="40"/>
      <c r="B6" s="700">
        <v>1</v>
      </c>
      <c r="C6" s="701"/>
      <c r="D6" s="664" t="str">
        <f>IF(ISERROR(VLOOKUP(B6,ビュー一覧!$B$6:$T$100,8,FALSE)),"",VLOOKUP(B6,ビュー一覧!$B$6:$T$100,8,FALSE))</f>
        <v/>
      </c>
      <c r="E6" s="665"/>
      <c r="F6" s="665"/>
      <c r="G6" s="665"/>
      <c r="H6" s="665"/>
      <c r="I6" s="665"/>
      <c r="J6" s="665"/>
      <c r="K6" s="665"/>
      <c r="L6" s="665"/>
      <c r="M6" s="665"/>
      <c r="N6" s="665"/>
      <c r="O6" s="214" t="str">
        <f>IF(ISERROR(VLOOKUP($B6,ビュー一覧!$B$6:$T$100,19,FALSE)),"",VLOOKUP($B6,ビュー一覧!$B$6:$T$100,3,FALSE)&amp;"."&amp;VLOOKUP($B6,ビュー一覧!$B$6:$T$100,19,FALSE))</f>
        <v/>
      </c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6"/>
      <c r="AA6" s="666" t="str">
        <f>IF(ISERROR(VLOOKUP($B6,ビュー一覧!$B$6:$AE$100,30,FALSE)),"",VLOOKUP($B6,ビュー一覧!$B$6:$AE$100,30,FALSE))</f>
        <v/>
      </c>
      <c r="AB6" s="667"/>
      <c r="AC6" s="667"/>
      <c r="AD6" s="667"/>
      <c r="AE6" s="667"/>
      <c r="AF6" s="667"/>
      <c r="AG6" s="667"/>
      <c r="AH6" s="667"/>
      <c r="AI6" s="667"/>
      <c r="AJ6" s="667"/>
      <c r="AK6" s="667"/>
      <c r="AL6" s="667"/>
      <c r="AM6" s="667"/>
      <c r="AN6" s="667"/>
      <c r="AO6" s="667"/>
      <c r="AP6" s="667"/>
      <c r="AQ6" s="667"/>
      <c r="AR6" s="667"/>
      <c r="AS6" s="667"/>
      <c r="AT6" s="667"/>
      <c r="AU6" s="667"/>
      <c r="AV6" s="667"/>
      <c r="AW6" s="667"/>
      <c r="AX6" s="668"/>
      <c r="AY6" s="42"/>
      <c r="BD6" s="257" t="str">
        <f>IF($O6&lt;&gt;"","CREATE VIEW "&amp;$O6&amp;" AS ","")</f>
        <v/>
      </c>
      <c r="BE6" s="256"/>
      <c r="BF6" s="256"/>
      <c r="BG6" s="256"/>
      <c r="BH6" s="256"/>
      <c r="BI6" s="256"/>
      <c r="BJ6" s="256"/>
      <c r="BK6" s="256"/>
      <c r="BL6" s="256"/>
      <c r="BM6" s="256"/>
      <c r="BN6" s="256"/>
      <c r="BO6" s="256"/>
      <c r="BP6" s="256"/>
      <c r="BQ6" s="256"/>
      <c r="BR6" s="256"/>
      <c r="BS6" s="256"/>
      <c r="BT6" s="256"/>
      <c r="BU6" s="256"/>
      <c r="BV6" s="256"/>
      <c r="BW6" s="256"/>
      <c r="BX6" s="256"/>
      <c r="BY6" s="256"/>
      <c r="BZ6" s="256"/>
      <c r="CA6" s="256"/>
      <c r="CB6" s="256"/>
      <c r="CC6" s="256"/>
      <c r="CD6" s="256"/>
      <c r="CE6" s="256"/>
      <c r="CF6" s="256"/>
      <c r="CG6" s="256"/>
    </row>
    <row r="7" spans="1:85" outlineLevel="1">
      <c r="A7" s="40"/>
      <c r="B7" s="130"/>
      <c r="C7" s="131"/>
      <c r="D7" s="669" t="s">
        <v>70</v>
      </c>
      <c r="E7" s="670"/>
      <c r="F7" s="671"/>
      <c r="G7" s="672" t="s">
        <v>92</v>
      </c>
      <c r="H7" s="673"/>
      <c r="I7" s="673"/>
      <c r="J7" s="673"/>
      <c r="K7" s="673"/>
      <c r="L7" s="673"/>
      <c r="M7" s="673"/>
      <c r="N7" s="673"/>
      <c r="O7" s="673"/>
      <c r="P7" s="673"/>
      <c r="Q7" s="673"/>
      <c r="R7" s="673"/>
      <c r="S7" s="673"/>
      <c r="T7" s="673"/>
      <c r="U7" s="673"/>
      <c r="V7" s="673"/>
      <c r="W7" s="673"/>
      <c r="X7" s="673"/>
      <c r="Y7" s="673"/>
      <c r="Z7" s="673"/>
      <c r="AA7" s="673"/>
      <c r="AB7" s="673"/>
      <c r="AC7" s="673"/>
      <c r="AD7" s="673"/>
      <c r="AE7" s="673"/>
      <c r="AF7" s="673"/>
      <c r="AG7" s="673"/>
      <c r="AH7" s="673"/>
      <c r="AI7" s="673"/>
      <c r="AJ7" s="673"/>
      <c r="AK7" s="673"/>
      <c r="AL7" s="675" t="s">
        <v>93</v>
      </c>
      <c r="AM7" s="673"/>
      <c r="AN7" s="673"/>
      <c r="AO7" s="673"/>
      <c r="AP7" s="673"/>
      <c r="AQ7" s="673"/>
      <c r="AR7" s="673"/>
      <c r="AS7" s="673"/>
      <c r="AT7" s="673"/>
      <c r="AU7" s="673"/>
      <c r="AV7" s="673"/>
      <c r="AW7" s="673"/>
      <c r="AX7" s="676"/>
      <c r="AY7" s="42"/>
      <c r="BD7" s="258" t="s">
        <v>8707</v>
      </c>
    </row>
    <row r="8" spans="1:85" ht="15" customHeight="1" outlineLevel="1">
      <c r="A8" s="40"/>
      <c r="B8" s="130"/>
      <c r="C8" s="131"/>
      <c r="D8" s="656"/>
      <c r="E8" s="657"/>
      <c r="F8" s="658"/>
      <c r="G8" s="164" t="s">
        <v>8620</v>
      </c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89"/>
      <c r="X8" s="89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65" t="s">
        <v>8615</v>
      </c>
      <c r="AM8" s="132"/>
      <c r="AN8" s="132"/>
      <c r="AO8" s="132"/>
      <c r="AP8" s="132"/>
      <c r="AQ8" s="132"/>
      <c r="AR8" s="132"/>
      <c r="AS8" s="132"/>
      <c r="AT8" s="132"/>
      <c r="AU8" s="132"/>
      <c r="AV8" s="132"/>
      <c r="AW8" s="132"/>
      <c r="AX8" s="134"/>
      <c r="AY8" s="42"/>
      <c r="BD8" s="258" t="str">
        <f>IF($D9&lt;&gt;"",$AL8,$AL8&amp;", ")</f>
        <v xml:space="preserve">TBL_A.data_id, </v>
      </c>
      <c r="CA8" s="160"/>
    </row>
    <row r="9" spans="1:85" ht="15" customHeight="1" outlineLevel="1">
      <c r="A9" s="40"/>
      <c r="B9" s="130"/>
      <c r="C9" s="131"/>
      <c r="D9" s="179"/>
      <c r="E9" s="180"/>
      <c r="F9" s="181"/>
      <c r="G9" s="164" t="s">
        <v>8621</v>
      </c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90"/>
      <c r="X9" s="90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65" t="s">
        <v>8614</v>
      </c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4"/>
      <c r="AY9" s="42"/>
      <c r="BD9" s="258" t="str">
        <f>IF($D11&lt;&gt;"",$AL9,$AL9&amp;", ")</f>
        <v>TBL_A.buhin_no</v>
      </c>
      <c r="CA9" s="160"/>
    </row>
    <row r="10" spans="1:85" ht="15" customHeight="1" outlineLevel="1">
      <c r="A10" s="40"/>
      <c r="B10" s="130"/>
      <c r="C10" s="131"/>
      <c r="D10" s="179"/>
      <c r="E10" s="180"/>
      <c r="F10" s="181"/>
      <c r="G10" s="164" t="s">
        <v>8782</v>
      </c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90"/>
      <c r="X10" s="90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65" t="s">
        <v>8783</v>
      </c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4"/>
      <c r="AY10" s="42"/>
      <c r="BD10" s="258" t="str">
        <f>IF($D12&lt;&gt;"",$AL10,$AL10&amp;", ")</f>
        <v>TBL_A.coefficient</v>
      </c>
      <c r="CA10" s="160"/>
    </row>
    <row r="11" spans="1:85" ht="15" customHeight="1" outlineLevel="1">
      <c r="A11" s="40"/>
      <c r="B11" s="130"/>
      <c r="C11" s="131"/>
      <c r="D11" s="705" t="s">
        <v>8612</v>
      </c>
      <c r="E11" s="706"/>
      <c r="F11" s="707"/>
      <c r="G11" s="164" t="s">
        <v>8619</v>
      </c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78"/>
      <c r="V11" s="78"/>
      <c r="W11" s="78"/>
      <c r="X11" s="78"/>
      <c r="Y11" s="78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243" t="s">
        <v>8616</v>
      </c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131"/>
      <c r="AY11" s="42"/>
      <c r="BD11" s="258" t="s">
        <v>8708</v>
      </c>
      <c r="BZ11" s="160"/>
      <c r="CA11" s="160"/>
    </row>
    <row r="12" spans="1:85" ht="15" customHeight="1" outlineLevel="1">
      <c r="A12" s="40"/>
      <c r="B12" s="130"/>
      <c r="C12" s="131"/>
      <c r="D12" s="686" t="s">
        <v>72</v>
      </c>
      <c r="E12" s="687"/>
      <c r="F12" s="688"/>
      <c r="G12" s="164" t="s">
        <v>8622</v>
      </c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56"/>
      <c r="X12" s="156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67" t="s">
        <v>8618</v>
      </c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2"/>
      <c r="AY12" s="42"/>
      <c r="BD12" s="258" t="str">
        <f>"WHERE "&amp;$AL12</f>
        <v>WHERE TBL_A.delete_date IS NULL</v>
      </c>
    </row>
    <row r="13" spans="1:85" ht="15" customHeight="1">
      <c r="A13" s="40"/>
      <c r="B13" s="135"/>
      <c r="C13" s="135"/>
      <c r="D13" s="153"/>
      <c r="E13" s="153"/>
      <c r="F13" s="153"/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6"/>
      <c r="AP13" s="136"/>
      <c r="AQ13" s="136"/>
      <c r="AR13" s="135"/>
      <c r="AS13" s="135"/>
      <c r="AT13" s="135"/>
      <c r="AU13" s="135"/>
      <c r="AV13" s="135"/>
      <c r="AW13" s="135"/>
      <c r="AX13" s="135"/>
      <c r="AY13" s="42"/>
      <c r="BD13" s="191"/>
    </row>
    <row r="14" spans="1:85" ht="15" customHeight="1">
      <c r="A14" s="40"/>
      <c r="B14" s="662">
        <f>MAX(B$6:B13)+1</f>
        <v>2</v>
      </c>
      <c r="C14" s="663"/>
      <c r="D14" s="664" t="str">
        <f>IF(ISERROR(VLOOKUP(B14,ビュー一覧!$B$6:$T$100,8,FALSE)),"",VLOOKUP(B14,ビュー一覧!$B$6:$T$100,8,FALSE))</f>
        <v/>
      </c>
      <c r="E14" s="665"/>
      <c r="F14" s="665"/>
      <c r="G14" s="665"/>
      <c r="H14" s="665"/>
      <c r="I14" s="665"/>
      <c r="J14" s="665"/>
      <c r="K14" s="665"/>
      <c r="L14" s="665"/>
      <c r="M14" s="665"/>
      <c r="N14" s="665"/>
      <c r="O14" s="214" t="str">
        <f>IF(ISERROR(VLOOKUP($B14,ビュー一覧!$B$6:$T$100,19,FALSE)),"",VLOOKUP($B14,ビュー一覧!$B$6:$T$100,3,FALSE)&amp;"."&amp;VLOOKUP($B14,ビュー一覧!$B$6:$T$100,19,FALSE))</f>
        <v/>
      </c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6"/>
      <c r="AA14" s="666" t="str">
        <f>IF(ISERROR(VLOOKUP($B14,ビュー一覧!$B$6:$AE$100,30,FALSE)),"",VLOOKUP($B14,ビュー一覧!$B$6:$AE$100,30,FALSE))</f>
        <v/>
      </c>
      <c r="AB14" s="667"/>
      <c r="AC14" s="667"/>
      <c r="AD14" s="667"/>
      <c r="AE14" s="667"/>
      <c r="AF14" s="667"/>
      <c r="AG14" s="667"/>
      <c r="AH14" s="667"/>
      <c r="AI14" s="667"/>
      <c r="AJ14" s="667"/>
      <c r="AK14" s="667"/>
      <c r="AL14" s="667"/>
      <c r="AM14" s="667"/>
      <c r="AN14" s="667"/>
      <c r="AO14" s="667"/>
      <c r="AP14" s="667"/>
      <c r="AQ14" s="667"/>
      <c r="AR14" s="667"/>
      <c r="AS14" s="667"/>
      <c r="AT14" s="667"/>
      <c r="AU14" s="667"/>
      <c r="AV14" s="667"/>
      <c r="AW14" s="667"/>
      <c r="AX14" s="668"/>
      <c r="AY14" s="42"/>
      <c r="BD14" s="257" t="str">
        <f>IF($O14&lt;&gt;"","CREATE VIEW "&amp;SUBSTITUTE($O14,"UPK.","")&amp;" AS ","")</f>
        <v/>
      </c>
      <c r="BE14" s="256"/>
      <c r="BF14" s="256"/>
      <c r="BG14" s="256"/>
      <c r="BH14" s="256"/>
      <c r="BI14" s="256"/>
      <c r="BJ14" s="256"/>
      <c r="BK14" s="256"/>
      <c r="BL14" s="256"/>
      <c r="BM14" s="256"/>
      <c r="BN14" s="256"/>
      <c r="BO14" s="256"/>
      <c r="BP14" s="256"/>
      <c r="BQ14" s="256"/>
      <c r="BR14" s="256"/>
      <c r="BS14" s="256"/>
      <c r="BT14" s="256"/>
      <c r="BU14" s="256"/>
      <c r="BV14" s="256"/>
      <c r="BW14" s="256"/>
      <c r="BX14" s="256"/>
      <c r="BY14" s="256"/>
      <c r="BZ14" s="256"/>
      <c r="CA14" s="256"/>
      <c r="CB14" s="256"/>
      <c r="CC14" s="256"/>
      <c r="CD14" s="256"/>
      <c r="CE14" s="256"/>
      <c r="CF14" s="256"/>
      <c r="CG14" s="256"/>
    </row>
    <row r="15" spans="1:85" hidden="1" outlineLevel="1">
      <c r="A15" s="40"/>
      <c r="B15" s="130"/>
      <c r="C15" s="131"/>
      <c r="D15" s="669" t="s">
        <v>70</v>
      </c>
      <c r="E15" s="670"/>
      <c r="F15" s="671"/>
      <c r="G15" s="672" t="s">
        <v>92</v>
      </c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673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674"/>
      <c r="AL15" s="675" t="s">
        <v>93</v>
      </c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6"/>
      <c r="AY15" s="42"/>
      <c r="BD15" s="258" t="s">
        <v>8707</v>
      </c>
    </row>
    <row r="16" spans="1:85" ht="15" hidden="1" customHeight="1" outlineLevel="1">
      <c r="A16" s="40"/>
      <c r="B16" s="130"/>
      <c r="C16" s="131"/>
      <c r="D16" s="656"/>
      <c r="E16" s="657"/>
      <c r="F16" s="658"/>
      <c r="G16" s="164" t="s">
        <v>8623</v>
      </c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75"/>
      <c r="X16" s="75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08" t="s">
        <v>8613</v>
      </c>
      <c r="AM16" s="132"/>
      <c r="AN16" s="132"/>
      <c r="AO16" s="132"/>
      <c r="AP16" s="132"/>
      <c r="AQ16" s="75"/>
      <c r="AR16" s="132"/>
      <c r="AS16" s="132"/>
      <c r="AT16" s="132"/>
      <c r="AU16" s="132"/>
      <c r="AV16" s="132"/>
      <c r="AW16" s="132"/>
      <c r="AX16" s="134"/>
      <c r="AY16" s="42"/>
      <c r="BD16" s="258" t="str">
        <f>IF($D17&lt;&gt;"",$AL16,$AL16&amp;", ")</f>
        <v xml:space="preserve">TBL_A.data_id, </v>
      </c>
      <c r="BZ16" s="160"/>
      <c r="CA16" s="160"/>
    </row>
    <row r="17" spans="1:85" ht="15" hidden="1" customHeight="1" outlineLevel="1">
      <c r="A17" s="40"/>
      <c r="B17" s="130"/>
      <c r="C17" s="131"/>
      <c r="D17" s="179"/>
      <c r="E17" s="180"/>
      <c r="F17" s="181"/>
      <c r="G17" s="164" t="s">
        <v>8624</v>
      </c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78"/>
      <c r="X17" s="78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65" t="s">
        <v>8614</v>
      </c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4"/>
      <c r="AY17" s="42"/>
      <c r="BD17" s="258" t="str">
        <f>IF($D18&lt;&gt;"",$AL17,$AL17&amp;", ")</f>
        <v>TBL_A.buhin_no</v>
      </c>
      <c r="BZ17" s="160"/>
      <c r="CA17" s="160"/>
    </row>
    <row r="18" spans="1:85" ht="15" hidden="1" customHeight="1" outlineLevel="1">
      <c r="A18" s="40"/>
      <c r="B18" s="130"/>
      <c r="C18" s="131"/>
      <c r="D18" s="705" t="s">
        <v>8612</v>
      </c>
      <c r="E18" s="706"/>
      <c r="F18" s="707"/>
      <c r="G18" s="164" t="s">
        <v>8625</v>
      </c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41"/>
      <c r="X18" s="141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243" t="s">
        <v>8617</v>
      </c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131"/>
      <c r="AY18" s="42"/>
      <c r="BD18" s="258" t="s">
        <v>8709</v>
      </c>
      <c r="BZ18" s="160"/>
      <c r="CA18" s="160"/>
    </row>
    <row r="19" spans="1:85" ht="15" hidden="1" customHeight="1" outlineLevel="1">
      <c r="A19" s="40"/>
      <c r="B19" s="130"/>
      <c r="C19" s="131"/>
      <c r="D19" s="683" t="s">
        <v>72</v>
      </c>
      <c r="E19" s="684"/>
      <c r="F19" s="685"/>
      <c r="G19" s="104" t="s">
        <v>8626</v>
      </c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81"/>
      <c r="X19" s="81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158" t="s">
        <v>8618</v>
      </c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2"/>
      <c r="AY19" s="185"/>
      <c r="BD19" s="258" t="str">
        <f>"WHERE "&amp;$AL19</f>
        <v>WHERE TBL_A.delete_date IS NULL</v>
      </c>
    </row>
    <row r="20" spans="1:85" ht="15" customHeight="1" collapsed="1">
      <c r="A20" s="40"/>
      <c r="B20" s="135"/>
      <c r="C20" s="135"/>
      <c r="D20" s="153"/>
      <c r="E20" s="153"/>
      <c r="F20" s="153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6"/>
      <c r="AP20" s="136"/>
      <c r="AQ20" s="136"/>
      <c r="AR20" s="135"/>
      <c r="AS20" s="135"/>
      <c r="AT20" s="135"/>
      <c r="AU20" s="135"/>
      <c r="AV20" s="135"/>
      <c r="AW20" s="135"/>
      <c r="AX20" s="135"/>
      <c r="AY20" s="42"/>
      <c r="BD20" s="191"/>
    </row>
    <row r="21" spans="1:85" ht="15" customHeight="1">
      <c r="A21" s="40"/>
      <c r="B21" s="662">
        <f>MAX(B$6:B20)+1</f>
        <v>3</v>
      </c>
      <c r="C21" s="663"/>
      <c r="D21" s="664" t="str">
        <f>IF(ISERROR(VLOOKUP(B21,ビュー一覧!$B$6:$T$100,8,FALSE)),"",VLOOKUP(B21,ビュー一覧!$B$6:$T$100,8,FALSE))</f>
        <v/>
      </c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214" t="str">
        <f>IF(ISERROR(VLOOKUP($B21,ビュー一覧!$B$6:$T$100,19,FALSE)),"",VLOOKUP($B21,ビュー一覧!$B$6:$T$100,3,FALSE)&amp;"."&amp;VLOOKUP($B21,ビュー一覧!$B$6:$T$100,19,FALSE))</f>
        <v/>
      </c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6"/>
      <c r="AA21" s="666" t="str">
        <f>IF(ISERROR(VLOOKUP($B21,ビュー一覧!$B$6:$AE$100,30,FALSE)),"",VLOOKUP($B21,ビュー一覧!$B$6:$AE$100,30,FALSE))</f>
        <v/>
      </c>
      <c r="AB21" s="667"/>
      <c r="AC21" s="667"/>
      <c r="AD21" s="667"/>
      <c r="AE21" s="667"/>
      <c r="AF21" s="667"/>
      <c r="AG21" s="667"/>
      <c r="AH21" s="667"/>
      <c r="AI21" s="667"/>
      <c r="AJ21" s="667"/>
      <c r="AK21" s="667"/>
      <c r="AL21" s="667"/>
      <c r="AM21" s="667"/>
      <c r="AN21" s="667"/>
      <c r="AO21" s="667"/>
      <c r="AP21" s="667"/>
      <c r="AQ21" s="667"/>
      <c r="AR21" s="667"/>
      <c r="AS21" s="667"/>
      <c r="AT21" s="667"/>
      <c r="AU21" s="667"/>
      <c r="AV21" s="667"/>
      <c r="AW21" s="667"/>
      <c r="AX21" s="668"/>
      <c r="AY21" s="42"/>
      <c r="BD21" s="257" t="str">
        <f>IF($O21&lt;&gt;"","CREATE VIEW "&amp;SUBSTITUTE($O21,"UPK.","")&amp;" AS ","")</f>
        <v/>
      </c>
      <c r="BE21" s="256"/>
      <c r="BF21" s="256"/>
      <c r="BG21" s="256"/>
      <c r="BH21" s="256"/>
      <c r="BI21" s="256"/>
      <c r="BJ21" s="256"/>
      <c r="BK21" s="256"/>
      <c r="BL21" s="256"/>
      <c r="BM21" s="256"/>
      <c r="BN21" s="256"/>
      <c r="BO21" s="256"/>
      <c r="BP21" s="256"/>
      <c r="BQ21" s="256"/>
      <c r="BR21" s="256"/>
      <c r="BS21" s="256"/>
      <c r="BT21" s="256"/>
      <c r="BU21" s="256"/>
      <c r="BV21" s="256"/>
      <c r="BW21" s="256"/>
      <c r="BX21" s="256"/>
      <c r="BY21" s="256"/>
      <c r="BZ21" s="256"/>
      <c r="CA21" s="256"/>
      <c r="CB21" s="256"/>
      <c r="CC21" s="256"/>
      <c r="CD21" s="256"/>
      <c r="CE21" s="256"/>
      <c r="CF21" s="256"/>
      <c r="CG21" s="256"/>
    </row>
    <row r="22" spans="1:85" outlineLevel="1">
      <c r="A22" s="40"/>
      <c r="B22" s="130"/>
      <c r="C22" s="131"/>
      <c r="D22" s="669" t="s">
        <v>70</v>
      </c>
      <c r="E22" s="670"/>
      <c r="F22" s="671"/>
      <c r="G22" s="672" t="s">
        <v>92</v>
      </c>
      <c r="H22" s="673"/>
      <c r="I22" s="673"/>
      <c r="J22" s="673"/>
      <c r="K22" s="673"/>
      <c r="L22" s="673"/>
      <c r="M22" s="673"/>
      <c r="N22" s="673"/>
      <c r="O22" s="673"/>
      <c r="P22" s="673"/>
      <c r="Q22" s="673"/>
      <c r="R22" s="673"/>
      <c r="S22" s="673"/>
      <c r="T22" s="673"/>
      <c r="U22" s="673"/>
      <c r="V22" s="673"/>
      <c r="W22" s="673"/>
      <c r="X22" s="673"/>
      <c r="Y22" s="673"/>
      <c r="Z22" s="673"/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674"/>
      <c r="AL22" s="675" t="s">
        <v>93</v>
      </c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6"/>
      <c r="AY22" s="42"/>
      <c r="BD22" s="258" t="s">
        <v>8707</v>
      </c>
    </row>
    <row r="23" spans="1:85" ht="15" customHeight="1" outlineLevel="1">
      <c r="A23" s="40"/>
      <c r="B23" s="130"/>
      <c r="C23" s="131"/>
      <c r="D23" s="179"/>
      <c r="E23" s="180"/>
      <c r="F23" s="181"/>
      <c r="G23" s="164" t="s">
        <v>8649</v>
      </c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90"/>
      <c r="X23" s="90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64"/>
      <c r="AJ23" s="132"/>
      <c r="AK23" s="132"/>
      <c r="AL23" s="165" t="s">
        <v>8652</v>
      </c>
      <c r="AM23" s="132"/>
      <c r="AN23" s="132"/>
      <c r="AO23" s="132"/>
      <c r="AP23" s="133"/>
      <c r="AQ23" s="132"/>
      <c r="AR23" s="132"/>
      <c r="AS23" s="132"/>
      <c r="AT23" s="132"/>
      <c r="AU23" s="132"/>
      <c r="AV23" s="132"/>
      <c r="AW23" s="132"/>
      <c r="AX23" s="134"/>
      <c r="AY23" s="42"/>
      <c r="BD23" s="258" t="str">
        <f>IF($D24&lt;&gt;"",$AL23,$AL23&amp;", ")</f>
        <v xml:space="preserve">TBL_A.buno_id, </v>
      </c>
      <c r="BZ23" s="160"/>
      <c r="CA23" s="160"/>
    </row>
    <row r="24" spans="1:85" ht="15" customHeight="1" outlineLevel="1">
      <c r="A24" s="40"/>
      <c r="B24" s="130"/>
      <c r="C24" s="131"/>
      <c r="D24" s="179"/>
      <c r="E24" s="180"/>
      <c r="F24" s="181"/>
      <c r="G24" s="164" t="s">
        <v>8650</v>
      </c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90"/>
      <c r="X24" s="90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64"/>
      <c r="AJ24" s="132"/>
      <c r="AK24" s="132"/>
      <c r="AL24" s="165" t="s">
        <v>8653</v>
      </c>
      <c r="AM24" s="132"/>
      <c r="AN24" s="132"/>
      <c r="AO24" s="132"/>
      <c r="AP24" s="133"/>
      <c r="AQ24" s="132"/>
      <c r="AR24" s="132"/>
      <c r="AS24" s="132"/>
      <c r="AT24" s="132"/>
      <c r="AU24" s="132"/>
      <c r="AV24" s="132"/>
      <c r="AW24" s="132"/>
      <c r="AX24" s="134"/>
      <c r="AY24" s="42"/>
      <c r="BD24" s="258" t="str">
        <f>IF($D25&lt;&gt;"",$AL24,$AL24&amp;", ")</f>
        <v>TBL_A.k60_buno_id</v>
      </c>
      <c r="BZ24" s="160"/>
      <c r="CA24" s="160"/>
    </row>
    <row r="25" spans="1:85" ht="15" customHeight="1" outlineLevel="1">
      <c r="A25" s="40"/>
      <c r="B25" s="130"/>
      <c r="C25" s="131"/>
      <c r="D25" s="677" t="s">
        <v>8612</v>
      </c>
      <c r="E25" s="678"/>
      <c r="F25" s="679"/>
      <c r="G25" s="164" t="s">
        <v>8648</v>
      </c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41"/>
      <c r="X25" s="141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05" t="s">
        <v>8631</v>
      </c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9"/>
      <c r="AY25" s="42"/>
      <c r="BD25" s="258" t="str">
        <f>"FROM UPK.upk_k60."&amp;$AL25</f>
        <v>FROM UPK.upk_k60.k60_press_buno_link AS TBL_A</v>
      </c>
      <c r="BZ25" s="160"/>
      <c r="CA25" s="160"/>
    </row>
    <row r="26" spans="1:85" ht="15" customHeight="1" outlineLevel="1">
      <c r="A26" s="40"/>
      <c r="B26" s="130"/>
      <c r="C26" s="131"/>
      <c r="D26" s="683" t="s">
        <v>72</v>
      </c>
      <c r="E26" s="684"/>
      <c r="F26" s="685"/>
      <c r="G26" s="104" t="s">
        <v>8654</v>
      </c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81"/>
      <c r="X26" s="81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158" t="s">
        <v>8655</v>
      </c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2"/>
      <c r="AY26" s="185"/>
      <c r="BD26" s="258" t="str">
        <f>"WHERE "&amp;$AL26</f>
        <v>WHERE TBL_A.delete_date IS NULL</v>
      </c>
    </row>
    <row r="27" spans="1:85" ht="15" customHeight="1">
      <c r="A27" s="40"/>
      <c r="B27" s="135"/>
      <c r="C27" s="135"/>
      <c r="D27" s="153"/>
      <c r="E27" s="153"/>
      <c r="F27" s="153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6"/>
      <c r="AP27" s="136"/>
      <c r="AQ27" s="136"/>
      <c r="AR27" s="135"/>
      <c r="AS27" s="135"/>
      <c r="AT27" s="135"/>
      <c r="AU27" s="135"/>
      <c r="AV27" s="135"/>
      <c r="AW27" s="135"/>
      <c r="AX27" s="135"/>
      <c r="AY27" s="42"/>
      <c r="BD27" s="191"/>
    </row>
    <row r="28" spans="1:85" ht="15" customHeight="1">
      <c r="A28" s="40"/>
      <c r="B28" s="662">
        <f>MAX(B$6:B27)+1</f>
        <v>4</v>
      </c>
      <c r="C28" s="663"/>
      <c r="D28" s="664" t="str">
        <f>IF(ISERROR(VLOOKUP(B28,ビュー一覧!$B$6:$T$100,8,FALSE)),"",VLOOKUP(B28,ビュー一覧!$B$6:$T$100,8,FALSE))</f>
        <v/>
      </c>
      <c r="E28" s="665"/>
      <c r="F28" s="665"/>
      <c r="G28" s="665"/>
      <c r="H28" s="665"/>
      <c r="I28" s="665"/>
      <c r="J28" s="665"/>
      <c r="K28" s="665"/>
      <c r="L28" s="665"/>
      <c r="M28" s="665"/>
      <c r="N28" s="665"/>
      <c r="O28" s="214" t="str">
        <f>IF(ISERROR(VLOOKUP($B28,ビュー一覧!$B$6:$T$100,19,FALSE)),"",VLOOKUP($B28,ビュー一覧!$B$6:$T$100,3,FALSE)&amp;"."&amp;VLOOKUP($B28,ビュー一覧!$B$6:$T$100,19,FALSE))</f>
        <v/>
      </c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6"/>
      <c r="AA28" s="666" t="str">
        <f>IF(ISERROR(VLOOKUP($B28,ビュー一覧!$B$6:$AE$100,30,FALSE)),"",VLOOKUP($B28,ビュー一覧!$B$6:$AE$100,30,FALSE))</f>
        <v/>
      </c>
      <c r="AB28" s="667"/>
      <c r="AC28" s="667"/>
      <c r="AD28" s="667"/>
      <c r="AE28" s="667"/>
      <c r="AF28" s="667"/>
      <c r="AG28" s="667"/>
      <c r="AH28" s="667"/>
      <c r="AI28" s="667"/>
      <c r="AJ28" s="667"/>
      <c r="AK28" s="667"/>
      <c r="AL28" s="667"/>
      <c r="AM28" s="667"/>
      <c r="AN28" s="667"/>
      <c r="AO28" s="667"/>
      <c r="AP28" s="667"/>
      <c r="AQ28" s="667"/>
      <c r="AR28" s="667"/>
      <c r="AS28" s="667"/>
      <c r="AT28" s="667"/>
      <c r="AU28" s="667"/>
      <c r="AV28" s="667"/>
      <c r="AW28" s="667"/>
      <c r="AX28" s="668"/>
      <c r="AY28" s="42"/>
      <c r="BD28" s="257" t="str">
        <f>IF($O28&lt;&gt;"","CREATE VIEW "&amp;SUBSTITUTE($O28,"UPK.","")&amp;" AS ","")</f>
        <v/>
      </c>
      <c r="BE28" s="256"/>
      <c r="BF28" s="256"/>
      <c r="BG28" s="256"/>
      <c r="BH28" s="256"/>
      <c r="BI28" s="256"/>
      <c r="BJ28" s="256"/>
      <c r="BK28" s="256"/>
      <c r="BL28" s="256"/>
      <c r="BM28" s="256"/>
      <c r="BN28" s="256"/>
      <c r="BO28" s="256"/>
      <c r="BP28" s="256"/>
      <c r="BQ28" s="256"/>
      <c r="BR28" s="256"/>
      <c r="BS28" s="256"/>
      <c r="BT28" s="256"/>
      <c r="BU28" s="256"/>
      <c r="BV28" s="256"/>
      <c r="BW28" s="256"/>
      <c r="BX28" s="256"/>
      <c r="BY28" s="256"/>
      <c r="BZ28" s="256"/>
      <c r="CA28" s="256"/>
      <c r="CB28" s="256"/>
      <c r="CC28" s="256"/>
      <c r="CD28" s="256"/>
      <c r="CE28" s="256"/>
      <c r="CF28" s="256"/>
      <c r="CG28" s="256"/>
    </row>
    <row r="29" spans="1:85" outlineLevel="1">
      <c r="A29" s="40"/>
      <c r="B29" s="130"/>
      <c r="C29" s="131"/>
      <c r="D29" s="669" t="s">
        <v>70</v>
      </c>
      <c r="E29" s="670"/>
      <c r="F29" s="671"/>
      <c r="G29" s="672" t="s">
        <v>92</v>
      </c>
      <c r="H29" s="673"/>
      <c r="I29" s="673"/>
      <c r="J29" s="673"/>
      <c r="K29" s="673"/>
      <c r="L29" s="673"/>
      <c r="M29" s="673"/>
      <c r="N29" s="673"/>
      <c r="O29" s="673"/>
      <c r="P29" s="673"/>
      <c r="Q29" s="673"/>
      <c r="R29" s="673"/>
      <c r="S29" s="673"/>
      <c r="T29" s="673"/>
      <c r="U29" s="673"/>
      <c r="V29" s="673"/>
      <c r="W29" s="673"/>
      <c r="X29" s="673"/>
      <c r="Y29" s="673"/>
      <c r="Z29" s="673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4"/>
      <c r="AL29" s="675" t="s">
        <v>93</v>
      </c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6"/>
      <c r="AY29" s="42"/>
      <c r="BD29" s="258" t="s">
        <v>8707</v>
      </c>
    </row>
    <row r="30" spans="1:85" ht="15" customHeight="1" outlineLevel="1">
      <c r="A30" s="40"/>
      <c r="B30" s="130"/>
      <c r="C30" s="131"/>
      <c r="D30" s="656"/>
      <c r="E30" s="657"/>
      <c r="F30" s="658"/>
      <c r="G30" s="164" t="s">
        <v>8657</v>
      </c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89"/>
      <c r="X30" s="89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64"/>
      <c r="AJ30" s="132"/>
      <c r="AK30" s="132"/>
      <c r="AL30" s="108" t="s">
        <v>8651</v>
      </c>
      <c r="AM30" s="132"/>
      <c r="AN30" s="132"/>
      <c r="AO30" s="132"/>
      <c r="AP30" s="133"/>
      <c r="AQ30" s="75"/>
      <c r="AR30" s="132"/>
      <c r="AS30" s="132"/>
      <c r="AT30" s="132"/>
      <c r="AU30" s="132"/>
      <c r="AV30" s="132"/>
      <c r="AW30" s="132"/>
      <c r="AX30" s="134"/>
      <c r="AY30" s="42"/>
      <c r="BD30" s="258" t="str">
        <f>IF($D31&lt;&gt;"",$AL30,$AL30&amp;", ")</f>
        <v xml:space="preserve">TBL_A.data_id, </v>
      </c>
      <c r="BZ30" s="160"/>
      <c r="CA30" s="160"/>
    </row>
    <row r="31" spans="1:85" ht="15" customHeight="1" outlineLevel="1">
      <c r="A31" s="40"/>
      <c r="B31" s="130"/>
      <c r="C31" s="131"/>
      <c r="D31" s="179"/>
      <c r="E31" s="180"/>
      <c r="F31" s="181"/>
      <c r="G31" s="164" t="s">
        <v>8661</v>
      </c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90"/>
      <c r="X31" s="90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64"/>
      <c r="AJ31" s="132"/>
      <c r="AK31" s="132"/>
      <c r="AL31" s="165" t="s">
        <v>8662</v>
      </c>
      <c r="AM31" s="132"/>
      <c r="AN31" s="132"/>
      <c r="AO31" s="132"/>
      <c r="AP31" s="133"/>
      <c r="AQ31" s="132"/>
      <c r="AR31" s="132"/>
      <c r="AS31" s="132"/>
      <c r="AT31" s="132"/>
      <c r="AU31" s="132"/>
      <c r="AV31" s="132"/>
      <c r="AW31" s="132"/>
      <c r="AX31" s="134"/>
      <c r="AY31" s="42"/>
      <c r="BD31" s="258" t="str">
        <f>IF($D32&lt;&gt;"",$AL31,$AL31&amp;", ")</f>
        <v xml:space="preserve">TBL_A.os_buhin_no, </v>
      </c>
      <c r="BZ31" s="160"/>
      <c r="CA31" s="160"/>
    </row>
    <row r="32" spans="1:85" ht="15" customHeight="1" outlineLevel="1">
      <c r="A32" s="40"/>
      <c r="B32" s="130"/>
      <c r="C32" s="131"/>
      <c r="D32" s="179"/>
      <c r="E32" s="180"/>
      <c r="F32" s="181"/>
      <c r="G32" s="164" t="s">
        <v>8658</v>
      </c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90"/>
      <c r="X32" s="90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64"/>
      <c r="AJ32" s="132"/>
      <c r="AK32" s="132"/>
      <c r="AL32" s="165" t="s">
        <v>8653</v>
      </c>
      <c r="AM32" s="132"/>
      <c r="AN32" s="132"/>
      <c r="AO32" s="132"/>
      <c r="AP32" s="133"/>
      <c r="AQ32" s="132"/>
      <c r="AR32" s="132"/>
      <c r="AS32" s="132"/>
      <c r="AT32" s="132"/>
      <c r="AU32" s="132"/>
      <c r="AV32" s="132"/>
      <c r="AW32" s="132"/>
      <c r="AX32" s="134"/>
      <c r="AY32" s="42"/>
      <c r="BD32" s="258" t="str">
        <f>IF($D33&lt;&gt;"",$AL32,$AL32&amp;", ")</f>
        <v xml:space="preserve">TBL_A.k60_buno_id, </v>
      </c>
      <c r="BZ32" s="160"/>
      <c r="CA32" s="160"/>
    </row>
    <row r="33" spans="1:85" ht="15" customHeight="1" outlineLevel="1">
      <c r="A33" s="40"/>
      <c r="B33" s="130"/>
      <c r="C33" s="131"/>
      <c r="D33" s="179"/>
      <c r="E33" s="180"/>
      <c r="F33" s="181"/>
      <c r="G33" s="164" t="s">
        <v>9325</v>
      </c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41"/>
      <c r="X33" s="141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05" t="s">
        <v>9327</v>
      </c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9"/>
      <c r="AY33" s="42"/>
      <c r="BD33" s="258" t="str">
        <f>IF($D34&lt;&gt;"",$AL33,$AL33&amp;", ")</f>
        <v>TBL_B.buhin_no AS k60_buno</v>
      </c>
      <c r="BZ33" s="160"/>
      <c r="CA33" s="160"/>
    </row>
    <row r="34" spans="1:85" ht="15" customHeight="1" outlineLevel="1">
      <c r="A34" s="40"/>
      <c r="B34" s="130"/>
      <c r="C34" s="131"/>
      <c r="D34" s="659" t="s">
        <v>71</v>
      </c>
      <c r="E34" s="660"/>
      <c r="F34" s="661"/>
      <c r="G34" s="164" t="s">
        <v>9323</v>
      </c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90"/>
      <c r="X34" s="90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65" t="s">
        <v>8660</v>
      </c>
      <c r="AM34" s="132"/>
      <c r="AN34" s="132"/>
      <c r="AO34" s="133"/>
      <c r="AP34" s="133"/>
      <c r="AQ34" s="133"/>
      <c r="AR34" s="132"/>
      <c r="AS34" s="132"/>
      <c r="AT34" s="132"/>
      <c r="AU34" s="132"/>
      <c r="AV34" s="132"/>
      <c r="AW34" s="132"/>
      <c r="AX34" s="134"/>
      <c r="AY34" s="42"/>
      <c r="BD34" s="258" t="str">
        <f>"FROM UPK.upk_k60."&amp;$AL34</f>
        <v>FROM UPK.upk_k60.k60_so_buno_link AS TBL_A</v>
      </c>
    </row>
    <row r="35" spans="1:85" ht="15" customHeight="1" outlineLevel="1">
      <c r="A35" s="40"/>
      <c r="B35" s="130"/>
      <c r="C35" s="131"/>
      <c r="D35" s="179"/>
      <c r="E35" s="180"/>
      <c r="F35" s="181"/>
      <c r="G35" s="132"/>
      <c r="H35" s="164" t="s">
        <v>8633</v>
      </c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3"/>
      <c r="X35" s="133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41"/>
      <c r="AL35" s="243" t="s">
        <v>9326</v>
      </c>
      <c r="AM35" s="41"/>
      <c r="AN35" s="41"/>
      <c r="AR35" s="41"/>
      <c r="AS35" s="41"/>
      <c r="AT35" s="41"/>
      <c r="AU35" s="41"/>
      <c r="AV35" s="41"/>
      <c r="AW35" s="41"/>
      <c r="AX35" s="134"/>
      <c r="AY35" s="42"/>
      <c r="BD35" s="258" t="s">
        <v>9328</v>
      </c>
    </row>
    <row r="36" spans="1:85" ht="15" customHeight="1" outlineLevel="1">
      <c r="A36" s="40"/>
      <c r="B36" s="130"/>
      <c r="C36" s="131"/>
      <c r="D36" s="179"/>
      <c r="E36" s="180"/>
      <c r="F36" s="181"/>
      <c r="G36" s="87"/>
      <c r="H36" s="109"/>
      <c r="I36" s="109" t="s">
        <v>8635</v>
      </c>
      <c r="J36" s="78"/>
      <c r="K36" s="78"/>
      <c r="L36" s="109" t="s">
        <v>9324</v>
      </c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90"/>
      <c r="X36" s="90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188"/>
      <c r="AL36" s="105" t="s">
        <v>8644</v>
      </c>
      <c r="AM36" s="78"/>
      <c r="AN36" s="78"/>
      <c r="AO36" s="90"/>
      <c r="AP36" s="90"/>
      <c r="AQ36" s="90"/>
      <c r="AR36" s="78"/>
      <c r="AS36" s="78"/>
      <c r="AT36" s="78"/>
      <c r="AU36" s="78"/>
      <c r="AV36" s="78"/>
      <c r="AW36" s="78"/>
      <c r="AX36" s="134"/>
      <c r="AY36" s="42"/>
      <c r="BD36" s="258" t="s">
        <v>8643</v>
      </c>
      <c r="BE36" s="258"/>
    </row>
    <row r="37" spans="1:85" ht="15" customHeight="1" outlineLevel="1">
      <c r="A37" s="40"/>
      <c r="B37" s="130"/>
      <c r="C37" s="131"/>
      <c r="D37" s="683" t="s">
        <v>72</v>
      </c>
      <c r="E37" s="684"/>
      <c r="F37" s="685"/>
      <c r="G37" s="104" t="s">
        <v>8659</v>
      </c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81"/>
      <c r="X37" s="81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158" t="s">
        <v>8655</v>
      </c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2"/>
      <c r="AY37" s="185"/>
      <c r="BD37" s="258" t="str">
        <f>"WHERE "&amp;$AL37</f>
        <v>WHERE TBL_A.delete_date IS NULL</v>
      </c>
    </row>
    <row r="38" spans="1:85" ht="15" customHeight="1">
      <c r="A38" s="40"/>
      <c r="B38" s="135"/>
      <c r="C38" s="135"/>
      <c r="D38" s="153"/>
      <c r="E38" s="153"/>
      <c r="F38" s="153"/>
      <c r="G38" s="135"/>
      <c r="H38" s="135"/>
      <c r="I38" s="135"/>
      <c r="J38" s="135"/>
      <c r="K38" s="135"/>
      <c r="L38" s="135"/>
      <c r="M38" s="135"/>
      <c r="N38" s="135"/>
      <c r="O38" s="135" t="s">
        <v>10141</v>
      </c>
      <c r="P38" s="135"/>
      <c r="Q38" s="135"/>
      <c r="R38" s="135"/>
      <c r="S38" s="135"/>
      <c r="T38" s="135"/>
      <c r="U38" s="135"/>
      <c r="V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6"/>
      <c r="AP38" s="136"/>
      <c r="AQ38" s="136"/>
      <c r="AR38" s="135"/>
      <c r="AS38" s="135"/>
      <c r="AT38" s="135"/>
      <c r="AU38" s="135"/>
      <c r="AV38" s="135"/>
      <c r="AW38" s="135"/>
      <c r="AX38" s="135"/>
      <c r="AY38" s="42"/>
      <c r="BD38" s="191"/>
    </row>
    <row r="39" spans="1:85" ht="15" customHeight="1">
      <c r="A39" s="40"/>
      <c r="B39" s="662">
        <f>MAX(B$6:B38)+1</f>
        <v>5</v>
      </c>
      <c r="C39" s="663"/>
      <c r="D39" s="664" t="str">
        <f>IF(ISERROR(VLOOKUP(B39,ビュー一覧!$B$6:$T$100,8,FALSE)),"",VLOOKUP(B39,ビュー一覧!$B$6:$T$100,8,FALSE))</f>
        <v/>
      </c>
      <c r="E39" s="665"/>
      <c r="F39" s="665"/>
      <c r="G39" s="665"/>
      <c r="H39" s="665"/>
      <c r="I39" s="665"/>
      <c r="J39" s="665"/>
      <c r="K39" s="665"/>
      <c r="L39" s="665"/>
      <c r="M39" s="665"/>
      <c r="N39" s="665"/>
      <c r="O39" s="214" t="str">
        <f>IF(ISERROR(VLOOKUP($B39,ビュー一覧!$B$6:$T$100,19,FALSE)),"",VLOOKUP($B39,ビュー一覧!$B$6:$T$100,3,FALSE)&amp;"."&amp;VLOOKUP($B39,ビュー一覧!$B$6:$T$100,19,FALSE))</f>
        <v/>
      </c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6"/>
      <c r="AA39" s="666" t="str">
        <f>IF(ISERROR(VLOOKUP($B39,ビュー一覧!$B$6:$AE$100,30,FALSE)),"",VLOOKUP($B39,ビュー一覧!$B$6:$AE$100,30,FALSE))</f>
        <v/>
      </c>
      <c r="AB39" s="667"/>
      <c r="AC39" s="667"/>
      <c r="AD39" s="667"/>
      <c r="AE39" s="667"/>
      <c r="AF39" s="667"/>
      <c r="AG39" s="667"/>
      <c r="AH39" s="667"/>
      <c r="AI39" s="667"/>
      <c r="AJ39" s="667"/>
      <c r="AK39" s="667"/>
      <c r="AL39" s="667"/>
      <c r="AM39" s="667"/>
      <c r="AN39" s="667"/>
      <c r="AO39" s="667"/>
      <c r="AP39" s="667"/>
      <c r="AQ39" s="667"/>
      <c r="AR39" s="667"/>
      <c r="AS39" s="667"/>
      <c r="AT39" s="667"/>
      <c r="AU39" s="667"/>
      <c r="AV39" s="667"/>
      <c r="AW39" s="667"/>
      <c r="AX39" s="668"/>
      <c r="AY39" s="42"/>
      <c r="BD39" s="257" t="str">
        <f>IF($O39&lt;&gt;"","CREATE VIEW "&amp;SUBSTITUTE($O39,"UPK.","")&amp;" AS ","")</f>
        <v/>
      </c>
      <c r="BE39" s="256"/>
      <c r="BF39" s="256"/>
      <c r="BG39" s="256"/>
      <c r="BH39" s="256"/>
      <c r="BI39" s="256"/>
      <c r="BJ39" s="256"/>
      <c r="BK39" s="256"/>
      <c r="BL39" s="256"/>
      <c r="BM39" s="256"/>
      <c r="BN39" s="256"/>
      <c r="BO39" s="256"/>
      <c r="BP39" s="256"/>
      <c r="BQ39" s="256"/>
      <c r="BR39" s="256"/>
      <c r="BS39" s="256"/>
      <c r="BT39" s="256"/>
      <c r="BU39" s="256"/>
      <c r="BV39" s="256"/>
      <c r="BW39" s="256"/>
      <c r="BX39" s="256"/>
      <c r="BY39" s="256"/>
      <c r="BZ39" s="256"/>
      <c r="CA39" s="256"/>
      <c r="CB39" s="256"/>
      <c r="CC39" s="256"/>
      <c r="CD39" s="256"/>
      <c r="CE39" s="256"/>
      <c r="CF39" s="256"/>
      <c r="CG39" s="256"/>
    </row>
    <row r="40" spans="1:85" outlineLevel="1">
      <c r="A40" s="40"/>
      <c r="B40" s="130"/>
      <c r="C40" s="131"/>
      <c r="D40" s="669" t="s">
        <v>70</v>
      </c>
      <c r="E40" s="670"/>
      <c r="F40" s="671"/>
      <c r="G40" s="672" t="s">
        <v>92</v>
      </c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673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674"/>
      <c r="AL40" s="675" t="s">
        <v>93</v>
      </c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6"/>
      <c r="AY40" s="42"/>
      <c r="BD40" s="258" t="s">
        <v>8706</v>
      </c>
    </row>
    <row r="41" spans="1:85" ht="15" customHeight="1" outlineLevel="1">
      <c r="A41" s="40"/>
      <c r="B41" s="130"/>
      <c r="C41" s="131"/>
      <c r="D41" s="656"/>
      <c r="E41" s="657"/>
      <c r="F41" s="658"/>
      <c r="G41" s="164" t="s">
        <v>8641</v>
      </c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89"/>
      <c r="X41" s="89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08" t="s">
        <v>9319</v>
      </c>
      <c r="AM41" s="132"/>
      <c r="AN41" s="132"/>
      <c r="AO41" s="132"/>
      <c r="AP41" s="133"/>
      <c r="AQ41" s="75"/>
      <c r="AR41" s="132"/>
      <c r="AS41" s="132"/>
      <c r="AT41" s="132"/>
      <c r="AU41" s="132"/>
      <c r="AV41" s="132"/>
      <c r="AW41" s="132"/>
      <c r="AX41" s="134"/>
      <c r="AY41" s="42"/>
      <c r="BD41" s="258" t="str">
        <f>IF($D43&lt;&gt;"",$AL41,$AL41&amp;", ")</f>
        <v xml:space="preserve">TBL_A.k60_buno_id AS k60_buno_id, </v>
      </c>
      <c r="BZ41" s="160"/>
      <c r="CA41" s="160"/>
    </row>
    <row r="42" spans="1:85" ht="15" customHeight="1" outlineLevel="1">
      <c r="A42" s="40"/>
      <c r="B42" s="130"/>
      <c r="C42" s="131"/>
      <c r="D42" s="179"/>
      <c r="E42" s="180"/>
      <c r="F42" s="181"/>
      <c r="G42" s="164" t="s">
        <v>8642</v>
      </c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90"/>
      <c r="X42" s="90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65" t="s">
        <v>9321</v>
      </c>
      <c r="AM42" s="132"/>
      <c r="AN42" s="132"/>
      <c r="AO42" s="132"/>
      <c r="AP42" s="133"/>
      <c r="AQ42" s="132"/>
      <c r="AR42" s="132"/>
      <c r="AS42" s="132"/>
      <c r="AT42" s="132"/>
      <c r="AU42" s="132"/>
      <c r="AV42" s="132"/>
      <c r="AW42" s="132"/>
      <c r="AX42" s="134"/>
      <c r="AY42" s="42"/>
      <c r="BD42" s="258" t="str">
        <f>IF($D43&lt;&gt;"",$AL42,$AL42&amp;", ")</f>
        <v xml:space="preserve">TBL_A.buno_id AS buno_id, </v>
      </c>
      <c r="BZ42" s="160"/>
      <c r="CA42" s="160"/>
    </row>
    <row r="43" spans="1:85" ht="15" customHeight="1" outlineLevel="1">
      <c r="A43" s="40"/>
      <c r="B43" s="130"/>
      <c r="C43" s="131"/>
      <c r="D43" s="179"/>
      <c r="E43" s="180"/>
      <c r="F43" s="181"/>
      <c r="G43" s="164" t="s">
        <v>8627</v>
      </c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90"/>
      <c r="X43" s="90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65" t="s">
        <v>9320</v>
      </c>
      <c r="AM43" s="132"/>
      <c r="AN43" s="132"/>
      <c r="AO43" s="132"/>
      <c r="AP43" s="133"/>
      <c r="AQ43" s="132"/>
      <c r="AR43" s="132"/>
      <c r="AS43" s="132"/>
      <c r="AT43" s="132"/>
      <c r="AU43" s="132"/>
      <c r="AV43" s="132"/>
      <c r="AW43" s="132"/>
      <c r="AX43" s="134"/>
      <c r="AY43" s="42"/>
      <c r="BD43" s="258" t="str">
        <f>IF($D44&lt;&gt;"",$AL43,$AL43&amp;", ")</f>
        <v xml:space="preserve">TBL_B.buhin_no AS k60_buhin_no, </v>
      </c>
      <c r="BZ43" s="160"/>
      <c r="CA43" s="160"/>
    </row>
    <row r="44" spans="1:85" ht="15" customHeight="1" outlineLevel="1">
      <c r="A44" s="40"/>
      <c r="B44" s="130"/>
      <c r="C44" s="131"/>
      <c r="D44" s="179"/>
      <c r="E44" s="180"/>
      <c r="F44" s="181"/>
      <c r="G44" s="164" t="s">
        <v>8628</v>
      </c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90"/>
      <c r="X44" s="90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65" t="s">
        <v>9322</v>
      </c>
      <c r="AM44" s="132"/>
      <c r="AN44" s="132"/>
      <c r="AO44" s="132"/>
      <c r="AP44" s="133"/>
      <c r="AQ44" s="132"/>
      <c r="AR44" s="132"/>
      <c r="AS44" s="132"/>
      <c r="AT44" s="132"/>
      <c r="AU44" s="132"/>
      <c r="AV44" s="132"/>
      <c r="AW44" s="132"/>
      <c r="AX44" s="134"/>
      <c r="AY44" s="42"/>
      <c r="BD44" s="258" t="str">
        <f>IF($D45&lt;&gt;"",$AL44,$AL44&amp;", ")</f>
        <v>TBL_C.buhin_no AS buno</v>
      </c>
      <c r="BZ44" s="160"/>
      <c r="CA44" s="160"/>
    </row>
    <row r="45" spans="1:85" ht="15" customHeight="1" outlineLevel="1">
      <c r="A45" s="40"/>
      <c r="B45" s="130"/>
      <c r="C45" s="131"/>
      <c r="D45" s="677" t="s">
        <v>8612</v>
      </c>
      <c r="E45" s="678"/>
      <c r="F45" s="679"/>
      <c r="G45" s="164" t="s">
        <v>8630</v>
      </c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41"/>
      <c r="X45" s="141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05" t="s">
        <v>8631</v>
      </c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9"/>
      <c r="AY45" s="42"/>
      <c r="BD45" s="258" t="s">
        <v>8710</v>
      </c>
      <c r="BZ45" s="160"/>
      <c r="CA45" s="160"/>
    </row>
    <row r="46" spans="1:85" ht="15" customHeight="1" outlineLevel="1">
      <c r="A46" s="40"/>
      <c r="B46" s="130"/>
      <c r="C46" s="131"/>
      <c r="D46" s="659" t="s">
        <v>71</v>
      </c>
      <c r="E46" s="660"/>
      <c r="F46" s="661"/>
      <c r="G46" s="164" t="s">
        <v>8632</v>
      </c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90"/>
      <c r="X46" s="90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65"/>
      <c r="AM46" s="132"/>
      <c r="AN46" s="132"/>
      <c r="AO46" s="133"/>
      <c r="AP46" s="133"/>
      <c r="AQ46" s="133"/>
      <c r="AR46" s="132"/>
      <c r="AS46" s="132"/>
      <c r="AT46" s="132"/>
      <c r="AU46" s="132"/>
      <c r="AV46" s="132"/>
      <c r="AW46" s="132"/>
      <c r="AX46" s="134"/>
      <c r="AY46" s="42"/>
      <c r="BD46" s="258" t="s">
        <v>8711</v>
      </c>
    </row>
    <row r="47" spans="1:85" ht="15" customHeight="1" outlineLevel="1">
      <c r="A47" s="40"/>
      <c r="B47" s="130"/>
      <c r="C47" s="131"/>
      <c r="D47" s="179"/>
      <c r="E47" s="180"/>
      <c r="F47" s="181"/>
      <c r="G47" s="132"/>
      <c r="H47" s="164" t="s">
        <v>8633</v>
      </c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3"/>
      <c r="X47" s="133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41"/>
      <c r="AL47" s="243" t="s">
        <v>8634</v>
      </c>
      <c r="AM47" s="41"/>
      <c r="AN47" s="41"/>
      <c r="AR47" s="41"/>
      <c r="AS47" s="41"/>
      <c r="AT47" s="41"/>
      <c r="AU47" s="41"/>
      <c r="AV47" s="41"/>
      <c r="AW47" s="41"/>
      <c r="AX47" s="134"/>
      <c r="AY47" s="42"/>
      <c r="BD47" s="258" t="s">
        <v>8643</v>
      </c>
    </row>
    <row r="48" spans="1:85" ht="15" customHeight="1" outlineLevel="1">
      <c r="A48" s="40"/>
      <c r="B48" s="130"/>
      <c r="C48" s="131"/>
      <c r="D48" s="179"/>
      <c r="E48" s="180"/>
      <c r="F48" s="181"/>
      <c r="G48" s="87"/>
      <c r="H48" s="109"/>
      <c r="I48" s="109" t="s">
        <v>8635</v>
      </c>
      <c r="J48" s="78"/>
      <c r="K48" s="78"/>
      <c r="L48" s="109" t="s">
        <v>8639</v>
      </c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90"/>
      <c r="X48" s="90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188"/>
      <c r="AL48" s="105" t="s">
        <v>8644</v>
      </c>
      <c r="AM48" s="78"/>
      <c r="AN48" s="78"/>
      <c r="AO48" s="90"/>
      <c r="AP48" s="90"/>
      <c r="AQ48" s="90"/>
      <c r="AR48" s="78"/>
      <c r="AS48" s="78"/>
      <c r="AT48" s="78"/>
      <c r="AU48" s="78"/>
      <c r="AV48" s="78"/>
      <c r="AW48" s="78"/>
      <c r="AX48" s="134"/>
      <c r="AY48" s="42"/>
      <c r="BD48" s="258" t="s">
        <v>8712</v>
      </c>
    </row>
    <row r="49" spans="1:85" ht="15" customHeight="1" outlineLevel="1">
      <c r="A49" s="40"/>
      <c r="B49" s="130"/>
      <c r="C49" s="131"/>
      <c r="D49" s="179"/>
      <c r="E49" s="180"/>
      <c r="F49" s="181"/>
      <c r="G49" s="87"/>
      <c r="H49" s="109" t="s">
        <v>8636</v>
      </c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90"/>
      <c r="X49" s="90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188"/>
      <c r="AL49" s="105" t="s">
        <v>8637</v>
      </c>
      <c r="AM49" s="78"/>
      <c r="AN49" s="78"/>
      <c r="AO49" s="90"/>
      <c r="AP49" s="90"/>
      <c r="AQ49" s="90"/>
      <c r="AR49" s="78"/>
      <c r="AS49" s="78"/>
      <c r="AT49" s="78"/>
      <c r="AU49" s="78"/>
      <c r="AV49" s="78"/>
      <c r="AW49" s="78"/>
      <c r="AX49" s="134"/>
      <c r="AY49" s="42"/>
      <c r="BD49" s="258" t="s">
        <v>8645</v>
      </c>
    </row>
    <row r="50" spans="1:85" ht="15" customHeight="1" outlineLevel="1">
      <c r="A50" s="40"/>
      <c r="B50" s="130"/>
      <c r="C50" s="131"/>
      <c r="D50" s="179"/>
      <c r="E50" s="180"/>
      <c r="F50" s="181"/>
      <c r="G50" s="87"/>
      <c r="H50" s="109"/>
      <c r="I50" s="109" t="s">
        <v>8638</v>
      </c>
      <c r="J50" s="78"/>
      <c r="K50" s="78"/>
      <c r="L50" s="109" t="s">
        <v>8640</v>
      </c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90"/>
      <c r="X50" s="90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188"/>
      <c r="AL50" s="105" t="s">
        <v>8646</v>
      </c>
      <c r="AM50" s="109"/>
      <c r="AN50" s="78"/>
      <c r="AO50" s="90"/>
      <c r="AP50" s="90"/>
      <c r="AQ50" s="90"/>
      <c r="AR50" s="78"/>
      <c r="AS50" s="78"/>
      <c r="AT50" s="78"/>
      <c r="AU50" s="78"/>
      <c r="AV50" s="78"/>
      <c r="AW50" s="78"/>
      <c r="AX50" s="134"/>
      <c r="AY50" s="42"/>
      <c r="BD50" s="191"/>
    </row>
    <row r="51" spans="1:85" ht="15" customHeight="1" outlineLevel="1">
      <c r="A51" s="40"/>
      <c r="B51" s="246"/>
      <c r="C51" s="102"/>
      <c r="D51" s="680" t="s">
        <v>72</v>
      </c>
      <c r="E51" s="681"/>
      <c r="F51" s="682"/>
      <c r="G51" s="157" t="s">
        <v>8647</v>
      </c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  <c r="AF51" s="81"/>
      <c r="AG51" s="81"/>
      <c r="AH51" s="81"/>
      <c r="AI51" s="81"/>
      <c r="AJ51" s="81"/>
      <c r="AK51" s="81"/>
      <c r="AL51" s="158"/>
      <c r="AM51" s="81"/>
      <c r="AN51" s="81"/>
      <c r="AO51" s="81"/>
      <c r="AP51" s="81"/>
      <c r="AQ51" s="81"/>
      <c r="AR51" s="81"/>
      <c r="AS51" s="81"/>
      <c r="AT51" s="81"/>
      <c r="AU51" s="81"/>
      <c r="AV51" s="81"/>
      <c r="AW51" s="81"/>
      <c r="AX51" s="82"/>
      <c r="AY51" s="185"/>
      <c r="BD51" s="191"/>
    </row>
    <row r="52" spans="1:85" ht="15" customHeight="1">
      <c r="A52" s="40"/>
      <c r="B52" s="41"/>
      <c r="C52" s="41"/>
      <c r="D52" s="244"/>
      <c r="E52" s="244"/>
      <c r="F52" s="244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R52" s="41"/>
      <c r="AS52" s="41"/>
      <c r="AT52" s="41"/>
      <c r="AU52" s="41"/>
      <c r="AV52" s="41"/>
      <c r="AW52" s="41"/>
      <c r="AX52" s="41"/>
      <c r="AY52" s="42"/>
      <c r="BD52" s="191"/>
    </row>
    <row r="53" spans="1:85" ht="15" customHeight="1">
      <c r="A53" s="40"/>
      <c r="B53" s="662">
        <f>MAX(B$6:B52)+1</f>
        <v>6</v>
      </c>
      <c r="C53" s="663"/>
      <c r="D53" s="664" t="str">
        <f>IF(ISERROR(VLOOKUP(B53,ビュー一覧!$B$6:$T$100,8,FALSE)),"",VLOOKUP(B53,ビュー一覧!$B$6:$T$100,8,FALSE))</f>
        <v/>
      </c>
      <c r="E53" s="665"/>
      <c r="F53" s="665"/>
      <c r="G53" s="665"/>
      <c r="H53" s="665"/>
      <c r="I53" s="665"/>
      <c r="J53" s="665"/>
      <c r="K53" s="665"/>
      <c r="L53" s="665"/>
      <c r="M53" s="665"/>
      <c r="N53" s="665"/>
      <c r="O53" s="214" t="str">
        <f>IF(ISERROR(VLOOKUP($B53,ビュー一覧!$B$6:$T$100,19,FALSE)),"",VLOOKUP($B53,ビュー一覧!$B$6:$T$100,3,FALSE)&amp;"."&amp;VLOOKUP($B53,ビュー一覧!$B$6:$T$100,19,FALSE))</f>
        <v/>
      </c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6"/>
      <c r="AA53" s="666" t="str">
        <f>IF(ISERROR(VLOOKUP($B53,ビュー一覧!$B$6:$AE$100,30,FALSE)),"",VLOOKUP($B53,ビュー一覧!$B$6:$AE$100,30,FALSE))</f>
        <v/>
      </c>
      <c r="AB53" s="667"/>
      <c r="AC53" s="667"/>
      <c r="AD53" s="667"/>
      <c r="AE53" s="667"/>
      <c r="AF53" s="667"/>
      <c r="AG53" s="667"/>
      <c r="AH53" s="667"/>
      <c r="AI53" s="667"/>
      <c r="AJ53" s="667"/>
      <c r="AK53" s="667"/>
      <c r="AL53" s="667"/>
      <c r="AM53" s="667"/>
      <c r="AN53" s="667"/>
      <c r="AO53" s="667"/>
      <c r="AP53" s="667"/>
      <c r="AQ53" s="667"/>
      <c r="AR53" s="667"/>
      <c r="AS53" s="667"/>
      <c r="AT53" s="667"/>
      <c r="AU53" s="667"/>
      <c r="AV53" s="667"/>
      <c r="AW53" s="667"/>
      <c r="AX53" s="668"/>
      <c r="AY53" s="42"/>
      <c r="BD53" s="257" t="str">
        <f>IF($O53&lt;&gt;"","CREATE VIEW "&amp;SUBSTITUTE($O53,"UPK.","")&amp;" AS ","")</f>
        <v/>
      </c>
      <c r="BE53" s="256"/>
      <c r="BF53" s="256"/>
      <c r="BG53" s="256"/>
      <c r="BH53" s="256"/>
      <c r="BI53" s="256"/>
      <c r="BJ53" s="256"/>
      <c r="BK53" s="256"/>
      <c r="BL53" s="256"/>
      <c r="BM53" s="256"/>
      <c r="BN53" s="256"/>
      <c r="BO53" s="256"/>
      <c r="BP53" s="256"/>
      <c r="BQ53" s="256"/>
      <c r="BR53" s="256"/>
      <c r="BS53" s="256"/>
      <c r="BT53" s="256"/>
      <c r="BU53" s="256"/>
      <c r="BV53" s="256"/>
      <c r="BW53" s="256"/>
      <c r="BX53" s="256"/>
      <c r="BY53" s="256"/>
      <c r="BZ53" s="256"/>
      <c r="CA53" s="256"/>
      <c r="CB53" s="256"/>
      <c r="CC53" s="256"/>
      <c r="CD53" s="256"/>
      <c r="CE53" s="256"/>
      <c r="CF53" s="256"/>
      <c r="CG53" s="256"/>
    </row>
    <row r="54" spans="1:85" hidden="1" outlineLevel="1">
      <c r="A54" s="40"/>
      <c r="B54" s="130"/>
      <c r="C54" s="131"/>
      <c r="D54" s="669" t="s">
        <v>70</v>
      </c>
      <c r="E54" s="670"/>
      <c r="F54" s="671"/>
      <c r="G54" s="672" t="s">
        <v>92</v>
      </c>
      <c r="H54" s="673"/>
      <c r="I54" s="673"/>
      <c r="J54" s="673"/>
      <c r="K54" s="673"/>
      <c r="L54" s="673"/>
      <c r="M54" s="673"/>
      <c r="N54" s="673"/>
      <c r="O54" s="673"/>
      <c r="P54" s="673"/>
      <c r="Q54" s="673"/>
      <c r="R54" s="673"/>
      <c r="S54" s="673"/>
      <c r="T54" s="673"/>
      <c r="U54" s="673"/>
      <c r="V54" s="673"/>
      <c r="W54" s="673"/>
      <c r="X54" s="673"/>
      <c r="Y54" s="673"/>
      <c r="Z54" s="673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4"/>
      <c r="AL54" s="675" t="s">
        <v>93</v>
      </c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6"/>
      <c r="AY54" s="42"/>
      <c r="BD54" s="258"/>
    </row>
    <row r="55" spans="1:85" ht="15" hidden="1" customHeight="1" outlineLevel="1">
      <c r="A55" s="40"/>
      <c r="B55" s="130"/>
      <c r="C55" s="131"/>
      <c r="D55" s="656"/>
      <c r="E55" s="657"/>
      <c r="F55" s="658"/>
      <c r="G55" s="164" t="s">
        <v>8690</v>
      </c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89"/>
      <c r="X55" s="89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08" t="s">
        <v>8696</v>
      </c>
      <c r="AM55" s="132"/>
      <c r="AN55" s="132"/>
      <c r="AO55" s="132"/>
      <c r="AP55" s="133"/>
      <c r="AQ55" s="75"/>
      <c r="AR55" s="132"/>
      <c r="AS55" s="132"/>
      <c r="AT55" s="132"/>
      <c r="AU55" s="132"/>
      <c r="AV55" s="132"/>
      <c r="AW55" s="132"/>
      <c r="AX55" s="134"/>
      <c r="AY55" s="42"/>
      <c r="BD55" s="258" t="s">
        <v>8601</v>
      </c>
      <c r="BZ55" s="160"/>
      <c r="CA55" s="160"/>
    </row>
    <row r="56" spans="1:85" ht="15" hidden="1" customHeight="1" outlineLevel="1">
      <c r="A56" s="40"/>
      <c r="B56" s="130"/>
      <c r="C56" s="131"/>
      <c r="D56" s="179"/>
      <c r="E56" s="180"/>
      <c r="F56" s="181"/>
      <c r="G56" s="164" t="s">
        <v>8691</v>
      </c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90"/>
      <c r="X56" s="90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65" t="s">
        <v>8697</v>
      </c>
      <c r="AM56" s="132"/>
      <c r="AN56" s="132"/>
      <c r="AO56" s="132"/>
      <c r="AP56" s="133"/>
      <c r="AQ56" s="132"/>
      <c r="AR56" s="132"/>
      <c r="AS56" s="132"/>
      <c r="AT56" s="132"/>
      <c r="AU56" s="132"/>
      <c r="AV56" s="132"/>
      <c r="AW56" s="132"/>
      <c r="AX56" s="134"/>
      <c r="AY56" s="42"/>
      <c r="BD56" s="258" t="s">
        <v>8602</v>
      </c>
      <c r="BZ56" s="160"/>
      <c r="CA56" s="160"/>
    </row>
    <row r="57" spans="1:85" ht="15" hidden="1" customHeight="1" outlineLevel="1">
      <c r="A57" s="40"/>
      <c r="B57" s="130"/>
      <c r="C57" s="131"/>
      <c r="D57" s="179"/>
      <c r="E57" s="180"/>
      <c r="F57" s="181"/>
      <c r="G57" s="164" t="s">
        <v>8692</v>
      </c>
      <c r="H57" s="132"/>
      <c r="I57" s="132"/>
      <c r="J57" s="132"/>
      <c r="K57" s="164"/>
      <c r="L57" s="132"/>
      <c r="M57" s="132"/>
      <c r="N57" s="132"/>
      <c r="O57" s="132"/>
      <c r="P57" s="132"/>
      <c r="Q57" s="132"/>
      <c r="R57" s="132"/>
      <c r="S57" s="132"/>
      <c r="T57" s="164"/>
      <c r="U57" s="132"/>
      <c r="V57" s="132"/>
      <c r="W57" s="90"/>
      <c r="X57" s="90"/>
      <c r="Y57" s="164"/>
      <c r="Z57" s="132"/>
      <c r="AA57" s="132"/>
      <c r="AB57" s="132"/>
      <c r="AC57" s="164"/>
      <c r="AD57" s="132"/>
      <c r="AE57" s="132"/>
      <c r="AF57" s="132"/>
      <c r="AG57" s="132"/>
      <c r="AH57" s="132"/>
      <c r="AI57" s="132"/>
      <c r="AJ57" s="132"/>
      <c r="AK57" s="132"/>
      <c r="AL57" s="165" t="s">
        <v>8699</v>
      </c>
      <c r="AM57" s="132"/>
      <c r="AN57" s="132"/>
      <c r="AO57" s="164" t="s">
        <v>8700</v>
      </c>
      <c r="AP57" s="133"/>
      <c r="AQ57" s="132"/>
      <c r="AR57" s="132"/>
      <c r="AS57" s="164" t="s">
        <v>8701</v>
      </c>
      <c r="AT57" s="132"/>
      <c r="AU57" s="132"/>
      <c r="AV57" s="132"/>
      <c r="AW57" s="132"/>
      <c r="AX57" s="134"/>
      <c r="AY57" s="42"/>
      <c r="BD57" s="258" t="s">
        <v>8603</v>
      </c>
      <c r="BZ57" s="160"/>
      <c r="CA57" s="160"/>
    </row>
    <row r="58" spans="1:85" ht="15" hidden="1" customHeight="1" outlineLevel="1">
      <c r="A58" s="40"/>
      <c r="B58" s="130"/>
      <c r="C58" s="131"/>
      <c r="D58" s="179"/>
      <c r="E58" s="180"/>
      <c r="F58" s="181"/>
      <c r="G58" s="164" t="s">
        <v>8693</v>
      </c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90"/>
      <c r="X58" s="90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65" t="s">
        <v>8699</v>
      </c>
      <c r="AM58" s="132"/>
      <c r="AN58" s="132"/>
      <c r="AO58" s="164" t="s">
        <v>8702</v>
      </c>
      <c r="AP58" s="133"/>
      <c r="AQ58" s="132"/>
      <c r="AR58" s="132"/>
      <c r="AS58" s="164" t="s">
        <v>8703</v>
      </c>
      <c r="AT58" s="132"/>
      <c r="AU58" s="132"/>
      <c r="AV58" s="132"/>
      <c r="AW58" s="132"/>
      <c r="AX58" s="134"/>
      <c r="AY58" s="42"/>
      <c r="BD58" s="258" t="s">
        <v>8604</v>
      </c>
      <c r="BZ58" s="160"/>
      <c r="CA58" s="160"/>
    </row>
    <row r="59" spans="1:85" ht="15" hidden="1" customHeight="1" outlineLevel="1">
      <c r="A59" s="40"/>
      <c r="B59" s="130"/>
      <c r="C59" s="131"/>
      <c r="D59" s="179"/>
      <c r="E59" s="180"/>
      <c r="F59" s="181"/>
      <c r="G59" s="164" t="s">
        <v>8694</v>
      </c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90"/>
      <c r="X59" s="90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65" t="s">
        <v>8699</v>
      </c>
      <c r="AM59" s="132"/>
      <c r="AN59" s="132"/>
      <c r="AO59" s="164" t="s">
        <v>8700</v>
      </c>
      <c r="AP59" s="133"/>
      <c r="AQ59" s="132"/>
      <c r="AR59" s="132"/>
      <c r="AS59" s="164" t="s">
        <v>8704</v>
      </c>
      <c r="AT59" s="132"/>
      <c r="AU59" s="132"/>
      <c r="AV59" s="132"/>
      <c r="AW59" s="132"/>
      <c r="AX59" s="134"/>
      <c r="AY59" s="42"/>
      <c r="BD59" s="258" t="s">
        <v>8605</v>
      </c>
      <c r="BZ59" s="160"/>
      <c r="CA59" s="160"/>
    </row>
    <row r="60" spans="1:85" ht="15" hidden="1" customHeight="1" outlineLevel="1">
      <c r="A60" s="40"/>
      <c r="B60" s="130"/>
      <c r="C60" s="131"/>
      <c r="D60" s="179"/>
      <c r="E60" s="180"/>
      <c r="F60" s="181"/>
      <c r="G60" s="164" t="s">
        <v>8695</v>
      </c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90"/>
      <c r="X60" s="90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65" t="s">
        <v>8698</v>
      </c>
      <c r="AM60" s="132"/>
      <c r="AN60" s="132"/>
      <c r="AO60" s="132" t="s">
        <v>86</v>
      </c>
      <c r="AP60" s="133"/>
      <c r="AQ60" s="132"/>
      <c r="AR60" s="132"/>
      <c r="AS60" s="164" t="s">
        <v>8705</v>
      </c>
      <c r="AT60" s="132"/>
      <c r="AU60" s="132"/>
      <c r="AV60" s="132"/>
      <c r="AW60" s="132"/>
      <c r="AX60" s="134"/>
      <c r="AY60" s="42"/>
      <c r="BD60" s="258" t="s">
        <v>8606</v>
      </c>
      <c r="BZ60" s="160"/>
      <c r="CA60" s="160"/>
    </row>
    <row r="61" spans="1:85" ht="15" hidden="1" customHeight="1" outlineLevel="1">
      <c r="A61" s="40"/>
      <c r="B61" s="130"/>
      <c r="C61" s="131"/>
      <c r="D61" s="669" t="s">
        <v>71</v>
      </c>
      <c r="E61" s="670"/>
      <c r="F61" s="671"/>
      <c r="G61" s="110" t="s">
        <v>8663</v>
      </c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89"/>
      <c r="X61" s="89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108" t="s">
        <v>8683</v>
      </c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6"/>
      <c r="AY61" s="185"/>
      <c r="BD61" s="258" t="s">
        <v>8607</v>
      </c>
      <c r="BZ61" s="160"/>
      <c r="CA61" s="160"/>
    </row>
    <row r="62" spans="1:85" ht="15" hidden="1" customHeight="1" outlineLevel="1">
      <c r="A62" s="40"/>
      <c r="B62" s="130"/>
      <c r="C62" s="131"/>
      <c r="D62" s="179"/>
      <c r="E62" s="180"/>
      <c r="F62" s="181"/>
      <c r="G62" s="87"/>
      <c r="H62" s="689" t="s">
        <v>74</v>
      </c>
      <c r="I62" s="690"/>
      <c r="J62" s="691"/>
      <c r="K62" s="110" t="s">
        <v>8663</v>
      </c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89"/>
      <c r="X62" s="89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6"/>
      <c r="AK62" s="186"/>
      <c r="AL62" s="77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9"/>
      <c r="AY62" s="185"/>
      <c r="BD62" s="258" t="s">
        <v>8713</v>
      </c>
      <c r="BZ62" s="160"/>
      <c r="CA62" s="160"/>
    </row>
    <row r="63" spans="1:85" ht="15" hidden="1" customHeight="1" outlineLevel="1">
      <c r="A63" s="40"/>
      <c r="B63" s="130"/>
      <c r="C63" s="131"/>
      <c r="D63" s="179"/>
      <c r="E63" s="180"/>
      <c r="F63" s="181"/>
      <c r="G63" s="87"/>
      <c r="H63" s="656" t="s">
        <v>70</v>
      </c>
      <c r="I63" s="657"/>
      <c r="J63" s="658"/>
      <c r="K63" s="161" t="s">
        <v>8668</v>
      </c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3"/>
      <c r="X63" s="133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4"/>
      <c r="AK63" s="186"/>
      <c r="AL63" s="105" t="s">
        <v>8672</v>
      </c>
      <c r="AM63" s="78"/>
      <c r="AN63" s="78"/>
      <c r="AO63" s="90"/>
      <c r="AP63" s="90"/>
      <c r="AQ63" s="90"/>
      <c r="AR63" s="78"/>
      <c r="AS63" s="78"/>
      <c r="AT63" s="78"/>
      <c r="AU63" s="78"/>
      <c r="AV63" s="78"/>
      <c r="AW63" s="78"/>
      <c r="AX63" s="79"/>
      <c r="AY63" s="185"/>
      <c r="BD63" s="258" t="s">
        <v>8714</v>
      </c>
      <c r="BZ63" s="160"/>
      <c r="CA63" s="160"/>
    </row>
    <row r="64" spans="1:85" ht="15" hidden="1" customHeight="1" outlineLevel="1">
      <c r="A64" s="40"/>
      <c r="B64" s="130"/>
      <c r="C64" s="131"/>
      <c r="D64" s="179"/>
      <c r="E64" s="180"/>
      <c r="F64" s="181"/>
      <c r="G64" s="87"/>
      <c r="H64" s="179"/>
      <c r="I64" s="180"/>
      <c r="J64" s="181"/>
      <c r="K64" s="104" t="s">
        <v>8669</v>
      </c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90"/>
      <c r="X64" s="90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9"/>
      <c r="AK64" s="186"/>
      <c r="AL64" s="105" t="s">
        <v>8673</v>
      </c>
      <c r="AM64" s="78"/>
      <c r="AN64" s="78"/>
      <c r="AO64" s="90"/>
      <c r="AP64" s="90"/>
      <c r="AQ64" s="90"/>
      <c r="AR64" s="78"/>
      <c r="AS64" s="78"/>
      <c r="AT64" s="78"/>
      <c r="AU64" s="78"/>
      <c r="AV64" s="78"/>
      <c r="AW64" s="78"/>
      <c r="AX64" s="79"/>
      <c r="AY64" s="185"/>
      <c r="BD64" s="258" t="s">
        <v>8608</v>
      </c>
      <c r="BZ64" s="160"/>
      <c r="CA64" s="160"/>
    </row>
    <row r="65" spans="1:85" ht="15" hidden="1" customHeight="1" outlineLevel="1">
      <c r="A65" s="40"/>
      <c r="B65" s="130"/>
      <c r="C65" s="131"/>
      <c r="D65" s="179"/>
      <c r="E65" s="180"/>
      <c r="F65" s="181"/>
      <c r="G65" s="87"/>
      <c r="H65" s="179"/>
      <c r="I65" s="180"/>
      <c r="J65" s="181"/>
      <c r="K65" s="104" t="s">
        <v>8671</v>
      </c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90"/>
      <c r="X65" s="90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9"/>
      <c r="AK65" s="186"/>
      <c r="AL65" s="105" t="s">
        <v>8674</v>
      </c>
      <c r="AM65" s="78"/>
      <c r="AN65" s="78"/>
      <c r="AO65" s="90"/>
      <c r="AP65" s="90"/>
      <c r="AQ65" s="90"/>
      <c r="AR65" s="78"/>
      <c r="AS65" s="78"/>
      <c r="AT65" s="78"/>
      <c r="AU65" s="78"/>
      <c r="AV65" s="78"/>
      <c r="AW65" s="78"/>
      <c r="AX65" s="79"/>
      <c r="AY65" s="185"/>
      <c r="BD65" s="258" t="s">
        <v>8715</v>
      </c>
      <c r="BZ65" s="160"/>
      <c r="CA65" s="160"/>
    </row>
    <row r="66" spans="1:85" ht="15" hidden="1" customHeight="1" outlineLevel="1">
      <c r="A66" s="40"/>
      <c r="B66" s="130"/>
      <c r="C66" s="131"/>
      <c r="D66" s="179"/>
      <c r="E66" s="180"/>
      <c r="F66" s="181"/>
      <c r="G66" s="87"/>
      <c r="H66" s="179"/>
      <c r="I66" s="180"/>
      <c r="J66" s="181"/>
      <c r="K66" s="104" t="s">
        <v>8670</v>
      </c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90"/>
      <c r="X66" s="90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9"/>
      <c r="AK66" s="186"/>
      <c r="AL66" s="105" t="s">
        <v>8675</v>
      </c>
      <c r="AM66" s="78"/>
      <c r="AN66" s="78"/>
      <c r="AO66" s="90"/>
      <c r="AP66" s="90"/>
      <c r="AQ66" s="90"/>
      <c r="AR66" s="78"/>
      <c r="AS66" s="78"/>
      <c r="AT66" s="78"/>
      <c r="AU66" s="78"/>
      <c r="AV66" s="78"/>
      <c r="AW66" s="78"/>
      <c r="AX66" s="79"/>
      <c r="AY66" s="185"/>
      <c r="BD66" s="258" t="s">
        <v>8609</v>
      </c>
      <c r="BZ66" s="160"/>
      <c r="CA66" s="160"/>
    </row>
    <row r="67" spans="1:85" ht="15" hidden="1" customHeight="1" outlineLevel="1">
      <c r="A67" s="40"/>
      <c r="B67" s="130"/>
      <c r="C67" s="131"/>
      <c r="D67" s="179"/>
      <c r="E67" s="180"/>
      <c r="F67" s="181"/>
      <c r="G67" s="87"/>
      <c r="H67" s="179"/>
      <c r="I67" s="180"/>
      <c r="J67" s="181"/>
      <c r="K67" s="104" t="s">
        <v>8676</v>
      </c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90"/>
      <c r="X67" s="90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9"/>
      <c r="AK67" s="186"/>
      <c r="AL67" s="77"/>
      <c r="AM67" s="78"/>
      <c r="AN67" s="78"/>
      <c r="AO67" s="90"/>
      <c r="AP67" s="90"/>
      <c r="AQ67" s="90"/>
      <c r="AR67" s="78"/>
      <c r="AS67" s="78"/>
      <c r="AT67" s="78"/>
      <c r="AU67" s="78"/>
      <c r="AV67" s="78"/>
      <c r="AW67" s="78"/>
      <c r="AX67" s="79"/>
      <c r="AY67" s="185"/>
      <c r="BD67" s="258" t="s">
        <v>8610</v>
      </c>
      <c r="BZ67" s="160"/>
      <c r="CA67" s="160"/>
    </row>
    <row r="68" spans="1:85" ht="15" hidden="1" customHeight="1" outlineLevel="1">
      <c r="A68" s="40"/>
      <c r="B68" s="130"/>
      <c r="C68" s="131"/>
      <c r="D68" s="179"/>
      <c r="E68" s="180"/>
      <c r="F68" s="181"/>
      <c r="G68" s="87"/>
      <c r="H68" s="179"/>
      <c r="I68" s="180"/>
      <c r="J68" s="181"/>
      <c r="K68" s="87"/>
      <c r="L68" s="109" t="s">
        <v>8678</v>
      </c>
      <c r="M68" s="78"/>
      <c r="N68" s="78"/>
      <c r="O68" s="78"/>
      <c r="P68" s="78"/>
      <c r="Q68" s="78" t="s">
        <v>8667</v>
      </c>
      <c r="R68" s="78"/>
      <c r="S68" s="78"/>
      <c r="T68" s="78"/>
      <c r="U68" s="78"/>
      <c r="V68" s="78"/>
      <c r="W68" s="90"/>
      <c r="X68" s="90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9"/>
      <c r="AK68" s="186"/>
      <c r="AL68" s="105" t="s">
        <v>8680</v>
      </c>
      <c r="AM68" s="78"/>
      <c r="AN68" s="78"/>
      <c r="AO68" s="90"/>
      <c r="AP68" s="90"/>
      <c r="AQ68" s="90"/>
      <c r="AR68" s="78"/>
      <c r="AS68" s="78"/>
      <c r="AT68" s="78"/>
      <c r="AU68" s="78"/>
      <c r="AV68" s="78"/>
      <c r="AW68" s="78"/>
      <c r="AX68" s="79"/>
      <c r="AY68" s="185"/>
      <c r="BD68" s="258" t="s">
        <v>8611</v>
      </c>
      <c r="BZ68" s="160"/>
      <c r="CA68" s="160"/>
    </row>
    <row r="69" spans="1:85" ht="15" hidden="1" customHeight="1" outlineLevel="1">
      <c r="A69" s="40"/>
      <c r="B69" s="130"/>
      <c r="C69" s="131"/>
      <c r="D69" s="179"/>
      <c r="E69" s="180"/>
      <c r="F69" s="181"/>
      <c r="G69" s="87"/>
      <c r="H69" s="179"/>
      <c r="I69" s="180"/>
      <c r="J69" s="181"/>
      <c r="K69" s="87"/>
      <c r="L69" s="109" t="s">
        <v>8679</v>
      </c>
      <c r="M69" s="78"/>
      <c r="N69" s="78"/>
      <c r="O69" s="78"/>
      <c r="P69" s="78"/>
      <c r="Q69" s="78" t="s">
        <v>8667</v>
      </c>
      <c r="R69" s="78"/>
      <c r="S69" s="78"/>
      <c r="T69" s="78"/>
      <c r="U69" s="78"/>
      <c r="V69" s="78"/>
      <c r="W69" s="90"/>
      <c r="X69" s="90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9"/>
      <c r="AK69" s="186"/>
      <c r="AL69" s="105" t="s">
        <v>8681</v>
      </c>
      <c r="AM69" s="78"/>
      <c r="AN69" s="78"/>
      <c r="AO69" s="90"/>
      <c r="AP69" s="90"/>
      <c r="AQ69" s="90"/>
      <c r="AR69" s="78"/>
      <c r="AS69" s="78"/>
      <c r="AT69" s="78"/>
      <c r="AU69" s="78"/>
      <c r="AV69" s="78"/>
      <c r="AW69" s="78"/>
      <c r="AX69" s="79"/>
      <c r="AY69" s="185"/>
      <c r="BD69" s="191"/>
      <c r="BZ69" s="160"/>
      <c r="CA69" s="160"/>
    </row>
    <row r="70" spans="1:85" ht="15" hidden="1" customHeight="1" outlineLevel="1">
      <c r="A70" s="40"/>
      <c r="B70" s="130"/>
      <c r="C70" s="131"/>
      <c r="D70" s="179"/>
      <c r="E70" s="180"/>
      <c r="F70" s="181"/>
      <c r="G70" s="87"/>
      <c r="H70" s="179"/>
      <c r="I70" s="180"/>
      <c r="J70" s="181"/>
      <c r="K70" s="104" t="s">
        <v>8677</v>
      </c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90"/>
      <c r="X70" s="90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9"/>
      <c r="AK70" s="186"/>
      <c r="AL70" s="105" t="s">
        <v>8682</v>
      </c>
      <c r="AM70" s="78"/>
      <c r="AN70" s="78"/>
      <c r="AO70" s="90"/>
      <c r="AP70" s="90"/>
      <c r="AQ70" s="90"/>
      <c r="AR70" s="78"/>
      <c r="AS70" s="78"/>
      <c r="AT70" s="78"/>
      <c r="AU70" s="78"/>
      <c r="AV70" s="78"/>
      <c r="AW70" s="78"/>
      <c r="AX70" s="79"/>
      <c r="AY70" s="185"/>
      <c r="BD70" s="191"/>
      <c r="BZ70" s="160"/>
      <c r="CA70" s="160"/>
    </row>
    <row r="71" spans="1:85" ht="15" hidden="1" customHeight="1" outlineLevel="1">
      <c r="A71" s="40"/>
      <c r="B71" s="130"/>
      <c r="C71" s="131"/>
      <c r="D71" s="179"/>
      <c r="E71" s="180"/>
      <c r="F71" s="181"/>
      <c r="G71" s="87"/>
      <c r="H71" s="659" t="s">
        <v>71</v>
      </c>
      <c r="I71" s="660"/>
      <c r="J71" s="661"/>
      <c r="K71" s="104" t="s">
        <v>8684</v>
      </c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90"/>
      <c r="X71" s="90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9"/>
      <c r="AK71" s="186"/>
      <c r="AL71" s="105" t="s">
        <v>8687</v>
      </c>
      <c r="AM71" s="78"/>
      <c r="AN71" s="78"/>
      <c r="AO71" s="90"/>
      <c r="AP71" s="90"/>
      <c r="AQ71" s="90"/>
      <c r="AR71" s="78"/>
      <c r="AS71" s="78"/>
      <c r="AT71" s="78"/>
      <c r="AU71" s="78"/>
      <c r="AV71" s="78"/>
      <c r="AW71" s="78"/>
      <c r="AX71" s="79"/>
      <c r="AY71" s="185"/>
      <c r="BD71" s="191"/>
      <c r="BZ71" s="160"/>
      <c r="CA71" s="160"/>
    </row>
    <row r="72" spans="1:85" ht="15" hidden="1" customHeight="1" outlineLevel="1">
      <c r="A72" s="40"/>
      <c r="B72" s="130"/>
      <c r="C72" s="131"/>
      <c r="D72" s="179"/>
      <c r="E72" s="180"/>
      <c r="F72" s="181"/>
      <c r="G72" s="87"/>
      <c r="H72" s="179"/>
      <c r="I72" s="180"/>
      <c r="J72" s="181"/>
      <c r="K72" s="163" t="s">
        <v>8685</v>
      </c>
      <c r="L72" s="247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38"/>
      <c r="X72" s="138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2"/>
      <c r="AK72" s="186"/>
      <c r="AL72" s="105" t="s">
        <v>8688</v>
      </c>
      <c r="AM72" s="78"/>
      <c r="AN72" s="78"/>
      <c r="AO72" s="90"/>
      <c r="AP72" s="90"/>
      <c r="AQ72" s="90"/>
      <c r="AR72" s="78"/>
      <c r="AS72" s="78"/>
      <c r="AT72" s="78"/>
      <c r="AU72" s="78"/>
      <c r="AV72" s="78"/>
      <c r="AW72" s="78"/>
      <c r="AX72" s="79"/>
      <c r="AY72" s="185"/>
      <c r="BD72" s="191"/>
    </row>
    <row r="73" spans="1:85" ht="15" hidden="1" customHeight="1" outlineLevel="1">
      <c r="A73" s="40"/>
      <c r="B73" s="130"/>
      <c r="C73" s="131"/>
      <c r="D73" s="179"/>
      <c r="E73" s="180"/>
      <c r="F73" s="181"/>
      <c r="G73" s="87"/>
      <c r="H73" s="179"/>
      <c r="I73" s="180"/>
      <c r="J73" s="181"/>
      <c r="K73" s="248"/>
      <c r="L73" s="251" t="s">
        <v>8664</v>
      </c>
      <c r="M73" s="249"/>
      <c r="N73" s="249"/>
      <c r="O73" s="251" t="s">
        <v>8665</v>
      </c>
      <c r="P73" s="249"/>
      <c r="Q73" s="249"/>
      <c r="R73" s="249"/>
      <c r="S73" s="249"/>
      <c r="T73" s="249"/>
      <c r="U73" s="249"/>
      <c r="V73" s="249"/>
      <c r="W73" s="249"/>
      <c r="X73" s="249"/>
      <c r="Y73" s="249"/>
      <c r="Z73" s="249"/>
      <c r="AA73" s="249"/>
      <c r="AB73" s="249"/>
      <c r="AC73" s="249"/>
      <c r="AD73" s="249"/>
      <c r="AE73" s="249"/>
      <c r="AF73" s="249"/>
      <c r="AG73" s="249"/>
      <c r="AH73" s="249"/>
      <c r="AI73" s="249"/>
      <c r="AJ73" s="250"/>
      <c r="AK73" s="186"/>
      <c r="AL73" s="105" t="s">
        <v>8644</v>
      </c>
      <c r="AM73" s="78"/>
      <c r="AN73" s="78"/>
      <c r="AO73" s="90"/>
      <c r="AP73" s="90"/>
      <c r="AQ73" s="90"/>
      <c r="AR73" s="78"/>
      <c r="AS73" s="78"/>
      <c r="AT73" s="78"/>
      <c r="AU73" s="78"/>
      <c r="AV73" s="78"/>
      <c r="AW73" s="78"/>
      <c r="AX73" s="79"/>
      <c r="AY73" s="185"/>
      <c r="BD73" s="191"/>
    </row>
    <row r="74" spans="1:85" ht="15" hidden="1" customHeight="1" outlineLevel="1">
      <c r="A74" s="40"/>
      <c r="B74" s="130"/>
      <c r="C74" s="131"/>
      <c r="D74" s="179"/>
      <c r="E74" s="180"/>
      <c r="F74" s="181"/>
      <c r="G74" s="87"/>
      <c r="H74" s="179"/>
      <c r="I74" s="180"/>
      <c r="J74" s="181"/>
      <c r="K74" s="163" t="s">
        <v>8686</v>
      </c>
      <c r="L74" s="247"/>
      <c r="M74" s="141"/>
      <c r="N74" s="141"/>
      <c r="O74" s="141"/>
      <c r="P74" s="249"/>
      <c r="Q74" s="249"/>
      <c r="R74" s="249"/>
      <c r="S74" s="249"/>
      <c r="T74" s="249"/>
      <c r="U74" s="249"/>
      <c r="V74" s="249"/>
      <c r="W74" s="249"/>
      <c r="X74" s="249"/>
      <c r="Y74" s="249"/>
      <c r="Z74" s="249"/>
      <c r="AA74" s="249"/>
      <c r="AB74" s="249"/>
      <c r="AC74" s="249"/>
      <c r="AD74" s="249"/>
      <c r="AE74" s="249"/>
      <c r="AF74" s="249"/>
      <c r="AG74" s="249"/>
      <c r="AH74" s="249"/>
      <c r="AI74" s="249"/>
      <c r="AJ74" s="250"/>
      <c r="AK74" s="186"/>
      <c r="AL74" s="105" t="s">
        <v>8689</v>
      </c>
      <c r="AM74" s="78"/>
      <c r="AN74" s="78"/>
      <c r="AO74" s="90"/>
      <c r="AP74" s="90"/>
      <c r="AQ74" s="90"/>
      <c r="AR74" s="78"/>
      <c r="AS74" s="78"/>
      <c r="AT74" s="78"/>
      <c r="AU74" s="78"/>
      <c r="AV74" s="78"/>
      <c r="AW74" s="78"/>
      <c r="AX74" s="79"/>
      <c r="AY74" s="185"/>
      <c r="BD74" s="191"/>
    </row>
    <row r="75" spans="1:85" ht="15" hidden="1" customHeight="1" outlineLevel="1">
      <c r="A75" s="40"/>
      <c r="B75" s="130"/>
      <c r="C75" s="131"/>
      <c r="D75" s="179"/>
      <c r="E75" s="180"/>
      <c r="F75" s="181"/>
      <c r="G75" s="87"/>
      <c r="H75" s="199"/>
      <c r="I75" s="200"/>
      <c r="J75" s="201"/>
      <c r="K75" s="252"/>
      <c r="L75" s="253" t="s">
        <v>8664</v>
      </c>
      <c r="M75" s="254"/>
      <c r="N75" s="254"/>
      <c r="O75" s="253" t="s">
        <v>8666</v>
      </c>
      <c r="P75" s="254"/>
      <c r="Q75" s="254"/>
      <c r="R75" s="254"/>
      <c r="S75" s="254"/>
      <c r="T75" s="254"/>
      <c r="U75" s="254"/>
      <c r="V75" s="254"/>
      <c r="W75" s="254"/>
      <c r="X75" s="254"/>
      <c r="Y75" s="254"/>
      <c r="Z75" s="254"/>
      <c r="AA75" s="254"/>
      <c r="AB75" s="254"/>
      <c r="AC75" s="254"/>
      <c r="AD75" s="254"/>
      <c r="AE75" s="254"/>
      <c r="AF75" s="254"/>
      <c r="AG75" s="254"/>
      <c r="AH75" s="254"/>
      <c r="AI75" s="254"/>
      <c r="AJ75" s="255"/>
      <c r="AK75" s="186"/>
      <c r="AL75" s="105" t="s">
        <v>8646</v>
      </c>
      <c r="AM75" s="78"/>
      <c r="AN75" s="78"/>
      <c r="AO75" s="90"/>
      <c r="AP75" s="90"/>
      <c r="AQ75" s="90"/>
      <c r="AR75" s="78"/>
      <c r="AS75" s="78"/>
      <c r="AT75" s="78"/>
      <c r="AU75" s="78"/>
      <c r="AV75" s="78"/>
      <c r="AW75" s="78"/>
      <c r="AX75" s="79"/>
      <c r="AY75" s="185"/>
      <c r="BD75" s="191"/>
    </row>
    <row r="76" spans="1:85" ht="15" hidden="1" customHeight="1" outlineLevel="1">
      <c r="A76" s="40"/>
      <c r="B76" s="130"/>
      <c r="C76" s="131"/>
      <c r="D76" s="683" t="s">
        <v>72</v>
      </c>
      <c r="E76" s="684"/>
      <c r="F76" s="685"/>
      <c r="G76" s="87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91"/>
      <c r="X76" s="91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184"/>
      <c r="AM76" s="81"/>
      <c r="AN76" s="81"/>
      <c r="AO76" s="81"/>
      <c r="AP76" s="81"/>
      <c r="AQ76" s="91"/>
      <c r="AR76" s="81"/>
      <c r="AS76" s="81"/>
      <c r="AT76" s="81"/>
      <c r="AU76" s="81"/>
      <c r="AV76" s="81"/>
      <c r="AW76" s="81"/>
      <c r="AX76" s="82"/>
      <c r="AY76" s="185"/>
      <c r="BD76" s="191"/>
    </row>
    <row r="77" spans="1:85" ht="15" customHeight="1" collapsed="1">
      <c r="A77" s="40"/>
      <c r="B77" s="135"/>
      <c r="C77" s="135"/>
      <c r="D77" s="153"/>
      <c r="E77" s="153"/>
      <c r="F77" s="153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35"/>
      <c r="AN77" s="135"/>
      <c r="AO77" s="136"/>
      <c r="AP77" s="136"/>
      <c r="AQ77" s="136"/>
      <c r="AR77" s="135"/>
      <c r="AS77" s="135"/>
      <c r="AT77" s="135"/>
      <c r="AU77" s="135"/>
      <c r="AV77" s="135"/>
      <c r="AW77" s="135"/>
      <c r="AX77" s="135"/>
      <c r="AY77" s="42"/>
      <c r="BD77" s="191"/>
    </row>
    <row r="78" spans="1:85" ht="15" customHeight="1">
      <c r="A78" s="40"/>
      <c r="B78" s="662">
        <f>MAX(B$6:B77)+1</f>
        <v>7</v>
      </c>
      <c r="C78" s="663"/>
      <c r="D78" s="664" t="str">
        <f>IF(ISERROR(VLOOKUP(B78,ビュー一覧!$B$6:$T$100,8,FALSE)),"",VLOOKUP(B78,ビュー一覧!$B$6:$T$100,8,FALSE))</f>
        <v/>
      </c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214" t="str">
        <f>IF(ISERROR(VLOOKUP($B78,ビュー一覧!$B$6:$T$100,19,FALSE)),"",VLOOKUP($B78,ビュー一覧!$B$6:$T$100,3,FALSE)&amp;"."&amp;VLOOKUP($B78,ビュー一覧!$B$6:$T$100,19,FALSE))</f>
        <v/>
      </c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6"/>
      <c r="AA78" s="666" t="str">
        <f>IF(ISERROR(VLOOKUP($B78,ビュー一覧!$B$6:$AE$100,30,FALSE)),"",VLOOKUP($B78,ビュー一覧!$B$6:$AE$100,30,FALSE))</f>
        <v/>
      </c>
      <c r="AB78" s="667"/>
      <c r="AC78" s="667"/>
      <c r="AD78" s="667"/>
      <c r="AE78" s="667"/>
      <c r="AF78" s="667"/>
      <c r="AG78" s="667"/>
      <c r="AH78" s="667"/>
      <c r="AI78" s="667"/>
      <c r="AJ78" s="667"/>
      <c r="AK78" s="667"/>
      <c r="AL78" s="667"/>
      <c r="AM78" s="667"/>
      <c r="AN78" s="667"/>
      <c r="AO78" s="667"/>
      <c r="AP78" s="667"/>
      <c r="AQ78" s="667"/>
      <c r="AR78" s="667"/>
      <c r="AS78" s="667"/>
      <c r="AT78" s="667"/>
      <c r="AU78" s="667"/>
      <c r="AV78" s="667"/>
      <c r="AW78" s="667"/>
      <c r="AX78" s="668"/>
      <c r="AY78" s="42"/>
      <c r="BD78" s="257" t="str">
        <f>IF($O78&lt;&gt;"","CREATE VIEW "&amp;SUBSTITUTE($O78,"UPK.","")&amp;" AS ","")</f>
        <v/>
      </c>
      <c r="BE78" s="256"/>
      <c r="BF78" s="256"/>
      <c r="BG78" s="256"/>
      <c r="BH78" s="256"/>
      <c r="BI78" s="256"/>
      <c r="BJ78" s="256"/>
      <c r="BK78" s="256"/>
      <c r="BL78" s="256"/>
      <c r="BM78" s="256"/>
      <c r="BN78" s="256"/>
      <c r="BO78" s="256"/>
      <c r="BP78" s="256"/>
      <c r="BQ78" s="256"/>
      <c r="BR78" s="256"/>
      <c r="BS78" s="256"/>
      <c r="BT78" s="256"/>
      <c r="BU78" s="256"/>
      <c r="BV78" s="256"/>
      <c r="BW78" s="256"/>
      <c r="BX78" s="256"/>
      <c r="BY78" s="256"/>
      <c r="BZ78" s="256"/>
      <c r="CA78" s="256"/>
      <c r="CB78" s="256"/>
      <c r="CC78" s="256"/>
      <c r="CD78" s="256"/>
      <c r="CE78" s="256"/>
      <c r="CF78" s="256"/>
      <c r="CG78" s="256"/>
    </row>
    <row r="79" spans="1:85" ht="15" customHeight="1" outlineLevel="1">
      <c r="A79" s="40"/>
      <c r="B79" s="130"/>
      <c r="C79" s="131"/>
      <c r="D79" s="669" t="s">
        <v>70</v>
      </c>
      <c r="E79" s="670"/>
      <c r="F79" s="671"/>
      <c r="G79" s="672" t="s">
        <v>92</v>
      </c>
      <c r="H79" s="673"/>
      <c r="I79" s="673"/>
      <c r="J79" s="673"/>
      <c r="K79" s="673"/>
      <c r="L79" s="673"/>
      <c r="M79" s="673"/>
      <c r="N79" s="673"/>
      <c r="O79" s="673"/>
      <c r="P79" s="673"/>
      <c r="Q79" s="673"/>
      <c r="R79" s="673"/>
      <c r="S79" s="673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4"/>
      <c r="AL79" s="675" t="s">
        <v>93</v>
      </c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6"/>
      <c r="AY79" s="42"/>
      <c r="BD79" s="258" t="s">
        <v>8707</v>
      </c>
    </row>
    <row r="80" spans="1:85" ht="15" customHeight="1" outlineLevel="1">
      <c r="A80" s="40"/>
      <c r="B80" s="130"/>
      <c r="C80" s="131"/>
      <c r="D80" s="656"/>
      <c r="E80" s="657"/>
      <c r="F80" s="658"/>
      <c r="G80" s="164" t="s">
        <v>8772</v>
      </c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89"/>
      <c r="X80" s="89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08" t="s">
        <v>8776</v>
      </c>
      <c r="AM80" s="132"/>
      <c r="AN80" s="132"/>
      <c r="AO80" s="132"/>
      <c r="AP80" s="133"/>
      <c r="AQ80" s="75"/>
      <c r="AR80" s="132"/>
      <c r="AS80" s="132"/>
      <c r="AT80" s="132"/>
      <c r="AU80" s="132"/>
      <c r="AV80" s="132"/>
      <c r="AW80" s="132"/>
      <c r="AX80" s="134"/>
      <c r="AY80" s="42"/>
      <c r="BD80" s="258" t="str">
        <f>IF($D81&lt;&gt;"",$AL80,$AL80&amp;", ")</f>
        <v xml:space="preserve">TBL.data_id, </v>
      </c>
    </row>
    <row r="81" spans="1:85" ht="15" customHeight="1" outlineLevel="1">
      <c r="A81" s="40"/>
      <c r="B81" s="130"/>
      <c r="C81" s="131"/>
      <c r="D81" s="179"/>
      <c r="E81" s="180"/>
      <c r="F81" s="181"/>
      <c r="G81" s="164" t="s">
        <v>8773</v>
      </c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90"/>
      <c r="X81" s="90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65" t="s">
        <v>8777</v>
      </c>
      <c r="AM81" s="132"/>
      <c r="AN81" s="132"/>
      <c r="AO81" s="132"/>
      <c r="AP81" s="133"/>
      <c r="AQ81" s="132"/>
      <c r="AR81" s="132"/>
      <c r="AS81" s="132"/>
      <c r="AT81" s="132"/>
      <c r="AU81" s="132"/>
      <c r="AV81" s="132"/>
      <c r="AW81" s="132"/>
      <c r="AX81" s="134"/>
      <c r="AY81" s="42"/>
      <c r="BD81" s="258" t="str">
        <f>IF($D82&lt;&gt;"",$AL81,$AL81&amp;", ")</f>
        <v xml:space="preserve">TBL.ms_cm, </v>
      </c>
    </row>
    <row r="82" spans="1:85" ht="15" customHeight="1" outlineLevel="1">
      <c r="A82" s="40"/>
      <c r="B82" s="130"/>
      <c r="C82" s="131"/>
      <c r="D82" s="179"/>
      <c r="E82" s="180"/>
      <c r="F82" s="181"/>
      <c r="G82" s="164" t="s">
        <v>8774</v>
      </c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90"/>
      <c r="X82" s="90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65" t="s">
        <v>9414</v>
      </c>
      <c r="AM82" s="132"/>
      <c r="AN82" s="132"/>
      <c r="AO82" s="132"/>
      <c r="AP82" s="133"/>
      <c r="AQ82" s="132"/>
      <c r="AR82" s="132"/>
      <c r="AS82" s="132"/>
      <c r="AT82" s="132"/>
      <c r="AU82" s="132"/>
      <c r="AV82" s="132"/>
      <c r="AW82" s="132"/>
      <c r="AX82" s="134"/>
      <c r="AY82" s="42"/>
      <c r="BD82" s="274" t="str">
        <f>IF($D83&lt;&gt;"",$AL82,$AL82&amp;", ")</f>
        <v xml:space="preserve">TBL.k40_cm, </v>
      </c>
    </row>
    <row r="83" spans="1:85" ht="15" customHeight="1" outlineLevel="1">
      <c r="A83" s="40"/>
      <c r="B83" s="130"/>
      <c r="C83" s="131"/>
      <c r="D83" s="179"/>
      <c r="E83" s="180"/>
      <c r="F83" s="181"/>
      <c r="G83" s="164" t="s">
        <v>8775</v>
      </c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90"/>
      <c r="X83" s="90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65" t="s">
        <v>8778</v>
      </c>
      <c r="AM83" s="132"/>
      <c r="AN83" s="132"/>
      <c r="AO83" s="132"/>
      <c r="AP83" s="133"/>
      <c r="AQ83" s="132"/>
      <c r="AR83" s="132"/>
      <c r="AS83" s="132"/>
      <c r="AT83" s="132"/>
      <c r="AU83" s="132"/>
      <c r="AV83" s="132"/>
      <c r="AW83" s="132"/>
      <c r="AX83" s="134"/>
      <c r="AY83" s="42"/>
      <c r="BD83" s="274" t="str">
        <f>IF($D84&lt;&gt;"",$AL83,$AL83&amp;", ")</f>
        <v>TBL.bikou</v>
      </c>
    </row>
    <row r="84" spans="1:85" ht="15" customHeight="1" outlineLevel="1">
      <c r="A84" s="40"/>
      <c r="B84" s="130"/>
      <c r="C84" s="131"/>
      <c r="D84" s="677" t="s">
        <v>8612</v>
      </c>
      <c r="E84" s="678"/>
      <c r="F84" s="679"/>
      <c r="G84" s="164" t="s">
        <v>8771</v>
      </c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41"/>
      <c r="X84" s="141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05" t="s">
        <v>9411</v>
      </c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9"/>
      <c r="AY84" s="42"/>
      <c r="BD84" s="258" t="str">
        <f>"FROM UPK_test.upk_k40."&amp;$AL84</f>
        <v>FROM UPK_test.upk_k40.k40_cmc_convert AS TBL</v>
      </c>
    </row>
    <row r="85" spans="1:85" ht="15" customHeight="1" outlineLevel="1">
      <c r="A85" s="40"/>
      <c r="B85" s="246"/>
      <c r="C85" s="102"/>
      <c r="D85" s="680" t="s">
        <v>72</v>
      </c>
      <c r="E85" s="681"/>
      <c r="F85" s="682"/>
      <c r="G85" s="245" t="s">
        <v>8779</v>
      </c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91"/>
      <c r="X85" s="9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58" t="s">
        <v>8780</v>
      </c>
      <c r="AM85" s="81"/>
      <c r="AN85" s="81"/>
      <c r="AO85" s="81"/>
      <c r="AP85" s="91"/>
      <c r="AQ85" s="81"/>
      <c r="AR85" s="81"/>
      <c r="AS85" s="81"/>
      <c r="AT85" s="81"/>
      <c r="AU85" s="81"/>
      <c r="AV85" s="81"/>
      <c r="AW85" s="81"/>
      <c r="AX85" s="82"/>
      <c r="AY85" s="185"/>
      <c r="BD85" s="258" t="str">
        <f>"WHERE "&amp;$AL85</f>
        <v>WHERE TBL.delete_date IS NULL</v>
      </c>
    </row>
    <row r="86" spans="1:85" ht="15" customHeight="1">
      <c r="A86" s="40"/>
      <c r="B86" s="135"/>
      <c r="C86" s="135"/>
      <c r="D86" s="153"/>
      <c r="E86" s="153"/>
      <c r="F86" s="153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  <c r="AL86" s="135"/>
      <c r="AM86" s="135"/>
      <c r="AN86" s="135"/>
      <c r="AO86" s="136"/>
      <c r="AP86" s="136"/>
      <c r="AQ86" s="136"/>
      <c r="AR86" s="135"/>
      <c r="AS86" s="135"/>
      <c r="AT86" s="135"/>
      <c r="AU86" s="135"/>
      <c r="AV86" s="135"/>
      <c r="AW86" s="135"/>
      <c r="AX86" s="135"/>
      <c r="AY86" s="42"/>
      <c r="BD86" s="191"/>
    </row>
    <row r="87" spans="1:85" ht="15" customHeight="1">
      <c r="A87" s="40"/>
      <c r="B87" s="662">
        <f>MAX(B$6:B86)+1</f>
        <v>8</v>
      </c>
      <c r="C87" s="663"/>
      <c r="D87" s="664" t="str">
        <f>IF(ISERROR(VLOOKUP(B87,ビュー一覧!$B$6:$T$100,8,FALSE)),"",VLOOKUP(B87,ビュー一覧!$B$6:$T$100,8,FALSE))</f>
        <v/>
      </c>
      <c r="E87" s="665"/>
      <c r="F87" s="665"/>
      <c r="G87" s="665"/>
      <c r="H87" s="665"/>
      <c r="I87" s="665"/>
      <c r="J87" s="665"/>
      <c r="K87" s="665"/>
      <c r="L87" s="665"/>
      <c r="M87" s="665"/>
      <c r="N87" s="665"/>
      <c r="O87" s="214" t="str">
        <f>IF(ISERROR(VLOOKUP($B87,ビュー一覧!$B$6:$T$100,19,FALSE)),"",VLOOKUP($B87,ビュー一覧!$B$6:$T$100,3,FALSE)&amp;"."&amp;VLOOKUP($B87,ビュー一覧!$B$6:$T$100,19,FALSE))</f>
        <v/>
      </c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6"/>
      <c r="AA87" s="666" t="str">
        <f>IF(ISERROR(VLOOKUP($B87,ビュー一覧!$B$6:$AE$100,30,FALSE)),"",VLOOKUP($B87,ビュー一覧!$B$6:$AE$100,30,FALSE))</f>
        <v/>
      </c>
      <c r="AB87" s="667"/>
      <c r="AC87" s="667"/>
      <c r="AD87" s="667"/>
      <c r="AE87" s="667"/>
      <c r="AF87" s="667"/>
      <c r="AG87" s="667"/>
      <c r="AH87" s="667"/>
      <c r="AI87" s="667"/>
      <c r="AJ87" s="667"/>
      <c r="AK87" s="667"/>
      <c r="AL87" s="667"/>
      <c r="AM87" s="667"/>
      <c r="AN87" s="667"/>
      <c r="AO87" s="667"/>
      <c r="AP87" s="667"/>
      <c r="AQ87" s="667"/>
      <c r="AR87" s="667"/>
      <c r="AS87" s="667"/>
      <c r="AT87" s="667"/>
      <c r="AU87" s="667"/>
      <c r="AV87" s="667"/>
      <c r="AW87" s="667"/>
      <c r="AX87" s="668"/>
      <c r="AY87" s="42"/>
      <c r="BD87" s="257" t="str">
        <f>IF($O87&lt;&gt;"","CREATE VIEW "&amp;SUBSTITUTE($O87,"UPK.","")&amp;" AS ","")</f>
        <v/>
      </c>
      <c r="BE87" s="256"/>
      <c r="BF87" s="256"/>
      <c r="BG87" s="256"/>
      <c r="BH87" s="256"/>
      <c r="BI87" s="256"/>
      <c r="BJ87" s="276"/>
      <c r="BK87" s="256"/>
      <c r="BL87" s="256"/>
      <c r="BM87" s="256"/>
      <c r="BN87" s="256"/>
      <c r="BO87" s="256"/>
      <c r="BP87" s="256"/>
      <c r="BQ87" s="256"/>
      <c r="BR87" s="256"/>
      <c r="BS87" s="256"/>
      <c r="BT87" s="256"/>
      <c r="BU87" s="256"/>
      <c r="BV87" s="256"/>
      <c r="BW87" s="256"/>
      <c r="BX87" s="256"/>
      <c r="BY87" s="256"/>
      <c r="BZ87" s="256"/>
      <c r="CA87" s="256"/>
      <c r="CB87" s="256"/>
      <c r="CC87" s="256"/>
      <c r="CD87" s="256"/>
      <c r="CE87" s="256"/>
      <c r="CF87" s="256"/>
      <c r="CG87" s="256"/>
    </row>
    <row r="88" spans="1:85" ht="15" hidden="1" customHeight="1" outlineLevel="1">
      <c r="A88" s="40"/>
      <c r="B88" s="130"/>
      <c r="C88" s="131"/>
      <c r="D88" s="669" t="s">
        <v>70</v>
      </c>
      <c r="E88" s="670"/>
      <c r="F88" s="671"/>
      <c r="G88" s="672" t="s">
        <v>92</v>
      </c>
      <c r="H88" s="673"/>
      <c r="I88" s="673"/>
      <c r="J88" s="673"/>
      <c r="K88" s="673"/>
      <c r="L88" s="673"/>
      <c r="M88" s="673"/>
      <c r="N88" s="673"/>
      <c r="O88" s="673"/>
      <c r="P88" s="673"/>
      <c r="Q88" s="673"/>
      <c r="R88" s="673"/>
      <c r="S88" s="673"/>
      <c r="T88" s="673"/>
      <c r="U88" s="673"/>
      <c r="V88" s="673"/>
      <c r="W88" s="673"/>
      <c r="X88" s="673"/>
      <c r="Y88" s="673"/>
      <c r="Z88" s="673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4"/>
      <c r="AL88" s="675" t="s">
        <v>93</v>
      </c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6"/>
      <c r="AY88" s="42"/>
      <c r="BD88" s="258" t="s">
        <v>8707</v>
      </c>
    </row>
    <row r="89" spans="1:85" ht="15" hidden="1" customHeight="1" outlineLevel="1">
      <c r="A89" s="40"/>
      <c r="B89" s="130"/>
      <c r="C89" s="131"/>
      <c r="D89" s="656"/>
      <c r="E89" s="657"/>
      <c r="F89" s="658"/>
      <c r="G89" s="164" t="s">
        <v>8773</v>
      </c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89"/>
      <c r="X89" s="89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65" t="s">
        <v>8777</v>
      </c>
      <c r="AM89" s="132"/>
      <c r="AN89" s="132"/>
      <c r="AO89" s="132"/>
      <c r="AP89" s="133"/>
      <c r="AQ89" s="75"/>
      <c r="AR89" s="132"/>
      <c r="AS89" s="132"/>
      <c r="AT89" s="132"/>
      <c r="AU89" s="132"/>
      <c r="AV89" s="132"/>
      <c r="AW89" s="132"/>
      <c r="AX89" s="134"/>
      <c r="AY89" s="42"/>
      <c r="BD89" s="258" t="str">
        <f>IF($D90&lt;&gt;"",$AL89,$AL89&amp;", ")</f>
        <v>TBL.ms_cm</v>
      </c>
    </row>
    <row r="90" spans="1:85" ht="15" hidden="1" customHeight="1" outlineLevel="1">
      <c r="A90" s="40"/>
      <c r="B90" s="130"/>
      <c r="C90" s="131"/>
      <c r="D90" s="677" t="s">
        <v>8612</v>
      </c>
      <c r="E90" s="678"/>
      <c r="F90" s="679"/>
      <c r="G90" s="164" t="s">
        <v>8771</v>
      </c>
      <c r="H90" s="275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41"/>
      <c r="X90" s="141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05" t="s">
        <v>9412</v>
      </c>
      <c r="AM90" s="78"/>
      <c r="AN90" s="78"/>
      <c r="AO90" s="132"/>
      <c r="AP90" s="133"/>
      <c r="AQ90" s="132"/>
      <c r="AR90" s="132"/>
      <c r="AS90" s="132"/>
      <c r="AT90" s="132"/>
      <c r="AU90" s="132"/>
      <c r="AV90" s="132"/>
      <c r="AW90" s="132"/>
      <c r="AX90" s="134"/>
      <c r="AY90" s="42"/>
      <c r="BD90" s="258" t="str">
        <f>"FROM UPK_test.upk_k40."&amp;$AL90</f>
        <v>FROM UPK_test.upk_k40.v_k40_cmc_convert AS TBL</v>
      </c>
    </row>
    <row r="91" spans="1:85" ht="15" hidden="1" customHeight="1" outlineLevel="1">
      <c r="A91" s="40"/>
      <c r="B91" s="130"/>
      <c r="C91" s="131"/>
      <c r="D91" s="677" t="s">
        <v>81</v>
      </c>
      <c r="E91" s="678"/>
      <c r="F91" s="679"/>
      <c r="G91" s="164" t="s">
        <v>8773</v>
      </c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41"/>
      <c r="X91" s="141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65" t="s">
        <v>8777</v>
      </c>
      <c r="AM91" s="78"/>
      <c r="AN91" s="78"/>
      <c r="AO91" s="132"/>
      <c r="AP91" s="133"/>
      <c r="AQ91" s="132"/>
      <c r="AR91" s="132"/>
      <c r="AS91" s="132"/>
      <c r="AT91" s="132"/>
      <c r="AU91" s="132"/>
      <c r="AV91" s="132"/>
      <c r="AW91" s="132"/>
      <c r="AX91" s="134"/>
      <c r="AY91" s="42"/>
      <c r="BD91" s="274" t="str">
        <f>"GROUP BY "&amp;$AL91</f>
        <v>GROUP BY TBL.ms_cm</v>
      </c>
    </row>
    <row r="92" spans="1:85" ht="15" hidden="1" customHeight="1" outlineLevel="1">
      <c r="A92" s="40"/>
      <c r="B92" s="246"/>
      <c r="C92" s="102"/>
      <c r="D92" s="680" t="s">
        <v>72</v>
      </c>
      <c r="E92" s="681"/>
      <c r="F92" s="682"/>
      <c r="G92" s="245" t="s">
        <v>9331</v>
      </c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91"/>
      <c r="X92" s="9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58"/>
      <c r="AM92" s="81"/>
      <c r="AN92" s="81"/>
      <c r="AO92" s="81"/>
      <c r="AP92" s="91"/>
      <c r="AQ92" s="81"/>
      <c r="AR92" s="81"/>
      <c r="AS92" s="81"/>
      <c r="AT92" s="81"/>
      <c r="AU92" s="81"/>
      <c r="AV92" s="81"/>
      <c r="AW92" s="81"/>
      <c r="AX92" s="82"/>
      <c r="AY92" s="185"/>
      <c r="BD92" s="258"/>
    </row>
    <row r="93" spans="1:85" ht="15" customHeight="1" collapsed="1">
      <c r="A93" s="40"/>
      <c r="B93" s="135"/>
      <c r="C93" s="135"/>
      <c r="D93" s="153"/>
      <c r="E93" s="153"/>
      <c r="F93" s="153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Y93" s="135"/>
      <c r="Z93" s="135"/>
      <c r="AA93" s="135"/>
      <c r="AB93" s="135"/>
      <c r="AC93" s="135"/>
      <c r="AD93" s="135"/>
      <c r="AE93" s="135"/>
      <c r="AF93" s="135"/>
      <c r="AG93" s="135"/>
      <c r="AH93" s="135"/>
      <c r="AI93" s="135"/>
      <c r="AJ93" s="135"/>
      <c r="AK93" s="135"/>
      <c r="AL93" s="135"/>
      <c r="AM93" s="135"/>
      <c r="AN93" s="135"/>
      <c r="AO93" s="136"/>
      <c r="AP93" s="136"/>
      <c r="AQ93" s="136"/>
      <c r="AR93" s="135"/>
      <c r="AS93" s="135"/>
      <c r="AT93" s="135"/>
      <c r="AU93" s="135"/>
      <c r="AV93" s="135"/>
      <c r="AW93" s="135"/>
      <c r="AX93" s="135"/>
      <c r="AY93" s="42"/>
      <c r="BD93" s="191"/>
    </row>
    <row r="94" spans="1:85" ht="15" customHeight="1">
      <c r="A94" s="40"/>
      <c r="B94" s="662">
        <f>MAX(B$6:B93)+1</f>
        <v>9</v>
      </c>
      <c r="C94" s="663"/>
      <c r="D94" s="664" t="str">
        <f>IF(ISERROR(VLOOKUP(B94,ビュー一覧!$B$6:$T$100,8,FALSE)),"",VLOOKUP(B94,ビュー一覧!$B$6:$T$100,8,FALSE))</f>
        <v/>
      </c>
      <c r="E94" s="665"/>
      <c r="F94" s="665"/>
      <c r="G94" s="665"/>
      <c r="H94" s="665"/>
      <c r="I94" s="665"/>
      <c r="J94" s="665"/>
      <c r="K94" s="665"/>
      <c r="L94" s="665"/>
      <c r="M94" s="665"/>
      <c r="N94" s="665"/>
      <c r="O94" s="214" t="str">
        <f>IF(ISERROR(VLOOKUP($B94,ビュー一覧!$B$6:$T$100,19,FALSE)),"",VLOOKUP($B94,ビュー一覧!$B$6:$T$100,3,FALSE)&amp;"."&amp;VLOOKUP($B94,ビュー一覧!$B$6:$T$100,19,FALSE))</f>
        <v/>
      </c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6"/>
      <c r="AA94" s="666" t="str">
        <f>IF(ISERROR(VLOOKUP($B94,ビュー一覧!$B$6:$AE$100,30,FALSE)),"",VLOOKUP($B94,ビュー一覧!$B$6:$AE$100,30,FALSE))</f>
        <v/>
      </c>
      <c r="AB94" s="667"/>
      <c r="AC94" s="667"/>
      <c r="AD94" s="667"/>
      <c r="AE94" s="667"/>
      <c r="AF94" s="667"/>
      <c r="AG94" s="667"/>
      <c r="AH94" s="667"/>
      <c r="AI94" s="667"/>
      <c r="AJ94" s="667"/>
      <c r="AK94" s="667"/>
      <c r="AL94" s="667"/>
      <c r="AM94" s="667"/>
      <c r="AN94" s="667"/>
      <c r="AO94" s="667"/>
      <c r="AP94" s="667"/>
      <c r="AQ94" s="667"/>
      <c r="AR94" s="667"/>
      <c r="AS94" s="667"/>
      <c r="AT94" s="667"/>
      <c r="AU94" s="667"/>
      <c r="AV94" s="667"/>
      <c r="AW94" s="667"/>
      <c r="AX94" s="668"/>
      <c r="AY94" s="42"/>
      <c r="BD94" s="257" t="str">
        <f>IF($O94&lt;&gt;"","CREATE VIEW "&amp;SUBSTITUTE($O94,"UPK.","")&amp;" AS ","")</f>
        <v/>
      </c>
      <c r="BE94" s="256"/>
      <c r="BF94" s="256"/>
      <c r="BG94" s="256"/>
      <c r="BH94" s="256"/>
      <c r="BI94" s="256"/>
      <c r="BJ94" s="256"/>
      <c r="BK94" s="256"/>
      <c r="BL94" s="256"/>
      <c r="BM94" s="256"/>
      <c r="BN94" s="256"/>
      <c r="BO94" s="256"/>
      <c r="BP94" s="256"/>
      <c r="BQ94" s="256"/>
      <c r="BR94" s="256"/>
      <c r="BS94" s="256"/>
      <c r="BT94" s="256"/>
      <c r="BU94" s="256"/>
      <c r="BV94" s="256"/>
      <c r="BW94" s="256"/>
      <c r="BX94" s="256"/>
      <c r="BY94" s="256"/>
      <c r="BZ94" s="256"/>
      <c r="CA94" s="256"/>
      <c r="CB94" s="256"/>
      <c r="CC94" s="256"/>
      <c r="CD94" s="256"/>
      <c r="CE94" s="256"/>
      <c r="CF94" s="256"/>
      <c r="CG94" s="256"/>
    </row>
    <row r="95" spans="1:85" ht="15" hidden="1" customHeight="1" outlineLevel="1">
      <c r="A95" s="40"/>
      <c r="B95" s="130"/>
      <c r="C95" s="131"/>
      <c r="D95" s="669" t="s">
        <v>70</v>
      </c>
      <c r="E95" s="670"/>
      <c r="F95" s="671"/>
      <c r="G95" s="672" t="s">
        <v>92</v>
      </c>
      <c r="H95" s="673"/>
      <c r="I95" s="673"/>
      <c r="J95" s="673"/>
      <c r="K95" s="673"/>
      <c r="L95" s="673"/>
      <c r="M95" s="673"/>
      <c r="N95" s="673"/>
      <c r="O95" s="673"/>
      <c r="P95" s="673"/>
      <c r="Q95" s="673"/>
      <c r="R95" s="673"/>
      <c r="S95" s="673"/>
      <c r="T95" s="673"/>
      <c r="U95" s="673"/>
      <c r="V95" s="673"/>
      <c r="W95" s="673"/>
      <c r="X95" s="673"/>
      <c r="Y95" s="673"/>
      <c r="Z95" s="673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4"/>
      <c r="AL95" s="675" t="s">
        <v>93</v>
      </c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6"/>
      <c r="AY95" s="42"/>
      <c r="BD95" s="258" t="s">
        <v>8707</v>
      </c>
    </row>
    <row r="96" spans="1:85" ht="15" hidden="1" customHeight="1" outlineLevel="1">
      <c r="A96" s="40"/>
      <c r="B96" s="130"/>
      <c r="C96" s="131"/>
      <c r="D96" s="656"/>
      <c r="E96" s="657"/>
      <c r="F96" s="658"/>
      <c r="G96" s="164" t="s">
        <v>8789</v>
      </c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89"/>
      <c r="X96" s="89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08" t="s">
        <v>9413</v>
      </c>
      <c r="AM96" s="132"/>
      <c r="AN96" s="132"/>
      <c r="AO96" s="132"/>
      <c r="AP96" s="133"/>
      <c r="AQ96" s="75"/>
      <c r="AR96" s="132"/>
      <c r="AS96" s="132"/>
      <c r="AT96" s="132"/>
      <c r="AU96" s="132"/>
      <c r="AV96" s="132"/>
      <c r="AW96" s="132"/>
      <c r="AX96" s="134"/>
      <c r="AY96" s="42"/>
      <c r="BD96" s="258" t="str">
        <f>IF($D97&lt;&gt;"",$AL96,$AL96&amp;", ")</f>
        <v>TBL.k40_cm</v>
      </c>
    </row>
    <row r="97" spans="1:85" ht="15" hidden="1" customHeight="1" outlineLevel="1">
      <c r="A97" s="40"/>
      <c r="B97" s="130"/>
      <c r="C97" s="131"/>
      <c r="D97" s="677" t="s">
        <v>8612</v>
      </c>
      <c r="E97" s="678"/>
      <c r="F97" s="679"/>
      <c r="G97" s="164" t="s">
        <v>8771</v>
      </c>
      <c r="H97" s="275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41"/>
      <c r="X97" s="141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05" t="s">
        <v>9412</v>
      </c>
      <c r="AM97" s="78"/>
      <c r="AN97" s="78"/>
      <c r="AO97" s="132"/>
      <c r="AP97" s="133"/>
      <c r="AQ97" s="132"/>
      <c r="AR97" s="132"/>
      <c r="AS97" s="132"/>
      <c r="AT97" s="132"/>
      <c r="AU97" s="132"/>
      <c r="AV97" s="132"/>
      <c r="AW97" s="132"/>
      <c r="AX97" s="134"/>
      <c r="AY97" s="42"/>
      <c r="BD97" s="258" t="str">
        <f>"FROM UPK_test.upk_k40."&amp;$AL97</f>
        <v>FROM UPK_test.upk_k40.v_k40_cmc_convert AS TBL</v>
      </c>
    </row>
    <row r="98" spans="1:85" ht="15" hidden="1" customHeight="1" outlineLevel="1">
      <c r="A98" s="40"/>
      <c r="B98" s="130"/>
      <c r="C98" s="131"/>
      <c r="D98" s="677" t="s">
        <v>81</v>
      </c>
      <c r="E98" s="678"/>
      <c r="F98" s="679"/>
      <c r="G98" s="164" t="s">
        <v>8789</v>
      </c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41"/>
      <c r="X98" s="141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65" t="s">
        <v>8790</v>
      </c>
      <c r="AM98" s="78"/>
      <c r="AN98" s="78"/>
      <c r="AO98" s="132"/>
      <c r="AP98" s="133"/>
      <c r="AQ98" s="132"/>
      <c r="AR98" s="132"/>
      <c r="AS98" s="132"/>
      <c r="AT98" s="132"/>
      <c r="AU98" s="132"/>
      <c r="AV98" s="132"/>
      <c r="AW98" s="132"/>
      <c r="AX98" s="134"/>
      <c r="AY98" s="42"/>
      <c r="BD98" s="274" t="str">
        <f>"GROUP BY "&amp;$AL98</f>
        <v>GROUP BY TBL.k60_cm</v>
      </c>
    </row>
    <row r="99" spans="1:85" ht="15" hidden="1" customHeight="1" outlineLevel="1">
      <c r="A99" s="40"/>
      <c r="B99" s="246"/>
      <c r="C99" s="102"/>
      <c r="D99" s="680" t="s">
        <v>72</v>
      </c>
      <c r="E99" s="681"/>
      <c r="F99" s="682"/>
      <c r="G99" s="245" t="s">
        <v>9331</v>
      </c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91"/>
      <c r="X99" s="9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58"/>
      <c r="AM99" s="81"/>
      <c r="AN99" s="81"/>
      <c r="AO99" s="81"/>
      <c r="AP99" s="91"/>
      <c r="AQ99" s="81"/>
      <c r="AR99" s="81"/>
      <c r="AS99" s="81"/>
      <c r="AT99" s="81"/>
      <c r="AU99" s="81"/>
      <c r="AV99" s="81"/>
      <c r="AW99" s="81"/>
      <c r="AX99" s="82"/>
      <c r="AY99" s="185"/>
      <c r="BD99" s="258"/>
    </row>
    <row r="100" spans="1:85" ht="15" customHeight="1" collapsed="1">
      <c r="A100" s="40"/>
      <c r="B100" s="41"/>
      <c r="C100" s="41"/>
      <c r="D100" s="244"/>
      <c r="E100" s="244"/>
      <c r="F100" s="244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R100" s="41"/>
      <c r="AS100" s="41"/>
      <c r="AT100" s="41"/>
      <c r="AU100" s="41"/>
      <c r="AV100" s="41"/>
      <c r="AW100" s="41"/>
      <c r="AX100" s="41"/>
      <c r="AY100" s="42"/>
      <c r="BD100" s="192"/>
    </row>
    <row r="101" spans="1:85" ht="15" customHeight="1">
      <c r="A101" s="40"/>
      <c r="B101" s="662">
        <f>MAX(B$6:B100)+1</f>
        <v>10</v>
      </c>
      <c r="C101" s="663"/>
      <c r="D101" s="664" t="str">
        <f>IF(ISERROR(VLOOKUP(B101,ビュー一覧!$B$6:$T$100,8,FALSE)),"",VLOOKUP(B101,ビュー一覧!$B$6:$T$100,8,FALSE))</f>
        <v/>
      </c>
      <c r="E101" s="665"/>
      <c r="F101" s="665"/>
      <c r="G101" s="665"/>
      <c r="H101" s="665"/>
      <c r="I101" s="665"/>
      <c r="J101" s="665"/>
      <c r="K101" s="665"/>
      <c r="L101" s="665"/>
      <c r="M101" s="665"/>
      <c r="N101" s="665"/>
      <c r="O101" s="214" t="str">
        <f>IF(ISERROR(VLOOKUP($B101,ビュー一覧!$B$6:$T$100,19,FALSE)),"",VLOOKUP($B101,ビュー一覧!$B$6:$T$100,3,FALSE)&amp;"."&amp;VLOOKUP($B101,ビュー一覧!$B$6:$T$100,19,FALSE))</f>
        <v/>
      </c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6"/>
      <c r="AA101" s="666" t="str">
        <f>IF(ISERROR(VLOOKUP($B101,ビュー一覧!$B$6:$AE$100,30,FALSE)),"",VLOOKUP($B101,ビュー一覧!$B$6:$AE$100,30,FALSE))</f>
        <v/>
      </c>
      <c r="AB101" s="667"/>
      <c r="AC101" s="667"/>
      <c r="AD101" s="667"/>
      <c r="AE101" s="667"/>
      <c r="AF101" s="667"/>
      <c r="AG101" s="667"/>
      <c r="AH101" s="667"/>
      <c r="AI101" s="667"/>
      <c r="AJ101" s="667"/>
      <c r="AK101" s="667"/>
      <c r="AL101" s="667"/>
      <c r="AM101" s="667"/>
      <c r="AN101" s="667"/>
      <c r="AO101" s="667"/>
      <c r="AP101" s="667"/>
      <c r="AQ101" s="667"/>
      <c r="AR101" s="667"/>
      <c r="AS101" s="667"/>
      <c r="AT101" s="667"/>
      <c r="AU101" s="667"/>
      <c r="AV101" s="667"/>
      <c r="AW101" s="667"/>
      <c r="AX101" s="668"/>
      <c r="AY101" s="42"/>
      <c r="BD101" s="257" t="str">
        <f>IF($O101&lt;&gt;"","CREATE VIEW "&amp;SUBSTITUTE($O101,"UPK.","")&amp;" AS ","")</f>
        <v/>
      </c>
      <c r="BE101" s="256"/>
      <c r="BF101" s="256"/>
      <c r="BG101" s="256"/>
      <c r="BH101" s="256"/>
      <c r="BI101" s="256"/>
      <c r="BJ101" s="256"/>
      <c r="BK101" s="256"/>
      <c r="BL101" s="256"/>
      <c r="BM101" s="256"/>
      <c r="BN101" s="256"/>
      <c r="BO101" s="256"/>
      <c r="BP101" s="256"/>
      <c r="BQ101" s="256"/>
      <c r="BR101" s="256"/>
      <c r="BS101" s="256"/>
      <c r="BT101" s="256"/>
      <c r="BU101" s="256"/>
      <c r="BV101" s="256"/>
      <c r="BW101" s="256"/>
      <c r="BX101" s="256"/>
      <c r="BY101" s="256"/>
      <c r="BZ101" s="256"/>
      <c r="CA101" s="256"/>
      <c r="CB101" s="256"/>
      <c r="CC101" s="256"/>
      <c r="CD101" s="256"/>
      <c r="CE101" s="256"/>
      <c r="CF101" s="256"/>
      <c r="CG101" s="256"/>
    </row>
    <row r="102" spans="1:85" ht="15" customHeight="1" outlineLevel="1">
      <c r="A102" s="40"/>
      <c r="B102" s="130"/>
      <c r="C102" s="131"/>
      <c r="D102" s="669" t="s">
        <v>70</v>
      </c>
      <c r="E102" s="670"/>
      <c r="F102" s="671"/>
      <c r="G102" s="672" t="s">
        <v>92</v>
      </c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673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674"/>
      <c r="AL102" s="675" t="s">
        <v>93</v>
      </c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6"/>
      <c r="AY102" s="42"/>
      <c r="BD102" s="258" t="s">
        <v>9421</v>
      </c>
    </row>
    <row r="103" spans="1:85" ht="15" customHeight="1" outlineLevel="1">
      <c r="A103" s="40"/>
      <c r="B103" s="130"/>
      <c r="C103" s="131"/>
      <c r="D103" s="656"/>
      <c r="E103" s="657"/>
      <c r="F103" s="658"/>
      <c r="G103" s="110" t="s">
        <v>9175</v>
      </c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89"/>
      <c r="X103" s="89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108" t="s">
        <v>8651</v>
      </c>
      <c r="AM103" s="75"/>
      <c r="AN103" s="75"/>
      <c r="AO103" s="75"/>
      <c r="AP103" s="89"/>
      <c r="AQ103" s="75"/>
      <c r="AR103" s="75"/>
      <c r="AS103" s="75"/>
      <c r="AT103" s="75"/>
      <c r="AU103" s="75"/>
      <c r="AV103" s="75"/>
      <c r="AW103" s="75"/>
      <c r="AX103" s="76"/>
      <c r="AY103" s="42"/>
      <c r="BD103" s="159" t="s">
        <v>9423</v>
      </c>
      <c r="BT103" s="159"/>
    </row>
    <row r="104" spans="1:85" ht="15" customHeight="1" outlineLevel="1">
      <c r="A104" s="40"/>
      <c r="B104" s="130"/>
      <c r="C104" s="131"/>
      <c r="D104" s="656"/>
      <c r="E104" s="657"/>
      <c r="F104" s="658"/>
      <c r="G104" s="104" t="s">
        <v>9176</v>
      </c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90"/>
      <c r="X104" s="90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105" t="s">
        <v>9185</v>
      </c>
      <c r="AM104" s="78"/>
      <c r="AN104" s="78"/>
      <c r="AO104" s="78"/>
      <c r="AP104" s="90"/>
      <c r="AQ104" s="78"/>
      <c r="AR104" s="78"/>
      <c r="AS104" s="78"/>
      <c r="AT104" s="78"/>
      <c r="AU104" s="109" t="s">
        <v>9196</v>
      </c>
      <c r="AV104" s="78"/>
      <c r="AW104" s="78"/>
      <c r="AX104" s="79"/>
      <c r="AY104" s="42"/>
      <c r="BD104" s="159" t="s">
        <v>9422</v>
      </c>
      <c r="BT104" s="159"/>
    </row>
    <row r="105" spans="1:85" ht="15" customHeight="1" outlineLevel="1">
      <c r="A105" s="40"/>
      <c r="B105" s="130"/>
      <c r="C105" s="131"/>
      <c r="D105" s="656"/>
      <c r="E105" s="657"/>
      <c r="F105" s="658"/>
      <c r="G105" s="104" t="s">
        <v>9177</v>
      </c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90"/>
      <c r="X105" s="90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105" t="s">
        <v>9186</v>
      </c>
      <c r="AM105" s="78"/>
      <c r="AN105" s="78"/>
      <c r="AO105" s="78"/>
      <c r="AP105" s="90"/>
      <c r="AQ105" s="78"/>
      <c r="AR105" s="78"/>
      <c r="AS105" s="78"/>
      <c r="AT105" s="78"/>
      <c r="AU105" s="109" t="s">
        <v>9197</v>
      </c>
      <c r="AV105" s="78"/>
      <c r="AW105" s="78"/>
      <c r="AX105" s="79"/>
      <c r="AY105" s="42"/>
      <c r="BD105" s="159" t="s">
        <v>9161</v>
      </c>
      <c r="BT105" s="159"/>
    </row>
    <row r="106" spans="1:85" ht="15" customHeight="1" outlineLevel="1">
      <c r="A106" s="40"/>
      <c r="B106" s="130"/>
      <c r="C106" s="131"/>
      <c r="D106" s="656"/>
      <c r="E106" s="657"/>
      <c r="F106" s="658"/>
      <c r="G106" s="104" t="s">
        <v>9199</v>
      </c>
      <c r="H106" s="78"/>
      <c r="I106" s="78"/>
      <c r="J106" s="78"/>
      <c r="K106" s="78"/>
      <c r="L106" s="78"/>
      <c r="M106" s="109"/>
      <c r="N106" s="78"/>
      <c r="O106" s="78"/>
      <c r="P106" s="78"/>
      <c r="Q106" s="78"/>
      <c r="R106" s="78"/>
      <c r="S106" s="78"/>
      <c r="T106" s="78"/>
      <c r="U106" s="78"/>
      <c r="V106" s="78"/>
      <c r="W106" s="90"/>
      <c r="X106" s="90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105" t="s">
        <v>9200</v>
      </c>
      <c r="AM106" s="78"/>
      <c r="AN106" s="78"/>
      <c r="AO106" s="78"/>
      <c r="AP106" s="90"/>
      <c r="AQ106" s="78"/>
      <c r="AR106" s="78"/>
      <c r="AS106" s="78"/>
      <c r="AT106" s="78"/>
      <c r="AU106" s="78"/>
      <c r="AV106" s="78"/>
      <c r="AW106" s="78"/>
      <c r="AX106" s="79"/>
      <c r="AY106" s="42"/>
      <c r="BD106" s="159" t="s">
        <v>9201</v>
      </c>
      <c r="BT106" s="159"/>
    </row>
    <row r="107" spans="1:85" ht="15" customHeight="1" outlineLevel="1">
      <c r="A107" s="40"/>
      <c r="B107" s="130"/>
      <c r="C107" s="131"/>
      <c r="D107" s="656"/>
      <c r="E107" s="657"/>
      <c r="F107" s="658"/>
      <c r="G107" s="104" t="s">
        <v>9179</v>
      </c>
      <c r="H107" s="78"/>
      <c r="I107" s="78"/>
      <c r="J107" s="78"/>
      <c r="K107" s="78"/>
      <c r="L107" s="78"/>
      <c r="M107" s="109"/>
      <c r="N107" s="78"/>
      <c r="O107" s="78"/>
      <c r="P107" s="78"/>
      <c r="Q107" s="78"/>
      <c r="R107" s="78"/>
      <c r="S107" s="78"/>
      <c r="T107" s="78"/>
      <c r="U107" s="78"/>
      <c r="V107" s="78"/>
      <c r="W107" s="90"/>
      <c r="X107" s="90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105" t="s">
        <v>9187</v>
      </c>
      <c r="AM107" s="78"/>
      <c r="AN107" s="78"/>
      <c r="AO107" s="78"/>
      <c r="AP107" s="90"/>
      <c r="AQ107" s="78"/>
      <c r="AR107" s="78"/>
      <c r="AS107" s="78"/>
      <c r="AT107" s="78"/>
      <c r="AU107" s="78"/>
      <c r="AV107" s="78"/>
      <c r="AW107" s="78"/>
      <c r="AX107" s="79"/>
      <c r="AY107" s="42"/>
      <c r="BD107" s="159" t="s">
        <v>9162</v>
      </c>
      <c r="BT107" s="159"/>
    </row>
    <row r="108" spans="1:85" ht="15" customHeight="1" outlineLevel="1">
      <c r="A108" s="40"/>
      <c r="B108" s="130"/>
      <c r="C108" s="131"/>
      <c r="D108" s="656"/>
      <c r="E108" s="657"/>
      <c r="F108" s="658"/>
      <c r="G108" s="104" t="s">
        <v>9180</v>
      </c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90"/>
      <c r="X108" s="90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105" t="s">
        <v>9188</v>
      </c>
      <c r="AM108" s="78"/>
      <c r="AN108" s="78"/>
      <c r="AO108" s="78"/>
      <c r="AP108" s="90"/>
      <c r="AQ108" s="78"/>
      <c r="AR108" s="78"/>
      <c r="AS108" s="78"/>
      <c r="AT108" s="78"/>
      <c r="AU108" s="78"/>
      <c r="AV108" s="78"/>
      <c r="AW108" s="78"/>
      <c r="AX108" s="79"/>
      <c r="AY108" s="42"/>
      <c r="BD108" s="159" t="s">
        <v>9163</v>
      </c>
      <c r="BT108" s="159"/>
    </row>
    <row r="109" spans="1:85" ht="15" customHeight="1" outlineLevel="1">
      <c r="A109" s="40"/>
      <c r="B109" s="130"/>
      <c r="C109" s="131"/>
      <c r="D109" s="656"/>
      <c r="E109" s="657"/>
      <c r="F109" s="658"/>
      <c r="G109" s="104" t="s">
        <v>9181</v>
      </c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90"/>
      <c r="X109" s="90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105" t="s">
        <v>9189</v>
      </c>
      <c r="AM109" s="78"/>
      <c r="AN109" s="78"/>
      <c r="AO109" s="78"/>
      <c r="AP109" s="90"/>
      <c r="AQ109" s="78"/>
      <c r="AR109" s="78"/>
      <c r="AS109" s="78"/>
      <c r="AT109" s="78"/>
      <c r="AU109" s="78"/>
      <c r="AV109" s="78"/>
      <c r="AW109" s="78"/>
      <c r="AX109" s="79"/>
      <c r="AY109" s="42"/>
      <c r="BD109" s="159" t="s">
        <v>9164</v>
      </c>
      <c r="BT109" s="159"/>
    </row>
    <row r="110" spans="1:85" ht="15" customHeight="1" outlineLevel="1">
      <c r="A110" s="40"/>
      <c r="B110" s="130"/>
      <c r="C110" s="131"/>
      <c r="D110" s="656"/>
      <c r="E110" s="657"/>
      <c r="F110" s="658"/>
      <c r="G110" s="104" t="s">
        <v>9182</v>
      </c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90"/>
      <c r="X110" s="90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105" t="s">
        <v>9193</v>
      </c>
      <c r="AM110" s="78"/>
      <c r="AN110" s="78"/>
      <c r="AO110" s="78"/>
      <c r="AP110" s="90"/>
      <c r="AQ110" s="78"/>
      <c r="AR110" s="78"/>
      <c r="AS110" s="78"/>
      <c r="AT110" s="78"/>
      <c r="AU110" s="78"/>
      <c r="AV110" s="78"/>
      <c r="AW110" s="78"/>
      <c r="AX110" s="79"/>
      <c r="AY110" s="42"/>
      <c r="BD110" s="159" t="s">
        <v>9165</v>
      </c>
      <c r="BT110" s="159"/>
    </row>
    <row r="111" spans="1:85" ht="15" customHeight="1" outlineLevel="1">
      <c r="A111" s="40"/>
      <c r="B111" s="130"/>
      <c r="C111" s="131"/>
      <c r="D111" s="656"/>
      <c r="E111" s="657"/>
      <c r="F111" s="658"/>
      <c r="G111" s="104" t="s">
        <v>9183</v>
      </c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90"/>
      <c r="X111" s="90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105" t="s">
        <v>9194</v>
      </c>
      <c r="AM111" s="78"/>
      <c r="AN111" s="78"/>
      <c r="AO111" s="78"/>
      <c r="AP111" s="90"/>
      <c r="AQ111" s="78"/>
      <c r="AR111" s="78"/>
      <c r="AS111" s="78"/>
      <c r="AT111" s="78"/>
      <c r="AU111" s="78"/>
      <c r="AV111" s="78"/>
      <c r="AW111" s="78"/>
      <c r="AX111" s="79"/>
      <c r="AY111" s="42"/>
      <c r="BD111" s="159" t="s">
        <v>9166</v>
      </c>
      <c r="BT111" s="159"/>
    </row>
    <row r="112" spans="1:85" ht="15" customHeight="1" outlineLevel="1">
      <c r="A112" s="40"/>
      <c r="B112" s="130"/>
      <c r="C112" s="131"/>
      <c r="D112" s="656"/>
      <c r="E112" s="657"/>
      <c r="F112" s="658"/>
      <c r="G112" s="104" t="s">
        <v>9184</v>
      </c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90"/>
      <c r="X112" s="90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105" t="s">
        <v>9195</v>
      </c>
      <c r="AM112" s="78"/>
      <c r="AN112" s="78"/>
      <c r="AO112" s="78"/>
      <c r="AP112" s="90"/>
      <c r="AQ112" s="78"/>
      <c r="AR112" s="78"/>
      <c r="AS112" s="78"/>
      <c r="AT112" s="78"/>
      <c r="AU112" s="78"/>
      <c r="AV112" s="78"/>
      <c r="AW112" s="78"/>
      <c r="AX112" s="79"/>
      <c r="AY112" s="42"/>
      <c r="BD112" s="159" t="s">
        <v>9167</v>
      </c>
      <c r="BT112" s="159"/>
    </row>
    <row r="113" spans="1:72" ht="15" customHeight="1" outlineLevel="1">
      <c r="A113" s="40"/>
      <c r="B113" s="130"/>
      <c r="C113" s="131"/>
      <c r="D113" s="656"/>
      <c r="E113" s="657"/>
      <c r="F113" s="658"/>
      <c r="G113" s="104" t="s">
        <v>9178</v>
      </c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90"/>
      <c r="X113" s="90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105" t="s">
        <v>9190</v>
      </c>
      <c r="AM113" s="78"/>
      <c r="AN113" s="78"/>
      <c r="AO113" s="78"/>
      <c r="AP113" s="90"/>
      <c r="AQ113" s="78"/>
      <c r="AR113" s="78"/>
      <c r="AS113" s="78"/>
      <c r="AT113" s="78"/>
      <c r="AU113" s="109" t="s">
        <v>9198</v>
      </c>
      <c r="AV113" s="78"/>
      <c r="AW113" s="78"/>
      <c r="AX113" s="79"/>
      <c r="AY113" s="42"/>
      <c r="BD113" s="159" t="s">
        <v>9168</v>
      </c>
      <c r="BT113" s="159"/>
    </row>
    <row r="114" spans="1:72" ht="15" customHeight="1" outlineLevel="1">
      <c r="A114" s="40"/>
      <c r="B114" s="130"/>
      <c r="C114" s="131"/>
      <c r="D114" s="179"/>
      <c r="E114" s="180"/>
      <c r="F114" s="181"/>
      <c r="G114" s="104" t="s">
        <v>9208</v>
      </c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90"/>
      <c r="X114" s="90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105" t="s">
        <v>9209</v>
      </c>
      <c r="AM114" s="78"/>
      <c r="AN114" s="78"/>
      <c r="AO114" s="78"/>
      <c r="AP114" s="90"/>
      <c r="AQ114" s="78"/>
      <c r="AR114" s="78"/>
      <c r="AS114" s="78"/>
      <c r="AT114" s="78"/>
      <c r="AU114" s="78"/>
      <c r="AV114" s="78"/>
      <c r="AW114" s="78"/>
      <c r="AX114" s="79"/>
      <c r="AY114" s="42"/>
      <c r="BD114" s="159" t="s">
        <v>9169</v>
      </c>
      <c r="BT114" s="159"/>
    </row>
    <row r="115" spans="1:72" ht="15" customHeight="1" outlineLevel="1">
      <c r="A115" s="40"/>
      <c r="B115" s="130"/>
      <c r="C115" s="131"/>
      <c r="D115" s="179"/>
      <c r="E115" s="180"/>
      <c r="F115" s="181"/>
      <c r="G115" s="104" t="s">
        <v>9214</v>
      </c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90"/>
      <c r="X115" s="90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105" t="s">
        <v>9210</v>
      </c>
      <c r="AM115" s="78"/>
      <c r="AN115" s="78"/>
      <c r="AO115" s="78"/>
      <c r="AP115" s="90"/>
      <c r="AQ115" s="78"/>
      <c r="AR115" s="78"/>
      <c r="AS115" s="78"/>
      <c r="AT115" s="78"/>
      <c r="AU115" s="78"/>
      <c r="AV115" s="78"/>
      <c r="AW115" s="78"/>
      <c r="AX115" s="79"/>
      <c r="AY115" s="42"/>
      <c r="BD115" s="159" t="s">
        <v>9212</v>
      </c>
      <c r="BT115" s="159"/>
    </row>
    <row r="116" spans="1:72" ht="15" customHeight="1" outlineLevel="1">
      <c r="A116" s="40"/>
      <c r="B116" s="130"/>
      <c r="C116" s="131"/>
      <c r="D116" s="179"/>
      <c r="E116" s="180"/>
      <c r="F116" s="181"/>
      <c r="G116" s="104" t="s">
        <v>9215</v>
      </c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90"/>
      <c r="X116" s="90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105" t="s">
        <v>9211</v>
      </c>
      <c r="AM116" s="78"/>
      <c r="AN116" s="78"/>
      <c r="AO116" s="78"/>
      <c r="AP116" s="90"/>
      <c r="AQ116" s="78"/>
      <c r="AR116" s="78"/>
      <c r="AS116" s="78"/>
      <c r="AT116" s="78"/>
      <c r="AU116" s="78"/>
      <c r="AV116" s="78"/>
      <c r="AW116" s="78"/>
      <c r="AX116" s="79"/>
      <c r="AY116" s="42"/>
      <c r="BD116" s="159" t="s">
        <v>9213</v>
      </c>
      <c r="BT116" s="159"/>
    </row>
    <row r="117" spans="1:72" ht="15" customHeight="1" outlineLevel="1">
      <c r="A117" s="40"/>
      <c r="B117" s="130"/>
      <c r="C117" s="131"/>
      <c r="D117" s="179"/>
      <c r="E117" s="180"/>
      <c r="F117" s="181"/>
      <c r="G117" s="104" t="s">
        <v>9450</v>
      </c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90"/>
      <c r="X117" s="90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105" t="s">
        <v>9486</v>
      </c>
      <c r="AM117" s="78"/>
      <c r="AN117" s="78"/>
      <c r="AO117" s="78"/>
      <c r="AP117" s="90"/>
      <c r="AQ117" s="78"/>
      <c r="AR117" s="78"/>
      <c r="AS117" s="78"/>
      <c r="AT117" s="78"/>
      <c r="AU117" s="78"/>
      <c r="AV117" s="78"/>
      <c r="AW117" s="78"/>
      <c r="AX117" s="79"/>
      <c r="AY117" s="42"/>
      <c r="BD117" s="159" t="s">
        <v>9522</v>
      </c>
      <c r="BT117" s="159"/>
    </row>
    <row r="118" spans="1:72" ht="15" customHeight="1" outlineLevel="1">
      <c r="A118" s="40"/>
      <c r="B118" s="130"/>
      <c r="C118" s="131"/>
      <c r="D118" s="656"/>
      <c r="E118" s="657"/>
      <c r="F118" s="658"/>
      <c r="G118" s="104" t="s">
        <v>9451</v>
      </c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90"/>
      <c r="X118" s="90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105" t="s">
        <v>9487</v>
      </c>
      <c r="AM118" s="78"/>
      <c r="AN118" s="78"/>
      <c r="AO118" s="78"/>
      <c r="AP118" s="90"/>
      <c r="AQ118" s="78"/>
      <c r="AR118" s="78"/>
      <c r="AS118" s="78"/>
      <c r="AT118" s="78"/>
      <c r="AU118" s="78"/>
      <c r="AV118" s="78"/>
      <c r="AW118" s="78"/>
      <c r="AX118" s="79"/>
      <c r="AY118" s="42"/>
      <c r="BD118" s="159" t="s">
        <v>9523</v>
      </c>
      <c r="BT118" s="159"/>
    </row>
    <row r="119" spans="1:72" ht="15" customHeight="1" outlineLevel="1">
      <c r="A119" s="40"/>
      <c r="B119" s="130"/>
      <c r="C119" s="131"/>
      <c r="D119" s="656"/>
      <c r="E119" s="657"/>
      <c r="F119" s="658"/>
      <c r="G119" s="104" t="s">
        <v>9452</v>
      </c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90"/>
      <c r="X119" s="90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105" t="s">
        <v>9488</v>
      </c>
      <c r="AM119" s="78"/>
      <c r="AN119" s="78"/>
      <c r="AO119" s="78"/>
      <c r="AP119" s="90"/>
      <c r="AQ119" s="78"/>
      <c r="AR119" s="78"/>
      <c r="AS119" s="78"/>
      <c r="AT119" s="78"/>
      <c r="AU119" s="78"/>
      <c r="AV119" s="78"/>
      <c r="AW119" s="78"/>
      <c r="AX119" s="79"/>
      <c r="AY119" s="42"/>
      <c r="BD119" s="159" t="s">
        <v>9524</v>
      </c>
      <c r="BT119" s="159"/>
    </row>
    <row r="120" spans="1:72" ht="15" customHeight="1" outlineLevel="1">
      <c r="A120" s="40"/>
      <c r="B120" s="130"/>
      <c r="C120" s="131"/>
      <c r="D120" s="179"/>
      <c r="E120" s="180"/>
      <c r="F120" s="181"/>
      <c r="G120" s="104" t="s">
        <v>9453</v>
      </c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90"/>
      <c r="X120" s="90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105" t="s">
        <v>9489</v>
      </c>
      <c r="AM120" s="78"/>
      <c r="AN120" s="78"/>
      <c r="AO120" s="78"/>
      <c r="AP120" s="90"/>
      <c r="AQ120" s="78"/>
      <c r="AR120" s="78"/>
      <c r="AS120" s="78"/>
      <c r="AT120" s="78"/>
      <c r="AU120" s="78"/>
      <c r="AV120" s="78"/>
      <c r="AW120" s="78"/>
      <c r="AX120" s="79"/>
      <c r="AY120" s="42"/>
      <c r="BD120" s="159" t="s">
        <v>9525</v>
      </c>
      <c r="BT120" s="159"/>
    </row>
    <row r="121" spans="1:72" ht="15" customHeight="1" outlineLevel="1">
      <c r="A121" s="40"/>
      <c r="B121" s="130"/>
      <c r="C121" s="131"/>
      <c r="D121" s="656"/>
      <c r="E121" s="657"/>
      <c r="F121" s="658"/>
      <c r="G121" s="104" t="s">
        <v>9454</v>
      </c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90"/>
      <c r="X121" s="90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105" t="s">
        <v>9490</v>
      </c>
      <c r="AM121" s="78"/>
      <c r="AN121" s="78"/>
      <c r="AO121" s="78"/>
      <c r="AP121" s="90"/>
      <c r="AQ121" s="78"/>
      <c r="AR121" s="78"/>
      <c r="AS121" s="78"/>
      <c r="AT121" s="78"/>
      <c r="AU121" s="78"/>
      <c r="AV121" s="78"/>
      <c r="AW121" s="78"/>
      <c r="AX121" s="79"/>
      <c r="AY121" s="42"/>
      <c r="BD121" s="159" t="s">
        <v>9526</v>
      </c>
      <c r="BT121" s="159"/>
    </row>
    <row r="122" spans="1:72" ht="15" customHeight="1" outlineLevel="1">
      <c r="A122" s="40"/>
      <c r="B122" s="130"/>
      <c r="C122" s="131"/>
      <c r="D122" s="656"/>
      <c r="E122" s="657"/>
      <c r="F122" s="658"/>
      <c r="G122" s="104" t="s">
        <v>9455</v>
      </c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90"/>
      <c r="X122" s="90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105" t="s">
        <v>9491</v>
      </c>
      <c r="AM122" s="78"/>
      <c r="AN122" s="78"/>
      <c r="AO122" s="78"/>
      <c r="AP122" s="90"/>
      <c r="AQ122" s="78"/>
      <c r="AR122" s="78"/>
      <c r="AS122" s="78"/>
      <c r="AT122" s="78"/>
      <c r="AU122" s="78"/>
      <c r="AV122" s="78"/>
      <c r="AW122" s="78"/>
      <c r="AX122" s="79"/>
      <c r="AY122" s="42"/>
      <c r="BD122" s="159" t="s">
        <v>9527</v>
      </c>
      <c r="BT122" s="159"/>
    </row>
    <row r="123" spans="1:72" ht="15" customHeight="1" outlineLevel="1">
      <c r="A123" s="40"/>
      <c r="B123" s="130"/>
      <c r="C123" s="131"/>
      <c r="D123" s="179"/>
      <c r="E123" s="180"/>
      <c r="F123" s="181"/>
      <c r="G123" s="104" t="s">
        <v>9456</v>
      </c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90"/>
      <c r="X123" s="90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105" t="s">
        <v>9492</v>
      </c>
      <c r="AM123" s="78"/>
      <c r="AN123" s="78"/>
      <c r="AO123" s="78"/>
      <c r="AP123" s="90"/>
      <c r="AQ123" s="78"/>
      <c r="AR123" s="78"/>
      <c r="AS123" s="78"/>
      <c r="AT123" s="78"/>
      <c r="AU123" s="78"/>
      <c r="AV123" s="78"/>
      <c r="AW123" s="78"/>
      <c r="AX123" s="79"/>
      <c r="AY123" s="42"/>
      <c r="BD123" s="159" t="s">
        <v>9528</v>
      </c>
      <c r="BT123" s="159"/>
    </row>
    <row r="124" spans="1:72" ht="15" customHeight="1" outlineLevel="1">
      <c r="A124" s="40"/>
      <c r="B124" s="130"/>
      <c r="C124" s="131"/>
      <c r="D124" s="656"/>
      <c r="E124" s="657"/>
      <c r="F124" s="658"/>
      <c r="G124" s="104" t="s">
        <v>9457</v>
      </c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90"/>
      <c r="X124" s="90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105" t="s">
        <v>9493</v>
      </c>
      <c r="AM124" s="78"/>
      <c r="AN124" s="78"/>
      <c r="AO124" s="78"/>
      <c r="AP124" s="90"/>
      <c r="AQ124" s="78"/>
      <c r="AR124" s="78"/>
      <c r="AS124" s="78"/>
      <c r="AT124" s="78"/>
      <c r="AU124" s="78"/>
      <c r="AV124" s="78"/>
      <c r="AW124" s="78"/>
      <c r="AX124" s="79"/>
      <c r="AY124" s="42"/>
      <c r="BD124" s="159" t="s">
        <v>9529</v>
      </c>
      <c r="BT124" s="159"/>
    </row>
    <row r="125" spans="1:72" ht="15" customHeight="1" outlineLevel="1">
      <c r="A125" s="40"/>
      <c r="B125" s="130"/>
      <c r="C125" s="131"/>
      <c r="D125" s="656"/>
      <c r="E125" s="657"/>
      <c r="F125" s="658"/>
      <c r="G125" s="104" t="s">
        <v>9458</v>
      </c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90"/>
      <c r="X125" s="90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105" t="s">
        <v>9494</v>
      </c>
      <c r="AM125" s="78"/>
      <c r="AN125" s="78"/>
      <c r="AO125" s="78"/>
      <c r="AP125" s="90"/>
      <c r="AQ125" s="78"/>
      <c r="AR125" s="78"/>
      <c r="AS125" s="78"/>
      <c r="AT125" s="78"/>
      <c r="AU125" s="78"/>
      <c r="AV125" s="78"/>
      <c r="AW125" s="78"/>
      <c r="AX125" s="79"/>
      <c r="AY125" s="42"/>
      <c r="BD125" s="159" t="s">
        <v>9530</v>
      </c>
      <c r="BT125" s="159"/>
    </row>
    <row r="126" spans="1:72" ht="15" customHeight="1" outlineLevel="1">
      <c r="A126" s="40"/>
      <c r="B126" s="130"/>
      <c r="C126" s="131"/>
      <c r="D126" s="179"/>
      <c r="E126" s="180"/>
      <c r="F126" s="181"/>
      <c r="G126" s="104" t="s">
        <v>9459</v>
      </c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90"/>
      <c r="X126" s="90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105" t="s">
        <v>9495</v>
      </c>
      <c r="AM126" s="78"/>
      <c r="AN126" s="78"/>
      <c r="AO126" s="78"/>
      <c r="AP126" s="90"/>
      <c r="AQ126" s="78"/>
      <c r="AR126" s="78"/>
      <c r="AS126" s="78"/>
      <c r="AT126" s="78"/>
      <c r="AU126" s="78"/>
      <c r="AV126" s="78"/>
      <c r="AW126" s="78"/>
      <c r="AX126" s="79"/>
      <c r="AY126" s="42"/>
      <c r="BD126" s="159" t="s">
        <v>9531</v>
      </c>
      <c r="BT126" s="159"/>
    </row>
    <row r="127" spans="1:72" ht="15" customHeight="1" outlineLevel="1">
      <c r="A127" s="40"/>
      <c r="B127" s="130"/>
      <c r="C127" s="131"/>
      <c r="D127" s="656"/>
      <c r="E127" s="657"/>
      <c r="F127" s="658"/>
      <c r="G127" s="104" t="s">
        <v>9460</v>
      </c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90"/>
      <c r="X127" s="90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105" t="s">
        <v>9496</v>
      </c>
      <c r="AM127" s="78"/>
      <c r="AN127" s="78"/>
      <c r="AO127" s="78"/>
      <c r="AP127" s="90"/>
      <c r="AQ127" s="78"/>
      <c r="AR127" s="78"/>
      <c r="AS127" s="78"/>
      <c r="AT127" s="78"/>
      <c r="AU127" s="78"/>
      <c r="AV127" s="78"/>
      <c r="AW127" s="78"/>
      <c r="AX127" s="79"/>
      <c r="AY127" s="42"/>
      <c r="BD127" s="159" t="s">
        <v>9532</v>
      </c>
      <c r="BT127" s="159"/>
    </row>
    <row r="128" spans="1:72" ht="15" customHeight="1" outlineLevel="1">
      <c r="A128" s="40"/>
      <c r="B128" s="130"/>
      <c r="C128" s="131"/>
      <c r="D128" s="656"/>
      <c r="E128" s="657"/>
      <c r="F128" s="658"/>
      <c r="G128" s="104" t="s">
        <v>9461</v>
      </c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90"/>
      <c r="X128" s="90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105" t="s">
        <v>9497</v>
      </c>
      <c r="AM128" s="78"/>
      <c r="AN128" s="78"/>
      <c r="AO128" s="78"/>
      <c r="AP128" s="90"/>
      <c r="AQ128" s="78"/>
      <c r="AR128" s="78"/>
      <c r="AS128" s="78"/>
      <c r="AT128" s="78"/>
      <c r="AU128" s="78"/>
      <c r="AV128" s="78"/>
      <c r="AW128" s="78"/>
      <c r="AX128" s="79"/>
      <c r="AY128" s="42"/>
      <c r="BD128" s="159" t="s">
        <v>9533</v>
      </c>
      <c r="BT128" s="159"/>
    </row>
    <row r="129" spans="1:72" ht="15" customHeight="1" outlineLevel="1">
      <c r="A129" s="40"/>
      <c r="B129" s="130"/>
      <c r="C129" s="131"/>
      <c r="D129" s="179"/>
      <c r="E129" s="180"/>
      <c r="F129" s="181"/>
      <c r="G129" s="104" t="s">
        <v>9462</v>
      </c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90"/>
      <c r="X129" s="90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105" t="s">
        <v>9498</v>
      </c>
      <c r="AM129" s="78"/>
      <c r="AN129" s="78"/>
      <c r="AO129" s="78"/>
      <c r="AP129" s="90"/>
      <c r="AQ129" s="78"/>
      <c r="AR129" s="78"/>
      <c r="AS129" s="78"/>
      <c r="AT129" s="78"/>
      <c r="AU129" s="78"/>
      <c r="AV129" s="78"/>
      <c r="AW129" s="78"/>
      <c r="AX129" s="79"/>
      <c r="AY129" s="42"/>
      <c r="BD129" s="159" t="s">
        <v>9534</v>
      </c>
      <c r="BT129" s="159"/>
    </row>
    <row r="130" spans="1:72" ht="15" customHeight="1" outlineLevel="1">
      <c r="A130" s="40"/>
      <c r="B130" s="130"/>
      <c r="C130" s="131"/>
      <c r="D130" s="656"/>
      <c r="E130" s="657"/>
      <c r="F130" s="658"/>
      <c r="G130" s="104" t="s">
        <v>9463</v>
      </c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90"/>
      <c r="X130" s="90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105" t="s">
        <v>9499</v>
      </c>
      <c r="AM130" s="78"/>
      <c r="AN130" s="78"/>
      <c r="AO130" s="78"/>
      <c r="AP130" s="90"/>
      <c r="AQ130" s="78"/>
      <c r="AR130" s="78"/>
      <c r="AS130" s="78"/>
      <c r="AT130" s="78"/>
      <c r="AU130" s="78"/>
      <c r="AV130" s="78"/>
      <c r="AW130" s="78"/>
      <c r="AX130" s="79"/>
      <c r="AY130" s="42"/>
      <c r="BD130" s="159" t="s">
        <v>9535</v>
      </c>
      <c r="BT130" s="159"/>
    </row>
    <row r="131" spans="1:72" ht="15" customHeight="1" outlineLevel="1">
      <c r="A131" s="40"/>
      <c r="B131" s="130"/>
      <c r="C131" s="131"/>
      <c r="D131" s="656"/>
      <c r="E131" s="657"/>
      <c r="F131" s="658"/>
      <c r="G131" s="104" t="s">
        <v>9464</v>
      </c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90"/>
      <c r="X131" s="90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105" t="s">
        <v>9500</v>
      </c>
      <c r="AM131" s="78"/>
      <c r="AN131" s="78"/>
      <c r="AO131" s="78"/>
      <c r="AP131" s="90"/>
      <c r="AQ131" s="78"/>
      <c r="AR131" s="78"/>
      <c r="AS131" s="78"/>
      <c r="AT131" s="78"/>
      <c r="AU131" s="78"/>
      <c r="AV131" s="78"/>
      <c r="AW131" s="78"/>
      <c r="AX131" s="79"/>
      <c r="AY131" s="42"/>
      <c r="BD131" s="159" t="s">
        <v>9536</v>
      </c>
      <c r="BT131" s="159"/>
    </row>
    <row r="132" spans="1:72" ht="15" customHeight="1" outlineLevel="1">
      <c r="A132" s="40"/>
      <c r="B132" s="130"/>
      <c r="C132" s="131"/>
      <c r="D132" s="179"/>
      <c r="E132" s="180"/>
      <c r="F132" s="181"/>
      <c r="G132" s="104" t="s">
        <v>9465</v>
      </c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90"/>
      <c r="X132" s="90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105" t="s">
        <v>9501</v>
      </c>
      <c r="AM132" s="78"/>
      <c r="AN132" s="78"/>
      <c r="AO132" s="78"/>
      <c r="AP132" s="90"/>
      <c r="AQ132" s="78"/>
      <c r="AR132" s="78"/>
      <c r="AS132" s="78"/>
      <c r="AT132" s="78"/>
      <c r="AU132" s="78"/>
      <c r="AV132" s="78"/>
      <c r="AW132" s="78"/>
      <c r="AX132" s="79"/>
      <c r="AY132" s="42"/>
      <c r="BD132" s="159" t="s">
        <v>9537</v>
      </c>
      <c r="BT132" s="159"/>
    </row>
    <row r="133" spans="1:72" ht="15" customHeight="1" outlineLevel="1">
      <c r="A133" s="40"/>
      <c r="B133" s="130"/>
      <c r="C133" s="131"/>
      <c r="D133" s="656"/>
      <c r="E133" s="657"/>
      <c r="F133" s="658"/>
      <c r="G133" s="104" t="s">
        <v>9466</v>
      </c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90"/>
      <c r="X133" s="90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105" t="s">
        <v>9502</v>
      </c>
      <c r="AM133" s="78"/>
      <c r="AN133" s="78"/>
      <c r="AO133" s="78"/>
      <c r="AP133" s="90"/>
      <c r="AQ133" s="78"/>
      <c r="AR133" s="78"/>
      <c r="AS133" s="78"/>
      <c r="AT133" s="78"/>
      <c r="AU133" s="78"/>
      <c r="AV133" s="78"/>
      <c r="AW133" s="78"/>
      <c r="AX133" s="79"/>
      <c r="AY133" s="42"/>
      <c r="BD133" s="159" t="s">
        <v>9538</v>
      </c>
      <c r="BT133" s="159"/>
    </row>
    <row r="134" spans="1:72" ht="15" customHeight="1" outlineLevel="1">
      <c r="A134" s="40"/>
      <c r="B134" s="130"/>
      <c r="C134" s="131"/>
      <c r="D134" s="656"/>
      <c r="E134" s="657"/>
      <c r="F134" s="658"/>
      <c r="G134" s="104" t="s">
        <v>9467</v>
      </c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90"/>
      <c r="X134" s="90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105" t="s">
        <v>9503</v>
      </c>
      <c r="AM134" s="78"/>
      <c r="AN134" s="78"/>
      <c r="AO134" s="78"/>
      <c r="AP134" s="90"/>
      <c r="AQ134" s="78"/>
      <c r="AR134" s="78"/>
      <c r="AS134" s="78"/>
      <c r="AT134" s="78"/>
      <c r="AU134" s="78"/>
      <c r="AV134" s="78"/>
      <c r="AW134" s="78"/>
      <c r="AX134" s="79"/>
      <c r="AY134" s="42"/>
      <c r="BD134" s="159" t="s">
        <v>9539</v>
      </c>
      <c r="BT134" s="159"/>
    </row>
    <row r="135" spans="1:72" ht="15" customHeight="1" outlineLevel="1">
      <c r="A135" s="40"/>
      <c r="B135" s="130"/>
      <c r="C135" s="131"/>
      <c r="D135" s="179"/>
      <c r="E135" s="180"/>
      <c r="F135" s="181"/>
      <c r="G135" s="104" t="s">
        <v>9468</v>
      </c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90"/>
      <c r="X135" s="90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105" t="s">
        <v>9504</v>
      </c>
      <c r="AM135" s="78"/>
      <c r="AN135" s="78"/>
      <c r="AO135" s="78"/>
      <c r="AP135" s="90"/>
      <c r="AQ135" s="78"/>
      <c r="AR135" s="78"/>
      <c r="AS135" s="78"/>
      <c r="AT135" s="78"/>
      <c r="AU135" s="78"/>
      <c r="AV135" s="78"/>
      <c r="AW135" s="78"/>
      <c r="AX135" s="79"/>
      <c r="AY135" s="42"/>
      <c r="BD135" s="159" t="s">
        <v>9540</v>
      </c>
      <c r="BT135" s="159"/>
    </row>
    <row r="136" spans="1:72" ht="15" customHeight="1" outlineLevel="1">
      <c r="A136" s="40"/>
      <c r="B136" s="130"/>
      <c r="C136" s="131"/>
      <c r="D136" s="656"/>
      <c r="E136" s="657"/>
      <c r="F136" s="658"/>
      <c r="G136" s="104" t="s">
        <v>9469</v>
      </c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90"/>
      <c r="X136" s="90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105" t="s">
        <v>9505</v>
      </c>
      <c r="AM136" s="78"/>
      <c r="AN136" s="78"/>
      <c r="AO136" s="78"/>
      <c r="AP136" s="90"/>
      <c r="AQ136" s="78"/>
      <c r="AR136" s="78"/>
      <c r="AS136" s="78"/>
      <c r="AT136" s="78"/>
      <c r="AU136" s="78"/>
      <c r="AV136" s="78"/>
      <c r="AW136" s="78"/>
      <c r="AX136" s="79"/>
      <c r="AY136" s="42"/>
      <c r="BD136" s="159" t="s">
        <v>9541</v>
      </c>
      <c r="BT136" s="159"/>
    </row>
    <row r="137" spans="1:72" ht="15" customHeight="1" outlineLevel="1">
      <c r="A137" s="40"/>
      <c r="B137" s="130"/>
      <c r="C137" s="131"/>
      <c r="D137" s="656"/>
      <c r="E137" s="657"/>
      <c r="F137" s="658"/>
      <c r="G137" s="104" t="s">
        <v>9470</v>
      </c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90"/>
      <c r="X137" s="90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105" t="s">
        <v>9506</v>
      </c>
      <c r="AM137" s="78"/>
      <c r="AN137" s="78"/>
      <c r="AO137" s="78"/>
      <c r="AP137" s="90"/>
      <c r="AQ137" s="78"/>
      <c r="AR137" s="78"/>
      <c r="AS137" s="78"/>
      <c r="AT137" s="78"/>
      <c r="AU137" s="78"/>
      <c r="AV137" s="78"/>
      <c r="AW137" s="78"/>
      <c r="AX137" s="79"/>
      <c r="AY137" s="42"/>
      <c r="BD137" s="159" t="s">
        <v>9542</v>
      </c>
      <c r="BT137" s="159"/>
    </row>
    <row r="138" spans="1:72" ht="15" customHeight="1" outlineLevel="1">
      <c r="A138" s="40"/>
      <c r="B138" s="130"/>
      <c r="C138" s="131"/>
      <c r="D138" s="179"/>
      <c r="E138" s="180"/>
      <c r="F138" s="181"/>
      <c r="G138" s="104" t="s">
        <v>9471</v>
      </c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90"/>
      <c r="X138" s="90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105" t="s">
        <v>9507</v>
      </c>
      <c r="AM138" s="78"/>
      <c r="AN138" s="78"/>
      <c r="AO138" s="78"/>
      <c r="AP138" s="90"/>
      <c r="AQ138" s="78"/>
      <c r="AR138" s="78"/>
      <c r="AS138" s="78"/>
      <c r="AT138" s="78"/>
      <c r="AU138" s="78"/>
      <c r="AV138" s="78"/>
      <c r="AW138" s="78"/>
      <c r="AX138" s="79"/>
      <c r="AY138" s="42"/>
      <c r="BD138" s="159" t="s">
        <v>9543</v>
      </c>
      <c r="BT138" s="159"/>
    </row>
    <row r="139" spans="1:72" ht="15" customHeight="1" outlineLevel="1">
      <c r="A139" s="40"/>
      <c r="B139" s="130"/>
      <c r="C139" s="131"/>
      <c r="D139" s="656"/>
      <c r="E139" s="657"/>
      <c r="F139" s="658"/>
      <c r="G139" s="104" t="s">
        <v>9472</v>
      </c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90"/>
      <c r="X139" s="90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105" t="s">
        <v>9508</v>
      </c>
      <c r="AM139" s="78"/>
      <c r="AN139" s="78"/>
      <c r="AO139" s="78"/>
      <c r="AP139" s="90"/>
      <c r="AQ139" s="78"/>
      <c r="AR139" s="78"/>
      <c r="AS139" s="78"/>
      <c r="AT139" s="78"/>
      <c r="AU139" s="78"/>
      <c r="AV139" s="78"/>
      <c r="AW139" s="78"/>
      <c r="AX139" s="79"/>
      <c r="AY139" s="42"/>
      <c r="BD139" s="159" t="s">
        <v>9544</v>
      </c>
      <c r="BT139" s="159"/>
    </row>
    <row r="140" spans="1:72" ht="15" customHeight="1" outlineLevel="1">
      <c r="A140" s="40"/>
      <c r="B140" s="130"/>
      <c r="C140" s="131"/>
      <c r="D140" s="656"/>
      <c r="E140" s="657"/>
      <c r="F140" s="658"/>
      <c r="G140" s="104" t="s">
        <v>9473</v>
      </c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90"/>
      <c r="X140" s="90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105" t="s">
        <v>9509</v>
      </c>
      <c r="AM140" s="78"/>
      <c r="AN140" s="78"/>
      <c r="AO140" s="78"/>
      <c r="AP140" s="90"/>
      <c r="AQ140" s="78"/>
      <c r="AR140" s="78"/>
      <c r="AS140" s="78"/>
      <c r="AT140" s="78"/>
      <c r="AU140" s="78"/>
      <c r="AV140" s="78"/>
      <c r="AW140" s="78"/>
      <c r="AX140" s="79"/>
      <c r="AY140" s="42"/>
      <c r="BD140" s="159" t="s">
        <v>9545</v>
      </c>
      <c r="BT140" s="159"/>
    </row>
    <row r="141" spans="1:72" ht="15" customHeight="1" outlineLevel="1">
      <c r="A141" s="40"/>
      <c r="B141" s="130"/>
      <c r="C141" s="131"/>
      <c r="D141" s="179"/>
      <c r="E141" s="180"/>
      <c r="F141" s="181"/>
      <c r="G141" s="104" t="s">
        <v>9474</v>
      </c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90"/>
      <c r="X141" s="90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105" t="s">
        <v>9510</v>
      </c>
      <c r="AM141" s="78"/>
      <c r="AN141" s="78"/>
      <c r="AO141" s="78"/>
      <c r="AP141" s="90"/>
      <c r="AQ141" s="78"/>
      <c r="AR141" s="78"/>
      <c r="AS141" s="78"/>
      <c r="AT141" s="78"/>
      <c r="AU141" s="78"/>
      <c r="AV141" s="78"/>
      <c r="AW141" s="78"/>
      <c r="AX141" s="79"/>
      <c r="AY141" s="42"/>
      <c r="BD141" s="159" t="s">
        <v>9546</v>
      </c>
      <c r="BT141" s="159"/>
    </row>
    <row r="142" spans="1:72" ht="15" customHeight="1" outlineLevel="1">
      <c r="A142" s="40"/>
      <c r="B142" s="130"/>
      <c r="C142" s="131"/>
      <c r="D142" s="656"/>
      <c r="E142" s="657"/>
      <c r="F142" s="658"/>
      <c r="G142" s="104" t="s">
        <v>9475</v>
      </c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90"/>
      <c r="X142" s="90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105" t="s">
        <v>9511</v>
      </c>
      <c r="AM142" s="78"/>
      <c r="AN142" s="78"/>
      <c r="AO142" s="78"/>
      <c r="AP142" s="90"/>
      <c r="AQ142" s="78"/>
      <c r="AR142" s="78"/>
      <c r="AS142" s="78"/>
      <c r="AT142" s="78"/>
      <c r="AU142" s="78"/>
      <c r="AV142" s="78"/>
      <c r="AW142" s="78"/>
      <c r="AX142" s="79"/>
      <c r="AY142" s="42"/>
      <c r="BD142" s="159" t="s">
        <v>9547</v>
      </c>
      <c r="BT142" s="159"/>
    </row>
    <row r="143" spans="1:72" ht="15" customHeight="1" outlineLevel="1">
      <c r="A143" s="40"/>
      <c r="B143" s="130"/>
      <c r="C143" s="131"/>
      <c r="D143" s="656"/>
      <c r="E143" s="657"/>
      <c r="F143" s="658"/>
      <c r="G143" s="104" t="s">
        <v>9476</v>
      </c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90"/>
      <c r="X143" s="90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105" t="s">
        <v>9512</v>
      </c>
      <c r="AM143" s="78"/>
      <c r="AN143" s="78"/>
      <c r="AO143" s="78"/>
      <c r="AP143" s="90"/>
      <c r="AQ143" s="78"/>
      <c r="AR143" s="78"/>
      <c r="AS143" s="78"/>
      <c r="AT143" s="78"/>
      <c r="AU143" s="78"/>
      <c r="AV143" s="78"/>
      <c r="AW143" s="78"/>
      <c r="AX143" s="79"/>
      <c r="AY143" s="42"/>
      <c r="BD143" s="159" t="s">
        <v>9548</v>
      </c>
      <c r="BT143" s="159"/>
    </row>
    <row r="144" spans="1:72" ht="15" customHeight="1" outlineLevel="1">
      <c r="A144" s="40"/>
      <c r="B144" s="130"/>
      <c r="C144" s="131"/>
      <c r="D144" s="179"/>
      <c r="E144" s="180"/>
      <c r="F144" s="181"/>
      <c r="G144" s="104" t="s">
        <v>9477</v>
      </c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90"/>
      <c r="X144" s="90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105" t="s">
        <v>9513</v>
      </c>
      <c r="AM144" s="78"/>
      <c r="AN144" s="78"/>
      <c r="AO144" s="78"/>
      <c r="AP144" s="90"/>
      <c r="AQ144" s="78"/>
      <c r="AR144" s="78"/>
      <c r="AS144" s="78"/>
      <c r="AT144" s="78"/>
      <c r="AU144" s="78"/>
      <c r="AV144" s="78"/>
      <c r="AW144" s="78"/>
      <c r="AX144" s="79"/>
      <c r="AY144" s="42"/>
      <c r="BD144" s="159" t="s">
        <v>9549</v>
      </c>
      <c r="BT144" s="159"/>
    </row>
    <row r="145" spans="1:72" ht="15" customHeight="1" outlineLevel="1">
      <c r="A145" s="40"/>
      <c r="B145" s="130"/>
      <c r="C145" s="131"/>
      <c r="D145" s="656"/>
      <c r="E145" s="657"/>
      <c r="F145" s="658"/>
      <c r="G145" s="104" t="s">
        <v>9478</v>
      </c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90"/>
      <c r="X145" s="90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105" t="s">
        <v>9514</v>
      </c>
      <c r="AM145" s="78"/>
      <c r="AN145" s="78"/>
      <c r="AO145" s="78"/>
      <c r="AP145" s="90"/>
      <c r="AQ145" s="78"/>
      <c r="AR145" s="78"/>
      <c r="AS145" s="78"/>
      <c r="AT145" s="78"/>
      <c r="AU145" s="78"/>
      <c r="AV145" s="78"/>
      <c r="AW145" s="78"/>
      <c r="AX145" s="79"/>
      <c r="AY145" s="42"/>
      <c r="BD145" s="159" t="s">
        <v>9550</v>
      </c>
      <c r="BT145" s="159"/>
    </row>
    <row r="146" spans="1:72" ht="15" customHeight="1" outlineLevel="1">
      <c r="A146" s="40"/>
      <c r="B146" s="130"/>
      <c r="C146" s="131"/>
      <c r="D146" s="656"/>
      <c r="E146" s="657"/>
      <c r="F146" s="658"/>
      <c r="G146" s="104" t="s">
        <v>9479</v>
      </c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90"/>
      <c r="X146" s="90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105" t="s">
        <v>9515</v>
      </c>
      <c r="AM146" s="78"/>
      <c r="AN146" s="78"/>
      <c r="AO146" s="78"/>
      <c r="AP146" s="90"/>
      <c r="AQ146" s="78"/>
      <c r="AR146" s="78"/>
      <c r="AS146" s="78"/>
      <c r="AT146" s="78"/>
      <c r="AU146" s="78"/>
      <c r="AV146" s="78"/>
      <c r="AW146" s="78"/>
      <c r="AX146" s="79"/>
      <c r="AY146" s="42"/>
      <c r="BD146" s="159" t="s">
        <v>9551</v>
      </c>
      <c r="BT146" s="159"/>
    </row>
    <row r="147" spans="1:72" ht="15" customHeight="1" outlineLevel="1">
      <c r="A147" s="40"/>
      <c r="B147" s="130"/>
      <c r="C147" s="131"/>
      <c r="D147" s="179"/>
      <c r="E147" s="180"/>
      <c r="F147" s="181"/>
      <c r="G147" s="104" t="s">
        <v>9480</v>
      </c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90"/>
      <c r="X147" s="90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105" t="s">
        <v>9516</v>
      </c>
      <c r="AM147" s="78"/>
      <c r="AN147" s="78"/>
      <c r="AO147" s="78"/>
      <c r="AP147" s="90"/>
      <c r="AQ147" s="78"/>
      <c r="AR147" s="78"/>
      <c r="AS147" s="78"/>
      <c r="AT147" s="78"/>
      <c r="AU147" s="78"/>
      <c r="AV147" s="78"/>
      <c r="AW147" s="78"/>
      <c r="AX147" s="79"/>
      <c r="AY147" s="42"/>
      <c r="BD147" s="159" t="s">
        <v>9552</v>
      </c>
      <c r="BT147" s="159"/>
    </row>
    <row r="148" spans="1:72" ht="15" customHeight="1" outlineLevel="1">
      <c r="A148" s="40"/>
      <c r="B148" s="130"/>
      <c r="C148" s="131"/>
      <c r="D148" s="656"/>
      <c r="E148" s="657"/>
      <c r="F148" s="658"/>
      <c r="G148" s="104" t="s">
        <v>9481</v>
      </c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90"/>
      <c r="X148" s="90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105" t="s">
        <v>9517</v>
      </c>
      <c r="AM148" s="78"/>
      <c r="AN148" s="78"/>
      <c r="AO148" s="78"/>
      <c r="AP148" s="90"/>
      <c r="AQ148" s="78"/>
      <c r="AR148" s="78"/>
      <c r="AS148" s="78"/>
      <c r="AT148" s="78"/>
      <c r="AU148" s="78"/>
      <c r="AV148" s="78"/>
      <c r="AW148" s="78"/>
      <c r="AX148" s="79"/>
      <c r="AY148" s="42"/>
      <c r="BD148" s="159" t="s">
        <v>9553</v>
      </c>
      <c r="BT148" s="159"/>
    </row>
    <row r="149" spans="1:72" ht="15" customHeight="1" outlineLevel="1">
      <c r="A149" s="40"/>
      <c r="B149" s="130"/>
      <c r="C149" s="131"/>
      <c r="D149" s="656"/>
      <c r="E149" s="657"/>
      <c r="F149" s="658"/>
      <c r="G149" s="104" t="s">
        <v>9482</v>
      </c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90"/>
      <c r="X149" s="90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105" t="s">
        <v>9518</v>
      </c>
      <c r="AM149" s="78"/>
      <c r="AN149" s="78"/>
      <c r="AO149" s="78"/>
      <c r="AP149" s="90"/>
      <c r="AQ149" s="78"/>
      <c r="AR149" s="78"/>
      <c r="AS149" s="78"/>
      <c r="AT149" s="78"/>
      <c r="AU149" s="78"/>
      <c r="AV149" s="78"/>
      <c r="AW149" s="78"/>
      <c r="AX149" s="79"/>
      <c r="AY149" s="42"/>
      <c r="BD149" s="159" t="s">
        <v>9554</v>
      </c>
      <c r="BT149" s="159"/>
    </row>
    <row r="150" spans="1:72" ht="15" customHeight="1" outlineLevel="1">
      <c r="A150" s="40"/>
      <c r="B150" s="130"/>
      <c r="C150" s="131"/>
      <c r="D150" s="179"/>
      <c r="E150" s="180"/>
      <c r="F150" s="181"/>
      <c r="G150" s="104" t="s">
        <v>9483</v>
      </c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90"/>
      <c r="X150" s="90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105" t="s">
        <v>9519</v>
      </c>
      <c r="AM150" s="78"/>
      <c r="AN150" s="78"/>
      <c r="AO150" s="78"/>
      <c r="AP150" s="90"/>
      <c r="AQ150" s="78"/>
      <c r="AR150" s="78"/>
      <c r="AS150" s="78"/>
      <c r="AT150" s="78"/>
      <c r="AU150" s="78"/>
      <c r="AV150" s="78"/>
      <c r="AW150" s="78"/>
      <c r="AX150" s="79"/>
      <c r="AY150" s="42"/>
      <c r="BD150" s="159" t="s">
        <v>9555</v>
      </c>
      <c r="BT150" s="159"/>
    </row>
    <row r="151" spans="1:72" ht="15" customHeight="1" outlineLevel="1">
      <c r="A151" s="40"/>
      <c r="B151" s="130"/>
      <c r="C151" s="131"/>
      <c r="D151" s="656"/>
      <c r="E151" s="657"/>
      <c r="F151" s="658"/>
      <c r="G151" s="104" t="s">
        <v>9484</v>
      </c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90"/>
      <c r="X151" s="90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105" t="s">
        <v>9520</v>
      </c>
      <c r="AM151" s="78"/>
      <c r="AN151" s="78"/>
      <c r="AO151" s="78"/>
      <c r="AP151" s="90"/>
      <c r="AQ151" s="78"/>
      <c r="AR151" s="78"/>
      <c r="AS151" s="78"/>
      <c r="AT151" s="78"/>
      <c r="AU151" s="78"/>
      <c r="AV151" s="78"/>
      <c r="AW151" s="78"/>
      <c r="AX151" s="79"/>
      <c r="AY151" s="42"/>
      <c r="BD151" s="159" t="s">
        <v>9556</v>
      </c>
      <c r="BT151" s="159"/>
    </row>
    <row r="152" spans="1:72" ht="15" customHeight="1" outlineLevel="1">
      <c r="A152" s="40"/>
      <c r="B152" s="130"/>
      <c r="C152" s="131"/>
      <c r="D152" s="656"/>
      <c r="E152" s="657"/>
      <c r="F152" s="658"/>
      <c r="G152" s="104" t="s">
        <v>9485</v>
      </c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90"/>
      <c r="X152" s="90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105" t="s">
        <v>9521</v>
      </c>
      <c r="AM152" s="78"/>
      <c r="AN152" s="78"/>
      <c r="AO152" s="78"/>
      <c r="AP152" s="90"/>
      <c r="AQ152" s="78"/>
      <c r="AR152" s="78"/>
      <c r="AS152" s="78"/>
      <c r="AT152" s="78"/>
      <c r="AU152" s="78"/>
      <c r="AV152" s="78"/>
      <c r="AW152" s="78"/>
      <c r="AX152" s="79"/>
      <c r="AY152" s="42"/>
      <c r="BD152" s="159" t="s">
        <v>9557</v>
      </c>
      <c r="BT152" s="159"/>
    </row>
    <row r="153" spans="1:72" ht="15" customHeight="1" outlineLevel="1">
      <c r="A153" s="40"/>
      <c r="B153" s="130"/>
      <c r="C153" s="131"/>
      <c r="D153" s="656"/>
      <c r="E153" s="657"/>
      <c r="F153" s="658"/>
      <c r="G153" s="104" t="s">
        <v>9426</v>
      </c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90"/>
      <c r="X153" s="90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105" t="s">
        <v>9428</v>
      </c>
      <c r="AM153" s="78"/>
      <c r="AN153" s="78"/>
      <c r="AO153" s="78"/>
      <c r="AP153" s="90"/>
      <c r="AQ153" s="78"/>
      <c r="AR153" s="78"/>
      <c r="AS153" s="78"/>
      <c r="AT153" s="78"/>
      <c r="AU153" s="78"/>
      <c r="AV153" s="78"/>
      <c r="AW153" s="78"/>
      <c r="AX153" s="79"/>
      <c r="AY153" s="42"/>
      <c r="BD153" s="159" t="s">
        <v>9424</v>
      </c>
      <c r="BT153" s="159"/>
    </row>
    <row r="154" spans="1:72" ht="15" customHeight="1" outlineLevel="1">
      <c r="A154" s="40"/>
      <c r="B154" s="130"/>
      <c r="C154" s="131"/>
      <c r="D154" s="656"/>
      <c r="E154" s="657"/>
      <c r="F154" s="658"/>
      <c r="G154" s="104" t="s">
        <v>9446</v>
      </c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90"/>
      <c r="X154" s="90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105" t="s">
        <v>9448</v>
      </c>
      <c r="AM154" s="78"/>
      <c r="AN154" s="78"/>
      <c r="AO154" s="78"/>
      <c r="AP154" s="90"/>
      <c r="AQ154" s="78"/>
      <c r="AR154" s="78"/>
      <c r="AS154" s="78"/>
      <c r="AT154" s="78"/>
      <c r="AU154" s="78"/>
      <c r="AV154" s="78"/>
      <c r="AW154" s="78"/>
      <c r="AX154" s="79"/>
      <c r="AY154" s="42"/>
      <c r="BD154" s="159" t="s">
        <v>9449</v>
      </c>
      <c r="BT154" s="159"/>
    </row>
    <row r="155" spans="1:72" ht="15" customHeight="1" outlineLevel="1">
      <c r="A155" s="40"/>
      <c r="B155" s="130"/>
      <c r="C155" s="131"/>
      <c r="D155" s="656"/>
      <c r="E155" s="657"/>
      <c r="F155" s="658"/>
      <c r="G155" s="104" t="s">
        <v>9427</v>
      </c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90"/>
      <c r="X155" s="90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105" t="s">
        <v>9429</v>
      </c>
      <c r="AM155" s="78"/>
      <c r="AN155" s="78"/>
      <c r="AO155" s="78"/>
      <c r="AP155" s="90"/>
      <c r="AQ155" s="78"/>
      <c r="AR155" s="78"/>
      <c r="AS155" s="78"/>
      <c r="AT155" s="78"/>
      <c r="AU155" s="78"/>
      <c r="AV155" s="78"/>
      <c r="AW155" s="78"/>
      <c r="AX155" s="79"/>
      <c r="AY155" s="42"/>
      <c r="BD155" s="159" t="s">
        <v>9425</v>
      </c>
      <c r="BT155" s="159"/>
    </row>
    <row r="156" spans="1:72" ht="15" customHeight="1" outlineLevel="1">
      <c r="A156" s="40"/>
      <c r="B156" s="130"/>
      <c r="C156" s="131"/>
      <c r="D156" s="677" t="s">
        <v>8612</v>
      </c>
      <c r="E156" s="678"/>
      <c r="F156" s="679"/>
      <c r="G156" s="104" t="s">
        <v>9154</v>
      </c>
      <c r="H156" s="382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105" t="s">
        <v>9416</v>
      </c>
      <c r="AM156" s="78"/>
      <c r="AN156" s="78"/>
      <c r="AO156" s="78"/>
      <c r="AP156" s="90"/>
      <c r="AQ156" s="78"/>
      <c r="AR156" s="78"/>
      <c r="AS156" s="78"/>
      <c r="AT156" s="78"/>
      <c r="AU156" s="78"/>
      <c r="AV156" s="78"/>
      <c r="AW156" s="78"/>
      <c r="AX156" s="79"/>
      <c r="AY156" s="42"/>
      <c r="BD156" s="159" t="s">
        <v>9417</v>
      </c>
      <c r="BT156" s="159"/>
    </row>
    <row r="157" spans="1:72" ht="15" customHeight="1" outlineLevel="1">
      <c r="A157" s="40"/>
      <c r="B157" s="130"/>
      <c r="C157" s="131"/>
      <c r="D157" s="379"/>
      <c r="E157" s="380"/>
      <c r="F157" s="381"/>
      <c r="G157" s="104" t="s">
        <v>9158</v>
      </c>
      <c r="H157" s="382"/>
      <c r="I157" s="78"/>
      <c r="J157" s="78"/>
      <c r="K157" s="109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105" t="s">
        <v>9191</v>
      </c>
      <c r="AM157" s="78"/>
      <c r="AN157" s="78"/>
      <c r="AO157" s="78"/>
      <c r="AP157" s="90"/>
      <c r="AQ157" s="78"/>
      <c r="AR157" s="78"/>
      <c r="AS157" s="78"/>
      <c r="AT157" s="78"/>
      <c r="AU157" s="78"/>
      <c r="AV157" s="78"/>
      <c r="AW157" s="78"/>
      <c r="AX157" s="79"/>
      <c r="AY157" s="42"/>
      <c r="BD157" s="159" t="s">
        <v>9170</v>
      </c>
      <c r="BT157" s="159"/>
    </row>
    <row r="158" spans="1:72" ht="15" customHeight="1" outlineLevel="1">
      <c r="A158" s="40"/>
      <c r="B158" s="130"/>
      <c r="C158" s="131"/>
      <c r="D158" s="379"/>
      <c r="E158" s="380"/>
      <c r="F158" s="381"/>
      <c r="G158" s="104"/>
      <c r="H158" s="383" t="s">
        <v>9153</v>
      </c>
      <c r="I158" s="78"/>
      <c r="J158" s="78"/>
      <c r="K158" s="109" t="s">
        <v>9155</v>
      </c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105"/>
      <c r="AM158" s="78"/>
      <c r="AN158" s="78"/>
      <c r="AO158" s="78"/>
      <c r="AP158" s="90"/>
      <c r="AQ158" s="78"/>
      <c r="AR158" s="78"/>
      <c r="AS158" s="78"/>
      <c r="AT158" s="78"/>
      <c r="AU158" s="78"/>
      <c r="AV158" s="78"/>
      <c r="AW158" s="78"/>
      <c r="AX158" s="79"/>
      <c r="AY158" s="42"/>
      <c r="BD158" s="159" t="s">
        <v>9171</v>
      </c>
      <c r="BT158" s="159"/>
    </row>
    <row r="159" spans="1:72" ht="15" customHeight="1" outlineLevel="1">
      <c r="A159" s="40"/>
      <c r="B159" s="130"/>
      <c r="C159" s="131"/>
      <c r="D159" s="379"/>
      <c r="E159" s="380"/>
      <c r="F159" s="381"/>
      <c r="G159" s="104"/>
      <c r="H159" s="382"/>
      <c r="I159" s="109" t="s">
        <v>9156</v>
      </c>
      <c r="J159" s="78"/>
      <c r="K159" s="109" t="s">
        <v>9157</v>
      </c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105"/>
      <c r="AM159" s="78"/>
      <c r="AN159" s="78"/>
      <c r="AO159" s="78"/>
      <c r="AP159" s="90"/>
      <c r="AQ159" s="78"/>
      <c r="AR159" s="78"/>
      <c r="AS159" s="78"/>
      <c r="AT159" s="78"/>
      <c r="AU159" s="78"/>
      <c r="AV159" s="78"/>
      <c r="AW159" s="78"/>
      <c r="AX159" s="79"/>
      <c r="AY159" s="42"/>
      <c r="BD159" s="159" t="s">
        <v>9172</v>
      </c>
      <c r="BT159" s="159"/>
    </row>
    <row r="160" spans="1:72" ht="15" customHeight="1" outlineLevel="1">
      <c r="A160" s="40"/>
      <c r="B160" s="130"/>
      <c r="C160" s="131"/>
      <c r="D160" s="379"/>
      <c r="E160" s="380"/>
      <c r="F160" s="381"/>
      <c r="G160" s="104" t="s">
        <v>9159</v>
      </c>
      <c r="H160" s="382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105" t="s">
        <v>9192</v>
      </c>
      <c r="AM160" s="78"/>
      <c r="AN160" s="78"/>
      <c r="AO160" s="78"/>
      <c r="AP160" s="90"/>
      <c r="AQ160" s="78"/>
      <c r="AR160" s="78"/>
      <c r="AS160" s="78"/>
      <c r="AT160" s="78"/>
      <c r="AU160" s="78"/>
      <c r="AV160" s="78"/>
      <c r="AW160" s="78"/>
      <c r="AX160" s="79"/>
      <c r="AY160" s="42"/>
      <c r="BD160" s="159" t="s">
        <v>9173</v>
      </c>
    </row>
    <row r="161" spans="1:85" ht="15" customHeight="1" outlineLevel="1">
      <c r="A161" s="40"/>
      <c r="B161" s="130"/>
      <c r="C161" s="131"/>
      <c r="D161" s="379"/>
      <c r="E161" s="380"/>
      <c r="F161" s="381"/>
      <c r="G161" s="104"/>
      <c r="H161" s="383" t="s">
        <v>9153</v>
      </c>
      <c r="I161" s="78"/>
      <c r="J161" s="78"/>
      <c r="K161" s="109" t="s">
        <v>9160</v>
      </c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105"/>
      <c r="AM161" s="78"/>
      <c r="AN161" s="78"/>
      <c r="AO161" s="78"/>
      <c r="AP161" s="90"/>
      <c r="AQ161" s="78"/>
      <c r="AR161" s="78"/>
      <c r="AS161" s="78"/>
      <c r="AT161" s="78"/>
      <c r="AU161" s="78"/>
      <c r="AV161" s="78"/>
      <c r="AW161" s="78"/>
      <c r="AX161" s="79"/>
      <c r="AY161" s="42"/>
      <c r="BD161" s="159" t="s">
        <v>9174</v>
      </c>
    </row>
    <row r="162" spans="1:85" ht="15" customHeight="1">
      <c r="A162" s="40"/>
      <c r="B162" s="246"/>
      <c r="C162" s="102"/>
      <c r="D162" s="680" t="s">
        <v>72</v>
      </c>
      <c r="E162" s="681"/>
      <c r="F162" s="682"/>
      <c r="G162" s="245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56"/>
      <c r="X162" s="156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67"/>
      <c r="AM162" s="101"/>
      <c r="AN162" s="101"/>
      <c r="AO162" s="101"/>
      <c r="AP162" s="156"/>
      <c r="AQ162" s="101"/>
      <c r="AR162" s="101"/>
      <c r="AS162" s="101"/>
      <c r="AT162" s="101"/>
      <c r="AU162" s="101"/>
      <c r="AV162" s="101"/>
      <c r="AW162" s="101"/>
      <c r="AX162" s="102"/>
      <c r="AY162" s="185"/>
      <c r="BD162" s="192"/>
    </row>
    <row r="163" spans="1:85" ht="15" customHeight="1">
      <c r="A163" s="40"/>
      <c r="B163" s="41"/>
      <c r="C163" s="41"/>
      <c r="D163" s="244"/>
      <c r="E163" s="244"/>
      <c r="F163" s="244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R163" s="41"/>
      <c r="AS163" s="41"/>
      <c r="AT163" s="41"/>
      <c r="AU163" s="41"/>
      <c r="AV163" s="41"/>
      <c r="AW163" s="41"/>
      <c r="AX163" s="41"/>
      <c r="AY163" s="42"/>
      <c r="BD163" s="191" t="str">
        <f>IF($O226&lt;&gt;"","CREATE VIEW "&amp;SUBSTITUTE($O226,"UPK.","")&amp;" AS ","")</f>
        <v/>
      </c>
    </row>
    <row r="164" spans="1:85" ht="15" customHeight="1">
      <c r="A164" s="40"/>
      <c r="B164" s="662">
        <f>MAX(B$6:B163)+1</f>
        <v>11</v>
      </c>
      <c r="C164" s="663"/>
      <c r="D164" s="664" t="str">
        <f>IF(ISERROR(VLOOKUP(B164,ビュー一覧!$B$6:$T$100,8,FALSE)),"",VLOOKUP(B164,ビュー一覧!$B$6:$T$100,8,FALSE))</f>
        <v/>
      </c>
      <c r="E164" s="665"/>
      <c r="F164" s="665"/>
      <c r="G164" s="665"/>
      <c r="H164" s="665"/>
      <c r="I164" s="665"/>
      <c r="J164" s="665"/>
      <c r="K164" s="665"/>
      <c r="L164" s="665"/>
      <c r="M164" s="665"/>
      <c r="N164" s="665"/>
      <c r="O164" s="214" t="str">
        <f>IF(ISERROR(VLOOKUP($B164,ビュー一覧!$B$6:$T$100,19,FALSE)),"",VLOOKUP($B164,ビュー一覧!$B$6:$T$100,3,FALSE)&amp;"."&amp;VLOOKUP($B164,ビュー一覧!$B$6:$T$100,19,FALSE))</f>
        <v/>
      </c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6"/>
      <c r="AA164" s="666" t="str">
        <f>IF(ISERROR(VLOOKUP($B164,ビュー一覧!$B$6:$AE$100,30,FALSE)),"",VLOOKUP($B164,ビュー一覧!$B$6:$AE$100,30,FALSE))</f>
        <v/>
      </c>
      <c r="AB164" s="667"/>
      <c r="AC164" s="667"/>
      <c r="AD164" s="667"/>
      <c r="AE164" s="667"/>
      <c r="AF164" s="667"/>
      <c r="AG164" s="667"/>
      <c r="AH164" s="667"/>
      <c r="AI164" s="667"/>
      <c r="AJ164" s="667"/>
      <c r="AK164" s="667"/>
      <c r="AL164" s="667"/>
      <c r="AM164" s="667"/>
      <c r="AN164" s="667"/>
      <c r="AO164" s="667"/>
      <c r="AP164" s="667"/>
      <c r="AQ164" s="667"/>
      <c r="AR164" s="667"/>
      <c r="AS164" s="667"/>
      <c r="AT164" s="667"/>
      <c r="AU164" s="667"/>
      <c r="AV164" s="667"/>
      <c r="AW164" s="667"/>
      <c r="AX164" s="668"/>
      <c r="AY164" s="42"/>
      <c r="BD164" s="257" t="str">
        <f>IF($O164&lt;&gt;"","CREATE VIEW "&amp;SUBSTITUTE($O164,"UPK.","")&amp;" AS ","")</f>
        <v/>
      </c>
      <c r="BE164" s="256"/>
      <c r="BF164" s="256"/>
      <c r="BG164" s="256"/>
      <c r="BH164" s="256"/>
      <c r="BI164" s="256"/>
      <c r="BJ164" s="256"/>
      <c r="BK164" s="256"/>
      <c r="BL164" s="256"/>
      <c r="BM164" s="256"/>
      <c r="BN164" s="256"/>
      <c r="BO164" s="256"/>
      <c r="BP164" s="256"/>
      <c r="BQ164" s="256"/>
      <c r="BR164" s="256"/>
      <c r="BS164" s="256"/>
      <c r="BT164" s="256"/>
      <c r="BU164" s="256"/>
      <c r="BV164" s="256"/>
      <c r="BW164" s="256"/>
      <c r="BX164" s="256"/>
      <c r="BY164" s="256"/>
      <c r="BZ164" s="256"/>
      <c r="CA164" s="256"/>
      <c r="CB164" s="256"/>
      <c r="CC164" s="256"/>
      <c r="CD164" s="256"/>
      <c r="CE164" s="256"/>
      <c r="CF164" s="256"/>
      <c r="CG164" s="256"/>
    </row>
    <row r="165" spans="1:85" outlineLevel="1">
      <c r="A165" s="40"/>
      <c r="B165" s="130"/>
      <c r="C165" s="131"/>
      <c r="D165" s="669" t="s">
        <v>70</v>
      </c>
      <c r="E165" s="670"/>
      <c r="F165" s="671"/>
      <c r="G165" s="672" t="s">
        <v>92</v>
      </c>
      <c r="H165" s="673"/>
      <c r="I165" s="673"/>
      <c r="J165" s="673"/>
      <c r="K165" s="673"/>
      <c r="L165" s="673"/>
      <c r="M165" s="673"/>
      <c r="N165" s="673"/>
      <c r="O165" s="673"/>
      <c r="P165" s="673"/>
      <c r="Q165" s="673"/>
      <c r="R165" s="673"/>
      <c r="S165" s="673"/>
      <c r="T165" s="673"/>
      <c r="U165" s="673"/>
      <c r="V165" s="673"/>
      <c r="W165" s="673"/>
      <c r="X165" s="673"/>
      <c r="Y165" s="673"/>
      <c r="Z165" s="673"/>
      <c r="AA165" s="673"/>
      <c r="AB165" s="673"/>
      <c r="AC165" s="673"/>
      <c r="AD165" s="673"/>
      <c r="AE165" s="673"/>
      <c r="AF165" s="673"/>
      <c r="AG165" s="673"/>
      <c r="AH165" s="673"/>
      <c r="AI165" s="673"/>
      <c r="AJ165" s="673"/>
      <c r="AK165" s="674"/>
      <c r="AL165" s="675" t="s">
        <v>93</v>
      </c>
      <c r="AM165" s="673"/>
      <c r="AN165" s="673"/>
      <c r="AO165" s="673"/>
      <c r="AP165" s="673"/>
      <c r="AQ165" s="673"/>
      <c r="AR165" s="673"/>
      <c r="AS165" s="673"/>
      <c r="AT165" s="673"/>
      <c r="AU165" s="673"/>
      <c r="AV165" s="673"/>
      <c r="AW165" s="673"/>
      <c r="AX165" s="676"/>
      <c r="AY165" s="42"/>
      <c r="BD165" s="258"/>
    </row>
    <row r="166" spans="1:85" ht="15" customHeight="1" outlineLevel="1">
      <c r="A166" s="40"/>
      <c r="B166" s="130"/>
      <c r="C166" s="131"/>
      <c r="D166" s="656"/>
      <c r="E166" s="657"/>
      <c r="F166" s="658"/>
      <c r="G166" s="385" t="s">
        <v>9232</v>
      </c>
      <c r="H166" s="386"/>
      <c r="I166" s="386"/>
      <c r="J166" s="386"/>
      <c r="K166" s="386"/>
      <c r="L166" s="386"/>
      <c r="M166" s="386"/>
      <c r="N166" s="386"/>
      <c r="O166" s="386"/>
      <c r="P166" s="386"/>
      <c r="Q166" s="386"/>
      <c r="R166" s="386"/>
      <c r="S166" s="386"/>
      <c r="T166" s="386"/>
      <c r="U166" s="386"/>
      <c r="V166" s="386"/>
      <c r="W166" s="387"/>
      <c r="X166" s="387"/>
      <c r="Y166" s="386"/>
      <c r="Z166" s="386"/>
      <c r="AA166" s="393"/>
      <c r="AB166" s="386"/>
      <c r="AC166" s="386"/>
      <c r="AD166" s="386"/>
      <c r="AE166" s="386"/>
      <c r="AF166" s="386"/>
      <c r="AG166" s="386"/>
      <c r="AH166" s="386"/>
      <c r="AI166" s="386"/>
      <c r="AJ166" s="386"/>
      <c r="AK166" s="388"/>
      <c r="AL166" s="108" t="s">
        <v>9243</v>
      </c>
      <c r="AM166" s="132"/>
      <c r="AN166" s="132"/>
      <c r="AO166" s="132"/>
      <c r="AP166" s="133"/>
      <c r="AQ166" s="75"/>
      <c r="AR166" s="132"/>
      <c r="AS166" s="132"/>
      <c r="AT166" s="132"/>
      <c r="AU166" s="132"/>
      <c r="AV166" s="132"/>
      <c r="AW166" s="132"/>
      <c r="AX166" s="134"/>
      <c r="AY166" s="42"/>
      <c r="BD166" s="258" t="s">
        <v>9247</v>
      </c>
      <c r="BZ166" s="160"/>
      <c r="CA166" s="160"/>
    </row>
    <row r="167" spans="1:85" ht="15" customHeight="1" outlineLevel="1">
      <c r="A167" s="40"/>
      <c r="B167" s="130"/>
      <c r="C167" s="131"/>
      <c r="D167" s="179"/>
      <c r="E167" s="180"/>
      <c r="F167" s="181"/>
      <c r="G167" s="389" t="s">
        <v>9220</v>
      </c>
      <c r="H167" s="249"/>
      <c r="I167" s="249"/>
      <c r="J167" s="249"/>
      <c r="K167" s="249"/>
      <c r="L167" s="249"/>
      <c r="M167" s="249"/>
      <c r="N167" s="249"/>
      <c r="O167" s="249"/>
      <c r="P167" s="249"/>
      <c r="Q167" s="249"/>
      <c r="R167" s="249"/>
      <c r="S167" s="249"/>
      <c r="T167" s="249"/>
      <c r="U167" s="249"/>
      <c r="V167" s="249"/>
      <c r="W167" s="390"/>
      <c r="X167" s="390"/>
      <c r="Y167" s="249"/>
      <c r="Z167" s="249"/>
      <c r="AA167" s="249"/>
      <c r="AB167" s="249"/>
      <c r="AC167" s="249"/>
      <c r="AD167" s="249"/>
      <c r="AE167" s="249"/>
      <c r="AF167" s="249"/>
      <c r="AG167" s="249"/>
      <c r="AH167" s="249"/>
      <c r="AI167" s="249"/>
      <c r="AJ167" s="249"/>
      <c r="AK167" s="391"/>
      <c r="AL167" s="165" t="s">
        <v>9244</v>
      </c>
      <c r="AM167" s="132"/>
      <c r="AN167" s="132"/>
      <c r="AO167" s="132"/>
      <c r="AP167" s="133"/>
      <c r="AQ167" s="132"/>
      <c r="AR167" s="132"/>
      <c r="AS167" s="132"/>
      <c r="AT167" s="132"/>
      <c r="AU167" s="132"/>
      <c r="AV167" s="132"/>
      <c r="AW167" s="132"/>
      <c r="AX167" s="134"/>
      <c r="AY167" s="42"/>
      <c r="BD167" s="258" t="s">
        <v>9248</v>
      </c>
      <c r="BZ167" s="160"/>
      <c r="CA167" s="160"/>
    </row>
    <row r="168" spans="1:85" ht="15" customHeight="1" outlineLevel="1">
      <c r="A168" s="40"/>
      <c r="B168" s="130"/>
      <c r="C168" s="131"/>
      <c r="D168" s="179"/>
      <c r="E168" s="180"/>
      <c r="F168" s="181"/>
      <c r="G168" s="389" t="s">
        <v>9221</v>
      </c>
      <c r="H168" s="249"/>
      <c r="I168" s="249"/>
      <c r="J168" s="249"/>
      <c r="K168" s="251"/>
      <c r="L168" s="249"/>
      <c r="M168" s="249"/>
      <c r="N168" s="249"/>
      <c r="O168" s="249"/>
      <c r="P168" s="249"/>
      <c r="Q168" s="249"/>
      <c r="R168" s="249"/>
      <c r="S168" s="249"/>
      <c r="T168" s="251"/>
      <c r="U168" s="249"/>
      <c r="V168" s="249"/>
      <c r="W168" s="390"/>
      <c r="X168" s="390"/>
      <c r="Y168" s="251"/>
      <c r="Z168" s="249"/>
      <c r="AA168" s="249"/>
      <c r="AB168" s="249"/>
      <c r="AC168" s="251"/>
      <c r="AD168" s="249"/>
      <c r="AE168" s="249"/>
      <c r="AF168" s="249"/>
      <c r="AG168" s="249"/>
      <c r="AH168" s="249"/>
      <c r="AI168" s="249"/>
      <c r="AJ168" s="249"/>
      <c r="AK168" s="391"/>
      <c r="AL168" s="165" t="s">
        <v>9245</v>
      </c>
      <c r="AM168" s="132"/>
      <c r="AN168" s="132"/>
      <c r="AO168" s="164"/>
      <c r="AP168" s="133"/>
      <c r="AQ168" s="132"/>
      <c r="AR168" s="132"/>
      <c r="AS168" s="164"/>
      <c r="AT168" s="132"/>
      <c r="AU168" s="132"/>
      <c r="AV168" s="132"/>
      <c r="AW168" s="132"/>
      <c r="AX168" s="134"/>
      <c r="AY168" s="42"/>
      <c r="BD168" s="258" t="s">
        <v>9249</v>
      </c>
      <c r="BZ168" s="160"/>
      <c r="CA168" s="160"/>
    </row>
    <row r="169" spans="1:85" ht="15" customHeight="1" outlineLevel="1">
      <c r="A169" s="40"/>
      <c r="B169" s="130"/>
      <c r="C169" s="131"/>
      <c r="D169" s="179"/>
      <c r="E169" s="180"/>
      <c r="F169" s="181"/>
      <c r="G169" s="389" t="s">
        <v>9222</v>
      </c>
      <c r="H169" s="249"/>
      <c r="I169" s="249"/>
      <c r="J169" s="249"/>
      <c r="K169" s="249"/>
      <c r="L169" s="249"/>
      <c r="M169" s="249"/>
      <c r="N169" s="249"/>
      <c r="O169" s="249"/>
      <c r="P169" s="249"/>
      <c r="Q169" s="249"/>
      <c r="R169" s="249"/>
      <c r="S169" s="249"/>
      <c r="T169" s="249"/>
      <c r="U169" s="249"/>
      <c r="V169" s="249"/>
      <c r="W169" s="390"/>
      <c r="X169" s="390"/>
      <c r="Y169" s="249"/>
      <c r="Z169" s="249"/>
      <c r="AA169" s="249"/>
      <c r="AB169" s="249"/>
      <c r="AC169" s="249"/>
      <c r="AD169" s="249"/>
      <c r="AE169" s="249"/>
      <c r="AF169" s="249"/>
      <c r="AG169" s="249"/>
      <c r="AH169" s="249"/>
      <c r="AI169" s="249"/>
      <c r="AJ169" s="249"/>
      <c r="AK169" s="391"/>
      <c r="AL169" s="165" t="s">
        <v>9246</v>
      </c>
      <c r="AM169" s="132"/>
      <c r="AN169" s="132"/>
      <c r="AO169" s="164"/>
      <c r="AP169" s="133"/>
      <c r="AQ169" s="132"/>
      <c r="AR169" s="132"/>
      <c r="AS169" s="164"/>
      <c r="AT169" s="132"/>
      <c r="AU169" s="132"/>
      <c r="AV169" s="132"/>
      <c r="AW169" s="132"/>
      <c r="AX169" s="134"/>
      <c r="AY169" s="42"/>
      <c r="BD169" s="258" t="s">
        <v>9250</v>
      </c>
      <c r="BZ169" s="160"/>
      <c r="CA169" s="160"/>
    </row>
    <row r="170" spans="1:85" ht="15" customHeight="1" outlineLevel="1">
      <c r="A170" s="40"/>
      <c r="B170" s="130"/>
      <c r="C170" s="131"/>
      <c r="D170" s="179"/>
      <c r="E170" s="180"/>
      <c r="F170" s="181"/>
      <c r="G170" s="389" t="s">
        <v>9233</v>
      </c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  <c r="U170" s="249"/>
      <c r="V170" s="249"/>
      <c r="W170" s="390"/>
      <c r="X170" s="390"/>
      <c r="Y170" s="249"/>
      <c r="Z170" s="249"/>
      <c r="AA170" s="249"/>
      <c r="AB170" s="249"/>
      <c r="AC170" s="249"/>
      <c r="AD170" s="249"/>
      <c r="AE170" s="249"/>
      <c r="AF170" s="249"/>
      <c r="AG170" s="249"/>
      <c r="AH170" s="249"/>
      <c r="AI170" s="249"/>
      <c r="AJ170" s="249"/>
      <c r="AK170" s="391"/>
      <c r="AL170" s="165"/>
      <c r="AM170" s="132"/>
      <c r="AN170" s="132"/>
      <c r="AO170" s="164"/>
      <c r="AP170" s="133"/>
      <c r="AQ170" s="132"/>
      <c r="AR170" s="132"/>
      <c r="AS170" s="164"/>
      <c r="AT170" s="132"/>
      <c r="AU170" s="132"/>
      <c r="AV170" s="132"/>
      <c r="AW170" s="132"/>
      <c r="AX170" s="134"/>
      <c r="AY170" s="42"/>
      <c r="BD170" s="258" t="s">
        <v>9251</v>
      </c>
      <c r="BZ170" s="160"/>
      <c r="CA170" s="160"/>
    </row>
    <row r="171" spans="1:85" ht="15" customHeight="1" outlineLevel="1">
      <c r="A171" s="40"/>
      <c r="B171" s="130"/>
      <c r="C171" s="131"/>
      <c r="D171" s="179"/>
      <c r="E171" s="180"/>
      <c r="F171" s="181"/>
      <c r="G171" s="389" t="s">
        <v>9234</v>
      </c>
      <c r="H171" s="249"/>
      <c r="I171" s="249"/>
      <c r="J171" s="249"/>
      <c r="K171" s="249"/>
      <c r="L171" s="249"/>
      <c r="M171" s="249"/>
      <c r="N171" s="249"/>
      <c r="O171" s="249"/>
      <c r="P171" s="249"/>
      <c r="Q171" s="249"/>
      <c r="R171" s="249"/>
      <c r="S171" s="249"/>
      <c r="T171" s="249"/>
      <c r="U171" s="249"/>
      <c r="V171" s="249"/>
      <c r="W171" s="390"/>
      <c r="X171" s="390"/>
      <c r="Y171" s="249"/>
      <c r="Z171" s="249"/>
      <c r="AA171" s="249"/>
      <c r="AB171" s="249"/>
      <c r="AC171" s="249"/>
      <c r="AD171" s="249"/>
      <c r="AE171" s="249"/>
      <c r="AF171" s="249"/>
      <c r="AG171" s="249"/>
      <c r="AH171" s="249"/>
      <c r="AI171" s="249"/>
      <c r="AJ171" s="249"/>
      <c r="AK171" s="391"/>
      <c r="AL171" s="165"/>
      <c r="AM171" s="132"/>
      <c r="AN171" s="132"/>
      <c r="AO171" s="164"/>
      <c r="AP171" s="133"/>
      <c r="AQ171" s="132"/>
      <c r="AR171" s="132"/>
      <c r="AS171" s="164"/>
      <c r="AT171" s="132"/>
      <c r="AU171" s="132"/>
      <c r="AV171" s="132"/>
      <c r="AW171" s="132"/>
      <c r="AX171" s="134"/>
      <c r="AY171" s="42"/>
      <c r="BD171" s="258" t="s">
        <v>9252</v>
      </c>
      <c r="BZ171" s="160"/>
      <c r="CA171" s="160"/>
    </row>
    <row r="172" spans="1:85" ht="15" customHeight="1" outlineLevel="1">
      <c r="A172" s="40"/>
      <c r="B172" s="130"/>
      <c r="C172" s="131"/>
      <c r="D172" s="179"/>
      <c r="E172" s="180"/>
      <c r="F172" s="181"/>
      <c r="G172" s="389" t="s">
        <v>9217</v>
      </c>
      <c r="H172" s="249"/>
      <c r="I172" s="249"/>
      <c r="J172" s="249"/>
      <c r="K172" s="249"/>
      <c r="L172" s="249"/>
      <c r="M172" s="249"/>
      <c r="N172" s="249"/>
      <c r="O172" s="249"/>
      <c r="P172" s="249"/>
      <c r="Q172" s="249"/>
      <c r="R172" s="249"/>
      <c r="S172" s="249"/>
      <c r="T172" s="249"/>
      <c r="U172" s="249"/>
      <c r="V172" s="249"/>
      <c r="W172" s="390"/>
      <c r="X172" s="390"/>
      <c r="Y172" s="249"/>
      <c r="Z172" s="249"/>
      <c r="AA172" s="249"/>
      <c r="AB172" s="249"/>
      <c r="AC172" s="249"/>
      <c r="AD172" s="249"/>
      <c r="AE172" s="249"/>
      <c r="AF172" s="249"/>
      <c r="AG172" s="249"/>
      <c r="AH172" s="249"/>
      <c r="AI172" s="249"/>
      <c r="AJ172" s="249"/>
      <c r="AK172" s="391"/>
      <c r="AL172" s="165"/>
      <c r="AM172" s="132"/>
      <c r="AN172" s="132"/>
      <c r="AO172" s="164"/>
      <c r="AP172" s="133"/>
      <c r="AQ172" s="132"/>
      <c r="AR172" s="132"/>
      <c r="AS172" s="164"/>
      <c r="AT172" s="132"/>
      <c r="AU172" s="132"/>
      <c r="AV172" s="132"/>
      <c r="AW172" s="132"/>
      <c r="AX172" s="134"/>
      <c r="AY172" s="185"/>
      <c r="BD172" s="258" t="s">
        <v>9253</v>
      </c>
      <c r="BZ172" s="160"/>
      <c r="CA172" s="160"/>
    </row>
    <row r="173" spans="1:85" ht="15" customHeight="1" outlineLevel="1">
      <c r="A173" s="40"/>
      <c r="B173" s="130"/>
      <c r="C173" s="131"/>
      <c r="D173" s="179"/>
      <c r="E173" s="180"/>
      <c r="F173" s="181"/>
      <c r="G173" s="248"/>
      <c r="H173" s="249" t="s">
        <v>9228</v>
      </c>
      <c r="I173" s="249"/>
      <c r="J173" s="249"/>
      <c r="K173" s="251" t="s">
        <v>9223</v>
      </c>
      <c r="L173" s="249"/>
      <c r="M173" s="249"/>
      <c r="N173" s="249"/>
      <c r="O173" s="249"/>
      <c r="P173" s="249"/>
      <c r="Q173" s="249"/>
      <c r="R173" s="249"/>
      <c r="S173" s="249"/>
      <c r="T173" s="249"/>
      <c r="U173" s="249"/>
      <c r="V173" s="249"/>
      <c r="W173" s="390"/>
      <c r="X173" s="390"/>
      <c r="Y173" s="249"/>
      <c r="Z173" s="249"/>
      <c r="AA173" s="249"/>
      <c r="AB173" s="249"/>
      <c r="AC173" s="249"/>
      <c r="AD173" s="249"/>
      <c r="AE173" s="249"/>
      <c r="AF173" s="249"/>
      <c r="AG173" s="249"/>
      <c r="AH173" s="249"/>
      <c r="AI173" s="249"/>
      <c r="AJ173" s="249"/>
      <c r="AK173" s="391"/>
      <c r="AL173" s="77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9"/>
      <c r="AY173" s="185"/>
      <c r="BD173" s="258" t="s">
        <v>9254</v>
      </c>
      <c r="BZ173" s="160"/>
      <c r="CA173" s="160"/>
    </row>
    <row r="174" spans="1:85" ht="15" customHeight="1" outlineLevel="1">
      <c r="A174" s="40"/>
      <c r="B174" s="130"/>
      <c r="C174" s="131"/>
      <c r="D174" s="179"/>
      <c r="E174" s="180"/>
      <c r="F174" s="181"/>
      <c r="G174" s="248"/>
      <c r="H174" s="249"/>
      <c r="I174" s="249" t="s">
        <v>9218</v>
      </c>
      <c r="J174" s="249"/>
      <c r="K174" s="251" t="s">
        <v>9224</v>
      </c>
      <c r="L174" s="249"/>
      <c r="M174" s="249"/>
      <c r="N174" s="251"/>
      <c r="O174" s="249"/>
      <c r="P174" s="249"/>
      <c r="Q174" s="249"/>
      <c r="R174" s="249"/>
      <c r="S174" s="249"/>
      <c r="T174" s="249"/>
      <c r="U174" s="249"/>
      <c r="V174" s="249"/>
      <c r="W174" s="390"/>
      <c r="X174" s="390"/>
      <c r="Y174" s="249"/>
      <c r="Z174" s="249"/>
      <c r="AA174" s="249"/>
      <c r="AB174" s="249"/>
      <c r="AC174" s="249"/>
      <c r="AD174" s="249"/>
      <c r="AE174" s="249"/>
      <c r="AF174" s="249"/>
      <c r="AG174" s="249"/>
      <c r="AH174" s="249"/>
      <c r="AI174" s="249"/>
      <c r="AJ174" s="249"/>
      <c r="AK174" s="391"/>
      <c r="AL174" s="165"/>
      <c r="AM174" s="132"/>
      <c r="AN174" s="132"/>
      <c r="AO174" s="164"/>
      <c r="AP174" s="133"/>
      <c r="AQ174" s="132"/>
      <c r="AR174" s="132"/>
      <c r="AS174" s="164"/>
      <c r="AT174" s="132"/>
      <c r="AU174" s="132"/>
      <c r="AV174" s="132"/>
      <c r="AW174" s="132"/>
      <c r="AX174" s="134"/>
      <c r="AY174" s="185"/>
      <c r="BD174" s="258" t="s">
        <v>9255</v>
      </c>
      <c r="BZ174" s="160"/>
      <c r="CA174" s="160"/>
    </row>
    <row r="175" spans="1:85" ht="15" customHeight="1" outlineLevel="1">
      <c r="A175" s="40"/>
      <c r="B175" s="130"/>
      <c r="C175" s="131"/>
      <c r="D175" s="179"/>
      <c r="E175" s="180"/>
      <c r="F175" s="181"/>
      <c r="G175" s="248"/>
      <c r="H175" s="249"/>
      <c r="I175" s="249"/>
      <c r="J175" s="249" t="s">
        <v>9229</v>
      </c>
      <c r="K175" s="251"/>
      <c r="L175" s="251"/>
      <c r="M175" s="251" t="s">
        <v>9225</v>
      </c>
      <c r="N175" s="249"/>
      <c r="O175" s="251"/>
      <c r="P175" s="249"/>
      <c r="Q175" s="249"/>
      <c r="R175" s="249"/>
      <c r="S175" s="249"/>
      <c r="T175" s="249"/>
      <c r="U175" s="249"/>
      <c r="V175" s="249"/>
      <c r="W175" s="390"/>
      <c r="X175" s="390"/>
      <c r="Y175" s="249"/>
      <c r="Z175" s="249"/>
      <c r="AA175" s="249"/>
      <c r="AB175" s="249"/>
      <c r="AC175" s="249"/>
      <c r="AD175" s="249"/>
      <c r="AE175" s="249"/>
      <c r="AF175" s="249"/>
      <c r="AG175" s="249"/>
      <c r="AH175" s="249"/>
      <c r="AI175" s="249"/>
      <c r="AJ175" s="249"/>
      <c r="AK175" s="391"/>
      <c r="AL175" s="165"/>
      <c r="AM175" s="132"/>
      <c r="AN175" s="132"/>
      <c r="AO175" s="164"/>
      <c r="AP175" s="133"/>
      <c r="AQ175" s="132"/>
      <c r="AR175" s="132"/>
      <c r="AS175" s="164"/>
      <c r="AT175" s="132"/>
      <c r="AU175" s="132"/>
      <c r="AV175" s="132"/>
      <c r="AW175" s="132"/>
      <c r="AX175" s="134"/>
      <c r="AY175" s="185"/>
      <c r="BD175" s="258" t="s">
        <v>9256</v>
      </c>
      <c r="BZ175" s="160"/>
      <c r="CA175" s="160"/>
    </row>
    <row r="176" spans="1:85" ht="15" customHeight="1" outlineLevel="1">
      <c r="A176" s="40"/>
      <c r="B176" s="130"/>
      <c r="C176" s="131"/>
      <c r="D176" s="179"/>
      <c r="E176" s="180"/>
      <c r="F176" s="181"/>
      <c r="G176" s="248"/>
      <c r="H176" s="249" t="s">
        <v>9219</v>
      </c>
      <c r="I176" s="249"/>
      <c r="J176" s="249"/>
      <c r="K176" s="251" t="s">
        <v>9226</v>
      </c>
      <c r="L176" s="249"/>
      <c r="M176" s="249"/>
      <c r="N176" s="251"/>
      <c r="O176" s="249"/>
      <c r="P176" s="249"/>
      <c r="Q176" s="249"/>
      <c r="R176" s="249"/>
      <c r="S176" s="249"/>
      <c r="T176" s="249"/>
      <c r="U176" s="249"/>
      <c r="V176" s="249"/>
      <c r="W176" s="390"/>
      <c r="X176" s="390"/>
      <c r="Y176" s="249"/>
      <c r="Z176" s="249"/>
      <c r="AA176" s="249"/>
      <c r="AB176" s="249"/>
      <c r="AC176" s="249"/>
      <c r="AD176" s="249"/>
      <c r="AE176" s="249"/>
      <c r="AF176" s="249"/>
      <c r="AG176" s="249"/>
      <c r="AH176" s="249"/>
      <c r="AI176" s="249"/>
      <c r="AJ176" s="249"/>
      <c r="AK176" s="391"/>
      <c r="AL176" s="165"/>
      <c r="AM176" s="132"/>
      <c r="AN176" s="132"/>
      <c r="AO176" s="164"/>
      <c r="AP176" s="133"/>
      <c r="AQ176" s="132"/>
      <c r="AR176" s="132"/>
      <c r="AS176" s="164"/>
      <c r="AT176" s="132"/>
      <c r="AU176" s="132"/>
      <c r="AV176" s="132"/>
      <c r="AW176" s="132"/>
      <c r="AX176" s="134"/>
      <c r="AY176" s="185"/>
      <c r="BD176" s="258" t="s">
        <v>9257</v>
      </c>
      <c r="BZ176" s="160"/>
      <c r="CA176" s="160"/>
    </row>
    <row r="177" spans="1:79" ht="15" customHeight="1" outlineLevel="1">
      <c r="A177" s="40"/>
      <c r="B177" s="130"/>
      <c r="C177" s="131"/>
      <c r="D177" s="179"/>
      <c r="E177" s="180"/>
      <c r="F177" s="181"/>
      <c r="G177" s="248" t="s">
        <v>9230</v>
      </c>
      <c r="H177" s="249"/>
      <c r="I177" s="251" t="s">
        <v>9227</v>
      </c>
      <c r="J177" s="249"/>
      <c r="K177" s="251"/>
      <c r="L177" s="251"/>
      <c r="M177" s="249"/>
      <c r="N177" s="249"/>
      <c r="O177" s="251"/>
      <c r="P177" s="249"/>
      <c r="Q177" s="249"/>
      <c r="R177" s="249"/>
      <c r="S177" s="249"/>
      <c r="T177" s="249"/>
      <c r="U177" s="249"/>
      <c r="V177" s="249"/>
      <c r="W177" s="390"/>
      <c r="X177" s="390"/>
      <c r="Y177" s="249"/>
      <c r="Z177" s="249"/>
      <c r="AA177" s="249"/>
      <c r="AB177" s="249"/>
      <c r="AC177" s="249"/>
      <c r="AD177" s="249"/>
      <c r="AE177" s="249"/>
      <c r="AF177" s="249"/>
      <c r="AG177" s="249"/>
      <c r="AH177" s="249"/>
      <c r="AI177" s="249"/>
      <c r="AJ177" s="249"/>
      <c r="AK177" s="391"/>
      <c r="AL177" s="165"/>
      <c r="AM177" s="132"/>
      <c r="AN177" s="132"/>
      <c r="AO177" s="164"/>
      <c r="AP177" s="133"/>
      <c r="AQ177" s="132"/>
      <c r="AR177" s="132"/>
      <c r="AS177" s="164"/>
      <c r="AT177" s="132"/>
      <c r="AU177" s="132"/>
      <c r="AV177" s="132"/>
      <c r="AW177" s="132"/>
      <c r="AX177" s="134"/>
      <c r="AY177" s="185"/>
      <c r="BD177" s="258" t="s">
        <v>9266</v>
      </c>
      <c r="BZ177" s="160"/>
      <c r="CA177" s="160"/>
    </row>
    <row r="178" spans="1:79" ht="15" customHeight="1" outlineLevel="1">
      <c r="A178" s="40"/>
      <c r="B178" s="130"/>
      <c r="C178" s="131"/>
      <c r="D178" s="179"/>
      <c r="E178" s="180"/>
      <c r="F178" s="181"/>
      <c r="G178" s="389" t="s">
        <v>9235</v>
      </c>
      <c r="H178" s="249"/>
      <c r="I178" s="249"/>
      <c r="J178" s="249"/>
      <c r="K178" s="251"/>
      <c r="L178" s="249"/>
      <c r="M178" s="251"/>
      <c r="N178" s="249"/>
      <c r="O178" s="251"/>
      <c r="P178" s="249"/>
      <c r="Q178" s="249"/>
      <c r="R178" s="249"/>
      <c r="S178" s="249"/>
      <c r="T178" s="249"/>
      <c r="U178" s="249"/>
      <c r="V178" s="249"/>
      <c r="W178" s="390"/>
      <c r="X178" s="390"/>
      <c r="Y178" s="249"/>
      <c r="Z178" s="249"/>
      <c r="AA178" s="249"/>
      <c r="AB178" s="249"/>
      <c r="AC178" s="249"/>
      <c r="AD178" s="249"/>
      <c r="AE178" s="249"/>
      <c r="AF178" s="249"/>
      <c r="AG178" s="249"/>
      <c r="AH178" s="249"/>
      <c r="AI178" s="249"/>
      <c r="AJ178" s="249"/>
      <c r="AK178" s="391"/>
      <c r="AL178" s="105"/>
      <c r="AM178" s="78"/>
      <c r="AN178" s="78"/>
      <c r="AO178" s="90"/>
      <c r="AP178" s="90"/>
      <c r="AQ178" s="90"/>
      <c r="AR178" s="78"/>
      <c r="AS178" s="78"/>
      <c r="AT178" s="78"/>
      <c r="AU178" s="78"/>
      <c r="AV178" s="78"/>
      <c r="AW178" s="78"/>
      <c r="AX178" s="79"/>
      <c r="AY178" s="185"/>
      <c r="BD178" s="258" t="s">
        <v>9267</v>
      </c>
      <c r="BZ178" s="160"/>
      <c r="CA178" s="160"/>
    </row>
    <row r="179" spans="1:79" ht="15" customHeight="1" outlineLevel="1">
      <c r="A179" s="40"/>
      <c r="B179" s="130"/>
      <c r="C179" s="131"/>
      <c r="D179" s="179"/>
      <c r="E179" s="180"/>
      <c r="F179" s="181"/>
      <c r="G179" s="248"/>
      <c r="I179" s="249"/>
      <c r="J179" s="249"/>
      <c r="L179" s="249"/>
      <c r="N179" s="392" t="s">
        <v>9236</v>
      </c>
      <c r="O179" s="249"/>
      <c r="P179" s="249"/>
      <c r="Q179" s="251"/>
      <c r="R179" s="249"/>
      <c r="S179" s="249"/>
      <c r="T179" s="249"/>
      <c r="U179" s="249"/>
      <c r="V179" s="249"/>
      <c r="W179" s="390"/>
      <c r="X179" s="390"/>
      <c r="Y179" s="249"/>
      <c r="Z179" s="249"/>
      <c r="AA179" s="249"/>
      <c r="AB179" s="249"/>
      <c r="AC179" s="249"/>
      <c r="AD179" s="249"/>
      <c r="AE179" s="249"/>
      <c r="AF179" s="249"/>
      <c r="AG179" s="249"/>
      <c r="AH179" s="249"/>
      <c r="AI179" s="249"/>
      <c r="AJ179" s="249"/>
      <c r="AK179" s="391"/>
      <c r="AL179" s="105"/>
      <c r="AM179" s="78"/>
      <c r="AN179" s="78"/>
      <c r="AO179" s="90"/>
      <c r="AP179" s="90"/>
      <c r="AQ179" s="90"/>
      <c r="AR179" s="78"/>
      <c r="AS179" s="78"/>
      <c r="AT179" s="78"/>
      <c r="AU179" s="78"/>
      <c r="AV179" s="78"/>
      <c r="AW179" s="78"/>
      <c r="AX179" s="79"/>
      <c r="AY179" s="185"/>
      <c r="BD179" s="191" t="s">
        <v>9268</v>
      </c>
      <c r="BZ179" s="160"/>
      <c r="CA179" s="160"/>
    </row>
    <row r="180" spans="1:79" ht="15" customHeight="1" outlineLevel="1">
      <c r="A180" s="40"/>
      <c r="B180" s="130"/>
      <c r="C180" s="131"/>
      <c r="D180" s="179"/>
      <c r="E180" s="180"/>
      <c r="F180" s="181"/>
      <c r="G180" s="389" t="s">
        <v>9235</v>
      </c>
      <c r="H180" s="249"/>
      <c r="I180" s="249"/>
      <c r="J180" s="249"/>
      <c r="K180" s="251"/>
      <c r="L180" s="249"/>
      <c r="M180" s="251"/>
      <c r="N180" s="249"/>
      <c r="O180" s="249"/>
      <c r="P180" s="249"/>
      <c r="Q180" s="249"/>
      <c r="R180" s="249"/>
      <c r="S180" s="249"/>
      <c r="T180" s="249"/>
      <c r="U180" s="249"/>
      <c r="V180" s="249"/>
      <c r="W180" s="390"/>
      <c r="X180" s="390"/>
      <c r="Y180" s="249"/>
      <c r="Z180" s="249"/>
      <c r="AA180" s="249"/>
      <c r="AB180" s="249"/>
      <c r="AC180" s="249"/>
      <c r="AD180" s="249"/>
      <c r="AE180" s="249"/>
      <c r="AF180" s="249"/>
      <c r="AG180" s="249"/>
      <c r="AH180" s="249"/>
      <c r="AI180" s="249"/>
      <c r="AJ180" s="249"/>
      <c r="AK180" s="391"/>
      <c r="AL180" s="105"/>
      <c r="AM180" s="78"/>
      <c r="AN180" s="78"/>
      <c r="AO180" s="90"/>
      <c r="AP180" s="90"/>
      <c r="AQ180" s="90"/>
      <c r="AR180" s="78"/>
      <c r="AS180" s="78"/>
      <c r="AT180" s="78"/>
      <c r="AU180" s="78"/>
      <c r="AV180" s="78"/>
      <c r="AW180" s="78"/>
      <c r="AX180" s="79"/>
      <c r="AY180" s="185"/>
      <c r="BD180" s="191" t="s">
        <v>9258</v>
      </c>
      <c r="BZ180" s="160"/>
      <c r="CA180" s="160"/>
    </row>
    <row r="181" spans="1:79" ht="15" customHeight="1" outlineLevel="1">
      <c r="A181" s="40"/>
      <c r="B181" s="130"/>
      <c r="C181" s="131"/>
      <c r="D181" s="179"/>
      <c r="E181" s="180"/>
      <c r="F181" s="181"/>
      <c r="G181" s="248"/>
      <c r="H181" s="392" t="s">
        <v>9237</v>
      </c>
      <c r="I181" s="249"/>
      <c r="J181" s="249"/>
      <c r="L181" s="249"/>
      <c r="O181" s="251"/>
      <c r="P181" s="249"/>
      <c r="Q181" s="249"/>
      <c r="R181" s="249"/>
      <c r="S181" s="249"/>
      <c r="T181" s="249"/>
      <c r="U181" s="249"/>
      <c r="V181" s="249"/>
      <c r="W181" s="390"/>
      <c r="X181" s="390"/>
      <c r="Y181" s="249"/>
      <c r="Z181" s="249"/>
      <c r="AA181" s="249"/>
      <c r="AB181" s="249"/>
      <c r="AC181" s="249"/>
      <c r="AD181" s="249"/>
      <c r="AE181" s="249"/>
      <c r="AF181" s="249"/>
      <c r="AG181" s="249"/>
      <c r="AH181" s="249"/>
      <c r="AI181" s="249"/>
      <c r="AJ181" s="249"/>
      <c r="AK181" s="391"/>
      <c r="AL181" s="105"/>
      <c r="AM181" s="78"/>
      <c r="AN181" s="78"/>
      <c r="AO181" s="90"/>
      <c r="AP181" s="90"/>
      <c r="AQ181" s="90"/>
      <c r="AR181" s="78"/>
      <c r="AS181" s="78"/>
      <c r="AT181" s="78"/>
      <c r="AU181" s="78"/>
      <c r="AV181" s="78"/>
      <c r="AW181" s="78"/>
      <c r="AX181" s="79"/>
      <c r="AY181" s="185"/>
      <c r="BD181" s="191"/>
      <c r="BZ181" s="160"/>
      <c r="CA181" s="160"/>
    </row>
    <row r="182" spans="1:79" ht="15" customHeight="1" outlineLevel="1">
      <c r="A182" s="40"/>
      <c r="B182" s="130"/>
      <c r="C182" s="131"/>
      <c r="D182" s="179"/>
      <c r="E182" s="180"/>
      <c r="F182" s="181"/>
      <c r="G182" s="248"/>
      <c r="H182" s="392" t="s">
        <v>9238</v>
      </c>
      <c r="I182" s="249"/>
      <c r="J182" s="249"/>
      <c r="K182" s="251"/>
      <c r="L182" s="249"/>
      <c r="M182" s="251"/>
      <c r="N182" s="249"/>
      <c r="O182" s="251"/>
      <c r="P182" s="249"/>
      <c r="Q182" s="249"/>
      <c r="R182" s="249"/>
      <c r="S182" s="249"/>
      <c r="T182" s="249"/>
      <c r="U182" s="249"/>
      <c r="V182" s="249"/>
      <c r="W182" s="390"/>
      <c r="X182" s="390"/>
      <c r="Y182" s="249"/>
      <c r="Z182" s="249"/>
      <c r="AA182" s="249"/>
      <c r="AB182" s="249"/>
      <c r="AC182" s="249"/>
      <c r="AD182" s="249"/>
      <c r="AE182" s="249"/>
      <c r="AF182" s="249"/>
      <c r="AG182" s="249"/>
      <c r="AH182" s="249"/>
      <c r="AI182" s="249"/>
      <c r="AJ182" s="249"/>
      <c r="AK182" s="391"/>
      <c r="AL182" s="105"/>
      <c r="AM182" s="78"/>
      <c r="AN182" s="78"/>
      <c r="AO182" s="90"/>
      <c r="AP182" s="90"/>
      <c r="AQ182" s="90"/>
      <c r="AR182" s="78"/>
      <c r="AS182" s="78"/>
      <c r="AT182" s="78"/>
      <c r="AU182" s="78"/>
      <c r="AV182" s="78"/>
      <c r="AW182" s="78"/>
      <c r="AX182" s="79"/>
      <c r="AY182" s="185"/>
      <c r="BD182" s="191"/>
      <c r="BZ182" s="160"/>
      <c r="CA182" s="160"/>
    </row>
    <row r="183" spans="1:79" ht="15" customHeight="1" outlineLevel="1">
      <c r="A183" s="40"/>
      <c r="B183" s="130"/>
      <c r="C183" s="131"/>
      <c r="D183" s="179"/>
      <c r="E183" s="180"/>
      <c r="F183" s="181"/>
      <c r="G183" s="248"/>
      <c r="H183" s="392" t="s">
        <v>9239</v>
      </c>
      <c r="I183" s="249"/>
      <c r="J183" s="249"/>
      <c r="K183" s="251"/>
      <c r="L183" s="249"/>
      <c r="M183" s="249"/>
      <c r="N183" s="251"/>
      <c r="O183" s="249"/>
      <c r="P183" s="249"/>
      <c r="Q183" s="251"/>
      <c r="R183" s="249"/>
      <c r="S183" s="249"/>
      <c r="T183" s="249"/>
      <c r="U183" s="249"/>
      <c r="V183" s="249"/>
      <c r="W183" s="390"/>
      <c r="X183" s="390"/>
      <c r="Y183" s="249"/>
      <c r="Z183" s="249"/>
      <c r="AA183" s="249"/>
      <c r="AB183" s="249"/>
      <c r="AC183" s="249"/>
      <c r="AD183" s="249"/>
      <c r="AE183" s="249"/>
      <c r="AF183" s="249"/>
      <c r="AG183" s="249"/>
      <c r="AH183" s="249"/>
      <c r="AI183" s="249"/>
      <c r="AJ183" s="249"/>
      <c r="AK183" s="391"/>
      <c r="AL183" s="105"/>
      <c r="AM183" s="78"/>
      <c r="AN183" s="78"/>
      <c r="AO183" s="90"/>
      <c r="AP183" s="90"/>
      <c r="AQ183" s="90"/>
      <c r="AR183" s="78"/>
      <c r="AS183" s="78"/>
      <c r="AT183" s="78"/>
      <c r="AU183" s="78"/>
      <c r="AV183" s="78"/>
      <c r="AW183" s="78"/>
      <c r="AX183" s="79"/>
      <c r="AY183" s="185"/>
      <c r="BD183" s="191"/>
      <c r="BZ183" s="160"/>
      <c r="CA183" s="160"/>
    </row>
    <row r="184" spans="1:79" ht="15" customHeight="1" outlineLevel="1">
      <c r="A184" s="40"/>
      <c r="B184" s="130"/>
      <c r="C184" s="131"/>
      <c r="D184" s="179"/>
      <c r="E184" s="180"/>
      <c r="F184" s="181"/>
      <c r="G184" s="248"/>
      <c r="H184" s="392" t="s">
        <v>9240</v>
      </c>
      <c r="I184" s="249"/>
      <c r="J184" s="249"/>
      <c r="K184" s="249"/>
      <c r="L184" s="251"/>
      <c r="M184" s="249"/>
      <c r="N184" s="249"/>
      <c r="O184" s="251"/>
      <c r="P184" s="249"/>
      <c r="Q184" s="249"/>
      <c r="R184" s="251"/>
      <c r="S184" s="249"/>
      <c r="T184" s="249"/>
      <c r="U184" s="249"/>
      <c r="V184" s="249"/>
      <c r="W184" s="390"/>
      <c r="X184" s="390"/>
      <c r="Y184" s="249"/>
      <c r="Z184" s="249"/>
      <c r="AA184" s="249"/>
      <c r="AB184" s="249"/>
      <c r="AC184" s="249"/>
      <c r="AD184" s="249"/>
      <c r="AE184" s="249"/>
      <c r="AF184" s="249"/>
      <c r="AG184" s="249"/>
      <c r="AH184" s="249"/>
      <c r="AI184" s="249"/>
      <c r="AJ184" s="249"/>
      <c r="AK184" s="391"/>
      <c r="AL184" s="105"/>
      <c r="AM184" s="78"/>
      <c r="AN184" s="78"/>
      <c r="AO184" s="90"/>
      <c r="AP184" s="90"/>
      <c r="AQ184" s="90"/>
      <c r="AR184" s="78"/>
      <c r="AS184" s="78"/>
      <c r="AT184" s="78"/>
      <c r="AU184" s="78"/>
      <c r="AV184" s="78"/>
      <c r="AW184" s="78"/>
      <c r="AX184" s="79"/>
      <c r="AY184" s="185"/>
      <c r="BD184" s="191"/>
      <c r="BZ184" s="160"/>
      <c r="CA184" s="160"/>
    </row>
    <row r="185" spans="1:79" ht="15" customHeight="1" outlineLevel="1">
      <c r="A185" s="40"/>
      <c r="B185" s="130"/>
      <c r="C185" s="131"/>
      <c r="D185" s="179"/>
      <c r="E185" s="180"/>
      <c r="F185" s="181"/>
      <c r="G185" s="248"/>
      <c r="H185" s="392" t="s">
        <v>9241</v>
      </c>
      <c r="I185" s="249"/>
      <c r="J185" s="249"/>
      <c r="K185" s="251"/>
      <c r="L185" s="251"/>
      <c r="M185" s="251"/>
      <c r="N185" s="249"/>
      <c r="O185" s="249"/>
      <c r="P185" s="249"/>
      <c r="Q185" s="249"/>
      <c r="R185" s="249"/>
      <c r="S185" s="249"/>
      <c r="T185" s="249"/>
      <c r="U185" s="249"/>
      <c r="V185" s="249"/>
      <c r="W185" s="390"/>
      <c r="X185" s="390"/>
      <c r="Y185" s="249"/>
      <c r="Z185" s="249"/>
      <c r="AA185" s="249"/>
      <c r="AB185" s="249"/>
      <c r="AC185" s="249"/>
      <c r="AD185" s="249"/>
      <c r="AE185" s="249"/>
      <c r="AF185" s="249"/>
      <c r="AG185" s="249"/>
      <c r="AH185" s="249"/>
      <c r="AI185" s="249"/>
      <c r="AJ185" s="249"/>
      <c r="AK185" s="391"/>
      <c r="AL185" s="105"/>
      <c r="AM185" s="78"/>
      <c r="AN185" s="78"/>
      <c r="AO185" s="90"/>
      <c r="AP185" s="90"/>
      <c r="AQ185" s="90"/>
      <c r="AR185" s="78"/>
      <c r="AS185" s="78"/>
      <c r="AT185" s="78"/>
      <c r="AU185" s="78"/>
      <c r="AV185" s="78"/>
      <c r="AW185" s="78"/>
      <c r="AX185" s="79"/>
      <c r="AY185" s="185"/>
      <c r="BD185" s="191"/>
      <c r="BZ185" s="160"/>
      <c r="CA185" s="160"/>
    </row>
    <row r="186" spans="1:79" ht="15" customHeight="1" outlineLevel="1">
      <c r="A186" s="40"/>
      <c r="B186" s="130"/>
      <c r="C186" s="131"/>
      <c r="D186" s="179"/>
      <c r="E186" s="180"/>
      <c r="F186" s="181"/>
      <c r="G186" s="396" t="s">
        <v>9262</v>
      </c>
      <c r="H186" s="394"/>
      <c r="I186" s="395"/>
      <c r="J186" s="395"/>
      <c r="K186" s="396"/>
      <c r="L186" s="396"/>
      <c r="M186" s="396"/>
      <c r="N186" s="395"/>
      <c r="O186" s="395" t="s">
        <v>9263</v>
      </c>
      <c r="P186" s="395"/>
      <c r="Q186" s="395"/>
      <c r="R186" s="395"/>
      <c r="S186" s="395"/>
      <c r="T186" s="396" t="s">
        <v>9259</v>
      </c>
      <c r="U186" s="395"/>
      <c r="V186" s="395"/>
      <c r="W186" s="397"/>
      <c r="X186" s="397"/>
      <c r="Y186" s="395"/>
      <c r="Z186" s="395"/>
      <c r="AA186" s="395"/>
      <c r="AB186" s="395"/>
      <c r="AC186" s="395"/>
      <c r="AD186" s="395"/>
      <c r="AE186" s="395"/>
      <c r="AF186" s="395"/>
      <c r="AG186" s="395"/>
      <c r="AH186" s="395"/>
      <c r="AI186" s="395"/>
      <c r="AJ186" s="395"/>
      <c r="AK186" s="395"/>
      <c r="AL186" s="105"/>
      <c r="AM186" s="78"/>
      <c r="AN186" s="78"/>
      <c r="AO186" s="90"/>
      <c r="AP186" s="90"/>
      <c r="AQ186" s="90"/>
      <c r="AR186" s="78"/>
      <c r="AS186" s="78"/>
      <c r="AT186" s="78"/>
      <c r="AU186" s="78"/>
      <c r="AV186" s="78"/>
      <c r="AW186" s="78"/>
      <c r="AX186" s="79"/>
      <c r="AY186" s="42"/>
      <c r="BD186" s="191"/>
      <c r="BZ186" s="160"/>
      <c r="CA186" s="160"/>
    </row>
    <row r="187" spans="1:79" ht="15" customHeight="1" outlineLevel="1">
      <c r="A187" s="40"/>
      <c r="B187" s="130"/>
      <c r="C187" s="131"/>
      <c r="D187" s="179"/>
      <c r="E187" s="180"/>
      <c r="F187" s="181"/>
      <c r="G187" s="395"/>
      <c r="H187" s="394"/>
      <c r="I187" s="395"/>
      <c r="J187" s="395"/>
      <c r="K187" s="396"/>
      <c r="L187" s="396"/>
      <c r="M187" s="396"/>
      <c r="N187" s="395"/>
      <c r="O187" s="395"/>
      <c r="P187" s="396"/>
      <c r="Q187" s="395"/>
      <c r="R187" s="395"/>
      <c r="S187" s="395"/>
      <c r="T187" s="396" t="s">
        <v>9260</v>
      </c>
      <c r="U187" s="395"/>
      <c r="V187" s="395"/>
      <c r="W187" s="397"/>
      <c r="X187" s="397"/>
      <c r="Y187" s="395"/>
      <c r="Z187" s="395"/>
      <c r="AA187" s="395"/>
      <c r="AB187" s="395"/>
      <c r="AC187" s="395"/>
      <c r="AD187" s="395"/>
      <c r="AE187" s="395"/>
      <c r="AF187" s="395"/>
      <c r="AG187" s="395"/>
      <c r="AH187" s="395"/>
      <c r="AI187" s="395"/>
      <c r="AJ187" s="395"/>
      <c r="AK187" s="395"/>
      <c r="AL187" s="105"/>
      <c r="AM187" s="78"/>
      <c r="AN187" s="78"/>
      <c r="AO187" s="90"/>
      <c r="AP187" s="90"/>
      <c r="AQ187" s="90"/>
      <c r="AR187" s="78"/>
      <c r="AS187" s="78"/>
      <c r="AT187" s="78"/>
      <c r="AU187" s="78"/>
      <c r="AV187" s="78"/>
      <c r="AW187" s="78"/>
      <c r="AX187" s="79"/>
      <c r="AY187" s="42"/>
      <c r="BD187" s="191"/>
      <c r="BZ187" s="160"/>
      <c r="CA187" s="160"/>
    </row>
    <row r="188" spans="1:79" ht="15" customHeight="1" outlineLevel="1">
      <c r="A188" s="40"/>
      <c r="B188" s="130"/>
      <c r="C188" s="131"/>
      <c r="D188" s="179"/>
      <c r="E188" s="180"/>
      <c r="F188" s="181"/>
      <c r="G188" s="395"/>
      <c r="H188" s="394"/>
      <c r="I188" s="395"/>
      <c r="J188" s="395"/>
      <c r="K188" s="396"/>
      <c r="L188" s="396"/>
      <c r="M188" s="396"/>
      <c r="N188" s="395"/>
      <c r="O188" s="395"/>
      <c r="P188" s="396"/>
      <c r="Q188" s="395"/>
      <c r="R188" s="395"/>
      <c r="S188" s="395"/>
      <c r="T188" s="395" t="s">
        <v>9261</v>
      </c>
      <c r="U188" s="395"/>
      <c r="V188" s="395"/>
      <c r="W188" s="397"/>
      <c r="X188" s="397"/>
      <c r="Y188" s="395"/>
      <c r="Z188" s="395"/>
      <c r="AA188" s="395"/>
      <c r="AB188" s="395"/>
      <c r="AC188" s="395"/>
      <c r="AD188" s="395"/>
      <c r="AE188" s="395"/>
      <c r="AF188" s="395"/>
      <c r="AG188" s="395"/>
      <c r="AH188" s="395"/>
      <c r="AI188" s="395"/>
      <c r="AJ188" s="395"/>
      <c r="AK188" s="395"/>
      <c r="AL188" s="105"/>
      <c r="AM188" s="78"/>
      <c r="AN188" s="78"/>
      <c r="AO188" s="90"/>
      <c r="AP188" s="90"/>
      <c r="AQ188" s="90"/>
      <c r="AR188" s="78"/>
      <c r="AS188" s="78"/>
      <c r="AT188" s="78"/>
      <c r="AU188" s="78"/>
      <c r="AV188" s="78"/>
      <c r="AW188" s="78"/>
      <c r="AX188" s="79"/>
      <c r="AY188" s="42"/>
      <c r="BD188" s="191"/>
      <c r="BZ188" s="160"/>
      <c r="CA188" s="160"/>
    </row>
    <row r="189" spans="1:79" ht="15" customHeight="1" outlineLevel="1">
      <c r="A189" s="40"/>
      <c r="B189" s="130"/>
      <c r="C189" s="131"/>
      <c r="D189" s="179"/>
      <c r="E189" s="180"/>
      <c r="F189" s="181"/>
      <c r="G189" s="395"/>
      <c r="H189" s="394"/>
      <c r="I189" s="395"/>
      <c r="J189" s="395"/>
      <c r="K189" s="396"/>
      <c r="L189" s="396"/>
      <c r="M189" s="396"/>
      <c r="N189" s="395"/>
      <c r="O189" s="396" t="s">
        <v>9264</v>
      </c>
      <c r="P189" s="396"/>
      <c r="Q189" s="395"/>
      <c r="R189" s="395"/>
      <c r="S189" s="395"/>
      <c r="T189" s="396" t="s">
        <v>9265</v>
      </c>
      <c r="U189" s="395"/>
      <c r="V189" s="395"/>
      <c r="W189" s="397"/>
      <c r="X189" s="397"/>
      <c r="Y189" s="395"/>
      <c r="Z189" s="395"/>
      <c r="AA189" s="395"/>
      <c r="AB189" s="395"/>
      <c r="AC189" s="395"/>
      <c r="AD189" s="395"/>
      <c r="AE189" s="395"/>
      <c r="AF189" s="395"/>
      <c r="AG189" s="395"/>
      <c r="AH189" s="395"/>
      <c r="AI189" s="395"/>
      <c r="AJ189" s="395"/>
      <c r="AK189" s="395"/>
      <c r="AL189" s="105"/>
      <c r="AM189" s="78"/>
      <c r="AN189" s="78"/>
      <c r="AO189" s="90"/>
      <c r="AP189" s="90"/>
      <c r="AQ189" s="90"/>
      <c r="AR189" s="78"/>
      <c r="AS189" s="78"/>
      <c r="AT189" s="78"/>
      <c r="AU189" s="78"/>
      <c r="AV189" s="78"/>
      <c r="AW189" s="78"/>
      <c r="AX189" s="79"/>
      <c r="AY189" s="42"/>
      <c r="BD189" s="191"/>
      <c r="BZ189" s="160"/>
      <c r="CA189" s="160"/>
    </row>
    <row r="190" spans="1:79" ht="15" customHeight="1">
      <c r="A190" s="40"/>
      <c r="B190" s="130"/>
      <c r="C190" s="131"/>
      <c r="D190" s="677" t="s">
        <v>8612</v>
      </c>
      <c r="E190" s="678"/>
      <c r="F190" s="679"/>
      <c r="G190" s="164" t="s">
        <v>9231</v>
      </c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05" t="s">
        <v>9242</v>
      </c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9"/>
      <c r="AY190" s="42"/>
      <c r="BD190" s="192"/>
    </row>
    <row r="191" spans="1:79" ht="15" customHeight="1" outlineLevel="1">
      <c r="A191" s="40"/>
      <c r="B191" s="130"/>
      <c r="C191" s="131"/>
      <c r="D191" s="683" t="s">
        <v>72</v>
      </c>
      <c r="E191" s="684"/>
      <c r="F191" s="685"/>
      <c r="G191" s="87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56"/>
      <c r="X191" s="156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78"/>
      <c r="AL191" s="184"/>
      <c r="AM191" s="81"/>
      <c r="AN191" s="81"/>
      <c r="AO191" s="81"/>
      <c r="AP191" s="81"/>
      <c r="AQ191" s="91"/>
      <c r="AR191" s="81"/>
      <c r="AS191" s="81"/>
      <c r="AT191" s="81"/>
      <c r="AU191" s="81"/>
      <c r="AV191" s="81"/>
      <c r="AW191" s="81"/>
      <c r="AX191" s="82"/>
      <c r="AY191" s="185"/>
      <c r="BD191" s="191"/>
    </row>
    <row r="192" spans="1:79" ht="15" customHeight="1">
      <c r="A192" s="40"/>
      <c r="B192" s="135"/>
      <c r="C192" s="135"/>
      <c r="D192" s="153"/>
      <c r="E192" s="153"/>
      <c r="F192" s="153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  <c r="Y192" s="135"/>
      <c r="Z192" s="135"/>
      <c r="AA192" s="135"/>
      <c r="AB192" s="135"/>
      <c r="AC192" s="135"/>
      <c r="AD192" s="135"/>
      <c r="AE192" s="135"/>
      <c r="AF192" s="135"/>
      <c r="AG192" s="135"/>
      <c r="AH192" s="135"/>
      <c r="AI192" s="135"/>
      <c r="AJ192" s="135"/>
      <c r="AK192" s="135"/>
      <c r="AL192" s="135"/>
      <c r="AM192" s="135"/>
      <c r="AN192" s="135"/>
      <c r="AO192" s="136"/>
      <c r="AP192" s="136"/>
      <c r="AQ192" s="136"/>
      <c r="AR192" s="135"/>
      <c r="AS192" s="135"/>
      <c r="AT192" s="135"/>
      <c r="AU192" s="135"/>
      <c r="AV192" s="135"/>
      <c r="AW192" s="135"/>
      <c r="AX192" s="135"/>
      <c r="AY192" s="42"/>
      <c r="BD192" s="191"/>
    </row>
    <row r="193" spans="1:85" ht="15" customHeight="1">
      <c r="A193" s="40"/>
      <c r="B193" s="662">
        <f>MAX(B$6:B192)+1</f>
        <v>12</v>
      </c>
      <c r="C193" s="663"/>
      <c r="D193" s="664" t="str">
        <f>IF(ISERROR(VLOOKUP(B193,ビュー一覧!$B$6:$T$100,8,FALSE)),"",VLOOKUP(B193,ビュー一覧!$B$6:$T$100,8,FALSE))</f>
        <v/>
      </c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214" t="str">
        <f>IF(ISERROR(VLOOKUP($B193,ビュー一覧!$B$6:$T$100,19,FALSE)),"",VLOOKUP($B193,ビュー一覧!$B$6:$T$100,3,FALSE)&amp;"."&amp;VLOOKUP($B193,ビュー一覧!$B$6:$T$100,19,FALSE))</f>
        <v/>
      </c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6"/>
      <c r="AA193" s="666" t="str">
        <f>IF(ISERROR(VLOOKUP($B193,ビュー一覧!$B$6:$AE$100,30,FALSE)),"",VLOOKUP($B193,ビュー一覧!$B$6:$AE$100,30,FALSE))</f>
        <v/>
      </c>
      <c r="AB193" s="667"/>
      <c r="AC193" s="667"/>
      <c r="AD193" s="667"/>
      <c r="AE193" s="667"/>
      <c r="AF193" s="667"/>
      <c r="AG193" s="667"/>
      <c r="AH193" s="667"/>
      <c r="AI193" s="667"/>
      <c r="AJ193" s="667"/>
      <c r="AK193" s="667"/>
      <c r="AL193" s="667"/>
      <c r="AM193" s="667"/>
      <c r="AN193" s="667"/>
      <c r="AO193" s="667"/>
      <c r="AP193" s="667"/>
      <c r="AQ193" s="667"/>
      <c r="AR193" s="667"/>
      <c r="AS193" s="667"/>
      <c r="AT193" s="667"/>
      <c r="AU193" s="667"/>
      <c r="AV193" s="667"/>
      <c r="AW193" s="667"/>
      <c r="AX193" s="668"/>
      <c r="AY193" s="42"/>
      <c r="BD193" s="257" t="str">
        <f>IF($O193&lt;&gt;"","CREATE VIEW "&amp;SUBSTITUTE($O193,"UPK.","")&amp;" AS ","")</f>
        <v/>
      </c>
      <c r="BE193" s="256"/>
      <c r="BF193" s="256"/>
      <c r="BG193" s="256"/>
      <c r="BH193" s="256"/>
      <c r="BI193" s="256"/>
      <c r="BJ193" s="276"/>
      <c r="BK193" s="256"/>
      <c r="BL193" s="256"/>
      <c r="BM193" s="256"/>
      <c r="BN193" s="256"/>
      <c r="BO193" s="256"/>
      <c r="BP193" s="256"/>
      <c r="BQ193" s="256"/>
      <c r="BR193" s="256"/>
      <c r="BS193" s="256"/>
      <c r="BT193" s="256"/>
      <c r="BU193" s="256"/>
      <c r="BV193" s="256"/>
      <c r="BW193" s="256"/>
      <c r="BX193" s="256"/>
      <c r="BY193" s="256"/>
      <c r="BZ193" s="256"/>
      <c r="CA193" s="256"/>
      <c r="CB193" s="256"/>
      <c r="CC193" s="256"/>
      <c r="CD193" s="256"/>
      <c r="CE193" s="256"/>
      <c r="CF193" s="256"/>
      <c r="CG193" s="256"/>
    </row>
    <row r="194" spans="1:85" ht="15" customHeight="1" outlineLevel="1">
      <c r="A194" s="40"/>
      <c r="B194" s="130"/>
      <c r="C194" s="131"/>
      <c r="D194" s="669" t="s">
        <v>70</v>
      </c>
      <c r="E194" s="670"/>
      <c r="F194" s="671"/>
      <c r="G194" s="672" t="s">
        <v>92</v>
      </c>
      <c r="H194" s="673"/>
      <c r="I194" s="673"/>
      <c r="J194" s="673"/>
      <c r="K194" s="673"/>
      <c r="L194" s="673"/>
      <c r="M194" s="673"/>
      <c r="N194" s="673"/>
      <c r="O194" s="673"/>
      <c r="P194" s="673"/>
      <c r="Q194" s="673"/>
      <c r="R194" s="673"/>
      <c r="S194" s="673"/>
      <c r="T194" s="673"/>
      <c r="U194" s="673"/>
      <c r="V194" s="673"/>
      <c r="W194" s="673"/>
      <c r="X194" s="673"/>
      <c r="Y194" s="673"/>
      <c r="Z194" s="673"/>
      <c r="AA194" s="673"/>
      <c r="AB194" s="673"/>
      <c r="AC194" s="673"/>
      <c r="AD194" s="673"/>
      <c r="AE194" s="673"/>
      <c r="AF194" s="673"/>
      <c r="AG194" s="673"/>
      <c r="AH194" s="673"/>
      <c r="AI194" s="673"/>
      <c r="AJ194" s="673"/>
      <c r="AK194" s="674"/>
      <c r="AL194" s="675" t="s">
        <v>93</v>
      </c>
      <c r="AM194" s="673"/>
      <c r="AN194" s="673"/>
      <c r="AO194" s="673"/>
      <c r="AP194" s="673"/>
      <c r="AQ194" s="673"/>
      <c r="AR194" s="673"/>
      <c r="AS194" s="673"/>
      <c r="AT194" s="673"/>
      <c r="AU194" s="673"/>
      <c r="AV194" s="673"/>
      <c r="AW194" s="673"/>
      <c r="AX194" s="676"/>
      <c r="AY194" s="42"/>
      <c r="BD194" s="258" t="s">
        <v>9867</v>
      </c>
      <c r="CA194" s="39" t="s">
        <v>9755</v>
      </c>
    </row>
    <row r="195" spans="1:85" ht="15" customHeight="1" outlineLevel="1">
      <c r="A195" s="40"/>
      <c r="B195" s="130"/>
      <c r="C195" s="131"/>
      <c r="D195" s="656"/>
      <c r="E195" s="657"/>
      <c r="F195" s="658"/>
      <c r="G195" s="164" t="s">
        <v>9897</v>
      </c>
      <c r="H195" s="132"/>
      <c r="I195" s="132"/>
      <c r="J195" s="132"/>
      <c r="K195" s="132"/>
      <c r="L195" s="164"/>
      <c r="M195" s="132"/>
      <c r="N195" s="132"/>
      <c r="O195" s="132"/>
      <c r="P195" s="132"/>
      <c r="Q195" s="132"/>
      <c r="R195" s="75"/>
      <c r="S195" s="75"/>
      <c r="T195" s="75"/>
      <c r="U195" s="75"/>
      <c r="V195" s="75"/>
      <c r="W195" s="89"/>
      <c r="X195" s="89"/>
      <c r="Y195" s="75"/>
      <c r="Z195" s="75"/>
      <c r="AA195" s="75"/>
      <c r="AB195" s="75"/>
      <c r="AC195" s="75"/>
      <c r="AD195" s="75"/>
      <c r="AE195" s="75"/>
      <c r="AF195" s="132"/>
      <c r="AG195" s="164"/>
      <c r="AH195" s="132"/>
      <c r="AI195" s="132"/>
      <c r="AJ195" s="132"/>
      <c r="AK195" s="132"/>
      <c r="AL195" s="165"/>
      <c r="AM195" s="132"/>
      <c r="AN195" s="132"/>
      <c r="AO195" s="132"/>
      <c r="AP195" s="133"/>
      <c r="AQ195" s="75"/>
      <c r="AR195" s="132"/>
      <c r="AS195" s="132"/>
      <c r="AT195" s="132"/>
      <c r="AU195" s="132"/>
      <c r="AV195" s="132"/>
      <c r="AW195" s="132"/>
      <c r="AX195" s="134"/>
      <c r="AY195" s="42"/>
      <c r="BD195" s="258" t="s">
        <v>9868</v>
      </c>
      <c r="CA195" s="39" t="s">
        <v>9743</v>
      </c>
    </row>
    <row r="196" spans="1:85" ht="15" customHeight="1" outlineLevel="1">
      <c r="A196" s="40"/>
      <c r="B196" s="130"/>
      <c r="C196" s="131"/>
      <c r="D196" s="179"/>
      <c r="E196" s="180"/>
      <c r="F196" s="181"/>
      <c r="G196" s="164"/>
      <c r="H196" s="132"/>
      <c r="I196" s="132"/>
      <c r="J196" s="132"/>
      <c r="K196" s="132"/>
      <c r="L196" s="164"/>
      <c r="M196" s="132"/>
      <c r="N196" s="132"/>
      <c r="O196" s="132"/>
      <c r="P196" s="132"/>
      <c r="Q196" s="132"/>
      <c r="R196" s="78"/>
      <c r="S196" s="78"/>
      <c r="T196" s="78"/>
      <c r="U196" s="78"/>
      <c r="V196" s="78"/>
      <c r="W196" s="90"/>
      <c r="X196" s="90"/>
      <c r="Y196" s="78"/>
      <c r="Z196" s="78"/>
      <c r="AA196" s="78"/>
      <c r="AB196" s="78"/>
      <c r="AC196" s="78"/>
      <c r="AD196" s="78"/>
      <c r="AE196" s="78"/>
      <c r="AF196" s="132"/>
      <c r="AG196" s="164"/>
      <c r="AH196" s="132"/>
      <c r="AI196" s="132"/>
      <c r="AJ196" s="132"/>
      <c r="AK196" s="132"/>
      <c r="AL196" s="165"/>
      <c r="AM196" s="132"/>
      <c r="AN196" s="132"/>
      <c r="AO196" s="132"/>
      <c r="AP196" s="133"/>
      <c r="AQ196" s="132"/>
      <c r="AR196" s="132"/>
      <c r="AS196" s="132"/>
      <c r="AT196" s="132"/>
      <c r="AU196" s="132"/>
      <c r="AV196" s="132"/>
      <c r="AW196" s="132"/>
      <c r="AX196" s="134"/>
      <c r="AY196" s="42"/>
      <c r="BD196" s="258" t="s">
        <v>9869</v>
      </c>
      <c r="CA196" s="39" t="s">
        <v>9744</v>
      </c>
    </row>
    <row r="197" spans="1:85" ht="15" customHeight="1" outlineLevel="1">
      <c r="A197" s="40"/>
      <c r="B197" s="130"/>
      <c r="C197" s="131"/>
      <c r="D197" s="179"/>
      <c r="E197" s="180"/>
      <c r="F197" s="181"/>
      <c r="G197" s="164"/>
      <c r="H197" s="132"/>
      <c r="I197" s="132"/>
      <c r="J197" s="132"/>
      <c r="K197" s="132"/>
      <c r="L197" s="164"/>
      <c r="M197" s="132"/>
      <c r="N197" s="132"/>
      <c r="O197" s="132"/>
      <c r="P197" s="132"/>
      <c r="Q197" s="132"/>
      <c r="R197" s="78"/>
      <c r="S197" s="78"/>
      <c r="T197" s="78"/>
      <c r="U197" s="78"/>
      <c r="V197" s="78"/>
      <c r="W197" s="90"/>
      <c r="X197" s="90"/>
      <c r="Y197" s="78"/>
      <c r="Z197" s="78"/>
      <c r="AA197" s="78"/>
      <c r="AB197" s="78"/>
      <c r="AC197" s="78"/>
      <c r="AD197" s="78"/>
      <c r="AE197" s="78"/>
      <c r="AF197" s="132"/>
      <c r="AG197" s="164"/>
      <c r="AH197" s="132"/>
      <c r="AI197" s="132"/>
      <c r="AJ197" s="132"/>
      <c r="AK197" s="132"/>
      <c r="AL197" s="165"/>
      <c r="AM197" s="132"/>
      <c r="AN197" s="132"/>
      <c r="AO197" s="132"/>
      <c r="AP197" s="133"/>
      <c r="AQ197" s="132"/>
      <c r="AR197" s="132"/>
      <c r="AS197" s="132"/>
      <c r="AT197" s="132"/>
      <c r="AU197" s="132"/>
      <c r="AV197" s="132"/>
      <c r="AW197" s="132"/>
      <c r="AX197" s="134"/>
      <c r="AY197" s="42"/>
      <c r="BD197" s="258" t="s">
        <v>9870</v>
      </c>
      <c r="CA197" s="39" t="s">
        <v>9745</v>
      </c>
    </row>
    <row r="198" spans="1:85" ht="15" customHeight="1" outlineLevel="1">
      <c r="A198" s="40"/>
      <c r="B198" s="130"/>
      <c r="C198" s="131"/>
      <c r="D198" s="179"/>
      <c r="E198" s="180"/>
      <c r="F198" s="181"/>
      <c r="G198" s="164"/>
      <c r="H198" s="132"/>
      <c r="I198" s="132"/>
      <c r="J198" s="132"/>
      <c r="K198" s="132"/>
      <c r="L198" s="164"/>
      <c r="M198" s="132"/>
      <c r="N198" s="132"/>
      <c r="O198" s="132"/>
      <c r="P198" s="132"/>
      <c r="Q198" s="132"/>
      <c r="R198" s="78"/>
      <c r="S198" s="78"/>
      <c r="T198" s="78"/>
      <c r="U198" s="78"/>
      <c r="V198" s="78"/>
      <c r="W198" s="90"/>
      <c r="X198" s="90"/>
      <c r="Y198" s="78"/>
      <c r="Z198" s="78"/>
      <c r="AA198" s="78"/>
      <c r="AB198" s="78"/>
      <c r="AC198" s="78"/>
      <c r="AD198" s="78"/>
      <c r="AE198" s="78"/>
      <c r="AF198" s="132"/>
      <c r="AG198" s="164"/>
      <c r="AH198" s="132"/>
      <c r="AI198" s="132"/>
      <c r="AJ198" s="132"/>
      <c r="AK198" s="132"/>
      <c r="AL198" s="165"/>
      <c r="AM198" s="132"/>
      <c r="AN198" s="132"/>
      <c r="AO198" s="132"/>
      <c r="AP198" s="133"/>
      <c r="AQ198" s="132"/>
      <c r="AR198" s="132"/>
      <c r="AS198" s="132"/>
      <c r="AT198" s="132"/>
      <c r="AU198" s="132"/>
      <c r="AV198" s="132"/>
      <c r="AW198" s="132"/>
      <c r="AX198" s="134"/>
      <c r="AY198" s="42"/>
      <c r="BD198" s="258" t="s">
        <v>9871</v>
      </c>
    </row>
    <row r="199" spans="1:85" ht="15" customHeight="1" outlineLevel="1">
      <c r="A199" s="40"/>
      <c r="B199" s="130"/>
      <c r="C199" s="131"/>
      <c r="D199" s="179"/>
      <c r="E199" s="180"/>
      <c r="F199" s="181"/>
      <c r="G199" s="164"/>
      <c r="H199" s="132"/>
      <c r="I199" s="132"/>
      <c r="J199" s="132"/>
      <c r="K199" s="132"/>
      <c r="L199" s="164"/>
      <c r="M199" s="132"/>
      <c r="N199" s="132"/>
      <c r="O199" s="132"/>
      <c r="P199" s="132"/>
      <c r="Q199" s="132"/>
      <c r="R199" s="78"/>
      <c r="S199" s="78"/>
      <c r="T199" s="78"/>
      <c r="U199" s="78"/>
      <c r="V199" s="78"/>
      <c r="W199" s="90"/>
      <c r="X199" s="430"/>
      <c r="Y199" s="78"/>
      <c r="Z199" s="78"/>
      <c r="AA199" s="78"/>
      <c r="AB199" s="78"/>
      <c r="AC199" s="78"/>
      <c r="AD199" s="78"/>
      <c r="AE199" s="78"/>
      <c r="AF199" s="132"/>
      <c r="AG199" s="164"/>
      <c r="AH199" s="132"/>
      <c r="AI199" s="132"/>
      <c r="AJ199" s="132"/>
      <c r="AK199" s="132"/>
      <c r="AL199" s="165"/>
      <c r="AM199" s="132"/>
      <c r="AN199" s="132"/>
      <c r="AO199" s="132"/>
      <c r="AP199" s="133"/>
      <c r="AQ199" s="132"/>
      <c r="AR199" s="132"/>
      <c r="AS199" s="132"/>
      <c r="AT199" s="132"/>
      <c r="AU199" s="132"/>
      <c r="AV199" s="132"/>
      <c r="AW199" s="132"/>
      <c r="AX199" s="134"/>
      <c r="AY199" s="42"/>
      <c r="BD199" s="258" t="s">
        <v>9872</v>
      </c>
    </row>
    <row r="200" spans="1:85" ht="15" customHeight="1" outlineLevel="1">
      <c r="A200" s="40"/>
      <c r="B200" s="130"/>
      <c r="C200" s="131"/>
      <c r="D200" s="179"/>
      <c r="E200" s="180"/>
      <c r="F200" s="181"/>
      <c r="G200" s="164"/>
      <c r="H200" s="132"/>
      <c r="I200" s="132"/>
      <c r="J200" s="132"/>
      <c r="K200" s="132"/>
      <c r="L200" s="164"/>
      <c r="M200" s="132"/>
      <c r="N200" s="132"/>
      <c r="O200" s="132"/>
      <c r="P200" s="132"/>
      <c r="Q200" s="132"/>
      <c r="R200" s="78"/>
      <c r="S200" s="78"/>
      <c r="T200" s="78"/>
      <c r="U200" s="78"/>
      <c r="V200" s="78"/>
      <c r="W200" s="90"/>
      <c r="X200" s="430"/>
      <c r="Y200" s="78"/>
      <c r="Z200" s="78"/>
      <c r="AA200" s="78"/>
      <c r="AB200" s="78"/>
      <c r="AC200" s="78"/>
      <c r="AD200" s="78"/>
      <c r="AE200" s="78"/>
      <c r="AF200" s="132"/>
      <c r="AG200" s="164"/>
      <c r="AH200" s="132"/>
      <c r="AI200" s="132"/>
      <c r="AJ200" s="132"/>
      <c r="AK200" s="132"/>
      <c r="AL200" s="165"/>
      <c r="AM200" s="132"/>
      <c r="AN200" s="132"/>
      <c r="AO200" s="132"/>
      <c r="AP200" s="133"/>
      <c r="AQ200" s="132"/>
      <c r="AR200" s="132"/>
      <c r="AS200" s="132"/>
      <c r="AT200" s="132"/>
      <c r="AU200" s="132"/>
      <c r="AV200" s="132"/>
      <c r="AW200" s="132"/>
      <c r="AX200" s="134"/>
      <c r="AY200" s="42"/>
      <c r="BD200" s="258" t="s">
        <v>9873</v>
      </c>
    </row>
    <row r="201" spans="1:85" ht="15" customHeight="1" outlineLevel="1">
      <c r="A201" s="40"/>
      <c r="B201" s="130"/>
      <c r="C201" s="131"/>
      <c r="D201" s="179"/>
      <c r="E201" s="180"/>
      <c r="F201" s="181"/>
      <c r="G201" s="164"/>
      <c r="H201" s="132"/>
      <c r="I201" s="132"/>
      <c r="J201" s="132"/>
      <c r="K201" s="132"/>
      <c r="L201" s="164"/>
      <c r="M201" s="132"/>
      <c r="N201" s="132"/>
      <c r="O201" s="132"/>
      <c r="P201" s="132"/>
      <c r="Q201" s="132"/>
      <c r="R201" s="78"/>
      <c r="S201" s="78"/>
      <c r="T201" s="78"/>
      <c r="U201" s="78"/>
      <c r="V201" s="78"/>
      <c r="W201" s="90"/>
      <c r="X201" s="430"/>
      <c r="Y201" s="78"/>
      <c r="Z201" s="78"/>
      <c r="AA201" s="78"/>
      <c r="AB201" s="78"/>
      <c r="AC201" s="78"/>
      <c r="AD201" s="78"/>
      <c r="AE201" s="78"/>
      <c r="AF201" s="132"/>
      <c r="AG201" s="164"/>
      <c r="AH201" s="132"/>
      <c r="AI201" s="132"/>
      <c r="AJ201" s="132"/>
      <c r="AK201" s="132"/>
      <c r="AL201" s="165"/>
      <c r="AM201" s="132"/>
      <c r="AN201" s="132"/>
      <c r="AO201" s="132"/>
      <c r="AP201" s="133"/>
      <c r="AQ201" s="132"/>
      <c r="AR201" s="132"/>
      <c r="AS201" s="132"/>
      <c r="AT201" s="132"/>
      <c r="AU201" s="132"/>
      <c r="AV201" s="132"/>
      <c r="AW201" s="132"/>
      <c r="AX201" s="134"/>
      <c r="AY201" s="42"/>
      <c r="BD201" s="258" t="s">
        <v>9874</v>
      </c>
    </row>
    <row r="202" spans="1:85" ht="15" customHeight="1" outlineLevel="1">
      <c r="A202" s="40"/>
      <c r="B202" s="130"/>
      <c r="C202" s="131"/>
      <c r="D202" s="179"/>
      <c r="E202" s="180"/>
      <c r="F202" s="181"/>
      <c r="G202" s="164"/>
      <c r="H202" s="132"/>
      <c r="I202" s="132"/>
      <c r="J202" s="132"/>
      <c r="K202" s="132"/>
      <c r="L202" s="164"/>
      <c r="M202" s="132"/>
      <c r="N202" s="132"/>
      <c r="O202" s="132"/>
      <c r="P202" s="132"/>
      <c r="Q202" s="132"/>
      <c r="R202" s="78"/>
      <c r="S202" s="109"/>
      <c r="T202" s="78"/>
      <c r="U202" s="78"/>
      <c r="V202" s="78"/>
      <c r="W202" s="90"/>
      <c r="X202" s="430"/>
      <c r="Y202" s="78"/>
      <c r="Z202" s="78"/>
      <c r="AA202" s="78"/>
      <c r="AB202" s="78"/>
      <c r="AC202" s="78"/>
      <c r="AD202" s="78"/>
      <c r="AE202" s="78"/>
      <c r="AF202" s="132"/>
      <c r="AG202" s="164"/>
      <c r="AH202" s="132"/>
      <c r="AI202" s="132"/>
      <c r="AJ202" s="132"/>
      <c r="AK202" s="132"/>
      <c r="AL202" s="165"/>
      <c r="AM202" s="132"/>
      <c r="AN202" s="132"/>
      <c r="AO202" s="132"/>
      <c r="AP202" s="133"/>
      <c r="AQ202" s="132"/>
      <c r="AR202" s="132"/>
      <c r="AS202" s="132"/>
      <c r="AT202" s="132"/>
      <c r="AU202" s="132"/>
      <c r="AV202" s="132"/>
      <c r="AW202" s="132"/>
      <c r="AX202" s="134"/>
      <c r="AY202" s="42"/>
      <c r="BD202" s="258" t="s">
        <v>9875</v>
      </c>
    </row>
    <row r="203" spans="1:85" ht="15" customHeight="1" outlineLevel="1">
      <c r="A203" s="40"/>
      <c r="B203" s="130"/>
      <c r="C203" s="131"/>
      <c r="D203" s="179"/>
      <c r="E203" s="180"/>
      <c r="F203" s="181"/>
      <c r="G203" s="164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78"/>
      <c r="S203" s="109"/>
      <c r="T203" s="78"/>
      <c r="U203" s="78"/>
      <c r="V203" s="78"/>
      <c r="W203" s="90"/>
      <c r="X203" s="430"/>
      <c r="Y203" s="78"/>
      <c r="Z203" s="78"/>
      <c r="AA203" s="78"/>
      <c r="AB203" s="78"/>
      <c r="AC203" s="78"/>
      <c r="AD203" s="78"/>
      <c r="AE203" s="78"/>
      <c r="AF203" s="132"/>
      <c r="AG203" s="164"/>
      <c r="AH203" s="132"/>
      <c r="AI203" s="132"/>
      <c r="AJ203" s="132"/>
      <c r="AK203" s="132"/>
      <c r="AL203" s="165"/>
      <c r="AM203" s="132"/>
      <c r="AN203" s="132"/>
      <c r="AO203" s="132"/>
      <c r="AP203" s="133"/>
      <c r="AQ203" s="132"/>
      <c r="AR203" s="132"/>
      <c r="AS203" s="132"/>
      <c r="AT203" s="132"/>
      <c r="AU203" s="132"/>
      <c r="AV203" s="132"/>
      <c r="AW203" s="132"/>
      <c r="AX203" s="134"/>
      <c r="AY203" s="42"/>
      <c r="BD203" s="258" t="s">
        <v>9876</v>
      </c>
    </row>
    <row r="204" spans="1:85" ht="15" customHeight="1" outlineLevel="1">
      <c r="A204" s="40"/>
      <c r="B204" s="130"/>
      <c r="C204" s="131"/>
      <c r="D204" s="179"/>
      <c r="E204" s="180"/>
      <c r="F204" s="181"/>
      <c r="G204" s="164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78"/>
      <c r="S204" s="109"/>
      <c r="T204" s="78"/>
      <c r="U204" s="78"/>
      <c r="V204" s="78"/>
      <c r="W204" s="90"/>
      <c r="X204" s="430"/>
      <c r="Y204" s="78"/>
      <c r="Z204" s="78"/>
      <c r="AA204" s="78"/>
      <c r="AB204" s="78"/>
      <c r="AC204" s="78"/>
      <c r="AD204" s="78"/>
      <c r="AE204" s="78"/>
      <c r="AF204" s="132"/>
      <c r="AG204" s="164"/>
      <c r="AH204" s="132"/>
      <c r="AI204" s="132"/>
      <c r="AJ204" s="132"/>
      <c r="AK204" s="132"/>
      <c r="AL204" s="165"/>
      <c r="AM204" s="132"/>
      <c r="AN204" s="132"/>
      <c r="AO204" s="132"/>
      <c r="AP204" s="133"/>
      <c r="AQ204" s="132"/>
      <c r="AR204" s="132"/>
      <c r="AS204" s="132"/>
      <c r="AT204" s="132"/>
      <c r="AU204" s="132"/>
      <c r="AV204" s="132"/>
      <c r="AW204" s="132"/>
      <c r="AX204" s="134"/>
      <c r="AY204" s="42"/>
      <c r="BD204" s="258" t="s">
        <v>9877</v>
      </c>
    </row>
    <row r="205" spans="1:85" ht="15" customHeight="1" outlineLevel="1">
      <c r="A205" s="40"/>
      <c r="B205" s="130"/>
      <c r="C205" s="131"/>
      <c r="D205" s="179"/>
      <c r="E205" s="180"/>
      <c r="F205" s="181"/>
      <c r="G205" s="164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78"/>
      <c r="S205" s="78"/>
      <c r="T205" s="78"/>
      <c r="U205" s="78"/>
      <c r="V205" s="78"/>
      <c r="W205" s="90"/>
      <c r="X205" s="430"/>
      <c r="Y205" s="78"/>
      <c r="Z205" s="78"/>
      <c r="AA205" s="78"/>
      <c r="AB205" s="78"/>
      <c r="AC205" s="78"/>
      <c r="AD205" s="78"/>
      <c r="AE205" s="78"/>
      <c r="AF205" s="132"/>
      <c r="AG205" s="164"/>
      <c r="AH205" s="132"/>
      <c r="AI205" s="132"/>
      <c r="AJ205" s="132"/>
      <c r="AK205" s="132"/>
      <c r="AL205" s="165"/>
      <c r="AM205" s="132"/>
      <c r="AN205" s="132"/>
      <c r="AO205" s="132"/>
      <c r="AP205" s="133"/>
      <c r="AQ205" s="132"/>
      <c r="AR205" s="132"/>
      <c r="AS205" s="132"/>
      <c r="AT205" s="132"/>
      <c r="AU205" s="132"/>
      <c r="AV205" s="132"/>
      <c r="AW205" s="132"/>
      <c r="AX205" s="134"/>
      <c r="AY205" s="42"/>
      <c r="BD205" s="258" t="s">
        <v>9878</v>
      </c>
    </row>
    <row r="206" spans="1:85" ht="15" customHeight="1" outlineLevel="1">
      <c r="A206" s="40"/>
      <c r="B206" s="130"/>
      <c r="C206" s="131"/>
      <c r="D206" s="179"/>
      <c r="E206" s="180"/>
      <c r="F206" s="181"/>
      <c r="G206" s="164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78"/>
      <c r="S206" s="78"/>
      <c r="T206" s="78"/>
      <c r="U206" s="78"/>
      <c r="V206" s="78"/>
      <c r="W206" s="90"/>
      <c r="X206" s="430"/>
      <c r="Y206" s="78"/>
      <c r="Z206" s="78"/>
      <c r="AA206" s="78"/>
      <c r="AB206" s="78"/>
      <c r="AC206" s="78"/>
      <c r="AD206" s="78"/>
      <c r="AE206" s="78"/>
      <c r="AF206" s="132"/>
      <c r="AG206" s="164"/>
      <c r="AH206" s="132"/>
      <c r="AI206" s="132"/>
      <c r="AJ206" s="132"/>
      <c r="AK206" s="132"/>
      <c r="AL206" s="165"/>
      <c r="AM206" s="132"/>
      <c r="AN206" s="132"/>
      <c r="AO206" s="132"/>
      <c r="AP206" s="133"/>
      <c r="AQ206" s="132"/>
      <c r="AR206" s="132"/>
      <c r="AS206" s="132"/>
      <c r="AT206" s="132"/>
      <c r="AU206" s="132"/>
      <c r="AV206" s="132"/>
      <c r="AW206" s="132"/>
      <c r="AX206" s="134"/>
      <c r="AY206" s="42"/>
      <c r="BD206" s="258" t="s">
        <v>9879</v>
      </c>
    </row>
    <row r="207" spans="1:85" ht="15" customHeight="1" outlineLevel="1">
      <c r="A207" s="40"/>
      <c r="B207" s="130"/>
      <c r="C207" s="131"/>
      <c r="D207" s="179"/>
      <c r="E207" s="180"/>
      <c r="F207" s="181"/>
      <c r="G207" s="164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78"/>
      <c r="S207" s="78"/>
      <c r="T207" s="78"/>
      <c r="U207" s="78"/>
      <c r="V207" s="78"/>
      <c r="W207" s="90"/>
      <c r="X207" s="430"/>
      <c r="Y207" s="78"/>
      <c r="Z207" s="78"/>
      <c r="AA207" s="78"/>
      <c r="AB207" s="78"/>
      <c r="AC207" s="78"/>
      <c r="AD207" s="78"/>
      <c r="AE207" s="78"/>
      <c r="AF207" s="132"/>
      <c r="AG207" s="164"/>
      <c r="AH207" s="132"/>
      <c r="AI207" s="132"/>
      <c r="AJ207" s="132"/>
      <c r="AK207" s="132"/>
      <c r="AL207" s="165"/>
      <c r="AM207" s="132"/>
      <c r="AN207" s="132"/>
      <c r="AO207" s="132"/>
      <c r="AP207" s="133"/>
      <c r="AQ207" s="132"/>
      <c r="AR207" s="132"/>
      <c r="AS207" s="132"/>
      <c r="AT207" s="132"/>
      <c r="AU207" s="132"/>
      <c r="AV207" s="132"/>
      <c r="AW207" s="132"/>
      <c r="AX207" s="134"/>
      <c r="AY207" s="42"/>
      <c r="BD207" s="258" t="s">
        <v>9880</v>
      </c>
    </row>
    <row r="208" spans="1:85" ht="15" customHeight="1" outlineLevel="1">
      <c r="A208" s="40"/>
      <c r="B208" s="130"/>
      <c r="C208" s="131"/>
      <c r="D208" s="179"/>
      <c r="E208" s="180"/>
      <c r="F208" s="181"/>
      <c r="G208" s="164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78"/>
      <c r="S208" s="78"/>
      <c r="T208" s="78"/>
      <c r="U208" s="78"/>
      <c r="V208" s="78"/>
      <c r="W208" s="90"/>
      <c r="X208" s="430"/>
      <c r="Y208" s="78"/>
      <c r="Z208" s="78"/>
      <c r="AA208" s="78"/>
      <c r="AB208" s="78"/>
      <c r="AC208" s="78"/>
      <c r="AD208" s="78"/>
      <c r="AE208" s="78"/>
      <c r="AF208" s="132"/>
      <c r="AG208" s="164"/>
      <c r="AH208" s="132"/>
      <c r="AI208" s="132"/>
      <c r="AJ208" s="132"/>
      <c r="AK208" s="132"/>
      <c r="AL208" s="165"/>
      <c r="AM208" s="132"/>
      <c r="AN208" s="132"/>
      <c r="AO208" s="132"/>
      <c r="AP208" s="133"/>
      <c r="AQ208" s="132"/>
      <c r="AR208" s="132"/>
      <c r="AS208" s="132"/>
      <c r="AT208" s="132"/>
      <c r="AU208" s="132"/>
      <c r="AV208" s="132"/>
      <c r="AW208" s="132"/>
      <c r="AX208" s="134"/>
      <c r="AY208" s="42"/>
      <c r="BD208" s="258" t="s">
        <v>9881</v>
      </c>
    </row>
    <row r="209" spans="1:79" ht="15" customHeight="1" outlineLevel="1">
      <c r="A209" s="40"/>
      <c r="B209" s="130"/>
      <c r="C209" s="131"/>
      <c r="D209" s="179"/>
      <c r="E209" s="180"/>
      <c r="F209" s="181"/>
      <c r="G209" s="164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78"/>
      <c r="S209" s="78"/>
      <c r="T209" s="78"/>
      <c r="U209" s="78"/>
      <c r="V209" s="78"/>
      <c r="W209" s="90"/>
      <c r="X209" s="430"/>
      <c r="Y209" s="78"/>
      <c r="Z209" s="78"/>
      <c r="AA209" s="78"/>
      <c r="AB209" s="78"/>
      <c r="AC209" s="78"/>
      <c r="AD209" s="78"/>
      <c r="AE209" s="78"/>
      <c r="AF209" s="132"/>
      <c r="AG209" s="164"/>
      <c r="AH209" s="132"/>
      <c r="AI209" s="132"/>
      <c r="AJ209" s="132"/>
      <c r="AK209" s="132"/>
      <c r="AL209" s="165"/>
      <c r="AM209" s="132"/>
      <c r="AN209" s="132"/>
      <c r="AO209" s="132"/>
      <c r="AP209" s="133"/>
      <c r="AQ209" s="132"/>
      <c r="AR209" s="132"/>
      <c r="AS209" s="132"/>
      <c r="AT209" s="132"/>
      <c r="AU209" s="132"/>
      <c r="AV209" s="132"/>
      <c r="AW209" s="132"/>
      <c r="AX209" s="134"/>
      <c r="AY209" s="42"/>
      <c r="BD209" s="258" t="s">
        <v>9882</v>
      </c>
    </row>
    <row r="210" spans="1:79" ht="15" customHeight="1" outlineLevel="1">
      <c r="A210" s="40"/>
      <c r="B210" s="130"/>
      <c r="C210" s="131"/>
      <c r="D210" s="179"/>
      <c r="E210" s="180"/>
      <c r="F210" s="181"/>
      <c r="G210" s="164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78"/>
      <c r="S210" s="78"/>
      <c r="T210" s="78"/>
      <c r="U210" s="78"/>
      <c r="V210" s="78"/>
      <c r="W210" s="90"/>
      <c r="X210" s="430"/>
      <c r="Y210" s="78"/>
      <c r="Z210" s="78"/>
      <c r="AA210" s="78"/>
      <c r="AB210" s="78"/>
      <c r="AC210" s="78"/>
      <c r="AD210" s="78"/>
      <c r="AE210" s="78"/>
      <c r="AF210" s="132"/>
      <c r="AG210" s="164"/>
      <c r="AH210" s="132"/>
      <c r="AI210" s="132"/>
      <c r="AJ210" s="132"/>
      <c r="AK210" s="132"/>
      <c r="AL210" s="165"/>
      <c r="AM210" s="132"/>
      <c r="AN210" s="132"/>
      <c r="AO210" s="132"/>
      <c r="AP210" s="133"/>
      <c r="AQ210" s="132"/>
      <c r="AR210" s="132"/>
      <c r="AS210" s="132"/>
      <c r="AT210" s="132"/>
      <c r="AU210" s="132"/>
      <c r="AV210" s="132"/>
      <c r="AW210" s="132"/>
      <c r="AX210" s="134"/>
      <c r="AY210" s="42"/>
      <c r="BD210" s="258" t="s">
        <v>9883</v>
      </c>
    </row>
    <row r="211" spans="1:79" ht="15" customHeight="1" outlineLevel="1">
      <c r="A211" s="40"/>
      <c r="B211" s="130"/>
      <c r="C211" s="131"/>
      <c r="D211" s="179"/>
      <c r="E211" s="180"/>
      <c r="F211" s="181"/>
      <c r="G211" s="164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78"/>
      <c r="S211" s="78"/>
      <c r="T211" s="78"/>
      <c r="U211" s="78"/>
      <c r="V211" s="78"/>
      <c r="W211" s="90"/>
      <c r="X211" s="430"/>
      <c r="Y211" s="78"/>
      <c r="Z211" s="78"/>
      <c r="AA211" s="78"/>
      <c r="AB211" s="78"/>
      <c r="AC211" s="78"/>
      <c r="AD211" s="78"/>
      <c r="AE211" s="78"/>
      <c r="AF211" s="132"/>
      <c r="AG211" s="164"/>
      <c r="AH211" s="132"/>
      <c r="AI211" s="132"/>
      <c r="AJ211" s="132"/>
      <c r="AK211" s="132"/>
      <c r="AL211" s="165"/>
      <c r="AM211" s="132"/>
      <c r="AN211" s="132"/>
      <c r="AO211" s="132"/>
      <c r="AP211" s="133"/>
      <c r="AQ211" s="132"/>
      <c r="AR211" s="132"/>
      <c r="AS211" s="132"/>
      <c r="AT211" s="132"/>
      <c r="AU211" s="132"/>
      <c r="AV211" s="132"/>
      <c r="AW211" s="132"/>
      <c r="AX211" s="134"/>
      <c r="AY211" s="42"/>
      <c r="BD211" s="258" t="s">
        <v>9884</v>
      </c>
    </row>
    <row r="212" spans="1:79" ht="15" customHeight="1" outlineLevel="1">
      <c r="A212" s="40"/>
      <c r="B212" s="130"/>
      <c r="C212" s="131"/>
      <c r="D212" s="179"/>
      <c r="E212" s="180"/>
      <c r="F212" s="181"/>
      <c r="G212" s="164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78"/>
      <c r="S212" s="78"/>
      <c r="T212" s="78"/>
      <c r="U212" s="78"/>
      <c r="V212" s="78"/>
      <c r="W212" s="90"/>
      <c r="X212" s="430"/>
      <c r="Y212" s="78"/>
      <c r="Z212" s="78"/>
      <c r="AA212" s="78"/>
      <c r="AB212" s="78"/>
      <c r="AC212" s="78"/>
      <c r="AD212" s="78"/>
      <c r="AE212" s="78"/>
      <c r="AF212" s="132"/>
      <c r="AG212" s="164"/>
      <c r="AH212" s="132"/>
      <c r="AI212" s="132"/>
      <c r="AJ212" s="132"/>
      <c r="AK212" s="132"/>
      <c r="AL212" s="165"/>
      <c r="AM212" s="132"/>
      <c r="AN212" s="132"/>
      <c r="AO212" s="132"/>
      <c r="AP212" s="133"/>
      <c r="AQ212" s="132"/>
      <c r="AR212" s="132"/>
      <c r="AS212" s="132"/>
      <c r="AT212" s="132"/>
      <c r="AU212" s="132"/>
      <c r="AV212" s="132"/>
      <c r="AW212" s="132"/>
      <c r="AX212" s="134"/>
      <c r="AY212" s="42"/>
      <c r="BD212" s="258" t="s">
        <v>9885</v>
      </c>
    </row>
    <row r="213" spans="1:79" ht="15" customHeight="1" outlineLevel="1">
      <c r="A213" s="40"/>
      <c r="B213" s="130"/>
      <c r="C213" s="131"/>
      <c r="D213" s="179"/>
      <c r="E213" s="180"/>
      <c r="F213" s="181"/>
      <c r="G213" s="164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78"/>
      <c r="S213" s="78"/>
      <c r="T213" s="78"/>
      <c r="U213" s="78"/>
      <c r="V213" s="78"/>
      <c r="W213" s="90"/>
      <c r="X213" s="430"/>
      <c r="Y213" s="78"/>
      <c r="Z213" s="78"/>
      <c r="AA213" s="78"/>
      <c r="AB213" s="78"/>
      <c r="AC213" s="78"/>
      <c r="AD213" s="78"/>
      <c r="AE213" s="78"/>
      <c r="AF213" s="132"/>
      <c r="AG213" s="164"/>
      <c r="AH213" s="132"/>
      <c r="AI213" s="132"/>
      <c r="AJ213" s="132"/>
      <c r="AK213" s="132"/>
      <c r="AL213" s="165"/>
      <c r="AM213" s="132"/>
      <c r="AN213" s="132"/>
      <c r="AO213" s="132"/>
      <c r="AP213" s="133"/>
      <c r="AQ213" s="132"/>
      <c r="AR213" s="132"/>
      <c r="AS213" s="132"/>
      <c r="AT213" s="132"/>
      <c r="AU213" s="132"/>
      <c r="AV213" s="132"/>
      <c r="AW213" s="132"/>
      <c r="AX213" s="134"/>
      <c r="AY213" s="42"/>
      <c r="BD213" s="258" t="s">
        <v>9886</v>
      </c>
    </row>
    <row r="214" spans="1:79" ht="15" customHeight="1" outlineLevel="1">
      <c r="A214" s="40"/>
      <c r="B214" s="130"/>
      <c r="C214" s="131"/>
      <c r="D214" s="677" t="s">
        <v>8612</v>
      </c>
      <c r="E214" s="678"/>
      <c r="F214" s="679"/>
      <c r="G214" s="164"/>
      <c r="H214" s="275"/>
      <c r="I214" s="132"/>
      <c r="J214" s="132"/>
      <c r="K214" s="132"/>
      <c r="L214" s="132"/>
      <c r="M214" s="132"/>
      <c r="N214" s="132"/>
      <c r="O214" s="132"/>
      <c r="P214" s="132"/>
      <c r="Q214" s="132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132"/>
      <c r="AG214" s="132"/>
      <c r="AH214" s="132"/>
      <c r="AI214" s="132"/>
      <c r="AJ214" s="132"/>
      <c r="AK214" s="132"/>
      <c r="AL214" s="105"/>
      <c r="AM214" s="78"/>
      <c r="AN214" s="78"/>
      <c r="AO214" s="132"/>
      <c r="AP214" s="133"/>
      <c r="AQ214" s="132"/>
      <c r="AR214" s="132"/>
      <c r="AS214" s="132"/>
      <c r="AT214" s="132"/>
      <c r="AU214" s="132"/>
      <c r="AV214" s="132"/>
      <c r="AW214" s="132"/>
      <c r="AX214" s="134"/>
      <c r="AY214" s="42"/>
      <c r="BD214" s="258" t="s">
        <v>9887</v>
      </c>
      <c r="CA214" s="39" t="s">
        <v>9746</v>
      </c>
    </row>
    <row r="215" spans="1:79" ht="15" customHeight="1" outlineLevel="1">
      <c r="A215" s="40"/>
      <c r="B215" s="130"/>
      <c r="C215" s="131"/>
      <c r="D215" s="179"/>
      <c r="E215" s="180"/>
      <c r="F215" s="181"/>
      <c r="G215" s="164"/>
      <c r="H215" s="132"/>
      <c r="I215" s="132"/>
      <c r="J215" s="132"/>
      <c r="K215" s="164"/>
      <c r="L215" s="132"/>
      <c r="M215" s="132"/>
      <c r="N215" s="132"/>
      <c r="O215" s="132"/>
      <c r="P215" s="132"/>
      <c r="Q215" s="132"/>
      <c r="R215" s="78"/>
      <c r="S215" s="78"/>
      <c r="T215" s="78"/>
      <c r="U215" s="78"/>
      <c r="V215" s="78"/>
      <c r="W215" s="90"/>
      <c r="X215" s="90"/>
      <c r="Y215" s="78"/>
      <c r="Z215" s="78"/>
      <c r="AA215" s="78"/>
      <c r="AB215" s="78"/>
      <c r="AC215" s="78"/>
      <c r="AD215" s="78"/>
      <c r="AE215" s="78"/>
      <c r="AF215" s="132"/>
      <c r="AG215" s="132"/>
      <c r="AH215" s="132"/>
      <c r="AI215" s="132"/>
      <c r="AJ215" s="132"/>
      <c r="AK215" s="132"/>
      <c r="AL215" s="165"/>
      <c r="AM215" s="132"/>
      <c r="AN215" s="132"/>
      <c r="AO215" s="132"/>
      <c r="AP215" s="133"/>
      <c r="AQ215" s="132"/>
      <c r="AR215" s="132"/>
      <c r="AS215" s="132"/>
      <c r="AT215" s="132"/>
      <c r="AU215" s="132"/>
      <c r="AV215" s="132"/>
      <c r="AW215" s="132"/>
      <c r="AX215" s="134"/>
      <c r="AY215" s="42"/>
      <c r="BD215" s="258" t="s">
        <v>9888</v>
      </c>
      <c r="CA215" s="39" t="s">
        <v>9747</v>
      </c>
    </row>
    <row r="216" spans="1:79" ht="15" customHeight="1" outlineLevel="1">
      <c r="A216" s="40"/>
      <c r="B216" s="130"/>
      <c r="C216" s="131"/>
      <c r="D216" s="179"/>
      <c r="E216" s="180"/>
      <c r="F216" s="181"/>
      <c r="G216" s="164"/>
      <c r="H216" s="164"/>
      <c r="I216" s="132"/>
      <c r="J216" s="164"/>
      <c r="K216" s="164"/>
      <c r="L216" s="132"/>
      <c r="M216" s="132"/>
      <c r="N216" s="132"/>
      <c r="O216" s="132"/>
      <c r="P216" s="132"/>
      <c r="Q216" s="132"/>
      <c r="R216" s="78"/>
      <c r="S216" s="78"/>
      <c r="T216" s="78"/>
      <c r="U216" s="78"/>
      <c r="V216" s="78"/>
      <c r="W216" s="90"/>
      <c r="X216" s="90"/>
      <c r="Y216" s="78"/>
      <c r="Z216" s="78"/>
      <c r="AA216" s="78"/>
      <c r="AB216" s="78"/>
      <c r="AC216" s="78"/>
      <c r="AD216" s="78"/>
      <c r="AE216" s="78"/>
      <c r="AF216" s="132"/>
      <c r="AG216" s="132"/>
      <c r="AH216" s="132"/>
      <c r="AI216" s="132"/>
      <c r="AJ216" s="132"/>
      <c r="AK216" s="132"/>
      <c r="AL216" s="165"/>
      <c r="AM216" s="132"/>
      <c r="AN216" s="132"/>
      <c r="AO216" s="132"/>
      <c r="AP216" s="133"/>
      <c r="AQ216" s="132"/>
      <c r="AR216" s="132"/>
      <c r="AS216" s="132"/>
      <c r="AT216" s="132"/>
      <c r="AU216" s="132"/>
      <c r="AV216" s="132"/>
      <c r="AW216" s="132"/>
      <c r="AX216" s="134"/>
      <c r="AY216" s="42"/>
      <c r="BD216" s="258" t="s">
        <v>9889</v>
      </c>
      <c r="CA216" s="39" t="s">
        <v>9748</v>
      </c>
    </row>
    <row r="217" spans="1:79" ht="15" customHeight="1" outlineLevel="1">
      <c r="A217" s="40"/>
      <c r="B217" s="130"/>
      <c r="C217" s="131"/>
      <c r="D217" s="179"/>
      <c r="E217" s="180"/>
      <c r="F217" s="181"/>
      <c r="G217" s="164"/>
      <c r="H217" s="132"/>
      <c r="I217" s="132"/>
      <c r="J217" s="132"/>
      <c r="K217" s="164"/>
      <c r="L217" s="132"/>
      <c r="M217" s="132"/>
      <c r="N217" s="132"/>
      <c r="O217" s="132"/>
      <c r="P217" s="132"/>
      <c r="Q217" s="132"/>
      <c r="R217" s="78"/>
      <c r="S217" s="78"/>
      <c r="T217" s="78"/>
      <c r="U217" s="78"/>
      <c r="V217" s="78"/>
      <c r="W217" s="90"/>
      <c r="X217" s="90"/>
      <c r="Y217" s="78"/>
      <c r="Z217" s="78"/>
      <c r="AA217" s="78"/>
      <c r="AB217" s="78"/>
      <c r="AC217" s="78"/>
      <c r="AD217" s="78"/>
      <c r="AE217" s="78"/>
      <c r="AF217" s="132"/>
      <c r="AG217" s="132"/>
      <c r="AH217" s="132"/>
      <c r="AI217" s="132"/>
      <c r="AJ217" s="132"/>
      <c r="AK217" s="132"/>
      <c r="AL217" s="165"/>
      <c r="AM217" s="132"/>
      <c r="AN217" s="132"/>
      <c r="AO217" s="132"/>
      <c r="AP217" s="133"/>
      <c r="AQ217" s="132"/>
      <c r="AR217" s="132"/>
      <c r="AS217" s="132"/>
      <c r="AT217" s="132"/>
      <c r="AU217" s="132"/>
      <c r="AV217" s="132"/>
      <c r="AW217" s="132"/>
      <c r="AX217" s="134"/>
      <c r="AY217" s="42"/>
      <c r="BD217" s="258" t="s">
        <v>9890</v>
      </c>
      <c r="CA217" s="39" t="s">
        <v>9170</v>
      </c>
    </row>
    <row r="218" spans="1:79" ht="15" customHeight="1" outlineLevel="1">
      <c r="A218" s="40"/>
      <c r="B218" s="130"/>
      <c r="C218" s="131"/>
      <c r="D218" s="179"/>
      <c r="E218" s="180"/>
      <c r="F218" s="181"/>
      <c r="G218" s="164"/>
      <c r="H218" s="164"/>
      <c r="I218" s="132"/>
      <c r="J218" s="132"/>
      <c r="K218" s="164"/>
      <c r="L218" s="132"/>
      <c r="M218" s="132"/>
      <c r="N218" s="132"/>
      <c r="O218" s="132"/>
      <c r="P218" s="132"/>
      <c r="Q218" s="132"/>
      <c r="R218" s="78"/>
      <c r="S218" s="78"/>
      <c r="T218" s="78"/>
      <c r="U218" s="78"/>
      <c r="V218" s="78"/>
      <c r="W218" s="90"/>
      <c r="X218" s="90"/>
      <c r="Y218" s="78"/>
      <c r="Z218" s="78"/>
      <c r="AA218" s="78"/>
      <c r="AB218" s="78"/>
      <c r="AC218" s="78"/>
      <c r="AD218" s="78"/>
      <c r="AE218" s="78"/>
      <c r="AF218" s="132"/>
      <c r="AG218" s="132"/>
      <c r="AH218" s="132"/>
      <c r="AI218" s="132"/>
      <c r="AJ218" s="132"/>
      <c r="AK218" s="132"/>
      <c r="AL218" s="165"/>
      <c r="AM218" s="132"/>
      <c r="AN218" s="132"/>
      <c r="AO218" s="132"/>
      <c r="AP218" s="133"/>
      <c r="AQ218" s="132"/>
      <c r="AR218" s="132"/>
      <c r="AS218" s="132"/>
      <c r="AT218" s="132"/>
      <c r="AU218" s="132"/>
      <c r="AV218" s="132"/>
      <c r="AW218" s="132"/>
      <c r="AX218" s="134"/>
      <c r="AY218" s="42"/>
      <c r="BD218" s="258" t="s">
        <v>8610</v>
      </c>
      <c r="CA218" s="39" t="s">
        <v>9749</v>
      </c>
    </row>
    <row r="219" spans="1:79" ht="15" customHeight="1" outlineLevel="1">
      <c r="A219" s="40"/>
      <c r="B219" s="130"/>
      <c r="C219" s="131"/>
      <c r="D219" s="179"/>
      <c r="E219" s="180"/>
      <c r="F219" s="181"/>
      <c r="G219" s="164"/>
      <c r="H219" s="132"/>
      <c r="I219" s="164"/>
      <c r="J219" s="132"/>
      <c r="K219" s="164"/>
      <c r="L219" s="132"/>
      <c r="M219" s="132"/>
      <c r="N219" s="132"/>
      <c r="O219" s="132"/>
      <c r="P219" s="132"/>
      <c r="Q219" s="132"/>
      <c r="R219" s="78"/>
      <c r="S219" s="78"/>
      <c r="T219" s="78"/>
      <c r="U219" s="78"/>
      <c r="V219" s="78"/>
      <c r="W219" s="90"/>
      <c r="X219" s="90"/>
      <c r="Y219" s="78"/>
      <c r="Z219" s="78"/>
      <c r="AA219" s="78"/>
      <c r="AB219" s="78"/>
      <c r="AC219" s="78"/>
      <c r="AD219" s="78"/>
      <c r="AE219" s="78"/>
      <c r="AF219" s="132"/>
      <c r="AG219" s="132"/>
      <c r="AH219" s="132"/>
      <c r="AI219" s="132"/>
      <c r="AJ219" s="132"/>
      <c r="AK219" s="132"/>
      <c r="AL219" s="165"/>
      <c r="AM219" s="132"/>
      <c r="AN219" s="132"/>
      <c r="AO219" s="132"/>
      <c r="AP219" s="133"/>
      <c r="AQ219" s="132"/>
      <c r="AR219" s="132"/>
      <c r="AS219" s="132"/>
      <c r="AT219" s="132"/>
      <c r="AU219" s="132"/>
      <c r="AV219" s="132"/>
      <c r="AW219" s="132"/>
      <c r="AX219" s="134"/>
      <c r="AY219" s="42"/>
      <c r="BD219" s="258" t="s">
        <v>9891</v>
      </c>
      <c r="CA219" s="39" t="s">
        <v>9750</v>
      </c>
    </row>
    <row r="220" spans="1:79" ht="15" customHeight="1" outlineLevel="1">
      <c r="A220" s="40"/>
      <c r="B220" s="130"/>
      <c r="C220" s="131"/>
      <c r="D220" s="179"/>
      <c r="E220" s="180"/>
      <c r="F220" s="181"/>
      <c r="G220" s="164"/>
      <c r="H220" s="164"/>
      <c r="I220" s="132"/>
      <c r="J220" s="132"/>
      <c r="K220" s="164"/>
      <c r="L220" s="132"/>
      <c r="M220" s="132"/>
      <c r="N220" s="132"/>
      <c r="O220" s="132"/>
      <c r="P220" s="132"/>
      <c r="Q220" s="132"/>
      <c r="R220" s="78"/>
      <c r="S220" s="78"/>
      <c r="T220" s="78"/>
      <c r="U220" s="78"/>
      <c r="V220" s="78"/>
      <c r="W220" s="90"/>
      <c r="X220" s="90"/>
      <c r="Y220" s="78"/>
      <c r="Z220" s="78"/>
      <c r="AA220" s="78"/>
      <c r="AB220" s="78"/>
      <c r="AC220" s="78"/>
      <c r="AD220" s="78"/>
      <c r="AE220" s="78"/>
      <c r="AF220" s="132"/>
      <c r="AG220" s="132"/>
      <c r="AH220" s="132"/>
      <c r="AI220" s="132"/>
      <c r="AJ220" s="132"/>
      <c r="AK220" s="132"/>
      <c r="AL220" s="165"/>
      <c r="AM220" s="132"/>
      <c r="AN220" s="132"/>
      <c r="AO220" s="132"/>
      <c r="AP220" s="133"/>
      <c r="AQ220" s="132"/>
      <c r="AR220" s="132"/>
      <c r="AS220" s="132"/>
      <c r="AT220" s="132"/>
      <c r="AU220" s="132"/>
      <c r="AV220" s="132"/>
      <c r="AW220" s="132"/>
      <c r="AX220" s="134"/>
      <c r="AY220" s="42"/>
      <c r="BD220" s="258" t="s">
        <v>9892</v>
      </c>
      <c r="CA220" s="39" t="s">
        <v>9751</v>
      </c>
    </row>
    <row r="221" spans="1:79" ht="15" customHeight="1" outlineLevel="1">
      <c r="A221" s="40"/>
      <c r="B221" s="130"/>
      <c r="C221" s="131"/>
      <c r="D221" s="179"/>
      <c r="E221" s="180"/>
      <c r="F221" s="181"/>
      <c r="G221" s="164"/>
      <c r="H221" s="132"/>
      <c r="I221" s="164"/>
      <c r="J221" s="132"/>
      <c r="K221" s="164"/>
      <c r="L221" s="132"/>
      <c r="M221" s="132"/>
      <c r="N221" s="132"/>
      <c r="O221" s="132"/>
      <c r="P221" s="132"/>
      <c r="Q221" s="132"/>
      <c r="R221" s="78"/>
      <c r="S221" s="78"/>
      <c r="T221" s="78"/>
      <c r="U221" s="78"/>
      <c r="V221" s="78"/>
      <c r="W221" s="90"/>
      <c r="X221" s="90"/>
      <c r="Y221" s="78"/>
      <c r="Z221" s="78"/>
      <c r="AA221" s="78"/>
      <c r="AB221" s="78"/>
      <c r="AC221" s="78"/>
      <c r="AD221" s="78"/>
      <c r="AE221" s="78"/>
      <c r="AF221" s="132"/>
      <c r="AG221" s="132"/>
      <c r="AH221" s="132"/>
      <c r="AI221" s="132"/>
      <c r="AJ221" s="132"/>
      <c r="AK221" s="132"/>
      <c r="AL221" s="165"/>
      <c r="AM221" s="132"/>
      <c r="AN221" s="132"/>
      <c r="AO221" s="132"/>
      <c r="AP221" s="133"/>
      <c r="AQ221" s="132"/>
      <c r="AR221" s="132"/>
      <c r="AS221" s="132"/>
      <c r="AT221" s="132"/>
      <c r="AU221" s="132"/>
      <c r="AV221" s="132"/>
      <c r="AW221" s="132"/>
      <c r="AX221" s="134"/>
      <c r="AY221" s="42"/>
      <c r="BD221" s="258" t="s">
        <v>9893</v>
      </c>
      <c r="CA221" s="39" t="s">
        <v>9752</v>
      </c>
    </row>
    <row r="222" spans="1:79" ht="15" customHeight="1" outlineLevel="1">
      <c r="A222" s="40"/>
      <c r="B222" s="130"/>
      <c r="C222" s="131"/>
      <c r="D222" s="659" t="s">
        <v>72</v>
      </c>
      <c r="E222" s="660"/>
      <c r="F222" s="661"/>
      <c r="G222" s="104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90"/>
      <c r="X222" s="90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105"/>
      <c r="AM222" s="78"/>
      <c r="AN222" s="78"/>
      <c r="AO222" s="78"/>
      <c r="AP222" s="90"/>
      <c r="AQ222" s="78"/>
      <c r="AR222" s="78"/>
      <c r="AS222" s="78"/>
      <c r="AT222" s="78"/>
      <c r="AU222" s="78"/>
      <c r="AV222" s="78"/>
      <c r="AW222" s="78"/>
      <c r="AX222" s="79"/>
      <c r="AY222" s="185"/>
      <c r="BD222" s="258" t="s">
        <v>9894</v>
      </c>
      <c r="CA222" s="39" t="s">
        <v>9754</v>
      </c>
    </row>
    <row r="223" spans="1:79" ht="15" customHeight="1" outlineLevel="1">
      <c r="A223" s="40"/>
      <c r="B223" s="130"/>
      <c r="C223" s="131"/>
      <c r="D223" s="656"/>
      <c r="E223" s="657"/>
      <c r="F223" s="658"/>
      <c r="G223" s="104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90"/>
      <c r="X223" s="90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105"/>
      <c r="AM223" s="78"/>
      <c r="AN223" s="78"/>
      <c r="AO223" s="78"/>
      <c r="AP223" s="90"/>
      <c r="AQ223" s="78"/>
      <c r="AR223" s="78"/>
      <c r="AS223" s="78"/>
      <c r="AT223" s="78"/>
      <c r="AU223" s="78"/>
      <c r="AV223" s="78"/>
      <c r="AW223" s="78"/>
      <c r="AX223" s="79"/>
      <c r="AY223" s="42"/>
      <c r="BD223" s="258" t="s">
        <v>9895</v>
      </c>
      <c r="CA223" s="39" t="s">
        <v>9753</v>
      </c>
    </row>
    <row r="224" spans="1:79" ht="15" customHeight="1">
      <c r="A224" s="40"/>
      <c r="B224" s="246"/>
      <c r="C224" s="102"/>
      <c r="D224" s="199"/>
      <c r="E224" s="200"/>
      <c r="F224" s="201"/>
      <c r="G224" s="157"/>
      <c r="H224" s="81"/>
      <c r="I224" s="166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91"/>
      <c r="X224" s="9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158"/>
      <c r="AM224" s="81"/>
      <c r="AN224" s="81"/>
      <c r="AO224" s="81"/>
      <c r="AP224" s="91"/>
      <c r="AQ224" s="81"/>
      <c r="AR224" s="81"/>
      <c r="AS224" s="81"/>
      <c r="AT224" s="81"/>
      <c r="AU224" s="81"/>
      <c r="AV224" s="81"/>
      <c r="AW224" s="81"/>
      <c r="AX224" s="82"/>
      <c r="AY224" s="42"/>
      <c r="BD224" s="191" t="s">
        <v>9896</v>
      </c>
    </row>
    <row r="225" spans="1:79" ht="15" customHeight="1">
      <c r="A225" s="40"/>
      <c r="B225" s="41"/>
      <c r="C225" s="41"/>
      <c r="D225" s="429"/>
      <c r="E225" s="429"/>
      <c r="F225" s="429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56"/>
      <c r="AP225" s="156"/>
      <c r="AQ225" s="156"/>
      <c r="AR225" s="101"/>
      <c r="AS225" s="101"/>
      <c r="AT225" s="101"/>
      <c r="AU225" s="101"/>
      <c r="AV225" s="101"/>
      <c r="AW225" s="101"/>
      <c r="AX225" s="101"/>
      <c r="AY225" s="42"/>
      <c r="BD225" s="191"/>
    </row>
    <row r="226" spans="1:79" ht="15" customHeight="1">
      <c r="A226" s="40"/>
      <c r="B226" s="700">
        <f>MAX(B$6:B224)+1</f>
        <v>13</v>
      </c>
      <c r="C226" s="701"/>
      <c r="D226" s="664" t="str">
        <f>IF(ISERROR(VLOOKUP(B226,ビュー一覧!$B$6:$T$100,8,FALSE)),"",VLOOKUP(B226,ビュー一覧!$B$6:$T$100,8,FALSE))</f>
        <v/>
      </c>
      <c r="E226" s="665"/>
      <c r="F226" s="665"/>
      <c r="G226" s="665"/>
      <c r="H226" s="665"/>
      <c r="I226" s="665"/>
      <c r="J226" s="665"/>
      <c r="K226" s="665"/>
      <c r="L226" s="665"/>
      <c r="M226" s="665"/>
      <c r="N226" s="702"/>
      <c r="O226" s="214" t="str">
        <f>IF(ISERROR(VLOOKUP(B226,ビュー一覧!$B$6:$T$100,19,FALSE)),"",VLOOKUP(B226,ビュー一覧!$B$6:$T$100,19,FALSE))</f>
        <v/>
      </c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6"/>
      <c r="AA226" s="666" t="str">
        <f>IF(ISERROR(VLOOKUP($B226,ビュー一覧!$B$6:$AE$100,30,FALSE)),"",VLOOKUP($B226,ビュー一覧!$B$6:$AE$100,30,FALSE))</f>
        <v/>
      </c>
      <c r="AB226" s="667"/>
      <c r="AC226" s="667"/>
      <c r="AD226" s="667"/>
      <c r="AE226" s="667"/>
      <c r="AF226" s="667"/>
      <c r="AG226" s="667"/>
      <c r="AH226" s="667"/>
      <c r="AI226" s="667"/>
      <c r="AJ226" s="667"/>
      <c r="AK226" s="667"/>
      <c r="AL226" s="667"/>
      <c r="AM226" s="667"/>
      <c r="AN226" s="667"/>
      <c r="AO226" s="667"/>
      <c r="AP226" s="667"/>
      <c r="AQ226" s="667"/>
      <c r="AR226" s="667"/>
      <c r="AS226" s="667"/>
      <c r="AT226" s="667"/>
      <c r="AU226" s="667"/>
      <c r="AV226" s="667"/>
      <c r="AW226" s="667"/>
      <c r="AX226" s="668"/>
      <c r="AY226" s="42"/>
      <c r="BD226" s="191" t="str">
        <f>IF($O226&lt;&gt;"","CREATE VIEW "&amp;SUBSTITUTE($O226,"UPK.","")&amp;" AS ","")</f>
        <v/>
      </c>
    </row>
    <row r="227" spans="1:79" ht="15" customHeight="1">
      <c r="A227" s="40"/>
      <c r="B227" s="130"/>
      <c r="C227" s="131"/>
      <c r="D227" s="669" t="s">
        <v>70</v>
      </c>
      <c r="E227" s="670"/>
      <c r="F227" s="671"/>
      <c r="G227" s="672" t="s">
        <v>92</v>
      </c>
      <c r="H227" s="673"/>
      <c r="I227" s="673"/>
      <c r="J227" s="673"/>
      <c r="K227" s="673"/>
      <c r="L227" s="673"/>
      <c r="M227" s="673"/>
      <c r="N227" s="673"/>
      <c r="O227" s="673"/>
      <c r="P227" s="673"/>
      <c r="Q227" s="673"/>
      <c r="R227" s="673"/>
      <c r="S227" s="673"/>
      <c r="T227" s="673"/>
      <c r="U227" s="673"/>
      <c r="V227" s="673"/>
      <c r="W227" s="673"/>
      <c r="X227" s="673"/>
      <c r="Y227" s="673"/>
      <c r="Z227" s="673"/>
      <c r="AA227" s="673"/>
      <c r="AB227" s="673"/>
      <c r="AC227" s="673"/>
      <c r="AD227" s="673"/>
      <c r="AE227" s="673"/>
      <c r="AF227" s="673"/>
      <c r="AG227" s="673"/>
      <c r="AH227" s="673"/>
      <c r="AI227" s="673"/>
      <c r="AJ227" s="673"/>
      <c r="AK227" s="674"/>
      <c r="AL227" s="675" t="s">
        <v>93</v>
      </c>
      <c r="AM227" s="673"/>
      <c r="AN227" s="673"/>
      <c r="AO227" s="673"/>
      <c r="AP227" s="673"/>
      <c r="AQ227" s="673"/>
      <c r="AR227" s="673"/>
      <c r="AS227" s="673"/>
      <c r="AT227" s="673"/>
      <c r="AU227" s="673"/>
      <c r="AV227" s="673"/>
      <c r="AW227" s="673"/>
      <c r="AX227" s="676"/>
      <c r="AY227" s="42"/>
      <c r="BD227" s="192"/>
    </row>
    <row r="228" spans="1:79" ht="15" customHeight="1">
      <c r="A228" s="40"/>
      <c r="B228" s="130"/>
      <c r="C228" s="131"/>
      <c r="D228" s="656"/>
      <c r="E228" s="657"/>
      <c r="F228" s="658"/>
      <c r="G228" s="164" t="s">
        <v>9897</v>
      </c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89"/>
      <c r="X228" s="89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08"/>
      <c r="AM228" s="132"/>
      <c r="AN228" s="132"/>
      <c r="AO228" s="132"/>
      <c r="AP228" s="133"/>
      <c r="AQ228" s="75"/>
      <c r="AR228" s="132"/>
      <c r="AS228" s="132"/>
      <c r="AT228" s="132"/>
      <c r="AU228" s="132"/>
      <c r="AV228" s="132"/>
      <c r="AW228" s="132"/>
      <c r="AX228" s="134"/>
      <c r="AY228" s="42"/>
      <c r="BD228" s="191" t="s">
        <v>9843</v>
      </c>
    </row>
    <row r="229" spans="1:79" ht="15" customHeight="1">
      <c r="A229" s="40"/>
      <c r="B229" s="130"/>
      <c r="C229" s="131"/>
      <c r="D229" s="677" t="s">
        <v>8612</v>
      </c>
      <c r="E229" s="678"/>
      <c r="F229" s="679"/>
      <c r="G229" s="164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41"/>
      <c r="X229" s="141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05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9"/>
      <c r="AY229" s="42"/>
      <c r="BD229" s="191" t="s">
        <v>9844</v>
      </c>
    </row>
    <row r="230" spans="1:79" ht="15" customHeight="1">
      <c r="A230" s="40"/>
      <c r="B230" s="130"/>
      <c r="C230" s="131"/>
      <c r="D230" s="179"/>
      <c r="E230" s="180"/>
      <c r="F230" s="181"/>
      <c r="G230" s="157"/>
      <c r="H230" s="166"/>
      <c r="I230" s="166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91"/>
      <c r="X230" s="9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1"/>
      <c r="AL230" s="158"/>
      <c r="AM230" s="81"/>
      <c r="AN230" s="81"/>
      <c r="AO230" s="81"/>
      <c r="AP230" s="81"/>
      <c r="AQ230" s="166"/>
      <c r="AR230" s="81"/>
      <c r="AS230" s="81"/>
      <c r="AT230" s="81"/>
      <c r="AU230" s="81"/>
      <c r="AV230" s="81"/>
      <c r="AW230" s="81"/>
      <c r="AX230" s="82"/>
      <c r="AY230" s="42"/>
      <c r="BD230" s="191" t="s">
        <v>9845</v>
      </c>
    </row>
    <row r="231" spans="1:79" ht="15" customHeight="1">
      <c r="A231" s="40"/>
      <c r="B231" s="130"/>
      <c r="C231" s="131"/>
      <c r="D231" s="669" t="s">
        <v>71</v>
      </c>
      <c r="E231" s="670"/>
      <c r="F231" s="671"/>
      <c r="G231" s="110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89"/>
      <c r="X231" s="89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183"/>
      <c r="AM231" s="75"/>
      <c r="AN231" s="75"/>
      <c r="AO231" s="75"/>
      <c r="AP231" s="75"/>
      <c r="AQ231" s="89"/>
      <c r="AR231" s="75"/>
      <c r="AS231" s="75"/>
      <c r="AT231" s="75"/>
      <c r="AU231" s="75"/>
      <c r="AV231" s="75"/>
      <c r="AW231" s="75"/>
      <c r="AX231" s="76"/>
      <c r="AY231" s="42"/>
      <c r="BD231" s="191" t="s">
        <v>9846</v>
      </c>
    </row>
    <row r="232" spans="1:79" ht="15" customHeight="1">
      <c r="A232" s="40"/>
      <c r="B232" s="130"/>
      <c r="C232" s="131"/>
      <c r="D232" s="179"/>
      <c r="E232" s="180"/>
      <c r="F232" s="181"/>
      <c r="G232" s="87"/>
      <c r="H232" s="689" t="s">
        <v>74</v>
      </c>
      <c r="I232" s="690"/>
      <c r="J232" s="691"/>
      <c r="K232" s="110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89"/>
      <c r="X232" s="89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186"/>
      <c r="AL232" s="105"/>
      <c r="AM232" s="78"/>
      <c r="AN232" s="78"/>
      <c r="AO232" s="90"/>
      <c r="AP232" s="90"/>
      <c r="AQ232" s="90"/>
      <c r="AR232" s="78"/>
      <c r="AS232" s="78"/>
      <c r="AT232" s="78"/>
      <c r="AU232" s="78"/>
      <c r="AV232" s="78"/>
      <c r="AW232" s="78"/>
      <c r="AX232" s="79"/>
      <c r="AY232" s="42"/>
      <c r="BD232" s="191" t="s">
        <v>9847</v>
      </c>
    </row>
    <row r="233" spans="1:79" ht="15" customHeight="1">
      <c r="A233" s="40"/>
      <c r="B233" s="130"/>
      <c r="C233" s="131"/>
      <c r="D233" s="179"/>
      <c r="E233" s="180"/>
      <c r="F233" s="181"/>
      <c r="G233" s="87"/>
      <c r="H233" s="656" t="s">
        <v>70</v>
      </c>
      <c r="I233" s="657"/>
      <c r="J233" s="658"/>
      <c r="K233" s="161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3"/>
      <c r="X233" s="133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86"/>
      <c r="AL233" s="77"/>
      <c r="AM233" s="78"/>
      <c r="AN233" s="78"/>
      <c r="AO233" s="90"/>
      <c r="AP233" s="90"/>
      <c r="AQ233" s="90"/>
      <c r="AR233" s="78"/>
      <c r="AS233" s="78"/>
      <c r="AT233" s="78"/>
      <c r="AU233" s="78"/>
      <c r="AV233" s="78"/>
      <c r="AW233" s="78"/>
      <c r="AX233" s="79"/>
      <c r="AY233" s="42"/>
      <c r="BD233" s="191" t="s">
        <v>9848</v>
      </c>
    </row>
    <row r="234" spans="1:79" ht="15" customHeight="1">
      <c r="A234" s="40"/>
      <c r="B234" s="130"/>
      <c r="C234" s="131"/>
      <c r="D234" s="179"/>
      <c r="E234" s="180"/>
      <c r="F234" s="181"/>
      <c r="G234" s="87"/>
      <c r="H234" s="179"/>
      <c r="I234" s="180"/>
      <c r="J234" s="181"/>
      <c r="K234" s="87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90"/>
      <c r="X234" s="90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186"/>
      <c r="AL234" s="77"/>
      <c r="AM234" s="78"/>
      <c r="AN234" s="78"/>
      <c r="AO234" s="90"/>
      <c r="AP234" s="90"/>
      <c r="AQ234" s="90"/>
      <c r="AR234" s="78"/>
      <c r="AS234" s="78"/>
      <c r="AT234" s="78"/>
      <c r="AU234" s="78"/>
      <c r="AV234" s="78"/>
      <c r="AW234" s="78"/>
      <c r="AX234" s="79"/>
      <c r="AY234" s="42"/>
      <c r="BD234" s="191" t="s">
        <v>9849</v>
      </c>
    </row>
    <row r="235" spans="1:79">
      <c r="A235" s="40"/>
      <c r="B235" s="130"/>
      <c r="C235" s="131"/>
      <c r="D235" s="179"/>
      <c r="E235" s="180"/>
      <c r="F235" s="181"/>
      <c r="G235" s="87"/>
      <c r="H235" s="659" t="s">
        <v>71</v>
      </c>
      <c r="I235" s="660"/>
      <c r="J235" s="661"/>
      <c r="K235" s="104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90"/>
      <c r="X235" s="90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186"/>
      <c r="AL235" s="105"/>
      <c r="AM235" s="78"/>
      <c r="AN235" s="78"/>
      <c r="AO235" s="90"/>
      <c r="AP235" s="90"/>
      <c r="AQ235" s="90"/>
      <c r="AR235" s="78"/>
      <c r="AS235" s="78"/>
      <c r="AT235" s="78"/>
      <c r="AU235" s="78"/>
      <c r="AV235" s="78"/>
      <c r="AW235" s="78"/>
      <c r="AX235" s="79"/>
      <c r="AY235" s="185"/>
      <c r="BD235" s="191" t="s">
        <v>9850</v>
      </c>
      <c r="BZ235" s="160"/>
      <c r="CA235" s="160"/>
    </row>
    <row r="236" spans="1:79" ht="15" customHeight="1">
      <c r="A236" s="40"/>
      <c r="B236" s="130"/>
      <c r="C236" s="131"/>
      <c r="D236" s="179"/>
      <c r="E236" s="180"/>
      <c r="F236" s="181"/>
      <c r="G236" s="87"/>
      <c r="H236" s="179"/>
      <c r="I236" s="180"/>
      <c r="J236" s="181"/>
      <c r="K236" s="104"/>
      <c r="L236" s="109"/>
      <c r="M236" s="689" t="s">
        <v>74</v>
      </c>
      <c r="N236" s="690"/>
      <c r="O236" s="691"/>
      <c r="P236" s="110"/>
      <c r="Q236" s="75"/>
      <c r="R236" s="75"/>
      <c r="S236" s="75"/>
      <c r="T236" s="75"/>
      <c r="U236" s="75"/>
      <c r="V236" s="75"/>
      <c r="W236" s="75"/>
      <c r="X236" s="89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6"/>
      <c r="AJ236" s="78"/>
      <c r="AK236" s="186"/>
      <c r="AL236" s="105"/>
      <c r="AM236" s="78"/>
      <c r="AN236" s="78"/>
      <c r="AO236" s="90"/>
      <c r="AP236" s="90"/>
      <c r="AQ236" s="90"/>
      <c r="AR236" s="78"/>
      <c r="AS236" s="78"/>
      <c r="AT236" s="78"/>
      <c r="AU236" s="78"/>
      <c r="AV236" s="78"/>
      <c r="AW236" s="78"/>
      <c r="AX236" s="79"/>
      <c r="AY236" s="185"/>
      <c r="BD236" s="191" t="s">
        <v>9851</v>
      </c>
    </row>
    <row r="237" spans="1:79" ht="15" customHeight="1">
      <c r="A237" s="40"/>
      <c r="B237" s="130"/>
      <c r="C237" s="131"/>
      <c r="D237" s="179"/>
      <c r="E237" s="180"/>
      <c r="F237" s="181"/>
      <c r="G237" s="87"/>
      <c r="H237" s="179"/>
      <c r="I237" s="180"/>
      <c r="J237" s="181"/>
      <c r="K237" s="104"/>
      <c r="L237" s="109"/>
      <c r="M237" s="179"/>
      <c r="N237" s="180"/>
      <c r="O237" s="181"/>
      <c r="P237" s="104"/>
      <c r="Q237" s="78"/>
      <c r="R237" s="78"/>
      <c r="S237" s="78"/>
      <c r="T237" s="78"/>
      <c r="U237" s="78"/>
      <c r="V237" s="78"/>
      <c r="W237" s="90"/>
      <c r="X237" s="90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9"/>
      <c r="AJ237" s="78"/>
      <c r="AK237" s="186"/>
      <c r="AL237" s="105"/>
      <c r="AM237" s="78"/>
      <c r="AN237" s="78"/>
      <c r="AO237" s="90"/>
      <c r="AP237" s="90"/>
      <c r="AQ237" s="90"/>
      <c r="AR237" s="78"/>
      <c r="AS237" s="78"/>
      <c r="AT237" s="78"/>
      <c r="AU237" s="78"/>
      <c r="AV237" s="78"/>
      <c r="AW237" s="78"/>
      <c r="AX237" s="79"/>
      <c r="AY237" s="185"/>
      <c r="BD237" s="191" t="s">
        <v>9852</v>
      </c>
      <c r="BZ237" s="160"/>
      <c r="CA237" s="160"/>
    </row>
    <row r="238" spans="1:79" ht="15" customHeight="1">
      <c r="A238" s="40"/>
      <c r="B238" s="130"/>
      <c r="C238" s="131"/>
      <c r="D238" s="179"/>
      <c r="E238" s="180"/>
      <c r="F238" s="181"/>
      <c r="G238" s="87"/>
      <c r="H238" s="179"/>
      <c r="I238" s="180"/>
      <c r="J238" s="181"/>
      <c r="K238" s="104"/>
      <c r="L238" s="109"/>
      <c r="M238" s="179"/>
      <c r="N238" s="180"/>
      <c r="O238" s="181"/>
      <c r="P238" s="104"/>
      <c r="Q238" s="78"/>
      <c r="R238" s="78"/>
      <c r="S238" s="78"/>
      <c r="T238" s="78"/>
      <c r="U238" s="78"/>
      <c r="V238" s="78"/>
      <c r="W238" s="90"/>
      <c r="X238" s="90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9"/>
      <c r="AJ238" s="78"/>
      <c r="AK238" s="186"/>
      <c r="AL238" s="105"/>
      <c r="AM238" s="78"/>
      <c r="AN238" s="78"/>
      <c r="AO238" s="90"/>
      <c r="AP238" s="90"/>
      <c r="AQ238" s="90"/>
      <c r="AR238" s="78"/>
      <c r="AS238" s="78"/>
      <c r="AT238" s="78"/>
      <c r="AU238" s="78"/>
      <c r="AV238" s="78"/>
      <c r="AW238" s="78"/>
      <c r="AX238" s="79"/>
      <c r="AY238" s="185"/>
      <c r="BD238" s="191" t="s">
        <v>9853</v>
      </c>
      <c r="BZ238" s="160"/>
      <c r="CA238" s="160"/>
    </row>
    <row r="239" spans="1:79" ht="15" customHeight="1">
      <c r="A239" s="40"/>
      <c r="B239" s="130"/>
      <c r="C239" s="131"/>
      <c r="D239" s="179"/>
      <c r="E239" s="180"/>
      <c r="F239" s="181"/>
      <c r="G239" s="87"/>
      <c r="H239" s="179"/>
      <c r="I239" s="180"/>
      <c r="J239" s="181"/>
      <c r="K239" s="104"/>
      <c r="L239" s="109"/>
      <c r="M239" s="680" t="s">
        <v>72</v>
      </c>
      <c r="N239" s="681"/>
      <c r="O239" s="682"/>
      <c r="P239" s="157"/>
      <c r="Q239" s="81"/>
      <c r="R239" s="81"/>
      <c r="S239" s="81"/>
      <c r="T239" s="81"/>
      <c r="U239" s="81"/>
      <c r="V239" s="81"/>
      <c r="W239" s="91"/>
      <c r="X239" s="9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2"/>
      <c r="AJ239" s="78"/>
      <c r="AK239" s="186"/>
      <c r="AL239" s="105"/>
      <c r="AM239" s="78"/>
      <c r="AN239" s="78"/>
      <c r="AO239" s="90"/>
      <c r="AP239" s="90"/>
      <c r="AQ239" s="90"/>
      <c r="AR239" s="78"/>
      <c r="AS239" s="78"/>
      <c r="AT239" s="78"/>
      <c r="AU239" s="78"/>
      <c r="AV239" s="78"/>
      <c r="AW239" s="78"/>
      <c r="AX239" s="79"/>
      <c r="AY239" s="185"/>
      <c r="BD239" s="191" t="s">
        <v>9854</v>
      </c>
      <c r="BZ239" s="160"/>
      <c r="CA239" s="160"/>
    </row>
    <row r="240" spans="1:79" ht="15" customHeight="1">
      <c r="A240" s="40"/>
      <c r="B240" s="130"/>
      <c r="C240" s="131"/>
      <c r="D240" s="179"/>
      <c r="E240" s="180"/>
      <c r="F240" s="181"/>
      <c r="G240" s="87"/>
      <c r="H240" s="179"/>
      <c r="I240" s="180"/>
      <c r="J240" s="181"/>
      <c r="K240" s="104"/>
      <c r="L240" s="109"/>
      <c r="M240" s="109"/>
      <c r="N240" s="78"/>
      <c r="O240" s="78"/>
      <c r="P240" s="164"/>
      <c r="Q240" s="132"/>
      <c r="R240" s="132"/>
      <c r="S240" s="132"/>
      <c r="T240" s="132"/>
      <c r="U240" s="132"/>
      <c r="V240" s="132"/>
      <c r="W240" s="133"/>
      <c r="X240" s="133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78"/>
      <c r="AK240" s="186"/>
      <c r="AL240" s="77"/>
      <c r="AM240" s="78"/>
      <c r="AN240" s="78"/>
      <c r="AO240" s="90"/>
      <c r="AP240" s="90"/>
      <c r="AQ240" s="90"/>
      <c r="AR240" s="78"/>
      <c r="AS240" s="78"/>
      <c r="AT240" s="78"/>
      <c r="AU240" s="78"/>
      <c r="AV240" s="78"/>
      <c r="AW240" s="78"/>
      <c r="AX240" s="79"/>
      <c r="AY240" s="185"/>
      <c r="BD240" s="191" t="s">
        <v>9855</v>
      </c>
      <c r="BZ240" s="160"/>
      <c r="CA240" s="160"/>
    </row>
    <row r="241" spans="1:79" ht="15" customHeight="1">
      <c r="A241" s="40"/>
      <c r="B241" s="130"/>
      <c r="C241" s="131"/>
      <c r="D241" s="179"/>
      <c r="E241" s="180"/>
      <c r="F241" s="181"/>
      <c r="G241" s="87"/>
      <c r="H241" s="179"/>
      <c r="I241" s="180"/>
      <c r="J241" s="181"/>
      <c r="K241" s="104"/>
      <c r="L241" s="109"/>
      <c r="M241" s="689" t="s">
        <v>74</v>
      </c>
      <c r="N241" s="690"/>
      <c r="O241" s="691"/>
      <c r="P241" s="110"/>
      <c r="Q241" s="75"/>
      <c r="R241" s="75"/>
      <c r="S241" s="75"/>
      <c r="T241" s="75"/>
      <c r="U241" s="75"/>
      <c r="V241" s="75"/>
      <c r="W241" s="75"/>
      <c r="X241" s="89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6"/>
      <c r="AJ241" s="78"/>
      <c r="AK241" s="186"/>
      <c r="AL241" s="105"/>
      <c r="AM241" s="78"/>
      <c r="AN241" s="78"/>
      <c r="AO241" s="90"/>
      <c r="AP241" s="90"/>
      <c r="AQ241" s="90"/>
      <c r="AR241" s="78"/>
      <c r="AS241" s="78"/>
      <c r="AT241" s="78"/>
      <c r="AU241" s="78"/>
      <c r="AV241" s="78"/>
      <c r="AW241" s="78"/>
      <c r="AX241" s="79"/>
      <c r="AY241" s="185"/>
      <c r="BD241" s="191" t="s">
        <v>9856</v>
      </c>
      <c r="BZ241" s="160"/>
      <c r="CA241" s="160"/>
    </row>
    <row r="242" spans="1:79" ht="15" customHeight="1">
      <c r="A242" s="40"/>
      <c r="B242" s="130"/>
      <c r="C242" s="131"/>
      <c r="D242" s="179"/>
      <c r="E242" s="180"/>
      <c r="F242" s="181"/>
      <c r="G242" s="87"/>
      <c r="H242" s="179"/>
      <c r="I242" s="180"/>
      <c r="J242" s="181"/>
      <c r="K242" s="104"/>
      <c r="L242" s="109"/>
      <c r="M242" s="179"/>
      <c r="N242" s="180"/>
      <c r="O242" s="181"/>
      <c r="P242" s="104"/>
      <c r="Q242" s="78"/>
      <c r="R242" s="78"/>
      <c r="S242" s="78"/>
      <c r="T242" s="78"/>
      <c r="U242" s="78"/>
      <c r="V242" s="78"/>
      <c r="W242" s="90"/>
      <c r="X242" s="90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9"/>
      <c r="AJ242" s="78"/>
      <c r="AK242" s="186"/>
      <c r="AL242" s="105"/>
      <c r="AM242" s="78"/>
      <c r="AN242" s="78"/>
      <c r="AO242" s="90"/>
      <c r="AP242" s="90"/>
      <c r="AQ242" s="90"/>
      <c r="AR242" s="78"/>
      <c r="AS242" s="78"/>
      <c r="AT242" s="78"/>
      <c r="AU242" s="78"/>
      <c r="AV242" s="78"/>
      <c r="AW242" s="78"/>
      <c r="AX242" s="79"/>
      <c r="AY242" s="185"/>
      <c r="BD242" s="191" t="s">
        <v>9857</v>
      </c>
    </row>
    <row r="243" spans="1:79" ht="15" customHeight="1">
      <c r="A243" s="40"/>
      <c r="B243" s="130"/>
      <c r="C243" s="131"/>
      <c r="D243" s="179"/>
      <c r="E243" s="180"/>
      <c r="F243" s="181"/>
      <c r="G243" s="87"/>
      <c r="H243" s="179"/>
      <c r="I243" s="180"/>
      <c r="J243" s="181"/>
      <c r="K243" s="104"/>
      <c r="L243" s="109"/>
      <c r="M243" s="179"/>
      <c r="N243" s="180"/>
      <c r="O243" s="181"/>
      <c r="P243" s="104"/>
      <c r="Q243" s="78"/>
      <c r="R243" s="78"/>
      <c r="S243" s="78"/>
      <c r="T243" s="78"/>
      <c r="U243" s="78"/>
      <c r="V243" s="78"/>
      <c r="W243" s="90"/>
      <c r="X243" s="90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9"/>
      <c r="AJ243" s="78"/>
      <c r="AK243" s="186"/>
      <c r="AL243" s="105"/>
      <c r="AM243" s="78"/>
      <c r="AN243" s="78"/>
      <c r="AO243" s="90"/>
      <c r="AP243" s="90"/>
      <c r="AQ243" s="90"/>
      <c r="AR243" s="78"/>
      <c r="AS243" s="78"/>
      <c r="AT243" s="78"/>
      <c r="AU243" s="78"/>
      <c r="AV243" s="78"/>
      <c r="AW243" s="78"/>
      <c r="AX243" s="79"/>
      <c r="AY243" s="185"/>
      <c r="BD243" s="191" t="s">
        <v>9858</v>
      </c>
    </row>
    <row r="244" spans="1:79">
      <c r="A244" s="40"/>
      <c r="B244" s="130"/>
      <c r="C244" s="131"/>
      <c r="D244" s="179"/>
      <c r="E244" s="180"/>
      <c r="F244" s="181"/>
      <c r="G244" s="87"/>
      <c r="H244" s="179"/>
      <c r="I244" s="180"/>
      <c r="J244" s="181"/>
      <c r="K244" s="104"/>
      <c r="L244" s="109"/>
      <c r="M244" s="680" t="s">
        <v>72</v>
      </c>
      <c r="N244" s="681"/>
      <c r="O244" s="682"/>
      <c r="P244" s="157"/>
      <c r="Q244" s="81"/>
      <c r="R244" s="81"/>
      <c r="S244" s="81"/>
      <c r="T244" s="81"/>
      <c r="U244" s="81"/>
      <c r="V244" s="81"/>
      <c r="W244" s="91"/>
      <c r="X244" s="9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2"/>
      <c r="AJ244" s="78"/>
      <c r="AK244" s="186"/>
      <c r="AL244" s="105"/>
      <c r="AM244" s="78"/>
      <c r="AN244" s="78"/>
      <c r="AO244" s="90"/>
      <c r="AP244" s="90"/>
      <c r="AQ244" s="90"/>
      <c r="AR244" s="78"/>
      <c r="AS244" s="78"/>
      <c r="AT244" s="78"/>
      <c r="AU244" s="78"/>
      <c r="AV244" s="78"/>
      <c r="AW244" s="78"/>
      <c r="AX244" s="79"/>
      <c r="AY244" s="185"/>
      <c r="BD244" s="191" t="s">
        <v>9859</v>
      </c>
      <c r="BZ244" s="160"/>
      <c r="CA244" s="160"/>
    </row>
    <row r="245" spans="1:79" ht="15" customHeight="1">
      <c r="A245" s="40"/>
      <c r="B245" s="130"/>
      <c r="C245" s="131"/>
      <c r="D245" s="179"/>
      <c r="E245" s="180"/>
      <c r="F245" s="181"/>
      <c r="G245" s="87"/>
      <c r="H245" s="179"/>
      <c r="I245" s="180"/>
      <c r="J245" s="181"/>
      <c r="K245" s="104"/>
      <c r="L245" s="109"/>
      <c r="M245" s="109"/>
      <c r="N245" s="78"/>
      <c r="O245" s="78"/>
      <c r="P245" s="109"/>
      <c r="Q245" s="78"/>
      <c r="R245" s="78"/>
      <c r="S245" s="78"/>
      <c r="T245" s="78"/>
      <c r="U245" s="78"/>
      <c r="V245" s="78"/>
      <c r="W245" s="90"/>
      <c r="X245" s="90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186"/>
      <c r="AL245" s="77"/>
      <c r="AM245" s="78"/>
      <c r="AN245" s="78"/>
      <c r="AO245" s="90"/>
      <c r="AP245" s="90"/>
      <c r="AQ245" s="90"/>
      <c r="AR245" s="78"/>
      <c r="AS245" s="78"/>
      <c r="AT245" s="78"/>
      <c r="AU245" s="78"/>
      <c r="AV245" s="78"/>
      <c r="AW245" s="78"/>
      <c r="AX245" s="79"/>
      <c r="AY245" s="185"/>
      <c r="BD245" s="191" t="s">
        <v>9860</v>
      </c>
    </row>
    <row r="246" spans="1:79" ht="15" customHeight="1">
      <c r="A246" s="40"/>
      <c r="B246" s="130"/>
      <c r="C246" s="131"/>
      <c r="D246" s="179"/>
      <c r="E246" s="180"/>
      <c r="F246" s="181"/>
      <c r="G246" s="87"/>
      <c r="H246" s="680" t="s">
        <v>72</v>
      </c>
      <c r="I246" s="681"/>
      <c r="J246" s="682"/>
      <c r="K246" s="157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91"/>
      <c r="X246" s="9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/>
      <c r="AK246" s="186"/>
      <c r="AL246" s="105"/>
      <c r="AM246" s="78"/>
      <c r="AN246" s="78"/>
      <c r="AO246" s="90"/>
      <c r="AP246" s="90"/>
      <c r="AQ246" s="90"/>
      <c r="AR246" s="78"/>
      <c r="AS246" s="78"/>
      <c r="AT246" s="78"/>
      <c r="AU246" s="78"/>
      <c r="AV246" s="78"/>
      <c r="AW246" s="78"/>
      <c r="AX246" s="79"/>
      <c r="AY246" s="185"/>
      <c r="BD246" s="191" t="s">
        <v>9861</v>
      </c>
      <c r="BZ246" s="160"/>
      <c r="CA246" s="160"/>
    </row>
    <row r="247" spans="1:79" ht="15" customHeight="1">
      <c r="A247" s="40"/>
      <c r="B247" s="130"/>
      <c r="C247" s="131"/>
      <c r="D247" s="179"/>
      <c r="E247" s="180"/>
      <c r="F247" s="181"/>
      <c r="G247" s="87"/>
      <c r="H247" s="109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90"/>
      <c r="X247" s="90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132"/>
      <c r="AL247" s="182"/>
      <c r="AM247" s="132"/>
      <c r="AN247" s="132"/>
      <c r="AO247" s="132"/>
      <c r="AP247" s="132"/>
      <c r="AQ247" s="133"/>
      <c r="AR247" s="132"/>
      <c r="AS247" s="132"/>
      <c r="AT247" s="132"/>
      <c r="AU247" s="132"/>
      <c r="AV247" s="132"/>
      <c r="AW247" s="132"/>
      <c r="AX247" s="134"/>
      <c r="AY247" s="185"/>
      <c r="BD247" s="191" t="s">
        <v>9862</v>
      </c>
      <c r="BZ247" s="160"/>
      <c r="CA247" s="160"/>
    </row>
    <row r="248" spans="1:79" ht="15" customHeight="1">
      <c r="A248" s="40"/>
      <c r="B248" s="246"/>
      <c r="C248" s="102"/>
      <c r="D248" s="680" t="s">
        <v>72</v>
      </c>
      <c r="E248" s="681"/>
      <c r="F248" s="682"/>
      <c r="G248" s="88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91"/>
      <c r="X248" s="9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184"/>
      <c r="AM248" s="81"/>
      <c r="AN248" s="81"/>
      <c r="AO248" s="81"/>
      <c r="AP248" s="81"/>
      <c r="AQ248" s="91"/>
      <c r="AR248" s="81"/>
      <c r="AS248" s="81"/>
      <c r="AT248" s="81"/>
      <c r="AU248" s="81"/>
      <c r="AV248" s="81"/>
      <c r="AW248" s="81"/>
      <c r="AX248" s="82"/>
      <c r="AY248" s="185"/>
      <c r="BD248" s="191" t="s">
        <v>9134</v>
      </c>
      <c r="BZ248" s="160"/>
      <c r="CA248" s="160"/>
    </row>
    <row r="249" spans="1:79" ht="15" customHeight="1">
      <c r="A249" s="40"/>
      <c r="B249" s="41"/>
      <c r="C249" s="41"/>
      <c r="D249" s="429"/>
      <c r="E249" s="429"/>
      <c r="F249" s="429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56"/>
      <c r="AP249" s="156"/>
      <c r="AQ249" s="156"/>
      <c r="AR249" s="101"/>
      <c r="AS249" s="101"/>
      <c r="AT249" s="101"/>
      <c r="AU249" s="101"/>
      <c r="AV249" s="101"/>
      <c r="AW249" s="101"/>
      <c r="AX249" s="101"/>
      <c r="AY249" s="42"/>
      <c r="BD249" s="191"/>
    </row>
    <row r="250" spans="1:79" ht="15" customHeight="1">
      <c r="A250" s="40"/>
      <c r="B250" s="700">
        <f>MAX(B$6:B248)+1</f>
        <v>14</v>
      </c>
      <c r="C250" s="701"/>
      <c r="D250" s="664" t="str">
        <f>IF(ISERROR(VLOOKUP(B250,ビュー一覧!$B$6:$T$100,8,FALSE)),"",VLOOKUP(B250,ビュー一覧!$B$6:$T$100,8,FALSE))</f>
        <v/>
      </c>
      <c r="E250" s="665"/>
      <c r="F250" s="665"/>
      <c r="G250" s="665"/>
      <c r="H250" s="665"/>
      <c r="I250" s="665"/>
      <c r="J250" s="665"/>
      <c r="K250" s="665"/>
      <c r="L250" s="665"/>
      <c r="M250" s="665"/>
      <c r="N250" s="702"/>
      <c r="O250" s="214" t="str">
        <f>IF(ISERROR(VLOOKUP(B250,ビュー一覧!$B$6:$T$100,19,FALSE)),"",VLOOKUP(B250,ビュー一覧!$B$6:$T$100,19,FALSE))</f>
        <v/>
      </c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6"/>
      <c r="AA250" s="666" t="str">
        <f>IF(ISERROR(VLOOKUP($B250,ビュー一覧!$B$6:$AE$100,30,FALSE)),"",VLOOKUP($B250,ビュー一覧!$B$6:$AE$100,30,FALSE))</f>
        <v/>
      </c>
      <c r="AB250" s="667"/>
      <c r="AC250" s="667"/>
      <c r="AD250" s="667"/>
      <c r="AE250" s="667"/>
      <c r="AF250" s="667"/>
      <c r="AG250" s="667"/>
      <c r="AH250" s="667"/>
      <c r="AI250" s="667"/>
      <c r="AJ250" s="667"/>
      <c r="AK250" s="667"/>
      <c r="AL250" s="667"/>
      <c r="AM250" s="667"/>
      <c r="AN250" s="667"/>
      <c r="AO250" s="667"/>
      <c r="AP250" s="667"/>
      <c r="AQ250" s="667"/>
      <c r="AR250" s="667"/>
      <c r="AS250" s="667"/>
      <c r="AT250" s="667"/>
      <c r="AU250" s="667"/>
      <c r="AV250" s="667"/>
      <c r="AW250" s="667"/>
      <c r="AX250" s="668"/>
      <c r="AY250" s="42"/>
      <c r="BD250" s="191" t="str">
        <f>IF($O250&lt;&gt;"","CREATE VIEW "&amp;SUBSTITUTE($O250,"UPK.","")&amp;" AS ","")</f>
        <v/>
      </c>
    </row>
    <row r="251" spans="1:79" ht="15" customHeight="1">
      <c r="A251" s="40"/>
      <c r="B251" s="130"/>
      <c r="C251" s="131"/>
      <c r="D251" s="669" t="s">
        <v>70</v>
      </c>
      <c r="E251" s="670"/>
      <c r="F251" s="671"/>
      <c r="G251" s="672" t="s">
        <v>92</v>
      </c>
      <c r="H251" s="673"/>
      <c r="I251" s="673"/>
      <c r="J251" s="673"/>
      <c r="K251" s="673"/>
      <c r="L251" s="673"/>
      <c r="M251" s="673"/>
      <c r="N251" s="673"/>
      <c r="O251" s="673"/>
      <c r="P251" s="673"/>
      <c r="Q251" s="673"/>
      <c r="R251" s="673"/>
      <c r="S251" s="673"/>
      <c r="T251" s="673"/>
      <c r="U251" s="673"/>
      <c r="V251" s="673"/>
      <c r="W251" s="673"/>
      <c r="X251" s="673"/>
      <c r="Y251" s="673"/>
      <c r="Z251" s="673"/>
      <c r="AA251" s="673"/>
      <c r="AB251" s="673"/>
      <c r="AC251" s="673"/>
      <c r="AD251" s="673"/>
      <c r="AE251" s="673"/>
      <c r="AF251" s="673"/>
      <c r="AG251" s="673"/>
      <c r="AH251" s="673"/>
      <c r="AI251" s="673"/>
      <c r="AJ251" s="673"/>
      <c r="AK251" s="674"/>
      <c r="AL251" s="675" t="s">
        <v>93</v>
      </c>
      <c r="AM251" s="673"/>
      <c r="AN251" s="673"/>
      <c r="AO251" s="673"/>
      <c r="AP251" s="673"/>
      <c r="AQ251" s="673"/>
      <c r="AR251" s="673"/>
      <c r="AS251" s="673"/>
      <c r="AT251" s="673"/>
      <c r="AU251" s="673"/>
      <c r="AV251" s="673"/>
      <c r="AW251" s="673"/>
      <c r="AX251" s="676"/>
      <c r="AY251" s="42"/>
      <c r="BD251" s="192"/>
    </row>
    <row r="252" spans="1:79" ht="15" customHeight="1">
      <c r="A252" s="40"/>
      <c r="B252" s="130"/>
      <c r="C252" s="131"/>
      <c r="D252" s="656"/>
      <c r="E252" s="657"/>
      <c r="F252" s="658"/>
      <c r="G252" s="164" t="s">
        <v>9897</v>
      </c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89"/>
      <c r="X252" s="89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08"/>
      <c r="AM252" s="132"/>
      <c r="AN252" s="132"/>
      <c r="AO252" s="132"/>
      <c r="AP252" s="133"/>
      <c r="AQ252" s="75"/>
      <c r="AR252" s="132"/>
      <c r="AS252" s="132"/>
      <c r="AT252" s="132"/>
      <c r="AU252" s="132"/>
      <c r="AV252" s="132"/>
      <c r="AW252" s="132"/>
      <c r="AX252" s="134"/>
      <c r="AY252" s="42"/>
      <c r="BD252" s="191" t="s">
        <v>13183</v>
      </c>
    </row>
    <row r="253" spans="1:79" ht="15" customHeight="1">
      <c r="A253" s="40"/>
      <c r="B253" s="130"/>
      <c r="C253" s="131"/>
      <c r="D253" s="677" t="s">
        <v>8612</v>
      </c>
      <c r="E253" s="678"/>
      <c r="F253" s="679"/>
      <c r="G253" s="164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41"/>
      <c r="X253" s="141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05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9"/>
      <c r="AY253" s="42"/>
      <c r="BD253" s="39" t="s">
        <v>13184</v>
      </c>
    </row>
    <row r="254" spans="1:79" ht="15" customHeight="1">
      <c r="A254" s="40"/>
      <c r="B254" s="130"/>
      <c r="C254" s="131"/>
      <c r="D254" s="179"/>
      <c r="E254" s="180"/>
      <c r="F254" s="181"/>
      <c r="G254" s="157"/>
      <c r="H254" s="166"/>
      <c r="I254" s="166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91"/>
      <c r="X254" s="9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  <c r="AI254" s="81"/>
      <c r="AJ254" s="81"/>
      <c r="AK254" s="81"/>
      <c r="AL254" s="158"/>
      <c r="AM254" s="81"/>
      <c r="AN254" s="81"/>
      <c r="AO254" s="81"/>
      <c r="AP254" s="81"/>
      <c r="AQ254" s="166"/>
      <c r="AR254" s="81"/>
      <c r="AS254" s="81"/>
      <c r="AT254" s="81"/>
      <c r="AU254" s="81"/>
      <c r="AV254" s="81"/>
      <c r="AW254" s="81"/>
      <c r="AX254" s="82"/>
      <c r="AY254" s="42"/>
      <c r="BD254" s="191" t="s">
        <v>13170</v>
      </c>
    </row>
    <row r="255" spans="1:79" ht="15" customHeight="1">
      <c r="A255" s="40"/>
      <c r="B255" s="130"/>
      <c r="C255" s="131"/>
      <c r="D255" s="669" t="s">
        <v>71</v>
      </c>
      <c r="E255" s="670"/>
      <c r="F255" s="671"/>
      <c r="G255" s="110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89"/>
      <c r="X255" s="89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183"/>
      <c r="AM255" s="75"/>
      <c r="AN255" s="75"/>
      <c r="AO255" s="75"/>
      <c r="AP255" s="75"/>
      <c r="AQ255" s="89"/>
      <c r="AR255" s="75"/>
      <c r="AS255" s="75"/>
      <c r="AT255" s="75"/>
      <c r="AU255" s="75"/>
      <c r="AV255" s="75"/>
      <c r="AW255" s="75"/>
      <c r="AX255" s="76"/>
      <c r="AY255" s="42"/>
      <c r="BD255" s="191" t="s">
        <v>13171</v>
      </c>
    </row>
    <row r="256" spans="1:79" ht="15" customHeight="1">
      <c r="A256" s="40"/>
      <c r="B256" s="130"/>
      <c r="C256" s="131"/>
      <c r="D256" s="179"/>
      <c r="E256" s="180"/>
      <c r="F256" s="181"/>
      <c r="G256" s="87"/>
      <c r="H256" s="689" t="s">
        <v>74</v>
      </c>
      <c r="I256" s="690"/>
      <c r="J256" s="691"/>
      <c r="K256" s="110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89"/>
      <c r="X256" s="89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186"/>
      <c r="AL256" s="105"/>
      <c r="AM256" s="78"/>
      <c r="AN256" s="78"/>
      <c r="AO256" s="90"/>
      <c r="AP256" s="90"/>
      <c r="AQ256" s="90"/>
      <c r="AR256" s="78"/>
      <c r="AS256" s="78"/>
      <c r="AT256" s="78"/>
      <c r="AU256" s="78"/>
      <c r="AV256" s="78"/>
      <c r="AW256" s="78"/>
      <c r="AX256" s="79"/>
      <c r="AY256" s="42"/>
      <c r="BD256" s="191" t="s">
        <v>13172</v>
      </c>
    </row>
    <row r="257" spans="1:79" ht="15" customHeight="1">
      <c r="A257" s="40"/>
      <c r="B257" s="130"/>
      <c r="C257" s="131"/>
      <c r="D257" s="179"/>
      <c r="E257" s="180"/>
      <c r="F257" s="181"/>
      <c r="G257" s="87"/>
      <c r="H257" s="656" t="s">
        <v>70</v>
      </c>
      <c r="I257" s="657"/>
      <c r="J257" s="658"/>
      <c r="K257" s="161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3"/>
      <c r="X257" s="133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86"/>
      <c r="AL257" s="77"/>
      <c r="AM257" s="78"/>
      <c r="AN257" s="78"/>
      <c r="AO257" s="90"/>
      <c r="AP257" s="90"/>
      <c r="AQ257" s="90"/>
      <c r="AR257" s="78"/>
      <c r="AS257" s="78"/>
      <c r="AT257" s="78"/>
      <c r="AU257" s="78"/>
      <c r="AV257" s="78"/>
      <c r="AW257" s="78"/>
      <c r="AX257" s="79"/>
      <c r="AY257" s="42"/>
      <c r="BD257" s="191" t="s">
        <v>13173</v>
      </c>
    </row>
    <row r="258" spans="1:79" ht="15" customHeight="1">
      <c r="A258" s="40"/>
      <c r="B258" s="130"/>
      <c r="C258" s="131"/>
      <c r="D258" s="179"/>
      <c r="E258" s="180"/>
      <c r="F258" s="181"/>
      <c r="G258" s="87"/>
      <c r="H258" s="179"/>
      <c r="I258" s="180"/>
      <c r="J258" s="181"/>
      <c r="K258" s="87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90"/>
      <c r="X258" s="90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186"/>
      <c r="AL258" s="77"/>
      <c r="AM258" s="78"/>
      <c r="AN258" s="78"/>
      <c r="AO258" s="90"/>
      <c r="AP258" s="90"/>
      <c r="AQ258" s="90"/>
      <c r="AR258" s="78"/>
      <c r="AS258" s="78"/>
      <c r="AT258" s="78"/>
      <c r="AU258" s="78"/>
      <c r="AV258" s="78"/>
      <c r="AW258" s="78"/>
      <c r="AX258" s="79"/>
      <c r="AY258" s="42"/>
      <c r="BD258" s="191" t="s">
        <v>13174</v>
      </c>
    </row>
    <row r="259" spans="1:79">
      <c r="A259" s="40"/>
      <c r="B259" s="130"/>
      <c r="C259" s="131"/>
      <c r="D259" s="179"/>
      <c r="E259" s="180"/>
      <c r="F259" s="181"/>
      <c r="G259" s="87"/>
      <c r="H259" s="659" t="s">
        <v>71</v>
      </c>
      <c r="I259" s="660"/>
      <c r="J259" s="661"/>
      <c r="K259" s="104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90"/>
      <c r="X259" s="90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186"/>
      <c r="AL259" s="105"/>
      <c r="AM259" s="78"/>
      <c r="AN259" s="78"/>
      <c r="AO259" s="90"/>
      <c r="AP259" s="90"/>
      <c r="AQ259" s="90"/>
      <c r="AR259" s="78"/>
      <c r="AS259" s="78"/>
      <c r="AT259" s="78"/>
      <c r="AU259" s="78"/>
      <c r="AV259" s="78"/>
      <c r="AW259" s="78"/>
      <c r="AX259" s="79"/>
      <c r="AY259" s="185"/>
      <c r="BD259" s="191" t="s">
        <v>13175</v>
      </c>
      <c r="BZ259" s="160"/>
      <c r="CA259" s="160"/>
    </row>
    <row r="260" spans="1:79" ht="15" customHeight="1">
      <c r="A260" s="40"/>
      <c r="B260" s="130"/>
      <c r="C260" s="131"/>
      <c r="D260" s="179"/>
      <c r="E260" s="180"/>
      <c r="F260" s="181"/>
      <c r="G260" s="87"/>
      <c r="H260" s="179"/>
      <c r="I260" s="180"/>
      <c r="J260" s="181"/>
      <c r="K260" s="104"/>
      <c r="L260" s="109"/>
      <c r="M260" s="689" t="s">
        <v>74</v>
      </c>
      <c r="N260" s="690"/>
      <c r="O260" s="691"/>
      <c r="P260" s="110"/>
      <c r="Q260" s="75"/>
      <c r="R260" s="75"/>
      <c r="S260" s="75"/>
      <c r="T260" s="75"/>
      <c r="U260" s="75"/>
      <c r="V260" s="75"/>
      <c r="W260" s="75"/>
      <c r="X260" s="89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6"/>
      <c r="AJ260" s="78"/>
      <c r="AK260" s="186"/>
      <c r="AL260" s="105"/>
      <c r="AM260" s="78"/>
      <c r="AN260" s="78"/>
      <c r="AO260" s="90"/>
      <c r="AP260" s="90"/>
      <c r="AQ260" s="90"/>
      <c r="AR260" s="78"/>
      <c r="AS260" s="78"/>
      <c r="AT260" s="78"/>
      <c r="AU260" s="78"/>
      <c r="AV260" s="78"/>
      <c r="AW260" s="78"/>
      <c r="AX260" s="79"/>
      <c r="AY260" s="185"/>
      <c r="BD260" s="191" t="s">
        <v>13176</v>
      </c>
    </row>
    <row r="261" spans="1:79" ht="15" customHeight="1">
      <c r="A261" s="40"/>
      <c r="B261" s="130"/>
      <c r="C261" s="131"/>
      <c r="D261" s="179"/>
      <c r="E261" s="180"/>
      <c r="F261" s="181"/>
      <c r="G261" s="87"/>
      <c r="H261" s="179"/>
      <c r="I261" s="180"/>
      <c r="J261" s="181"/>
      <c r="K261" s="104"/>
      <c r="L261" s="109"/>
      <c r="M261" s="179"/>
      <c r="N261" s="180"/>
      <c r="O261" s="181"/>
      <c r="P261" s="104"/>
      <c r="Q261" s="78"/>
      <c r="R261" s="78"/>
      <c r="S261" s="78"/>
      <c r="T261" s="78"/>
      <c r="U261" s="78"/>
      <c r="V261" s="78"/>
      <c r="W261" s="90"/>
      <c r="X261" s="90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9"/>
      <c r="AJ261" s="78"/>
      <c r="AK261" s="186"/>
      <c r="AL261" s="105"/>
      <c r="AM261" s="78"/>
      <c r="AN261" s="78"/>
      <c r="AO261" s="90"/>
      <c r="AP261" s="90"/>
      <c r="AQ261" s="90"/>
      <c r="AR261" s="78"/>
      <c r="AS261" s="78"/>
      <c r="AT261" s="78"/>
      <c r="AU261" s="78"/>
      <c r="AV261" s="78"/>
      <c r="AW261" s="78"/>
      <c r="AX261" s="79"/>
      <c r="AY261" s="185"/>
      <c r="BD261" s="191" t="s">
        <v>13185</v>
      </c>
      <c r="BZ261" s="160"/>
      <c r="CA261" s="160"/>
    </row>
    <row r="262" spans="1:79" ht="15" customHeight="1">
      <c r="A262" s="40"/>
      <c r="B262" s="130"/>
      <c r="C262" s="131"/>
      <c r="D262" s="179"/>
      <c r="E262" s="180"/>
      <c r="F262" s="181"/>
      <c r="G262" s="87"/>
      <c r="H262" s="179"/>
      <c r="I262" s="180"/>
      <c r="J262" s="181"/>
      <c r="K262" s="104"/>
      <c r="L262" s="109"/>
      <c r="M262" s="179"/>
      <c r="N262" s="180"/>
      <c r="O262" s="181"/>
      <c r="P262" s="104"/>
      <c r="Q262" s="78"/>
      <c r="R262" s="78"/>
      <c r="S262" s="78"/>
      <c r="T262" s="78"/>
      <c r="U262" s="78"/>
      <c r="V262" s="78"/>
      <c r="W262" s="90"/>
      <c r="X262" s="90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9"/>
      <c r="AJ262" s="78"/>
      <c r="AK262" s="186"/>
      <c r="AL262" s="105"/>
      <c r="AM262" s="78"/>
      <c r="AN262" s="78"/>
      <c r="AO262" s="90"/>
      <c r="AP262" s="90"/>
      <c r="AQ262" s="90"/>
      <c r="AR262" s="78"/>
      <c r="AS262" s="78"/>
      <c r="AT262" s="78"/>
      <c r="AU262" s="78"/>
      <c r="AV262" s="78"/>
      <c r="AW262" s="78"/>
      <c r="AX262" s="79"/>
      <c r="AY262" s="185"/>
      <c r="BD262" s="191" t="s">
        <v>13186</v>
      </c>
      <c r="BZ262" s="160"/>
      <c r="CA262" s="160"/>
    </row>
    <row r="263" spans="1:79" ht="15" customHeight="1">
      <c r="A263" s="40"/>
      <c r="B263" s="130"/>
      <c r="C263" s="131"/>
      <c r="D263" s="179"/>
      <c r="E263" s="180"/>
      <c r="F263" s="181"/>
      <c r="G263" s="87"/>
      <c r="H263" s="179"/>
      <c r="I263" s="180"/>
      <c r="J263" s="181"/>
      <c r="K263" s="104"/>
      <c r="L263" s="109"/>
      <c r="M263" s="680" t="s">
        <v>72</v>
      </c>
      <c r="N263" s="681"/>
      <c r="O263" s="682"/>
      <c r="P263" s="157"/>
      <c r="Q263" s="81"/>
      <c r="R263" s="81"/>
      <c r="S263" s="81"/>
      <c r="T263" s="81"/>
      <c r="U263" s="81"/>
      <c r="V263" s="81"/>
      <c r="W263" s="91"/>
      <c r="X263" s="9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2"/>
      <c r="AJ263" s="78"/>
      <c r="AK263" s="186"/>
      <c r="AL263" s="105"/>
      <c r="AM263" s="78"/>
      <c r="AN263" s="78"/>
      <c r="AO263" s="90"/>
      <c r="AP263" s="90"/>
      <c r="AQ263" s="90"/>
      <c r="AR263" s="78"/>
      <c r="AS263" s="78"/>
      <c r="AT263" s="78"/>
      <c r="AU263" s="78"/>
      <c r="AV263" s="78"/>
      <c r="AW263" s="78"/>
      <c r="AX263" s="79"/>
      <c r="AY263" s="185"/>
      <c r="BD263" s="191" t="s">
        <v>13187</v>
      </c>
      <c r="BZ263" s="160"/>
      <c r="CA263" s="160"/>
    </row>
    <row r="264" spans="1:79" ht="15" customHeight="1">
      <c r="A264" s="40"/>
      <c r="B264" s="130"/>
      <c r="C264" s="131"/>
      <c r="D264" s="179"/>
      <c r="E264" s="180"/>
      <c r="F264" s="181"/>
      <c r="G264" s="87"/>
      <c r="H264" s="179"/>
      <c r="I264" s="180"/>
      <c r="J264" s="181"/>
      <c r="K264" s="104"/>
      <c r="L264" s="109"/>
      <c r="M264" s="109"/>
      <c r="N264" s="78"/>
      <c r="O264" s="78"/>
      <c r="P264" s="164"/>
      <c r="Q264" s="132"/>
      <c r="R264" s="132"/>
      <c r="S264" s="132"/>
      <c r="T264" s="132"/>
      <c r="U264" s="132"/>
      <c r="V264" s="132"/>
      <c r="W264" s="133"/>
      <c r="X264" s="133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78"/>
      <c r="AK264" s="186"/>
      <c r="AL264" s="77"/>
      <c r="AM264" s="78"/>
      <c r="AN264" s="78"/>
      <c r="AO264" s="90"/>
      <c r="AP264" s="90"/>
      <c r="AQ264" s="90"/>
      <c r="AR264" s="78"/>
      <c r="AS264" s="78"/>
      <c r="AT264" s="78"/>
      <c r="AU264" s="78"/>
      <c r="AV264" s="78"/>
      <c r="AW264" s="78"/>
      <c r="AX264" s="79"/>
      <c r="AY264" s="185"/>
      <c r="BD264" s="191" t="s">
        <v>13188</v>
      </c>
      <c r="BZ264" s="160"/>
      <c r="CA264" s="160"/>
    </row>
    <row r="265" spans="1:79" ht="15" customHeight="1">
      <c r="A265" s="40"/>
      <c r="B265" s="130"/>
      <c r="C265" s="131"/>
      <c r="D265" s="179"/>
      <c r="E265" s="180"/>
      <c r="F265" s="181"/>
      <c r="G265" s="87"/>
      <c r="H265" s="179"/>
      <c r="I265" s="180"/>
      <c r="J265" s="181"/>
      <c r="K265" s="104"/>
      <c r="L265" s="109"/>
      <c r="M265" s="689" t="s">
        <v>74</v>
      </c>
      <c r="N265" s="690"/>
      <c r="O265" s="691"/>
      <c r="P265" s="110"/>
      <c r="Q265" s="75"/>
      <c r="R265" s="75"/>
      <c r="S265" s="75"/>
      <c r="T265" s="75"/>
      <c r="U265" s="75"/>
      <c r="V265" s="75"/>
      <c r="W265" s="75"/>
      <c r="X265" s="89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6"/>
      <c r="AJ265" s="78"/>
      <c r="AK265" s="186"/>
      <c r="AL265" s="105"/>
      <c r="AM265" s="78"/>
      <c r="AN265" s="78"/>
      <c r="AO265" s="90"/>
      <c r="AP265" s="90"/>
      <c r="AQ265" s="90"/>
      <c r="AR265" s="78"/>
      <c r="AS265" s="78"/>
      <c r="AT265" s="78"/>
      <c r="AU265" s="78"/>
      <c r="AV265" s="78"/>
      <c r="AW265" s="78"/>
      <c r="AX265" s="79"/>
      <c r="AY265" s="185"/>
      <c r="BD265" s="191" t="s">
        <v>13177</v>
      </c>
      <c r="BZ265" s="160"/>
      <c r="CA265" s="160"/>
    </row>
    <row r="266" spans="1:79" ht="15" customHeight="1">
      <c r="A266" s="40"/>
      <c r="B266" s="130"/>
      <c r="C266" s="131"/>
      <c r="D266" s="179"/>
      <c r="E266" s="180"/>
      <c r="F266" s="181"/>
      <c r="G266" s="87"/>
      <c r="H266" s="179"/>
      <c r="I266" s="180"/>
      <c r="J266" s="181"/>
      <c r="K266" s="104"/>
      <c r="L266" s="109"/>
      <c r="M266" s="179"/>
      <c r="N266" s="180"/>
      <c r="O266" s="181"/>
      <c r="P266" s="104"/>
      <c r="Q266" s="78"/>
      <c r="R266" s="78"/>
      <c r="S266" s="78"/>
      <c r="T266" s="78"/>
      <c r="U266" s="78"/>
      <c r="V266" s="78"/>
      <c r="W266" s="90"/>
      <c r="X266" s="90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9"/>
      <c r="AJ266" s="78"/>
      <c r="AK266" s="186"/>
      <c r="AL266" s="105"/>
      <c r="AM266" s="78"/>
      <c r="AN266" s="78"/>
      <c r="AO266" s="90"/>
      <c r="AP266" s="90"/>
      <c r="AQ266" s="90"/>
      <c r="AR266" s="78"/>
      <c r="AS266" s="78"/>
      <c r="AT266" s="78"/>
      <c r="AU266" s="78"/>
      <c r="AV266" s="78"/>
      <c r="AW266" s="78"/>
      <c r="AX266" s="79"/>
      <c r="AY266" s="185"/>
      <c r="BD266" s="191" t="s">
        <v>13178</v>
      </c>
    </row>
    <row r="267" spans="1:79" ht="15" customHeight="1">
      <c r="A267" s="40"/>
      <c r="B267" s="130"/>
      <c r="C267" s="131"/>
      <c r="D267" s="179"/>
      <c r="E267" s="180"/>
      <c r="F267" s="181"/>
      <c r="G267" s="87"/>
      <c r="H267" s="179"/>
      <c r="I267" s="180"/>
      <c r="J267" s="181"/>
      <c r="K267" s="104"/>
      <c r="L267" s="109"/>
      <c r="M267" s="179"/>
      <c r="N267" s="180"/>
      <c r="O267" s="181"/>
      <c r="P267" s="104"/>
      <c r="Q267" s="78"/>
      <c r="R267" s="78"/>
      <c r="S267" s="78"/>
      <c r="T267" s="78"/>
      <c r="U267" s="78"/>
      <c r="V267" s="78"/>
      <c r="W267" s="90"/>
      <c r="X267" s="90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9"/>
      <c r="AJ267" s="78"/>
      <c r="AK267" s="186"/>
      <c r="AL267" s="105"/>
      <c r="AM267" s="78"/>
      <c r="AN267" s="78"/>
      <c r="AO267" s="90"/>
      <c r="AP267" s="90"/>
      <c r="AQ267" s="90"/>
      <c r="AR267" s="78"/>
      <c r="AS267" s="78"/>
      <c r="AT267" s="78"/>
      <c r="AU267" s="78"/>
      <c r="AV267" s="78"/>
      <c r="AW267" s="78"/>
      <c r="AX267" s="79"/>
      <c r="AY267" s="185"/>
      <c r="BD267" s="191" t="s">
        <v>13179</v>
      </c>
    </row>
    <row r="268" spans="1:79">
      <c r="A268" s="40"/>
      <c r="B268" s="130"/>
      <c r="C268" s="131"/>
      <c r="D268" s="179"/>
      <c r="E268" s="180"/>
      <c r="F268" s="181"/>
      <c r="G268" s="87"/>
      <c r="H268" s="179"/>
      <c r="I268" s="180"/>
      <c r="J268" s="181"/>
      <c r="K268" s="104"/>
      <c r="L268" s="109"/>
      <c r="M268" s="680" t="s">
        <v>72</v>
      </c>
      <c r="N268" s="681"/>
      <c r="O268" s="682"/>
      <c r="P268" s="157"/>
      <c r="Q268" s="81"/>
      <c r="R268" s="81"/>
      <c r="S268" s="81"/>
      <c r="T268" s="81"/>
      <c r="U268" s="81"/>
      <c r="V268" s="81"/>
      <c r="W268" s="91"/>
      <c r="X268" s="9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2"/>
      <c r="AJ268" s="78"/>
      <c r="AK268" s="186"/>
      <c r="AL268" s="105"/>
      <c r="AM268" s="78"/>
      <c r="AN268" s="78"/>
      <c r="AO268" s="90"/>
      <c r="AP268" s="90"/>
      <c r="AQ268" s="90"/>
      <c r="AR268" s="78"/>
      <c r="AS268" s="78"/>
      <c r="AT268" s="78"/>
      <c r="AU268" s="78"/>
      <c r="AV268" s="78"/>
      <c r="AW268" s="78"/>
      <c r="AX268" s="79"/>
      <c r="AY268" s="185"/>
      <c r="BD268" s="191" t="s">
        <v>13180</v>
      </c>
      <c r="BZ268" s="160"/>
      <c r="CA268" s="160"/>
    </row>
    <row r="269" spans="1:79" ht="15" customHeight="1">
      <c r="A269" s="40"/>
      <c r="B269" s="130"/>
      <c r="C269" s="131"/>
      <c r="D269" s="179"/>
      <c r="E269" s="180"/>
      <c r="F269" s="181"/>
      <c r="G269" s="87"/>
      <c r="H269" s="179"/>
      <c r="I269" s="180"/>
      <c r="J269" s="181"/>
      <c r="K269" s="104"/>
      <c r="L269" s="109"/>
      <c r="M269" s="109"/>
      <c r="N269" s="78"/>
      <c r="O269" s="78"/>
      <c r="P269" s="109"/>
      <c r="Q269" s="78"/>
      <c r="R269" s="78"/>
      <c r="S269" s="78"/>
      <c r="T269" s="78"/>
      <c r="U269" s="78"/>
      <c r="V269" s="78"/>
      <c r="W269" s="90"/>
      <c r="X269" s="90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186"/>
      <c r="AL269" s="77"/>
      <c r="AM269" s="78"/>
      <c r="AN269" s="78"/>
      <c r="AO269" s="90"/>
      <c r="AP269" s="90"/>
      <c r="AQ269" s="90"/>
      <c r="AR269" s="78"/>
      <c r="AS269" s="78"/>
      <c r="AT269" s="78"/>
      <c r="AU269" s="78"/>
      <c r="AV269" s="78"/>
      <c r="AW269" s="78"/>
      <c r="AX269" s="79"/>
      <c r="AY269" s="185"/>
      <c r="BD269" s="191" t="s">
        <v>13181</v>
      </c>
    </row>
    <row r="270" spans="1:79" ht="15" customHeight="1">
      <c r="A270" s="40"/>
      <c r="B270" s="130"/>
      <c r="C270" s="131"/>
      <c r="D270" s="179"/>
      <c r="E270" s="180"/>
      <c r="F270" s="181"/>
      <c r="G270" s="87"/>
      <c r="H270" s="680" t="s">
        <v>72</v>
      </c>
      <c r="I270" s="681"/>
      <c r="J270" s="682"/>
      <c r="K270" s="157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91"/>
      <c r="X270" s="9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  <c r="AI270" s="81"/>
      <c r="AJ270" s="81"/>
      <c r="AK270" s="186"/>
      <c r="AL270" s="105"/>
      <c r="AM270" s="78"/>
      <c r="AN270" s="78"/>
      <c r="AO270" s="90"/>
      <c r="AP270" s="90"/>
      <c r="AQ270" s="90"/>
      <c r="AR270" s="78"/>
      <c r="AS270" s="78"/>
      <c r="AT270" s="78"/>
      <c r="AU270" s="78"/>
      <c r="AV270" s="78"/>
      <c r="AW270" s="78"/>
      <c r="AX270" s="79"/>
      <c r="AY270" s="185"/>
      <c r="BD270" s="191" t="s">
        <v>13182</v>
      </c>
      <c r="BZ270" s="160"/>
      <c r="CA270" s="160"/>
    </row>
    <row r="271" spans="1:79" ht="15" customHeight="1">
      <c r="A271" s="40"/>
      <c r="B271" s="130"/>
      <c r="C271" s="131"/>
      <c r="D271" s="179"/>
      <c r="E271" s="180"/>
      <c r="F271" s="181"/>
      <c r="G271" s="87"/>
      <c r="H271" s="109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90"/>
      <c r="X271" s="90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132"/>
      <c r="AL271" s="182"/>
      <c r="AM271" s="132"/>
      <c r="AN271" s="132"/>
      <c r="AO271" s="132"/>
      <c r="AP271" s="132"/>
      <c r="AQ271" s="133"/>
      <c r="AR271" s="132"/>
      <c r="AS271" s="132"/>
      <c r="AT271" s="132"/>
      <c r="AU271" s="132"/>
      <c r="AV271" s="132"/>
      <c r="AW271" s="132"/>
      <c r="AX271" s="134"/>
      <c r="AY271" s="185"/>
      <c r="BD271" s="191"/>
      <c r="BZ271" s="160"/>
      <c r="CA271" s="160"/>
    </row>
    <row r="272" spans="1:79" ht="15" customHeight="1">
      <c r="A272" s="40"/>
      <c r="B272" s="130"/>
      <c r="C272" s="131"/>
      <c r="D272" s="683" t="s">
        <v>72</v>
      </c>
      <c r="E272" s="684"/>
      <c r="F272" s="685"/>
      <c r="G272" s="87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91"/>
      <c r="X272" s="91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184"/>
      <c r="AM272" s="81"/>
      <c r="AN272" s="81"/>
      <c r="AO272" s="81"/>
      <c r="AP272" s="81"/>
      <c r="AQ272" s="91"/>
      <c r="AR272" s="81"/>
      <c r="AS272" s="81"/>
      <c r="AT272" s="81"/>
      <c r="AU272" s="81"/>
      <c r="AV272" s="81"/>
      <c r="AW272" s="81"/>
      <c r="AX272" s="82"/>
      <c r="AY272" s="185"/>
      <c r="BD272" s="191"/>
      <c r="BZ272" s="160"/>
      <c r="CA272" s="160"/>
    </row>
    <row r="273" spans="1:79" ht="15" customHeight="1">
      <c r="A273" s="40"/>
      <c r="B273" s="137"/>
      <c r="C273" s="137"/>
      <c r="D273" s="206"/>
      <c r="E273" s="206"/>
      <c r="F273" s="206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9"/>
      <c r="AP273" s="139"/>
      <c r="AQ273" s="139"/>
      <c r="AR273" s="137"/>
      <c r="AS273" s="137"/>
      <c r="AT273" s="137"/>
      <c r="AU273" s="137"/>
      <c r="AV273" s="137"/>
      <c r="AW273" s="137"/>
      <c r="AX273" s="137"/>
      <c r="AY273" s="185"/>
      <c r="BD273" s="191"/>
      <c r="BZ273" s="160"/>
      <c r="CA273" s="160"/>
    </row>
    <row r="274" spans="1:79" ht="15" customHeight="1">
      <c r="A274" s="40"/>
      <c r="B274" s="700">
        <f>MAX(B$6:B273)+1</f>
        <v>15</v>
      </c>
      <c r="C274" s="701"/>
      <c r="D274" s="664" t="str">
        <f>IF(ISERROR(VLOOKUP(B274,ビュー一覧!$B$6:$T$100,8,FALSE)),"",VLOOKUP(B274,ビュー一覧!$B$6:$T$100,8,FALSE))</f>
        <v/>
      </c>
      <c r="E274" s="665"/>
      <c r="F274" s="665"/>
      <c r="G274" s="665"/>
      <c r="H274" s="665"/>
      <c r="I274" s="665"/>
      <c r="J274" s="665"/>
      <c r="K274" s="665"/>
      <c r="L274" s="665"/>
      <c r="M274" s="665"/>
      <c r="N274" s="702"/>
      <c r="O274" s="214" t="str">
        <f>IF(ISERROR(VLOOKUP(B274,ビュー一覧!$B$6:$T$100,19,FALSE)),"",VLOOKUP(B274,ビュー一覧!$B$6:$T$100,19,FALSE))</f>
        <v/>
      </c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6"/>
      <c r="AA274" s="666" t="str">
        <f>IF(ISERROR(VLOOKUP($B274,ビュー一覧!$B$6:$AE$100,30,FALSE)),"",VLOOKUP($B274,ビュー一覧!$B$6:$AE$100,30,FALSE))</f>
        <v/>
      </c>
      <c r="AB274" s="667"/>
      <c r="AC274" s="667"/>
      <c r="AD274" s="667"/>
      <c r="AE274" s="667"/>
      <c r="AF274" s="667"/>
      <c r="AG274" s="667"/>
      <c r="AH274" s="667"/>
      <c r="AI274" s="667"/>
      <c r="AJ274" s="667"/>
      <c r="AK274" s="667"/>
      <c r="AL274" s="667"/>
      <c r="AM274" s="667"/>
      <c r="AN274" s="667"/>
      <c r="AO274" s="667"/>
      <c r="AP274" s="667"/>
      <c r="AQ274" s="667"/>
      <c r="AR274" s="667"/>
      <c r="AS274" s="667"/>
      <c r="AT274" s="667"/>
      <c r="AU274" s="667"/>
      <c r="AV274" s="667"/>
      <c r="AW274" s="667"/>
      <c r="AX274" s="668"/>
      <c r="AY274" s="185"/>
      <c r="BD274" s="191"/>
      <c r="BZ274" s="160"/>
      <c r="CA274" s="160"/>
    </row>
    <row r="275" spans="1:79" ht="15" customHeight="1">
      <c r="A275" s="40"/>
      <c r="B275" s="130"/>
      <c r="C275" s="131"/>
      <c r="D275" s="669" t="s">
        <v>70</v>
      </c>
      <c r="E275" s="670"/>
      <c r="F275" s="671"/>
      <c r="G275" s="672" t="s">
        <v>92</v>
      </c>
      <c r="H275" s="673"/>
      <c r="I275" s="673"/>
      <c r="J275" s="673"/>
      <c r="K275" s="673"/>
      <c r="L275" s="673"/>
      <c r="M275" s="673"/>
      <c r="N275" s="673"/>
      <c r="O275" s="673"/>
      <c r="P275" s="673"/>
      <c r="Q275" s="673"/>
      <c r="R275" s="673"/>
      <c r="S275" s="673"/>
      <c r="T275" s="673"/>
      <c r="U275" s="673"/>
      <c r="V275" s="673"/>
      <c r="W275" s="673"/>
      <c r="X275" s="673"/>
      <c r="Y275" s="673"/>
      <c r="Z275" s="673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4"/>
      <c r="AL275" s="675" t="s">
        <v>93</v>
      </c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6"/>
      <c r="AY275" s="185"/>
      <c r="BD275" s="191"/>
      <c r="BZ275" s="160"/>
      <c r="CA275" s="160"/>
    </row>
    <row r="276" spans="1:79" ht="15" customHeight="1">
      <c r="A276" s="40"/>
      <c r="B276" s="130"/>
      <c r="C276" s="131"/>
      <c r="D276" s="656"/>
      <c r="E276" s="657"/>
      <c r="F276" s="658"/>
      <c r="G276" s="164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89"/>
      <c r="X276" s="89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08"/>
      <c r="AM276" s="132"/>
      <c r="AN276" s="132"/>
      <c r="AO276" s="132"/>
      <c r="AP276" s="133"/>
      <c r="AQ276" s="75"/>
      <c r="AR276" s="132"/>
      <c r="AS276" s="132"/>
      <c r="AT276" s="132"/>
      <c r="AU276" s="132"/>
      <c r="AV276" s="132"/>
      <c r="AW276" s="132"/>
      <c r="AX276" s="134"/>
      <c r="AY276" s="185"/>
      <c r="BD276" s="191"/>
      <c r="BZ276" s="160"/>
      <c r="CA276" s="160"/>
    </row>
    <row r="277" spans="1:79" ht="15" customHeight="1">
      <c r="A277" s="40"/>
      <c r="B277" s="130"/>
      <c r="C277" s="131"/>
      <c r="D277" s="179"/>
      <c r="E277" s="180"/>
      <c r="F277" s="181"/>
      <c r="G277" s="164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90"/>
      <c r="X277" s="90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65"/>
      <c r="AM277" s="132"/>
      <c r="AN277" s="132"/>
      <c r="AO277" s="132"/>
      <c r="AP277" s="133"/>
      <c r="AQ277" s="132"/>
      <c r="AR277" s="132"/>
      <c r="AS277" s="132"/>
      <c r="AT277" s="132"/>
      <c r="AU277" s="132"/>
      <c r="AV277" s="132"/>
      <c r="AW277" s="132"/>
      <c r="AX277" s="134"/>
      <c r="AY277" s="185"/>
      <c r="BD277" s="191"/>
      <c r="BZ277" s="160"/>
      <c r="CA277" s="160"/>
    </row>
    <row r="278" spans="1:79" ht="15" customHeight="1">
      <c r="A278" s="40"/>
      <c r="B278" s="130"/>
      <c r="C278" s="131"/>
      <c r="D278" s="179"/>
      <c r="E278" s="180"/>
      <c r="F278" s="181"/>
      <c r="G278" s="164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90"/>
      <c r="X278" s="90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65"/>
      <c r="AM278" s="132"/>
      <c r="AN278" s="132"/>
      <c r="AO278" s="132"/>
      <c r="AP278" s="133"/>
      <c r="AQ278" s="132"/>
      <c r="AR278" s="132"/>
      <c r="AS278" s="132"/>
      <c r="AT278" s="132"/>
      <c r="AU278" s="132"/>
      <c r="AV278" s="132"/>
      <c r="AW278" s="132"/>
      <c r="AX278" s="134"/>
      <c r="AY278" s="185"/>
      <c r="BD278" s="191"/>
      <c r="BZ278" s="160"/>
      <c r="CA278" s="160"/>
    </row>
    <row r="279" spans="1:79" ht="15" customHeight="1">
      <c r="A279" s="40"/>
      <c r="B279" s="130"/>
      <c r="C279" s="131"/>
      <c r="D279" s="179"/>
      <c r="E279" s="180"/>
      <c r="F279" s="181"/>
      <c r="G279" s="164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90"/>
      <c r="X279" s="90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65"/>
      <c r="AM279" s="132"/>
      <c r="AN279" s="132"/>
      <c r="AO279" s="132"/>
      <c r="AP279" s="133"/>
      <c r="AQ279" s="132"/>
      <c r="AR279" s="132"/>
      <c r="AS279" s="132"/>
      <c r="AT279" s="132"/>
      <c r="AU279" s="132"/>
      <c r="AV279" s="132"/>
      <c r="AW279" s="132"/>
      <c r="AX279" s="134"/>
      <c r="AY279" s="185"/>
      <c r="BD279" s="191"/>
      <c r="BZ279" s="160"/>
      <c r="CA279" s="160"/>
    </row>
    <row r="280" spans="1:79" ht="15" customHeight="1">
      <c r="A280" s="40"/>
      <c r="B280" s="130"/>
      <c r="C280" s="131"/>
      <c r="D280" s="677" t="s">
        <v>8612</v>
      </c>
      <c r="E280" s="678"/>
      <c r="F280" s="679"/>
      <c r="G280" s="164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41"/>
      <c r="X280" s="141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05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9"/>
      <c r="AY280" s="185"/>
      <c r="BD280" s="191"/>
      <c r="BZ280" s="160"/>
      <c r="CA280" s="160"/>
    </row>
    <row r="281" spans="1:79" ht="15" customHeight="1">
      <c r="A281" s="40"/>
      <c r="B281" s="130"/>
      <c r="C281" s="131"/>
      <c r="D281" s="179"/>
      <c r="E281" s="180"/>
      <c r="F281" s="181"/>
      <c r="G281" s="164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90"/>
      <c r="X281" s="90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05"/>
      <c r="AM281" s="78"/>
      <c r="AN281" s="78"/>
      <c r="AO281" s="78"/>
      <c r="AP281" s="90"/>
      <c r="AQ281" s="78"/>
      <c r="AR281" s="78"/>
      <c r="AS281" s="78"/>
      <c r="AT281" s="78"/>
      <c r="AU281" s="78"/>
      <c r="AV281" s="78"/>
      <c r="AW281" s="78"/>
      <c r="AX281" s="79"/>
      <c r="AY281" s="185"/>
      <c r="BD281" s="191"/>
      <c r="BZ281" s="160"/>
      <c r="CA281" s="160"/>
    </row>
    <row r="282" spans="1:79" ht="15" customHeight="1">
      <c r="A282" s="40"/>
      <c r="B282" s="130"/>
      <c r="C282" s="131"/>
      <c r="D282" s="179"/>
      <c r="E282" s="180"/>
      <c r="F282" s="181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90"/>
      <c r="X282" s="90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62"/>
      <c r="AM282" s="132"/>
      <c r="AN282" s="132"/>
      <c r="AO282" s="132"/>
      <c r="AP282" s="133"/>
      <c r="AQ282" s="132"/>
      <c r="AR282" s="132"/>
      <c r="AS282" s="132"/>
      <c r="AT282" s="132"/>
      <c r="AU282" s="132"/>
      <c r="AV282" s="132"/>
      <c r="AW282" s="132"/>
      <c r="AX282" s="134"/>
      <c r="AY282" s="185"/>
      <c r="BD282" s="191"/>
      <c r="BZ282" s="160"/>
      <c r="CA282" s="160"/>
    </row>
    <row r="283" spans="1:79" ht="15" customHeight="1">
      <c r="A283" s="40"/>
      <c r="B283" s="130"/>
      <c r="C283" s="131"/>
      <c r="D283" s="179"/>
      <c r="E283" s="180"/>
      <c r="F283" s="181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90"/>
      <c r="X283" s="90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62"/>
      <c r="AM283" s="132"/>
      <c r="AN283" s="132"/>
      <c r="AO283" s="132"/>
      <c r="AP283" s="133"/>
      <c r="AQ283" s="132"/>
      <c r="AR283" s="132"/>
      <c r="AS283" s="132"/>
      <c r="AT283" s="132"/>
      <c r="AU283" s="132"/>
      <c r="AV283" s="132"/>
      <c r="AW283" s="132"/>
      <c r="AX283" s="134"/>
      <c r="AY283" s="185"/>
      <c r="BD283" s="191"/>
      <c r="BZ283" s="160"/>
      <c r="CA283" s="160"/>
    </row>
    <row r="284" spans="1:79" ht="15" customHeight="1">
      <c r="A284" s="40"/>
      <c r="B284" s="130"/>
      <c r="C284" s="131"/>
      <c r="D284" s="179"/>
      <c r="E284" s="180"/>
      <c r="F284" s="181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90"/>
      <c r="X284" s="90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62"/>
      <c r="AM284" s="132"/>
      <c r="AN284" s="132"/>
      <c r="AO284" s="132"/>
      <c r="AP284" s="133"/>
      <c r="AQ284" s="132"/>
      <c r="AR284" s="132"/>
      <c r="AS284" s="132"/>
      <c r="AT284" s="132"/>
      <c r="AU284" s="132"/>
      <c r="AV284" s="132"/>
      <c r="AW284" s="132"/>
      <c r="AX284" s="134"/>
      <c r="AY284" s="185"/>
      <c r="BD284" s="191"/>
      <c r="BZ284" s="160"/>
      <c r="CA284" s="160"/>
    </row>
    <row r="285" spans="1:79" ht="15" customHeight="1">
      <c r="A285" s="40"/>
      <c r="B285" s="130"/>
      <c r="C285" s="131"/>
      <c r="D285" s="179"/>
      <c r="E285" s="180"/>
      <c r="F285" s="181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90"/>
      <c r="X285" s="90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62"/>
      <c r="AM285" s="132"/>
      <c r="AN285" s="132"/>
      <c r="AO285" s="132"/>
      <c r="AP285" s="133"/>
      <c r="AQ285" s="132"/>
      <c r="AR285" s="132"/>
      <c r="AS285" s="132"/>
      <c r="AT285" s="132"/>
      <c r="AU285" s="132"/>
      <c r="AV285" s="132"/>
      <c r="AW285" s="132"/>
      <c r="AX285" s="134"/>
      <c r="AY285" s="185"/>
      <c r="BD285" s="191"/>
      <c r="BZ285" s="160"/>
      <c r="CA285" s="160"/>
    </row>
    <row r="286" spans="1:79" ht="15" customHeight="1">
      <c r="A286" s="40"/>
      <c r="B286" s="130"/>
      <c r="C286" s="131"/>
      <c r="D286" s="179"/>
      <c r="E286" s="180"/>
      <c r="F286" s="181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90"/>
      <c r="X286" s="90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62"/>
      <c r="AM286" s="132"/>
      <c r="AN286" s="132"/>
      <c r="AO286" s="132"/>
      <c r="AP286" s="133"/>
      <c r="AQ286" s="132"/>
      <c r="AR286" s="132"/>
      <c r="AS286" s="132"/>
      <c r="AT286" s="132"/>
      <c r="AU286" s="132"/>
      <c r="AV286" s="132"/>
      <c r="AW286" s="132"/>
      <c r="AX286" s="134"/>
      <c r="AY286" s="185"/>
      <c r="BD286" s="191"/>
      <c r="BZ286" s="160"/>
      <c r="CA286" s="160"/>
    </row>
    <row r="287" spans="1:79" ht="15" customHeight="1">
      <c r="A287" s="40"/>
      <c r="B287" s="130"/>
      <c r="C287" s="131"/>
      <c r="D287" s="179"/>
      <c r="E287" s="180"/>
      <c r="F287" s="181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90"/>
      <c r="X287" s="90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62"/>
      <c r="AM287" s="132"/>
      <c r="AN287" s="132"/>
      <c r="AO287" s="132"/>
      <c r="AP287" s="133"/>
      <c r="AQ287" s="132"/>
      <c r="AR287" s="132"/>
      <c r="AS287" s="132"/>
      <c r="AT287" s="132"/>
      <c r="AU287" s="132"/>
      <c r="AV287" s="132"/>
      <c r="AW287" s="132"/>
      <c r="AX287" s="134"/>
      <c r="AY287" s="185"/>
      <c r="BD287" s="191"/>
      <c r="BZ287" s="160"/>
      <c r="CA287" s="160"/>
    </row>
    <row r="288" spans="1:79" ht="15" customHeight="1">
      <c r="A288" s="40"/>
      <c r="B288" s="130"/>
      <c r="C288" s="131"/>
      <c r="D288" s="179"/>
      <c r="E288" s="180"/>
      <c r="F288" s="181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90"/>
      <c r="X288" s="90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62"/>
      <c r="AM288" s="132"/>
      <c r="AN288" s="132"/>
      <c r="AO288" s="132"/>
      <c r="AP288" s="133"/>
      <c r="AQ288" s="132"/>
      <c r="AR288" s="132"/>
      <c r="AS288" s="132"/>
      <c r="AT288" s="132"/>
      <c r="AU288" s="132"/>
      <c r="AV288" s="132"/>
      <c r="AW288" s="132"/>
      <c r="AX288" s="134"/>
      <c r="AY288" s="185"/>
      <c r="BD288" s="191"/>
      <c r="BZ288" s="160"/>
      <c r="CA288" s="160"/>
    </row>
    <row r="289" spans="1:79" ht="15" customHeight="1">
      <c r="A289" s="40"/>
      <c r="B289" s="130"/>
      <c r="C289" s="131"/>
      <c r="D289" s="179"/>
      <c r="E289" s="180"/>
      <c r="F289" s="181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90"/>
      <c r="X289" s="90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62"/>
      <c r="AM289" s="132"/>
      <c r="AN289" s="132"/>
      <c r="AO289" s="132"/>
      <c r="AP289" s="133"/>
      <c r="AQ289" s="132"/>
      <c r="AR289" s="132"/>
      <c r="AS289" s="132"/>
      <c r="AT289" s="132"/>
      <c r="AU289" s="132"/>
      <c r="AV289" s="132"/>
      <c r="AW289" s="132"/>
      <c r="AX289" s="134"/>
      <c r="AY289" s="185"/>
      <c r="BD289" s="191"/>
      <c r="BZ289" s="160"/>
      <c r="CA289" s="160"/>
    </row>
    <row r="290" spans="1:79" ht="15" customHeight="1">
      <c r="A290" s="40"/>
      <c r="B290" s="130"/>
      <c r="C290" s="131"/>
      <c r="D290" s="179"/>
      <c r="E290" s="180"/>
      <c r="F290" s="181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90"/>
      <c r="X290" s="90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62"/>
      <c r="AM290" s="132"/>
      <c r="AN290" s="132"/>
      <c r="AO290" s="132"/>
      <c r="AP290" s="133"/>
      <c r="AQ290" s="132"/>
      <c r="AR290" s="132"/>
      <c r="AS290" s="132"/>
      <c r="AT290" s="132"/>
      <c r="AU290" s="132"/>
      <c r="AV290" s="132"/>
      <c r="AW290" s="132"/>
      <c r="AX290" s="134"/>
      <c r="AY290" s="185"/>
      <c r="BD290" s="191"/>
      <c r="BZ290" s="160"/>
      <c r="CA290" s="160"/>
    </row>
    <row r="291" spans="1:79" ht="15" customHeight="1">
      <c r="A291" s="40"/>
      <c r="B291" s="130"/>
      <c r="C291" s="131"/>
      <c r="D291" s="179"/>
      <c r="E291" s="180"/>
      <c r="F291" s="181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90"/>
      <c r="X291" s="90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62"/>
      <c r="AM291" s="132"/>
      <c r="AN291" s="132"/>
      <c r="AO291" s="132"/>
      <c r="AP291" s="133"/>
      <c r="AQ291" s="132"/>
      <c r="AR291" s="132"/>
      <c r="AS291" s="132"/>
      <c r="AT291" s="132"/>
      <c r="AU291" s="132"/>
      <c r="AV291" s="132"/>
      <c r="AW291" s="132"/>
      <c r="AX291" s="134"/>
      <c r="AY291" s="185"/>
      <c r="BD291" s="191"/>
      <c r="BZ291" s="160"/>
      <c r="CA291" s="160"/>
    </row>
    <row r="292" spans="1:79" ht="15" customHeight="1">
      <c r="A292" s="40"/>
      <c r="B292" s="130"/>
      <c r="C292" s="131"/>
      <c r="D292" s="179"/>
      <c r="E292" s="180"/>
      <c r="F292" s="181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90"/>
      <c r="X292" s="90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62"/>
      <c r="AM292" s="132"/>
      <c r="AN292" s="132"/>
      <c r="AO292" s="132"/>
      <c r="AP292" s="133"/>
      <c r="AQ292" s="132"/>
      <c r="AR292" s="132"/>
      <c r="AS292" s="132"/>
      <c r="AT292" s="132"/>
      <c r="AU292" s="132"/>
      <c r="AV292" s="132"/>
      <c r="AW292" s="132"/>
      <c r="AX292" s="134"/>
      <c r="AY292" s="185"/>
      <c r="BD292" s="191"/>
      <c r="BZ292" s="160"/>
      <c r="CA292" s="160"/>
    </row>
    <row r="293" spans="1:79" ht="15" customHeight="1">
      <c r="A293" s="40"/>
      <c r="B293" s="130"/>
      <c r="C293" s="131"/>
      <c r="D293" s="179"/>
      <c r="E293" s="180"/>
      <c r="F293" s="181"/>
      <c r="G293" s="104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90"/>
      <c r="X293" s="90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105"/>
      <c r="AM293" s="78"/>
      <c r="AN293" s="78"/>
      <c r="AO293" s="78"/>
      <c r="AP293" s="78"/>
      <c r="AQ293" s="109"/>
      <c r="AR293" s="78"/>
      <c r="AS293" s="78"/>
      <c r="AT293" s="78"/>
      <c r="AU293" s="78"/>
      <c r="AV293" s="78"/>
      <c r="AW293" s="78"/>
      <c r="AX293" s="79"/>
      <c r="AY293" s="185"/>
      <c r="BD293" s="191"/>
      <c r="BZ293" s="160"/>
      <c r="CA293" s="160"/>
    </row>
    <row r="294" spans="1:79" ht="15" customHeight="1">
      <c r="A294" s="40"/>
      <c r="B294" s="130"/>
      <c r="C294" s="131"/>
      <c r="D294" s="179"/>
      <c r="E294" s="180"/>
      <c r="F294" s="181"/>
      <c r="G294" s="104"/>
      <c r="H294" s="109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90"/>
      <c r="X294" s="90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105"/>
      <c r="AM294" s="78"/>
      <c r="AN294" s="78"/>
      <c r="AO294" s="78"/>
      <c r="AP294" s="78"/>
      <c r="AQ294" s="109"/>
      <c r="AR294" s="78"/>
      <c r="AS294" s="78"/>
      <c r="AT294" s="78"/>
      <c r="AU294" s="78"/>
      <c r="AV294" s="78"/>
      <c r="AW294" s="78"/>
      <c r="AX294" s="79"/>
      <c r="AY294" s="185"/>
      <c r="BD294" s="192"/>
      <c r="BZ294" s="160"/>
      <c r="CA294" s="160"/>
    </row>
    <row r="295" spans="1:79" ht="15" customHeight="1">
      <c r="A295" s="40"/>
      <c r="B295" s="130"/>
      <c r="C295" s="131"/>
      <c r="D295" s="179"/>
      <c r="E295" s="180"/>
      <c r="F295" s="181"/>
      <c r="G295" s="157"/>
      <c r="H295" s="166"/>
      <c r="I295" s="166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91"/>
      <c r="X295" s="9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1"/>
      <c r="AL295" s="158"/>
      <c r="AM295" s="81"/>
      <c r="AN295" s="81"/>
      <c r="AO295" s="81"/>
      <c r="AP295" s="81"/>
      <c r="AQ295" s="166"/>
      <c r="AR295" s="81"/>
      <c r="AS295" s="81"/>
      <c r="AT295" s="81"/>
      <c r="AU295" s="81"/>
      <c r="AV295" s="81"/>
      <c r="AW295" s="81"/>
      <c r="AX295" s="82"/>
      <c r="AY295" s="185"/>
      <c r="BD295" s="191"/>
    </row>
    <row r="296" spans="1:79" ht="15" customHeight="1">
      <c r="A296" s="40"/>
      <c r="B296" s="130"/>
      <c r="C296" s="131"/>
      <c r="D296" s="669" t="s">
        <v>71</v>
      </c>
      <c r="E296" s="670"/>
      <c r="F296" s="671"/>
      <c r="G296" s="110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89"/>
      <c r="X296" s="89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183"/>
      <c r="AM296" s="75"/>
      <c r="AN296" s="75"/>
      <c r="AO296" s="75"/>
      <c r="AP296" s="75"/>
      <c r="AQ296" s="89"/>
      <c r="AR296" s="75"/>
      <c r="AS296" s="75"/>
      <c r="AT296" s="75"/>
      <c r="AU296" s="75"/>
      <c r="AV296" s="75"/>
      <c r="AW296" s="75"/>
      <c r="AX296" s="76"/>
      <c r="AY296" s="185"/>
      <c r="BD296" s="191"/>
    </row>
    <row r="297" spans="1:79" ht="15" customHeight="1">
      <c r="A297" s="40"/>
      <c r="B297" s="130"/>
      <c r="C297" s="131"/>
      <c r="D297" s="179"/>
      <c r="E297" s="180"/>
      <c r="F297" s="181"/>
      <c r="G297" s="87"/>
      <c r="H297" s="689" t="s">
        <v>74</v>
      </c>
      <c r="I297" s="690"/>
      <c r="J297" s="691"/>
      <c r="K297" s="110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89"/>
      <c r="X297" s="89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186"/>
      <c r="AL297" s="105"/>
      <c r="AM297" s="78"/>
      <c r="AN297" s="78"/>
      <c r="AO297" s="90"/>
      <c r="AP297" s="90"/>
      <c r="AQ297" s="90"/>
      <c r="AR297" s="78"/>
      <c r="AS297" s="78"/>
      <c r="AT297" s="78"/>
      <c r="AU297" s="78"/>
      <c r="AV297" s="78"/>
      <c r="AW297" s="78"/>
      <c r="AX297" s="79"/>
      <c r="AY297" s="185"/>
      <c r="BD297" s="191"/>
    </row>
    <row r="298" spans="1:79" ht="15" customHeight="1">
      <c r="A298" s="40"/>
      <c r="B298" s="130"/>
      <c r="C298" s="131"/>
      <c r="D298" s="179"/>
      <c r="E298" s="180"/>
      <c r="F298" s="181"/>
      <c r="G298" s="87"/>
      <c r="H298" s="656" t="s">
        <v>70</v>
      </c>
      <c r="I298" s="657"/>
      <c r="J298" s="658"/>
      <c r="K298" s="161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3"/>
      <c r="X298" s="133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86"/>
      <c r="AL298" s="77"/>
      <c r="AM298" s="78"/>
      <c r="AN298" s="78"/>
      <c r="AO298" s="90"/>
      <c r="AP298" s="90"/>
      <c r="AQ298" s="90"/>
      <c r="AR298" s="78"/>
      <c r="AS298" s="78"/>
      <c r="AT298" s="78"/>
      <c r="AU298" s="78"/>
      <c r="AV298" s="78"/>
      <c r="AW298" s="78"/>
      <c r="AX298" s="79"/>
      <c r="AY298" s="185"/>
      <c r="BD298" s="191"/>
    </row>
    <row r="299" spans="1:79" ht="15" customHeight="1">
      <c r="A299" s="40"/>
      <c r="B299" s="130"/>
      <c r="C299" s="131"/>
      <c r="D299" s="179"/>
      <c r="E299" s="180"/>
      <c r="F299" s="181"/>
      <c r="G299" s="87"/>
      <c r="H299" s="179"/>
      <c r="I299" s="180"/>
      <c r="J299" s="181"/>
      <c r="K299" s="104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90"/>
      <c r="X299" s="90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186"/>
      <c r="AL299" s="77"/>
      <c r="AM299" s="78"/>
      <c r="AN299" s="78"/>
      <c r="AO299" s="90"/>
      <c r="AP299" s="90"/>
      <c r="AQ299" s="90"/>
      <c r="AR299" s="78"/>
      <c r="AS299" s="78"/>
      <c r="AT299" s="78"/>
      <c r="AU299" s="78"/>
      <c r="AV299" s="78"/>
      <c r="AW299" s="78"/>
      <c r="AX299" s="79"/>
      <c r="AY299" s="185"/>
      <c r="BD299" s="191"/>
    </row>
    <row r="300" spans="1:79" ht="15" customHeight="1">
      <c r="A300" s="40"/>
      <c r="B300" s="130"/>
      <c r="C300" s="131"/>
      <c r="D300" s="179"/>
      <c r="E300" s="180"/>
      <c r="F300" s="181"/>
      <c r="G300" s="87"/>
      <c r="H300" s="179"/>
      <c r="I300" s="180"/>
      <c r="J300" s="181"/>
      <c r="K300" s="87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90"/>
      <c r="X300" s="90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186"/>
      <c r="AL300" s="77"/>
      <c r="AM300" s="78"/>
      <c r="AN300" s="78"/>
      <c r="AO300" s="90"/>
      <c r="AP300" s="90"/>
      <c r="AQ300" s="90"/>
      <c r="AR300" s="78"/>
      <c r="AS300" s="78"/>
      <c r="AT300" s="78"/>
      <c r="AU300" s="78"/>
      <c r="AV300" s="78"/>
      <c r="AW300" s="78"/>
      <c r="AX300" s="79"/>
      <c r="AY300" s="185"/>
      <c r="BD300" s="191"/>
    </row>
    <row r="301" spans="1:79" ht="15" customHeight="1">
      <c r="A301" s="40"/>
      <c r="B301" s="130"/>
      <c r="C301" s="131"/>
      <c r="D301" s="179"/>
      <c r="E301" s="180"/>
      <c r="F301" s="181"/>
      <c r="G301" s="87"/>
      <c r="H301" s="179"/>
      <c r="I301" s="180"/>
      <c r="J301" s="181"/>
      <c r="K301" s="87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90"/>
      <c r="X301" s="90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186"/>
      <c r="AL301" s="77"/>
      <c r="AM301" s="78"/>
      <c r="AN301" s="78"/>
      <c r="AO301" s="90"/>
      <c r="AP301" s="90"/>
      <c r="AQ301" s="90"/>
      <c r="AR301" s="78"/>
      <c r="AS301" s="78"/>
      <c r="AT301" s="78"/>
      <c r="AU301" s="78"/>
      <c r="AV301" s="78"/>
      <c r="AW301" s="78"/>
      <c r="AX301" s="79"/>
      <c r="AY301" s="185"/>
      <c r="BD301" s="191"/>
    </row>
    <row r="302" spans="1:79" ht="15" customHeight="1">
      <c r="A302" s="40"/>
      <c r="B302" s="130"/>
      <c r="C302" s="131"/>
      <c r="D302" s="179"/>
      <c r="E302" s="180"/>
      <c r="F302" s="181"/>
      <c r="G302" s="87"/>
      <c r="H302" s="179"/>
      <c r="I302" s="180"/>
      <c r="J302" s="181"/>
      <c r="K302" s="87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90"/>
      <c r="X302" s="90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186"/>
      <c r="AL302" s="77"/>
      <c r="AM302" s="78"/>
      <c r="AN302" s="78"/>
      <c r="AO302" s="90"/>
      <c r="AP302" s="90"/>
      <c r="AQ302" s="90"/>
      <c r="AR302" s="78"/>
      <c r="AS302" s="78"/>
      <c r="AT302" s="78"/>
      <c r="AU302" s="78"/>
      <c r="AV302" s="78"/>
      <c r="AW302" s="78"/>
      <c r="AX302" s="79"/>
      <c r="AY302" s="185"/>
      <c r="BD302" s="191"/>
    </row>
    <row r="303" spans="1:79" ht="15" customHeight="1">
      <c r="A303" s="40"/>
      <c r="B303" s="130"/>
      <c r="C303" s="131"/>
      <c r="D303" s="179"/>
      <c r="E303" s="180"/>
      <c r="F303" s="181"/>
      <c r="G303" s="87"/>
      <c r="H303" s="179"/>
      <c r="I303" s="180"/>
      <c r="J303" s="181"/>
      <c r="K303" s="87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90"/>
      <c r="X303" s="90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186"/>
      <c r="AL303" s="77"/>
      <c r="AM303" s="78"/>
      <c r="AN303" s="78"/>
      <c r="AO303" s="90"/>
      <c r="AP303" s="90"/>
      <c r="AQ303" s="90"/>
      <c r="AR303" s="78"/>
      <c r="AS303" s="78"/>
      <c r="AT303" s="78"/>
      <c r="AU303" s="78"/>
      <c r="AV303" s="78"/>
      <c r="AW303" s="78"/>
      <c r="AX303" s="79"/>
      <c r="AY303" s="185"/>
      <c r="BD303" s="191"/>
    </row>
    <row r="304" spans="1:79" ht="15" customHeight="1">
      <c r="A304" s="40"/>
      <c r="B304" s="130"/>
      <c r="C304" s="131"/>
      <c r="D304" s="179"/>
      <c r="E304" s="180"/>
      <c r="F304" s="181"/>
      <c r="G304" s="87"/>
      <c r="H304" s="179"/>
      <c r="I304" s="180"/>
      <c r="J304" s="181"/>
      <c r="K304" s="87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90"/>
      <c r="X304" s="90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186"/>
      <c r="AL304" s="77"/>
      <c r="AM304" s="78"/>
      <c r="AN304" s="78"/>
      <c r="AO304" s="90"/>
      <c r="AP304" s="90"/>
      <c r="AQ304" s="90"/>
      <c r="AR304" s="78"/>
      <c r="AS304" s="78"/>
      <c r="AT304" s="78"/>
      <c r="AU304" s="78"/>
      <c r="AV304" s="78"/>
      <c r="AW304" s="78"/>
      <c r="AX304" s="79"/>
      <c r="AY304" s="185"/>
      <c r="BD304" s="191"/>
    </row>
    <row r="305" spans="1:56" ht="15" customHeight="1">
      <c r="A305" s="40"/>
      <c r="B305" s="130"/>
      <c r="C305" s="131"/>
      <c r="D305" s="179"/>
      <c r="E305" s="180"/>
      <c r="F305" s="181"/>
      <c r="G305" s="87"/>
      <c r="H305" s="179"/>
      <c r="I305" s="180"/>
      <c r="J305" s="181"/>
      <c r="K305" s="87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90"/>
      <c r="X305" s="90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186"/>
      <c r="AL305" s="77"/>
      <c r="AM305" s="78"/>
      <c r="AN305" s="78"/>
      <c r="AO305" s="90"/>
      <c r="AP305" s="90"/>
      <c r="AQ305" s="90"/>
      <c r="AR305" s="78"/>
      <c r="AS305" s="78"/>
      <c r="AT305" s="78"/>
      <c r="AU305" s="78"/>
      <c r="AV305" s="78"/>
      <c r="AW305" s="78"/>
      <c r="AX305" s="79"/>
      <c r="AY305" s="185"/>
      <c r="BD305" s="191"/>
    </row>
    <row r="306" spans="1:56" ht="15" customHeight="1">
      <c r="A306" s="40"/>
      <c r="B306" s="130"/>
      <c r="C306" s="131"/>
      <c r="D306" s="179"/>
      <c r="E306" s="180"/>
      <c r="F306" s="181"/>
      <c r="G306" s="87"/>
      <c r="H306" s="179"/>
      <c r="I306" s="180"/>
      <c r="J306" s="181"/>
      <c r="K306" s="104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90"/>
      <c r="X306" s="90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186"/>
      <c r="AL306" s="77"/>
      <c r="AM306" s="78"/>
      <c r="AN306" s="78"/>
      <c r="AO306" s="90"/>
      <c r="AP306" s="90"/>
      <c r="AQ306" s="90"/>
      <c r="AR306" s="78"/>
      <c r="AS306" s="78"/>
      <c r="AT306" s="78"/>
      <c r="AU306" s="78"/>
      <c r="AV306" s="78"/>
      <c r="AW306" s="78"/>
      <c r="AX306" s="79"/>
      <c r="AY306" s="185"/>
      <c r="BD306" s="191"/>
    </row>
    <row r="307" spans="1:56" ht="15" customHeight="1">
      <c r="A307" s="40"/>
      <c r="B307" s="130"/>
      <c r="C307" s="131"/>
      <c r="D307" s="179"/>
      <c r="E307" s="180"/>
      <c r="F307" s="181"/>
      <c r="G307" s="87"/>
      <c r="H307" s="179"/>
      <c r="I307" s="180"/>
      <c r="J307" s="181"/>
      <c r="K307" s="87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90"/>
      <c r="X307" s="90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186"/>
      <c r="AL307" s="77"/>
      <c r="AM307" s="78"/>
      <c r="AN307" s="78"/>
      <c r="AO307" s="90"/>
      <c r="AP307" s="90"/>
      <c r="AQ307" s="90"/>
      <c r="AR307" s="78"/>
      <c r="AS307" s="78"/>
      <c r="AT307" s="78"/>
      <c r="AU307" s="78"/>
      <c r="AV307" s="78"/>
      <c r="AW307" s="78"/>
      <c r="AX307" s="79"/>
      <c r="AY307" s="185"/>
      <c r="BD307" s="191"/>
    </row>
    <row r="308" spans="1:56" ht="15" customHeight="1">
      <c r="A308" s="40"/>
      <c r="B308" s="130"/>
      <c r="C308" s="131"/>
      <c r="D308" s="179"/>
      <c r="E308" s="180"/>
      <c r="F308" s="181"/>
      <c r="G308" s="87"/>
      <c r="H308" s="179"/>
      <c r="I308" s="180"/>
      <c r="J308" s="181"/>
      <c r="K308" s="87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90"/>
      <c r="X308" s="90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186"/>
      <c r="AL308" s="77"/>
      <c r="AM308" s="78"/>
      <c r="AN308" s="78"/>
      <c r="AO308" s="90"/>
      <c r="AP308" s="90"/>
      <c r="AQ308" s="90"/>
      <c r="AR308" s="78"/>
      <c r="AS308" s="78"/>
      <c r="AT308" s="78"/>
      <c r="AU308" s="78"/>
      <c r="AV308" s="78"/>
      <c r="AW308" s="78"/>
      <c r="AX308" s="79"/>
      <c r="AY308" s="185"/>
      <c r="BD308" s="191"/>
    </row>
    <row r="309" spans="1:56" ht="15" customHeight="1">
      <c r="A309" s="40"/>
      <c r="B309" s="130"/>
      <c r="C309" s="131"/>
      <c r="D309" s="179"/>
      <c r="E309" s="180"/>
      <c r="F309" s="181"/>
      <c r="G309" s="87"/>
      <c r="H309" s="179"/>
      <c r="I309" s="180"/>
      <c r="J309" s="181"/>
      <c r="K309" s="87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90"/>
      <c r="X309" s="90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186"/>
      <c r="AL309" s="77"/>
      <c r="AM309" s="78"/>
      <c r="AN309" s="78"/>
      <c r="AO309" s="90"/>
      <c r="AP309" s="90"/>
      <c r="AQ309" s="90"/>
      <c r="AR309" s="78"/>
      <c r="AS309" s="78"/>
      <c r="AT309" s="78"/>
      <c r="AU309" s="78"/>
      <c r="AV309" s="78"/>
      <c r="AW309" s="78"/>
      <c r="AX309" s="79"/>
      <c r="AY309" s="185"/>
      <c r="BD309" s="191"/>
    </row>
    <row r="310" spans="1:56" ht="15" customHeight="1">
      <c r="A310" s="40"/>
      <c r="B310" s="130"/>
      <c r="C310" s="131"/>
      <c r="D310" s="179"/>
      <c r="E310" s="180"/>
      <c r="F310" s="181"/>
      <c r="G310" s="87"/>
      <c r="H310" s="179"/>
      <c r="I310" s="180"/>
      <c r="J310" s="181"/>
      <c r="K310" s="87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90"/>
      <c r="X310" s="90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186"/>
      <c r="AL310" s="77"/>
      <c r="AM310" s="78"/>
      <c r="AN310" s="78"/>
      <c r="AO310" s="90"/>
      <c r="AP310" s="90"/>
      <c r="AQ310" s="90"/>
      <c r="AR310" s="78"/>
      <c r="AS310" s="78"/>
      <c r="AT310" s="78"/>
      <c r="AU310" s="78"/>
      <c r="AV310" s="78"/>
      <c r="AW310" s="78"/>
      <c r="AX310" s="79"/>
      <c r="AY310" s="185"/>
      <c r="BD310" s="191"/>
    </row>
    <row r="311" spans="1:56" ht="15" customHeight="1">
      <c r="A311" s="40"/>
      <c r="B311" s="130"/>
      <c r="C311" s="131"/>
      <c r="D311" s="179"/>
      <c r="E311" s="180"/>
      <c r="F311" s="181"/>
      <c r="G311" s="87"/>
      <c r="H311" s="179"/>
      <c r="I311" s="180"/>
      <c r="J311" s="181"/>
      <c r="K311" s="87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90"/>
      <c r="X311" s="90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186"/>
      <c r="AL311" s="77"/>
      <c r="AM311" s="78"/>
      <c r="AN311" s="78"/>
      <c r="AO311" s="90"/>
      <c r="AP311" s="90"/>
      <c r="AQ311" s="90"/>
      <c r="AR311" s="78"/>
      <c r="AS311" s="78"/>
      <c r="AT311" s="78"/>
      <c r="AU311" s="78"/>
      <c r="AV311" s="78"/>
      <c r="AW311" s="78"/>
      <c r="AX311" s="79"/>
      <c r="AY311" s="185"/>
      <c r="BD311" s="191"/>
    </row>
    <row r="312" spans="1:56" ht="15" customHeight="1">
      <c r="A312" s="40"/>
      <c r="B312" s="130"/>
      <c r="C312" s="131"/>
      <c r="D312" s="179"/>
      <c r="E312" s="180"/>
      <c r="F312" s="181"/>
      <c r="G312" s="87"/>
      <c r="H312" s="179"/>
      <c r="I312" s="180"/>
      <c r="J312" s="181"/>
      <c r="K312" s="87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90"/>
      <c r="X312" s="90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186"/>
      <c r="AL312" s="77"/>
      <c r="AM312" s="78"/>
      <c r="AN312" s="78"/>
      <c r="AO312" s="90"/>
      <c r="AP312" s="90"/>
      <c r="AQ312" s="90"/>
      <c r="AR312" s="78"/>
      <c r="AS312" s="78"/>
      <c r="AT312" s="78"/>
      <c r="AU312" s="78"/>
      <c r="AV312" s="78"/>
      <c r="AW312" s="78"/>
      <c r="AX312" s="79"/>
      <c r="AY312" s="185"/>
      <c r="BD312" s="191"/>
    </row>
    <row r="313" spans="1:56" ht="15" customHeight="1">
      <c r="A313" s="40"/>
      <c r="B313" s="130"/>
      <c r="C313" s="131"/>
      <c r="D313" s="179"/>
      <c r="E313" s="180"/>
      <c r="F313" s="181"/>
      <c r="G313" s="87"/>
      <c r="H313" s="179"/>
      <c r="I313" s="180"/>
      <c r="J313" s="181"/>
      <c r="K313" s="104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90"/>
      <c r="X313" s="90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186"/>
      <c r="AL313" s="77"/>
      <c r="AM313" s="78"/>
      <c r="AN313" s="78"/>
      <c r="AO313" s="90"/>
      <c r="AP313" s="90"/>
      <c r="AQ313" s="90"/>
      <c r="AR313" s="78"/>
      <c r="AS313" s="78"/>
      <c r="AT313" s="78"/>
      <c r="AU313" s="78"/>
      <c r="AV313" s="78"/>
      <c r="AW313" s="78"/>
      <c r="AX313" s="79"/>
      <c r="AY313" s="185"/>
      <c r="BD313" s="191"/>
    </row>
    <row r="314" spans="1:56" ht="15" customHeight="1">
      <c r="A314" s="40"/>
      <c r="B314" s="130"/>
      <c r="C314" s="131"/>
      <c r="D314" s="179"/>
      <c r="E314" s="180"/>
      <c r="F314" s="181"/>
      <c r="G314" s="87"/>
      <c r="H314" s="179"/>
      <c r="I314" s="180"/>
      <c r="J314" s="181"/>
      <c r="K314" s="87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90"/>
      <c r="X314" s="90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186"/>
      <c r="AL314" s="77"/>
      <c r="AM314" s="78"/>
      <c r="AN314" s="78"/>
      <c r="AO314" s="90"/>
      <c r="AP314" s="90"/>
      <c r="AQ314" s="90"/>
      <c r="AR314" s="78"/>
      <c r="AS314" s="78"/>
      <c r="AT314" s="78"/>
      <c r="AU314" s="78"/>
      <c r="AV314" s="78"/>
      <c r="AW314" s="78"/>
      <c r="AX314" s="79"/>
      <c r="AY314" s="185"/>
      <c r="BD314" s="191"/>
    </row>
    <row r="315" spans="1:56" ht="15" customHeight="1">
      <c r="A315" s="40"/>
      <c r="B315" s="130"/>
      <c r="C315" s="131"/>
      <c r="D315" s="179"/>
      <c r="E315" s="180"/>
      <c r="F315" s="181"/>
      <c r="G315" s="87"/>
      <c r="H315" s="659" t="s">
        <v>71</v>
      </c>
      <c r="I315" s="660"/>
      <c r="J315" s="661"/>
      <c r="K315" s="104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90"/>
      <c r="X315" s="90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186"/>
      <c r="AL315" s="105"/>
      <c r="AM315" s="78"/>
      <c r="AN315" s="78"/>
      <c r="AO315" s="90"/>
      <c r="AP315" s="90"/>
      <c r="AQ315" s="90"/>
      <c r="AR315" s="78"/>
      <c r="AS315" s="78"/>
      <c r="AT315" s="78"/>
      <c r="AU315" s="78"/>
      <c r="AV315" s="78"/>
      <c r="AW315" s="78"/>
      <c r="AX315" s="79"/>
      <c r="AY315" s="185"/>
      <c r="BD315" s="191"/>
    </row>
    <row r="316" spans="1:56" ht="15" customHeight="1">
      <c r="A316" s="40"/>
      <c r="B316" s="130"/>
      <c r="C316" s="131"/>
      <c r="D316" s="179"/>
      <c r="E316" s="180"/>
      <c r="F316" s="181"/>
      <c r="G316" s="87"/>
      <c r="H316" s="179"/>
      <c r="I316" s="180"/>
      <c r="J316" s="181"/>
      <c r="K316" s="104"/>
      <c r="L316" s="109"/>
      <c r="M316" s="78"/>
      <c r="N316" s="78"/>
      <c r="O316" s="78"/>
      <c r="P316" s="141"/>
      <c r="Q316" s="141"/>
      <c r="R316" s="141"/>
      <c r="S316" s="141"/>
      <c r="T316" s="141"/>
      <c r="U316" s="141"/>
      <c r="V316" s="141"/>
      <c r="W316" s="138"/>
      <c r="X316" s="138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78"/>
      <c r="AK316" s="186"/>
      <c r="AL316" s="77"/>
      <c r="AM316" s="78"/>
      <c r="AN316" s="78"/>
      <c r="AO316" s="90"/>
      <c r="AP316" s="90"/>
      <c r="AQ316" s="90"/>
      <c r="AR316" s="78"/>
      <c r="AS316" s="78"/>
      <c r="AT316" s="78"/>
      <c r="AU316" s="78"/>
      <c r="AV316" s="78"/>
      <c r="AW316" s="78"/>
      <c r="AX316" s="79"/>
      <c r="AY316" s="185"/>
      <c r="BD316" s="191"/>
    </row>
    <row r="317" spans="1:56" ht="15" customHeight="1">
      <c r="A317" s="40"/>
      <c r="B317" s="130"/>
      <c r="C317" s="131"/>
      <c r="D317" s="179"/>
      <c r="E317" s="180"/>
      <c r="F317" s="181"/>
      <c r="G317" s="87"/>
      <c r="H317" s="179"/>
      <c r="I317" s="180"/>
      <c r="J317" s="181"/>
      <c r="K317" s="104"/>
      <c r="L317" s="109"/>
      <c r="M317" s="689" t="s">
        <v>74</v>
      </c>
      <c r="N317" s="690"/>
      <c r="O317" s="691"/>
      <c r="P317" s="110"/>
      <c r="Q317" s="75"/>
      <c r="R317" s="75"/>
      <c r="S317" s="75"/>
      <c r="T317" s="75"/>
      <c r="U317" s="75"/>
      <c r="V317" s="75"/>
      <c r="W317" s="75"/>
      <c r="X317" s="89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6"/>
      <c r="AJ317" s="78"/>
      <c r="AK317" s="186"/>
      <c r="AL317" s="105"/>
      <c r="AM317" s="78"/>
      <c r="AN317" s="78"/>
      <c r="AO317" s="90"/>
      <c r="AP317" s="90"/>
      <c r="AQ317" s="90"/>
      <c r="AR317" s="78"/>
      <c r="AS317" s="78"/>
      <c r="AT317" s="78"/>
      <c r="AU317" s="78"/>
      <c r="AV317" s="78"/>
      <c r="AW317" s="78"/>
      <c r="AX317" s="79"/>
      <c r="AY317" s="185"/>
      <c r="BD317" s="191"/>
    </row>
    <row r="318" spans="1:56" ht="15" customHeight="1">
      <c r="A318" s="40"/>
      <c r="B318" s="130"/>
      <c r="C318" s="131"/>
      <c r="D318" s="179"/>
      <c r="E318" s="180"/>
      <c r="F318" s="181"/>
      <c r="G318" s="87"/>
      <c r="H318" s="179"/>
      <c r="I318" s="180"/>
      <c r="J318" s="181"/>
      <c r="K318" s="104"/>
      <c r="L318" s="109"/>
      <c r="M318" s="179"/>
      <c r="N318" s="180"/>
      <c r="O318" s="181"/>
      <c r="P318" s="104"/>
      <c r="Q318" s="78"/>
      <c r="R318" s="78"/>
      <c r="S318" s="78"/>
      <c r="T318" s="78"/>
      <c r="U318" s="78"/>
      <c r="V318" s="78"/>
      <c r="W318" s="90"/>
      <c r="X318" s="90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9"/>
      <c r="AJ318" s="78"/>
      <c r="AK318" s="186"/>
      <c r="AL318" s="105"/>
      <c r="AM318" s="78"/>
      <c r="AN318" s="78"/>
      <c r="AO318" s="90"/>
      <c r="AP318" s="90"/>
      <c r="AQ318" s="90"/>
      <c r="AR318" s="78"/>
      <c r="AS318" s="78"/>
      <c r="AT318" s="78"/>
      <c r="AU318" s="78"/>
      <c r="AV318" s="78"/>
      <c r="AW318" s="78"/>
      <c r="AX318" s="79"/>
      <c r="AY318" s="42"/>
      <c r="BD318" s="191"/>
    </row>
    <row r="319" spans="1:56" ht="15" customHeight="1">
      <c r="A319" s="40"/>
      <c r="B319" s="130"/>
      <c r="C319" s="131"/>
      <c r="D319" s="179"/>
      <c r="E319" s="180"/>
      <c r="F319" s="181"/>
      <c r="G319" s="87"/>
      <c r="H319" s="179"/>
      <c r="I319" s="180"/>
      <c r="J319" s="181"/>
      <c r="K319" s="104"/>
      <c r="L319" s="109"/>
      <c r="M319" s="179"/>
      <c r="N319" s="180"/>
      <c r="O319" s="181"/>
      <c r="P319" s="104"/>
      <c r="Q319" s="78"/>
      <c r="R319" s="78"/>
      <c r="S319" s="78"/>
      <c r="T319" s="78"/>
      <c r="U319" s="78"/>
      <c r="V319" s="78"/>
      <c r="W319" s="90"/>
      <c r="X319" s="90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9"/>
      <c r="AJ319" s="78"/>
      <c r="AK319" s="186"/>
      <c r="AL319" s="105"/>
      <c r="AM319" s="78"/>
      <c r="AN319" s="78"/>
      <c r="AO319" s="90"/>
      <c r="AP319" s="90"/>
      <c r="AQ319" s="90"/>
      <c r="AR319" s="78"/>
      <c r="AS319" s="78"/>
      <c r="AT319" s="78"/>
      <c r="AU319" s="78"/>
      <c r="AV319" s="78"/>
      <c r="AW319" s="78"/>
      <c r="AX319" s="79"/>
      <c r="AY319" s="42"/>
      <c r="BD319" s="191"/>
    </row>
    <row r="320" spans="1:56" ht="15" customHeight="1">
      <c r="A320" s="40"/>
      <c r="B320" s="130"/>
      <c r="C320" s="131"/>
      <c r="D320" s="179"/>
      <c r="E320" s="180"/>
      <c r="F320" s="181"/>
      <c r="G320" s="87"/>
      <c r="H320" s="179"/>
      <c r="I320" s="180"/>
      <c r="J320" s="181"/>
      <c r="K320" s="104"/>
      <c r="L320" s="109"/>
      <c r="M320" s="680" t="s">
        <v>72</v>
      </c>
      <c r="N320" s="681"/>
      <c r="O320" s="682"/>
      <c r="P320" s="157"/>
      <c r="Q320" s="81"/>
      <c r="R320" s="81"/>
      <c r="S320" s="81"/>
      <c r="T320" s="81"/>
      <c r="U320" s="81"/>
      <c r="V320" s="81"/>
      <c r="W320" s="91"/>
      <c r="X320" s="9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2"/>
      <c r="AJ320" s="78"/>
      <c r="AK320" s="186"/>
      <c r="AL320" s="105"/>
      <c r="AM320" s="78"/>
      <c r="AN320" s="78"/>
      <c r="AO320" s="90"/>
      <c r="AP320" s="90"/>
      <c r="AQ320" s="90"/>
      <c r="AR320" s="78"/>
      <c r="AS320" s="78"/>
      <c r="AT320" s="78"/>
      <c r="AU320" s="78"/>
      <c r="AV320" s="78"/>
      <c r="AW320" s="78"/>
      <c r="AX320" s="79"/>
      <c r="AY320" s="42"/>
      <c r="BD320" s="191"/>
    </row>
    <row r="321" spans="1:56" ht="15" customHeight="1">
      <c r="A321" s="40"/>
      <c r="B321" s="130"/>
      <c r="C321" s="131"/>
      <c r="D321" s="179"/>
      <c r="E321" s="180"/>
      <c r="F321" s="181"/>
      <c r="G321" s="87"/>
      <c r="H321" s="179"/>
      <c r="I321" s="180"/>
      <c r="J321" s="181"/>
      <c r="K321" s="104"/>
      <c r="L321" s="109"/>
      <c r="M321" s="109"/>
      <c r="N321" s="78"/>
      <c r="O321" s="78"/>
      <c r="P321" s="164"/>
      <c r="Q321" s="132"/>
      <c r="R321" s="132"/>
      <c r="S321" s="132"/>
      <c r="T321" s="132"/>
      <c r="U321" s="132"/>
      <c r="V321" s="132"/>
      <c r="W321" s="133"/>
      <c r="X321" s="133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78"/>
      <c r="AK321" s="186"/>
      <c r="AL321" s="77"/>
      <c r="AM321" s="78"/>
      <c r="AN321" s="78"/>
      <c r="AO321" s="90"/>
      <c r="AP321" s="90"/>
      <c r="AQ321" s="90"/>
      <c r="AR321" s="78"/>
      <c r="AS321" s="78"/>
      <c r="AT321" s="78"/>
      <c r="AU321" s="78"/>
      <c r="AV321" s="78"/>
      <c r="AW321" s="78"/>
      <c r="AX321" s="79"/>
      <c r="AY321" s="42"/>
      <c r="BD321" s="191"/>
    </row>
    <row r="322" spans="1:56" ht="15" customHeight="1">
      <c r="A322" s="40"/>
      <c r="B322" s="130"/>
      <c r="C322" s="131"/>
      <c r="D322" s="179"/>
      <c r="E322" s="180"/>
      <c r="F322" s="181"/>
      <c r="G322" s="87"/>
      <c r="H322" s="179"/>
      <c r="I322" s="180"/>
      <c r="J322" s="181"/>
      <c r="K322" s="104"/>
      <c r="L322" s="109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90"/>
      <c r="X322" s="90"/>
      <c r="Y322" s="78"/>
      <c r="Z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186"/>
      <c r="AL322" s="77"/>
      <c r="AM322" s="78"/>
      <c r="AN322" s="78"/>
      <c r="AO322" s="90"/>
      <c r="AP322" s="90"/>
      <c r="AQ322" s="90"/>
      <c r="AR322" s="78"/>
      <c r="AS322" s="78"/>
      <c r="AT322" s="78"/>
      <c r="AU322" s="78"/>
      <c r="AV322" s="78"/>
      <c r="AW322" s="78"/>
      <c r="AX322" s="79"/>
      <c r="AY322" s="42"/>
      <c r="BD322" s="191"/>
    </row>
    <row r="323" spans="1:56" ht="15" customHeight="1">
      <c r="A323" s="40"/>
      <c r="B323" s="130"/>
      <c r="C323" s="131"/>
      <c r="D323" s="179"/>
      <c r="E323" s="180"/>
      <c r="F323" s="181"/>
      <c r="G323" s="87"/>
      <c r="H323" s="179"/>
      <c r="I323" s="180"/>
      <c r="J323" s="181"/>
      <c r="K323" s="104"/>
      <c r="L323" s="109"/>
      <c r="M323" s="689" t="s">
        <v>74</v>
      </c>
      <c r="N323" s="690"/>
      <c r="O323" s="691"/>
      <c r="P323" s="110"/>
      <c r="Q323" s="75"/>
      <c r="R323" s="75"/>
      <c r="S323" s="75"/>
      <c r="T323" s="75"/>
      <c r="U323" s="75"/>
      <c r="V323" s="75"/>
      <c r="W323" s="75"/>
      <c r="X323" s="89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6"/>
      <c r="AJ323" s="78"/>
      <c r="AK323" s="186"/>
      <c r="AL323" s="105"/>
      <c r="AM323" s="78"/>
      <c r="AN323" s="78"/>
      <c r="AO323" s="90"/>
      <c r="AP323" s="90"/>
      <c r="AQ323" s="90"/>
      <c r="AR323" s="78"/>
      <c r="AS323" s="78"/>
      <c r="AT323" s="78"/>
      <c r="AU323" s="78"/>
      <c r="AV323" s="78"/>
      <c r="AW323" s="78"/>
      <c r="AX323" s="79"/>
      <c r="AY323" s="42"/>
      <c r="BD323" s="191"/>
    </row>
    <row r="324" spans="1:56" ht="15" customHeight="1">
      <c r="A324" s="40"/>
      <c r="B324" s="130"/>
      <c r="C324" s="131"/>
      <c r="D324" s="179"/>
      <c r="E324" s="180"/>
      <c r="F324" s="181"/>
      <c r="G324" s="87"/>
      <c r="H324" s="179"/>
      <c r="I324" s="180"/>
      <c r="J324" s="181"/>
      <c r="K324" s="104"/>
      <c r="L324" s="109"/>
      <c r="M324" s="179"/>
      <c r="N324" s="180"/>
      <c r="O324" s="181"/>
      <c r="P324" s="104"/>
      <c r="Q324" s="78"/>
      <c r="R324" s="78"/>
      <c r="S324" s="78"/>
      <c r="T324" s="78"/>
      <c r="U324" s="78"/>
      <c r="V324" s="78"/>
      <c r="W324" s="90"/>
      <c r="X324" s="90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9"/>
      <c r="AJ324" s="78"/>
      <c r="AK324" s="186"/>
      <c r="AL324" s="105"/>
      <c r="AM324" s="78"/>
      <c r="AN324" s="78"/>
      <c r="AO324" s="90"/>
      <c r="AP324" s="90"/>
      <c r="AQ324" s="90"/>
      <c r="AR324" s="78"/>
      <c r="AS324" s="78"/>
      <c r="AT324" s="78"/>
      <c r="AU324" s="78"/>
      <c r="AV324" s="78"/>
      <c r="AW324" s="78"/>
      <c r="AX324" s="79"/>
      <c r="AY324" s="42"/>
      <c r="BD324" s="191"/>
    </row>
    <row r="325" spans="1:56" ht="15" customHeight="1">
      <c r="A325" s="40"/>
      <c r="B325" s="130"/>
      <c r="C325" s="131"/>
      <c r="D325" s="179"/>
      <c r="E325" s="180"/>
      <c r="F325" s="181"/>
      <c r="G325" s="87"/>
      <c r="H325" s="179"/>
      <c r="I325" s="180"/>
      <c r="J325" s="181"/>
      <c r="K325" s="104"/>
      <c r="L325" s="109"/>
      <c r="M325" s="179"/>
      <c r="N325" s="180"/>
      <c r="O325" s="181"/>
      <c r="P325" s="104"/>
      <c r="Q325" s="78"/>
      <c r="R325" s="78"/>
      <c r="S325" s="78"/>
      <c r="T325" s="78"/>
      <c r="U325" s="78"/>
      <c r="V325" s="78"/>
      <c r="W325" s="90"/>
      <c r="X325" s="90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9"/>
      <c r="AJ325" s="78"/>
      <c r="AK325" s="186"/>
      <c r="AL325" s="105"/>
      <c r="AM325" s="78"/>
      <c r="AN325" s="78"/>
      <c r="AO325" s="90"/>
      <c r="AP325" s="90"/>
      <c r="AQ325" s="90"/>
      <c r="AR325" s="78"/>
      <c r="AS325" s="78"/>
      <c r="AT325" s="78"/>
      <c r="AU325" s="78"/>
      <c r="AV325" s="78"/>
      <c r="AW325" s="78"/>
      <c r="AX325" s="79"/>
      <c r="AY325" s="42"/>
      <c r="BD325" s="191"/>
    </row>
    <row r="326" spans="1:56" ht="15" customHeight="1">
      <c r="A326" s="40"/>
      <c r="B326" s="130"/>
      <c r="C326" s="131"/>
      <c r="D326" s="179"/>
      <c r="E326" s="180"/>
      <c r="F326" s="181"/>
      <c r="G326" s="87"/>
      <c r="H326" s="179"/>
      <c r="I326" s="180"/>
      <c r="J326" s="181"/>
      <c r="K326" s="104"/>
      <c r="L326" s="109"/>
      <c r="M326" s="680" t="s">
        <v>72</v>
      </c>
      <c r="N326" s="681"/>
      <c r="O326" s="682"/>
      <c r="P326" s="157"/>
      <c r="Q326" s="81"/>
      <c r="R326" s="81"/>
      <c r="S326" s="81"/>
      <c r="T326" s="81"/>
      <c r="U326" s="81"/>
      <c r="V326" s="81"/>
      <c r="W326" s="91"/>
      <c r="X326" s="9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2"/>
      <c r="AJ326" s="78"/>
      <c r="AK326" s="186"/>
      <c r="AL326" s="105"/>
      <c r="AM326" s="78"/>
      <c r="AN326" s="78"/>
      <c r="AO326" s="90"/>
      <c r="AP326" s="90"/>
      <c r="AQ326" s="90"/>
      <c r="AR326" s="78"/>
      <c r="AS326" s="78"/>
      <c r="AT326" s="78"/>
      <c r="AU326" s="78"/>
      <c r="AV326" s="78"/>
      <c r="AW326" s="78"/>
      <c r="AX326" s="79"/>
      <c r="AY326" s="42"/>
      <c r="BD326" s="191"/>
    </row>
    <row r="327" spans="1:56" ht="15" customHeight="1">
      <c r="A327" s="40"/>
      <c r="B327" s="130"/>
      <c r="C327" s="131"/>
      <c r="D327" s="179"/>
      <c r="E327" s="180"/>
      <c r="F327" s="181"/>
      <c r="G327" s="87"/>
      <c r="H327" s="179"/>
      <c r="I327" s="180"/>
      <c r="J327" s="181"/>
      <c r="K327" s="104"/>
      <c r="L327" s="109"/>
      <c r="M327" s="109"/>
      <c r="N327" s="78"/>
      <c r="O327" s="78"/>
      <c r="P327" s="109"/>
      <c r="Q327" s="78"/>
      <c r="R327" s="78"/>
      <c r="S327" s="78"/>
      <c r="T327" s="78"/>
      <c r="U327" s="78"/>
      <c r="V327" s="78"/>
      <c r="W327" s="90"/>
      <c r="X327" s="90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186"/>
      <c r="AL327" s="77"/>
      <c r="AM327" s="78"/>
      <c r="AN327" s="78"/>
      <c r="AO327" s="90"/>
      <c r="AP327" s="90"/>
      <c r="AQ327" s="90"/>
      <c r="AR327" s="78"/>
      <c r="AS327" s="78"/>
      <c r="AT327" s="78"/>
      <c r="AU327" s="78"/>
      <c r="AV327" s="78"/>
      <c r="AW327" s="78"/>
      <c r="AX327" s="79"/>
      <c r="AY327" s="42"/>
      <c r="BD327" s="191"/>
    </row>
    <row r="328" spans="1:56" ht="15" customHeight="1">
      <c r="A328" s="40"/>
      <c r="B328" s="130"/>
      <c r="C328" s="131"/>
      <c r="D328" s="179"/>
      <c r="E328" s="180"/>
      <c r="F328" s="181"/>
      <c r="G328" s="87"/>
      <c r="H328" s="680" t="s">
        <v>72</v>
      </c>
      <c r="I328" s="681"/>
      <c r="J328" s="682"/>
      <c r="K328" s="157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91"/>
      <c r="X328" s="9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186"/>
      <c r="AL328" s="105"/>
      <c r="AM328" s="78"/>
      <c r="AN328" s="78"/>
      <c r="AO328" s="90"/>
      <c r="AP328" s="90"/>
      <c r="AQ328" s="90"/>
      <c r="AR328" s="78"/>
      <c r="AS328" s="78"/>
      <c r="AT328" s="78"/>
      <c r="AU328" s="78"/>
      <c r="AV328" s="78"/>
      <c r="AW328" s="78"/>
      <c r="AX328" s="79"/>
      <c r="AY328" s="42"/>
      <c r="BD328" s="191"/>
    </row>
    <row r="329" spans="1:56" ht="15" customHeight="1">
      <c r="A329" s="40"/>
      <c r="B329" s="130"/>
      <c r="C329" s="131"/>
      <c r="D329" s="179"/>
      <c r="E329" s="180"/>
      <c r="F329" s="181"/>
      <c r="G329" s="87"/>
      <c r="H329" s="109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90"/>
      <c r="X329" s="90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132"/>
      <c r="AL329" s="182"/>
      <c r="AM329" s="132"/>
      <c r="AN329" s="132"/>
      <c r="AO329" s="132"/>
      <c r="AP329" s="132"/>
      <c r="AQ329" s="133"/>
      <c r="AR329" s="132"/>
      <c r="AS329" s="132"/>
      <c r="AT329" s="132"/>
      <c r="AU329" s="132"/>
      <c r="AV329" s="132"/>
      <c r="AW329" s="132"/>
      <c r="AX329" s="134"/>
      <c r="AY329" s="42"/>
      <c r="BD329" s="191"/>
    </row>
    <row r="330" spans="1:56" ht="15" customHeight="1">
      <c r="A330" s="40"/>
      <c r="B330" s="130"/>
      <c r="C330" s="131"/>
      <c r="D330" s="179"/>
      <c r="E330" s="180"/>
      <c r="F330" s="181"/>
      <c r="G330" s="87"/>
      <c r="H330" s="187"/>
      <c r="I330" s="689" t="s">
        <v>74</v>
      </c>
      <c r="J330" s="690"/>
      <c r="K330" s="691"/>
      <c r="L330" s="110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89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6"/>
      <c r="AK330" s="188"/>
      <c r="AL330" s="105"/>
      <c r="AM330" s="78"/>
      <c r="AN330" s="78"/>
      <c r="AO330" s="90"/>
      <c r="AP330" s="90"/>
      <c r="AQ330" s="90"/>
      <c r="AR330" s="78"/>
      <c r="AS330" s="78"/>
      <c r="AT330" s="78"/>
      <c r="AU330" s="78"/>
      <c r="AV330" s="78"/>
      <c r="AW330" s="78"/>
      <c r="AX330" s="79"/>
      <c r="AY330" s="42"/>
      <c r="BD330" s="191"/>
    </row>
    <row r="331" spans="1:56" ht="15" customHeight="1">
      <c r="A331" s="40"/>
      <c r="B331" s="130"/>
      <c r="C331" s="131"/>
      <c r="D331" s="179"/>
      <c r="E331" s="180"/>
      <c r="F331" s="181"/>
      <c r="G331" s="87"/>
      <c r="H331" s="187"/>
      <c r="I331" s="656" t="s">
        <v>70</v>
      </c>
      <c r="J331" s="657"/>
      <c r="K331" s="658"/>
      <c r="L331" s="161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3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4"/>
      <c r="AK331" s="188"/>
      <c r="AL331" s="77"/>
      <c r="AM331" s="78"/>
      <c r="AN331" s="78"/>
      <c r="AO331" s="90"/>
      <c r="AP331" s="90"/>
      <c r="AQ331" s="90"/>
      <c r="AR331" s="78"/>
      <c r="AS331" s="78"/>
      <c r="AT331" s="78"/>
      <c r="AU331" s="78"/>
      <c r="AV331" s="78"/>
      <c r="AW331" s="78"/>
      <c r="AX331" s="79"/>
      <c r="AY331" s="42"/>
      <c r="BD331" s="191"/>
    </row>
    <row r="332" spans="1:56" ht="15" customHeight="1">
      <c r="A332" s="40"/>
      <c r="B332" s="130"/>
      <c r="C332" s="131"/>
      <c r="D332" s="179"/>
      <c r="E332" s="180"/>
      <c r="F332" s="181"/>
      <c r="G332" s="87"/>
      <c r="H332" s="187"/>
      <c r="I332" s="179"/>
      <c r="J332" s="180"/>
      <c r="K332" s="181"/>
      <c r="L332" s="104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90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9"/>
      <c r="AK332" s="188"/>
      <c r="AL332" s="77"/>
      <c r="AM332" s="78"/>
      <c r="AN332" s="78"/>
      <c r="AO332" s="90"/>
      <c r="AP332" s="90"/>
      <c r="AQ332" s="90"/>
      <c r="AR332" s="78"/>
      <c r="AS332" s="78"/>
      <c r="AT332" s="78"/>
      <c r="AU332" s="78"/>
      <c r="AV332" s="78"/>
      <c r="AW332" s="78"/>
      <c r="AX332" s="79"/>
      <c r="AY332" s="42"/>
      <c r="BD332" s="191"/>
    </row>
    <row r="333" spans="1:56" ht="15" customHeight="1">
      <c r="A333" s="40"/>
      <c r="B333" s="130"/>
      <c r="C333" s="131"/>
      <c r="D333" s="179"/>
      <c r="E333" s="180"/>
      <c r="F333" s="181"/>
      <c r="G333" s="87"/>
      <c r="H333" s="187"/>
      <c r="I333" s="179"/>
      <c r="J333" s="180"/>
      <c r="K333" s="181"/>
      <c r="L333" s="104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90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9"/>
      <c r="AK333" s="188"/>
      <c r="AL333" s="77"/>
      <c r="AM333" s="78"/>
      <c r="AN333" s="78"/>
      <c r="AO333" s="90"/>
      <c r="AP333" s="90"/>
      <c r="AQ333" s="90"/>
      <c r="AR333" s="78"/>
      <c r="AS333" s="78"/>
      <c r="AT333" s="78"/>
      <c r="AU333" s="78"/>
      <c r="AV333" s="78"/>
      <c r="AW333" s="78"/>
      <c r="AX333" s="79"/>
      <c r="AY333" s="42"/>
      <c r="BD333" s="191"/>
    </row>
    <row r="334" spans="1:56" ht="15" customHeight="1">
      <c r="A334" s="40"/>
      <c r="B334" s="130"/>
      <c r="C334" s="131"/>
      <c r="D334" s="179"/>
      <c r="E334" s="180"/>
      <c r="F334" s="181"/>
      <c r="G334" s="87"/>
      <c r="H334" s="187"/>
      <c r="I334" s="179"/>
      <c r="J334" s="180"/>
      <c r="K334" s="181"/>
      <c r="L334" s="87"/>
      <c r="M334" s="109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90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9"/>
      <c r="AK334" s="188"/>
      <c r="AL334" s="77"/>
      <c r="AM334" s="78"/>
      <c r="AN334" s="78"/>
      <c r="AO334" s="90"/>
      <c r="AP334" s="90"/>
      <c r="AQ334" s="90"/>
      <c r="AR334" s="78"/>
      <c r="AS334" s="78"/>
      <c r="AT334" s="78"/>
      <c r="AU334" s="78"/>
      <c r="AV334" s="78"/>
      <c r="AW334" s="78"/>
      <c r="AX334" s="79"/>
      <c r="AY334" s="42"/>
      <c r="BD334" s="191"/>
    </row>
    <row r="335" spans="1:56" ht="15" customHeight="1">
      <c r="A335" s="40"/>
      <c r="B335" s="130"/>
      <c r="C335" s="131"/>
      <c r="D335" s="179"/>
      <c r="E335" s="180"/>
      <c r="F335" s="181"/>
      <c r="G335" s="87"/>
      <c r="H335" s="187"/>
      <c r="I335" s="179"/>
      <c r="J335" s="180"/>
      <c r="K335" s="181"/>
      <c r="L335" s="104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90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9"/>
      <c r="AK335" s="188"/>
      <c r="AL335" s="77"/>
      <c r="AM335" s="78"/>
      <c r="AN335" s="78"/>
      <c r="AO335" s="90"/>
      <c r="AP335" s="90"/>
      <c r="AQ335" s="90"/>
      <c r="AR335" s="78"/>
      <c r="AS335" s="78"/>
      <c r="AT335" s="78"/>
      <c r="AU335" s="78"/>
      <c r="AV335" s="78"/>
      <c r="AW335" s="78"/>
      <c r="AX335" s="79"/>
      <c r="AY335" s="42"/>
      <c r="BD335" s="191"/>
    </row>
    <row r="336" spans="1:56" ht="15" customHeight="1">
      <c r="A336" s="40"/>
      <c r="B336" s="130"/>
      <c r="C336" s="131"/>
      <c r="D336" s="179"/>
      <c r="E336" s="180"/>
      <c r="F336" s="181"/>
      <c r="G336" s="87"/>
      <c r="H336" s="187"/>
      <c r="I336" s="179"/>
      <c r="J336" s="180"/>
      <c r="K336" s="181"/>
      <c r="L336" s="87"/>
      <c r="M336" s="109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90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9"/>
      <c r="AK336" s="188"/>
      <c r="AL336" s="77"/>
      <c r="AM336" s="78"/>
      <c r="AN336" s="78"/>
      <c r="AO336" s="90"/>
      <c r="AP336" s="90"/>
      <c r="AQ336" s="90"/>
      <c r="AR336" s="78"/>
      <c r="AS336" s="78"/>
      <c r="AT336" s="78"/>
      <c r="AU336" s="78"/>
      <c r="AV336" s="78"/>
      <c r="AW336" s="78"/>
      <c r="AX336" s="79"/>
      <c r="AY336" s="42"/>
      <c r="BD336" s="192"/>
    </row>
    <row r="337" spans="1:56" ht="15" customHeight="1">
      <c r="A337" s="40"/>
      <c r="B337" s="130"/>
      <c r="C337" s="131"/>
      <c r="D337" s="179"/>
      <c r="E337" s="180"/>
      <c r="F337" s="181"/>
      <c r="G337" s="87"/>
      <c r="H337" s="187"/>
      <c r="I337" s="179"/>
      <c r="J337" s="180"/>
      <c r="K337" s="181"/>
      <c r="L337" s="104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90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9"/>
      <c r="AK337" s="188"/>
      <c r="AL337" s="77"/>
      <c r="AM337" s="78"/>
      <c r="AN337" s="78"/>
      <c r="AO337" s="90"/>
      <c r="AP337" s="90"/>
      <c r="AQ337" s="90"/>
      <c r="AR337" s="78"/>
      <c r="AS337" s="78"/>
      <c r="AT337" s="78"/>
      <c r="AU337" s="78"/>
      <c r="AV337" s="78"/>
      <c r="AW337" s="78"/>
      <c r="AX337" s="79"/>
      <c r="AY337" s="42"/>
      <c r="BD337" s="192"/>
    </row>
    <row r="338" spans="1:56" ht="15" customHeight="1">
      <c r="A338" s="40"/>
      <c r="B338" s="130"/>
      <c r="C338" s="131"/>
      <c r="D338" s="179"/>
      <c r="E338" s="180"/>
      <c r="F338" s="181"/>
      <c r="G338" s="87"/>
      <c r="H338" s="187"/>
      <c r="I338" s="179"/>
      <c r="J338" s="180"/>
      <c r="K338" s="181"/>
      <c r="L338" s="87"/>
      <c r="M338" s="109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90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9"/>
      <c r="AK338" s="188"/>
      <c r="AL338" s="77"/>
      <c r="AM338" s="78"/>
      <c r="AN338" s="78"/>
      <c r="AO338" s="90"/>
      <c r="AP338" s="90"/>
      <c r="AQ338" s="90"/>
      <c r="AR338" s="78"/>
      <c r="AS338" s="78"/>
      <c r="AT338" s="78"/>
      <c r="AU338" s="78"/>
      <c r="AV338" s="78"/>
      <c r="AW338" s="78"/>
      <c r="AX338" s="79"/>
      <c r="AY338" s="42"/>
      <c r="BD338" s="192"/>
    </row>
    <row r="339" spans="1:56" ht="15" customHeight="1">
      <c r="A339" s="40"/>
      <c r="B339" s="130"/>
      <c r="C339" s="131"/>
      <c r="D339" s="179"/>
      <c r="E339" s="180"/>
      <c r="F339" s="181"/>
      <c r="G339" s="87"/>
      <c r="H339" s="187"/>
      <c r="I339" s="179"/>
      <c r="J339" s="180"/>
      <c r="K339" s="181"/>
      <c r="L339" s="104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90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9"/>
      <c r="AK339" s="188"/>
      <c r="AL339" s="77"/>
      <c r="AM339" s="78"/>
      <c r="AN339" s="78"/>
      <c r="AO339" s="90"/>
      <c r="AP339" s="90"/>
      <c r="AQ339" s="90"/>
      <c r="AR339" s="78"/>
      <c r="AS339" s="78"/>
      <c r="AT339" s="78"/>
      <c r="AU339" s="78"/>
      <c r="AV339" s="78"/>
      <c r="AW339" s="78"/>
      <c r="AX339" s="79"/>
      <c r="AY339" s="42"/>
      <c r="BD339" s="191"/>
    </row>
    <row r="340" spans="1:56" ht="15" customHeight="1">
      <c r="A340" s="40"/>
      <c r="B340" s="130"/>
      <c r="C340" s="131"/>
      <c r="D340" s="179"/>
      <c r="E340" s="180"/>
      <c r="F340" s="181"/>
      <c r="G340" s="87"/>
      <c r="H340" s="187"/>
      <c r="I340" s="179"/>
      <c r="J340" s="180"/>
      <c r="K340" s="181"/>
      <c r="L340" s="87"/>
      <c r="M340" s="109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90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9"/>
      <c r="AK340" s="188"/>
      <c r="AL340" s="77"/>
      <c r="AM340" s="78"/>
      <c r="AN340" s="78"/>
      <c r="AO340" s="90"/>
      <c r="AP340" s="90"/>
      <c r="AQ340" s="90"/>
      <c r="AR340" s="78"/>
      <c r="AS340" s="78"/>
      <c r="AT340" s="78"/>
      <c r="AU340" s="78"/>
      <c r="AV340" s="78"/>
      <c r="AW340" s="78"/>
      <c r="AX340" s="79"/>
      <c r="AY340" s="42"/>
      <c r="BD340" s="191"/>
    </row>
    <row r="341" spans="1:56" ht="15" customHeight="1">
      <c r="A341" s="40"/>
      <c r="B341" s="130"/>
      <c r="C341" s="131"/>
      <c r="D341" s="179"/>
      <c r="E341" s="180"/>
      <c r="F341" s="181"/>
      <c r="G341" s="87"/>
      <c r="H341" s="187"/>
      <c r="I341" s="179"/>
      <c r="J341" s="180"/>
      <c r="K341" s="181"/>
      <c r="L341" s="104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90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9"/>
      <c r="AK341" s="188"/>
      <c r="AL341" s="77"/>
      <c r="AM341" s="78"/>
      <c r="AN341" s="78"/>
      <c r="AO341" s="90"/>
      <c r="AP341" s="90"/>
      <c r="AQ341" s="90"/>
      <c r="AR341" s="78"/>
      <c r="AS341" s="78"/>
      <c r="AT341" s="78"/>
      <c r="AU341" s="78"/>
      <c r="AV341" s="78"/>
      <c r="AW341" s="78"/>
      <c r="AX341" s="79"/>
      <c r="AY341" s="185"/>
      <c r="BD341" s="191"/>
    </row>
    <row r="342" spans="1:56" ht="15" customHeight="1">
      <c r="A342" s="40"/>
      <c r="B342" s="130"/>
      <c r="C342" s="131"/>
      <c r="D342" s="179"/>
      <c r="E342" s="180"/>
      <c r="F342" s="181"/>
      <c r="G342" s="87"/>
      <c r="H342" s="187"/>
      <c r="I342" s="179"/>
      <c r="J342" s="180"/>
      <c r="K342" s="181"/>
      <c r="L342" s="87"/>
      <c r="M342" s="109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90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9"/>
      <c r="AK342" s="188"/>
      <c r="AL342" s="77"/>
      <c r="AM342" s="78"/>
      <c r="AN342" s="78"/>
      <c r="AO342" s="90"/>
      <c r="AP342" s="90"/>
      <c r="AQ342" s="90"/>
      <c r="AR342" s="78"/>
      <c r="AS342" s="78"/>
      <c r="AT342" s="78"/>
      <c r="AU342" s="78"/>
      <c r="AV342" s="78"/>
      <c r="AW342" s="78"/>
      <c r="AX342" s="79"/>
      <c r="AY342" s="185"/>
      <c r="BD342" s="191"/>
    </row>
    <row r="343" spans="1:56" ht="15" customHeight="1">
      <c r="A343" s="40"/>
      <c r="B343" s="130"/>
      <c r="C343" s="131"/>
      <c r="D343" s="179"/>
      <c r="E343" s="180"/>
      <c r="F343" s="181"/>
      <c r="G343" s="87"/>
      <c r="H343" s="187"/>
      <c r="I343" s="659" t="s">
        <v>71</v>
      </c>
      <c r="J343" s="660"/>
      <c r="K343" s="661"/>
      <c r="L343" s="104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38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79"/>
      <c r="AK343" s="188"/>
      <c r="AL343" s="77"/>
      <c r="AM343" s="78"/>
      <c r="AN343" s="78"/>
      <c r="AO343" s="90"/>
      <c r="AP343" s="90"/>
      <c r="AQ343" s="90"/>
      <c r="AR343" s="78"/>
      <c r="AS343" s="78"/>
      <c r="AT343" s="78"/>
      <c r="AU343" s="78"/>
      <c r="AV343" s="78"/>
      <c r="AW343" s="78"/>
      <c r="AX343" s="79"/>
      <c r="AY343" s="185"/>
      <c r="BD343" s="191"/>
    </row>
    <row r="344" spans="1:56" ht="15" customHeight="1">
      <c r="A344" s="40"/>
      <c r="B344" s="130"/>
      <c r="C344" s="131"/>
      <c r="D344" s="179"/>
      <c r="E344" s="180"/>
      <c r="F344" s="181"/>
      <c r="G344" s="87"/>
      <c r="H344" s="187"/>
      <c r="I344" s="179"/>
      <c r="J344" s="180"/>
      <c r="K344" s="181"/>
      <c r="L344" s="104"/>
      <c r="M344" s="669" t="s">
        <v>74</v>
      </c>
      <c r="N344" s="670"/>
      <c r="O344" s="671"/>
      <c r="P344" s="110"/>
      <c r="Q344" s="75"/>
      <c r="R344" s="75"/>
      <c r="S344" s="75"/>
      <c r="T344" s="75"/>
      <c r="U344" s="137"/>
      <c r="V344" s="137"/>
      <c r="W344" s="137"/>
      <c r="X344" s="139"/>
      <c r="Y344" s="137"/>
      <c r="Z344" s="137"/>
      <c r="AA344" s="75"/>
      <c r="AB344" s="75"/>
      <c r="AC344" s="75"/>
      <c r="AD344" s="75"/>
      <c r="AE344" s="75"/>
      <c r="AF344" s="75"/>
      <c r="AG344" s="75"/>
      <c r="AH344" s="75"/>
      <c r="AI344" s="76"/>
      <c r="AJ344" s="79"/>
      <c r="AK344" s="188"/>
      <c r="AL344" s="105"/>
      <c r="AM344" s="78"/>
      <c r="AN344" s="78"/>
      <c r="AO344" s="90"/>
      <c r="AP344" s="90"/>
      <c r="AQ344" s="90"/>
      <c r="AR344" s="78"/>
      <c r="AS344" s="78"/>
      <c r="AT344" s="78"/>
      <c r="AU344" s="78"/>
      <c r="AV344" s="78"/>
      <c r="AW344" s="78"/>
      <c r="AX344" s="79"/>
      <c r="AY344" s="185"/>
      <c r="BD344" s="191"/>
    </row>
    <row r="345" spans="1:56" ht="15" customHeight="1">
      <c r="A345" s="40"/>
      <c r="B345" s="130"/>
      <c r="C345" s="131"/>
      <c r="D345" s="179"/>
      <c r="E345" s="180"/>
      <c r="F345" s="181"/>
      <c r="G345" s="87"/>
      <c r="H345" s="187"/>
      <c r="I345" s="179"/>
      <c r="J345" s="180"/>
      <c r="K345" s="181"/>
      <c r="L345" s="78"/>
      <c r="M345" s="179"/>
      <c r="N345" s="180"/>
      <c r="O345" s="181"/>
      <c r="P345" s="104"/>
      <c r="Q345" s="78"/>
      <c r="R345" s="78"/>
      <c r="S345" s="78"/>
      <c r="T345" s="78"/>
      <c r="U345" s="78"/>
      <c r="V345" s="78"/>
      <c r="W345" s="90"/>
      <c r="X345" s="90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9"/>
      <c r="AJ345" s="79"/>
      <c r="AK345" s="188"/>
      <c r="AL345" s="105"/>
      <c r="AM345" s="78"/>
      <c r="AN345" s="78"/>
      <c r="AO345" s="90"/>
      <c r="AP345" s="90"/>
      <c r="AQ345" s="90"/>
      <c r="AR345" s="78"/>
      <c r="AS345" s="78"/>
      <c r="AT345" s="78"/>
      <c r="AU345" s="78"/>
      <c r="AV345" s="78"/>
      <c r="AW345" s="78"/>
      <c r="AX345" s="79"/>
      <c r="AY345" s="185"/>
      <c r="BD345" s="191"/>
    </row>
    <row r="346" spans="1:56" ht="15" customHeight="1">
      <c r="A346" s="40"/>
      <c r="B346" s="130"/>
      <c r="C346" s="131"/>
      <c r="D346" s="179"/>
      <c r="E346" s="180"/>
      <c r="F346" s="181"/>
      <c r="G346" s="87"/>
      <c r="H346" s="187"/>
      <c r="I346" s="179"/>
      <c r="J346" s="180"/>
      <c r="K346" s="181"/>
      <c r="L346" s="78"/>
      <c r="M346" s="179"/>
      <c r="N346" s="180"/>
      <c r="O346" s="181"/>
      <c r="P346" s="104"/>
      <c r="Q346" s="78"/>
      <c r="R346" s="78"/>
      <c r="S346" s="78"/>
      <c r="T346" s="78"/>
      <c r="U346" s="78"/>
      <c r="V346" s="78"/>
      <c r="W346" s="90"/>
      <c r="X346" s="90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9"/>
      <c r="AJ346" s="79"/>
      <c r="AK346" s="188"/>
      <c r="AL346" s="105"/>
      <c r="AM346" s="78"/>
      <c r="AN346" s="78"/>
      <c r="AO346" s="90"/>
      <c r="AP346" s="90"/>
      <c r="AQ346" s="90"/>
      <c r="AR346" s="78"/>
      <c r="AS346" s="78"/>
      <c r="AT346" s="78"/>
      <c r="AU346" s="78"/>
      <c r="AV346" s="78"/>
      <c r="AW346" s="78"/>
      <c r="AX346" s="79"/>
      <c r="AY346" s="185"/>
      <c r="BD346" s="191"/>
    </row>
    <row r="347" spans="1:56" ht="15" customHeight="1">
      <c r="A347" s="40"/>
      <c r="B347" s="130"/>
      <c r="C347" s="131"/>
      <c r="D347" s="179"/>
      <c r="E347" s="180"/>
      <c r="F347" s="181"/>
      <c r="G347" s="87"/>
      <c r="H347" s="187"/>
      <c r="I347" s="179"/>
      <c r="J347" s="180"/>
      <c r="K347" s="181"/>
      <c r="L347" s="78"/>
      <c r="M347" s="179"/>
      <c r="N347" s="180"/>
      <c r="O347" s="181"/>
      <c r="P347" s="104"/>
      <c r="Q347" s="78"/>
      <c r="R347" s="78"/>
      <c r="S347" s="78"/>
      <c r="T347" s="78"/>
      <c r="U347" s="78"/>
      <c r="V347" s="78"/>
      <c r="W347" s="90"/>
      <c r="X347" s="90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9"/>
      <c r="AJ347" s="79"/>
      <c r="AK347" s="188"/>
      <c r="AL347" s="105"/>
      <c r="AM347" s="78"/>
      <c r="AN347" s="78"/>
      <c r="AO347" s="90"/>
      <c r="AP347" s="90"/>
      <c r="AQ347" s="90"/>
      <c r="AR347" s="78"/>
      <c r="AS347" s="78"/>
      <c r="AT347" s="78"/>
      <c r="AU347" s="78"/>
      <c r="AV347" s="78"/>
      <c r="AW347" s="78"/>
      <c r="AX347" s="79"/>
      <c r="AY347" s="185"/>
      <c r="BD347" s="191"/>
    </row>
    <row r="348" spans="1:56" ht="15" customHeight="1">
      <c r="A348" s="40"/>
      <c r="B348" s="130"/>
      <c r="C348" s="131"/>
      <c r="D348" s="179"/>
      <c r="E348" s="180"/>
      <c r="F348" s="181"/>
      <c r="G348" s="87"/>
      <c r="H348" s="187"/>
      <c r="I348" s="179"/>
      <c r="J348" s="180"/>
      <c r="K348" s="181"/>
      <c r="L348" s="78"/>
      <c r="M348" s="179"/>
      <c r="N348" s="180"/>
      <c r="O348" s="181"/>
      <c r="P348" s="104"/>
      <c r="Q348" s="78"/>
      <c r="R348" s="78"/>
      <c r="S348" s="78"/>
      <c r="T348" s="78"/>
      <c r="U348" s="78"/>
      <c r="V348" s="78"/>
      <c r="W348" s="90"/>
      <c r="X348" s="90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9"/>
      <c r="AJ348" s="79"/>
      <c r="AK348" s="188"/>
      <c r="AL348" s="105"/>
      <c r="AM348" s="78"/>
      <c r="AN348" s="78"/>
      <c r="AO348" s="90"/>
      <c r="AP348" s="90"/>
      <c r="AQ348" s="90"/>
      <c r="AR348" s="78"/>
      <c r="AS348" s="78"/>
      <c r="AT348" s="78"/>
      <c r="AU348" s="78"/>
      <c r="AV348" s="78"/>
      <c r="AW348" s="78"/>
      <c r="AX348" s="79"/>
      <c r="AY348" s="185"/>
      <c r="BD348" s="191"/>
    </row>
    <row r="349" spans="1:56" ht="15" customHeight="1">
      <c r="A349" s="40"/>
      <c r="B349" s="130"/>
      <c r="C349" s="131"/>
      <c r="D349" s="179"/>
      <c r="E349" s="180"/>
      <c r="F349" s="181"/>
      <c r="G349" s="87"/>
      <c r="H349" s="187"/>
      <c r="I349" s="179"/>
      <c r="J349" s="180"/>
      <c r="K349" s="181"/>
      <c r="L349" s="78"/>
      <c r="M349" s="179"/>
      <c r="N349" s="180"/>
      <c r="O349" s="181"/>
      <c r="P349" s="104"/>
      <c r="Q349" s="78"/>
      <c r="R349" s="78"/>
      <c r="S349" s="78"/>
      <c r="T349" s="78"/>
      <c r="U349" s="78"/>
      <c r="V349" s="78"/>
      <c r="W349" s="90"/>
      <c r="X349" s="90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9"/>
      <c r="AJ349" s="79"/>
      <c r="AK349" s="188"/>
      <c r="AL349" s="77"/>
      <c r="AM349" s="78"/>
      <c r="AN349" s="78"/>
      <c r="AO349" s="90"/>
      <c r="AP349" s="90"/>
      <c r="AQ349" s="90"/>
      <c r="AR349" s="78"/>
      <c r="AS349" s="78"/>
      <c r="AT349" s="78"/>
      <c r="AU349" s="78"/>
      <c r="AV349" s="78"/>
      <c r="AW349" s="78"/>
      <c r="AX349" s="79"/>
      <c r="AY349" s="185"/>
      <c r="BD349" s="191"/>
    </row>
    <row r="350" spans="1:56" ht="15" customHeight="1">
      <c r="A350" s="40"/>
      <c r="B350" s="130"/>
      <c r="C350" s="131"/>
      <c r="D350" s="179"/>
      <c r="E350" s="180"/>
      <c r="F350" s="181"/>
      <c r="G350" s="87"/>
      <c r="H350" s="187"/>
      <c r="I350" s="179"/>
      <c r="J350" s="180"/>
      <c r="K350" s="181"/>
      <c r="L350" s="78"/>
      <c r="M350" s="179"/>
      <c r="N350" s="180"/>
      <c r="O350" s="181"/>
      <c r="P350" s="104"/>
      <c r="Q350" s="109"/>
      <c r="R350" s="78"/>
      <c r="S350" s="78"/>
      <c r="T350" s="78"/>
      <c r="U350" s="78"/>
      <c r="V350" s="78"/>
      <c r="W350" s="90"/>
      <c r="X350" s="90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9"/>
      <c r="AJ350" s="79"/>
      <c r="AK350" s="188"/>
      <c r="AL350" s="77"/>
      <c r="AM350" s="78"/>
      <c r="AN350" s="78"/>
      <c r="AO350" s="90"/>
      <c r="AP350" s="90"/>
      <c r="AQ350" s="90"/>
      <c r="AR350" s="78"/>
      <c r="AS350" s="78"/>
      <c r="AT350" s="78"/>
      <c r="AU350" s="78"/>
      <c r="AV350" s="78"/>
      <c r="AW350" s="78"/>
      <c r="AX350" s="79"/>
      <c r="AY350" s="185"/>
      <c r="BD350" s="191"/>
    </row>
    <row r="351" spans="1:56" ht="15" customHeight="1">
      <c r="A351" s="40"/>
      <c r="B351" s="130"/>
      <c r="C351" s="131"/>
      <c r="D351" s="179"/>
      <c r="E351" s="180"/>
      <c r="F351" s="181"/>
      <c r="G351" s="87"/>
      <c r="H351" s="187"/>
      <c r="I351" s="179"/>
      <c r="J351" s="180"/>
      <c r="K351" s="181"/>
      <c r="L351" s="78"/>
      <c r="M351" s="179"/>
      <c r="N351" s="180"/>
      <c r="O351" s="181"/>
      <c r="P351" s="104"/>
      <c r="Q351" s="109"/>
      <c r="R351" s="78"/>
      <c r="S351" s="78"/>
      <c r="T351" s="78"/>
      <c r="U351" s="78"/>
      <c r="V351" s="78"/>
      <c r="W351" s="90"/>
      <c r="X351" s="90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9"/>
      <c r="AJ351" s="79"/>
      <c r="AK351" s="188"/>
      <c r="AL351" s="77"/>
      <c r="AM351" s="78"/>
      <c r="AN351" s="78"/>
      <c r="AO351" s="90"/>
      <c r="AP351" s="90"/>
      <c r="AQ351" s="90"/>
      <c r="AR351" s="78"/>
      <c r="AS351" s="78"/>
      <c r="AT351" s="78"/>
      <c r="AU351" s="78"/>
      <c r="AV351" s="78"/>
      <c r="AW351" s="78"/>
      <c r="AX351" s="79"/>
      <c r="AY351" s="185"/>
      <c r="BD351" s="191"/>
    </row>
    <row r="352" spans="1:56" ht="15" customHeight="1">
      <c r="A352" s="40"/>
      <c r="B352" s="130"/>
      <c r="C352" s="131"/>
      <c r="D352" s="179"/>
      <c r="E352" s="180"/>
      <c r="F352" s="181"/>
      <c r="G352" s="87"/>
      <c r="H352" s="187"/>
      <c r="I352" s="179"/>
      <c r="J352" s="180"/>
      <c r="K352" s="181"/>
      <c r="L352" s="78"/>
      <c r="M352" s="179"/>
      <c r="N352" s="180"/>
      <c r="O352" s="181"/>
      <c r="P352" s="104"/>
      <c r="Q352" s="109"/>
      <c r="R352" s="78"/>
      <c r="S352" s="78"/>
      <c r="T352" s="78"/>
      <c r="U352" s="78"/>
      <c r="V352" s="78"/>
      <c r="W352" s="90"/>
      <c r="X352" s="90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9"/>
      <c r="AJ352" s="79"/>
      <c r="AK352" s="188"/>
      <c r="AL352" s="77"/>
      <c r="AM352" s="78"/>
      <c r="AN352" s="78"/>
      <c r="AO352" s="90"/>
      <c r="AP352" s="90"/>
      <c r="AQ352" s="90"/>
      <c r="AR352" s="78"/>
      <c r="AS352" s="78"/>
      <c r="AT352" s="78"/>
      <c r="AU352" s="78"/>
      <c r="AV352" s="78"/>
      <c r="AW352" s="78"/>
      <c r="AX352" s="79"/>
      <c r="AY352" s="185"/>
      <c r="BD352" s="191"/>
    </row>
    <row r="353" spans="1:56" ht="15" customHeight="1">
      <c r="A353" s="40"/>
      <c r="B353" s="130"/>
      <c r="C353" s="131"/>
      <c r="D353" s="179"/>
      <c r="E353" s="180"/>
      <c r="F353" s="181"/>
      <c r="G353" s="87"/>
      <c r="H353" s="187"/>
      <c r="I353" s="179"/>
      <c r="J353" s="180"/>
      <c r="K353" s="181"/>
      <c r="L353" s="78"/>
      <c r="M353" s="179"/>
      <c r="N353" s="180"/>
      <c r="O353" s="181"/>
      <c r="P353" s="104"/>
      <c r="Q353" s="109"/>
      <c r="R353" s="78"/>
      <c r="S353" s="78"/>
      <c r="T353" s="78"/>
      <c r="U353" s="78"/>
      <c r="V353" s="78"/>
      <c r="W353" s="90"/>
      <c r="X353" s="90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9"/>
      <c r="AJ353" s="79"/>
      <c r="AK353" s="188"/>
      <c r="AL353" s="105"/>
      <c r="AM353" s="78"/>
      <c r="AN353" s="78"/>
      <c r="AO353" s="90"/>
      <c r="AP353" s="90"/>
      <c r="AQ353" s="90"/>
      <c r="AR353" s="78"/>
      <c r="AS353" s="78"/>
      <c r="AT353" s="78"/>
      <c r="AU353" s="78"/>
      <c r="AV353" s="78"/>
      <c r="AW353" s="78"/>
      <c r="AX353" s="79"/>
      <c r="AY353" s="185"/>
      <c r="BD353" s="191"/>
    </row>
    <row r="354" spans="1:56" ht="15" customHeight="1">
      <c r="A354" s="40"/>
      <c r="B354" s="130"/>
      <c r="C354" s="131"/>
      <c r="D354" s="179"/>
      <c r="E354" s="180"/>
      <c r="F354" s="181"/>
      <c r="G354" s="87"/>
      <c r="H354" s="187"/>
      <c r="I354" s="179"/>
      <c r="J354" s="180"/>
      <c r="K354" s="181"/>
      <c r="L354" s="78"/>
      <c r="M354" s="680" t="s">
        <v>72</v>
      </c>
      <c r="N354" s="681"/>
      <c r="O354" s="682"/>
      <c r="P354" s="157"/>
      <c r="Q354" s="81"/>
      <c r="R354" s="81"/>
      <c r="S354" s="81"/>
      <c r="T354" s="81"/>
      <c r="U354" s="81"/>
      <c r="V354" s="81"/>
      <c r="W354" s="91"/>
      <c r="X354" s="9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2"/>
      <c r="AJ354" s="79"/>
      <c r="AK354" s="188"/>
      <c r="AL354" s="77"/>
      <c r="AM354" s="78"/>
      <c r="AN354" s="78"/>
      <c r="AO354" s="90"/>
      <c r="AP354" s="90"/>
      <c r="AQ354" s="90"/>
      <c r="AR354" s="78"/>
      <c r="AS354" s="78"/>
      <c r="AT354" s="78"/>
      <c r="AU354" s="78"/>
      <c r="AV354" s="78"/>
      <c r="AW354" s="78"/>
      <c r="AX354" s="79"/>
      <c r="AY354" s="185"/>
      <c r="BD354" s="192"/>
    </row>
    <row r="355" spans="1:56" ht="15" customHeight="1">
      <c r="A355" s="40"/>
      <c r="B355" s="130"/>
      <c r="C355" s="131"/>
      <c r="D355" s="179"/>
      <c r="E355" s="180"/>
      <c r="F355" s="181"/>
      <c r="G355" s="87"/>
      <c r="H355" s="187"/>
      <c r="I355" s="179"/>
      <c r="J355" s="180"/>
      <c r="K355" s="181"/>
      <c r="L355" s="78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3"/>
      <c r="X355" s="133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79"/>
      <c r="AK355" s="188"/>
      <c r="AL355" s="105"/>
      <c r="AM355" s="78"/>
      <c r="AN355" s="78"/>
      <c r="AO355" s="90"/>
      <c r="AP355" s="90"/>
      <c r="AQ355" s="90"/>
      <c r="AR355" s="78"/>
      <c r="AS355" s="78"/>
      <c r="AT355" s="78"/>
      <c r="AU355" s="78"/>
      <c r="AV355" s="78"/>
      <c r="AW355" s="78"/>
      <c r="AX355" s="79"/>
      <c r="AY355" s="185"/>
      <c r="BD355" s="192"/>
    </row>
    <row r="356" spans="1:56" ht="15" customHeight="1">
      <c r="A356" s="40"/>
      <c r="B356" s="130"/>
      <c r="C356" s="131"/>
      <c r="D356" s="179"/>
      <c r="E356" s="180"/>
      <c r="F356" s="181"/>
      <c r="G356" s="87"/>
      <c r="H356" s="187"/>
      <c r="I356" s="677" t="s">
        <v>81</v>
      </c>
      <c r="J356" s="660"/>
      <c r="K356" s="661"/>
      <c r="L356" s="163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38"/>
      <c r="X356" s="138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2"/>
      <c r="AK356" s="188"/>
      <c r="AL356" s="105"/>
      <c r="AM356" s="78"/>
      <c r="AN356" s="78"/>
      <c r="AO356" s="90"/>
      <c r="AP356" s="90"/>
      <c r="AQ356" s="90"/>
      <c r="AR356" s="78"/>
      <c r="AS356" s="78"/>
      <c r="AT356" s="78"/>
      <c r="AU356" s="78"/>
      <c r="AV356" s="78"/>
      <c r="AW356" s="78"/>
      <c r="AX356" s="79"/>
      <c r="AY356" s="185"/>
      <c r="BD356" s="192"/>
    </row>
    <row r="357" spans="1:56" ht="15" customHeight="1">
      <c r="A357" s="40"/>
      <c r="B357" s="130"/>
      <c r="C357" s="131"/>
      <c r="D357" s="179"/>
      <c r="E357" s="180"/>
      <c r="F357" s="181"/>
      <c r="G357" s="87"/>
      <c r="H357" s="78"/>
      <c r="I357" s="199"/>
      <c r="J357" s="200"/>
      <c r="K357" s="201"/>
      <c r="L357" s="166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91"/>
      <c r="X357" s="9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2"/>
      <c r="AK357" s="78"/>
      <c r="AL357" s="105"/>
      <c r="AM357" s="78"/>
      <c r="AN357" s="78"/>
      <c r="AO357" s="78"/>
      <c r="AP357" s="78"/>
      <c r="AQ357" s="90"/>
      <c r="AR357" s="78"/>
      <c r="AS357" s="78"/>
      <c r="AT357" s="78"/>
      <c r="AU357" s="78"/>
      <c r="AV357" s="78"/>
      <c r="AW357" s="78"/>
      <c r="AX357" s="79"/>
      <c r="AY357" s="185"/>
      <c r="BD357" s="192"/>
    </row>
    <row r="358" spans="1:56" ht="15" customHeight="1">
      <c r="A358" s="40"/>
      <c r="B358" s="130"/>
      <c r="C358" s="131"/>
      <c r="D358" s="179"/>
      <c r="E358" s="180"/>
      <c r="F358" s="181"/>
      <c r="G358" s="87"/>
      <c r="H358" s="78"/>
      <c r="I358" s="164"/>
      <c r="J358" s="132"/>
      <c r="K358" s="132"/>
      <c r="L358" s="164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3"/>
      <c r="X358" s="133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78"/>
      <c r="AL358" s="77"/>
      <c r="AM358" s="78"/>
      <c r="AN358" s="78"/>
      <c r="AO358" s="78"/>
      <c r="AP358" s="78"/>
      <c r="AQ358" s="90"/>
      <c r="AR358" s="78"/>
      <c r="AS358" s="78"/>
      <c r="AT358" s="78"/>
      <c r="AU358" s="78"/>
      <c r="AV358" s="78"/>
      <c r="AW358" s="78"/>
      <c r="AX358" s="79"/>
      <c r="AY358" s="185"/>
      <c r="BD358" s="192"/>
    </row>
    <row r="359" spans="1:56" ht="15" customHeight="1">
      <c r="A359" s="40"/>
      <c r="B359" s="130"/>
      <c r="C359" s="131"/>
      <c r="D359" s="179"/>
      <c r="E359" s="180"/>
      <c r="F359" s="181"/>
      <c r="G359" s="87"/>
      <c r="H359" s="109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90"/>
      <c r="X359" s="90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7"/>
      <c r="AM359" s="78"/>
      <c r="AN359" s="78"/>
      <c r="AO359" s="78"/>
      <c r="AP359" s="78"/>
      <c r="AQ359" s="90"/>
      <c r="AR359" s="78"/>
      <c r="AS359" s="78"/>
      <c r="AT359" s="78"/>
      <c r="AU359" s="78"/>
      <c r="AV359" s="78"/>
      <c r="AW359" s="78"/>
      <c r="AX359" s="79"/>
      <c r="AY359" s="185"/>
      <c r="BD359" s="192"/>
    </row>
    <row r="360" spans="1:56" ht="15" customHeight="1">
      <c r="A360" s="40"/>
      <c r="B360" s="130"/>
      <c r="C360" s="131"/>
      <c r="D360" s="179"/>
      <c r="E360" s="180"/>
      <c r="F360" s="181"/>
      <c r="G360" s="87"/>
      <c r="H360" s="78"/>
      <c r="I360" s="689" t="s">
        <v>74</v>
      </c>
      <c r="J360" s="690"/>
      <c r="K360" s="691"/>
      <c r="L360" s="110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89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6"/>
      <c r="AK360" s="78"/>
      <c r="AL360" s="77"/>
      <c r="AM360" s="78"/>
      <c r="AN360" s="78"/>
      <c r="AO360" s="78"/>
      <c r="AP360" s="78"/>
      <c r="AQ360" s="90"/>
      <c r="AR360" s="78"/>
      <c r="AS360" s="78"/>
      <c r="AT360" s="78"/>
      <c r="AU360" s="78"/>
      <c r="AV360" s="78"/>
      <c r="AW360" s="78"/>
      <c r="AX360" s="79"/>
      <c r="AY360" s="185"/>
      <c r="BD360" s="192"/>
    </row>
    <row r="361" spans="1:56" ht="15" customHeight="1">
      <c r="A361" s="40"/>
      <c r="B361" s="130"/>
      <c r="C361" s="131"/>
      <c r="D361" s="179"/>
      <c r="E361" s="180"/>
      <c r="F361" s="181"/>
      <c r="G361" s="87"/>
      <c r="H361" s="78"/>
      <c r="I361" s="656" t="s">
        <v>70</v>
      </c>
      <c r="J361" s="657"/>
      <c r="K361" s="658"/>
      <c r="L361" s="161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3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4"/>
      <c r="AK361" s="78"/>
      <c r="AL361" s="77"/>
      <c r="AM361" s="78"/>
      <c r="AN361" s="78"/>
      <c r="AO361" s="78"/>
      <c r="AP361" s="78"/>
      <c r="AQ361" s="90"/>
      <c r="AR361" s="78"/>
      <c r="AS361" s="78"/>
      <c r="AT361" s="78"/>
      <c r="AU361" s="78"/>
      <c r="AV361" s="78"/>
      <c r="AW361" s="78"/>
      <c r="AX361" s="79"/>
      <c r="AY361" s="185"/>
      <c r="BD361" s="192"/>
    </row>
    <row r="362" spans="1:56" ht="15" customHeight="1">
      <c r="A362" s="40"/>
      <c r="B362" s="130"/>
      <c r="C362" s="131"/>
      <c r="D362" s="179"/>
      <c r="E362" s="180"/>
      <c r="F362" s="181"/>
      <c r="G362" s="87"/>
      <c r="H362" s="78"/>
      <c r="I362" s="179"/>
      <c r="J362" s="180"/>
      <c r="K362" s="181"/>
      <c r="L362" s="161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90"/>
      <c r="Y362" s="78"/>
      <c r="Z362" s="78"/>
      <c r="AA362" s="78"/>
      <c r="AB362" s="78"/>
      <c r="AC362" s="78"/>
      <c r="AD362" s="78"/>
      <c r="AE362" s="78"/>
      <c r="AF362" s="78"/>
      <c r="AG362" s="78"/>
      <c r="AH362" s="78"/>
      <c r="AI362" s="78"/>
      <c r="AJ362" s="79"/>
      <c r="AK362" s="78"/>
      <c r="AL362" s="77"/>
      <c r="AM362" s="78"/>
      <c r="AN362" s="78"/>
      <c r="AO362" s="78"/>
      <c r="AP362" s="78"/>
      <c r="AQ362" s="90"/>
      <c r="AR362" s="78"/>
      <c r="AS362" s="78"/>
      <c r="AT362" s="78"/>
      <c r="AU362" s="78"/>
      <c r="AV362" s="78"/>
      <c r="AW362" s="78"/>
      <c r="AX362" s="79"/>
      <c r="AY362" s="185"/>
      <c r="BD362" s="192"/>
    </row>
    <row r="363" spans="1:56" ht="15" customHeight="1">
      <c r="A363" s="40"/>
      <c r="B363" s="130"/>
      <c r="C363" s="131"/>
      <c r="D363" s="179"/>
      <c r="E363" s="180"/>
      <c r="F363" s="181"/>
      <c r="G363" s="87"/>
      <c r="H363" s="78"/>
      <c r="I363" s="179"/>
      <c r="J363" s="180"/>
      <c r="K363" s="181"/>
      <c r="L363" s="161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90"/>
      <c r="Y363" s="78"/>
      <c r="Z363" s="78"/>
      <c r="AA363" s="78"/>
      <c r="AB363" s="78"/>
      <c r="AC363" s="78"/>
      <c r="AD363" s="78"/>
      <c r="AE363" s="78"/>
      <c r="AF363" s="78"/>
      <c r="AG363" s="78"/>
      <c r="AH363" s="78"/>
      <c r="AI363" s="78"/>
      <c r="AJ363" s="79"/>
      <c r="AK363" s="78"/>
      <c r="AL363" s="77"/>
      <c r="AM363" s="78"/>
      <c r="AN363" s="78"/>
      <c r="AO363" s="78"/>
      <c r="AP363" s="78"/>
      <c r="AQ363" s="90"/>
      <c r="AR363" s="78"/>
      <c r="AS363" s="78"/>
      <c r="AT363" s="78"/>
      <c r="AU363" s="78"/>
      <c r="AV363" s="78"/>
      <c r="AW363" s="78"/>
      <c r="AX363" s="79"/>
      <c r="AY363" s="185"/>
      <c r="BD363" s="192"/>
    </row>
    <row r="364" spans="1:56" ht="15" customHeight="1">
      <c r="A364" s="40"/>
      <c r="B364" s="130"/>
      <c r="C364" s="131"/>
      <c r="D364" s="179"/>
      <c r="E364" s="180"/>
      <c r="F364" s="181"/>
      <c r="G364" s="87"/>
      <c r="H364" s="78"/>
      <c r="I364" s="179"/>
      <c r="J364" s="180"/>
      <c r="K364" s="181"/>
      <c r="L364" s="161"/>
      <c r="M364" s="109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90"/>
      <c r="Y364" s="78"/>
      <c r="Z364" s="78"/>
      <c r="AA364" s="78"/>
      <c r="AB364" s="78"/>
      <c r="AC364" s="78"/>
      <c r="AD364" s="78"/>
      <c r="AE364" s="78"/>
      <c r="AF364" s="78"/>
      <c r="AG364" s="78"/>
      <c r="AH364" s="78"/>
      <c r="AI364" s="78"/>
      <c r="AJ364" s="79"/>
      <c r="AK364" s="78"/>
      <c r="AL364" s="77"/>
      <c r="AM364" s="78"/>
      <c r="AN364" s="78"/>
      <c r="AO364" s="78"/>
      <c r="AP364" s="78"/>
      <c r="AQ364" s="90"/>
      <c r="AR364" s="78"/>
      <c r="AS364" s="78"/>
      <c r="AT364" s="78"/>
      <c r="AU364" s="78"/>
      <c r="AV364" s="78"/>
      <c r="AW364" s="78"/>
      <c r="AX364" s="79"/>
      <c r="AY364" s="185"/>
      <c r="BD364" s="192"/>
    </row>
    <row r="365" spans="1:56" ht="15" customHeight="1">
      <c r="A365" s="40"/>
      <c r="B365" s="130"/>
      <c r="C365" s="131"/>
      <c r="D365" s="179"/>
      <c r="E365" s="180"/>
      <c r="F365" s="181"/>
      <c r="G365" s="87"/>
      <c r="H365" s="78"/>
      <c r="I365" s="179"/>
      <c r="J365" s="180"/>
      <c r="K365" s="181"/>
      <c r="L365" s="161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90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9"/>
      <c r="AK365" s="78"/>
      <c r="AL365" s="77"/>
      <c r="AM365" s="78"/>
      <c r="AN365" s="78"/>
      <c r="AO365" s="78"/>
      <c r="AP365" s="78"/>
      <c r="AQ365" s="90"/>
      <c r="AR365" s="78"/>
      <c r="AS365" s="78"/>
      <c r="AT365" s="78"/>
      <c r="AU365" s="78"/>
      <c r="AV365" s="78"/>
      <c r="AW365" s="78"/>
      <c r="AX365" s="79"/>
      <c r="AY365" s="185"/>
      <c r="BD365" s="192"/>
    </row>
    <row r="366" spans="1:56" ht="15" customHeight="1">
      <c r="A366" s="40"/>
      <c r="B366" s="130"/>
      <c r="C366" s="131"/>
      <c r="D366" s="179"/>
      <c r="E366" s="180"/>
      <c r="F366" s="181"/>
      <c r="G366" s="87"/>
      <c r="H366" s="78"/>
      <c r="I366" s="680" t="s">
        <v>72</v>
      </c>
      <c r="J366" s="681"/>
      <c r="K366" s="682"/>
      <c r="L366" s="157"/>
      <c r="M366" s="81"/>
      <c r="N366" s="81"/>
      <c r="O366" s="81"/>
      <c r="P366" s="81"/>
      <c r="Q366" s="81"/>
      <c r="R366" s="81"/>
      <c r="S366" s="91"/>
      <c r="T366" s="81"/>
      <c r="U366" s="81"/>
      <c r="V366" s="81"/>
      <c r="W366" s="81"/>
      <c r="X366" s="9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2"/>
      <c r="AK366" s="78"/>
      <c r="AL366" s="77"/>
      <c r="AM366" s="78"/>
      <c r="AN366" s="78"/>
      <c r="AO366" s="78"/>
      <c r="AP366" s="78"/>
      <c r="AQ366" s="90"/>
      <c r="AR366" s="78"/>
      <c r="AS366" s="78"/>
      <c r="AT366" s="78"/>
      <c r="AU366" s="78"/>
      <c r="AV366" s="78"/>
      <c r="AW366" s="78"/>
      <c r="AX366" s="79"/>
      <c r="AY366" s="185"/>
      <c r="BD366" s="192"/>
    </row>
    <row r="367" spans="1:56" ht="15" customHeight="1">
      <c r="A367" s="40"/>
      <c r="B367" s="130"/>
      <c r="C367" s="131"/>
      <c r="D367" s="179"/>
      <c r="E367" s="180"/>
      <c r="F367" s="181"/>
      <c r="G367" s="87"/>
      <c r="H367" s="78"/>
      <c r="I367" s="164"/>
      <c r="J367" s="132"/>
      <c r="K367" s="132"/>
      <c r="L367" s="164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3"/>
      <c r="X367" s="133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78"/>
      <c r="AL367" s="168"/>
      <c r="AM367" s="78"/>
      <c r="AN367" s="78"/>
      <c r="AO367" s="78"/>
      <c r="AP367" s="78"/>
      <c r="AQ367" s="90"/>
      <c r="AR367" s="78"/>
      <c r="AS367" s="78"/>
      <c r="AT367" s="78"/>
      <c r="AU367" s="78"/>
      <c r="AV367" s="78"/>
      <c r="AW367" s="78"/>
      <c r="AX367" s="79"/>
      <c r="AY367" s="185"/>
      <c r="BD367" s="191"/>
    </row>
    <row r="368" spans="1:56">
      <c r="A368" s="40"/>
      <c r="B368" s="130"/>
      <c r="C368" s="131"/>
      <c r="D368" s="179"/>
      <c r="E368" s="180"/>
      <c r="F368" s="181"/>
      <c r="G368" s="87"/>
      <c r="H368" s="78"/>
      <c r="I368" s="78"/>
      <c r="J368" s="109"/>
      <c r="K368" s="78"/>
      <c r="L368" s="109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90"/>
      <c r="X368" s="90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L368" s="168"/>
      <c r="AM368" s="78"/>
      <c r="AN368" s="78"/>
      <c r="AO368" s="78"/>
      <c r="AP368" s="78"/>
      <c r="AQ368" s="90"/>
      <c r="AR368" s="78"/>
      <c r="AS368" s="78"/>
      <c r="AT368" s="78"/>
      <c r="AU368" s="78"/>
      <c r="AV368" s="78"/>
      <c r="AW368" s="78"/>
      <c r="AX368" s="79"/>
      <c r="AY368" s="185"/>
    </row>
    <row r="369" spans="1:51" ht="15" customHeight="1">
      <c r="A369" s="40"/>
      <c r="B369" s="130"/>
      <c r="C369" s="131"/>
      <c r="D369" s="683" t="s">
        <v>72</v>
      </c>
      <c r="E369" s="684"/>
      <c r="F369" s="685"/>
      <c r="G369" s="87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91"/>
      <c r="X369" s="91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  <c r="AL369" s="184"/>
      <c r="AM369" s="81"/>
      <c r="AN369" s="81"/>
      <c r="AO369" s="81"/>
      <c r="AP369" s="81"/>
      <c r="AQ369" s="91"/>
      <c r="AR369" s="81"/>
      <c r="AS369" s="81"/>
      <c r="AT369" s="81"/>
      <c r="AU369" s="81"/>
      <c r="AV369" s="81"/>
      <c r="AW369" s="81"/>
      <c r="AX369" s="82"/>
      <c r="AY369" s="185"/>
    </row>
    <row r="370" spans="1:51" ht="15" customHeight="1">
      <c r="A370" s="40"/>
      <c r="B370" s="137"/>
      <c r="C370" s="137"/>
      <c r="D370" s="206"/>
      <c r="E370" s="206"/>
      <c r="F370" s="206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9"/>
      <c r="AP370" s="139"/>
      <c r="AQ370" s="139"/>
      <c r="AR370" s="137"/>
      <c r="AS370" s="137"/>
      <c r="AT370" s="137"/>
      <c r="AU370" s="137"/>
      <c r="AV370" s="137"/>
      <c r="AW370" s="137"/>
      <c r="AX370" s="137"/>
      <c r="AY370" s="185"/>
    </row>
    <row r="371" spans="1:51" ht="15" customHeight="1">
      <c r="A371" s="40"/>
      <c r="AY371" s="185"/>
    </row>
    <row r="372" spans="1:51" ht="15" customHeight="1">
      <c r="A372" s="40"/>
      <c r="AY372" s="185"/>
    </row>
    <row r="373" spans="1:51" ht="15" customHeight="1">
      <c r="A373" s="40"/>
      <c r="AY373" s="185"/>
    </row>
    <row r="374" spans="1:51" ht="15" customHeight="1">
      <c r="AY374" s="185"/>
    </row>
    <row r="375" spans="1:51" ht="15" customHeight="1">
      <c r="AY375" s="185"/>
    </row>
    <row r="376" spans="1:51" ht="15" customHeight="1">
      <c r="AY376" s="185"/>
    </row>
    <row r="377" spans="1:51" ht="15" customHeight="1">
      <c r="AY377" s="185"/>
    </row>
    <row r="378" spans="1:51" ht="15" customHeight="1">
      <c r="AY378" s="185"/>
    </row>
    <row r="379" spans="1:51" ht="15" customHeight="1">
      <c r="AY379" s="185"/>
    </row>
    <row r="380" spans="1:51" ht="15" customHeight="1">
      <c r="AY380" s="185"/>
    </row>
    <row r="381" spans="1:51" ht="15" customHeight="1">
      <c r="AY381" s="185"/>
    </row>
    <row r="382" spans="1:51" ht="15" customHeight="1">
      <c r="AY382" s="185"/>
    </row>
    <row r="383" spans="1:51" ht="15" customHeight="1">
      <c r="AY383" s="185"/>
    </row>
    <row r="384" spans="1:51" ht="15" customHeight="1">
      <c r="AY384" s="185"/>
    </row>
    <row r="385" spans="51:51" ht="15" customHeight="1">
      <c r="AY385" s="185"/>
    </row>
    <row r="386" spans="51:51" ht="15" customHeight="1">
      <c r="AY386" s="185"/>
    </row>
    <row r="387" spans="51:51" ht="15" customHeight="1">
      <c r="AY387" s="185"/>
    </row>
    <row r="388" spans="51:51" ht="15" customHeight="1">
      <c r="AY388" s="185"/>
    </row>
    <row r="389" spans="51:51" ht="15" customHeight="1">
      <c r="AY389" s="185"/>
    </row>
    <row r="390" spans="51:51" ht="15" customHeight="1">
      <c r="AY390" s="185"/>
    </row>
    <row r="391" spans="51:51" ht="15" customHeight="1">
      <c r="AY391" s="185"/>
    </row>
    <row r="392" spans="51:51" ht="15" customHeight="1">
      <c r="AY392" s="185"/>
    </row>
    <row r="393" spans="51:51" ht="15" customHeight="1">
      <c r="AY393" s="185"/>
    </row>
    <row r="394" spans="51:51" ht="15" customHeight="1">
      <c r="AY394" s="185"/>
    </row>
    <row r="395" spans="51:51" ht="15" customHeight="1">
      <c r="AY395" s="185"/>
    </row>
    <row r="396" spans="51:51" ht="15" customHeight="1">
      <c r="AY396" s="185"/>
    </row>
    <row r="397" spans="51:51" ht="15" customHeight="1">
      <c r="AY397" s="185"/>
    </row>
    <row r="398" spans="51:51" ht="15" customHeight="1">
      <c r="AY398" s="185"/>
    </row>
    <row r="399" spans="51:51" ht="15" customHeight="1">
      <c r="AY399" s="185"/>
    </row>
    <row r="400" spans="51:51" ht="15" customHeight="1">
      <c r="AY400" s="185"/>
    </row>
    <row r="401" spans="51:51" ht="15" customHeight="1">
      <c r="AY401" s="185"/>
    </row>
    <row r="402" spans="51:51" ht="15" customHeight="1">
      <c r="AY402" s="185"/>
    </row>
    <row r="403" spans="51:51" ht="15" customHeight="1">
      <c r="AY403" s="185"/>
    </row>
    <row r="404" spans="51:51" ht="15" customHeight="1">
      <c r="AY404" s="185"/>
    </row>
    <row r="405" spans="51:51" ht="15" customHeight="1">
      <c r="AY405" s="185"/>
    </row>
    <row r="406" spans="51:51" ht="15" customHeight="1">
      <c r="AY406" s="185"/>
    </row>
    <row r="407" spans="51:51" ht="15" customHeight="1">
      <c r="AY407" s="185"/>
    </row>
    <row r="408" spans="51:51" ht="15" customHeight="1">
      <c r="AY408" s="185"/>
    </row>
    <row r="409" spans="51:51" ht="15" customHeight="1">
      <c r="AY409" s="185"/>
    </row>
    <row r="410" spans="51:51" ht="15" customHeight="1">
      <c r="AY410" s="185"/>
    </row>
    <row r="411" spans="51:51" ht="15" customHeight="1">
      <c r="AY411" s="185"/>
    </row>
    <row r="412" spans="51:51" ht="15" customHeight="1">
      <c r="AY412" s="185"/>
    </row>
    <row r="413" spans="51:51" ht="15" customHeight="1">
      <c r="AY413" s="185"/>
    </row>
    <row r="414" spans="51:51" ht="15" customHeight="1">
      <c r="AY414" s="185"/>
    </row>
    <row r="415" spans="51:51" ht="15" customHeight="1">
      <c r="AY415" s="42"/>
    </row>
    <row r="416" spans="51:51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 collapsed="1"/>
    <row r="922" ht="15" customHeight="1"/>
    <row r="923" ht="15" customHeight="1"/>
    <row r="924" ht="15" customHeight="1"/>
    <row r="925" ht="15" customHeight="1"/>
    <row r="926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3" ht="15" customHeight="1"/>
    <row r="1082" ht="15" customHeight="1"/>
    <row r="1083" ht="15" customHeight="1"/>
    <row r="1084" ht="15" customHeight="1"/>
    <row r="1085" ht="15" customHeight="1"/>
    <row r="1086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4" ht="15" customHeight="1"/>
    <row r="1236" ht="15" customHeight="1"/>
    <row r="1256" ht="15" customHeight="1"/>
    <row r="1257" ht="15" customHeight="1"/>
    <row r="1258" ht="15" customHeight="1"/>
    <row r="1259" ht="15" customHeight="1"/>
  </sheetData>
  <sortState xmlns:xlrd2="http://schemas.microsoft.com/office/spreadsheetml/2017/richdata2" ref="BW640:BW658">
    <sortCondition ref="BW640:BW658"/>
  </sortState>
  <mergeCells count="233">
    <mergeCell ref="H256:J256"/>
    <mergeCell ref="H257:J257"/>
    <mergeCell ref="H259:J259"/>
    <mergeCell ref="M260:O260"/>
    <mergeCell ref="M263:O263"/>
    <mergeCell ref="M265:O265"/>
    <mergeCell ref="M268:O268"/>
    <mergeCell ref="H270:J270"/>
    <mergeCell ref="D272:F272"/>
    <mergeCell ref="B250:C250"/>
    <mergeCell ref="D250:N250"/>
    <mergeCell ref="AA250:AX250"/>
    <mergeCell ref="D251:F251"/>
    <mergeCell ref="G251:AK251"/>
    <mergeCell ref="AL251:AX251"/>
    <mergeCell ref="D252:F252"/>
    <mergeCell ref="D253:F253"/>
    <mergeCell ref="D255:F255"/>
    <mergeCell ref="I331:K331"/>
    <mergeCell ref="I343:K343"/>
    <mergeCell ref="M344:O344"/>
    <mergeCell ref="M354:O354"/>
    <mergeCell ref="I356:K356"/>
    <mergeCell ref="I360:K360"/>
    <mergeCell ref="I361:K361"/>
    <mergeCell ref="I366:K366"/>
    <mergeCell ref="D369:F369"/>
    <mergeCell ref="H297:J297"/>
    <mergeCell ref="H298:J298"/>
    <mergeCell ref="H315:J315"/>
    <mergeCell ref="M317:O317"/>
    <mergeCell ref="M320:O320"/>
    <mergeCell ref="M323:O323"/>
    <mergeCell ref="M326:O326"/>
    <mergeCell ref="H328:J328"/>
    <mergeCell ref="I330:K330"/>
    <mergeCell ref="B274:C274"/>
    <mergeCell ref="D274:N274"/>
    <mergeCell ref="AA274:AX274"/>
    <mergeCell ref="D275:F275"/>
    <mergeCell ref="G275:AK275"/>
    <mergeCell ref="AL275:AX275"/>
    <mergeCell ref="D276:F276"/>
    <mergeCell ref="D280:F280"/>
    <mergeCell ref="D296:F296"/>
    <mergeCell ref="D149:F149"/>
    <mergeCell ref="D151:F151"/>
    <mergeCell ref="D152:F152"/>
    <mergeCell ref="D154:F154"/>
    <mergeCell ref="D130:F130"/>
    <mergeCell ref="D131:F131"/>
    <mergeCell ref="D133:F133"/>
    <mergeCell ref="D134:F134"/>
    <mergeCell ref="D136:F136"/>
    <mergeCell ref="D137:F137"/>
    <mergeCell ref="D139:F139"/>
    <mergeCell ref="D140:F140"/>
    <mergeCell ref="D142:F142"/>
    <mergeCell ref="B28:C28"/>
    <mergeCell ref="D28:N28"/>
    <mergeCell ref="D164:N164"/>
    <mergeCell ref="AA164:AX164"/>
    <mergeCell ref="D165:F165"/>
    <mergeCell ref="G165:AK165"/>
    <mergeCell ref="AL165:AX165"/>
    <mergeCell ref="D166:F166"/>
    <mergeCell ref="AA21:AX21"/>
    <mergeCell ref="D22:F22"/>
    <mergeCell ref="G22:AK22"/>
    <mergeCell ref="AL22:AX22"/>
    <mergeCell ref="AA78:AX78"/>
    <mergeCell ref="D79:F79"/>
    <mergeCell ref="G79:AK79"/>
    <mergeCell ref="AL79:AX79"/>
    <mergeCell ref="AA28:AX28"/>
    <mergeCell ref="D29:F29"/>
    <mergeCell ref="G29:AK29"/>
    <mergeCell ref="AL29:AX29"/>
    <mergeCell ref="D30:F30"/>
    <mergeCell ref="D76:F76"/>
    <mergeCell ref="AL54:AX54"/>
    <mergeCell ref="D34:F34"/>
    <mergeCell ref="B226:C226"/>
    <mergeCell ref="D226:N226"/>
    <mergeCell ref="B4:C5"/>
    <mergeCell ref="D5:N5"/>
    <mergeCell ref="B6:C6"/>
    <mergeCell ref="D6:N6"/>
    <mergeCell ref="AA6:AX6"/>
    <mergeCell ref="D4:Z4"/>
    <mergeCell ref="O5:Z5"/>
    <mergeCell ref="AL7:AX7"/>
    <mergeCell ref="D7:F7"/>
    <mergeCell ref="B14:C14"/>
    <mergeCell ref="D14:N14"/>
    <mergeCell ref="G7:AK7"/>
    <mergeCell ref="D19:F19"/>
    <mergeCell ref="D18:F18"/>
    <mergeCell ref="D11:F11"/>
    <mergeCell ref="B21:C21"/>
    <mergeCell ref="D21:N21"/>
    <mergeCell ref="D26:F26"/>
    <mergeCell ref="D25:F25"/>
    <mergeCell ref="B78:C78"/>
    <mergeCell ref="D190:F190"/>
    <mergeCell ref="B164:C164"/>
    <mergeCell ref="D16:F16"/>
    <mergeCell ref="AV1:AY1"/>
    <mergeCell ref="A2:E2"/>
    <mergeCell ref="F2:X2"/>
    <mergeCell ref="AO2:AP2"/>
    <mergeCell ref="AQ2:AS2"/>
    <mergeCell ref="AT2:AU2"/>
    <mergeCell ref="AV2:AY2"/>
    <mergeCell ref="A1:E1"/>
    <mergeCell ref="F1:X1"/>
    <mergeCell ref="Y1:AA2"/>
    <mergeCell ref="AB1:AN2"/>
    <mergeCell ref="AO1:AP1"/>
    <mergeCell ref="AQ1:AS1"/>
    <mergeCell ref="AT1:AU1"/>
    <mergeCell ref="AA4:AX5"/>
    <mergeCell ref="D191:F191"/>
    <mergeCell ref="D8:F8"/>
    <mergeCell ref="D12:F12"/>
    <mergeCell ref="D228:F228"/>
    <mergeCell ref="D231:F231"/>
    <mergeCell ref="AA226:AX226"/>
    <mergeCell ref="M236:O236"/>
    <mergeCell ref="M241:O241"/>
    <mergeCell ref="M244:O244"/>
    <mergeCell ref="AA14:AX14"/>
    <mergeCell ref="G15:AK15"/>
    <mergeCell ref="AL15:AX15"/>
    <mergeCell ref="AA53:AX53"/>
    <mergeCell ref="H232:J232"/>
    <mergeCell ref="H233:J233"/>
    <mergeCell ref="H235:J235"/>
    <mergeCell ref="D15:F15"/>
    <mergeCell ref="D37:F37"/>
    <mergeCell ref="D61:F61"/>
    <mergeCell ref="H62:J62"/>
    <mergeCell ref="H63:J63"/>
    <mergeCell ref="H71:J71"/>
    <mergeCell ref="D54:F54"/>
    <mergeCell ref="G54:AK54"/>
    <mergeCell ref="D248:F248"/>
    <mergeCell ref="AL227:AX227"/>
    <mergeCell ref="G227:AK227"/>
    <mergeCell ref="M239:O239"/>
    <mergeCell ref="D229:F229"/>
    <mergeCell ref="D78:N78"/>
    <mergeCell ref="D80:F80"/>
    <mergeCell ref="D84:F84"/>
    <mergeCell ref="D227:F227"/>
    <mergeCell ref="H246:J246"/>
    <mergeCell ref="D85:F85"/>
    <mergeCell ref="D92:F92"/>
    <mergeCell ref="D95:F95"/>
    <mergeCell ref="G95:AK95"/>
    <mergeCell ref="AL95:AX95"/>
    <mergeCell ref="D96:F96"/>
    <mergeCell ref="D98:F98"/>
    <mergeCell ref="D99:F99"/>
    <mergeCell ref="D97:F97"/>
    <mergeCell ref="D162:F162"/>
    <mergeCell ref="D106:F106"/>
    <mergeCell ref="D88:F88"/>
    <mergeCell ref="D89:F89"/>
    <mergeCell ref="D103:F103"/>
    <mergeCell ref="AA39:AX39"/>
    <mergeCell ref="D40:F40"/>
    <mergeCell ref="G40:AK40"/>
    <mergeCell ref="AL40:AX40"/>
    <mergeCell ref="B87:C87"/>
    <mergeCell ref="D87:N87"/>
    <mergeCell ref="AA87:AX87"/>
    <mergeCell ref="G88:AK88"/>
    <mergeCell ref="AL88:AX88"/>
    <mergeCell ref="D55:F55"/>
    <mergeCell ref="D41:F41"/>
    <mergeCell ref="D45:F45"/>
    <mergeCell ref="D46:F46"/>
    <mergeCell ref="D51:F51"/>
    <mergeCell ref="B53:C53"/>
    <mergeCell ref="D53:N53"/>
    <mergeCell ref="B39:C39"/>
    <mergeCell ref="D39:N39"/>
    <mergeCell ref="B94:C94"/>
    <mergeCell ref="D94:N94"/>
    <mergeCell ref="AA94:AX94"/>
    <mergeCell ref="D90:F90"/>
    <mergeCell ref="D91:F91"/>
    <mergeCell ref="B101:C101"/>
    <mergeCell ref="D101:N101"/>
    <mergeCell ref="AA101:AX101"/>
    <mergeCell ref="D102:F102"/>
    <mergeCell ref="G102:AK102"/>
    <mergeCell ref="AL102:AX102"/>
    <mergeCell ref="D156:F156"/>
    <mergeCell ref="D104:F104"/>
    <mergeCell ref="D105:F105"/>
    <mergeCell ref="D107:F107"/>
    <mergeCell ref="D108:F108"/>
    <mergeCell ref="D109:F109"/>
    <mergeCell ref="D110:F110"/>
    <mergeCell ref="D111:F111"/>
    <mergeCell ref="D112:F112"/>
    <mergeCell ref="D113:F113"/>
    <mergeCell ref="D118:F118"/>
    <mergeCell ref="D119:F119"/>
    <mergeCell ref="D153:F153"/>
    <mergeCell ref="D155:F155"/>
    <mergeCell ref="D121:F121"/>
    <mergeCell ref="D122:F122"/>
    <mergeCell ref="D124:F124"/>
    <mergeCell ref="D125:F125"/>
    <mergeCell ref="D127:F127"/>
    <mergeCell ref="D128:F128"/>
    <mergeCell ref="D143:F143"/>
    <mergeCell ref="D145:F145"/>
    <mergeCell ref="D146:F146"/>
    <mergeCell ref="D148:F148"/>
    <mergeCell ref="D223:F223"/>
    <mergeCell ref="D222:F222"/>
    <mergeCell ref="B193:C193"/>
    <mergeCell ref="D193:N193"/>
    <mergeCell ref="AA193:AX193"/>
    <mergeCell ref="D194:F194"/>
    <mergeCell ref="G194:AK194"/>
    <mergeCell ref="AL194:AX194"/>
    <mergeCell ref="D195:F195"/>
    <mergeCell ref="D214:F214"/>
  </mergeCells>
  <phoneticPr fontId="46"/>
  <dataValidations count="2">
    <dataValidation imeMode="hiragana" allowBlank="1" showInputMessage="1" showErrorMessage="1" sqref="AR13 AL273:AN273 M236:M239 M241:M244 AM12:AR12 AS12:AX13 AL13:AN13 AM16:AO18 AM19:AP19 AR11:AX11 AM8:AX10 AM11:AO11 Y16:Z20 AC16:AK20 AL20:AN20 AR16:AX20 AM80:AO85 AL77:AN77 AM51:AP51 AL38:AN38 AC46:AN50 H48:H50 AM30:AO33 AC51:AK52 AM37:AP37 AL52:AN52 AM61:AP61 AM26:AP26 AL27:AN27 M73 M75 AC62:AN75 H62:H75 AM76:AP76 AC76:AK77 AC55:AK61 AM55:AO60 Y55:Z77 AR55:AX77 Y8:Z13 AC8:AK13 AR80:AX86 Y80:Z86 AC80:AK86 AL86:AN86 AL93:AN93 AR89:AX93 AM89:AO92 AC89:AK93 Y89:Z93 Y96:Z100 AM96:AO99 AC96:AK100 AR96:AX100 AL100:AN100 AL163:AN163 Y191:Y192 AM166:AO172 AM191:AP191 AL178:AN189 H180:H189 AL173:AN173 AM174:AO177 N179 H173:H178 AM190:AO190 Y166:Y189 Z166:Z192 AR166:AX192 AC166:AK192 AL192:AN192 AM195:AO224 AC23:AK27 Y23:Z27 AR23:AX27 AM23:AO25 Y41:Z52 AM41:AO45 AC41:AK45 AR41:AX52 AC30:AK33 AC37:AK38 AC34:AN36 H36 Y30:Z38 AR30:AX38 AR103:AX163 AC103:AK163 AM103:AO162 Y103:Z163 AC195:AK224 AL370:AN370 M317:M320 M323:M326 AM329:AP329 M344:M354 AL330:AL357 AM330:AN356 I330:I357 I360:I366 AL366 AM293:AP296 AC297:AN328 H297:H328 AM357:AP369 AC329:AK370 AM276:AO292 AC276:AK296 AR276:AX370 Y276:Z370 AM230:AP231 AC228:AK231 AM228:AO229 AC271:AK273 Y252:Z273 AR252:AX273 AC232:AN246 H232:H246 AC225:AN225 AR195:AX225 Y195:Z225 D6:D370 AR228:AX249 Y228:Z249 AC247:AK248 AM247:AP248 M260:M263 M265:M268 AM254:AP255 AC252:AK255 AM252:AO253 AC256:AN270 H256:H270 AC249:AN249 AM271:AP272" xr:uid="{00000000-0002-0000-0400-000000000000}"/>
    <dataValidation imeMode="off" allowBlank="1" showInputMessage="1" showErrorMessage="1" sqref="AA77:AA78 AA12:AA14 T236 O240 T241 AB12:AB13 AB192 AA55:AB76 AA16:AB19 AA20:AA21 AA38:AA39 AB20 AB77 AA8:AB11 AB38 O6 AA6 T73 AA53 O16:O21 AA27:AA28 AB27 AA41:AB52 O74 O76:O78 O55:O72 O8:O14 O80:O87 AA80:AB85 AB86 AA86:AA87 AA93:AA94 AB93 AA89:AB92 O89:O94 AA96:AB100 O96:O101 AA101 AA30:AB37 AA164 O166:O188 AA166:AB191 O190:O193 AA192:AA193 O103:O164 AA23:AB26 O23:O28 O41:O53 O30:O39 AA103:AB163 AB225 T317 O321:O322 T323 T344 P330:P343 O327:O329 O355:O359 P360:P365 O367:O370 AA276:AB370 O276:O316 AA274 AA252:AB273 O228:O235 AA195:AB224 AA225:AA226 O195:O226 AA228:AB248 O245:O250 O269:O274 T260 O264 T265 AB249 O252:O259 AA249:AA250" xr:uid="{00000000-0002-0000-04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6"/>
  <dimension ref="A1:DA374"/>
  <sheetViews>
    <sheetView workbookViewId="0">
      <selection sqref="A1:E1"/>
    </sheetView>
    <sheetView workbookViewId="1">
      <selection sqref="A1:E1"/>
    </sheetView>
  </sheetViews>
  <sheetFormatPr defaultColWidth="2.7109375" defaultRowHeight="7.5" customHeight="1"/>
  <sheetData>
    <row r="1" spans="1:78" s="34" customFormat="1" ht="18" customHeight="1">
      <c r="A1" s="595" t="s">
        <v>22</v>
      </c>
      <c r="B1" s="596"/>
      <c r="C1" s="596"/>
      <c r="D1" s="596"/>
      <c r="E1" s="597"/>
      <c r="F1" s="592" t="str">
        <f>IF(NOT(ISBLANK(表紙!N16)),表紙!N16,"")</f>
        <v>縦横断システム</v>
      </c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4"/>
      <c r="Y1" s="632" t="s">
        <v>65</v>
      </c>
      <c r="Z1" s="633"/>
      <c r="AA1" s="633"/>
      <c r="AB1" s="603" t="s">
        <v>94</v>
      </c>
      <c r="AC1" s="604"/>
      <c r="AD1" s="604"/>
      <c r="AE1" s="604"/>
      <c r="AF1" s="604"/>
      <c r="AG1" s="604"/>
      <c r="AH1" s="604"/>
      <c r="AI1" s="604"/>
      <c r="AJ1" s="604"/>
      <c r="AK1" s="604"/>
      <c r="AL1" s="604"/>
      <c r="AM1" s="604"/>
      <c r="AN1" s="605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  <c r="BB1" s="169"/>
    </row>
    <row r="2" spans="1:78" s="34" customFormat="1" ht="18" customHeight="1" thickBot="1">
      <c r="A2" s="598" t="s">
        <v>41</v>
      </c>
      <c r="B2" s="599"/>
      <c r="C2" s="599"/>
      <c r="D2" s="599"/>
      <c r="E2" s="600"/>
      <c r="F2" s="589" t="str">
        <f>表紙!$L$9</f>
        <v>データベース設計書</v>
      </c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1"/>
      <c r="Y2" s="634"/>
      <c r="Z2" s="635"/>
      <c r="AA2" s="635"/>
      <c r="AB2" s="606"/>
      <c r="AC2" s="607"/>
      <c r="AD2" s="607"/>
      <c r="AE2" s="607"/>
      <c r="AF2" s="607"/>
      <c r="AG2" s="607"/>
      <c r="AH2" s="607"/>
      <c r="AI2" s="607"/>
      <c r="AJ2" s="607"/>
      <c r="AK2" s="607"/>
      <c r="AL2" s="607"/>
      <c r="AM2" s="607"/>
      <c r="AN2" s="608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  <c r="BB2" s="169"/>
    </row>
    <row r="3" spans="1:78" ht="7.5" customHeight="1">
      <c r="A3" s="173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4"/>
    </row>
    <row r="4" spans="1:78" ht="7.5" customHeight="1">
      <c r="A4" s="175"/>
      <c r="AY4" s="176"/>
    </row>
    <row r="5" spans="1:78" ht="7.5" customHeight="1">
      <c r="A5" s="175"/>
      <c r="B5" s="747" t="s">
        <v>95</v>
      </c>
      <c r="C5" s="748"/>
      <c r="D5" s="751" t="s">
        <v>96</v>
      </c>
      <c r="E5" s="752"/>
      <c r="F5" s="752"/>
      <c r="G5" s="752"/>
      <c r="H5" s="752"/>
      <c r="I5" s="752"/>
      <c r="J5" s="752"/>
      <c r="K5" s="752"/>
      <c r="L5" s="752"/>
      <c r="M5" s="753"/>
      <c r="AK5" s="747" t="s">
        <v>95</v>
      </c>
      <c r="AL5" s="748"/>
      <c r="AM5" s="751" t="s">
        <v>96</v>
      </c>
      <c r="AN5" s="752"/>
      <c r="AO5" s="752"/>
      <c r="AP5" s="752"/>
      <c r="AQ5" s="752"/>
      <c r="AR5" s="752"/>
      <c r="AS5" s="752"/>
      <c r="AT5" s="752"/>
      <c r="AU5" s="752"/>
      <c r="AV5" s="753"/>
      <c r="AY5" s="176"/>
      <c r="BA5" s="790" t="s">
        <v>134</v>
      </c>
      <c r="BB5" s="790"/>
      <c r="BC5" s="790"/>
      <c r="BD5" s="790"/>
      <c r="BE5" s="790"/>
      <c r="BF5" s="790"/>
      <c r="BG5" s="790"/>
      <c r="BH5" s="790"/>
      <c r="BI5" s="790"/>
      <c r="BJ5" s="790"/>
      <c r="BK5" s="790"/>
      <c r="BL5" s="790"/>
      <c r="BM5" s="790"/>
      <c r="BN5" s="790"/>
      <c r="BO5" s="790"/>
      <c r="BP5" s="790"/>
      <c r="BQ5" s="790"/>
      <c r="BR5" s="790"/>
      <c r="BS5" s="790"/>
      <c r="BT5" s="790"/>
      <c r="BU5" s="790"/>
      <c r="BV5" s="790"/>
      <c r="BW5" s="790"/>
      <c r="BX5" s="790"/>
      <c r="BY5" s="790"/>
      <c r="BZ5" s="790"/>
    </row>
    <row r="6" spans="1:78" ht="7.5" customHeight="1">
      <c r="A6" s="175"/>
      <c r="B6" s="749"/>
      <c r="C6" s="750"/>
      <c r="D6" s="754"/>
      <c r="E6" s="755"/>
      <c r="F6" s="755"/>
      <c r="G6" s="755"/>
      <c r="H6" s="755"/>
      <c r="I6" s="755"/>
      <c r="J6" s="755"/>
      <c r="K6" s="755"/>
      <c r="L6" s="755"/>
      <c r="M6" s="756"/>
      <c r="AK6" s="749"/>
      <c r="AL6" s="750"/>
      <c r="AM6" s="754"/>
      <c r="AN6" s="755"/>
      <c r="AO6" s="755"/>
      <c r="AP6" s="755"/>
      <c r="AQ6" s="755"/>
      <c r="AR6" s="755"/>
      <c r="AS6" s="755"/>
      <c r="AT6" s="755"/>
      <c r="AU6" s="755"/>
      <c r="AV6" s="756"/>
      <c r="AY6" s="176"/>
      <c r="BA6" s="790"/>
      <c r="BB6" s="790"/>
      <c r="BC6" s="790"/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</row>
    <row r="7" spans="1:78" ht="7.5" customHeight="1">
      <c r="A7" s="175"/>
      <c r="B7" s="708">
        <v>1</v>
      </c>
      <c r="C7" s="726"/>
      <c r="D7" s="728" t="str">
        <f>VLOOKUP(B7,テーブル一覧!$B$6:$AA$32,8,FALSE)&amp;"("&amp;VLOOKUP(B7,テーブル一覧!$B$6:$AA$32,16,FALSE)&amp;")"</f>
        <v>()</v>
      </c>
      <c r="E7" s="728"/>
      <c r="F7" s="728"/>
      <c r="G7" s="728"/>
      <c r="H7" s="728"/>
      <c r="I7" s="728"/>
      <c r="J7" s="728"/>
      <c r="K7" s="728"/>
      <c r="L7" s="728"/>
      <c r="M7" s="729"/>
      <c r="U7" s="712" t="s">
        <v>95</v>
      </c>
      <c r="V7" s="757"/>
      <c r="W7" s="759" t="s">
        <v>96</v>
      </c>
      <c r="X7" s="760"/>
      <c r="Y7" s="760"/>
      <c r="Z7" s="760"/>
      <c r="AA7" s="760"/>
      <c r="AB7" s="760"/>
      <c r="AC7" s="760"/>
      <c r="AD7" s="760"/>
      <c r="AE7" s="760"/>
      <c r="AF7" s="761"/>
      <c r="AK7" s="708">
        <v>2</v>
      </c>
      <c r="AL7" s="726"/>
      <c r="AM7" s="728" t="e">
        <f>VLOOKUP(AK7,テーブル一覧!$B$6:$AA$32,8,FALSE)&amp;"("&amp;VLOOKUP(AK7,テーブル一覧!$B$6:$AA$32,16,FALSE)&amp;")"</f>
        <v>#N/A</v>
      </c>
      <c r="AN7" s="728"/>
      <c r="AO7" s="728"/>
      <c r="AP7" s="728"/>
      <c r="AQ7" s="728"/>
      <c r="AR7" s="728"/>
      <c r="AS7" s="728"/>
      <c r="AT7" s="728"/>
      <c r="AU7" s="728"/>
      <c r="AV7" s="729"/>
      <c r="AY7" s="176"/>
      <c r="BB7" s="790" t="s">
        <v>135</v>
      </c>
      <c r="BC7" s="790"/>
      <c r="BD7" s="790"/>
      <c r="BE7" s="790"/>
      <c r="BF7" s="790"/>
      <c r="BG7" s="790"/>
      <c r="BH7" s="790"/>
      <c r="BI7" s="790"/>
      <c r="BJ7" s="790"/>
      <c r="BK7" s="790"/>
      <c r="BL7" s="790"/>
      <c r="BM7" s="790"/>
      <c r="BN7" s="790"/>
      <c r="BO7" s="790"/>
      <c r="BP7" s="790"/>
      <c r="BQ7" s="790"/>
      <c r="BR7" s="790"/>
      <c r="BS7" s="790"/>
      <c r="BT7" s="790"/>
      <c r="BU7" s="790"/>
      <c r="BV7" s="790"/>
      <c r="BW7" s="790"/>
      <c r="BX7" s="790"/>
      <c r="BY7" s="790"/>
      <c r="BZ7" s="790"/>
    </row>
    <row r="8" spans="1:78" ht="7.5" customHeight="1">
      <c r="A8" s="175"/>
      <c r="B8" s="710"/>
      <c r="C8" s="727"/>
      <c r="D8" s="730"/>
      <c r="E8" s="730"/>
      <c r="F8" s="730"/>
      <c r="G8" s="730"/>
      <c r="H8" s="730"/>
      <c r="I8" s="730"/>
      <c r="J8" s="730"/>
      <c r="K8" s="730"/>
      <c r="L8" s="730"/>
      <c r="M8" s="731"/>
      <c r="U8" s="714"/>
      <c r="V8" s="758"/>
      <c r="W8" s="762"/>
      <c r="X8" s="763"/>
      <c r="Y8" s="763"/>
      <c r="Z8" s="763"/>
      <c r="AA8" s="763"/>
      <c r="AB8" s="763"/>
      <c r="AC8" s="763"/>
      <c r="AD8" s="763"/>
      <c r="AE8" s="763"/>
      <c r="AF8" s="764"/>
      <c r="AK8" s="710"/>
      <c r="AL8" s="727"/>
      <c r="AM8" s="730"/>
      <c r="AN8" s="730"/>
      <c r="AO8" s="730"/>
      <c r="AP8" s="730"/>
      <c r="AQ8" s="730"/>
      <c r="AR8" s="730"/>
      <c r="AS8" s="730"/>
      <c r="AT8" s="730"/>
      <c r="AU8" s="730"/>
      <c r="AV8" s="731"/>
      <c r="AY8" s="176"/>
      <c r="BB8" s="790"/>
      <c r="BC8" s="790"/>
      <c r="BD8" s="790"/>
      <c r="BE8" s="790"/>
      <c r="BF8" s="790"/>
      <c r="BG8" s="790"/>
      <c r="BH8" s="790"/>
      <c r="BI8" s="790"/>
      <c r="BJ8" s="790"/>
      <c r="BK8" s="790"/>
      <c r="BL8" s="790"/>
      <c r="BM8" s="790"/>
      <c r="BN8" s="790"/>
      <c r="BO8" s="790"/>
      <c r="BP8" s="790"/>
      <c r="BQ8" s="790"/>
      <c r="BR8" s="790"/>
      <c r="BS8" s="790"/>
      <c r="BT8" s="790"/>
      <c r="BU8" s="790"/>
      <c r="BV8" s="790"/>
      <c r="BW8" s="790"/>
      <c r="BX8" s="790"/>
      <c r="BY8" s="790"/>
      <c r="BZ8" s="790"/>
    </row>
    <row r="9" spans="1:78" ht="7.5" customHeight="1">
      <c r="A9" s="175"/>
      <c r="B9" s="773" t="s">
        <v>115</v>
      </c>
      <c r="C9" s="774"/>
      <c r="D9" s="774"/>
      <c r="E9" s="774"/>
      <c r="F9" s="774"/>
      <c r="G9" s="774"/>
      <c r="H9" s="774"/>
      <c r="I9" s="774"/>
      <c r="J9" s="774"/>
      <c r="K9" s="774"/>
      <c r="L9" s="774"/>
      <c r="M9" s="775"/>
      <c r="U9" s="708">
        <v>5</v>
      </c>
      <c r="V9" s="726"/>
      <c r="W9" s="728" t="s">
        <v>110</v>
      </c>
      <c r="X9" s="728"/>
      <c r="Y9" s="728"/>
      <c r="Z9" s="728"/>
      <c r="AA9" s="728"/>
      <c r="AB9" s="728"/>
      <c r="AC9" s="728"/>
      <c r="AD9" s="728"/>
      <c r="AE9" s="728"/>
      <c r="AF9" s="729"/>
      <c r="AK9" s="732" t="s">
        <v>115</v>
      </c>
      <c r="AL9" s="733"/>
      <c r="AM9" s="733"/>
      <c r="AN9" s="733"/>
      <c r="AO9" s="733"/>
      <c r="AP9" s="733"/>
      <c r="AQ9" s="733"/>
      <c r="AR9" s="733"/>
      <c r="AS9" s="733"/>
      <c r="AT9" s="733"/>
      <c r="AU9" s="733"/>
      <c r="AV9" s="734"/>
      <c r="AY9" s="176"/>
      <c r="BB9" s="790" t="s">
        <v>136</v>
      </c>
      <c r="BC9" s="790"/>
      <c r="BD9" s="790"/>
      <c r="BE9" s="790"/>
      <c r="BF9" s="790"/>
      <c r="BG9" s="790"/>
      <c r="BH9" s="790"/>
      <c r="BI9" s="790"/>
      <c r="BJ9" s="790"/>
      <c r="BK9" s="790"/>
      <c r="BL9" s="790"/>
      <c r="BM9" s="790"/>
      <c r="BN9" s="790"/>
      <c r="BO9" s="790"/>
      <c r="BP9" s="790"/>
      <c r="BQ9" s="790"/>
      <c r="BR9" s="790"/>
      <c r="BS9" s="790"/>
      <c r="BT9" s="790"/>
      <c r="BU9" s="790"/>
      <c r="BV9" s="790"/>
      <c r="BW9" s="790"/>
      <c r="BX9" s="790"/>
      <c r="BY9" s="790"/>
      <c r="BZ9" s="790"/>
    </row>
    <row r="10" spans="1:78" ht="7.5" customHeight="1">
      <c r="A10" s="175"/>
      <c r="B10" s="776"/>
      <c r="C10" s="777"/>
      <c r="D10" s="777"/>
      <c r="E10" s="777"/>
      <c r="F10" s="777"/>
      <c r="G10" s="777"/>
      <c r="H10" s="777"/>
      <c r="I10" s="777"/>
      <c r="J10" s="777"/>
      <c r="K10" s="777"/>
      <c r="L10" s="777"/>
      <c r="M10" s="778"/>
      <c r="U10" s="710"/>
      <c r="V10" s="727"/>
      <c r="W10" s="730"/>
      <c r="X10" s="730"/>
      <c r="Y10" s="730"/>
      <c r="Z10" s="730"/>
      <c r="AA10" s="730"/>
      <c r="AB10" s="730"/>
      <c r="AC10" s="730"/>
      <c r="AD10" s="730"/>
      <c r="AE10" s="730"/>
      <c r="AF10" s="731"/>
      <c r="AK10" s="735"/>
      <c r="AL10" s="736"/>
      <c r="AM10" s="736"/>
      <c r="AN10" s="736"/>
      <c r="AO10" s="736"/>
      <c r="AP10" s="736"/>
      <c r="AQ10" s="736"/>
      <c r="AR10" s="736"/>
      <c r="AS10" s="736"/>
      <c r="AT10" s="736"/>
      <c r="AU10" s="736"/>
      <c r="AV10" s="737"/>
      <c r="AY10" s="176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</row>
    <row r="11" spans="1:78" ht="7.5" customHeight="1">
      <c r="A11" s="175"/>
      <c r="B11" s="768" t="s">
        <v>104</v>
      </c>
      <c r="C11" s="769"/>
      <c r="D11" s="769"/>
      <c r="E11" s="769"/>
      <c r="F11" s="769"/>
      <c r="G11" s="769"/>
      <c r="H11" s="769"/>
      <c r="I11" s="769"/>
      <c r="J11" s="769"/>
      <c r="K11" s="769"/>
      <c r="L11" s="769"/>
      <c r="M11" s="770"/>
      <c r="U11" s="773" t="s">
        <v>47</v>
      </c>
      <c r="V11" s="774"/>
      <c r="W11" s="774"/>
      <c r="X11" s="774"/>
      <c r="Y11" s="774"/>
      <c r="Z11" s="774"/>
      <c r="AA11" s="774"/>
      <c r="AB11" s="774"/>
      <c r="AC11" s="774"/>
      <c r="AD11" s="774"/>
      <c r="AE11" s="774"/>
      <c r="AF11" s="775"/>
      <c r="AK11" s="735" t="s">
        <v>61</v>
      </c>
      <c r="AL11" s="736"/>
      <c r="AM11" s="736"/>
      <c r="AN11" s="736"/>
      <c r="AO11" s="736"/>
      <c r="AP11" s="736"/>
      <c r="AQ11" s="736"/>
      <c r="AR11" s="736"/>
      <c r="AS11" s="736"/>
      <c r="AT11" s="736"/>
      <c r="AU11" s="736"/>
      <c r="AV11" s="737"/>
      <c r="AY11" s="176"/>
      <c r="BC11" s="790" t="s">
        <v>137</v>
      </c>
      <c r="BD11" s="790"/>
      <c r="BE11" s="790"/>
      <c r="BF11" s="790"/>
      <c r="BG11" s="793"/>
      <c r="BH11" s="795" t="s">
        <v>138</v>
      </c>
      <c r="BI11" s="796"/>
      <c r="BJ11" s="796"/>
      <c r="BK11" s="796"/>
      <c r="BL11" s="796"/>
      <c r="BM11" s="796"/>
      <c r="BN11" s="796"/>
      <c r="BO11" s="796"/>
      <c r="BP11" s="796"/>
      <c r="BQ11" s="796"/>
      <c r="BR11" s="796"/>
      <c r="BS11" s="796"/>
      <c r="BT11" s="796"/>
      <c r="BU11" s="796"/>
      <c r="BV11" s="796"/>
      <c r="BW11" s="796"/>
      <c r="BX11" s="796"/>
      <c r="BY11" s="796"/>
      <c r="BZ11" s="796"/>
    </row>
    <row r="12" spans="1:78" ht="7.5" customHeight="1">
      <c r="A12" s="175"/>
      <c r="B12" s="741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3"/>
      <c r="U12" s="776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8"/>
      <c r="AK12" s="735"/>
      <c r="AL12" s="736"/>
      <c r="AM12" s="736"/>
      <c r="AN12" s="736"/>
      <c r="AO12" s="736"/>
      <c r="AP12" s="736"/>
      <c r="AQ12" s="736"/>
      <c r="AR12" s="736"/>
      <c r="AS12" s="736"/>
      <c r="AT12" s="736"/>
      <c r="AU12" s="736"/>
      <c r="AV12" s="737"/>
      <c r="AY12" s="176"/>
      <c r="BC12" s="790"/>
      <c r="BD12" s="790"/>
      <c r="BE12" s="790"/>
      <c r="BF12" s="790"/>
      <c r="BG12" s="793"/>
      <c r="BH12" s="795"/>
      <c r="BI12" s="796"/>
      <c r="BJ12" s="796"/>
      <c r="BK12" s="796"/>
      <c r="BL12" s="796"/>
      <c r="BM12" s="796"/>
      <c r="BN12" s="796"/>
      <c r="BO12" s="796"/>
      <c r="BP12" s="796"/>
      <c r="BQ12" s="796"/>
      <c r="BR12" s="796"/>
      <c r="BS12" s="796"/>
      <c r="BT12" s="796"/>
      <c r="BU12" s="796"/>
      <c r="BV12" s="796"/>
      <c r="BW12" s="796"/>
      <c r="BX12" s="796"/>
      <c r="BY12" s="796"/>
      <c r="BZ12" s="796"/>
    </row>
    <row r="13" spans="1:78" ht="7.5" customHeight="1">
      <c r="A13" s="175"/>
      <c r="B13" s="741" t="s">
        <v>75</v>
      </c>
      <c r="C13" s="742"/>
      <c r="D13" s="742"/>
      <c r="E13" s="742"/>
      <c r="F13" s="742"/>
      <c r="G13" s="742"/>
      <c r="H13" s="742"/>
      <c r="I13" s="742"/>
      <c r="J13" s="742"/>
      <c r="K13" s="742"/>
      <c r="L13" s="742"/>
      <c r="M13" s="743"/>
      <c r="U13" s="787" t="s">
        <v>100</v>
      </c>
      <c r="V13" s="788"/>
      <c r="W13" s="788"/>
      <c r="X13" s="788"/>
      <c r="Y13" s="788"/>
      <c r="Z13" s="788"/>
      <c r="AA13" s="788"/>
      <c r="AB13" s="788"/>
      <c r="AC13" s="788"/>
      <c r="AD13" s="788"/>
      <c r="AE13" s="788"/>
      <c r="AF13" s="789"/>
      <c r="AK13" s="735" t="s">
        <v>55</v>
      </c>
      <c r="AL13" s="736"/>
      <c r="AM13" s="736"/>
      <c r="AN13" s="736"/>
      <c r="AO13" s="736"/>
      <c r="AP13" s="736"/>
      <c r="AQ13" s="736"/>
      <c r="AR13" s="736"/>
      <c r="AS13" s="736"/>
      <c r="AT13" s="736"/>
      <c r="AU13" s="736"/>
      <c r="AV13" s="737"/>
      <c r="AY13" s="176"/>
      <c r="BH13" s="797" t="s">
        <v>73</v>
      </c>
      <c r="BI13" s="798"/>
      <c r="BJ13" s="798"/>
      <c r="BK13" s="798"/>
      <c r="BL13" s="798"/>
      <c r="BM13" s="798"/>
      <c r="BN13" s="798"/>
      <c r="BO13" s="798"/>
      <c r="BP13" s="798"/>
      <c r="BQ13" s="798"/>
      <c r="BR13" s="798"/>
      <c r="BS13" s="798"/>
      <c r="BT13" s="798"/>
      <c r="BU13" s="798"/>
      <c r="BV13" s="798"/>
      <c r="BW13" s="798"/>
      <c r="BX13" s="798"/>
      <c r="BY13" s="798"/>
      <c r="BZ13" s="798"/>
    </row>
    <row r="14" spans="1:78" ht="7.5" customHeight="1">
      <c r="A14" s="175"/>
      <c r="B14" s="741"/>
      <c r="C14" s="742"/>
      <c r="D14" s="742"/>
      <c r="E14" s="742"/>
      <c r="F14" s="742"/>
      <c r="G14" s="742"/>
      <c r="H14" s="742"/>
      <c r="I14" s="742"/>
      <c r="J14" s="742"/>
      <c r="K14" s="742"/>
      <c r="L14" s="742"/>
      <c r="M14" s="743"/>
      <c r="U14" s="765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  <c r="AF14" s="767"/>
      <c r="AK14" s="735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7"/>
      <c r="AY14" s="176"/>
      <c r="BH14" s="797"/>
      <c r="BI14" s="798"/>
      <c r="BJ14" s="798"/>
      <c r="BK14" s="798"/>
      <c r="BL14" s="798"/>
      <c r="BM14" s="798"/>
      <c r="BN14" s="798"/>
      <c r="BO14" s="798"/>
      <c r="BP14" s="798"/>
      <c r="BQ14" s="798"/>
      <c r="BR14" s="798"/>
      <c r="BS14" s="798"/>
      <c r="BT14" s="798"/>
      <c r="BU14" s="798"/>
      <c r="BV14" s="798"/>
      <c r="BW14" s="798"/>
      <c r="BX14" s="798"/>
      <c r="BY14" s="798"/>
      <c r="BZ14" s="798"/>
    </row>
    <row r="15" spans="1:78" ht="7.5" customHeight="1">
      <c r="A15" s="175"/>
      <c r="B15" s="741" t="s">
        <v>105</v>
      </c>
      <c r="C15" s="742"/>
      <c r="D15" s="742"/>
      <c r="E15" s="742"/>
      <c r="F15" s="742"/>
      <c r="G15" s="742"/>
      <c r="H15" s="742"/>
      <c r="I15" s="742"/>
      <c r="J15" s="742"/>
      <c r="K15" s="742"/>
      <c r="L15" s="742"/>
      <c r="M15" s="743"/>
      <c r="U15" s="781"/>
      <c r="V15" s="782"/>
      <c r="W15" s="782"/>
      <c r="X15" s="782"/>
      <c r="Y15" s="782"/>
      <c r="Z15" s="782"/>
      <c r="AA15" s="782"/>
      <c r="AB15" s="782"/>
      <c r="AC15" s="782"/>
      <c r="AD15" s="782"/>
      <c r="AE15" s="782"/>
      <c r="AF15" s="783"/>
      <c r="AK15" s="741" t="s">
        <v>107</v>
      </c>
      <c r="AL15" s="742"/>
      <c r="AM15" s="742"/>
      <c r="AN15" s="742"/>
      <c r="AO15" s="742"/>
      <c r="AP15" s="742"/>
      <c r="AQ15" s="742"/>
      <c r="AR15" s="742"/>
      <c r="AS15" s="742"/>
      <c r="AT15" s="742"/>
      <c r="AU15" s="742"/>
      <c r="AV15" s="743"/>
      <c r="AY15" s="176"/>
      <c r="BH15" s="799" t="s">
        <v>172</v>
      </c>
      <c r="BI15" s="800"/>
      <c r="BJ15" s="800"/>
      <c r="BK15" s="800"/>
      <c r="BL15" s="800"/>
      <c r="BM15" s="800"/>
      <c r="BN15" s="800"/>
      <c r="BO15" s="800"/>
      <c r="BP15" s="800"/>
      <c r="BQ15" s="800"/>
      <c r="BR15" s="800"/>
      <c r="BS15" s="800"/>
      <c r="BT15" s="800"/>
      <c r="BU15" s="800"/>
      <c r="BV15" s="800"/>
      <c r="BW15" s="800"/>
      <c r="BX15" s="800"/>
      <c r="BY15" s="800"/>
      <c r="BZ15" s="800"/>
    </row>
    <row r="16" spans="1:78" ht="7.5" customHeight="1">
      <c r="A16" s="175"/>
      <c r="B16" s="741"/>
      <c r="C16" s="742"/>
      <c r="D16" s="742"/>
      <c r="E16" s="742"/>
      <c r="F16" s="742"/>
      <c r="G16" s="742"/>
      <c r="H16" s="742"/>
      <c r="I16" s="742"/>
      <c r="J16" s="742"/>
      <c r="K16" s="742"/>
      <c r="L16" s="742"/>
      <c r="M16" s="743"/>
      <c r="U16" s="784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  <c r="AF16" s="786"/>
      <c r="AK16" s="741"/>
      <c r="AL16" s="742"/>
      <c r="AM16" s="742"/>
      <c r="AN16" s="742"/>
      <c r="AO16" s="742"/>
      <c r="AP16" s="742"/>
      <c r="AQ16" s="742"/>
      <c r="AR16" s="742"/>
      <c r="AS16" s="742"/>
      <c r="AT16" s="742"/>
      <c r="AU16" s="742"/>
      <c r="AV16" s="743"/>
      <c r="AY16" s="176"/>
      <c r="BH16" s="799"/>
      <c r="BI16" s="800"/>
      <c r="BJ16" s="800"/>
      <c r="BK16" s="800"/>
      <c r="BL16" s="800"/>
      <c r="BM16" s="800"/>
      <c r="BN16" s="800"/>
      <c r="BO16" s="800"/>
      <c r="BP16" s="800"/>
      <c r="BQ16" s="800"/>
      <c r="BR16" s="800"/>
      <c r="BS16" s="800"/>
      <c r="BT16" s="800"/>
      <c r="BU16" s="800"/>
      <c r="BV16" s="800"/>
      <c r="BW16" s="800"/>
      <c r="BX16" s="800"/>
      <c r="BY16" s="800"/>
      <c r="BZ16" s="800"/>
    </row>
    <row r="17" spans="1:78" ht="7.5" customHeight="1">
      <c r="A17" s="175"/>
      <c r="B17" s="741" t="s">
        <v>106</v>
      </c>
      <c r="C17" s="742"/>
      <c r="D17" s="742"/>
      <c r="E17" s="742"/>
      <c r="F17" s="742"/>
      <c r="G17" s="742"/>
      <c r="H17" s="742"/>
      <c r="I17" s="742"/>
      <c r="J17" s="742"/>
      <c r="K17" s="742"/>
      <c r="L17" s="742"/>
      <c r="M17" s="743"/>
      <c r="AK17" s="741"/>
      <c r="AL17" s="742"/>
      <c r="AM17" s="742"/>
      <c r="AN17" s="742"/>
      <c r="AO17" s="742"/>
      <c r="AP17" s="742"/>
      <c r="AQ17" s="742"/>
      <c r="AR17" s="742"/>
      <c r="AS17" s="742"/>
      <c r="AT17" s="742"/>
      <c r="AU17" s="742"/>
      <c r="AV17" s="743"/>
      <c r="AY17" s="176"/>
      <c r="BB17" s="790" t="s">
        <v>139</v>
      </c>
      <c r="BC17" s="790"/>
      <c r="BD17" s="790"/>
      <c r="BE17" s="790"/>
      <c r="BF17" s="790"/>
      <c r="BG17" s="790"/>
      <c r="BH17" s="790"/>
      <c r="BI17" s="790"/>
      <c r="BJ17" s="790"/>
      <c r="BK17" s="790"/>
      <c r="BL17" s="790"/>
      <c r="BM17" s="790"/>
      <c r="BN17" s="790"/>
      <c r="BO17" s="790"/>
      <c r="BP17" s="790"/>
      <c r="BQ17" s="790"/>
      <c r="BR17" s="790"/>
      <c r="BS17" s="790"/>
      <c r="BT17" s="790"/>
      <c r="BU17" s="790"/>
      <c r="BV17" s="790"/>
      <c r="BW17" s="790"/>
      <c r="BX17" s="790"/>
      <c r="BY17" s="790"/>
      <c r="BZ17" s="790"/>
    </row>
    <row r="18" spans="1:78" ht="7.5" customHeight="1">
      <c r="A18" s="175"/>
      <c r="B18" s="741"/>
      <c r="C18" s="742"/>
      <c r="D18" s="742"/>
      <c r="E18" s="742"/>
      <c r="F18" s="742"/>
      <c r="G18" s="742"/>
      <c r="H18" s="742"/>
      <c r="I18" s="742"/>
      <c r="J18" s="742"/>
      <c r="K18" s="742"/>
      <c r="L18" s="742"/>
      <c r="M18" s="743"/>
      <c r="U18" s="747" t="s">
        <v>95</v>
      </c>
      <c r="V18" s="748"/>
      <c r="W18" s="751" t="s">
        <v>96</v>
      </c>
      <c r="X18" s="752"/>
      <c r="Y18" s="752"/>
      <c r="Z18" s="752"/>
      <c r="AA18" s="752"/>
      <c r="AB18" s="752"/>
      <c r="AC18" s="752"/>
      <c r="AD18" s="752"/>
      <c r="AE18" s="752"/>
      <c r="AF18" s="753"/>
      <c r="AK18" s="744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/>
      <c r="AV18" s="746"/>
      <c r="AY18" s="176"/>
      <c r="BB18" s="790"/>
      <c r="BC18" s="790"/>
      <c r="BD18" s="790"/>
      <c r="BE18" s="790"/>
      <c r="BF18" s="790"/>
      <c r="BG18" s="790"/>
      <c r="BH18" s="790"/>
      <c r="BI18" s="790"/>
      <c r="BJ18" s="790"/>
      <c r="BK18" s="790"/>
      <c r="BL18" s="790"/>
      <c r="BM18" s="790"/>
      <c r="BN18" s="790"/>
      <c r="BO18" s="790"/>
      <c r="BP18" s="790"/>
      <c r="BQ18" s="790"/>
      <c r="BR18" s="790"/>
      <c r="BS18" s="790"/>
      <c r="BT18" s="790"/>
      <c r="BU18" s="790"/>
      <c r="BV18" s="790"/>
      <c r="BW18" s="790"/>
      <c r="BX18" s="790"/>
      <c r="BY18" s="790"/>
      <c r="BZ18" s="790"/>
    </row>
    <row r="19" spans="1:78" ht="7.5" customHeight="1">
      <c r="A19" s="175"/>
      <c r="B19" s="741" t="s">
        <v>107</v>
      </c>
      <c r="C19" s="742"/>
      <c r="D19" s="742"/>
      <c r="E19" s="742"/>
      <c r="F19" s="742"/>
      <c r="G19" s="742"/>
      <c r="H19" s="742"/>
      <c r="I19" s="742"/>
      <c r="J19" s="742"/>
      <c r="K19" s="742"/>
      <c r="L19" s="742"/>
      <c r="M19" s="743"/>
      <c r="U19" s="749"/>
      <c r="V19" s="750"/>
      <c r="W19" s="754"/>
      <c r="X19" s="755"/>
      <c r="Y19" s="755"/>
      <c r="Z19" s="755"/>
      <c r="AA19" s="755"/>
      <c r="AB19" s="755"/>
      <c r="AC19" s="755"/>
      <c r="AD19" s="755"/>
      <c r="AE19" s="755"/>
      <c r="AF19" s="756"/>
      <c r="AY19" s="176"/>
      <c r="BC19" s="790" t="s">
        <v>140</v>
      </c>
      <c r="BD19" s="790"/>
      <c r="BE19" s="790"/>
      <c r="BF19" s="790"/>
      <c r="BG19" s="790"/>
      <c r="BH19" s="790"/>
      <c r="BI19" s="790"/>
      <c r="BJ19" s="790"/>
      <c r="BK19" s="790"/>
      <c r="BL19" s="790"/>
      <c r="BM19" s="790"/>
      <c r="BN19" s="790"/>
      <c r="BO19" s="790"/>
      <c r="BP19" s="790"/>
      <c r="BQ19" s="790"/>
      <c r="BR19" s="790"/>
      <c r="BS19" s="790"/>
      <c r="BT19" s="790"/>
      <c r="BU19" s="790"/>
      <c r="BV19" s="790"/>
      <c r="BW19" s="790"/>
      <c r="BX19" s="790"/>
      <c r="BY19" s="790"/>
      <c r="BZ19" s="790"/>
    </row>
    <row r="20" spans="1:78" ht="7.5" customHeight="1">
      <c r="A20" s="175"/>
      <c r="B20" s="741"/>
      <c r="C20" s="742"/>
      <c r="D20" s="742"/>
      <c r="E20" s="742"/>
      <c r="F20" s="742"/>
      <c r="G20" s="742"/>
      <c r="H20" s="742"/>
      <c r="I20" s="742"/>
      <c r="J20" s="742"/>
      <c r="K20" s="742"/>
      <c r="L20" s="742"/>
      <c r="M20" s="743"/>
      <c r="U20" s="708">
        <v>23</v>
      </c>
      <c r="V20" s="726"/>
      <c r="W20" s="728" t="e">
        <f>VLOOKUP(U20,テーブル一覧!$B$6:$AA$32,8,FALSE)&amp;"("&amp;VLOOKUP(U20,テーブル一覧!$B$6:$AA$32,16,FALSE)&amp;")"</f>
        <v>#N/A</v>
      </c>
      <c r="X20" s="728"/>
      <c r="Y20" s="728"/>
      <c r="Z20" s="728"/>
      <c r="AA20" s="728"/>
      <c r="AB20" s="728"/>
      <c r="AC20" s="728"/>
      <c r="AD20" s="728"/>
      <c r="AE20" s="728"/>
      <c r="AF20" s="729"/>
      <c r="AY20" s="176"/>
      <c r="BC20" s="790"/>
      <c r="BD20" s="790"/>
      <c r="BE20" s="790"/>
      <c r="BF20" s="790"/>
      <c r="BG20" s="790"/>
      <c r="BH20" s="790"/>
      <c r="BI20" s="790"/>
      <c r="BJ20" s="790"/>
      <c r="BK20" s="790"/>
      <c r="BL20" s="790"/>
      <c r="BM20" s="790"/>
      <c r="BN20" s="790"/>
      <c r="BO20" s="790"/>
      <c r="BP20" s="790"/>
      <c r="BQ20" s="790"/>
      <c r="BR20" s="790"/>
      <c r="BS20" s="790"/>
      <c r="BT20" s="790"/>
      <c r="BU20" s="790"/>
      <c r="BV20" s="790"/>
      <c r="BW20" s="790"/>
      <c r="BX20" s="790"/>
      <c r="BY20" s="790"/>
      <c r="BZ20" s="790"/>
    </row>
    <row r="21" spans="1:78" ht="7.5" customHeight="1">
      <c r="A21" s="175"/>
      <c r="B21" s="741" t="s">
        <v>108</v>
      </c>
      <c r="C21" s="742"/>
      <c r="D21" s="742"/>
      <c r="E21" s="742"/>
      <c r="F21" s="742"/>
      <c r="G21" s="742"/>
      <c r="H21" s="742"/>
      <c r="I21" s="742"/>
      <c r="J21" s="742"/>
      <c r="K21" s="742"/>
      <c r="L21" s="742"/>
      <c r="M21" s="743"/>
      <c r="U21" s="710"/>
      <c r="V21" s="727"/>
      <c r="W21" s="730"/>
      <c r="X21" s="730"/>
      <c r="Y21" s="730"/>
      <c r="Z21" s="730"/>
      <c r="AA21" s="730"/>
      <c r="AB21" s="730"/>
      <c r="AC21" s="730"/>
      <c r="AD21" s="730"/>
      <c r="AE21" s="730"/>
      <c r="AF21" s="731"/>
      <c r="AK21" s="712" t="s">
        <v>95</v>
      </c>
      <c r="AL21" s="713"/>
      <c r="AY21" s="176"/>
      <c r="BC21" s="794" t="s">
        <v>142</v>
      </c>
      <c r="BD21" s="794"/>
      <c r="BE21" s="794"/>
      <c r="BF21" s="794"/>
      <c r="BG21" s="794"/>
      <c r="BH21" s="794"/>
      <c r="BI21" s="794"/>
      <c r="BJ21" s="794"/>
      <c r="BK21" s="794"/>
      <c r="BL21" s="794"/>
      <c r="BM21" s="794"/>
      <c r="BN21" s="794"/>
      <c r="BO21" s="794"/>
      <c r="BP21" s="794"/>
      <c r="BQ21" s="794"/>
      <c r="BR21" s="794"/>
      <c r="BS21" s="794"/>
      <c r="BT21" s="794"/>
      <c r="BU21" s="794"/>
      <c r="BV21" s="794"/>
      <c r="BW21" s="794"/>
      <c r="BX21" s="794"/>
      <c r="BY21" s="794"/>
      <c r="BZ21" s="794"/>
    </row>
    <row r="22" spans="1:78" ht="7.5" customHeight="1">
      <c r="A22" s="175"/>
      <c r="B22" s="741"/>
      <c r="C22" s="742"/>
      <c r="D22" s="742"/>
      <c r="E22" s="742"/>
      <c r="F22" s="742"/>
      <c r="G22" s="742"/>
      <c r="H22" s="742"/>
      <c r="I22" s="742"/>
      <c r="J22" s="742"/>
      <c r="K22" s="742"/>
      <c r="L22" s="742"/>
      <c r="M22" s="743"/>
      <c r="U22" s="773" t="s">
        <v>116</v>
      </c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5"/>
      <c r="AK22" s="714"/>
      <c r="AL22" s="715"/>
      <c r="AY22" s="176"/>
      <c r="BC22" s="794"/>
      <c r="BD22" s="794"/>
      <c r="BE22" s="794"/>
      <c r="BF22" s="794"/>
      <c r="BG22" s="794"/>
      <c r="BH22" s="794"/>
      <c r="BI22" s="794"/>
      <c r="BJ22" s="794"/>
      <c r="BK22" s="794"/>
      <c r="BL22" s="794"/>
      <c r="BM22" s="794"/>
      <c r="BN22" s="794"/>
      <c r="BO22" s="794"/>
      <c r="BP22" s="794"/>
      <c r="BQ22" s="794"/>
      <c r="BR22" s="794"/>
      <c r="BS22" s="794"/>
      <c r="BT22" s="794"/>
      <c r="BU22" s="794"/>
      <c r="BV22" s="794"/>
      <c r="BW22" s="794"/>
      <c r="BX22" s="794"/>
      <c r="BY22" s="794"/>
      <c r="BZ22" s="794"/>
    </row>
    <row r="23" spans="1:78" ht="7.5" customHeight="1">
      <c r="A23" s="175"/>
      <c r="B23" s="741" t="s">
        <v>109</v>
      </c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3"/>
      <c r="U23" s="776"/>
      <c r="V23" s="777"/>
      <c r="W23" s="777"/>
      <c r="X23" s="777"/>
      <c r="Y23" s="777"/>
      <c r="Z23" s="777"/>
      <c r="AA23" s="777"/>
      <c r="AB23" s="777"/>
      <c r="AC23" s="777"/>
      <c r="AD23" s="777"/>
      <c r="AE23" s="777"/>
      <c r="AF23" s="778"/>
      <c r="AK23" s="708">
        <v>4</v>
      </c>
      <c r="AL23" s="709"/>
      <c r="AY23" s="176"/>
      <c r="BC23" s="790" t="s">
        <v>143</v>
      </c>
      <c r="BD23" s="790"/>
      <c r="BE23" s="790"/>
      <c r="BF23" s="790"/>
      <c r="BG23" s="790"/>
      <c r="BH23" s="790"/>
      <c r="BI23" s="790"/>
      <c r="BJ23" s="790"/>
      <c r="BK23" s="790"/>
      <c r="BL23" s="790"/>
      <c r="BM23" s="790"/>
      <c r="BN23" s="790"/>
      <c r="BO23" s="790"/>
      <c r="BP23" s="790"/>
      <c r="BQ23" s="790"/>
      <c r="BR23" s="790"/>
      <c r="BS23" s="790"/>
      <c r="BT23" s="790"/>
      <c r="BU23" s="790"/>
      <c r="BV23" s="790"/>
      <c r="BW23" s="790"/>
      <c r="BX23" s="790"/>
      <c r="BY23" s="790"/>
      <c r="BZ23" s="790"/>
    </row>
    <row r="24" spans="1:78" ht="7.5" customHeight="1">
      <c r="A24" s="175"/>
      <c r="B24" s="741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3"/>
      <c r="U24" s="735" t="s">
        <v>61</v>
      </c>
      <c r="V24" s="736"/>
      <c r="W24" s="736"/>
      <c r="X24" s="736"/>
      <c r="Y24" s="736"/>
      <c r="Z24" s="736"/>
      <c r="AA24" s="736"/>
      <c r="AB24" s="736"/>
      <c r="AC24" s="736"/>
      <c r="AD24" s="736"/>
      <c r="AE24" s="736"/>
      <c r="AF24" s="737"/>
      <c r="AK24" s="710"/>
      <c r="AL24" s="711"/>
      <c r="AN24" s="747" t="s">
        <v>95</v>
      </c>
      <c r="AO24" s="771"/>
      <c r="AY24" s="176"/>
      <c r="BC24" s="790"/>
      <c r="BD24" s="790"/>
      <c r="BE24" s="790"/>
      <c r="BF24" s="790"/>
      <c r="BG24" s="790"/>
      <c r="BH24" s="790"/>
      <c r="BI24" s="790"/>
      <c r="BJ24" s="790"/>
      <c r="BK24" s="790"/>
      <c r="BL24" s="790"/>
      <c r="BM24" s="790"/>
      <c r="BN24" s="790"/>
      <c r="BO24" s="790"/>
      <c r="BP24" s="790"/>
      <c r="BQ24" s="790"/>
      <c r="BR24" s="790"/>
      <c r="BS24" s="790"/>
      <c r="BT24" s="790"/>
      <c r="BU24" s="790"/>
      <c r="BV24" s="790"/>
      <c r="BW24" s="790"/>
      <c r="BX24" s="790"/>
      <c r="BY24" s="790"/>
      <c r="BZ24" s="790"/>
    </row>
    <row r="25" spans="1:78" ht="7.5" customHeight="1">
      <c r="A25" s="175"/>
      <c r="B25" s="741"/>
      <c r="C25" s="742"/>
      <c r="D25" s="742"/>
      <c r="E25" s="742"/>
      <c r="F25" s="742"/>
      <c r="G25" s="742"/>
      <c r="H25" s="742"/>
      <c r="I25" s="742"/>
      <c r="J25" s="742"/>
      <c r="K25" s="742"/>
      <c r="L25" s="742"/>
      <c r="M25" s="743"/>
      <c r="U25" s="738"/>
      <c r="V25" s="739"/>
      <c r="W25" s="739"/>
      <c r="X25" s="739"/>
      <c r="Y25" s="739"/>
      <c r="Z25" s="739"/>
      <c r="AA25" s="739"/>
      <c r="AB25" s="739"/>
      <c r="AC25" s="739"/>
      <c r="AD25" s="739"/>
      <c r="AE25" s="739"/>
      <c r="AF25" s="740"/>
      <c r="AN25" s="749"/>
      <c r="AO25" s="772"/>
      <c r="AY25" s="176"/>
      <c r="BC25" s="790" t="s">
        <v>144</v>
      </c>
      <c r="BD25" s="790"/>
      <c r="BE25" s="790"/>
      <c r="BF25" s="790"/>
      <c r="BG25" s="790"/>
      <c r="BH25" s="790"/>
      <c r="BI25" s="790"/>
      <c r="BJ25" s="790"/>
      <c r="BK25" s="790"/>
      <c r="BL25" s="790"/>
      <c r="BM25" s="790"/>
      <c r="BN25" s="790"/>
      <c r="BO25" s="790"/>
      <c r="BP25" s="790"/>
      <c r="BQ25" s="790"/>
      <c r="BR25" s="790"/>
      <c r="BS25" s="790"/>
      <c r="BT25" s="790"/>
      <c r="BU25" s="790"/>
      <c r="BV25" s="790"/>
      <c r="BW25" s="790"/>
      <c r="BX25" s="790"/>
      <c r="BY25" s="790"/>
      <c r="BZ25" s="790"/>
    </row>
    <row r="26" spans="1:78" ht="7.5" customHeight="1">
      <c r="A26" s="175"/>
      <c r="B26" s="744"/>
      <c r="C26" s="745"/>
      <c r="D26" s="745"/>
      <c r="E26" s="745"/>
      <c r="F26" s="745"/>
      <c r="G26" s="745"/>
      <c r="H26" s="745"/>
      <c r="I26" s="745"/>
      <c r="J26" s="745"/>
      <c r="K26" s="745"/>
      <c r="L26" s="745"/>
      <c r="M26" s="746"/>
      <c r="U26" s="765" t="s">
        <v>178</v>
      </c>
      <c r="V26" s="766"/>
      <c r="W26" s="766"/>
      <c r="X26" s="766"/>
      <c r="Y26" s="766"/>
      <c r="Z26" s="766"/>
      <c r="AA26" s="766"/>
      <c r="AB26" s="766"/>
      <c r="AC26" s="766"/>
      <c r="AD26" s="766"/>
      <c r="AE26" s="766"/>
      <c r="AF26" s="767"/>
      <c r="AN26" s="708">
        <v>6</v>
      </c>
      <c r="AO26" s="709"/>
      <c r="AY26" s="176"/>
      <c r="BC26" s="790"/>
      <c r="BD26" s="790"/>
      <c r="BE26" s="790"/>
      <c r="BF26" s="790"/>
      <c r="BG26" s="790"/>
      <c r="BH26" s="790"/>
      <c r="BI26" s="790"/>
      <c r="BJ26" s="790"/>
      <c r="BK26" s="790"/>
      <c r="BL26" s="790"/>
      <c r="BM26" s="790"/>
      <c r="BN26" s="790"/>
      <c r="BO26" s="790"/>
      <c r="BP26" s="790"/>
      <c r="BQ26" s="790"/>
      <c r="BR26" s="790"/>
      <c r="BS26" s="790"/>
      <c r="BT26" s="790"/>
      <c r="BU26" s="790"/>
      <c r="BV26" s="790"/>
      <c r="BW26" s="790"/>
      <c r="BX26" s="790"/>
      <c r="BY26" s="790"/>
      <c r="BZ26" s="790"/>
    </row>
    <row r="27" spans="1:78" ht="7.5" customHeight="1">
      <c r="A27" s="175"/>
      <c r="U27" s="741"/>
      <c r="V27" s="742"/>
      <c r="W27" s="742"/>
      <c r="X27" s="742"/>
      <c r="Y27" s="742"/>
      <c r="Z27" s="742"/>
      <c r="AA27" s="742"/>
      <c r="AB27" s="742"/>
      <c r="AC27" s="742"/>
      <c r="AD27" s="742"/>
      <c r="AE27" s="742"/>
      <c r="AF27" s="743"/>
      <c r="AN27" s="710"/>
      <c r="AO27" s="711"/>
      <c r="AY27" s="176"/>
      <c r="BB27" s="790" t="s">
        <v>141</v>
      </c>
      <c r="BC27" s="790"/>
      <c r="BD27" s="790"/>
      <c r="BE27" s="790"/>
      <c r="BF27" s="790"/>
      <c r="BG27" s="790"/>
      <c r="BH27" s="790"/>
      <c r="BI27" s="790"/>
      <c r="BJ27" s="790"/>
      <c r="BK27" s="790"/>
      <c r="BL27" s="790"/>
      <c r="BM27" s="790"/>
      <c r="BN27" s="790"/>
      <c r="BO27" s="790"/>
      <c r="BP27" s="790"/>
      <c r="BQ27" s="790"/>
      <c r="BR27" s="790"/>
      <c r="BS27" s="790"/>
      <c r="BT27" s="790"/>
      <c r="BU27" s="790"/>
      <c r="BV27" s="790"/>
      <c r="BW27" s="790"/>
      <c r="BX27" s="790"/>
      <c r="BY27" s="790"/>
      <c r="BZ27" s="790"/>
    </row>
    <row r="28" spans="1:78" ht="7.5" customHeight="1">
      <c r="A28" s="175"/>
      <c r="B28" s="712" t="s">
        <v>95</v>
      </c>
      <c r="C28" s="757"/>
      <c r="D28" s="759" t="s">
        <v>96</v>
      </c>
      <c r="E28" s="760"/>
      <c r="F28" s="760"/>
      <c r="G28" s="760"/>
      <c r="H28" s="760"/>
      <c r="I28" s="760"/>
      <c r="J28" s="760"/>
      <c r="K28" s="760"/>
      <c r="L28" s="760"/>
      <c r="M28" s="761"/>
      <c r="U28" s="741" t="s">
        <v>107</v>
      </c>
      <c r="V28" s="742"/>
      <c r="W28" s="742"/>
      <c r="X28" s="742"/>
      <c r="Y28" s="742"/>
      <c r="Z28" s="742"/>
      <c r="AA28" s="742"/>
      <c r="AB28" s="742"/>
      <c r="AC28" s="742"/>
      <c r="AD28" s="742"/>
      <c r="AE28" s="742"/>
      <c r="AF28" s="743"/>
      <c r="AJ28" s="712" t="s">
        <v>95</v>
      </c>
      <c r="AK28" s="713"/>
      <c r="AY28" s="176"/>
      <c r="BB28" s="790"/>
      <c r="BC28" s="790"/>
      <c r="BD28" s="790"/>
      <c r="BE28" s="790"/>
      <c r="BF28" s="790"/>
      <c r="BG28" s="790"/>
      <c r="BH28" s="790"/>
      <c r="BI28" s="790"/>
      <c r="BJ28" s="790"/>
      <c r="BK28" s="790"/>
      <c r="BL28" s="790"/>
      <c r="BM28" s="790"/>
      <c r="BN28" s="790"/>
      <c r="BO28" s="790"/>
      <c r="BP28" s="790"/>
      <c r="BQ28" s="790"/>
      <c r="BR28" s="790"/>
      <c r="BS28" s="790"/>
      <c r="BT28" s="790"/>
      <c r="BU28" s="790"/>
      <c r="BV28" s="790"/>
      <c r="BW28" s="790"/>
      <c r="BX28" s="790"/>
      <c r="BY28" s="790"/>
      <c r="BZ28" s="790"/>
    </row>
    <row r="29" spans="1:78" ht="7.5" customHeight="1">
      <c r="A29" s="175"/>
      <c r="B29" s="714"/>
      <c r="C29" s="758"/>
      <c r="D29" s="762"/>
      <c r="E29" s="763"/>
      <c r="F29" s="763"/>
      <c r="G29" s="763"/>
      <c r="H29" s="763"/>
      <c r="I29" s="763"/>
      <c r="J29" s="763"/>
      <c r="K29" s="763"/>
      <c r="L29" s="763"/>
      <c r="M29" s="764"/>
      <c r="U29" s="741"/>
      <c r="V29" s="742"/>
      <c r="W29" s="742"/>
      <c r="X29" s="742"/>
      <c r="Y29" s="742"/>
      <c r="Z29" s="742"/>
      <c r="AA29" s="742"/>
      <c r="AB29" s="742"/>
      <c r="AC29" s="742"/>
      <c r="AD29" s="742"/>
      <c r="AE29" s="742"/>
      <c r="AF29" s="743"/>
      <c r="AJ29" s="714"/>
      <c r="AK29" s="715"/>
      <c r="AY29" s="176"/>
      <c r="BC29" s="780" t="s">
        <v>145</v>
      </c>
      <c r="BD29" s="780"/>
      <c r="BE29" s="780" t="s">
        <v>146</v>
      </c>
      <c r="BF29" s="780"/>
      <c r="BG29" s="780"/>
      <c r="BH29" s="780"/>
      <c r="BJ29" s="790" t="s">
        <v>149</v>
      </c>
      <c r="BK29" s="790"/>
      <c r="BL29" s="790"/>
      <c r="BM29" s="790"/>
      <c r="BN29" s="790"/>
    </row>
    <row r="30" spans="1:78" ht="7.5" customHeight="1">
      <c r="A30" s="175"/>
      <c r="B30" s="708">
        <v>4</v>
      </c>
      <c r="C30" s="726"/>
      <c r="D30" s="728" t="s">
        <v>114</v>
      </c>
      <c r="E30" s="728"/>
      <c r="F30" s="728"/>
      <c r="G30" s="728"/>
      <c r="H30" s="728"/>
      <c r="I30" s="728"/>
      <c r="J30" s="728"/>
      <c r="K30" s="728"/>
      <c r="L30" s="728"/>
      <c r="M30" s="729"/>
      <c r="U30" s="741" t="s">
        <v>108</v>
      </c>
      <c r="V30" s="742"/>
      <c r="W30" s="742"/>
      <c r="X30" s="742"/>
      <c r="Y30" s="742"/>
      <c r="Z30" s="742"/>
      <c r="AA30" s="742"/>
      <c r="AB30" s="742"/>
      <c r="AC30" s="742"/>
      <c r="AD30" s="742"/>
      <c r="AE30" s="742"/>
      <c r="AF30" s="743"/>
      <c r="AJ30" s="708">
        <v>4</v>
      </c>
      <c r="AK30" s="709"/>
      <c r="AY30" s="176"/>
      <c r="BC30" s="780"/>
      <c r="BD30" s="780"/>
      <c r="BE30" s="780"/>
      <c r="BF30" s="780"/>
      <c r="BG30" s="780"/>
      <c r="BH30" s="780"/>
      <c r="BJ30" s="790"/>
      <c r="BK30" s="790"/>
      <c r="BL30" s="790"/>
      <c r="BM30" s="790"/>
      <c r="BN30" s="790"/>
    </row>
    <row r="31" spans="1:78" ht="7.5" customHeight="1">
      <c r="A31" s="175"/>
      <c r="B31" s="710"/>
      <c r="C31" s="727"/>
      <c r="D31" s="730"/>
      <c r="E31" s="730"/>
      <c r="F31" s="730"/>
      <c r="G31" s="730"/>
      <c r="H31" s="730"/>
      <c r="I31" s="730"/>
      <c r="J31" s="730"/>
      <c r="K31" s="730"/>
      <c r="L31" s="730"/>
      <c r="M31" s="731"/>
      <c r="U31" s="741"/>
      <c r="V31" s="742"/>
      <c r="W31" s="742"/>
      <c r="X31" s="742"/>
      <c r="Y31" s="742"/>
      <c r="Z31" s="742"/>
      <c r="AA31" s="742"/>
      <c r="AB31" s="742"/>
      <c r="AC31" s="742"/>
      <c r="AD31" s="742"/>
      <c r="AE31" s="742"/>
      <c r="AF31" s="743"/>
      <c r="AJ31" s="710"/>
      <c r="AK31" s="711"/>
      <c r="AY31" s="176"/>
      <c r="BE31" s="779" t="s">
        <v>147</v>
      </c>
      <c r="BF31" s="779"/>
      <c r="BG31" s="779"/>
      <c r="BH31" s="779"/>
      <c r="BJ31" s="790" t="s">
        <v>150</v>
      </c>
      <c r="BK31" s="790"/>
      <c r="BL31" s="790"/>
      <c r="BM31" s="790"/>
      <c r="BN31" s="790"/>
    </row>
    <row r="32" spans="1:78" ht="7.5" customHeight="1">
      <c r="A32" s="175"/>
      <c r="B32" s="773" t="s">
        <v>97</v>
      </c>
      <c r="C32" s="774"/>
      <c r="D32" s="774"/>
      <c r="E32" s="774"/>
      <c r="F32" s="774"/>
      <c r="G32" s="774"/>
      <c r="H32" s="774"/>
      <c r="I32" s="774"/>
      <c r="J32" s="774"/>
      <c r="K32" s="774"/>
      <c r="L32" s="774"/>
      <c r="M32" s="775"/>
      <c r="U32" s="741" t="s">
        <v>109</v>
      </c>
      <c r="V32" s="742"/>
      <c r="W32" s="742"/>
      <c r="X32" s="742"/>
      <c r="Y32" s="742"/>
      <c r="Z32" s="742"/>
      <c r="AA32" s="742"/>
      <c r="AB32" s="742"/>
      <c r="AC32" s="742"/>
      <c r="AD32" s="742"/>
      <c r="AE32" s="742"/>
      <c r="AF32" s="743"/>
      <c r="AY32" s="176"/>
      <c r="BE32" s="779"/>
      <c r="BF32" s="779"/>
      <c r="BG32" s="779"/>
      <c r="BH32" s="779"/>
      <c r="BJ32" s="790"/>
      <c r="BK32" s="790"/>
      <c r="BL32" s="790"/>
      <c r="BM32" s="790"/>
      <c r="BN32" s="790"/>
    </row>
    <row r="33" spans="1:66" ht="7.5" customHeight="1">
      <c r="A33" s="175"/>
      <c r="B33" s="776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8"/>
      <c r="U33" s="744"/>
      <c r="V33" s="745"/>
      <c r="W33" s="745"/>
      <c r="X33" s="745"/>
      <c r="Y33" s="745"/>
      <c r="Z33" s="745"/>
      <c r="AA33" s="745"/>
      <c r="AB33" s="745"/>
      <c r="AC33" s="745"/>
      <c r="AD33" s="745"/>
      <c r="AE33" s="745"/>
      <c r="AF33" s="746"/>
      <c r="AY33" s="176"/>
      <c r="BE33" s="779">
        <v>1</v>
      </c>
      <c r="BF33" s="779"/>
      <c r="BG33" s="779"/>
      <c r="BH33" s="779"/>
      <c r="BJ33" s="790" t="s">
        <v>151</v>
      </c>
      <c r="BK33" s="790"/>
      <c r="BL33" s="790"/>
      <c r="BM33" s="790"/>
      <c r="BN33" s="790"/>
    </row>
    <row r="34" spans="1:66" ht="7.5" customHeight="1">
      <c r="A34" s="175"/>
      <c r="B34" s="768" t="s">
        <v>98</v>
      </c>
      <c r="C34" s="769"/>
      <c r="D34" s="769"/>
      <c r="E34" s="769"/>
      <c r="F34" s="769"/>
      <c r="G34" s="769"/>
      <c r="H34" s="769"/>
      <c r="I34" s="769"/>
      <c r="J34" s="769"/>
      <c r="K34" s="769"/>
      <c r="L34" s="769"/>
      <c r="M34" s="770"/>
      <c r="AY34" s="176"/>
      <c r="BE34" s="779"/>
      <c r="BF34" s="779"/>
      <c r="BG34" s="779"/>
      <c r="BH34" s="779"/>
      <c r="BJ34" s="790"/>
      <c r="BK34" s="790"/>
      <c r="BL34" s="790"/>
      <c r="BM34" s="790"/>
      <c r="BN34" s="790"/>
    </row>
    <row r="35" spans="1:66" ht="7.5" customHeight="1">
      <c r="A35" s="175"/>
      <c r="B35" s="741"/>
      <c r="C35" s="742"/>
      <c r="D35" s="742"/>
      <c r="E35" s="742"/>
      <c r="F35" s="742"/>
      <c r="G35" s="742"/>
      <c r="H35" s="742"/>
      <c r="I35" s="742"/>
      <c r="J35" s="742"/>
      <c r="K35" s="742"/>
      <c r="L35" s="742"/>
      <c r="M35" s="743"/>
      <c r="AY35" s="176"/>
      <c r="BE35" s="779" t="s">
        <v>148</v>
      </c>
      <c r="BF35" s="779"/>
      <c r="BG35" s="779"/>
      <c r="BH35" s="779"/>
      <c r="BJ35" s="790" t="s">
        <v>152</v>
      </c>
      <c r="BK35" s="790"/>
      <c r="BL35" s="790"/>
      <c r="BM35" s="790"/>
      <c r="BN35" s="790"/>
    </row>
    <row r="36" spans="1:66" ht="7.5" customHeight="1">
      <c r="A36" s="175"/>
      <c r="B36" s="741" t="s">
        <v>99</v>
      </c>
      <c r="C36" s="742"/>
      <c r="D36" s="742"/>
      <c r="E36" s="742"/>
      <c r="F36" s="742"/>
      <c r="G36" s="742"/>
      <c r="H36" s="742"/>
      <c r="I36" s="742"/>
      <c r="J36" s="742"/>
      <c r="K36" s="742"/>
      <c r="L36" s="742"/>
      <c r="M36" s="743"/>
      <c r="AY36" s="176"/>
      <c r="BE36" s="779"/>
      <c r="BF36" s="779"/>
      <c r="BG36" s="779"/>
      <c r="BH36" s="779"/>
      <c r="BJ36" s="790"/>
      <c r="BK36" s="790"/>
      <c r="BL36" s="790"/>
      <c r="BM36" s="790"/>
      <c r="BN36" s="790"/>
    </row>
    <row r="37" spans="1:66" ht="7.5" customHeight="1">
      <c r="A37" s="175"/>
      <c r="B37" s="741"/>
      <c r="C37" s="742"/>
      <c r="D37" s="742"/>
      <c r="E37" s="742"/>
      <c r="F37" s="742"/>
      <c r="G37" s="742"/>
      <c r="H37" s="742"/>
      <c r="I37" s="742"/>
      <c r="J37" s="742"/>
      <c r="K37" s="742"/>
      <c r="L37" s="742"/>
      <c r="M37" s="743"/>
      <c r="AY37" s="176"/>
    </row>
    <row r="38" spans="1:66" ht="7.5" customHeight="1">
      <c r="A38" s="175"/>
      <c r="B38" s="741" t="s">
        <v>101</v>
      </c>
      <c r="C38" s="742"/>
      <c r="D38" s="742"/>
      <c r="E38" s="742"/>
      <c r="F38" s="742"/>
      <c r="G38" s="742"/>
      <c r="H38" s="742"/>
      <c r="I38" s="742"/>
      <c r="J38" s="742"/>
      <c r="K38" s="742"/>
      <c r="L38" s="742"/>
      <c r="M38" s="743"/>
      <c r="P38" s="712" t="s">
        <v>95</v>
      </c>
      <c r="Q38" s="713"/>
      <c r="AY38" s="176"/>
    </row>
    <row r="39" spans="1:66" ht="7.5" customHeight="1">
      <c r="A39" s="175"/>
      <c r="B39" s="741"/>
      <c r="C39" s="742"/>
      <c r="D39" s="742"/>
      <c r="E39" s="742"/>
      <c r="F39" s="742"/>
      <c r="G39" s="742"/>
      <c r="H39" s="742"/>
      <c r="I39" s="742"/>
      <c r="J39" s="742"/>
      <c r="K39" s="742"/>
      <c r="L39" s="742"/>
      <c r="M39" s="743"/>
      <c r="P39" s="714"/>
      <c r="Q39" s="715"/>
      <c r="U39" s="712" t="s">
        <v>95</v>
      </c>
      <c r="V39" s="757"/>
      <c r="W39" s="759" t="s">
        <v>96</v>
      </c>
      <c r="X39" s="760"/>
      <c r="Y39" s="760"/>
      <c r="Z39" s="760"/>
      <c r="AA39" s="760"/>
      <c r="AB39" s="760"/>
      <c r="AC39" s="760"/>
      <c r="AD39" s="760"/>
      <c r="AE39" s="760"/>
      <c r="AF39" s="761"/>
      <c r="AY39" s="176"/>
    </row>
    <row r="40" spans="1:66" ht="7.5" customHeight="1">
      <c r="A40" s="175"/>
      <c r="B40" s="741" t="s">
        <v>102</v>
      </c>
      <c r="C40" s="742"/>
      <c r="D40" s="742"/>
      <c r="E40" s="742"/>
      <c r="F40" s="742"/>
      <c r="G40" s="742"/>
      <c r="H40" s="742"/>
      <c r="I40" s="742"/>
      <c r="J40" s="742"/>
      <c r="K40" s="742"/>
      <c r="L40" s="742"/>
      <c r="M40" s="743"/>
      <c r="P40" s="708">
        <v>5</v>
      </c>
      <c r="Q40" s="709"/>
      <c r="U40" s="714"/>
      <c r="V40" s="758"/>
      <c r="W40" s="762"/>
      <c r="X40" s="763"/>
      <c r="Y40" s="763"/>
      <c r="Z40" s="763"/>
      <c r="AA40" s="763"/>
      <c r="AB40" s="763"/>
      <c r="AC40" s="763"/>
      <c r="AD40" s="763"/>
      <c r="AE40" s="763"/>
      <c r="AF40" s="764"/>
      <c r="AY40" s="176"/>
    </row>
    <row r="41" spans="1:66" ht="7.5" customHeight="1">
      <c r="A41" s="175"/>
      <c r="B41" s="741"/>
      <c r="C41" s="742"/>
      <c r="D41" s="742"/>
      <c r="E41" s="742"/>
      <c r="F41" s="742"/>
      <c r="G41" s="742"/>
      <c r="H41" s="742"/>
      <c r="I41" s="742"/>
      <c r="J41" s="742"/>
      <c r="K41" s="742"/>
      <c r="L41" s="742"/>
      <c r="M41" s="743"/>
      <c r="P41" s="710"/>
      <c r="Q41" s="711"/>
      <c r="U41" s="708">
        <v>6</v>
      </c>
      <c r="V41" s="726"/>
      <c r="W41" s="728" t="s">
        <v>111</v>
      </c>
      <c r="X41" s="728"/>
      <c r="Y41" s="728"/>
      <c r="Z41" s="728"/>
      <c r="AA41" s="728"/>
      <c r="AB41" s="728"/>
      <c r="AC41" s="728"/>
      <c r="AD41" s="728"/>
      <c r="AE41" s="728"/>
      <c r="AF41" s="729"/>
      <c r="AY41" s="176"/>
    </row>
    <row r="42" spans="1:66" ht="7.5" customHeight="1">
      <c r="A42" s="175"/>
      <c r="B42" s="741" t="s">
        <v>103</v>
      </c>
      <c r="C42" s="742"/>
      <c r="D42" s="742"/>
      <c r="E42" s="742"/>
      <c r="F42" s="742"/>
      <c r="G42" s="742"/>
      <c r="H42" s="742"/>
      <c r="I42" s="742"/>
      <c r="J42" s="742"/>
      <c r="K42" s="742"/>
      <c r="L42" s="742"/>
      <c r="M42" s="743"/>
      <c r="U42" s="710"/>
      <c r="V42" s="727"/>
      <c r="W42" s="730"/>
      <c r="X42" s="730"/>
      <c r="Y42" s="730"/>
      <c r="Z42" s="730"/>
      <c r="AA42" s="730"/>
      <c r="AB42" s="730"/>
      <c r="AC42" s="730"/>
      <c r="AD42" s="730"/>
      <c r="AE42" s="730"/>
      <c r="AF42" s="731"/>
      <c r="AY42" s="176"/>
    </row>
    <row r="43" spans="1:66" ht="7.5" customHeight="1">
      <c r="A43" s="175"/>
      <c r="B43" s="741"/>
      <c r="C43" s="742"/>
      <c r="D43" s="742"/>
      <c r="E43" s="742"/>
      <c r="F43" s="742"/>
      <c r="G43" s="742"/>
      <c r="H43" s="742"/>
      <c r="I43" s="742"/>
      <c r="J43" s="742"/>
      <c r="K43" s="742"/>
      <c r="L43" s="742"/>
      <c r="M43" s="743"/>
      <c r="U43" s="773" t="s">
        <v>112</v>
      </c>
      <c r="V43" s="774"/>
      <c r="W43" s="774"/>
      <c r="X43" s="774"/>
      <c r="Y43" s="774"/>
      <c r="Z43" s="774"/>
      <c r="AA43" s="774"/>
      <c r="AB43" s="774"/>
      <c r="AC43" s="774"/>
      <c r="AD43" s="774"/>
      <c r="AE43" s="774"/>
      <c r="AF43" s="775"/>
      <c r="AY43" s="176"/>
    </row>
    <row r="44" spans="1:66" ht="7.5" customHeight="1">
      <c r="A44" s="175"/>
      <c r="B44" s="741"/>
      <c r="C44" s="742"/>
      <c r="D44" s="742"/>
      <c r="E44" s="742"/>
      <c r="F44" s="742"/>
      <c r="G44" s="742"/>
      <c r="H44" s="742"/>
      <c r="I44" s="742"/>
      <c r="J44" s="742"/>
      <c r="K44" s="742"/>
      <c r="L44" s="742"/>
      <c r="M44" s="743"/>
      <c r="U44" s="776"/>
      <c r="V44" s="777"/>
      <c r="W44" s="777"/>
      <c r="X44" s="777"/>
      <c r="Y44" s="777"/>
      <c r="Z44" s="777"/>
      <c r="AA44" s="777"/>
      <c r="AB44" s="777"/>
      <c r="AC44" s="777"/>
      <c r="AD44" s="777"/>
      <c r="AE44" s="777"/>
      <c r="AF44" s="778"/>
      <c r="AY44" s="176"/>
    </row>
    <row r="45" spans="1:66" ht="7.5" customHeight="1">
      <c r="A45" s="175"/>
      <c r="B45" s="744"/>
      <c r="C45" s="745"/>
      <c r="D45" s="745"/>
      <c r="E45" s="745"/>
      <c r="F45" s="745"/>
      <c r="G45" s="745"/>
      <c r="H45" s="745"/>
      <c r="I45" s="745"/>
      <c r="J45" s="745"/>
      <c r="K45" s="745"/>
      <c r="L45" s="745"/>
      <c r="M45" s="746"/>
      <c r="U45" s="787" t="s">
        <v>113</v>
      </c>
      <c r="V45" s="788"/>
      <c r="W45" s="788"/>
      <c r="X45" s="788"/>
      <c r="Y45" s="788"/>
      <c r="Z45" s="788"/>
      <c r="AA45" s="788"/>
      <c r="AB45" s="788"/>
      <c r="AC45" s="788"/>
      <c r="AD45" s="788"/>
      <c r="AE45" s="788"/>
      <c r="AF45" s="789"/>
      <c r="AY45" s="176"/>
    </row>
    <row r="46" spans="1:66" ht="7.5" customHeight="1">
      <c r="A46" s="175"/>
      <c r="U46" s="765"/>
      <c r="V46" s="766"/>
      <c r="W46" s="766"/>
      <c r="X46" s="766"/>
      <c r="Y46" s="766"/>
      <c r="Z46" s="766"/>
      <c r="AA46" s="766"/>
      <c r="AB46" s="766"/>
      <c r="AC46" s="766"/>
      <c r="AD46" s="766"/>
      <c r="AE46" s="766"/>
      <c r="AF46" s="767"/>
      <c r="AY46" s="176"/>
    </row>
    <row r="47" spans="1:66" ht="7.5" customHeight="1">
      <c r="A47" s="175"/>
      <c r="U47" s="781"/>
      <c r="V47" s="782"/>
      <c r="W47" s="782"/>
      <c r="X47" s="782"/>
      <c r="Y47" s="782"/>
      <c r="Z47" s="782"/>
      <c r="AA47" s="782"/>
      <c r="AB47" s="782"/>
      <c r="AC47" s="782"/>
      <c r="AD47" s="782"/>
      <c r="AE47" s="782"/>
      <c r="AF47" s="783"/>
      <c r="AY47" s="176"/>
    </row>
    <row r="48" spans="1:66" ht="7.5" customHeight="1">
      <c r="A48" s="175"/>
      <c r="U48" s="784"/>
      <c r="V48" s="785"/>
      <c r="W48" s="785"/>
      <c r="X48" s="785"/>
      <c r="Y48" s="785"/>
      <c r="Z48" s="785"/>
      <c r="AA48" s="785"/>
      <c r="AB48" s="785"/>
      <c r="AC48" s="785"/>
      <c r="AD48" s="785"/>
      <c r="AE48" s="785"/>
      <c r="AF48" s="786"/>
      <c r="AY48" s="176"/>
    </row>
    <row r="49" spans="1:51" ht="7.5" customHeight="1">
      <c r="A49" s="175"/>
      <c r="AY49" s="176"/>
    </row>
    <row r="50" spans="1:51" ht="7.5" customHeight="1">
      <c r="A50" s="175"/>
      <c r="AY50" s="176"/>
    </row>
    <row r="51" spans="1:51" ht="7.5" customHeight="1">
      <c r="A51" s="175"/>
      <c r="AY51" s="176"/>
    </row>
    <row r="52" spans="1:51" ht="7.5" customHeight="1">
      <c r="A52" s="175"/>
      <c r="AY52" s="176"/>
    </row>
    <row r="53" spans="1:51" ht="7.5" customHeight="1">
      <c r="A53" s="175"/>
      <c r="AY53" s="176"/>
    </row>
    <row r="54" spans="1:51" ht="7.5" customHeight="1">
      <c r="A54" s="175"/>
      <c r="AY54" s="176"/>
    </row>
    <row r="55" spans="1:51" ht="7.5" customHeight="1">
      <c r="A55" s="175"/>
      <c r="AY55" s="176"/>
    </row>
    <row r="56" spans="1:51" ht="7.5" customHeight="1">
      <c r="A56" s="175"/>
      <c r="AY56" s="176"/>
    </row>
    <row r="57" spans="1:51" ht="7.5" customHeight="1">
      <c r="A57" s="175"/>
      <c r="AY57" s="176"/>
    </row>
    <row r="58" spans="1:51" ht="7.5" customHeight="1">
      <c r="A58" s="175"/>
      <c r="AY58" s="176"/>
    </row>
    <row r="59" spans="1:51" ht="7.5" customHeight="1">
      <c r="A59" s="175"/>
      <c r="AY59" s="176"/>
    </row>
    <row r="60" spans="1:51" ht="7.5" customHeight="1">
      <c r="A60" s="175"/>
      <c r="AY60" s="176"/>
    </row>
    <row r="61" spans="1:51" ht="7.5" customHeight="1">
      <c r="A61" s="175"/>
      <c r="AY61" s="176"/>
    </row>
    <row r="62" spans="1:51" ht="7.5" customHeight="1">
      <c r="A62" s="175"/>
      <c r="AY62" s="176"/>
    </row>
    <row r="63" spans="1:51" ht="7.5" customHeight="1">
      <c r="A63" s="175"/>
      <c r="AY63" s="176"/>
    </row>
    <row r="64" spans="1:51" ht="7.5" customHeight="1" thickBot="1">
      <c r="A64" s="177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8"/>
    </row>
    <row r="65" spans="1:51" ht="7.5" customHeight="1">
      <c r="A65" s="173"/>
      <c r="B65" s="170"/>
      <c r="C65" s="170"/>
      <c r="D65" s="170"/>
      <c r="E65" s="170"/>
      <c r="F65" s="170"/>
      <c r="G65" s="170"/>
      <c r="H65" s="170"/>
      <c r="I65" s="170"/>
      <c r="J65" s="170"/>
      <c r="K65" s="170"/>
      <c r="L65" s="170"/>
      <c r="M65" s="170"/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  <c r="AG65" s="170"/>
      <c r="AH65" s="170"/>
      <c r="AI65" s="170"/>
      <c r="AJ65" s="170"/>
      <c r="AK65" s="170"/>
      <c r="AL65" s="170"/>
      <c r="AM65" s="170"/>
      <c r="AN65" s="170"/>
      <c r="AO65" s="170"/>
      <c r="AP65" s="170"/>
      <c r="AQ65" s="170"/>
      <c r="AR65" s="170"/>
      <c r="AS65" s="170"/>
      <c r="AT65" s="170"/>
      <c r="AU65" s="170"/>
      <c r="AV65" s="170"/>
      <c r="AW65" s="170"/>
      <c r="AX65" s="170"/>
      <c r="AY65" s="174"/>
    </row>
    <row r="66" spans="1:51" ht="7.5" customHeight="1">
      <c r="A66" s="175"/>
      <c r="AY66" s="176"/>
    </row>
    <row r="67" spans="1:51" ht="7.5" customHeight="1">
      <c r="A67" s="175"/>
      <c r="G67" s="747" t="s">
        <v>95</v>
      </c>
      <c r="H67" s="748"/>
      <c r="I67" s="751" t="s">
        <v>96</v>
      </c>
      <c r="J67" s="752"/>
      <c r="K67" s="752"/>
      <c r="L67" s="752"/>
      <c r="M67" s="752"/>
      <c r="N67" s="752"/>
      <c r="O67" s="752"/>
      <c r="P67" s="752"/>
      <c r="Q67" s="752"/>
      <c r="R67" s="753"/>
      <c r="U67" s="747" t="s">
        <v>95</v>
      </c>
      <c r="V67" s="771"/>
      <c r="Y67" s="747" t="s">
        <v>95</v>
      </c>
      <c r="Z67" s="748"/>
      <c r="AA67" s="751" t="s">
        <v>96</v>
      </c>
      <c r="AB67" s="752"/>
      <c r="AC67" s="752"/>
      <c r="AD67" s="752"/>
      <c r="AE67" s="752"/>
      <c r="AF67" s="752"/>
      <c r="AG67" s="752"/>
      <c r="AH67" s="752"/>
      <c r="AI67" s="752"/>
      <c r="AJ67" s="753"/>
      <c r="AM67" s="712" t="s">
        <v>95</v>
      </c>
      <c r="AN67" s="713"/>
      <c r="AY67" s="176"/>
    </row>
    <row r="68" spans="1:51" ht="7.5" customHeight="1">
      <c r="A68" s="175"/>
      <c r="G68" s="749"/>
      <c r="H68" s="750"/>
      <c r="I68" s="754"/>
      <c r="J68" s="755"/>
      <c r="K68" s="755"/>
      <c r="L68" s="755"/>
      <c r="M68" s="755"/>
      <c r="N68" s="755"/>
      <c r="O68" s="755"/>
      <c r="P68" s="755"/>
      <c r="Q68" s="755"/>
      <c r="R68" s="756"/>
      <c r="U68" s="749"/>
      <c r="V68" s="772"/>
      <c r="Y68" s="749"/>
      <c r="Z68" s="750"/>
      <c r="AA68" s="754"/>
      <c r="AB68" s="755"/>
      <c r="AC68" s="755"/>
      <c r="AD68" s="755"/>
      <c r="AE68" s="755"/>
      <c r="AF68" s="755"/>
      <c r="AG68" s="755"/>
      <c r="AH68" s="755"/>
      <c r="AI68" s="755"/>
      <c r="AJ68" s="756"/>
      <c r="AM68" s="714"/>
      <c r="AN68" s="715"/>
      <c r="AY68" s="176"/>
    </row>
    <row r="69" spans="1:51" ht="7.5" customHeight="1">
      <c r="A69" s="175"/>
      <c r="G69" s="708">
        <v>3</v>
      </c>
      <c r="H69" s="726"/>
      <c r="I69" s="728" t="e">
        <f>VLOOKUP(G69,テーブル一覧!$B$6:$AA$32,8,FALSE)&amp;"("&amp;VLOOKUP(G69,テーブル一覧!$B$6:$AA$32,16,FALSE)&amp;")"</f>
        <v>#N/A</v>
      </c>
      <c r="J69" s="728"/>
      <c r="K69" s="728"/>
      <c r="L69" s="728"/>
      <c r="M69" s="728"/>
      <c r="N69" s="728"/>
      <c r="O69" s="728"/>
      <c r="P69" s="728"/>
      <c r="Q69" s="728"/>
      <c r="R69" s="729"/>
      <c r="U69" s="708">
        <v>24</v>
      </c>
      <c r="V69" s="709"/>
      <c r="Y69" s="708">
        <v>4</v>
      </c>
      <c r="Z69" s="726"/>
      <c r="AA69" s="728" t="e">
        <f>VLOOKUP(Y69,テーブル一覧!$B$6:$AA$32,8,FALSE)&amp;"("&amp;VLOOKUP(Y69,テーブル一覧!$B$6:$AA$32,16,FALSE)&amp;")"</f>
        <v>#N/A</v>
      </c>
      <c r="AB69" s="728"/>
      <c r="AC69" s="728"/>
      <c r="AD69" s="728"/>
      <c r="AE69" s="728"/>
      <c r="AF69" s="728"/>
      <c r="AG69" s="728"/>
      <c r="AH69" s="728"/>
      <c r="AI69" s="728"/>
      <c r="AJ69" s="729"/>
      <c r="AM69" s="708">
        <v>4</v>
      </c>
      <c r="AN69" s="709"/>
      <c r="AY69" s="176"/>
    </row>
    <row r="70" spans="1:51" ht="7.5" customHeight="1">
      <c r="A70" s="175"/>
      <c r="G70" s="710"/>
      <c r="H70" s="727"/>
      <c r="I70" s="730"/>
      <c r="J70" s="730"/>
      <c r="K70" s="730"/>
      <c r="L70" s="730"/>
      <c r="M70" s="730"/>
      <c r="N70" s="730"/>
      <c r="O70" s="730"/>
      <c r="P70" s="730"/>
      <c r="Q70" s="730"/>
      <c r="R70" s="731"/>
      <c r="U70" s="710"/>
      <c r="V70" s="711"/>
      <c r="Y70" s="710"/>
      <c r="Z70" s="727"/>
      <c r="AA70" s="730"/>
      <c r="AB70" s="730"/>
      <c r="AC70" s="730"/>
      <c r="AD70" s="730"/>
      <c r="AE70" s="730"/>
      <c r="AF70" s="730"/>
      <c r="AG70" s="730"/>
      <c r="AH70" s="730"/>
      <c r="AI70" s="730"/>
      <c r="AJ70" s="731"/>
      <c r="AM70" s="710"/>
      <c r="AN70" s="711"/>
      <c r="AY70" s="176"/>
    </row>
    <row r="71" spans="1:51" ht="7.5" customHeight="1">
      <c r="A71" s="175"/>
      <c r="G71" s="773" t="s">
        <v>117</v>
      </c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5"/>
      <c r="Y71" s="732" t="s">
        <v>117</v>
      </c>
      <c r="Z71" s="733"/>
      <c r="AA71" s="733"/>
      <c r="AB71" s="733"/>
      <c r="AC71" s="733"/>
      <c r="AD71" s="733"/>
      <c r="AE71" s="733"/>
      <c r="AF71" s="733"/>
      <c r="AG71" s="733"/>
      <c r="AH71" s="733"/>
      <c r="AI71" s="733"/>
      <c r="AJ71" s="734"/>
      <c r="AY71" s="176"/>
    </row>
    <row r="72" spans="1:51" ht="7.5" customHeight="1">
      <c r="A72" s="175"/>
      <c r="G72" s="776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8"/>
      <c r="Y72" s="735"/>
      <c r="Z72" s="736"/>
      <c r="AA72" s="736"/>
      <c r="AB72" s="736"/>
      <c r="AC72" s="736"/>
      <c r="AD72" s="736"/>
      <c r="AE72" s="736"/>
      <c r="AF72" s="736"/>
      <c r="AG72" s="736"/>
      <c r="AH72" s="736"/>
      <c r="AI72" s="736"/>
      <c r="AJ72" s="737"/>
      <c r="AY72" s="176"/>
    </row>
    <row r="73" spans="1:51" ht="7.5" customHeight="1">
      <c r="A73" s="175"/>
      <c r="G73" s="768" t="s">
        <v>88</v>
      </c>
      <c r="H73" s="769"/>
      <c r="I73" s="769"/>
      <c r="J73" s="769"/>
      <c r="K73" s="769"/>
      <c r="L73" s="769"/>
      <c r="M73" s="769"/>
      <c r="N73" s="769"/>
      <c r="O73" s="769"/>
      <c r="P73" s="769"/>
      <c r="Q73" s="769"/>
      <c r="R73" s="770"/>
      <c r="Y73" s="735" t="s">
        <v>58</v>
      </c>
      <c r="Z73" s="736"/>
      <c r="AA73" s="736"/>
      <c r="AB73" s="736"/>
      <c r="AC73" s="736"/>
      <c r="AD73" s="736"/>
      <c r="AE73" s="736"/>
      <c r="AF73" s="736"/>
      <c r="AG73" s="736"/>
      <c r="AH73" s="736"/>
      <c r="AI73" s="736"/>
      <c r="AJ73" s="737"/>
      <c r="AY73" s="176"/>
    </row>
    <row r="74" spans="1:51" ht="7.5" customHeight="1">
      <c r="A74" s="175"/>
      <c r="G74" s="741"/>
      <c r="H74" s="742"/>
      <c r="I74" s="742"/>
      <c r="J74" s="742"/>
      <c r="K74" s="742"/>
      <c r="L74" s="742"/>
      <c r="M74" s="742"/>
      <c r="N74" s="742"/>
      <c r="O74" s="742"/>
      <c r="P74" s="742"/>
      <c r="Q74" s="742"/>
      <c r="R74" s="743"/>
      <c r="U74" s="712" t="s">
        <v>95</v>
      </c>
      <c r="V74" s="713"/>
      <c r="Y74" s="735"/>
      <c r="Z74" s="736"/>
      <c r="AA74" s="736"/>
      <c r="AB74" s="736"/>
      <c r="AC74" s="736"/>
      <c r="AD74" s="736"/>
      <c r="AE74" s="736"/>
      <c r="AF74" s="736"/>
      <c r="AG74" s="736"/>
      <c r="AH74" s="736"/>
      <c r="AI74" s="736"/>
      <c r="AJ74" s="737"/>
      <c r="AY74" s="176"/>
    </row>
    <row r="75" spans="1:51" ht="7.5" customHeight="1">
      <c r="A75" s="175"/>
      <c r="G75" s="741" t="s">
        <v>153</v>
      </c>
      <c r="H75" s="742"/>
      <c r="I75" s="742"/>
      <c r="J75" s="742"/>
      <c r="K75" s="742"/>
      <c r="L75" s="742"/>
      <c r="M75" s="742"/>
      <c r="N75" s="742"/>
      <c r="O75" s="742"/>
      <c r="P75" s="742"/>
      <c r="Q75" s="742"/>
      <c r="R75" s="743"/>
      <c r="U75" s="714"/>
      <c r="V75" s="715"/>
      <c r="Y75" s="741" t="s">
        <v>63</v>
      </c>
      <c r="Z75" s="742"/>
      <c r="AA75" s="742"/>
      <c r="AB75" s="742"/>
      <c r="AC75" s="742"/>
      <c r="AD75" s="742"/>
      <c r="AE75" s="742"/>
      <c r="AF75" s="742"/>
      <c r="AG75" s="742"/>
      <c r="AH75" s="742"/>
      <c r="AI75" s="742"/>
      <c r="AJ75" s="743"/>
      <c r="AY75" s="176"/>
    </row>
    <row r="76" spans="1:51" ht="7.5" customHeight="1">
      <c r="A76" s="175"/>
      <c r="G76" s="741"/>
      <c r="H76" s="742"/>
      <c r="I76" s="742"/>
      <c r="J76" s="742"/>
      <c r="K76" s="742"/>
      <c r="L76" s="742"/>
      <c r="M76" s="742"/>
      <c r="N76" s="742"/>
      <c r="O76" s="742"/>
      <c r="P76" s="742"/>
      <c r="Q76" s="742"/>
      <c r="R76" s="743"/>
      <c r="U76" s="708">
        <v>1</v>
      </c>
      <c r="V76" s="709"/>
      <c r="Y76" s="741"/>
      <c r="Z76" s="742"/>
      <c r="AA76" s="742"/>
      <c r="AB76" s="742"/>
      <c r="AC76" s="742"/>
      <c r="AD76" s="742"/>
      <c r="AE76" s="742"/>
      <c r="AF76" s="742"/>
      <c r="AG76" s="742"/>
      <c r="AH76" s="742"/>
      <c r="AI76" s="742"/>
      <c r="AJ76" s="743"/>
      <c r="AY76" s="176"/>
    </row>
    <row r="77" spans="1:51" ht="7.5" customHeight="1">
      <c r="A77" s="175"/>
      <c r="G77" s="741" t="s">
        <v>118</v>
      </c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3"/>
      <c r="U77" s="710"/>
      <c r="V77" s="711"/>
      <c r="Y77" s="741" t="s">
        <v>107</v>
      </c>
      <c r="Z77" s="742"/>
      <c r="AA77" s="742"/>
      <c r="AB77" s="742"/>
      <c r="AC77" s="742"/>
      <c r="AD77" s="742"/>
      <c r="AE77" s="742"/>
      <c r="AF77" s="742"/>
      <c r="AG77" s="742"/>
      <c r="AH77" s="742"/>
      <c r="AI77" s="742"/>
      <c r="AJ77" s="743"/>
      <c r="AY77" s="176"/>
    </row>
    <row r="78" spans="1:51" ht="7.5" customHeight="1">
      <c r="A78" s="175"/>
      <c r="G78" s="741"/>
      <c r="H78" s="742"/>
      <c r="I78" s="742"/>
      <c r="J78" s="742"/>
      <c r="K78" s="742"/>
      <c r="L78" s="742"/>
      <c r="M78" s="742"/>
      <c r="N78" s="742"/>
      <c r="O78" s="742"/>
      <c r="P78" s="742"/>
      <c r="Q78" s="742"/>
      <c r="R78" s="743"/>
      <c r="U78" s="712" t="s">
        <v>95</v>
      </c>
      <c r="V78" s="713"/>
      <c r="Y78" s="744"/>
      <c r="Z78" s="745"/>
      <c r="AA78" s="745"/>
      <c r="AB78" s="745"/>
      <c r="AC78" s="745"/>
      <c r="AD78" s="745"/>
      <c r="AE78" s="745"/>
      <c r="AF78" s="745"/>
      <c r="AG78" s="745"/>
      <c r="AH78" s="745"/>
      <c r="AI78" s="745"/>
      <c r="AJ78" s="746"/>
      <c r="AY78" s="176"/>
    </row>
    <row r="79" spans="1:51" ht="7.5" customHeight="1">
      <c r="A79" s="175"/>
      <c r="G79" s="741" t="s">
        <v>105</v>
      </c>
      <c r="H79" s="742"/>
      <c r="I79" s="742"/>
      <c r="J79" s="742"/>
      <c r="K79" s="742"/>
      <c r="L79" s="742"/>
      <c r="M79" s="742"/>
      <c r="N79" s="742"/>
      <c r="O79" s="742"/>
      <c r="P79" s="742"/>
      <c r="Q79" s="742"/>
      <c r="R79" s="743"/>
      <c r="U79" s="714"/>
      <c r="V79" s="715"/>
      <c r="AY79" s="176"/>
    </row>
    <row r="80" spans="1:51" ht="7.5" customHeight="1">
      <c r="A80" s="175"/>
      <c r="G80" s="741"/>
      <c r="H80" s="742"/>
      <c r="I80" s="742"/>
      <c r="J80" s="742"/>
      <c r="K80" s="742"/>
      <c r="L80" s="742"/>
      <c r="M80" s="742"/>
      <c r="N80" s="742"/>
      <c r="O80" s="742"/>
      <c r="P80" s="742"/>
      <c r="Q80" s="742"/>
      <c r="R80" s="743"/>
      <c r="U80" s="708">
        <v>6</v>
      </c>
      <c r="V80" s="709"/>
      <c r="AY80" s="176"/>
    </row>
    <row r="81" spans="1:51" ht="7.5" customHeight="1">
      <c r="A81" s="175"/>
      <c r="G81" s="741" t="s">
        <v>119</v>
      </c>
      <c r="H81" s="742"/>
      <c r="I81" s="742"/>
      <c r="J81" s="742"/>
      <c r="K81" s="742"/>
      <c r="L81" s="742"/>
      <c r="M81" s="742"/>
      <c r="N81" s="742"/>
      <c r="O81" s="742"/>
      <c r="P81" s="742"/>
      <c r="Q81" s="742"/>
      <c r="R81" s="743"/>
      <c r="U81" s="710"/>
      <c r="V81" s="711"/>
      <c r="AY81" s="176"/>
    </row>
    <row r="82" spans="1:51" ht="7.5" customHeight="1">
      <c r="A82" s="175"/>
      <c r="G82" s="741"/>
      <c r="H82" s="742"/>
      <c r="I82" s="742"/>
      <c r="J82" s="742"/>
      <c r="K82" s="742"/>
      <c r="L82" s="742"/>
      <c r="M82" s="742"/>
      <c r="N82" s="742"/>
      <c r="O82" s="742"/>
      <c r="P82" s="742"/>
      <c r="Q82" s="742"/>
      <c r="R82" s="743"/>
      <c r="AY82" s="176"/>
    </row>
    <row r="83" spans="1:51" ht="7.5" customHeight="1">
      <c r="A83" s="175"/>
      <c r="G83" s="741" t="s">
        <v>120</v>
      </c>
      <c r="H83" s="742"/>
      <c r="I83" s="742"/>
      <c r="J83" s="742"/>
      <c r="K83" s="742"/>
      <c r="L83" s="742"/>
      <c r="M83" s="742"/>
      <c r="N83" s="742"/>
      <c r="O83" s="742"/>
      <c r="P83" s="742"/>
      <c r="Q83" s="742"/>
      <c r="R83" s="743"/>
      <c r="Y83" s="747" t="s">
        <v>95</v>
      </c>
      <c r="Z83" s="748"/>
      <c r="AA83" s="751" t="s">
        <v>96</v>
      </c>
      <c r="AB83" s="752"/>
      <c r="AC83" s="752"/>
      <c r="AD83" s="752"/>
      <c r="AE83" s="752"/>
      <c r="AF83" s="752"/>
      <c r="AG83" s="752"/>
      <c r="AH83" s="752"/>
      <c r="AI83" s="752"/>
      <c r="AJ83" s="753"/>
      <c r="AY83" s="176"/>
    </row>
    <row r="84" spans="1:51" ht="7.5" customHeight="1">
      <c r="A84" s="175"/>
      <c r="G84" s="741"/>
      <c r="H84" s="742"/>
      <c r="I84" s="742"/>
      <c r="J84" s="742"/>
      <c r="K84" s="742"/>
      <c r="L84" s="742"/>
      <c r="M84" s="742"/>
      <c r="N84" s="742"/>
      <c r="O84" s="742"/>
      <c r="P84" s="742"/>
      <c r="Q84" s="742"/>
      <c r="R84" s="743"/>
      <c r="Y84" s="749"/>
      <c r="Z84" s="750"/>
      <c r="AA84" s="754"/>
      <c r="AB84" s="755"/>
      <c r="AC84" s="755"/>
      <c r="AD84" s="755"/>
      <c r="AE84" s="755"/>
      <c r="AF84" s="755"/>
      <c r="AG84" s="755"/>
      <c r="AH84" s="755"/>
      <c r="AI84" s="755"/>
      <c r="AJ84" s="756"/>
      <c r="AY84" s="176"/>
    </row>
    <row r="85" spans="1:51" ht="7.5" customHeight="1">
      <c r="A85" s="175"/>
      <c r="G85" s="741" t="s">
        <v>121</v>
      </c>
      <c r="H85" s="742"/>
      <c r="I85" s="742"/>
      <c r="J85" s="742"/>
      <c r="K85" s="742"/>
      <c r="L85" s="742"/>
      <c r="M85" s="742"/>
      <c r="N85" s="742"/>
      <c r="O85" s="742"/>
      <c r="P85" s="742"/>
      <c r="Q85" s="742"/>
      <c r="R85" s="743"/>
      <c r="Y85" s="708">
        <v>6</v>
      </c>
      <c r="Z85" s="726"/>
      <c r="AA85" s="728" t="e">
        <f>VLOOKUP(Y85,テーブル一覧!$B$6:$AA$32,8,FALSE)&amp;"("&amp;VLOOKUP(Y85,テーブル一覧!$B$6:$AA$32,16,FALSE)&amp;")"</f>
        <v>#N/A</v>
      </c>
      <c r="AB85" s="728"/>
      <c r="AC85" s="728"/>
      <c r="AD85" s="728"/>
      <c r="AE85" s="728"/>
      <c r="AF85" s="728"/>
      <c r="AG85" s="728"/>
      <c r="AH85" s="728"/>
      <c r="AI85" s="728"/>
      <c r="AJ85" s="729"/>
      <c r="AM85" s="747" t="s">
        <v>95</v>
      </c>
      <c r="AN85" s="771"/>
      <c r="AY85" s="176"/>
    </row>
    <row r="86" spans="1:51" ht="7.5" customHeight="1">
      <c r="A86" s="175"/>
      <c r="G86" s="741"/>
      <c r="H86" s="742"/>
      <c r="I86" s="742"/>
      <c r="J86" s="742"/>
      <c r="K86" s="742"/>
      <c r="L86" s="742"/>
      <c r="M86" s="742"/>
      <c r="N86" s="742"/>
      <c r="O86" s="742"/>
      <c r="P86" s="742"/>
      <c r="Q86" s="742"/>
      <c r="R86" s="743"/>
      <c r="Y86" s="710"/>
      <c r="Z86" s="727"/>
      <c r="AA86" s="730"/>
      <c r="AB86" s="730"/>
      <c r="AC86" s="730"/>
      <c r="AD86" s="730"/>
      <c r="AE86" s="730"/>
      <c r="AF86" s="730"/>
      <c r="AG86" s="730"/>
      <c r="AH86" s="730"/>
      <c r="AI86" s="730"/>
      <c r="AJ86" s="731"/>
      <c r="AM86" s="749"/>
      <c r="AN86" s="772"/>
      <c r="AY86" s="176"/>
    </row>
    <row r="87" spans="1:51" ht="7.5" customHeight="1">
      <c r="A87" s="175"/>
      <c r="G87" s="741" t="s">
        <v>122</v>
      </c>
      <c r="H87" s="742"/>
      <c r="I87" s="742"/>
      <c r="J87" s="742"/>
      <c r="K87" s="742"/>
      <c r="L87" s="742"/>
      <c r="M87" s="742"/>
      <c r="N87" s="742"/>
      <c r="O87" s="742"/>
      <c r="P87" s="742"/>
      <c r="Q87" s="742"/>
      <c r="R87" s="743"/>
      <c r="Y87" s="732" t="s">
        <v>128</v>
      </c>
      <c r="Z87" s="733"/>
      <c r="AA87" s="733"/>
      <c r="AB87" s="733"/>
      <c r="AC87" s="733"/>
      <c r="AD87" s="733"/>
      <c r="AE87" s="733"/>
      <c r="AF87" s="733"/>
      <c r="AG87" s="733"/>
      <c r="AH87" s="733"/>
      <c r="AI87" s="733"/>
      <c r="AJ87" s="734"/>
      <c r="AM87" s="708">
        <v>14</v>
      </c>
      <c r="AN87" s="709"/>
      <c r="AY87" s="176"/>
    </row>
    <row r="88" spans="1:51" ht="7.5" customHeight="1">
      <c r="A88" s="175"/>
      <c r="C88" s="747" t="s">
        <v>95</v>
      </c>
      <c r="D88" s="771"/>
      <c r="G88" s="741"/>
      <c r="H88" s="742"/>
      <c r="I88" s="742"/>
      <c r="J88" s="742"/>
      <c r="K88" s="742"/>
      <c r="L88" s="742"/>
      <c r="M88" s="742"/>
      <c r="N88" s="742"/>
      <c r="O88" s="742"/>
      <c r="P88" s="742"/>
      <c r="Q88" s="742"/>
      <c r="R88" s="743"/>
      <c r="Y88" s="735"/>
      <c r="Z88" s="736"/>
      <c r="AA88" s="736"/>
      <c r="AB88" s="736"/>
      <c r="AC88" s="736"/>
      <c r="AD88" s="736"/>
      <c r="AE88" s="736"/>
      <c r="AF88" s="736"/>
      <c r="AG88" s="736"/>
      <c r="AH88" s="736"/>
      <c r="AI88" s="736"/>
      <c r="AJ88" s="737"/>
      <c r="AM88" s="710"/>
      <c r="AN88" s="711"/>
      <c r="AY88" s="176"/>
    </row>
    <row r="89" spans="1:51" ht="7.5" customHeight="1">
      <c r="A89" s="175"/>
      <c r="C89" s="749"/>
      <c r="D89" s="772"/>
      <c r="G89" s="741" t="s">
        <v>123</v>
      </c>
      <c r="H89" s="742"/>
      <c r="I89" s="742"/>
      <c r="J89" s="742"/>
      <c r="K89" s="742"/>
      <c r="L89" s="742"/>
      <c r="M89" s="742"/>
      <c r="N89" s="742"/>
      <c r="O89" s="742"/>
      <c r="P89" s="742"/>
      <c r="Q89" s="742"/>
      <c r="R89" s="743"/>
      <c r="Y89" s="741" t="s">
        <v>129</v>
      </c>
      <c r="Z89" s="742"/>
      <c r="AA89" s="742"/>
      <c r="AB89" s="742"/>
      <c r="AC89" s="742"/>
      <c r="AD89" s="742"/>
      <c r="AE89" s="742"/>
      <c r="AF89" s="742"/>
      <c r="AG89" s="742"/>
      <c r="AH89" s="742"/>
      <c r="AI89" s="742"/>
      <c r="AJ89" s="743"/>
      <c r="AY89" s="176"/>
    </row>
    <row r="90" spans="1:51" ht="7.5" customHeight="1">
      <c r="A90" s="175"/>
      <c r="C90" s="708">
        <v>13</v>
      </c>
      <c r="D90" s="709"/>
      <c r="G90" s="741"/>
      <c r="H90" s="742"/>
      <c r="I90" s="742"/>
      <c r="J90" s="742"/>
      <c r="K90" s="742"/>
      <c r="L90" s="742"/>
      <c r="M90" s="742"/>
      <c r="N90" s="742"/>
      <c r="O90" s="742"/>
      <c r="P90" s="742"/>
      <c r="Q90" s="742"/>
      <c r="R90" s="743"/>
      <c r="U90" s="747" t="s">
        <v>95</v>
      </c>
      <c r="V90" s="771"/>
      <c r="Y90" s="741"/>
      <c r="Z90" s="742"/>
      <c r="AA90" s="742"/>
      <c r="AB90" s="742"/>
      <c r="AC90" s="742"/>
      <c r="AD90" s="742"/>
      <c r="AE90" s="742"/>
      <c r="AF90" s="742"/>
      <c r="AG90" s="742"/>
      <c r="AH90" s="742"/>
      <c r="AI90" s="742"/>
      <c r="AJ90" s="743"/>
      <c r="AY90" s="176"/>
    </row>
    <row r="91" spans="1:51" ht="7.5" customHeight="1">
      <c r="A91" s="175"/>
      <c r="C91" s="710"/>
      <c r="D91" s="711"/>
      <c r="G91" s="741" t="s">
        <v>124</v>
      </c>
      <c r="H91" s="742"/>
      <c r="I91" s="742"/>
      <c r="J91" s="742"/>
      <c r="K91" s="742"/>
      <c r="L91" s="742"/>
      <c r="M91" s="742"/>
      <c r="N91" s="742"/>
      <c r="O91" s="742"/>
      <c r="P91" s="742"/>
      <c r="Q91" s="742"/>
      <c r="R91" s="743"/>
      <c r="U91" s="749"/>
      <c r="V91" s="772"/>
      <c r="Y91" s="741" t="s">
        <v>107</v>
      </c>
      <c r="Z91" s="742"/>
      <c r="AA91" s="742"/>
      <c r="AB91" s="742"/>
      <c r="AC91" s="742"/>
      <c r="AD91" s="742"/>
      <c r="AE91" s="742"/>
      <c r="AF91" s="742"/>
      <c r="AG91" s="742"/>
      <c r="AH91" s="742"/>
      <c r="AI91" s="742"/>
      <c r="AJ91" s="743"/>
      <c r="AY91" s="176"/>
    </row>
    <row r="92" spans="1:51" ht="7.5" customHeight="1">
      <c r="A92" s="175"/>
      <c r="C92" s="747" t="s">
        <v>95</v>
      </c>
      <c r="D92" s="771"/>
      <c r="G92" s="741"/>
      <c r="H92" s="742"/>
      <c r="I92" s="742"/>
      <c r="J92" s="742"/>
      <c r="K92" s="742"/>
      <c r="L92" s="742"/>
      <c r="M92" s="742"/>
      <c r="N92" s="742"/>
      <c r="O92" s="742"/>
      <c r="P92" s="742"/>
      <c r="Q92" s="742"/>
      <c r="R92" s="743"/>
      <c r="U92" s="708">
        <v>14</v>
      </c>
      <c r="V92" s="709"/>
      <c r="Y92" s="741"/>
      <c r="Z92" s="742"/>
      <c r="AA92" s="742"/>
      <c r="AB92" s="742"/>
      <c r="AC92" s="742"/>
      <c r="AD92" s="742"/>
      <c r="AE92" s="742"/>
      <c r="AF92" s="742"/>
      <c r="AG92" s="742"/>
      <c r="AH92" s="742"/>
      <c r="AI92" s="742"/>
      <c r="AJ92" s="743"/>
      <c r="AN92" s="712" t="s">
        <v>95</v>
      </c>
      <c r="AO92" s="713"/>
      <c r="AY92" s="176"/>
    </row>
    <row r="93" spans="1:51" ht="7.5" customHeight="1">
      <c r="A93" s="175"/>
      <c r="C93" s="749"/>
      <c r="D93" s="772"/>
      <c r="G93" s="741" t="s">
        <v>125</v>
      </c>
      <c r="H93" s="742"/>
      <c r="I93" s="742"/>
      <c r="J93" s="742"/>
      <c r="K93" s="742"/>
      <c r="L93" s="742"/>
      <c r="M93" s="742"/>
      <c r="N93" s="742"/>
      <c r="O93" s="742"/>
      <c r="P93" s="742"/>
      <c r="Q93" s="742"/>
      <c r="R93" s="743"/>
      <c r="U93" s="710"/>
      <c r="V93" s="711"/>
      <c r="Y93" s="741" t="s">
        <v>108</v>
      </c>
      <c r="Z93" s="742"/>
      <c r="AA93" s="742"/>
      <c r="AB93" s="742"/>
      <c r="AC93" s="742"/>
      <c r="AD93" s="742"/>
      <c r="AE93" s="742"/>
      <c r="AF93" s="742"/>
      <c r="AG93" s="742"/>
      <c r="AH93" s="742"/>
      <c r="AI93" s="742"/>
      <c r="AJ93" s="743"/>
      <c r="AN93" s="714"/>
      <c r="AO93" s="715"/>
      <c r="AY93" s="176"/>
    </row>
    <row r="94" spans="1:51" ht="7.5" customHeight="1">
      <c r="A94" s="175"/>
      <c r="C94" s="708">
        <v>15</v>
      </c>
      <c r="D94" s="709"/>
      <c r="G94" s="741"/>
      <c r="H94" s="742"/>
      <c r="I94" s="742"/>
      <c r="J94" s="742"/>
      <c r="K94" s="742"/>
      <c r="L94" s="742"/>
      <c r="M94" s="742"/>
      <c r="N94" s="742"/>
      <c r="O94" s="742"/>
      <c r="P94" s="742"/>
      <c r="Q94" s="742"/>
      <c r="R94" s="743"/>
      <c r="Y94" s="741"/>
      <c r="Z94" s="742"/>
      <c r="AA94" s="742"/>
      <c r="AB94" s="742"/>
      <c r="AC94" s="742"/>
      <c r="AD94" s="742"/>
      <c r="AE94" s="742"/>
      <c r="AF94" s="742"/>
      <c r="AG94" s="742"/>
      <c r="AH94" s="742"/>
      <c r="AI94" s="742"/>
      <c r="AJ94" s="743"/>
      <c r="AN94" s="708">
        <v>4</v>
      </c>
      <c r="AO94" s="709"/>
      <c r="AY94" s="176"/>
    </row>
    <row r="95" spans="1:51" ht="7.5" customHeight="1">
      <c r="A95" s="175"/>
      <c r="C95" s="710"/>
      <c r="D95" s="711"/>
      <c r="G95" s="741" t="s">
        <v>107</v>
      </c>
      <c r="H95" s="742"/>
      <c r="I95" s="742"/>
      <c r="J95" s="742"/>
      <c r="K95" s="742"/>
      <c r="L95" s="742"/>
      <c r="M95" s="742"/>
      <c r="N95" s="742"/>
      <c r="O95" s="742"/>
      <c r="P95" s="742"/>
      <c r="Q95" s="742"/>
      <c r="R95" s="743"/>
      <c r="Y95" s="741" t="s">
        <v>109</v>
      </c>
      <c r="Z95" s="742"/>
      <c r="AA95" s="742"/>
      <c r="AB95" s="742"/>
      <c r="AC95" s="742"/>
      <c r="AD95" s="742"/>
      <c r="AE95" s="742"/>
      <c r="AF95" s="742"/>
      <c r="AG95" s="742"/>
      <c r="AH95" s="742"/>
      <c r="AI95" s="742"/>
      <c r="AJ95" s="743"/>
      <c r="AN95" s="710"/>
      <c r="AO95" s="711"/>
      <c r="AY95" s="176"/>
    </row>
    <row r="96" spans="1:51" ht="7.5" customHeight="1">
      <c r="A96" s="175"/>
      <c r="G96" s="741"/>
      <c r="H96" s="742"/>
      <c r="I96" s="742"/>
      <c r="J96" s="742"/>
      <c r="K96" s="742"/>
      <c r="L96" s="742"/>
      <c r="M96" s="742"/>
      <c r="N96" s="742"/>
      <c r="O96" s="742"/>
      <c r="P96" s="742"/>
      <c r="Q96" s="742"/>
      <c r="R96" s="743"/>
      <c r="Y96" s="744"/>
      <c r="Z96" s="745"/>
      <c r="AA96" s="745"/>
      <c r="AB96" s="745"/>
      <c r="AC96" s="745"/>
      <c r="AD96" s="745"/>
      <c r="AE96" s="745"/>
      <c r="AF96" s="745"/>
      <c r="AG96" s="745"/>
      <c r="AH96" s="745"/>
      <c r="AI96" s="745"/>
      <c r="AJ96" s="746"/>
      <c r="AY96" s="176"/>
    </row>
    <row r="97" spans="1:105" ht="7.5" customHeight="1">
      <c r="A97" s="175"/>
      <c r="G97" s="741" t="s">
        <v>108</v>
      </c>
      <c r="H97" s="742"/>
      <c r="I97" s="742"/>
      <c r="J97" s="742"/>
      <c r="K97" s="742"/>
      <c r="L97" s="742"/>
      <c r="M97" s="742"/>
      <c r="N97" s="742"/>
      <c r="O97" s="742"/>
      <c r="P97" s="742"/>
      <c r="Q97" s="742"/>
      <c r="R97" s="743"/>
      <c r="AY97" s="176"/>
    </row>
    <row r="98" spans="1:105" ht="7.5" customHeight="1">
      <c r="A98" s="175"/>
      <c r="G98" s="741"/>
      <c r="H98" s="742"/>
      <c r="I98" s="742"/>
      <c r="J98" s="742"/>
      <c r="K98" s="742"/>
      <c r="L98" s="742"/>
      <c r="M98" s="742"/>
      <c r="N98" s="742"/>
      <c r="O98" s="742"/>
      <c r="P98" s="742"/>
      <c r="Q98" s="742"/>
      <c r="R98" s="743"/>
      <c r="AY98" s="176"/>
    </row>
    <row r="99" spans="1:105" ht="7.5" customHeight="1">
      <c r="A99" s="175"/>
      <c r="G99" s="741" t="s">
        <v>109</v>
      </c>
      <c r="H99" s="742"/>
      <c r="I99" s="742"/>
      <c r="J99" s="742"/>
      <c r="K99" s="742"/>
      <c r="L99" s="742"/>
      <c r="M99" s="742"/>
      <c r="N99" s="742"/>
      <c r="O99" s="742"/>
      <c r="P99" s="742"/>
      <c r="Q99" s="742"/>
      <c r="R99" s="743"/>
      <c r="X99" s="712" t="s">
        <v>95</v>
      </c>
      <c r="Y99" s="757"/>
      <c r="Z99" s="759" t="s">
        <v>96</v>
      </c>
      <c r="AA99" s="760"/>
      <c r="AB99" s="760"/>
      <c r="AC99" s="760"/>
      <c r="AD99" s="760"/>
      <c r="AE99" s="760"/>
      <c r="AF99" s="760"/>
      <c r="AG99" s="760"/>
      <c r="AH99" s="760"/>
      <c r="AI99" s="761"/>
      <c r="AM99" s="747" t="s">
        <v>95</v>
      </c>
      <c r="AN99" s="748"/>
      <c r="AO99" s="751" t="s">
        <v>96</v>
      </c>
      <c r="AP99" s="752"/>
      <c r="AQ99" s="752"/>
      <c r="AR99" s="752"/>
      <c r="AS99" s="752"/>
      <c r="AT99" s="752"/>
      <c r="AU99" s="752"/>
      <c r="AV99" s="752"/>
      <c r="AW99" s="752"/>
      <c r="AX99" s="753"/>
      <c r="AY99" s="176"/>
    </row>
    <row r="100" spans="1:105" ht="7.5" customHeight="1">
      <c r="A100" s="175"/>
      <c r="G100" s="744"/>
      <c r="H100" s="745"/>
      <c r="I100" s="745"/>
      <c r="J100" s="745"/>
      <c r="K100" s="745"/>
      <c r="L100" s="745"/>
      <c r="M100" s="745"/>
      <c r="N100" s="745"/>
      <c r="O100" s="745"/>
      <c r="P100" s="745"/>
      <c r="Q100" s="745"/>
      <c r="R100" s="746"/>
      <c r="X100" s="714"/>
      <c r="Y100" s="758"/>
      <c r="Z100" s="762"/>
      <c r="AA100" s="763"/>
      <c r="AB100" s="763"/>
      <c r="AC100" s="763"/>
      <c r="AD100" s="763"/>
      <c r="AE100" s="763"/>
      <c r="AF100" s="763"/>
      <c r="AG100" s="763"/>
      <c r="AH100" s="763"/>
      <c r="AI100" s="764"/>
      <c r="AM100" s="749"/>
      <c r="AN100" s="750"/>
      <c r="AO100" s="754"/>
      <c r="AP100" s="755"/>
      <c r="AQ100" s="755"/>
      <c r="AR100" s="755"/>
      <c r="AS100" s="755"/>
      <c r="AT100" s="755"/>
      <c r="AU100" s="755"/>
      <c r="AV100" s="755"/>
      <c r="AW100" s="755"/>
      <c r="AX100" s="756"/>
      <c r="AY100" s="176"/>
    </row>
    <row r="101" spans="1:105" ht="7.5" customHeight="1">
      <c r="A101" s="175"/>
      <c r="X101" s="708">
        <v>6</v>
      </c>
      <c r="Y101" s="726"/>
      <c r="Z101" s="728" t="s">
        <v>126</v>
      </c>
      <c r="AA101" s="728"/>
      <c r="AB101" s="728"/>
      <c r="AC101" s="728"/>
      <c r="AD101" s="728"/>
      <c r="AE101" s="728"/>
      <c r="AF101" s="728"/>
      <c r="AG101" s="728"/>
      <c r="AH101" s="728"/>
      <c r="AI101" s="729"/>
      <c r="AM101" s="708">
        <v>24</v>
      </c>
      <c r="AN101" s="726"/>
      <c r="AO101" s="728" t="e">
        <f>VLOOKUP(AM101,テーブル一覧!$B$6:$AA$32,8,FALSE)&amp;"("&amp;VLOOKUP(AM101,テーブル一覧!$B$6:$AA$32,16,FALSE)&amp;")"</f>
        <v>#N/A</v>
      </c>
      <c r="AP101" s="728"/>
      <c r="AQ101" s="728"/>
      <c r="AR101" s="728"/>
      <c r="AS101" s="728"/>
      <c r="AT101" s="728"/>
      <c r="AU101" s="728"/>
      <c r="AV101" s="728"/>
      <c r="AW101" s="728"/>
      <c r="AX101" s="729"/>
      <c r="AY101" s="176"/>
    </row>
    <row r="102" spans="1:105" ht="7.5" customHeight="1">
      <c r="A102" s="175"/>
      <c r="X102" s="710"/>
      <c r="Y102" s="727"/>
      <c r="Z102" s="730"/>
      <c r="AA102" s="730"/>
      <c r="AB102" s="730"/>
      <c r="AC102" s="730"/>
      <c r="AD102" s="730"/>
      <c r="AE102" s="730"/>
      <c r="AF102" s="730"/>
      <c r="AG102" s="730"/>
      <c r="AH102" s="730"/>
      <c r="AI102" s="731"/>
      <c r="AM102" s="710"/>
      <c r="AN102" s="727"/>
      <c r="AO102" s="730"/>
      <c r="AP102" s="730"/>
      <c r="AQ102" s="730"/>
      <c r="AR102" s="730"/>
      <c r="AS102" s="730"/>
      <c r="AT102" s="730"/>
      <c r="AU102" s="730"/>
      <c r="AV102" s="730"/>
      <c r="AW102" s="730"/>
      <c r="AX102" s="731"/>
      <c r="AY102" s="176"/>
    </row>
    <row r="103" spans="1:105" ht="7.5" customHeight="1">
      <c r="A103" s="175"/>
      <c r="X103" s="773" t="s">
        <v>112</v>
      </c>
      <c r="Y103" s="774"/>
      <c r="Z103" s="774"/>
      <c r="AA103" s="774"/>
      <c r="AB103" s="774"/>
      <c r="AC103" s="774"/>
      <c r="AD103" s="774"/>
      <c r="AE103" s="774"/>
      <c r="AF103" s="774"/>
      <c r="AG103" s="774"/>
      <c r="AH103" s="774"/>
      <c r="AI103" s="775"/>
      <c r="AM103" s="732" t="s">
        <v>157</v>
      </c>
      <c r="AN103" s="733"/>
      <c r="AO103" s="733"/>
      <c r="AP103" s="733"/>
      <c r="AQ103" s="733"/>
      <c r="AR103" s="733"/>
      <c r="AS103" s="733"/>
      <c r="AT103" s="733"/>
      <c r="AU103" s="733"/>
      <c r="AV103" s="733"/>
      <c r="AW103" s="733"/>
      <c r="AX103" s="734"/>
      <c r="AY103" s="176"/>
    </row>
    <row r="104" spans="1:105" ht="7.5" customHeight="1">
      <c r="A104" s="175"/>
      <c r="X104" s="776"/>
      <c r="Y104" s="777"/>
      <c r="Z104" s="777"/>
      <c r="AA104" s="777"/>
      <c r="AB104" s="777"/>
      <c r="AC104" s="777"/>
      <c r="AD104" s="777"/>
      <c r="AE104" s="777"/>
      <c r="AF104" s="777"/>
      <c r="AG104" s="777"/>
      <c r="AH104" s="777"/>
      <c r="AI104" s="778"/>
      <c r="AM104" s="735"/>
      <c r="AN104" s="736"/>
      <c r="AO104" s="736"/>
      <c r="AP104" s="736"/>
      <c r="AQ104" s="736"/>
      <c r="AR104" s="736"/>
      <c r="AS104" s="736"/>
      <c r="AT104" s="736"/>
      <c r="AU104" s="736"/>
      <c r="AV104" s="736"/>
      <c r="AW104" s="736"/>
      <c r="AX104" s="737"/>
      <c r="AY104" s="176"/>
    </row>
    <row r="105" spans="1:105" ht="7.5" customHeight="1">
      <c r="A105" s="175"/>
      <c r="G105" s="712" t="s">
        <v>95</v>
      </c>
      <c r="H105" s="757"/>
      <c r="I105" s="759" t="s">
        <v>96</v>
      </c>
      <c r="J105" s="760"/>
      <c r="K105" s="760"/>
      <c r="L105" s="760"/>
      <c r="M105" s="760"/>
      <c r="N105" s="760"/>
      <c r="O105" s="760"/>
      <c r="P105" s="760"/>
      <c r="Q105" s="760"/>
      <c r="R105" s="761"/>
      <c r="X105" s="768" t="s">
        <v>113</v>
      </c>
      <c r="Y105" s="769"/>
      <c r="Z105" s="769"/>
      <c r="AA105" s="769"/>
      <c r="AB105" s="769"/>
      <c r="AC105" s="769"/>
      <c r="AD105" s="769"/>
      <c r="AE105" s="769"/>
      <c r="AF105" s="769"/>
      <c r="AG105" s="769"/>
      <c r="AH105" s="769"/>
      <c r="AI105" s="770"/>
      <c r="AM105" s="741" t="s">
        <v>158</v>
      </c>
      <c r="AN105" s="742"/>
      <c r="AO105" s="742"/>
      <c r="AP105" s="742"/>
      <c r="AQ105" s="742"/>
      <c r="AR105" s="742"/>
      <c r="AS105" s="742"/>
      <c r="AT105" s="742"/>
      <c r="AU105" s="742"/>
      <c r="AV105" s="742"/>
      <c r="AW105" s="742"/>
      <c r="AX105" s="743"/>
      <c r="AY105" s="176"/>
    </row>
    <row r="106" spans="1:105" ht="7.5" customHeight="1">
      <c r="A106" s="175"/>
      <c r="G106" s="714"/>
      <c r="H106" s="758"/>
      <c r="I106" s="762"/>
      <c r="J106" s="763"/>
      <c r="K106" s="763"/>
      <c r="L106" s="763"/>
      <c r="M106" s="763"/>
      <c r="N106" s="763"/>
      <c r="O106" s="763"/>
      <c r="P106" s="763"/>
      <c r="Q106" s="763"/>
      <c r="R106" s="764"/>
      <c r="X106" s="741"/>
      <c r="Y106" s="742"/>
      <c r="Z106" s="742"/>
      <c r="AA106" s="742"/>
      <c r="AB106" s="742"/>
      <c r="AC106" s="742"/>
      <c r="AD106" s="742"/>
      <c r="AE106" s="742"/>
      <c r="AF106" s="742"/>
      <c r="AG106" s="742"/>
      <c r="AH106" s="742"/>
      <c r="AI106" s="743"/>
      <c r="AM106" s="741"/>
      <c r="AN106" s="742"/>
      <c r="AO106" s="742"/>
      <c r="AP106" s="742"/>
      <c r="AQ106" s="742"/>
      <c r="AR106" s="742"/>
      <c r="AS106" s="742"/>
      <c r="AT106" s="742"/>
      <c r="AU106" s="742"/>
      <c r="AV106" s="742"/>
      <c r="AW106" s="742"/>
      <c r="AX106" s="743"/>
      <c r="AY106" s="176"/>
    </row>
    <row r="107" spans="1:105" ht="7.5" customHeight="1">
      <c r="A107" s="175"/>
      <c r="G107" s="708">
        <v>4</v>
      </c>
      <c r="H107" s="726"/>
      <c r="I107" s="728" t="s">
        <v>114</v>
      </c>
      <c r="J107" s="728"/>
      <c r="K107" s="728"/>
      <c r="L107" s="728"/>
      <c r="M107" s="728"/>
      <c r="N107" s="728"/>
      <c r="O107" s="728"/>
      <c r="P107" s="728"/>
      <c r="Q107" s="728"/>
      <c r="R107" s="729"/>
      <c r="X107" s="741" t="s">
        <v>127</v>
      </c>
      <c r="Y107" s="742"/>
      <c r="Z107" s="742"/>
      <c r="AA107" s="742"/>
      <c r="AB107" s="742"/>
      <c r="AC107" s="742"/>
      <c r="AD107" s="742"/>
      <c r="AE107" s="742"/>
      <c r="AF107" s="742"/>
      <c r="AG107" s="742"/>
      <c r="AH107" s="742"/>
      <c r="AI107" s="743"/>
      <c r="AM107" s="741" t="s">
        <v>108</v>
      </c>
      <c r="AN107" s="742"/>
      <c r="AO107" s="742"/>
      <c r="AP107" s="742"/>
      <c r="AQ107" s="742"/>
      <c r="AR107" s="742"/>
      <c r="AS107" s="742"/>
      <c r="AT107" s="742"/>
      <c r="AU107" s="742"/>
      <c r="AV107" s="742"/>
      <c r="AW107" s="742"/>
      <c r="AX107" s="743"/>
      <c r="AY107" s="176"/>
    </row>
    <row r="108" spans="1:105" ht="7.5" customHeight="1">
      <c r="A108" s="175"/>
      <c r="G108" s="710"/>
      <c r="H108" s="727"/>
      <c r="I108" s="730"/>
      <c r="J108" s="730"/>
      <c r="K108" s="730"/>
      <c r="L108" s="730"/>
      <c r="M108" s="730"/>
      <c r="N108" s="730"/>
      <c r="O108" s="730"/>
      <c r="P108" s="730"/>
      <c r="Q108" s="730"/>
      <c r="R108" s="731"/>
      <c r="X108" s="744"/>
      <c r="Y108" s="745"/>
      <c r="Z108" s="745"/>
      <c r="AA108" s="745"/>
      <c r="AB108" s="745"/>
      <c r="AC108" s="745"/>
      <c r="AD108" s="745"/>
      <c r="AE108" s="745"/>
      <c r="AF108" s="745"/>
      <c r="AG108" s="745"/>
      <c r="AH108" s="745"/>
      <c r="AI108" s="746"/>
      <c r="AM108" s="744"/>
      <c r="AN108" s="745"/>
      <c r="AO108" s="745"/>
      <c r="AP108" s="745"/>
      <c r="AQ108" s="745"/>
      <c r="AR108" s="745"/>
      <c r="AS108" s="745"/>
      <c r="AT108" s="745"/>
      <c r="AU108" s="745"/>
      <c r="AV108" s="745"/>
      <c r="AW108" s="745"/>
      <c r="AX108" s="746"/>
      <c r="AY108" s="176"/>
    </row>
    <row r="109" spans="1:105" ht="7.5" customHeight="1">
      <c r="A109" s="175"/>
      <c r="G109" s="773" t="s">
        <v>97</v>
      </c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5"/>
      <c r="AY109" s="176"/>
    </row>
    <row r="110" spans="1:105" ht="7.5" customHeight="1">
      <c r="A110" s="175"/>
      <c r="G110" s="776"/>
      <c r="H110" s="777"/>
      <c r="I110" s="777"/>
      <c r="J110" s="777"/>
      <c r="K110" s="777"/>
      <c r="L110" s="777"/>
      <c r="M110" s="777"/>
      <c r="N110" s="777"/>
      <c r="O110" s="777"/>
      <c r="P110" s="777"/>
      <c r="Q110" s="777"/>
      <c r="R110" s="778"/>
      <c r="AY110" s="176"/>
    </row>
    <row r="111" spans="1:105" ht="7.5" customHeight="1">
      <c r="A111" s="175"/>
      <c r="G111" s="768" t="s">
        <v>98</v>
      </c>
      <c r="H111" s="769"/>
      <c r="I111" s="769"/>
      <c r="J111" s="769"/>
      <c r="K111" s="769"/>
      <c r="L111" s="769"/>
      <c r="M111" s="769"/>
      <c r="N111" s="769"/>
      <c r="O111" s="769"/>
      <c r="P111" s="769"/>
      <c r="Q111" s="769"/>
      <c r="R111" s="770"/>
      <c r="U111" s="712" t="s">
        <v>95</v>
      </c>
      <c r="V111" s="713"/>
      <c r="X111" s="747" t="s">
        <v>95</v>
      </c>
      <c r="Y111" s="748"/>
      <c r="Z111" s="751" t="s">
        <v>96</v>
      </c>
      <c r="AA111" s="752"/>
      <c r="AB111" s="752"/>
      <c r="AC111" s="752"/>
      <c r="AD111" s="752"/>
      <c r="AE111" s="752"/>
      <c r="AF111" s="752"/>
      <c r="AG111" s="752"/>
      <c r="AH111" s="752"/>
      <c r="AI111" s="753"/>
      <c r="AY111" s="176"/>
    </row>
    <row r="112" spans="1:105" ht="7.5" customHeight="1">
      <c r="A112" s="175"/>
      <c r="G112" s="741"/>
      <c r="H112" s="742"/>
      <c r="I112" s="742"/>
      <c r="J112" s="742"/>
      <c r="K112" s="742"/>
      <c r="L112" s="742"/>
      <c r="M112" s="742"/>
      <c r="N112" s="742"/>
      <c r="O112" s="742"/>
      <c r="P112" s="742"/>
      <c r="Q112" s="742"/>
      <c r="R112" s="743"/>
      <c r="U112" s="714"/>
      <c r="V112" s="715"/>
      <c r="X112" s="749"/>
      <c r="Y112" s="750"/>
      <c r="Z112" s="754"/>
      <c r="AA112" s="755"/>
      <c r="AB112" s="755"/>
      <c r="AC112" s="755"/>
      <c r="AD112" s="755"/>
      <c r="AE112" s="755"/>
      <c r="AF112" s="755"/>
      <c r="AG112" s="755"/>
      <c r="AH112" s="755"/>
      <c r="AI112" s="756"/>
      <c r="AY112" s="176"/>
      <c r="DA112" s="171"/>
    </row>
    <row r="113" spans="1:105" ht="7.5" customHeight="1">
      <c r="A113" s="175"/>
      <c r="G113" s="741" t="s">
        <v>99</v>
      </c>
      <c r="H113" s="742"/>
      <c r="I113" s="742"/>
      <c r="J113" s="742"/>
      <c r="K113" s="742"/>
      <c r="L113" s="742"/>
      <c r="M113" s="742"/>
      <c r="N113" s="742"/>
      <c r="O113" s="742"/>
      <c r="P113" s="742"/>
      <c r="Q113" s="742"/>
      <c r="R113" s="743"/>
      <c r="U113" s="708">
        <v>4</v>
      </c>
      <c r="V113" s="709"/>
      <c r="X113" s="708">
        <v>13</v>
      </c>
      <c r="Y113" s="726"/>
      <c r="Z113" s="728" t="e">
        <f>VLOOKUP(X113,テーブル一覧!$B$6:$AA$32,8,FALSE)&amp;"("&amp;VLOOKUP(X113,テーブル一覧!$B$6:$AA$32,16,FALSE)&amp;")"</f>
        <v>#N/A</v>
      </c>
      <c r="AA113" s="728"/>
      <c r="AB113" s="728"/>
      <c r="AC113" s="728"/>
      <c r="AD113" s="728"/>
      <c r="AE113" s="728"/>
      <c r="AF113" s="728"/>
      <c r="AG113" s="728"/>
      <c r="AH113" s="728"/>
      <c r="AI113" s="729"/>
      <c r="AY113" s="176"/>
      <c r="DA113" s="171"/>
    </row>
    <row r="114" spans="1:105" ht="7.5" customHeight="1">
      <c r="A114" s="175"/>
      <c r="G114" s="741"/>
      <c r="H114" s="742"/>
      <c r="I114" s="742"/>
      <c r="J114" s="742"/>
      <c r="K114" s="742"/>
      <c r="L114" s="742"/>
      <c r="M114" s="742"/>
      <c r="N114" s="742"/>
      <c r="O114" s="742"/>
      <c r="P114" s="742"/>
      <c r="Q114" s="742"/>
      <c r="R114" s="743"/>
      <c r="U114" s="710"/>
      <c r="V114" s="711"/>
      <c r="X114" s="710"/>
      <c r="Y114" s="727"/>
      <c r="Z114" s="730"/>
      <c r="AA114" s="730"/>
      <c r="AB114" s="730"/>
      <c r="AC114" s="730"/>
      <c r="AD114" s="730"/>
      <c r="AE114" s="730"/>
      <c r="AF114" s="730"/>
      <c r="AG114" s="730"/>
      <c r="AH114" s="730"/>
      <c r="AI114" s="731"/>
      <c r="AY114" s="176"/>
    </row>
    <row r="115" spans="1:105" ht="7.5" customHeight="1">
      <c r="A115" s="175"/>
      <c r="G115" s="741" t="s">
        <v>101</v>
      </c>
      <c r="H115" s="742"/>
      <c r="I115" s="742"/>
      <c r="J115" s="742"/>
      <c r="K115" s="742"/>
      <c r="L115" s="742"/>
      <c r="M115" s="742"/>
      <c r="N115" s="742"/>
      <c r="O115" s="742"/>
      <c r="P115" s="742"/>
      <c r="Q115" s="742"/>
      <c r="R115" s="743"/>
      <c r="X115" s="732" t="s">
        <v>130</v>
      </c>
      <c r="Y115" s="733"/>
      <c r="Z115" s="733"/>
      <c r="AA115" s="733"/>
      <c r="AB115" s="733"/>
      <c r="AC115" s="733"/>
      <c r="AD115" s="733"/>
      <c r="AE115" s="733"/>
      <c r="AF115" s="733"/>
      <c r="AG115" s="733"/>
      <c r="AH115" s="733"/>
      <c r="AI115" s="734"/>
      <c r="AY115" s="176"/>
    </row>
    <row r="116" spans="1:105" ht="7.5" customHeight="1">
      <c r="A116" s="175"/>
      <c r="G116" s="741"/>
      <c r="H116" s="742"/>
      <c r="I116" s="742"/>
      <c r="J116" s="742"/>
      <c r="K116" s="742"/>
      <c r="L116" s="742"/>
      <c r="M116" s="742"/>
      <c r="N116" s="742"/>
      <c r="O116" s="742"/>
      <c r="P116" s="742"/>
      <c r="Q116" s="742"/>
      <c r="R116" s="743"/>
      <c r="X116" s="735"/>
      <c r="Y116" s="736"/>
      <c r="Z116" s="736"/>
      <c r="AA116" s="736"/>
      <c r="AB116" s="736"/>
      <c r="AC116" s="736"/>
      <c r="AD116" s="736"/>
      <c r="AE116" s="736"/>
      <c r="AF116" s="736"/>
      <c r="AG116" s="736"/>
      <c r="AH116" s="736"/>
      <c r="AI116" s="737"/>
      <c r="AY116" s="176"/>
    </row>
    <row r="117" spans="1:105" ht="7.5" customHeight="1">
      <c r="A117" s="175"/>
      <c r="G117" s="741" t="s">
        <v>102</v>
      </c>
      <c r="H117" s="742"/>
      <c r="I117" s="742"/>
      <c r="J117" s="742"/>
      <c r="K117" s="742"/>
      <c r="L117" s="742"/>
      <c r="M117" s="742"/>
      <c r="N117" s="742"/>
      <c r="O117" s="742"/>
      <c r="P117" s="742"/>
      <c r="Q117" s="742"/>
      <c r="R117" s="743"/>
      <c r="X117" s="741" t="s">
        <v>107</v>
      </c>
      <c r="Y117" s="742"/>
      <c r="Z117" s="742"/>
      <c r="AA117" s="742"/>
      <c r="AB117" s="742"/>
      <c r="AC117" s="742"/>
      <c r="AD117" s="742"/>
      <c r="AE117" s="742"/>
      <c r="AF117" s="742"/>
      <c r="AG117" s="742"/>
      <c r="AH117" s="742"/>
      <c r="AI117" s="743"/>
      <c r="AY117" s="176"/>
    </row>
    <row r="118" spans="1:105" ht="7.5" customHeight="1">
      <c r="A118" s="175"/>
      <c r="G118" s="741"/>
      <c r="H118" s="742"/>
      <c r="I118" s="742"/>
      <c r="J118" s="742"/>
      <c r="K118" s="742"/>
      <c r="L118" s="742"/>
      <c r="M118" s="742"/>
      <c r="N118" s="742"/>
      <c r="O118" s="742"/>
      <c r="P118" s="742"/>
      <c r="Q118" s="742"/>
      <c r="R118" s="743"/>
      <c r="X118" s="741"/>
      <c r="Y118" s="742"/>
      <c r="Z118" s="742"/>
      <c r="AA118" s="742"/>
      <c r="AB118" s="742"/>
      <c r="AC118" s="742"/>
      <c r="AD118" s="742"/>
      <c r="AE118" s="742"/>
      <c r="AF118" s="742"/>
      <c r="AG118" s="742"/>
      <c r="AH118" s="742"/>
      <c r="AI118" s="743"/>
      <c r="AM118" s="712" t="s">
        <v>95</v>
      </c>
      <c r="AN118" s="713"/>
      <c r="AY118" s="176"/>
    </row>
    <row r="119" spans="1:105" ht="7.5" customHeight="1">
      <c r="A119" s="175"/>
      <c r="G119" s="741" t="s">
        <v>103</v>
      </c>
      <c r="H119" s="742"/>
      <c r="I119" s="742"/>
      <c r="J119" s="742"/>
      <c r="K119" s="742"/>
      <c r="L119" s="742"/>
      <c r="M119" s="742"/>
      <c r="N119" s="742"/>
      <c r="O119" s="742"/>
      <c r="P119" s="742"/>
      <c r="Q119" s="742"/>
      <c r="R119" s="743"/>
      <c r="X119" s="741" t="s">
        <v>108</v>
      </c>
      <c r="Y119" s="742"/>
      <c r="Z119" s="742"/>
      <c r="AA119" s="742"/>
      <c r="AB119" s="742"/>
      <c r="AC119" s="742"/>
      <c r="AD119" s="742"/>
      <c r="AE119" s="742"/>
      <c r="AF119" s="742"/>
      <c r="AG119" s="742"/>
      <c r="AH119" s="742"/>
      <c r="AI119" s="743"/>
      <c r="AM119" s="714"/>
      <c r="AN119" s="715"/>
      <c r="AY119" s="176"/>
    </row>
    <row r="120" spans="1:105" ht="7.5" customHeight="1">
      <c r="A120" s="175"/>
      <c r="G120" s="741"/>
      <c r="H120" s="742"/>
      <c r="I120" s="742"/>
      <c r="J120" s="742"/>
      <c r="K120" s="742"/>
      <c r="L120" s="742"/>
      <c r="M120" s="742"/>
      <c r="N120" s="742"/>
      <c r="O120" s="742"/>
      <c r="P120" s="742"/>
      <c r="Q120" s="742"/>
      <c r="R120" s="743"/>
      <c r="X120" s="741"/>
      <c r="Y120" s="742"/>
      <c r="Z120" s="742"/>
      <c r="AA120" s="742"/>
      <c r="AB120" s="742"/>
      <c r="AC120" s="742"/>
      <c r="AD120" s="742"/>
      <c r="AE120" s="742"/>
      <c r="AF120" s="742"/>
      <c r="AG120" s="742"/>
      <c r="AH120" s="742"/>
      <c r="AI120" s="743"/>
      <c r="AM120" s="708">
        <v>4</v>
      </c>
      <c r="AN120" s="709"/>
      <c r="AY120" s="176"/>
    </row>
    <row r="121" spans="1:105" ht="7.5" customHeight="1">
      <c r="A121" s="175"/>
      <c r="G121" s="741"/>
      <c r="H121" s="742"/>
      <c r="I121" s="742"/>
      <c r="J121" s="742"/>
      <c r="K121" s="742"/>
      <c r="L121" s="742"/>
      <c r="M121" s="742"/>
      <c r="N121" s="742"/>
      <c r="O121" s="742"/>
      <c r="P121" s="742"/>
      <c r="Q121" s="742"/>
      <c r="R121" s="743"/>
      <c r="X121" s="741" t="s">
        <v>109</v>
      </c>
      <c r="Y121" s="742"/>
      <c r="Z121" s="742"/>
      <c r="AA121" s="742"/>
      <c r="AB121" s="742"/>
      <c r="AC121" s="742"/>
      <c r="AD121" s="742"/>
      <c r="AE121" s="742"/>
      <c r="AF121" s="742"/>
      <c r="AG121" s="742"/>
      <c r="AH121" s="742"/>
      <c r="AI121" s="743"/>
      <c r="AM121" s="710"/>
      <c r="AN121" s="711"/>
      <c r="AY121" s="176"/>
    </row>
    <row r="122" spans="1:105" ht="7.5" customHeight="1">
      <c r="A122" s="175"/>
      <c r="G122" s="744"/>
      <c r="H122" s="745"/>
      <c r="I122" s="745"/>
      <c r="J122" s="745"/>
      <c r="K122" s="745"/>
      <c r="L122" s="745"/>
      <c r="M122" s="745"/>
      <c r="N122" s="745"/>
      <c r="O122" s="745"/>
      <c r="P122" s="745"/>
      <c r="Q122" s="745"/>
      <c r="R122" s="746"/>
      <c r="X122" s="744"/>
      <c r="Y122" s="745"/>
      <c r="Z122" s="745"/>
      <c r="AA122" s="745"/>
      <c r="AB122" s="745"/>
      <c r="AC122" s="745"/>
      <c r="AD122" s="745"/>
      <c r="AE122" s="745"/>
      <c r="AF122" s="745"/>
      <c r="AG122" s="745"/>
      <c r="AH122" s="745"/>
      <c r="AI122" s="746"/>
      <c r="AY122" s="176"/>
    </row>
    <row r="123" spans="1:105" ht="7.5" customHeight="1">
      <c r="A123" s="175"/>
      <c r="AY123" s="176"/>
    </row>
    <row r="124" spans="1:105" ht="7.5" customHeight="1">
      <c r="A124" s="175"/>
      <c r="AY124" s="176"/>
    </row>
    <row r="125" spans="1:105" ht="7.5" customHeight="1">
      <c r="A125" s="175"/>
      <c r="AY125" s="176"/>
    </row>
    <row r="126" spans="1:105" ht="7.5" customHeight="1" thickBot="1">
      <c r="A126" s="177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8"/>
    </row>
    <row r="127" spans="1:105" ht="7.5" customHeight="1">
      <c r="A127" s="173"/>
      <c r="B127" s="170"/>
      <c r="C127" s="170"/>
      <c r="D127" s="170"/>
      <c r="E127" s="170"/>
      <c r="F127" s="170"/>
      <c r="G127" s="170"/>
      <c r="H127" s="170"/>
      <c r="I127" s="170"/>
      <c r="J127" s="170"/>
      <c r="K127" s="170"/>
      <c r="L127" s="170"/>
      <c r="M127" s="170"/>
      <c r="N127" s="170"/>
      <c r="O127" s="170"/>
      <c r="P127" s="170"/>
      <c r="Q127" s="170"/>
      <c r="R127" s="170"/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/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  <c r="AX127" s="170"/>
      <c r="AY127" s="174"/>
    </row>
    <row r="128" spans="1:105" ht="7.5" customHeight="1">
      <c r="A128" s="175"/>
      <c r="AY128" s="176"/>
    </row>
    <row r="129" spans="1:51" ht="7.5" customHeight="1">
      <c r="A129" s="175"/>
      <c r="C129" s="747" t="s">
        <v>95</v>
      </c>
      <c r="D129" s="748"/>
      <c r="E129" s="751" t="s">
        <v>96</v>
      </c>
      <c r="F129" s="752"/>
      <c r="G129" s="752"/>
      <c r="H129" s="752"/>
      <c r="I129" s="752"/>
      <c r="J129" s="752"/>
      <c r="K129" s="752"/>
      <c r="L129" s="752"/>
      <c r="M129" s="752"/>
      <c r="N129" s="753"/>
      <c r="V129" s="747" t="s">
        <v>95</v>
      </c>
      <c r="W129" s="748"/>
      <c r="X129" s="751" t="s">
        <v>96</v>
      </c>
      <c r="Y129" s="752"/>
      <c r="Z129" s="752"/>
      <c r="AA129" s="752"/>
      <c r="AB129" s="752"/>
      <c r="AC129" s="752"/>
      <c r="AD129" s="752"/>
      <c r="AE129" s="752"/>
      <c r="AF129" s="752"/>
      <c r="AG129" s="753"/>
      <c r="AY129" s="176"/>
    </row>
    <row r="130" spans="1:51" ht="7.5" customHeight="1">
      <c r="A130" s="175"/>
      <c r="C130" s="749"/>
      <c r="D130" s="750"/>
      <c r="E130" s="754"/>
      <c r="F130" s="755"/>
      <c r="G130" s="755"/>
      <c r="H130" s="755"/>
      <c r="I130" s="755"/>
      <c r="J130" s="755"/>
      <c r="K130" s="755"/>
      <c r="L130" s="755"/>
      <c r="M130" s="755"/>
      <c r="N130" s="756"/>
      <c r="V130" s="749"/>
      <c r="W130" s="750"/>
      <c r="X130" s="754"/>
      <c r="Y130" s="755"/>
      <c r="Z130" s="755"/>
      <c r="AA130" s="755"/>
      <c r="AB130" s="755"/>
      <c r="AC130" s="755"/>
      <c r="AD130" s="755"/>
      <c r="AE130" s="755"/>
      <c r="AF130" s="755"/>
      <c r="AG130" s="756"/>
      <c r="AY130" s="176"/>
    </row>
    <row r="131" spans="1:51" ht="7.5" customHeight="1">
      <c r="A131" s="175"/>
      <c r="C131" s="708">
        <v>14</v>
      </c>
      <c r="D131" s="726"/>
      <c r="E131" s="728" t="e">
        <f>VLOOKUP(C131,テーブル一覧!$B$6:$AA$32,8,FALSE)&amp;"("&amp;VLOOKUP(C131,テーブル一覧!$B$6:$AA$32,16,FALSE)&amp;")"</f>
        <v>#N/A</v>
      </c>
      <c r="F131" s="728"/>
      <c r="G131" s="728"/>
      <c r="H131" s="728"/>
      <c r="I131" s="728"/>
      <c r="J131" s="728"/>
      <c r="K131" s="728"/>
      <c r="L131" s="728"/>
      <c r="M131" s="728"/>
      <c r="N131" s="729"/>
      <c r="V131" s="708">
        <v>15</v>
      </c>
      <c r="W131" s="726"/>
      <c r="X131" s="728" t="e">
        <f>VLOOKUP(V131,テーブル一覧!$B$6:$AA$32,8,FALSE)&amp;"("&amp;VLOOKUP(V131,テーブル一覧!$B$6:$AA$32,16,FALSE)&amp;")"</f>
        <v>#N/A</v>
      </c>
      <c r="Y131" s="728"/>
      <c r="Z131" s="728"/>
      <c r="AA131" s="728"/>
      <c r="AB131" s="728"/>
      <c r="AC131" s="728"/>
      <c r="AD131" s="728"/>
      <c r="AE131" s="728"/>
      <c r="AF131" s="728"/>
      <c r="AG131" s="729"/>
      <c r="AY131" s="176"/>
    </row>
    <row r="132" spans="1:51" ht="7.5" customHeight="1">
      <c r="A132" s="175"/>
      <c r="C132" s="710"/>
      <c r="D132" s="727"/>
      <c r="E132" s="730"/>
      <c r="F132" s="730"/>
      <c r="G132" s="730"/>
      <c r="H132" s="730"/>
      <c r="I132" s="730"/>
      <c r="J132" s="730"/>
      <c r="K132" s="730"/>
      <c r="L132" s="730"/>
      <c r="M132" s="730"/>
      <c r="N132" s="731"/>
      <c r="V132" s="710"/>
      <c r="W132" s="727"/>
      <c r="X132" s="730"/>
      <c r="Y132" s="730"/>
      <c r="Z132" s="730"/>
      <c r="AA132" s="730"/>
      <c r="AB132" s="730"/>
      <c r="AC132" s="730"/>
      <c r="AD132" s="730"/>
      <c r="AE132" s="730"/>
      <c r="AF132" s="730"/>
      <c r="AG132" s="731"/>
      <c r="AY132" s="176"/>
    </row>
    <row r="133" spans="1:51" ht="7.5" customHeight="1">
      <c r="A133" s="175"/>
      <c r="C133" s="732" t="s">
        <v>131</v>
      </c>
      <c r="D133" s="733"/>
      <c r="E133" s="733"/>
      <c r="F133" s="733"/>
      <c r="G133" s="733"/>
      <c r="H133" s="733"/>
      <c r="I133" s="733"/>
      <c r="J133" s="733"/>
      <c r="K133" s="733"/>
      <c r="L133" s="733"/>
      <c r="M133" s="733"/>
      <c r="N133" s="734"/>
      <c r="V133" s="732" t="s">
        <v>132</v>
      </c>
      <c r="W133" s="733"/>
      <c r="X133" s="733"/>
      <c r="Y133" s="733"/>
      <c r="Z133" s="733"/>
      <c r="AA133" s="733"/>
      <c r="AB133" s="733"/>
      <c r="AC133" s="733"/>
      <c r="AD133" s="733"/>
      <c r="AE133" s="733"/>
      <c r="AF133" s="733"/>
      <c r="AG133" s="734"/>
      <c r="AY133" s="176"/>
    </row>
    <row r="134" spans="1:51" ht="7.5" customHeight="1">
      <c r="A134" s="175"/>
      <c r="C134" s="735"/>
      <c r="D134" s="736"/>
      <c r="E134" s="736"/>
      <c r="F134" s="736"/>
      <c r="G134" s="736"/>
      <c r="H134" s="736"/>
      <c r="I134" s="736"/>
      <c r="J134" s="736"/>
      <c r="K134" s="736"/>
      <c r="L134" s="736"/>
      <c r="M134" s="736"/>
      <c r="N134" s="737"/>
      <c r="V134" s="735"/>
      <c r="W134" s="736"/>
      <c r="X134" s="736"/>
      <c r="Y134" s="736"/>
      <c r="Z134" s="736"/>
      <c r="AA134" s="736"/>
      <c r="AB134" s="736"/>
      <c r="AC134" s="736"/>
      <c r="AD134" s="736"/>
      <c r="AE134" s="736"/>
      <c r="AF134" s="736"/>
      <c r="AG134" s="737"/>
      <c r="AY134" s="176"/>
    </row>
    <row r="135" spans="1:51" ht="7.5" customHeight="1">
      <c r="A135" s="175"/>
      <c r="C135" s="741" t="s">
        <v>107</v>
      </c>
      <c r="D135" s="742"/>
      <c r="E135" s="742"/>
      <c r="F135" s="742"/>
      <c r="G135" s="742"/>
      <c r="H135" s="742"/>
      <c r="I135" s="742"/>
      <c r="J135" s="742"/>
      <c r="K135" s="742"/>
      <c r="L135" s="742"/>
      <c r="M135" s="742"/>
      <c r="N135" s="743"/>
      <c r="V135" s="741" t="s">
        <v>107</v>
      </c>
      <c r="W135" s="742"/>
      <c r="X135" s="742"/>
      <c r="Y135" s="742"/>
      <c r="Z135" s="742"/>
      <c r="AA135" s="742"/>
      <c r="AB135" s="742"/>
      <c r="AC135" s="742"/>
      <c r="AD135" s="742"/>
      <c r="AE135" s="742"/>
      <c r="AF135" s="742"/>
      <c r="AG135" s="743"/>
      <c r="AY135" s="176"/>
    </row>
    <row r="136" spans="1:51" ht="7.5" customHeight="1">
      <c r="A136" s="175"/>
      <c r="C136" s="741"/>
      <c r="D136" s="742"/>
      <c r="E136" s="742"/>
      <c r="F136" s="742"/>
      <c r="G136" s="742"/>
      <c r="H136" s="742"/>
      <c r="I136" s="742"/>
      <c r="J136" s="742"/>
      <c r="K136" s="742"/>
      <c r="L136" s="742"/>
      <c r="M136" s="742"/>
      <c r="N136" s="743"/>
      <c r="R136" s="712" t="s">
        <v>95</v>
      </c>
      <c r="S136" s="713"/>
      <c r="V136" s="741"/>
      <c r="W136" s="742"/>
      <c r="X136" s="742"/>
      <c r="Y136" s="742"/>
      <c r="Z136" s="742"/>
      <c r="AA136" s="742"/>
      <c r="AB136" s="742"/>
      <c r="AC136" s="742"/>
      <c r="AD136" s="742"/>
      <c r="AE136" s="742"/>
      <c r="AF136" s="742"/>
      <c r="AG136" s="743"/>
      <c r="AK136" s="712" t="s">
        <v>95</v>
      </c>
      <c r="AL136" s="713"/>
      <c r="AY136" s="176"/>
    </row>
    <row r="137" spans="1:51" ht="7.5" customHeight="1">
      <c r="A137" s="175"/>
      <c r="C137" s="741" t="s">
        <v>108</v>
      </c>
      <c r="D137" s="742"/>
      <c r="E137" s="742"/>
      <c r="F137" s="742"/>
      <c r="G137" s="742"/>
      <c r="H137" s="742"/>
      <c r="I137" s="742"/>
      <c r="J137" s="742"/>
      <c r="K137" s="742"/>
      <c r="L137" s="742"/>
      <c r="M137" s="742"/>
      <c r="N137" s="743"/>
      <c r="R137" s="714"/>
      <c r="S137" s="715"/>
      <c r="V137" s="741" t="s">
        <v>108</v>
      </c>
      <c r="W137" s="742"/>
      <c r="X137" s="742"/>
      <c r="Y137" s="742"/>
      <c r="Z137" s="742"/>
      <c r="AA137" s="742"/>
      <c r="AB137" s="742"/>
      <c r="AC137" s="742"/>
      <c r="AD137" s="742"/>
      <c r="AE137" s="742"/>
      <c r="AF137" s="742"/>
      <c r="AG137" s="743"/>
      <c r="AK137" s="714"/>
      <c r="AL137" s="715"/>
      <c r="AY137" s="176"/>
    </row>
    <row r="138" spans="1:51" ht="7.5" customHeight="1">
      <c r="A138" s="175"/>
      <c r="C138" s="741"/>
      <c r="D138" s="742"/>
      <c r="E138" s="742"/>
      <c r="F138" s="742"/>
      <c r="G138" s="742"/>
      <c r="H138" s="742"/>
      <c r="I138" s="742"/>
      <c r="J138" s="742"/>
      <c r="K138" s="742"/>
      <c r="L138" s="742"/>
      <c r="M138" s="742"/>
      <c r="N138" s="743"/>
      <c r="R138" s="708">
        <v>4</v>
      </c>
      <c r="S138" s="709"/>
      <c r="V138" s="741"/>
      <c r="W138" s="742"/>
      <c r="X138" s="742"/>
      <c r="Y138" s="742"/>
      <c r="Z138" s="742"/>
      <c r="AA138" s="742"/>
      <c r="AB138" s="742"/>
      <c r="AC138" s="742"/>
      <c r="AD138" s="742"/>
      <c r="AE138" s="742"/>
      <c r="AF138" s="742"/>
      <c r="AG138" s="743"/>
      <c r="AK138" s="708">
        <v>4</v>
      </c>
      <c r="AL138" s="709"/>
      <c r="AY138" s="176"/>
    </row>
    <row r="139" spans="1:51" ht="7.5" customHeight="1">
      <c r="A139" s="175"/>
      <c r="C139" s="741" t="s">
        <v>109</v>
      </c>
      <c r="D139" s="742"/>
      <c r="E139" s="742"/>
      <c r="F139" s="742"/>
      <c r="G139" s="742"/>
      <c r="H139" s="742"/>
      <c r="I139" s="742"/>
      <c r="J139" s="742"/>
      <c r="K139" s="742"/>
      <c r="L139" s="742"/>
      <c r="M139" s="742"/>
      <c r="N139" s="743"/>
      <c r="R139" s="710"/>
      <c r="S139" s="711"/>
      <c r="V139" s="741" t="s">
        <v>109</v>
      </c>
      <c r="W139" s="742"/>
      <c r="X139" s="742"/>
      <c r="Y139" s="742"/>
      <c r="Z139" s="742"/>
      <c r="AA139" s="742"/>
      <c r="AB139" s="742"/>
      <c r="AC139" s="742"/>
      <c r="AD139" s="742"/>
      <c r="AE139" s="742"/>
      <c r="AF139" s="742"/>
      <c r="AG139" s="743"/>
      <c r="AK139" s="710"/>
      <c r="AL139" s="711"/>
      <c r="AY139" s="176"/>
    </row>
    <row r="140" spans="1:51" ht="7.5" customHeight="1">
      <c r="A140" s="175"/>
      <c r="C140" s="744"/>
      <c r="D140" s="745"/>
      <c r="E140" s="745"/>
      <c r="F140" s="745"/>
      <c r="G140" s="745"/>
      <c r="H140" s="745"/>
      <c r="I140" s="745"/>
      <c r="J140" s="745"/>
      <c r="K140" s="745"/>
      <c r="L140" s="745"/>
      <c r="M140" s="745"/>
      <c r="N140" s="746"/>
      <c r="V140" s="744"/>
      <c r="W140" s="745"/>
      <c r="X140" s="745"/>
      <c r="Y140" s="745"/>
      <c r="Z140" s="745"/>
      <c r="AA140" s="745"/>
      <c r="AB140" s="745"/>
      <c r="AC140" s="745"/>
      <c r="AD140" s="745"/>
      <c r="AE140" s="745"/>
      <c r="AF140" s="745"/>
      <c r="AG140" s="746"/>
      <c r="AY140" s="176"/>
    </row>
    <row r="141" spans="1:51" ht="7.5" customHeight="1">
      <c r="A141" s="175"/>
      <c r="AY141" s="176"/>
    </row>
    <row r="142" spans="1:51" ht="7.5" customHeight="1">
      <c r="A142" s="175"/>
      <c r="AY142" s="176"/>
    </row>
    <row r="143" spans="1:51" ht="7.5" customHeight="1">
      <c r="A143" s="175"/>
      <c r="C143" s="747" t="s">
        <v>95</v>
      </c>
      <c r="D143" s="748"/>
      <c r="E143" s="751" t="s">
        <v>96</v>
      </c>
      <c r="F143" s="752"/>
      <c r="G143" s="752"/>
      <c r="H143" s="752"/>
      <c r="I143" s="752"/>
      <c r="J143" s="752"/>
      <c r="K143" s="752"/>
      <c r="L143" s="752"/>
      <c r="M143" s="752"/>
      <c r="N143" s="753"/>
      <c r="AY143" s="176"/>
    </row>
    <row r="144" spans="1:51" ht="7.5" customHeight="1">
      <c r="A144" s="175"/>
      <c r="C144" s="749"/>
      <c r="D144" s="750"/>
      <c r="E144" s="754"/>
      <c r="F144" s="755"/>
      <c r="G144" s="755"/>
      <c r="H144" s="755"/>
      <c r="I144" s="755"/>
      <c r="J144" s="755"/>
      <c r="K144" s="755"/>
      <c r="L144" s="755"/>
      <c r="M144" s="755"/>
      <c r="N144" s="756"/>
      <c r="AY144" s="176"/>
    </row>
    <row r="145" spans="1:51" ht="7.5" customHeight="1">
      <c r="A145" s="175"/>
      <c r="C145" s="708">
        <v>25</v>
      </c>
      <c r="D145" s="726"/>
      <c r="E145" s="728" t="e">
        <f>VLOOKUP(C145,テーブル一覧!$B$6:$AA$32,8,FALSE)&amp;"("&amp;VLOOKUP(C145,テーブル一覧!$B$6:$AA$32,16,FALSE)&amp;")"</f>
        <v>#N/A</v>
      </c>
      <c r="F145" s="728"/>
      <c r="G145" s="728"/>
      <c r="H145" s="728"/>
      <c r="I145" s="728"/>
      <c r="J145" s="728"/>
      <c r="K145" s="728"/>
      <c r="L145" s="728"/>
      <c r="M145" s="728"/>
      <c r="N145" s="729"/>
      <c r="AY145" s="176"/>
    </row>
    <row r="146" spans="1:51" ht="7.5" customHeight="1">
      <c r="A146" s="175"/>
      <c r="C146" s="710"/>
      <c r="D146" s="727"/>
      <c r="E146" s="730"/>
      <c r="F146" s="730"/>
      <c r="G146" s="730"/>
      <c r="H146" s="730"/>
      <c r="I146" s="730"/>
      <c r="J146" s="730"/>
      <c r="K146" s="730"/>
      <c r="L146" s="730"/>
      <c r="M146" s="730"/>
      <c r="N146" s="731"/>
      <c r="AY146" s="176"/>
    </row>
    <row r="147" spans="1:51" ht="7.5" customHeight="1">
      <c r="A147" s="175"/>
      <c r="C147" s="732" t="s">
        <v>159</v>
      </c>
      <c r="D147" s="733"/>
      <c r="E147" s="733"/>
      <c r="F147" s="733"/>
      <c r="G147" s="733"/>
      <c r="H147" s="733"/>
      <c r="I147" s="733"/>
      <c r="J147" s="733"/>
      <c r="K147" s="733"/>
      <c r="L147" s="733"/>
      <c r="M147" s="733"/>
      <c r="N147" s="734"/>
      <c r="AY147" s="176"/>
    </row>
    <row r="148" spans="1:51" ht="7.5" customHeight="1">
      <c r="A148" s="175"/>
      <c r="C148" s="735"/>
      <c r="D148" s="736"/>
      <c r="E148" s="736"/>
      <c r="F148" s="736"/>
      <c r="G148" s="736"/>
      <c r="H148" s="736"/>
      <c r="I148" s="736"/>
      <c r="J148" s="736"/>
      <c r="K148" s="736"/>
      <c r="L148" s="736"/>
      <c r="M148" s="736"/>
      <c r="N148" s="737"/>
      <c r="AY148" s="176"/>
    </row>
    <row r="149" spans="1:51" ht="7.5" customHeight="1">
      <c r="A149" s="175"/>
      <c r="C149" s="741" t="s">
        <v>160</v>
      </c>
      <c r="D149" s="742"/>
      <c r="E149" s="742"/>
      <c r="F149" s="742"/>
      <c r="G149" s="742"/>
      <c r="H149" s="742"/>
      <c r="I149" s="742"/>
      <c r="J149" s="742"/>
      <c r="K149" s="742"/>
      <c r="L149" s="742"/>
      <c r="M149" s="742"/>
      <c r="N149" s="743"/>
      <c r="Q149" s="712" t="s">
        <v>95</v>
      </c>
      <c r="R149" s="713"/>
      <c r="AY149" s="176"/>
    </row>
    <row r="150" spans="1:51" ht="7.5" customHeight="1">
      <c r="A150" s="175"/>
      <c r="C150" s="741"/>
      <c r="D150" s="742"/>
      <c r="E150" s="742"/>
      <c r="F150" s="742"/>
      <c r="G150" s="742"/>
      <c r="H150" s="742"/>
      <c r="I150" s="742"/>
      <c r="J150" s="742"/>
      <c r="K150" s="742"/>
      <c r="L150" s="742"/>
      <c r="M150" s="742"/>
      <c r="N150" s="743"/>
      <c r="Q150" s="714"/>
      <c r="R150" s="715"/>
      <c r="AY150" s="176"/>
    </row>
    <row r="151" spans="1:51" ht="7.5" customHeight="1">
      <c r="A151" s="175"/>
      <c r="C151" s="741" t="s">
        <v>108</v>
      </c>
      <c r="D151" s="742"/>
      <c r="E151" s="742"/>
      <c r="F151" s="742"/>
      <c r="G151" s="742"/>
      <c r="H151" s="742"/>
      <c r="I151" s="742"/>
      <c r="J151" s="742"/>
      <c r="K151" s="742"/>
      <c r="L151" s="742"/>
      <c r="M151" s="742"/>
      <c r="N151" s="743"/>
      <c r="Q151" s="708">
        <v>4</v>
      </c>
      <c r="R151" s="709"/>
      <c r="AY151" s="176"/>
    </row>
    <row r="152" spans="1:51" ht="7.5" customHeight="1">
      <c r="A152" s="175"/>
      <c r="C152" s="744"/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6"/>
      <c r="Q152" s="710"/>
      <c r="R152" s="711"/>
      <c r="AY152" s="176"/>
    </row>
    <row r="153" spans="1:51" ht="7.5" customHeight="1">
      <c r="A153" s="175"/>
      <c r="AY153" s="176"/>
    </row>
    <row r="154" spans="1:51" ht="7.5" customHeight="1">
      <c r="A154" s="175"/>
      <c r="AY154" s="176"/>
    </row>
    <row r="155" spans="1:51" ht="7.5" customHeight="1">
      <c r="A155" s="175"/>
      <c r="AY155" s="176"/>
    </row>
    <row r="156" spans="1:51" ht="7.5" customHeight="1">
      <c r="A156" s="175"/>
      <c r="AY156" s="176"/>
    </row>
    <row r="157" spans="1:51" ht="7.5" customHeight="1">
      <c r="A157" s="175"/>
      <c r="AY157" s="176"/>
    </row>
    <row r="158" spans="1:51" ht="7.5" customHeight="1">
      <c r="A158" s="175"/>
      <c r="AY158" s="176"/>
    </row>
    <row r="159" spans="1:51" ht="7.5" customHeight="1">
      <c r="A159" s="175"/>
      <c r="G159" s="747" t="s">
        <v>95</v>
      </c>
      <c r="H159" s="748"/>
      <c r="I159" s="751" t="s">
        <v>96</v>
      </c>
      <c r="J159" s="752"/>
      <c r="K159" s="752"/>
      <c r="L159" s="752"/>
      <c r="M159" s="752"/>
      <c r="N159" s="752"/>
      <c r="O159" s="752"/>
      <c r="P159" s="752"/>
      <c r="Q159" s="752"/>
      <c r="R159" s="753"/>
      <c r="AB159" s="747" t="s">
        <v>95</v>
      </c>
      <c r="AC159" s="748"/>
      <c r="AD159" s="751" t="s">
        <v>96</v>
      </c>
      <c r="AE159" s="752"/>
      <c r="AF159" s="752"/>
      <c r="AG159" s="752"/>
      <c r="AH159" s="752"/>
      <c r="AI159" s="752"/>
      <c r="AJ159" s="752"/>
      <c r="AK159" s="752"/>
      <c r="AL159" s="752"/>
      <c r="AM159" s="753"/>
      <c r="AY159" s="176"/>
    </row>
    <row r="160" spans="1:51" ht="7.5" customHeight="1">
      <c r="A160" s="175"/>
      <c r="G160" s="749"/>
      <c r="H160" s="750"/>
      <c r="I160" s="754"/>
      <c r="J160" s="755"/>
      <c r="K160" s="755"/>
      <c r="L160" s="755"/>
      <c r="M160" s="755"/>
      <c r="N160" s="755"/>
      <c r="O160" s="755"/>
      <c r="P160" s="755"/>
      <c r="Q160" s="755"/>
      <c r="R160" s="756"/>
      <c r="AB160" s="749"/>
      <c r="AC160" s="750"/>
      <c r="AD160" s="754"/>
      <c r="AE160" s="755"/>
      <c r="AF160" s="755"/>
      <c r="AG160" s="755"/>
      <c r="AH160" s="755"/>
      <c r="AI160" s="755"/>
      <c r="AJ160" s="755"/>
      <c r="AK160" s="755"/>
      <c r="AL160" s="755"/>
      <c r="AM160" s="756"/>
      <c r="AY160" s="176"/>
    </row>
    <row r="161" spans="1:51" ht="7.5" customHeight="1">
      <c r="A161" s="175"/>
      <c r="G161" s="708">
        <v>5</v>
      </c>
      <c r="H161" s="726"/>
      <c r="I161" s="728" t="e">
        <f>VLOOKUP(G161,テーブル一覧!$B$6:$AA$32,8,FALSE)&amp;"("&amp;VLOOKUP(G161,テーブル一覧!$B$6:$AA$32,16,FALSE)&amp;")"</f>
        <v>#N/A</v>
      </c>
      <c r="J161" s="728"/>
      <c r="K161" s="728"/>
      <c r="L161" s="728"/>
      <c r="M161" s="728"/>
      <c r="N161" s="728"/>
      <c r="O161" s="728"/>
      <c r="P161" s="728"/>
      <c r="Q161" s="728"/>
      <c r="R161" s="729"/>
      <c r="U161" s="712" t="s">
        <v>95</v>
      </c>
      <c r="V161" s="713"/>
      <c r="AB161" s="708">
        <v>18</v>
      </c>
      <c r="AC161" s="726"/>
      <c r="AD161" s="728" t="e">
        <f>VLOOKUP(AB161,テーブル一覧!$B$6:$AA$32,8,FALSE)&amp;"("&amp;VLOOKUP(AB161,テーブル一覧!$B$6:$AA$32,16,FALSE)&amp;")"</f>
        <v>#N/A</v>
      </c>
      <c r="AE161" s="728"/>
      <c r="AF161" s="728"/>
      <c r="AG161" s="728"/>
      <c r="AH161" s="728"/>
      <c r="AI161" s="728"/>
      <c r="AJ161" s="728"/>
      <c r="AK161" s="728"/>
      <c r="AL161" s="728"/>
      <c r="AM161" s="729"/>
      <c r="AY161" s="176"/>
    </row>
    <row r="162" spans="1:51" ht="7.5" customHeight="1">
      <c r="A162" s="175"/>
      <c r="G162" s="710"/>
      <c r="H162" s="727"/>
      <c r="I162" s="730"/>
      <c r="J162" s="730"/>
      <c r="K162" s="730"/>
      <c r="L162" s="730"/>
      <c r="M162" s="730"/>
      <c r="N162" s="730"/>
      <c r="O162" s="730"/>
      <c r="P162" s="730"/>
      <c r="Q162" s="730"/>
      <c r="R162" s="731"/>
      <c r="U162" s="714"/>
      <c r="V162" s="715"/>
      <c r="AB162" s="710"/>
      <c r="AC162" s="727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1"/>
      <c r="AY162" s="176"/>
    </row>
    <row r="163" spans="1:51" ht="7.5" customHeight="1">
      <c r="A163" s="175"/>
      <c r="G163" s="773" t="e">
        <f>#REF!</f>
        <v>#REF!</v>
      </c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5"/>
      <c r="U163" s="708">
        <v>4</v>
      </c>
      <c r="V163" s="709"/>
      <c r="AB163" s="732" t="s">
        <v>133</v>
      </c>
      <c r="AC163" s="733"/>
      <c r="AD163" s="733"/>
      <c r="AE163" s="733"/>
      <c r="AF163" s="733"/>
      <c r="AG163" s="733"/>
      <c r="AH163" s="733"/>
      <c r="AI163" s="733"/>
      <c r="AJ163" s="733"/>
      <c r="AK163" s="733"/>
      <c r="AL163" s="733"/>
      <c r="AM163" s="734"/>
      <c r="AY163" s="176"/>
    </row>
    <row r="164" spans="1:51" ht="7.5" customHeight="1">
      <c r="A164" s="175"/>
      <c r="G164" s="776"/>
      <c r="H164" s="777"/>
      <c r="I164" s="777"/>
      <c r="J164" s="777"/>
      <c r="K164" s="777"/>
      <c r="L164" s="777"/>
      <c r="M164" s="777"/>
      <c r="N164" s="777"/>
      <c r="O164" s="777"/>
      <c r="P164" s="777"/>
      <c r="Q164" s="777"/>
      <c r="R164" s="778"/>
      <c r="U164" s="710"/>
      <c r="V164" s="711"/>
      <c r="AB164" s="735"/>
      <c r="AC164" s="736"/>
      <c r="AD164" s="736"/>
      <c r="AE164" s="736"/>
      <c r="AF164" s="736"/>
      <c r="AG164" s="736"/>
      <c r="AH164" s="736"/>
      <c r="AI164" s="736"/>
      <c r="AJ164" s="736"/>
      <c r="AK164" s="736"/>
      <c r="AL164" s="736"/>
      <c r="AM164" s="737"/>
      <c r="AY164" s="176"/>
    </row>
    <row r="165" spans="1:51" ht="7.5" customHeight="1">
      <c r="A165" s="175"/>
      <c r="G165" s="768" t="s">
        <v>161</v>
      </c>
      <c r="H165" s="769"/>
      <c r="I165" s="769"/>
      <c r="J165" s="769"/>
      <c r="K165" s="769"/>
      <c r="L165" s="769"/>
      <c r="M165" s="769"/>
      <c r="N165" s="769"/>
      <c r="O165" s="769"/>
      <c r="P165" s="769"/>
      <c r="Q165" s="769"/>
      <c r="R165" s="770"/>
      <c r="X165" s="747" t="s">
        <v>95</v>
      </c>
      <c r="Y165" s="771"/>
      <c r="AB165" s="741" t="s">
        <v>107</v>
      </c>
      <c r="AC165" s="742"/>
      <c r="AD165" s="742"/>
      <c r="AE165" s="742"/>
      <c r="AF165" s="742"/>
      <c r="AG165" s="742"/>
      <c r="AH165" s="742"/>
      <c r="AI165" s="742"/>
      <c r="AJ165" s="742"/>
      <c r="AK165" s="742"/>
      <c r="AL165" s="742"/>
      <c r="AM165" s="743"/>
      <c r="AY165" s="176"/>
    </row>
    <row r="166" spans="1:51" ht="7.5" customHeight="1">
      <c r="A166" s="175"/>
      <c r="G166" s="741"/>
      <c r="H166" s="742"/>
      <c r="I166" s="742"/>
      <c r="J166" s="742"/>
      <c r="K166" s="742"/>
      <c r="L166" s="742"/>
      <c r="M166" s="742"/>
      <c r="N166" s="742"/>
      <c r="O166" s="742"/>
      <c r="P166" s="742"/>
      <c r="Q166" s="742"/>
      <c r="R166" s="743"/>
      <c r="X166" s="749"/>
      <c r="Y166" s="772"/>
      <c r="AB166" s="741"/>
      <c r="AC166" s="742"/>
      <c r="AD166" s="742"/>
      <c r="AE166" s="742"/>
      <c r="AF166" s="742"/>
      <c r="AG166" s="742"/>
      <c r="AH166" s="742"/>
      <c r="AI166" s="742"/>
      <c r="AJ166" s="742"/>
      <c r="AK166" s="742"/>
      <c r="AL166" s="742"/>
      <c r="AM166" s="743"/>
      <c r="AQ166" s="712" t="s">
        <v>95</v>
      </c>
      <c r="AR166" s="713"/>
      <c r="AY166" s="176"/>
    </row>
    <row r="167" spans="1:51" ht="7.5" customHeight="1">
      <c r="A167" s="175"/>
      <c r="G167" s="741" t="s">
        <v>117</v>
      </c>
      <c r="H167" s="742"/>
      <c r="I167" s="742"/>
      <c r="J167" s="742"/>
      <c r="K167" s="742"/>
      <c r="L167" s="742"/>
      <c r="M167" s="742"/>
      <c r="N167" s="742"/>
      <c r="O167" s="742"/>
      <c r="P167" s="742"/>
      <c r="Q167" s="742"/>
      <c r="R167" s="743"/>
      <c r="X167" s="708">
        <v>14</v>
      </c>
      <c r="Y167" s="709"/>
      <c r="AB167" s="741" t="s">
        <v>108</v>
      </c>
      <c r="AC167" s="742"/>
      <c r="AD167" s="742"/>
      <c r="AE167" s="742"/>
      <c r="AF167" s="742"/>
      <c r="AG167" s="742"/>
      <c r="AH167" s="742"/>
      <c r="AI167" s="742"/>
      <c r="AJ167" s="742"/>
      <c r="AK167" s="742"/>
      <c r="AL167" s="742"/>
      <c r="AM167" s="743"/>
      <c r="AQ167" s="714"/>
      <c r="AR167" s="715"/>
      <c r="AY167" s="176"/>
    </row>
    <row r="168" spans="1:51" ht="7.5" customHeight="1">
      <c r="A168" s="175"/>
      <c r="G168" s="741"/>
      <c r="H168" s="742"/>
      <c r="I168" s="742"/>
      <c r="J168" s="742"/>
      <c r="K168" s="742"/>
      <c r="L168" s="742"/>
      <c r="M168" s="742"/>
      <c r="N168" s="742"/>
      <c r="O168" s="742"/>
      <c r="P168" s="742"/>
      <c r="Q168" s="742"/>
      <c r="R168" s="743"/>
      <c r="X168" s="710"/>
      <c r="Y168" s="711"/>
      <c r="AB168" s="741"/>
      <c r="AC168" s="742"/>
      <c r="AD168" s="742"/>
      <c r="AE168" s="742"/>
      <c r="AF168" s="742"/>
      <c r="AG168" s="742"/>
      <c r="AH168" s="742"/>
      <c r="AI168" s="742"/>
      <c r="AJ168" s="742"/>
      <c r="AK168" s="742"/>
      <c r="AL168" s="742"/>
      <c r="AM168" s="743"/>
      <c r="AQ168" s="708">
        <v>4</v>
      </c>
      <c r="AR168" s="709"/>
      <c r="AY168" s="176"/>
    </row>
    <row r="169" spans="1:51" ht="7.5" customHeight="1">
      <c r="A169" s="175"/>
      <c r="G169" s="741" t="s">
        <v>88</v>
      </c>
      <c r="H169" s="742"/>
      <c r="I169" s="742"/>
      <c r="J169" s="742"/>
      <c r="K169" s="742"/>
      <c r="L169" s="742"/>
      <c r="M169" s="742"/>
      <c r="N169" s="742"/>
      <c r="O169" s="742"/>
      <c r="P169" s="742"/>
      <c r="Q169" s="742"/>
      <c r="R169" s="743"/>
      <c r="AB169" s="741" t="s">
        <v>109</v>
      </c>
      <c r="AC169" s="742"/>
      <c r="AD169" s="742"/>
      <c r="AE169" s="742"/>
      <c r="AF169" s="742"/>
      <c r="AG169" s="742"/>
      <c r="AH169" s="742"/>
      <c r="AI169" s="742"/>
      <c r="AJ169" s="742"/>
      <c r="AK169" s="742"/>
      <c r="AL169" s="742"/>
      <c r="AM169" s="743"/>
      <c r="AQ169" s="710"/>
      <c r="AR169" s="711"/>
      <c r="AY169" s="176"/>
    </row>
    <row r="170" spans="1:51" ht="7.5" customHeight="1">
      <c r="A170" s="175"/>
      <c r="G170" s="741"/>
      <c r="H170" s="742"/>
      <c r="I170" s="742"/>
      <c r="J170" s="742"/>
      <c r="K170" s="742"/>
      <c r="L170" s="742"/>
      <c r="M170" s="742"/>
      <c r="N170" s="742"/>
      <c r="O170" s="742"/>
      <c r="P170" s="742"/>
      <c r="Q170" s="742"/>
      <c r="R170" s="743"/>
      <c r="AB170" s="744"/>
      <c r="AC170" s="745"/>
      <c r="AD170" s="745"/>
      <c r="AE170" s="745"/>
      <c r="AF170" s="745"/>
      <c r="AG170" s="745"/>
      <c r="AH170" s="745"/>
      <c r="AI170" s="745"/>
      <c r="AJ170" s="745"/>
      <c r="AK170" s="745"/>
      <c r="AL170" s="745"/>
      <c r="AM170" s="746"/>
      <c r="AY170" s="176"/>
    </row>
    <row r="171" spans="1:51" ht="7.5" customHeight="1">
      <c r="A171" s="175"/>
      <c r="G171" s="741" t="s">
        <v>162</v>
      </c>
      <c r="H171" s="742"/>
      <c r="I171" s="742"/>
      <c r="J171" s="742"/>
      <c r="K171" s="742"/>
      <c r="L171" s="742"/>
      <c r="M171" s="742"/>
      <c r="N171" s="742"/>
      <c r="O171" s="742"/>
      <c r="P171" s="742"/>
      <c r="Q171" s="742"/>
      <c r="R171" s="743"/>
      <c r="AY171" s="176"/>
    </row>
    <row r="172" spans="1:51" ht="7.5" customHeight="1">
      <c r="A172" s="175"/>
      <c r="G172" s="741"/>
      <c r="H172" s="742"/>
      <c r="I172" s="742"/>
      <c r="J172" s="742"/>
      <c r="K172" s="742"/>
      <c r="L172" s="742"/>
      <c r="M172" s="742"/>
      <c r="N172" s="742"/>
      <c r="O172" s="742"/>
      <c r="P172" s="742"/>
      <c r="Q172" s="742"/>
      <c r="R172" s="743"/>
      <c r="AY172" s="176"/>
    </row>
    <row r="173" spans="1:51" ht="7.5" customHeight="1">
      <c r="A173" s="175"/>
      <c r="G173" s="741" t="s">
        <v>155</v>
      </c>
      <c r="H173" s="742"/>
      <c r="I173" s="742"/>
      <c r="J173" s="742"/>
      <c r="K173" s="742"/>
      <c r="L173" s="742"/>
      <c r="M173" s="742"/>
      <c r="N173" s="742"/>
      <c r="O173" s="742"/>
      <c r="P173" s="742"/>
      <c r="Q173" s="742"/>
      <c r="R173" s="743"/>
      <c r="AB173" s="712" t="s">
        <v>95</v>
      </c>
      <c r="AC173" s="757"/>
      <c r="AD173" s="759" t="s">
        <v>96</v>
      </c>
      <c r="AE173" s="760"/>
      <c r="AF173" s="760"/>
      <c r="AG173" s="760"/>
      <c r="AH173" s="760"/>
      <c r="AI173" s="760"/>
      <c r="AJ173" s="760"/>
      <c r="AK173" s="760"/>
      <c r="AL173" s="760"/>
      <c r="AM173" s="761"/>
      <c r="AY173" s="176"/>
    </row>
    <row r="174" spans="1:51" ht="7.5" customHeight="1">
      <c r="A174" s="175"/>
      <c r="G174" s="741"/>
      <c r="H174" s="742"/>
      <c r="I174" s="742"/>
      <c r="J174" s="742"/>
      <c r="K174" s="742"/>
      <c r="L174" s="742"/>
      <c r="M174" s="742"/>
      <c r="N174" s="742"/>
      <c r="O174" s="742"/>
      <c r="P174" s="742"/>
      <c r="Q174" s="742"/>
      <c r="R174" s="743"/>
      <c r="AB174" s="714"/>
      <c r="AC174" s="758"/>
      <c r="AD174" s="762"/>
      <c r="AE174" s="763"/>
      <c r="AF174" s="763"/>
      <c r="AG174" s="763"/>
      <c r="AH174" s="763"/>
      <c r="AI174" s="763"/>
      <c r="AJ174" s="763"/>
      <c r="AK174" s="763"/>
      <c r="AL174" s="763"/>
      <c r="AM174" s="764"/>
      <c r="AY174" s="176"/>
    </row>
    <row r="175" spans="1:51" ht="7.5" customHeight="1">
      <c r="A175" s="175"/>
      <c r="G175" s="741" t="s">
        <v>107</v>
      </c>
      <c r="H175" s="742"/>
      <c r="I175" s="742"/>
      <c r="J175" s="742"/>
      <c r="K175" s="742"/>
      <c r="L175" s="742"/>
      <c r="M175" s="742"/>
      <c r="N175" s="742"/>
      <c r="O175" s="742"/>
      <c r="P175" s="742"/>
      <c r="Q175" s="742"/>
      <c r="R175" s="743"/>
      <c r="V175" s="712" t="s">
        <v>95</v>
      </c>
      <c r="W175" s="713"/>
      <c r="AB175" s="708">
        <v>9</v>
      </c>
      <c r="AC175" s="726"/>
      <c r="AD175" s="728" t="s">
        <v>154</v>
      </c>
      <c r="AE175" s="728"/>
      <c r="AF175" s="728"/>
      <c r="AG175" s="728"/>
      <c r="AH175" s="728"/>
      <c r="AI175" s="728"/>
      <c r="AJ175" s="728"/>
      <c r="AK175" s="728"/>
      <c r="AL175" s="728"/>
      <c r="AM175" s="729"/>
      <c r="AY175" s="176"/>
    </row>
    <row r="176" spans="1:51" ht="7.5" customHeight="1">
      <c r="A176" s="175"/>
      <c r="G176" s="741"/>
      <c r="H176" s="742"/>
      <c r="I176" s="742"/>
      <c r="J176" s="742"/>
      <c r="K176" s="742"/>
      <c r="L176" s="742"/>
      <c r="M176" s="742"/>
      <c r="N176" s="742"/>
      <c r="O176" s="742"/>
      <c r="P176" s="742"/>
      <c r="Q176" s="742"/>
      <c r="R176" s="743"/>
      <c r="V176" s="714"/>
      <c r="W176" s="715"/>
      <c r="AB176" s="710"/>
      <c r="AC176" s="727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1"/>
      <c r="AY176" s="176"/>
    </row>
    <row r="177" spans="1:51" ht="7.5" customHeight="1">
      <c r="A177" s="175"/>
      <c r="G177" s="741" t="s">
        <v>108</v>
      </c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3"/>
      <c r="V177" s="708">
        <v>4</v>
      </c>
      <c r="W177" s="709"/>
      <c r="AB177" s="732" t="s">
        <v>59</v>
      </c>
      <c r="AC177" s="733"/>
      <c r="AD177" s="733"/>
      <c r="AE177" s="733"/>
      <c r="AF177" s="733"/>
      <c r="AG177" s="733"/>
      <c r="AH177" s="733"/>
      <c r="AI177" s="733"/>
      <c r="AJ177" s="733"/>
      <c r="AK177" s="733"/>
      <c r="AL177" s="733"/>
      <c r="AM177" s="734"/>
      <c r="AY177" s="176"/>
    </row>
    <row r="178" spans="1:51" ht="7.5" customHeight="1">
      <c r="A178" s="175"/>
      <c r="G178" s="741"/>
      <c r="H178" s="742"/>
      <c r="I178" s="742"/>
      <c r="J178" s="742"/>
      <c r="K178" s="742"/>
      <c r="L178" s="742"/>
      <c r="M178" s="742"/>
      <c r="N178" s="742"/>
      <c r="O178" s="742"/>
      <c r="P178" s="742"/>
      <c r="Q178" s="742"/>
      <c r="R178" s="743"/>
      <c r="V178" s="710"/>
      <c r="W178" s="711"/>
      <c r="AB178" s="735"/>
      <c r="AC178" s="736"/>
      <c r="AD178" s="736"/>
      <c r="AE178" s="736"/>
      <c r="AF178" s="736"/>
      <c r="AG178" s="736"/>
      <c r="AH178" s="736"/>
      <c r="AI178" s="736"/>
      <c r="AJ178" s="736"/>
      <c r="AK178" s="736"/>
      <c r="AL178" s="736"/>
      <c r="AM178" s="737"/>
      <c r="AY178" s="176"/>
    </row>
    <row r="179" spans="1:51" ht="7.5" customHeight="1">
      <c r="A179" s="175"/>
      <c r="G179" s="741" t="s">
        <v>109</v>
      </c>
      <c r="H179" s="742"/>
      <c r="I179" s="742"/>
      <c r="J179" s="742"/>
      <c r="K179" s="742"/>
      <c r="L179" s="742"/>
      <c r="M179" s="742"/>
      <c r="N179" s="742"/>
      <c r="O179" s="742"/>
      <c r="P179" s="742"/>
      <c r="Q179" s="742"/>
      <c r="R179" s="743"/>
      <c r="AB179" s="741" t="s">
        <v>156</v>
      </c>
      <c r="AC179" s="742"/>
      <c r="AD179" s="742"/>
      <c r="AE179" s="742"/>
      <c r="AF179" s="742"/>
      <c r="AG179" s="742"/>
      <c r="AH179" s="742"/>
      <c r="AI179" s="742"/>
      <c r="AJ179" s="742"/>
      <c r="AK179" s="742"/>
      <c r="AL179" s="742"/>
      <c r="AM179" s="743"/>
      <c r="AY179" s="176"/>
    </row>
    <row r="180" spans="1:51" ht="7.5" customHeight="1">
      <c r="A180" s="175"/>
      <c r="G180" s="744"/>
      <c r="H180" s="745"/>
      <c r="I180" s="745"/>
      <c r="J180" s="745"/>
      <c r="K180" s="745"/>
      <c r="L180" s="745"/>
      <c r="M180" s="745"/>
      <c r="N180" s="745"/>
      <c r="O180" s="745"/>
      <c r="P180" s="745"/>
      <c r="Q180" s="745"/>
      <c r="R180" s="746"/>
      <c r="AB180" s="741"/>
      <c r="AC180" s="742"/>
      <c r="AD180" s="742"/>
      <c r="AE180" s="742"/>
      <c r="AF180" s="742"/>
      <c r="AG180" s="742"/>
      <c r="AH180" s="742"/>
      <c r="AI180" s="742"/>
      <c r="AJ180" s="742"/>
      <c r="AK180" s="742"/>
      <c r="AL180" s="742"/>
      <c r="AM180" s="743"/>
      <c r="AY180" s="176"/>
    </row>
    <row r="181" spans="1:51" ht="7.5" customHeight="1">
      <c r="A181" s="175"/>
      <c r="AB181" s="741" t="s">
        <v>107</v>
      </c>
      <c r="AC181" s="742"/>
      <c r="AD181" s="742"/>
      <c r="AE181" s="742"/>
      <c r="AF181" s="742"/>
      <c r="AG181" s="742"/>
      <c r="AH181" s="742"/>
      <c r="AI181" s="742"/>
      <c r="AJ181" s="742"/>
      <c r="AK181" s="742"/>
      <c r="AL181" s="742"/>
      <c r="AM181" s="743"/>
      <c r="AY181" s="176"/>
    </row>
    <row r="182" spans="1:51" ht="7.5" customHeight="1">
      <c r="A182" s="175"/>
      <c r="AB182" s="741"/>
      <c r="AC182" s="742"/>
      <c r="AD182" s="742"/>
      <c r="AE182" s="742"/>
      <c r="AF182" s="742"/>
      <c r="AG182" s="742"/>
      <c r="AH182" s="742"/>
      <c r="AI182" s="742"/>
      <c r="AJ182" s="742"/>
      <c r="AK182" s="742"/>
      <c r="AL182" s="742"/>
      <c r="AM182" s="743"/>
      <c r="AQ182" s="712" t="s">
        <v>95</v>
      </c>
      <c r="AR182" s="713"/>
      <c r="AY182" s="176"/>
    </row>
    <row r="183" spans="1:51" ht="7.5" customHeight="1">
      <c r="A183" s="175"/>
      <c r="AB183" s="741" t="s">
        <v>108</v>
      </c>
      <c r="AC183" s="742"/>
      <c r="AD183" s="742"/>
      <c r="AE183" s="742"/>
      <c r="AF183" s="742"/>
      <c r="AG183" s="742"/>
      <c r="AH183" s="742"/>
      <c r="AI183" s="742"/>
      <c r="AJ183" s="742"/>
      <c r="AK183" s="742"/>
      <c r="AL183" s="742"/>
      <c r="AM183" s="743"/>
      <c r="AQ183" s="714"/>
      <c r="AR183" s="715"/>
      <c r="AY183" s="176"/>
    </row>
    <row r="184" spans="1:51" ht="7.5" customHeight="1">
      <c r="A184" s="175"/>
      <c r="AB184" s="741"/>
      <c r="AC184" s="742"/>
      <c r="AD184" s="742"/>
      <c r="AE184" s="742"/>
      <c r="AF184" s="742"/>
      <c r="AG184" s="742"/>
      <c r="AH184" s="742"/>
      <c r="AI184" s="742"/>
      <c r="AJ184" s="742"/>
      <c r="AK184" s="742"/>
      <c r="AL184" s="742"/>
      <c r="AM184" s="743"/>
      <c r="AQ184" s="708">
        <v>4</v>
      </c>
      <c r="AR184" s="709"/>
      <c r="AY184" s="176"/>
    </row>
    <row r="185" spans="1:51" ht="7.5" customHeight="1">
      <c r="A185" s="175"/>
      <c r="AB185" s="741" t="s">
        <v>109</v>
      </c>
      <c r="AC185" s="742"/>
      <c r="AD185" s="742"/>
      <c r="AE185" s="742"/>
      <c r="AF185" s="742"/>
      <c r="AG185" s="742"/>
      <c r="AH185" s="742"/>
      <c r="AI185" s="742"/>
      <c r="AJ185" s="742"/>
      <c r="AK185" s="742"/>
      <c r="AL185" s="742"/>
      <c r="AM185" s="743"/>
      <c r="AQ185" s="710"/>
      <c r="AR185" s="711"/>
      <c r="AY185" s="176"/>
    </row>
    <row r="186" spans="1:51" ht="7.5" customHeight="1">
      <c r="A186" s="175"/>
      <c r="AB186" s="744"/>
      <c r="AC186" s="745"/>
      <c r="AD186" s="745"/>
      <c r="AE186" s="745"/>
      <c r="AF186" s="745"/>
      <c r="AG186" s="745"/>
      <c r="AH186" s="745"/>
      <c r="AI186" s="745"/>
      <c r="AJ186" s="745"/>
      <c r="AK186" s="745"/>
      <c r="AL186" s="745"/>
      <c r="AM186" s="746"/>
      <c r="AY186" s="176"/>
    </row>
    <row r="187" spans="1:51" ht="7.5" customHeight="1">
      <c r="A187" s="175"/>
      <c r="AY187" s="176"/>
    </row>
    <row r="188" spans="1:51" ht="7.5" customHeight="1" thickBot="1">
      <c r="A188" s="177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8"/>
    </row>
    <row r="189" spans="1:51" ht="7.5" customHeight="1">
      <c r="A189" s="173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/>
      <c r="L189" s="170"/>
      <c r="M189" s="170"/>
      <c r="N189" s="170"/>
      <c r="O189" s="170"/>
      <c r="P189" s="170"/>
      <c r="Q189" s="170"/>
      <c r="R189" s="170"/>
      <c r="S189" s="170"/>
      <c r="T189" s="170"/>
      <c r="U189" s="170"/>
      <c r="V189" s="170"/>
      <c r="W189" s="170"/>
      <c r="X189" s="170"/>
      <c r="Y189" s="170"/>
      <c r="Z189" s="170"/>
      <c r="AA189" s="170"/>
      <c r="AB189" s="170"/>
      <c r="AC189" s="170"/>
      <c r="AD189" s="170"/>
      <c r="AE189" s="170"/>
      <c r="AF189" s="170"/>
      <c r="AG189" s="170"/>
      <c r="AH189" s="170"/>
      <c r="AI189" s="170"/>
      <c r="AJ189" s="170"/>
      <c r="AK189" s="170"/>
      <c r="AL189" s="170"/>
      <c r="AM189" s="170"/>
      <c r="AN189" s="170"/>
      <c r="AO189" s="170"/>
      <c r="AP189" s="170"/>
      <c r="AQ189" s="170"/>
      <c r="AR189" s="170"/>
      <c r="AS189" s="170"/>
      <c r="AT189" s="170"/>
      <c r="AU189" s="170"/>
      <c r="AV189" s="170"/>
      <c r="AW189" s="170"/>
      <c r="AX189" s="170"/>
      <c r="AY189" s="174"/>
    </row>
    <row r="190" spans="1:51" ht="7.5" customHeight="1">
      <c r="A190" s="175"/>
      <c r="AY190" s="176"/>
    </row>
    <row r="191" spans="1:51" ht="7.5" customHeight="1">
      <c r="A191" s="175"/>
      <c r="B191" s="747" t="s">
        <v>95</v>
      </c>
      <c r="C191" s="748"/>
      <c r="D191" s="751" t="s">
        <v>96</v>
      </c>
      <c r="E191" s="752"/>
      <c r="F191" s="752"/>
      <c r="G191" s="752"/>
      <c r="H191" s="752"/>
      <c r="I191" s="752"/>
      <c r="J191" s="752"/>
      <c r="K191" s="752"/>
      <c r="L191" s="752"/>
      <c r="M191" s="753"/>
      <c r="T191" s="747" t="s">
        <v>95</v>
      </c>
      <c r="U191" s="748"/>
      <c r="V191" s="751" t="s">
        <v>96</v>
      </c>
      <c r="W191" s="752"/>
      <c r="X191" s="752"/>
      <c r="Y191" s="752"/>
      <c r="Z191" s="752"/>
      <c r="AA191" s="752"/>
      <c r="AB191" s="752"/>
      <c r="AC191" s="752"/>
      <c r="AD191" s="752"/>
      <c r="AE191" s="753"/>
      <c r="AY191" s="176"/>
    </row>
    <row r="192" spans="1:51" ht="7.5" customHeight="1">
      <c r="A192" s="175"/>
      <c r="B192" s="749"/>
      <c r="C192" s="750"/>
      <c r="D192" s="754"/>
      <c r="E192" s="755"/>
      <c r="F192" s="755"/>
      <c r="G192" s="755"/>
      <c r="H192" s="755"/>
      <c r="I192" s="755"/>
      <c r="J192" s="755"/>
      <c r="K192" s="755"/>
      <c r="L192" s="755"/>
      <c r="M192" s="756"/>
      <c r="T192" s="749"/>
      <c r="U192" s="750"/>
      <c r="V192" s="754"/>
      <c r="W192" s="755"/>
      <c r="X192" s="755"/>
      <c r="Y192" s="755"/>
      <c r="Z192" s="755"/>
      <c r="AA192" s="755"/>
      <c r="AB192" s="755"/>
      <c r="AC192" s="755"/>
      <c r="AD192" s="755"/>
      <c r="AE192" s="756"/>
      <c r="AY192" s="176"/>
    </row>
    <row r="193" spans="1:51" ht="7.5" customHeight="1">
      <c r="A193" s="175"/>
      <c r="B193" s="708">
        <v>23</v>
      </c>
      <c r="C193" s="726"/>
      <c r="D193" s="728" t="e">
        <f>VLOOKUP(B193,テーブル一覧!$B$6:$AA$32,8,FALSE)&amp;"("&amp;VLOOKUP(B193,テーブル一覧!$B$6:$AA$32,16,FALSE)&amp;")"</f>
        <v>#N/A</v>
      </c>
      <c r="E193" s="728"/>
      <c r="F193" s="728"/>
      <c r="G193" s="728"/>
      <c r="H193" s="728"/>
      <c r="I193" s="728"/>
      <c r="J193" s="728"/>
      <c r="K193" s="728"/>
      <c r="L193" s="728"/>
      <c r="M193" s="729"/>
      <c r="T193" s="708">
        <v>21</v>
      </c>
      <c r="U193" s="726"/>
      <c r="V193" s="728" t="e">
        <f>VLOOKUP(T193,テーブル一覧!$B$6:$AA$32,8,FALSE)&amp;"("&amp;VLOOKUP(T193,テーブル一覧!$B$6:$AA$32,16,FALSE)&amp;")"</f>
        <v>#N/A</v>
      </c>
      <c r="W193" s="728"/>
      <c r="X193" s="728"/>
      <c r="Y193" s="728"/>
      <c r="Z193" s="728"/>
      <c r="AA193" s="728"/>
      <c r="AB193" s="728"/>
      <c r="AC193" s="728"/>
      <c r="AD193" s="728"/>
      <c r="AE193" s="729"/>
      <c r="AY193" s="176"/>
    </row>
    <row r="194" spans="1:51" ht="7.5" customHeight="1">
      <c r="A194" s="175"/>
      <c r="B194" s="710"/>
      <c r="C194" s="727"/>
      <c r="D194" s="730"/>
      <c r="E194" s="730"/>
      <c r="F194" s="730"/>
      <c r="G194" s="730"/>
      <c r="H194" s="730"/>
      <c r="I194" s="730"/>
      <c r="J194" s="730"/>
      <c r="K194" s="730"/>
      <c r="L194" s="730"/>
      <c r="M194" s="731"/>
      <c r="T194" s="710"/>
      <c r="U194" s="727"/>
      <c r="V194" s="730"/>
      <c r="W194" s="730"/>
      <c r="X194" s="730"/>
      <c r="Y194" s="730"/>
      <c r="Z194" s="730"/>
      <c r="AA194" s="730"/>
      <c r="AB194" s="730"/>
      <c r="AC194" s="730"/>
      <c r="AD194" s="730"/>
      <c r="AE194" s="731"/>
      <c r="AY194" s="176"/>
    </row>
    <row r="195" spans="1:51" ht="7.5" customHeight="1">
      <c r="A195" s="175"/>
      <c r="B195" s="732" t="s">
        <v>75</v>
      </c>
      <c r="C195" s="733"/>
      <c r="D195" s="733"/>
      <c r="E195" s="733"/>
      <c r="F195" s="733"/>
      <c r="G195" s="733"/>
      <c r="H195" s="733"/>
      <c r="I195" s="733"/>
      <c r="J195" s="733"/>
      <c r="K195" s="733"/>
      <c r="L195" s="733"/>
      <c r="M195" s="734"/>
      <c r="T195" s="732" t="s">
        <v>164</v>
      </c>
      <c r="U195" s="733"/>
      <c r="V195" s="733"/>
      <c r="W195" s="733"/>
      <c r="X195" s="733"/>
      <c r="Y195" s="733"/>
      <c r="Z195" s="733"/>
      <c r="AA195" s="733"/>
      <c r="AB195" s="733"/>
      <c r="AC195" s="733"/>
      <c r="AD195" s="733"/>
      <c r="AE195" s="734"/>
      <c r="AY195" s="176"/>
    </row>
    <row r="196" spans="1:51" ht="7.5" customHeight="1">
      <c r="A196" s="175"/>
      <c r="B196" s="735"/>
      <c r="C196" s="736"/>
      <c r="D196" s="736"/>
      <c r="E196" s="736"/>
      <c r="F196" s="736"/>
      <c r="G196" s="736"/>
      <c r="H196" s="736"/>
      <c r="I196" s="736"/>
      <c r="J196" s="736"/>
      <c r="K196" s="736"/>
      <c r="L196" s="736"/>
      <c r="M196" s="737"/>
      <c r="T196" s="735"/>
      <c r="U196" s="736"/>
      <c r="V196" s="736"/>
      <c r="W196" s="736"/>
      <c r="X196" s="736"/>
      <c r="Y196" s="736"/>
      <c r="Z196" s="736"/>
      <c r="AA196" s="736"/>
      <c r="AB196" s="736"/>
      <c r="AC196" s="736"/>
      <c r="AD196" s="736"/>
      <c r="AE196" s="737"/>
      <c r="AY196" s="176"/>
    </row>
    <row r="197" spans="1:51" ht="7.5" customHeight="1">
      <c r="A197" s="175"/>
      <c r="B197" s="735" t="s">
        <v>88</v>
      </c>
      <c r="C197" s="736"/>
      <c r="D197" s="736"/>
      <c r="E197" s="736"/>
      <c r="F197" s="736"/>
      <c r="G197" s="736"/>
      <c r="H197" s="736"/>
      <c r="I197" s="736"/>
      <c r="J197" s="736"/>
      <c r="K197" s="736"/>
      <c r="L197" s="736"/>
      <c r="M197" s="737"/>
      <c r="P197" s="747" t="s">
        <v>95</v>
      </c>
      <c r="Q197" s="771"/>
      <c r="T197" s="741" t="s">
        <v>107</v>
      </c>
      <c r="U197" s="742"/>
      <c r="V197" s="742"/>
      <c r="W197" s="742"/>
      <c r="X197" s="742"/>
      <c r="Y197" s="742"/>
      <c r="Z197" s="742"/>
      <c r="AA197" s="742"/>
      <c r="AB197" s="742"/>
      <c r="AC197" s="742"/>
      <c r="AD197" s="742"/>
      <c r="AE197" s="743"/>
      <c r="AI197" s="712" t="s">
        <v>95</v>
      </c>
      <c r="AJ197" s="713"/>
      <c r="AY197" s="176"/>
    </row>
    <row r="198" spans="1:51" ht="7.5" customHeight="1">
      <c r="A198" s="175"/>
      <c r="B198" s="735"/>
      <c r="C198" s="736"/>
      <c r="D198" s="736"/>
      <c r="E198" s="736"/>
      <c r="F198" s="736"/>
      <c r="G198" s="736"/>
      <c r="H198" s="736"/>
      <c r="I198" s="736"/>
      <c r="J198" s="736"/>
      <c r="K198" s="736"/>
      <c r="L198" s="736"/>
      <c r="M198" s="737"/>
      <c r="P198" s="749"/>
      <c r="Q198" s="772"/>
      <c r="T198" s="741"/>
      <c r="U198" s="742"/>
      <c r="V198" s="742"/>
      <c r="W198" s="742"/>
      <c r="X198" s="742"/>
      <c r="Y198" s="742"/>
      <c r="Z198" s="742"/>
      <c r="AA198" s="742"/>
      <c r="AB198" s="742"/>
      <c r="AC198" s="742"/>
      <c r="AD198" s="742"/>
      <c r="AE198" s="743"/>
      <c r="AI198" s="714"/>
      <c r="AJ198" s="715"/>
      <c r="AY198" s="176"/>
    </row>
    <row r="199" spans="1:51" ht="7.5" customHeight="1">
      <c r="A199" s="175"/>
      <c r="B199" s="768" t="s">
        <v>128</v>
      </c>
      <c r="C199" s="769"/>
      <c r="D199" s="769"/>
      <c r="E199" s="769"/>
      <c r="F199" s="769"/>
      <c r="G199" s="769"/>
      <c r="H199" s="769"/>
      <c r="I199" s="769"/>
      <c r="J199" s="769"/>
      <c r="K199" s="769"/>
      <c r="L199" s="769"/>
      <c r="M199" s="770"/>
      <c r="P199" s="708">
        <v>6</v>
      </c>
      <c r="Q199" s="709"/>
      <c r="T199" s="741" t="s">
        <v>108</v>
      </c>
      <c r="U199" s="742"/>
      <c r="V199" s="742"/>
      <c r="W199" s="742"/>
      <c r="X199" s="742"/>
      <c r="Y199" s="742"/>
      <c r="Z199" s="742"/>
      <c r="AA199" s="742"/>
      <c r="AB199" s="742"/>
      <c r="AC199" s="742"/>
      <c r="AD199" s="742"/>
      <c r="AE199" s="743"/>
      <c r="AI199" s="708">
        <v>4</v>
      </c>
      <c r="AJ199" s="709"/>
      <c r="AY199" s="176"/>
    </row>
    <row r="200" spans="1:51" ht="7.5" customHeight="1">
      <c r="A200" s="175"/>
      <c r="B200" s="744"/>
      <c r="C200" s="745"/>
      <c r="D200" s="745"/>
      <c r="E200" s="745"/>
      <c r="F200" s="745"/>
      <c r="G200" s="745"/>
      <c r="H200" s="745"/>
      <c r="I200" s="745"/>
      <c r="J200" s="745"/>
      <c r="K200" s="745"/>
      <c r="L200" s="745"/>
      <c r="M200" s="746"/>
      <c r="P200" s="710"/>
      <c r="Q200" s="711"/>
      <c r="T200" s="741"/>
      <c r="U200" s="742"/>
      <c r="V200" s="742"/>
      <c r="W200" s="742"/>
      <c r="X200" s="742"/>
      <c r="Y200" s="742"/>
      <c r="Z200" s="742"/>
      <c r="AA200" s="742"/>
      <c r="AB200" s="742"/>
      <c r="AC200" s="742"/>
      <c r="AD200" s="742"/>
      <c r="AE200" s="743"/>
      <c r="AI200" s="710"/>
      <c r="AJ200" s="711"/>
      <c r="AY200" s="176"/>
    </row>
    <row r="201" spans="1:51" ht="7.5" customHeight="1">
      <c r="A201" s="175"/>
      <c r="T201" s="741" t="s">
        <v>109</v>
      </c>
      <c r="U201" s="742"/>
      <c r="V201" s="742"/>
      <c r="W201" s="742"/>
      <c r="X201" s="742"/>
      <c r="Y201" s="742"/>
      <c r="Z201" s="742"/>
      <c r="AA201" s="742"/>
      <c r="AB201" s="742"/>
      <c r="AC201" s="742"/>
      <c r="AD201" s="742"/>
      <c r="AE201" s="743"/>
      <c r="AY201" s="176"/>
    </row>
    <row r="202" spans="1:51" ht="7.5" customHeight="1">
      <c r="A202" s="175"/>
      <c r="T202" s="744"/>
      <c r="U202" s="745"/>
      <c r="V202" s="745"/>
      <c r="W202" s="745"/>
      <c r="X202" s="745"/>
      <c r="Y202" s="745"/>
      <c r="Z202" s="745"/>
      <c r="AA202" s="745"/>
      <c r="AB202" s="745"/>
      <c r="AC202" s="745"/>
      <c r="AD202" s="745"/>
      <c r="AE202" s="746"/>
      <c r="AY202" s="176"/>
    </row>
    <row r="203" spans="1:51" ht="7.5" customHeight="1">
      <c r="A203" s="175"/>
      <c r="AY203" s="176"/>
    </row>
    <row r="204" spans="1:51" ht="7.5" customHeight="1">
      <c r="A204" s="175"/>
      <c r="AY204" s="176"/>
    </row>
    <row r="205" spans="1:51" ht="7.5" customHeight="1">
      <c r="A205" s="175"/>
      <c r="B205" s="747" t="s">
        <v>95</v>
      </c>
      <c r="C205" s="748"/>
      <c r="D205" s="751" t="s">
        <v>96</v>
      </c>
      <c r="E205" s="752"/>
      <c r="F205" s="752"/>
      <c r="G205" s="752"/>
      <c r="H205" s="752"/>
      <c r="I205" s="752"/>
      <c r="J205" s="752"/>
      <c r="K205" s="752"/>
      <c r="L205" s="752"/>
      <c r="M205" s="753"/>
      <c r="T205" s="747" t="s">
        <v>95</v>
      </c>
      <c r="U205" s="748"/>
      <c r="V205" s="751" t="s">
        <v>96</v>
      </c>
      <c r="W205" s="752"/>
      <c r="X205" s="752"/>
      <c r="Y205" s="752"/>
      <c r="Z205" s="752"/>
      <c r="AA205" s="752"/>
      <c r="AB205" s="752"/>
      <c r="AC205" s="752"/>
      <c r="AD205" s="752"/>
      <c r="AE205" s="753"/>
      <c r="AY205" s="176"/>
    </row>
    <row r="206" spans="1:51" ht="7.5" customHeight="1">
      <c r="A206" s="175"/>
      <c r="B206" s="749"/>
      <c r="C206" s="750"/>
      <c r="D206" s="754"/>
      <c r="E206" s="755"/>
      <c r="F206" s="755"/>
      <c r="G206" s="755"/>
      <c r="H206" s="755"/>
      <c r="I206" s="755"/>
      <c r="J206" s="755"/>
      <c r="K206" s="755"/>
      <c r="L206" s="755"/>
      <c r="M206" s="756"/>
      <c r="T206" s="749"/>
      <c r="U206" s="750"/>
      <c r="V206" s="754"/>
      <c r="W206" s="755"/>
      <c r="X206" s="755"/>
      <c r="Y206" s="755"/>
      <c r="Z206" s="755"/>
      <c r="AA206" s="755"/>
      <c r="AB206" s="755"/>
      <c r="AC206" s="755"/>
      <c r="AD206" s="755"/>
      <c r="AE206" s="756"/>
      <c r="AY206" s="176"/>
    </row>
    <row r="207" spans="1:51" ht="7.5" customHeight="1">
      <c r="A207" s="175"/>
      <c r="B207" s="708">
        <v>22</v>
      </c>
      <c r="C207" s="726"/>
      <c r="D207" s="728" t="e">
        <f>VLOOKUP(B207,テーブル一覧!$B$6:$AA$32,8,FALSE)&amp;"("&amp;VLOOKUP(B207,テーブル一覧!$B$6:$AA$32,16,FALSE)&amp;")"</f>
        <v>#N/A</v>
      </c>
      <c r="E207" s="728"/>
      <c r="F207" s="728"/>
      <c r="G207" s="728"/>
      <c r="H207" s="728"/>
      <c r="I207" s="728"/>
      <c r="J207" s="728"/>
      <c r="K207" s="728"/>
      <c r="L207" s="728"/>
      <c r="M207" s="729"/>
      <c r="T207" s="708">
        <v>20</v>
      </c>
      <c r="U207" s="726"/>
      <c r="V207" s="728" t="e">
        <f>VLOOKUP(T207,テーブル一覧!$B$6:$AA$32,8,FALSE)&amp;"("&amp;VLOOKUP(T207,テーブル一覧!$B$6:$AA$32,16,FALSE)&amp;")"</f>
        <v>#N/A</v>
      </c>
      <c r="W207" s="728"/>
      <c r="X207" s="728"/>
      <c r="Y207" s="728"/>
      <c r="Z207" s="728"/>
      <c r="AA207" s="728"/>
      <c r="AB207" s="728"/>
      <c r="AC207" s="728"/>
      <c r="AD207" s="728"/>
      <c r="AE207" s="729"/>
      <c r="AY207" s="176"/>
    </row>
    <row r="208" spans="1:51" ht="7.5" customHeight="1">
      <c r="A208" s="175"/>
      <c r="B208" s="710"/>
      <c r="C208" s="727"/>
      <c r="D208" s="730"/>
      <c r="E208" s="730"/>
      <c r="F208" s="730"/>
      <c r="G208" s="730"/>
      <c r="H208" s="730"/>
      <c r="I208" s="730"/>
      <c r="J208" s="730"/>
      <c r="K208" s="730"/>
      <c r="L208" s="730"/>
      <c r="M208" s="731"/>
      <c r="T208" s="710"/>
      <c r="U208" s="727"/>
      <c r="V208" s="730"/>
      <c r="W208" s="730"/>
      <c r="X208" s="730"/>
      <c r="Y208" s="730"/>
      <c r="Z208" s="730"/>
      <c r="AA208" s="730"/>
      <c r="AB208" s="730"/>
      <c r="AC208" s="730"/>
      <c r="AD208" s="730"/>
      <c r="AE208" s="731"/>
      <c r="AY208" s="176"/>
    </row>
    <row r="209" spans="1:51" ht="7.5" customHeight="1">
      <c r="A209" s="175"/>
      <c r="B209" s="732" t="s">
        <v>163</v>
      </c>
      <c r="C209" s="733"/>
      <c r="D209" s="733"/>
      <c r="E209" s="733"/>
      <c r="F209" s="733"/>
      <c r="G209" s="733"/>
      <c r="H209" s="733"/>
      <c r="I209" s="733"/>
      <c r="J209" s="733"/>
      <c r="K209" s="733"/>
      <c r="L209" s="733"/>
      <c r="M209" s="734"/>
      <c r="T209" s="732" t="s">
        <v>159</v>
      </c>
      <c r="U209" s="733"/>
      <c r="V209" s="733"/>
      <c r="W209" s="733"/>
      <c r="X209" s="733"/>
      <c r="Y209" s="733"/>
      <c r="Z209" s="733"/>
      <c r="AA209" s="733"/>
      <c r="AB209" s="733"/>
      <c r="AC209" s="733"/>
      <c r="AD209" s="733"/>
      <c r="AE209" s="734"/>
      <c r="AH209" s="712" t="s">
        <v>95</v>
      </c>
      <c r="AI209" s="713"/>
      <c r="AY209" s="176"/>
    </row>
    <row r="210" spans="1:51" ht="7.5" customHeight="1">
      <c r="A210" s="175"/>
      <c r="B210" s="735"/>
      <c r="C210" s="736"/>
      <c r="D210" s="736"/>
      <c r="E210" s="736"/>
      <c r="F210" s="736"/>
      <c r="G210" s="736"/>
      <c r="H210" s="736"/>
      <c r="I210" s="736"/>
      <c r="J210" s="736"/>
      <c r="K210" s="736"/>
      <c r="L210" s="736"/>
      <c r="M210" s="737"/>
      <c r="T210" s="735"/>
      <c r="U210" s="736"/>
      <c r="V210" s="736"/>
      <c r="W210" s="736"/>
      <c r="X210" s="736"/>
      <c r="Y210" s="736"/>
      <c r="Z210" s="736"/>
      <c r="AA210" s="736"/>
      <c r="AB210" s="736"/>
      <c r="AC210" s="736"/>
      <c r="AD210" s="736"/>
      <c r="AE210" s="737"/>
      <c r="AH210" s="714"/>
      <c r="AI210" s="715"/>
      <c r="AY210" s="176"/>
    </row>
    <row r="211" spans="1:51" ht="7.5" customHeight="1">
      <c r="A211" s="175"/>
      <c r="B211" s="741" t="s">
        <v>107</v>
      </c>
      <c r="C211" s="742"/>
      <c r="D211" s="742"/>
      <c r="E211" s="742"/>
      <c r="F211" s="742"/>
      <c r="G211" s="742"/>
      <c r="H211" s="742"/>
      <c r="I211" s="742"/>
      <c r="J211" s="742"/>
      <c r="K211" s="742"/>
      <c r="L211" s="742"/>
      <c r="M211" s="743"/>
      <c r="Q211" s="712" t="s">
        <v>95</v>
      </c>
      <c r="R211" s="713"/>
      <c r="T211" s="741" t="s">
        <v>108</v>
      </c>
      <c r="U211" s="742"/>
      <c r="V211" s="742"/>
      <c r="W211" s="742"/>
      <c r="X211" s="742"/>
      <c r="Y211" s="742"/>
      <c r="Z211" s="742"/>
      <c r="AA211" s="742"/>
      <c r="AB211" s="742"/>
      <c r="AC211" s="742"/>
      <c r="AD211" s="742"/>
      <c r="AE211" s="743"/>
      <c r="AH211" s="708">
        <v>4</v>
      </c>
      <c r="AI211" s="709"/>
      <c r="AY211" s="176"/>
    </row>
    <row r="212" spans="1:51" ht="7.5" customHeight="1">
      <c r="A212" s="175"/>
      <c r="B212" s="741"/>
      <c r="C212" s="742"/>
      <c r="D212" s="742"/>
      <c r="E212" s="742"/>
      <c r="F212" s="742"/>
      <c r="G212" s="742"/>
      <c r="H212" s="742"/>
      <c r="I212" s="742"/>
      <c r="J212" s="742"/>
      <c r="K212" s="742"/>
      <c r="L212" s="742"/>
      <c r="M212" s="743"/>
      <c r="Q212" s="714"/>
      <c r="R212" s="715"/>
      <c r="T212" s="744"/>
      <c r="U212" s="745"/>
      <c r="V212" s="745"/>
      <c r="W212" s="745"/>
      <c r="X212" s="745"/>
      <c r="Y212" s="745"/>
      <c r="Z212" s="745"/>
      <c r="AA212" s="745"/>
      <c r="AB212" s="745"/>
      <c r="AC212" s="745"/>
      <c r="AD212" s="745"/>
      <c r="AE212" s="746"/>
      <c r="AH212" s="710"/>
      <c r="AI212" s="711"/>
      <c r="AY212" s="176"/>
    </row>
    <row r="213" spans="1:51" ht="7.5" customHeight="1">
      <c r="A213" s="175"/>
      <c r="B213" s="741" t="s">
        <v>108</v>
      </c>
      <c r="C213" s="742"/>
      <c r="D213" s="742"/>
      <c r="E213" s="742"/>
      <c r="F213" s="742"/>
      <c r="G213" s="742"/>
      <c r="H213" s="742"/>
      <c r="I213" s="742"/>
      <c r="J213" s="742"/>
      <c r="K213" s="742"/>
      <c r="L213" s="742"/>
      <c r="M213" s="743"/>
      <c r="Q213" s="708">
        <v>4</v>
      </c>
      <c r="R213" s="709"/>
      <c r="AY213" s="176"/>
    </row>
    <row r="214" spans="1:51" ht="7.5" customHeight="1">
      <c r="A214" s="175"/>
      <c r="B214" s="741"/>
      <c r="C214" s="742"/>
      <c r="D214" s="742"/>
      <c r="E214" s="742"/>
      <c r="F214" s="742"/>
      <c r="G214" s="742"/>
      <c r="H214" s="742"/>
      <c r="I214" s="742"/>
      <c r="J214" s="742"/>
      <c r="K214" s="742"/>
      <c r="L214" s="742"/>
      <c r="M214" s="743"/>
      <c r="Q214" s="710"/>
      <c r="R214" s="711"/>
      <c r="AY214" s="176"/>
    </row>
    <row r="215" spans="1:51" ht="7.5" customHeight="1">
      <c r="A215" s="175"/>
      <c r="B215" s="741" t="s">
        <v>109</v>
      </c>
      <c r="C215" s="742"/>
      <c r="D215" s="742"/>
      <c r="E215" s="742"/>
      <c r="F215" s="742"/>
      <c r="G215" s="742"/>
      <c r="H215" s="742"/>
      <c r="I215" s="742"/>
      <c r="J215" s="742"/>
      <c r="K215" s="742"/>
      <c r="L215" s="742"/>
      <c r="M215" s="743"/>
      <c r="AY215" s="176"/>
    </row>
    <row r="216" spans="1:51" ht="7.5" customHeight="1">
      <c r="A216" s="175"/>
      <c r="B216" s="744"/>
      <c r="C216" s="745"/>
      <c r="D216" s="745"/>
      <c r="E216" s="745"/>
      <c r="F216" s="745"/>
      <c r="G216" s="745"/>
      <c r="H216" s="745"/>
      <c r="I216" s="745"/>
      <c r="J216" s="745"/>
      <c r="K216" s="745"/>
      <c r="L216" s="745"/>
      <c r="M216" s="746"/>
      <c r="AY216" s="176"/>
    </row>
    <row r="217" spans="1:51" ht="7.5" customHeight="1">
      <c r="A217" s="175"/>
      <c r="AY217" s="176"/>
    </row>
    <row r="218" spans="1:51" ht="7.5" customHeight="1">
      <c r="A218" s="175"/>
      <c r="AY218" s="176"/>
    </row>
    <row r="219" spans="1:51" ht="7.5" customHeight="1">
      <c r="A219" s="175"/>
      <c r="B219" s="747" t="s">
        <v>95</v>
      </c>
      <c r="C219" s="748"/>
      <c r="D219" s="751" t="s">
        <v>96</v>
      </c>
      <c r="E219" s="752"/>
      <c r="F219" s="752"/>
      <c r="G219" s="752"/>
      <c r="H219" s="752"/>
      <c r="I219" s="752"/>
      <c r="J219" s="752"/>
      <c r="K219" s="752"/>
      <c r="L219" s="752"/>
      <c r="M219" s="753"/>
      <c r="T219" s="747" t="s">
        <v>95</v>
      </c>
      <c r="U219" s="748"/>
      <c r="V219" s="751" t="s">
        <v>96</v>
      </c>
      <c r="W219" s="752"/>
      <c r="X219" s="752"/>
      <c r="Y219" s="752"/>
      <c r="Z219" s="752"/>
      <c r="AA219" s="752"/>
      <c r="AB219" s="752"/>
      <c r="AC219" s="752"/>
      <c r="AD219" s="752"/>
      <c r="AE219" s="753"/>
      <c r="AY219" s="176"/>
    </row>
    <row r="220" spans="1:51" ht="7.5" customHeight="1">
      <c r="A220" s="175"/>
      <c r="B220" s="749"/>
      <c r="C220" s="750"/>
      <c r="D220" s="754"/>
      <c r="E220" s="755"/>
      <c r="F220" s="755"/>
      <c r="G220" s="755"/>
      <c r="H220" s="755"/>
      <c r="I220" s="755"/>
      <c r="J220" s="755"/>
      <c r="K220" s="755"/>
      <c r="L220" s="755"/>
      <c r="M220" s="756"/>
      <c r="T220" s="749"/>
      <c r="U220" s="750"/>
      <c r="V220" s="754"/>
      <c r="W220" s="755"/>
      <c r="X220" s="755"/>
      <c r="Y220" s="755"/>
      <c r="Z220" s="755"/>
      <c r="AA220" s="755"/>
      <c r="AB220" s="755"/>
      <c r="AC220" s="755"/>
      <c r="AD220" s="755"/>
      <c r="AE220" s="756"/>
      <c r="AY220" s="176"/>
    </row>
    <row r="221" spans="1:51" ht="7.5" customHeight="1">
      <c r="A221" s="175"/>
      <c r="B221" s="708">
        <v>17</v>
      </c>
      <c r="C221" s="726"/>
      <c r="D221" s="728" t="e">
        <f>VLOOKUP(B221,テーブル一覧!$B$6:$AA$32,8,FALSE)&amp;"("&amp;VLOOKUP(B221,テーブル一覧!$B$6:$AA$32,16,FALSE)&amp;")"</f>
        <v>#N/A</v>
      </c>
      <c r="E221" s="728"/>
      <c r="F221" s="728"/>
      <c r="G221" s="728"/>
      <c r="H221" s="728"/>
      <c r="I221" s="728"/>
      <c r="J221" s="728"/>
      <c r="K221" s="728"/>
      <c r="L221" s="728"/>
      <c r="M221" s="729"/>
      <c r="T221" s="708">
        <v>16</v>
      </c>
      <c r="U221" s="726"/>
      <c r="V221" s="728" t="e">
        <f>VLOOKUP(T221,テーブル一覧!$B$6:$AA$32,8,FALSE)&amp;"("&amp;VLOOKUP(T221,テーブル一覧!$B$6:$AA$32,16,FALSE)&amp;")"</f>
        <v>#N/A</v>
      </c>
      <c r="W221" s="728"/>
      <c r="X221" s="728"/>
      <c r="Y221" s="728"/>
      <c r="Z221" s="728"/>
      <c r="AA221" s="728"/>
      <c r="AB221" s="728"/>
      <c r="AC221" s="728"/>
      <c r="AD221" s="728"/>
      <c r="AE221" s="729"/>
      <c r="AY221" s="176"/>
    </row>
    <row r="222" spans="1:51" ht="7.5" customHeight="1">
      <c r="A222" s="175"/>
      <c r="B222" s="710"/>
      <c r="C222" s="727"/>
      <c r="D222" s="730"/>
      <c r="E222" s="730"/>
      <c r="F222" s="730"/>
      <c r="G222" s="730"/>
      <c r="H222" s="730"/>
      <c r="I222" s="730"/>
      <c r="J222" s="730"/>
      <c r="K222" s="730"/>
      <c r="L222" s="730"/>
      <c r="M222" s="731"/>
      <c r="T222" s="710"/>
      <c r="U222" s="727"/>
      <c r="V222" s="730"/>
      <c r="W222" s="730"/>
      <c r="X222" s="730"/>
      <c r="Y222" s="730"/>
      <c r="Z222" s="730"/>
      <c r="AA222" s="730"/>
      <c r="AB222" s="730"/>
      <c r="AC222" s="730"/>
      <c r="AD222" s="730"/>
      <c r="AE222" s="731"/>
      <c r="AY222" s="176"/>
    </row>
    <row r="223" spans="1:51" ht="7.5" customHeight="1">
      <c r="A223" s="175"/>
      <c r="B223" s="732" t="s">
        <v>165</v>
      </c>
      <c r="C223" s="733"/>
      <c r="D223" s="733"/>
      <c r="E223" s="733"/>
      <c r="F223" s="733"/>
      <c r="G223" s="733"/>
      <c r="H223" s="733"/>
      <c r="I223" s="733"/>
      <c r="J223" s="733"/>
      <c r="K223" s="733"/>
      <c r="L223" s="733"/>
      <c r="M223" s="734"/>
      <c r="T223" s="732" t="s">
        <v>166</v>
      </c>
      <c r="U223" s="733"/>
      <c r="V223" s="733"/>
      <c r="W223" s="733"/>
      <c r="X223" s="733"/>
      <c r="Y223" s="733"/>
      <c r="Z223" s="733"/>
      <c r="AA223" s="733"/>
      <c r="AB223" s="733"/>
      <c r="AC223" s="733"/>
      <c r="AD223" s="733"/>
      <c r="AE223" s="734"/>
      <c r="AY223" s="176"/>
    </row>
    <row r="224" spans="1:51" ht="7.5" customHeight="1">
      <c r="A224" s="175"/>
      <c r="B224" s="735"/>
      <c r="C224" s="736"/>
      <c r="D224" s="736"/>
      <c r="E224" s="736"/>
      <c r="F224" s="736"/>
      <c r="G224" s="736"/>
      <c r="H224" s="736"/>
      <c r="I224" s="736"/>
      <c r="J224" s="736"/>
      <c r="K224" s="736"/>
      <c r="L224" s="736"/>
      <c r="M224" s="737"/>
      <c r="T224" s="735"/>
      <c r="U224" s="736"/>
      <c r="V224" s="736"/>
      <c r="W224" s="736"/>
      <c r="X224" s="736"/>
      <c r="Y224" s="736"/>
      <c r="Z224" s="736"/>
      <c r="AA224" s="736"/>
      <c r="AB224" s="736"/>
      <c r="AC224" s="736"/>
      <c r="AD224" s="736"/>
      <c r="AE224" s="737"/>
      <c r="AY224" s="176"/>
    </row>
    <row r="225" spans="1:51" ht="7.5" customHeight="1">
      <c r="A225" s="175"/>
      <c r="B225" s="741" t="s">
        <v>107</v>
      </c>
      <c r="C225" s="742"/>
      <c r="D225" s="742"/>
      <c r="E225" s="742"/>
      <c r="F225" s="742"/>
      <c r="G225" s="742"/>
      <c r="H225" s="742"/>
      <c r="I225" s="742"/>
      <c r="J225" s="742"/>
      <c r="K225" s="742"/>
      <c r="L225" s="742"/>
      <c r="M225" s="743"/>
      <c r="Q225" s="712" t="s">
        <v>95</v>
      </c>
      <c r="R225" s="713"/>
      <c r="T225" s="741" t="s">
        <v>107</v>
      </c>
      <c r="U225" s="742"/>
      <c r="V225" s="742"/>
      <c r="W225" s="742"/>
      <c r="X225" s="742"/>
      <c r="Y225" s="742"/>
      <c r="Z225" s="742"/>
      <c r="AA225" s="742"/>
      <c r="AB225" s="742"/>
      <c r="AC225" s="742"/>
      <c r="AD225" s="742"/>
      <c r="AE225" s="743"/>
      <c r="AI225" s="712" t="s">
        <v>95</v>
      </c>
      <c r="AJ225" s="713"/>
      <c r="AY225" s="176"/>
    </row>
    <row r="226" spans="1:51" ht="7.5" customHeight="1">
      <c r="A226" s="175"/>
      <c r="B226" s="741"/>
      <c r="C226" s="742"/>
      <c r="D226" s="742"/>
      <c r="E226" s="742"/>
      <c r="F226" s="742"/>
      <c r="G226" s="742"/>
      <c r="H226" s="742"/>
      <c r="I226" s="742"/>
      <c r="J226" s="742"/>
      <c r="K226" s="742"/>
      <c r="L226" s="742"/>
      <c r="M226" s="743"/>
      <c r="Q226" s="714"/>
      <c r="R226" s="715"/>
      <c r="T226" s="741"/>
      <c r="U226" s="742"/>
      <c r="V226" s="742"/>
      <c r="W226" s="742"/>
      <c r="X226" s="742"/>
      <c r="Y226" s="742"/>
      <c r="Z226" s="742"/>
      <c r="AA226" s="742"/>
      <c r="AB226" s="742"/>
      <c r="AC226" s="742"/>
      <c r="AD226" s="742"/>
      <c r="AE226" s="743"/>
      <c r="AI226" s="714"/>
      <c r="AJ226" s="715"/>
      <c r="AY226" s="176"/>
    </row>
    <row r="227" spans="1:51" ht="7.5" customHeight="1">
      <c r="A227" s="175"/>
      <c r="B227" s="741" t="s">
        <v>108</v>
      </c>
      <c r="C227" s="742"/>
      <c r="D227" s="742"/>
      <c r="E227" s="742"/>
      <c r="F227" s="742"/>
      <c r="G227" s="742"/>
      <c r="H227" s="742"/>
      <c r="I227" s="742"/>
      <c r="J227" s="742"/>
      <c r="K227" s="742"/>
      <c r="L227" s="742"/>
      <c r="M227" s="743"/>
      <c r="Q227" s="708">
        <v>4</v>
      </c>
      <c r="R227" s="709"/>
      <c r="T227" s="741" t="s">
        <v>108</v>
      </c>
      <c r="U227" s="742"/>
      <c r="V227" s="742"/>
      <c r="W227" s="742"/>
      <c r="X227" s="742"/>
      <c r="Y227" s="742"/>
      <c r="Z227" s="742"/>
      <c r="AA227" s="742"/>
      <c r="AB227" s="742"/>
      <c r="AC227" s="742"/>
      <c r="AD227" s="742"/>
      <c r="AE227" s="743"/>
      <c r="AI227" s="708">
        <v>4</v>
      </c>
      <c r="AJ227" s="709"/>
      <c r="AY227" s="176"/>
    </row>
    <row r="228" spans="1:51" ht="7.5" customHeight="1">
      <c r="A228" s="175"/>
      <c r="B228" s="741"/>
      <c r="C228" s="742"/>
      <c r="D228" s="742"/>
      <c r="E228" s="742"/>
      <c r="F228" s="742"/>
      <c r="G228" s="742"/>
      <c r="H228" s="742"/>
      <c r="I228" s="742"/>
      <c r="J228" s="742"/>
      <c r="K228" s="742"/>
      <c r="L228" s="742"/>
      <c r="M228" s="743"/>
      <c r="Q228" s="710"/>
      <c r="R228" s="711"/>
      <c r="T228" s="741"/>
      <c r="U228" s="742"/>
      <c r="V228" s="742"/>
      <c r="W228" s="742"/>
      <c r="X228" s="742"/>
      <c r="Y228" s="742"/>
      <c r="Z228" s="742"/>
      <c r="AA228" s="742"/>
      <c r="AB228" s="742"/>
      <c r="AC228" s="742"/>
      <c r="AD228" s="742"/>
      <c r="AE228" s="743"/>
      <c r="AI228" s="710"/>
      <c r="AJ228" s="711"/>
      <c r="AY228" s="176"/>
    </row>
    <row r="229" spans="1:51" ht="7.5" customHeight="1">
      <c r="A229" s="175"/>
      <c r="B229" s="741" t="s">
        <v>109</v>
      </c>
      <c r="C229" s="742"/>
      <c r="D229" s="742"/>
      <c r="E229" s="742"/>
      <c r="F229" s="742"/>
      <c r="G229" s="742"/>
      <c r="H229" s="742"/>
      <c r="I229" s="742"/>
      <c r="J229" s="742"/>
      <c r="K229" s="742"/>
      <c r="L229" s="742"/>
      <c r="M229" s="743"/>
      <c r="T229" s="741" t="s">
        <v>109</v>
      </c>
      <c r="U229" s="742"/>
      <c r="V229" s="742"/>
      <c r="W229" s="742"/>
      <c r="X229" s="742"/>
      <c r="Y229" s="742"/>
      <c r="Z229" s="742"/>
      <c r="AA229" s="742"/>
      <c r="AB229" s="742"/>
      <c r="AC229" s="742"/>
      <c r="AD229" s="742"/>
      <c r="AE229" s="743"/>
      <c r="AY229" s="176"/>
    </row>
    <row r="230" spans="1:51" ht="7.5" customHeight="1">
      <c r="A230" s="175"/>
      <c r="B230" s="744"/>
      <c r="C230" s="745"/>
      <c r="D230" s="745"/>
      <c r="E230" s="745"/>
      <c r="F230" s="745"/>
      <c r="G230" s="745"/>
      <c r="H230" s="745"/>
      <c r="I230" s="745"/>
      <c r="J230" s="745"/>
      <c r="K230" s="745"/>
      <c r="L230" s="745"/>
      <c r="M230" s="746"/>
      <c r="T230" s="744"/>
      <c r="U230" s="745"/>
      <c r="V230" s="745"/>
      <c r="W230" s="745"/>
      <c r="X230" s="745"/>
      <c r="Y230" s="745"/>
      <c r="Z230" s="745"/>
      <c r="AA230" s="745"/>
      <c r="AB230" s="745"/>
      <c r="AC230" s="745"/>
      <c r="AD230" s="745"/>
      <c r="AE230" s="746"/>
      <c r="AY230" s="176"/>
    </row>
    <row r="231" spans="1:51" ht="7.5" customHeight="1">
      <c r="A231" s="175"/>
      <c r="AY231" s="176"/>
    </row>
    <row r="232" spans="1:51" ht="7.5" customHeight="1">
      <c r="A232" s="175"/>
      <c r="AY232" s="176"/>
    </row>
    <row r="233" spans="1:51" ht="7.5" customHeight="1">
      <c r="A233" s="175"/>
      <c r="B233" s="747" t="s">
        <v>95</v>
      </c>
      <c r="C233" s="748"/>
      <c r="D233" s="751" t="s">
        <v>96</v>
      </c>
      <c r="E233" s="752"/>
      <c r="F233" s="752"/>
      <c r="G233" s="752"/>
      <c r="H233" s="752"/>
      <c r="I233" s="752"/>
      <c r="J233" s="752"/>
      <c r="K233" s="752"/>
      <c r="L233" s="752"/>
      <c r="M233" s="753"/>
      <c r="T233" s="712" t="s">
        <v>95</v>
      </c>
      <c r="U233" s="757"/>
      <c r="V233" s="759" t="s">
        <v>96</v>
      </c>
      <c r="W233" s="760"/>
      <c r="X233" s="760"/>
      <c r="Y233" s="760"/>
      <c r="Z233" s="760"/>
      <c r="AA233" s="760"/>
      <c r="AB233" s="760"/>
      <c r="AC233" s="760"/>
      <c r="AD233" s="760"/>
      <c r="AE233" s="761"/>
      <c r="AY233" s="176"/>
    </row>
    <row r="234" spans="1:51" ht="7.5" customHeight="1">
      <c r="A234" s="175"/>
      <c r="B234" s="749"/>
      <c r="C234" s="750"/>
      <c r="D234" s="754"/>
      <c r="E234" s="755"/>
      <c r="F234" s="755"/>
      <c r="G234" s="755"/>
      <c r="H234" s="755"/>
      <c r="I234" s="755"/>
      <c r="J234" s="755"/>
      <c r="K234" s="755"/>
      <c r="L234" s="755"/>
      <c r="M234" s="756"/>
      <c r="T234" s="714"/>
      <c r="U234" s="758"/>
      <c r="V234" s="762"/>
      <c r="W234" s="763"/>
      <c r="X234" s="763"/>
      <c r="Y234" s="763"/>
      <c r="Z234" s="763"/>
      <c r="AA234" s="763"/>
      <c r="AB234" s="763"/>
      <c r="AC234" s="763"/>
      <c r="AD234" s="763"/>
      <c r="AE234" s="764"/>
      <c r="AY234" s="176"/>
    </row>
    <row r="235" spans="1:51" ht="7.5" customHeight="1">
      <c r="A235" s="175"/>
      <c r="B235" s="708">
        <v>12</v>
      </c>
      <c r="C235" s="726"/>
      <c r="D235" s="728" t="e">
        <f>VLOOKUP(B235,テーブル一覧!$B$6:$AA$32,8,FALSE)&amp;"("&amp;VLOOKUP(B235,テーブル一覧!$B$6:$AA$32,16,FALSE)&amp;")"</f>
        <v>#N/A</v>
      </c>
      <c r="E235" s="728"/>
      <c r="F235" s="728"/>
      <c r="G235" s="728"/>
      <c r="H235" s="728"/>
      <c r="I235" s="728"/>
      <c r="J235" s="728"/>
      <c r="K235" s="728"/>
      <c r="L235" s="728"/>
      <c r="M235" s="729"/>
      <c r="T235" s="708">
        <v>6</v>
      </c>
      <c r="U235" s="726"/>
      <c r="V235" s="728" t="s">
        <v>111</v>
      </c>
      <c r="W235" s="728"/>
      <c r="X235" s="728"/>
      <c r="Y235" s="728"/>
      <c r="Z235" s="728"/>
      <c r="AA235" s="728"/>
      <c r="AB235" s="728"/>
      <c r="AC235" s="728"/>
      <c r="AD235" s="728"/>
      <c r="AE235" s="729"/>
      <c r="AY235" s="176"/>
    </row>
    <row r="236" spans="1:51" ht="7.5" customHeight="1">
      <c r="A236" s="175"/>
      <c r="B236" s="710"/>
      <c r="C236" s="727"/>
      <c r="D236" s="730"/>
      <c r="E236" s="730"/>
      <c r="F236" s="730"/>
      <c r="G236" s="730"/>
      <c r="H236" s="730"/>
      <c r="I236" s="730"/>
      <c r="J236" s="730"/>
      <c r="K236" s="730"/>
      <c r="L236" s="730"/>
      <c r="M236" s="731"/>
      <c r="T236" s="710"/>
      <c r="U236" s="727"/>
      <c r="V236" s="730"/>
      <c r="W236" s="730"/>
      <c r="X236" s="730"/>
      <c r="Y236" s="730"/>
      <c r="Z236" s="730"/>
      <c r="AA236" s="730"/>
      <c r="AB236" s="730"/>
      <c r="AC236" s="730"/>
      <c r="AD236" s="730"/>
      <c r="AE236" s="731"/>
      <c r="AY236" s="176"/>
    </row>
    <row r="237" spans="1:51" ht="7.5" customHeight="1">
      <c r="A237" s="175"/>
      <c r="B237" s="732" t="s">
        <v>163</v>
      </c>
      <c r="C237" s="733"/>
      <c r="D237" s="733"/>
      <c r="E237" s="733"/>
      <c r="F237" s="733"/>
      <c r="G237" s="733"/>
      <c r="H237" s="733"/>
      <c r="I237" s="733"/>
      <c r="J237" s="733"/>
      <c r="K237" s="733"/>
      <c r="L237" s="733"/>
      <c r="M237" s="734"/>
      <c r="T237" s="732" t="s">
        <v>168</v>
      </c>
      <c r="U237" s="733"/>
      <c r="V237" s="733"/>
      <c r="W237" s="733"/>
      <c r="X237" s="733"/>
      <c r="Y237" s="733"/>
      <c r="Z237" s="733"/>
      <c r="AA237" s="733"/>
      <c r="AB237" s="733"/>
      <c r="AC237" s="733"/>
      <c r="AD237" s="733"/>
      <c r="AE237" s="734"/>
      <c r="AY237" s="176"/>
    </row>
    <row r="238" spans="1:51" ht="7.5" customHeight="1">
      <c r="A238" s="175"/>
      <c r="B238" s="735"/>
      <c r="C238" s="736"/>
      <c r="D238" s="736"/>
      <c r="E238" s="736"/>
      <c r="F238" s="736"/>
      <c r="G238" s="736"/>
      <c r="H238" s="736"/>
      <c r="I238" s="736"/>
      <c r="J238" s="736"/>
      <c r="K238" s="736"/>
      <c r="L238" s="736"/>
      <c r="M238" s="737"/>
      <c r="T238" s="735"/>
      <c r="U238" s="736"/>
      <c r="V238" s="736"/>
      <c r="W238" s="736"/>
      <c r="X238" s="736"/>
      <c r="Y238" s="736"/>
      <c r="Z238" s="736"/>
      <c r="AA238" s="736"/>
      <c r="AB238" s="736"/>
      <c r="AC238" s="736"/>
      <c r="AD238" s="736"/>
      <c r="AE238" s="737"/>
      <c r="AY238" s="176"/>
    </row>
    <row r="239" spans="1:51" ht="7.5" customHeight="1">
      <c r="A239" s="175"/>
      <c r="B239" s="741" t="s">
        <v>167</v>
      </c>
      <c r="C239" s="742"/>
      <c r="D239" s="742"/>
      <c r="E239" s="742"/>
      <c r="F239" s="742"/>
      <c r="G239" s="742"/>
      <c r="H239" s="742"/>
      <c r="I239" s="742"/>
      <c r="J239" s="742"/>
      <c r="K239" s="742"/>
      <c r="L239" s="742"/>
      <c r="M239" s="743"/>
      <c r="T239" s="735" t="s">
        <v>169</v>
      </c>
      <c r="U239" s="736"/>
      <c r="V239" s="736"/>
      <c r="W239" s="736"/>
      <c r="X239" s="736"/>
      <c r="Y239" s="736"/>
      <c r="Z239" s="736"/>
      <c r="AA239" s="736"/>
      <c r="AB239" s="736"/>
      <c r="AC239" s="736"/>
      <c r="AD239" s="736"/>
      <c r="AE239" s="737"/>
      <c r="AY239" s="176"/>
    </row>
    <row r="240" spans="1:51" ht="7.5" customHeight="1">
      <c r="A240" s="175"/>
      <c r="B240" s="741"/>
      <c r="C240" s="742"/>
      <c r="D240" s="742"/>
      <c r="E240" s="742"/>
      <c r="F240" s="742"/>
      <c r="G240" s="742"/>
      <c r="H240" s="742"/>
      <c r="I240" s="742"/>
      <c r="J240" s="742"/>
      <c r="K240" s="742"/>
      <c r="L240" s="742"/>
      <c r="M240" s="743"/>
      <c r="T240" s="738"/>
      <c r="U240" s="739"/>
      <c r="V240" s="739"/>
      <c r="W240" s="739"/>
      <c r="X240" s="739"/>
      <c r="Y240" s="739"/>
      <c r="Z240" s="739"/>
      <c r="AA240" s="739"/>
      <c r="AB240" s="739"/>
      <c r="AC240" s="739"/>
      <c r="AD240" s="739"/>
      <c r="AE240" s="740"/>
      <c r="AY240" s="176"/>
    </row>
    <row r="241" spans="1:51" ht="7.5" customHeight="1">
      <c r="A241" s="175"/>
      <c r="B241" s="741" t="s">
        <v>107</v>
      </c>
      <c r="C241" s="742"/>
      <c r="D241" s="742"/>
      <c r="E241" s="742"/>
      <c r="F241" s="742"/>
      <c r="G241" s="742"/>
      <c r="H241" s="742"/>
      <c r="I241" s="742"/>
      <c r="J241" s="742"/>
      <c r="K241" s="742"/>
      <c r="L241" s="742"/>
      <c r="M241" s="743"/>
      <c r="Q241" s="712" t="s">
        <v>95</v>
      </c>
      <c r="R241" s="713"/>
      <c r="T241" s="765" t="s">
        <v>107</v>
      </c>
      <c r="U241" s="766"/>
      <c r="V241" s="766"/>
      <c r="W241" s="766"/>
      <c r="X241" s="766"/>
      <c r="Y241" s="766"/>
      <c r="Z241" s="766"/>
      <c r="AA241" s="766"/>
      <c r="AB241" s="766"/>
      <c r="AC241" s="766"/>
      <c r="AD241" s="766"/>
      <c r="AE241" s="767"/>
      <c r="AI241" s="712" t="s">
        <v>95</v>
      </c>
      <c r="AJ241" s="713"/>
      <c r="AY241" s="176"/>
    </row>
    <row r="242" spans="1:51" ht="7.5" customHeight="1">
      <c r="A242" s="175"/>
      <c r="B242" s="741"/>
      <c r="C242" s="742"/>
      <c r="D242" s="742"/>
      <c r="E242" s="742"/>
      <c r="F242" s="742"/>
      <c r="G242" s="742"/>
      <c r="H242" s="742"/>
      <c r="I242" s="742"/>
      <c r="J242" s="742"/>
      <c r="K242" s="742"/>
      <c r="L242" s="742"/>
      <c r="M242" s="743"/>
      <c r="Q242" s="714"/>
      <c r="R242" s="715"/>
      <c r="T242" s="741"/>
      <c r="U242" s="742"/>
      <c r="V242" s="742"/>
      <c r="W242" s="742"/>
      <c r="X242" s="742"/>
      <c r="Y242" s="742"/>
      <c r="Z242" s="742"/>
      <c r="AA242" s="742"/>
      <c r="AB242" s="742"/>
      <c r="AC242" s="742"/>
      <c r="AD242" s="742"/>
      <c r="AE242" s="743"/>
      <c r="AI242" s="714"/>
      <c r="AJ242" s="715"/>
      <c r="AY242" s="176"/>
    </row>
    <row r="243" spans="1:51" ht="7.5" customHeight="1">
      <c r="A243" s="175"/>
      <c r="B243" s="741" t="s">
        <v>108</v>
      </c>
      <c r="C243" s="742"/>
      <c r="D243" s="742"/>
      <c r="E243" s="742"/>
      <c r="F243" s="742"/>
      <c r="G243" s="742"/>
      <c r="H243" s="742"/>
      <c r="I243" s="742"/>
      <c r="J243" s="742"/>
      <c r="K243" s="742"/>
      <c r="L243" s="742"/>
      <c r="M243" s="743"/>
      <c r="Q243" s="708">
        <v>4</v>
      </c>
      <c r="R243" s="709"/>
      <c r="T243" s="741" t="s">
        <v>108</v>
      </c>
      <c r="U243" s="742"/>
      <c r="V243" s="742"/>
      <c r="W243" s="742"/>
      <c r="X243" s="742"/>
      <c r="Y243" s="742"/>
      <c r="Z243" s="742"/>
      <c r="AA243" s="742"/>
      <c r="AB243" s="742"/>
      <c r="AC243" s="742"/>
      <c r="AD243" s="742"/>
      <c r="AE243" s="743"/>
      <c r="AI243" s="708">
        <v>4</v>
      </c>
      <c r="AJ243" s="709"/>
      <c r="AY243" s="176"/>
    </row>
    <row r="244" spans="1:51" ht="7.5" customHeight="1">
      <c r="A244" s="175"/>
      <c r="B244" s="741"/>
      <c r="C244" s="742"/>
      <c r="D244" s="742"/>
      <c r="E244" s="742"/>
      <c r="F244" s="742"/>
      <c r="G244" s="742"/>
      <c r="H244" s="742"/>
      <c r="I244" s="742"/>
      <c r="J244" s="742"/>
      <c r="K244" s="742"/>
      <c r="L244" s="742"/>
      <c r="M244" s="743"/>
      <c r="Q244" s="710"/>
      <c r="R244" s="711"/>
      <c r="T244" s="741"/>
      <c r="U244" s="742"/>
      <c r="V244" s="742"/>
      <c r="W244" s="742"/>
      <c r="X244" s="742"/>
      <c r="Y244" s="742"/>
      <c r="Z244" s="742"/>
      <c r="AA244" s="742"/>
      <c r="AB244" s="742"/>
      <c r="AC244" s="742"/>
      <c r="AD244" s="742"/>
      <c r="AE244" s="743"/>
      <c r="AI244" s="710"/>
      <c r="AJ244" s="711"/>
      <c r="AY244" s="176"/>
    </row>
    <row r="245" spans="1:51" ht="7.5" customHeight="1">
      <c r="A245" s="175"/>
      <c r="B245" s="741" t="s">
        <v>109</v>
      </c>
      <c r="C245" s="742"/>
      <c r="D245" s="742"/>
      <c r="E245" s="742"/>
      <c r="F245" s="742"/>
      <c r="G245" s="742"/>
      <c r="H245" s="742"/>
      <c r="I245" s="742"/>
      <c r="J245" s="742"/>
      <c r="K245" s="742"/>
      <c r="L245" s="742"/>
      <c r="M245" s="743"/>
      <c r="T245" s="741" t="s">
        <v>109</v>
      </c>
      <c r="U245" s="742"/>
      <c r="V245" s="742"/>
      <c r="W245" s="742"/>
      <c r="X245" s="742"/>
      <c r="Y245" s="742"/>
      <c r="Z245" s="742"/>
      <c r="AA245" s="742"/>
      <c r="AB245" s="742"/>
      <c r="AC245" s="742"/>
      <c r="AD245" s="742"/>
      <c r="AE245" s="743"/>
      <c r="AY245" s="176"/>
    </row>
    <row r="246" spans="1:51" ht="7.5" customHeight="1">
      <c r="A246" s="175"/>
      <c r="B246" s="744"/>
      <c r="C246" s="745"/>
      <c r="D246" s="745"/>
      <c r="E246" s="745"/>
      <c r="F246" s="745"/>
      <c r="G246" s="745"/>
      <c r="H246" s="745"/>
      <c r="I246" s="745"/>
      <c r="J246" s="745"/>
      <c r="K246" s="745"/>
      <c r="L246" s="745"/>
      <c r="M246" s="746"/>
      <c r="T246" s="744"/>
      <c r="U246" s="745"/>
      <c r="V246" s="745"/>
      <c r="W246" s="745"/>
      <c r="X246" s="745"/>
      <c r="Y246" s="745"/>
      <c r="Z246" s="745"/>
      <c r="AA246" s="745"/>
      <c r="AB246" s="745"/>
      <c r="AC246" s="745"/>
      <c r="AD246" s="745"/>
      <c r="AE246" s="746"/>
      <c r="AY246" s="176"/>
    </row>
    <row r="247" spans="1:51" ht="7.5" customHeight="1">
      <c r="A247" s="175"/>
      <c r="AY247" s="176"/>
    </row>
    <row r="248" spans="1:51" ht="7.5" customHeight="1">
      <c r="A248" s="175"/>
      <c r="AY248" s="176"/>
    </row>
    <row r="249" spans="1:51" ht="7.5" customHeight="1">
      <c r="A249" s="175"/>
      <c r="AY249" s="176"/>
    </row>
    <row r="250" spans="1:51" ht="7.5" customHeight="1" thickBot="1">
      <c r="A250" s="177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8"/>
    </row>
    <row r="251" spans="1:51" ht="7.5" customHeight="1">
      <c r="A251" s="173"/>
      <c r="B251" s="170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0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4"/>
    </row>
    <row r="252" spans="1:51" ht="7.5" customHeight="1">
      <c r="A252" s="175"/>
      <c r="AY252" s="176"/>
    </row>
    <row r="253" spans="1:51" ht="7.5" customHeight="1">
      <c r="A253" s="175"/>
      <c r="B253" s="747" t="s">
        <v>95</v>
      </c>
      <c r="C253" s="748"/>
      <c r="D253" s="751" t="s">
        <v>96</v>
      </c>
      <c r="E253" s="752"/>
      <c r="F253" s="752"/>
      <c r="G253" s="752"/>
      <c r="H253" s="752"/>
      <c r="I253" s="752"/>
      <c r="J253" s="752"/>
      <c r="K253" s="752"/>
      <c r="L253" s="752"/>
      <c r="M253" s="753"/>
      <c r="T253" s="747" t="s">
        <v>95</v>
      </c>
      <c r="U253" s="748"/>
      <c r="V253" s="751" t="s">
        <v>96</v>
      </c>
      <c r="W253" s="752"/>
      <c r="X253" s="752"/>
      <c r="Y253" s="752"/>
      <c r="Z253" s="752"/>
      <c r="AA253" s="752"/>
      <c r="AB253" s="752"/>
      <c r="AC253" s="752"/>
      <c r="AD253" s="752"/>
      <c r="AE253" s="753"/>
      <c r="AM253" s="716" t="s">
        <v>95</v>
      </c>
      <c r="AN253" s="717"/>
      <c r="AO253" s="720" t="s">
        <v>96</v>
      </c>
      <c r="AP253" s="721"/>
      <c r="AQ253" s="721"/>
      <c r="AR253" s="721"/>
      <c r="AS253" s="721"/>
      <c r="AT253" s="721"/>
      <c r="AU253" s="721"/>
      <c r="AV253" s="721"/>
      <c r="AW253" s="721"/>
      <c r="AX253" s="722"/>
      <c r="AY253" s="176"/>
    </row>
    <row r="254" spans="1:51" ht="7.5" customHeight="1">
      <c r="A254" s="175"/>
      <c r="B254" s="749"/>
      <c r="C254" s="750"/>
      <c r="D254" s="754"/>
      <c r="E254" s="755"/>
      <c r="F254" s="755"/>
      <c r="G254" s="755"/>
      <c r="H254" s="755"/>
      <c r="I254" s="755"/>
      <c r="J254" s="755"/>
      <c r="K254" s="755"/>
      <c r="L254" s="755"/>
      <c r="M254" s="756"/>
      <c r="T254" s="749"/>
      <c r="U254" s="750"/>
      <c r="V254" s="754"/>
      <c r="W254" s="755"/>
      <c r="X254" s="755"/>
      <c r="Y254" s="755"/>
      <c r="Z254" s="755"/>
      <c r="AA254" s="755"/>
      <c r="AB254" s="755"/>
      <c r="AC254" s="755"/>
      <c r="AD254" s="755"/>
      <c r="AE254" s="756"/>
      <c r="AM254" s="718"/>
      <c r="AN254" s="719"/>
      <c r="AO254" s="723"/>
      <c r="AP254" s="724"/>
      <c r="AQ254" s="724"/>
      <c r="AR254" s="724"/>
      <c r="AS254" s="724"/>
      <c r="AT254" s="724"/>
      <c r="AU254" s="724"/>
      <c r="AV254" s="724"/>
      <c r="AW254" s="724"/>
      <c r="AX254" s="725"/>
      <c r="AY254" s="176"/>
    </row>
    <row r="255" spans="1:51" ht="7.5" customHeight="1">
      <c r="A255" s="175"/>
      <c r="B255" s="708">
        <v>11</v>
      </c>
      <c r="C255" s="726"/>
      <c r="D255" s="728" t="e">
        <f>VLOOKUP(B255,テーブル一覧!$B$6:$AA$32,8,FALSE)&amp;"("&amp;VLOOKUP(B255,テーブル一覧!$B$6:$AA$32,16,FALSE)&amp;")"</f>
        <v>#N/A</v>
      </c>
      <c r="E255" s="728"/>
      <c r="F255" s="728"/>
      <c r="G255" s="728"/>
      <c r="H255" s="728"/>
      <c r="I255" s="728"/>
      <c r="J255" s="728"/>
      <c r="K255" s="728"/>
      <c r="L255" s="728"/>
      <c r="M255" s="729"/>
      <c r="T255" s="708">
        <v>10</v>
      </c>
      <c r="U255" s="726"/>
      <c r="V255" s="728" t="e">
        <f>VLOOKUP(T255,テーブル一覧!$B$6:$AA$32,8,FALSE)&amp;"("&amp;VLOOKUP(T255,テーブル一覧!$B$6:$AA$32,16,FALSE)&amp;")"</f>
        <v>#N/A</v>
      </c>
      <c r="W255" s="728"/>
      <c r="X255" s="728"/>
      <c r="Y255" s="728"/>
      <c r="Z255" s="728"/>
      <c r="AA255" s="728"/>
      <c r="AB255" s="728"/>
      <c r="AC255" s="728"/>
      <c r="AD255" s="728"/>
      <c r="AE255" s="729"/>
      <c r="AM255" s="708">
        <v>1</v>
      </c>
      <c r="AN255" s="726"/>
      <c r="AO255" s="728" t="s">
        <v>174</v>
      </c>
      <c r="AP255" s="728"/>
      <c r="AQ255" s="728"/>
      <c r="AR255" s="728"/>
      <c r="AS255" s="728"/>
      <c r="AT255" s="728"/>
      <c r="AU255" s="728"/>
      <c r="AV255" s="728"/>
      <c r="AW255" s="728"/>
      <c r="AX255" s="729"/>
      <c r="AY255" s="176"/>
    </row>
    <row r="256" spans="1:51" ht="7.5" customHeight="1">
      <c r="A256" s="175"/>
      <c r="B256" s="710"/>
      <c r="C256" s="727"/>
      <c r="D256" s="730"/>
      <c r="E256" s="730"/>
      <c r="F256" s="730"/>
      <c r="G256" s="730"/>
      <c r="H256" s="730"/>
      <c r="I256" s="730"/>
      <c r="J256" s="730"/>
      <c r="K256" s="730"/>
      <c r="L256" s="730"/>
      <c r="M256" s="731"/>
      <c r="T256" s="710"/>
      <c r="U256" s="727"/>
      <c r="V256" s="730"/>
      <c r="W256" s="730"/>
      <c r="X256" s="730"/>
      <c r="Y256" s="730"/>
      <c r="Z256" s="730"/>
      <c r="AA256" s="730"/>
      <c r="AB256" s="730"/>
      <c r="AC256" s="730"/>
      <c r="AD256" s="730"/>
      <c r="AE256" s="731"/>
      <c r="AM256" s="710"/>
      <c r="AN256" s="727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1"/>
      <c r="AY256" s="176"/>
    </row>
    <row r="257" spans="1:51" ht="7.5" customHeight="1">
      <c r="A257" s="175"/>
      <c r="B257" s="732" t="s">
        <v>163</v>
      </c>
      <c r="C257" s="733"/>
      <c r="D257" s="733"/>
      <c r="E257" s="733"/>
      <c r="F257" s="733"/>
      <c r="G257" s="733"/>
      <c r="H257" s="733"/>
      <c r="I257" s="733"/>
      <c r="J257" s="733"/>
      <c r="K257" s="733"/>
      <c r="L257" s="733"/>
      <c r="M257" s="734"/>
      <c r="T257" s="732" t="s">
        <v>170</v>
      </c>
      <c r="U257" s="733"/>
      <c r="V257" s="733"/>
      <c r="W257" s="733"/>
      <c r="X257" s="733"/>
      <c r="Y257" s="733"/>
      <c r="Z257" s="733"/>
      <c r="AA257" s="733"/>
      <c r="AB257" s="733"/>
      <c r="AC257" s="733"/>
      <c r="AD257" s="733"/>
      <c r="AE257" s="734"/>
      <c r="AM257" s="732" t="s">
        <v>170</v>
      </c>
      <c r="AN257" s="733"/>
      <c r="AO257" s="733"/>
      <c r="AP257" s="733"/>
      <c r="AQ257" s="733"/>
      <c r="AR257" s="733"/>
      <c r="AS257" s="733"/>
      <c r="AT257" s="733"/>
      <c r="AU257" s="733"/>
      <c r="AV257" s="733"/>
      <c r="AW257" s="733"/>
      <c r="AX257" s="734"/>
      <c r="AY257" s="176"/>
    </row>
    <row r="258" spans="1:51" ht="7.5" customHeight="1">
      <c r="A258" s="175"/>
      <c r="B258" s="735"/>
      <c r="C258" s="736"/>
      <c r="D258" s="736"/>
      <c r="E258" s="736"/>
      <c r="F258" s="736"/>
      <c r="G258" s="736"/>
      <c r="H258" s="736"/>
      <c r="I258" s="736"/>
      <c r="J258" s="736"/>
      <c r="K258" s="736"/>
      <c r="L258" s="736"/>
      <c r="M258" s="737"/>
      <c r="T258" s="735"/>
      <c r="U258" s="736"/>
      <c r="V258" s="736"/>
      <c r="W258" s="736"/>
      <c r="X258" s="736"/>
      <c r="Y258" s="736"/>
      <c r="Z258" s="736"/>
      <c r="AA258" s="736"/>
      <c r="AB258" s="736"/>
      <c r="AC258" s="736"/>
      <c r="AD258" s="736"/>
      <c r="AE258" s="737"/>
      <c r="AM258" s="735"/>
      <c r="AN258" s="736"/>
      <c r="AO258" s="736"/>
      <c r="AP258" s="736"/>
      <c r="AQ258" s="736"/>
      <c r="AR258" s="736"/>
      <c r="AS258" s="736"/>
      <c r="AT258" s="736"/>
      <c r="AU258" s="736"/>
      <c r="AV258" s="736"/>
      <c r="AW258" s="736"/>
      <c r="AX258" s="737"/>
      <c r="AY258" s="176"/>
    </row>
    <row r="259" spans="1:51" ht="7.5" customHeight="1">
      <c r="A259" s="175"/>
      <c r="B259" s="741" t="s">
        <v>107</v>
      </c>
      <c r="C259" s="742"/>
      <c r="D259" s="742"/>
      <c r="E259" s="742"/>
      <c r="F259" s="742"/>
      <c r="G259" s="742"/>
      <c r="H259" s="742"/>
      <c r="I259" s="742"/>
      <c r="J259" s="742"/>
      <c r="K259" s="742"/>
      <c r="L259" s="742"/>
      <c r="M259" s="743"/>
      <c r="Q259" s="712" t="s">
        <v>95</v>
      </c>
      <c r="R259" s="713"/>
      <c r="T259" s="735" t="s">
        <v>171</v>
      </c>
      <c r="U259" s="736"/>
      <c r="V259" s="736"/>
      <c r="W259" s="736"/>
      <c r="X259" s="736"/>
      <c r="Y259" s="736"/>
      <c r="Z259" s="736"/>
      <c r="AA259" s="736"/>
      <c r="AB259" s="736"/>
      <c r="AC259" s="736"/>
      <c r="AD259" s="736"/>
      <c r="AE259" s="737"/>
      <c r="AM259" s="735" t="s">
        <v>173</v>
      </c>
      <c r="AN259" s="736"/>
      <c r="AO259" s="736"/>
      <c r="AP259" s="736"/>
      <c r="AQ259" s="736"/>
      <c r="AR259" s="736"/>
      <c r="AS259" s="736"/>
      <c r="AT259" s="736"/>
      <c r="AU259" s="736"/>
      <c r="AV259" s="736"/>
      <c r="AW259" s="736"/>
      <c r="AX259" s="737"/>
      <c r="AY259" s="176"/>
    </row>
    <row r="260" spans="1:51" ht="7.5" customHeight="1">
      <c r="A260" s="175"/>
      <c r="B260" s="741"/>
      <c r="C260" s="742"/>
      <c r="D260" s="742"/>
      <c r="E260" s="742"/>
      <c r="F260" s="742"/>
      <c r="G260" s="742"/>
      <c r="H260" s="742"/>
      <c r="I260" s="742"/>
      <c r="J260" s="742"/>
      <c r="K260" s="742"/>
      <c r="L260" s="742"/>
      <c r="M260" s="743"/>
      <c r="Q260" s="714"/>
      <c r="R260" s="715"/>
      <c r="T260" s="738"/>
      <c r="U260" s="739"/>
      <c r="V260" s="739"/>
      <c r="W260" s="739"/>
      <c r="X260" s="739"/>
      <c r="Y260" s="739"/>
      <c r="Z260" s="739"/>
      <c r="AA260" s="739"/>
      <c r="AB260" s="739"/>
      <c r="AC260" s="739"/>
      <c r="AD260" s="739"/>
      <c r="AE260" s="740"/>
      <c r="AM260" s="738"/>
      <c r="AN260" s="739"/>
      <c r="AO260" s="739"/>
      <c r="AP260" s="739"/>
      <c r="AQ260" s="739"/>
      <c r="AR260" s="739"/>
      <c r="AS260" s="739"/>
      <c r="AT260" s="739"/>
      <c r="AU260" s="739"/>
      <c r="AV260" s="739"/>
      <c r="AW260" s="739"/>
      <c r="AX260" s="740"/>
      <c r="AY260" s="176"/>
    </row>
    <row r="261" spans="1:51" ht="7.5" customHeight="1">
      <c r="A261" s="175"/>
      <c r="B261" s="741" t="s">
        <v>108</v>
      </c>
      <c r="C261" s="742"/>
      <c r="D261" s="742"/>
      <c r="E261" s="742"/>
      <c r="F261" s="742"/>
      <c r="G261" s="742"/>
      <c r="H261" s="742"/>
      <c r="I261" s="742"/>
      <c r="J261" s="742"/>
      <c r="K261" s="742"/>
      <c r="L261" s="742"/>
      <c r="M261" s="743"/>
      <c r="Q261" s="708">
        <v>4</v>
      </c>
      <c r="R261" s="709"/>
      <c r="T261" s="741" t="s">
        <v>108</v>
      </c>
      <c r="U261" s="742"/>
      <c r="V261" s="742"/>
      <c r="W261" s="742"/>
      <c r="X261" s="742"/>
      <c r="Y261" s="742"/>
      <c r="Z261" s="742"/>
      <c r="AA261" s="742"/>
      <c r="AB261" s="742"/>
      <c r="AC261" s="742"/>
      <c r="AD261" s="742"/>
      <c r="AE261" s="743"/>
      <c r="AH261" s="712" t="s">
        <v>95</v>
      </c>
      <c r="AI261" s="713"/>
      <c r="AY261" s="176"/>
    </row>
    <row r="262" spans="1:51" ht="7.5" customHeight="1">
      <c r="A262" s="175"/>
      <c r="B262" s="741"/>
      <c r="C262" s="742"/>
      <c r="D262" s="742"/>
      <c r="E262" s="742"/>
      <c r="F262" s="742"/>
      <c r="G262" s="742"/>
      <c r="H262" s="742"/>
      <c r="I262" s="742"/>
      <c r="J262" s="742"/>
      <c r="K262" s="742"/>
      <c r="L262" s="742"/>
      <c r="M262" s="743"/>
      <c r="Q262" s="710"/>
      <c r="R262" s="711"/>
      <c r="T262" s="744"/>
      <c r="U262" s="745"/>
      <c r="V262" s="745"/>
      <c r="W262" s="745"/>
      <c r="X262" s="745"/>
      <c r="Y262" s="745"/>
      <c r="Z262" s="745"/>
      <c r="AA262" s="745"/>
      <c r="AB262" s="745"/>
      <c r="AC262" s="745"/>
      <c r="AD262" s="745"/>
      <c r="AE262" s="746"/>
      <c r="AH262" s="714"/>
      <c r="AI262" s="715"/>
      <c r="AY262" s="176"/>
    </row>
    <row r="263" spans="1:51" ht="7.5" customHeight="1">
      <c r="A263" s="175"/>
      <c r="B263" s="741" t="s">
        <v>109</v>
      </c>
      <c r="C263" s="742"/>
      <c r="D263" s="742"/>
      <c r="E263" s="742"/>
      <c r="F263" s="742"/>
      <c r="G263" s="742"/>
      <c r="H263" s="742"/>
      <c r="I263" s="742"/>
      <c r="J263" s="742"/>
      <c r="K263" s="742"/>
      <c r="L263" s="742"/>
      <c r="M263" s="743"/>
      <c r="AH263" s="708">
        <v>4</v>
      </c>
      <c r="AI263" s="709"/>
      <c r="AY263" s="176"/>
    </row>
    <row r="264" spans="1:51" ht="7.5" customHeight="1">
      <c r="A264" s="175"/>
      <c r="B264" s="744"/>
      <c r="C264" s="745"/>
      <c r="D264" s="745"/>
      <c r="E264" s="745"/>
      <c r="F264" s="745"/>
      <c r="G264" s="745"/>
      <c r="H264" s="745"/>
      <c r="I264" s="745"/>
      <c r="J264" s="745"/>
      <c r="K264" s="745"/>
      <c r="L264" s="745"/>
      <c r="M264" s="746"/>
      <c r="AH264" s="710"/>
      <c r="AI264" s="711"/>
      <c r="AY264" s="176"/>
    </row>
    <row r="265" spans="1:51" ht="7.5" customHeight="1">
      <c r="A265" s="175"/>
      <c r="T265" s="747" t="s">
        <v>95</v>
      </c>
      <c r="U265" s="748"/>
      <c r="V265" s="751" t="s">
        <v>96</v>
      </c>
      <c r="W265" s="752"/>
      <c r="X265" s="752"/>
      <c r="Y265" s="752"/>
      <c r="Z265" s="752"/>
      <c r="AA265" s="752"/>
      <c r="AB265" s="752"/>
      <c r="AC265" s="752"/>
      <c r="AD265" s="752"/>
      <c r="AE265" s="753"/>
      <c r="AY265" s="176"/>
    </row>
    <row r="266" spans="1:51" ht="7.5" customHeight="1">
      <c r="A266" s="175"/>
      <c r="T266" s="749"/>
      <c r="U266" s="750"/>
      <c r="V266" s="754"/>
      <c r="W266" s="755"/>
      <c r="X266" s="755"/>
      <c r="Y266" s="755"/>
      <c r="Z266" s="755"/>
      <c r="AA266" s="755"/>
      <c r="AB266" s="755"/>
      <c r="AC266" s="755"/>
      <c r="AD266" s="755"/>
      <c r="AE266" s="756"/>
      <c r="AY266" s="176"/>
    </row>
    <row r="267" spans="1:51" ht="7.5" customHeight="1">
      <c r="A267" s="175"/>
      <c r="T267" s="708">
        <v>9</v>
      </c>
      <c r="U267" s="726"/>
      <c r="V267" s="728" t="e">
        <f>VLOOKUP(T267,テーブル一覧!$B$6:$AA$32,8,FALSE)&amp;"("&amp;VLOOKUP(T267,テーブル一覧!$B$6:$AA$32,16,FALSE)&amp;")"</f>
        <v>#N/A</v>
      </c>
      <c r="W267" s="728"/>
      <c r="X267" s="728"/>
      <c r="Y267" s="728"/>
      <c r="Z267" s="728"/>
      <c r="AA267" s="728"/>
      <c r="AB267" s="728"/>
      <c r="AC267" s="728"/>
      <c r="AD267" s="728"/>
      <c r="AE267" s="729"/>
      <c r="AH267" s="716" t="s">
        <v>95</v>
      </c>
      <c r="AI267" s="791"/>
      <c r="AY267" s="176"/>
    </row>
    <row r="268" spans="1:51" ht="7.5" customHeight="1">
      <c r="A268" s="175"/>
      <c r="T268" s="710"/>
      <c r="U268" s="727"/>
      <c r="V268" s="730"/>
      <c r="W268" s="730"/>
      <c r="X268" s="730"/>
      <c r="Y268" s="730"/>
      <c r="Z268" s="730"/>
      <c r="AA268" s="730"/>
      <c r="AB268" s="730"/>
      <c r="AC268" s="730"/>
      <c r="AD268" s="730"/>
      <c r="AE268" s="731"/>
      <c r="AH268" s="718"/>
      <c r="AI268" s="792"/>
      <c r="AY268" s="176"/>
    </row>
    <row r="269" spans="1:51" ht="7.5" customHeight="1">
      <c r="A269" s="175"/>
      <c r="T269" s="732" t="s">
        <v>170</v>
      </c>
      <c r="U269" s="733"/>
      <c r="V269" s="733"/>
      <c r="W269" s="733"/>
      <c r="X269" s="733"/>
      <c r="Y269" s="733"/>
      <c r="Z269" s="733"/>
      <c r="AA269" s="733"/>
      <c r="AB269" s="733"/>
      <c r="AC269" s="733"/>
      <c r="AD269" s="733"/>
      <c r="AE269" s="734"/>
      <c r="AH269" s="708">
        <v>1</v>
      </c>
      <c r="AI269" s="709"/>
      <c r="AY269" s="176"/>
    </row>
    <row r="270" spans="1:51" ht="7.5" customHeight="1">
      <c r="A270" s="175"/>
      <c r="T270" s="735"/>
      <c r="U270" s="736"/>
      <c r="V270" s="736"/>
      <c r="W270" s="736"/>
      <c r="X270" s="736"/>
      <c r="Y270" s="736"/>
      <c r="Z270" s="736"/>
      <c r="AA270" s="736"/>
      <c r="AB270" s="736"/>
      <c r="AC270" s="736"/>
      <c r="AD270" s="736"/>
      <c r="AE270" s="737"/>
      <c r="AH270" s="710"/>
      <c r="AI270" s="711"/>
      <c r="AY270" s="176"/>
    </row>
    <row r="271" spans="1:51" ht="7.5" customHeight="1">
      <c r="A271" s="175"/>
      <c r="T271" s="735" t="s">
        <v>171</v>
      </c>
      <c r="U271" s="736"/>
      <c r="V271" s="736"/>
      <c r="W271" s="736"/>
      <c r="X271" s="736"/>
      <c r="Y271" s="736"/>
      <c r="Z271" s="736"/>
      <c r="AA271" s="736"/>
      <c r="AB271" s="736"/>
      <c r="AC271" s="736"/>
      <c r="AD271" s="736"/>
      <c r="AE271" s="737"/>
      <c r="AH271" s="712" t="s">
        <v>95</v>
      </c>
      <c r="AI271" s="713"/>
      <c r="AY271" s="176"/>
    </row>
    <row r="272" spans="1:51" ht="7.5" customHeight="1">
      <c r="A272" s="175"/>
      <c r="T272" s="738"/>
      <c r="U272" s="739"/>
      <c r="V272" s="739"/>
      <c r="W272" s="739"/>
      <c r="X272" s="739"/>
      <c r="Y272" s="739"/>
      <c r="Z272" s="739"/>
      <c r="AA272" s="739"/>
      <c r="AB272" s="739"/>
      <c r="AC272" s="739"/>
      <c r="AD272" s="739"/>
      <c r="AE272" s="740"/>
      <c r="AH272" s="714"/>
      <c r="AI272" s="715"/>
      <c r="AY272" s="176"/>
    </row>
    <row r="273" spans="1:51" ht="7.5" customHeight="1">
      <c r="A273" s="175"/>
      <c r="T273" s="741" t="s">
        <v>108</v>
      </c>
      <c r="U273" s="742"/>
      <c r="V273" s="742"/>
      <c r="W273" s="742"/>
      <c r="X273" s="742"/>
      <c r="Y273" s="742"/>
      <c r="Z273" s="742"/>
      <c r="AA273" s="742"/>
      <c r="AB273" s="742"/>
      <c r="AC273" s="742"/>
      <c r="AD273" s="742"/>
      <c r="AE273" s="743"/>
      <c r="AH273" s="708">
        <v>4</v>
      </c>
      <c r="AI273" s="709"/>
      <c r="AY273" s="176"/>
    </row>
    <row r="274" spans="1:51" ht="7.5" customHeight="1">
      <c r="A274" s="175"/>
      <c r="T274" s="744"/>
      <c r="U274" s="745"/>
      <c r="V274" s="745"/>
      <c r="W274" s="745"/>
      <c r="X274" s="745"/>
      <c r="Y274" s="745"/>
      <c r="Z274" s="745"/>
      <c r="AA274" s="745"/>
      <c r="AB274" s="745"/>
      <c r="AC274" s="745"/>
      <c r="AD274" s="745"/>
      <c r="AE274" s="746"/>
      <c r="AH274" s="710"/>
      <c r="AI274" s="711"/>
      <c r="AY274" s="176"/>
    </row>
    <row r="275" spans="1:51" ht="7.5" customHeight="1">
      <c r="A275" s="175"/>
      <c r="B275" s="747" t="s">
        <v>95</v>
      </c>
      <c r="C275" s="748"/>
      <c r="D275" s="751" t="s">
        <v>96</v>
      </c>
      <c r="E275" s="752"/>
      <c r="F275" s="752"/>
      <c r="G275" s="752"/>
      <c r="H275" s="752"/>
      <c r="I275" s="752"/>
      <c r="J275" s="752"/>
      <c r="K275" s="752"/>
      <c r="L275" s="752"/>
      <c r="M275" s="753"/>
      <c r="AY275" s="176"/>
    </row>
    <row r="276" spans="1:51" ht="7.5" customHeight="1">
      <c r="A276" s="175"/>
      <c r="B276" s="749"/>
      <c r="C276" s="750"/>
      <c r="D276" s="754"/>
      <c r="E276" s="755"/>
      <c r="F276" s="755"/>
      <c r="G276" s="755"/>
      <c r="H276" s="755"/>
      <c r="I276" s="755"/>
      <c r="J276" s="755"/>
      <c r="K276" s="755"/>
      <c r="L276" s="755"/>
      <c r="M276" s="756"/>
      <c r="AY276" s="176"/>
    </row>
    <row r="277" spans="1:51" ht="7.5" customHeight="1">
      <c r="A277" s="175"/>
      <c r="B277" s="708">
        <v>7</v>
      </c>
      <c r="C277" s="726"/>
      <c r="D277" s="728" t="e">
        <f>VLOOKUP(B277,テーブル一覧!$B$6:$AA$32,8,FALSE)&amp;"("&amp;VLOOKUP(B277,テーブル一覧!$B$6:$AA$32,16,FALSE)&amp;")"</f>
        <v>#N/A</v>
      </c>
      <c r="E277" s="728"/>
      <c r="F277" s="728"/>
      <c r="G277" s="728"/>
      <c r="H277" s="728"/>
      <c r="I277" s="728"/>
      <c r="J277" s="728"/>
      <c r="K277" s="728"/>
      <c r="L277" s="728"/>
      <c r="M277" s="729"/>
      <c r="Q277" s="747" t="s">
        <v>95</v>
      </c>
      <c r="R277" s="771"/>
      <c r="T277" s="747" t="s">
        <v>95</v>
      </c>
      <c r="U277" s="748"/>
      <c r="V277" s="751" t="s">
        <v>96</v>
      </c>
      <c r="W277" s="752"/>
      <c r="X277" s="752"/>
      <c r="Y277" s="752"/>
      <c r="Z277" s="752"/>
      <c r="AA277" s="752"/>
      <c r="AB277" s="752"/>
      <c r="AC277" s="752"/>
      <c r="AD277" s="752"/>
      <c r="AE277" s="753"/>
      <c r="AY277" s="176"/>
    </row>
    <row r="278" spans="1:51" ht="7.5" customHeight="1">
      <c r="A278" s="175"/>
      <c r="B278" s="710"/>
      <c r="C278" s="727"/>
      <c r="D278" s="730"/>
      <c r="E278" s="730"/>
      <c r="F278" s="730"/>
      <c r="G278" s="730"/>
      <c r="H278" s="730"/>
      <c r="I278" s="730"/>
      <c r="J278" s="730"/>
      <c r="K278" s="730"/>
      <c r="L278" s="730"/>
      <c r="M278" s="731"/>
      <c r="Q278" s="749"/>
      <c r="R278" s="772"/>
      <c r="T278" s="749"/>
      <c r="U278" s="750"/>
      <c r="V278" s="754"/>
      <c r="W278" s="755"/>
      <c r="X278" s="755"/>
      <c r="Y278" s="755"/>
      <c r="Z278" s="755"/>
      <c r="AA278" s="755"/>
      <c r="AB278" s="755"/>
      <c r="AC278" s="755"/>
      <c r="AD278" s="755"/>
      <c r="AE278" s="756"/>
      <c r="AY278" s="176"/>
    </row>
    <row r="279" spans="1:51" ht="7.5" customHeight="1">
      <c r="A279" s="175"/>
      <c r="B279" s="732" t="s">
        <v>175</v>
      </c>
      <c r="C279" s="733"/>
      <c r="D279" s="733"/>
      <c r="E279" s="733"/>
      <c r="F279" s="733"/>
      <c r="G279" s="733"/>
      <c r="H279" s="733"/>
      <c r="I279" s="733"/>
      <c r="J279" s="733"/>
      <c r="K279" s="733"/>
      <c r="L279" s="733"/>
      <c r="M279" s="734"/>
      <c r="Q279" s="708">
        <v>23</v>
      </c>
      <c r="R279" s="709"/>
      <c r="T279" s="708">
        <v>8</v>
      </c>
      <c r="U279" s="726"/>
      <c r="V279" s="728" t="e">
        <f>VLOOKUP(T279,テーブル一覧!$B$6:$AA$32,8,FALSE)&amp;"("&amp;VLOOKUP(T279,テーブル一覧!$B$6:$AA$32,16,FALSE)&amp;")"</f>
        <v>#N/A</v>
      </c>
      <c r="W279" s="728"/>
      <c r="X279" s="728"/>
      <c r="Y279" s="728"/>
      <c r="Z279" s="728"/>
      <c r="AA279" s="728"/>
      <c r="AB279" s="728"/>
      <c r="AC279" s="728"/>
      <c r="AD279" s="728"/>
      <c r="AE279" s="729"/>
      <c r="AY279" s="176"/>
    </row>
    <row r="280" spans="1:51" ht="7.5" customHeight="1">
      <c r="A280" s="175"/>
      <c r="B280" s="735"/>
      <c r="C280" s="736"/>
      <c r="D280" s="736"/>
      <c r="E280" s="736"/>
      <c r="F280" s="736"/>
      <c r="G280" s="736"/>
      <c r="H280" s="736"/>
      <c r="I280" s="736"/>
      <c r="J280" s="736"/>
      <c r="K280" s="736"/>
      <c r="L280" s="736"/>
      <c r="M280" s="737"/>
      <c r="Q280" s="710"/>
      <c r="R280" s="711"/>
      <c r="T280" s="710"/>
      <c r="U280" s="727"/>
      <c r="V280" s="730"/>
      <c r="W280" s="730"/>
      <c r="X280" s="730"/>
      <c r="Y280" s="730"/>
      <c r="Z280" s="730"/>
      <c r="AA280" s="730"/>
      <c r="AB280" s="730"/>
      <c r="AC280" s="730"/>
      <c r="AD280" s="730"/>
      <c r="AE280" s="731"/>
      <c r="AY280" s="176"/>
    </row>
    <row r="281" spans="1:51" ht="7.5" customHeight="1">
      <c r="A281" s="175"/>
      <c r="B281" s="741" t="s">
        <v>176</v>
      </c>
      <c r="C281" s="742"/>
      <c r="D281" s="742"/>
      <c r="E281" s="742"/>
      <c r="F281" s="742"/>
      <c r="G281" s="742"/>
      <c r="H281" s="742"/>
      <c r="I281" s="742"/>
      <c r="J281" s="742"/>
      <c r="K281" s="742"/>
      <c r="L281" s="742"/>
      <c r="M281" s="743"/>
      <c r="T281" s="732" t="s">
        <v>177</v>
      </c>
      <c r="U281" s="733"/>
      <c r="V281" s="733"/>
      <c r="W281" s="733"/>
      <c r="X281" s="733"/>
      <c r="Y281" s="733"/>
      <c r="Z281" s="733"/>
      <c r="AA281" s="733"/>
      <c r="AB281" s="733"/>
      <c r="AC281" s="733"/>
      <c r="AD281" s="733"/>
      <c r="AE281" s="734"/>
      <c r="AI281" s="747" t="s">
        <v>95</v>
      </c>
      <c r="AJ281" s="771"/>
      <c r="AY281" s="176"/>
    </row>
    <row r="282" spans="1:51" ht="7.5" customHeight="1">
      <c r="A282" s="175"/>
      <c r="B282" s="741"/>
      <c r="C282" s="742"/>
      <c r="D282" s="742"/>
      <c r="E282" s="742"/>
      <c r="F282" s="742"/>
      <c r="G282" s="742"/>
      <c r="H282" s="742"/>
      <c r="I282" s="742"/>
      <c r="J282" s="742"/>
      <c r="K282" s="742"/>
      <c r="L282" s="742"/>
      <c r="M282" s="743"/>
      <c r="T282" s="735"/>
      <c r="U282" s="736"/>
      <c r="V282" s="736"/>
      <c r="W282" s="736"/>
      <c r="X282" s="736"/>
      <c r="Y282" s="736"/>
      <c r="Z282" s="736"/>
      <c r="AA282" s="736"/>
      <c r="AB282" s="736"/>
      <c r="AC282" s="736"/>
      <c r="AD282" s="736"/>
      <c r="AE282" s="737"/>
      <c r="AI282" s="749"/>
      <c r="AJ282" s="772"/>
      <c r="AY282" s="176"/>
    </row>
    <row r="283" spans="1:51" ht="7.5" customHeight="1">
      <c r="A283" s="175"/>
      <c r="B283" s="741" t="s">
        <v>107</v>
      </c>
      <c r="C283" s="742"/>
      <c r="D283" s="742"/>
      <c r="E283" s="742"/>
      <c r="F283" s="742"/>
      <c r="G283" s="742"/>
      <c r="H283" s="742"/>
      <c r="I283" s="742"/>
      <c r="J283" s="742"/>
      <c r="K283" s="742"/>
      <c r="L283" s="742"/>
      <c r="M283" s="743"/>
      <c r="Q283" s="712" t="s">
        <v>95</v>
      </c>
      <c r="R283" s="713"/>
      <c r="T283" s="741" t="s">
        <v>179</v>
      </c>
      <c r="U283" s="742"/>
      <c r="V283" s="742"/>
      <c r="W283" s="742"/>
      <c r="X283" s="742"/>
      <c r="Y283" s="742"/>
      <c r="Z283" s="742"/>
      <c r="AA283" s="742"/>
      <c r="AB283" s="742"/>
      <c r="AC283" s="742"/>
      <c r="AD283" s="742"/>
      <c r="AE283" s="743"/>
      <c r="AI283" s="708">
        <v>6</v>
      </c>
      <c r="AJ283" s="709"/>
      <c r="AY283" s="176"/>
    </row>
    <row r="284" spans="1:51" ht="7.5" customHeight="1">
      <c r="A284" s="175"/>
      <c r="B284" s="741"/>
      <c r="C284" s="742"/>
      <c r="D284" s="742"/>
      <c r="E284" s="742"/>
      <c r="F284" s="742"/>
      <c r="G284" s="742"/>
      <c r="H284" s="742"/>
      <c r="I284" s="742"/>
      <c r="J284" s="742"/>
      <c r="K284" s="742"/>
      <c r="L284" s="742"/>
      <c r="M284" s="743"/>
      <c r="Q284" s="714"/>
      <c r="R284" s="715"/>
      <c r="T284" s="741"/>
      <c r="U284" s="742"/>
      <c r="V284" s="742"/>
      <c r="W284" s="742"/>
      <c r="X284" s="742"/>
      <c r="Y284" s="742"/>
      <c r="Z284" s="742"/>
      <c r="AA284" s="742"/>
      <c r="AB284" s="742"/>
      <c r="AC284" s="742"/>
      <c r="AD284" s="742"/>
      <c r="AE284" s="743"/>
      <c r="AI284" s="710"/>
      <c r="AJ284" s="711"/>
      <c r="AY284" s="176"/>
    </row>
    <row r="285" spans="1:51" ht="7.5" customHeight="1">
      <c r="A285" s="175"/>
      <c r="B285" s="741" t="s">
        <v>108</v>
      </c>
      <c r="C285" s="742"/>
      <c r="D285" s="742"/>
      <c r="E285" s="742"/>
      <c r="F285" s="742"/>
      <c r="G285" s="742"/>
      <c r="H285" s="742"/>
      <c r="I285" s="742"/>
      <c r="J285" s="742"/>
      <c r="K285" s="742"/>
      <c r="L285" s="742"/>
      <c r="M285" s="743"/>
      <c r="Q285" s="708">
        <v>4</v>
      </c>
      <c r="R285" s="709"/>
      <c r="T285" s="741" t="s">
        <v>107</v>
      </c>
      <c r="U285" s="742"/>
      <c r="V285" s="742"/>
      <c r="W285" s="742"/>
      <c r="X285" s="742"/>
      <c r="Y285" s="742"/>
      <c r="Z285" s="742"/>
      <c r="AA285" s="742"/>
      <c r="AB285" s="742"/>
      <c r="AC285" s="742"/>
      <c r="AD285" s="742"/>
      <c r="AE285" s="743"/>
      <c r="AI285" s="712" t="s">
        <v>95</v>
      </c>
      <c r="AJ285" s="713"/>
      <c r="AY285" s="176"/>
    </row>
    <row r="286" spans="1:51" ht="7.5" customHeight="1">
      <c r="A286" s="175"/>
      <c r="B286" s="741"/>
      <c r="C286" s="742"/>
      <c r="D286" s="742"/>
      <c r="E286" s="742"/>
      <c r="F286" s="742"/>
      <c r="G286" s="742"/>
      <c r="H286" s="742"/>
      <c r="I286" s="742"/>
      <c r="J286" s="742"/>
      <c r="K286" s="742"/>
      <c r="L286" s="742"/>
      <c r="M286" s="743"/>
      <c r="Q286" s="710"/>
      <c r="R286" s="711"/>
      <c r="T286" s="741"/>
      <c r="U286" s="742"/>
      <c r="V286" s="742"/>
      <c r="W286" s="742"/>
      <c r="X286" s="742"/>
      <c r="Y286" s="742"/>
      <c r="Z286" s="742"/>
      <c r="AA286" s="742"/>
      <c r="AB286" s="742"/>
      <c r="AC286" s="742"/>
      <c r="AD286" s="742"/>
      <c r="AE286" s="743"/>
      <c r="AI286" s="714"/>
      <c r="AJ286" s="715"/>
      <c r="AY286" s="176"/>
    </row>
    <row r="287" spans="1:51" ht="7.5" customHeight="1">
      <c r="A287" s="175"/>
      <c r="B287" s="741" t="s">
        <v>109</v>
      </c>
      <c r="C287" s="742"/>
      <c r="D287" s="742"/>
      <c r="E287" s="742"/>
      <c r="F287" s="742"/>
      <c r="G287" s="742"/>
      <c r="H287" s="742"/>
      <c r="I287" s="742"/>
      <c r="J287" s="742"/>
      <c r="K287" s="742"/>
      <c r="L287" s="742"/>
      <c r="M287" s="743"/>
      <c r="T287" s="741" t="s">
        <v>108</v>
      </c>
      <c r="U287" s="742"/>
      <c r="V287" s="742"/>
      <c r="W287" s="742"/>
      <c r="X287" s="742"/>
      <c r="Y287" s="742"/>
      <c r="Z287" s="742"/>
      <c r="AA287" s="742"/>
      <c r="AB287" s="742"/>
      <c r="AC287" s="742"/>
      <c r="AD287" s="742"/>
      <c r="AE287" s="743"/>
      <c r="AI287" s="708">
        <v>4</v>
      </c>
      <c r="AJ287" s="709"/>
      <c r="AY287" s="176"/>
    </row>
    <row r="288" spans="1:51" ht="7.5" customHeight="1">
      <c r="A288" s="175"/>
      <c r="B288" s="744"/>
      <c r="C288" s="745"/>
      <c r="D288" s="745"/>
      <c r="E288" s="745"/>
      <c r="F288" s="745"/>
      <c r="G288" s="745"/>
      <c r="H288" s="745"/>
      <c r="I288" s="745"/>
      <c r="J288" s="745"/>
      <c r="K288" s="745"/>
      <c r="L288" s="745"/>
      <c r="M288" s="746"/>
      <c r="T288" s="741"/>
      <c r="U288" s="742"/>
      <c r="V288" s="742"/>
      <c r="W288" s="742"/>
      <c r="X288" s="742"/>
      <c r="Y288" s="742"/>
      <c r="Z288" s="742"/>
      <c r="AA288" s="742"/>
      <c r="AB288" s="742"/>
      <c r="AC288" s="742"/>
      <c r="AD288" s="742"/>
      <c r="AE288" s="743"/>
      <c r="AI288" s="710"/>
      <c r="AJ288" s="711"/>
      <c r="AY288" s="176"/>
    </row>
    <row r="289" spans="1:51" ht="7.5" customHeight="1">
      <c r="A289" s="175"/>
      <c r="T289" s="741" t="s">
        <v>109</v>
      </c>
      <c r="U289" s="742"/>
      <c r="V289" s="742"/>
      <c r="W289" s="742"/>
      <c r="X289" s="742"/>
      <c r="Y289" s="742"/>
      <c r="Z289" s="742"/>
      <c r="AA289" s="742"/>
      <c r="AB289" s="742"/>
      <c r="AC289" s="742"/>
      <c r="AD289" s="742"/>
      <c r="AE289" s="743"/>
      <c r="AY289" s="176"/>
    </row>
    <row r="290" spans="1:51" ht="7.5" customHeight="1">
      <c r="A290" s="175"/>
      <c r="T290" s="744"/>
      <c r="U290" s="745"/>
      <c r="V290" s="745"/>
      <c r="W290" s="745"/>
      <c r="X290" s="745"/>
      <c r="Y290" s="745"/>
      <c r="Z290" s="745"/>
      <c r="AA290" s="745"/>
      <c r="AB290" s="745"/>
      <c r="AC290" s="745"/>
      <c r="AD290" s="745"/>
      <c r="AE290" s="746"/>
      <c r="AY290" s="176"/>
    </row>
    <row r="291" spans="1:51" ht="7.5" customHeight="1">
      <c r="A291" s="175"/>
      <c r="AY291" s="176"/>
    </row>
    <row r="292" spans="1:51" ht="7.5" customHeight="1">
      <c r="A292" s="175"/>
      <c r="AY292" s="176"/>
    </row>
    <row r="293" spans="1:51" ht="7.5" customHeight="1">
      <c r="A293" s="175"/>
      <c r="AY293" s="176"/>
    </row>
    <row r="294" spans="1:51" ht="7.5" customHeight="1">
      <c r="A294" s="175"/>
      <c r="AY294" s="176"/>
    </row>
    <row r="295" spans="1:51" ht="7.5" customHeight="1">
      <c r="A295" s="175"/>
      <c r="AY295" s="176"/>
    </row>
    <row r="296" spans="1:51" ht="7.5" customHeight="1">
      <c r="A296" s="175"/>
      <c r="AY296" s="176"/>
    </row>
    <row r="297" spans="1:51" ht="7.5" customHeight="1">
      <c r="A297" s="175"/>
      <c r="AY297" s="176"/>
    </row>
    <row r="298" spans="1:51" ht="7.5" customHeight="1">
      <c r="A298" s="175"/>
      <c r="AY298" s="176"/>
    </row>
    <row r="299" spans="1:51" ht="7.5" customHeight="1">
      <c r="A299" s="175"/>
      <c r="AY299" s="176"/>
    </row>
    <row r="300" spans="1:51" ht="7.5" customHeight="1">
      <c r="A300" s="175"/>
      <c r="AY300" s="176"/>
    </row>
    <row r="301" spans="1:51" ht="7.5" customHeight="1">
      <c r="A301" s="175"/>
      <c r="AY301" s="176"/>
    </row>
    <row r="302" spans="1:51" ht="7.5" customHeight="1">
      <c r="A302" s="175"/>
      <c r="AY302" s="176"/>
    </row>
    <row r="303" spans="1:51" ht="7.5" customHeight="1">
      <c r="A303" s="175"/>
      <c r="AY303" s="176"/>
    </row>
    <row r="304" spans="1:51" ht="7.5" customHeight="1">
      <c r="A304" s="175"/>
      <c r="AY304" s="176"/>
    </row>
    <row r="305" spans="1:51" ht="7.5" customHeight="1">
      <c r="A305" s="175"/>
      <c r="AY305" s="176"/>
    </row>
    <row r="306" spans="1:51" ht="7.5" customHeight="1">
      <c r="A306" s="175"/>
      <c r="AY306" s="176"/>
    </row>
    <row r="307" spans="1:51" ht="7.5" customHeight="1">
      <c r="A307" s="175"/>
      <c r="AY307" s="176"/>
    </row>
    <row r="308" spans="1:51" ht="7.5" customHeight="1">
      <c r="A308" s="175"/>
      <c r="AY308" s="176"/>
    </row>
    <row r="309" spans="1:51" ht="7.5" customHeight="1">
      <c r="A309" s="175"/>
      <c r="AY309" s="176"/>
    </row>
    <row r="310" spans="1:51" ht="7.5" customHeight="1">
      <c r="A310" s="175"/>
      <c r="AY310" s="176"/>
    </row>
    <row r="311" spans="1:51" ht="7.5" customHeight="1">
      <c r="A311" s="175"/>
      <c r="AY311" s="176"/>
    </row>
    <row r="312" spans="1:51" ht="7.5" customHeight="1" thickBot="1">
      <c r="A312" s="177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8"/>
    </row>
    <row r="313" spans="1:51" ht="7.5" customHeight="1">
      <c r="A313" s="173"/>
      <c r="B313" s="170"/>
      <c r="C313" s="170"/>
      <c r="D313" s="170"/>
      <c r="E313" s="170"/>
      <c r="F313" s="170"/>
      <c r="G313" s="170"/>
      <c r="H313" s="170"/>
      <c r="I313" s="170"/>
      <c r="J313" s="170"/>
      <c r="K313" s="170"/>
      <c r="L313" s="170"/>
      <c r="M313" s="170"/>
      <c r="N313" s="170"/>
      <c r="O313" s="170"/>
      <c r="P313" s="170"/>
      <c r="Q313" s="170"/>
      <c r="R313" s="170"/>
      <c r="S313" s="170"/>
      <c r="T313" s="170"/>
      <c r="U313" s="170"/>
      <c r="V313" s="170"/>
      <c r="W313" s="170"/>
      <c r="X313" s="170"/>
      <c r="Y313" s="170"/>
      <c r="Z313" s="170"/>
      <c r="AA313" s="170"/>
      <c r="AB313" s="170"/>
      <c r="AC313" s="170"/>
      <c r="AD313" s="170"/>
      <c r="AE313" s="170"/>
      <c r="AF313" s="170"/>
      <c r="AG313" s="170"/>
      <c r="AH313" s="170"/>
      <c r="AI313" s="170"/>
      <c r="AJ313" s="170"/>
      <c r="AK313" s="170"/>
      <c r="AL313" s="170"/>
      <c r="AM313" s="170"/>
      <c r="AN313" s="170"/>
      <c r="AO313" s="170"/>
      <c r="AP313" s="170"/>
      <c r="AQ313" s="170"/>
      <c r="AR313" s="170"/>
      <c r="AS313" s="170"/>
      <c r="AT313" s="170"/>
      <c r="AU313" s="170"/>
      <c r="AV313" s="170"/>
      <c r="AW313" s="170"/>
      <c r="AX313" s="170"/>
      <c r="AY313" s="174"/>
    </row>
    <row r="314" spans="1:51" ht="7.5" customHeight="1">
      <c r="A314" s="175"/>
      <c r="AY314" s="176"/>
    </row>
    <row r="315" spans="1:51" ht="7.5" customHeight="1">
      <c r="A315" s="175"/>
      <c r="AY315" s="176"/>
    </row>
    <row r="316" spans="1:51" ht="7.5" customHeight="1">
      <c r="A316" s="175"/>
      <c r="AY316" s="176"/>
    </row>
    <row r="317" spans="1:51" ht="7.5" customHeight="1">
      <c r="A317" s="175"/>
      <c r="AY317" s="176"/>
    </row>
    <row r="318" spans="1:51" ht="7.5" customHeight="1">
      <c r="A318" s="175"/>
      <c r="AY318" s="176"/>
    </row>
    <row r="319" spans="1:51" ht="7.5" customHeight="1">
      <c r="A319" s="175"/>
      <c r="AY319" s="176"/>
    </row>
    <row r="320" spans="1:51" ht="7.5" customHeight="1">
      <c r="A320" s="175"/>
      <c r="AY320" s="176"/>
    </row>
    <row r="321" spans="1:51" ht="7.5" customHeight="1">
      <c r="A321" s="175"/>
      <c r="AY321" s="176"/>
    </row>
    <row r="322" spans="1:51" ht="7.5" customHeight="1">
      <c r="A322" s="175"/>
      <c r="AY322" s="176"/>
    </row>
    <row r="323" spans="1:51" ht="7.5" customHeight="1">
      <c r="A323" s="175"/>
      <c r="AY323" s="176"/>
    </row>
    <row r="324" spans="1:51" ht="7.5" customHeight="1">
      <c r="A324" s="175"/>
      <c r="AY324" s="176"/>
    </row>
    <row r="325" spans="1:51" ht="7.5" customHeight="1">
      <c r="A325" s="175"/>
      <c r="AY325" s="176"/>
    </row>
    <row r="326" spans="1:51" ht="7.5" customHeight="1">
      <c r="A326" s="175"/>
      <c r="AY326" s="176"/>
    </row>
    <row r="327" spans="1:51" ht="7.5" customHeight="1">
      <c r="A327" s="175"/>
      <c r="AY327" s="176"/>
    </row>
    <row r="328" spans="1:51" ht="7.5" customHeight="1">
      <c r="A328" s="175"/>
      <c r="AY328" s="176"/>
    </row>
    <row r="329" spans="1:51" ht="7.5" customHeight="1">
      <c r="A329" s="175"/>
      <c r="AY329" s="176"/>
    </row>
    <row r="330" spans="1:51" ht="7.5" customHeight="1">
      <c r="A330" s="175"/>
      <c r="AY330" s="176"/>
    </row>
    <row r="331" spans="1:51" ht="7.5" customHeight="1">
      <c r="A331" s="175"/>
      <c r="AY331" s="176"/>
    </row>
    <row r="332" spans="1:51" ht="7.5" customHeight="1">
      <c r="A332" s="175"/>
      <c r="AY332" s="176"/>
    </row>
    <row r="333" spans="1:51" ht="7.5" customHeight="1">
      <c r="A333" s="175"/>
      <c r="AY333" s="176"/>
    </row>
    <row r="334" spans="1:51" ht="7.5" customHeight="1">
      <c r="A334" s="175"/>
      <c r="AY334" s="176"/>
    </row>
    <row r="335" spans="1:51" ht="7.5" customHeight="1">
      <c r="A335" s="175"/>
      <c r="AY335" s="176"/>
    </row>
    <row r="336" spans="1:51" ht="7.5" customHeight="1">
      <c r="A336" s="175"/>
      <c r="AY336" s="176"/>
    </row>
    <row r="337" spans="1:51" ht="7.5" customHeight="1">
      <c r="A337" s="175"/>
      <c r="AY337" s="176"/>
    </row>
    <row r="338" spans="1:51" ht="7.5" customHeight="1">
      <c r="A338" s="175"/>
      <c r="AY338" s="176"/>
    </row>
    <row r="339" spans="1:51" ht="7.5" customHeight="1">
      <c r="A339" s="175"/>
      <c r="AY339" s="176"/>
    </row>
    <row r="340" spans="1:51" ht="7.5" customHeight="1">
      <c r="A340" s="175"/>
      <c r="AY340" s="176"/>
    </row>
    <row r="341" spans="1:51" ht="7.5" customHeight="1">
      <c r="A341" s="175"/>
      <c r="AY341" s="176"/>
    </row>
    <row r="342" spans="1:51" ht="7.5" customHeight="1">
      <c r="A342" s="175"/>
      <c r="AY342" s="176"/>
    </row>
    <row r="343" spans="1:51" ht="7.5" customHeight="1">
      <c r="A343" s="175"/>
      <c r="AY343" s="176"/>
    </row>
    <row r="344" spans="1:51" ht="7.5" customHeight="1">
      <c r="A344" s="175"/>
      <c r="AY344" s="176"/>
    </row>
    <row r="345" spans="1:51" ht="7.5" customHeight="1">
      <c r="A345" s="175"/>
      <c r="AY345" s="176"/>
    </row>
    <row r="346" spans="1:51" ht="7.5" customHeight="1">
      <c r="A346" s="175"/>
      <c r="AY346" s="176"/>
    </row>
    <row r="347" spans="1:51" ht="7.5" customHeight="1">
      <c r="A347" s="175"/>
      <c r="AY347" s="176"/>
    </row>
    <row r="348" spans="1:51" ht="7.5" customHeight="1">
      <c r="A348" s="175"/>
      <c r="AY348" s="176"/>
    </row>
    <row r="349" spans="1:51" ht="7.5" customHeight="1">
      <c r="A349" s="175"/>
      <c r="AY349" s="176"/>
    </row>
    <row r="350" spans="1:51" ht="7.5" customHeight="1">
      <c r="A350" s="175"/>
      <c r="AY350" s="176"/>
    </row>
    <row r="351" spans="1:51" ht="7.5" customHeight="1">
      <c r="A351" s="175"/>
      <c r="AY351" s="176"/>
    </row>
    <row r="352" spans="1:51" ht="7.5" customHeight="1">
      <c r="A352" s="175"/>
      <c r="AY352" s="176"/>
    </row>
    <row r="353" spans="1:51" ht="7.5" customHeight="1">
      <c r="A353" s="175"/>
      <c r="AY353" s="176"/>
    </row>
    <row r="354" spans="1:51" ht="7.5" customHeight="1">
      <c r="A354" s="175"/>
      <c r="AY354" s="176"/>
    </row>
    <row r="355" spans="1:51" ht="7.5" customHeight="1">
      <c r="A355" s="175"/>
      <c r="AY355" s="176"/>
    </row>
    <row r="356" spans="1:51" ht="7.5" customHeight="1">
      <c r="A356" s="175"/>
      <c r="AY356" s="176"/>
    </row>
    <row r="357" spans="1:51" ht="7.5" customHeight="1">
      <c r="A357" s="175"/>
      <c r="AY357" s="176"/>
    </row>
    <row r="358" spans="1:51" ht="7.5" customHeight="1">
      <c r="A358" s="175"/>
      <c r="AY358" s="176"/>
    </row>
    <row r="359" spans="1:51" ht="7.5" customHeight="1">
      <c r="A359" s="175"/>
      <c r="AY359" s="176"/>
    </row>
    <row r="360" spans="1:51" ht="7.5" customHeight="1">
      <c r="A360" s="175"/>
      <c r="AY360" s="176"/>
    </row>
    <row r="361" spans="1:51" ht="7.5" customHeight="1">
      <c r="A361" s="175"/>
      <c r="AY361" s="176"/>
    </row>
    <row r="362" spans="1:51" ht="7.5" customHeight="1">
      <c r="A362" s="175"/>
      <c r="AY362" s="176"/>
    </row>
    <row r="363" spans="1:51" ht="7.5" customHeight="1">
      <c r="A363" s="175"/>
      <c r="AY363" s="176"/>
    </row>
    <row r="364" spans="1:51" ht="7.5" customHeight="1">
      <c r="A364" s="175"/>
      <c r="AY364" s="176"/>
    </row>
    <row r="365" spans="1:51" ht="7.5" customHeight="1">
      <c r="A365" s="175"/>
      <c r="AY365" s="176"/>
    </row>
    <row r="366" spans="1:51" ht="7.5" customHeight="1">
      <c r="A366" s="175"/>
      <c r="AY366" s="176"/>
    </row>
    <row r="367" spans="1:51" ht="7.5" customHeight="1">
      <c r="A367" s="175"/>
      <c r="AY367" s="176"/>
    </row>
    <row r="368" spans="1:51" ht="7.5" customHeight="1">
      <c r="A368" s="175"/>
      <c r="AY368" s="176"/>
    </row>
    <row r="369" spans="1:51" ht="7.5" customHeight="1">
      <c r="A369" s="175"/>
      <c r="AY369" s="176"/>
    </row>
    <row r="370" spans="1:51" ht="7.5" customHeight="1">
      <c r="A370" s="175"/>
      <c r="AY370" s="176"/>
    </row>
    <row r="371" spans="1:51" ht="7.5" customHeight="1">
      <c r="A371" s="175"/>
      <c r="AY371" s="176"/>
    </row>
    <row r="372" spans="1:51" ht="7.5" customHeight="1">
      <c r="A372" s="175"/>
      <c r="AY372" s="176"/>
    </row>
    <row r="373" spans="1:51" ht="7.5" customHeight="1">
      <c r="A373" s="175"/>
      <c r="AY373" s="176"/>
    </row>
    <row r="374" spans="1:51" ht="7.5" customHeight="1" thickBot="1">
      <c r="A374" s="177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8"/>
    </row>
  </sheetData>
  <mergeCells count="402">
    <mergeCell ref="BA5:BZ6"/>
    <mergeCell ref="BB7:BZ8"/>
    <mergeCell ref="AK7:AL8"/>
    <mergeCell ref="AV1:AY1"/>
    <mergeCell ref="BB9:BZ10"/>
    <mergeCell ref="BC11:BG12"/>
    <mergeCell ref="BB17:BZ18"/>
    <mergeCell ref="BC19:BZ20"/>
    <mergeCell ref="BB27:BZ28"/>
    <mergeCell ref="AK15:AV16"/>
    <mergeCell ref="AK17:AV18"/>
    <mergeCell ref="AK23:AL24"/>
    <mergeCell ref="BC23:BZ24"/>
    <mergeCell ref="BC21:BZ22"/>
    <mergeCell ref="BH11:BZ12"/>
    <mergeCell ref="BH13:BZ14"/>
    <mergeCell ref="BC25:BZ26"/>
    <mergeCell ref="BH15:BZ16"/>
    <mergeCell ref="T287:AE288"/>
    <mergeCell ref="T289:AE290"/>
    <mergeCell ref="AI285:AJ286"/>
    <mergeCell ref="AI287:AJ288"/>
    <mergeCell ref="AJ28:AK29"/>
    <mergeCell ref="U30:AF31"/>
    <mergeCell ref="AJ30:AK31"/>
    <mergeCell ref="U32:AF33"/>
    <mergeCell ref="AN24:AO25"/>
    <mergeCell ref="AN26:AO27"/>
    <mergeCell ref="AI281:AJ282"/>
    <mergeCell ref="AI283:AJ284"/>
    <mergeCell ref="T265:U266"/>
    <mergeCell ref="V265:AE266"/>
    <mergeCell ref="T267:U268"/>
    <mergeCell ref="V267:AE268"/>
    <mergeCell ref="T269:AE270"/>
    <mergeCell ref="T271:AE272"/>
    <mergeCell ref="T273:AE274"/>
    <mergeCell ref="AH271:AI272"/>
    <mergeCell ref="AH273:AI274"/>
    <mergeCell ref="AH267:AI268"/>
    <mergeCell ref="AH269:AI270"/>
    <mergeCell ref="U161:V162"/>
    <mergeCell ref="Q283:R284"/>
    <mergeCell ref="Q285:R286"/>
    <mergeCell ref="Q277:R278"/>
    <mergeCell ref="Q279:R280"/>
    <mergeCell ref="T277:U278"/>
    <mergeCell ref="V277:AE278"/>
    <mergeCell ref="T279:U280"/>
    <mergeCell ref="V279:AE280"/>
    <mergeCell ref="T281:AE282"/>
    <mergeCell ref="T283:AE284"/>
    <mergeCell ref="T285:AE286"/>
    <mergeCell ref="B275:C276"/>
    <mergeCell ref="D275:M276"/>
    <mergeCell ref="B277:C278"/>
    <mergeCell ref="D277:M278"/>
    <mergeCell ref="B279:M280"/>
    <mergeCell ref="B281:M282"/>
    <mergeCell ref="B283:M284"/>
    <mergeCell ref="B285:M286"/>
    <mergeCell ref="B287:M288"/>
    <mergeCell ref="U163:V164"/>
    <mergeCell ref="V175:W176"/>
    <mergeCell ref="V177:W178"/>
    <mergeCell ref="AB175:AC176"/>
    <mergeCell ref="AD175:AM176"/>
    <mergeCell ref="AB177:AM178"/>
    <mergeCell ref="AI197:AJ198"/>
    <mergeCell ref="AI199:AJ200"/>
    <mergeCell ref="AI225:AJ226"/>
    <mergeCell ref="AB179:AM180"/>
    <mergeCell ref="AI227:AJ228"/>
    <mergeCell ref="T191:U192"/>
    <mergeCell ref="V191:AE192"/>
    <mergeCell ref="T193:U194"/>
    <mergeCell ref="V193:AE194"/>
    <mergeCell ref="T195:AE196"/>
    <mergeCell ref="T197:AE198"/>
    <mergeCell ref="T199:AE200"/>
    <mergeCell ref="T223:AE224"/>
    <mergeCell ref="T225:AE226"/>
    <mergeCell ref="T227:AE228"/>
    <mergeCell ref="AH209:AI210"/>
    <mergeCell ref="AH211:AI212"/>
    <mergeCell ref="T219:U220"/>
    <mergeCell ref="V219:AE220"/>
    <mergeCell ref="T221:U222"/>
    <mergeCell ref="V221:AE222"/>
    <mergeCell ref="AB159:AC160"/>
    <mergeCell ref="AD159:AM160"/>
    <mergeCell ref="AB161:AC162"/>
    <mergeCell ref="AD161:AM162"/>
    <mergeCell ref="AB163:AM164"/>
    <mergeCell ref="AB165:AM166"/>
    <mergeCell ref="X165:Y166"/>
    <mergeCell ref="X167:Y168"/>
    <mergeCell ref="AB173:AC174"/>
    <mergeCell ref="AD173:AM174"/>
    <mergeCell ref="V129:W130"/>
    <mergeCell ref="X129:AG130"/>
    <mergeCell ref="V131:W132"/>
    <mergeCell ref="X131:AG132"/>
    <mergeCell ref="V133:AG134"/>
    <mergeCell ref="V135:AG136"/>
    <mergeCell ref="AK136:AL137"/>
    <mergeCell ref="V137:AG138"/>
    <mergeCell ref="AK138:AL139"/>
    <mergeCell ref="V139:AG140"/>
    <mergeCell ref="C129:D130"/>
    <mergeCell ref="E129:N130"/>
    <mergeCell ref="C131:D132"/>
    <mergeCell ref="E131:N132"/>
    <mergeCell ref="C133:N134"/>
    <mergeCell ref="C135:N136"/>
    <mergeCell ref="R136:S137"/>
    <mergeCell ref="C137:N138"/>
    <mergeCell ref="R138:S139"/>
    <mergeCell ref="C139:N140"/>
    <mergeCell ref="X119:AI120"/>
    <mergeCell ref="X121:AI122"/>
    <mergeCell ref="AN92:AO93"/>
    <mergeCell ref="AN94:AO95"/>
    <mergeCell ref="AM118:AN119"/>
    <mergeCell ref="AM120:AN121"/>
    <mergeCell ref="AM99:AN100"/>
    <mergeCell ref="AO99:AX100"/>
    <mergeCell ref="AM101:AN102"/>
    <mergeCell ref="AO101:AX102"/>
    <mergeCell ref="AM103:AX104"/>
    <mergeCell ref="AM105:AX106"/>
    <mergeCell ref="G121:R122"/>
    <mergeCell ref="C88:D89"/>
    <mergeCell ref="C90:D91"/>
    <mergeCell ref="U90:V91"/>
    <mergeCell ref="U92:V93"/>
    <mergeCell ref="C92:D93"/>
    <mergeCell ref="C94:D95"/>
    <mergeCell ref="Y85:Z86"/>
    <mergeCell ref="AA85:AJ86"/>
    <mergeCell ref="Y87:AJ88"/>
    <mergeCell ref="Y89:AJ90"/>
    <mergeCell ref="Y91:AJ92"/>
    <mergeCell ref="Y93:AJ94"/>
    <mergeCell ref="Y95:AJ96"/>
    <mergeCell ref="G87:R88"/>
    <mergeCell ref="G91:R92"/>
    <mergeCell ref="G89:R90"/>
    <mergeCell ref="G95:R96"/>
    <mergeCell ref="X111:Y112"/>
    <mergeCell ref="Z111:AI112"/>
    <mergeCell ref="X113:Y114"/>
    <mergeCell ref="Z113:AI114"/>
    <mergeCell ref="X115:AI116"/>
    <mergeCell ref="X117:AI118"/>
    <mergeCell ref="I69:R70"/>
    <mergeCell ref="G71:R72"/>
    <mergeCell ref="G73:R74"/>
    <mergeCell ref="G77:R78"/>
    <mergeCell ref="G79:R80"/>
    <mergeCell ref="G81:R82"/>
    <mergeCell ref="G83:R84"/>
    <mergeCell ref="G85:R86"/>
    <mergeCell ref="G93:R94"/>
    <mergeCell ref="A2:E2"/>
    <mergeCell ref="F2:X2"/>
    <mergeCell ref="AV2:AY2"/>
    <mergeCell ref="A1:E1"/>
    <mergeCell ref="F1:X1"/>
    <mergeCell ref="Y1:AA2"/>
    <mergeCell ref="AM7:AV8"/>
    <mergeCell ref="AK5:AL6"/>
    <mergeCell ref="AM5:AV6"/>
    <mergeCell ref="B5:C6"/>
    <mergeCell ref="D5:M6"/>
    <mergeCell ref="B7:C8"/>
    <mergeCell ref="D7:M8"/>
    <mergeCell ref="U7:V8"/>
    <mergeCell ref="W7:AF8"/>
    <mergeCell ref="AO1:AP1"/>
    <mergeCell ref="AQ1:AS1"/>
    <mergeCell ref="AT1:AU1"/>
    <mergeCell ref="AO2:AP2"/>
    <mergeCell ref="AQ2:AS2"/>
    <mergeCell ref="AT2:AU2"/>
    <mergeCell ref="AB1:AN2"/>
    <mergeCell ref="G67:H68"/>
    <mergeCell ref="I67:R68"/>
    <mergeCell ref="G69:H70"/>
    <mergeCell ref="AM67:AN68"/>
    <mergeCell ref="AM69:AN70"/>
    <mergeCell ref="G75:R76"/>
    <mergeCell ref="B17:M18"/>
    <mergeCell ref="B19:M20"/>
    <mergeCell ref="W39:AF40"/>
    <mergeCell ref="B23:M24"/>
    <mergeCell ref="B21:M22"/>
    <mergeCell ref="U24:AF25"/>
    <mergeCell ref="U26:AF27"/>
    <mergeCell ref="B38:M39"/>
    <mergeCell ref="B40:M41"/>
    <mergeCell ref="B42:M43"/>
    <mergeCell ref="B44:M45"/>
    <mergeCell ref="U18:V19"/>
    <mergeCell ref="W18:AF19"/>
    <mergeCell ref="U20:V21"/>
    <mergeCell ref="W20:AF21"/>
    <mergeCell ref="U22:AF23"/>
    <mergeCell ref="W41:AF42"/>
    <mergeCell ref="U43:AF44"/>
    <mergeCell ref="B28:C29"/>
    <mergeCell ref="D28:M29"/>
    <mergeCell ref="U39:V40"/>
    <mergeCell ref="B25:M26"/>
    <mergeCell ref="B30:C31"/>
    <mergeCell ref="D30:M31"/>
    <mergeCell ref="B32:M33"/>
    <mergeCell ref="B34:M35"/>
    <mergeCell ref="U41:V42"/>
    <mergeCell ref="P38:Q39"/>
    <mergeCell ref="P40:Q41"/>
    <mergeCell ref="B36:M37"/>
    <mergeCell ref="U28:AF29"/>
    <mergeCell ref="W9:AF10"/>
    <mergeCell ref="U11:AF12"/>
    <mergeCell ref="U13:AF14"/>
    <mergeCell ref="U15:AF16"/>
    <mergeCell ref="B9:M10"/>
    <mergeCell ref="B11:M12"/>
    <mergeCell ref="B13:M14"/>
    <mergeCell ref="B15:M16"/>
    <mergeCell ref="AK13:AV14"/>
    <mergeCell ref="U9:V10"/>
    <mergeCell ref="AK9:AV10"/>
    <mergeCell ref="AK11:AV12"/>
    <mergeCell ref="BJ29:BN30"/>
    <mergeCell ref="BJ31:BN32"/>
    <mergeCell ref="BJ33:BN34"/>
    <mergeCell ref="BJ35:BN36"/>
    <mergeCell ref="U111:V112"/>
    <mergeCell ref="U113:V114"/>
    <mergeCell ref="Y67:Z68"/>
    <mergeCell ref="AA67:AJ68"/>
    <mergeCell ref="Y69:Z70"/>
    <mergeCell ref="AA69:AJ70"/>
    <mergeCell ref="Y71:AJ72"/>
    <mergeCell ref="Y73:AJ74"/>
    <mergeCell ref="Y75:AJ76"/>
    <mergeCell ref="Y77:AJ78"/>
    <mergeCell ref="U74:V75"/>
    <mergeCell ref="U76:V77"/>
    <mergeCell ref="X99:Y100"/>
    <mergeCell ref="Z99:AI100"/>
    <mergeCell ref="X101:Y102"/>
    <mergeCell ref="Z101:AI102"/>
    <mergeCell ref="X103:AI104"/>
    <mergeCell ref="X105:AI106"/>
    <mergeCell ref="X107:AI108"/>
    <mergeCell ref="U78:V79"/>
    <mergeCell ref="U69:V70"/>
    <mergeCell ref="AK21:AL22"/>
    <mergeCell ref="AM85:AN86"/>
    <mergeCell ref="AM87:AN88"/>
    <mergeCell ref="BE35:BH36"/>
    <mergeCell ref="BE33:BH34"/>
    <mergeCell ref="BE31:BH32"/>
    <mergeCell ref="BC29:BD30"/>
    <mergeCell ref="BE29:BH30"/>
    <mergeCell ref="U80:V81"/>
    <mergeCell ref="Y83:Z84"/>
    <mergeCell ref="AA83:AJ84"/>
    <mergeCell ref="U67:V68"/>
    <mergeCell ref="U47:AF48"/>
    <mergeCell ref="U45:AF46"/>
    <mergeCell ref="B191:C192"/>
    <mergeCell ref="D191:M192"/>
    <mergeCell ref="B193:C194"/>
    <mergeCell ref="D193:M194"/>
    <mergeCell ref="C143:D144"/>
    <mergeCell ref="E143:N144"/>
    <mergeCell ref="C145:D146"/>
    <mergeCell ref="E145:N146"/>
    <mergeCell ref="C147:N148"/>
    <mergeCell ref="C149:N150"/>
    <mergeCell ref="C151:N152"/>
    <mergeCell ref="G179:R180"/>
    <mergeCell ref="G159:H160"/>
    <mergeCell ref="I159:R160"/>
    <mergeCell ref="G161:H162"/>
    <mergeCell ref="I161:R162"/>
    <mergeCell ref="G163:R164"/>
    <mergeCell ref="G165:R166"/>
    <mergeCell ref="G167:R168"/>
    <mergeCell ref="G169:R170"/>
    <mergeCell ref="G171:R172"/>
    <mergeCell ref="G173:R174"/>
    <mergeCell ref="G175:R176"/>
    <mergeCell ref="G177:R178"/>
    <mergeCell ref="Q149:R150"/>
    <mergeCell ref="Q151:R152"/>
    <mergeCell ref="AM107:AX108"/>
    <mergeCell ref="AB181:AM182"/>
    <mergeCell ref="AQ182:AR183"/>
    <mergeCell ref="AB183:AM184"/>
    <mergeCell ref="AQ184:AR185"/>
    <mergeCell ref="AB185:AM186"/>
    <mergeCell ref="G97:R98"/>
    <mergeCell ref="AQ166:AR167"/>
    <mergeCell ref="AB167:AM168"/>
    <mergeCell ref="AQ168:AR169"/>
    <mergeCell ref="AB169:AM170"/>
    <mergeCell ref="I105:R106"/>
    <mergeCell ref="G99:R100"/>
    <mergeCell ref="G105:H106"/>
    <mergeCell ref="G107:H108"/>
    <mergeCell ref="I107:R108"/>
    <mergeCell ref="G109:R110"/>
    <mergeCell ref="G111:R112"/>
    <mergeCell ref="G113:R114"/>
    <mergeCell ref="G115:R116"/>
    <mergeCell ref="G117:R118"/>
    <mergeCell ref="G119:R120"/>
    <mergeCell ref="T229:AE230"/>
    <mergeCell ref="Q213:R214"/>
    <mergeCell ref="B223:M224"/>
    <mergeCell ref="B195:M196"/>
    <mergeCell ref="B197:M198"/>
    <mergeCell ref="B199:M200"/>
    <mergeCell ref="T201:AE202"/>
    <mergeCell ref="P197:Q198"/>
    <mergeCell ref="P199:Q200"/>
    <mergeCell ref="T205:U206"/>
    <mergeCell ref="V205:AE206"/>
    <mergeCell ref="T207:U208"/>
    <mergeCell ref="V207:AE208"/>
    <mergeCell ref="T209:AE210"/>
    <mergeCell ref="T211:AE212"/>
    <mergeCell ref="B225:M226"/>
    <mergeCell ref="Q225:R226"/>
    <mergeCell ref="B227:M228"/>
    <mergeCell ref="Q227:R228"/>
    <mergeCell ref="B229:M230"/>
    <mergeCell ref="B205:C206"/>
    <mergeCell ref="D205:M206"/>
    <mergeCell ref="B209:M210"/>
    <mergeCell ref="Q211:R212"/>
    <mergeCell ref="B219:C220"/>
    <mergeCell ref="D219:M220"/>
    <mergeCell ref="B221:C222"/>
    <mergeCell ref="D221:M222"/>
    <mergeCell ref="B207:C208"/>
    <mergeCell ref="D207:M208"/>
    <mergeCell ref="B211:M212"/>
    <mergeCell ref="B213:M214"/>
    <mergeCell ref="B215:M216"/>
    <mergeCell ref="AI241:AJ242"/>
    <mergeCell ref="T243:AE244"/>
    <mergeCell ref="AI243:AJ244"/>
    <mergeCell ref="T245:AE246"/>
    <mergeCell ref="B253:C254"/>
    <mergeCell ref="D253:M254"/>
    <mergeCell ref="B233:C234"/>
    <mergeCell ref="D233:M234"/>
    <mergeCell ref="T233:U234"/>
    <mergeCell ref="V233:AE234"/>
    <mergeCell ref="T235:U236"/>
    <mergeCell ref="V235:AE236"/>
    <mergeCell ref="T237:AE238"/>
    <mergeCell ref="T239:AE240"/>
    <mergeCell ref="T241:AE242"/>
    <mergeCell ref="B235:C236"/>
    <mergeCell ref="D235:M236"/>
    <mergeCell ref="B237:M238"/>
    <mergeCell ref="B241:M242"/>
    <mergeCell ref="Q241:R242"/>
    <mergeCell ref="B243:M244"/>
    <mergeCell ref="Q243:R244"/>
    <mergeCell ref="B245:M246"/>
    <mergeCell ref="B239:M240"/>
    <mergeCell ref="AH263:AI264"/>
    <mergeCell ref="AH261:AI262"/>
    <mergeCell ref="AM253:AN254"/>
    <mergeCell ref="AO253:AX254"/>
    <mergeCell ref="AM255:AN256"/>
    <mergeCell ref="AO255:AX256"/>
    <mergeCell ref="AM257:AX258"/>
    <mergeCell ref="AM259:AX260"/>
    <mergeCell ref="B257:M258"/>
    <mergeCell ref="B259:M260"/>
    <mergeCell ref="Q259:R260"/>
    <mergeCell ref="B261:M262"/>
    <mergeCell ref="Q261:R262"/>
    <mergeCell ref="B263:M264"/>
    <mergeCell ref="T253:U254"/>
    <mergeCell ref="V253:AE254"/>
    <mergeCell ref="T255:U256"/>
    <mergeCell ref="V255:AE256"/>
    <mergeCell ref="T257:AE258"/>
    <mergeCell ref="T259:AE260"/>
    <mergeCell ref="T261:AE262"/>
    <mergeCell ref="B255:C256"/>
    <mergeCell ref="D255:M256"/>
  </mergeCells>
  <phoneticPr fontId="46"/>
  <pageMargins left="0.39370078740157483" right="0.39370078740157483" top="0.78740157480314965" bottom="0.39370078740157483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H95"/>
  <sheetViews>
    <sheetView tabSelected="1" zoomScaleNormal="100" workbookViewId="0">
      <selection activeCell="AZ11" sqref="AZ11"/>
    </sheetView>
    <sheetView workbookViewId="1">
      <selection sqref="A1:E1"/>
    </sheetView>
  </sheetViews>
  <sheetFormatPr defaultColWidth="2.7109375" defaultRowHeight="15" customHeight="1"/>
  <cols>
    <col min="1" max="23" width="2.7109375" style="39"/>
    <col min="24" max="24" width="2.7109375" style="39" customWidth="1"/>
    <col min="25" max="25" width="2.7109375" style="39"/>
    <col min="26" max="26" width="2.7109375" style="39" customWidth="1"/>
    <col min="27" max="51" width="2.7109375" style="39"/>
    <col min="52" max="52" width="2.7109375" style="39" customWidth="1"/>
    <col min="53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82</v>
      </c>
      <c r="X1" s="825"/>
      <c r="Y1" s="826">
        <v>1</v>
      </c>
      <c r="Z1" s="827"/>
      <c r="AA1" s="822" t="s">
        <v>5</v>
      </c>
      <c r="AB1" s="823"/>
      <c r="AC1" s="823"/>
      <c r="AD1" s="823"/>
      <c r="AE1" s="819" t="str">
        <f>VLOOKUP($Y$1,テーブル一覧!$B$6:$AA$32,11,FALSE)</f>
        <v>工事情報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07"/>
      <c r="H2" s="807"/>
      <c r="I2" s="807"/>
      <c r="J2" s="807"/>
      <c r="K2" s="807"/>
      <c r="L2" s="807"/>
      <c r="M2" s="807"/>
      <c r="N2" s="808" t="s">
        <v>287</v>
      </c>
      <c r="O2" s="809"/>
      <c r="P2" s="809"/>
      <c r="Q2" s="809"/>
      <c r="R2" s="149" t="str">
        <f>VLOOKUP($Y$1,テーブル一覧!$B$6:$AA$32,3,FALSE)</f>
        <v>juou</v>
      </c>
      <c r="S2" s="150"/>
      <c r="T2" s="150"/>
      <c r="U2" s="150"/>
      <c r="V2" s="150"/>
      <c r="W2" s="150"/>
      <c r="X2" s="150"/>
      <c r="Y2" s="150"/>
      <c r="Z2" s="151"/>
      <c r="AA2" s="804" t="s">
        <v>4</v>
      </c>
      <c r="AB2" s="805"/>
      <c r="AC2" s="805"/>
      <c r="AD2" s="805"/>
      <c r="AE2" s="810" t="str">
        <f>VLOOKUP($Y$1,テーブル一覧!$B$6:$AA$32,19,FALSE)</f>
        <v>inf_kouji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47" t="s">
        <v>42</v>
      </c>
      <c r="C4" s="848"/>
      <c r="D4" s="848"/>
      <c r="E4" s="849"/>
      <c r="F4" s="103" t="s">
        <v>13194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str">
        <f>"ALTER TABLE "&amp;$R$2&amp;"."&amp;$AE$2&amp;" ADD CONSTRAINT "</f>
        <v xml:space="preserve">ALTER TABLE juou.inf_kouji ADD CONSTRAINT </v>
      </c>
      <c r="BV4" s="41" t="s">
        <v>267</v>
      </c>
      <c r="CH4" s="41" t="s">
        <v>268</v>
      </c>
    </row>
    <row r="5" spans="1:86" ht="15" customHeight="1">
      <c r="A5" s="40"/>
      <c r="B5" s="99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str">
        <f>" ON "&amp;$R$2&amp;"."&amp;$AE$2&amp;" ("</f>
        <v xml:space="preserve"> ON juou.inf_kouji (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57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str">
        <f>"--ＤＢ："&amp;$R$2&amp;" テーブル："&amp;$AE$2</f>
        <v>--ＤＢ：juou テーブル：inf_kouji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58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str">
        <f>"CREATE TABLE "&amp;$R$2&amp;"."&amp;$AE$2&amp;"("</f>
        <v>CREATE TABLE juou.inf_kouji(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IF(AND(NOT(ISERROR(SEARCH("char",T9))), NOT(ISERROR(SEARCH("[",T9)))),
MID($T9,SEARCH("[",$T9)+1,(SEARCH("]",$T9)-SEARCH("[",$T9))-1),
IF(AND(NOT(ISBLANK(T9)),NOT(ISERROR(VLOOKUP(T9,'SQL Server フィールド型種類'!$B$2:$E$30,4,FALSE)&lt;&gt;0))),TEXT(VLOOKUP(T9,'SQL Server フィールド型種類'!$B$2:$E$30,4,FALSE),"##0"),"")
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/>
      <c r="AE9" s="220" t="s">
        <v>264</v>
      </c>
      <c r="AF9" s="47"/>
      <c r="AG9" s="47"/>
      <c r="AH9" s="47"/>
      <c r="AI9" s="47"/>
      <c r="AJ9" s="47"/>
      <c r="AK9" s="47"/>
      <c r="AL9" s="48"/>
      <c r="AM9" s="113" t="s">
        <v>286</v>
      </c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32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32" si="1">IF(NOT(ISERROR(VLOOKUP(L9,$D$73:$O$76,12,FALSE))),VLOOKUP(L9,$D$73:$O$76,12,FALSE),"")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13411</v>
      </c>
      <c r="E10" s="57"/>
      <c r="F10" s="57"/>
      <c r="G10" s="57"/>
      <c r="H10" s="57"/>
      <c r="I10" s="57"/>
      <c r="J10" s="57"/>
      <c r="K10" s="64"/>
      <c r="L10" s="106" t="s">
        <v>13435</v>
      </c>
      <c r="M10" s="57"/>
      <c r="N10" s="57"/>
      <c r="O10" s="57"/>
      <c r="P10" s="57"/>
      <c r="Q10" s="57"/>
      <c r="R10" s="57"/>
      <c r="S10" s="58"/>
      <c r="T10" s="107" t="s">
        <v>13478</v>
      </c>
      <c r="U10" s="57"/>
      <c r="V10" s="57"/>
      <c r="W10" s="64"/>
      <c r="X10" s="114" t="str">
        <f>IF(AND(NOT(ISERROR(SEARCH("char",T10))), NOT(ISERROR(SEARCH("[",T10)))),
MID($T10,SEARCH("[",$T10)+1,(SEARCH("]",$T10)-SEARCH("[",$T10))-1),
IF(AND(NOT(ISBLANK(T10)),NOT(ISERROR(VLOOKUP(T10,'SQL Server フィールド型種類'!$B$2:$E$30,4,FALSE)&lt;&gt;0))),TEXT(VLOOKUP(T10,'SQL Server フィールド型種類'!$B$2:$E$30,4,FALSE),"##0"),"")
)</f>
        <v>40</v>
      </c>
      <c r="Y10" s="64"/>
      <c r="Z10" s="65"/>
      <c r="AA10" s="58"/>
      <c r="AB10" s="115" t="s">
        <v>46</v>
      </c>
      <c r="AC10" s="49"/>
      <c r="AD10" s="210"/>
      <c r="AE10" s="64"/>
      <c r="AF10" s="50"/>
      <c r="AG10" s="50"/>
      <c r="AH10" s="50"/>
      <c r="AI10" s="50"/>
      <c r="AJ10" s="50"/>
      <c r="AK10" s="50"/>
      <c r="AL10" s="51"/>
      <c r="AM10" s="115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kj_nam char[40]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13412</v>
      </c>
      <c r="E11" s="57"/>
      <c r="F11" s="57"/>
      <c r="G11" s="57"/>
      <c r="H11" s="57"/>
      <c r="I11" s="57"/>
      <c r="J11" s="57"/>
      <c r="K11" s="64"/>
      <c r="L11" s="106" t="s">
        <v>13436</v>
      </c>
      <c r="M11" s="57"/>
      <c r="N11" s="57"/>
      <c r="O11" s="57"/>
      <c r="P11" s="57"/>
      <c r="Q11" s="57"/>
      <c r="R11" s="57"/>
      <c r="S11" s="58"/>
      <c r="T11" s="107" t="s">
        <v>13478</v>
      </c>
      <c r="U11" s="57"/>
      <c r="V11" s="57"/>
      <c r="W11" s="64"/>
      <c r="X11" s="69" t="str">
        <f>IF(AND(NOT(ISERROR(SEARCH("char",T11))), NOT(ISERROR(SEARCH("[",T11)))),
MID($T11,SEARCH("[",$T11)+1,(SEARCH("]",$T11)-SEARCH("[",$T11))-1),
IF(AND(NOT(ISBLANK(T11)),NOT(ISERROR(VLOOKUP(T11,'SQL Server フィールド型種類'!$B$2:$E$30,4,FALSE)&lt;&gt;0))),TEXT(VLOOKUP(T11,'SQL Server フィールド型種類'!$B$2:$E$30,4,FALSE),"##0"),"")
)</f>
        <v>40</v>
      </c>
      <c r="Y11" s="64"/>
      <c r="Z11" s="65"/>
      <c r="AA11" s="58"/>
      <c r="AB11" s="115"/>
      <c r="AC11" s="49"/>
      <c r="AD11" s="49"/>
      <c r="AE11" s="64"/>
      <c r="AF11" s="50"/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kj_plc char[40]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13413</v>
      </c>
      <c r="E12" s="57"/>
      <c r="F12" s="57"/>
      <c r="G12" s="57"/>
      <c r="H12" s="57"/>
      <c r="I12" s="57"/>
      <c r="J12" s="57"/>
      <c r="K12" s="64"/>
      <c r="L12" s="106" t="s">
        <v>13437</v>
      </c>
      <c r="M12" s="57"/>
      <c r="N12" s="57"/>
      <c r="O12" s="57"/>
      <c r="P12" s="57"/>
      <c r="Q12" s="57"/>
      <c r="R12" s="57"/>
      <c r="S12" s="58"/>
      <c r="T12" s="107" t="s">
        <v>13478</v>
      </c>
      <c r="U12" s="57"/>
      <c r="V12" s="57"/>
      <c r="W12" s="64"/>
      <c r="X12" s="69" t="str">
        <f>IF(AND(NOT(ISERROR(SEARCH("char",T12))), NOT(ISERROR(SEARCH("[",T12)))),
MID($T12,SEARCH("[",$T12)+1,(SEARCH("]",$T12)-SEARCH("[",$T12))-1),
IF(AND(NOT(ISBLANK(T12)),NOT(ISERROR(VLOOKUP(T12,'SQL Server フィールド型種類'!$B$2:$E$30,4,FALSE)&lt;&gt;0))),TEXT(VLOOKUP(T12,'SQL Server フィールド型種類'!$B$2:$E$30,4,FALSE),"##0"),"")
)</f>
        <v>40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mmt_plc char[40]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13414</v>
      </c>
      <c r="E13" s="57"/>
      <c r="F13" s="57"/>
      <c r="G13" s="57"/>
      <c r="H13" s="57"/>
      <c r="I13" s="57"/>
      <c r="J13" s="57"/>
      <c r="K13" s="64"/>
      <c r="L13" s="106" t="s">
        <v>13438</v>
      </c>
      <c r="M13" s="57"/>
      <c r="N13" s="57"/>
      <c r="O13" s="57"/>
      <c r="P13" s="57"/>
      <c r="Q13" s="57"/>
      <c r="R13" s="57"/>
      <c r="S13" s="58"/>
      <c r="T13" s="107" t="s">
        <v>13479</v>
      </c>
      <c r="U13" s="57"/>
      <c r="V13" s="57"/>
      <c r="W13" s="64"/>
      <c r="X13" s="65" t="str">
        <f>IF(AND(NOT(ISERROR(SEARCH("char",T13))), NOT(ISERROR(SEARCH("[",T13)))),
MID($T13,SEARCH("[",$T13)+1,(SEARCH("]",$T13)-SEARCH("[",$T13))-1),
IF(AND(NOT(ISBLANK(T13)),NOT(ISERROR(VLOOKUP(T13,'SQL Server フィールド型種類'!$B$2:$E$30,4,FALSE)&lt;&gt;0))),TEXT(VLOOKUP(T13,'SQL Server フィールド型種類'!$B$2:$E$30,4,FALSE),"##0"),"")
)</f>
        <v>20</v>
      </c>
      <c r="Y13" s="64"/>
      <c r="Z13" s="65"/>
      <c r="AA13" s="58"/>
      <c r="AB13" s="57"/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witness char[20]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13415</v>
      </c>
      <c r="E14" s="57"/>
      <c r="F14" s="57"/>
      <c r="G14" s="57"/>
      <c r="H14" s="57"/>
      <c r="I14" s="57"/>
      <c r="J14" s="57"/>
      <c r="K14" s="64"/>
      <c r="L14" s="106" t="s">
        <v>13439</v>
      </c>
      <c r="M14" s="57"/>
      <c r="N14" s="57"/>
      <c r="O14" s="57"/>
      <c r="P14" s="57"/>
      <c r="Q14" s="57"/>
      <c r="R14" s="57"/>
      <c r="S14" s="58"/>
      <c r="T14" s="107" t="s">
        <v>13480</v>
      </c>
      <c r="U14" s="57"/>
      <c r="V14" s="57"/>
      <c r="W14" s="64"/>
      <c r="X14" s="69" t="str">
        <f>IF(AND(NOT(ISERROR(SEARCH("char",T14))), NOT(ISERROR(SEARCH("[",T14)))),
MID($T14,SEARCH("[",$T14)+1,(SEARCH("]",$T14)-SEARCH("[",$T14))-1),
IF(AND(NOT(ISBLANK(T14)),NOT(ISERROR(VLOOKUP(T14,'SQL Server フィールド型種類'!$B$2:$E$30,4,FALSE)&lt;&gt;0))),TEXT(VLOOKUP(T14,'SQL Server フィールド型種類'!$B$2:$E$30,4,FALSE),"##0"),"")
)</f>
        <v>4</v>
      </c>
      <c r="Y14" s="64"/>
      <c r="Z14" s="65"/>
      <c r="AA14" s="58"/>
      <c r="AB14" s="57"/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mmt_day smalldatetime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13416</v>
      </c>
      <c r="E15" s="57"/>
      <c r="F15" s="57"/>
      <c r="G15" s="57"/>
      <c r="H15" s="57"/>
      <c r="I15" s="57"/>
      <c r="J15" s="57"/>
      <c r="K15" s="64"/>
      <c r="L15" s="106" t="s">
        <v>13481</v>
      </c>
      <c r="M15" s="57"/>
      <c r="N15" s="57"/>
      <c r="O15" s="57"/>
      <c r="P15" s="57"/>
      <c r="Q15" s="57"/>
      <c r="R15" s="57"/>
      <c r="S15" s="58"/>
      <c r="T15" s="107" t="s">
        <v>13482</v>
      </c>
      <c r="U15" s="57"/>
      <c r="V15" s="57"/>
      <c r="W15" s="64"/>
      <c r="X15" s="65" t="str">
        <f>IF(AND(NOT(ISERROR(SEARCH("char",T15))), NOT(ISERROR(SEARCH("[",T15)))),
MID($T15,SEARCH("[",$T15)+1,(SEARCH("]",$T15)-SEARCH("[",$T15))-1),
IF(AND(NOT(ISBLANK(T15)),NOT(ISERROR(VLOOKUP(T15,'SQL Server フィールド型種類'!$B$2:$E$30,4,FALSE)&lt;&gt;0))),TEXT(VLOOKUP(T15,'SQL Server フィールド型種類'!$B$2:$E$30,4,FALSE),"##0"),"")
)</f>
        <v>1</v>
      </c>
      <c r="Y15" s="64"/>
      <c r="Z15" s="65"/>
      <c r="AA15" s="58"/>
      <c r="AB15" s="57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p_knd_id tinyint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13440</v>
      </c>
      <c r="E16" s="57"/>
      <c r="F16" s="57"/>
      <c r="G16" s="57"/>
      <c r="H16" s="57"/>
      <c r="I16" s="57"/>
      <c r="J16" s="57"/>
      <c r="K16" s="64"/>
      <c r="L16" s="106" t="s">
        <v>13463</v>
      </c>
      <c r="M16" s="57"/>
      <c r="N16" s="57"/>
      <c r="O16" s="57"/>
      <c r="P16" s="57"/>
      <c r="Q16" s="57"/>
      <c r="R16" s="57"/>
      <c r="S16" s="58"/>
      <c r="T16" s="63" t="s">
        <v>13483</v>
      </c>
      <c r="U16" s="57"/>
      <c r="V16" s="57"/>
      <c r="W16" s="64"/>
      <c r="X16" s="69" t="str">
        <f>IF(AND(NOT(ISERROR(SEARCH("char",T16))), NOT(ISERROR(SEARCH("[",T16)))),
MID($T16,SEARCH("[",$T16)+1,(SEARCH("]",$T16)-SEARCH("[",$T16))-1),
IF(AND(NOT(ISBLANK(T16)),NOT(ISERROR(VLOOKUP(T16,'SQL Server フィールド型種類'!$B$2:$E$30,4,FALSE)&lt;&gt;0))),TEXT(VLOOKUP(T16,'SQL Server フィールド型種類'!$B$2:$E$30,4,FALSE),"##0"),"")
)</f>
        <v>4</v>
      </c>
      <c r="Y16" s="64"/>
      <c r="Z16" s="65"/>
      <c r="AA16" s="58"/>
      <c r="AB16" s="57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13491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j_scl_y float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76" ht="15" customHeight="1">
      <c r="A17" s="40"/>
      <c r="B17" s="832">
        <f>IF(NOT(ISBLANK(D17)),MAX(B$9:B16)+1,"")</f>
        <v>9</v>
      </c>
      <c r="C17" s="833"/>
      <c r="D17" s="107" t="s">
        <v>13441</v>
      </c>
      <c r="E17" s="57"/>
      <c r="F17" s="57"/>
      <c r="G17" s="57"/>
      <c r="H17" s="57"/>
      <c r="I17" s="57"/>
      <c r="J17" s="57"/>
      <c r="K17" s="64"/>
      <c r="L17" s="106" t="s">
        <v>13464</v>
      </c>
      <c r="M17" s="57"/>
      <c r="N17" s="57"/>
      <c r="O17" s="57"/>
      <c r="P17" s="57"/>
      <c r="Q17" s="57"/>
      <c r="R17" s="57"/>
      <c r="S17" s="58"/>
      <c r="T17" s="63" t="s">
        <v>13483</v>
      </c>
      <c r="U17" s="57"/>
      <c r="V17" s="57"/>
      <c r="W17" s="64"/>
      <c r="X17" s="69" t="str">
        <f>IF(AND(NOT(ISERROR(SEARCH("char",T17))), NOT(ISERROR(SEARCH("[",T17)))),
MID($T17,SEARCH("[",$T17)+1,(SEARCH("]",$T17)-SEARCH("[",$T17))-1),
IF(AND(NOT(ISBLANK(T17)),NOT(ISERROR(VLOOKUP(T17,'SQL Server フィールド型種類'!$B$2:$E$30,4,FALSE)&lt;&gt;0))),TEXT(VLOOKUP(T17,'SQL Server フィールド型種類'!$B$2:$E$30,4,FALSE),"##0"),"")
)</f>
        <v>4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13491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>j_scl_x float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76" ht="15" customHeight="1">
      <c r="A18" s="40"/>
      <c r="B18" s="832">
        <f>IF(NOT(ISBLANK(D18)),MAX(B$9:B17)+1,"")</f>
        <v>10</v>
      </c>
      <c r="C18" s="833"/>
      <c r="D18" s="107" t="s">
        <v>13420</v>
      </c>
      <c r="E18" s="57"/>
      <c r="F18" s="57"/>
      <c r="G18" s="57"/>
      <c r="H18" s="57"/>
      <c r="I18" s="57"/>
      <c r="J18" s="57"/>
      <c r="K18" s="64"/>
      <c r="L18" s="106" t="s">
        <v>13450</v>
      </c>
      <c r="M18" s="57"/>
      <c r="N18" s="57"/>
      <c r="O18" s="57"/>
      <c r="P18" s="57"/>
      <c r="Q18" s="57"/>
      <c r="R18" s="57"/>
      <c r="S18" s="58"/>
      <c r="T18" s="107" t="s">
        <v>13485</v>
      </c>
      <c r="U18" s="57"/>
      <c r="V18" s="57"/>
      <c r="W18" s="64"/>
      <c r="X18" s="69" t="str">
        <f>IF(AND(NOT(ISERROR(SEARCH("char",T18))), NOT(ISERROR(SEARCH("[",T18)))),
MID($T18,SEARCH("[",$T18)+1,(SEARCH("]",$T18)-SEARCH("[",$T18))-1),
IF(AND(NOT(ISBLANK(T18)),NOT(ISERROR(VLOOKUP(T18,'SQL Server フィールド型種類'!$B$2:$E$30,4,FALSE)&lt;&gt;0))),TEXT(VLOOKUP(T18,'SQL Server フィールド型種類'!$B$2:$E$30,4,FALSE),"##0"),"")
)</f>
        <v>1</v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>IF(L18&lt;&gt;"",L18&amp;" "&amp;IF(T18="char",T18&amp;"("&amp;X18&amp;")",T18)&amp;" "&amp;IF(AB18="×","NOT NULL","NULL")&amp;IF(Z18="YES"," IDENTITY(1, 1) ","")&amp;IF(BX18&lt;&gt;""," DEFAULT "&amp;BX18,"")&amp;IF(L31&lt;&gt;"",",",""),"")</f>
        <v>j_mmt_dtc tinyint NULL,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76" ht="15" customHeight="1">
      <c r="A19" s="40"/>
      <c r="B19" s="832">
        <f>IF(NOT(ISBLANK(D19)),MAX(B$9:B18)+1,"")</f>
        <v>11</v>
      </c>
      <c r="C19" s="833"/>
      <c r="D19" s="107" t="s">
        <v>13417</v>
      </c>
      <c r="E19" s="57"/>
      <c r="F19" s="57"/>
      <c r="G19" s="57"/>
      <c r="H19" s="57"/>
      <c r="I19" s="57"/>
      <c r="J19" s="57"/>
      <c r="K19" s="64"/>
      <c r="L19" s="106" t="s">
        <v>13451</v>
      </c>
      <c r="M19" s="57"/>
      <c r="N19" s="57"/>
      <c r="O19" s="57"/>
      <c r="P19" s="57"/>
      <c r="Q19" s="57"/>
      <c r="R19" s="57"/>
      <c r="S19" s="58"/>
      <c r="T19" s="107" t="s">
        <v>13486</v>
      </c>
      <c r="U19" s="57"/>
      <c r="V19" s="57"/>
      <c r="W19" s="64"/>
      <c r="X19" s="69" t="str">
        <f>IF(AND(NOT(ISERROR(SEARCH("char",T19))), NOT(ISERROR(SEARCH("[",T19)))),
MID($T19,SEARCH("[",$T19)+1,(SEARCH("]",$T19)-SEARCH("[",$T19))-1),
IF(AND(NOT(ISBLANK(T19)),NOT(ISERROR(VLOOKUP(T19,'SQL Server フィールド型種類'!$B$2:$E$30,4,FALSE)&lt;&gt;0))),TEXT(VLOOKUP(T19,'SQL Server フィールド型種類'!$B$2:$E$30,4,FALSE),"##0"),"")
)</f>
        <v>10</v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115" t="s">
        <v>13509</v>
      </c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>IF(L19&lt;&gt;"",L19&amp;" "&amp;IF(T19="char",T19&amp;"("&amp;X19&amp;")",T19)&amp;" "&amp;IF(AB19="×","NOT NULL","NULL")&amp;IF(Z19="YES"," IDENTITY(1, 1) ","")&amp;IF(BX19&lt;&gt;""," DEFAULT "&amp;BX19,"")&amp;IF(L32&lt;&gt;"",",",""),"")</f>
        <v>j_prn_flg char[10] NULL,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76" ht="15" customHeight="1">
      <c r="A20" s="40"/>
      <c r="B20" s="832">
        <f>IF(NOT(ISBLANK(D20)),MAX(B$9:B19)+1,"")</f>
        <v>12</v>
      </c>
      <c r="C20" s="833"/>
      <c r="D20" s="107" t="s">
        <v>13442</v>
      </c>
      <c r="E20" s="57"/>
      <c r="F20" s="57"/>
      <c r="G20" s="57"/>
      <c r="H20" s="57"/>
      <c r="I20" s="57"/>
      <c r="J20" s="57"/>
      <c r="K20" s="64"/>
      <c r="L20" s="106" t="s">
        <v>13465</v>
      </c>
      <c r="M20" s="57"/>
      <c r="N20" s="57"/>
      <c r="O20" s="57"/>
      <c r="P20" s="57"/>
      <c r="Q20" s="57"/>
      <c r="R20" s="57"/>
      <c r="S20" s="58"/>
      <c r="T20" s="107" t="s">
        <v>13483</v>
      </c>
      <c r="U20" s="57"/>
      <c r="V20" s="57"/>
      <c r="W20" s="64"/>
      <c r="X20" s="69" t="str">
        <f>IF(AND(NOT(ISERROR(SEARCH("char",T20))), NOT(ISERROR(SEARCH("[",T20)))),
MID($T20,SEARCH("[",$T20)+1,(SEARCH("]",$T20)-SEARCH("[",$T20))-1),
IF(AND(NOT(ISBLANK(T20)),NOT(ISERROR(VLOOKUP(T20,'SQL Server フィールド型種類'!$B$2:$E$30,4,FALSE)&lt;&gt;0))),TEXT(VLOOKUP(T20,'SQL Server フィールド型種類'!$B$2:$E$30,4,FALSE),"##0"),"")
)</f>
        <v>4</v>
      </c>
      <c r="Y20" s="64"/>
      <c r="Z20" s="65"/>
      <c r="AA20" s="58"/>
      <c r="AB20" s="57"/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8"/>
      <c r="AY20" s="45"/>
      <c r="BC20" s="41" t="str">
        <f>IF(L20&lt;&gt;"",L20&amp;" "&amp;IF(T20="char",T20&amp;"("&amp;X20&amp;")",T20)&amp;" "&amp;IF(AB20="×","NOT NULL","NULL")&amp;IF(Z20="YES"," IDENTITY(1, 1) ","")&amp;IF(BX20&lt;&gt;""," DEFAULT "&amp;BX20,"")&amp;IF(L33&lt;&gt;"",",",""),"")</f>
        <v>o_scl_y float NULL</v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76" ht="15" customHeight="1">
      <c r="A21" s="40"/>
      <c r="B21" s="832">
        <f>IF(NOT(ISBLANK(D21)),MAX(B$9:B20)+1,"")</f>
        <v>13</v>
      </c>
      <c r="C21" s="833"/>
      <c r="D21" s="107" t="s">
        <v>13446</v>
      </c>
      <c r="E21" s="57"/>
      <c r="F21" s="57"/>
      <c r="G21" s="57"/>
      <c r="H21" s="57"/>
      <c r="I21" s="57"/>
      <c r="J21" s="57"/>
      <c r="K21" s="64"/>
      <c r="L21" s="106" t="s">
        <v>13466</v>
      </c>
      <c r="M21" s="57"/>
      <c r="N21" s="57"/>
      <c r="O21" s="57"/>
      <c r="P21" s="57"/>
      <c r="Q21" s="57"/>
      <c r="R21" s="57"/>
      <c r="S21" s="58"/>
      <c r="T21" s="107" t="s">
        <v>13483</v>
      </c>
      <c r="U21" s="57"/>
      <c r="V21" s="57"/>
      <c r="W21" s="64"/>
      <c r="X21" s="69" t="str">
        <f>IF(AND(NOT(ISERROR(SEARCH("char",T21))), NOT(ISERROR(SEARCH("[",T21)))),
MID($T21,SEARCH("[",$T21)+1,(SEARCH("]",$T21)-SEARCH("[",$T21))-1),
IF(AND(NOT(ISBLANK(T21)),NOT(ISERROR(VLOOKUP(T21,'SQL Server フィールド型種類'!$B$2:$E$30,4,FALSE)&lt;&gt;0))),TEXT(VLOOKUP(T21,'SQL Server フィールド型種類'!$B$2:$E$30,4,FALSE),"##0"),"")
)</f>
        <v>4</v>
      </c>
      <c r="Y21" s="64"/>
      <c r="Z21" s="65"/>
      <c r="AA21" s="58"/>
      <c r="AB21" s="57"/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8"/>
      <c r="AY21" s="45"/>
      <c r="BC21" s="41" t="str">
        <f t="shared" ref="BC21:BC26" si="2">IF(L21&lt;&gt;"",L21&amp;" "&amp;IF(T21="char",T21&amp;"("&amp;X21&amp;")",T21)&amp;" "&amp;IF(AB21="×","NOT NULL","NULL")&amp;IF(Z21="YES"," IDENTITY(1, 1) ","")&amp;IF(BX21&lt;&gt;""," DEFAULT "&amp;BX21,"")&amp;IF(L66&lt;&gt;"",",",""),"")</f>
        <v>o_scl_x float NULL</v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1"/>
        <v/>
      </c>
    </row>
    <row r="22" spans="1:76" ht="15" customHeight="1">
      <c r="A22" s="40"/>
      <c r="B22" s="832">
        <f>IF(NOT(ISBLANK(D22)),MAX(B$9:B21)+1,"")</f>
        <v>14</v>
      </c>
      <c r="C22" s="833"/>
      <c r="D22" s="107" t="s">
        <v>13421</v>
      </c>
      <c r="E22" s="57"/>
      <c r="F22" s="57"/>
      <c r="G22" s="57"/>
      <c r="H22" s="57"/>
      <c r="I22" s="57"/>
      <c r="J22" s="57"/>
      <c r="K22" s="64"/>
      <c r="L22" s="106" t="s">
        <v>13455</v>
      </c>
      <c r="M22" s="57"/>
      <c r="N22" s="57"/>
      <c r="O22" s="57"/>
      <c r="P22" s="57"/>
      <c r="Q22" s="57"/>
      <c r="R22" s="57"/>
      <c r="S22" s="58"/>
      <c r="T22" s="107" t="s">
        <v>13485</v>
      </c>
      <c r="U22" s="57"/>
      <c r="V22" s="57"/>
      <c r="W22" s="64"/>
      <c r="X22" s="69" t="str">
        <f>IF(AND(NOT(ISERROR(SEARCH("char",T22))), NOT(ISERROR(SEARCH("[",T22)))),
MID($T22,SEARCH("[",$T22)+1,(SEARCH("]",$T22)-SEARCH("[",$T22))-1),
IF(AND(NOT(ISBLANK(T22)),NOT(ISERROR(VLOOKUP(T22,'SQL Server フィールド型種類'!$B$2:$E$30,4,FALSE)&lt;&gt;0))),TEXT(VLOOKUP(T22,'SQL Server フィールド型種類'!$B$2:$E$30,4,FALSE),"##0"),"")
)</f>
        <v>1</v>
      </c>
      <c r="Y22" s="64"/>
      <c r="Z22" s="65"/>
      <c r="AA22" s="58"/>
      <c r="AB22" s="57"/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8"/>
      <c r="AY22" s="45"/>
      <c r="BC22" s="41" t="str">
        <f t="shared" si="2"/>
        <v>o_lp_value tinyint NULL</v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1"/>
        <v/>
      </c>
    </row>
    <row r="23" spans="1:76" ht="15" customHeight="1">
      <c r="A23" s="40"/>
      <c r="B23" s="832">
        <f>IF(NOT(ISBLANK(D23)),MAX(B$9:B22)+1,"")</f>
        <v>15</v>
      </c>
      <c r="C23" s="833"/>
      <c r="D23" s="107" t="s">
        <v>13422</v>
      </c>
      <c r="E23" s="57"/>
      <c r="F23" s="57"/>
      <c r="G23" s="57"/>
      <c r="H23" s="57"/>
      <c r="I23" s="57"/>
      <c r="J23" s="57"/>
      <c r="K23" s="64"/>
      <c r="L23" s="106" t="s">
        <v>13456</v>
      </c>
      <c r="M23" s="57"/>
      <c r="N23" s="57"/>
      <c r="O23" s="57"/>
      <c r="P23" s="57"/>
      <c r="Q23" s="57"/>
      <c r="R23" s="57"/>
      <c r="S23" s="58"/>
      <c r="T23" s="107" t="s">
        <v>13485</v>
      </c>
      <c r="U23" s="57"/>
      <c r="V23" s="57"/>
      <c r="W23" s="64"/>
      <c r="X23" s="69" t="str">
        <f>IF(AND(NOT(ISERROR(SEARCH("char",T23))), NOT(ISERROR(SEARCH("[",T23)))),
MID($T23,SEARCH("[",$T23)+1,(SEARCH("]",$T23)-SEARCH("[",$T23))-1),
IF(AND(NOT(ISBLANK(T23)),NOT(ISERROR(VLOOKUP(T23,'SQL Server フィールド型種類'!$B$2:$E$30,4,FALSE)&lt;&gt;0))),TEXT(VLOOKUP(T23,'SQL Server フィールド型種類'!$B$2:$E$30,4,FALSE),"##0"),"")
)</f>
        <v>1</v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8"/>
      <c r="AY23" s="45"/>
      <c r="BC23" s="41" t="str">
        <f t="shared" si="2"/>
        <v>o_rp_value tinyint NULL</v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1"/>
        <v/>
      </c>
    </row>
    <row r="24" spans="1:76" ht="15" customHeight="1">
      <c r="A24" s="40"/>
      <c r="B24" s="832">
        <f>IF(NOT(ISBLANK(D24)),MAX(B$9:B23)+1,"")</f>
        <v>16</v>
      </c>
      <c r="C24" s="833"/>
      <c r="D24" s="107" t="s">
        <v>13418</v>
      </c>
      <c r="E24" s="57"/>
      <c r="F24" s="57"/>
      <c r="G24" s="57"/>
      <c r="H24" s="57"/>
      <c r="I24" s="57"/>
      <c r="J24" s="57"/>
      <c r="K24" s="64"/>
      <c r="L24" s="106" t="s">
        <v>13452</v>
      </c>
      <c r="M24" s="57"/>
      <c r="N24" s="57"/>
      <c r="O24" s="57"/>
      <c r="P24" s="57"/>
      <c r="Q24" s="57"/>
      <c r="R24" s="57"/>
      <c r="S24" s="58"/>
      <c r="T24" s="107" t="s">
        <v>13486</v>
      </c>
      <c r="U24" s="57"/>
      <c r="V24" s="57"/>
      <c r="W24" s="64"/>
      <c r="X24" s="69" t="str">
        <f>IF(AND(NOT(ISERROR(SEARCH("char",T24))), NOT(ISERROR(SEARCH("[",T24)))),
MID($T24,SEARCH("[",$T24)+1,(SEARCH("]",$T24)-SEARCH("[",$T24))-1),
IF(AND(NOT(ISBLANK(T24)),NOT(ISERROR(VLOOKUP(T24,'SQL Server フィールド型種類'!$B$2:$E$30,4,FALSE)&lt;&gt;0))),TEXT(VLOOKUP(T24,'SQL Server フィールド型種類'!$B$2:$E$30,4,FALSE),"##0"),"")
)</f>
        <v>10</v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 t="s">
        <v>13509</v>
      </c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8"/>
      <c r="AY24" s="45"/>
      <c r="BC24" s="41" t="str">
        <f t="shared" si="2"/>
        <v>o_prn_flg char[10] NULL</v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1"/>
        <v/>
      </c>
    </row>
    <row r="25" spans="1:76" ht="15" customHeight="1">
      <c r="A25" s="40"/>
      <c r="B25" s="832">
        <f>IF(NOT(ISBLANK(D25)),MAX(B$9:B24)+1,"")</f>
        <v>17</v>
      </c>
      <c r="C25" s="833"/>
      <c r="D25" s="63" t="s">
        <v>13425</v>
      </c>
      <c r="E25" s="57"/>
      <c r="F25" s="57"/>
      <c r="G25" s="57"/>
      <c r="H25" s="57"/>
      <c r="I25" s="57"/>
      <c r="J25" s="57"/>
      <c r="K25" s="64"/>
      <c r="L25" s="106" t="s">
        <v>13453</v>
      </c>
      <c r="M25" s="57"/>
      <c r="N25" s="57"/>
      <c r="O25" s="57"/>
      <c r="P25" s="57"/>
      <c r="Q25" s="57"/>
      <c r="R25" s="57"/>
      <c r="S25" s="58"/>
      <c r="T25" s="107" t="s">
        <v>13489</v>
      </c>
      <c r="U25" s="57"/>
      <c r="V25" s="57"/>
      <c r="W25" s="64"/>
      <c r="X25" s="69" t="str">
        <f>IF(AND(NOT(ISERROR(SEARCH("char",T25))), NOT(ISERROR(SEARCH("[",T25)))),
MID($T25,SEARCH("[",$T25)+1,(SEARCH("]",$T25)-SEARCH("[",$T25))-1),
IF(AND(NOT(ISBLANK(T25)),NOT(ISERROR(VLOOKUP(T25,'SQL Server フィールド型種類'!$B$2:$E$30,4,FALSE)&lt;&gt;0))),TEXT(VLOOKUP(T25,'SQL Server フィールド型種類'!$B$2:$E$30,4,FALSE),"##0"),"")
)</f>
        <v>1</v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C25" s="41" t="str">
        <f t="shared" si="2"/>
        <v>o_bnc_scl bit NULL</v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1"/>
        <v/>
      </c>
    </row>
    <row r="26" spans="1:76" ht="15" customHeight="1">
      <c r="A26" s="40"/>
      <c r="B26" s="832">
        <f>IF(NOT(ISBLANK(D26)),MAX(B$9:B25)+1,"")</f>
        <v>18</v>
      </c>
      <c r="C26" s="833"/>
      <c r="D26" s="63" t="s">
        <v>13443</v>
      </c>
      <c r="E26" s="57"/>
      <c r="F26" s="57"/>
      <c r="G26" s="57"/>
      <c r="H26" s="57"/>
      <c r="I26" s="57"/>
      <c r="J26" s="57"/>
      <c r="K26" s="64"/>
      <c r="L26" s="106" t="s">
        <v>13467</v>
      </c>
      <c r="M26" s="57"/>
      <c r="N26" s="57"/>
      <c r="O26" s="57"/>
      <c r="P26" s="57"/>
      <c r="Q26" s="57"/>
      <c r="R26" s="57"/>
      <c r="S26" s="58"/>
      <c r="T26" s="107" t="s">
        <v>13483</v>
      </c>
      <c r="U26" s="57"/>
      <c r="V26" s="57"/>
      <c r="W26" s="64"/>
      <c r="X26" s="69" t="str">
        <f>IF(AND(NOT(ISERROR(SEARCH("char",T26))), NOT(ISERROR(SEARCH("[",T26)))),
MID($T26,SEARCH("[",$T26)+1,(SEARCH("]",$T26)-SEARCH("[",$T26))-1),
IF(AND(NOT(ISBLANK(T26)),NOT(ISERROR(VLOOKUP(T26,'SQL Server フィールド型種類'!$B$2:$E$30,4,FALSE)&lt;&gt;0))),TEXT(VLOOKUP(T26,'SQL Server フィールド型種類'!$B$2:$E$30,4,FALSE),"##0"),"")
)</f>
        <v>4</v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 t="s">
        <v>13491</v>
      </c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C26" s="41" t="str">
        <f t="shared" si="2"/>
        <v>s_scl_y float NULL</v>
      </c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 t="str">
        <f t="shared" si="1"/>
        <v/>
      </c>
    </row>
    <row r="27" spans="1:76" ht="15" customHeight="1">
      <c r="A27" s="40"/>
      <c r="B27" s="832">
        <f>IF(NOT(ISBLANK(D27)),MAX(B$9:B26)+1,"")</f>
        <v>19</v>
      </c>
      <c r="C27" s="833"/>
      <c r="D27" s="63" t="s">
        <v>13447</v>
      </c>
      <c r="E27" s="57"/>
      <c r="F27" s="57"/>
      <c r="G27" s="57"/>
      <c r="H27" s="57"/>
      <c r="I27" s="57"/>
      <c r="J27" s="57"/>
      <c r="K27" s="64"/>
      <c r="L27" s="106" t="s">
        <v>13468</v>
      </c>
      <c r="M27" s="57"/>
      <c r="N27" s="57"/>
      <c r="O27" s="57"/>
      <c r="P27" s="57"/>
      <c r="Q27" s="57"/>
      <c r="R27" s="57"/>
      <c r="S27" s="58"/>
      <c r="T27" s="107" t="s">
        <v>13483</v>
      </c>
      <c r="U27" s="57"/>
      <c r="V27" s="57"/>
      <c r="W27" s="64"/>
      <c r="X27" s="69" t="str">
        <f>IF(AND(NOT(ISERROR(SEARCH("char",T27))), NOT(ISERROR(SEARCH("[",T27)))),
MID($T27,SEARCH("[",$T27)+1,(SEARCH("]",$T27)-SEARCH("[",$T27))-1),
IF(AND(NOT(ISBLANK(T27)),NOT(ISERROR(VLOOKUP(T27,'SQL Server フィールド型種類'!$B$2:$E$30,4,FALSE)&lt;&gt;0))),TEXT(VLOOKUP(T27,'SQL Server フィールド型種類'!$B$2:$E$30,4,FALSE),"##0"),"")
)</f>
        <v>4</v>
      </c>
      <c r="Y27" s="64"/>
      <c r="Z27" s="65"/>
      <c r="AA27" s="58"/>
      <c r="AB27" s="57"/>
      <c r="AC27" s="49"/>
      <c r="AD27" s="49"/>
      <c r="AE27" s="64"/>
      <c r="AF27" s="50"/>
      <c r="AG27" s="50"/>
      <c r="AH27" s="50"/>
      <c r="AI27" s="50"/>
      <c r="AJ27" s="50"/>
      <c r="AK27" s="50"/>
      <c r="AL27" s="51"/>
      <c r="AM27" s="115" t="s">
        <v>13491</v>
      </c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C27" s="41" t="str">
        <f>IF(L27&lt;&gt;"",L27&amp;" "&amp;IF(T27="char",T27&amp;"("&amp;X27&amp;")",T27)&amp;" "&amp;IF(AB27="×","NOT NULL","NULL")&amp;IF(Z27="YES"," IDENTITY(1, 1) ","")&amp;IF(BX27&lt;&gt;""," DEFAULT "&amp;BX27,"")&amp;IF(L70&lt;&gt;"",",",""),"")</f>
        <v>s_scl_x float NULL</v>
      </c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 t="str">
        <f t="shared" si="1"/>
        <v/>
      </c>
    </row>
    <row r="28" spans="1:76" ht="15" customHeight="1">
      <c r="A28" s="40"/>
      <c r="B28" s="832">
        <f>IF(NOT(ISBLANK(D28)),MAX(B$9:B27)+1,"")</f>
        <v>20</v>
      </c>
      <c r="C28" s="833"/>
      <c r="D28" s="63" t="s">
        <v>13423</v>
      </c>
      <c r="E28" s="57"/>
      <c r="F28" s="57"/>
      <c r="G28" s="57"/>
      <c r="H28" s="57"/>
      <c r="I28" s="57"/>
      <c r="J28" s="57"/>
      <c r="K28" s="64"/>
      <c r="L28" s="106" t="s">
        <v>13454</v>
      </c>
      <c r="M28" s="57"/>
      <c r="N28" s="57"/>
      <c r="O28" s="57"/>
      <c r="P28" s="57"/>
      <c r="Q28" s="57"/>
      <c r="R28" s="57"/>
      <c r="S28" s="58"/>
      <c r="T28" s="107" t="s">
        <v>13485</v>
      </c>
      <c r="U28" s="57"/>
      <c r="V28" s="57"/>
      <c r="W28" s="64"/>
      <c r="X28" s="69" t="str">
        <f>IF(AND(NOT(ISERROR(SEARCH("char",T28))), NOT(ISERROR(SEARCH("[",T28)))),
MID($T28,SEARCH("[",$T28)+1,(SEARCH("]",$T28)-SEARCH("[",$T28))-1),
IF(AND(NOT(ISBLANK(T28)),NOT(ISERROR(VLOOKUP(T28,'SQL Server フィールド型種類'!$B$2:$E$30,4,FALSE)&lt;&gt;0))),TEXT(VLOOKUP(T28,'SQL Server フィールド型種類'!$B$2:$E$30,4,FALSE),"##0"),"")
)</f>
        <v>1</v>
      </c>
      <c r="Y28" s="64"/>
      <c r="Z28" s="65"/>
      <c r="AA28" s="58"/>
      <c r="AB28" s="57"/>
      <c r="AC28" s="49"/>
      <c r="AD28" s="49"/>
      <c r="AE28" s="64"/>
      <c r="AF28" s="50"/>
      <c r="AG28" s="50"/>
      <c r="AH28" s="50"/>
      <c r="AI28" s="50"/>
      <c r="AJ28" s="50"/>
      <c r="AK28" s="50"/>
      <c r="AL28" s="51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8"/>
      <c r="AY28" s="45"/>
      <c r="BC28" s="41" t="str">
        <f>IF(L28&lt;&gt;"",L28&amp;" "&amp;IF(T28="char",T28&amp;"("&amp;X28&amp;")",T28)&amp;" "&amp;IF(AB28="×","NOT NULL","NULL")&amp;IF(Z28="YES"," IDENTITY(1, 1) ","")&amp;IF(BX28&lt;&gt;""," DEFAULT "&amp;BX28,"")&amp;IF(L71&lt;&gt;"",",",""),"")</f>
        <v>s_lp_value tinyint NULL</v>
      </c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 t="str">
        <f t="shared" si="1"/>
        <v/>
      </c>
    </row>
    <row r="29" spans="1:76" ht="15" customHeight="1">
      <c r="A29" s="40"/>
      <c r="B29" s="832">
        <f>IF(NOT(ISBLANK(D29)),MAX(B$9:B28)+1,"")</f>
        <v>21</v>
      </c>
      <c r="C29" s="833"/>
      <c r="D29" s="63" t="s">
        <v>13424</v>
      </c>
      <c r="E29" s="57"/>
      <c r="F29" s="57"/>
      <c r="G29" s="57"/>
      <c r="H29" s="57"/>
      <c r="I29" s="57"/>
      <c r="J29" s="57"/>
      <c r="K29" s="64"/>
      <c r="L29" s="106" t="s">
        <v>13457</v>
      </c>
      <c r="M29" s="57"/>
      <c r="N29" s="57"/>
      <c r="O29" s="57"/>
      <c r="P29" s="57"/>
      <c r="Q29" s="57"/>
      <c r="R29" s="57"/>
      <c r="S29" s="58"/>
      <c r="T29" s="107" t="s">
        <v>13485</v>
      </c>
      <c r="U29" s="57"/>
      <c r="V29" s="57"/>
      <c r="W29" s="64"/>
      <c r="X29" s="69" t="str">
        <f>IF(AND(NOT(ISERROR(SEARCH("char",T29))), NOT(ISERROR(SEARCH("[",T29)))),
MID($T29,SEARCH("[",$T29)+1,(SEARCH("]",$T29)-SEARCH("[",$T29))-1),
IF(AND(NOT(ISBLANK(T29)),NOT(ISERROR(VLOOKUP(T29,'SQL Server フィールド型種類'!$B$2:$E$30,4,FALSE)&lt;&gt;0))),TEXT(VLOOKUP(T29,'SQL Server フィールド型種類'!$B$2:$E$30,4,FALSE),"##0"),"")
)</f>
        <v>1</v>
      </c>
      <c r="Y29" s="64"/>
      <c r="Z29" s="65"/>
      <c r="AA29" s="58"/>
      <c r="AB29" s="57"/>
      <c r="AC29" s="49"/>
      <c r="AD29" s="49"/>
      <c r="AE29" s="64"/>
      <c r="AF29" s="50"/>
      <c r="AG29" s="50"/>
      <c r="AH29" s="50"/>
      <c r="AI29" s="50"/>
      <c r="AJ29" s="50"/>
      <c r="AK29" s="50"/>
      <c r="AL29" s="51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8"/>
      <c r="AY29" s="45"/>
      <c r="BC29" s="41" t="str">
        <f>IF(L29&lt;&gt;"",L29&amp;" "&amp;IF(T29="char",T29&amp;"("&amp;X29&amp;")",T29)&amp;" "&amp;IF(AB29="×","NOT NULL","NULL")&amp;IF(Z29="YES"," IDENTITY(1, 1) ","")&amp;IF(BX29&lt;&gt;""," DEFAULT "&amp;BX29,"")&amp;IF(L72&lt;&gt;"",",",""),"")</f>
        <v>s_rp_value tinyint NULL</v>
      </c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 t="str">
        <f t="shared" si="1"/>
        <v/>
      </c>
    </row>
    <row r="30" spans="1:76" ht="15" customHeight="1">
      <c r="A30" s="40"/>
      <c r="B30" s="832">
        <f>IF(NOT(ISBLANK(D30)),MAX(B$9:B29)+1,"")</f>
        <v>22</v>
      </c>
      <c r="C30" s="833"/>
      <c r="D30" s="63" t="s">
        <v>13419</v>
      </c>
      <c r="E30" s="57"/>
      <c r="F30" s="57"/>
      <c r="G30" s="57"/>
      <c r="H30" s="57"/>
      <c r="I30" s="57"/>
      <c r="J30" s="57"/>
      <c r="K30" s="64"/>
      <c r="L30" s="106" t="s">
        <v>13458</v>
      </c>
      <c r="M30" s="57"/>
      <c r="N30" s="57"/>
      <c r="O30" s="57"/>
      <c r="P30" s="57"/>
      <c r="Q30" s="57"/>
      <c r="R30" s="57"/>
      <c r="S30" s="58"/>
      <c r="T30" s="107" t="s">
        <v>13486</v>
      </c>
      <c r="U30" s="57"/>
      <c r="V30" s="57"/>
      <c r="W30" s="64"/>
      <c r="X30" s="69" t="str">
        <f>IF(AND(NOT(ISERROR(SEARCH("char",T30))), NOT(ISERROR(SEARCH("[",T30)))),
MID($T30,SEARCH("[",$T30)+1,(SEARCH("]",$T30)-SEARCH("[",$T30))-1),
IF(AND(NOT(ISBLANK(T30)),NOT(ISERROR(VLOOKUP(T30,'SQL Server フィールド型種類'!$B$2:$E$30,4,FALSE)&lt;&gt;0))),TEXT(VLOOKUP(T30,'SQL Server フィールド型種類'!$B$2:$E$30,4,FALSE),"##0"),"")
)</f>
        <v>10</v>
      </c>
      <c r="Y30" s="64"/>
      <c r="Z30" s="65"/>
      <c r="AA30" s="58"/>
      <c r="AB30" s="57"/>
      <c r="AC30" s="49"/>
      <c r="AD30" s="49"/>
      <c r="AE30" s="64"/>
      <c r="AF30" s="50"/>
      <c r="AG30" s="50"/>
      <c r="AH30" s="50"/>
      <c r="AI30" s="50"/>
      <c r="AJ30" s="50"/>
      <c r="AK30" s="50"/>
      <c r="AL30" s="51"/>
      <c r="AM30" s="115" t="s">
        <v>13509</v>
      </c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  <c r="BC30" s="41" t="str">
        <f>IF(L30&lt;&gt;"",L30&amp;" "&amp;IF(T30="char",T30&amp;"("&amp;X30&amp;")",T30)&amp;" "&amp;IF(AB30="×","NOT NULL","NULL")&amp;IF(Z30="YES"," IDENTITY(1, 1) ","")&amp;IF(BX30&lt;&gt;""," DEFAULT "&amp;BX30,"")&amp;IF(L73&lt;&gt;"",",",""),"")</f>
        <v>s_prn_flg char[10] NULL</v>
      </c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 t="str">
        <f t="shared" si="1"/>
        <v/>
      </c>
    </row>
    <row r="31" spans="1:76" ht="15" customHeight="1">
      <c r="A31" s="40"/>
      <c r="B31" s="832">
        <f>IF(NOT(ISBLANK(D31)),MAX(B$9:B30)+1,"")</f>
        <v>23</v>
      </c>
      <c r="C31" s="833"/>
      <c r="D31" s="63" t="s">
        <v>13426</v>
      </c>
      <c r="E31" s="57"/>
      <c r="F31" s="57"/>
      <c r="G31" s="57"/>
      <c r="H31" s="57"/>
      <c r="I31" s="57"/>
      <c r="J31" s="57"/>
      <c r="K31" s="64"/>
      <c r="L31" s="106" t="s">
        <v>13459</v>
      </c>
      <c r="M31" s="57"/>
      <c r="N31" s="57"/>
      <c r="O31" s="57"/>
      <c r="P31" s="57"/>
      <c r="Q31" s="57"/>
      <c r="R31" s="57"/>
      <c r="S31" s="58"/>
      <c r="T31" s="107" t="s">
        <v>13489</v>
      </c>
      <c r="U31" s="57"/>
      <c r="V31" s="57"/>
      <c r="W31" s="64"/>
      <c r="X31" s="65" t="str">
        <f>IF(AND(NOT(ISERROR(SEARCH("char",T31))), NOT(ISERROR(SEARCH("[",T31)))),
MID($T31,SEARCH("[",$T31)+1,(SEARCH("]",$T31)-SEARCH("[",$T31))-1),
IF(AND(NOT(ISBLANK(T31)),NOT(ISERROR(VLOOKUP(T31,'SQL Server フィールド型種類'!$B$2:$E$30,4,FALSE)&lt;&gt;0))),TEXT(VLOOKUP(T31,'SQL Server フィールド型種類'!$B$2:$E$30,4,FALSE),"##0"),"")
)</f>
        <v>1</v>
      </c>
      <c r="Y31" s="64"/>
      <c r="Z31" s="65"/>
      <c r="AA31" s="58"/>
      <c r="AB31" s="57"/>
      <c r="AC31" s="49"/>
      <c r="AD31" s="49"/>
      <c r="AE31" s="64"/>
      <c r="AF31" s="50"/>
      <c r="AG31" s="50"/>
      <c r="AH31" s="50"/>
      <c r="AI31" s="50"/>
      <c r="AJ31" s="50"/>
      <c r="AK31" s="50"/>
      <c r="AL31" s="51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  <c r="BC31" s="41" t="str">
        <f t="shared" si="0"/>
        <v>s_bnc_scl bit NULL,</v>
      </c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 t="str">
        <f t="shared" si="1"/>
        <v/>
      </c>
    </row>
    <row r="32" spans="1:76" ht="15" customHeight="1">
      <c r="A32" s="40"/>
      <c r="B32" s="838">
        <f>IF(NOT(ISBLANK(D32)),MAX(B$9:B31)+1,"")</f>
        <v>24</v>
      </c>
      <c r="C32" s="839"/>
      <c r="D32" s="126" t="s">
        <v>13444</v>
      </c>
      <c r="E32" s="59"/>
      <c r="F32" s="59"/>
      <c r="G32" s="59"/>
      <c r="H32" s="59"/>
      <c r="I32" s="59"/>
      <c r="J32" s="59"/>
      <c r="K32" s="67"/>
      <c r="L32" s="127" t="s">
        <v>13469</v>
      </c>
      <c r="M32" s="59"/>
      <c r="N32" s="59"/>
      <c r="O32" s="59"/>
      <c r="P32" s="59"/>
      <c r="Q32" s="59"/>
      <c r="R32" s="59"/>
      <c r="S32" s="60"/>
      <c r="T32" s="126" t="s">
        <v>13483</v>
      </c>
      <c r="U32" s="59"/>
      <c r="V32" s="59"/>
      <c r="W32" s="67"/>
      <c r="X32" s="128" t="str">
        <f>IF(AND(NOT(ISERROR(SEARCH("char",T32))), NOT(ISERROR(SEARCH("[",T32)))),
MID($T32,SEARCH("[",$T32)+1,(SEARCH("]",$T32)-SEARCH("[",$T32))-1),
IF(AND(NOT(ISBLANK(T32)),NOT(ISERROR(VLOOKUP(T32,'SQL Server フィールド型種類'!$B$2:$E$30,4,FALSE)&lt;&gt;0))),TEXT(VLOOKUP(T32,'SQL Server フィールド型種類'!$B$2:$E$30,4,FALSE),"##0"),"")
)</f>
        <v>4</v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59" t="s">
        <v>13491</v>
      </c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C32" s="41" t="str">
        <f t="shared" si="0"/>
        <v>ol_scl_y float NULL</v>
      </c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 t="str">
        <f t="shared" si="1"/>
        <v/>
      </c>
    </row>
    <row r="33" spans="1:76" ht="15" customHeight="1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125"/>
      <c r="AI33" s="41"/>
      <c r="AJ33" s="41"/>
      <c r="AK33" s="41"/>
      <c r="AL33" s="41"/>
      <c r="AM33" s="41"/>
      <c r="AN33" s="41"/>
      <c r="AO33" s="41"/>
      <c r="AP33" s="125"/>
      <c r="AQ33" s="41"/>
      <c r="AR33" s="41"/>
      <c r="AS33" s="41"/>
      <c r="AT33" s="41"/>
      <c r="AU33" s="41"/>
      <c r="AV33" s="41"/>
      <c r="AW33" s="41"/>
      <c r="AX33" s="41"/>
      <c r="AY33" s="42"/>
      <c r="BB33" s="41"/>
      <c r="BC33" s="41" t="str">
        <f>IF(L33&lt;&gt;"",L33&amp;" "&amp;IF(T33="char",T33&amp;"("&amp;X33&amp;")",T33)&amp;" "&amp;IF(AB33="×","NOT NULL","NULL")&amp;IF(BX33&lt;&gt;""," DEFAULT "&amp;BX33,"")&amp;IF(L66&lt;&gt;"",",",""),"")</f>
        <v/>
      </c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</row>
    <row r="34" spans="1:76" ht="15" customHeight="1">
      <c r="A34" s="40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</row>
    <row r="35" spans="1:76" ht="15" customHeight="1">
      <c r="A35" s="40"/>
      <c r="B35" s="643" t="s">
        <v>29</v>
      </c>
      <c r="C35" s="644"/>
      <c r="D35" s="643" t="s">
        <v>34</v>
      </c>
      <c r="E35" s="646"/>
      <c r="F35" s="646"/>
      <c r="G35" s="646"/>
      <c r="H35" s="646"/>
      <c r="I35" s="646"/>
      <c r="J35" s="646"/>
      <c r="K35" s="646"/>
      <c r="L35" s="646"/>
      <c r="M35" s="646"/>
      <c r="N35" s="646"/>
      <c r="O35" s="646"/>
      <c r="P35" s="646"/>
      <c r="Q35" s="646"/>
      <c r="R35" s="646"/>
      <c r="S35" s="647"/>
      <c r="T35" s="864" t="s">
        <v>6</v>
      </c>
      <c r="U35" s="865"/>
      <c r="V35" s="865"/>
      <c r="W35" s="865"/>
      <c r="X35" s="865"/>
      <c r="Y35" s="865"/>
      <c r="Z35" s="865"/>
      <c r="AA35" s="866"/>
      <c r="AB35" s="867" t="s">
        <v>0</v>
      </c>
      <c r="AC35" s="857" t="s">
        <v>1</v>
      </c>
      <c r="AD35" s="869" t="s">
        <v>260</v>
      </c>
      <c r="AE35" s="870" t="s">
        <v>2</v>
      </c>
      <c r="AF35" s="870"/>
      <c r="AG35" s="870"/>
      <c r="AH35" s="870"/>
      <c r="AI35" s="870"/>
      <c r="AJ35" s="870"/>
      <c r="AK35" s="870"/>
      <c r="AL35" s="871"/>
      <c r="AM35" s="642" t="s">
        <v>8</v>
      </c>
      <c r="AN35" s="619"/>
      <c r="AO35" s="619"/>
      <c r="AP35" s="619"/>
      <c r="AQ35" s="619"/>
      <c r="AR35" s="619"/>
      <c r="AS35" s="619"/>
      <c r="AT35" s="619"/>
      <c r="AU35" s="619"/>
      <c r="AV35" s="619"/>
      <c r="AW35" s="619"/>
      <c r="AX35" s="620"/>
      <c r="AY35" s="45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</row>
    <row r="36" spans="1:76" ht="15" customHeight="1">
      <c r="A36" s="40"/>
      <c r="B36" s="613"/>
      <c r="C36" s="615"/>
      <c r="D36" s="613" t="s">
        <v>5</v>
      </c>
      <c r="E36" s="614"/>
      <c r="F36" s="614"/>
      <c r="G36" s="614"/>
      <c r="H36" s="614"/>
      <c r="I36" s="614"/>
      <c r="J36" s="614"/>
      <c r="K36" s="614"/>
      <c r="L36" s="614" t="s">
        <v>4</v>
      </c>
      <c r="M36" s="614"/>
      <c r="N36" s="614"/>
      <c r="O36" s="614"/>
      <c r="P36" s="614"/>
      <c r="Q36" s="614"/>
      <c r="R36" s="614"/>
      <c r="S36" s="648"/>
      <c r="T36" s="852" t="s">
        <v>9</v>
      </c>
      <c r="U36" s="853"/>
      <c r="V36" s="853"/>
      <c r="W36" s="854"/>
      <c r="X36" s="850" t="s">
        <v>7</v>
      </c>
      <c r="Y36" s="854"/>
      <c r="Z36" s="850" t="s">
        <v>43</v>
      </c>
      <c r="AA36" s="851"/>
      <c r="AB36" s="868"/>
      <c r="AC36" s="858"/>
      <c r="AD36" s="858"/>
      <c r="AE36" s="218">
        <v>1</v>
      </c>
      <c r="AF36" s="197">
        <v>2</v>
      </c>
      <c r="AG36" s="197">
        <v>3</v>
      </c>
      <c r="AH36" s="197">
        <v>4</v>
      </c>
      <c r="AI36" s="197">
        <v>5</v>
      </c>
      <c r="AJ36" s="197">
        <v>6</v>
      </c>
      <c r="AK36" s="197">
        <v>7</v>
      </c>
      <c r="AL36" s="198">
        <v>8</v>
      </c>
      <c r="AM36" s="621"/>
      <c r="AN36" s="622"/>
      <c r="AO36" s="622"/>
      <c r="AP36" s="622"/>
      <c r="AQ36" s="622"/>
      <c r="AR36" s="622"/>
      <c r="AS36" s="622"/>
      <c r="AT36" s="622"/>
      <c r="AU36" s="622"/>
      <c r="AV36" s="622"/>
      <c r="AW36" s="622"/>
      <c r="AX36" s="623"/>
      <c r="AY36" s="45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</row>
    <row r="37" spans="1:76" ht="15" customHeight="1">
      <c r="A37" s="40"/>
      <c r="B37" s="855">
        <f>IF(NOT(ISBLANK(D37)),MAX(B$9:B36)+1,"")</f>
        <v>25</v>
      </c>
      <c r="C37" s="856"/>
      <c r="D37" s="111" t="s">
        <v>13448</v>
      </c>
      <c r="E37" s="55"/>
      <c r="F37" s="55"/>
      <c r="G37" s="55"/>
      <c r="H37" s="55"/>
      <c r="I37" s="55"/>
      <c r="J37" s="55"/>
      <c r="K37" s="61"/>
      <c r="L37" s="112" t="s">
        <v>13470</v>
      </c>
      <c r="M37" s="55"/>
      <c r="N37" s="55"/>
      <c r="O37" s="55"/>
      <c r="P37" s="55"/>
      <c r="Q37" s="55"/>
      <c r="R37" s="55"/>
      <c r="S37" s="56"/>
      <c r="T37" s="111" t="s">
        <v>13483</v>
      </c>
      <c r="U37" s="55"/>
      <c r="V37" s="55"/>
      <c r="W37" s="61"/>
      <c r="X37" s="62" t="str">
        <f>IF(AND(NOT(ISERROR(SEARCH("char",T37))), NOT(ISERROR(SEARCH("[",T37)))),
MID($T37,SEARCH("[",$T37)+1,(SEARCH("]",$T37)-SEARCH("[",$T37))-1),
IF(AND(NOT(ISBLANK(T37)),NOT(ISERROR(VLOOKUP(T37,'SQL Server フィールド型種類'!$B$2:$E$30,4,FALSE)&lt;&gt;0))),TEXT(VLOOKUP(T37,'SQL Server フィールド型種類'!$B$2:$E$30,4,FALSE),"##0"),"")
)</f>
        <v>4</v>
      </c>
      <c r="Y37" s="61"/>
      <c r="Z37" s="112"/>
      <c r="AA37" s="56"/>
      <c r="AB37" s="113"/>
      <c r="AC37" s="219"/>
      <c r="AD37" s="219"/>
      <c r="AE37" s="220"/>
      <c r="AF37" s="47"/>
      <c r="AG37" s="47"/>
      <c r="AH37" s="47"/>
      <c r="AI37" s="47"/>
      <c r="AJ37" s="47"/>
      <c r="AK37" s="47"/>
      <c r="AL37" s="48"/>
      <c r="AM37" s="113" t="s">
        <v>13491</v>
      </c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6"/>
      <c r="AY37" s="45"/>
      <c r="BB37" s="41"/>
      <c r="BC37" s="41" t="str">
        <f t="shared" ref="BC37:BC45" si="3">IF(L37&lt;&gt;"",L37&amp;" "&amp;IF(T37="char",T37&amp;"("&amp;X37&amp;")",T37)&amp;" "&amp;IF(AB37="×","NOT NULL","NULL")&amp;IF(Z37="YES"," IDENTITY(1, 1) ","")&amp;IF(BX37&lt;&gt;""," DEFAULT "&amp;BX37,"")&amp;IF(L38&lt;&gt;"",",",""),"")</f>
        <v>ol_scl_x float NULL,</v>
      </c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 t="str">
        <f t="shared" ref="BX37:BX63" si="4">IF(NOT(ISERROR(VLOOKUP(L37,$D$73:$O$76,12,FALSE))),VLOOKUP(L37,$D$73:$O$76,12,FALSE),"")</f>
        <v/>
      </c>
    </row>
    <row r="38" spans="1:76" ht="15" customHeight="1">
      <c r="A38" s="40"/>
      <c r="B38" s="832">
        <f>IF(NOT(ISBLANK(D38)),MAX(B$9:B37)+1,"")</f>
        <v>26</v>
      </c>
      <c r="C38" s="833"/>
      <c r="D38" s="107" t="s">
        <v>13427</v>
      </c>
      <c r="E38" s="57"/>
      <c r="F38" s="57"/>
      <c r="G38" s="57"/>
      <c r="H38" s="57"/>
      <c r="I38" s="57"/>
      <c r="J38" s="57"/>
      <c r="K38" s="64"/>
      <c r="L38" s="106" t="s">
        <v>13460</v>
      </c>
      <c r="M38" s="57"/>
      <c r="N38" s="57"/>
      <c r="O38" s="57"/>
      <c r="P38" s="57"/>
      <c r="Q38" s="57"/>
      <c r="R38" s="57"/>
      <c r="S38" s="58"/>
      <c r="T38" s="107" t="s">
        <v>13490</v>
      </c>
      <c r="U38" s="57"/>
      <c r="V38" s="57"/>
      <c r="W38" s="64"/>
      <c r="X38" s="114" t="str">
        <f>IF(AND(NOT(ISERROR(SEARCH("char",T38))), NOT(ISERROR(SEARCH("[",T38)))),
MID($T38,SEARCH("[",$T38)+1,(SEARCH("]",$T38)-SEARCH("[",$T38))-1),
IF(AND(NOT(ISBLANK(T38)),NOT(ISERROR(VLOOKUP(T38,'SQL Server フィールド型種類'!$B$2:$E$30,4,FALSE)&lt;&gt;0))),TEXT(VLOOKUP(T38,'SQL Server フィールド型種類'!$B$2:$E$30,4,FALSE),"##0"),"")
)</f>
        <v>1</v>
      </c>
      <c r="Y38" s="64"/>
      <c r="Z38" s="65"/>
      <c r="AA38" s="58"/>
      <c r="AB38" s="115"/>
      <c r="AC38" s="49"/>
      <c r="AD38" s="210"/>
      <c r="AE38" s="64"/>
      <c r="AF38" s="50"/>
      <c r="AG38" s="50"/>
      <c r="AH38" s="50"/>
      <c r="AI38" s="50"/>
      <c r="AJ38" s="50"/>
      <c r="AK38" s="50"/>
      <c r="AL38" s="51"/>
      <c r="AM38" s="115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8"/>
      <c r="AY38" s="45"/>
      <c r="BC38" s="41" t="str">
        <f t="shared" si="3"/>
        <v>ol_lp_value tinyint NULL,</v>
      </c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 t="str">
        <f t="shared" si="4"/>
        <v/>
      </c>
    </row>
    <row r="39" spans="1:76" ht="15" customHeight="1">
      <c r="A39" s="40"/>
      <c r="B39" s="832">
        <f>IF(NOT(ISBLANK(D39)),MAX(B$9:B38)+1,"")</f>
        <v>27</v>
      </c>
      <c r="C39" s="833"/>
      <c r="D39" s="107" t="s">
        <v>13428</v>
      </c>
      <c r="E39" s="57"/>
      <c r="F39" s="57"/>
      <c r="G39" s="57"/>
      <c r="H39" s="57"/>
      <c r="I39" s="57"/>
      <c r="J39" s="57"/>
      <c r="K39" s="64"/>
      <c r="L39" s="106" t="s">
        <v>13461</v>
      </c>
      <c r="M39" s="57"/>
      <c r="N39" s="57"/>
      <c r="O39" s="57"/>
      <c r="P39" s="57"/>
      <c r="Q39" s="57"/>
      <c r="R39" s="57"/>
      <c r="S39" s="58"/>
      <c r="T39" s="107" t="s">
        <v>13490</v>
      </c>
      <c r="U39" s="57"/>
      <c r="V39" s="57"/>
      <c r="W39" s="64"/>
      <c r="X39" s="69" t="str">
        <f>IF(AND(NOT(ISERROR(SEARCH("char",T39))), NOT(ISERROR(SEARCH("[",T39)))),
MID($T39,SEARCH("[",$T39)+1,(SEARCH("]",$T39)-SEARCH("[",$T39))-1),
IF(AND(NOT(ISBLANK(T39)),NOT(ISERROR(VLOOKUP(T39,'SQL Server フィールド型種類'!$B$2:$E$30,4,FALSE)&lt;&gt;0))),TEXT(VLOOKUP(T39,'SQL Server フィールド型種類'!$B$2:$E$30,4,FALSE),"##0"),"")
)</f>
        <v>1</v>
      </c>
      <c r="Y39" s="64"/>
      <c r="Z39" s="65"/>
      <c r="AA39" s="58"/>
      <c r="AB39" s="115"/>
      <c r="AC39" s="49"/>
      <c r="AD39" s="49"/>
      <c r="AE39" s="64"/>
      <c r="AF39" s="50"/>
      <c r="AG39" s="50"/>
      <c r="AH39" s="50"/>
      <c r="AI39" s="50"/>
      <c r="AJ39" s="50"/>
      <c r="AK39" s="50"/>
      <c r="AL39" s="51"/>
      <c r="AM39" s="115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  <c r="BC39" s="41" t="str">
        <f t="shared" si="3"/>
        <v>ol_rp_value tinyint NULL,</v>
      </c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 t="str">
        <f t="shared" si="4"/>
        <v/>
      </c>
    </row>
    <row r="40" spans="1:76" ht="15" customHeight="1">
      <c r="A40" s="40"/>
      <c r="B40" s="832">
        <f>IF(NOT(ISBLANK(D40)),MAX(B$9:B39)+1,"")</f>
        <v>28</v>
      </c>
      <c r="C40" s="833"/>
      <c r="D40" s="107" t="s">
        <v>13429</v>
      </c>
      <c r="E40" s="57"/>
      <c r="F40" s="57"/>
      <c r="G40" s="57"/>
      <c r="H40" s="57"/>
      <c r="I40" s="57"/>
      <c r="J40" s="57"/>
      <c r="K40" s="64"/>
      <c r="L40" s="106" t="s">
        <v>13462</v>
      </c>
      <c r="M40" s="57"/>
      <c r="N40" s="57"/>
      <c r="O40" s="57"/>
      <c r="P40" s="57"/>
      <c r="Q40" s="57"/>
      <c r="R40" s="57"/>
      <c r="S40" s="58"/>
      <c r="T40" s="63" t="s">
        <v>13486</v>
      </c>
      <c r="U40" s="57"/>
      <c r="V40" s="57"/>
      <c r="W40" s="64"/>
      <c r="X40" s="69" t="str">
        <f>IF(AND(NOT(ISERROR(SEARCH("char",T40))), NOT(ISERROR(SEARCH("[",T40)))),
MID($T40,SEARCH("[",$T40)+1,(SEARCH("]",$T40)-SEARCH("[",$T40))-1),
IF(AND(NOT(ISBLANK(T40)),NOT(ISERROR(VLOOKUP(T40,'SQL Server フィールド型種類'!$B$2:$E$30,4,FALSE)&lt;&gt;0))),TEXT(VLOOKUP(T40,'SQL Server フィールド型種類'!$B$2:$E$30,4,FALSE),"##0"),"")
)</f>
        <v>10</v>
      </c>
      <c r="Y40" s="64"/>
      <c r="Z40" s="65"/>
      <c r="AA40" s="58"/>
      <c r="AB40" s="57"/>
      <c r="AC40" s="49"/>
      <c r="AD40" s="49"/>
      <c r="AE40" s="64"/>
      <c r="AF40" s="50"/>
      <c r="AG40" s="50"/>
      <c r="AH40" s="50"/>
      <c r="AI40" s="50"/>
      <c r="AJ40" s="50"/>
      <c r="AK40" s="50"/>
      <c r="AL40" s="51"/>
      <c r="AM40" s="115" t="s">
        <v>13509</v>
      </c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  <c r="BC40" s="41" t="str">
        <f t="shared" si="3"/>
        <v>ol_prn_flg char[10] NULL,</v>
      </c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 t="str">
        <f t="shared" si="4"/>
        <v/>
      </c>
    </row>
    <row r="41" spans="1:76" ht="15" customHeight="1">
      <c r="A41" s="40"/>
      <c r="B41" s="832">
        <f>IF(NOT(ISBLANK(D41)),MAX(B$9:B40)+1,"")</f>
        <v>29</v>
      </c>
      <c r="C41" s="833"/>
      <c r="D41" s="63" t="s">
        <v>13430</v>
      </c>
      <c r="E41" s="57"/>
      <c r="F41" s="57"/>
      <c r="G41" s="57"/>
      <c r="H41" s="57"/>
      <c r="I41" s="57"/>
      <c r="J41" s="57"/>
      <c r="K41" s="64"/>
      <c r="L41" s="106" t="s">
        <v>13477</v>
      </c>
      <c r="M41" s="57"/>
      <c r="N41" s="57"/>
      <c r="O41" s="57"/>
      <c r="P41" s="57"/>
      <c r="Q41" s="57"/>
      <c r="R41" s="57"/>
      <c r="S41" s="58"/>
      <c r="T41" s="63" t="s">
        <v>13489</v>
      </c>
      <c r="U41" s="57"/>
      <c r="V41" s="57"/>
      <c r="W41" s="64"/>
      <c r="X41" s="65" t="str">
        <f>IF(AND(NOT(ISERROR(SEARCH("char",T41))), NOT(ISERROR(SEARCH("[",T41)))),
MID($T41,SEARCH("[",$T41)+1,(SEARCH("]",$T41)-SEARCH("[",$T41))-1),
IF(AND(NOT(ISBLANK(T41)),NOT(ISERROR(VLOOKUP(T41,'SQL Server フィールド型種類'!$B$2:$E$30,4,FALSE)&lt;&gt;0))),TEXT(VLOOKUP(T41,'SQL Server フィールド型種類'!$B$2:$E$30,4,FALSE),"##0"),"")
)</f>
        <v>1</v>
      </c>
      <c r="Y41" s="64"/>
      <c r="Z41" s="65"/>
      <c r="AA41" s="58"/>
      <c r="AB41" s="57"/>
      <c r="AC41" s="49"/>
      <c r="AD41" s="49"/>
      <c r="AE41" s="64"/>
      <c r="AF41" s="50"/>
      <c r="AG41" s="50"/>
      <c r="AH41" s="50"/>
      <c r="AI41" s="50"/>
      <c r="AJ41" s="50"/>
      <c r="AK41" s="50"/>
      <c r="AL41" s="51"/>
      <c r="AM41" s="115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  <c r="BC41" s="41" t="str">
        <f t="shared" si="3"/>
        <v>ol_bnc_scl bit NULL,</v>
      </c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 t="str">
        <f t="shared" si="4"/>
        <v/>
      </c>
    </row>
    <row r="42" spans="1:76" ht="15" customHeight="1">
      <c r="A42" s="40"/>
      <c r="B42" s="832">
        <f>IF(NOT(ISBLANK(D42)),MAX(B$9:B41)+1,"")</f>
        <v>30</v>
      </c>
      <c r="C42" s="833"/>
      <c r="D42" s="63" t="s">
        <v>13445</v>
      </c>
      <c r="E42" s="57"/>
      <c r="F42" s="57"/>
      <c r="G42" s="57"/>
      <c r="H42" s="57"/>
      <c r="I42" s="57"/>
      <c r="J42" s="57"/>
      <c r="K42" s="64"/>
      <c r="L42" s="106" t="s">
        <v>13471</v>
      </c>
      <c r="M42" s="57"/>
      <c r="N42" s="57"/>
      <c r="O42" s="57"/>
      <c r="P42" s="57"/>
      <c r="Q42" s="57"/>
      <c r="R42" s="57"/>
      <c r="S42" s="58"/>
      <c r="T42" s="63" t="s">
        <v>13483</v>
      </c>
      <c r="U42" s="57"/>
      <c r="V42" s="57"/>
      <c r="W42" s="64"/>
      <c r="X42" s="69" t="str">
        <f>IF(AND(NOT(ISERROR(SEARCH("char",T42))), NOT(ISERROR(SEARCH("[",T42)))),
MID($T42,SEARCH("[",$T42)+1,(SEARCH("]",$T42)-SEARCH("[",$T42))-1),
IF(AND(NOT(ISBLANK(T42)),NOT(ISERROR(VLOOKUP(T42,'SQL Server フィールド型種類'!$B$2:$E$30,4,FALSE)&lt;&gt;0))),TEXT(VLOOKUP(T42,'SQL Server フィールド型種類'!$B$2:$E$30,4,FALSE),"##0"),"")
)</f>
        <v>4</v>
      </c>
      <c r="Y42" s="64"/>
      <c r="Z42" s="65"/>
      <c r="AA42" s="58"/>
      <c r="AB42" s="57"/>
      <c r="AC42" s="49"/>
      <c r="AD42" s="49"/>
      <c r="AE42" s="64"/>
      <c r="AF42" s="50"/>
      <c r="AG42" s="50"/>
      <c r="AH42" s="50"/>
      <c r="AI42" s="50"/>
      <c r="AJ42" s="50"/>
      <c r="AK42" s="50"/>
      <c r="AL42" s="51"/>
      <c r="AM42" s="115" t="s">
        <v>13491</v>
      </c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  <c r="BC42" s="41" t="str">
        <f t="shared" si="3"/>
        <v>k_scl_y float NULL,</v>
      </c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 t="str">
        <f t="shared" si="4"/>
        <v/>
      </c>
    </row>
    <row r="43" spans="1:76" ht="15" customHeight="1">
      <c r="A43" s="40"/>
      <c r="B43" s="832">
        <f>IF(NOT(ISBLANK(D43)),MAX(B$9:B42)+1,"")</f>
        <v>31</v>
      </c>
      <c r="C43" s="833"/>
      <c r="D43" s="107" t="s">
        <v>13449</v>
      </c>
      <c r="E43" s="57"/>
      <c r="F43" s="57"/>
      <c r="G43" s="57"/>
      <c r="H43" s="57"/>
      <c r="I43" s="57"/>
      <c r="J43" s="57"/>
      <c r="K43" s="64"/>
      <c r="L43" s="106" t="s">
        <v>13472</v>
      </c>
      <c r="M43" s="57"/>
      <c r="N43" s="57"/>
      <c r="O43" s="57"/>
      <c r="P43" s="57"/>
      <c r="Q43" s="57"/>
      <c r="R43" s="57"/>
      <c r="S43" s="58"/>
      <c r="T43" s="63" t="s">
        <v>13483</v>
      </c>
      <c r="U43" s="57"/>
      <c r="V43" s="57"/>
      <c r="W43" s="64"/>
      <c r="X43" s="65" t="str">
        <f>IF(AND(NOT(ISERROR(SEARCH("char",T43))), NOT(ISERROR(SEARCH("[",T43)))),
MID($T43,SEARCH("[",$T43)+1,(SEARCH("]",$T43)-SEARCH("[",$T43))-1),
IF(AND(NOT(ISBLANK(T43)),NOT(ISERROR(VLOOKUP(T43,'SQL Server フィールド型種類'!$B$2:$E$30,4,FALSE)&lt;&gt;0))),TEXT(VLOOKUP(T43,'SQL Server フィールド型種類'!$B$2:$E$30,4,FALSE),"##0"),"")
)</f>
        <v>4</v>
      </c>
      <c r="Y43" s="64"/>
      <c r="Z43" s="65"/>
      <c r="AA43" s="58"/>
      <c r="AB43" s="57"/>
      <c r="AC43" s="49"/>
      <c r="AD43" s="49"/>
      <c r="AE43" s="64"/>
      <c r="AF43" s="50"/>
      <c r="AG43" s="50"/>
      <c r="AH43" s="50"/>
      <c r="AI43" s="50"/>
      <c r="AJ43" s="50"/>
      <c r="AK43" s="50"/>
      <c r="AL43" s="51"/>
      <c r="AM43" s="115" t="s">
        <v>13491</v>
      </c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  <c r="BC43" s="41" t="str">
        <f t="shared" si="3"/>
        <v>k_scl_x float NULL,</v>
      </c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 t="str">
        <f t="shared" si="4"/>
        <v/>
      </c>
    </row>
    <row r="44" spans="1:76" ht="15" customHeight="1">
      <c r="A44" s="40"/>
      <c r="B44" s="832">
        <f>IF(NOT(ISBLANK(D44)),MAX(B$9:B43)+1,"")</f>
        <v>32</v>
      </c>
      <c r="C44" s="833"/>
      <c r="D44" s="63" t="s">
        <v>13431</v>
      </c>
      <c r="E44" s="57"/>
      <c r="F44" s="57"/>
      <c r="G44" s="57"/>
      <c r="H44" s="57"/>
      <c r="I44" s="57"/>
      <c r="J44" s="57"/>
      <c r="K44" s="64"/>
      <c r="L44" s="106" t="s">
        <v>13473</v>
      </c>
      <c r="M44" s="57"/>
      <c r="N44" s="57"/>
      <c r="O44" s="57"/>
      <c r="P44" s="57"/>
      <c r="Q44" s="57"/>
      <c r="R44" s="57"/>
      <c r="S44" s="58"/>
      <c r="T44" s="63" t="s">
        <v>13490</v>
      </c>
      <c r="U44" s="57"/>
      <c r="V44" s="57"/>
      <c r="W44" s="64"/>
      <c r="X44" s="69" t="str">
        <f>IF(AND(NOT(ISERROR(SEARCH("char",T44))), NOT(ISERROR(SEARCH("[",T44)))),
MID($T44,SEARCH("[",$T44)+1,(SEARCH("]",$T44)-SEARCH("[",$T44))-1),
IF(AND(NOT(ISBLANK(T44)),NOT(ISERROR(VLOOKUP(T44,'SQL Server フィールド型種類'!$B$2:$E$30,4,FALSE)&lt;&gt;0))),TEXT(VLOOKUP(T44,'SQL Server フィールド型種類'!$B$2:$E$30,4,FALSE),"##0"),"")
)</f>
        <v>1</v>
      </c>
      <c r="Y44" s="64"/>
      <c r="Z44" s="65"/>
      <c r="AA44" s="58"/>
      <c r="AB44" s="57"/>
      <c r="AC44" s="49"/>
      <c r="AD44" s="49"/>
      <c r="AE44" s="64"/>
      <c r="AF44" s="50"/>
      <c r="AG44" s="50"/>
      <c r="AH44" s="50"/>
      <c r="AI44" s="50"/>
      <c r="AJ44" s="50"/>
      <c r="AK44" s="50"/>
      <c r="AL44" s="51"/>
      <c r="AM44" s="115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  <c r="BC44" s="41" t="str">
        <f t="shared" si="3"/>
        <v>k_lp_value tinyint NULL,</v>
      </c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 t="str">
        <f t="shared" si="4"/>
        <v/>
      </c>
    </row>
    <row r="45" spans="1:76" ht="15" customHeight="1">
      <c r="A45" s="40"/>
      <c r="B45" s="832">
        <f>IF(NOT(ISBLANK(D45)),MAX(B$9:B44)+1,"")</f>
        <v>33</v>
      </c>
      <c r="C45" s="833"/>
      <c r="D45" s="107" t="s">
        <v>13432</v>
      </c>
      <c r="E45" s="57"/>
      <c r="F45" s="57"/>
      <c r="G45" s="57"/>
      <c r="H45" s="57"/>
      <c r="I45" s="57"/>
      <c r="J45" s="57"/>
      <c r="K45" s="64"/>
      <c r="L45" s="106" t="s">
        <v>13474</v>
      </c>
      <c r="M45" s="57"/>
      <c r="N45" s="57"/>
      <c r="O45" s="57"/>
      <c r="P45" s="57"/>
      <c r="Q45" s="57"/>
      <c r="R45" s="57"/>
      <c r="S45" s="58"/>
      <c r="T45" s="63" t="s">
        <v>13490</v>
      </c>
      <c r="U45" s="57"/>
      <c r="V45" s="57"/>
      <c r="W45" s="64"/>
      <c r="X45" s="69" t="str">
        <f>IF(AND(NOT(ISERROR(SEARCH("char",T45))), NOT(ISERROR(SEARCH("[",T45)))),
MID($T45,SEARCH("[",$T45)+1,(SEARCH("]",$T45)-SEARCH("[",$T45))-1),
IF(AND(NOT(ISBLANK(T45)),NOT(ISERROR(VLOOKUP(T45,'SQL Server フィールド型種類'!$B$2:$E$30,4,FALSE)&lt;&gt;0))),TEXT(VLOOKUP(T45,'SQL Server フィールド型種類'!$B$2:$E$30,4,FALSE),"##0"),"")
)</f>
        <v>1</v>
      </c>
      <c r="Y45" s="64"/>
      <c r="Z45" s="65"/>
      <c r="AA45" s="58"/>
      <c r="AB45" s="57"/>
      <c r="AC45" s="49"/>
      <c r="AD45" s="49"/>
      <c r="AE45" s="64"/>
      <c r="AF45" s="50"/>
      <c r="AG45" s="50"/>
      <c r="AH45" s="50"/>
      <c r="AI45" s="50"/>
      <c r="AJ45" s="50"/>
      <c r="AK45" s="50"/>
      <c r="AL45" s="51"/>
      <c r="AM45" s="115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  <c r="BC45" s="41" t="str">
        <f t="shared" si="3"/>
        <v>k_rp_value tinyint NULL,</v>
      </c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 t="str">
        <f t="shared" si="4"/>
        <v/>
      </c>
    </row>
    <row r="46" spans="1:76" ht="15" customHeight="1">
      <c r="A46" s="40"/>
      <c r="B46" s="832">
        <f>IF(NOT(ISBLANK(D46)),MAX(B$9:B45)+1,"")</f>
        <v>34</v>
      </c>
      <c r="C46" s="833"/>
      <c r="D46" s="107" t="s">
        <v>13434</v>
      </c>
      <c r="E46" s="57"/>
      <c r="F46" s="57"/>
      <c r="G46" s="57"/>
      <c r="H46" s="57"/>
      <c r="I46" s="57"/>
      <c r="J46" s="57"/>
      <c r="K46" s="64"/>
      <c r="L46" s="106" t="s">
        <v>13475</v>
      </c>
      <c r="M46" s="57"/>
      <c r="N46" s="57"/>
      <c r="O46" s="57"/>
      <c r="P46" s="57"/>
      <c r="Q46" s="57"/>
      <c r="R46" s="57"/>
      <c r="S46" s="58"/>
      <c r="T46" s="107" t="s">
        <v>13486</v>
      </c>
      <c r="U46" s="57"/>
      <c r="V46" s="57"/>
      <c r="W46" s="64"/>
      <c r="X46" s="69" t="str">
        <f>IF(AND(NOT(ISERROR(SEARCH("char",T46))), NOT(ISERROR(SEARCH("[",T46)))),
MID($T46,SEARCH("[",$T46)+1,(SEARCH("]",$T46)-SEARCH("[",$T46))-1),
IF(AND(NOT(ISBLANK(T46)),NOT(ISERROR(VLOOKUP(T46,'SQL Server フィールド型種類'!$B$2:$E$30,4,FALSE)&lt;&gt;0))),TEXT(VLOOKUP(T46,'SQL Server フィールド型種類'!$B$2:$E$30,4,FALSE),"##0"),"")
)</f>
        <v>10</v>
      </c>
      <c r="Y46" s="64"/>
      <c r="Z46" s="65"/>
      <c r="AA46" s="58"/>
      <c r="AB46" s="57"/>
      <c r="AC46" s="49"/>
      <c r="AD46" s="49"/>
      <c r="AE46" s="64"/>
      <c r="AF46" s="50"/>
      <c r="AG46" s="50"/>
      <c r="AH46" s="50"/>
      <c r="AI46" s="50"/>
      <c r="AJ46" s="50"/>
      <c r="AK46" s="50"/>
      <c r="AL46" s="51"/>
      <c r="AM46" s="115" t="s">
        <v>13509</v>
      </c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  <c r="BC46" s="41" t="str">
        <f>IF(L46&lt;&gt;"",L46&amp;" "&amp;IF(T46="char",T46&amp;"("&amp;X46&amp;")",T46)&amp;" "&amp;IF(AB46="×","NOT NULL","NULL")&amp;IF(Z46="YES"," IDENTITY(1, 1) ","")&amp;IF(BX46&lt;&gt;""," DEFAULT "&amp;BX46,"")&amp;IF(L62&lt;&gt;"",",",""),"")</f>
        <v>k_prn_flg char[10] NULL</v>
      </c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 t="str">
        <f t="shared" si="4"/>
        <v/>
      </c>
    </row>
    <row r="47" spans="1:76" ht="15" customHeight="1">
      <c r="A47" s="40"/>
      <c r="B47" s="832">
        <f>IF(NOT(ISBLANK(D47)),MAX(B$9:B46)+1,"")</f>
        <v>35</v>
      </c>
      <c r="C47" s="833"/>
      <c r="D47" s="107" t="s">
        <v>13433</v>
      </c>
      <c r="E47" s="57"/>
      <c r="F47" s="57"/>
      <c r="G47" s="57"/>
      <c r="H47" s="57"/>
      <c r="I47" s="57"/>
      <c r="J47" s="57"/>
      <c r="K47" s="64"/>
      <c r="L47" s="106" t="s">
        <v>13476</v>
      </c>
      <c r="M47" s="57"/>
      <c r="N47" s="57"/>
      <c r="O47" s="57"/>
      <c r="P47" s="57"/>
      <c r="Q47" s="57"/>
      <c r="R47" s="57"/>
      <c r="S47" s="58"/>
      <c r="T47" s="107" t="s">
        <v>13489</v>
      </c>
      <c r="U47" s="57"/>
      <c r="V47" s="57"/>
      <c r="W47" s="64"/>
      <c r="X47" s="69" t="str">
        <f>IF(AND(NOT(ISERROR(SEARCH("char",T47))), NOT(ISERROR(SEARCH("[",T47)))),
MID($T47,SEARCH("[",$T47)+1,(SEARCH("]",$T47)-SEARCH("[",$T47))-1),
IF(AND(NOT(ISBLANK(T47)),NOT(ISERROR(VLOOKUP(T47,'SQL Server フィールド型種類'!$B$2:$E$30,4,FALSE)&lt;&gt;0))),TEXT(VLOOKUP(T47,'SQL Server フィールド型種類'!$B$2:$E$30,4,FALSE),"##0"),"")
)</f>
        <v>1</v>
      </c>
      <c r="Y47" s="64"/>
      <c r="Z47" s="65"/>
      <c r="AA47" s="58"/>
      <c r="AB47" s="57"/>
      <c r="AC47" s="49"/>
      <c r="AD47" s="49"/>
      <c r="AE47" s="64"/>
      <c r="AF47" s="50"/>
      <c r="AG47" s="50"/>
      <c r="AH47" s="50"/>
      <c r="AI47" s="50"/>
      <c r="AJ47" s="50"/>
      <c r="AK47" s="50"/>
      <c r="AL47" s="51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  <c r="BC47" s="41" t="str">
        <f>IF(L47&lt;&gt;"",L47&amp;" "&amp;IF(T47="char",T47&amp;"("&amp;X47&amp;")",T47)&amp;" "&amp;IF(AB47="×","NOT NULL","NULL")&amp;IF(Z47="YES"," IDENTITY(1, 1) ","")&amp;IF(BX47&lt;&gt;""," DEFAULT "&amp;BX47,"")&amp;IF(L63&lt;&gt;"",",",""),"")</f>
        <v>k_bnc_scl bit NULL</v>
      </c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 t="str">
        <f t="shared" si="4"/>
        <v/>
      </c>
    </row>
    <row r="48" spans="1:76" ht="15" customHeight="1">
      <c r="A48" s="40"/>
      <c r="B48" s="832">
        <f>IF(NOT(ISBLANK(D48)),MAX(B$9:B47)+1,"")</f>
        <v>36</v>
      </c>
      <c r="C48" s="833"/>
      <c r="D48" s="107" t="s">
        <v>269</v>
      </c>
      <c r="E48" s="57"/>
      <c r="F48" s="57"/>
      <c r="G48" s="57"/>
      <c r="H48" s="57"/>
      <c r="I48" s="57"/>
      <c r="J48" s="57"/>
      <c r="K48" s="64"/>
      <c r="L48" s="106" t="s">
        <v>270</v>
      </c>
      <c r="M48" s="57"/>
      <c r="N48" s="57"/>
      <c r="O48" s="57"/>
      <c r="P48" s="57"/>
      <c r="Q48" s="57"/>
      <c r="R48" s="57"/>
      <c r="S48" s="58"/>
      <c r="T48" s="63" t="s">
        <v>49</v>
      </c>
      <c r="U48" s="57"/>
      <c r="V48" s="57"/>
      <c r="W48" s="64"/>
      <c r="X48" s="69" t="str">
        <f>IF(AND(NOT(ISERROR(SEARCH("char",T48))), NOT(ISERROR(SEARCH("[",T48)))),
MID($T48,SEARCH("[",$T48)+1,(SEARCH("]",$T48)-SEARCH("[",$T48))-1),
IF(AND(NOT(ISBLANK(T48)),NOT(ISERROR(VLOOKUP(T48,'SQL Server フィールド型種類'!$B$2:$E$30,4,FALSE)&lt;&gt;0))),TEXT(VLOOKUP(T48,'SQL Server フィールド型種類'!$B$2:$E$30,4,FALSE),"##0"),"")
)</f>
        <v>8</v>
      </c>
      <c r="Y48" s="64"/>
      <c r="Z48" s="65"/>
      <c r="AA48" s="58"/>
      <c r="AB48" s="57"/>
      <c r="AC48" s="49"/>
      <c r="AD48" s="49"/>
      <c r="AE48" s="64"/>
      <c r="AF48" s="50"/>
      <c r="AG48" s="50"/>
      <c r="AH48" s="50"/>
      <c r="AI48" s="50"/>
      <c r="AJ48" s="50"/>
      <c r="AK48" s="50"/>
      <c r="AL48" s="51"/>
      <c r="AM48" s="115" t="s">
        <v>271</v>
      </c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  <c r="BC48" s="41" t="str">
        <f>IF(L48&lt;&gt;"",L48&amp;" "&amp;IF(T48="char",T48&amp;"("&amp;X48&amp;")",T48)&amp;" "&amp;IF(AB48="×","NOT NULL","NULL")&amp;IF(Z48="YES"," IDENTITY(1, 1) ","")&amp;IF(BX48&lt;&gt;""," DEFAULT "&amp;BX48,"")&amp;IF(L65&lt;&gt;"",",",""),"")</f>
        <v>delete_date datetime NULL</v>
      </c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 t="str">
        <f t="shared" si="4"/>
        <v/>
      </c>
    </row>
    <row r="49" spans="1:76" ht="15" customHeight="1">
      <c r="A49" s="40"/>
      <c r="B49" s="832">
        <f>IF(NOT(ISBLANK(D49)),MAX(B$9:B48)+1,"")</f>
        <v>37</v>
      </c>
      <c r="C49" s="833"/>
      <c r="D49" s="107" t="s">
        <v>272</v>
      </c>
      <c r="E49" s="57"/>
      <c r="F49" s="57"/>
      <c r="G49" s="57"/>
      <c r="H49" s="57"/>
      <c r="I49" s="57"/>
      <c r="J49" s="57"/>
      <c r="K49" s="64"/>
      <c r="L49" s="106" t="s">
        <v>273</v>
      </c>
      <c r="M49" s="57"/>
      <c r="N49" s="57"/>
      <c r="O49" s="57"/>
      <c r="P49" s="57"/>
      <c r="Q49" s="57"/>
      <c r="R49" s="57"/>
      <c r="S49" s="58"/>
      <c r="T49" s="63" t="s">
        <v>274</v>
      </c>
      <c r="U49" s="57"/>
      <c r="V49" s="57"/>
      <c r="W49" s="64"/>
      <c r="X49" s="65" t="str">
        <f>IF(AND(NOT(ISERROR(SEARCH("char",T49))), NOT(ISERROR(SEARCH("[",T49)))),
MID($T49,SEARCH("[",$T49)+1,(SEARCH("]",$T49)-SEARCH("[",$T49))-1),
IF(AND(NOT(ISBLANK(T49)),NOT(ISERROR(VLOOKUP(T49,'SQL Server フィールド型種類'!$B$2:$E$30,4,FALSE)&lt;&gt;0))),TEXT(VLOOKUP(T49,'SQL Server フィールド型種類'!$B$2:$E$30,4,FALSE),"##0"),"")
)</f>
        <v>2</v>
      </c>
      <c r="Y49" s="64"/>
      <c r="Z49" s="65"/>
      <c r="AA49" s="58"/>
      <c r="AB49" s="57"/>
      <c r="AC49" s="49"/>
      <c r="AD49" s="49"/>
      <c r="AE49" s="64"/>
      <c r="AF49" s="50"/>
      <c r="AG49" s="50"/>
      <c r="AH49" s="50"/>
      <c r="AI49" s="50"/>
      <c r="AJ49" s="50"/>
      <c r="AK49" s="50"/>
      <c r="AL49" s="51"/>
      <c r="AM49" s="115" t="s">
        <v>275</v>
      </c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  <c r="BC49" s="41" t="str">
        <f>IF(L49&lt;&gt;"",L49&amp;" "&amp;IF(T49="char",T49&amp;"("&amp;X49&amp;")",T49)&amp;" "&amp;IF(AB49="×","NOT NULL","NULL")&amp;IF(Z49="YES"," IDENTITY(1, 1) ","")&amp;IF(BX49&lt;&gt;""," DEFAULT "&amp;BX49,"")&amp;IF(L111&lt;&gt;"",",",""),"")</f>
        <v>delete_tantou_id smallint NULL</v>
      </c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 t="str">
        <f t="shared" si="4"/>
        <v/>
      </c>
    </row>
    <row r="50" spans="1:76" ht="15" customHeight="1">
      <c r="A50" s="40"/>
      <c r="B50" s="832">
        <f>IF(NOT(ISBLANK(D50)),MAX(B$9:B49)+1,"")</f>
        <v>38</v>
      </c>
      <c r="C50" s="833"/>
      <c r="D50" s="63" t="s">
        <v>276</v>
      </c>
      <c r="E50" s="57"/>
      <c r="F50" s="57"/>
      <c r="G50" s="57"/>
      <c r="H50" s="57"/>
      <c r="I50" s="57"/>
      <c r="J50" s="57"/>
      <c r="K50" s="64"/>
      <c r="L50" s="65" t="s">
        <v>50</v>
      </c>
      <c r="M50" s="57"/>
      <c r="N50" s="57"/>
      <c r="O50" s="57"/>
      <c r="P50" s="57"/>
      <c r="Q50" s="57"/>
      <c r="R50" s="57"/>
      <c r="S50" s="58"/>
      <c r="T50" s="63" t="s">
        <v>49</v>
      </c>
      <c r="U50" s="57"/>
      <c r="V50" s="57"/>
      <c r="W50" s="64"/>
      <c r="X50" s="69" t="str">
        <f>IF(AND(NOT(ISERROR(SEARCH("char",T50))), NOT(ISERROR(SEARCH("[",T50)))),
MID($T50,SEARCH("[",$T50)+1,(SEARCH("]",$T50)-SEARCH("[",$T50))-1),
IF(AND(NOT(ISBLANK(T50)),NOT(ISERROR(VLOOKUP(T50,'SQL Server フィールド型種類'!$B$2:$E$30,4,FALSE)&lt;&gt;0))),TEXT(VLOOKUP(T50,'SQL Server フィールド型種類'!$B$2:$E$30,4,FALSE),"##0"),"")
)</f>
        <v>8</v>
      </c>
      <c r="Y50" s="64"/>
      <c r="Z50" s="65"/>
      <c r="AA50" s="58"/>
      <c r="AB50" s="57" t="s">
        <v>277</v>
      </c>
      <c r="AC50" s="49"/>
      <c r="AD50" s="49"/>
      <c r="AE50" s="64"/>
      <c r="AF50" s="50"/>
      <c r="AG50" s="50"/>
      <c r="AH50" s="50"/>
      <c r="AI50" s="50"/>
      <c r="AJ50" s="50"/>
      <c r="AK50" s="50"/>
      <c r="AL50" s="51"/>
      <c r="AM50" s="115" t="s">
        <v>278</v>
      </c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8"/>
      <c r="AY50" s="45"/>
      <c r="BC50" s="41" t="str">
        <f>IF(L50&lt;&gt;"",L50&amp;" "&amp;IF(T50="char",T50&amp;"("&amp;X50&amp;")",T50)&amp;" "&amp;IF(AB50="×","NOT NULL","NULL")&amp;IF(Z50="YES"," IDENTITY(1, 1) ","")&amp;IF(BX50&lt;&gt;""," DEFAULT "&amp;BX50,"")&amp;IF(L112&lt;&gt;"",",",""),"")</f>
        <v>created_date datetime NOT NULL DEFAULT getdate()</v>
      </c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 t="str">
        <f t="shared" si="4"/>
        <v>getdate()</v>
      </c>
    </row>
    <row r="51" spans="1:76" ht="15" customHeight="1">
      <c r="A51" s="40"/>
      <c r="B51" s="832">
        <f>IF(NOT(ISBLANK(D51)),MAX(B$9:B50)+1,"")</f>
        <v>39</v>
      </c>
      <c r="C51" s="833"/>
      <c r="D51" s="107" t="s">
        <v>279</v>
      </c>
      <c r="E51" s="57"/>
      <c r="F51" s="57"/>
      <c r="G51" s="57"/>
      <c r="H51" s="57"/>
      <c r="I51" s="57"/>
      <c r="J51" s="57"/>
      <c r="K51" s="64"/>
      <c r="L51" s="106" t="s">
        <v>51</v>
      </c>
      <c r="M51" s="57"/>
      <c r="N51" s="57"/>
      <c r="O51" s="57"/>
      <c r="P51" s="57"/>
      <c r="Q51" s="57"/>
      <c r="R51" s="57"/>
      <c r="S51" s="58"/>
      <c r="T51" s="63" t="s">
        <v>274</v>
      </c>
      <c r="U51" s="57"/>
      <c r="V51" s="57"/>
      <c r="W51" s="64"/>
      <c r="X51" s="65" t="str">
        <f>IF(AND(NOT(ISERROR(SEARCH("char",T51))), NOT(ISERROR(SEARCH("[",T51)))),
MID($T51,SEARCH("[",$T51)+1,(SEARCH("]",$T51)-SEARCH("[",$T51))-1),
IF(AND(NOT(ISBLANK(T51)),NOT(ISERROR(VLOOKUP(T51,'SQL Server フィールド型種類'!$B$2:$E$30,4,FALSE)&lt;&gt;0))),TEXT(VLOOKUP(T51,'SQL Server フィールド型種類'!$B$2:$E$30,4,FALSE),"##0"),"")
)</f>
        <v>2</v>
      </c>
      <c r="Y51" s="64"/>
      <c r="Z51" s="65"/>
      <c r="AA51" s="58"/>
      <c r="AB51" s="57" t="s">
        <v>277</v>
      </c>
      <c r="AC51" s="49"/>
      <c r="AD51" s="49"/>
      <c r="AE51" s="64"/>
      <c r="AF51" s="50"/>
      <c r="AG51" s="50"/>
      <c r="AH51" s="50"/>
      <c r="AI51" s="50"/>
      <c r="AJ51" s="50"/>
      <c r="AK51" s="50"/>
      <c r="AL51" s="51"/>
      <c r="AM51" s="115" t="s">
        <v>280</v>
      </c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8"/>
      <c r="AY51" s="45"/>
      <c r="BC51" s="41" t="str">
        <f>IF(L51&lt;&gt;"",L51&amp;" "&amp;IF(T51="char",T51&amp;"("&amp;X51&amp;")",T51)&amp;" "&amp;IF(AB51="×","NOT NULL","NULL")&amp;IF(Z51="YES"," IDENTITY(1, 1) ","")&amp;IF(BX51&lt;&gt;""," DEFAULT "&amp;BX51,"")&amp;IF(L113&lt;&gt;"",",",""),"")</f>
        <v>created_tantou_id smallint NOT NULL</v>
      </c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 t="str">
        <f t="shared" si="4"/>
        <v/>
      </c>
    </row>
    <row r="52" spans="1:76" ht="15" customHeight="1">
      <c r="A52" s="40"/>
      <c r="B52" s="832">
        <f>IF(NOT(ISBLANK(D52)),MAX(B$9:B51)+1,"")</f>
        <v>40</v>
      </c>
      <c r="C52" s="833"/>
      <c r="D52" s="63" t="s">
        <v>281</v>
      </c>
      <c r="E52" s="57"/>
      <c r="F52" s="57"/>
      <c r="G52" s="57"/>
      <c r="H52" s="57"/>
      <c r="I52" s="57"/>
      <c r="J52" s="57"/>
      <c r="K52" s="64"/>
      <c r="L52" s="65" t="s">
        <v>52</v>
      </c>
      <c r="M52" s="57"/>
      <c r="N52" s="57"/>
      <c r="O52" s="57"/>
      <c r="P52" s="57"/>
      <c r="Q52" s="57"/>
      <c r="R52" s="57"/>
      <c r="S52" s="58"/>
      <c r="T52" s="63" t="s">
        <v>49</v>
      </c>
      <c r="U52" s="57"/>
      <c r="V52" s="57"/>
      <c r="W52" s="64"/>
      <c r="X52" s="69" t="str">
        <f>IF(AND(NOT(ISERROR(SEARCH("char",T52))), NOT(ISERROR(SEARCH("[",T52)))),
MID($T52,SEARCH("[",$T52)+1,(SEARCH("]",$T52)-SEARCH("[",$T52))-1),
IF(AND(NOT(ISBLANK(T52)),NOT(ISERROR(VLOOKUP(T52,'SQL Server フィールド型種類'!$B$2:$E$30,4,FALSE)&lt;&gt;0))),TEXT(VLOOKUP(T52,'SQL Server フィールド型種類'!$B$2:$E$30,4,FALSE),"##0"),"")
)</f>
        <v>8</v>
      </c>
      <c r="Y52" s="64"/>
      <c r="Z52" s="65"/>
      <c r="AA52" s="58"/>
      <c r="AB52" s="57"/>
      <c r="AC52" s="49"/>
      <c r="AD52" s="49"/>
      <c r="AE52" s="64"/>
      <c r="AF52" s="50"/>
      <c r="AG52" s="50"/>
      <c r="AH52" s="50"/>
      <c r="AI52" s="50"/>
      <c r="AJ52" s="50"/>
      <c r="AK52" s="50"/>
      <c r="AL52" s="51"/>
      <c r="AM52" s="115" t="s">
        <v>282</v>
      </c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8"/>
      <c r="AY52" s="45"/>
      <c r="BC52" s="41" t="str">
        <f>IF(L52&lt;&gt;"",L52&amp;" "&amp;IF(T52="char",T52&amp;"("&amp;X52&amp;")",T52)&amp;" "&amp;IF(AB52="×","NOT NULL","NULL")&amp;IF(Z52="YES"," IDENTITY(1, 1) ","")&amp;IF(BX52&lt;&gt;""," DEFAULT "&amp;BX52,"")&amp;IF(L114&lt;&gt;"",",",""),"")</f>
        <v>updated_date datetime NULL</v>
      </c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 t="str">
        <f t="shared" si="4"/>
        <v/>
      </c>
    </row>
    <row r="53" spans="1:76" ht="15" customHeight="1">
      <c r="A53" s="40"/>
      <c r="B53" s="832">
        <f>IF(NOT(ISBLANK(D53)),MAX(B$9:B52)+1,"")</f>
        <v>41</v>
      </c>
      <c r="C53" s="833"/>
      <c r="D53" s="107" t="s">
        <v>283</v>
      </c>
      <c r="E53" s="57"/>
      <c r="F53" s="57"/>
      <c r="G53" s="57"/>
      <c r="H53" s="57"/>
      <c r="I53" s="57"/>
      <c r="J53" s="57"/>
      <c r="K53" s="64"/>
      <c r="L53" s="106" t="s">
        <v>53</v>
      </c>
      <c r="M53" s="57"/>
      <c r="N53" s="57"/>
      <c r="O53" s="57"/>
      <c r="P53" s="57"/>
      <c r="Q53" s="57"/>
      <c r="R53" s="57"/>
      <c r="S53" s="58"/>
      <c r="T53" s="63" t="s">
        <v>274</v>
      </c>
      <c r="U53" s="57"/>
      <c r="V53" s="57"/>
      <c r="W53" s="64"/>
      <c r="X53" s="69" t="str">
        <f>IF(AND(NOT(ISERROR(SEARCH("char",T53))), NOT(ISERROR(SEARCH("[",T53)))),
MID($T53,SEARCH("[",$T53)+1,(SEARCH("]",$T53)-SEARCH("[",$T53))-1),
IF(AND(NOT(ISBLANK(T53)),NOT(ISERROR(VLOOKUP(T53,'SQL Server フィールド型種類'!$B$2:$E$30,4,FALSE)&lt;&gt;0))),TEXT(VLOOKUP(T53,'SQL Server フィールド型種類'!$B$2:$E$30,4,FALSE),"##0"),"")
)</f>
        <v>2</v>
      </c>
      <c r="Y53" s="64"/>
      <c r="Z53" s="65"/>
      <c r="AA53" s="58"/>
      <c r="AB53" s="57"/>
      <c r="AC53" s="49"/>
      <c r="AD53" s="49"/>
      <c r="AE53" s="64"/>
      <c r="AF53" s="50"/>
      <c r="AG53" s="50"/>
      <c r="AH53" s="50"/>
      <c r="AI53" s="50"/>
      <c r="AJ53" s="50"/>
      <c r="AK53" s="50"/>
      <c r="AL53" s="51"/>
      <c r="AM53" s="115" t="s">
        <v>284</v>
      </c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8"/>
      <c r="AY53" s="45"/>
      <c r="BC53" s="41" t="str">
        <f t="shared" ref="BC53:BC63" si="5">IF(L53&lt;&gt;"",L53&amp;" "&amp;IF(T53="char",T53&amp;"("&amp;X53&amp;")",T53)&amp;" "&amp;IF(AB53="×","NOT NULL","NULL")&amp;IF(Z53="YES"," IDENTITY(1, 1) ","")&amp;IF(BX53&lt;&gt;""," DEFAULT "&amp;BX53,"")&amp;IF(L115&lt;&gt;"",",",""),"")</f>
        <v>updated_tantou_id smallint NULL</v>
      </c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 t="str">
        <f t="shared" si="4"/>
        <v/>
      </c>
    </row>
    <row r="54" spans="1:76" ht="15" customHeight="1">
      <c r="A54" s="40"/>
      <c r="B54" s="832" t="str">
        <f>IF(NOT(ISBLANK(D54)),MAX(B$9:B53)+1,"")</f>
        <v/>
      </c>
      <c r="C54" s="833"/>
      <c r="D54" s="107"/>
      <c r="E54" s="57"/>
      <c r="F54" s="57"/>
      <c r="G54" s="57"/>
      <c r="H54" s="57"/>
      <c r="I54" s="57"/>
      <c r="J54" s="57"/>
      <c r="K54" s="64"/>
      <c r="L54" s="106"/>
      <c r="M54" s="57"/>
      <c r="N54" s="57"/>
      <c r="O54" s="57"/>
      <c r="P54" s="57"/>
      <c r="Q54" s="57"/>
      <c r="R54" s="57"/>
      <c r="S54" s="58"/>
      <c r="T54" s="107"/>
      <c r="U54" s="57"/>
      <c r="V54" s="57"/>
      <c r="W54" s="64"/>
      <c r="X54" s="69" t="str">
        <f>IF(AND(NOT(ISERROR(SEARCH("char",T54))), NOT(ISERROR(SEARCH("[",T54)))),
MID($T54,SEARCH("[",$T54)+1,(SEARCH("]",$T54)-SEARCH("[",$T54))-1),
IF(AND(NOT(ISBLANK(T54)),NOT(ISERROR(VLOOKUP(T54,'SQL Server フィールド型種類'!$B$2:$E$30,4,FALSE)&lt;&gt;0))),TEXT(VLOOKUP(T54,'SQL Server フィールド型種類'!$B$2:$E$30,4,FALSE),"##0"),"")
)</f>
        <v/>
      </c>
      <c r="Y54" s="64"/>
      <c r="Z54" s="65"/>
      <c r="AA54" s="58"/>
      <c r="AB54" s="57"/>
      <c r="AC54" s="49"/>
      <c r="AD54" s="49"/>
      <c r="AE54" s="64"/>
      <c r="AF54" s="50"/>
      <c r="AG54" s="50"/>
      <c r="AH54" s="50"/>
      <c r="AI54" s="50"/>
      <c r="AJ54" s="50"/>
      <c r="AK54" s="50"/>
      <c r="AL54" s="51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  <c r="BC54" s="41" t="str">
        <f t="shared" si="5"/>
        <v/>
      </c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 t="str">
        <f t="shared" si="4"/>
        <v/>
      </c>
    </row>
    <row r="55" spans="1:76" ht="15" customHeight="1">
      <c r="A55" s="40"/>
      <c r="B55" s="832" t="str">
        <f>IF(NOT(ISBLANK(D55)),MAX(B$9:B54)+1,"")</f>
        <v/>
      </c>
      <c r="C55" s="833"/>
      <c r="D55" s="107"/>
      <c r="E55" s="57"/>
      <c r="F55" s="57"/>
      <c r="G55" s="57"/>
      <c r="H55" s="57"/>
      <c r="I55" s="57"/>
      <c r="J55" s="57"/>
      <c r="K55" s="64"/>
      <c r="L55" s="106"/>
      <c r="M55" s="57"/>
      <c r="N55" s="57"/>
      <c r="O55" s="57"/>
      <c r="P55" s="57"/>
      <c r="Q55" s="57"/>
      <c r="R55" s="57"/>
      <c r="S55" s="58"/>
      <c r="T55" s="107"/>
      <c r="U55" s="57"/>
      <c r="V55" s="57"/>
      <c r="W55" s="64"/>
      <c r="X55" s="69" t="str">
        <f>IF(AND(NOT(ISERROR(SEARCH("char",T55))), NOT(ISERROR(SEARCH("[",T55)))),
MID($T55,SEARCH("[",$T55)+1,(SEARCH("]",$T55)-SEARCH("[",$T55))-1),
IF(AND(NOT(ISBLANK(T55)),NOT(ISERROR(VLOOKUP(T55,'SQL Server フィールド型種類'!$B$2:$E$30,4,FALSE)&lt;&gt;0))),TEXT(VLOOKUP(T55,'SQL Server フィールド型種類'!$B$2:$E$30,4,FALSE),"##0"),"")
)</f>
        <v/>
      </c>
      <c r="Y55" s="64"/>
      <c r="Z55" s="65"/>
      <c r="AA55" s="58"/>
      <c r="AB55" s="57"/>
      <c r="AC55" s="49"/>
      <c r="AD55" s="49"/>
      <c r="AE55" s="64"/>
      <c r="AF55" s="50"/>
      <c r="AG55" s="50"/>
      <c r="AH55" s="50"/>
      <c r="AI55" s="50"/>
      <c r="AJ55" s="50"/>
      <c r="AK55" s="50"/>
      <c r="AL55" s="51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  <c r="BC55" s="41" t="str">
        <f t="shared" si="5"/>
        <v/>
      </c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 t="str">
        <f t="shared" si="4"/>
        <v/>
      </c>
    </row>
    <row r="56" spans="1:76" ht="15" customHeight="1">
      <c r="A56" s="40"/>
      <c r="B56" s="832" t="str">
        <f>IF(NOT(ISBLANK(D56)),MAX(B$9:B55)+1,"")</f>
        <v/>
      </c>
      <c r="C56" s="833"/>
      <c r="D56" s="107"/>
      <c r="E56" s="57"/>
      <c r="F56" s="57"/>
      <c r="G56" s="57"/>
      <c r="H56" s="57"/>
      <c r="I56" s="57"/>
      <c r="J56" s="57"/>
      <c r="K56" s="64"/>
      <c r="L56" s="106"/>
      <c r="M56" s="57"/>
      <c r="N56" s="57"/>
      <c r="O56" s="57"/>
      <c r="P56" s="57"/>
      <c r="Q56" s="57"/>
      <c r="R56" s="57"/>
      <c r="S56" s="58"/>
      <c r="T56" s="107"/>
      <c r="U56" s="57"/>
      <c r="V56" s="57"/>
      <c r="W56" s="64"/>
      <c r="X56" s="69" t="str">
        <f>IF(AND(NOT(ISERROR(SEARCH("char",T56))), NOT(ISERROR(SEARCH("[",T56)))),
MID($T56,SEARCH("[",$T56)+1,(SEARCH("]",$T56)-SEARCH("[",$T56))-1),
IF(AND(NOT(ISBLANK(T56)),NOT(ISERROR(VLOOKUP(T56,'SQL Server フィールド型種類'!$B$2:$E$30,4,FALSE)&lt;&gt;0))),TEXT(VLOOKUP(T56,'SQL Server フィールド型種類'!$B$2:$E$30,4,FALSE),"##0"),"")
)</f>
        <v/>
      </c>
      <c r="Y56" s="64"/>
      <c r="Z56" s="65"/>
      <c r="AA56" s="58"/>
      <c r="AB56" s="57"/>
      <c r="AC56" s="49"/>
      <c r="AD56" s="49"/>
      <c r="AE56" s="64"/>
      <c r="AF56" s="50"/>
      <c r="AG56" s="50"/>
      <c r="AH56" s="50"/>
      <c r="AI56" s="50"/>
      <c r="AJ56" s="50"/>
      <c r="AK56" s="50"/>
      <c r="AL56" s="51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  <c r="BC56" s="41" t="str">
        <f t="shared" si="5"/>
        <v/>
      </c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 t="str">
        <f t="shared" si="4"/>
        <v/>
      </c>
    </row>
    <row r="57" spans="1:76" ht="15" customHeight="1">
      <c r="A57" s="40"/>
      <c r="B57" s="832" t="str">
        <f>IF(NOT(ISBLANK(D57)),MAX(B$9:B56)+1,"")</f>
        <v/>
      </c>
      <c r="C57" s="833"/>
      <c r="D57" s="107"/>
      <c r="E57" s="57"/>
      <c r="F57" s="57"/>
      <c r="G57" s="57"/>
      <c r="H57" s="57"/>
      <c r="I57" s="57"/>
      <c r="J57" s="57"/>
      <c r="K57" s="64"/>
      <c r="L57" s="106"/>
      <c r="M57" s="57"/>
      <c r="N57" s="57"/>
      <c r="O57" s="57"/>
      <c r="P57" s="57"/>
      <c r="Q57" s="57"/>
      <c r="R57" s="57"/>
      <c r="S57" s="58"/>
      <c r="T57" s="63"/>
      <c r="U57" s="57"/>
      <c r="V57" s="57"/>
      <c r="W57" s="64"/>
      <c r="X57" s="69" t="str">
        <f>IF(AND(NOT(ISERROR(SEARCH("char",T57))), NOT(ISERROR(SEARCH("[",T57)))),
MID($T57,SEARCH("[",$T57)+1,(SEARCH("]",$T57)-SEARCH("[",$T57))-1),
IF(AND(NOT(ISBLANK(T57)),NOT(ISERROR(VLOOKUP(T57,'SQL Server フィールド型種類'!$B$2:$E$30,4,FALSE)&lt;&gt;0))),TEXT(VLOOKUP(T57,'SQL Server フィールド型種類'!$B$2:$E$30,4,FALSE),"##0"),"")
)</f>
        <v/>
      </c>
      <c r="Y57" s="64"/>
      <c r="Z57" s="65"/>
      <c r="AA57" s="58"/>
      <c r="AB57" s="57"/>
      <c r="AC57" s="49"/>
      <c r="AD57" s="49"/>
      <c r="AE57" s="64"/>
      <c r="AF57" s="50"/>
      <c r="AG57" s="50"/>
      <c r="AH57" s="50"/>
      <c r="AI57" s="50"/>
      <c r="AJ57" s="50"/>
      <c r="AK57" s="50"/>
      <c r="AL57" s="51"/>
      <c r="AM57" s="115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  <c r="BC57" s="41" t="str">
        <f t="shared" si="5"/>
        <v/>
      </c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 t="str">
        <f t="shared" si="4"/>
        <v/>
      </c>
    </row>
    <row r="58" spans="1:76" ht="15" customHeight="1">
      <c r="A58" s="40"/>
      <c r="B58" s="832" t="str">
        <f>IF(NOT(ISBLANK(D58)),MAX(B$9:B57)+1,"")</f>
        <v/>
      </c>
      <c r="C58" s="833"/>
      <c r="D58" s="107"/>
      <c r="E58" s="57"/>
      <c r="F58" s="57"/>
      <c r="G58" s="57"/>
      <c r="H58" s="57"/>
      <c r="I58" s="57"/>
      <c r="J58" s="57"/>
      <c r="K58" s="64"/>
      <c r="L58" s="106"/>
      <c r="M58" s="57"/>
      <c r="N58" s="57"/>
      <c r="O58" s="57"/>
      <c r="P58" s="57"/>
      <c r="Q58" s="57"/>
      <c r="R58" s="57"/>
      <c r="S58" s="58"/>
      <c r="T58" s="63"/>
      <c r="U58" s="57"/>
      <c r="V58" s="57"/>
      <c r="W58" s="64"/>
      <c r="X58" s="65" t="str">
        <f>IF(AND(NOT(ISERROR(SEARCH("char",T58))), NOT(ISERROR(SEARCH("[",T58)))),
MID($T58,SEARCH("[",$T58)+1,(SEARCH("]",$T58)-SEARCH("[",$T58))-1),
IF(AND(NOT(ISBLANK(T58)),NOT(ISERROR(VLOOKUP(T58,'SQL Server フィールド型種類'!$B$2:$E$30,4,FALSE)&lt;&gt;0))),TEXT(VLOOKUP(T58,'SQL Server フィールド型種類'!$B$2:$E$30,4,FALSE),"##0"),"")
)</f>
        <v/>
      </c>
      <c r="Y58" s="64"/>
      <c r="Z58" s="65"/>
      <c r="AA58" s="58"/>
      <c r="AB58" s="57"/>
      <c r="AC58" s="49"/>
      <c r="AD58" s="49"/>
      <c r="AE58" s="64"/>
      <c r="AF58" s="50"/>
      <c r="AG58" s="50"/>
      <c r="AH58" s="50"/>
      <c r="AI58" s="50"/>
      <c r="AJ58" s="50"/>
      <c r="AK58" s="50"/>
      <c r="AL58" s="51"/>
      <c r="AM58" s="115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  <c r="BC58" s="41" t="str">
        <f t="shared" si="5"/>
        <v/>
      </c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 t="str">
        <f t="shared" si="4"/>
        <v/>
      </c>
    </row>
    <row r="59" spans="1:76" ht="15" customHeight="1">
      <c r="A59" s="40"/>
      <c r="B59" s="832" t="str">
        <f>IF(NOT(ISBLANK(D59)),MAX(B$9:B58)+1,"")</f>
        <v/>
      </c>
      <c r="C59" s="833"/>
      <c r="D59" s="63"/>
      <c r="E59" s="57"/>
      <c r="F59" s="57"/>
      <c r="G59" s="57"/>
      <c r="H59" s="57"/>
      <c r="I59" s="57"/>
      <c r="J59" s="57"/>
      <c r="K59" s="64"/>
      <c r="L59" s="65"/>
      <c r="M59" s="57"/>
      <c r="N59" s="57"/>
      <c r="O59" s="57"/>
      <c r="P59" s="57"/>
      <c r="Q59" s="57"/>
      <c r="R59" s="57"/>
      <c r="S59" s="58"/>
      <c r="T59" s="63"/>
      <c r="U59" s="57"/>
      <c r="V59" s="57"/>
      <c r="W59" s="64"/>
      <c r="X59" s="69" t="str">
        <f>IF(AND(NOT(ISERROR(SEARCH("char",T59))), NOT(ISERROR(SEARCH("[",T59)))),
MID($T59,SEARCH("[",$T59)+1,(SEARCH("]",$T59)-SEARCH("[",$T59))-1),
IF(AND(NOT(ISBLANK(T59)),NOT(ISERROR(VLOOKUP(T59,'SQL Server フィールド型種類'!$B$2:$E$30,4,FALSE)&lt;&gt;0))),TEXT(VLOOKUP(T59,'SQL Server フィールド型種類'!$B$2:$E$30,4,FALSE),"##0"),"")
)</f>
        <v/>
      </c>
      <c r="Y59" s="64"/>
      <c r="Z59" s="65"/>
      <c r="AA59" s="58"/>
      <c r="AB59" s="57"/>
      <c r="AC59" s="49"/>
      <c r="AD59" s="49"/>
      <c r="AE59" s="64"/>
      <c r="AF59" s="50"/>
      <c r="AG59" s="50"/>
      <c r="AH59" s="50"/>
      <c r="AI59" s="50"/>
      <c r="AJ59" s="50"/>
      <c r="AK59" s="50"/>
      <c r="AL59" s="51"/>
      <c r="AM59" s="115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  <c r="BC59" s="41" t="str">
        <f t="shared" si="5"/>
        <v/>
      </c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 t="str">
        <f t="shared" si="4"/>
        <v/>
      </c>
    </row>
    <row r="60" spans="1:76" ht="15" customHeight="1">
      <c r="A60" s="40"/>
      <c r="B60" s="832" t="str">
        <f>IF(NOT(ISBLANK(D60)),MAX(B$9:B56)+1,"")</f>
        <v/>
      </c>
      <c r="C60" s="833"/>
      <c r="D60" s="107"/>
      <c r="E60" s="57"/>
      <c r="F60" s="57"/>
      <c r="G60" s="57"/>
      <c r="H60" s="57"/>
      <c r="I60" s="57"/>
      <c r="J60" s="57"/>
      <c r="K60" s="64"/>
      <c r="L60" s="106"/>
      <c r="M60" s="57"/>
      <c r="N60" s="57"/>
      <c r="O60" s="57"/>
      <c r="P60" s="57"/>
      <c r="Q60" s="57"/>
      <c r="R60" s="57"/>
      <c r="S60" s="58"/>
      <c r="T60" s="63"/>
      <c r="U60" s="57"/>
      <c r="V60" s="57"/>
      <c r="W60" s="64"/>
      <c r="X60" s="65" t="str">
        <f>IF(AND(NOT(ISERROR(SEARCH("char",T60))), NOT(ISERROR(SEARCH("[",T60)))),
MID($T60,SEARCH("[",$T60)+1,(SEARCH("]",$T60)-SEARCH("[",$T60))-1),
IF(AND(NOT(ISBLANK(T60)),NOT(ISERROR(VLOOKUP(T60,'SQL Server フィールド型種類'!$B$2:$E$30,4,FALSE)&lt;&gt;0))),TEXT(VLOOKUP(T60,'SQL Server フィールド型種類'!$B$2:$E$30,4,FALSE),"##0"),"")
)</f>
        <v/>
      </c>
      <c r="Y60" s="64"/>
      <c r="Z60" s="65"/>
      <c r="AA60" s="58"/>
      <c r="AB60" s="57"/>
      <c r="AC60" s="49"/>
      <c r="AD60" s="49"/>
      <c r="AE60" s="64"/>
      <c r="AF60" s="50"/>
      <c r="AG60" s="50"/>
      <c r="AH60" s="50"/>
      <c r="AI60" s="50"/>
      <c r="AJ60" s="50"/>
      <c r="AK60" s="50"/>
      <c r="AL60" s="51"/>
      <c r="AM60" s="115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  <c r="BC60" s="41" t="str">
        <f t="shared" si="5"/>
        <v/>
      </c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 t="str">
        <f t="shared" si="4"/>
        <v/>
      </c>
    </row>
    <row r="61" spans="1:76" ht="15" customHeight="1">
      <c r="A61" s="40"/>
      <c r="B61" s="832" t="str">
        <f>IF(NOT(ISBLANK(D61)),MAX(B$9:B60)+1,"")</f>
        <v/>
      </c>
      <c r="C61" s="833"/>
      <c r="D61" s="63"/>
      <c r="E61" s="57"/>
      <c r="F61" s="57"/>
      <c r="G61" s="57"/>
      <c r="H61" s="57"/>
      <c r="I61" s="57"/>
      <c r="J61" s="57"/>
      <c r="K61" s="64"/>
      <c r="L61" s="65"/>
      <c r="M61" s="57"/>
      <c r="N61" s="57"/>
      <c r="O61" s="57"/>
      <c r="P61" s="57"/>
      <c r="Q61" s="57"/>
      <c r="R61" s="57"/>
      <c r="S61" s="58"/>
      <c r="T61" s="63"/>
      <c r="U61" s="57"/>
      <c r="V61" s="57"/>
      <c r="W61" s="64"/>
      <c r="X61" s="69" t="str">
        <f>IF(AND(NOT(ISERROR(SEARCH("char",T61))), NOT(ISERROR(SEARCH("[",T61)))),
MID($T61,SEARCH("[",$T61)+1,(SEARCH("]",$T61)-SEARCH("[",$T61))-1),
IF(AND(NOT(ISBLANK(T61)),NOT(ISERROR(VLOOKUP(T61,'SQL Server フィールド型種類'!$B$2:$E$30,4,FALSE)&lt;&gt;0))),TEXT(VLOOKUP(T61,'SQL Server フィールド型種類'!$B$2:$E$30,4,FALSE),"##0"),"")
)</f>
        <v/>
      </c>
      <c r="Y61" s="64"/>
      <c r="Z61" s="65"/>
      <c r="AA61" s="58"/>
      <c r="AB61" s="57"/>
      <c r="AC61" s="49"/>
      <c r="AD61" s="49"/>
      <c r="AE61" s="64"/>
      <c r="AF61" s="50"/>
      <c r="AG61" s="50"/>
      <c r="AH61" s="50"/>
      <c r="AI61" s="50"/>
      <c r="AJ61" s="50"/>
      <c r="AK61" s="50"/>
      <c r="AL61" s="51"/>
      <c r="AM61" s="115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  <c r="BC61" s="41" t="str">
        <f t="shared" si="5"/>
        <v/>
      </c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 t="str">
        <f t="shared" si="4"/>
        <v/>
      </c>
    </row>
    <row r="62" spans="1:76" ht="15" customHeight="1">
      <c r="A62" s="40"/>
      <c r="B62" s="832" t="str">
        <f>IF(NOT(ISBLANK(D62)),MAX(B$9:B61)+1,"")</f>
        <v/>
      </c>
      <c r="C62" s="833"/>
      <c r="D62" s="107"/>
      <c r="E62" s="57"/>
      <c r="F62" s="57"/>
      <c r="G62" s="57"/>
      <c r="H62" s="57"/>
      <c r="I62" s="57"/>
      <c r="J62" s="57"/>
      <c r="K62" s="64"/>
      <c r="L62" s="106"/>
      <c r="M62" s="57"/>
      <c r="N62" s="57"/>
      <c r="O62" s="57"/>
      <c r="P62" s="57"/>
      <c r="Q62" s="57"/>
      <c r="R62" s="57"/>
      <c r="S62" s="58"/>
      <c r="T62" s="63"/>
      <c r="U62" s="57"/>
      <c r="V62" s="57"/>
      <c r="W62" s="64"/>
      <c r="X62" s="69" t="str">
        <f>IF(AND(NOT(ISERROR(SEARCH("char",T62))), NOT(ISERROR(SEARCH("[",T62)))),
MID($T62,SEARCH("[",$T62)+1,(SEARCH("]",$T62)-SEARCH("[",$T62))-1),
IF(AND(NOT(ISBLANK(T62)),NOT(ISERROR(VLOOKUP(T62,'SQL Server フィールド型種類'!$B$2:$E$30,4,FALSE)&lt;&gt;0))),TEXT(VLOOKUP(T62,'SQL Server フィールド型種類'!$B$2:$E$30,4,FALSE),"##0"),"")
)</f>
        <v/>
      </c>
      <c r="Y62" s="64"/>
      <c r="Z62" s="65"/>
      <c r="AA62" s="58"/>
      <c r="AB62" s="57"/>
      <c r="AC62" s="49"/>
      <c r="AD62" s="49"/>
      <c r="AE62" s="64"/>
      <c r="AF62" s="50"/>
      <c r="AG62" s="50"/>
      <c r="AH62" s="50"/>
      <c r="AI62" s="50"/>
      <c r="AJ62" s="50"/>
      <c r="AK62" s="50"/>
      <c r="AL62" s="51"/>
      <c r="AM62" s="115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  <c r="BC62" s="41" t="str">
        <f t="shared" si="5"/>
        <v/>
      </c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 t="str">
        <f t="shared" si="4"/>
        <v/>
      </c>
    </row>
    <row r="63" spans="1:76" ht="15" customHeight="1">
      <c r="A63" s="40"/>
      <c r="B63" s="838" t="str">
        <f>IF(NOT(ISBLANK(D63)),MAX(B$9:B62)+1,"")</f>
        <v/>
      </c>
      <c r="C63" s="839"/>
      <c r="D63" s="126"/>
      <c r="E63" s="59"/>
      <c r="F63" s="59"/>
      <c r="G63" s="59"/>
      <c r="H63" s="59"/>
      <c r="I63" s="59"/>
      <c r="J63" s="59"/>
      <c r="K63" s="67"/>
      <c r="L63" s="127"/>
      <c r="M63" s="59"/>
      <c r="N63" s="59"/>
      <c r="O63" s="59"/>
      <c r="P63" s="59"/>
      <c r="Q63" s="59"/>
      <c r="R63" s="59"/>
      <c r="S63" s="60"/>
      <c r="T63" s="126"/>
      <c r="U63" s="59"/>
      <c r="V63" s="59"/>
      <c r="W63" s="67"/>
      <c r="X63" s="128" t="str">
        <f>IF(AND(NOT(ISERROR(SEARCH("char",T63))), NOT(ISERROR(SEARCH("[",T63)))),
MID($T63,SEARCH("[",$T63)+1,(SEARCH("]",$T63)-SEARCH("[",$T63))-1),
IF(AND(NOT(ISBLANK(T63)),NOT(ISERROR(VLOOKUP(T63,'SQL Server フィールド型種類'!$B$2:$E$30,4,FALSE)&lt;&gt;0))),TEXT(VLOOKUP(T63,'SQL Server フィールド型種類'!$B$2:$E$30,4,FALSE),"##0"),"")
)</f>
        <v/>
      </c>
      <c r="Y63" s="67"/>
      <c r="Z63" s="68"/>
      <c r="AA63" s="60"/>
      <c r="AB63" s="59"/>
      <c r="AC63" s="52"/>
      <c r="AD63" s="52"/>
      <c r="AE63" s="67"/>
      <c r="AF63" s="53"/>
      <c r="AG63" s="53"/>
      <c r="AH63" s="53"/>
      <c r="AI63" s="53"/>
      <c r="AJ63" s="53"/>
      <c r="AK63" s="53"/>
      <c r="AL63" s="54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  <c r="BC63" s="41" t="str">
        <f t="shared" si="5"/>
        <v/>
      </c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 t="str">
        <f t="shared" si="4"/>
        <v/>
      </c>
    </row>
    <row r="64" spans="1:76" ht="15" customHeight="1">
      <c r="A64" s="40"/>
      <c r="B64" s="925"/>
      <c r="C64" s="925"/>
      <c r="D64" s="239"/>
      <c r="E64" s="143"/>
      <c r="F64" s="143"/>
      <c r="G64" s="143"/>
      <c r="H64" s="143"/>
      <c r="I64" s="143"/>
      <c r="J64" s="143"/>
      <c r="K64" s="143"/>
      <c r="L64" s="239"/>
      <c r="M64" s="143"/>
      <c r="N64" s="143"/>
      <c r="O64" s="143"/>
      <c r="P64" s="143"/>
      <c r="Q64" s="143"/>
      <c r="R64" s="143"/>
      <c r="S64" s="143"/>
      <c r="T64" s="239"/>
      <c r="U64" s="143"/>
      <c r="V64" s="143"/>
      <c r="W64" s="143"/>
      <c r="X64" s="241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45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</row>
    <row r="65" spans="1:76" ht="15" customHeight="1">
      <c r="A65" s="40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125"/>
      <c r="AI65" s="41"/>
      <c r="AJ65" s="41"/>
      <c r="AK65" s="41"/>
      <c r="AL65" s="41"/>
      <c r="AM65" s="41"/>
      <c r="AN65" s="41"/>
      <c r="AO65" s="41"/>
      <c r="AP65" s="125"/>
      <c r="AQ65" s="41"/>
      <c r="AR65" s="41"/>
      <c r="AS65" s="41"/>
      <c r="AT65" s="41"/>
      <c r="AU65" s="41"/>
      <c r="AV65" s="41"/>
      <c r="AW65" s="41"/>
      <c r="AX65" s="41"/>
      <c r="AY65" s="42"/>
      <c r="BB65" s="41" t="s">
        <v>84</v>
      </c>
      <c r="BC65" s="41" t="str">
        <f>IF(L65&lt;&gt;"",L65&amp;" "&amp;IF(T65="char",T65&amp;"("&amp;X65&amp;")",T65)&amp;" "&amp;IF(AB65="×","NOT NULL","NULL")&amp;IF(BX65&lt;&gt;""," DEFAULT "&amp;BX65,"")&amp;IF(L111&lt;&gt;"",",",""),"")</f>
        <v/>
      </c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</row>
    <row r="66" spans="1:76" ht="15" customHeight="1">
      <c r="A66" s="46"/>
      <c r="B66" s="840" t="s">
        <v>35</v>
      </c>
      <c r="C66" s="841"/>
      <c r="D66" s="844" t="s">
        <v>36</v>
      </c>
      <c r="E66" s="845"/>
      <c r="F66" s="845"/>
      <c r="G66" s="845"/>
      <c r="H66" s="845"/>
      <c r="I66" s="845"/>
      <c r="J66" s="845"/>
      <c r="K66" s="845"/>
      <c r="L66" s="845"/>
      <c r="M66" s="845"/>
      <c r="N66" s="846"/>
      <c r="O66" s="844" t="s">
        <v>37</v>
      </c>
      <c r="P66" s="845"/>
      <c r="Q66" s="845"/>
      <c r="R66" s="845"/>
      <c r="S66" s="845"/>
      <c r="T66" s="845"/>
      <c r="U66" s="846"/>
      <c r="V66" s="213" t="s">
        <v>38</v>
      </c>
      <c r="W66" s="844" t="s">
        <v>39</v>
      </c>
      <c r="X66" s="845"/>
      <c r="Y66" s="846"/>
      <c r="Z66" s="862" t="s">
        <v>40</v>
      </c>
      <c r="AA66" s="860"/>
      <c r="AB66" s="860"/>
      <c r="AC66" s="860"/>
      <c r="AD66" s="860"/>
      <c r="AE66" s="860"/>
      <c r="AF66" s="860"/>
      <c r="AG66" s="860"/>
      <c r="AH66" s="860"/>
      <c r="AI66" s="860"/>
      <c r="AJ66" s="860"/>
      <c r="AK66" s="860"/>
      <c r="AL66" s="860"/>
      <c r="AM66" s="860"/>
      <c r="AN66" s="860"/>
      <c r="AO66" s="860"/>
      <c r="AP66" s="860"/>
      <c r="AQ66" s="860"/>
      <c r="AR66" s="860"/>
      <c r="AS66" s="860"/>
      <c r="AT66" s="860"/>
      <c r="AU66" s="860"/>
      <c r="AV66" s="860"/>
      <c r="AW66" s="860"/>
      <c r="AX66" s="863"/>
      <c r="AY66" s="45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</row>
    <row r="67" spans="1:76" ht="15" customHeight="1">
      <c r="A67" s="46"/>
      <c r="B67" s="842">
        <f>IF(NOT(ISBLANK(D67)),1,"")</f>
        <v>1</v>
      </c>
      <c r="C67" s="843"/>
      <c r="D67" s="112" t="s">
        <v>296</v>
      </c>
      <c r="E67" s="55"/>
      <c r="F67" s="55"/>
      <c r="G67" s="55"/>
      <c r="H67" s="55"/>
      <c r="I67" s="55"/>
      <c r="J67" s="55"/>
      <c r="K67" s="55"/>
      <c r="L67" s="55"/>
      <c r="M67" s="55"/>
      <c r="N67" s="61"/>
      <c r="O67" s="209" t="s">
        <v>261</v>
      </c>
      <c r="P67" s="55"/>
      <c r="Q67" s="55"/>
      <c r="R67" s="55"/>
      <c r="S67" s="55"/>
      <c r="T67" s="55"/>
      <c r="U67" s="61"/>
      <c r="V67" s="209" t="s">
        <v>264</v>
      </c>
      <c r="W67" s="112" t="s">
        <v>265</v>
      </c>
      <c r="X67" s="55"/>
      <c r="Y67" s="61"/>
      <c r="Z67" s="140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6"/>
      <c r="AY67" s="45"/>
      <c r="BB67" s="41" t="str">
        <f>IF($V67="●",$BB$4&amp;$D67&amp;$BV$4&amp;$O67&amp;IF($V68&lt;&gt;"●",$CH$4,","),IF($D67&lt;&gt;"",BB$5&amp;$D67&amp;$BV$5&amp;$O67&amp;$CH$5,""))</f>
        <v>ALTER TABLE juou.inf_kouji ADD CONSTRAINT ui_mm_buhin_no PRIMARY KEY CLUSTERED (data_id);</v>
      </c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</row>
    <row r="68" spans="1:76" ht="15" customHeight="1">
      <c r="A68" s="46"/>
      <c r="B68" s="828">
        <f>IF(NOT(ISBLANK(D68)),MAX(B$67:B67)+1,"")</f>
        <v>2</v>
      </c>
      <c r="C68" s="829"/>
      <c r="D68" s="117" t="s">
        <v>266</v>
      </c>
      <c r="E68" s="57"/>
      <c r="F68" s="57"/>
      <c r="G68" s="57"/>
      <c r="H68" s="57"/>
      <c r="I68" s="57"/>
      <c r="J68" s="57"/>
      <c r="K68" s="57"/>
      <c r="L68" s="57"/>
      <c r="M68" s="57"/>
      <c r="N68" s="64"/>
      <c r="O68" s="117" t="s">
        <v>262</v>
      </c>
      <c r="P68" s="57"/>
      <c r="Q68" s="57"/>
      <c r="R68" s="57"/>
      <c r="S68" s="57"/>
      <c r="T68" s="57"/>
      <c r="U68" s="64"/>
      <c r="V68" s="70"/>
      <c r="W68" s="106" t="s">
        <v>265</v>
      </c>
      <c r="X68" s="57"/>
      <c r="Y68" s="64"/>
      <c r="Z68" s="70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8"/>
      <c r="AY68" s="45"/>
      <c r="BB68" s="41" t="str">
        <f>IF($V68="●",$BB$4&amp;$D68&amp;$BV$4&amp;$O68&amp;IF($V69&lt;&gt;"●",$CH$4,","),IF($D68&lt;&gt;"",BB$5&amp;$D68&amp;$BV$5&amp;$O68&amp;$CH$5,""))</f>
        <v>CREATE INDEX idx_buhin_no ON juou.inf_kouji (buhin_no);</v>
      </c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</row>
    <row r="69" spans="1:76" ht="15" customHeight="1">
      <c r="A69" s="46"/>
      <c r="B69" s="828" t="str">
        <f>IF(NOT(ISBLANK(D69)),MAX(B$67:B68)+1,"")</f>
        <v/>
      </c>
      <c r="C69" s="829"/>
      <c r="D69" s="70"/>
      <c r="E69" s="57"/>
      <c r="F69" s="57"/>
      <c r="G69" s="57"/>
      <c r="H69" s="57"/>
      <c r="I69" s="57"/>
      <c r="J69" s="57"/>
      <c r="K69" s="57"/>
      <c r="L69" s="57"/>
      <c r="M69" s="57"/>
      <c r="N69" s="64"/>
      <c r="O69" s="65"/>
      <c r="P69" s="57"/>
      <c r="Q69" s="57"/>
      <c r="R69" s="57"/>
      <c r="S69" s="57"/>
      <c r="T69" s="57"/>
      <c r="U69" s="64"/>
      <c r="V69" s="70"/>
      <c r="W69" s="65"/>
      <c r="X69" s="57"/>
      <c r="Y69" s="64"/>
      <c r="Z69" s="70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8"/>
      <c r="AY69" s="45"/>
      <c r="BB69" s="41" t="str">
        <f>IF($V69="●",$BB$4&amp;$D69&amp;$BV$4&amp;$O69&amp;IF($V70&lt;&gt;"●",$CH$4,","),IF($D69&lt;&gt;"",BB$5&amp;$D69&amp;$BV$5&amp;$O69&amp;$CH$5,""))</f>
        <v/>
      </c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</row>
    <row r="70" spans="1:76" ht="15" customHeight="1">
      <c r="A70" s="46"/>
      <c r="B70" s="828" t="str">
        <f>IF(NOT(ISBLANK(D70)),MAX(B$67:B69)+1,"")</f>
        <v/>
      </c>
      <c r="C70" s="829"/>
      <c r="D70" s="70"/>
      <c r="E70" s="57"/>
      <c r="F70" s="57"/>
      <c r="G70" s="57"/>
      <c r="H70" s="57"/>
      <c r="I70" s="57"/>
      <c r="J70" s="57"/>
      <c r="K70" s="57"/>
      <c r="L70" s="57"/>
      <c r="M70" s="57"/>
      <c r="N70" s="64"/>
      <c r="O70" s="70"/>
      <c r="P70" s="57"/>
      <c r="Q70" s="57"/>
      <c r="R70" s="57"/>
      <c r="S70" s="57"/>
      <c r="T70" s="57"/>
      <c r="U70" s="64"/>
      <c r="V70" s="70"/>
      <c r="W70" s="65"/>
      <c r="X70" s="57"/>
      <c r="Y70" s="64"/>
      <c r="Z70" s="70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8"/>
      <c r="AY70" s="45"/>
      <c r="BB70" s="41" t="str">
        <f>IF($V70="●",$BB$4&amp;$D70&amp;$BV$4&amp;$O70&amp;IF($V71&lt;&gt;"●",$CH$4,","),IF($D70&lt;&gt;"",BB$5&amp;$D70&amp;$BV$5&amp;$O70&amp;$CH$5,""))</f>
        <v/>
      </c>
      <c r="BU70" s="41"/>
      <c r="BV70" s="41"/>
      <c r="BW70" s="41"/>
      <c r="BX70" s="41"/>
    </row>
    <row r="71" spans="1:76" ht="15" customHeight="1">
      <c r="A71" s="46"/>
      <c r="B71" s="828" t="str">
        <f>IF(NOT(ISBLANK(D71)),MAX(B$67:B70)+1,"")</f>
        <v/>
      </c>
      <c r="C71" s="829"/>
      <c r="D71" s="70"/>
      <c r="E71" s="57"/>
      <c r="F71" s="57"/>
      <c r="G71" s="57"/>
      <c r="H71" s="57"/>
      <c r="I71" s="57"/>
      <c r="J71" s="57"/>
      <c r="K71" s="57"/>
      <c r="L71" s="57"/>
      <c r="M71" s="57"/>
      <c r="N71" s="64"/>
      <c r="O71" s="70"/>
      <c r="P71" s="57"/>
      <c r="Q71" s="57"/>
      <c r="R71" s="57"/>
      <c r="S71" s="57"/>
      <c r="T71" s="57"/>
      <c r="U71" s="64"/>
      <c r="V71" s="70"/>
      <c r="W71" s="65"/>
      <c r="X71" s="57"/>
      <c r="Y71" s="64"/>
      <c r="Z71" s="70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8"/>
      <c r="AY71" s="45"/>
      <c r="BB71" s="39" t="str">
        <f>IF($V71="●",$BB$4&amp;$D71&amp;$BV$4&amp;$O71&amp;IF($V72&lt;&gt;"●",$CH$4,","),IF($D71&lt;&gt;"",BB$5&amp;$D71&amp;$BV$5&amp;$O71&amp;$CH$5,""))</f>
        <v/>
      </c>
      <c r="BC71" s="41" t="str">
        <f>IF(L71&lt;&gt;"",L71&amp;" "&amp;IF(T71="char",T71&amp;"("&amp;X71&amp;")",T71)&amp;" "&amp;IF(AB71="×","NOT NULL","NULL")&amp;IF(BX71&lt;&gt;""," DEFAULT "&amp;BX71,"")&amp;IF(L72&lt;&gt;"",",",""),"")</f>
        <v/>
      </c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</row>
    <row r="72" spans="1:76" ht="15" customHeight="1">
      <c r="A72" s="46"/>
      <c r="B72" s="836" t="s">
        <v>35</v>
      </c>
      <c r="C72" s="837"/>
      <c r="D72" s="859" t="s">
        <v>298</v>
      </c>
      <c r="E72" s="860"/>
      <c r="F72" s="860"/>
      <c r="G72" s="860"/>
      <c r="H72" s="860"/>
      <c r="I72" s="860"/>
      <c r="J72" s="860"/>
      <c r="K72" s="860"/>
      <c r="L72" s="860"/>
      <c r="M72" s="860"/>
      <c r="N72" s="861"/>
      <c r="O72" s="859" t="s">
        <v>299</v>
      </c>
      <c r="P72" s="860"/>
      <c r="Q72" s="860"/>
      <c r="R72" s="860"/>
      <c r="S72" s="860"/>
      <c r="T72" s="860"/>
      <c r="U72" s="861"/>
      <c r="V72" s="862" t="s">
        <v>40</v>
      </c>
      <c r="W72" s="860"/>
      <c r="X72" s="860"/>
      <c r="Y72" s="860"/>
      <c r="Z72" s="860"/>
      <c r="AA72" s="860"/>
      <c r="AB72" s="860"/>
      <c r="AC72" s="860"/>
      <c r="AD72" s="860"/>
      <c r="AE72" s="860"/>
      <c r="AF72" s="860"/>
      <c r="AG72" s="860"/>
      <c r="AH72" s="860"/>
      <c r="AI72" s="860"/>
      <c r="AJ72" s="860"/>
      <c r="AK72" s="860"/>
      <c r="AL72" s="860"/>
      <c r="AM72" s="860"/>
      <c r="AN72" s="860"/>
      <c r="AO72" s="860"/>
      <c r="AP72" s="860"/>
      <c r="AQ72" s="860"/>
      <c r="AR72" s="860"/>
      <c r="AS72" s="860"/>
      <c r="AT72" s="860"/>
      <c r="AU72" s="860"/>
      <c r="AV72" s="860"/>
      <c r="AW72" s="860"/>
      <c r="AX72" s="863"/>
      <c r="AY72" s="45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</row>
    <row r="73" spans="1:76" ht="15" customHeight="1">
      <c r="A73" s="46"/>
      <c r="B73" s="834">
        <f>IF(NOT(ISBLANK(D73)),1,"")</f>
        <v>1</v>
      </c>
      <c r="C73" s="835"/>
      <c r="D73" s="221" t="s">
        <v>50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20"/>
      <c r="O73" s="118" t="s">
        <v>300</v>
      </c>
      <c r="P73" s="119"/>
      <c r="Q73" s="119"/>
      <c r="R73" s="119"/>
      <c r="S73" s="119"/>
      <c r="T73" s="119"/>
      <c r="U73" s="120"/>
      <c r="V73" s="140"/>
      <c r="W73" s="72"/>
      <c r="X73" s="72"/>
      <c r="Y73" s="72"/>
      <c r="Z73" s="72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6"/>
      <c r="AY73" s="45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</row>
    <row r="74" spans="1:76" ht="15" customHeight="1">
      <c r="A74" s="46"/>
      <c r="B74" s="828" t="str">
        <f>IF(NOT(ISBLANK(D74)),MAX(B$73:B73)+1,"")</f>
        <v/>
      </c>
      <c r="C74" s="829"/>
      <c r="D74" s="70"/>
      <c r="E74" s="57"/>
      <c r="F74" s="57"/>
      <c r="G74" s="57"/>
      <c r="H74" s="57"/>
      <c r="I74" s="57"/>
      <c r="J74" s="57"/>
      <c r="K74" s="57"/>
      <c r="L74" s="57"/>
      <c r="M74" s="57"/>
      <c r="N74" s="64"/>
      <c r="O74" s="70"/>
      <c r="P74" s="57"/>
      <c r="Q74" s="57"/>
      <c r="R74" s="57"/>
      <c r="S74" s="57"/>
      <c r="T74" s="57"/>
      <c r="U74" s="64"/>
      <c r="V74" s="70"/>
      <c r="W74" s="57"/>
      <c r="X74" s="57"/>
      <c r="Y74" s="57"/>
      <c r="Z74" s="73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8"/>
      <c r="AY74" s="45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</row>
    <row r="75" spans="1:76" ht="15" customHeight="1">
      <c r="A75" s="46"/>
      <c r="B75" s="828" t="str">
        <f>IF(NOT(ISBLANK(D75)),MAX(B$73:B74)+1,"")</f>
        <v/>
      </c>
      <c r="C75" s="829"/>
      <c r="D75" s="70"/>
      <c r="E75" s="57"/>
      <c r="F75" s="57"/>
      <c r="G75" s="57"/>
      <c r="H75" s="57"/>
      <c r="I75" s="57"/>
      <c r="J75" s="57"/>
      <c r="K75" s="57"/>
      <c r="L75" s="57"/>
      <c r="M75" s="57"/>
      <c r="N75" s="64"/>
      <c r="O75" s="70"/>
      <c r="P75" s="57"/>
      <c r="Q75" s="57"/>
      <c r="R75" s="57"/>
      <c r="S75" s="57"/>
      <c r="T75" s="57"/>
      <c r="U75" s="64"/>
      <c r="V75" s="70"/>
      <c r="W75" s="57"/>
      <c r="X75" s="57"/>
      <c r="Y75" s="57"/>
      <c r="Z75" s="73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8"/>
      <c r="AY75" s="45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</row>
    <row r="76" spans="1:76" ht="15" customHeight="1">
      <c r="A76" s="46"/>
      <c r="B76" s="830" t="str">
        <f>IF(NOT(ISBLANK(D76)),MAX(B$73:B75)+1,"")</f>
        <v/>
      </c>
      <c r="C76" s="831"/>
      <c r="D76" s="71"/>
      <c r="E76" s="59"/>
      <c r="F76" s="59"/>
      <c r="G76" s="59"/>
      <c r="H76" s="59"/>
      <c r="I76" s="59"/>
      <c r="J76" s="59"/>
      <c r="K76" s="59"/>
      <c r="L76" s="59"/>
      <c r="M76" s="59"/>
      <c r="N76" s="67"/>
      <c r="O76" s="71"/>
      <c r="P76" s="59"/>
      <c r="Q76" s="59"/>
      <c r="R76" s="59"/>
      <c r="S76" s="59"/>
      <c r="T76" s="59"/>
      <c r="U76" s="67"/>
      <c r="V76" s="71"/>
      <c r="W76" s="59"/>
      <c r="X76" s="59"/>
      <c r="Y76" s="59"/>
      <c r="Z76" s="74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60"/>
      <c r="AY76" s="45"/>
      <c r="BB76" s="41"/>
      <c r="BC76" s="41"/>
    </row>
    <row r="77" spans="1:76" ht="15" customHeight="1">
      <c r="A77" s="46"/>
      <c r="B77" s="926"/>
      <c r="C77" s="926"/>
      <c r="D77" s="926"/>
      <c r="E77" s="926"/>
      <c r="F77" s="926"/>
      <c r="G77" s="926"/>
      <c r="H77" s="926"/>
      <c r="I77" s="926"/>
      <c r="J77" s="926"/>
      <c r="K77" s="926"/>
      <c r="L77" s="926"/>
      <c r="M77" s="926"/>
      <c r="N77" s="926"/>
      <c r="O77" s="926"/>
      <c r="P77" s="926"/>
      <c r="Q77" s="926"/>
      <c r="R77" s="926"/>
      <c r="S77" s="926"/>
      <c r="T77" s="926"/>
      <c r="U77" s="926"/>
      <c r="V77" s="926"/>
      <c r="W77" s="926"/>
      <c r="X77" s="926"/>
      <c r="Y77" s="926"/>
      <c r="Z77" s="926"/>
      <c r="AA77" s="926"/>
      <c r="AB77" s="926"/>
      <c r="AC77" s="926"/>
      <c r="AD77" s="926"/>
      <c r="AE77" s="926"/>
      <c r="AF77" s="926"/>
      <c r="AG77" s="926"/>
      <c r="AH77" s="926"/>
      <c r="AI77" s="926"/>
      <c r="AJ77" s="926"/>
      <c r="AK77" s="926"/>
      <c r="AL77" s="926"/>
      <c r="AM77" s="926"/>
      <c r="AN77" s="926"/>
      <c r="AO77" s="926"/>
      <c r="AP77" s="926"/>
      <c r="AQ77" s="926"/>
      <c r="AR77" s="926"/>
      <c r="AS77" s="926"/>
      <c r="AT77" s="926"/>
      <c r="AU77" s="926"/>
      <c r="AV77" s="926"/>
      <c r="AW77" s="926"/>
      <c r="AX77" s="926"/>
      <c r="AY77" s="45"/>
    </row>
    <row r="78" spans="1:76" ht="15" customHeight="1">
      <c r="A78" s="46"/>
      <c r="B78" s="836" t="s">
        <v>35</v>
      </c>
      <c r="C78" s="837"/>
      <c r="D78" s="859" t="s">
        <v>40</v>
      </c>
      <c r="E78" s="927"/>
      <c r="F78" s="927"/>
      <c r="G78" s="927"/>
      <c r="H78" s="927"/>
      <c r="I78" s="927"/>
      <c r="J78" s="927"/>
      <c r="K78" s="927"/>
      <c r="L78" s="927"/>
      <c r="M78" s="927"/>
      <c r="N78" s="927"/>
      <c r="O78" s="927"/>
      <c r="P78" s="927"/>
      <c r="Q78" s="927"/>
      <c r="R78" s="927"/>
      <c r="S78" s="927"/>
      <c r="T78" s="927"/>
      <c r="U78" s="927"/>
      <c r="V78" s="927"/>
      <c r="W78" s="927"/>
      <c r="X78" s="927"/>
      <c r="Y78" s="927"/>
      <c r="Z78" s="927"/>
      <c r="AA78" s="927"/>
      <c r="AB78" s="927"/>
      <c r="AC78" s="927"/>
      <c r="AD78" s="927"/>
      <c r="AE78" s="927"/>
      <c r="AF78" s="927"/>
      <c r="AG78" s="927"/>
      <c r="AH78" s="927"/>
      <c r="AI78" s="927"/>
      <c r="AJ78" s="927"/>
      <c r="AK78" s="927"/>
      <c r="AL78" s="927"/>
      <c r="AM78" s="927"/>
      <c r="AN78" s="927"/>
      <c r="AO78" s="927"/>
      <c r="AP78" s="927"/>
      <c r="AQ78" s="927"/>
      <c r="AR78" s="927"/>
      <c r="AS78" s="927"/>
      <c r="AT78" s="927"/>
      <c r="AU78" s="927"/>
      <c r="AV78" s="927"/>
      <c r="AW78" s="927"/>
      <c r="AX78" s="928"/>
      <c r="AY78" s="45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</row>
    <row r="79" spans="1:76" ht="15" customHeight="1">
      <c r="A79" s="46"/>
      <c r="B79" s="834">
        <f>IF(NOT(ISBLANK(D79)),1,"")</f>
        <v>1</v>
      </c>
      <c r="C79" s="835"/>
      <c r="D79" s="209" t="s">
        <v>13493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929"/>
      <c r="P79" s="55"/>
      <c r="Q79" s="55"/>
      <c r="R79" s="55"/>
      <c r="S79" s="55"/>
      <c r="T79" s="55"/>
      <c r="U79" s="55"/>
      <c r="V79" s="72"/>
      <c r="W79" s="72"/>
      <c r="X79" s="72"/>
      <c r="Y79" s="72"/>
      <c r="Z79" s="72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6"/>
      <c r="AY79" s="45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</row>
    <row r="80" spans="1:76" ht="15" customHeight="1">
      <c r="A80" s="46"/>
      <c r="B80" s="828" t="str">
        <f>IF(NOT(ISBLANK(D80)),MAX(B$79:B79)+1,"")</f>
        <v/>
      </c>
      <c r="C80" s="829"/>
      <c r="D80" s="70"/>
      <c r="E80" s="115" t="s">
        <v>13492</v>
      </c>
      <c r="F80" s="57"/>
      <c r="G80" s="57"/>
      <c r="H80" s="115" t="s">
        <v>13495</v>
      </c>
      <c r="I80" s="57"/>
      <c r="J80" s="57"/>
      <c r="K80" s="57"/>
      <c r="L80" s="115" t="s">
        <v>13496</v>
      </c>
      <c r="M80" s="57"/>
      <c r="N80" s="57"/>
      <c r="O80" s="115" t="s">
        <v>13494</v>
      </c>
      <c r="P80" s="57"/>
      <c r="Q80" s="57"/>
      <c r="R80" s="57"/>
      <c r="S80" s="115" t="s">
        <v>13497</v>
      </c>
      <c r="T80" s="57"/>
      <c r="U80" s="57"/>
      <c r="V80" s="115" t="s">
        <v>13498</v>
      </c>
      <c r="W80" s="57"/>
      <c r="X80" s="57"/>
      <c r="Y80" s="57"/>
      <c r="Z80" s="115" t="s">
        <v>13499</v>
      </c>
      <c r="AA80" s="57"/>
      <c r="AB80" s="57"/>
      <c r="AC80" s="115" t="s">
        <v>13500</v>
      </c>
      <c r="AD80" s="57"/>
      <c r="AE80" s="57"/>
      <c r="AF80" s="57"/>
      <c r="AG80" s="115" t="s">
        <v>13501</v>
      </c>
      <c r="AH80" s="57"/>
      <c r="AI80" s="57"/>
      <c r="AJ80" s="115" t="s">
        <v>13502</v>
      </c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8"/>
      <c r="AY80" s="45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</row>
    <row r="81" spans="1:76" ht="15" customHeight="1">
      <c r="A81" s="46"/>
      <c r="B81" s="828" t="str">
        <f>IF(NOT(ISBLANK(D81)),MAX(B$79:B80)+1,"")</f>
        <v/>
      </c>
      <c r="C81" s="829"/>
      <c r="D81" s="70"/>
      <c r="E81" s="115" t="s">
        <v>13504</v>
      </c>
      <c r="F81" s="57"/>
      <c r="G81" s="57"/>
      <c r="H81" s="115" t="s">
        <v>13503</v>
      </c>
      <c r="I81" s="57"/>
      <c r="J81" s="57"/>
      <c r="K81" s="57"/>
      <c r="L81" s="115" t="s">
        <v>13505</v>
      </c>
      <c r="M81" s="57"/>
      <c r="N81" s="57"/>
      <c r="O81" s="115" t="s">
        <v>13503</v>
      </c>
      <c r="P81" s="57"/>
      <c r="Q81" s="57"/>
      <c r="R81" s="57"/>
      <c r="S81" s="115" t="s">
        <v>13506</v>
      </c>
      <c r="T81" s="57"/>
      <c r="U81" s="57"/>
      <c r="V81" s="115" t="s">
        <v>13503</v>
      </c>
      <c r="W81" s="57"/>
      <c r="X81" s="57"/>
      <c r="Y81" s="57"/>
      <c r="Z81" s="115" t="s">
        <v>13507</v>
      </c>
      <c r="AA81" s="57"/>
      <c r="AB81" s="57"/>
      <c r="AC81" s="115" t="s">
        <v>13503</v>
      </c>
      <c r="AD81" s="57"/>
      <c r="AE81" s="57"/>
      <c r="AF81" s="57"/>
      <c r="AG81" s="115" t="s">
        <v>13508</v>
      </c>
      <c r="AH81" s="57"/>
      <c r="AI81" s="57"/>
      <c r="AJ81" s="115" t="s">
        <v>13503</v>
      </c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8"/>
      <c r="AY81" s="45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</row>
    <row r="82" spans="1:76" ht="15" customHeight="1">
      <c r="A82" s="46"/>
      <c r="B82" s="828" t="str">
        <f>IF(NOT(ISBLANK(D82)),MAX(B$79:B81)+1,"")</f>
        <v/>
      </c>
      <c r="C82" s="829"/>
      <c r="D82" s="70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930"/>
      <c r="P82" s="57"/>
      <c r="Q82" s="57"/>
      <c r="R82" s="57"/>
      <c r="S82" s="57"/>
      <c r="T82" s="57"/>
      <c r="U82" s="57"/>
      <c r="V82" s="73"/>
      <c r="W82" s="73"/>
      <c r="X82" s="73"/>
      <c r="Y82" s="73"/>
      <c r="Z82" s="73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8"/>
      <c r="AY82" s="45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</row>
    <row r="83" spans="1:76" ht="15" customHeight="1">
      <c r="A83" s="46"/>
      <c r="B83" s="828" t="str">
        <f>IF(NOT(ISBLANK(D83)),MAX(B$79:B82)+1,"")</f>
        <v/>
      </c>
      <c r="C83" s="829"/>
      <c r="D83" s="70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930"/>
      <c r="P83" s="57"/>
      <c r="Q83" s="57"/>
      <c r="R83" s="57"/>
      <c r="S83" s="57"/>
      <c r="T83" s="57"/>
      <c r="U83" s="57"/>
      <c r="V83" s="73"/>
      <c r="W83" s="73"/>
      <c r="X83" s="73"/>
      <c r="Y83" s="73"/>
      <c r="Z83" s="73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8"/>
      <c r="AY83" s="45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</row>
    <row r="84" spans="1:76" ht="15" customHeight="1">
      <c r="A84" s="46"/>
      <c r="B84" s="828" t="str">
        <f>IF(NOT(ISBLANK(D84)),MAX(B$79:B83)+1,"")</f>
        <v/>
      </c>
      <c r="C84" s="829"/>
      <c r="D84" s="70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930"/>
      <c r="P84" s="57"/>
      <c r="Q84" s="57"/>
      <c r="R84" s="57"/>
      <c r="S84" s="57"/>
      <c r="T84" s="57"/>
      <c r="U84" s="57"/>
      <c r="V84" s="73"/>
      <c r="W84" s="73"/>
      <c r="X84" s="73"/>
      <c r="Y84" s="73"/>
      <c r="Z84" s="73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8"/>
      <c r="AY84" s="45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</row>
    <row r="85" spans="1:76" ht="15" customHeight="1">
      <c r="A85" s="46"/>
      <c r="B85" s="828" t="str">
        <f>IF(NOT(ISBLANK(D85)),MAX(B$79:B84)+1,"")</f>
        <v/>
      </c>
      <c r="C85" s="829"/>
      <c r="D85" s="70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930"/>
      <c r="P85" s="57"/>
      <c r="Q85" s="57"/>
      <c r="R85" s="57"/>
      <c r="S85" s="57"/>
      <c r="T85" s="57"/>
      <c r="U85" s="57"/>
      <c r="V85" s="73"/>
      <c r="W85" s="73"/>
      <c r="X85" s="73"/>
      <c r="Y85" s="73"/>
      <c r="Z85" s="73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8"/>
      <c r="AY85" s="45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</row>
    <row r="86" spans="1:76" ht="15" customHeight="1">
      <c r="A86" s="46"/>
      <c r="B86" s="828" t="str">
        <f>IF(NOT(ISBLANK(D86)),MAX(B$79:B85)+1,"")</f>
        <v/>
      </c>
      <c r="C86" s="829"/>
      <c r="D86" s="70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930"/>
      <c r="P86" s="57"/>
      <c r="Q86" s="57"/>
      <c r="R86" s="57"/>
      <c r="S86" s="57"/>
      <c r="T86" s="57"/>
      <c r="U86" s="57"/>
      <c r="V86" s="73"/>
      <c r="W86" s="73"/>
      <c r="X86" s="73"/>
      <c r="Y86" s="73"/>
      <c r="Z86" s="73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8"/>
      <c r="AY86" s="45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</row>
    <row r="87" spans="1:76" ht="15" customHeight="1">
      <c r="A87" s="46"/>
      <c r="B87" s="828" t="str">
        <f>IF(NOT(ISBLANK(D87)),MAX(B$79:B86)+1,"")</f>
        <v/>
      </c>
      <c r="C87" s="829"/>
      <c r="D87" s="70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930"/>
      <c r="P87" s="57"/>
      <c r="Q87" s="57"/>
      <c r="R87" s="57"/>
      <c r="S87" s="57"/>
      <c r="T87" s="57"/>
      <c r="U87" s="57"/>
      <c r="V87" s="73"/>
      <c r="W87" s="73"/>
      <c r="X87" s="73"/>
      <c r="Y87" s="73"/>
      <c r="Z87" s="73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8"/>
      <c r="AY87" s="45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</row>
    <row r="88" spans="1:76" ht="15" customHeight="1">
      <c r="A88" s="46"/>
      <c r="B88" s="828" t="str">
        <f>IF(NOT(ISBLANK(D88)),MAX(B$79:B87)+1,"")</f>
        <v/>
      </c>
      <c r="C88" s="829"/>
      <c r="D88" s="70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930"/>
      <c r="P88" s="57"/>
      <c r="Q88" s="57"/>
      <c r="R88" s="57"/>
      <c r="S88" s="57"/>
      <c r="T88" s="57"/>
      <c r="U88" s="57"/>
      <c r="V88" s="73"/>
      <c r="W88" s="73"/>
      <c r="X88" s="73"/>
      <c r="Y88" s="73"/>
      <c r="Z88" s="73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8"/>
      <c r="AY88" s="45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</row>
    <row r="89" spans="1:76" ht="15" customHeight="1">
      <c r="A89" s="46"/>
      <c r="B89" s="828" t="str">
        <f>IF(NOT(ISBLANK(D89)),MAX(B$79:B88)+1,"")</f>
        <v/>
      </c>
      <c r="C89" s="829"/>
      <c r="D89" s="70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930"/>
      <c r="P89" s="57"/>
      <c r="Q89" s="57"/>
      <c r="R89" s="57"/>
      <c r="S89" s="57"/>
      <c r="T89" s="57"/>
      <c r="U89" s="57"/>
      <c r="V89" s="73"/>
      <c r="W89" s="73"/>
      <c r="X89" s="73"/>
      <c r="Y89" s="73"/>
      <c r="Z89" s="73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8"/>
      <c r="AY89" s="45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</row>
    <row r="90" spans="1:76" ht="15" customHeight="1">
      <c r="A90" s="46"/>
      <c r="B90" s="828" t="str">
        <f>IF(NOT(ISBLANK(D90)),MAX(B$79:B89)+1,"")</f>
        <v/>
      </c>
      <c r="C90" s="829"/>
      <c r="D90" s="70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930"/>
      <c r="P90" s="57"/>
      <c r="Q90" s="57"/>
      <c r="R90" s="57"/>
      <c r="S90" s="57"/>
      <c r="T90" s="57"/>
      <c r="U90" s="57"/>
      <c r="V90" s="73"/>
      <c r="W90" s="73"/>
      <c r="X90" s="73"/>
      <c r="Y90" s="73"/>
      <c r="Z90" s="73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8"/>
      <c r="AY90" s="45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</row>
    <row r="91" spans="1:76" ht="15" customHeight="1">
      <c r="A91" s="46"/>
      <c r="B91" s="828" t="str">
        <f>IF(NOT(ISBLANK(D91)),MAX(B$79:B90)+1,"")</f>
        <v/>
      </c>
      <c r="C91" s="829"/>
      <c r="D91" s="70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930"/>
      <c r="P91" s="57"/>
      <c r="Q91" s="57"/>
      <c r="R91" s="57"/>
      <c r="S91" s="57"/>
      <c r="T91" s="57"/>
      <c r="U91" s="57"/>
      <c r="V91" s="73"/>
      <c r="W91" s="73"/>
      <c r="X91" s="73"/>
      <c r="Y91" s="73"/>
      <c r="Z91" s="73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8"/>
      <c r="AY91" s="45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</row>
    <row r="92" spans="1:76" ht="15" customHeight="1">
      <c r="A92" s="46"/>
      <c r="B92" s="828" t="str">
        <f>IF(NOT(ISBLANK(D92)),MAX(B$79:B91)+1,"")</f>
        <v/>
      </c>
      <c r="C92" s="829"/>
      <c r="D92" s="70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73"/>
      <c r="P92" s="57"/>
      <c r="Q92" s="57"/>
      <c r="R92" s="57"/>
      <c r="S92" s="57"/>
      <c r="T92" s="57"/>
      <c r="U92" s="57"/>
      <c r="V92" s="73"/>
      <c r="W92" s="57"/>
      <c r="X92" s="57"/>
      <c r="Y92" s="57"/>
      <c r="Z92" s="73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8"/>
      <c r="AY92" s="45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</row>
    <row r="93" spans="1:76" ht="15" customHeight="1">
      <c r="A93" s="46"/>
      <c r="B93" s="828" t="str">
        <f>IF(NOT(ISBLANK(D93)),MAX(B$79:B92)+1,"")</f>
        <v/>
      </c>
      <c r="C93" s="829"/>
      <c r="D93" s="70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73"/>
      <c r="P93" s="57"/>
      <c r="Q93" s="57"/>
      <c r="R93" s="57"/>
      <c r="S93" s="57"/>
      <c r="T93" s="57"/>
      <c r="U93" s="57"/>
      <c r="V93" s="73"/>
      <c r="W93" s="57"/>
      <c r="X93" s="57"/>
      <c r="Y93" s="57"/>
      <c r="Z93" s="73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8"/>
      <c r="AY93" s="45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</row>
    <row r="94" spans="1:76" ht="15" customHeight="1">
      <c r="A94" s="46"/>
      <c r="B94" s="830" t="str">
        <f>IF(NOT(ISBLANK(D94)),MAX(B$79:B93)+1,"")</f>
        <v/>
      </c>
      <c r="C94" s="831"/>
      <c r="D94" s="71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74"/>
      <c r="P94" s="59"/>
      <c r="Q94" s="59"/>
      <c r="R94" s="59"/>
      <c r="S94" s="59"/>
      <c r="T94" s="59"/>
      <c r="U94" s="59"/>
      <c r="V94" s="74"/>
      <c r="W94" s="59"/>
      <c r="X94" s="59"/>
      <c r="Y94" s="59"/>
      <c r="Z94" s="74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60"/>
      <c r="AY94" s="45"/>
      <c r="BB94" s="41"/>
      <c r="BC94" s="41"/>
    </row>
    <row r="95" spans="1:76" ht="15" customHeight="1" thickBot="1">
      <c r="A95" s="94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93"/>
    </row>
  </sheetData>
  <mergeCells count="133">
    <mergeCell ref="B94:C94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55:C55"/>
    <mergeCell ref="B56:C56"/>
    <mergeCell ref="B78:C78"/>
    <mergeCell ref="B79:C79"/>
    <mergeCell ref="B92:C92"/>
    <mergeCell ref="B93:C93"/>
    <mergeCell ref="D78:AX78"/>
    <mergeCell ref="D72:N72"/>
    <mergeCell ref="O72:U72"/>
    <mergeCell ref="V72:AX72"/>
    <mergeCell ref="D7:S7"/>
    <mergeCell ref="T7:AA7"/>
    <mergeCell ref="AB7:AB8"/>
    <mergeCell ref="AB35:AB36"/>
    <mergeCell ref="AC35:AC36"/>
    <mergeCell ref="AD35:AD36"/>
    <mergeCell ref="AE35:AL35"/>
    <mergeCell ref="AM35:AX36"/>
    <mergeCell ref="T35:AA35"/>
    <mergeCell ref="D36:K36"/>
    <mergeCell ref="L36:S36"/>
    <mergeCell ref="T36:W36"/>
    <mergeCell ref="X36:Y36"/>
    <mergeCell ref="Z36:AA36"/>
    <mergeCell ref="AE7:AL7"/>
    <mergeCell ref="AD7:AD8"/>
    <mergeCell ref="W66:Y66"/>
    <mergeCell ref="Z66:AX66"/>
    <mergeCell ref="D35:S35"/>
    <mergeCell ref="D66:N66"/>
    <mergeCell ref="O66:U66"/>
    <mergeCell ref="B4:E4"/>
    <mergeCell ref="Z8:AA8"/>
    <mergeCell ref="AM7:AX8"/>
    <mergeCell ref="D8:K8"/>
    <mergeCell ref="L8:S8"/>
    <mergeCell ref="T8:W8"/>
    <mergeCell ref="X8:Y8"/>
    <mergeCell ref="B9:C9"/>
    <mergeCell ref="B7:C8"/>
    <mergeCell ref="B10:C10"/>
    <mergeCell ref="AC7:AC8"/>
    <mergeCell ref="B14:C14"/>
    <mergeCell ref="B16:C16"/>
    <mergeCell ref="B22:C22"/>
    <mergeCell ref="B23:C23"/>
    <mergeCell ref="B27:C27"/>
    <mergeCell ref="B28:C28"/>
    <mergeCell ref="B29:C29"/>
    <mergeCell ref="B30:C30"/>
    <mergeCell ref="B24:C24"/>
    <mergeCell ref="B37:C37"/>
    <mergeCell ref="B38:C38"/>
    <mergeCell ref="B11:C11"/>
    <mergeCell ref="B12:C12"/>
    <mergeCell ref="B13:C13"/>
    <mergeCell ref="B18:C18"/>
    <mergeCell ref="B32:C32"/>
    <mergeCell ref="B66:C66"/>
    <mergeCell ref="B67:C67"/>
    <mergeCell ref="B68:C68"/>
    <mergeCell ref="B19:C19"/>
    <mergeCell ref="B20:C20"/>
    <mergeCell ref="B21:C21"/>
    <mergeCell ref="B39:C39"/>
    <mergeCell ref="B40:C40"/>
    <mergeCell ref="B41:C41"/>
    <mergeCell ref="B25:C25"/>
    <mergeCell ref="B26:C26"/>
    <mergeCell ref="B35:C36"/>
    <mergeCell ref="B47:C47"/>
    <mergeCell ref="B48:C48"/>
    <mergeCell ref="B49:C49"/>
    <mergeCell ref="B50:C50"/>
    <mergeCell ref="B51:C51"/>
    <mergeCell ref="B42:C42"/>
    <mergeCell ref="B43:C43"/>
    <mergeCell ref="B75:C75"/>
    <mergeCell ref="B76:C76"/>
    <mergeCell ref="B15:C15"/>
    <mergeCell ref="B17:C17"/>
    <mergeCell ref="B31:C31"/>
    <mergeCell ref="B70:C70"/>
    <mergeCell ref="B71:C71"/>
    <mergeCell ref="B73:C73"/>
    <mergeCell ref="B74:C74"/>
    <mergeCell ref="B72:C72"/>
    <mergeCell ref="B69:C69"/>
    <mergeCell ref="B44:C44"/>
    <mergeCell ref="B45:C45"/>
    <mergeCell ref="B46:C46"/>
    <mergeCell ref="B60:C60"/>
    <mergeCell ref="B61:C61"/>
    <mergeCell ref="B62:C62"/>
    <mergeCell ref="B63:C63"/>
    <mergeCell ref="B57:C57"/>
    <mergeCell ref="B58:C58"/>
    <mergeCell ref="B59:C59"/>
    <mergeCell ref="B52:C52"/>
    <mergeCell ref="B53:C53"/>
    <mergeCell ref="B54:C54"/>
    <mergeCell ref="AV1:AY1"/>
    <mergeCell ref="A2:E2"/>
    <mergeCell ref="AA2:AD2"/>
    <mergeCell ref="AV2:AY2"/>
    <mergeCell ref="F2:M2"/>
    <mergeCell ref="N2:Q2"/>
    <mergeCell ref="AE2:AN2"/>
    <mergeCell ref="A1:E1"/>
    <mergeCell ref="F1:V1"/>
    <mergeCell ref="AE1:AN1"/>
    <mergeCell ref="AO1:AP1"/>
    <mergeCell ref="AQ1:AS1"/>
    <mergeCell ref="AT1:AU1"/>
    <mergeCell ref="AO2:AP2"/>
    <mergeCell ref="AQ2:AS2"/>
    <mergeCell ref="AA1:AD1"/>
    <mergeCell ref="W1:X1"/>
    <mergeCell ref="Y1:Z1"/>
    <mergeCell ref="AT2:AU2"/>
  </mergeCells>
  <phoneticPr fontId="46"/>
  <dataValidations disablePrompts="1" count="2">
    <dataValidation imeMode="disabled" allowBlank="1" showInputMessage="1" showErrorMessage="1" sqref="T9 T38:W64 T37 T10:W32" xr:uid="{00000000-0002-0000-0600-000000000000}"/>
    <dataValidation imeMode="hiragana" allowBlank="1" showInputMessage="1" showErrorMessage="1" sqref="D9:K32 D37:K64" xr:uid="{00000000-0002-0000-06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Q33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82</v>
      </c>
      <c r="X1" s="825"/>
      <c r="Y1" s="826">
        <v>2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305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878"/>
      <c r="AO7" s="878"/>
      <c r="AP7" s="878"/>
      <c r="AQ7" s="878"/>
      <c r="AR7" s="878"/>
      <c r="AS7" s="878"/>
      <c r="AT7" s="878"/>
      <c r="AU7" s="878"/>
      <c r="AV7" s="878"/>
      <c r="AW7" s="878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 t="s">
        <v>286</v>
      </c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20" si="1">IF(NOT(ISERROR(VLOOKUP(L9,$D$29:$O$32,12,FALSE))),VLOOKUP(L9,$D$29:$O$32,12,FALSE),"")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245</v>
      </c>
      <c r="E10" s="57"/>
      <c r="F10" s="57"/>
      <c r="G10" s="57"/>
      <c r="H10" s="57"/>
      <c r="I10" s="57"/>
      <c r="J10" s="57"/>
      <c r="K10" s="64"/>
      <c r="L10" s="106" t="s">
        <v>246</v>
      </c>
      <c r="M10" s="57"/>
      <c r="N10" s="57"/>
      <c r="O10" s="57"/>
      <c r="P10" s="57"/>
      <c r="Q10" s="57"/>
      <c r="R10" s="57"/>
      <c r="S10" s="58"/>
      <c r="T10" s="107" t="s">
        <v>48</v>
      </c>
      <c r="U10" s="57"/>
      <c r="V10" s="57"/>
      <c r="W10" s="64"/>
      <c r="X10" s="114" t="s">
        <v>294</v>
      </c>
      <c r="Y10" s="64"/>
      <c r="Z10" s="65"/>
      <c r="AA10" s="58"/>
      <c r="AB10" s="115" t="s">
        <v>46</v>
      </c>
      <c r="AC10" s="49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290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buhin_no char(30)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269</v>
      </c>
      <c r="E11" s="57"/>
      <c r="F11" s="57"/>
      <c r="G11" s="57"/>
      <c r="H11" s="57"/>
      <c r="I11" s="57"/>
      <c r="J11" s="57"/>
      <c r="K11" s="64"/>
      <c r="L11" s="106" t="s">
        <v>270</v>
      </c>
      <c r="M11" s="57"/>
      <c r="N11" s="57"/>
      <c r="O11" s="57"/>
      <c r="P11" s="57"/>
      <c r="Q11" s="57"/>
      <c r="R11" s="57"/>
      <c r="S11" s="58"/>
      <c r="T11" s="63" t="s">
        <v>49</v>
      </c>
      <c r="U11" s="57"/>
      <c r="V11" s="57"/>
      <c r="W11" s="64"/>
      <c r="X11" s="69" t="str">
        <f>IF(AND(NOT(ISBLANK(T11)),NOT(ISERROR(VLOOKUP(T11,'SQL Server フィールド型種類'!$B$2:$E$30,4,FALSE)&lt;&gt;0))),TEXT(VLOOKUP(T11,'SQL Server フィールド型種類'!$B$2:$E$30,4,FALSE),"##0"),"")</f>
        <v>8</v>
      </c>
      <c r="Y11" s="64"/>
      <c r="Z11" s="65"/>
      <c r="AA11" s="58"/>
      <c r="AB11" s="57"/>
      <c r="AC11" s="49"/>
      <c r="AD11" s="49"/>
      <c r="AE11" s="64"/>
      <c r="AF11" s="50"/>
      <c r="AG11" s="50"/>
      <c r="AH11" s="50"/>
      <c r="AI11" s="50"/>
      <c r="AJ11" s="50"/>
      <c r="AK11" s="50"/>
      <c r="AL11" s="51"/>
      <c r="AM11" s="115" t="s">
        <v>271</v>
      </c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delete_date datetime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272</v>
      </c>
      <c r="E12" s="57"/>
      <c r="F12" s="57"/>
      <c r="G12" s="57"/>
      <c r="H12" s="57"/>
      <c r="I12" s="57"/>
      <c r="J12" s="57"/>
      <c r="K12" s="64"/>
      <c r="L12" s="106" t="s">
        <v>273</v>
      </c>
      <c r="M12" s="57"/>
      <c r="N12" s="57"/>
      <c r="O12" s="57"/>
      <c r="P12" s="57"/>
      <c r="Q12" s="57"/>
      <c r="R12" s="57"/>
      <c r="S12" s="58"/>
      <c r="T12" s="63" t="s">
        <v>274</v>
      </c>
      <c r="U12" s="57"/>
      <c r="V12" s="57"/>
      <c r="W12" s="64"/>
      <c r="X12" s="65" t="str">
        <f>IF(AND(NOT(ISBLANK(T12)),NOT(ISERROR(VLOOKUP(T12,'SQL Server フィールド型種類'!$B$2:$E$30,4,FALSE)&lt;&gt;0))),TEXT(VLOOKUP(T12,'SQL Server フィールド型種類'!$B$2:$E$30,4,FALSE),"##0"),"")</f>
        <v>2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 t="s">
        <v>275</v>
      </c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delete_tantou_id smallint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63" t="s">
        <v>276</v>
      </c>
      <c r="E13" s="57"/>
      <c r="F13" s="57"/>
      <c r="G13" s="57"/>
      <c r="H13" s="57"/>
      <c r="I13" s="57"/>
      <c r="J13" s="57"/>
      <c r="K13" s="64"/>
      <c r="L13" s="65" t="s">
        <v>50</v>
      </c>
      <c r="M13" s="57"/>
      <c r="N13" s="57"/>
      <c r="O13" s="57"/>
      <c r="P13" s="57"/>
      <c r="Q13" s="57"/>
      <c r="R13" s="57"/>
      <c r="S13" s="58"/>
      <c r="T13" s="63" t="s">
        <v>49</v>
      </c>
      <c r="U13" s="57"/>
      <c r="V13" s="57"/>
      <c r="W13" s="64"/>
      <c r="X13" s="69" t="str">
        <f>IF(AND(NOT(ISBLANK(T13)),NOT(ISERROR(VLOOKUP(T13,'SQL Server フィールド型種類'!$B$2:$E$30,4,FALSE)&lt;&gt;0))),TEXT(VLOOKUP(T13,'SQL Server フィールド型種類'!$B$2:$E$30,4,FALSE),"##0"),"")</f>
        <v>8</v>
      </c>
      <c r="Y13" s="64"/>
      <c r="Z13" s="65"/>
      <c r="AA13" s="58"/>
      <c r="AB13" s="57" t="s">
        <v>277</v>
      </c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 t="s">
        <v>278</v>
      </c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created_date datetime NOT NULL DEFAULT getdate(),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>getdate()</v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279</v>
      </c>
      <c r="E14" s="57"/>
      <c r="F14" s="57"/>
      <c r="G14" s="57"/>
      <c r="H14" s="57"/>
      <c r="I14" s="57"/>
      <c r="J14" s="57"/>
      <c r="K14" s="64"/>
      <c r="L14" s="106" t="s">
        <v>51</v>
      </c>
      <c r="M14" s="57"/>
      <c r="N14" s="57"/>
      <c r="O14" s="57"/>
      <c r="P14" s="57"/>
      <c r="Q14" s="57"/>
      <c r="R14" s="57"/>
      <c r="S14" s="58"/>
      <c r="T14" s="63" t="s">
        <v>274</v>
      </c>
      <c r="U14" s="57"/>
      <c r="V14" s="57"/>
      <c r="W14" s="64"/>
      <c r="X14" s="65" t="str">
        <f>IF(AND(NOT(ISBLANK(T14)),NOT(ISERROR(VLOOKUP(T14,'SQL Server フィールド型種類'!$B$2:$E$30,4,FALSE)&lt;&gt;0))),TEXT(VLOOKUP(T14,'SQL Server フィールド型種類'!$B$2:$E$30,4,FALSE),"##0"),"")</f>
        <v>2</v>
      </c>
      <c r="Y14" s="64"/>
      <c r="Z14" s="65"/>
      <c r="AA14" s="58"/>
      <c r="AB14" s="57" t="s">
        <v>277</v>
      </c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 t="s">
        <v>280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created_tantou_id smallint NOT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63" t="s">
        <v>281</v>
      </c>
      <c r="E15" s="57"/>
      <c r="F15" s="57"/>
      <c r="G15" s="57"/>
      <c r="H15" s="57"/>
      <c r="I15" s="57"/>
      <c r="J15" s="57"/>
      <c r="K15" s="64"/>
      <c r="L15" s="65" t="s">
        <v>52</v>
      </c>
      <c r="M15" s="57"/>
      <c r="N15" s="57"/>
      <c r="O15" s="57"/>
      <c r="P15" s="57"/>
      <c r="Q15" s="57"/>
      <c r="R15" s="57"/>
      <c r="S15" s="58"/>
      <c r="T15" s="63" t="s">
        <v>49</v>
      </c>
      <c r="U15" s="57"/>
      <c r="V15" s="57"/>
      <c r="W15" s="64"/>
      <c r="X15" s="69" t="str">
        <f>IF(AND(NOT(ISBLANK(T15)),NOT(ISERROR(VLOOKUP(T15,'SQL Server フィールド型種類'!$B$2:$E$30,4,FALSE)&lt;&gt;0))),TEXT(VLOOKUP(T15,'SQL Server フィールド型種類'!$B$2:$E$30,4,FALSE),"##0"),"")</f>
        <v>8</v>
      </c>
      <c r="Y15" s="64"/>
      <c r="Z15" s="65"/>
      <c r="AA15" s="58"/>
      <c r="AB15" s="57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282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updated_date datetime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283</v>
      </c>
      <c r="E16" s="57"/>
      <c r="F16" s="57"/>
      <c r="G16" s="57"/>
      <c r="H16" s="57"/>
      <c r="I16" s="57"/>
      <c r="J16" s="57"/>
      <c r="K16" s="64"/>
      <c r="L16" s="106" t="s">
        <v>53</v>
      </c>
      <c r="M16" s="57"/>
      <c r="N16" s="57"/>
      <c r="O16" s="57"/>
      <c r="P16" s="57"/>
      <c r="Q16" s="57"/>
      <c r="R16" s="57"/>
      <c r="S16" s="58"/>
      <c r="T16" s="63" t="s">
        <v>274</v>
      </c>
      <c r="U16" s="57"/>
      <c r="V16" s="57"/>
      <c r="W16" s="64"/>
      <c r="X16" s="69" t="str">
        <f>IF(AND(NOT(ISBLANK(T16)),NOT(ISERROR(VLOOKUP(T16,'SQL Server フィールド型種類'!$B$2:$E$30,4,FALSE)&lt;&gt;0))),TEXT(VLOOKUP(T16,'SQL Server フィールド型種類'!$B$2:$E$30,4,FALSE),"##0"),"")</f>
        <v>2</v>
      </c>
      <c r="Y16" s="64"/>
      <c r="Z16" s="65"/>
      <c r="AA16" s="58"/>
      <c r="AB16" s="57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284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updated_tantou_id smallint NULL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 t="str">
        <f>IF(NOT(ISBLANK(D17)),MAX(B$9:B16)+1,"")</f>
        <v/>
      </c>
      <c r="C17" s="833"/>
      <c r="D17" s="63"/>
      <c r="E17" s="57"/>
      <c r="F17" s="57"/>
      <c r="G17" s="57"/>
      <c r="H17" s="57"/>
      <c r="I17" s="57"/>
      <c r="J17" s="57"/>
      <c r="K17" s="64"/>
      <c r="L17" s="65"/>
      <c r="M17" s="57"/>
      <c r="N17" s="57"/>
      <c r="O17" s="57"/>
      <c r="P17" s="57"/>
      <c r="Q17" s="57"/>
      <c r="R17" s="57"/>
      <c r="S17" s="58"/>
      <c r="T17" s="63"/>
      <c r="U17" s="57"/>
      <c r="V17" s="57"/>
      <c r="W17" s="64"/>
      <c r="X17" s="69"/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/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 t="str">
        <f>IF(NOT(ISBLANK(D18)),MAX(B$9:B17)+1,"")</f>
        <v/>
      </c>
      <c r="C18" s="833"/>
      <c r="D18" s="63"/>
      <c r="E18" s="57"/>
      <c r="F18" s="57"/>
      <c r="G18" s="57"/>
      <c r="H18" s="57"/>
      <c r="I18" s="57"/>
      <c r="J18" s="57"/>
      <c r="K18" s="64"/>
      <c r="L18" s="65"/>
      <c r="M18" s="57"/>
      <c r="N18" s="57"/>
      <c r="O18" s="57"/>
      <c r="P18" s="57"/>
      <c r="Q18" s="57"/>
      <c r="R18" s="57"/>
      <c r="S18" s="58"/>
      <c r="T18" s="63"/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/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 t="shared" si="0"/>
        <v/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 t="str">
        <f>IF(NOT(ISBLANK(D19)),MAX(B$9:B18)+1,"")</f>
        <v/>
      </c>
      <c r="C19" s="833"/>
      <c r="D19" s="63"/>
      <c r="E19" s="57"/>
      <c r="F19" s="57"/>
      <c r="G19" s="57"/>
      <c r="H19" s="57"/>
      <c r="I19" s="57"/>
      <c r="J19" s="57"/>
      <c r="K19" s="64"/>
      <c r="L19" s="65"/>
      <c r="M19" s="57"/>
      <c r="N19" s="57"/>
      <c r="O19" s="57"/>
      <c r="P19" s="57"/>
      <c r="Q19" s="57"/>
      <c r="R19" s="57"/>
      <c r="S19" s="58"/>
      <c r="T19" s="63"/>
      <c r="U19" s="57"/>
      <c r="V19" s="57"/>
      <c r="W19" s="64"/>
      <c r="X19" s="65" t="str">
        <f>IF(AND(NOT(ISBLANK(T19)),NOT(ISERROR(VLOOKUP(T19,'SQL Server フィールド型種類'!$B$2:$E$30,4,FALSE)&lt;&gt;0))),TEXT(VLOOKUP(T19,'SQL Server フィールド型種類'!$B$2:$E$30,4,FALSE),"##0"),"")</f>
        <v/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/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95" ht="15" customHeight="1">
      <c r="A20" s="40"/>
      <c r="B20" s="838" t="str">
        <f>IF(NOT(ISBLANK(D20)),MAX(B$9:B19)+1,"")</f>
        <v/>
      </c>
      <c r="C20" s="839"/>
      <c r="D20" s="66"/>
      <c r="E20" s="59"/>
      <c r="F20" s="59"/>
      <c r="G20" s="59"/>
      <c r="H20" s="59"/>
      <c r="I20" s="59"/>
      <c r="J20" s="59"/>
      <c r="K20" s="67"/>
      <c r="L20" s="68"/>
      <c r="M20" s="59"/>
      <c r="N20" s="59"/>
      <c r="O20" s="59"/>
      <c r="P20" s="59"/>
      <c r="Q20" s="59"/>
      <c r="R20" s="59"/>
      <c r="S20" s="60"/>
      <c r="T20" s="66"/>
      <c r="U20" s="59"/>
      <c r="V20" s="59"/>
      <c r="W20" s="67"/>
      <c r="X20" s="128" t="str">
        <f>IF(AND(NOT(ISBLANK(T20)),NOT(ISERROR(VLOOKUP(T20,'SQL Server フィールド型種類'!$B$2:$E$30,4,FALSE)&lt;&gt;0))),TEXT(VLOOKUP(T20,'SQL Server フィールド型種類'!$B$2:$E$30,4,FALSE),"##0"),"")</f>
        <v/>
      </c>
      <c r="Y20" s="67"/>
      <c r="Z20" s="68"/>
      <c r="AA20" s="60"/>
      <c r="AB20" s="59"/>
      <c r="AC20" s="52"/>
      <c r="AD20" s="52"/>
      <c r="AE20" s="67"/>
      <c r="AF20" s="53"/>
      <c r="AG20" s="53"/>
      <c r="AH20" s="53"/>
      <c r="AI20" s="53"/>
      <c r="AJ20" s="53"/>
      <c r="AK20" s="53"/>
      <c r="AL20" s="54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60"/>
      <c r="AY20" s="45"/>
      <c r="BC20" s="41" t="str">
        <f t="shared" si="0"/>
        <v/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95" ht="15" customHeight="1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125"/>
      <c r="AI21" s="41"/>
      <c r="AJ21" s="41"/>
      <c r="AK21" s="41"/>
      <c r="AL21" s="41"/>
      <c r="AM21" s="41"/>
      <c r="AN21" s="41"/>
      <c r="AO21" s="41"/>
      <c r="AP21" s="125"/>
      <c r="AQ21" s="41"/>
      <c r="AR21" s="41"/>
      <c r="AS21" s="41"/>
      <c r="AT21" s="41"/>
      <c r="AU21" s="41"/>
      <c r="AV21" s="41"/>
      <c r="AW21" s="41"/>
      <c r="AX21" s="41"/>
      <c r="AY21" s="42"/>
      <c r="BB21" s="41" t="s">
        <v>84</v>
      </c>
      <c r="BC21" s="41" t="str">
        <f>IF(L21&lt;&gt;"",L21&amp;" "&amp;IF(T21="char",T21&amp;"("&amp;X21&amp;")",T21)&amp;" "&amp;IF(AB21="×","NOT NULL","NULL")&amp;IF(BX21&lt;&gt;""," DEFAULT "&amp;BX21,"")&amp;IF(L22&lt;&gt;"",",",""),"")</f>
        <v/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CQ21" s="152" t="s">
        <v>84</v>
      </c>
    </row>
    <row r="22" spans="1:95" ht="15" customHeight="1">
      <c r="A22" s="46"/>
      <c r="B22" s="840" t="s">
        <v>35</v>
      </c>
      <c r="C22" s="841"/>
      <c r="D22" s="844" t="s">
        <v>36</v>
      </c>
      <c r="E22" s="845"/>
      <c r="F22" s="845"/>
      <c r="G22" s="845"/>
      <c r="H22" s="845"/>
      <c r="I22" s="845"/>
      <c r="J22" s="845"/>
      <c r="K22" s="845"/>
      <c r="L22" s="845"/>
      <c r="M22" s="845"/>
      <c r="N22" s="846"/>
      <c r="O22" s="844" t="s">
        <v>37</v>
      </c>
      <c r="P22" s="845"/>
      <c r="Q22" s="845"/>
      <c r="R22" s="845"/>
      <c r="S22" s="845"/>
      <c r="T22" s="845"/>
      <c r="U22" s="846"/>
      <c r="V22" s="213" t="s">
        <v>38</v>
      </c>
      <c r="W22" s="844" t="s">
        <v>39</v>
      </c>
      <c r="X22" s="845"/>
      <c r="Y22" s="846"/>
      <c r="Z22" s="862" t="s">
        <v>40</v>
      </c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/>
      <c r="AQ22" s="860"/>
      <c r="AR22" s="860"/>
      <c r="AS22" s="860"/>
      <c r="AT22" s="860"/>
      <c r="AU22" s="860"/>
      <c r="AV22" s="860"/>
      <c r="AW22" s="860"/>
      <c r="AX22" s="863"/>
      <c r="AY22" s="45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CQ22" s="152" t="s">
        <v>85</v>
      </c>
    </row>
    <row r="23" spans="1:95" ht="15" customHeight="1">
      <c r="A23" s="46"/>
      <c r="B23" s="842">
        <f>IF(NOT(ISBLANK(D23)),1,"")</f>
        <v>1</v>
      </c>
      <c r="C23" s="843"/>
      <c r="D23" s="62" t="e">
        <f>"ui_"&amp;AE2</f>
        <v>#N/A</v>
      </c>
      <c r="E23" s="55"/>
      <c r="F23" s="55"/>
      <c r="G23" s="55"/>
      <c r="H23" s="55"/>
      <c r="I23" s="55"/>
      <c r="J23" s="55"/>
      <c r="K23" s="55"/>
      <c r="L23" s="55"/>
      <c r="M23" s="55"/>
      <c r="N23" s="61"/>
      <c r="O23" s="209" t="s">
        <v>301</v>
      </c>
      <c r="P23" s="55"/>
      <c r="Q23" s="55"/>
      <c r="R23" s="55"/>
      <c r="S23" s="55"/>
      <c r="T23" s="55"/>
      <c r="U23" s="61"/>
      <c r="V23" s="209" t="s">
        <v>264</v>
      </c>
      <c r="W23" s="112" t="s">
        <v>265</v>
      </c>
      <c r="X23" s="55"/>
      <c r="Y23" s="61"/>
      <c r="Z23" s="140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6"/>
      <c r="AY23" s="45"/>
      <c r="BB23" s="41" t="e">
        <f>IF($V23="●",$BB$4&amp;$D23&amp;$BV$4&amp;$O23&amp;IF($V24&lt;&gt;"●",$CH$4,","),IF(AND($D23&lt;&gt;"",$O24=""),BB$5&amp;$D23&amp;$BV$5&amp;$O23&amp;$CH$5,IF(AND($D23&lt;&gt;"",$D24="",$O24&lt;&gt;""),BB$5&amp;$D23&amp;$BV$5&amp;$O23,"")))</f>
        <v>#N/A</v>
      </c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</row>
    <row r="24" spans="1:95" ht="15" customHeight="1">
      <c r="A24" s="46"/>
      <c r="B24" s="828" t="str">
        <f>IF(NOT(ISBLANK(D24)),MAX(B$23:B23)+1,"")</f>
        <v/>
      </c>
      <c r="C24" s="829"/>
      <c r="D24" s="117"/>
      <c r="E24" s="57"/>
      <c r="F24" s="57"/>
      <c r="G24" s="57"/>
      <c r="H24" s="57"/>
      <c r="I24" s="57"/>
      <c r="J24" s="57"/>
      <c r="K24" s="57"/>
      <c r="L24" s="57"/>
      <c r="M24" s="57"/>
      <c r="N24" s="64"/>
      <c r="O24" s="106"/>
      <c r="P24" s="57"/>
      <c r="Q24" s="57"/>
      <c r="R24" s="57"/>
      <c r="S24" s="57"/>
      <c r="T24" s="57"/>
      <c r="U24" s="64"/>
      <c r="V24" s="70"/>
      <c r="W24" s="106"/>
      <c r="X24" s="57"/>
      <c r="Y24" s="64"/>
      <c r="Z24" s="11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8"/>
      <c r="AY24" s="45"/>
      <c r="BB24" s="41" t="str">
        <f>IF($V24="●",$BB$4&amp;$D24&amp;$BV$4&amp;$O24&amp;IF($V25&lt;&gt;"●",$CH$4,","),IF(AND($D24&lt;&gt;"",$O25=""),BB$5&amp;$D24&amp;$BV$5&amp;$O24&amp;$CH$5,IF(AND($D24&lt;&gt;"",$D25="",$O25&lt;&gt;""),BB$5&amp;$D24&amp;$BV$5&amp;$O24,"")))</f>
        <v/>
      </c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</row>
    <row r="25" spans="1:95" ht="15" customHeight="1">
      <c r="A25" s="46"/>
      <c r="B25" s="828" t="str">
        <f>IF(NOT(ISBLANK(D25)),MAX(B$23:B24)+1,"")</f>
        <v/>
      </c>
      <c r="C25" s="829"/>
      <c r="D25" s="70"/>
      <c r="E25" s="57"/>
      <c r="F25" s="57"/>
      <c r="G25" s="57"/>
      <c r="H25" s="57"/>
      <c r="I25" s="57"/>
      <c r="J25" s="57"/>
      <c r="K25" s="57"/>
      <c r="L25" s="57"/>
      <c r="M25" s="57"/>
      <c r="N25" s="64"/>
      <c r="O25" s="106"/>
      <c r="P25" s="57"/>
      <c r="Q25" s="57"/>
      <c r="R25" s="57"/>
      <c r="S25" s="57"/>
      <c r="T25" s="57"/>
      <c r="U25" s="64"/>
      <c r="V25" s="70"/>
      <c r="W25" s="106"/>
      <c r="X25" s="57"/>
      <c r="Y25" s="64"/>
      <c r="Z25" s="11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B25" s="41" t="str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/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</row>
    <row r="26" spans="1:95" ht="15" customHeight="1">
      <c r="A26" s="46"/>
      <c r="B26" s="828" t="str">
        <f>IF(NOT(ISBLANK(D26)),MAX(B$23:B25)+1,"")</f>
        <v/>
      </c>
      <c r="C26" s="829"/>
      <c r="D26" s="70"/>
      <c r="E26" s="57"/>
      <c r="F26" s="57"/>
      <c r="G26" s="57"/>
      <c r="H26" s="57"/>
      <c r="I26" s="57"/>
      <c r="J26" s="57"/>
      <c r="K26" s="57"/>
      <c r="L26" s="57"/>
      <c r="M26" s="57"/>
      <c r="N26" s="64"/>
      <c r="O26" s="106"/>
      <c r="P26" s="57"/>
      <c r="Q26" s="57"/>
      <c r="R26" s="57"/>
      <c r="S26" s="57"/>
      <c r="T26" s="57"/>
      <c r="U26" s="64"/>
      <c r="V26" s="70"/>
      <c r="W26" s="65"/>
      <c r="X26" s="57"/>
      <c r="Y26" s="64"/>
      <c r="Z26" s="70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B26" s="41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46"/>
      <c r="B27" s="828" t="str">
        <f>IF(NOT(ISBLANK(D27)),MAX(B$23:B26)+1,"")</f>
        <v/>
      </c>
      <c r="C27" s="829"/>
      <c r="D27" s="70"/>
      <c r="E27" s="57"/>
      <c r="F27" s="57"/>
      <c r="G27" s="57"/>
      <c r="H27" s="57"/>
      <c r="I27" s="57"/>
      <c r="J27" s="57"/>
      <c r="K27" s="57"/>
      <c r="L27" s="57"/>
      <c r="M27" s="57"/>
      <c r="N27" s="64"/>
      <c r="O27" s="106"/>
      <c r="P27" s="57"/>
      <c r="Q27" s="57"/>
      <c r="R27" s="57"/>
      <c r="S27" s="57"/>
      <c r="T27" s="57"/>
      <c r="U27" s="64"/>
      <c r="V27" s="70"/>
      <c r="W27" s="65"/>
      <c r="X27" s="57"/>
      <c r="Y27" s="64"/>
      <c r="Z27" s="70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B27" s="41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46"/>
      <c r="B28" s="836" t="s">
        <v>35</v>
      </c>
      <c r="C28" s="837"/>
      <c r="D28" s="859" t="s">
        <v>298</v>
      </c>
      <c r="E28" s="860"/>
      <c r="F28" s="860"/>
      <c r="G28" s="860"/>
      <c r="H28" s="860"/>
      <c r="I28" s="860"/>
      <c r="J28" s="860"/>
      <c r="K28" s="860"/>
      <c r="L28" s="860"/>
      <c r="M28" s="860"/>
      <c r="N28" s="861"/>
      <c r="O28" s="859" t="s">
        <v>299</v>
      </c>
      <c r="P28" s="860"/>
      <c r="Q28" s="860"/>
      <c r="R28" s="860"/>
      <c r="S28" s="860"/>
      <c r="T28" s="860"/>
      <c r="U28" s="861"/>
      <c r="V28" s="862" t="s">
        <v>40</v>
      </c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60"/>
      <c r="AR28" s="860"/>
      <c r="AS28" s="860"/>
      <c r="AT28" s="860"/>
      <c r="AU28" s="860"/>
      <c r="AV28" s="860"/>
      <c r="AW28" s="860"/>
      <c r="AX28" s="863"/>
      <c r="AY28" s="45"/>
    </row>
    <row r="29" spans="1:95" ht="15" customHeight="1">
      <c r="A29" s="46"/>
      <c r="B29" s="834">
        <f>IF(NOT(ISBLANK(D29)),1,"")</f>
        <v>1</v>
      </c>
      <c r="C29" s="835"/>
      <c r="D29" s="221" t="s">
        <v>50</v>
      </c>
      <c r="E29" s="119"/>
      <c r="F29" s="119"/>
      <c r="G29" s="119"/>
      <c r="H29" s="119"/>
      <c r="I29" s="119"/>
      <c r="J29" s="119"/>
      <c r="K29" s="119"/>
      <c r="L29" s="119"/>
      <c r="M29" s="119"/>
      <c r="N29" s="120"/>
      <c r="O29" s="118" t="s">
        <v>300</v>
      </c>
      <c r="P29" s="119"/>
      <c r="Q29" s="119"/>
      <c r="R29" s="119"/>
      <c r="S29" s="119"/>
      <c r="T29" s="119"/>
      <c r="U29" s="120"/>
      <c r="V29" s="140"/>
      <c r="W29" s="72"/>
      <c r="X29" s="72"/>
      <c r="Y29" s="72"/>
      <c r="Z29" s="72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6"/>
      <c r="AY29" s="45"/>
    </row>
    <row r="30" spans="1:95" ht="15" customHeight="1">
      <c r="A30" s="46"/>
      <c r="B30" s="828" t="str">
        <f>IF(NOT(ISBLANK(D30)),MAX(B$29:B29)+1,"")</f>
        <v/>
      </c>
      <c r="C30" s="829"/>
      <c r="D30" s="70"/>
      <c r="E30" s="57"/>
      <c r="F30" s="57"/>
      <c r="G30" s="57"/>
      <c r="H30" s="57"/>
      <c r="I30" s="57"/>
      <c r="J30" s="57"/>
      <c r="K30" s="57"/>
      <c r="L30" s="57"/>
      <c r="M30" s="57"/>
      <c r="N30" s="64"/>
      <c r="O30" s="70"/>
      <c r="P30" s="57"/>
      <c r="Q30" s="57"/>
      <c r="R30" s="57"/>
      <c r="S30" s="57"/>
      <c r="T30" s="57"/>
      <c r="U30" s="64"/>
      <c r="V30" s="70"/>
      <c r="W30" s="73"/>
      <c r="X30" s="73"/>
      <c r="Y30" s="73"/>
      <c r="Z30" s="73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</row>
    <row r="31" spans="1:95" ht="15" customHeight="1">
      <c r="A31" s="46"/>
      <c r="B31" s="828" t="str">
        <f>IF(NOT(ISBLANK(D31)),MAX(B$29:B30)+1,"")</f>
        <v/>
      </c>
      <c r="C31" s="829"/>
      <c r="D31" s="70"/>
      <c r="E31" s="57"/>
      <c r="F31" s="57"/>
      <c r="G31" s="57"/>
      <c r="H31" s="57"/>
      <c r="I31" s="57"/>
      <c r="J31" s="57"/>
      <c r="K31" s="57"/>
      <c r="L31" s="57"/>
      <c r="M31" s="57"/>
      <c r="N31" s="64"/>
      <c r="O31" s="70"/>
      <c r="P31" s="57"/>
      <c r="Q31" s="57"/>
      <c r="R31" s="57"/>
      <c r="S31" s="57"/>
      <c r="T31" s="57"/>
      <c r="U31" s="64"/>
      <c r="V31" s="70"/>
      <c r="W31" s="57"/>
      <c r="X31" s="57"/>
      <c r="Y31" s="57"/>
      <c r="Z31" s="73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</row>
    <row r="32" spans="1:95" ht="15" customHeight="1">
      <c r="A32" s="46"/>
      <c r="B32" s="830" t="str">
        <f>IF(NOT(ISBLANK(D32)),MAX(B$29:B31)+1,"")</f>
        <v/>
      </c>
      <c r="C32" s="831"/>
      <c r="D32" s="71"/>
      <c r="E32" s="59"/>
      <c r="F32" s="59"/>
      <c r="G32" s="59"/>
      <c r="H32" s="59"/>
      <c r="I32" s="59"/>
      <c r="J32" s="59"/>
      <c r="K32" s="59"/>
      <c r="L32" s="59"/>
      <c r="M32" s="59"/>
      <c r="N32" s="67"/>
      <c r="O32" s="71"/>
      <c r="P32" s="59"/>
      <c r="Q32" s="59"/>
      <c r="R32" s="59"/>
      <c r="S32" s="59"/>
      <c r="T32" s="59"/>
      <c r="U32" s="67"/>
      <c r="V32" s="71"/>
      <c r="W32" s="59"/>
      <c r="X32" s="59"/>
      <c r="Y32" s="59"/>
      <c r="Z32" s="74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</row>
    <row r="33" spans="1:51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</row>
  </sheetData>
  <mergeCells count="63">
    <mergeCell ref="W22:Y22"/>
    <mergeCell ref="Z22:AX22"/>
    <mergeCell ref="D28:N28"/>
    <mergeCell ref="O28:U28"/>
    <mergeCell ref="V28:AX28"/>
    <mergeCell ref="D22:N22"/>
    <mergeCell ref="O22:U22"/>
    <mergeCell ref="B30:C30"/>
    <mergeCell ref="B31:C31"/>
    <mergeCell ref="B32:C32"/>
    <mergeCell ref="B23:C23"/>
    <mergeCell ref="B22:C22"/>
    <mergeCell ref="B29:C29"/>
    <mergeCell ref="B24:C24"/>
    <mergeCell ref="B25:C25"/>
    <mergeCell ref="B26:C26"/>
    <mergeCell ref="B27:C27"/>
    <mergeCell ref="B28:C28"/>
    <mergeCell ref="B16:C16"/>
    <mergeCell ref="B17:C17"/>
    <mergeCell ref="B18:C18"/>
    <mergeCell ref="B19:C19"/>
    <mergeCell ref="B20:C20"/>
    <mergeCell ref="B15:C15"/>
    <mergeCell ref="D8:K8"/>
    <mergeCell ref="L8:S8"/>
    <mergeCell ref="T8:W8"/>
    <mergeCell ref="X8:Y8"/>
    <mergeCell ref="B10:C10"/>
    <mergeCell ref="B11:C11"/>
    <mergeCell ref="B12:C12"/>
    <mergeCell ref="B13:C13"/>
    <mergeCell ref="B14:C14"/>
    <mergeCell ref="B9:C9"/>
    <mergeCell ref="AC7:AC8"/>
    <mergeCell ref="AM7:AX8"/>
    <mergeCell ref="AE2:AN2"/>
    <mergeCell ref="AO2:AP2"/>
    <mergeCell ref="AQ2:AS2"/>
    <mergeCell ref="AT2:AU2"/>
    <mergeCell ref="AD7:AD8"/>
    <mergeCell ref="AE7:AL7"/>
    <mergeCell ref="B4:E4"/>
    <mergeCell ref="B7:C8"/>
    <mergeCell ref="D7:S7"/>
    <mergeCell ref="T7:AA7"/>
    <mergeCell ref="AB7:AB8"/>
    <mergeCell ref="Z8:AA8"/>
    <mergeCell ref="AV1:AY1"/>
    <mergeCell ref="A2:E2"/>
    <mergeCell ref="AA2:AD2"/>
    <mergeCell ref="A1:E1"/>
    <mergeCell ref="F1:V1"/>
    <mergeCell ref="AA1:AD1"/>
    <mergeCell ref="W1:X1"/>
    <mergeCell ref="Y1:Z1"/>
    <mergeCell ref="F2:M2"/>
    <mergeCell ref="N2:Q2"/>
    <mergeCell ref="AE1:AN1"/>
    <mergeCell ref="AO1:AP1"/>
    <mergeCell ref="AQ1:AS1"/>
    <mergeCell ref="AT1:AU1"/>
    <mergeCell ref="AV2:AY2"/>
  </mergeCells>
  <phoneticPr fontId="7"/>
  <dataValidations count="2">
    <dataValidation imeMode="disabled" allowBlank="1" showInputMessage="1" showErrorMessage="1" sqref="T9 T10:W20" xr:uid="{00000000-0002-0000-0700-000000000000}"/>
    <dataValidation imeMode="hiragana" allowBlank="1" showInputMessage="1" showErrorMessage="1" sqref="D9:K20" xr:uid="{00000000-0002-0000-07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CQ33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3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92" t="s">
        <v>247</v>
      </c>
      <c r="AR2" s="640"/>
      <c r="AS2" s="641"/>
      <c r="AT2" s="628" t="s">
        <v>31</v>
      </c>
      <c r="AU2" s="629"/>
      <c r="AV2" s="630">
        <v>44608</v>
      </c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8784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878"/>
      <c r="AO7" s="878"/>
      <c r="AP7" s="878"/>
      <c r="AQ7" s="878"/>
      <c r="AR7" s="878"/>
      <c r="AS7" s="878"/>
      <c r="AT7" s="878"/>
      <c r="AU7" s="878"/>
      <c r="AV7" s="878"/>
      <c r="AW7" s="878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312</v>
      </c>
      <c r="E9" s="55"/>
      <c r="F9" s="55"/>
      <c r="G9" s="55"/>
      <c r="H9" s="55"/>
      <c r="I9" s="55"/>
      <c r="J9" s="55"/>
      <c r="K9" s="61"/>
      <c r="L9" s="112" t="s">
        <v>307</v>
      </c>
      <c r="M9" s="55"/>
      <c r="N9" s="55"/>
      <c r="O9" s="55"/>
      <c r="P9" s="55"/>
      <c r="Q9" s="55"/>
      <c r="R9" s="55"/>
      <c r="S9" s="56"/>
      <c r="T9" s="111" t="s">
        <v>56</v>
      </c>
      <c r="U9" s="55"/>
      <c r="V9" s="55"/>
      <c r="W9" s="61"/>
      <c r="X9" s="62" t="s">
        <v>57</v>
      </c>
      <c r="Y9" s="61"/>
      <c r="Z9" s="112"/>
      <c r="AA9" s="56"/>
      <c r="AB9" s="113" t="s">
        <v>8770</v>
      </c>
      <c r="AC9" s="219" t="s">
        <v>263</v>
      </c>
      <c r="AD9" s="219" t="s">
        <v>263</v>
      </c>
      <c r="AE9" s="220"/>
      <c r="AF9" s="47" t="s">
        <v>263</v>
      </c>
      <c r="AG9" s="47"/>
      <c r="AH9" s="47"/>
      <c r="AI9" s="47"/>
      <c r="AJ9" s="47"/>
      <c r="AK9" s="47"/>
      <c r="AL9" s="48"/>
      <c r="AM9" s="113" t="s">
        <v>315</v>
      </c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k60_buno_id int NOT NULL,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20" si="1">IF(NOT(ISERROR(VLOOKUP(L9,$D$29:$O$32,12,FALSE))),VLOOKUP(L9,$D$29:$O$32,12,FALSE),"")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313</v>
      </c>
      <c r="E10" s="57"/>
      <c r="F10" s="57"/>
      <c r="G10" s="57"/>
      <c r="H10" s="57"/>
      <c r="I10" s="57"/>
      <c r="J10" s="57"/>
      <c r="K10" s="64"/>
      <c r="L10" s="106" t="s">
        <v>314</v>
      </c>
      <c r="M10" s="57"/>
      <c r="N10" s="57"/>
      <c r="O10" s="57"/>
      <c r="P10" s="57"/>
      <c r="Q10" s="57"/>
      <c r="R10" s="57"/>
      <c r="S10" s="58"/>
      <c r="T10" s="107" t="s">
        <v>56</v>
      </c>
      <c r="U10" s="57"/>
      <c r="V10" s="57"/>
      <c r="W10" s="64"/>
      <c r="X10" s="69" t="s">
        <v>57</v>
      </c>
      <c r="Y10" s="64"/>
      <c r="Z10" s="65"/>
      <c r="AA10" s="58"/>
      <c r="AB10" s="115" t="s">
        <v>8770</v>
      </c>
      <c r="AC10" s="210" t="s">
        <v>263</v>
      </c>
      <c r="AD10" s="210" t="s">
        <v>263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316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buno_id int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269</v>
      </c>
      <c r="E11" s="57"/>
      <c r="F11" s="57"/>
      <c r="G11" s="57"/>
      <c r="H11" s="57"/>
      <c r="I11" s="57"/>
      <c r="J11" s="57"/>
      <c r="K11" s="64"/>
      <c r="L11" s="106" t="s">
        <v>91</v>
      </c>
      <c r="M11" s="57"/>
      <c r="N11" s="57"/>
      <c r="O11" s="57"/>
      <c r="P11" s="57"/>
      <c r="Q11" s="57"/>
      <c r="R11" s="57"/>
      <c r="S11" s="58"/>
      <c r="T11" s="107" t="s">
        <v>87</v>
      </c>
      <c r="U11" s="57"/>
      <c r="V11" s="57"/>
      <c r="W11" s="64"/>
      <c r="X11" s="69" t="s">
        <v>77</v>
      </c>
      <c r="Y11" s="64"/>
      <c r="Z11" s="65"/>
      <c r="AA11" s="58"/>
      <c r="AB11" s="115"/>
      <c r="AC11" s="210"/>
      <c r="AD11" s="210"/>
      <c r="AE11" s="64"/>
      <c r="AF11" s="50"/>
      <c r="AG11" s="50"/>
      <c r="AH11" s="50"/>
      <c r="AI11" s="50"/>
      <c r="AJ11" s="50"/>
      <c r="AK11" s="50"/>
      <c r="AL11" s="51"/>
      <c r="AM11" s="115" t="s">
        <v>271</v>
      </c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delete_date datetime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272</v>
      </c>
      <c r="E12" s="57"/>
      <c r="F12" s="57"/>
      <c r="G12" s="57"/>
      <c r="H12" s="57"/>
      <c r="I12" s="57"/>
      <c r="J12" s="57"/>
      <c r="K12" s="64"/>
      <c r="L12" s="106" t="s">
        <v>90</v>
      </c>
      <c r="M12" s="57"/>
      <c r="N12" s="57"/>
      <c r="O12" s="57"/>
      <c r="P12" s="57"/>
      <c r="Q12" s="57"/>
      <c r="R12" s="57"/>
      <c r="S12" s="58"/>
      <c r="T12" s="63" t="s">
        <v>89</v>
      </c>
      <c r="U12" s="57"/>
      <c r="V12" s="57"/>
      <c r="W12" s="64"/>
      <c r="X12" s="69" t="s">
        <v>76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 t="s">
        <v>275</v>
      </c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delete_tantou_id smallint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276</v>
      </c>
      <c r="E13" s="57"/>
      <c r="F13" s="57"/>
      <c r="G13" s="57"/>
      <c r="H13" s="57"/>
      <c r="I13" s="57"/>
      <c r="J13" s="57"/>
      <c r="K13" s="64"/>
      <c r="L13" s="106" t="s">
        <v>50</v>
      </c>
      <c r="M13" s="57"/>
      <c r="N13" s="57"/>
      <c r="O13" s="57"/>
      <c r="P13" s="57"/>
      <c r="Q13" s="57"/>
      <c r="R13" s="57"/>
      <c r="S13" s="58"/>
      <c r="T13" s="63" t="s">
        <v>87</v>
      </c>
      <c r="U13" s="57"/>
      <c r="V13" s="57"/>
      <c r="W13" s="64"/>
      <c r="X13" s="65" t="s">
        <v>77</v>
      </c>
      <c r="Y13" s="64"/>
      <c r="Z13" s="65"/>
      <c r="AA13" s="58"/>
      <c r="AB13" s="57" t="s">
        <v>8770</v>
      </c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 t="s">
        <v>278</v>
      </c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created_date datetime NOT NULL DEFAULT getdate(),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>getdate()</v>
      </c>
    </row>
    <row r="14" spans="1:86" ht="15" customHeight="1">
      <c r="A14" s="40"/>
      <c r="B14" s="832">
        <f>IF(NOT(ISBLANK(D14)),MAX(B$9:B13)+1,"")</f>
        <v>6</v>
      </c>
      <c r="C14" s="833"/>
      <c r="D14" s="63" t="s">
        <v>279</v>
      </c>
      <c r="E14" s="57"/>
      <c r="F14" s="57"/>
      <c r="G14" s="57"/>
      <c r="H14" s="57"/>
      <c r="I14" s="57"/>
      <c r="J14" s="57"/>
      <c r="K14" s="64"/>
      <c r="L14" s="65" t="s">
        <v>51</v>
      </c>
      <c r="M14" s="57"/>
      <c r="N14" s="57"/>
      <c r="O14" s="57"/>
      <c r="P14" s="57"/>
      <c r="Q14" s="57"/>
      <c r="R14" s="57"/>
      <c r="S14" s="58"/>
      <c r="T14" s="63" t="s">
        <v>89</v>
      </c>
      <c r="U14" s="57"/>
      <c r="V14" s="57"/>
      <c r="W14" s="64"/>
      <c r="X14" s="69" t="s">
        <v>76</v>
      </c>
      <c r="Y14" s="64"/>
      <c r="Z14" s="65"/>
      <c r="AA14" s="58"/>
      <c r="AB14" s="57" t="s">
        <v>8770</v>
      </c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 t="s">
        <v>280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created_tantou_id smallint NOT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281</v>
      </c>
      <c r="E15" s="57"/>
      <c r="F15" s="57"/>
      <c r="G15" s="57"/>
      <c r="H15" s="57"/>
      <c r="I15" s="57"/>
      <c r="J15" s="57"/>
      <c r="K15" s="64"/>
      <c r="L15" s="106" t="s">
        <v>52</v>
      </c>
      <c r="M15" s="57"/>
      <c r="N15" s="57"/>
      <c r="O15" s="57"/>
      <c r="P15" s="57"/>
      <c r="Q15" s="57"/>
      <c r="R15" s="57"/>
      <c r="S15" s="58"/>
      <c r="T15" s="63" t="s">
        <v>87</v>
      </c>
      <c r="U15" s="57"/>
      <c r="V15" s="57"/>
      <c r="W15" s="64"/>
      <c r="X15" s="65" t="s">
        <v>77</v>
      </c>
      <c r="Y15" s="64"/>
      <c r="Z15" s="65"/>
      <c r="AA15" s="58"/>
      <c r="AB15" s="57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282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updated_date datetime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63" t="s">
        <v>283</v>
      </c>
      <c r="E16" s="57"/>
      <c r="F16" s="57"/>
      <c r="G16" s="57"/>
      <c r="H16" s="57"/>
      <c r="I16" s="57"/>
      <c r="J16" s="57"/>
      <c r="K16" s="64"/>
      <c r="L16" s="65" t="s">
        <v>53</v>
      </c>
      <c r="M16" s="57"/>
      <c r="N16" s="57"/>
      <c r="O16" s="57"/>
      <c r="P16" s="57"/>
      <c r="Q16" s="57"/>
      <c r="R16" s="57"/>
      <c r="S16" s="58"/>
      <c r="T16" s="63" t="s">
        <v>89</v>
      </c>
      <c r="U16" s="57"/>
      <c r="V16" s="57"/>
      <c r="W16" s="64"/>
      <c r="X16" s="69" t="s">
        <v>76</v>
      </c>
      <c r="Y16" s="64"/>
      <c r="Z16" s="65"/>
      <c r="AA16" s="58"/>
      <c r="AB16" s="57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284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updated_tantou_id smallint NULL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 t="str">
        <f>IF(NOT(ISBLANK(D17)),MAX(B$9:B16)+1,"")</f>
        <v/>
      </c>
      <c r="C17" s="833"/>
      <c r="D17" s="107"/>
      <c r="E17" s="57"/>
      <c r="F17" s="57"/>
      <c r="G17" s="57"/>
      <c r="H17" s="57"/>
      <c r="I17" s="57"/>
      <c r="J17" s="57"/>
      <c r="K17" s="64"/>
      <c r="L17" s="106"/>
      <c r="M17" s="57"/>
      <c r="N17" s="57"/>
      <c r="O17" s="57"/>
      <c r="P17" s="57"/>
      <c r="Q17" s="57"/>
      <c r="R17" s="57"/>
      <c r="S17" s="58"/>
      <c r="T17" s="63"/>
      <c r="U17" s="57"/>
      <c r="V17" s="57"/>
      <c r="W17" s="64"/>
      <c r="X17" s="69"/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/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 t="str">
        <f>IF(NOT(ISBLANK(D18)),MAX(B$9:B17)+1,"")</f>
        <v/>
      </c>
      <c r="C18" s="833"/>
      <c r="D18" s="63"/>
      <c r="E18" s="57"/>
      <c r="F18" s="57"/>
      <c r="G18" s="57"/>
      <c r="H18" s="57"/>
      <c r="I18" s="57"/>
      <c r="J18" s="57"/>
      <c r="K18" s="64"/>
      <c r="L18" s="65"/>
      <c r="M18" s="57"/>
      <c r="N18" s="57"/>
      <c r="O18" s="57"/>
      <c r="P18" s="57"/>
      <c r="Q18" s="57"/>
      <c r="R18" s="57"/>
      <c r="S18" s="58"/>
      <c r="T18" s="63"/>
      <c r="U18" s="57"/>
      <c r="V18" s="57"/>
      <c r="W18" s="64"/>
      <c r="X18" s="69" t="s">
        <v>8819</v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 t="shared" si="0"/>
        <v/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 t="str">
        <f>IF(NOT(ISBLANK(D19)),MAX(B$9:B18)+1,"")</f>
        <v/>
      </c>
      <c r="C19" s="833"/>
      <c r="D19" s="63"/>
      <c r="E19" s="57"/>
      <c r="F19" s="57"/>
      <c r="G19" s="57"/>
      <c r="H19" s="57"/>
      <c r="I19" s="57"/>
      <c r="J19" s="57"/>
      <c r="K19" s="64"/>
      <c r="L19" s="65"/>
      <c r="M19" s="57"/>
      <c r="N19" s="57"/>
      <c r="O19" s="57"/>
      <c r="P19" s="57"/>
      <c r="Q19" s="57"/>
      <c r="R19" s="57"/>
      <c r="S19" s="58"/>
      <c r="T19" s="63"/>
      <c r="U19" s="57"/>
      <c r="V19" s="57"/>
      <c r="W19" s="64"/>
      <c r="X19" s="65" t="str">
        <f>IF(AND(NOT(ISBLANK(T19)),NOT(ISERROR(VLOOKUP(T19,'SQL Server フィールド型種類'!$B$2:$E$30,4,FALSE)&lt;&gt;0))),TEXT(VLOOKUP(T19,'SQL Server フィールド型種類'!$B$2:$E$30,4,FALSE),"##0"),"")</f>
        <v/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/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95" ht="15" customHeight="1">
      <c r="A20" s="40"/>
      <c r="B20" s="838" t="str">
        <f>IF(NOT(ISBLANK(D20)),MAX(B$9:B19)+1,"")</f>
        <v/>
      </c>
      <c r="C20" s="839"/>
      <c r="D20" s="66"/>
      <c r="E20" s="59"/>
      <c r="F20" s="59"/>
      <c r="G20" s="59"/>
      <c r="H20" s="59"/>
      <c r="I20" s="59"/>
      <c r="J20" s="59"/>
      <c r="K20" s="67"/>
      <c r="L20" s="68"/>
      <c r="M20" s="59"/>
      <c r="N20" s="59"/>
      <c r="O20" s="59"/>
      <c r="P20" s="59"/>
      <c r="Q20" s="59"/>
      <c r="R20" s="59"/>
      <c r="S20" s="60"/>
      <c r="T20" s="66"/>
      <c r="U20" s="59"/>
      <c r="V20" s="59"/>
      <c r="W20" s="67"/>
      <c r="X20" s="128" t="str">
        <f>IF(AND(NOT(ISBLANK(T20)),NOT(ISERROR(VLOOKUP(T20,'SQL Server フィールド型種類'!$B$2:$E$30,4,FALSE)&lt;&gt;0))),TEXT(VLOOKUP(T20,'SQL Server フィールド型種類'!$B$2:$E$30,4,FALSE),"##0"),"")</f>
        <v/>
      </c>
      <c r="Y20" s="67"/>
      <c r="Z20" s="68"/>
      <c r="AA20" s="60"/>
      <c r="AB20" s="59"/>
      <c r="AC20" s="52"/>
      <c r="AD20" s="52"/>
      <c r="AE20" s="67"/>
      <c r="AF20" s="53"/>
      <c r="AG20" s="53"/>
      <c r="AH20" s="53"/>
      <c r="AI20" s="53"/>
      <c r="AJ20" s="53"/>
      <c r="AK20" s="53"/>
      <c r="AL20" s="54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60"/>
      <c r="AY20" s="45"/>
      <c r="BC20" s="41" t="str">
        <f t="shared" si="0"/>
        <v/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95" ht="15" customHeight="1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125"/>
      <c r="AI21" s="41"/>
      <c r="AJ21" s="41"/>
      <c r="AK21" s="41"/>
      <c r="AL21" s="41"/>
      <c r="AM21" s="41"/>
      <c r="AN21" s="41"/>
      <c r="AO21" s="41"/>
      <c r="AP21" s="125"/>
      <c r="AQ21" s="41"/>
      <c r="AR21" s="41"/>
      <c r="AS21" s="41"/>
      <c r="AT21" s="41"/>
      <c r="AU21" s="41"/>
      <c r="AV21" s="41"/>
      <c r="AW21" s="41"/>
      <c r="AX21" s="41"/>
      <c r="AY21" s="42"/>
      <c r="BB21" s="41" t="s">
        <v>84</v>
      </c>
      <c r="BC21" s="41" t="str">
        <f>IF(L21&lt;&gt;"",L21&amp;" "&amp;IF(T21="char",T21&amp;"("&amp;X21&amp;")",T21)&amp;" "&amp;IF(AB21="×","NOT NULL","NULL")&amp;IF(BX21&lt;&gt;""," DEFAULT "&amp;BX21,"")&amp;IF(L22&lt;&gt;"",",",""),"")</f>
        <v/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CQ21" s="152" t="s">
        <v>84</v>
      </c>
    </row>
    <row r="22" spans="1:95" ht="15" customHeight="1">
      <c r="A22" s="46"/>
      <c r="B22" s="840" t="s">
        <v>35</v>
      </c>
      <c r="C22" s="841"/>
      <c r="D22" s="844" t="s">
        <v>36</v>
      </c>
      <c r="E22" s="845"/>
      <c r="F22" s="845"/>
      <c r="G22" s="845"/>
      <c r="H22" s="845"/>
      <c r="I22" s="845"/>
      <c r="J22" s="845"/>
      <c r="K22" s="845"/>
      <c r="L22" s="845"/>
      <c r="M22" s="845"/>
      <c r="N22" s="846"/>
      <c r="O22" s="844" t="s">
        <v>37</v>
      </c>
      <c r="P22" s="845"/>
      <c r="Q22" s="845"/>
      <c r="R22" s="845"/>
      <c r="S22" s="845"/>
      <c r="T22" s="845"/>
      <c r="U22" s="846"/>
      <c r="V22" s="213" t="s">
        <v>38</v>
      </c>
      <c r="W22" s="844" t="s">
        <v>39</v>
      </c>
      <c r="X22" s="845"/>
      <c r="Y22" s="846"/>
      <c r="Z22" s="862" t="s">
        <v>40</v>
      </c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/>
      <c r="AQ22" s="860"/>
      <c r="AR22" s="860"/>
      <c r="AS22" s="860"/>
      <c r="AT22" s="860"/>
      <c r="AU22" s="860"/>
      <c r="AV22" s="860"/>
      <c r="AW22" s="860"/>
      <c r="AX22" s="863"/>
      <c r="AY22" s="45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CQ22" s="152" t="s">
        <v>84</v>
      </c>
    </row>
    <row r="23" spans="1:95" ht="15" customHeight="1">
      <c r="A23" s="46"/>
      <c r="B23" s="879">
        <f>IF(NOT(ISBLANK(D23)),1,"")</f>
        <v>1</v>
      </c>
      <c r="C23" s="880"/>
      <c r="D23" s="400" t="e">
        <f>"ui_"&amp;AE2</f>
        <v>#N/A</v>
      </c>
      <c r="E23" s="401"/>
      <c r="F23" s="401"/>
      <c r="G23" s="401"/>
      <c r="H23" s="401"/>
      <c r="I23" s="401"/>
      <c r="J23" s="401"/>
      <c r="K23" s="401"/>
      <c r="L23" s="401"/>
      <c r="M23" s="401"/>
      <c r="N23" s="402"/>
      <c r="O23" s="209" t="s">
        <v>307</v>
      </c>
      <c r="P23" s="55"/>
      <c r="Q23" s="55"/>
      <c r="R23" s="55"/>
      <c r="S23" s="55"/>
      <c r="T23" s="55"/>
      <c r="U23" s="61"/>
      <c r="V23" s="209" t="s">
        <v>264</v>
      </c>
      <c r="W23" s="112" t="s">
        <v>265</v>
      </c>
      <c r="X23" s="55"/>
      <c r="Y23" s="61"/>
      <c r="Z23" s="140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6"/>
      <c r="AY23" s="45"/>
      <c r="BB23" s="41" t="e">
        <f>IF($V23="●",$BB$4&amp;$D23&amp;$BV$4&amp;$O23&amp;IF($V24&lt;&gt;"●",$CH$4,","),IF(AND($D23&lt;&gt;"",$O24=""),BB$5&amp;$D23&amp;$BV$5&amp;$O23&amp;$CH$5,IF(AND($D23&lt;&gt;"",$D24="",$O24&lt;&gt;""),BB$5&amp;$D23&amp;$BV$5&amp;$O23,"")))</f>
        <v>#N/A</v>
      </c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</row>
    <row r="24" spans="1:95" ht="15" customHeight="1">
      <c r="A24" s="46"/>
      <c r="B24" s="881" t="str">
        <f>IF(NOT(ISBLANK(D24)),MAX(B$23:B23)+1,"")</f>
        <v/>
      </c>
      <c r="C24" s="882"/>
      <c r="D24" s="118"/>
      <c r="E24" s="119"/>
      <c r="F24" s="119"/>
      <c r="G24" s="119"/>
      <c r="H24" s="119"/>
      <c r="I24" s="119"/>
      <c r="J24" s="119"/>
      <c r="K24" s="119"/>
      <c r="L24" s="119"/>
      <c r="M24" s="119"/>
      <c r="N24" s="120"/>
      <c r="O24" s="106" t="s">
        <v>314</v>
      </c>
      <c r="P24" s="57"/>
      <c r="Q24" s="57"/>
      <c r="R24" s="57"/>
      <c r="S24" s="57"/>
      <c r="T24" s="57"/>
      <c r="U24" s="64"/>
      <c r="V24" s="117" t="s">
        <v>264</v>
      </c>
      <c r="W24" s="106" t="s">
        <v>265</v>
      </c>
      <c r="X24" s="57"/>
      <c r="Y24" s="64"/>
      <c r="Z24" s="222"/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5"/>
      <c r="AY24" s="45"/>
      <c r="BB24" s="41" t="e">
        <f>IF($V24="●",$BB$4&amp;$D24&amp;$BV$4&amp;$O24&amp;IF($V25&lt;&gt;"●",$CH$4,","),IF(AND($D24&lt;&gt;"",$O25=""),BB$5&amp;$D24&amp;$BV$5&amp;$O24&amp;$CH$5,IF(AND($D24&lt;&gt;"",$D25="",$O25&lt;&gt;""),BB$5&amp;$D24&amp;$BV$5&amp;$O24,"")))</f>
        <v>#N/A</v>
      </c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</row>
    <row r="25" spans="1:95" ht="15" customHeight="1">
      <c r="A25" s="46"/>
      <c r="B25" s="881" t="str">
        <f>IF(NOT(ISBLANK(D25)),MAX(B$23:B24)+1,"")</f>
        <v/>
      </c>
      <c r="C25" s="882"/>
      <c r="D25" s="221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106"/>
      <c r="P25" s="57"/>
      <c r="Q25" s="57"/>
      <c r="R25" s="57"/>
      <c r="S25" s="57"/>
      <c r="T25" s="57"/>
      <c r="U25" s="64"/>
      <c r="V25" s="70"/>
      <c r="W25" s="106"/>
      <c r="X25" s="57"/>
      <c r="Y25" s="64"/>
      <c r="Z25" s="70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B25" s="41" t="str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/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</row>
    <row r="26" spans="1:95" ht="15" customHeight="1">
      <c r="A26" s="46"/>
      <c r="B26" s="828" t="str">
        <f>IF(NOT(ISBLANK(D26)),MAX(B$23:B25)+1,"")</f>
        <v/>
      </c>
      <c r="C26" s="829"/>
      <c r="D26" s="70"/>
      <c r="E26" s="57"/>
      <c r="F26" s="57"/>
      <c r="G26" s="57"/>
      <c r="H26" s="57"/>
      <c r="I26" s="57"/>
      <c r="J26" s="57"/>
      <c r="K26" s="57"/>
      <c r="L26" s="57"/>
      <c r="M26" s="57"/>
      <c r="N26" s="64"/>
      <c r="O26" s="106"/>
      <c r="P26" s="57"/>
      <c r="Q26" s="57"/>
      <c r="R26" s="57"/>
      <c r="S26" s="57"/>
      <c r="T26" s="57"/>
      <c r="U26" s="64"/>
      <c r="V26" s="70"/>
      <c r="W26" s="65"/>
      <c r="X26" s="57"/>
      <c r="Y26" s="64"/>
      <c r="Z26" s="70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B26" s="41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46"/>
      <c r="B27" s="828" t="str">
        <f>IF(NOT(ISBLANK(D27)),MAX(B$23:B26)+1,"")</f>
        <v/>
      </c>
      <c r="C27" s="829"/>
      <c r="D27" s="70"/>
      <c r="E27" s="57"/>
      <c r="F27" s="57"/>
      <c r="G27" s="57"/>
      <c r="H27" s="57"/>
      <c r="I27" s="57"/>
      <c r="J27" s="57"/>
      <c r="K27" s="57"/>
      <c r="L27" s="57"/>
      <c r="M27" s="57"/>
      <c r="N27" s="64"/>
      <c r="O27" s="106"/>
      <c r="P27" s="57"/>
      <c r="Q27" s="57"/>
      <c r="R27" s="57"/>
      <c r="S27" s="57"/>
      <c r="T27" s="57"/>
      <c r="U27" s="64"/>
      <c r="V27" s="70"/>
      <c r="W27" s="65"/>
      <c r="X27" s="57"/>
      <c r="Y27" s="64"/>
      <c r="Z27" s="70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B27" s="41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46"/>
      <c r="B28" s="836" t="s">
        <v>35</v>
      </c>
      <c r="C28" s="837"/>
      <c r="D28" s="859" t="s">
        <v>298</v>
      </c>
      <c r="E28" s="860"/>
      <c r="F28" s="860"/>
      <c r="G28" s="860"/>
      <c r="H28" s="860"/>
      <c r="I28" s="860"/>
      <c r="J28" s="860"/>
      <c r="K28" s="860"/>
      <c r="L28" s="860"/>
      <c r="M28" s="860"/>
      <c r="N28" s="861"/>
      <c r="O28" s="859" t="s">
        <v>299</v>
      </c>
      <c r="P28" s="860"/>
      <c r="Q28" s="860"/>
      <c r="R28" s="860"/>
      <c r="S28" s="860"/>
      <c r="T28" s="860"/>
      <c r="U28" s="861"/>
      <c r="V28" s="862" t="s">
        <v>40</v>
      </c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60"/>
      <c r="AR28" s="860"/>
      <c r="AS28" s="860"/>
      <c r="AT28" s="860"/>
      <c r="AU28" s="860"/>
      <c r="AV28" s="860"/>
      <c r="AW28" s="860"/>
      <c r="AX28" s="863"/>
      <c r="AY28" s="45"/>
    </row>
    <row r="29" spans="1:95" ht="15" customHeight="1">
      <c r="A29" s="46"/>
      <c r="B29" s="834">
        <f>IF(NOT(ISBLANK(D29)),1,"")</f>
        <v>1</v>
      </c>
      <c r="C29" s="835"/>
      <c r="D29" s="221" t="s">
        <v>50</v>
      </c>
      <c r="E29" s="119"/>
      <c r="F29" s="119"/>
      <c r="G29" s="119"/>
      <c r="H29" s="119"/>
      <c r="I29" s="119"/>
      <c r="J29" s="119"/>
      <c r="K29" s="119"/>
      <c r="L29" s="119"/>
      <c r="M29" s="119"/>
      <c r="N29" s="120"/>
      <c r="O29" s="118" t="s">
        <v>300</v>
      </c>
      <c r="P29" s="119"/>
      <c r="Q29" s="119"/>
      <c r="R29" s="119"/>
      <c r="S29" s="119"/>
      <c r="T29" s="119"/>
      <c r="U29" s="120"/>
      <c r="V29" s="140"/>
      <c r="W29" s="72"/>
      <c r="X29" s="72"/>
      <c r="Y29" s="72"/>
      <c r="Z29" s="72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6"/>
      <c r="AY29" s="45"/>
    </row>
    <row r="30" spans="1:95" ht="15" customHeight="1">
      <c r="A30" s="46"/>
      <c r="B30" s="828" t="str">
        <f>IF(NOT(ISBLANK(D30)),MAX(B$29:B29)+1,"")</f>
        <v/>
      </c>
      <c r="C30" s="829"/>
      <c r="D30" s="70"/>
      <c r="E30" s="57"/>
      <c r="F30" s="57"/>
      <c r="G30" s="57"/>
      <c r="H30" s="57"/>
      <c r="I30" s="57"/>
      <c r="J30" s="57"/>
      <c r="K30" s="57"/>
      <c r="L30" s="57"/>
      <c r="M30" s="57"/>
      <c r="N30" s="64"/>
      <c r="O30" s="70"/>
      <c r="P30" s="57"/>
      <c r="Q30" s="57"/>
      <c r="R30" s="57"/>
      <c r="S30" s="57"/>
      <c r="T30" s="57"/>
      <c r="U30" s="64"/>
      <c r="V30" s="70"/>
      <c r="W30" s="73"/>
      <c r="X30" s="73"/>
      <c r="Y30" s="73"/>
      <c r="Z30" s="73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</row>
    <row r="31" spans="1:95" ht="15" customHeight="1">
      <c r="A31" s="46"/>
      <c r="B31" s="828" t="str">
        <f>IF(NOT(ISBLANK(D31)),MAX(B$29:B30)+1,"")</f>
        <v/>
      </c>
      <c r="C31" s="829"/>
      <c r="D31" s="70"/>
      <c r="E31" s="57"/>
      <c r="F31" s="57"/>
      <c r="G31" s="57"/>
      <c r="H31" s="57"/>
      <c r="I31" s="57"/>
      <c r="J31" s="57"/>
      <c r="K31" s="57"/>
      <c r="L31" s="57"/>
      <c r="M31" s="57"/>
      <c r="N31" s="64"/>
      <c r="O31" s="70"/>
      <c r="P31" s="57"/>
      <c r="Q31" s="57"/>
      <c r="R31" s="57"/>
      <c r="S31" s="57"/>
      <c r="T31" s="57"/>
      <c r="U31" s="64"/>
      <c r="V31" s="70"/>
      <c r="W31" s="57"/>
      <c r="X31" s="57"/>
      <c r="Y31" s="57"/>
      <c r="Z31" s="73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</row>
    <row r="32" spans="1:95" ht="15" customHeight="1">
      <c r="A32" s="46"/>
      <c r="B32" s="830" t="str">
        <f>IF(NOT(ISBLANK(D32)),MAX(B$29:B31)+1,"")</f>
        <v/>
      </c>
      <c r="C32" s="831"/>
      <c r="D32" s="71"/>
      <c r="E32" s="59"/>
      <c r="F32" s="59"/>
      <c r="G32" s="59"/>
      <c r="H32" s="59"/>
      <c r="I32" s="59"/>
      <c r="J32" s="59"/>
      <c r="K32" s="59"/>
      <c r="L32" s="59"/>
      <c r="M32" s="59"/>
      <c r="N32" s="67"/>
      <c r="O32" s="71"/>
      <c r="P32" s="59"/>
      <c r="Q32" s="59"/>
      <c r="R32" s="59"/>
      <c r="S32" s="59"/>
      <c r="T32" s="59"/>
      <c r="U32" s="67"/>
      <c r="V32" s="71"/>
      <c r="W32" s="59"/>
      <c r="X32" s="59"/>
      <c r="Y32" s="59"/>
      <c r="Z32" s="74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</row>
    <row r="33" spans="1:51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</row>
  </sheetData>
  <mergeCells count="63">
    <mergeCell ref="D22:N22"/>
    <mergeCell ref="O22:U22"/>
    <mergeCell ref="W22:Y22"/>
    <mergeCell ref="Z22:AX22"/>
    <mergeCell ref="B32:C32"/>
    <mergeCell ref="B24:C24"/>
    <mergeCell ref="B25:C25"/>
    <mergeCell ref="B26:C26"/>
    <mergeCell ref="B27:C27"/>
    <mergeCell ref="B28:C28"/>
    <mergeCell ref="O28:U28"/>
    <mergeCell ref="V28:AX28"/>
    <mergeCell ref="B29:C29"/>
    <mergeCell ref="B30:C30"/>
    <mergeCell ref="B31:C31"/>
    <mergeCell ref="D28:N28"/>
    <mergeCell ref="B23:C23"/>
    <mergeCell ref="B15:C15"/>
    <mergeCell ref="B16:C16"/>
    <mergeCell ref="B17:C17"/>
    <mergeCell ref="B18:C18"/>
    <mergeCell ref="B19:C19"/>
    <mergeCell ref="B20:C20"/>
    <mergeCell ref="B22:C22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</mergeCells>
  <phoneticPr fontId="46"/>
  <dataValidations count="2">
    <dataValidation imeMode="hiragana" allowBlank="1" showInputMessage="1" showErrorMessage="1" sqref="D9:K20" xr:uid="{00000000-0002-0000-0800-000000000000}"/>
    <dataValidation imeMode="disabled" allowBlank="1" showInputMessage="1" showErrorMessage="1" sqref="U10:W20 T9:T20" xr:uid="{00000000-0002-0000-08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CQ33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4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44573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302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 t="s">
        <v>303</v>
      </c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878"/>
      <c r="AO7" s="878"/>
      <c r="AP7" s="878"/>
      <c r="AQ7" s="878"/>
      <c r="AR7" s="878"/>
      <c r="AS7" s="878"/>
      <c r="AT7" s="878"/>
      <c r="AU7" s="878"/>
      <c r="AV7" s="878"/>
      <c r="AW7" s="878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 t="s">
        <v>286</v>
      </c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20" si="1">IF(NOT(ISERROR(VLOOKUP(L9,$D$29:$O$32,12,FALSE))),VLOOKUP(L9,$D$29:$O$32,12,FALSE),"")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291</v>
      </c>
      <c r="E10" s="57"/>
      <c r="F10" s="57"/>
      <c r="G10" s="57"/>
      <c r="H10" s="57"/>
      <c r="I10" s="57"/>
      <c r="J10" s="57"/>
      <c r="K10" s="64"/>
      <c r="L10" s="106" t="s">
        <v>293</v>
      </c>
      <c r="M10" s="57"/>
      <c r="N10" s="57"/>
      <c r="O10" s="57"/>
      <c r="P10" s="57"/>
      <c r="Q10" s="57"/>
      <c r="R10" s="57"/>
      <c r="S10" s="58"/>
      <c r="T10" s="107" t="s">
        <v>48</v>
      </c>
      <c r="U10" s="57"/>
      <c r="V10" s="57"/>
      <c r="W10" s="64"/>
      <c r="X10" s="114" t="s">
        <v>5762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295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os_buhin_no char(50)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306</v>
      </c>
      <c r="E11" s="57"/>
      <c r="F11" s="57"/>
      <c r="G11" s="57"/>
      <c r="H11" s="57"/>
      <c r="I11" s="57"/>
      <c r="J11" s="57"/>
      <c r="K11" s="64"/>
      <c r="L11" s="106" t="s">
        <v>308</v>
      </c>
      <c r="M11" s="57"/>
      <c r="N11" s="57"/>
      <c r="O11" s="57"/>
      <c r="P11" s="57"/>
      <c r="Q11" s="57"/>
      <c r="R11" s="57"/>
      <c r="S11" s="58"/>
      <c r="T11" s="107" t="s">
        <v>309</v>
      </c>
      <c r="U11" s="57"/>
      <c r="V11" s="57"/>
      <c r="W11" s="64"/>
      <c r="X11" s="69" t="str">
        <f>IF(AND(NOT(ISBLANK(T11)),NOT(ISERROR(VLOOKUP(T11,'SQL Server フィールド型種類'!$B$2:$E$30,4,FALSE)&lt;&gt;0))),TEXT(VLOOKUP(T11,'SQL Server フィールド型種類'!$B$2:$E$30,4,FALSE),"##0"),"")</f>
        <v>4</v>
      </c>
      <c r="Y11" s="64"/>
      <c r="Z11" s="65"/>
      <c r="AA11" s="58"/>
      <c r="AB11" s="115" t="s">
        <v>46</v>
      </c>
      <c r="AC11" s="49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 t="s">
        <v>290</v>
      </c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k60_buno_id int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269</v>
      </c>
      <c r="E12" s="57"/>
      <c r="F12" s="57"/>
      <c r="G12" s="57"/>
      <c r="H12" s="57"/>
      <c r="I12" s="57"/>
      <c r="J12" s="57"/>
      <c r="K12" s="64"/>
      <c r="L12" s="106" t="s">
        <v>270</v>
      </c>
      <c r="M12" s="57"/>
      <c r="N12" s="57"/>
      <c r="O12" s="57"/>
      <c r="P12" s="57"/>
      <c r="Q12" s="57"/>
      <c r="R12" s="57"/>
      <c r="S12" s="58"/>
      <c r="T12" s="63" t="s">
        <v>49</v>
      </c>
      <c r="U12" s="57"/>
      <c r="V12" s="57"/>
      <c r="W12" s="64"/>
      <c r="X12" s="69" t="str">
        <f>IF(AND(NOT(ISBLANK(T12)),NOT(ISERROR(VLOOKUP(T12,'SQL Server フィールド型種類'!$B$2:$E$30,4,FALSE)&lt;&gt;0))),TEXT(VLOOKUP(T12,'SQL Server フィールド型種類'!$B$2:$E$30,4,FALSE),"##0"),"")</f>
        <v>8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 t="s">
        <v>271</v>
      </c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delete_date datetime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272</v>
      </c>
      <c r="E13" s="57"/>
      <c r="F13" s="57"/>
      <c r="G13" s="57"/>
      <c r="H13" s="57"/>
      <c r="I13" s="57"/>
      <c r="J13" s="57"/>
      <c r="K13" s="64"/>
      <c r="L13" s="106" t="s">
        <v>273</v>
      </c>
      <c r="M13" s="57"/>
      <c r="N13" s="57"/>
      <c r="O13" s="57"/>
      <c r="P13" s="57"/>
      <c r="Q13" s="57"/>
      <c r="R13" s="57"/>
      <c r="S13" s="58"/>
      <c r="T13" s="63" t="s">
        <v>274</v>
      </c>
      <c r="U13" s="57"/>
      <c r="V13" s="57"/>
      <c r="W13" s="64"/>
      <c r="X13" s="65" t="str">
        <f>IF(AND(NOT(ISBLANK(T13)),NOT(ISERROR(VLOOKUP(T13,'SQL Server フィールド型種類'!$B$2:$E$30,4,FALSE)&lt;&gt;0))),TEXT(VLOOKUP(T13,'SQL Server フィールド型種類'!$B$2:$E$30,4,FALSE),"##0"),"")</f>
        <v>2</v>
      </c>
      <c r="Y13" s="64"/>
      <c r="Z13" s="65"/>
      <c r="AA13" s="58"/>
      <c r="AB13" s="57"/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 t="s">
        <v>275</v>
      </c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delete_tantou_id smallint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63" t="s">
        <v>276</v>
      </c>
      <c r="E14" s="57"/>
      <c r="F14" s="57"/>
      <c r="G14" s="57"/>
      <c r="H14" s="57"/>
      <c r="I14" s="57"/>
      <c r="J14" s="57"/>
      <c r="K14" s="64"/>
      <c r="L14" s="65" t="s">
        <v>50</v>
      </c>
      <c r="M14" s="57"/>
      <c r="N14" s="57"/>
      <c r="O14" s="57"/>
      <c r="P14" s="57"/>
      <c r="Q14" s="57"/>
      <c r="R14" s="57"/>
      <c r="S14" s="58"/>
      <c r="T14" s="63" t="s">
        <v>49</v>
      </c>
      <c r="U14" s="57"/>
      <c r="V14" s="57"/>
      <c r="W14" s="64"/>
      <c r="X14" s="69" t="str">
        <f>IF(AND(NOT(ISBLANK(T14)),NOT(ISERROR(VLOOKUP(T14,'SQL Server フィールド型種類'!$B$2:$E$30,4,FALSE)&lt;&gt;0))),TEXT(VLOOKUP(T14,'SQL Server フィールド型種類'!$B$2:$E$30,4,FALSE),"##0"),"")</f>
        <v>8</v>
      </c>
      <c r="Y14" s="64"/>
      <c r="Z14" s="65"/>
      <c r="AA14" s="58"/>
      <c r="AB14" s="57" t="s">
        <v>277</v>
      </c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 t="s">
        <v>278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created_date datetime NOT NULL DEFAULT getdate(),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>getdate()</v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279</v>
      </c>
      <c r="E15" s="57"/>
      <c r="F15" s="57"/>
      <c r="G15" s="57"/>
      <c r="H15" s="57"/>
      <c r="I15" s="57"/>
      <c r="J15" s="57"/>
      <c r="K15" s="64"/>
      <c r="L15" s="106" t="s">
        <v>51</v>
      </c>
      <c r="M15" s="57"/>
      <c r="N15" s="57"/>
      <c r="O15" s="57"/>
      <c r="P15" s="57"/>
      <c r="Q15" s="57"/>
      <c r="R15" s="57"/>
      <c r="S15" s="58"/>
      <c r="T15" s="63" t="s">
        <v>274</v>
      </c>
      <c r="U15" s="57"/>
      <c r="V15" s="57"/>
      <c r="W15" s="64"/>
      <c r="X15" s="65" t="str">
        <f>IF(AND(NOT(ISBLANK(T15)),NOT(ISERROR(VLOOKUP(T15,'SQL Server フィールド型種類'!$B$2:$E$30,4,FALSE)&lt;&gt;0))),TEXT(VLOOKUP(T15,'SQL Server フィールド型種類'!$B$2:$E$30,4,FALSE),"##0"),"")</f>
        <v>2</v>
      </c>
      <c r="Y15" s="64"/>
      <c r="Z15" s="65"/>
      <c r="AA15" s="58"/>
      <c r="AB15" s="57" t="s">
        <v>277</v>
      </c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280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created_tantou_id smallint NOT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63" t="s">
        <v>281</v>
      </c>
      <c r="E16" s="57"/>
      <c r="F16" s="57"/>
      <c r="G16" s="57"/>
      <c r="H16" s="57"/>
      <c r="I16" s="57"/>
      <c r="J16" s="57"/>
      <c r="K16" s="64"/>
      <c r="L16" s="65" t="s">
        <v>52</v>
      </c>
      <c r="M16" s="57"/>
      <c r="N16" s="57"/>
      <c r="O16" s="57"/>
      <c r="P16" s="57"/>
      <c r="Q16" s="57"/>
      <c r="R16" s="57"/>
      <c r="S16" s="58"/>
      <c r="T16" s="63" t="s">
        <v>49</v>
      </c>
      <c r="U16" s="57"/>
      <c r="V16" s="57"/>
      <c r="W16" s="64"/>
      <c r="X16" s="69" t="str">
        <f>IF(AND(NOT(ISBLANK(T16)),NOT(ISERROR(VLOOKUP(T16,'SQL Server フィールド型種類'!$B$2:$E$30,4,FALSE)&lt;&gt;0))),TEXT(VLOOKUP(T16,'SQL Server フィールド型種類'!$B$2:$E$30,4,FALSE),"##0"),"")</f>
        <v>8</v>
      </c>
      <c r="Y16" s="64"/>
      <c r="Z16" s="65"/>
      <c r="AA16" s="58"/>
      <c r="AB16" s="57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282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updated_date datetime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107" t="s">
        <v>283</v>
      </c>
      <c r="E17" s="57"/>
      <c r="F17" s="57"/>
      <c r="G17" s="57"/>
      <c r="H17" s="57"/>
      <c r="I17" s="57"/>
      <c r="J17" s="57"/>
      <c r="K17" s="64"/>
      <c r="L17" s="106" t="s">
        <v>53</v>
      </c>
      <c r="M17" s="57"/>
      <c r="N17" s="57"/>
      <c r="O17" s="57"/>
      <c r="P17" s="57"/>
      <c r="Q17" s="57"/>
      <c r="R17" s="57"/>
      <c r="S17" s="58"/>
      <c r="T17" s="63" t="s">
        <v>274</v>
      </c>
      <c r="U17" s="57"/>
      <c r="V17" s="57"/>
      <c r="W17" s="64"/>
      <c r="X17" s="69" t="str">
        <f>IF(AND(NOT(ISBLANK(T17)),NOT(ISERROR(VLOOKUP(T17,'SQL Server フィールド型種類'!$B$2:$E$30,4,FALSE)&lt;&gt;0))),TEXT(VLOOKUP(T17,'SQL Server フィールド型種類'!$B$2:$E$30,4,FALSE),"##0"),"")</f>
        <v>2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284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>updated_tantou_id smallint NULL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 t="str">
        <f>IF(NOT(ISBLANK(D18)),MAX(B$9:B17)+1,"")</f>
        <v/>
      </c>
      <c r="C18" s="833"/>
      <c r="D18" s="63"/>
      <c r="E18" s="57"/>
      <c r="F18" s="57"/>
      <c r="G18" s="57"/>
      <c r="H18" s="57"/>
      <c r="I18" s="57"/>
      <c r="J18" s="57"/>
      <c r="K18" s="64"/>
      <c r="L18" s="65"/>
      <c r="M18" s="57"/>
      <c r="N18" s="57"/>
      <c r="O18" s="57"/>
      <c r="P18" s="57"/>
      <c r="Q18" s="57"/>
      <c r="R18" s="57"/>
      <c r="S18" s="58"/>
      <c r="T18" s="63"/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/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 t="shared" si="0"/>
        <v/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 t="str">
        <f>IF(NOT(ISBLANK(D19)),MAX(B$9:B18)+1,"")</f>
        <v/>
      </c>
      <c r="C19" s="833"/>
      <c r="D19" s="63"/>
      <c r="E19" s="57"/>
      <c r="F19" s="57"/>
      <c r="G19" s="57"/>
      <c r="H19" s="57"/>
      <c r="I19" s="57"/>
      <c r="J19" s="57"/>
      <c r="K19" s="64"/>
      <c r="L19" s="65"/>
      <c r="M19" s="57"/>
      <c r="N19" s="57"/>
      <c r="O19" s="57"/>
      <c r="P19" s="57"/>
      <c r="Q19" s="57"/>
      <c r="R19" s="57"/>
      <c r="S19" s="58"/>
      <c r="T19" s="63"/>
      <c r="U19" s="57"/>
      <c r="V19" s="57"/>
      <c r="W19" s="64"/>
      <c r="X19" s="65" t="str">
        <f>IF(AND(NOT(ISBLANK(T19)),NOT(ISERROR(VLOOKUP(T19,'SQL Server フィールド型種類'!$B$2:$E$30,4,FALSE)&lt;&gt;0))),TEXT(VLOOKUP(T19,'SQL Server フィールド型種類'!$B$2:$E$30,4,FALSE),"##0"),"")</f>
        <v/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/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95" ht="15" customHeight="1">
      <c r="A20" s="40"/>
      <c r="B20" s="838" t="str">
        <f>IF(NOT(ISBLANK(D20)),MAX(B$9:B19)+1,"")</f>
        <v/>
      </c>
      <c r="C20" s="839"/>
      <c r="D20" s="66"/>
      <c r="E20" s="59"/>
      <c r="F20" s="59"/>
      <c r="G20" s="59"/>
      <c r="H20" s="59"/>
      <c r="I20" s="59"/>
      <c r="J20" s="59"/>
      <c r="K20" s="67"/>
      <c r="L20" s="68"/>
      <c r="M20" s="59"/>
      <c r="N20" s="59"/>
      <c r="O20" s="59"/>
      <c r="P20" s="59"/>
      <c r="Q20" s="59"/>
      <c r="R20" s="59"/>
      <c r="S20" s="60"/>
      <c r="T20" s="66"/>
      <c r="U20" s="59"/>
      <c r="V20" s="59"/>
      <c r="W20" s="67"/>
      <c r="X20" s="128" t="str">
        <f>IF(AND(NOT(ISBLANK(T20)),NOT(ISERROR(VLOOKUP(T20,'SQL Server フィールド型種類'!$B$2:$E$30,4,FALSE)&lt;&gt;0))),TEXT(VLOOKUP(T20,'SQL Server フィールド型種類'!$B$2:$E$30,4,FALSE),"##0"),"")</f>
        <v/>
      </c>
      <c r="Y20" s="67"/>
      <c r="Z20" s="68"/>
      <c r="AA20" s="60"/>
      <c r="AB20" s="59"/>
      <c r="AC20" s="52"/>
      <c r="AD20" s="52"/>
      <c r="AE20" s="67"/>
      <c r="AF20" s="53"/>
      <c r="AG20" s="53"/>
      <c r="AH20" s="53"/>
      <c r="AI20" s="53"/>
      <c r="AJ20" s="53"/>
      <c r="AK20" s="53"/>
      <c r="AL20" s="54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60"/>
      <c r="AY20" s="45"/>
      <c r="BC20" s="41" t="str">
        <f t="shared" si="0"/>
        <v/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95" ht="15" customHeight="1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125"/>
      <c r="AI21" s="41"/>
      <c r="AJ21" s="41"/>
      <c r="AK21" s="41"/>
      <c r="AL21" s="41"/>
      <c r="AM21" s="41"/>
      <c r="AN21" s="41"/>
      <c r="AO21" s="41"/>
      <c r="AP21" s="125"/>
      <c r="AQ21" s="41"/>
      <c r="AR21" s="41"/>
      <c r="AS21" s="41"/>
      <c r="AT21" s="41"/>
      <c r="AU21" s="41"/>
      <c r="AV21" s="41"/>
      <c r="AW21" s="41"/>
      <c r="AX21" s="41"/>
      <c r="AY21" s="42"/>
      <c r="BB21" s="41" t="s">
        <v>84</v>
      </c>
      <c r="BC21" s="41" t="str">
        <f>IF(L21&lt;&gt;"",L21&amp;" "&amp;IF(T21="char",T21&amp;"("&amp;X21&amp;")",T21)&amp;" "&amp;IF(AB21="×","NOT NULL","NULL")&amp;IF(BX21&lt;&gt;""," DEFAULT "&amp;BX21,"")&amp;IF(L22&lt;&gt;"",",",""),"")</f>
        <v/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CQ21" s="152" t="s">
        <v>84</v>
      </c>
    </row>
    <row r="22" spans="1:95" ht="15" customHeight="1">
      <c r="A22" s="46"/>
      <c r="B22" s="840" t="s">
        <v>35</v>
      </c>
      <c r="C22" s="841"/>
      <c r="D22" s="844" t="s">
        <v>36</v>
      </c>
      <c r="E22" s="845"/>
      <c r="F22" s="845"/>
      <c r="G22" s="845"/>
      <c r="H22" s="845"/>
      <c r="I22" s="845"/>
      <c r="J22" s="845"/>
      <c r="K22" s="845"/>
      <c r="L22" s="845"/>
      <c r="M22" s="845"/>
      <c r="N22" s="846"/>
      <c r="O22" s="844" t="s">
        <v>37</v>
      </c>
      <c r="P22" s="845"/>
      <c r="Q22" s="845"/>
      <c r="R22" s="845"/>
      <c r="S22" s="845"/>
      <c r="T22" s="845"/>
      <c r="U22" s="846"/>
      <c r="V22" s="213" t="s">
        <v>38</v>
      </c>
      <c r="W22" s="844" t="s">
        <v>39</v>
      </c>
      <c r="X22" s="845"/>
      <c r="Y22" s="846"/>
      <c r="Z22" s="862" t="s">
        <v>40</v>
      </c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/>
      <c r="AQ22" s="860"/>
      <c r="AR22" s="860"/>
      <c r="AS22" s="860"/>
      <c r="AT22" s="860"/>
      <c r="AU22" s="860"/>
      <c r="AV22" s="860"/>
      <c r="AW22" s="860"/>
      <c r="AX22" s="863"/>
      <c r="AY22" s="45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CQ22" s="152" t="s">
        <v>84</v>
      </c>
    </row>
    <row r="23" spans="1:95" ht="15" customHeight="1">
      <c r="A23" s="46"/>
      <c r="B23" s="842">
        <f>IF(NOT(ISBLANK(D23)),1,"")</f>
        <v>1</v>
      </c>
      <c r="C23" s="843"/>
      <c r="D23" s="62" t="e">
        <f>"ui_"&amp;AE2</f>
        <v>#N/A</v>
      </c>
      <c r="E23" s="55"/>
      <c r="F23" s="55"/>
      <c r="G23" s="55"/>
      <c r="H23" s="55"/>
      <c r="I23" s="55"/>
      <c r="J23" s="55"/>
      <c r="K23" s="55"/>
      <c r="L23" s="55"/>
      <c r="M23" s="55"/>
      <c r="N23" s="61"/>
      <c r="O23" s="209" t="s">
        <v>301</v>
      </c>
      <c r="P23" s="55"/>
      <c r="Q23" s="55"/>
      <c r="R23" s="55"/>
      <c r="S23" s="55"/>
      <c r="T23" s="55"/>
      <c r="U23" s="61"/>
      <c r="V23" s="209" t="s">
        <v>264</v>
      </c>
      <c r="W23" s="112" t="s">
        <v>265</v>
      </c>
      <c r="X23" s="55"/>
      <c r="Y23" s="61"/>
      <c r="Z23" s="140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6"/>
      <c r="AY23" s="45"/>
      <c r="BB23" s="41" t="e">
        <f>IF($V23="●",$BB$4&amp;$D23&amp;$BV$4&amp;$O23&amp;IF($V24&lt;&gt;"●",$CH$4,","),IF(AND($D23&lt;&gt;"",$O24=""),BB$5&amp;$D23&amp;$BV$5&amp;$O23&amp;$CH$5,IF(AND($D23&lt;&gt;"",$D24="",$O24&lt;&gt;""),BB$5&amp;$D23&amp;$BV$5&amp;$O23,"")))</f>
        <v>#N/A</v>
      </c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</row>
    <row r="24" spans="1:95" ht="15" customHeight="1">
      <c r="A24" s="46"/>
      <c r="B24" s="883">
        <f>IF(NOT(ISBLANK(D24)),MAX(B$23:B23)+1,"")</f>
        <v>2</v>
      </c>
      <c r="C24" s="884"/>
      <c r="D24" s="222" t="s">
        <v>311</v>
      </c>
      <c r="E24" s="223"/>
      <c r="F24" s="223"/>
      <c r="G24" s="223"/>
      <c r="H24" s="223"/>
      <c r="I24" s="223"/>
      <c r="J24" s="223"/>
      <c r="K24" s="223"/>
      <c r="L24" s="223"/>
      <c r="M24" s="223"/>
      <c r="N24" s="224"/>
      <c r="O24" s="106" t="s">
        <v>293</v>
      </c>
      <c r="P24" s="57"/>
      <c r="Q24" s="57"/>
      <c r="R24" s="57"/>
      <c r="S24" s="57"/>
      <c r="T24" s="57"/>
      <c r="U24" s="64"/>
      <c r="V24" s="70"/>
      <c r="W24" s="106" t="s">
        <v>265</v>
      </c>
      <c r="X24" s="57"/>
      <c r="Y24" s="64"/>
      <c r="Z24" s="222"/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5"/>
      <c r="AY24" s="45"/>
      <c r="BB24" s="41" t="e">
        <f>IF($V24="●",$BB$4&amp;$D24&amp;$BV$4&amp;$O24&amp;IF($V25&lt;&gt;"●",$CH$4,","),IF(AND($D24&lt;&gt;"",$O25=""),BB$5&amp;$D24&amp;$BV$5&amp;$O24&amp;$CH$5,IF(AND($D24&lt;&gt;"",$D25="",$O25&lt;&gt;""),BB$5&amp;$D24&amp;$BV$5&amp;$O24,"")))</f>
        <v>#N/A</v>
      </c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</row>
    <row r="25" spans="1:95" ht="15" customHeight="1">
      <c r="A25" s="46"/>
      <c r="B25" s="881" t="str">
        <f>IF(NOT(ISBLANK(D25)),MAX(B$23:B24)+1,"")</f>
        <v/>
      </c>
      <c r="C25" s="882"/>
      <c r="D25" s="221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106" t="s">
        <v>310</v>
      </c>
      <c r="P25" s="57"/>
      <c r="Q25" s="57"/>
      <c r="R25" s="57"/>
      <c r="S25" s="57"/>
      <c r="T25" s="57"/>
      <c r="U25" s="64"/>
      <c r="V25" s="70"/>
      <c r="W25" s="106" t="s">
        <v>265</v>
      </c>
      <c r="X25" s="57"/>
      <c r="Y25" s="64"/>
      <c r="Z25" s="70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B25" s="41" t="e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>#N/A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</row>
    <row r="26" spans="1:95" ht="15" customHeight="1">
      <c r="A26" s="46"/>
      <c r="B26" s="828" t="str">
        <f>IF(NOT(ISBLANK(D26)),MAX(B$23:B25)+1,"")</f>
        <v/>
      </c>
      <c r="C26" s="829"/>
      <c r="D26" s="70"/>
      <c r="E26" s="57"/>
      <c r="F26" s="57"/>
      <c r="G26" s="57"/>
      <c r="H26" s="57"/>
      <c r="I26" s="57"/>
      <c r="J26" s="57"/>
      <c r="K26" s="57"/>
      <c r="L26" s="57"/>
      <c r="M26" s="57"/>
      <c r="N26" s="64"/>
      <c r="O26" s="106"/>
      <c r="P26" s="57"/>
      <c r="Q26" s="57"/>
      <c r="R26" s="57"/>
      <c r="S26" s="57"/>
      <c r="T26" s="57"/>
      <c r="U26" s="64"/>
      <c r="V26" s="70"/>
      <c r="W26" s="65"/>
      <c r="X26" s="57"/>
      <c r="Y26" s="64"/>
      <c r="Z26" s="70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B26" s="41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46"/>
      <c r="B27" s="828" t="str">
        <f>IF(NOT(ISBLANK(D27)),MAX(B$23:B26)+1,"")</f>
        <v/>
      </c>
      <c r="C27" s="829"/>
      <c r="D27" s="70"/>
      <c r="E27" s="57"/>
      <c r="F27" s="57"/>
      <c r="G27" s="57"/>
      <c r="H27" s="57"/>
      <c r="I27" s="57"/>
      <c r="J27" s="57"/>
      <c r="K27" s="57"/>
      <c r="L27" s="57"/>
      <c r="M27" s="57"/>
      <c r="N27" s="64"/>
      <c r="O27" s="106"/>
      <c r="P27" s="57"/>
      <c r="Q27" s="57"/>
      <c r="R27" s="57"/>
      <c r="S27" s="57"/>
      <c r="T27" s="57"/>
      <c r="U27" s="64"/>
      <c r="V27" s="70"/>
      <c r="W27" s="65"/>
      <c r="X27" s="57"/>
      <c r="Y27" s="64"/>
      <c r="Z27" s="70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B27" s="41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46"/>
      <c r="B28" s="836" t="s">
        <v>35</v>
      </c>
      <c r="C28" s="837"/>
      <c r="D28" s="859" t="s">
        <v>298</v>
      </c>
      <c r="E28" s="860"/>
      <c r="F28" s="860"/>
      <c r="G28" s="860"/>
      <c r="H28" s="860"/>
      <c r="I28" s="860"/>
      <c r="J28" s="860"/>
      <c r="K28" s="860"/>
      <c r="L28" s="860"/>
      <c r="M28" s="860"/>
      <c r="N28" s="861"/>
      <c r="O28" s="859" t="s">
        <v>299</v>
      </c>
      <c r="P28" s="860"/>
      <c r="Q28" s="860"/>
      <c r="R28" s="860"/>
      <c r="S28" s="860"/>
      <c r="T28" s="860"/>
      <c r="U28" s="861"/>
      <c r="V28" s="862" t="s">
        <v>40</v>
      </c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60"/>
      <c r="AR28" s="860"/>
      <c r="AS28" s="860"/>
      <c r="AT28" s="860"/>
      <c r="AU28" s="860"/>
      <c r="AV28" s="860"/>
      <c r="AW28" s="860"/>
      <c r="AX28" s="863"/>
      <c r="AY28" s="45"/>
    </row>
    <row r="29" spans="1:95" ht="15" customHeight="1">
      <c r="A29" s="46"/>
      <c r="B29" s="834">
        <f>IF(NOT(ISBLANK(D29)),1,"")</f>
        <v>1</v>
      </c>
      <c r="C29" s="835"/>
      <c r="D29" s="221" t="s">
        <v>50</v>
      </c>
      <c r="E29" s="119"/>
      <c r="F29" s="119"/>
      <c r="G29" s="119"/>
      <c r="H29" s="119"/>
      <c r="I29" s="119"/>
      <c r="J29" s="119"/>
      <c r="K29" s="119"/>
      <c r="L29" s="119"/>
      <c r="M29" s="119"/>
      <c r="N29" s="120"/>
      <c r="O29" s="118" t="s">
        <v>300</v>
      </c>
      <c r="P29" s="119"/>
      <c r="Q29" s="119"/>
      <c r="R29" s="119"/>
      <c r="S29" s="119"/>
      <c r="T29" s="119"/>
      <c r="U29" s="120"/>
      <c r="V29" s="140"/>
      <c r="W29" s="72"/>
      <c r="X29" s="72"/>
      <c r="Y29" s="72"/>
      <c r="Z29" s="72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6"/>
      <c r="AY29" s="45"/>
    </row>
    <row r="30" spans="1:95" ht="15" customHeight="1">
      <c r="A30" s="46"/>
      <c r="B30" s="828" t="str">
        <f>IF(NOT(ISBLANK(D30)),MAX(B$29:B29)+1,"")</f>
        <v/>
      </c>
      <c r="C30" s="829"/>
      <c r="D30" s="70"/>
      <c r="E30" s="57"/>
      <c r="F30" s="57"/>
      <c r="G30" s="57"/>
      <c r="H30" s="57"/>
      <c r="I30" s="57"/>
      <c r="J30" s="57"/>
      <c r="K30" s="57"/>
      <c r="L30" s="57"/>
      <c r="M30" s="57"/>
      <c r="N30" s="64"/>
      <c r="O30" s="70"/>
      <c r="P30" s="57"/>
      <c r="Q30" s="57"/>
      <c r="R30" s="57"/>
      <c r="S30" s="57"/>
      <c r="T30" s="57"/>
      <c r="U30" s="64"/>
      <c r="V30" s="70"/>
      <c r="W30" s="73"/>
      <c r="X30" s="73"/>
      <c r="Y30" s="73"/>
      <c r="Z30" s="73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</row>
    <row r="31" spans="1:95" ht="15" customHeight="1">
      <c r="A31" s="46"/>
      <c r="B31" s="828" t="str">
        <f>IF(NOT(ISBLANK(D31)),MAX(B$29:B30)+1,"")</f>
        <v/>
      </c>
      <c r="C31" s="829"/>
      <c r="D31" s="70"/>
      <c r="E31" s="57"/>
      <c r="F31" s="57"/>
      <c r="G31" s="57"/>
      <c r="H31" s="57"/>
      <c r="I31" s="57"/>
      <c r="J31" s="57"/>
      <c r="K31" s="57"/>
      <c r="L31" s="57"/>
      <c r="M31" s="57"/>
      <c r="N31" s="64"/>
      <c r="O31" s="70"/>
      <c r="P31" s="57"/>
      <c r="Q31" s="57"/>
      <c r="R31" s="57"/>
      <c r="S31" s="57"/>
      <c r="T31" s="57"/>
      <c r="U31" s="64"/>
      <c r="V31" s="70"/>
      <c r="W31" s="57"/>
      <c r="X31" s="57"/>
      <c r="Y31" s="57"/>
      <c r="Z31" s="73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</row>
    <row r="32" spans="1:95" ht="15" customHeight="1">
      <c r="A32" s="46"/>
      <c r="B32" s="830" t="str">
        <f>IF(NOT(ISBLANK(D32)),MAX(B$29:B31)+1,"")</f>
        <v/>
      </c>
      <c r="C32" s="831"/>
      <c r="D32" s="71"/>
      <c r="E32" s="59"/>
      <c r="F32" s="59"/>
      <c r="G32" s="59"/>
      <c r="H32" s="59"/>
      <c r="I32" s="59"/>
      <c r="J32" s="59"/>
      <c r="K32" s="59"/>
      <c r="L32" s="59"/>
      <c r="M32" s="59"/>
      <c r="N32" s="67"/>
      <c r="O32" s="71"/>
      <c r="P32" s="59"/>
      <c r="Q32" s="59"/>
      <c r="R32" s="59"/>
      <c r="S32" s="59"/>
      <c r="T32" s="59"/>
      <c r="U32" s="67"/>
      <c r="V32" s="71"/>
      <c r="W32" s="59"/>
      <c r="X32" s="59"/>
      <c r="Y32" s="59"/>
      <c r="Z32" s="74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</row>
    <row r="33" spans="1:51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</row>
  </sheetData>
  <mergeCells count="63">
    <mergeCell ref="D22:N22"/>
    <mergeCell ref="O22:U22"/>
    <mergeCell ref="W22:Y22"/>
    <mergeCell ref="Z22:AX22"/>
    <mergeCell ref="B32:C32"/>
    <mergeCell ref="B24:C24"/>
    <mergeCell ref="B25:C25"/>
    <mergeCell ref="B26:C26"/>
    <mergeCell ref="B27:C27"/>
    <mergeCell ref="B28:C28"/>
    <mergeCell ref="O28:U28"/>
    <mergeCell ref="V28:AX28"/>
    <mergeCell ref="B29:C29"/>
    <mergeCell ref="B30:C30"/>
    <mergeCell ref="B31:C31"/>
    <mergeCell ref="D28:N28"/>
    <mergeCell ref="B23:C23"/>
    <mergeCell ref="B15:C15"/>
    <mergeCell ref="B16:C16"/>
    <mergeCell ref="B17:C17"/>
    <mergeCell ref="B18:C18"/>
    <mergeCell ref="B19:C19"/>
    <mergeCell ref="B20:C20"/>
    <mergeCell ref="B22:C22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</mergeCells>
  <phoneticPr fontId="46"/>
  <dataValidations count="2">
    <dataValidation imeMode="disabled" allowBlank="1" showInputMessage="1" showErrorMessage="1" sqref="T9 T10:W20" xr:uid="{00000000-0002-0000-0900-000000000000}"/>
    <dataValidation imeMode="hiragana" allowBlank="1" showInputMessage="1" showErrorMessage="1" sqref="D9:K20" xr:uid="{00000000-0002-0000-09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CQ33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5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44579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8722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878"/>
      <c r="AO7" s="878"/>
      <c r="AP7" s="878"/>
      <c r="AQ7" s="878"/>
      <c r="AR7" s="878"/>
      <c r="AS7" s="878"/>
      <c r="AT7" s="878"/>
      <c r="AU7" s="878"/>
      <c r="AV7" s="878"/>
      <c r="AW7" s="878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 t="s">
        <v>256</v>
      </c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20" si="1">IF(NOT(ISERROR(VLOOKUP(L9,$D$29:$O$32,12,FALSE))),VLOOKUP(L9,$D$29:$O$32,12,FALSE),"")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8723</v>
      </c>
      <c r="E10" s="57"/>
      <c r="F10" s="57"/>
      <c r="G10" s="57"/>
      <c r="H10" s="57"/>
      <c r="I10" s="57"/>
      <c r="J10" s="57"/>
      <c r="K10" s="64"/>
      <c r="L10" s="106" t="s">
        <v>8726</v>
      </c>
      <c r="M10" s="57"/>
      <c r="N10" s="57"/>
      <c r="O10" s="57"/>
      <c r="P10" s="57"/>
      <c r="Q10" s="57"/>
      <c r="R10" s="57"/>
      <c r="S10" s="58"/>
      <c r="T10" s="107" t="s">
        <v>48</v>
      </c>
      <c r="U10" s="57"/>
      <c r="V10" s="57"/>
      <c r="W10" s="64"/>
      <c r="X10" s="114" t="s">
        <v>259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8727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ms_cm char(15)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8724</v>
      </c>
      <c r="E11" s="57"/>
      <c r="F11" s="57"/>
      <c r="G11" s="57"/>
      <c r="H11" s="57"/>
      <c r="I11" s="57"/>
      <c r="J11" s="57"/>
      <c r="K11" s="64"/>
      <c r="L11" s="106" t="s">
        <v>9415</v>
      </c>
      <c r="M11" s="57"/>
      <c r="N11" s="57"/>
      <c r="O11" s="57"/>
      <c r="P11" s="57"/>
      <c r="Q11" s="57"/>
      <c r="R11" s="57"/>
      <c r="S11" s="58"/>
      <c r="T11" s="107" t="s">
        <v>48</v>
      </c>
      <c r="U11" s="57"/>
      <c r="V11" s="57"/>
      <c r="W11" s="64"/>
      <c r="X11" s="114" t="s">
        <v>259</v>
      </c>
      <c r="Y11" s="64"/>
      <c r="Z11" s="65"/>
      <c r="AA11" s="58"/>
      <c r="AB11" s="115" t="s">
        <v>46</v>
      </c>
      <c r="AC11" s="49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k40_cm char(15)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8</v>
      </c>
      <c r="E12" s="57"/>
      <c r="F12" s="57"/>
      <c r="G12" s="57"/>
      <c r="H12" s="57"/>
      <c r="I12" s="57"/>
      <c r="J12" s="57"/>
      <c r="K12" s="64"/>
      <c r="L12" s="106" t="s">
        <v>8728</v>
      </c>
      <c r="M12" s="57"/>
      <c r="N12" s="57"/>
      <c r="O12" s="57"/>
      <c r="P12" s="57"/>
      <c r="Q12" s="57"/>
      <c r="R12" s="57"/>
      <c r="S12" s="58"/>
      <c r="T12" s="107" t="s">
        <v>48</v>
      </c>
      <c r="U12" s="57"/>
      <c r="V12" s="57"/>
      <c r="W12" s="64"/>
      <c r="X12" s="114" t="s">
        <v>8725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bikou char(60)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269</v>
      </c>
      <c r="E13" s="57"/>
      <c r="F13" s="57"/>
      <c r="G13" s="57"/>
      <c r="H13" s="57"/>
      <c r="I13" s="57"/>
      <c r="J13" s="57"/>
      <c r="K13" s="64"/>
      <c r="L13" s="106" t="s">
        <v>270</v>
      </c>
      <c r="M13" s="57"/>
      <c r="N13" s="57"/>
      <c r="O13" s="57"/>
      <c r="P13" s="57"/>
      <c r="Q13" s="57"/>
      <c r="R13" s="57"/>
      <c r="S13" s="58"/>
      <c r="T13" s="63" t="s">
        <v>49</v>
      </c>
      <c r="U13" s="57"/>
      <c r="V13" s="57"/>
      <c r="W13" s="64"/>
      <c r="X13" s="69" t="str">
        <f>IF(AND(NOT(ISBLANK(T13)),NOT(ISERROR(VLOOKUP(T13,'SQL Server フィールド型種類'!$B$2:$E$30,4,FALSE)&lt;&gt;0))),TEXT(VLOOKUP(T13,'SQL Server フィールド型種類'!$B$2:$E$30,4,FALSE),"##0"),"")</f>
        <v>8</v>
      </c>
      <c r="Y13" s="64"/>
      <c r="Z13" s="65"/>
      <c r="AA13" s="58"/>
      <c r="AB13" s="57"/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 t="s">
        <v>271</v>
      </c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delete_date datetime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272</v>
      </c>
      <c r="E14" s="57"/>
      <c r="F14" s="57"/>
      <c r="G14" s="57"/>
      <c r="H14" s="57"/>
      <c r="I14" s="57"/>
      <c r="J14" s="57"/>
      <c r="K14" s="64"/>
      <c r="L14" s="106" t="s">
        <v>273</v>
      </c>
      <c r="M14" s="57"/>
      <c r="N14" s="57"/>
      <c r="O14" s="57"/>
      <c r="P14" s="57"/>
      <c r="Q14" s="57"/>
      <c r="R14" s="57"/>
      <c r="S14" s="58"/>
      <c r="T14" s="63" t="s">
        <v>274</v>
      </c>
      <c r="U14" s="57"/>
      <c r="V14" s="57"/>
      <c r="W14" s="64"/>
      <c r="X14" s="65" t="str">
        <f>IF(AND(NOT(ISBLANK(T14)),NOT(ISERROR(VLOOKUP(T14,'SQL Server フィールド型種類'!$B$2:$E$30,4,FALSE)&lt;&gt;0))),TEXT(VLOOKUP(T14,'SQL Server フィールド型種類'!$B$2:$E$30,4,FALSE),"##0"),"")</f>
        <v>2</v>
      </c>
      <c r="Y14" s="64"/>
      <c r="Z14" s="65"/>
      <c r="AA14" s="58"/>
      <c r="AB14" s="57"/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 t="s">
        <v>275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delete_tantou_id smallint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63" t="s">
        <v>276</v>
      </c>
      <c r="E15" s="57"/>
      <c r="F15" s="57"/>
      <c r="G15" s="57"/>
      <c r="H15" s="57"/>
      <c r="I15" s="57"/>
      <c r="J15" s="57"/>
      <c r="K15" s="64"/>
      <c r="L15" s="65" t="s">
        <v>50</v>
      </c>
      <c r="M15" s="57"/>
      <c r="N15" s="57"/>
      <c r="O15" s="57"/>
      <c r="P15" s="57"/>
      <c r="Q15" s="57"/>
      <c r="R15" s="57"/>
      <c r="S15" s="58"/>
      <c r="T15" s="63" t="s">
        <v>49</v>
      </c>
      <c r="U15" s="57"/>
      <c r="V15" s="57"/>
      <c r="W15" s="64"/>
      <c r="X15" s="69" t="str">
        <f>IF(AND(NOT(ISBLANK(T15)),NOT(ISERROR(VLOOKUP(T15,'SQL Server フィールド型種類'!$B$2:$E$30,4,FALSE)&lt;&gt;0))),TEXT(VLOOKUP(T15,'SQL Server フィールド型種類'!$B$2:$E$30,4,FALSE),"##0"),"")</f>
        <v>8</v>
      </c>
      <c r="Y15" s="64"/>
      <c r="Z15" s="65"/>
      <c r="AA15" s="58"/>
      <c r="AB15" s="57" t="s">
        <v>277</v>
      </c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278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created_date datetime NOT NULL DEFAULT getdate(),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>getdate()</v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279</v>
      </c>
      <c r="E16" s="57"/>
      <c r="F16" s="57"/>
      <c r="G16" s="57"/>
      <c r="H16" s="57"/>
      <c r="I16" s="57"/>
      <c r="J16" s="57"/>
      <c r="K16" s="64"/>
      <c r="L16" s="106" t="s">
        <v>51</v>
      </c>
      <c r="M16" s="57"/>
      <c r="N16" s="57"/>
      <c r="O16" s="57"/>
      <c r="P16" s="57"/>
      <c r="Q16" s="57"/>
      <c r="R16" s="57"/>
      <c r="S16" s="58"/>
      <c r="T16" s="63" t="s">
        <v>274</v>
      </c>
      <c r="U16" s="57"/>
      <c r="V16" s="57"/>
      <c r="W16" s="64"/>
      <c r="X16" s="65" t="str">
        <f>IF(AND(NOT(ISBLANK(T16)),NOT(ISERROR(VLOOKUP(T16,'SQL Server フィールド型種類'!$B$2:$E$30,4,FALSE)&lt;&gt;0))),TEXT(VLOOKUP(T16,'SQL Server フィールド型種類'!$B$2:$E$30,4,FALSE),"##0"),"")</f>
        <v>2</v>
      </c>
      <c r="Y16" s="64"/>
      <c r="Z16" s="65"/>
      <c r="AA16" s="58"/>
      <c r="AB16" s="57" t="s">
        <v>277</v>
      </c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280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created_tantou_id smallint NOT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63" t="s">
        <v>281</v>
      </c>
      <c r="E17" s="57"/>
      <c r="F17" s="57"/>
      <c r="G17" s="57"/>
      <c r="H17" s="57"/>
      <c r="I17" s="57"/>
      <c r="J17" s="57"/>
      <c r="K17" s="64"/>
      <c r="L17" s="65" t="s">
        <v>52</v>
      </c>
      <c r="M17" s="57"/>
      <c r="N17" s="57"/>
      <c r="O17" s="57"/>
      <c r="P17" s="57"/>
      <c r="Q17" s="57"/>
      <c r="R17" s="57"/>
      <c r="S17" s="58"/>
      <c r="T17" s="63" t="s">
        <v>49</v>
      </c>
      <c r="U17" s="57"/>
      <c r="V17" s="57"/>
      <c r="W17" s="64"/>
      <c r="X17" s="69" t="str">
        <f>IF(AND(NOT(ISBLANK(T17)),NOT(ISERROR(VLOOKUP(T17,'SQL Server フィールド型種類'!$B$2:$E$30,4,FALSE)&lt;&gt;0))),TEXT(VLOOKUP(T17,'SQL Server フィールド型種類'!$B$2:$E$30,4,FALSE),"##0"),"")</f>
        <v>8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282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>updated_date datetime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>
        <f>IF(NOT(ISBLANK(D18)),MAX(B$9:B17)+1,"")</f>
        <v>10</v>
      </c>
      <c r="C18" s="833"/>
      <c r="D18" s="107" t="s">
        <v>283</v>
      </c>
      <c r="E18" s="57"/>
      <c r="F18" s="57"/>
      <c r="G18" s="57"/>
      <c r="H18" s="57"/>
      <c r="I18" s="57"/>
      <c r="J18" s="57"/>
      <c r="K18" s="64"/>
      <c r="L18" s="106" t="s">
        <v>53</v>
      </c>
      <c r="M18" s="57"/>
      <c r="N18" s="57"/>
      <c r="O18" s="57"/>
      <c r="P18" s="57"/>
      <c r="Q18" s="57"/>
      <c r="R18" s="57"/>
      <c r="S18" s="58"/>
      <c r="T18" s="63" t="s">
        <v>274</v>
      </c>
      <c r="U18" s="57"/>
      <c r="V18" s="57"/>
      <c r="W18" s="64"/>
      <c r="X18" s="69" t="str">
        <f>IF(AND(NOT(ISBLANK(T18)),NOT(ISERROR(VLOOKUP(T18,'SQL Server フィールド型種類'!$B$2:$E$30,4,FALSE)&lt;&gt;0))),TEXT(VLOOKUP(T18,'SQL Server フィールド型種類'!$B$2:$E$30,4,FALSE),"##0"),"")</f>
        <v>2</v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284</v>
      </c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 t="shared" si="0"/>
        <v>updated_tantou_id smallint NULL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 t="str">
        <f>IF(NOT(ISBLANK(D19)),MAX(B$9:B18)+1,"")</f>
        <v/>
      </c>
      <c r="C19" s="833"/>
      <c r="D19" s="63"/>
      <c r="E19" s="57"/>
      <c r="F19" s="57"/>
      <c r="G19" s="57"/>
      <c r="H19" s="57"/>
      <c r="I19" s="57"/>
      <c r="J19" s="57"/>
      <c r="K19" s="64"/>
      <c r="L19" s="65"/>
      <c r="M19" s="57"/>
      <c r="N19" s="57"/>
      <c r="O19" s="57"/>
      <c r="P19" s="57"/>
      <c r="Q19" s="57"/>
      <c r="R19" s="57"/>
      <c r="S19" s="58"/>
      <c r="T19" s="63"/>
      <c r="U19" s="57"/>
      <c r="V19" s="57"/>
      <c r="W19" s="64"/>
      <c r="X19" s="65" t="str">
        <f>IF(AND(NOT(ISBLANK(T19)),NOT(ISERROR(VLOOKUP(T19,'SQL Server フィールド型種類'!$B$2:$E$30,4,FALSE)&lt;&gt;0))),TEXT(VLOOKUP(T19,'SQL Server フィールド型種類'!$B$2:$E$30,4,FALSE),"##0"),"")</f>
        <v/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/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95" ht="15" customHeight="1">
      <c r="A20" s="40"/>
      <c r="B20" s="838" t="str">
        <f>IF(NOT(ISBLANK(D20)),MAX(B$9:B19)+1,"")</f>
        <v/>
      </c>
      <c r="C20" s="839"/>
      <c r="D20" s="66"/>
      <c r="E20" s="59"/>
      <c r="F20" s="59"/>
      <c r="G20" s="59"/>
      <c r="H20" s="59"/>
      <c r="I20" s="59"/>
      <c r="J20" s="59"/>
      <c r="K20" s="67"/>
      <c r="L20" s="68"/>
      <c r="M20" s="59"/>
      <c r="N20" s="59"/>
      <c r="O20" s="59"/>
      <c r="P20" s="59"/>
      <c r="Q20" s="59"/>
      <c r="R20" s="59"/>
      <c r="S20" s="60"/>
      <c r="T20" s="66"/>
      <c r="U20" s="59"/>
      <c r="V20" s="59"/>
      <c r="W20" s="67"/>
      <c r="X20" s="128" t="str">
        <f>IF(AND(NOT(ISBLANK(T20)),NOT(ISERROR(VLOOKUP(T20,'SQL Server フィールド型種類'!$B$2:$E$30,4,FALSE)&lt;&gt;0))),TEXT(VLOOKUP(T20,'SQL Server フィールド型種類'!$B$2:$E$30,4,FALSE),"##0"),"")</f>
        <v/>
      </c>
      <c r="Y20" s="67"/>
      <c r="Z20" s="68"/>
      <c r="AA20" s="60"/>
      <c r="AB20" s="59"/>
      <c r="AC20" s="52"/>
      <c r="AD20" s="52"/>
      <c r="AE20" s="67"/>
      <c r="AF20" s="53"/>
      <c r="AG20" s="53"/>
      <c r="AH20" s="53"/>
      <c r="AI20" s="53"/>
      <c r="AJ20" s="53"/>
      <c r="AK20" s="53"/>
      <c r="AL20" s="54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60"/>
      <c r="AY20" s="45"/>
      <c r="BC20" s="41" t="str">
        <f t="shared" si="0"/>
        <v/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95" ht="15" customHeight="1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125"/>
      <c r="AI21" s="41"/>
      <c r="AJ21" s="41"/>
      <c r="AK21" s="41"/>
      <c r="AL21" s="41"/>
      <c r="AM21" s="41"/>
      <c r="AN21" s="41"/>
      <c r="AO21" s="41"/>
      <c r="AP21" s="125"/>
      <c r="AQ21" s="41"/>
      <c r="AR21" s="41"/>
      <c r="AS21" s="41"/>
      <c r="AT21" s="41"/>
      <c r="AU21" s="41"/>
      <c r="AV21" s="41"/>
      <c r="AW21" s="41"/>
      <c r="AX21" s="41"/>
      <c r="AY21" s="42"/>
      <c r="BB21" s="41" t="s">
        <v>84</v>
      </c>
      <c r="BC21" s="41" t="str">
        <f>IF(L21&lt;&gt;"",L21&amp;" "&amp;IF(T21="char",T21&amp;"("&amp;X21&amp;")",T21)&amp;" "&amp;IF(AB21="×","NOT NULL","NULL")&amp;IF(BX21&lt;&gt;""," DEFAULT "&amp;BX21,"")&amp;IF(L22&lt;&gt;"",",",""),"")</f>
        <v/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CQ21" s="152" t="s">
        <v>84</v>
      </c>
    </row>
    <row r="22" spans="1:95" ht="15" customHeight="1">
      <c r="A22" s="46"/>
      <c r="B22" s="840" t="s">
        <v>35</v>
      </c>
      <c r="C22" s="841"/>
      <c r="D22" s="844" t="s">
        <v>36</v>
      </c>
      <c r="E22" s="845"/>
      <c r="F22" s="845"/>
      <c r="G22" s="845"/>
      <c r="H22" s="845"/>
      <c r="I22" s="845"/>
      <c r="J22" s="845"/>
      <c r="K22" s="845"/>
      <c r="L22" s="845"/>
      <c r="M22" s="845"/>
      <c r="N22" s="846"/>
      <c r="O22" s="844" t="s">
        <v>37</v>
      </c>
      <c r="P22" s="845"/>
      <c r="Q22" s="845"/>
      <c r="R22" s="845"/>
      <c r="S22" s="845"/>
      <c r="T22" s="845"/>
      <c r="U22" s="846"/>
      <c r="V22" s="213" t="s">
        <v>38</v>
      </c>
      <c r="W22" s="844" t="s">
        <v>39</v>
      </c>
      <c r="X22" s="845"/>
      <c r="Y22" s="846"/>
      <c r="Z22" s="862" t="s">
        <v>40</v>
      </c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/>
      <c r="AQ22" s="860"/>
      <c r="AR22" s="860"/>
      <c r="AS22" s="860"/>
      <c r="AT22" s="860"/>
      <c r="AU22" s="860"/>
      <c r="AV22" s="860"/>
      <c r="AW22" s="860"/>
      <c r="AX22" s="863"/>
      <c r="AY22" s="45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CQ22" s="152" t="s">
        <v>84</v>
      </c>
    </row>
    <row r="23" spans="1:95" ht="15" customHeight="1">
      <c r="A23" s="46"/>
      <c r="B23" s="842">
        <f>IF(NOT(ISBLANK(D23)),1,"")</f>
        <v>1</v>
      </c>
      <c r="C23" s="843"/>
      <c r="D23" s="62" t="e">
        <f>"ui_"&amp;AE2</f>
        <v>#N/A</v>
      </c>
      <c r="E23" s="55"/>
      <c r="F23" s="55"/>
      <c r="G23" s="55"/>
      <c r="H23" s="55"/>
      <c r="I23" s="55"/>
      <c r="J23" s="55"/>
      <c r="K23" s="55"/>
      <c r="L23" s="55"/>
      <c r="M23" s="55"/>
      <c r="N23" s="61"/>
      <c r="O23" s="209" t="s">
        <v>301</v>
      </c>
      <c r="P23" s="55"/>
      <c r="Q23" s="55"/>
      <c r="R23" s="55"/>
      <c r="S23" s="55"/>
      <c r="T23" s="55"/>
      <c r="U23" s="61"/>
      <c r="V23" s="209" t="s">
        <v>264</v>
      </c>
      <c r="W23" s="112" t="s">
        <v>265</v>
      </c>
      <c r="X23" s="55"/>
      <c r="Y23" s="61"/>
      <c r="Z23" s="140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6"/>
      <c r="AY23" s="45"/>
      <c r="BB23" s="41" t="e">
        <f>IF($V23="●",$BB$4&amp;$D23&amp;$BV$4&amp;$O23&amp;IF($V24&lt;&gt;"●",$CH$4,","),IF(AND($D23&lt;&gt;"",$O24=""),BB$5&amp;$D23&amp;$BV$5&amp;$O23&amp;$CH$5,IF(AND($D23&lt;&gt;"",$D24="",$O24&lt;&gt;""),BB$5&amp;$D23&amp;$BV$5&amp;$O23,"")))</f>
        <v>#N/A</v>
      </c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</row>
    <row r="24" spans="1:95" ht="15" customHeight="1">
      <c r="A24" s="46"/>
      <c r="B24" s="883">
        <f>IF(NOT(ISBLANK(D24)),MAX(B$23:B23)+1,"")</f>
        <v>2</v>
      </c>
      <c r="C24" s="884"/>
      <c r="D24" s="222" t="s">
        <v>8729</v>
      </c>
      <c r="E24" s="223"/>
      <c r="F24" s="223"/>
      <c r="G24" s="223"/>
      <c r="H24" s="223"/>
      <c r="I24" s="223"/>
      <c r="J24" s="223"/>
      <c r="K24" s="223"/>
      <c r="L24" s="223"/>
      <c r="M24" s="223"/>
      <c r="N24" s="224"/>
      <c r="O24" s="106" t="s">
        <v>8726</v>
      </c>
      <c r="P24" s="57"/>
      <c r="Q24" s="57"/>
      <c r="R24" s="57"/>
      <c r="S24" s="57"/>
      <c r="T24" s="57"/>
      <c r="U24" s="64"/>
      <c r="V24" s="70"/>
      <c r="W24" s="106" t="s">
        <v>265</v>
      </c>
      <c r="X24" s="57"/>
      <c r="Y24" s="64"/>
      <c r="Z24" s="222"/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5"/>
      <c r="AY24" s="45"/>
      <c r="BB24" s="41" t="e">
        <f>IF($V24="●",$BB$4&amp;$D24&amp;$BV$4&amp;$O24&amp;IF($V25&lt;&gt;"●",$CH$4,","),IF(AND($D24&lt;&gt;"",$O25=""),BB$5&amp;$D24&amp;$BV$5&amp;$O24&amp;$CH$5,IF(AND($D24&lt;&gt;"",$D25="",$O25&lt;&gt;""),BB$5&amp;$D24&amp;$BV$5&amp;$O24,"")))</f>
        <v>#N/A</v>
      </c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</row>
    <row r="25" spans="1:95" ht="15" customHeight="1">
      <c r="A25" s="46"/>
      <c r="B25" s="881" t="str">
        <f>IF(NOT(ISBLANK(D25)),MAX(B$23:B24)+1,"")</f>
        <v/>
      </c>
      <c r="C25" s="882"/>
      <c r="D25" s="221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106" t="s">
        <v>9415</v>
      </c>
      <c r="P25" s="57"/>
      <c r="Q25" s="57"/>
      <c r="R25" s="57"/>
      <c r="S25" s="57"/>
      <c r="T25" s="57"/>
      <c r="U25" s="64"/>
      <c r="V25" s="70"/>
      <c r="W25" s="106" t="s">
        <v>265</v>
      </c>
      <c r="X25" s="57"/>
      <c r="Y25" s="64"/>
      <c r="Z25" s="70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B25" s="41" t="e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>#N/A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</row>
    <row r="26" spans="1:95" ht="15" customHeight="1">
      <c r="A26" s="46"/>
      <c r="B26" s="828" t="str">
        <f>IF(NOT(ISBLANK(D26)),MAX(B$23:B25)+1,"")</f>
        <v/>
      </c>
      <c r="C26" s="829"/>
      <c r="D26" s="70"/>
      <c r="E26" s="57"/>
      <c r="F26" s="57"/>
      <c r="G26" s="57"/>
      <c r="H26" s="57"/>
      <c r="I26" s="57"/>
      <c r="J26" s="57"/>
      <c r="K26" s="57"/>
      <c r="L26" s="57"/>
      <c r="M26" s="57"/>
      <c r="N26" s="64"/>
      <c r="O26" s="106"/>
      <c r="P26" s="57"/>
      <c r="Q26" s="57"/>
      <c r="R26" s="57"/>
      <c r="S26" s="57"/>
      <c r="T26" s="57"/>
      <c r="U26" s="64"/>
      <c r="V26" s="70"/>
      <c r="W26" s="65"/>
      <c r="X26" s="57"/>
      <c r="Y26" s="64"/>
      <c r="Z26" s="70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B26" s="41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46"/>
      <c r="B27" s="828" t="str">
        <f>IF(NOT(ISBLANK(D27)),MAX(B$23:B26)+1,"")</f>
        <v/>
      </c>
      <c r="C27" s="829"/>
      <c r="D27" s="70"/>
      <c r="E27" s="57"/>
      <c r="F27" s="57"/>
      <c r="G27" s="57"/>
      <c r="H27" s="57"/>
      <c r="I27" s="57"/>
      <c r="J27" s="57"/>
      <c r="K27" s="57"/>
      <c r="L27" s="57"/>
      <c r="M27" s="57"/>
      <c r="N27" s="64"/>
      <c r="O27" s="106"/>
      <c r="P27" s="57"/>
      <c r="Q27" s="57"/>
      <c r="R27" s="57"/>
      <c r="S27" s="57"/>
      <c r="T27" s="57"/>
      <c r="U27" s="64"/>
      <c r="V27" s="70"/>
      <c r="W27" s="65"/>
      <c r="X27" s="57"/>
      <c r="Y27" s="64"/>
      <c r="Z27" s="70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B27" s="41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46"/>
      <c r="B28" s="836" t="s">
        <v>35</v>
      </c>
      <c r="C28" s="837"/>
      <c r="D28" s="859" t="s">
        <v>298</v>
      </c>
      <c r="E28" s="860"/>
      <c r="F28" s="860"/>
      <c r="G28" s="860"/>
      <c r="H28" s="860"/>
      <c r="I28" s="860"/>
      <c r="J28" s="860"/>
      <c r="K28" s="860"/>
      <c r="L28" s="860"/>
      <c r="M28" s="860"/>
      <c r="N28" s="861"/>
      <c r="O28" s="859" t="s">
        <v>299</v>
      </c>
      <c r="P28" s="860"/>
      <c r="Q28" s="860"/>
      <c r="R28" s="860"/>
      <c r="S28" s="860"/>
      <c r="T28" s="860"/>
      <c r="U28" s="861"/>
      <c r="V28" s="862" t="s">
        <v>40</v>
      </c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60"/>
      <c r="AR28" s="860"/>
      <c r="AS28" s="860"/>
      <c r="AT28" s="860"/>
      <c r="AU28" s="860"/>
      <c r="AV28" s="860"/>
      <c r="AW28" s="860"/>
      <c r="AX28" s="863"/>
      <c r="AY28" s="45"/>
    </row>
    <row r="29" spans="1:95" ht="15" customHeight="1">
      <c r="A29" s="46"/>
      <c r="B29" s="834">
        <f>IF(NOT(ISBLANK(D29)),1,"")</f>
        <v>1</v>
      </c>
      <c r="C29" s="835"/>
      <c r="D29" s="221" t="s">
        <v>50</v>
      </c>
      <c r="E29" s="119"/>
      <c r="F29" s="119"/>
      <c r="G29" s="119"/>
      <c r="H29" s="119"/>
      <c r="I29" s="119"/>
      <c r="J29" s="119"/>
      <c r="K29" s="119"/>
      <c r="L29" s="119"/>
      <c r="M29" s="119"/>
      <c r="N29" s="120"/>
      <c r="O29" s="118" t="s">
        <v>300</v>
      </c>
      <c r="P29" s="119"/>
      <c r="Q29" s="119"/>
      <c r="R29" s="119"/>
      <c r="S29" s="119"/>
      <c r="T29" s="119"/>
      <c r="U29" s="120"/>
      <c r="V29" s="140"/>
      <c r="W29" s="72"/>
      <c r="X29" s="72"/>
      <c r="Y29" s="72"/>
      <c r="Z29" s="72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6"/>
      <c r="AY29" s="45"/>
    </row>
    <row r="30" spans="1:95" ht="15" customHeight="1">
      <c r="A30" s="46"/>
      <c r="B30" s="828" t="str">
        <f>IF(NOT(ISBLANK(D30)),MAX(B$29:B29)+1,"")</f>
        <v/>
      </c>
      <c r="C30" s="829"/>
      <c r="D30" s="70"/>
      <c r="E30" s="57"/>
      <c r="F30" s="57"/>
      <c r="G30" s="57"/>
      <c r="H30" s="57"/>
      <c r="I30" s="57"/>
      <c r="J30" s="57"/>
      <c r="K30" s="57"/>
      <c r="L30" s="57"/>
      <c r="M30" s="57"/>
      <c r="N30" s="64"/>
      <c r="O30" s="70"/>
      <c r="P30" s="57"/>
      <c r="Q30" s="57"/>
      <c r="R30" s="57"/>
      <c r="S30" s="57"/>
      <c r="T30" s="57"/>
      <c r="U30" s="64"/>
      <c r="V30" s="70"/>
      <c r="W30" s="73"/>
      <c r="X30" s="73"/>
      <c r="Y30" s="73"/>
      <c r="Z30" s="73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</row>
    <row r="31" spans="1:95" ht="15" customHeight="1">
      <c r="A31" s="46"/>
      <c r="B31" s="828" t="str">
        <f>IF(NOT(ISBLANK(D31)),MAX(B$29:B30)+1,"")</f>
        <v/>
      </c>
      <c r="C31" s="829"/>
      <c r="D31" s="70"/>
      <c r="E31" s="57"/>
      <c r="F31" s="57"/>
      <c r="G31" s="57"/>
      <c r="H31" s="57"/>
      <c r="I31" s="57"/>
      <c r="J31" s="57"/>
      <c r="K31" s="57"/>
      <c r="L31" s="57"/>
      <c r="M31" s="57"/>
      <c r="N31" s="64"/>
      <c r="O31" s="70"/>
      <c r="P31" s="57"/>
      <c r="Q31" s="57"/>
      <c r="R31" s="57"/>
      <c r="S31" s="57"/>
      <c r="T31" s="57"/>
      <c r="U31" s="64"/>
      <c r="V31" s="70"/>
      <c r="W31" s="57"/>
      <c r="X31" s="57"/>
      <c r="Y31" s="57"/>
      <c r="Z31" s="73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</row>
    <row r="32" spans="1:95" ht="15" customHeight="1">
      <c r="A32" s="46"/>
      <c r="B32" s="830" t="str">
        <f>IF(NOT(ISBLANK(D32)),MAX(B$29:B31)+1,"")</f>
        <v/>
      </c>
      <c r="C32" s="831"/>
      <c r="D32" s="71"/>
      <c r="E32" s="59"/>
      <c r="F32" s="59"/>
      <c r="G32" s="59"/>
      <c r="H32" s="59"/>
      <c r="I32" s="59"/>
      <c r="J32" s="59"/>
      <c r="K32" s="59"/>
      <c r="L32" s="59"/>
      <c r="M32" s="59"/>
      <c r="N32" s="67"/>
      <c r="O32" s="71"/>
      <c r="P32" s="59"/>
      <c r="Q32" s="59"/>
      <c r="R32" s="59"/>
      <c r="S32" s="59"/>
      <c r="T32" s="59"/>
      <c r="U32" s="67"/>
      <c r="V32" s="71"/>
      <c r="W32" s="59"/>
      <c r="X32" s="59"/>
      <c r="Y32" s="59"/>
      <c r="Z32" s="74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</row>
    <row r="33" spans="1:51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</row>
  </sheetData>
  <mergeCells count="63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B23:C23"/>
    <mergeCell ref="B15:C15"/>
    <mergeCell ref="B16:C16"/>
    <mergeCell ref="B17:C17"/>
    <mergeCell ref="B18:C18"/>
    <mergeCell ref="B19:C19"/>
    <mergeCell ref="B20:C20"/>
    <mergeCell ref="B22:C22"/>
    <mergeCell ref="D22:N22"/>
    <mergeCell ref="O22:U22"/>
    <mergeCell ref="W22:Y22"/>
    <mergeCell ref="Z22:AX22"/>
    <mergeCell ref="B32:C32"/>
    <mergeCell ref="B24:C24"/>
    <mergeCell ref="B25:C25"/>
    <mergeCell ref="B26:C26"/>
    <mergeCell ref="B27:C27"/>
    <mergeCell ref="B28:C28"/>
    <mergeCell ref="O28:U28"/>
    <mergeCell ref="V28:AX28"/>
    <mergeCell ref="B29:C29"/>
    <mergeCell ref="B30:C30"/>
    <mergeCell ref="B31:C31"/>
    <mergeCell ref="D28:N28"/>
  </mergeCells>
  <phoneticPr fontId="46"/>
  <dataValidations count="2">
    <dataValidation imeMode="hiragana" allowBlank="1" showInputMessage="1" showErrorMessage="1" sqref="D9:K20" xr:uid="{00000000-0002-0000-0A00-000000000000}"/>
    <dataValidation imeMode="disabled" allowBlank="1" showInputMessage="1" showErrorMessage="1" sqref="T9 T10:W20" xr:uid="{00000000-0002-0000-0A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CQ64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15" width="2.7109375" style="39"/>
    <col min="16" max="16" width="2.7109375" style="39" customWidth="1"/>
    <col min="17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6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99" t="s">
        <v>247</v>
      </c>
      <c r="AR1" s="637"/>
      <c r="AS1" s="638"/>
      <c r="AT1" s="624" t="s">
        <v>32</v>
      </c>
      <c r="AU1" s="625"/>
      <c r="AV1" s="626">
        <v>44579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92" t="s">
        <v>247</v>
      </c>
      <c r="AR2" s="640"/>
      <c r="AS2" s="641"/>
      <c r="AT2" s="628" t="s">
        <v>31</v>
      </c>
      <c r="AU2" s="629"/>
      <c r="AV2" s="630">
        <v>44595</v>
      </c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8747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19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18" si="1">IF(NOT(ISERROR(VLOOKUP(L9,$D$53:$O$63,12,FALSE))),VLOOKUP(L9,$D$53:$O$63,12,FALSE),"")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8730</v>
      </c>
      <c r="E10" s="57"/>
      <c r="F10" s="57"/>
      <c r="G10" s="57"/>
      <c r="H10" s="57"/>
      <c r="I10" s="57"/>
      <c r="J10" s="57"/>
      <c r="K10" s="64"/>
      <c r="L10" s="106" t="s">
        <v>8736</v>
      </c>
      <c r="M10" s="57"/>
      <c r="N10" s="57"/>
      <c r="O10" s="57"/>
      <c r="P10" s="57"/>
      <c r="Q10" s="57"/>
      <c r="R10" s="57"/>
      <c r="S10" s="58"/>
      <c r="T10" s="63" t="s">
        <v>274</v>
      </c>
      <c r="U10" s="57"/>
      <c r="V10" s="57"/>
      <c r="W10" s="64"/>
      <c r="X10" s="65" t="str">
        <f>IF(AND(NOT(ISBLANK(T10)),NOT(ISERROR(VLOOKUP(T10,'SQL Server フィールド型種類'!$B$2:$E$30,4,FALSE)&lt;&gt;0))),TEXT(VLOOKUP(T10,'SQL Server フィールド型種類'!$B$2:$E$30,4,FALSE),"##0"),"")</f>
        <v>2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9902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inf_date smallint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8731</v>
      </c>
      <c r="E11" s="57"/>
      <c r="F11" s="57"/>
      <c r="G11" s="57"/>
      <c r="H11" s="57"/>
      <c r="I11" s="57"/>
      <c r="J11" s="57"/>
      <c r="K11" s="64"/>
      <c r="L11" s="106" t="s">
        <v>8737</v>
      </c>
      <c r="M11" s="57"/>
      <c r="N11" s="57"/>
      <c r="O11" s="57"/>
      <c r="P11" s="57"/>
      <c r="Q11" s="57"/>
      <c r="R11" s="57"/>
      <c r="S11" s="58"/>
      <c r="T11" s="107" t="s">
        <v>48</v>
      </c>
      <c r="U11" s="57"/>
      <c r="V11" s="57"/>
      <c r="W11" s="64"/>
      <c r="X11" s="114" t="s">
        <v>259</v>
      </c>
      <c r="Y11" s="64"/>
      <c r="Z11" s="65"/>
      <c r="AA11" s="58"/>
      <c r="AB11" s="115" t="s">
        <v>46</v>
      </c>
      <c r="AC11" s="49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car_model char(15)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9863</v>
      </c>
      <c r="E12" s="57"/>
      <c r="F12" s="57"/>
      <c r="G12" s="57"/>
      <c r="H12" s="57"/>
      <c r="I12" s="57"/>
      <c r="J12" s="57"/>
      <c r="K12" s="64"/>
      <c r="L12" s="106" t="s">
        <v>9865</v>
      </c>
      <c r="M12" s="57"/>
      <c r="N12" s="57"/>
      <c r="O12" s="57"/>
      <c r="P12" s="57"/>
      <c r="Q12" s="57"/>
      <c r="R12" s="57"/>
      <c r="S12" s="58"/>
      <c r="T12" s="107" t="s">
        <v>48</v>
      </c>
      <c r="U12" s="57"/>
      <c r="V12" s="57"/>
      <c r="W12" s="64"/>
      <c r="X12" s="114" t="s">
        <v>9726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memo1 char(20)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9864</v>
      </c>
      <c r="E13" s="57"/>
      <c r="F13" s="57"/>
      <c r="G13" s="57"/>
      <c r="H13" s="57"/>
      <c r="I13" s="57"/>
      <c r="J13" s="57"/>
      <c r="K13" s="64"/>
      <c r="L13" s="106" t="s">
        <v>9866</v>
      </c>
      <c r="M13" s="57"/>
      <c r="N13" s="57"/>
      <c r="O13" s="57"/>
      <c r="P13" s="57"/>
      <c r="Q13" s="57"/>
      <c r="R13" s="57"/>
      <c r="S13" s="58"/>
      <c r="T13" s="107" t="s">
        <v>48</v>
      </c>
      <c r="U13" s="57"/>
      <c r="V13" s="57"/>
      <c r="W13" s="64"/>
      <c r="X13" s="114" t="s">
        <v>9726</v>
      </c>
      <c r="Y13" s="64"/>
      <c r="Z13" s="65"/>
      <c r="AA13" s="58"/>
      <c r="AB13" s="57"/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memo2 char(20)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8732</v>
      </c>
      <c r="E14" s="57"/>
      <c r="F14" s="57"/>
      <c r="G14" s="57"/>
      <c r="H14" s="57"/>
      <c r="I14" s="57"/>
      <c r="J14" s="57"/>
      <c r="K14" s="64"/>
      <c r="L14" s="106" t="s">
        <v>8781</v>
      </c>
      <c r="M14" s="57"/>
      <c r="N14" s="57"/>
      <c r="O14" s="57"/>
      <c r="P14" s="57"/>
      <c r="Q14" s="57"/>
      <c r="R14" s="57"/>
      <c r="S14" s="58"/>
      <c r="T14" s="107" t="s">
        <v>309</v>
      </c>
      <c r="U14" s="57"/>
      <c r="V14" s="57"/>
      <c r="W14" s="64"/>
      <c r="X14" s="69" t="str">
        <f>IF(AND(NOT(ISBLANK(T14)),NOT(ISERROR(VLOOKUP(T14,'SQL Server フィールド型種類'!$B$2:$E$30,4,FALSE)&lt;&gt;0))),TEXT(VLOOKUP(T14,'SQL Server フィールド型種類'!$B$2:$E$30,4,FALSE),"##0"),"")</f>
        <v>4</v>
      </c>
      <c r="Y14" s="64"/>
      <c r="Z14" s="65"/>
      <c r="AA14" s="58"/>
      <c r="AB14" s="57"/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three_months int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8733</v>
      </c>
      <c r="E15" s="57"/>
      <c r="F15" s="57"/>
      <c r="G15" s="57"/>
      <c r="H15" s="57"/>
      <c r="I15" s="57"/>
      <c r="J15" s="57"/>
      <c r="K15" s="64"/>
      <c r="L15" s="106" t="s">
        <v>8738</v>
      </c>
      <c r="M15" s="57"/>
      <c r="N15" s="57"/>
      <c r="O15" s="57"/>
      <c r="P15" s="57"/>
      <c r="Q15" s="57"/>
      <c r="R15" s="57"/>
      <c r="S15" s="58"/>
      <c r="T15" s="107" t="s">
        <v>8740</v>
      </c>
      <c r="U15" s="57"/>
      <c r="V15" s="57"/>
      <c r="W15" s="64"/>
      <c r="X15" s="69" t="str">
        <f>IF(AND(NOT(ISBLANK(T15)),NOT(ISERROR(VLOOKUP(T15,'SQL Server フィールド型種類'!$B$2:$E$30,4,FALSE)&lt;&gt;0))),TEXT(VLOOKUP(T15,'SQL Server フィールド型種類'!$B$2:$E$30,4,FALSE),"##0"),"")</f>
        <v>4</v>
      </c>
      <c r="Y15" s="64"/>
      <c r="Z15" s="65"/>
      <c r="AA15" s="58"/>
      <c r="AB15" s="57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regular int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8734</v>
      </c>
      <c r="E16" s="57"/>
      <c r="F16" s="57"/>
      <c r="G16" s="57"/>
      <c r="H16" s="57"/>
      <c r="I16" s="57"/>
      <c r="J16" s="57"/>
      <c r="K16" s="64"/>
      <c r="L16" s="106" t="s">
        <v>8739</v>
      </c>
      <c r="M16" s="57"/>
      <c r="N16" s="57"/>
      <c r="O16" s="57"/>
      <c r="P16" s="57"/>
      <c r="Q16" s="57"/>
      <c r="R16" s="57"/>
      <c r="S16" s="58"/>
      <c r="T16" s="107" t="s">
        <v>8740</v>
      </c>
      <c r="U16" s="57"/>
      <c r="V16" s="57"/>
      <c r="W16" s="64"/>
      <c r="X16" s="65" t="str">
        <f>IF(AND(NOT(ISBLANK(T16)),NOT(ISERROR(VLOOKUP(T16,'SQL Server フィールド型種類'!$B$2:$E$30,4,FALSE)&lt;&gt;0))),TEXT(VLOOKUP(T16,'SQL Server フィールド型種類'!$B$2:$E$30,4,FALSE),"##0"),"")</f>
        <v>4</v>
      </c>
      <c r="Y16" s="64"/>
      <c r="Z16" s="65"/>
      <c r="AA16" s="58"/>
      <c r="AB16" s="57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unipres int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107" t="s">
        <v>9269</v>
      </c>
      <c r="E17" s="57"/>
      <c r="F17" s="57"/>
      <c r="G17" s="57"/>
      <c r="H17" s="57"/>
      <c r="I17" s="57"/>
      <c r="J17" s="57"/>
      <c r="K17" s="64"/>
      <c r="L17" s="106" t="s">
        <v>9270</v>
      </c>
      <c r="M17" s="57"/>
      <c r="N17" s="57"/>
      <c r="O17" s="57"/>
      <c r="P17" s="57"/>
      <c r="Q17" s="57"/>
      <c r="R17" s="57"/>
      <c r="S17" s="58"/>
      <c r="T17" s="107" t="s">
        <v>9271</v>
      </c>
      <c r="U17" s="57"/>
      <c r="V17" s="57"/>
      <c r="W17" s="64"/>
      <c r="X17" s="114" t="s">
        <v>9272</v>
      </c>
      <c r="Y17" s="64"/>
      <c r="Z17" s="65"/>
      <c r="AA17" s="58"/>
      <c r="AB17" s="57" t="s">
        <v>8770</v>
      </c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9275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>input_file char(255) NOT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>
        <f>IF(NOT(ISBLANK(D18)),MAX(B$9:B17)+1,"")</f>
        <v>10</v>
      </c>
      <c r="C18" s="833"/>
      <c r="D18" s="107" t="s">
        <v>9273</v>
      </c>
      <c r="E18" s="57"/>
      <c r="F18" s="57"/>
      <c r="G18" s="57"/>
      <c r="H18" s="57"/>
      <c r="I18" s="57"/>
      <c r="J18" s="57"/>
      <c r="K18" s="64"/>
      <c r="L18" s="106" t="s">
        <v>9274</v>
      </c>
      <c r="M18" s="57"/>
      <c r="N18" s="57"/>
      <c r="O18" s="57"/>
      <c r="P18" s="57"/>
      <c r="Q18" s="57"/>
      <c r="R18" s="57"/>
      <c r="S18" s="58"/>
      <c r="T18" s="107" t="s">
        <v>274</v>
      </c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>2</v>
      </c>
      <c r="Y18" s="64"/>
      <c r="Z18" s="65"/>
      <c r="AA18" s="58"/>
      <c r="AB18" s="57" t="s">
        <v>8770</v>
      </c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9273</v>
      </c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>IF(L18&lt;&gt;"",L18&amp;" "&amp;IF(T18="char",T18&amp;"("&amp;X18&amp;")",T18)&amp;" "&amp;IF(AB18="×","NOT NULL","NULL")&amp;IF(Z18="YES"," IDENTITY(1, 1) ","")&amp;IF(BX18&lt;&gt;""," DEFAULT "&amp;BX18,"")&amp;IF(L19&lt;&gt;"",",",""),"")</f>
        <v>nendo smallint NOT NULL,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>
        <f>IF(NOT(ISBLANK(D19)),MAX(B$9:B18)+1,"")</f>
        <v>11</v>
      </c>
      <c r="C19" s="885"/>
      <c r="D19" s="107" t="s">
        <v>9277</v>
      </c>
      <c r="E19" s="57"/>
      <c r="F19" s="57"/>
      <c r="G19" s="57"/>
      <c r="H19" s="57"/>
      <c r="I19" s="57"/>
      <c r="J19" s="57"/>
      <c r="K19" s="64"/>
      <c r="L19" s="106" t="s">
        <v>9278</v>
      </c>
      <c r="M19" s="57"/>
      <c r="N19" s="57"/>
      <c r="O19" s="57"/>
      <c r="P19" s="57"/>
      <c r="Q19" s="57"/>
      <c r="R19" s="57"/>
      <c r="S19" s="58"/>
      <c r="T19" s="63" t="s">
        <v>87</v>
      </c>
      <c r="U19" s="57"/>
      <c r="V19" s="57"/>
      <c r="W19" s="64"/>
      <c r="X19" s="69" t="str">
        <f>IF(AND(NOT(ISBLANK(T19)),NOT(ISERROR(VLOOKUP(T19,'SQL Server フィールド型種類'!$B$2:$E$30,4,FALSE)&lt;&gt;0))),TEXT(VLOOKUP(T19,'SQL Server フィールド型種類'!$B$2:$E$30,4,FALSE),"##0"),"")</f>
        <v>8</v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115" t="s">
        <v>9276</v>
      </c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>file_update datetime NULL,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>IF(NOT(ISERROR(VLOOKUP(L19,$D$29:$O$32,12,FALSE))),VLOOKUP(L19,$D$29:$O$32,12,FALSE),"")</f>
        <v/>
      </c>
    </row>
    <row r="20" spans="1:95" ht="15" customHeight="1">
      <c r="A20" s="40"/>
      <c r="B20" s="832">
        <f>IF(NOT(ISBLANK(D20)),MAX(B$9:B19)+1,"")</f>
        <v>12</v>
      </c>
      <c r="C20" s="833"/>
      <c r="D20" s="107" t="s">
        <v>9280</v>
      </c>
      <c r="E20" s="57"/>
      <c r="F20" s="57"/>
      <c r="G20" s="57"/>
      <c r="H20" s="57"/>
      <c r="I20" s="57"/>
      <c r="J20" s="57"/>
      <c r="K20" s="64"/>
      <c r="L20" s="106" t="s">
        <v>9282</v>
      </c>
      <c r="M20" s="57"/>
      <c r="N20" s="57"/>
      <c r="O20" s="57"/>
      <c r="P20" s="57"/>
      <c r="Q20" s="57"/>
      <c r="R20" s="57"/>
      <c r="S20" s="58"/>
      <c r="T20" s="107" t="s">
        <v>274</v>
      </c>
      <c r="U20" s="57"/>
      <c r="V20" s="57"/>
      <c r="W20" s="64"/>
      <c r="X20" s="65" t="str">
        <f>IF(AND(NOT(ISBLANK(T20)),NOT(ISERROR(VLOOKUP(T20,'SQL Server フィールド型種類'!$B$2:$E$30,4,FALSE)&lt;&gt;0))),TEXT(VLOOKUP(T20,'SQL Server フィールド型種類'!$B$2:$E$30,4,FALSE),"##0"),"")</f>
        <v>2</v>
      </c>
      <c r="Y20" s="64"/>
      <c r="Z20" s="65"/>
      <c r="AA20" s="58"/>
      <c r="AB20" s="57"/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115" t="s">
        <v>9281</v>
      </c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8"/>
      <c r="AY20" s="45"/>
      <c r="BC20" s="41" t="str">
        <f t="shared" ref="BC20:BC32" si="2">IF(L20&lt;&gt;"",L20&amp;" "&amp;IF(T20="char",T20&amp;"("&amp;X20&amp;")",T20)&amp;" "&amp;IF(AB20="×","NOT NULL","NULL")&amp;IF(Z20="YES"," IDENTITY(1, 1) ","")&amp;IF(BX20&lt;&gt;""," DEFAULT "&amp;BX20,"")&amp;IF(L21&lt;&gt;"",",",""),"")</f>
        <v>data_update smallint NULL,</v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ref="BX20:BX32" si="3">IF(NOT(ISERROR(VLOOKUP(L20,$D$53:$O$63,12,FALSE))),VLOOKUP(L20,$D$53:$O$63,12,FALSE),"")</f>
        <v/>
      </c>
    </row>
    <row r="21" spans="1:95" ht="15" customHeight="1">
      <c r="A21" s="40"/>
      <c r="B21" s="832">
        <f>IF(NOT(ISBLANK(D21)),MAX(B$9:B20)+1,"")</f>
        <v>13</v>
      </c>
      <c r="C21" s="833"/>
      <c r="D21" s="107" t="s">
        <v>276</v>
      </c>
      <c r="E21" s="57"/>
      <c r="F21" s="57"/>
      <c r="G21" s="57"/>
      <c r="H21" s="57"/>
      <c r="I21" s="57"/>
      <c r="J21" s="57"/>
      <c r="K21" s="64"/>
      <c r="L21" s="106" t="s">
        <v>50</v>
      </c>
      <c r="M21" s="57"/>
      <c r="N21" s="57"/>
      <c r="O21" s="57"/>
      <c r="P21" s="57"/>
      <c r="Q21" s="57"/>
      <c r="R21" s="57"/>
      <c r="S21" s="58"/>
      <c r="T21" s="63" t="s">
        <v>87</v>
      </c>
      <c r="U21" s="57"/>
      <c r="V21" s="57"/>
      <c r="W21" s="64"/>
      <c r="X21" s="65" t="str">
        <f>IF(AND(NOT(ISBLANK(T21)),NOT(ISERROR(VLOOKUP(T21,'SQL Server フィールド型種類'!$B$2:$E$30,4,FALSE)&lt;&gt;0))),TEXT(VLOOKUP(T21,'SQL Server フィールド型種類'!$B$2:$E$30,4,FALSE),"##0"),"")</f>
        <v>8</v>
      </c>
      <c r="Y21" s="64"/>
      <c r="Z21" s="65"/>
      <c r="AA21" s="58"/>
      <c r="AB21" s="115" t="s">
        <v>46</v>
      </c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115" t="s">
        <v>278</v>
      </c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8"/>
      <c r="AY21" s="45"/>
      <c r="BC21" s="41" t="str">
        <f t="shared" si="2"/>
        <v>created_date datetime NOT NULL DEFAULT getdate(),</v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3"/>
        <v>getdate()</v>
      </c>
      <c r="CQ21" s="152" t="s">
        <v>84</v>
      </c>
    </row>
    <row r="22" spans="1:95" ht="15" customHeight="1">
      <c r="A22" s="40"/>
      <c r="B22" s="832">
        <f>IF(NOT(ISBLANK(D22)),MAX(B$9:B21)+1,"")</f>
        <v>14</v>
      </c>
      <c r="C22" s="833"/>
      <c r="D22" s="107" t="s">
        <v>279</v>
      </c>
      <c r="E22" s="57"/>
      <c r="F22" s="57"/>
      <c r="G22" s="57"/>
      <c r="H22" s="57"/>
      <c r="I22" s="57"/>
      <c r="J22" s="57"/>
      <c r="K22" s="64"/>
      <c r="L22" s="106" t="s">
        <v>51</v>
      </c>
      <c r="M22" s="57"/>
      <c r="N22" s="57"/>
      <c r="O22" s="57"/>
      <c r="P22" s="57"/>
      <c r="Q22" s="57"/>
      <c r="R22" s="57"/>
      <c r="S22" s="58"/>
      <c r="T22" s="63" t="s">
        <v>89</v>
      </c>
      <c r="U22" s="57"/>
      <c r="V22" s="57"/>
      <c r="W22" s="64"/>
      <c r="X22" s="69" t="str">
        <f>IF(AND(NOT(ISBLANK(T22)),NOT(ISERROR(VLOOKUP(T22,'SQL Server フィールド型種類'!$B$2:$E$30,4,FALSE)&lt;&gt;0))),TEXT(VLOOKUP(T22,'SQL Server フィールド型種類'!$B$2:$E$30,4,FALSE),"##0"),"")</f>
        <v>2</v>
      </c>
      <c r="Y22" s="64"/>
      <c r="Z22" s="65"/>
      <c r="AA22" s="58"/>
      <c r="AB22" s="115" t="s">
        <v>46</v>
      </c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115" t="s">
        <v>280</v>
      </c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8"/>
      <c r="AY22" s="45"/>
      <c r="BC22" s="41" t="str">
        <f t="shared" si="2"/>
        <v>created_tantou_id smallint NOT NULL,</v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3"/>
        <v/>
      </c>
      <c r="CQ22" s="152" t="s">
        <v>84</v>
      </c>
    </row>
    <row r="23" spans="1:95" ht="15" customHeight="1">
      <c r="A23" s="40"/>
      <c r="B23" s="832">
        <f>IF(NOT(ISBLANK(D23)),MAX(B$9:B22)+1,"")</f>
        <v>15</v>
      </c>
      <c r="C23" s="833"/>
      <c r="D23" s="63" t="s">
        <v>281</v>
      </c>
      <c r="E23" s="57"/>
      <c r="F23" s="57"/>
      <c r="G23" s="57"/>
      <c r="H23" s="57"/>
      <c r="I23" s="57"/>
      <c r="J23" s="57"/>
      <c r="K23" s="64"/>
      <c r="L23" s="65" t="s">
        <v>52</v>
      </c>
      <c r="M23" s="57"/>
      <c r="N23" s="57"/>
      <c r="O23" s="57"/>
      <c r="P23" s="57"/>
      <c r="Q23" s="57"/>
      <c r="R23" s="57"/>
      <c r="S23" s="58"/>
      <c r="T23" s="63" t="s">
        <v>49</v>
      </c>
      <c r="U23" s="57"/>
      <c r="V23" s="57"/>
      <c r="W23" s="64"/>
      <c r="X23" s="69" t="str">
        <f>IF(AND(NOT(ISBLANK(T23)),NOT(ISERROR(VLOOKUP(T23,'SQL Server フィールド型種類'!$B$2:$E$30,4,FALSE)&lt;&gt;0))),TEXT(VLOOKUP(T23,'SQL Server フィールド型種類'!$B$2:$E$30,4,FALSE),"##0"),"")</f>
        <v>8</v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115" t="s">
        <v>282</v>
      </c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8"/>
      <c r="AY23" s="45"/>
      <c r="BC23" s="41" t="str">
        <f t="shared" si="2"/>
        <v>updated_date datetime NULL,</v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3"/>
        <v/>
      </c>
    </row>
    <row r="24" spans="1:95" ht="15" customHeight="1">
      <c r="A24" s="40"/>
      <c r="B24" s="832">
        <f>IF(NOT(ISBLANK(D24)),MAX(B$9:B23)+1,"")</f>
        <v>16</v>
      </c>
      <c r="C24" s="833"/>
      <c r="D24" s="107" t="s">
        <v>283</v>
      </c>
      <c r="E24" s="57"/>
      <c r="F24" s="57"/>
      <c r="G24" s="57"/>
      <c r="H24" s="57"/>
      <c r="I24" s="57"/>
      <c r="J24" s="57"/>
      <c r="K24" s="64"/>
      <c r="L24" s="106" t="s">
        <v>53</v>
      </c>
      <c r="M24" s="57"/>
      <c r="N24" s="57"/>
      <c r="O24" s="57"/>
      <c r="P24" s="57"/>
      <c r="Q24" s="57"/>
      <c r="R24" s="57"/>
      <c r="S24" s="58"/>
      <c r="T24" s="63" t="s">
        <v>274</v>
      </c>
      <c r="U24" s="57"/>
      <c r="V24" s="57"/>
      <c r="W24" s="64"/>
      <c r="X24" s="69" t="str">
        <f>IF(AND(NOT(ISBLANK(T24)),NOT(ISERROR(VLOOKUP(T24,'SQL Server フィールド型種類'!$B$2:$E$30,4,FALSE)&lt;&gt;0))),TEXT(VLOOKUP(T24,'SQL Server フィールド型種類'!$B$2:$E$30,4,FALSE),"##0"),"")</f>
        <v>2</v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 t="s">
        <v>284</v>
      </c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8"/>
      <c r="AY24" s="45"/>
      <c r="BC24" s="41" t="str">
        <f t="shared" si="2"/>
        <v>updated_tantou_id smallint NULL</v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3"/>
        <v/>
      </c>
    </row>
    <row r="25" spans="1:95" ht="15" customHeight="1">
      <c r="A25" s="40"/>
      <c r="B25" s="832" t="str">
        <f>IF(NOT(ISBLANK(D25)),MAX(B$9:B24)+1,"")</f>
        <v/>
      </c>
      <c r="C25" s="833"/>
      <c r="D25" s="107"/>
      <c r="E25" s="57"/>
      <c r="F25" s="57"/>
      <c r="G25" s="57"/>
      <c r="H25" s="57"/>
      <c r="I25" s="57"/>
      <c r="J25" s="57"/>
      <c r="K25" s="64"/>
      <c r="L25" s="106"/>
      <c r="M25" s="57"/>
      <c r="N25" s="57"/>
      <c r="O25" s="57"/>
      <c r="P25" s="57"/>
      <c r="Q25" s="57"/>
      <c r="R25" s="57"/>
      <c r="S25" s="58"/>
      <c r="T25" s="63"/>
      <c r="U25" s="57"/>
      <c r="V25" s="57"/>
      <c r="W25" s="64"/>
      <c r="X25" s="65" t="str">
        <f>IF(AND(NOT(ISBLANK(T25)),NOT(ISERROR(VLOOKUP(T25,'SQL Server フィールド型種類'!$B$2:$E$30,4,FALSE)&lt;&gt;0))),TEXT(VLOOKUP(T25,'SQL Server フィールド型種類'!$B$2:$E$30,4,FALSE),"##0"),"")</f>
        <v/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115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C25" s="41" t="str">
        <f t="shared" si="2"/>
        <v/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3"/>
        <v/>
      </c>
    </row>
    <row r="26" spans="1:95" ht="15" customHeight="1">
      <c r="A26" s="40"/>
      <c r="B26" s="832" t="str">
        <f>IF(NOT(ISBLANK(D26)),MAX(B$9:B25)+1,"")</f>
        <v/>
      </c>
      <c r="C26" s="833"/>
      <c r="D26" s="107"/>
      <c r="E26" s="57"/>
      <c r="F26" s="57"/>
      <c r="G26" s="57"/>
      <c r="H26" s="57"/>
      <c r="I26" s="57"/>
      <c r="J26" s="57"/>
      <c r="K26" s="64"/>
      <c r="L26" s="106"/>
      <c r="M26" s="57"/>
      <c r="N26" s="57"/>
      <c r="O26" s="57"/>
      <c r="P26" s="57"/>
      <c r="Q26" s="57"/>
      <c r="R26" s="57"/>
      <c r="S26" s="58"/>
      <c r="T26" s="63"/>
      <c r="U26" s="57"/>
      <c r="V26" s="57"/>
      <c r="W26" s="64"/>
      <c r="X26" s="65" t="str">
        <f>IF(AND(NOT(ISBLANK(T26)),NOT(ISERROR(VLOOKUP(T26,'SQL Server フィールド型種類'!$B$2:$E$30,4,FALSE)&lt;&gt;0))),TEXT(VLOOKUP(T26,'SQL Server フィールド型種類'!$B$2:$E$30,4,FALSE),"##0"),"")</f>
        <v/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C26" s="41" t="str">
        <f t="shared" si="2"/>
        <v/>
      </c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 t="str">
        <f t="shared" si="3"/>
        <v/>
      </c>
    </row>
    <row r="27" spans="1:95" ht="15" customHeight="1">
      <c r="A27" s="40"/>
      <c r="B27" s="832" t="str">
        <f>IF(NOT(ISBLANK(D27)),MAX(B$9:B26)+1,"")</f>
        <v/>
      </c>
      <c r="C27" s="833"/>
      <c r="D27" s="107"/>
      <c r="E27" s="57"/>
      <c r="F27" s="57"/>
      <c r="G27" s="57"/>
      <c r="H27" s="57"/>
      <c r="I27" s="57"/>
      <c r="J27" s="57"/>
      <c r="K27" s="64"/>
      <c r="L27" s="106"/>
      <c r="M27" s="57"/>
      <c r="N27" s="57"/>
      <c r="O27" s="57"/>
      <c r="P27" s="57"/>
      <c r="Q27" s="57"/>
      <c r="R27" s="57"/>
      <c r="S27" s="58"/>
      <c r="T27" s="63"/>
      <c r="U27" s="57"/>
      <c r="V27" s="57"/>
      <c r="W27" s="64"/>
      <c r="X27" s="65" t="str">
        <f>IF(AND(NOT(ISBLANK(T27)),NOT(ISERROR(VLOOKUP(T27,'SQL Server フィールド型種類'!$B$2:$E$30,4,FALSE)&lt;&gt;0))),TEXT(VLOOKUP(T27,'SQL Server フィールド型種類'!$B$2:$E$30,4,FALSE),"##0"),"")</f>
        <v/>
      </c>
      <c r="Y27" s="64"/>
      <c r="Z27" s="65"/>
      <c r="AA27" s="58"/>
      <c r="AB27" s="57"/>
      <c r="AC27" s="49"/>
      <c r="AD27" s="49"/>
      <c r="AE27" s="64"/>
      <c r="AF27" s="50"/>
      <c r="AG27" s="50"/>
      <c r="AH27" s="50"/>
      <c r="AI27" s="50"/>
      <c r="AJ27" s="50"/>
      <c r="AK27" s="50"/>
      <c r="AL27" s="51"/>
      <c r="AM27" s="115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C27" s="41" t="str">
        <f t="shared" si="2"/>
        <v/>
      </c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 t="str">
        <f t="shared" si="3"/>
        <v/>
      </c>
    </row>
    <row r="28" spans="1:95" ht="15" customHeight="1">
      <c r="A28" s="40"/>
      <c r="B28" s="832" t="str">
        <f>IF(NOT(ISBLANK(D28)),MAX(B$9:B27)+1,"")</f>
        <v/>
      </c>
      <c r="C28" s="833"/>
      <c r="D28" s="107"/>
      <c r="E28" s="57"/>
      <c r="F28" s="57"/>
      <c r="G28" s="57"/>
      <c r="H28" s="57"/>
      <c r="I28" s="57"/>
      <c r="J28" s="57"/>
      <c r="K28" s="64"/>
      <c r="L28" s="106"/>
      <c r="M28" s="57"/>
      <c r="N28" s="57"/>
      <c r="O28" s="57"/>
      <c r="P28" s="57"/>
      <c r="Q28" s="57"/>
      <c r="R28" s="57"/>
      <c r="S28" s="58"/>
      <c r="T28" s="63"/>
      <c r="U28" s="57"/>
      <c r="V28" s="57"/>
      <c r="W28" s="64"/>
      <c r="X28" s="65" t="str">
        <f>IF(AND(NOT(ISBLANK(T28)),NOT(ISERROR(VLOOKUP(T28,'SQL Server フィールド型種類'!$B$2:$E$30,4,FALSE)&lt;&gt;0))),TEXT(VLOOKUP(T28,'SQL Server フィールド型種類'!$B$2:$E$30,4,FALSE),"##0"),"")</f>
        <v/>
      </c>
      <c r="Y28" s="64"/>
      <c r="Z28" s="65"/>
      <c r="AA28" s="58"/>
      <c r="AB28" s="57"/>
      <c r="AC28" s="49"/>
      <c r="AD28" s="49"/>
      <c r="AE28" s="64"/>
      <c r="AF28" s="50"/>
      <c r="AG28" s="50"/>
      <c r="AH28" s="50"/>
      <c r="AI28" s="50"/>
      <c r="AJ28" s="50"/>
      <c r="AK28" s="50"/>
      <c r="AL28" s="51"/>
      <c r="AM28" s="115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8"/>
      <c r="AY28" s="45"/>
      <c r="BC28" s="41" t="str">
        <f t="shared" si="2"/>
        <v/>
      </c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 t="str">
        <f t="shared" si="3"/>
        <v/>
      </c>
    </row>
    <row r="29" spans="1:95" ht="15" customHeight="1">
      <c r="A29" s="40"/>
      <c r="B29" s="832" t="str">
        <f>IF(NOT(ISBLANK(D29)),MAX(B$9:B28)+1,"")</f>
        <v/>
      </c>
      <c r="C29" s="833"/>
      <c r="D29" s="107"/>
      <c r="E29" s="57"/>
      <c r="F29" s="57"/>
      <c r="G29" s="57"/>
      <c r="H29" s="57"/>
      <c r="I29" s="57"/>
      <c r="J29" s="57"/>
      <c r="K29" s="64"/>
      <c r="L29" s="106"/>
      <c r="M29" s="57"/>
      <c r="N29" s="57"/>
      <c r="O29" s="57"/>
      <c r="P29" s="57"/>
      <c r="Q29" s="57"/>
      <c r="R29" s="57"/>
      <c r="S29" s="58"/>
      <c r="T29" s="63"/>
      <c r="U29" s="57"/>
      <c r="V29" s="57"/>
      <c r="W29" s="64"/>
      <c r="X29" s="65" t="str">
        <f>IF(AND(NOT(ISBLANK(T29)),NOT(ISERROR(VLOOKUP(T29,'SQL Server フィールド型種類'!$B$2:$E$30,4,FALSE)&lt;&gt;0))),TEXT(VLOOKUP(T29,'SQL Server フィールド型種類'!$B$2:$E$30,4,FALSE),"##0"),"")</f>
        <v/>
      </c>
      <c r="Y29" s="64"/>
      <c r="Z29" s="65"/>
      <c r="AA29" s="58"/>
      <c r="AB29" s="57"/>
      <c r="AC29" s="49"/>
      <c r="AD29" s="49"/>
      <c r="AE29" s="64"/>
      <c r="AF29" s="50"/>
      <c r="AG29" s="50"/>
      <c r="AH29" s="50"/>
      <c r="AI29" s="50"/>
      <c r="AJ29" s="50"/>
      <c r="AK29" s="50"/>
      <c r="AL29" s="51"/>
      <c r="AM29" s="115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8"/>
      <c r="AY29" s="45"/>
      <c r="BC29" s="41" t="str">
        <f t="shared" si="2"/>
        <v/>
      </c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 t="str">
        <f t="shared" si="3"/>
        <v/>
      </c>
    </row>
    <row r="30" spans="1:95" ht="15" customHeight="1">
      <c r="A30" s="40"/>
      <c r="B30" s="832" t="str">
        <f>IF(NOT(ISBLANK(D30)),MAX(B$9:B29)+1,"")</f>
        <v/>
      </c>
      <c r="C30" s="833"/>
      <c r="D30" s="107"/>
      <c r="E30" s="57"/>
      <c r="F30" s="57"/>
      <c r="G30" s="57"/>
      <c r="H30" s="57"/>
      <c r="I30" s="57"/>
      <c r="J30" s="57"/>
      <c r="K30" s="64"/>
      <c r="L30" s="106"/>
      <c r="M30" s="57"/>
      <c r="N30" s="57"/>
      <c r="O30" s="57"/>
      <c r="P30" s="57"/>
      <c r="Q30" s="57"/>
      <c r="R30" s="57"/>
      <c r="S30" s="58"/>
      <c r="T30" s="63"/>
      <c r="U30" s="57"/>
      <c r="V30" s="57"/>
      <c r="W30" s="64"/>
      <c r="X30" s="65" t="str">
        <f>IF(AND(NOT(ISBLANK(T30)),NOT(ISERROR(VLOOKUP(T30,'SQL Server フィールド型種類'!$B$2:$E$30,4,FALSE)&lt;&gt;0))),TEXT(VLOOKUP(T30,'SQL Server フィールド型種類'!$B$2:$E$30,4,FALSE),"##0"),"")</f>
        <v/>
      </c>
      <c r="Y30" s="64"/>
      <c r="Z30" s="65"/>
      <c r="AA30" s="58"/>
      <c r="AB30" s="57"/>
      <c r="AC30" s="49"/>
      <c r="AD30" s="49"/>
      <c r="AE30" s="64"/>
      <c r="AF30" s="50"/>
      <c r="AG30" s="50"/>
      <c r="AH30" s="50"/>
      <c r="AI30" s="50"/>
      <c r="AJ30" s="50"/>
      <c r="AK30" s="50"/>
      <c r="AL30" s="51"/>
      <c r="AM30" s="115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  <c r="BC30" s="41" t="str">
        <f t="shared" si="2"/>
        <v/>
      </c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 t="str">
        <f t="shared" si="3"/>
        <v/>
      </c>
    </row>
    <row r="31" spans="1:95" ht="15" customHeight="1">
      <c r="A31" s="40"/>
      <c r="B31" s="832" t="str">
        <f>IF(NOT(ISBLANK(D31)),MAX(B$9:B30)+1,"")</f>
        <v/>
      </c>
      <c r="C31" s="833"/>
      <c r="D31" s="107"/>
      <c r="E31" s="57"/>
      <c r="F31" s="57"/>
      <c r="G31" s="57"/>
      <c r="H31" s="57"/>
      <c r="I31" s="57"/>
      <c r="J31" s="57"/>
      <c r="K31" s="64"/>
      <c r="L31" s="106"/>
      <c r="M31" s="57"/>
      <c r="N31" s="57"/>
      <c r="O31" s="57"/>
      <c r="P31" s="57"/>
      <c r="Q31" s="57"/>
      <c r="R31" s="57"/>
      <c r="S31" s="58"/>
      <c r="T31" s="63"/>
      <c r="U31" s="57"/>
      <c r="V31" s="57"/>
      <c r="W31" s="64"/>
      <c r="X31" s="65" t="str">
        <f>IF(AND(NOT(ISBLANK(T31)),NOT(ISERROR(VLOOKUP(T31,'SQL Server フィールド型種類'!$B$2:$E$30,4,FALSE)&lt;&gt;0))),TEXT(VLOOKUP(T31,'SQL Server フィールド型種類'!$B$2:$E$30,4,FALSE),"##0"),"")</f>
        <v/>
      </c>
      <c r="Y31" s="64"/>
      <c r="Z31" s="65"/>
      <c r="AA31" s="58"/>
      <c r="AB31" s="57"/>
      <c r="AC31" s="49"/>
      <c r="AD31" s="49"/>
      <c r="AE31" s="64"/>
      <c r="AF31" s="50"/>
      <c r="AG31" s="50"/>
      <c r="AH31" s="50"/>
      <c r="AI31" s="50"/>
      <c r="AJ31" s="50"/>
      <c r="AK31" s="50"/>
      <c r="AL31" s="51"/>
      <c r="AM31" s="115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  <c r="BC31" s="41" t="str">
        <f t="shared" si="2"/>
        <v/>
      </c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 t="str">
        <f t="shared" si="3"/>
        <v/>
      </c>
    </row>
    <row r="32" spans="1:95" ht="15" customHeight="1">
      <c r="A32" s="40"/>
      <c r="B32" s="838" t="str">
        <f>IF(NOT(ISBLANK(D32)),MAX(B$9:B31)+1,"")</f>
        <v/>
      </c>
      <c r="C32" s="839"/>
      <c r="D32" s="126"/>
      <c r="E32" s="59"/>
      <c r="F32" s="59"/>
      <c r="G32" s="59"/>
      <c r="H32" s="59"/>
      <c r="I32" s="59"/>
      <c r="J32" s="59"/>
      <c r="K32" s="67"/>
      <c r="L32" s="127"/>
      <c r="M32" s="59"/>
      <c r="N32" s="59"/>
      <c r="O32" s="59"/>
      <c r="P32" s="59"/>
      <c r="Q32" s="59"/>
      <c r="R32" s="59"/>
      <c r="S32" s="60"/>
      <c r="T32" s="66"/>
      <c r="U32" s="59"/>
      <c r="V32" s="59"/>
      <c r="W32" s="67"/>
      <c r="X32" s="68" t="str">
        <f>IF(AND(NOT(ISBLANK(T32)),NOT(ISERROR(VLOOKUP(T32,'SQL Server フィールド型種類'!$B$2:$E$30,4,FALSE)&lt;&gt;0))),TEXT(VLOOKUP(T32,'SQL Server フィールド型種類'!$B$2:$E$30,4,FALSE),"##0"),"")</f>
        <v/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261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C32" s="41" t="str">
        <f t="shared" si="2"/>
        <v/>
      </c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 t="str">
        <f t="shared" si="3"/>
        <v/>
      </c>
    </row>
    <row r="33" spans="1:56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  <c r="BB33" s="41" t="s">
        <v>84</v>
      </c>
    </row>
    <row r="34" spans="1:56" ht="15" customHeight="1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8"/>
      <c r="BB34" s="41"/>
      <c r="BC34" s="41"/>
      <c r="BD34" s="41"/>
    </row>
    <row r="35" spans="1:56" ht="15" customHeight="1">
      <c r="A35" s="40"/>
      <c r="B35" s="886" t="s">
        <v>35</v>
      </c>
      <c r="C35" s="887"/>
      <c r="D35" s="888" t="s">
        <v>36</v>
      </c>
      <c r="E35" s="670"/>
      <c r="F35" s="670"/>
      <c r="G35" s="670"/>
      <c r="H35" s="670"/>
      <c r="I35" s="670"/>
      <c r="J35" s="670"/>
      <c r="K35" s="670"/>
      <c r="L35" s="670"/>
      <c r="M35" s="670"/>
      <c r="N35" s="889"/>
      <c r="O35" s="888" t="s">
        <v>37</v>
      </c>
      <c r="P35" s="670"/>
      <c r="Q35" s="670"/>
      <c r="R35" s="670"/>
      <c r="S35" s="670"/>
      <c r="T35" s="670"/>
      <c r="U35" s="889"/>
      <c r="V35" s="213" t="s">
        <v>38</v>
      </c>
      <c r="W35" s="888" t="s">
        <v>39</v>
      </c>
      <c r="X35" s="670"/>
      <c r="Y35" s="889"/>
      <c r="Z35" s="862" t="s">
        <v>40</v>
      </c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60"/>
      <c r="AR35" s="860"/>
      <c r="AS35" s="860"/>
      <c r="AT35" s="860"/>
      <c r="AU35" s="860"/>
      <c r="AV35" s="860"/>
      <c r="AW35" s="860"/>
      <c r="AX35" s="863"/>
      <c r="AY35" s="42"/>
      <c r="BB35" s="41"/>
      <c r="BC35" s="41"/>
      <c r="BD35" s="41"/>
    </row>
    <row r="36" spans="1:56" ht="15" customHeight="1">
      <c r="A36" s="40"/>
      <c r="B36" s="842">
        <f>IF(NOT(ISBLANK(D36)),1,"")</f>
        <v>1</v>
      </c>
      <c r="C36" s="843"/>
      <c r="D36" s="62" t="e">
        <f>"ui_"&amp;$AE$2</f>
        <v>#N/A</v>
      </c>
      <c r="E36" s="55"/>
      <c r="F36" s="55"/>
      <c r="G36" s="55"/>
      <c r="H36" s="55"/>
      <c r="I36" s="55"/>
      <c r="J36" s="55"/>
      <c r="K36" s="55"/>
      <c r="L36" s="55"/>
      <c r="M36" s="55"/>
      <c r="N36" s="61"/>
      <c r="O36" s="209" t="s">
        <v>301</v>
      </c>
      <c r="P36" s="55"/>
      <c r="Q36" s="55"/>
      <c r="R36" s="55"/>
      <c r="S36" s="55"/>
      <c r="T36" s="55"/>
      <c r="U36" s="61"/>
      <c r="V36" s="209" t="s">
        <v>264</v>
      </c>
      <c r="W36" s="112" t="s">
        <v>265</v>
      </c>
      <c r="X36" s="55"/>
      <c r="Y36" s="61"/>
      <c r="Z36" s="140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6"/>
      <c r="AY36" s="42"/>
      <c r="BB36" s="41" t="e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#N/A</v>
      </c>
      <c r="BC36" s="41"/>
      <c r="BD36" s="41"/>
    </row>
    <row r="37" spans="1:56" ht="15" customHeight="1">
      <c r="A37" s="40"/>
      <c r="B37" s="883">
        <f>IF(NOT(ISBLANK(D37)),MAX(B$36:B36)+1,"")</f>
        <v>2</v>
      </c>
      <c r="C37" s="884"/>
      <c r="D37" s="222" t="s">
        <v>8742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4"/>
      <c r="O37" s="106" t="s">
        <v>8736</v>
      </c>
      <c r="P37" s="57"/>
      <c r="Q37" s="57"/>
      <c r="R37" s="57"/>
      <c r="S37" s="57"/>
      <c r="T37" s="57"/>
      <c r="U37" s="64"/>
      <c r="V37" s="70"/>
      <c r="W37" s="106" t="s">
        <v>265</v>
      </c>
      <c r="X37" s="57"/>
      <c r="Y37" s="64"/>
      <c r="Z37" s="222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223"/>
      <c r="AO37" s="223"/>
      <c r="AP37" s="223"/>
      <c r="AQ37" s="223"/>
      <c r="AR37" s="223"/>
      <c r="AS37" s="223"/>
      <c r="AT37" s="223"/>
      <c r="AU37" s="223"/>
      <c r="AV37" s="223"/>
      <c r="AW37" s="223"/>
      <c r="AX37" s="225"/>
      <c r="AY37" s="42"/>
      <c r="BB37" s="41" t="e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#N/A</v>
      </c>
      <c r="BC37" s="41"/>
      <c r="BD37" s="41"/>
    </row>
    <row r="38" spans="1:56" ht="15" customHeight="1">
      <c r="A38" s="40"/>
      <c r="B38" s="890" t="str">
        <f>IF(NOT(ISBLANK(D38)),MAX(B$36:B37)+1,"")</f>
        <v/>
      </c>
      <c r="C38" s="891"/>
      <c r="D38" s="271"/>
      <c r="E38" s="143"/>
      <c r="F38" s="143"/>
      <c r="G38" s="143"/>
      <c r="H38" s="143"/>
      <c r="I38" s="143"/>
      <c r="J38" s="143"/>
      <c r="K38" s="143"/>
      <c r="L38" s="143"/>
      <c r="M38" s="143"/>
      <c r="N38" s="272"/>
      <c r="O38" s="263" t="s">
        <v>8737</v>
      </c>
      <c r="P38" s="223"/>
      <c r="Q38" s="223"/>
      <c r="R38" s="223"/>
      <c r="S38" s="223"/>
      <c r="T38" s="223"/>
      <c r="U38" s="224"/>
      <c r="V38" s="398"/>
      <c r="W38" s="263" t="s">
        <v>265</v>
      </c>
      <c r="X38" s="223"/>
      <c r="Y38" s="224"/>
      <c r="Z38" s="398"/>
      <c r="AA38" s="223"/>
      <c r="AB38" s="223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223"/>
      <c r="AO38" s="223"/>
      <c r="AP38" s="223"/>
      <c r="AQ38" s="223"/>
      <c r="AR38" s="57"/>
      <c r="AS38" s="57"/>
      <c r="AT38" s="57"/>
      <c r="AU38" s="57"/>
      <c r="AV38" s="57"/>
      <c r="AW38" s="57"/>
      <c r="AX38" s="58"/>
      <c r="AY38" s="45"/>
      <c r="BB38" s="41" t="e">
        <f t="shared" ref="BB38:BB50" si="4"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#N/A</v>
      </c>
      <c r="BC38" s="41"/>
      <c r="BD38" s="41"/>
    </row>
    <row r="39" spans="1:56" ht="15" customHeight="1">
      <c r="A39" s="40"/>
      <c r="B39" s="828" t="str">
        <f>IF(NOT(ISBLANK(D39)),MAX(B$36:B38)+1,"")</f>
        <v/>
      </c>
      <c r="C39" s="829"/>
      <c r="D39" s="70"/>
      <c r="E39" s="57"/>
      <c r="F39" s="57"/>
      <c r="G39" s="57"/>
      <c r="H39" s="57"/>
      <c r="I39" s="57"/>
      <c r="J39" s="57"/>
      <c r="K39" s="57"/>
      <c r="L39" s="57"/>
      <c r="M39" s="57"/>
      <c r="N39" s="64"/>
      <c r="O39" s="117"/>
      <c r="P39" s="57"/>
      <c r="Q39" s="57"/>
      <c r="R39" s="57"/>
      <c r="S39" s="57"/>
      <c r="T39" s="57"/>
      <c r="U39" s="64"/>
      <c r="V39" s="70"/>
      <c r="W39" s="65"/>
      <c r="X39" s="57"/>
      <c r="Y39" s="64"/>
      <c r="Z39" s="70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  <c r="BB39" s="41" t="str">
        <f t="shared" si="4"/>
        <v/>
      </c>
      <c r="BC39" s="41"/>
      <c r="BD39" s="41"/>
    </row>
    <row r="40" spans="1:56" ht="15" customHeight="1">
      <c r="A40" s="40"/>
      <c r="B40" s="828" t="str">
        <f>IF(NOT(ISBLANK(D40)),MAX(B$36:B39)+1,"")</f>
        <v/>
      </c>
      <c r="C40" s="829"/>
      <c r="D40" s="70"/>
      <c r="E40" s="57"/>
      <c r="F40" s="57"/>
      <c r="G40" s="57"/>
      <c r="H40" s="57"/>
      <c r="I40" s="57"/>
      <c r="J40" s="57"/>
      <c r="K40" s="57"/>
      <c r="L40" s="57"/>
      <c r="M40" s="57"/>
      <c r="N40" s="64"/>
      <c r="O40" s="106"/>
      <c r="P40" s="57"/>
      <c r="Q40" s="57"/>
      <c r="R40" s="57"/>
      <c r="S40" s="57"/>
      <c r="T40" s="57"/>
      <c r="U40" s="64"/>
      <c r="V40" s="70"/>
      <c r="W40" s="106"/>
      <c r="X40" s="57"/>
      <c r="Y40" s="64"/>
      <c r="Z40" s="70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  <c r="BB40" s="41" t="str">
        <f t="shared" si="4"/>
        <v/>
      </c>
      <c r="BC40" s="41"/>
      <c r="BD40" s="41"/>
    </row>
    <row r="41" spans="1:56" ht="15" customHeight="1">
      <c r="A41" s="40"/>
      <c r="B41" s="828" t="str">
        <f>IF(NOT(ISBLANK(D41)),MAX(B$36:B40)+1,"")</f>
        <v/>
      </c>
      <c r="C41" s="829"/>
      <c r="D41" s="70"/>
      <c r="E41" s="57"/>
      <c r="F41" s="57"/>
      <c r="G41" s="57"/>
      <c r="H41" s="57"/>
      <c r="I41" s="57"/>
      <c r="J41" s="57"/>
      <c r="K41" s="57"/>
      <c r="L41" s="57"/>
      <c r="M41" s="57"/>
      <c r="N41" s="64"/>
      <c r="O41" s="106"/>
      <c r="P41" s="57"/>
      <c r="Q41" s="57"/>
      <c r="R41" s="57"/>
      <c r="S41" s="57"/>
      <c r="T41" s="57"/>
      <c r="U41" s="64"/>
      <c r="V41" s="70"/>
      <c r="W41" s="106"/>
      <c r="X41" s="57"/>
      <c r="Y41" s="64"/>
      <c r="Z41" s="70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  <c r="BB41" s="41" t="str">
        <f t="shared" si="4"/>
        <v/>
      </c>
      <c r="BC41" s="41"/>
      <c r="BD41" s="41"/>
    </row>
    <row r="42" spans="1:56" ht="15" customHeight="1">
      <c r="A42" s="40"/>
      <c r="B42" s="828" t="str">
        <f>IF(NOT(ISBLANK(D42)),MAX(B$36:B41)+1,"")</f>
        <v/>
      </c>
      <c r="C42" s="829"/>
      <c r="D42" s="70"/>
      <c r="E42" s="57"/>
      <c r="F42" s="57"/>
      <c r="G42" s="57"/>
      <c r="H42" s="57"/>
      <c r="I42" s="57"/>
      <c r="J42" s="57"/>
      <c r="K42" s="57"/>
      <c r="L42" s="57"/>
      <c r="M42" s="57"/>
      <c r="N42" s="64"/>
      <c r="O42" s="106"/>
      <c r="P42" s="57"/>
      <c r="Q42" s="57"/>
      <c r="R42" s="57"/>
      <c r="S42" s="57"/>
      <c r="T42" s="57"/>
      <c r="U42" s="64"/>
      <c r="V42" s="70"/>
      <c r="W42" s="106"/>
      <c r="X42" s="57"/>
      <c r="Y42" s="64"/>
      <c r="Z42" s="70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  <c r="BB42" s="41" t="str">
        <f t="shared" si="4"/>
        <v/>
      </c>
      <c r="BC42" s="41"/>
      <c r="BD42" s="41"/>
    </row>
    <row r="43" spans="1:56" ht="15" customHeight="1">
      <c r="A43" s="40"/>
      <c r="B43" s="828" t="str">
        <f>IF(NOT(ISBLANK(D43)),MAX(B$36:B42)+1,"")</f>
        <v/>
      </c>
      <c r="C43" s="829"/>
      <c r="D43" s="117"/>
      <c r="E43" s="57"/>
      <c r="F43" s="57"/>
      <c r="G43" s="57"/>
      <c r="H43" s="57"/>
      <c r="I43" s="57"/>
      <c r="J43" s="57"/>
      <c r="K43" s="57"/>
      <c r="L43" s="57"/>
      <c r="M43" s="57"/>
      <c r="N43" s="64"/>
      <c r="O43" s="106"/>
      <c r="P43" s="57"/>
      <c r="Q43" s="57"/>
      <c r="R43" s="57"/>
      <c r="S43" s="57"/>
      <c r="T43" s="57"/>
      <c r="U43" s="64"/>
      <c r="V43" s="70"/>
      <c r="W43" s="117"/>
      <c r="X43" s="57"/>
      <c r="Y43" s="64"/>
      <c r="Z43" s="70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  <c r="BB43" s="41" t="str">
        <f t="shared" si="4"/>
        <v/>
      </c>
      <c r="BC43" s="41"/>
      <c r="BD43" s="41"/>
    </row>
    <row r="44" spans="1:56" ht="15" customHeight="1">
      <c r="A44" s="40"/>
      <c r="B44" s="828" t="str">
        <f>IF(NOT(ISBLANK(D44)),MAX(B$36:B43)+1,"")</f>
        <v/>
      </c>
      <c r="C44" s="829"/>
      <c r="D44" s="117"/>
      <c r="E44" s="57"/>
      <c r="F44" s="57"/>
      <c r="G44" s="57"/>
      <c r="H44" s="57"/>
      <c r="I44" s="57"/>
      <c r="J44" s="57"/>
      <c r="K44" s="57"/>
      <c r="L44" s="57"/>
      <c r="M44" s="57"/>
      <c r="N44" s="64"/>
      <c r="O44" s="106"/>
      <c r="P44" s="57"/>
      <c r="Q44" s="57"/>
      <c r="R44" s="57"/>
      <c r="S44" s="57"/>
      <c r="T44" s="57"/>
      <c r="U44" s="64"/>
      <c r="V44" s="70"/>
      <c r="W44" s="106"/>
      <c r="X44" s="57"/>
      <c r="Y44" s="64"/>
      <c r="Z44" s="70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  <c r="BB44" s="41" t="str">
        <f t="shared" si="4"/>
        <v/>
      </c>
      <c r="BC44" s="41"/>
      <c r="BD44" s="41"/>
    </row>
    <row r="45" spans="1:56" ht="15" customHeight="1">
      <c r="A45" s="40"/>
      <c r="B45" s="828" t="str">
        <f>IF(NOT(ISBLANK(D45)),MAX(B$36:B44)+1,"")</f>
        <v/>
      </c>
      <c r="C45" s="829"/>
      <c r="D45" s="70"/>
      <c r="E45" s="57"/>
      <c r="F45" s="57"/>
      <c r="G45" s="57"/>
      <c r="H45" s="57"/>
      <c r="I45" s="57"/>
      <c r="J45" s="57"/>
      <c r="K45" s="57"/>
      <c r="L45" s="57"/>
      <c r="M45" s="57"/>
      <c r="N45" s="64"/>
      <c r="O45" s="106"/>
      <c r="P45" s="57"/>
      <c r="Q45" s="57"/>
      <c r="R45" s="57"/>
      <c r="S45" s="57"/>
      <c r="T45" s="57"/>
      <c r="U45" s="64"/>
      <c r="V45" s="70"/>
      <c r="W45" s="65"/>
      <c r="X45" s="57"/>
      <c r="Y45" s="64"/>
      <c r="Z45" s="70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  <c r="BB45" s="41" t="str">
        <f t="shared" si="4"/>
        <v/>
      </c>
      <c r="BC45" s="41"/>
      <c r="BD45" s="41"/>
    </row>
    <row r="46" spans="1:56" ht="15" customHeight="1">
      <c r="A46" s="40"/>
      <c r="B46" s="828" t="str">
        <f>IF(NOT(ISBLANK(D46)),MAX(B$36:B45)+1,"")</f>
        <v/>
      </c>
      <c r="C46" s="829"/>
      <c r="D46" s="70"/>
      <c r="E46" s="57"/>
      <c r="F46" s="57"/>
      <c r="G46" s="57"/>
      <c r="H46" s="57"/>
      <c r="I46" s="57"/>
      <c r="J46" s="57"/>
      <c r="K46" s="57"/>
      <c r="L46" s="57"/>
      <c r="M46" s="57"/>
      <c r="N46" s="64"/>
      <c r="O46" s="106"/>
      <c r="P46" s="57"/>
      <c r="Q46" s="57"/>
      <c r="R46" s="57"/>
      <c r="S46" s="57"/>
      <c r="T46" s="57"/>
      <c r="U46" s="64"/>
      <c r="V46" s="70"/>
      <c r="W46" s="65"/>
      <c r="X46" s="57"/>
      <c r="Y46" s="64"/>
      <c r="Z46" s="70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  <c r="BB46" s="41" t="str">
        <f t="shared" si="4"/>
        <v/>
      </c>
      <c r="BC46" s="41"/>
      <c r="BD46" s="41"/>
    </row>
    <row r="47" spans="1:56" ht="15" customHeight="1">
      <c r="A47" s="40"/>
      <c r="B47" s="828" t="str">
        <f>IF(NOT(ISBLANK(D47)),MAX(B$36:B46)+1,"")</f>
        <v/>
      </c>
      <c r="C47" s="829"/>
      <c r="D47" s="70"/>
      <c r="E47" s="57"/>
      <c r="F47" s="57"/>
      <c r="G47" s="57"/>
      <c r="H47" s="57"/>
      <c r="I47" s="57"/>
      <c r="J47" s="57"/>
      <c r="K47" s="57"/>
      <c r="L47" s="57"/>
      <c r="M47" s="57"/>
      <c r="N47" s="64"/>
      <c r="O47" s="106"/>
      <c r="P47" s="57"/>
      <c r="Q47" s="57"/>
      <c r="R47" s="57"/>
      <c r="S47" s="57"/>
      <c r="T47" s="57"/>
      <c r="U47" s="64"/>
      <c r="V47" s="70"/>
      <c r="W47" s="65"/>
      <c r="X47" s="57"/>
      <c r="Y47" s="64"/>
      <c r="Z47" s="70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  <c r="BB47" s="41" t="str">
        <f t="shared" si="4"/>
        <v/>
      </c>
      <c r="BC47" s="41"/>
      <c r="BD47" s="41"/>
    </row>
    <row r="48" spans="1:56" ht="15" customHeight="1">
      <c r="A48" s="40"/>
      <c r="B48" s="828" t="str">
        <f>IF(NOT(ISBLANK(D48)),MAX(B$36:B47)+1,"")</f>
        <v/>
      </c>
      <c r="C48" s="829"/>
      <c r="D48" s="70"/>
      <c r="E48" s="57"/>
      <c r="F48" s="57"/>
      <c r="G48" s="57"/>
      <c r="H48" s="57"/>
      <c r="I48" s="57"/>
      <c r="J48" s="57"/>
      <c r="K48" s="57"/>
      <c r="L48" s="57"/>
      <c r="M48" s="57"/>
      <c r="N48" s="64"/>
      <c r="O48" s="106"/>
      <c r="P48" s="57"/>
      <c r="Q48" s="57"/>
      <c r="R48" s="57"/>
      <c r="S48" s="57"/>
      <c r="T48" s="57"/>
      <c r="U48" s="64"/>
      <c r="V48" s="70"/>
      <c r="W48" s="65"/>
      <c r="X48" s="57"/>
      <c r="Y48" s="64"/>
      <c r="Z48" s="70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  <c r="BB48" s="41" t="str">
        <f t="shared" si="4"/>
        <v/>
      </c>
      <c r="BC48" s="41"/>
      <c r="BD48" s="41"/>
    </row>
    <row r="49" spans="1:56" ht="15" customHeight="1">
      <c r="A49" s="40"/>
      <c r="B49" s="828" t="str">
        <f>IF(NOT(ISBLANK(D49)),MAX(B$36:B48)+1,"")</f>
        <v/>
      </c>
      <c r="C49" s="829"/>
      <c r="D49" s="70"/>
      <c r="E49" s="57"/>
      <c r="F49" s="57"/>
      <c r="G49" s="57"/>
      <c r="H49" s="57"/>
      <c r="I49" s="57"/>
      <c r="J49" s="57"/>
      <c r="K49" s="57"/>
      <c r="L49" s="57"/>
      <c r="M49" s="57"/>
      <c r="N49" s="64"/>
      <c r="O49" s="106"/>
      <c r="P49" s="57"/>
      <c r="Q49" s="57"/>
      <c r="R49" s="57"/>
      <c r="S49" s="57"/>
      <c r="T49" s="57"/>
      <c r="U49" s="64"/>
      <c r="V49" s="70"/>
      <c r="W49" s="65"/>
      <c r="X49" s="57"/>
      <c r="Y49" s="64"/>
      <c r="Z49" s="70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  <c r="BB49" s="41" t="str">
        <f t="shared" si="4"/>
        <v/>
      </c>
      <c r="BC49" s="41"/>
      <c r="BD49" s="41"/>
    </row>
    <row r="50" spans="1:56" ht="15" customHeight="1">
      <c r="A50" s="40"/>
      <c r="B50" s="830" t="str">
        <f>IF(NOT(ISBLANK(D50)),MAX(B$36:B49)+1,"")</f>
        <v/>
      </c>
      <c r="C50" s="831"/>
      <c r="D50" s="71"/>
      <c r="E50" s="59"/>
      <c r="F50" s="59"/>
      <c r="G50" s="59"/>
      <c r="H50" s="59"/>
      <c r="I50" s="59"/>
      <c r="J50" s="59"/>
      <c r="K50" s="59"/>
      <c r="L50" s="59"/>
      <c r="M50" s="59"/>
      <c r="N50" s="67"/>
      <c r="O50" s="127"/>
      <c r="P50" s="59"/>
      <c r="Q50" s="59"/>
      <c r="R50" s="59"/>
      <c r="S50" s="59"/>
      <c r="T50" s="59"/>
      <c r="U50" s="67"/>
      <c r="V50" s="71"/>
      <c r="W50" s="68"/>
      <c r="X50" s="59"/>
      <c r="Y50" s="67"/>
      <c r="Z50" s="71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60"/>
      <c r="AY50" s="45"/>
      <c r="BB50" s="41" t="str">
        <f t="shared" si="4"/>
        <v/>
      </c>
      <c r="BC50" s="41"/>
      <c r="BD50" s="41"/>
    </row>
    <row r="51" spans="1:56" ht="15" customHeight="1">
      <c r="A51" s="40"/>
      <c r="AY51" s="45"/>
      <c r="BB51" s="41"/>
      <c r="BC51" s="41"/>
      <c r="BD51" s="41"/>
    </row>
    <row r="52" spans="1:56" ht="15" customHeight="1">
      <c r="A52" s="40"/>
      <c r="B52" s="836" t="s">
        <v>35</v>
      </c>
      <c r="C52" s="837"/>
      <c r="D52" s="859" t="s">
        <v>298</v>
      </c>
      <c r="E52" s="860"/>
      <c r="F52" s="860"/>
      <c r="G52" s="860"/>
      <c r="H52" s="860"/>
      <c r="I52" s="860"/>
      <c r="J52" s="860"/>
      <c r="K52" s="860"/>
      <c r="L52" s="860"/>
      <c r="M52" s="860"/>
      <c r="N52" s="861"/>
      <c r="O52" s="859" t="s">
        <v>299</v>
      </c>
      <c r="P52" s="860"/>
      <c r="Q52" s="860"/>
      <c r="R52" s="860"/>
      <c r="S52" s="860"/>
      <c r="T52" s="860"/>
      <c r="U52" s="861"/>
      <c r="V52" s="862" t="s">
        <v>40</v>
      </c>
      <c r="W52" s="860"/>
      <c r="X52" s="860"/>
      <c r="Y52" s="860"/>
      <c r="Z52" s="860"/>
      <c r="AA52" s="860"/>
      <c r="AB52" s="860"/>
      <c r="AC52" s="860"/>
      <c r="AD52" s="860"/>
      <c r="AE52" s="860"/>
      <c r="AF52" s="860"/>
      <c r="AG52" s="860"/>
      <c r="AH52" s="860"/>
      <c r="AI52" s="860"/>
      <c r="AJ52" s="860"/>
      <c r="AK52" s="860"/>
      <c r="AL52" s="860"/>
      <c r="AM52" s="860"/>
      <c r="AN52" s="860"/>
      <c r="AO52" s="860"/>
      <c r="AP52" s="860"/>
      <c r="AQ52" s="860"/>
      <c r="AR52" s="860"/>
      <c r="AS52" s="860"/>
      <c r="AT52" s="860"/>
      <c r="AU52" s="860"/>
      <c r="AV52" s="860"/>
      <c r="AW52" s="860"/>
      <c r="AX52" s="863"/>
      <c r="AY52" s="42"/>
    </row>
    <row r="53" spans="1:56" ht="15" customHeight="1">
      <c r="A53" s="46"/>
      <c r="B53" s="834">
        <f>IF(NOT(ISBLANK(D53)),1,"")</f>
        <v>1</v>
      </c>
      <c r="C53" s="835"/>
      <c r="D53" s="221" t="s">
        <v>50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20"/>
      <c r="O53" s="118" t="s">
        <v>300</v>
      </c>
      <c r="P53" s="119"/>
      <c r="Q53" s="119"/>
      <c r="R53" s="119"/>
      <c r="S53" s="119"/>
      <c r="T53" s="119"/>
      <c r="U53" s="120"/>
      <c r="V53" s="140"/>
      <c r="W53" s="72"/>
      <c r="X53" s="72"/>
      <c r="Y53" s="72"/>
      <c r="Z53" s="72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6"/>
      <c r="AY53" s="45"/>
    </row>
    <row r="54" spans="1:56" ht="15" customHeight="1">
      <c r="A54" s="46"/>
      <c r="B54" s="828" t="str">
        <f>IF(NOT(ISBLANK(D54)),MAX(B$53:B53)+1,"")</f>
        <v/>
      </c>
      <c r="C54" s="829"/>
      <c r="D54" s="70"/>
      <c r="E54" s="57"/>
      <c r="F54" s="57"/>
      <c r="G54" s="57"/>
      <c r="H54" s="57"/>
      <c r="I54" s="57"/>
      <c r="J54" s="57"/>
      <c r="K54" s="57"/>
      <c r="L54" s="57"/>
      <c r="M54" s="57"/>
      <c r="N54" s="64"/>
      <c r="O54" s="70"/>
      <c r="P54" s="57"/>
      <c r="Q54" s="57"/>
      <c r="R54" s="57"/>
      <c r="S54" s="57"/>
      <c r="T54" s="57"/>
      <c r="U54" s="64"/>
      <c r="V54" s="70"/>
      <c r="W54" s="73"/>
      <c r="X54" s="73"/>
      <c r="Y54" s="73"/>
      <c r="Z54" s="73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</row>
    <row r="55" spans="1:56" ht="15" customHeight="1">
      <c r="A55" s="46"/>
      <c r="B55" s="828" t="str">
        <f>IF(NOT(ISBLANK(D55)),MAX(B$53:B54)+1,"")</f>
        <v/>
      </c>
      <c r="C55" s="829"/>
      <c r="D55" s="70"/>
      <c r="E55" s="57"/>
      <c r="F55" s="57"/>
      <c r="G55" s="57"/>
      <c r="H55" s="57"/>
      <c r="I55" s="57"/>
      <c r="J55" s="57"/>
      <c r="K55" s="57"/>
      <c r="L55" s="57"/>
      <c r="M55" s="57"/>
      <c r="N55" s="64"/>
      <c r="O55" s="70"/>
      <c r="P55" s="57"/>
      <c r="Q55" s="57"/>
      <c r="R55" s="57"/>
      <c r="S55" s="57"/>
      <c r="T55" s="57"/>
      <c r="U55" s="64"/>
      <c r="V55" s="70"/>
      <c r="W55" s="57"/>
      <c r="X55" s="57"/>
      <c r="Y55" s="57"/>
      <c r="Z55" s="73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</row>
    <row r="56" spans="1:56" ht="15" customHeight="1">
      <c r="A56" s="46"/>
      <c r="B56" s="828" t="str">
        <f>IF(NOT(ISBLANK(D56)),MAX(B$53:B55)+1,"")</f>
        <v/>
      </c>
      <c r="C56" s="829"/>
      <c r="D56" s="70"/>
      <c r="E56" s="57"/>
      <c r="F56" s="57"/>
      <c r="G56" s="57"/>
      <c r="H56" s="57"/>
      <c r="I56" s="57"/>
      <c r="J56" s="57"/>
      <c r="K56" s="57"/>
      <c r="L56" s="57"/>
      <c r="M56" s="57"/>
      <c r="N56" s="64"/>
      <c r="O56" s="70"/>
      <c r="P56" s="57"/>
      <c r="Q56" s="57"/>
      <c r="R56" s="57"/>
      <c r="S56" s="57"/>
      <c r="T56" s="57"/>
      <c r="U56" s="64"/>
      <c r="V56" s="70"/>
      <c r="W56" s="57"/>
      <c r="X56" s="57"/>
      <c r="Y56" s="57"/>
      <c r="Z56" s="73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</row>
    <row r="57" spans="1:56" ht="15" customHeight="1">
      <c r="A57" s="46"/>
      <c r="B57" s="828" t="str">
        <f>IF(NOT(ISBLANK(D57)),MAX(B$53:B56)+1,"")</f>
        <v/>
      </c>
      <c r="C57" s="829"/>
      <c r="D57" s="70"/>
      <c r="E57" s="57"/>
      <c r="F57" s="57"/>
      <c r="G57" s="57"/>
      <c r="H57" s="57"/>
      <c r="I57" s="57"/>
      <c r="J57" s="57"/>
      <c r="K57" s="57"/>
      <c r="L57" s="57"/>
      <c r="M57" s="57"/>
      <c r="N57" s="64"/>
      <c r="O57" s="70"/>
      <c r="P57" s="57"/>
      <c r="Q57" s="57"/>
      <c r="R57" s="57"/>
      <c r="S57" s="57"/>
      <c r="T57" s="57"/>
      <c r="U57" s="64"/>
      <c r="V57" s="70"/>
      <c r="W57" s="57"/>
      <c r="X57" s="57"/>
      <c r="Y57" s="57"/>
      <c r="Z57" s="73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</row>
    <row r="58" spans="1:56" ht="15" customHeight="1">
      <c r="A58" s="46"/>
      <c r="B58" s="828" t="str">
        <f>IF(NOT(ISBLANK(D58)),MAX(B$53:B57)+1,"")</f>
        <v/>
      </c>
      <c r="C58" s="829"/>
      <c r="D58" s="70"/>
      <c r="E58" s="57"/>
      <c r="F58" s="57"/>
      <c r="G58" s="57"/>
      <c r="H58" s="57"/>
      <c r="I58" s="57"/>
      <c r="J58" s="57"/>
      <c r="K58" s="57"/>
      <c r="L58" s="57"/>
      <c r="M58" s="57"/>
      <c r="N58" s="64"/>
      <c r="O58" s="70"/>
      <c r="P58" s="57"/>
      <c r="Q58" s="57"/>
      <c r="R58" s="57"/>
      <c r="S58" s="57"/>
      <c r="T58" s="57"/>
      <c r="U58" s="64"/>
      <c r="V58" s="70"/>
      <c r="W58" s="57"/>
      <c r="X58" s="57"/>
      <c r="Y58" s="57"/>
      <c r="Z58" s="73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</row>
    <row r="59" spans="1:56" ht="15" customHeight="1">
      <c r="A59" s="46"/>
      <c r="B59" s="828" t="str">
        <f>IF(NOT(ISBLANK(D59)),MAX(B$53:B58)+1,"")</f>
        <v/>
      </c>
      <c r="C59" s="829"/>
      <c r="D59" s="70"/>
      <c r="E59" s="57"/>
      <c r="F59" s="57"/>
      <c r="G59" s="57"/>
      <c r="H59" s="57"/>
      <c r="I59" s="57"/>
      <c r="J59" s="57"/>
      <c r="K59" s="57"/>
      <c r="L59" s="57"/>
      <c r="M59" s="57"/>
      <c r="N59" s="64"/>
      <c r="O59" s="70"/>
      <c r="P59" s="57"/>
      <c r="Q59" s="57"/>
      <c r="R59" s="57"/>
      <c r="S59" s="57"/>
      <c r="T59" s="57"/>
      <c r="U59" s="64"/>
      <c r="V59" s="70"/>
      <c r="W59" s="57"/>
      <c r="X59" s="57"/>
      <c r="Y59" s="57"/>
      <c r="Z59" s="73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</row>
    <row r="60" spans="1:56" ht="15" customHeight="1">
      <c r="A60" s="46"/>
      <c r="B60" s="828" t="str">
        <f>IF(NOT(ISBLANK(D60)),MAX(B$53:B59)+1,"")</f>
        <v/>
      </c>
      <c r="C60" s="829"/>
      <c r="D60" s="70"/>
      <c r="E60" s="57"/>
      <c r="F60" s="57"/>
      <c r="G60" s="57"/>
      <c r="H60" s="57"/>
      <c r="I60" s="57"/>
      <c r="J60" s="57"/>
      <c r="K60" s="57"/>
      <c r="L60" s="57"/>
      <c r="M60" s="57"/>
      <c r="N60" s="64"/>
      <c r="O60" s="70"/>
      <c r="P60" s="57"/>
      <c r="Q60" s="57"/>
      <c r="R60" s="57"/>
      <c r="S60" s="57"/>
      <c r="T60" s="57"/>
      <c r="U60" s="64"/>
      <c r="V60" s="70"/>
      <c r="W60" s="57"/>
      <c r="X60" s="57"/>
      <c r="Y60" s="57"/>
      <c r="Z60" s="73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</row>
    <row r="61" spans="1:56" ht="15" customHeight="1">
      <c r="A61" s="46"/>
      <c r="B61" s="828" t="str">
        <f>IF(NOT(ISBLANK(D61)),MAX(B$53:B60)+1,"")</f>
        <v/>
      </c>
      <c r="C61" s="829"/>
      <c r="D61" s="70"/>
      <c r="E61" s="57"/>
      <c r="F61" s="57"/>
      <c r="G61" s="57"/>
      <c r="H61" s="57"/>
      <c r="I61" s="57"/>
      <c r="J61" s="57"/>
      <c r="K61" s="57"/>
      <c r="L61" s="57"/>
      <c r="M61" s="57"/>
      <c r="N61" s="64"/>
      <c r="O61" s="70"/>
      <c r="P61" s="57"/>
      <c r="Q61" s="57"/>
      <c r="R61" s="57"/>
      <c r="S61" s="57"/>
      <c r="T61" s="57"/>
      <c r="U61" s="64"/>
      <c r="V61" s="70"/>
      <c r="W61" s="57"/>
      <c r="X61" s="57"/>
      <c r="Y61" s="57"/>
      <c r="Z61" s="73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</row>
    <row r="62" spans="1:56" ht="15" customHeight="1">
      <c r="A62" s="46"/>
      <c r="B62" s="828" t="str">
        <f>IF(NOT(ISBLANK(D62)),MAX(B$53:B61)+1,"")</f>
        <v/>
      </c>
      <c r="C62" s="829"/>
      <c r="D62" s="70"/>
      <c r="E62" s="57"/>
      <c r="F62" s="57"/>
      <c r="G62" s="57"/>
      <c r="H62" s="57"/>
      <c r="I62" s="57"/>
      <c r="J62" s="57"/>
      <c r="K62" s="57"/>
      <c r="L62" s="57"/>
      <c r="M62" s="57"/>
      <c r="N62" s="64"/>
      <c r="O62" s="70"/>
      <c r="P62" s="57"/>
      <c r="Q62" s="57"/>
      <c r="R62" s="57"/>
      <c r="S62" s="57"/>
      <c r="T62" s="57"/>
      <c r="U62" s="64"/>
      <c r="V62" s="70"/>
      <c r="W62" s="57"/>
      <c r="X62" s="57"/>
      <c r="Y62" s="57"/>
      <c r="Z62" s="73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</row>
    <row r="63" spans="1:56" ht="15" customHeight="1">
      <c r="A63" s="46"/>
      <c r="B63" s="830" t="str">
        <f>IF(NOT(ISBLANK(D63)),MAX(B$53:B62)+1,"")</f>
        <v/>
      </c>
      <c r="C63" s="831"/>
      <c r="D63" s="71"/>
      <c r="E63" s="59"/>
      <c r="F63" s="59"/>
      <c r="G63" s="59"/>
      <c r="H63" s="59"/>
      <c r="I63" s="59"/>
      <c r="J63" s="59"/>
      <c r="K63" s="59"/>
      <c r="L63" s="59"/>
      <c r="M63" s="59"/>
      <c r="N63" s="67"/>
      <c r="O63" s="71"/>
      <c r="P63" s="59"/>
      <c r="Q63" s="59"/>
      <c r="R63" s="59"/>
      <c r="S63" s="59"/>
      <c r="T63" s="59"/>
      <c r="U63" s="67"/>
      <c r="V63" s="71"/>
      <c r="W63" s="59"/>
      <c r="X63" s="59"/>
      <c r="Y63" s="59"/>
      <c r="Z63" s="74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</row>
    <row r="64" spans="1:56" ht="15" customHeight="1" thickBo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3"/>
    </row>
  </sheetData>
  <mergeCells count="92">
    <mergeCell ref="B59:C59"/>
    <mergeCell ref="B60:C60"/>
    <mergeCell ref="B61:C61"/>
    <mergeCell ref="B62:C62"/>
    <mergeCell ref="B63:C63"/>
    <mergeCell ref="B54:C54"/>
    <mergeCell ref="B55:C55"/>
    <mergeCell ref="B56:C56"/>
    <mergeCell ref="B57:C57"/>
    <mergeCell ref="B58:C58"/>
    <mergeCell ref="B52:C52"/>
    <mergeCell ref="D52:N52"/>
    <mergeCell ref="O52:U52"/>
    <mergeCell ref="V52:AX52"/>
    <mergeCell ref="B53:C53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5:C35"/>
    <mergeCell ref="D35:N35"/>
    <mergeCell ref="O35:U35"/>
    <mergeCell ref="W35:Y35"/>
    <mergeCell ref="Z35:AX35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B23:C23"/>
    <mergeCell ref="B15:C15"/>
    <mergeCell ref="B16:C16"/>
    <mergeCell ref="B17:C17"/>
    <mergeCell ref="B18:C18"/>
    <mergeCell ref="B19:C19"/>
    <mergeCell ref="B20:C20"/>
    <mergeCell ref="B22:C22"/>
    <mergeCell ref="B21:C21"/>
    <mergeCell ref="B32:C32"/>
    <mergeCell ref="B24:C24"/>
    <mergeCell ref="B25:C25"/>
    <mergeCell ref="B26:C26"/>
    <mergeCell ref="B27:C27"/>
    <mergeCell ref="B28:C28"/>
    <mergeCell ref="B29:C29"/>
    <mergeCell ref="B30:C30"/>
    <mergeCell ref="B31:C31"/>
  </mergeCells>
  <phoneticPr fontId="46"/>
  <dataValidations count="2">
    <dataValidation imeMode="disabled" allowBlank="1" showInputMessage="1" showErrorMessage="1" sqref="T9 T10:W32" xr:uid="{00000000-0002-0000-0B00-000000000000}"/>
    <dataValidation imeMode="hiragana" allowBlank="1" showInputMessage="1" showErrorMessage="1" sqref="D9:K32" xr:uid="{00000000-0002-0000-0B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CQ64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7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44579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8746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32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18" si="1">IF(NOT(ISERROR(VLOOKUP(L9,$D$53:$O$63,12,FALSE))),VLOOKUP(L9,$D$53:$O$63,12,FALSE),"")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8730</v>
      </c>
      <c r="E10" s="57"/>
      <c r="F10" s="57"/>
      <c r="G10" s="57"/>
      <c r="H10" s="57"/>
      <c r="I10" s="57"/>
      <c r="J10" s="57"/>
      <c r="K10" s="64"/>
      <c r="L10" s="106" t="s">
        <v>8736</v>
      </c>
      <c r="M10" s="57"/>
      <c r="N10" s="57"/>
      <c r="O10" s="57"/>
      <c r="P10" s="57"/>
      <c r="Q10" s="57"/>
      <c r="R10" s="57"/>
      <c r="S10" s="58"/>
      <c r="T10" s="63" t="s">
        <v>274</v>
      </c>
      <c r="U10" s="57"/>
      <c r="V10" s="57"/>
      <c r="W10" s="64"/>
      <c r="X10" s="65" t="str">
        <f>IF(AND(NOT(ISBLANK(T10)),NOT(ISERROR(VLOOKUP(T10,'SQL Server フィールド型種類'!$B$2:$E$30,4,FALSE)&lt;&gt;0))),TEXT(VLOOKUP(T10,'SQL Server フィールド型種類'!$B$2:$E$30,4,FALSE),"##0"),"")</f>
        <v>2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9902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inf_date smallint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8731</v>
      </c>
      <c r="E11" s="57"/>
      <c r="F11" s="57"/>
      <c r="G11" s="57"/>
      <c r="H11" s="57"/>
      <c r="I11" s="57"/>
      <c r="J11" s="57"/>
      <c r="K11" s="64"/>
      <c r="L11" s="106" t="s">
        <v>8737</v>
      </c>
      <c r="M11" s="57"/>
      <c r="N11" s="57"/>
      <c r="O11" s="57"/>
      <c r="P11" s="57"/>
      <c r="Q11" s="57"/>
      <c r="R11" s="57"/>
      <c r="S11" s="58"/>
      <c r="T11" s="107" t="s">
        <v>48</v>
      </c>
      <c r="U11" s="57"/>
      <c r="V11" s="57"/>
      <c r="W11" s="64"/>
      <c r="X11" s="114" t="s">
        <v>259</v>
      </c>
      <c r="Y11" s="64"/>
      <c r="Z11" s="65"/>
      <c r="AA11" s="58"/>
      <c r="AB11" s="115" t="s">
        <v>46</v>
      </c>
      <c r="AC11" s="49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car_model char(15)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9863</v>
      </c>
      <c r="E12" s="57"/>
      <c r="F12" s="57"/>
      <c r="G12" s="57"/>
      <c r="H12" s="57"/>
      <c r="I12" s="57"/>
      <c r="J12" s="57"/>
      <c r="K12" s="64"/>
      <c r="L12" s="106" t="s">
        <v>9865</v>
      </c>
      <c r="M12" s="57"/>
      <c r="N12" s="57"/>
      <c r="O12" s="57"/>
      <c r="P12" s="57"/>
      <c r="Q12" s="57"/>
      <c r="R12" s="57"/>
      <c r="S12" s="58"/>
      <c r="T12" s="107" t="s">
        <v>48</v>
      </c>
      <c r="U12" s="57"/>
      <c r="V12" s="57"/>
      <c r="W12" s="64"/>
      <c r="X12" s="114" t="s">
        <v>9726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memo1 char(20)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9864</v>
      </c>
      <c r="E13" s="57"/>
      <c r="F13" s="57"/>
      <c r="G13" s="57"/>
      <c r="H13" s="57"/>
      <c r="I13" s="57"/>
      <c r="J13" s="57"/>
      <c r="K13" s="64"/>
      <c r="L13" s="106" t="s">
        <v>9866</v>
      </c>
      <c r="M13" s="57"/>
      <c r="N13" s="57"/>
      <c r="O13" s="57"/>
      <c r="P13" s="57"/>
      <c r="Q13" s="57"/>
      <c r="R13" s="57"/>
      <c r="S13" s="58"/>
      <c r="T13" s="107" t="s">
        <v>48</v>
      </c>
      <c r="U13" s="57"/>
      <c r="V13" s="57"/>
      <c r="W13" s="64"/>
      <c r="X13" s="114" t="s">
        <v>9726</v>
      </c>
      <c r="Y13" s="64"/>
      <c r="Z13" s="65"/>
      <c r="AA13" s="58"/>
      <c r="AB13" s="57"/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memo2 char(20)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8732</v>
      </c>
      <c r="E14" s="57"/>
      <c r="F14" s="57"/>
      <c r="G14" s="57"/>
      <c r="H14" s="57"/>
      <c r="I14" s="57"/>
      <c r="J14" s="57"/>
      <c r="K14" s="64"/>
      <c r="L14" s="106" t="s">
        <v>8781</v>
      </c>
      <c r="M14" s="57"/>
      <c r="N14" s="57"/>
      <c r="O14" s="57"/>
      <c r="P14" s="57"/>
      <c r="Q14" s="57"/>
      <c r="R14" s="57"/>
      <c r="S14" s="58"/>
      <c r="T14" s="107" t="s">
        <v>309</v>
      </c>
      <c r="U14" s="57"/>
      <c r="V14" s="57"/>
      <c r="W14" s="64"/>
      <c r="X14" s="69" t="str">
        <f>IF(AND(NOT(ISBLANK(T14)),NOT(ISERROR(VLOOKUP(T14,'SQL Server フィールド型種類'!$B$2:$E$30,4,FALSE)&lt;&gt;0))),TEXT(VLOOKUP(T14,'SQL Server フィールド型種類'!$B$2:$E$30,4,FALSE),"##0"),"")</f>
        <v>4</v>
      </c>
      <c r="Y14" s="64"/>
      <c r="Z14" s="65"/>
      <c r="AA14" s="58"/>
      <c r="AB14" s="57"/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three_months int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8733</v>
      </c>
      <c r="E15" s="57"/>
      <c r="F15" s="57"/>
      <c r="G15" s="57"/>
      <c r="H15" s="57"/>
      <c r="I15" s="57"/>
      <c r="J15" s="57"/>
      <c r="K15" s="64"/>
      <c r="L15" s="106" t="s">
        <v>8738</v>
      </c>
      <c r="M15" s="57"/>
      <c r="N15" s="57"/>
      <c r="O15" s="57"/>
      <c r="P15" s="57"/>
      <c r="Q15" s="57"/>
      <c r="R15" s="57"/>
      <c r="S15" s="58"/>
      <c r="T15" s="107" t="s">
        <v>8740</v>
      </c>
      <c r="U15" s="57"/>
      <c r="V15" s="57"/>
      <c r="W15" s="64"/>
      <c r="X15" s="69" t="str">
        <f>IF(AND(NOT(ISBLANK(T15)),NOT(ISERROR(VLOOKUP(T15,'SQL Server フィールド型種類'!$B$2:$E$30,4,FALSE)&lt;&gt;0))),TEXT(VLOOKUP(T15,'SQL Server フィールド型種類'!$B$2:$E$30,4,FALSE),"##0"),"")</f>
        <v>4</v>
      </c>
      <c r="Y15" s="64"/>
      <c r="Z15" s="65"/>
      <c r="AA15" s="58"/>
      <c r="AB15" s="57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regular int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8734</v>
      </c>
      <c r="E16" s="57"/>
      <c r="F16" s="57"/>
      <c r="G16" s="57"/>
      <c r="H16" s="57"/>
      <c r="I16" s="57"/>
      <c r="J16" s="57"/>
      <c r="K16" s="64"/>
      <c r="L16" s="106" t="s">
        <v>8739</v>
      </c>
      <c r="M16" s="57"/>
      <c r="N16" s="57"/>
      <c r="O16" s="57"/>
      <c r="P16" s="57"/>
      <c r="Q16" s="57"/>
      <c r="R16" s="57"/>
      <c r="S16" s="58"/>
      <c r="T16" s="107" t="s">
        <v>8740</v>
      </c>
      <c r="U16" s="57"/>
      <c r="V16" s="57"/>
      <c r="W16" s="64"/>
      <c r="X16" s="65" t="str">
        <f>IF(AND(NOT(ISBLANK(T16)),NOT(ISERROR(VLOOKUP(T16,'SQL Server フィールド型種類'!$B$2:$E$30,4,FALSE)&lt;&gt;0))),TEXT(VLOOKUP(T16,'SQL Server フィールド型種類'!$B$2:$E$30,4,FALSE),"##0"),"")</f>
        <v>4</v>
      </c>
      <c r="Y16" s="64"/>
      <c r="Z16" s="65"/>
      <c r="AA16" s="58"/>
      <c r="AB16" s="57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unipres int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107" t="s">
        <v>9269</v>
      </c>
      <c r="E17" s="57"/>
      <c r="F17" s="57"/>
      <c r="G17" s="57"/>
      <c r="H17" s="57"/>
      <c r="I17" s="57"/>
      <c r="J17" s="57"/>
      <c r="K17" s="64"/>
      <c r="L17" s="106" t="s">
        <v>9270</v>
      </c>
      <c r="M17" s="57"/>
      <c r="N17" s="57"/>
      <c r="O17" s="57"/>
      <c r="P17" s="57"/>
      <c r="Q17" s="57"/>
      <c r="R17" s="57"/>
      <c r="S17" s="58"/>
      <c r="T17" s="107" t="s">
        <v>9271</v>
      </c>
      <c r="U17" s="57"/>
      <c r="V17" s="57"/>
      <c r="W17" s="64"/>
      <c r="X17" s="114" t="s">
        <v>9272</v>
      </c>
      <c r="Y17" s="64"/>
      <c r="Z17" s="65"/>
      <c r="AA17" s="58"/>
      <c r="AB17" s="57" t="s">
        <v>8770</v>
      </c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9275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>input_file char(255) NOT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>
        <f>IF(NOT(ISBLANK(D18)),MAX(B$9:B17)+1,"")</f>
        <v>10</v>
      </c>
      <c r="C18" s="833"/>
      <c r="D18" s="107" t="s">
        <v>9273</v>
      </c>
      <c r="E18" s="57"/>
      <c r="F18" s="57"/>
      <c r="G18" s="57"/>
      <c r="H18" s="57"/>
      <c r="I18" s="57"/>
      <c r="J18" s="57"/>
      <c r="K18" s="64"/>
      <c r="L18" s="106" t="s">
        <v>9274</v>
      </c>
      <c r="M18" s="57"/>
      <c r="N18" s="57"/>
      <c r="O18" s="57"/>
      <c r="P18" s="57"/>
      <c r="Q18" s="57"/>
      <c r="R18" s="57"/>
      <c r="S18" s="58"/>
      <c r="T18" s="107" t="s">
        <v>274</v>
      </c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>2</v>
      </c>
      <c r="Y18" s="64"/>
      <c r="Z18" s="65"/>
      <c r="AA18" s="58"/>
      <c r="AB18" s="57" t="s">
        <v>8770</v>
      </c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9273</v>
      </c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8"/>
      <c r="AY18" s="45"/>
      <c r="BC18" s="41" t="str">
        <f>IF(L18&lt;&gt;"",L18&amp;" "&amp;IF(T18="char",T18&amp;"("&amp;X18&amp;")",T18)&amp;" "&amp;IF(AB18="×","NOT NULL","NULL")&amp;IF(Z18="YES"," IDENTITY(1, 1) ","")&amp;IF(BX18&lt;&gt;""," DEFAULT "&amp;BX18,"")&amp;IF(L19&lt;&gt;"",",",""),"")</f>
        <v>nendo smallint NOT NULL,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>
        <f>IF(NOT(ISBLANK(D19)),MAX(B$9:B18)+1,"")</f>
        <v>11</v>
      </c>
      <c r="C19" s="833"/>
      <c r="D19" s="107" t="s">
        <v>9277</v>
      </c>
      <c r="E19" s="57"/>
      <c r="F19" s="57"/>
      <c r="G19" s="57"/>
      <c r="H19" s="57"/>
      <c r="I19" s="57"/>
      <c r="J19" s="57"/>
      <c r="K19" s="64"/>
      <c r="L19" s="106" t="s">
        <v>9278</v>
      </c>
      <c r="M19" s="57"/>
      <c r="N19" s="57"/>
      <c r="O19" s="57"/>
      <c r="P19" s="57"/>
      <c r="Q19" s="57"/>
      <c r="R19" s="57"/>
      <c r="S19" s="58"/>
      <c r="T19" s="63" t="s">
        <v>87</v>
      </c>
      <c r="U19" s="57"/>
      <c r="V19" s="57"/>
      <c r="W19" s="64"/>
      <c r="X19" s="69" t="str">
        <f>IF(AND(NOT(ISBLANK(T19)),NOT(ISERROR(VLOOKUP(T19,'SQL Server フィールド型種類'!$B$2:$E$30,4,FALSE)&lt;&gt;0))),TEXT(VLOOKUP(T19,'SQL Server フィールド型種類'!$B$2:$E$30,4,FALSE),"##0"),"")</f>
        <v>8</v>
      </c>
      <c r="Y19" s="64"/>
      <c r="Z19" s="65"/>
      <c r="AA19" s="58"/>
      <c r="AB19" s="57" t="s">
        <v>8770</v>
      </c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115" t="s">
        <v>9276</v>
      </c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>file_update datetime NOT NULL,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>IF(NOT(ISERROR(VLOOKUP(L19,$D$29:$O$32,12,FALSE))),VLOOKUP(L19,$D$29:$O$32,12,FALSE),"")</f>
        <v/>
      </c>
    </row>
    <row r="20" spans="1:95" ht="15" customHeight="1">
      <c r="A20" s="40"/>
      <c r="B20" s="832">
        <f>IF(NOT(ISBLANK(D20)),MAX(B$9:B19)+1,"")</f>
        <v>12</v>
      </c>
      <c r="C20" s="833"/>
      <c r="D20" s="107" t="s">
        <v>9280</v>
      </c>
      <c r="E20" s="57"/>
      <c r="F20" s="57"/>
      <c r="G20" s="57"/>
      <c r="H20" s="57"/>
      <c r="I20" s="57"/>
      <c r="J20" s="57"/>
      <c r="K20" s="64"/>
      <c r="L20" s="106" t="s">
        <v>9282</v>
      </c>
      <c r="M20" s="57"/>
      <c r="N20" s="57"/>
      <c r="O20" s="57"/>
      <c r="P20" s="57"/>
      <c r="Q20" s="57"/>
      <c r="R20" s="57"/>
      <c r="S20" s="58"/>
      <c r="T20" s="107" t="s">
        <v>274</v>
      </c>
      <c r="U20" s="57"/>
      <c r="V20" s="57"/>
      <c r="W20" s="64"/>
      <c r="X20" s="69" t="str">
        <f>IF(AND(NOT(ISBLANK(T20)),NOT(ISERROR(VLOOKUP(T20,'SQL Server フィールド型種類'!$B$2:$E$30,4,FALSE)&lt;&gt;0))),TEXT(VLOOKUP(T20,'SQL Server フィールド型種類'!$B$2:$E$30,4,FALSE),"##0"),"")</f>
        <v>2</v>
      </c>
      <c r="Y20" s="64"/>
      <c r="Z20" s="65"/>
      <c r="AA20" s="58"/>
      <c r="AB20" s="57" t="s">
        <v>277</v>
      </c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115" t="s">
        <v>9281</v>
      </c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8"/>
      <c r="AY20" s="45"/>
      <c r="BC20" s="41" t="str">
        <f t="shared" si="0"/>
        <v>data_update smallint NOT NULL,</v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ref="BX20:BX32" si="2">IF(NOT(ISERROR(VLOOKUP(L20,$D$53:$O$63,12,FALSE))),VLOOKUP(L20,$D$53:$O$63,12,FALSE),"")</f>
        <v/>
      </c>
    </row>
    <row r="21" spans="1:95" ht="15" customHeight="1">
      <c r="A21" s="40"/>
      <c r="B21" s="832">
        <f>IF(NOT(ISBLANK(D21)),MAX(B$9:B20)+1,"")</f>
        <v>13</v>
      </c>
      <c r="C21" s="833"/>
      <c r="D21" s="107" t="s">
        <v>276</v>
      </c>
      <c r="E21" s="57"/>
      <c r="F21" s="57"/>
      <c r="G21" s="57"/>
      <c r="H21" s="57"/>
      <c r="I21" s="57"/>
      <c r="J21" s="57"/>
      <c r="K21" s="64"/>
      <c r="L21" s="106" t="s">
        <v>50</v>
      </c>
      <c r="M21" s="57"/>
      <c r="N21" s="57"/>
      <c r="O21" s="57"/>
      <c r="P21" s="57"/>
      <c r="Q21" s="57"/>
      <c r="R21" s="57"/>
      <c r="S21" s="58"/>
      <c r="T21" s="63" t="s">
        <v>87</v>
      </c>
      <c r="U21" s="57"/>
      <c r="V21" s="57"/>
      <c r="W21" s="64"/>
      <c r="X21" s="65" t="str">
        <f>IF(AND(NOT(ISBLANK(T21)),NOT(ISERROR(VLOOKUP(T21,'SQL Server フィールド型種類'!$B$2:$E$30,4,FALSE)&lt;&gt;0))),TEXT(VLOOKUP(T21,'SQL Server フィールド型種類'!$B$2:$E$30,4,FALSE),"##0"),"")</f>
        <v>8</v>
      </c>
      <c r="Y21" s="64"/>
      <c r="Z21" s="65"/>
      <c r="AA21" s="58"/>
      <c r="AB21" s="57" t="s">
        <v>8770</v>
      </c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115" t="s">
        <v>278</v>
      </c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8"/>
      <c r="AY21" s="45"/>
      <c r="BC21" s="41" t="str">
        <f t="shared" si="0"/>
        <v>created_date datetime NOT NULL DEFAULT getdate(),</v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2"/>
        <v>getdate()</v>
      </c>
      <c r="CQ21" s="152" t="s">
        <v>84</v>
      </c>
    </row>
    <row r="22" spans="1:95" ht="15" customHeight="1">
      <c r="A22" s="40"/>
      <c r="B22" s="832">
        <f>IF(NOT(ISBLANK(D22)),MAX(B$9:B21)+1,"")</f>
        <v>14</v>
      </c>
      <c r="C22" s="833"/>
      <c r="D22" s="107" t="s">
        <v>279</v>
      </c>
      <c r="E22" s="57"/>
      <c r="F22" s="57"/>
      <c r="G22" s="57"/>
      <c r="H22" s="57"/>
      <c r="I22" s="57"/>
      <c r="J22" s="57"/>
      <c r="K22" s="64"/>
      <c r="L22" s="106" t="s">
        <v>51</v>
      </c>
      <c r="M22" s="57"/>
      <c r="N22" s="57"/>
      <c r="O22" s="57"/>
      <c r="P22" s="57"/>
      <c r="Q22" s="57"/>
      <c r="R22" s="57"/>
      <c r="S22" s="58"/>
      <c r="T22" s="63" t="s">
        <v>89</v>
      </c>
      <c r="U22" s="57"/>
      <c r="V22" s="57"/>
      <c r="W22" s="64"/>
      <c r="X22" s="69" t="str">
        <f>IF(AND(NOT(ISBLANK(T22)),NOT(ISERROR(VLOOKUP(T22,'SQL Server フィールド型種類'!$B$2:$E$30,4,FALSE)&lt;&gt;0))),TEXT(VLOOKUP(T22,'SQL Server フィールド型種類'!$B$2:$E$30,4,FALSE),"##0"),"")</f>
        <v>2</v>
      </c>
      <c r="Y22" s="64"/>
      <c r="Z22" s="65"/>
      <c r="AA22" s="58"/>
      <c r="AB22" s="57" t="s">
        <v>8770</v>
      </c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115" t="s">
        <v>280</v>
      </c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8"/>
      <c r="AY22" s="45"/>
      <c r="BC22" s="41" t="str">
        <f t="shared" si="0"/>
        <v>created_tantou_id smallint NOT NULL</v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2"/>
        <v/>
      </c>
      <c r="CQ22" s="152" t="s">
        <v>84</v>
      </c>
    </row>
    <row r="23" spans="1:95" ht="15" customHeight="1">
      <c r="A23" s="40"/>
      <c r="B23" s="832" t="str">
        <f>IF(NOT(ISBLANK(D23)),MAX(B$9:B22)+1,"")</f>
        <v/>
      </c>
      <c r="C23" s="833"/>
      <c r="D23" s="63"/>
      <c r="E23" s="57"/>
      <c r="F23" s="57"/>
      <c r="G23" s="57"/>
      <c r="H23" s="57"/>
      <c r="I23" s="57"/>
      <c r="J23" s="57"/>
      <c r="K23" s="64"/>
      <c r="L23" s="65"/>
      <c r="M23" s="57"/>
      <c r="N23" s="57"/>
      <c r="O23" s="57"/>
      <c r="P23" s="57"/>
      <c r="Q23" s="57"/>
      <c r="R23" s="57"/>
      <c r="S23" s="58"/>
      <c r="T23" s="63"/>
      <c r="U23" s="57"/>
      <c r="V23" s="57"/>
      <c r="W23" s="64"/>
      <c r="X23" s="69" t="str">
        <f>IF(AND(NOT(ISBLANK(T23)),NOT(ISERROR(VLOOKUP(T23,'SQL Server フィールド型種類'!$B$2:$E$30,4,FALSE)&lt;&gt;0))),TEXT(VLOOKUP(T23,'SQL Server フィールド型種類'!$B$2:$E$30,4,FALSE),"##0"),"")</f>
        <v/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115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8"/>
      <c r="AY23" s="45"/>
      <c r="BC23" s="41" t="str">
        <f t="shared" si="0"/>
        <v/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2"/>
        <v/>
      </c>
    </row>
    <row r="24" spans="1:95" ht="15" customHeight="1">
      <c r="A24" s="40"/>
      <c r="B24" s="832" t="str">
        <f>IF(NOT(ISBLANK(D24)),MAX(B$9:B23)+1,"")</f>
        <v/>
      </c>
      <c r="C24" s="833"/>
      <c r="D24" s="107"/>
      <c r="E24" s="57"/>
      <c r="F24" s="57"/>
      <c r="G24" s="57"/>
      <c r="H24" s="57"/>
      <c r="I24" s="57"/>
      <c r="J24" s="57"/>
      <c r="K24" s="64"/>
      <c r="L24" s="106"/>
      <c r="M24" s="57"/>
      <c r="N24" s="57"/>
      <c r="O24" s="57"/>
      <c r="P24" s="57"/>
      <c r="Q24" s="57"/>
      <c r="R24" s="57"/>
      <c r="S24" s="58"/>
      <c r="T24" s="63"/>
      <c r="U24" s="57"/>
      <c r="V24" s="57"/>
      <c r="W24" s="64"/>
      <c r="X24" s="69" t="str">
        <f>IF(AND(NOT(ISBLANK(T24)),NOT(ISERROR(VLOOKUP(T24,'SQL Server フィールド型種類'!$B$2:$E$30,4,FALSE)&lt;&gt;0))),TEXT(VLOOKUP(T24,'SQL Server フィールド型種類'!$B$2:$E$30,4,FALSE),"##0"),"")</f>
        <v/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8"/>
      <c r="AY24" s="45"/>
      <c r="BC24" s="41" t="str">
        <f t="shared" si="0"/>
        <v/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2"/>
        <v/>
      </c>
    </row>
    <row r="25" spans="1:95" ht="15" customHeight="1">
      <c r="A25" s="40"/>
      <c r="B25" s="832" t="str">
        <f>IF(NOT(ISBLANK(D25)),MAX(B$9:B24)+1,"")</f>
        <v/>
      </c>
      <c r="C25" s="833"/>
      <c r="D25" s="107"/>
      <c r="E25" s="57"/>
      <c r="F25" s="57"/>
      <c r="G25" s="57"/>
      <c r="H25" s="57"/>
      <c r="I25" s="57"/>
      <c r="J25" s="57"/>
      <c r="K25" s="64"/>
      <c r="L25" s="106"/>
      <c r="M25" s="57"/>
      <c r="N25" s="57"/>
      <c r="O25" s="57"/>
      <c r="P25" s="57"/>
      <c r="Q25" s="57"/>
      <c r="R25" s="57"/>
      <c r="S25" s="58"/>
      <c r="T25" s="63"/>
      <c r="U25" s="57"/>
      <c r="V25" s="57"/>
      <c r="W25" s="64"/>
      <c r="X25" s="65" t="str">
        <f>IF(AND(NOT(ISBLANK(T25)),NOT(ISERROR(VLOOKUP(T25,'SQL Server フィールド型種類'!$B$2:$E$30,4,FALSE)&lt;&gt;0))),TEXT(VLOOKUP(T25,'SQL Server フィールド型種類'!$B$2:$E$30,4,FALSE),"##0"),"")</f>
        <v/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115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C25" s="41" t="str">
        <f t="shared" si="0"/>
        <v/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2"/>
        <v/>
      </c>
    </row>
    <row r="26" spans="1:95" ht="15" customHeight="1">
      <c r="A26" s="40"/>
      <c r="B26" s="832" t="str">
        <f>IF(NOT(ISBLANK(D26)),MAX(B$9:B25)+1,"")</f>
        <v/>
      </c>
      <c r="C26" s="833"/>
      <c r="D26" s="107"/>
      <c r="E26" s="57"/>
      <c r="F26" s="57"/>
      <c r="G26" s="57"/>
      <c r="H26" s="57"/>
      <c r="I26" s="57"/>
      <c r="J26" s="57"/>
      <c r="K26" s="64"/>
      <c r="L26" s="106"/>
      <c r="M26" s="57"/>
      <c r="N26" s="57"/>
      <c r="O26" s="57"/>
      <c r="P26" s="57"/>
      <c r="Q26" s="57"/>
      <c r="R26" s="57"/>
      <c r="S26" s="58"/>
      <c r="T26" s="63"/>
      <c r="U26" s="57"/>
      <c r="V26" s="57"/>
      <c r="W26" s="64"/>
      <c r="X26" s="65" t="str">
        <f>IF(AND(NOT(ISBLANK(T26)),NOT(ISERROR(VLOOKUP(T26,'SQL Server フィールド型種類'!$B$2:$E$30,4,FALSE)&lt;&gt;0))),TEXT(VLOOKUP(T26,'SQL Server フィールド型種類'!$B$2:$E$30,4,FALSE),"##0"),"")</f>
        <v/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C26" s="41" t="str">
        <f t="shared" si="0"/>
        <v/>
      </c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 t="str">
        <f t="shared" si="2"/>
        <v/>
      </c>
    </row>
    <row r="27" spans="1:95" ht="15" customHeight="1">
      <c r="A27" s="40"/>
      <c r="B27" s="832" t="str">
        <f>IF(NOT(ISBLANK(D27)),MAX(B$9:B26)+1,"")</f>
        <v/>
      </c>
      <c r="C27" s="833"/>
      <c r="D27" s="107"/>
      <c r="E27" s="57"/>
      <c r="F27" s="57"/>
      <c r="G27" s="57"/>
      <c r="H27" s="57"/>
      <c r="I27" s="57"/>
      <c r="J27" s="57"/>
      <c r="K27" s="64"/>
      <c r="L27" s="106"/>
      <c r="M27" s="57"/>
      <c r="N27" s="57"/>
      <c r="O27" s="57"/>
      <c r="P27" s="57"/>
      <c r="Q27" s="57"/>
      <c r="R27" s="57"/>
      <c r="S27" s="58"/>
      <c r="T27" s="63"/>
      <c r="U27" s="57"/>
      <c r="V27" s="57"/>
      <c r="W27" s="64"/>
      <c r="X27" s="65" t="str">
        <f>IF(AND(NOT(ISBLANK(T27)),NOT(ISERROR(VLOOKUP(T27,'SQL Server フィールド型種類'!$B$2:$E$30,4,FALSE)&lt;&gt;0))),TEXT(VLOOKUP(T27,'SQL Server フィールド型種類'!$B$2:$E$30,4,FALSE),"##0"),"")</f>
        <v/>
      </c>
      <c r="Y27" s="64"/>
      <c r="Z27" s="65"/>
      <c r="AA27" s="58"/>
      <c r="AB27" s="57"/>
      <c r="AC27" s="49"/>
      <c r="AD27" s="49"/>
      <c r="AE27" s="64"/>
      <c r="AF27" s="50"/>
      <c r="AG27" s="50"/>
      <c r="AH27" s="50"/>
      <c r="AI27" s="50"/>
      <c r="AJ27" s="50"/>
      <c r="AK27" s="50"/>
      <c r="AL27" s="51"/>
      <c r="AM27" s="115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C27" s="41" t="str">
        <f t="shared" si="0"/>
        <v/>
      </c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 t="str">
        <f t="shared" si="2"/>
        <v/>
      </c>
    </row>
    <row r="28" spans="1:95" ht="15" customHeight="1">
      <c r="A28" s="40"/>
      <c r="B28" s="832" t="str">
        <f>IF(NOT(ISBLANK(D28)),MAX(B$9:B27)+1,"")</f>
        <v/>
      </c>
      <c r="C28" s="833"/>
      <c r="D28" s="107"/>
      <c r="E28" s="57"/>
      <c r="F28" s="57"/>
      <c r="G28" s="57"/>
      <c r="H28" s="57"/>
      <c r="I28" s="57"/>
      <c r="J28" s="57"/>
      <c r="K28" s="64"/>
      <c r="L28" s="106"/>
      <c r="M28" s="57"/>
      <c r="N28" s="57"/>
      <c r="O28" s="57"/>
      <c r="P28" s="57"/>
      <c r="Q28" s="57"/>
      <c r="R28" s="57"/>
      <c r="S28" s="58"/>
      <c r="T28" s="63"/>
      <c r="U28" s="57"/>
      <c r="V28" s="57"/>
      <c r="W28" s="64"/>
      <c r="X28" s="65" t="str">
        <f>IF(AND(NOT(ISBLANK(T28)),NOT(ISERROR(VLOOKUP(T28,'SQL Server フィールド型種類'!$B$2:$E$30,4,FALSE)&lt;&gt;0))),TEXT(VLOOKUP(T28,'SQL Server フィールド型種類'!$B$2:$E$30,4,FALSE),"##0"),"")</f>
        <v/>
      </c>
      <c r="Y28" s="64"/>
      <c r="Z28" s="65"/>
      <c r="AA28" s="58"/>
      <c r="AB28" s="57"/>
      <c r="AC28" s="49"/>
      <c r="AD28" s="49"/>
      <c r="AE28" s="64"/>
      <c r="AF28" s="50"/>
      <c r="AG28" s="50"/>
      <c r="AH28" s="50"/>
      <c r="AI28" s="50"/>
      <c r="AJ28" s="50"/>
      <c r="AK28" s="50"/>
      <c r="AL28" s="51"/>
      <c r="AM28" s="115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8"/>
      <c r="AY28" s="45"/>
      <c r="BC28" s="41" t="str">
        <f t="shared" si="0"/>
        <v/>
      </c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 t="str">
        <f t="shared" si="2"/>
        <v/>
      </c>
    </row>
    <row r="29" spans="1:95" ht="15" customHeight="1">
      <c r="A29" s="40"/>
      <c r="B29" s="832" t="str">
        <f>IF(NOT(ISBLANK(D29)),MAX(B$9:B28)+1,"")</f>
        <v/>
      </c>
      <c r="C29" s="833"/>
      <c r="D29" s="107"/>
      <c r="E29" s="57"/>
      <c r="F29" s="57"/>
      <c r="G29" s="57"/>
      <c r="H29" s="57"/>
      <c r="I29" s="57"/>
      <c r="J29" s="57"/>
      <c r="K29" s="64"/>
      <c r="L29" s="106"/>
      <c r="M29" s="57"/>
      <c r="N29" s="57"/>
      <c r="O29" s="57"/>
      <c r="P29" s="57"/>
      <c r="Q29" s="57"/>
      <c r="R29" s="57"/>
      <c r="S29" s="58"/>
      <c r="T29" s="63"/>
      <c r="U29" s="57"/>
      <c r="V29" s="57"/>
      <c r="W29" s="64"/>
      <c r="X29" s="65" t="str">
        <f>IF(AND(NOT(ISBLANK(T29)),NOT(ISERROR(VLOOKUP(T29,'SQL Server フィールド型種類'!$B$2:$E$30,4,FALSE)&lt;&gt;0))),TEXT(VLOOKUP(T29,'SQL Server フィールド型種類'!$B$2:$E$30,4,FALSE),"##0"),"")</f>
        <v/>
      </c>
      <c r="Y29" s="64"/>
      <c r="Z29" s="65"/>
      <c r="AA29" s="58"/>
      <c r="AB29" s="57"/>
      <c r="AC29" s="49"/>
      <c r="AD29" s="49"/>
      <c r="AE29" s="64"/>
      <c r="AF29" s="50"/>
      <c r="AG29" s="50"/>
      <c r="AH29" s="50"/>
      <c r="AI29" s="50"/>
      <c r="AJ29" s="50"/>
      <c r="AK29" s="50"/>
      <c r="AL29" s="51"/>
      <c r="AM29" s="115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8"/>
      <c r="AY29" s="45"/>
      <c r="BC29" s="41" t="str">
        <f t="shared" si="0"/>
        <v/>
      </c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 t="str">
        <f t="shared" si="2"/>
        <v/>
      </c>
    </row>
    <row r="30" spans="1:95" ht="15" customHeight="1">
      <c r="A30" s="40"/>
      <c r="B30" s="832" t="str">
        <f>IF(NOT(ISBLANK(D30)),MAX(B$9:B29)+1,"")</f>
        <v/>
      </c>
      <c r="C30" s="833"/>
      <c r="D30" s="107"/>
      <c r="E30" s="57"/>
      <c r="F30" s="57"/>
      <c r="G30" s="57"/>
      <c r="H30" s="57"/>
      <c r="I30" s="57"/>
      <c r="J30" s="57"/>
      <c r="K30" s="64"/>
      <c r="L30" s="106"/>
      <c r="M30" s="57"/>
      <c r="N30" s="57"/>
      <c r="O30" s="57"/>
      <c r="P30" s="57"/>
      <c r="Q30" s="57"/>
      <c r="R30" s="57"/>
      <c r="S30" s="58"/>
      <c r="T30" s="63"/>
      <c r="U30" s="57"/>
      <c r="V30" s="57"/>
      <c r="W30" s="64"/>
      <c r="X30" s="65" t="str">
        <f>IF(AND(NOT(ISBLANK(T30)),NOT(ISERROR(VLOOKUP(T30,'SQL Server フィールド型種類'!$B$2:$E$30,4,FALSE)&lt;&gt;0))),TEXT(VLOOKUP(T30,'SQL Server フィールド型種類'!$B$2:$E$30,4,FALSE),"##0"),"")</f>
        <v/>
      </c>
      <c r="Y30" s="64"/>
      <c r="Z30" s="65"/>
      <c r="AA30" s="58"/>
      <c r="AB30" s="57"/>
      <c r="AC30" s="49"/>
      <c r="AD30" s="49"/>
      <c r="AE30" s="64"/>
      <c r="AF30" s="50"/>
      <c r="AG30" s="50"/>
      <c r="AH30" s="50"/>
      <c r="AI30" s="50"/>
      <c r="AJ30" s="50"/>
      <c r="AK30" s="50"/>
      <c r="AL30" s="51"/>
      <c r="AM30" s="115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  <c r="BC30" s="41" t="str">
        <f t="shared" si="0"/>
        <v/>
      </c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 t="str">
        <f t="shared" si="2"/>
        <v/>
      </c>
    </row>
    <row r="31" spans="1:95" ht="15" customHeight="1">
      <c r="A31" s="40"/>
      <c r="B31" s="832" t="str">
        <f>IF(NOT(ISBLANK(D31)),MAX(B$9:B30)+1,"")</f>
        <v/>
      </c>
      <c r="C31" s="833"/>
      <c r="D31" s="107"/>
      <c r="E31" s="57"/>
      <c r="F31" s="57"/>
      <c r="G31" s="57"/>
      <c r="H31" s="57"/>
      <c r="I31" s="57"/>
      <c r="J31" s="57"/>
      <c r="K31" s="64"/>
      <c r="L31" s="106"/>
      <c r="M31" s="57"/>
      <c r="N31" s="57"/>
      <c r="O31" s="57"/>
      <c r="P31" s="57"/>
      <c r="Q31" s="57"/>
      <c r="R31" s="57"/>
      <c r="S31" s="58"/>
      <c r="T31" s="63"/>
      <c r="U31" s="57"/>
      <c r="V31" s="57"/>
      <c r="W31" s="64"/>
      <c r="X31" s="65" t="str">
        <f>IF(AND(NOT(ISBLANK(T31)),NOT(ISERROR(VLOOKUP(T31,'SQL Server フィールド型種類'!$B$2:$E$30,4,FALSE)&lt;&gt;0))),TEXT(VLOOKUP(T31,'SQL Server フィールド型種類'!$B$2:$E$30,4,FALSE),"##0"),"")</f>
        <v/>
      </c>
      <c r="Y31" s="64"/>
      <c r="Z31" s="65"/>
      <c r="AA31" s="58"/>
      <c r="AB31" s="57"/>
      <c r="AC31" s="49"/>
      <c r="AD31" s="49"/>
      <c r="AE31" s="64"/>
      <c r="AF31" s="50"/>
      <c r="AG31" s="50"/>
      <c r="AH31" s="50"/>
      <c r="AI31" s="50"/>
      <c r="AJ31" s="50"/>
      <c r="AK31" s="50"/>
      <c r="AL31" s="51"/>
      <c r="AM31" s="115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  <c r="BC31" s="41" t="str">
        <f t="shared" si="0"/>
        <v/>
      </c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 t="str">
        <f t="shared" si="2"/>
        <v/>
      </c>
    </row>
    <row r="32" spans="1:95" ht="15" customHeight="1">
      <c r="A32" s="40"/>
      <c r="B32" s="838" t="str">
        <f>IF(NOT(ISBLANK(D32)),MAX(B$9:B31)+1,"")</f>
        <v/>
      </c>
      <c r="C32" s="839"/>
      <c r="D32" s="126"/>
      <c r="E32" s="59"/>
      <c r="F32" s="59"/>
      <c r="G32" s="59"/>
      <c r="H32" s="59"/>
      <c r="I32" s="59"/>
      <c r="J32" s="59"/>
      <c r="K32" s="67"/>
      <c r="L32" s="127"/>
      <c r="M32" s="59"/>
      <c r="N32" s="59"/>
      <c r="O32" s="59"/>
      <c r="P32" s="59"/>
      <c r="Q32" s="59"/>
      <c r="R32" s="59"/>
      <c r="S32" s="60"/>
      <c r="T32" s="66"/>
      <c r="U32" s="59"/>
      <c r="V32" s="59"/>
      <c r="W32" s="67"/>
      <c r="X32" s="68" t="str">
        <f>IF(AND(NOT(ISBLANK(T32)),NOT(ISERROR(VLOOKUP(T32,'SQL Server フィールド型種類'!$B$2:$E$30,4,FALSE)&lt;&gt;0))),TEXT(VLOOKUP(T32,'SQL Server フィールド型種類'!$B$2:$E$30,4,FALSE),"##0"),"")</f>
        <v/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261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C32" s="41" t="str">
        <f t="shared" si="0"/>
        <v/>
      </c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 t="str">
        <f t="shared" si="2"/>
        <v/>
      </c>
    </row>
    <row r="33" spans="1:56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  <c r="BB33" s="41" t="s">
        <v>84</v>
      </c>
    </row>
    <row r="34" spans="1:56" ht="15" customHeight="1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8"/>
      <c r="BB34" s="41"/>
      <c r="BC34" s="41"/>
      <c r="BD34" s="41"/>
    </row>
    <row r="35" spans="1:56" ht="15" customHeight="1">
      <c r="A35" s="40"/>
      <c r="B35" s="886" t="s">
        <v>35</v>
      </c>
      <c r="C35" s="887"/>
      <c r="D35" s="888" t="s">
        <v>36</v>
      </c>
      <c r="E35" s="670"/>
      <c r="F35" s="670"/>
      <c r="G35" s="670"/>
      <c r="H35" s="670"/>
      <c r="I35" s="670"/>
      <c r="J35" s="670"/>
      <c r="K35" s="670"/>
      <c r="L35" s="670"/>
      <c r="M35" s="670"/>
      <c r="N35" s="889"/>
      <c r="O35" s="888" t="s">
        <v>37</v>
      </c>
      <c r="P35" s="670"/>
      <c r="Q35" s="670"/>
      <c r="R35" s="670"/>
      <c r="S35" s="670"/>
      <c r="T35" s="670"/>
      <c r="U35" s="889"/>
      <c r="V35" s="213" t="s">
        <v>38</v>
      </c>
      <c r="W35" s="888" t="s">
        <v>39</v>
      </c>
      <c r="X35" s="670"/>
      <c r="Y35" s="889"/>
      <c r="Z35" s="862" t="s">
        <v>40</v>
      </c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60"/>
      <c r="AR35" s="860"/>
      <c r="AS35" s="860"/>
      <c r="AT35" s="860"/>
      <c r="AU35" s="860"/>
      <c r="AV35" s="860"/>
      <c r="AW35" s="860"/>
      <c r="AX35" s="863"/>
      <c r="AY35" s="42"/>
      <c r="BB35" s="41"/>
      <c r="BC35" s="41"/>
      <c r="BD35" s="41"/>
    </row>
    <row r="36" spans="1:56" ht="15" customHeight="1">
      <c r="A36" s="40"/>
      <c r="B36" s="842">
        <f>IF(NOT(ISBLANK(D36)),1,"")</f>
        <v>1</v>
      </c>
      <c r="C36" s="843"/>
      <c r="D36" s="62" t="e">
        <f>"ui_"&amp;$AE$2</f>
        <v>#N/A</v>
      </c>
      <c r="E36" s="55"/>
      <c r="F36" s="55"/>
      <c r="G36" s="55"/>
      <c r="H36" s="55"/>
      <c r="I36" s="55"/>
      <c r="J36" s="55"/>
      <c r="K36" s="55"/>
      <c r="L36" s="55"/>
      <c r="M36" s="55"/>
      <c r="N36" s="61"/>
      <c r="O36" s="209" t="s">
        <v>301</v>
      </c>
      <c r="P36" s="55"/>
      <c r="Q36" s="55"/>
      <c r="R36" s="55"/>
      <c r="S36" s="55"/>
      <c r="T36" s="55"/>
      <c r="U36" s="61"/>
      <c r="V36" s="209" t="s">
        <v>264</v>
      </c>
      <c r="W36" s="112" t="s">
        <v>265</v>
      </c>
      <c r="X36" s="55"/>
      <c r="Y36" s="61"/>
      <c r="Z36" s="140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6"/>
      <c r="AY36" s="42"/>
      <c r="BB36" s="41" t="e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#N/A</v>
      </c>
      <c r="BC36" s="41"/>
      <c r="BD36" s="41"/>
    </row>
    <row r="37" spans="1:56" ht="15" customHeight="1">
      <c r="A37" s="40"/>
      <c r="B37" s="883">
        <f>IF(NOT(ISBLANK(D37)),MAX(B$36:B36)+1,"")</f>
        <v>2</v>
      </c>
      <c r="C37" s="884"/>
      <c r="D37" s="222" t="s">
        <v>8741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4"/>
      <c r="O37" s="106" t="s">
        <v>8736</v>
      </c>
      <c r="P37" s="57"/>
      <c r="Q37" s="57"/>
      <c r="R37" s="57"/>
      <c r="S37" s="57"/>
      <c r="T37" s="57"/>
      <c r="U37" s="64"/>
      <c r="V37" s="70"/>
      <c r="W37" s="106" t="s">
        <v>265</v>
      </c>
      <c r="X37" s="57"/>
      <c r="Y37" s="64"/>
      <c r="Z37" s="222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223"/>
      <c r="AO37" s="223"/>
      <c r="AP37" s="223"/>
      <c r="AQ37" s="223"/>
      <c r="AR37" s="223"/>
      <c r="AS37" s="223"/>
      <c r="AT37" s="223"/>
      <c r="AU37" s="223"/>
      <c r="AV37" s="223"/>
      <c r="AW37" s="223"/>
      <c r="AX37" s="225"/>
      <c r="AY37" s="42"/>
      <c r="BB37" s="41" t="e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#N/A</v>
      </c>
      <c r="BC37" s="41"/>
      <c r="BD37" s="41"/>
    </row>
    <row r="38" spans="1:56" ht="15" customHeight="1">
      <c r="A38" s="40"/>
      <c r="B38" s="890" t="str">
        <f>IF(NOT(ISBLANK(D38)),MAX(B$36:B37)+1,"")</f>
        <v/>
      </c>
      <c r="C38" s="891"/>
      <c r="D38" s="221"/>
      <c r="E38" s="119"/>
      <c r="F38" s="119"/>
      <c r="G38" s="119"/>
      <c r="H38" s="119"/>
      <c r="I38" s="119"/>
      <c r="J38" s="119"/>
      <c r="K38" s="119"/>
      <c r="L38" s="119"/>
      <c r="M38" s="119"/>
      <c r="N38" s="120"/>
      <c r="O38" s="106" t="s">
        <v>8737</v>
      </c>
      <c r="P38" s="57"/>
      <c r="Q38" s="57"/>
      <c r="R38" s="57"/>
      <c r="S38" s="57"/>
      <c r="T38" s="57"/>
      <c r="U38" s="64"/>
      <c r="V38" s="70"/>
      <c r="W38" s="106" t="s">
        <v>265</v>
      </c>
      <c r="X38" s="57"/>
      <c r="Y38" s="64"/>
      <c r="Z38" s="398"/>
      <c r="AA38" s="223"/>
      <c r="AB38" s="223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223"/>
      <c r="AO38" s="223"/>
      <c r="AP38" s="223"/>
      <c r="AQ38" s="223"/>
      <c r="AR38" s="57"/>
      <c r="AS38" s="57"/>
      <c r="AT38" s="57"/>
      <c r="AU38" s="57"/>
      <c r="AV38" s="57"/>
      <c r="AW38" s="57"/>
      <c r="AX38" s="58"/>
      <c r="AY38" s="45"/>
      <c r="BB38" s="41" t="e">
        <f t="shared" ref="BB38:BB50" si="3"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#N/A</v>
      </c>
      <c r="BC38" s="41"/>
      <c r="BD38" s="41"/>
    </row>
    <row r="39" spans="1:56" ht="15" customHeight="1">
      <c r="A39" s="40"/>
      <c r="B39" s="828" t="str">
        <f>IF(NOT(ISBLANK(D39)),MAX(B$36:B38)+1,"")</f>
        <v/>
      </c>
      <c r="C39" s="829"/>
      <c r="D39" s="70"/>
      <c r="E39" s="57"/>
      <c r="F39" s="57"/>
      <c r="G39" s="57"/>
      <c r="H39" s="57"/>
      <c r="I39" s="57"/>
      <c r="J39" s="57"/>
      <c r="K39" s="57"/>
      <c r="L39" s="57"/>
      <c r="M39" s="57"/>
      <c r="N39" s="64"/>
      <c r="O39" s="117"/>
      <c r="P39" s="57"/>
      <c r="Q39" s="57"/>
      <c r="R39" s="57"/>
      <c r="S39" s="57"/>
      <c r="T39" s="57"/>
      <c r="U39" s="64"/>
      <c r="V39" s="70"/>
      <c r="W39" s="65"/>
      <c r="X39" s="57"/>
      <c r="Y39" s="64"/>
      <c r="Z39" s="70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  <c r="BB39" s="41" t="str">
        <f t="shared" si="3"/>
        <v/>
      </c>
      <c r="BC39" s="41"/>
      <c r="BD39" s="41"/>
    </row>
    <row r="40" spans="1:56" ht="15" customHeight="1">
      <c r="A40" s="40"/>
      <c r="B40" s="828" t="str">
        <f>IF(NOT(ISBLANK(D40)),MAX(B$36:B39)+1,"")</f>
        <v/>
      </c>
      <c r="C40" s="829"/>
      <c r="D40" s="70"/>
      <c r="E40" s="57"/>
      <c r="F40" s="57"/>
      <c r="G40" s="57"/>
      <c r="H40" s="57"/>
      <c r="I40" s="57"/>
      <c r="J40" s="57"/>
      <c r="K40" s="57"/>
      <c r="L40" s="57"/>
      <c r="M40" s="57"/>
      <c r="N40" s="64"/>
      <c r="O40" s="106"/>
      <c r="P40" s="57"/>
      <c r="Q40" s="57"/>
      <c r="R40" s="57"/>
      <c r="S40" s="57"/>
      <c r="T40" s="57"/>
      <c r="U40" s="64"/>
      <c r="V40" s="70"/>
      <c r="W40" s="106"/>
      <c r="X40" s="57"/>
      <c r="Y40" s="64"/>
      <c r="Z40" s="70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  <c r="BB40" s="41" t="str">
        <f t="shared" si="3"/>
        <v/>
      </c>
      <c r="BC40" s="41"/>
      <c r="BD40" s="41"/>
    </row>
    <row r="41" spans="1:56" ht="15" customHeight="1">
      <c r="A41" s="40"/>
      <c r="B41" s="828" t="str">
        <f>IF(NOT(ISBLANK(D41)),MAX(B$36:B40)+1,"")</f>
        <v/>
      </c>
      <c r="C41" s="829"/>
      <c r="D41" s="70"/>
      <c r="E41" s="57"/>
      <c r="F41" s="57"/>
      <c r="G41" s="57"/>
      <c r="H41" s="57"/>
      <c r="I41" s="57"/>
      <c r="J41" s="57"/>
      <c r="K41" s="57"/>
      <c r="L41" s="57"/>
      <c r="M41" s="57"/>
      <c r="N41" s="64"/>
      <c r="O41" s="106"/>
      <c r="P41" s="57"/>
      <c r="Q41" s="57"/>
      <c r="R41" s="57"/>
      <c r="S41" s="57"/>
      <c r="T41" s="57"/>
      <c r="U41" s="64"/>
      <c r="V41" s="70"/>
      <c r="W41" s="106"/>
      <c r="X41" s="57"/>
      <c r="Y41" s="64"/>
      <c r="Z41" s="70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  <c r="BB41" s="41" t="str">
        <f t="shared" si="3"/>
        <v/>
      </c>
      <c r="BC41" s="41"/>
      <c r="BD41" s="41"/>
    </row>
    <row r="42" spans="1:56" ht="15" customHeight="1">
      <c r="A42" s="40"/>
      <c r="B42" s="828" t="str">
        <f>IF(NOT(ISBLANK(D42)),MAX(B$36:B41)+1,"")</f>
        <v/>
      </c>
      <c r="C42" s="829"/>
      <c r="D42" s="70"/>
      <c r="E42" s="57"/>
      <c r="F42" s="57"/>
      <c r="G42" s="57"/>
      <c r="H42" s="57"/>
      <c r="I42" s="57"/>
      <c r="J42" s="57"/>
      <c r="K42" s="57"/>
      <c r="L42" s="57"/>
      <c r="M42" s="57"/>
      <c r="N42" s="64"/>
      <c r="O42" s="106"/>
      <c r="P42" s="57"/>
      <c r="Q42" s="57"/>
      <c r="R42" s="57"/>
      <c r="S42" s="57"/>
      <c r="T42" s="57"/>
      <c r="U42" s="64"/>
      <c r="V42" s="70"/>
      <c r="W42" s="106"/>
      <c r="X42" s="57"/>
      <c r="Y42" s="64"/>
      <c r="Z42" s="70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  <c r="BB42" s="41" t="str">
        <f t="shared" si="3"/>
        <v/>
      </c>
      <c r="BC42" s="41"/>
      <c r="BD42" s="41"/>
    </row>
    <row r="43" spans="1:56" ht="15" customHeight="1">
      <c r="A43" s="40"/>
      <c r="B43" s="828" t="str">
        <f>IF(NOT(ISBLANK(D43)),MAX(B$36:B42)+1,"")</f>
        <v/>
      </c>
      <c r="C43" s="829"/>
      <c r="D43" s="117"/>
      <c r="E43" s="57"/>
      <c r="F43" s="57"/>
      <c r="G43" s="57"/>
      <c r="H43" s="57"/>
      <c r="I43" s="57"/>
      <c r="J43" s="57"/>
      <c r="K43" s="57"/>
      <c r="L43" s="57"/>
      <c r="M43" s="57"/>
      <c r="N43" s="64"/>
      <c r="O43" s="106"/>
      <c r="P43" s="57"/>
      <c r="Q43" s="57"/>
      <c r="R43" s="57"/>
      <c r="S43" s="57"/>
      <c r="T43" s="57"/>
      <c r="U43" s="64"/>
      <c r="V43" s="70"/>
      <c r="W43" s="117"/>
      <c r="X43" s="57"/>
      <c r="Y43" s="64"/>
      <c r="Z43" s="70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  <c r="BB43" s="41" t="str">
        <f t="shared" si="3"/>
        <v/>
      </c>
      <c r="BC43" s="41"/>
      <c r="BD43" s="41"/>
    </row>
    <row r="44" spans="1:56" ht="15" customHeight="1">
      <c r="A44" s="40"/>
      <c r="B44" s="828" t="str">
        <f>IF(NOT(ISBLANK(D44)),MAX(B$36:B43)+1,"")</f>
        <v/>
      </c>
      <c r="C44" s="829"/>
      <c r="D44" s="117"/>
      <c r="E44" s="57"/>
      <c r="F44" s="57"/>
      <c r="G44" s="57"/>
      <c r="H44" s="57"/>
      <c r="I44" s="57"/>
      <c r="J44" s="57"/>
      <c r="K44" s="57"/>
      <c r="L44" s="57"/>
      <c r="M44" s="57"/>
      <c r="N44" s="64"/>
      <c r="O44" s="106"/>
      <c r="P44" s="57"/>
      <c r="Q44" s="57"/>
      <c r="R44" s="57"/>
      <c r="S44" s="57"/>
      <c r="T44" s="57"/>
      <c r="U44" s="64"/>
      <c r="V44" s="70"/>
      <c r="W44" s="106"/>
      <c r="X44" s="57"/>
      <c r="Y44" s="64"/>
      <c r="Z44" s="70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  <c r="BB44" s="41" t="str">
        <f t="shared" si="3"/>
        <v/>
      </c>
      <c r="BC44" s="41"/>
      <c r="BD44" s="41"/>
    </row>
    <row r="45" spans="1:56" ht="15" customHeight="1">
      <c r="A45" s="40"/>
      <c r="B45" s="828" t="str">
        <f>IF(NOT(ISBLANK(D45)),MAX(B$36:B44)+1,"")</f>
        <v/>
      </c>
      <c r="C45" s="829"/>
      <c r="D45" s="70"/>
      <c r="E45" s="57"/>
      <c r="F45" s="57"/>
      <c r="G45" s="57"/>
      <c r="H45" s="57"/>
      <c r="I45" s="57"/>
      <c r="J45" s="57"/>
      <c r="K45" s="57"/>
      <c r="L45" s="57"/>
      <c r="M45" s="57"/>
      <c r="N45" s="64"/>
      <c r="O45" s="106"/>
      <c r="P45" s="57"/>
      <c r="Q45" s="57"/>
      <c r="R45" s="57"/>
      <c r="S45" s="57"/>
      <c r="T45" s="57"/>
      <c r="U45" s="64"/>
      <c r="V45" s="70"/>
      <c r="W45" s="65"/>
      <c r="X45" s="57"/>
      <c r="Y45" s="64"/>
      <c r="Z45" s="70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  <c r="BB45" s="41" t="str">
        <f t="shared" si="3"/>
        <v/>
      </c>
      <c r="BC45" s="41"/>
      <c r="BD45" s="41"/>
    </row>
    <row r="46" spans="1:56" ht="15" customHeight="1">
      <c r="A46" s="40"/>
      <c r="B46" s="828" t="str">
        <f>IF(NOT(ISBLANK(D46)),MAX(B$36:B45)+1,"")</f>
        <v/>
      </c>
      <c r="C46" s="829"/>
      <c r="D46" s="70"/>
      <c r="E46" s="57"/>
      <c r="F46" s="57"/>
      <c r="G46" s="57"/>
      <c r="H46" s="57"/>
      <c r="I46" s="57"/>
      <c r="J46" s="57"/>
      <c r="K46" s="57"/>
      <c r="L46" s="57"/>
      <c r="M46" s="57"/>
      <c r="N46" s="64"/>
      <c r="O46" s="106"/>
      <c r="P46" s="57"/>
      <c r="Q46" s="57"/>
      <c r="R46" s="57"/>
      <c r="S46" s="57"/>
      <c r="T46" s="57"/>
      <c r="U46" s="64"/>
      <c r="V46" s="70"/>
      <c r="W46" s="65"/>
      <c r="X46" s="57"/>
      <c r="Y46" s="64"/>
      <c r="Z46" s="70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  <c r="BB46" s="41" t="str">
        <f t="shared" si="3"/>
        <v/>
      </c>
      <c r="BC46" s="41"/>
      <c r="BD46" s="41"/>
    </row>
    <row r="47" spans="1:56" ht="15" customHeight="1">
      <c r="A47" s="40"/>
      <c r="B47" s="828" t="str">
        <f>IF(NOT(ISBLANK(D47)),MAX(B$36:B46)+1,"")</f>
        <v/>
      </c>
      <c r="C47" s="829"/>
      <c r="D47" s="70"/>
      <c r="E47" s="57"/>
      <c r="F47" s="57"/>
      <c r="G47" s="57"/>
      <c r="H47" s="57"/>
      <c r="I47" s="57"/>
      <c r="J47" s="57"/>
      <c r="K47" s="57"/>
      <c r="L47" s="57"/>
      <c r="M47" s="57"/>
      <c r="N47" s="64"/>
      <c r="O47" s="106"/>
      <c r="P47" s="57"/>
      <c r="Q47" s="57"/>
      <c r="R47" s="57"/>
      <c r="S47" s="57"/>
      <c r="T47" s="57"/>
      <c r="U47" s="64"/>
      <c r="V47" s="70"/>
      <c r="W47" s="65"/>
      <c r="X47" s="57"/>
      <c r="Y47" s="64"/>
      <c r="Z47" s="70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  <c r="BB47" s="41" t="str">
        <f t="shared" si="3"/>
        <v/>
      </c>
      <c r="BC47" s="41"/>
      <c r="BD47" s="41"/>
    </row>
    <row r="48" spans="1:56" ht="15" customHeight="1">
      <c r="A48" s="40"/>
      <c r="B48" s="828" t="str">
        <f>IF(NOT(ISBLANK(D48)),MAX(B$36:B47)+1,"")</f>
        <v/>
      </c>
      <c r="C48" s="829"/>
      <c r="D48" s="70"/>
      <c r="E48" s="57"/>
      <c r="F48" s="57"/>
      <c r="G48" s="57"/>
      <c r="H48" s="57"/>
      <c r="I48" s="57"/>
      <c r="J48" s="57"/>
      <c r="K48" s="57"/>
      <c r="L48" s="57"/>
      <c r="M48" s="57"/>
      <c r="N48" s="64"/>
      <c r="O48" s="106"/>
      <c r="P48" s="57"/>
      <c r="Q48" s="57"/>
      <c r="R48" s="57"/>
      <c r="S48" s="57"/>
      <c r="T48" s="57"/>
      <c r="U48" s="64"/>
      <c r="V48" s="70"/>
      <c r="W48" s="65"/>
      <c r="X48" s="57"/>
      <c r="Y48" s="64"/>
      <c r="Z48" s="70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  <c r="BB48" s="41" t="str">
        <f t="shared" si="3"/>
        <v/>
      </c>
      <c r="BC48" s="41"/>
      <c r="BD48" s="41"/>
    </row>
    <row r="49" spans="1:56" ht="15" customHeight="1">
      <c r="A49" s="40"/>
      <c r="B49" s="828" t="str">
        <f>IF(NOT(ISBLANK(D49)),MAX(B$36:B48)+1,"")</f>
        <v/>
      </c>
      <c r="C49" s="829"/>
      <c r="D49" s="70"/>
      <c r="E49" s="57"/>
      <c r="F49" s="57"/>
      <c r="G49" s="57"/>
      <c r="H49" s="57"/>
      <c r="I49" s="57"/>
      <c r="J49" s="57"/>
      <c r="K49" s="57"/>
      <c r="L49" s="57"/>
      <c r="M49" s="57"/>
      <c r="N49" s="64"/>
      <c r="O49" s="106"/>
      <c r="P49" s="57"/>
      <c r="Q49" s="57"/>
      <c r="R49" s="57"/>
      <c r="S49" s="57"/>
      <c r="T49" s="57"/>
      <c r="U49" s="64"/>
      <c r="V49" s="70"/>
      <c r="W49" s="65"/>
      <c r="X49" s="57"/>
      <c r="Y49" s="64"/>
      <c r="Z49" s="70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  <c r="BB49" s="41" t="str">
        <f t="shared" si="3"/>
        <v/>
      </c>
      <c r="BC49" s="41"/>
      <c r="BD49" s="41"/>
    </row>
    <row r="50" spans="1:56" ht="15" customHeight="1">
      <c r="A50" s="40"/>
      <c r="B50" s="830" t="str">
        <f>IF(NOT(ISBLANK(D50)),MAX(B$36:B49)+1,"")</f>
        <v/>
      </c>
      <c r="C50" s="831"/>
      <c r="D50" s="71"/>
      <c r="E50" s="59"/>
      <c r="F50" s="59"/>
      <c r="G50" s="59"/>
      <c r="H50" s="59"/>
      <c r="I50" s="59"/>
      <c r="J50" s="59"/>
      <c r="K50" s="59"/>
      <c r="L50" s="59"/>
      <c r="M50" s="59"/>
      <c r="N50" s="67"/>
      <c r="O50" s="127"/>
      <c r="P50" s="59"/>
      <c r="Q50" s="59"/>
      <c r="R50" s="59"/>
      <c r="S50" s="59"/>
      <c r="T50" s="59"/>
      <c r="U50" s="67"/>
      <c r="V50" s="71"/>
      <c r="W50" s="68"/>
      <c r="X50" s="59"/>
      <c r="Y50" s="67"/>
      <c r="Z50" s="71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60"/>
      <c r="AY50" s="45"/>
      <c r="BB50" s="41" t="str">
        <f t="shared" si="3"/>
        <v/>
      </c>
      <c r="BC50" s="41"/>
      <c r="BD50" s="41"/>
    </row>
    <row r="51" spans="1:56" ht="15" customHeight="1">
      <c r="A51" s="40"/>
      <c r="AY51" s="45"/>
      <c r="BB51" s="41"/>
      <c r="BC51" s="41"/>
      <c r="BD51" s="41"/>
    </row>
    <row r="52" spans="1:56" ht="15" customHeight="1">
      <c r="A52" s="40"/>
      <c r="B52" s="836" t="s">
        <v>35</v>
      </c>
      <c r="C52" s="837"/>
      <c r="D52" s="859" t="s">
        <v>298</v>
      </c>
      <c r="E52" s="860"/>
      <c r="F52" s="860"/>
      <c r="G52" s="860"/>
      <c r="H52" s="860"/>
      <c r="I52" s="860"/>
      <c r="J52" s="860"/>
      <c r="K52" s="860"/>
      <c r="L52" s="860"/>
      <c r="M52" s="860"/>
      <c r="N52" s="861"/>
      <c r="O52" s="859" t="s">
        <v>299</v>
      </c>
      <c r="P52" s="860"/>
      <c r="Q52" s="860"/>
      <c r="R52" s="860"/>
      <c r="S52" s="860"/>
      <c r="T52" s="860"/>
      <c r="U52" s="861"/>
      <c r="V52" s="862" t="s">
        <v>40</v>
      </c>
      <c r="W52" s="860"/>
      <c r="X52" s="860"/>
      <c r="Y52" s="860"/>
      <c r="Z52" s="860"/>
      <c r="AA52" s="860"/>
      <c r="AB52" s="860"/>
      <c r="AC52" s="860"/>
      <c r="AD52" s="860"/>
      <c r="AE52" s="860"/>
      <c r="AF52" s="860"/>
      <c r="AG52" s="860"/>
      <c r="AH52" s="860"/>
      <c r="AI52" s="860"/>
      <c r="AJ52" s="860"/>
      <c r="AK52" s="860"/>
      <c r="AL52" s="860"/>
      <c r="AM52" s="860"/>
      <c r="AN52" s="860"/>
      <c r="AO52" s="860"/>
      <c r="AP52" s="860"/>
      <c r="AQ52" s="860"/>
      <c r="AR52" s="860"/>
      <c r="AS52" s="860"/>
      <c r="AT52" s="860"/>
      <c r="AU52" s="860"/>
      <c r="AV52" s="860"/>
      <c r="AW52" s="860"/>
      <c r="AX52" s="863"/>
      <c r="AY52" s="42"/>
    </row>
    <row r="53" spans="1:56" ht="15" customHeight="1">
      <c r="A53" s="46"/>
      <c r="B53" s="834">
        <f>IF(NOT(ISBLANK(D53)),1,"")</f>
        <v>1</v>
      </c>
      <c r="C53" s="835"/>
      <c r="D53" s="221" t="s">
        <v>50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20"/>
      <c r="O53" s="118" t="s">
        <v>300</v>
      </c>
      <c r="P53" s="119"/>
      <c r="Q53" s="119"/>
      <c r="R53" s="119"/>
      <c r="S53" s="119"/>
      <c r="T53" s="119"/>
      <c r="U53" s="120"/>
      <c r="V53" s="140"/>
      <c r="W53" s="72"/>
      <c r="X53" s="72"/>
      <c r="Y53" s="72"/>
      <c r="Z53" s="72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6"/>
      <c r="AY53" s="45"/>
    </row>
    <row r="54" spans="1:56" ht="15" customHeight="1">
      <c r="A54" s="46"/>
      <c r="B54" s="828" t="str">
        <f>IF(NOT(ISBLANK(D54)),MAX(B$53:B53)+1,"")</f>
        <v/>
      </c>
      <c r="C54" s="829"/>
      <c r="D54" s="70"/>
      <c r="E54" s="57"/>
      <c r="F54" s="57"/>
      <c r="G54" s="57"/>
      <c r="H54" s="57"/>
      <c r="I54" s="57"/>
      <c r="J54" s="57"/>
      <c r="K54" s="57"/>
      <c r="L54" s="57"/>
      <c r="M54" s="57"/>
      <c r="N54" s="64"/>
      <c r="O54" s="70"/>
      <c r="P54" s="57"/>
      <c r="Q54" s="57"/>
      <c r="R54" s="57"/>
      <c r="S54" s="57"/>
      <c r="T54" s="57"/>
      <c r="U54" s="64"/>
      <c r="V54" s="70"/>
      <c r="W54" s="73"/>
      <c r="X54" s="73"/>
      <c r="Y54" s="73"/>
      <c r="Z54" s="73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</row>
    <row r="55" spans="1:56" ht="15" customHeight="1">
      <c r="A55" s="46"/>
      <c r="B55" s="828" t="str">
        <f>IF(NOT(ISBLANK(D55)),MAX(B$53:B54)+1,"")</f>
        <v/>
      </c>
      <c r="C55" s="829"/>
      <c r="D55" s="70"/>
      <c r="E55" s="57"/>
      <c r="F55" s="57"/>
      <c r="G55" s="57"/>
      <c r="H55" s="57"/>
      <c r="I55" s="57"/>
      <c r="J55" s="57"/>
      <c r="K55" s="57"/>
      <c r="L55" s="57"/>
      <c r="M55" s="57"/>
      <c r="N55" s="64"/>
      <c r="O55" s="70"/>
      <c r="P55" s="57"/>
      <c r="Q55" s="57"/>
      <c r="R55" s="57"/>
      <c r="S55" s="57"/>
      <c r="T55" s="57"/>
      <c r="U55" s="64"/>
      <c r="V55" s="70"/>
      <c r="W55" s="57"/>
      <c r="X55" s="57"/>
      <c r="Y55" s="57"/>
      <c r="Z55" s="73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</row>
    <row r="56" spans="1:56" ht="15" customHeight="1">
      <c r="A56" s="46"/>
      <c r="B56" s="828" t="str">
        <f>IF(NOT(ISBLANK(D56)),MAX(B$53:B55)+1,"")</f>
        <v/>
      </c>
      <c r="C56" s="829"/>
      <c r="D56" s="70"/>
      <c r="E56" s="57"/>
      <c r="F56" s="57"/>
      <c r="G56" s="57"/>
      <c r="H56" s="57"/>
      <c r="I56" s="57"/>
      <c r="J56" s="57"/>
      <c r="K56" s="57"/>
      <c r="L56" s="57"/>
      <c r="M56" s="57"/>
      <c r="N56" s="64"/>
      <c r="O56" s="70"/>
      <c r="P56" s="57"/>
      <c r="Q56" s="57"/>
      <c r="R56" s="57"/>
      <c r="S56" s="57"/>
      <c r="T56" s="57"/>
      <c r="U56" s="64"/>
      <c r="V56" s="70"/>
      <c r="W56" s="57"/>
      <c r="X56" s="57"/>
      <c r="Y56" s="57"/>
      <c r="Z56" s="73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</row>
    <row r="57" spans="1:56" ht="15" customHeight="1">
      <c r="A57" s="46"/>
      <c r="B57" s="828" t="str">
        <f>IF(NOT(ISBLANK(D57)),MAX(B$53:B56)+1,"")</f>
        <v/>
      </c>
      <c r="C57" s="829"/>
      <c r="D57" s="70"/>
      <c r="E57" s="57"/>
      <c r="F57" s="57"/>
      <c r="G57" s="57"/>
      <c r="H57" s="57"/>
      <c r="I57" s="57"/>
      <c r="J57" s="57"/>
      <c r="K57" s="57"/>
      <c r="L57" s="57"/>
      <c r="M57" s="57"/>
      <c r="N57" s="64"/>
      <c r="O57" s="70"/>
      <c r="P57" s="57"/>
      <c r="Q57" s="57"/>
      <c r="R57" s="57"/>
      <c r="S57" s="57"/>
      <c r="T57" s="57"/>
      <c r="U57" s="64"/>
      <c r="V57" s="70"/>
      <c r="W57" s="57"/>
      <c r="X57" s="57"/>
      <c r="Y57" s="57"/>
      <c r="Z57" s="73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</row>
    <row r="58" spans="1:56" ht="15" customHeight="1">
      <c r="A58" s="46"/>
      <c r="B58" s="828" t="str">
        <f>IF(NOT(ISBLANK(D58)),MAX(B$53:B57)+1,"")</f>
        <v/>
      </c>
      <c r="C58" s="829"/>
      <c r="D58" s="70"/>
      <c r="E58" s="57"/>
      <c r="F58" s="57"/>
      <c r="G58" s="57"/>
      <c r="H58" s="57"/>
      <c r="I58" s="57"/>
      <c r="J58" s="57"/>
      <c r="K58" s="57"/>
      <c r="L58" s="57"/>
      <c r="M58" s="57"/>
      <c r="N58" s="64"/>
      <c r="O58" s="70"/>
      <c r="P58" s="57"/>
      <c r="Q58" s="57"/>
      <c r="R58" s="57"/>
      <c r="S58" s="57"/>
      <c r="T58" s="57"/>
      <c r="U58" s="64"/>
      <c r="V58" s="70"/>
      <c r="W58" s="57"/>
      <c r="X58" s="57"/>
      <c r="Y58" s="57"/>
      <c r="Z58" s="73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</row>
    <row r="59" spans="1:56" ht="15" customHeight="1">
      <c r="A59" s="46"/>
      <c r="B59" s="828" t="str">
        <f>IF(NOT(ISBLANK(D59)),MAX(B$53:B58)+1,"")</f>
        <v/>
      </c>
      <c r="C59" s="829"/>
      <c r="D59" s="70"/>
      <c r="E59" s="57"/>
      <c r="F59" s="57"/>
      <c r="G59" s="57"/>
      <c r="H59" s="57"/>
      <c r="I59" s="57"/>
      <c r="J59" s="57"/>
      <c r="K59" s="57"/>
      <c r="L59" s="57"/>
      <c r="M59" s="57"/>
      <c r="N59" s="64"/>
      <c r="O59" s="70"/>
      <c r="P59" s="57"/>
      <c r="Q59" s="57"/>
      <c r="R59" s="57"/>
      <c r="S59" s="57"/>
      <c r="T59" s="57"/>
      <c r="U59" s="64"/>
      <c r="V59" s="70"/>
      <c r="W59" s="57"/>
      <c r="X59" s="57"/>
      <c r="Y59" s="57"/>
      <c r="Z59" s="73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</row>
    <row r="60" spans="1:56" ht="15" customHeight="1">
      <c r="A60" s="46"/>
      <c r="B60" s="828" t="str">
        <f>IF(NOT(ISBLANK(D60)),MAX(B$53:B59)+1,"")</f>
        <v/>
      </c>
      <c r="C60" s="829"/>
      <c r="D60" s="70"/>
      <c r="E60" s="57"/>
      <c r="F60" s="57"/>
      <c r="G60" s="57"/>
      <c r="H60" s="57"/>
      <c r="I60" s="57"/>
      <c r="J60" s="57"/>
      <c r="K60" s="57"/>
      <c r="L60" s="57"/>
      <c r="M60" s="57"/>
      <c r="N60" s="64"/>
      <c r="O60" s="70"/>
      <c r="P60" s="57"/>
      <c r="Q60" s="57"/>
      <c r="R60" s="57"/>
      <c r="S60" s="57"/>
      <c r="T60" s="57"/>
      <c r="U60" s="64"/>
      <c r="V60" s="70"/>
      <c r="W60" s="57"/>
      <c r="X60" s="57"/>
      <c r="Y60" s="57"/>
      <c r="Z60" s="73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</row>
    <row r="61" spans="1:56" ht="15" customHeight="1">
      <c r="A61" s="46"/>
      <c r="B61" s="828" t="str">
        <f>IF(NOT(ISBLANK(D61)),MAX(B$53:B60)+1,"")</f>
        <v/>
      </c>
      <c r="C61" s="829"/>
      <c r="D61" s="70"/>
      <c r="E61" s="57"/>
      <c r="F61" s="57"/>
      <c r="G61" s="57"/>
      <c r="H61" s="57"/>
      <c r="I61" s="57"/>
      <c r="J61" s="57"/>
      <c r="K61" s="57"/>
      <c r="L61" s="57"/>
      <c r="M61" s="57"/>
      <c r="N61" s="64"/>
      <c r="O61" s="70"/>
      <c r="P61" s="57"/>
      <c r="Q61" s="57"/>
      <c r="R61" s="57"/>
      <c r="S61" s="57"/>
      <c r="T61" s="57"/>
      <c r="U61" s="64"/>
      <c r="V61" s="70"/>
      <c r="W61" s="57"/>
      <c r="X61" s="57"/>
      <c r="Y61" s="57"/>
      <c r="Z61" s="73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</row>
    <row r="62" spans="1:56" ht="15" customHeight="1">
      <c r="A62" s="46"/>
      <c r="B62" s="828" t="str">
        <f>IF(NOT(ISBLANK(D62)),MAX(B$53:B61)+1,"")</f>
        <v/>
      </c>
      <c r="C62" s="829"/>
      <c r="D62" s="70"/>
      <c r="E62" s="57"/>
      <c r="F62" s="57"/>
      <c r="G62" s="57"/>
      <c r="H62" s="57"/>
      <c r="I62" s="57"/>
      <c r="J62" s="57"/>
      <c r="K62" s="57"/>
      <c r="L62" s="57"/>
      <c r="M62" s="57"/>
      <c r="N62" s="64"/>
      <c r="O62" s="70"/>
      <c r="P62" s="57"/>
      <c r="Q62" s="57"/>
      <c r="R62" s="57"/>
      <c r="S62" s="57"/>
      <c r="T62" s="57"/>
      <c r="U62" s="64"/>
      <c r="V62" s="70"/>
      <c r="W62" s="57"/>
      <c r="X62" s="57"/>
      <c r="Y62" s="57"/>
      <c r="Z62" s="73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</row>
    <row r="63" spans="1:56" ht="15" customHeight="1">
      <c r="A63" s="46"/>
      <c r="B63" s="830" t="str">
        <f>IF(NOT(ISBLANK(D63)),MAX(B$53:B62)+1,"")</f>
        <v/>
      </c>
      <c r="C63" s="831"/>
      <c r="D63" s="71"/>
      <c r="E63" s="59"/>
      <c r="F63" s="59"/>
      <c r="G63" s="59"/>
      <c r="H63" s="59"/>
      <c r="I63" s="59"/>
      <c r="J63" s="59"/>
      <c r="K63" s="59"/>
      <c r="L63" s="59"/>
      <c r="M63" s="59"/>
      <c r="N63" s="67"/>
      <c r="O63" s="71"/>
      <c r="P63" s="59"/>
      <c r="Q63" s="59"/>
      <c r="R63" s="59"/>
      <c r="S63" s="59"/>
      <c r="T63" s="59"/>
      <c r="U63" s="67"/>
      <c r="V63" s="71"/>
      <c r="W63" s="59"/>
      <c r="X63" s="59"/>
      <c r="Y63" s="59"/>
      <c r="Z63" s="74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</row>
    <row r="64" spans="1:56" ht="15" customHeight="1" thickBo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3"/>
    </row>
  </sheetData>
  <mergeCells count="92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E7:AL7"/>
    <mergeCell ref="AM7:AX8"/>
    <mergeCell ref="D8:K8"/>
    <mergeCell ref="L8:S8"/>
    <mergeCell ref="T8:W8"/>
    <mergeCell ref="X8:Y8"/>
    <mergeCell ref="B9:C9"/>
    <mergeCell ref="B10:C10"/>
    <mergeCell ref="B11:C11"/>
    <mergeCell ref="B12:C12"/>
    <mergeCell ref="B13:C13"/>
    <mergeCell ref="Z8:AA8"/>
    <mergeCell ref="B25:C25"/>
    <mergeCell ref="B26:C26"/>
    <mergeCell ref="B27:C27"/>
    <mergeCell ref="B28:C28"/>
    <mergeCell ref="B14:C14"/>
    <mergeCell ref="B20:C20"/>
    <mergeCell ref="B21:C21"/>
    <mergeCell ref="B22:C22"/>
    <mergeCell ref="B23:C23"/>
    <mergeCell ref="B24:C24"/>
    <mergeCell ref="B15:C15"/>
    <mergeCell ref="B16:C16"/>
    <mergeCell ref="B17:C17"/>
    <mergeCell ref="B18:C18"/>
    <mergeCell ref="B19:C19"/>
    <mergeCell ref="B35:C35"/>
    <mergeCell ref="D35:N35"/>
    <mergeCell ref="O35:U35"/>
    <mergeCell ref="W35:Y35"/>
    <mergeCell ref="Z35:AX35"/>
    <mergeCell ref="D52:N52"/>
    <mergeCell ref="O52:U52"/>
    <mergeCell ref="V52:AX52"/>
    <mergeCell ref="B53:C53"/>
    <mergeCell ref="B46:C46"/>
    <mergeCell ref="B47:C47"/>
    <mergeCell ref="B48:C48"/>
    <mergeCell ref="B49:C49"/>
    <mergeCell ref="B50:C50"/>
    <mergeCell ref="B60:C60"/>
    <mergeCell ref="B61:C61"/>
    <mergeCell ref="B62:C62"/>
    <mergeCell ref="B63:C63"/>
    <mergeCell ref="B54:C54"/>
    <mergeCell ref="B55:C55"/>
    <mergeCell ref="B56:C56"/>
    <mergeCell ref="B57:C57"/>
    <mergeCell ref="B58:C58"/>
    <mergeCell ref="B29:C29"/>
    <mergeCell ref="B30:C30"/>
    <mergeCell ref="B31:C31"/>
    <mergeCell ref="B32:C32"/>
    <mergeCell ref="B59:C59"/>
    <mergeCell ref="B52:C52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</mergeCells>
  <phoneticPr fontId="46"/>
  <dataValidations count="2">
    <dataValidation imeMode="hiragana" allowBlank="1" showInputMessage="1" showErrorMessage="1" sqref="D9:K32" xr:uid="{00000000-0002-0000-0C00-000000000000}"/>
    <dataValidation imeMode="disabled" allowBlank="1" showInputMessage="1" showErrorMessage="1" sqref="T9 T10:W32" xr:uid="{00000000-0002-0000-0C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CQ64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8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44579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8745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 t="str">
        <f>IF(NOT(ISERROR(VLOOKUP(L8,$D$53:$O$63,12,FALSE))),VLOOKUP(L8,$D$53:$O$63,12,FALSE),"")</f>
        <v/>
      </c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32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32" si="1">IF(NOT(ISERROR(VLOOKUP(L9,$D$53:$O$63,12,FALSE))),VLOOKUP(L9,$D$53:$O$63,12,FALSE),"")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8730</v>
      </c>
      <c r="E10" s="57"/>
      <c r="F10" s="57"/>
      <c r="G10" s="57"/>
      <c r="H10" s="57"/>
      <c r="I10" s="57"/>
      <c r="J10" s="57"/>
      <c r="K10" s="64"/>
      <c r="L10" s="106" t="s">
        <v>8736</v>
      </c>
      <c r="M10" s="57"/>
      <c r="N10" s="57"/>
      <c r="O10" s="57"/>
      <c r="P10" s="57"/>
      <c r="Q10" s="57"/>
      <c r="R10" s="57"/>
      <c r="S10" s="58"/>
      <c r="T10" s="63" t="s">
        <v>274</v>
      </c>
      <c r="U10" s="57"/>
      <c r="V10" s="57"/>
      <c r="W10" s="64"/>
      <c r="X10" s="65" t="str">
        <f>IF(AND(NOT(ISBLANK(T10)),NOT(ISERROR(VLOOKUP(T10,'SQL Server フィールド型種類'!$B$2:$E$30,4,FALSE)&lt;&gt;0))),TEXT(VLOOKUP(T10,'SQL Server フィールド型種類'!$B$2:$E$30,4,FALSE),"##0"),"")</f>
        <v>2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9902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0"/>
        <v>inf_date smallint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245</v>
      </c>
      <c r="E11" s="57"/>
      <c r="F11" s="57"/>
      <c r="G11" s="57"/>
      <c r="H11" s="57"/>
      <c r="I11" s="57"/>
      <c r="J11" s="57"/>
      <c r="K11" s="64"/>
      <c r="L11" s="106" t="s">
        <v>246</v>
      </c>
      <c r="M11" s="57"/>
      <c r="N11" s="57"/>
      <c r="O11" s="57"/>
      <c r="P11" s="57"/>
      <c r="Q11" s="57"/>
      <c r="R11" s="57"/>
      <c r="S11" s="58"/>
      <c r="T11" s="107" t="s">
        <v>48</v>
      </c>
      <c r="U11" s="57"/>
      <c r="V11" s="57"/>
      <c r="W11" s="64"/>
      <c r="X11" s="114" t="s">
        <v>5762</v>
      </c>
      <c r="Y11" s="64"/>
      <c r="Z11" s="65"/>
      <c r="AA11" s="58"/>
      <c r="AB11" s="115" t="s">
        <v>46</v>
      </c>
      <c r="AC11" s="49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0"/>
        <v>buhin_no char(50)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8743</v>
      </c>
      <c r="E12" s="57"/>
      <c r="F12" s="57"/>
      <c r="G12" s="57"/>
      <c r="H12" s="57"/>
      <c r="I12" s="57"/>
      <c r="J12" s="57"/>
      <c r="K12" s="64"/>
      <c r="L12" s="106" t="s">
        <v>8744</v>
      </c>
      <c r="M12" s="57"/>
      <c r="N12" s="57"/>
      <c r="O12" s="57"/>
      <c r="P12" s="57"/>
      <c r="Q12" s="57"/>
      <c r="R12" s="57"/>
      <c r="S12" s="58"/>
      <c r="T12" s="107" t="s">
        <v>309</v>
      </c>
      <c r="U12" s="57"/>
      <c r="V12" s="57"/>
      <c r="W12" s="64"/>
      <c r="X12" s="69" t="str">
        <f>IF(AND(NOT(ISBLANK(T12)),NOT(ISERROR(VLOOKUP(T12,'SQL Server フィールド型種類'!$B$2:$E$30,4,FALSE)&lt;&gt;0))),TEXT(VLOOKUP(T12,'SQL Server フィールド型種類'!$B$2:$E$30,4,FALSE),"##0"),"")</f>
        <v>4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0"/>
        <v>volume int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9732</v>
      </c>
      <c r="E13" s="57"/>
      <c r="F13" s="57"/>
      <c r="G13" s="57"/>
      <c r="H13" s="57"/>
      <c r="I13" s="57"/>
      <c r="J13" s="57"/>
      <c r="K13" s="64"/>
      <c r="L13" s="106" t="s">
        <v>9734</v>
      </c>
      <c r="M13" s="57"/>
      <c r="N13" s="57"/>
      <c r="O13" s="57"/>
      <c r="P13" s="57"/>
      <c r="Q13" s="57"/>
      <c r="R13" s="57"/>
      <c r="S13" s="58"/>
      <c r="T13" s="107" t="s">
        <v>48</v>
      </c>
      <c r="U13" s="57"/>
      <c r="V13" s="57"/>
      <c r="W13" s="64"/>
      <c r="X13" s="114" t="s">
        <v>9568</v>
      </c>
      <c r="Y13" s="64"/>
      <c r="Z13" s="65"/>
      <c r="AA13" s="58"/>
      <c r="AB13" s="57" t="s">
        <v>277</v>
      </c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 t="s">
        <v>9735</v>
      </c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0"/>
        <v>file_name char(255) NOT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9269</v>
      </c>
      <c r="E14" s="57"/>
      <c r="F14" s="57"/>
      <c r="G14" s="57"/>
      <c r="H14" s="57"/>
      <c r="I14" s="57"/>
      <c r="J14" s="57"/>
      <c r="K14" s="64"/>
      <c r="L14" s="106" t="s">
        <v>9270</v>
      </c>
      <c r="M14" s="57"/>
      <c r="N14" s="57"/>
      <c r="O14" s="57"/>
      <c r="P14" s="57"/>
      <c r="Q14" s="57"/>
      <c r="R14" s="57"/>
      <c r="S14" s="58"/>
      <c r="T14" s="107" t="s">
        <v>48</v>
      </c>
      <c r="U14" s="57"/>
      <c r="V14" s="57"/>
      <c r="W14" s="64"/>
      <c r="X14" s="114" t="s">
        <v>9568</v>
      </c>
      <c r="Y14" s="64"/>
      <c r="Z14" s="65"/>
      <c r="AA14" s="58"/>
      <c r="AB14" s="57" t="s">
        <v>277</v>
      </c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 t="s">
        <v>9275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0"/>
        <v>input_file char(255) NOT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9273</v>
      </c>
      <c r="E15" s="57"/>
      <c r="F15" s="57"/>
      <c r="G15" s="57"/>
      <c r="H15" s="57"/>
      <c r="I15" s="57"/>
      <c r="J15" s="57"/>
      <c r="K15" s="64"/>
      <c r="L15" s="106" t="s">
        <v>9274</v>
      </c>
      <c r="M15" s="57"/>
      <c r="N15" s="57"/>
      <c r="O15" s="57"/>
      <c r="P15" s="57"/>
      <c r="Q15" s="57"/>
      <c r="R15" s="57"/>
      <c r="S15" s="58"/>
      <c r="T15" s="63" t="s">
        <v>274</v>
      </c>
      <c r="U15" s="57"/>
      <c r="V15" s="57"/>
      <c r="W15" s="64"/>
      <c r="X15" s="65" t="str">
        <f>IF(AND(NOT(ISBLANK(T15)),NOT(ISERROR(VLOOKUP(T15,'SQL Server フィールド型種類'!$B$2:$E$30,4,FALSE)&lt;&gt;0))),TEXT(VLOOKUP(T15,'SQL Server フィールド型種類'!$B$2:$E$30,4,FALSE),"##0"),"")</f>
        <v>2</v>
      </c>
      <c r="Y15" s="64"/>
      <c r="Z15" s="65"/>
      <c r="AA15" s="58"/>
      <c r="AB15" s="57" t="s">
        <v>277</v>
      </c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9279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0"/>
        <v>nendo smallint NOT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9277</v>
      </c>
      <c r="E16" s="57"/>
      <c r="F16" s="57"/>
      <c r="G16" s="57"/>
      <c r="H16" s="57"/>
      <c r="I16" s="57"/>
      <c r="J16" s="57"/>
      <c r="K16" s="64"/>
      <c r="L16" s="106" t="s">
        <v>9278</v>
      </c>
      <c r="M16" s="57"/>
      <c r="N16" s="57"/>
      <c r="O16" s="57"/>
      <c r="P16" s="57"/>
      <c r="Q16" s="57"/>
      <c r="R16" s="57"/>
      <c r="S16" s="58"/>
      <c r="T16" s="63" t="s">
        <v>87</v>
      </c>
      <c r="U16" s="57"/>
      <c r="V16" s="57"/>
      <c r="W16" s="64"/>
      <c r="X16" s="69" t="str">
        <f>IF(AND(NOT(ISBLANK(T16)),NOT(ISERROR(VLOOKUP(T16,'SQL Server フィールド型種類'!$B$2:$E$30,4,FALSE)&lt;&gt;0))),TEXT(VLOOKUP(T16,'SQL Server フィールド型種類'!$B$2:$E$30,4,FALSE),"##0"),"")</f>
        <v>8</v>
      </c>
      <c r="Y16" s="64"/>
      <c r="Z16" s="65"/>
      <c r="AA16" s="58"/>
      <c r="AB16" s="57" t="s">
        <v>8770</v>
      </c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9276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0"/>
        <v>file_update datetime NOT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107" t="s">
        <v>9280</v>
      </c>
      <c r="E17" s="57"/>
      <c r="F17" s="57"/>
      <c r="G17" s="57"/>
      <c r="H17" s="57"/>
      <c r="I17" s="57"/>
      <c r="J17" s="57"/>
      <c r="K17" s="64"/>
      <c r="L17" s="106" t="s">
        <v>9282</v>
      </c>
      <c r="M17" s="57"/>
      <c r="N17" s="57"/>
      <c r="O17" s="57"/>
      <c r="P17" s="57"/>
      <c r="Q17" s="57"/>
      <c r="R17" s="57"/>
      <c r="S17" s="58"/>
      <c r="T17" s="107" t="s">
        <v>274</v>
      </c>
      <c r="U17" s="57"/>
      <c r="V17" s="57"/>
      <c r="W17" s="64"/>
      <c r="X17" s="65" t="str">
        <f>IF(AND(NOT(ISBLANK(T17)),NOT(ISERROR(VLOOKUP(T17,'SQL Server フィールド型種類'!$B$2:$E$30,4,FALSE)&lt;&gt;0))),TEXT(VLOOKUP(T17,'SQL Server フィールド型種類'!$B$2:$E$30,4,FALSE),"##0"),"")</f>
        <v>2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9281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0"/>
        <v>data_update smallint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>
        <f>IF(NOT(ISBLANK(D18)),MAX(B$9:B17)+1,"")</f>
        <v>10</v>
      </c>
      <c r="C18" s="833"/>
      <c r="D18" s="63" t="s">
        <v>276</v>
      </c>
      <c r="E18" s="57"/>
      <c r="F18" s="57"/>
      <c r="G18" s="57"/>
      <c r="H18" s="57"/>
      <c r="I18" s="57"/>
      <c r="J18" s="57"/>
      <c r="K18" s="64"/>
      <c r="L18" s="65" t="s">
        <v>50</v>
      </c>
      <c r="M18" s="57"/>
      <c r="N18" s="57"/>
      <c r="O18" s="57"/>
      <c r="P18" s="57"/>
      <c r="Q18" s="57"/>
      <c r="R18" s="57"/>
      <c r="S18" s="58"/>
      <c r="T18" s="63" t="s">
        <v>49</v>
      </c>
      <c r="U18" s="57"/>
      <c r="V18" s="57"/>
      <c r="W18" s="64"/>
      <c r="X18" s="69" t="str">
        <f>IF(AND(NOT(ISBLANK(T18)),NOT(ISERROR(VLOOKUP(T18,'SQL Server フィールド型種類'!$B$2:$E$30,4,FALSE)&lt;&gt;0))),TEXT(VLOOKUP(T18,'SQL Server フィールド型種類'!$B$2:$E$30,4,FALSE),"##0"),"")</f>
        <v>8</v>
      </c>
      <c r="Y18" s="64"/>
      <c r="Z18" s="65"/>
      <c r="AA18" s="58"/>
      <c r="AB18" s="57" t="s">
        <v>277</v>
      </c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278</v>
      </c>
      <c r="AN18" s="57"/>
      <c r="AO18" s="57"/>
      <c r="AP18" s="57"/>
      <c r="AQ18" s="223"/>
      <c r="AR18" s="223"/>
      <c r="AS18" s="223"/>
      <c r="AT18" s="57"/>
      <c r="AU18" s="57"/>
      <c r="AV18" s="57"/>
      <c r="AW18" s="57"/>
      <c r="AX18" s="58"/>
      <c r="AY18" s="45"/>
      <c r="BC18" s="41" t="str">
        <f t="shared" si="0"/>
        <v>created_date datetime NOT NULL DEFAULT getdate(),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>getdate()</v>
      </c>
    </row>
    <row r="19" spans="1:95" ht="15" customHeight="1">
      <c r="A19" s="40"/>
      <c r="B19" s="832">
        <f>IF(NOT(ISBLANK(D19)),MAX(B$9:B18)+1,"")</f>
        <v>11</v>
      </c>
      <c r="C19" s="833"/>
      <c r="D19" s="107" t="s">
        <v>279</v>
      </c>
      <c r="E19" s="57"/>
      <c r="F19" s="57"/>
      <c r="G19" s="57"/>
      <c r="H19" s="57"/>
      <c r="I19" s="57"/>
      <c r="J19" s="57"/>
      <c r="K19" s="64"/>
      <c r="L19" s="106" t="s">
        <v>51</v>
      </c>
      <c r="M19" s="57"/>
      <c r="N19" s="57"/>
      <c r="O19" s="57"/>
      <c r="P19" s="57"/>
      <c r="Q19" s="57"/>
      <c r="R19" s="57"/>
      <c r="S19" s="58"/>
      <c r="T19" s="63" t="s">
        <v>274</v>
      </c>
      <c r="U19" s="57"/>
      <c r="V19" s="57"/>
      <c r="W19" s="64"/>
      <c r="X19" s="65" t="str">
        <f>IF(AND(NOT(ISBLANK(T19)),NOT(ISERROR(VLOOKUP(T19,'SQL Server フィールド型種類'!$B$2:$E$30,4,FALSE)&lt;&gt;0))),TEXT(VLOOKUP(T19,'SQL Server フィールド型種類'!$B$2:$E$30,4,FALSE),"##0"),"")</f>
        <v>2</v>
      </c>
      <c r="Y19" s="64"/>
      <c r="Z19" s="65"/>
      <c r="AA19" s="58"/>
      <c r="AB19" s="57" t="s">
        <v>277</v>
      </c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115" t="s">
        <v>280</v>
      </c>
      <c r="AN19" s="57"/>
      <c r="AO19" s="57"/>
      <c r="AP19" s="223"/>
      <c r="AQ19" s="57"/>
      <c r="AR19" s="57"/>
      <c r="AS19" s="57"/>
      <c r="AT19" s="57"/>
      <c r="AU19" s="57"/>
      <c r="AV19" s="57"/>
      <c r="AW19" s="57"/>
      <c r="AX19" s="58"/>
      <c r="AY19" s="45"/>
      <c r="BC19" s="41" t="str">
        <f t="shared" si="0"/>
        <v>created_tantou_id smallint NOT NULL,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95" ht="15" customHeight="1">
      <c r="A20" s="40"/>
      <c r="B20" s="832">
        <f>IF(NOT(ISBLANK(D20)),MAX(B$9:B19)+1,"")</f>
        <v>12</v>
      </c>
      <c r="C20" s="833"/>
      <c r="D20" s="63" t="s">
        <v>281</v>
      </c>
      <c r="E20" s="57"/>
      <c r="F20" s="57"/>
      <c r="G20" s="57"/>
      <c r="H20" s="57"/>
      <c r="I20" s="57"/>
      <c r="J20" s="57"/>
      <c r="K20" s="64"/>
      <c r="L20" s="65" t="s">
        <v>52</v>
      </c>
      <c r="M20" s="57"/>
      <c r="N20" s="57"/>
      <c r="O20" s="57"/>
      <c r="P20" s="57"/>
      <c r="Q20" s="57"/>
      <c r="R20" s="57"/>
      <c r="S20" s="58"/>
      <c r="T20" s="63" t="s">
        <v>49</v>
      </c>
      <c r="U20" s="57"/>
      <c r="V20" s="57"/>
      <c r="W20" s="64"/>
      <c r="X20" s="69" t="str">
        <f>IF(AND(NOT(ISBLANK(T20)),NOT(ISERROR(VLOOKUP(T20,'SQL Server フィールド型種類'!$B$2:$E$30,4,FALSE)&lt;&gt;0))),TEXT(VLOOKUP(T20,'SQL Server フィールド型種類'!$B$2:$E$30,4,FALSE),"##0"),"")</f>
        <v>8</v>
      </c>
      <c r="Y20" s="64"/>
      <c r="Z20" s="65"/>
      <c r="AA20" s="58"/>
      <c r="AB20" s="57"/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115" t="s">
        <v>282</v>
      </c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8"/>
      <c r="AY20" s="45"/>
      <c r="BC20" s="41" t="str">
        <f t="shared" si="0"/>
        <v>updated_date datetime NULL,</v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95" ht="15" customHeight="1">
      <c r="A21" s="40"/>
      <c r="B21" s="832">
        <f>IF(NOT(ISBLANK(D21)),MAX(B$9:B20)+1,"")</f>
        <v>13</v>
      </c>
      <c r="C21" s="833"/>
      <c r="D21" s="107" t="s">
        <v>283</v>
      </c>
      <c r="E21" s="57"/>
      <c r="F21" s="57"/>
      <c r="G21" s="57"/>
      <c r="H21" s="57"/>
      <c r="I21" s="57"/>
      <c r="J21" s="57"/>
      <c r="K21" s="64"/>
      <c r="L21" s="106" t="s">
        <v>53</v>
      </c>
      <c r="M21" s="57"/>
      <c r="N21" s="57"/>
      <c r="O21" s="57"/>
      <c r="P21" s="57"/>
      <c r="Q21" s="57"/>
      <c r="R21" s="57"/>
      <c r="S21" s="58"/>
      <c r="T21" s="63" t="s">
        <v>274</v>
      </c>
      <c r="U21" s="57"/>
      <c r="V21" s="57"/>
      <c r="W21" s="64"/>
      <c r="X21" s="69" t="str">
        <f>IF(AND(NOT(ISBLANK(T21)),NOT(ISERROR(VLOOKUP(T21,'SQL Server フィールド型種類'!$B$2:$E$30,4,FALSE)&lt;&gt;0))),TEXT(VLOOKUP(T21,'SQL Server フィールド型種類'!$B$2:$E$30,4,FALSE),"##0"),"")</f>
        <v>2</v>
      </c>
      <c r="Y21" s="64"/>
      <c r="Z21" s="65"/>
      <c r="AA21" s="58"/>
      <c r="AB21" s="57"/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115" t="s">
        <v>284</v>
      </c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8"/>
      <c r="AY21" s="45"/>
      <c r="BC21" s="41" t="str">
        <f t="shared" si="0"/>
        <v>updated_tantou_id smallint NULL</v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1"/>
        <v/>
      </c>
      <c r="CQ21" s="152" t="s">
        <v>84</v>
      </c>
    </row>
    <row r="22" spans="1:95" ht="15" customHeight="1">
      <c r="A22" s="46"/>
      <c r="B22" s="832" t="str">
        <f>IF(NOT(ISBLANK(D22)),MAX(B$9:B21)+1,"")</f>
        <v/>
      </c>
      <c r="C22" s="833"/>
      <c r="D22" s="107"/>
      <c r="E22" s="57"/>
      <c r="F22" s="57"/>
      <c r="G22" s="57"/>
      <c r="H22" s="57"/>
      <c r="I22" s="57"/>
      <c r="J22" s="57"/>
      <c r="K22" s="64"/>
      <c r="L22" s="106"/>
      <c r="M22" s="57"/>
      <c r="N22" s="57"/>
      <c r="O22" s="57"/>
      <c r="P22" s="57"/>
      <c r="Q22" s="57"/>
      <c r="R22" s="57"/>
      <c r="S22" s="58"/>
      <c r="T22" s="63"/>
      <c r="U22" s="57"/>
      <c r="V22" s="57"/>
      <c r="W22" s="64"/>
      <c r="X22" s="69" t="str">
        <f>IF(AND(NOT(ISBLANK(T22)),NOT(ISERROR(VLOOKUP(T22,'SQL Server フィールド型種類'!$B$2:$E$30,4,FALSE)&lt;&gt;0))),TEXT(VLOOKUP(T22,'SQL Server フィールド型種類'!$B$2:$E$30,4,FALSE),"##0"),"")</f>
        <v/>
      </c>
      <c r="Y22" s="64"/>
      <c r="Z22" s="65"/>
      <c r="AA22" s="58"/>
      <c r="AB22" s="115"/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115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8"/>
      <c r="AY22" s="45"/>
      <c r="BC22" s="41" t="str">
        <f t="shared" si="0"/>
        <v/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1"/>
        <v/>
      </c>
      <c r="CQ22" s="152" t="s">
        <v>84</v>
      </c>
    </row>
    <row r="23" spans="1:95" ht="15" customHeight="1">
      <c r="A23" s="46"/>
      <c r="B23" s="832" t="str">
        <f>IF(NOT(ISBLANK(D23)),MAX(B$9:B22)+1,"")</f>
        <v/>
      </c>
      <c r="C23" s="833"/>
      <c r="D23" s="107"/>
      <c r="E23" s="57"/>
      <c r="F23" s="57"/>
      <c r="G23" s="57"/>
      <c r="H23" s="57"/>
      <c r="I23" s="57"/>
      <c r="J23" s="57"/>
      <c r="K23" s="64"/>
      <c r="L23" s="106"/>
      <c r="M23" s="57"/>
      <c r="N23" s="57"/>
      <c r="O23" s="57"/>
      <c r="P23" s="57"/>
      <c r="Q23" s="57"/>
      <c r="R23" s="57"/>
      <c r="S23" s="58"/>
      <c r="T23" s="63"/>
      <c r="U23" s="57"/>
      <c r="V23" s="57"/>
      <c r="W23" s="64"/>
      <c r="X23" s="69" t="str">
        <f>IF(AND(NOT(ISBLANK(T23)),NOT(ISERROR(VLOOKUP(T23,'SQL Server フィールド型種類'!$B$2:$E$30,4,FALSE)&lt;&gt;0))),TEXT(VLOOKUP(T23,'SQL Server フィールド型種類'!$B$2:$E$30,4,FALSE),"##0"),"")</f>
        <v/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115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8"/>
      <c r="AY23" s="45"/>
      <c r="BC23" s="41" t="str">
        <f t="shared" si="0"/>
        <v/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1"/>
        <v/>
      </c>
    </row>
    <row r="24" spans="1:95" ht="15" customHeight="1">
      <c r="A24" s="46"/>
      <c r="B24" s="832" t="str">
        <f>IF(NOT(ISBLANK(D24)),MAX(B$9:B23)+1,"")</f>
        <v/>
      </c>
      <c r="C24" s="833"/>
      <c r="D24" s="107"/>
      <c r="E24" s="57"/>
      <c r="F24" s="57"/>
      <c r="G24" s="57"/>
      <c r="H24" s="57"/>
      <c r="I24" s="57"/>
      <c r="J24" s="57"/>
      <c r="K24" s="64"/>
      <c r="L24" s="106"/>
      <c r="M24" s="57"/>
      <c r="N24" s="57"/>
      <c r="O24" s="57"/>
      <c r="P24" s="57"/>
      <c r="Q24" s="57"/>
      <c r="R24" s="57"/>
      <c r="S24" s="58"/>
      <c r="T24" s="63"/>
      <c r="U24" s="57"/>
      <c r="V24" s="57"/>
      <c r="W24" s="64"/>
      <c r="X24" s="65" t="str">
        <f>IF(AND(NOT(ISBLANK(T24)),NOT(ISERROR(VLOOKUP(T24,'SQL Server フィールド型種類'!$B$2:$E$30,4,FALSE)&lt;&gt;0))),TEXT(VLOOKUP(T24,'SQL Server フィールド型種類'!$B$2:$E$30,4,FALSE),"##0"),"")</f>
        <v/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8"/>
      <c r="AY24" s="45"/>
      <c r="BC24" s="41" t="str">
        <f t="shared" si="0"/>
        <v/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1"/>
        <v/>
      </c>
    </row>
    <row r="25" spans="1:95" ht="15" customHeight="1">
      <c r="A25" s="46"/>
      <c r="B25" s="832" t="str">
        <f>IF(NOT(ISBLANK(D25)),MAX(B$9:B24)+1,"")</f>
        <v/>
      </c>
      <c r="C25" s="833"/>
      <c r="D25" s="107"/>
      <c r="E25" s="57"/>
      <c r="F25" s="57"/>
      <c r="G25" s="57"/>
      <c r="H25" s="57"/>
      <c r="I25" s="57"/>
      <c r="J25" s="57"/>
      <c r="K25" s="64"/>
      <c r="L25" s="106"/>
      <c r="M25" s="57"/>
      <c r="N25" s="57"/>
      <c r="O25" s="57"/>
      <c r="P25" s="57"/>
      <c r="Q25" s="57"/>
      <c r="R25" s="57"/>
      <c r="S25" s="58"/>
      <c r="T25" s="107"/>
      <c r="U25" s="57"/>
      <c r="V25" s="57"/>
      <c r="W25" s="64"/>
      <c r="X25" s="65" t="str">
        <f>IF(AND(NOT(ISBLANK(T25)),NOT(ISERROR(VLOOKUP(T25,'SQL Server フィールド型種類'!$B$2:$E$30,4,FALSE)&lt;&gt;0))),TEXT(VLOOKUP(T25,'SQL Server フィールド型種類'!$B$2:$E$30,4,FALSE),"##0"),"")</f>
        <v/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115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C25" s="41" t="str">
        <f t="shared" si="0"/>
        <v/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1"/>
        <v/>
      </c>
    </row>
    <row r="26" spans="1:95" ht="15" customHeight="1">
      <c r="A26" s="46"/>
      <c r="B26" s="832" t="str">
        <f>IF(NOT(ISBLANK(D26)),MAX(B$9:B25)+1,"")</f>
        <v/>
      </c>
      <c r="C26" s="833"/>
      <c r="D26" s="107"/>
      <c r="E26" s="57"/>
      <c r="F26" s="57"/>
      <c r="G26" s="57"/>
      <c r="H26" s="57"/>
      <c r="I26" s="57"/>
      <c r="J26" s="57"/>
      <c r="K26" s="64"/>
      <c r="L26" s="106"/>
      <c r="M26" s="57"/>
      <c r="N26" s="57"/>
      <c r="O26" s="57"/>
      <c r="P26" s="57"/>
      <c r="Q26" s="57"/>
      <c r="R26" s="57"/>
      <c r="S26" s="58"/>
      <c r="T26" s="63"/>
      <c r="U26" s="57"/>
      <c r="V26" s="57"/>
      <c r="W26" s="64"/>
      <c r="X26" s="65" t="str">
        <f>IF(AND(NOT(ISBLANK(T26)),NOT(ISERROR(VLOOKUP(T26,'SQL Server フィールド型種類'!$B$2:$E$30,4,FALSE)&lt;&gt;0))),TEXT(VLOOKUP(T26,'SQL Server フィールド型種類'!$B$2:$E$30,4,FALSE),"##0"),"")</f>
        <v/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C26" s="41" t="str">
        <f t="shared" si="0"/>
        <v/>
      </c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 t="str">
        <f t="shared" si="1"/>
        <v/>
      </c>
    </row>
    <row r="27" spans="1:95" ht="15" customHeight="1">
      <c r="A27" s="46"/>
      <c r="B27" s="832" t="str">
        <f>IF(NOT(ISBLANK(D27)),MAX(B$9:B26)+1,"")</f>
        <v/>
      </c>
      <c r="C27" s="833"/>
      <c r="D27" s="107"/>
      <c r="E27" s="57"/>
      <c r="F27" s="57"/>
      <c r="G27" s="57"/>
      <c r="H27" s="57"/>
      <c r="I27" s="57"/>
      <c r="J27" s="57"/>
      <c r="K27" s="64"/>
      <c r="L27" s="106"/>
      <c r="M27" s="57"/>
      <c r="N27" s="57"/>
      <c r="O27" s="57"/>
      <c r="P27" s="57"/>
      <c r="Q27" s="57"/>
      <c r="R27" s="57"/>
      <c r="S27" s="58"/>
      <c r="T27" s="63"/>
      <c r="U27" s="57"/>
      <c r="V27" s="57"/>
      <c r="W27" s="64"/>
      <c r="X27" s="65" t="str">
        <f>IF(AND(NOT(ISBLANK(T27)),NOT(ISERROR(VLOOKUP(T27,'SQL Server フィールド型種類'!$B$2:$E$30,4,FALSE)&lt;&gt;0))),TEXT(VLOOKUP(T27,'SQL Server フィールド型種類'!$B$2:$E$30,4,FALSE),"##0"),"")</f>
        <v/>
      </c>
      <c r="Y27" s="64"/>
      <c r="Z27" s="65"/>
      <c r="AA27" s="58"/>
      <c r="AB27" s="57"/>
      <c r="AC27" s="49"/>
      <c r="AD27" s="49"/>
      <c r="AE27" s="64"/>
      <c r="AF27" s="50"/>
      <c r="AG27" s="50"/>
      <c r="AH27" s="50"/>
      <c r="AI27" s="50"/>
      <c r="AJ27" s="50"/>
      <c r="AK27" s="50"/>
      <c r="AL27" s="51"/>
      <c r="AM27" s="115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C27" s="41" t="str">
        <f t="shared" si="0"/>
        <v/>
      </c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 t="str">
        <f t="shared" si="1"/>
        <v/>
      </c>
    </row>
    <row r="28" spans="1:95" ht="15" customHeight="1">
      <c r="A28" s="46"/>
      <c r="B28" s="832" t="str">
        <f>IF(NOT(ISBLANK(D28)),MAX(B$9:B27)+1,"")</f>
        <v/>
      </c>
      <c r="C28" s="833"/>
      <c r="D28" s="107"/>
      <c r="E28" s="57"/>
      <c r="F28" s="57"/>
      <c r="G28" s="57"/>
      <c r="H28" s="57"/>
      <c r="I28" s="57"/>
      <c r="J28" s="57"/>
      <c r="K28" s="64"/>
      <c r="L28" s="106"/>
      <c r="M28" s="57"/>
      <c r="N28" s="57"/>
      <c r="O28" s="57"/>
      <c r="P28" s="57"/>
      <c r="Q28" s="57"/>
      <c r="R28" s="57"/>
      <c r="S28" s="58"/>
      <c r="T28" s="63"/>
      <c r="U28" s="57"/>
      <c r="V28" s="57"/>
      <c r="W28" s="64"/>
      <c r="X28" s="65" t="str">
        <f>IF(AND(NOT(ISBLANK(T28)),NOT(ISERROR(VLOOKUP(T28,'SQL Server フィールド型種類'!$B$2:$E$30,4,FALSE)&lt;&gt;0))),TEXT(VLOOKUP(T28,'SQL Server フィールド型種類'!$B$2:$E$30,4,FALSE),"##0"),"")</f>
        <v/>
      </c>
      <c r="Y28" s="64"/>
      <c r="Z28" s="65"/>
      <c r="AA28" s="58"/>
      <c r="AB28" s="57"/>
      <c r="AC28" s="49"/>
      <c r="AD28" s="49"/>
      <c r="AE28" s="64"/>
      <c r="AF28" s="50"/>
      <c r="AG28" s="50"/>
      <c r="AH28" s="50"/>
      <c r="AI28" s="50"/>
      <c r="AJ28" s="50"/>
      <c r="AK28" s="50"/>
      <c r="AL28" s="51"/>
      <c r="AM28" s="115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8"/>
      <c r="AY28" s="45"/>
      <c r="BC28" s="41" t="str">
        <f t="shared" si="0"/>
        <v/>
      </c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 t="str">
        <f t="shared" si="1"/>
        <v/>
      </c>
    </row>
    <row r="29" spans="1:95" ht="15" customHeight="1">
      <c r="A29" s="46"/>
      <c r="B29" s="832" t="str">
        <f>IF(NOT(ISBLANK(D29)),MAX(B$9:B28)+1,"")</f>
        <v/>
      </c>
      <c r="C29" s="833"/>
      <c r="D29" s="107"/>
      <c r="E29" s="57"/>
      <c r="F29" s="57"/>
      <c r="G29" s="57"/>
      <c r="H29" s="57"/>
      <c r="I29" s="57"/>
      <c r="J29" s="57"/>
      <c r="K29" s="64"/>
      <c r="L29" s="106"/>
      <c r="M29" s="57"/>
      <c r="N29" s="57"/>
      <c r="O29" s="57"/>
      <c r="P29" s="57"/>
      <c r="Q29" s="57"/>
      <c r="R29" s="57"/>
      <c r="S29" s="58"/>
      <c r="T29" s="63"/>
      <c r="U29" s="57"/>
      <c r="V29" s="57"/>
      <c r="W29" s="64"/>
      <c r="X29" s="65" t="str">
        <f>IF(AND(NOT(ISBLANK(T29)),NOT(ISERROR(VLOOKUP(T29,'SQL Server フィールド型種類'!$B$2:$E$30,4,FALSE)&lt;&gt;0))),TEXT(VLOOKUP(T29,'SQL Server フィールド型種類'!$B$2:$E$30,4,FALSE),"##0"),"")</f>
        <v/>
      </c>
      <c r="Y29" s="64"/>
      <c r="Z29" s="65"/>
      <c r="AA29" s="58"/>
      <c r="AB29" s="57"/>
      <c r="AC29" s="49"/>
      <c r="AD29" s="49"/>
      <c r="AE29" s="64"/>
      <c r="AF29" s="50"/>
      <c r="AG29" s="50"/>
      <c r="AH29" s="50"/>
      <c r="AI29" s="50"/>
      <c r="AJ29" s="50"/>
      <c r="AK29" s="50"/>
      <c r="AL29" s="51"/>
      <c r="AM29" s="115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8"/>
      <c r="AY29" s="45"/>
      <c r="BC29" s="41" t="str">
        <f t="shared" si="0"/>
        <v/>
      </c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 t="str">
        <f t="shared" si="1"/>
        <v/>
      </c>
    </row>
    <row r="30" spans="1:95" ht="15" customHeight="1">
      <c r="A30" s="46"/>
      <c r="B30" s="832" t="str">
        <f>IF(NOT(ISBLANK(D30)),MAX(B$9:B29)+1,"")</f>
        <v/>
      </c>
      <c r="C30" s="833"/>
      <c r="D30" s="107"/>
      <c r="E30" s="57"/>
      <c r="F30" s="57"/>
      <c r="G30" s="57"/>
      <c r="H30" s="57"/>
      <c r="I30" s="57"/>
      <c r="J30" s="57"/>
      <c r="K30" s="64"/>
      <c r="L30" s="106"/>
      <c r="M30" s="57"/>
      <c r="N30" s="57"/>
      <c r="O30" s="57"/>
      <c r="P30" s="57"/>
      <c r="Q30" s="57"/>
      <c r="R30" s="57"/>
      <c r="S30" s="58"/>
      <c r="T30" s="63"/>
      <c r="U30" s="57"/>
      <c r="V30" s="57"/>
      <c r="W30" s="64"/>
      <c r="X30" s="65" t="str">
        <f>IF(AND(NOT(ISBLANK(T30)),NOT(ISERROR(VLOOKUP(T30,'SQL Server フィールド型種類'!$B$2:$E$30,4,FALSE)&lt;&gt;0))),TEXT(VLOOKUP(T30,'SQL Server フィールド型種類'!$B$2:$E$30,4,FALSE),"##0"),"")</f>
        <v/>
      </c>
      <c r="Y30" s="64"/>
      <c r="Z30" s="65"/>
      <c r="AA30" s="58"/>
      <c r="AB30" s="57"/>
      <c r="AC30" s="49"/>
      <c r="AD30" s="49"/>
      <c r="AE30" s="64"/>
      <c r="AF30" s="50"/>
      <c r="AG30" s="50"/>
      <c r="AH30" s="50"/>
      <c r="AI30" s="50"/>
      <c r="AJ30" s="50"/>
      <c r="AK30" s="50"/>
      <c r="AL30" s="51"/>
      <c r="AM30" s="115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  <c r="BC30" s="41" t="str">
        <f t="shared" si="0"/>
        <v/>
      </c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 t="str">
        <f t="shared" si="1"/>
        <v/>
      </c>
    </row>
    <row r="31" spans="1:95" ht="15" customHeight="1">
      <c r="A31" s="46"/>
      <c r="B31" s="832" t="str">
        <f>IF(NOT(ISBLANK(D31)),MAX(B$9:B30)+1,"")</f>
        <v/>
      </c>
      <c r="C31" s="833"/>
      <c r="D31" s="107"/>
      <c r="E31" s="57"/>
      <c r="F31" s="57"/>
      <c r="G31" s="57"/>
      <c r="H31" s="57"/>
      <c r="I31" s="57"/>
      <c r="J31" s="57"/>
      <c r="K31" s="64"/>
      <c r="L31" s="106"/>
      <c r="M31" s="57"/>
      <c r="N31" s="57"/>
      <c r="O31" s="57"/>
      <c r="P31" s="57"/>
      <c r="Q31" s="57"/>
      <c r="R31" s="57"/>
      <c r="S31" s="58"/>
      <c r="T31" s="63"/>
      <c r="U31" s="57"/>
      <c r="V31" s="57"/>
      <c r="W31" s="64"/>
      <c r="X31" s="65" t="str">
        <f>IF(AND(NOT(ISBLANK(T31)),NOT(ISERROR(VLOOKUP(T31,'SQL Server フィールド型種類'!$B$2:$E$30,4,FALSE)&lt;&gt;0))),TEXT(VLOOKUP(T31,'SQL Server フィールド型種類'!$B$2:$E$30,4,FALSE),"##0"),"")</f>
        <v/>
      </c>
      <c r="Y31" s="64"/>
      <c r="Z31" s="65"/>
      <c r="AA31" s="58"/>
      <c r="AB31" s="57"/>
      <c r="AC31" s="49"/>
      <c r="AD31" s="49"/>
      <c r="AE31" s="64"/>
      <c r="AF31" s="50"/>
      <c r="AG31" s="50"/>
      <c r="AH31" s="50"/>
      <c r="AI31" s="50"/>
      <c r="AJ31" s="50"/>
      <c r="AK31" s="50"/>
      <c r="AL31" s="51"/>
      <c r="AM31" s="115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  <c r="BC31" s="41" t="str">
        <f t="shared" si="0"/>
        <v/>
      </c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 t="str">
        <f t="shared" si="1"/>
        <v/>
      </c>
    </row>
    <row r="32" spans="1:95" ht="15" customHeight="1">
      <c r="A32" s="46"/>
      <c r="B32" s="838" t="str">
        <f>IF(NOT(ISBLANK(D32)),MAX(B$9:B31)+1,"")</f>
        <v/>
      </c>
      <c r="C32" s="839"/>
      <c r="D32" s="126"/>
      <c r="E32" s="59"/>
      <c r="F32" s="59"/>
      <c r="G32" s="59"/>
      <c r="H32" s="59"/>
      <c r="I32" s="59"/>
      <c r="J32" s="59"/>
      <c r="K32" s="67"/>
      <c r="L32" s="127"/>
      <c r="M32" s="59"/>
      <c r="N32" s="59"/>
      <c r="O32" s="59"/>
      <c r="P32" s="59"/>
      <c r="Q32" s="59"/>
      <c r="R32" s="59"/>
      <c r="S32" s="60"/>
      <c r="T32" s="66"/>
      <c r="U32" s="59"/>
      <c r="V32" s="59"/>
      <c r="W32" s="67"/>
      <c r="X32" s="68" t="str">
        <f>IF(AND(NOT(ISBLANK(T32)),NOT(ISERROR(VLOOKUP(T32,'SQL Server フィールド型種類'!$B$2:$E$30,4,FALSE)&lt;&gt;0))),TEXT(VLOOKUP(T32,'SQL Server フィールド型種類'!$B$2:$E$30,4,FALSE),"##0"),"")</f>
        <v/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261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C32" s="41" t="str">
        <f t="shared" si="0"/>
        <v/>
      </c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 t="str">
        <f t="shared" si="1"/>
        <v/>
      </c>
    </row>
    <row r="33" spans="1:54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  <c r="BB33" s="41" t="s">
        <v>84</v>
      </c>
    </row>
    <row r="34" spans="1:54" ht="15" customHeight="1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8"/>
    </row>
    <row r="35" spans="1:54" ht="15" customHeight="1">
      <c r="A35" s="40"/>
      <c r="B35" s="886" t="s">
        <v>35</v>
      </c>
      <c r="C35" s="887"/>
      <c r="D35" s="888" t="s">
        <v>36</v>
      </c>
      <c r="E35" s="670"/>
      <c r="F35" s="670"/>
      <c r="G35" s="670"/>
      <c r="H35" s="670"/>
      <c r="I35" s="670"/>
      <c r="J35" s="670"/>
      <c r="K35" s="670"/>
      <c r="L35" s="670"/>
      <c r="M35" s="670"/>
      <c r="N35" s="889"/>
      <c r="O35" s="888" t="s">
        <v>37</v>
      </c>
      <c r="P35" s="670"/>
      <c r="Q35" s="670"/>
      <c r="R35" s="670"/>
      <c r="S35" s="670"/>
      <c r="T35" s="670"/>
      <c r="U35" s="889"/>
      <c r="V35" s="213" t="s">
        <v>38</v>
      </c>
      <c r="W35" s="888" t="s">
        <v>39</v>
      </c>
      <c r="X35" s="670"/>
      <c r="Y35" s="889"/>
      <c r="Z35" s="862" t="s">
        <v>40</v>
      </c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60"/>
      <c r="AR35" s="860"/>
      <c r="AS35" s="860"/>
      <c r="AT35" s="860"/>
      <c r="AU35" s="860"/>
      <c r="AV35" s="860"/>
      <c r="AW35" s="860"/>
      <c r="AX35" s="863"/>
      <c r="AY35" s="42"/>
    </row>
    <row r="36" spans="1:54" ht="15" customHeight="1">
      <c r="A36" s="40"/>
      <c r="B36" s="842">
        <f>IF(NOT(ISBLANK(D36)),1,"")</f>
        <v>1</v>
      </c>
      <c r="C36" s="843"/>
      <c r="D36" s="62" t="e">
        <f>"ui_"&amp;$AE$2</f>
        <v>#N/A</v>
      </c>
      <c r="E36" s="55"/>
      <c r="F36" s="55"/>
      <c r="G36" s="55"/>
      <c r="H36" s="55"/>
      <c r="I36" s="55"/>
      <c r="J36" s="55"/>
      <c r="K36" s="55"/>
      <c r="L36" s="55"/>
      <c r="M36" s="55"/>
      <c r="N36" s="61"/>
      <c r="O36" s="209" t="s">
        <v>301</v>
      </c>
      <c r="P36" s="55"/>
      <c r="Q36" s="55"/>
      <c r="R36" s="55"/>
      <c r="S36" s="55"/>
      <c r="T36" s="55"/>
      <c r="U36" s="61"/>
      <c r="V36" s="209" t="s">
        <v>264</v>
      </c>
      <c r="W36" s="112" t="s">
        <v>265</v>
      </c>
      <c r="X36" s="55"/>
      <c r="Y36" s="61"/>
      <c r="Z36" s="140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6"/>
      <c r="AY36" s="42"/>
      <c r="BB36" s="41" t="e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#N/A</v>
      </c>
    </row>
    <row r="37" spans="1:54" ht="15" customHeight="1">
      <c r="A37" s="40"/>
      <c r="B37" s="883">
        <f>IF(NOT(ISBLANK(D37)),MAX(B$36:B36)+1,"")</f>
        <v>2</v>
      </c>
      <c r="C37" s="884"/>
      <c r="D37" s="222" t="s">
        <v>8749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4"/>
      <c r="O37" s="106" t="s">
        <v>8736</v>
      </c>
      <c r="P37" s="57"/>
      <c r="Q37" s="57"/>
      <c r="R37" s="57"/>
      <c r="S37" s="57"/>
      <c r="T37" s="57"/>
      <c r="U37" s="64"/>
      <c r="V37" s="70"/>
      <c r="W37" s="106" t="s">
        <v>265</v>
      </c>
      <c r="X37" s="57"/>
      <c r="Y37" s="64"/>
      <c r="Z37" s="222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223"/>
      <c r="AO37" s="223"/>
      <c r="AP37" s="223"/>
      <c r="AQ37" s="223"/>
      <c r="AR37" s="223"/>
      <c r="AS37" s="223"/>
      <c r="AT37" s="223"/>
      <c r="AU37" s="223"/>
      <c r="AV37" s="223"/>
      <c r="AW37" s="223"/>
      <c r="AX37" s="225"/>
      <c r="AY37" s="42"/>
      <c r="BB37" s="41" t="e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#N/A</v>
      </c>
    </row>
    <row r="38" spans="1:54" ht="15" customHeight="1">
      <c r="A38" s="40"/>
      <c r="B38" s="890" t="str">
        <f>IF(NOT(ISBLANK(D38)),MAX(B$36:B37)+1,"")</f>
        <v/>
      </c>
      <c r="C38" s="891"/>
      <c r="D38" s="221"/>
      <c r="E38" s="119"/>
      <c r="F38" s="119"/>
      <c r="G38" s="119"/>
      <c r="H38" s="119"/>
      <c r="I38" s="119"/>
      <c r="J38" s="119"/>
      <c r="K38" s="119"/>
      <c r="L38" s="119"/>
      <c r="M38" s="119"/>
      <c r="N38" s="120"/>
      <c r="O38" s="106" t="s">
        <v>86</v>
      </c>
      <c r="P38" s="57"/>
      <c r="Q38" s="57"/>
      <c r="R38" s="57"/>
      <c r="S38" s="57"/>
      <c r="T38" s="57"/>
      <c r="U38" s="64"/>
      <c r="V38" s="70"/>
      <c r="W38" s="106" t="s">
        <v>265</v>
      </c>
      <c r="X38" s="57"/>
      <c r="Y38" s="64"/>
      <c r="Z38" s="70"/>
      <c r="AA38" s="57"/>
      <c r="AB38" s="57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223"/>
      <c r="AO38" s="223"/>
      <c r="AP38" s="223"/>
      <c r="AQ38" s="223"/>
      <c r="AR38" s="57"/>
      <c r="AS38" s="57"/>
      <c r="AT38" s="57"/>
      <c r="AU38" s="57"/>
      <c r="AV38" s="57"/>
      <c r="AW38" s="57"/>
      <c r="AX38" s="58"/>
      <c r="AY38" s="45"/>
      <c r="BB38" s="41" t="e">
        <f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#N/A</v>
      </c>
    </row>
    <row r="39" spans="1:54" ht="15" customHeight="1">
      <c r="A39" s="40"/>
      <c r="B39" s="828" t="str">
        <f>IF(NOT(ISBLANK(D39)),MAX(B$36:B38)+1,"")</f>
        <v/>
      </c>
      <c r="C39" s="829"/>
      <c r="D39" s="70"/>
      <c r="E39" s="57"/>
      <c r="F39" s="57"/>
      <c r="G39" s="57"/>
      <c r="H39" s="57"/>
      <c r="I39" s="57"/>
      <c r="J39" s="57"/>
      <c r="K39" s="57"/>
      <c r="L39" s="57"/>
      <c r="M39" s="57"/>
      <c r="N39" s="64"/>
      <c r="O39" s="117"/>
      <c r="P39" s="57"/>
      <c r="Q39" s="57"/>
      <c r="R39" s="57"/>
      <c r="S39" s="57"/>
      <c r="T39" s="57"/>
      <c r="U39" s="64"/>
      <c r="V39" s="70"/>
      <c r="W39" s="65"/>
      <c r="X39" s="57"/>
      <c r="Y39" s="64"/>
      <c r="Z39" s="70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</row>
    <row r="40" spans="1:54" ht="15" customHeight="1">
      <c r="A40" s="40"/>
      <c r="B40" s="828" t="str">
        <f>IF(NOT(ISBLANK(D40)),MAX(B$36:B39)+1,"")</f>
        <v/>
      </c>
      <c r="C40" s="829"/>
      <c r="D40" s="70"/>
      <c r="E40" s="57"/>
      <c r="F40" s="57"/>
      <c r="G40" s="57"/>
      <c r="H40" s="57"/>
      <c r="I40" s="57"/>
      <c r="J40" s="57"/>
      <c r="K40" s="57"/>
      <c r="L40" s="57"/>
      <c r="M40" s="57"/>
      <c r="N40" s="64"/>
      <c r="O40" s="106"/>
      <c r="P40" s="57"/>
      <c r="Q40" s="57"/>
      <c r="R40" s="57"/>
      <c r="S40" s="57"/>
      <c r="T40" s="57"/>
      <c r="U40" s="64"/>
      <c r="V40" s="70"/>
      <c r="W40" s="106"/>
      <c r="X40" s="57"/>
      <c r="Y40" s="64"/>
      <c r="Z40" s="70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</row>
    <row r="41" spans="1:54" ht="15" customHeight="1">
      <c r="A41" s="40"/>
      <c r="B41" s="828" t="str">
        <f>IF(NOT(ISBLANK(D41)),MAX(B$36:B40)+1,"")</f>
        <v/>
      </c>
      <c r="C41" s="829"/>
      <c r="D41" s="70"/>
      <c r="E41" s="57"/>
      <c r="F41" s="57"/>
      <c r="G41" s="57"/>
      <c r="H41" s="57"/>
      <c r="I41" s="57"/>
      <c r="J41" s="57"/>
      <c r="K41" s="57"/>
      <c r="L41" s="57"/>
      <c r="M41" s="57"/>
      <c r="N41" s="64"/>
      <c r="O41" s="106"/>
      <c r="P41" s="57"/>
      <c r="Q41" s="57"/>
      <c r="R41" s="57"/>
      <c r="S41" s="57"/>
      <c r="T41" s="57"/>
      <c r="U41" s="64"/>
      <c r="V41" s="70"/>
      <c r="W41" s="106"/>
      <c r="X41" s="57"/>
      <c r="Y41" s="64"/>
      <c r="Z41" s="70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</row>
    <row r="42" spans="1:54" ht="15" customHeight="1">
      <c r="A42" s="40"/>
      <c r="B42" s="828" t="str">
        <f>IF(NOT(ISBLANK(D42)),MAX(B$36:B41)+1,"")</f>
        <v/>
      </c>
      <c r="C42" s="829"/>
      <c r="D42" s="70"/>
      <c r="E42" s="57"/>
      <c r="F42" s="57"/>
      <c r="G42" s="57"/>
      <c r="H42" s="57"/>
      <c r="I42" s="57"/>
      <c r="J42" s="57"/>
      <c r="K42" s="57"/>
      <c r="L42" s="57"/>
      <c r="M42" s="57"/>
      <c r="N42" s="64"/>
      <c r="O42" s="106"/>
      <c r="P42" s="57"/>
      <c r="Q42" s="57"/>
      <c r="R42" s="57"/>
      <c r="S42" s="57"/>
      <c r="T42" s="57"/>
      <c r="U42" s="64"/>
      <c r="V42" s="70"/>
      <c r="W42" s="106"/>
      <c r="X42" s="57"/>
      <c r="Y42" s="64"/>
      <c r="Z42" s="70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</row>
    <row r="43" spans="1:54" ht="15" customHeight="1">
      <c r="A43" s="40"/>
      <c r="B43" s="828" t="str">
        <f>IF(NOT(ISBLANK(D43)),MAX(B$36:B42)+1,"")</f>
        <v/>
      </c>
      <c r="C43" s="829"/>
      <c r="D43" s="117"/>
      <c r="E43" s="57"/>
      <c r="F43" s="57"/>
      <c r="G43" s="57"/>
      <c r="H43" s="57"/>
      <c r="I43" s="57"/>
      <c r="J43" s="57"/>
      <c r="K43" s="57"/>
      <c r="L43" s="57"/>
      <c r="M43" s="57"/>
      <c r="N43" s="64"/>
      <c r="O43" s="106"/>
      <c r="P43" s="57"/>
      <c r="Q43" s="57"/>
      <c r="R43" s="57"/>
      <c r="S43" s="57"/>
      <c r="T43" s="57"/>
      <c r="U43" s="64"/>
      <c r="V43" s="70"/>
      <c r="W43" s="117"/>
      <c r="X43" s="57"/>
      <c r="Y43" s="64"/>
      <c r="Z43" s="70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</row>
    <row r="44" spans="1:54" ht="15" customHeight="1">
      <c r="A44" s="40"/>
      <c r="B44" s="828" t="str">
        <f>IF(NOT(ISBLANK(D44)),MAX(B$36:B43)+1,"")</f>
        <v/>
      </c>
      <c r="C44" s="829"/>
      <c r="D44" s="117"/>
      <c r="E44" s="57"/>
      <c r="F44" s="57"/>
      <c r="G44" s="57"/>
      <c r="H44" s="57"/>
      <c r="I44" s="57"/>
      <c r="J44" s="57"/>
      <c r="K44" s="57"/>
      <c r="L44" s="57"/>
      <c r="M44" s="57"/>
      <c r="N44" s="64"/>
      <c r="O44" s="106"/>
      <c r="P44" s="57"/>
      <c r="Q44" s="57"/>
      <c r="R44" s="57"/>
      <c r="S44" s="57"/>
      <c r="T44" s="57"/>
      <c r="U44" s="64"/>
      <c r="V44" s="70"/>
      <c r="W44" s="106"/>
      <c r="X44" s="57"/>
      <c r="Y44" s="64"/>
      <c r="Z44" s="70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</row>
    <row r="45" spans="1:54" ht="15" customHeight="1">
      <c r="A45" s="40"/>
      <c r="B45" s="828" t="str">
        <f>IF(NOT(ISBLANK(D45)),MAX(B$36:B44)+1,"")</f>
        <v/>
      </c>
      <c r="C45" s="829"/>
      <c r="D45" s="70"/>
      <c r="E45" s="57"/>
      <c r="F45" s="57"/>
      <c r="G45" s="57"/>
      <c r="H45" s="57"/>
      <c r="I45" s="57"/>
      <c r="J45" s="57"/>
      <c r="K45" s="57"/>
      <c r="L45" s="57"/>
      <c r="M45" s="57"/>
      <c r="N45" s="64"/>
      <c r="O45" s="106"/>
      <c r="P45" s="57"/>
      <c r="Q45" s="57"/>
      <c r="R45" s="57"/>
      <c r="S45" s="57"/>
      <c r="T45" s="57"/>
      <c r="U45" s="64"/>
      <c r="V45" s="70"/>
      <c r="W45" s="65"/>
      <c r="X45" s="57"/>
      <c r="Y45" s="64"/>
      <c r="Z45" s="70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</row>
    <row r="46" spans="1:54" ht="15" customHeight="1">
      <c r="A46" s="40"/>
      <c r="B46" s="828" t="str">
        <f>IF(NOT(ISBLANK(D46)),MAX(B$36:B45)+1,"")</f>
        <v/>
      </c>
      <c r="C46" s="829"/>
      <c r="D46" s="70"/>
      <c r="E46" s="57"/>
      <c r="F46" s="57"/>
      <c r="G46" s="57"/>
      <c r="H46" s="57"/>
      <c r="I46" s="57"/>
      <c r="J46" s="57"/>
      <c r="K46" s="57"/>
      <c r="L46" s="57"/>
      <c r="M46" s="57"/>
      <c r="N46" s="64"/>
      <c r="O46" s="106"/>
      <c r="P46" s="57"/>
      <c r="Q46" s="57"/>
      <c r="R46" s="57"/>
      <c r="S46" s="57"/>
      <c r="T46" s="57"/>
      <c r="U46" s="64"/>
      <c r="V46" s="70"/>
      <c r="W46" s="65"/>
      <c r="X46" s="57"/>
      <c r="Y46" s="64"/>
      <c r="Z46" s="70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</row>
    <row r="47" spans="1:54" ht="15" customHeight="1">
      <c r="A47" s="40"/>
      <c r="B47" s="828" t="str">
        <f>IF(NOT(ISBLANK(D47)),MAX(B$36:B46)+1,"")</f>
        <v/>
      </c>
      <c r="C47" s="829"/>
      <c r="D47" s="70"/>
      <c r="E47" s="57"/>
      <c r="F47" s="57"/>
      <c r="G47" s="57"/>
      <c r="H47" s="57"/>
      <c r="I47" s="57"/>
      <c r="J47" s="57"/>
      <c r="K47" s="57"/>
      <c r="L47" s="57"/>
      <c r="M47" s="57"/>
      <c r="N47" s="64"/>
      <c r="O47" s="106"/>
      <c r="P47" s="57"/>
      <c r="Q47" s="57"/>
      <c r="R47" s="57"/>
      <c r="S47" s="57"/>
      <c r="T47" s="57"/>
      <c r="U47" s="64"/>
      <c r="V47" s="70"/>
      <c r="W47" s="65"/>
      <c r="X47" s="57"/>
      <c r="Y47" s="64"/>
      <c r="Z47" s="70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</row>
    <row r="48" spans="1:54" ht="15" customHeight="1">
      <c r="A48" s="40"/>
      <c r="B48" s="828" t="str">
        <f>IF(NOT(ISBLANK(D48)),MAX(B$36:B47)+1,"")</f>
        <v/>
      </c>
      <c r="C48" s="829"/>
      <c r="D48" s="70"/>
      <c r="E48" s="57"/>
      <c r="F48" s="57"/>
      <c r="G48" s="57"/>
      <c r="H48" s="57"/>
      <c r="I48" s="57"/>
      <c r="J48" s="57"/>
      <c r="K48" s="57"/>
      <c r="L48" s="57"/>
      <c r="M48" s="57"/>
      <c r="N48" s="64"/>
      <c r="O48" s="106"/>
      <c r="P48" s="57"/>
      <c r="Q48" s="57"/>
      <c r="R48" s="57"/>
      <c r="S48" s="57"/>
      <c r="T48" s="57"/>
      <c r="U48" s="64"/>
      <c r="V48" s="70"/>
      <c r="W48" s="65"/>
      <c r="X48" s="57"/>
      <c r="Y48" s="64"/>
      <c r="Z48" s="70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</row>
    <row r="49" spans="1:51" ht="15" customHeight="1">
      <c r="A49" s="40"/>
      <c r="B49" s="828" t="str">
        <f>IF(NOT(ISBLANK(D49)),MAX(B$36:B48)+1,"")</f>
        <v/>
      </c>
      <c r="C49" s="829"/>
      <c r="D49" s="70"/>
      <c r="E49" s="57"/>
      <c r="F49" s="57"/>
      <c r="G49" s="57"/>
      <c r="H49" s="57"/>
      <c r="I49" s="57"/>
      <c r="J49" s="57"/>
      <c r="K49" s="57"/>
      <c r="L49" s="57"/>
      <c r="M49" s="57"/>
      <c r="N49" s="64"/>
      <c r="O49" s="106"/>
      <c r="P49" s="57"/>
      <c r="Q49" s="57"/>
      <c r="R49" s="57"/>
      <c r="S49" s="57"/>
      <c r="T49" s="57"/>
      <c r="U49" s="64"/>
      <c r="V49" s="70"/>
      <c r="W49" s="65"/>
      <c r="X49" s="57"/>
      <c r="Y49" s="64"/>
      <c r="Z49" s="70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</row>
    <row r="50" spans="1:51" ht="15" customHeight="1">
      <c r="A50" s="40"/>
      <c r="B50" s="830" t="str">
        <f>IF(NOT(ISBLANK(D50)),MAX(B$36:B49)+1,"")</f>
        <v/>
      </c>
      <c r="C50" s="831"/>
      <c r="D50" s="71"/>
      <c r="E50" s="59"/>
      <c r="F50" s="59"/>
      <c r="G50" s="59"/>
      <c r="H50" s="59"/>
      <c r="I50" s="59"/>
      <c r="J50" s="59"/>
      <c r="K50" s="59"/>
      <c r="L50" s="59"/>
      <c r="M50" s="59"/>
      <c r="N50" s="67"/>
      <c r="O50" s="127"/>
      <c r="P50" s="59"/>
      <c r="Q50" s="59"/>
      <c r="R50" s="59"/>
      <c r="S50" s="59"/>
      <c r="T50" s="59"/>
      <c r="U50" s="67"/>
      <c r="V50" s="71"/>
      <c r="W50" s="68"/>
      <c r="X50" s="59"/>
      <c r="Y50" s="67"/>
      <c r="Z50" s="71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60"/>
      <c r="AY50" s="45"/>
    </row>
    <row r="51" spans="1:51" ht="15" customHeight="1">
      <c r="A51" s="40"/>
      <c r="AY51" s="45"/>
    </row>
    <row r="52" spans="1:51" ht="15" customHeight="1">
      <c r="A52" s="40"/>
      <c r="B52" s="836" t="s">
        <v>35</v>
      </c>
      <c r="C52" s="837"/>
      <c r="D52" s="859" t="s">
        <v>298</v>
      </c>
      <c r="E52" s="860"/>
      <c r="F52" s="860"/>
      <c r="G52" s="860"/>
      <c r="H52" s="860"/>
      <c r="I52" s="860"/>
      <c r="J52" s="860"/>
      <c r="K52" s="860"/>
      <c r="L52" s="860"/>
      <c r="M52" s="860"/>
      <c r="N52" s="861"/>
      <c r="O52" s="859" t="s">
        <v>299</v>
      </c>
      <c r="P52" s="860"/>
      <c r="Q52" s="860"/>
      <c r="R52" s="860"/>
      <c r="S52" s="860"/>
      <c r="T52" s="860"/>
      <c r="U52" s="861"/>
      <c r="V52" s="862" t="s">
        <v>40</v>
      </c>
      <c r="W52" s="860"/>
      <c r="X52" s="860"/>
      <c r="Y52" s="860"/>
      <c r="Z52" s="860"/>
      <c r="AA52" s="860"/>
      <c r="AB52" s="860"/>
      <c r="AC52" s="860"/>
      <c r="AD52" s="860"/>
      <c r="AE52" s="860"/>
      <c r="AF52" s="860"/>
      <c r="AG52" s="860"/>
      <c r="AH52" s="860"/>
      <c r="AI52" s="860"/>
      <c r="AJ52" s="860"/>
      <c r="AK52" s="860"/>
      <c r="AL52" s="860"/>
      <c r="AM52" s="860"/>
      <c r="AN52" s="860"/>
      <c r="AO52" s="860"/>
      <c r="AP52" s="860"/>
      <c r="AQ52" s="860"/>
      <c r="AR52" s="860"/>
      <c r="AS52" s="860"/>
      <c r="AT52" s="860"/>
      <c r="AU52" s="860"/>
      <c r="AV52" s="860"/>
      <c r="AW52" s="860"/>
      <c r="AX52" s="863"/>
      <c r="AY52" s="42"/>
    </row>
    <row r="53" spans="1:51" ht="15" customHeight="1">
      <c r="A53" s="46"/>
      <c r="B53" s="834">
        <f>IF(NOT(ISBLANK(D53)),1,"")</f>
        <v>1</v>
      </c>
      <c r="C53" s="835"/>
      <c r="D53" s="221" t="s">
        <v>50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20"/>
      <c r="O53" s="118" t="s">
        <v>300</v>
      </c>
      <c r="P53" s="119"/>
      <c r="Q53" s="119"/>
      <c r="R53" s="119"/>
      <c r="S53" s="119"/>
      <c r="T53" s="119"/>
      <c r="U53" s="120"/>
      <c r="V53" s="140"/>
      <c r="W53" s="72"/>
      <c r="X53" s="72"/>
      <c r="Y53" s="72"/>
      <c r="Z53" s="72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6"/>
      <c r="AY53" s="45"/>
    </row>
    <row r="54" spans="1:51" ht="15" customHeight="1">
      <c r="A54" s="46"/>
      <c r="B54" s="828" t="str">
        <f>IF(NOT(ISBLANK(D54)),MAX(B$53:B53)+1,"")</f>
        <v/>
      </c>
      <c r="C54" s="829"/>
      <c r="D54" s="70"/>
      <c r="E54" s="57"/>
      <c r="F54" s="57"/>
      <c r="G54" s="57"/>
      <c r="H54" s="57"/>
      <c r="I54" s="57"/>
      <c r="J54" s="57"/>
      <c r="K54" s="57"/>
      <c r="L54" s="57"/>
      <c r="M54" s="57"/>
      <c r="N54" s="64"/>
      <c r="O54" s="70"/>
      <c r="P54" s="57"/>
      <c r="Q54" s="57"/>
      <c r="R54" s="57"/>
      <c r="S54" s="57"/>
      <c r="T54" s="57"/>
      <c r="U54" s="64"/>
      <c r="V54" s="70"/>
      <c r="W54" s="73"/>
      <c r="X54" s="73"/>
      <c r="Y54" s="73"/>
      <c r="Z54" s="73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</row>
    <row r="55" spans="1:51" ht="15" customHeight="1">
      <c r="A55" s="46"/>
      <c r="B55" s="828" t="str">
        <f>IF(NOT(ISBLANK(D55)),MAX(B$53:B54)+1,"")</f>
        <v/>
      </c>
      <c r="C55" s="829"/>
      <c r="D55" s="70"/>
      <c r="E55" s="57"/>
      <c r="F55" s="57"/>
      <c r="G55" s="57"/>
      <c r="H55" s="57"/>
      <c r="I55" s="57"/>
      <c r="J55" s="57"/>
      <c r="K55" s="57"/>
      <c r="L55" s="57"/>
      <c r="M55" s="57"/>
      <c r="N55" s="64"/>
      <c r="O55" s="70"/>
      <c r="P55" s="57"/>
      <c r="Q55" s="57"/>
      <c r="R55" s="57"/>
      <c r="S55" s="57"/>
      <c r="T55" s="57"/>
      <c r="U55" s="64"/>
      <c r="V55" s="70"/>
      <c r="W55" s="57"/>
      <c r="X55" s="57"/>
      <c r="Y55" s="57"/>
      <c r="Z55" s="73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</row>
    <row r="56" spans="1:51" ht="15" customHeight="1">
      <c r="A56" s="46"/>
      <c r="B56" s="828" t="str">
        <f>IF(NOT(ISBLANK(D56)),MAX(B$53:B55)+1,"")</f>
        <v/>
      </c>
      <c r="C56" s="829"/>
      <c r="D56" s="70"/>
      <c r="E56" s="57"/>
      <c r="F56" s="57"/>
      <c r="G56" s="57"/>
      <c r="H56" s="57"/>
      <c r="I56" s="57"/>
      <c r="J56" s="57"/>
      <c r="K56" s="57"/>
      <c r="L56" s="57"/>
      <c r="M56" s="57"/>
      <c r="N56" s="64"/>
      <c r="O56" s="70"/>
      <c r="P56" s="57"/>
      <c r="Q56" s="57"/>
      <c r="R56" s="57"/>
      <c r="S56" s="57"/>
      <c r="T56" s="57"/>
      <c r="U56" s="64"/>
      <c r="V56" s="70"/>
      <c r="W56" s="57"/>
      <c r="X56" s="57"/>
      <c r="Y56" s="57"/>
      <c r="Z56" s="73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</row>
    <row r="57" spans="1:51" ht="15" customHeight="1">
      <c r="A57" s="46"/>
      <c r="B57" s="828" t="str">
        <f>IF(NOT(ISBLANK(D57)),MAX(B$53:B56)+1,"")</f>
        <v/>
      </c>
      <c r="C57" s="829"/>
      <c r="D57" s="70"/>
      <c r="E57" s="57"/>
      <c r="F57" s="57"/>
      <c r="G57" s="57"/>
      <c r="H57" s="57"/>
      <c r="I57" s="57"/>
      <c r="J57" s="57"/>
      <c r="K57" s="57"/>
      <c r="L57" s="57"/>
      <c r="M57" s="57"/>
      <c r="N57" s="64"/>
      <c r="O57" s="70"/>
      <c r="P57" s="57"/>
      <c r="Q57" s="57"/>
      <c r="R57" s="57"/>
      <c r="S57" s="57"/>
      <c r="T57" s="57"/>
      <c r="U57" s="64"/>
      <c r="V57" s="70"/>
      <c r="W57" s="57"/>
      <c r="X57" s="57"/>
      <c r="Y57" s="57"/>
      <c r="Z57" s="73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</row>
    <row r="58" spans="1:51" ht="15" customHeight="1">
      <c r="A58" s="46"/>
      <c r="B58" s="828" t="str">
        <f>IF(NOT(ISBLANK(D58)),MAX(B$53:B57)+1,"")</f>
        <v/>
      </c>
      <c r="C58" s="829"/>
      <c r="D58" s="70"/>
      <c r="E58" s="57"/>
      <c r="F58" s="57"/>
      <c r="G58" s="57"/>
      <c r="H58" s="57"/>
      <c r="I58" s="57"/>
      <c r="J58" s="57"/>
      <c r="K58" s="57"/>
      <c r="L58" s="57"/>
      <c r="M58" s="57"/>
      <c r="N58" s="64"/>
      <c r="O58" s="70"/>
      <c r="P58" s="57"/>
      <c r="Q58" s="57"/>
      <c r="R58" s="57"/>
      <c r="S58" s="57"/>
      <c r="T58" s="57"/>
      <c r="U58" s="64"/>
      <c r="V58" s="70"/>
      <c r="W58" s="57"/>
      <c r="X58" s="57"/>
      <c r="Y58" s="57"/>
      <c r="Z58" s="73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</row>
    <row r="59" spans="1:51" ht="15" customHeight="1">
      <c r="A59" s="46"/>
      <c r="B59" s="828" t="str">
        <f>IF(NOT(ISBLANK(D59)),MAX(B$53:B58)+1,"")</f>
        <v/>
      </c>
      <c r="C59" s="829"/>
      <c r="D59" s="70"/>
      <c r="E59" s="57"/>
      <c r="F59" s="57"/>
      <c r="G59" s="57"/>
      <c r="H59" s="57"/>
      <c r="I59" s="57"/>
      <c r="J59" s="57"/>
      <c r="K59" s="57"/>
      <c r="L59" s="57"/>
      <c r="M59" s="57"/>
      <c r="N59" s="64"/>
      <c r="O59" s="70"/>
      <c r="P59" s="57"/>
      <c r="Q59" s="57"/>
      <c r="R59" s="57"/>
      <c r="S59" s="57"/>
      <c r="T59" s="57"/>
      <c r="U59" s="64"/>
      <c r="V59" s="70"/>
      <c r="W59" s="57"/>
      <c r="X59" s="57"/>
      <c r="Y59" s="57"/>
      <c r="Z59" s="73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</row>
    <row r="60" spans="1:51" ht="15" customHeight="1">
      <c r="A60" s="46"/>
      <c r="B60" s="828" t="str">
        <f>IF(NOT(ISBLANK(D60)),MAX(B$53:B59)+1,"")</f>
        <v/>
      </c>
      <c r="C60" s="829"/>
      <c r="D60" s="70"/>
      <c r="E60" s="57"/>
      <c r="F60" s="57"/>
      <c r="G60" s="57"/>
      <c r="H60" s="57"/>
      <c r="I60" s="57"/>
      <c r="J60" s="57"/>
      <c r="K60" s="57"/>
      <c r="L60" s="57"/>
      <c r="M60" s="57"/>
      <c r="N60" s="64"/>
      <c r="O60" s="70"/>
      <c r="P60" s="57"/>
      <c r="Q60" s="57"/>
      <c r="R60" s="57"/>
      <c r="S60" s="57"/>
      <c r="T60" s="57"/>
      <c r="U60" s="64"/>
      <c r="V60" s="70"/>
      <c r="W60" s="57"/>
      <c r="X60" s="57"/>
      <c r="Y60" s="57"/>
      <c r="Z60" s="73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</row>
    <row r="61" spans="1:51" ht="15" customHeight="1">
      <c r="A61" s="46"/>
      <c r="B61" s="828" t="str">
        <f>IF(NOT(ISBLANK(D61)),MAX(B$53:B60)+1,"")</f>
        <v/>
      </c>
      <c r="C61" s="829"/>
      <c r="D61" s="70"/>
      <c r="E61" s="57"/>
      <c r="F61" s="57"/>
      <c r="G61" s="57"/>
      <c r="H61" s="57"/>
      <c r="I61" s="57"/>
      <c r="J61" s="57"/>
      <c r="K61" s="57"/>
      <c r="L61" s="57"/>
      <c r="M61" s="57"/>
      <c r="N61" s="64"/>
      <c r="O61" s="70"/>
      <c r="P61" s="57"/>
      <c r="Q61" s="57"/>
      <c r="R61" s="57"/>
      <c r="S61" s="57"/>
      <c r="T61" s="57"/>
      <c r="U61" s="64"/>
      <c r="V61" s="70"/>
      <c r="W61" s="57"/>
      <c r="X61" s="57"/>
      <c r="Y61" s="57"/>
      <c r="Z61" s="73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</row>
    <row r="62" spans="1:51" ht="15" customHeight="1">
      <c r="A62" s="46"/>
      <c r="B62" s="828" t="str">
        <f>IF(NOT(ISBLANK(D62)),MAX(B$53:B61)+1,"")</f>
        <v/>
      </c>
      <c r="C62" s="829"/>
      <c r="D62" s="70"/>
      <c r="E62" s="57"/>
      <c r="F62" s="57"/>
      <c r="G62" s="57"/>
      <c r="H62" s="57"/>
      <c r="I62" s="57"/>
      <c r="J62" s="57"/>
      <c r="K62" s="57"/>
      <c r="L62" s="57"/>
      <c r="M62" s="57"/>
      <c r="N62" s="64"/>
      <c r="O62" s="70"/>
      <c r="P62" s="57"/>
      <c r="Q62" s="57"/>
      <c r="R62" s="57"/>
      <c r="S62" s="57"/>
      <c r="T62" s="57"/>
      <c r="U62" s="64"/>
      <c r="V62" s="70"/>
      <c r="W62" s="57"/>
      <c r="X62" s="57"/>
      <c r="Y62" s="57"/>
      <c r="Z62" s="73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</row>
    <row r="63" spans="1:51" ht="15" customHeight="1">
      <c r="A63" s="46"/>
      <c r="B63" s="830" t="str">
        <f>IF(NOT(ISBLANK(D63)),MAX(B$53:B62)+1,"")</f>
        <v/>
      </c>
      <c r="C63" s="831"/>
      <c r="D63" s="71"/>
      <c r="E63" s="59"/>
      <c r="F63" s="59"/>
      <c r="G63" s="59"/>
      <c r="H63" s="59"/>
      <c r="I63" s="59"/>
      <c r="J63" s="59"/>
      <c r="K63" s="59"/>
      <c r="L63" s="59"/>
      <c r="M63" s="59"/>
      <c r="N63" s="67"/>
      <c r="O63" s="71"/>
      <c r="P63" s="59"/>
      <c r="Q63" s="59"/>
      <c r="R63" s="59"/>
      <c r="S63" s="59"/>
      <c r="T63" s="59"/>
      <c r="U63" s="67"/>
      <c r="V63" s="71"/>
      <c r="W63" s="59"/>
      <c r="X63" s="59"/>
      <c r="Y63" s="59"/>
      <c r="Z63" s="74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</row>
    <row r="64" spans="1:51" ht="15" customHeight="1" thickBo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3"/>
    </row>
  </sheetData>
  <mergeCells count="92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B23:C23"/>
    <mergeCell ref="B15:C15"/>
    <mergeCell ref="B16:C16"/>
    <mergeCell ref="B17:C17"/>
    <mergeCell ref="B18:C18"/>
    <mergeCell ref="B19:C19"/>
    <mergeCell ref="B20:C20"/>
    <mergeCell ref="B22:C22"/>
    <mergeCell ref="B21:C21"/>
    <mergeCell ref="B32:C32"/>
    <mergeCell ref="B24:C24"/>
    <mergeCell ref="B25:C25"/>
    <mergeCell ref="B26:C26"/>
    <mergeCell ref="B27:C27"/>
    <mergeCell ref="B28:C28"/>
    <mergeCell ref="B29:C29"/>
    <mergeCell ref="B30:C30"/>
    <mergeCell ref="B31:C31"/>
    <mergeCell ref="B35:C35"/>
    <mergeCell ref="D35:N35"/>
    <mergeCell ref="O35:U35"/>
    <mergeCell ref="W35:Y35"/>
    <mergeCell ref="Z35:AX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2:C52"/>
    <mergeCell ref="D52:N52"/>
    <mergeCell ref="O52:U52"/>
    <mergeCell ref="V52:AX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</mergeCells>
  <phoneticPr fontId="46"/>
  <dataValidations count="2">
    <dataValidation imeMode="disabled" allowBlank="1" showInputMessage="1" showErrorMessage="1" sqref="T9:T21 T22:W32 U10:W21" xr:uid="{00000000-0002-0000-0D00-000000000000}"/>
    <dataValidation imeMode="hiragana" allowBlank="1" showInputMessage="1" showErrorMessage="1" sqref="D9:K32" xr:uid="{00000000-0002-0000-0D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CQ64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9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44579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9736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 t="str">
        <f t="shared" ref="BX8:BX32" si="0">IF(NOT(ISERROR(VLOOKUP(L8,$D$53:$O$63,12,FALSE))),VLOOKUP(L8,$D$53:$O$63,12,FALSE),"")</f>
        <v/>
      </c>
    </row>
    <row r="9" spans="1:86" ht="15" customHeight="1">
      <c r="A9" s="40"/>
      <c r="B9" s="855">
        <f>IF(NOT(ISBLANK(D9)),1,"")</f>
        <v>1</v>
      </c>
      <c r="C9" s="856"/>
      <c r="D9" s="111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32" si="1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si="0"/>
        <v/>
      </c>
    </row>
    <row r="10" spans="1:86" ht="15" customHeight="1">
      <c r="A10" s="40"/>
      <c r="B10" s="832">
        <f>IF(NOT(ISBLANK(D10)),MAX(B$9:B9)+1,"")</f>
        <v>2</v>
      </c>
      <c r="C10" s="833"/>
      <c r="D10" s="107" t="s">
        <v>8730</v>
      </c>
      <c r="E10" s="57"/>
      <c r="F10" s="57"/>
      <c r="G10" s="57"/>
      <c r="H10" s="57"/>
      <c r="I10" s="57"/>
      <c r="J10" s="57"/>
      <c r="K10" s="64"/>
      <c r="L10" s="106" t="s">
        <v>8736</v>
      </c>
      <c r="M10" s="57"/>
      <c r="N10" s="57"/>
      <c r="O10" s="57"/>
      <c r="P10" s="57"/>
      <c r="Q10" s="57"/>
      <c r="R10" s="57"/>
      <c r="S10" s="58"/>
      <c r="T10" s="63" t="s">
        <v>274</v>
      </c>
      <c r="U10" s="57"/>
      <c r="V10" s="57"/>
      <c r="W10" s="64"/>
      <c r="X10" s="65" t="str">
        <f>IF(AND(NOT(ISBLANK(T10)),NOT(ISERROR(VLOOKUP(T10,'SQL Server フィールド型種類'!$B$2:$E$30,4,FALSE)&lt;&gt;0))),TEXT(VLOOKUP(T10,'SQL Server フィールド型種類'!$B$2:$E$30,4,FALSE),"##0"),"")</f>
        <v>2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 t="s">
        <v>9902</v>
      </c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C10" s="41" t="str">
        <f t="shared" si="1"/>
        <v>inf_date smallint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0"/>
        <v/>
      </c>
    </row>
    <row r="11" spans="1:86" ht="15" customHeight="1">
      <c r="A11" s="40"/>
      <c r="B11" s="832">
        <f>IF(NOT(ISBLANK(D11)),MAX(B$9:B10)+1,"")</f>
        <v>3</v>
      </c>
      <c r="C11" s="833"/>
      <c r="D11" s="107" t="s">
        <v>245</v>
      </c>
      <c r="E11" s="57"/>
      <c r="F11" s="57"/>
      <c r="G11" s="57"/>
      <c r="H11" s="57"/>
      <c r="I11" s="57"/>
      <c r="J11" s="57"/>
      <c r="K11" s="64"/>
      <c r="L11" s="106" t="s">
        <v>86</v>
      </c>
      <c r="M11" s="57"/>
      <c r="N11" s="57"/>
      <c r="O11" s="57"/>
      <c r="P11" s="57"/>
      <c r="Q11" s="57"/>
      <c r="R11" s="57"/>
      <c r="S11" s="58"/>
      <c r="T11" s="107" t="s">
        <v>60</v>
      </c>
      <c r="U11" s="57"/>
      <c r="V11" s="57"/>
      <c r="W11" s="64"/>
      <c r="X11" s="114" t="s">
        <v>9741</v>
      </c>
      <c r="Y11" s="64"/>
      <c r="Z11" s="65"/>
      <c r="AA11" s="58"/>
      <c r="AB11" s="115" t="s">
        <v>46</v>
      </c>
      <c r="AC11" s="49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273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C11" s="41" t="str">
        <f t="shared" si="1"/>
        <v>buhin_no char(50)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0"/>
        <v/>
      </c>
    </row>
    <row r="12" spans="1:86" ht="15" customHeight="1">
      <c r="A12" s="40"/>
      <c r="B12" s="832">
        <f>IF(NOT(ISBLANK(D12)),MAX(B$9:B11)+1,"")</f>
        <v>4</v>
      </c>
      <c r="C12" s="833"/>
      <c r="D12" s="107" t="s">
        <v>8743</v>
      </c>
      <c r="E12" s="57"/>
      <c r="F12" s="57"/>
      <c r="G12" s="57"/>
      <c r="H12" s="57"/>
      <c r="I12" s="57"/>
      <c r="J12" s="57"/>
      <c r="K12" s="64"/>
      <c r="L12" s="106" t="s">
        <v>8744</v>
      </c>
      <c r="M12" s="57"/>
      <c r="N12" s="57"/>
      <c r="O12" s="57"/>
      <c r="P12" s="57"/>
      <c r="Q12" s="57"/>
      <c r="R12" s="57"/>
      <c r="S12" s="58"/>
      <c r="T12" s="107" t="s">
        <v>309</v>
      </c>
      <c r="U12" s="57"/>
      <c r="V12" s="57"/>
      <c r="W12" s="64"/>
      <c r="X12" s="69" t="str">
        <f>IF(AND(NOT(ISBLANK(T12)),NOT(ISERROR(VLOOKUP(T12,'SQL Server フィールド型種類'!$B$2:$E$30,4,FALSE)&lt;&gt;0))),TEXT(VLOOKUP(T12,'SQL Server フィールド型種類'!$B$2:$E$30,4,FALSE),"##0"),"")</f>
        <v>4</v>
      </c>
      <c r="Y12" s="64"/>
      <c r="Z12" s="65"/>
      <c r="AA12" s="58"/>
      <c r="AB12" s="57"/>
      <c r="AC12" s="49"/>
      <c r="AD12" s="49"/>
      <c r="AE12" s="64"/>
      <c r="AF12" s="50"/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C12" s="41" t="str">
        <f t="shared" si="1"/>
        <v>volume int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0"/>
        <v/>
      </c>
    </row>
    <row r="13" spans="1:86" ht="15" customHeight="1">
      <c r="A13" s="40"/>
      <c r="B13" s="832">
        <f>IF(NOT(ISBLANK(D13)),MAX(B$9:B12)+1,"")</f>
        <v>5</v>
      </c>
      <c r="C13" s="833"/>
      <c r="D13" s="107" t="s">
        <v>9732</v>
      </c>
      <c r="E13" s="57"/>
      <c r="F13" s="57"/>
      <c r="G13" s="57"/>
      <c r="H13" s="57"/>
      <c r="I13" s="57"/>
      <c r="J13" s="57"/>
      <c r="K13" s="64"/>
      <c r="L13" s="106" t="s">
        <v>9734</v>
      </c>
      <c r="M13" s="57"/>
      <c r="N13" s="57"/>
      <c r="O13" s="57"/>
      <c r="P13" s="57"/>
      <c r="Q13" s="57"/>
      <c r="R13" s="57"/>
      <c r="S13" s="58"/>
      <c r="T13" s="107" t="s">
        <v>48</v>
      </c>
      <c r="U13" s="57"/>
      <c r="V13" s="57"/>
      <c r="W13" s="64"/>
      <c r="X13" s="114" t="s">
        <v>9568</v>
      </c>
      <c r="Y13" s="64"/>
      <c r="Z13" s="65"/>
      <c r="AA13" s="58"/>
      <c r="AB13" s="57" t="s">
        <v>277</v>
      </c>
      <c r="AC13" s="49"/>
      <c r="AD13" s="49"/>
      <c r="AE13" s="64"/>
      <c r="AF13" s="50"/>
      <c r="AG13" s="50"/>
      <c r="AH13" s="50"/>
      <c r="AI13" s="50"/>
      <c r="AJ13" s="50"/>
      <c r="AK13" s="50"/>
      <c r="AL13" s="51"/>
      <c r="AM13" s="115" t="s">
        <v>9735</v>
      </c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C13" s="41" t="str">
        <f t="shared" si="1"/>
        <v>file_name char(255) NOT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0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9269</v>
      </c>
      <c r="E14" s="57"/>
      <c r="F14" s="57"/>
      <c r="G14" s="57"/>
      <c r="H14" s="57"/>
      <c r="I14" s="57"/>
      <c r="J14" s="57"/>
      <c r="K14" s="64"/>
      <c r="L14" s="106" t="s">
        <v>9270</v>
      </c>
      <c r="M14" s="57"/>
      <c r="N14" s="57"/>
      <c r="O14" s="57"/>
      <c r="P14" s="57"/>
      <c r="Q14" s="57"/>
      <c r="R14" s="57"/>
      <c r="S14" s="58"/>
      <c r="T14" s="107" t="s">
        <v>48</v>
      </c>
      <c r="U14" s="57"/>
      <c r="V14" s="57"/>
      <c r="W14" s="64"/>
      <c r="X14" s="114" t="s">
        <v>9568</v>
      </c>
      <c r="Y14" s="64"/>
      <c r="Z14" s="65"/>
      <c r="AA14" s="58"/>
      <c r="AB14" s="57" t="s">
        <v>277</v>
      </c>
      <c r="AC14" s="49"/>
      <c r="AD14" s="49"/>
      <c r="AE14" s="64"/>
      <c r="AF14" s="50"/>
      <c r="AG14" s="50"/>
      <c r="AH14" s="50"/>
      <c r="AI14" s="50"/>
      <c r="AJ14" s="50"/>
      <c r="AK14" s="50"/>
      <c r="AL14" s="51"/>
      <c r="AM14" s="115" t="s">
        <v>9275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C14" s="41" t="str">
        <f t="shared" si="1"/>
        <v>input_file char(255) NOT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0"/>
        <v/>
      </c>
    </row>
    <row r="15" spans="1:86" ht="15" customHeight="1">
      <c r="A15" s="40"/>
      <c r="B15" s="832">
        <f>IF(NOT(ISBLANK(D15)),MAX(B$9:B14)+1,"")</f>
        <v>7</v>
      </c>
      <c r="C15" s="833"/>
      <c r="D15" s="107" t="s">
        <v>9273</v>
      </c>
      <c r="E15" s="57"/>
      <c r="F15" s="57"/>
      <c r="G15" s="57"/>
      <c r="H15" s="57"/>
      <c r="I15" s="57"/>
      <c r="J15" s="57"/>
      <c r="K15" s="64"/>
      <c r="L15" s="106" t="s">
        <v>9274</v>
      </c>
      <c r="M15" s="57"/>
      <c r="N15" s="57"/>
      <c r="O15" s="57"/>
      <c r="P15" s="57"/>
      <c r="Q15" s="57"/>
      <c r="R15" s="57"/>
      <c r="S15" s="58"/>
      <c r="T15" s="63" t="s">
        <v>274</v>
      </c>
      <c r="U15" s="57"/>
      <c r="V15" s="57"/>
      <c r="W15" s="64"/>
      <c r="X15" s="65" t="str">
        <f>IF(AND(NOT(ISBLANK(T15)),NOT(ISERROR(VLOOKUP(T15,'SQL Server フィールド型種類'!$B$2:$E$30,4,FALSE)&lt;&gt;0))),TEXT(VLOOKUP(T15,'SQL Server フィールド型種類'!$B$2:$E$30,4,FALSE),"##0"),"")</f>
        <v>2</v>
      </c>
      <c r="Y15" s="64"/>
      <c r="Z15" s="65"/>
      <c r="AA15" s="58"/>
      <c r="AB15" s="57" t="s">
        <v>277</v>
      </c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9279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C15" s="41" t="str">
        <f t="shared" si="1"/>
        <v>nendo smallint NOT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0"/>
        <v/>
      </c>
    </row>
    <row r="16" spans="1:86" ht="15" customHeight="1">
      <c r="A16" s="40"/>
      <c r="B16" s="832">
        <f>IF(NOT(ISBLANK(D16)),MAX(B$9:B15)+1,"")</f>
        <v>8</v>
      </c>
      <c r="C16" s="833"/>
      <c r="D16" s="107" t="s">
        <v>9277</v>
      </c>
      <c r="E16" s="57"/>
      <c r="F16" s="57"/>
      <c r="G16" s="57"/>
      <c r="H16" s="57"/>
      <c r="I16" s="57"/>
      <c r="J16" s="57"/>
      <c r="K16" s="64"/>
      <c r="L16" s="106" t="s">
        <v>9278</v>
      </c>
      <c r="M16" s="57"/>
      <c r="N16" s="57"/>
      <c r="O16" s="57"/>
      <c r="P16" s="57"/>
      <c r="Q16" s="57"/>
      <c r="R16" s="57"/>
      <c r="S16" s="58"/>
      <c r="T16" s="63" t="s">
        <v>87</v>
      </c>
      <c r="U16" s="57"/>
      <c r="V16" s="57"/>
      <c r="W16" s="64"/>
      <c r="X16" s="69" t="str">
        <f>IF(AND(NOT(ISBLANK(T16)),NOT(ISERROR(VLOOKUP(T16,'SQL Server フィールド型種類'!$B$2:$E$30,4,FALSE)&lt;&gt;0))),TEXT(VLOOKUP(T16,'SQL Server フィールド型種類'!$B$2:$E$30,4,FALSE),"##0"),"")</f>
        <v>8</v>
      </c>
      <c r="Y16" s="64"/>
      <c r="Z16" s="65"/>
      <c r="AA16" s="58"/>
      <c r="AB16" s="57" t="s">
        <v>8770</v>
      </c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9276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C16" s="41" t="str">
        <f t="shared" si="1"/>
        <v>file_update datetime NOT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0"/>
        <v/>
      </c>
    </row>
    <row r="17" spans="1:95" ht="15" customHeight="1">
      <c r="A17" s="40"/>
      <c r="B17" s="832">
        <f>IF(NOT(ISBLANK(D17)),MAX(B$9:B16)+1,"")</f>
        <v>9</v>
      </c>
      <c r="C17" s="833"/>
      <c r="D17" s="107" t="s">
        <v>9280</v>
      </c>
      <c r="E17" s="57"/>
      <c r="F17" s="57"/>
      <c r="G17" s="57"/>
      <c r="H17" s="57"/>
      <c r="I17" s="57"/>
      <c r="J17" s="57"/>
      <c r="K17" s="64"/>
      <c r="L17" s="106" t="s">
        <v>9282</v>
      </c>
      <c r="M17" s="57"/>
      <c r="N17" s="57"/>
      <c r="O17" s="57"/>
      <c r="P17" s="57"/>
      <c r="Q17" s="57"/>
      <c r="R17" s="57"/>
      <c r="S17" s="58"/>
      <c r="T17" s="107" t="s">
        <v>274</v>
      </c>
      <c r="U17" s="57"/>
      <c r="V17" s="57"/>
      <c r="W17" s="64"/>
      <c r="X17" s="69" t="str">
        <f>IF(AND(NOT(ISBLANK(T17)),NOT(ISERROR(VLOOKUP(T17,'SQL Server フィールド型種類'!$B$2:$E$30,4,FALSE)&lt;&gt;0))),TEXT(VLOOKUP(T17,'SQL Server フィールド型種類'!$B$2:$E$30,4,FALSE),"##0"),"")</f>
        <v>2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9281</v>
      </c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8"/>
      <c r="AY17" s="45"/>
      <c r="BC17" s="41" t="str">
        <f t="shared" si="1"/>
        <v>data_update smallint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0"/>
        <v/>
      </c>
    </row>
    <row r="18" spans="1:95" ht="15" customHeight="1">
      <c r="A18" s="40"/>
      <c r="B18" s="832">
        <f>IF(NOT(ISBLANK(D18)),MAX(B$9:B17)+1,"")</f>
        <v>10</v>
      </c>
      <c r="C18" s="833"/>
      <c r="D18" s="63" t="s">
        <v>276</v>
      </c>
      <c r="E18" s="57"/>
      <c r="F18" s="57"/>
      <c r="G18" s="57"/>
      <c r="H18" s="57"/>
      <c r="I18" s="57"/>
      <c r="J18" s="57"/>
      <c r="K18" s="64"/>
      <c r="L18" s="65" t="s">
        <v>50</v>
      </c>
      <c r="M18" s="57"/>
      <c r="N18" s="57"/>
      <c r="O18" s="57"/>
      <c r="P18" s="57"/>
      <c r="Q18" s="57"/>
      <c r="R18" s="57"/>
      <c r="S18" s="58"/>
      <c r="T18" s="63" t="s">
        <v>49</v>
      </c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>8</v>
      </c>
      <c r="Y18" s="64"/>
      <c r="Z18" s="65"/>
      <c r="AA18" s="58"/>
      <c r="AB18" s="57" t="s">
        <v>277</v>
      </c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278</v>
      </c>
      <c r="AN18" s="57"/>
      <c r="AO18" s="57"/>
      <c r="AP18" s="57"/>
      <c r="AQ18" s="57"/>
      <c r="AR18" s="57"/>
      <c r="AS18" s="223"/>
      <c r="AT18" s="57"/>
      <c r="AU18" s="57"/>
      <c r="AV18" s="57"/>
      <c r="AW18" s="57"/>
      <c r="AX18" s="58"/>
      <c r="AY18" s="45"/>
      <c r="BC18" s="41" t="str">
        <f t="shared" si="1"/>
        <v>created_date datetime NOT NULL DEFAULT getdate(),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0"/>
        <v>getdate()</v>
      </c>
    </row>
    <row r="19" spans="1:95" ht="15" customHeight="1">
      <c r="A19" s="40"/>
      <c r="B19" s="832">
        <f>IF(NOT(ISBLANK(D19)),MAX(B$9:B18)+1,"")</f>
        <v>11</v>
      </c>
      <c r="C19" s="833"/>
      <c r="D19" s="107" t="s">
        <v>279</v>
      </c>
      <c r="E19" s="57"/>
      <c r="F19" s="57"/>
      <c r="G19" s="57"/>
      <c r="H19" s="57"/>
      <c r="I19" s="57"/>
      <c r="J19" s="57"/>
      <c r="K19" s="64"/>
      <c r="L19" s="106" t="s">
        <v>51</v>
      </c>
      <c r="M19" s="57"/>
      <c r="N19" s="57"/>
      <c r="O19" s="57"/>
      <c r="P19" s="57"/>
      <c r="Q19" s="57"/>
      <c r="R19" s="57"/>
      <c r="S19" s="58"/>
      <c r="T19" s="63" t="s">
        <v>274</v>
      </c>
      <c r="U19" s="223"/>
      <c r="V19" s="223"/>
      <c r="W19" s="224"/>
      <c r="X19" s="265" t="str">
        <f>IF(AND(NOT(ISBLANK(T19)),NOT(ISERROR(VLOOKUP(T19,'SQL Server フィールド型種類'!$B$2:$E$30,4,FALSE)&lt;&gt;0))),TEXT(VLOOKUP(T19,'SQL Server フィールド型種類'!$B$2:$E$30,4,FALSE),"##0"),"")</f>
        <v>2</v>
      </c>
      <c r="Y19" s="224"/>
      <c r="Z19" s="266"/>
      <c r="AA19" s="225"/>
      <c r="AB19" s="57" t="s">
        <v>277</v>
      </c>
      <c r="AC19" s="267"/>
      <c r="AD19" s="267"/>
      <c r="AE19" s="224"/>
      <c r="AF19" s="268"/>
      <c r="AG19" s="268"/>
      <c r="AH19" s="268"/>
      <c r="AI19" s="268"/>
      <c r="AJ19" s="268"/>
      <c r="AK19" s="268"/>
      <c r="AL19" s="269"/>
      <c r="AM19" s="115" t="s">
        <v>280</v>
      </c>
      <c r="AN19" s="223"/>
      <c r="AO19" s="223"/>
      <c r="AP19" s="223"/>
      <c r="AQ19" s="223"/>
      <c r="AR19" s="223"/>
      <c r="AS19" s="57"/>
      <c r="AT19" s="57"/>
      <c r="AU19" s="57"/>
      <c r="AV19" s="57"/>
      <c r="AW19" s="57"/>
      <c r="AX19" s="58"/>
      <c r="AY19" s="45"/>
      <c r="BC19" s="41" t="str">
        <f t="shared" si="1"/>
        <v>created_tantou_id smallint NOT NULL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0"/>
        <v/>
      </c>
    </row>
    <row r="20" spans="1:95" ht="15" customHeight="1">
      <c r="A20" s="40"/>
      <c r="B20" s="832" t="str">
        <f>IF(NOT(ISBLANK(D20)),MAX(B$9:B19)+1,"")</f>
        <v/>
      </c>
      <c r="C20" s="833"/>
      <c r="D20" s="107"/>
      <c r="E20" s="57"/>
      <c r="F20" s="57"/>
      <c r="G20" s="57"/>
      <c r="H20" s="57"/>
      <c r="I20" s="57"/>
      <c r="J20" s="57"/>
      <c r="K20" s="64"/>
      <c r="L20" s="106"/>
      <c r="M20" s="57"/>
      <c r="N20" s="57"/>
      <c r="O20" s="57"/>
      <c r="P20" s="57"/>
      <c r="Q20" s="57"/>
      <c r="R20" s="57"/>
      <c r="S20" s="58"/>
      <c r="T20" s="63"/>
      <c r="U20" s="57"/>
      <c r="V20" s="57"/>
      <c r="W20" s="64"/>
      <c r="X20" s="69" t="str">
        <f>IF(AND(NOT(ISBLANK(T20)),NOT(ISERROR(VLOOKUP(T20,'SQL Server フィールド型種類'!$B$2:$E$30,4,FALSE)&lt;&gt;0))),TEXT(VLOOKUP(T20,'SQL Server フィールド型種類'!$B$2:$E$30,4,FALSE),"##0"),"")</f>
        <v/>
      </c>
      <c r="Y20" s="64"/>
      <c r="Z20" s="65"/>
      <c r="AA20" s="58"/>
      <c r="AB20" s="57"/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115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8"/>
      <c r="AY20" s="45"/>
      <c r="BC20" s="41" t="str">
        <f t="shared" si="1"/>
        <v/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0"/>
        <v/>
      </c>
    </row>
    <row r="21" spans="1:95" ht="15" customHeight="1">
      <c r="A21" s="40"/>
      <c r="B21" s="832" t="str">
        <f>IF(NOT(ISBLANK(D21)),MAX(B$9:B20)+1,"")</f>
        <v/>
      </c>
      <c r="C21" s="833"/>
      <c r="D21" s="107"/>
      <c r="E21" s="57"/>
      <c r="F21" s="57"/>
      <c r="G21" s="57"/>
      <c r="H21" s="57"/>
      <c r="I21" s="57"/>
      <c r="J21" s="57"/>
      <c r="K21" s="64"/>
      <c r="L21" s="106"/>
      <c r="M21" s="57"/>
      <c r="N21" s="57"/>
      <c r="O21" s="57"/>
      <c r="P21" s="57"/>
      <c r="Q21" s="57"/>
      <c r="R21" s="57"/>
      <c r="S21" s="58"/>
      <c r="T21" s="63"/>
      <c r="U21" s="57"/>
      <c r="V21" s="57"/>
      <c r="W21" s="64"/>
      <c r="X21" s="69" t="str">
        <f>IF(AND(NOT(ISBLANK(T21)),NOT(ISERROR(VLOOKUP(T21,'SQL Server フィールド型種類'!$B$2:$E$30,4,FALSE)&lt;&gt;0))),TEXT(VLOOKUP(T21,'SQL Server フィールド型種類'!$B$2:$E$30,4,FALSE),"##0"),"")</f>
        <v/>
      </c>
      <c r="Y21" s="64"/>
      <c r="Z21" s="65"/>
      <c r="AA21" s="58"/>
      <c r="AB21" s="57"/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115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8"/>
      <c r="AY21" s="45"/>
      <c r="BC21" s="41" t="str">
        <f t="shared" si="1"/>
        <v/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0"/>
        <v/>
      </c>
      <c r="CQ21" s="152" t="s">
        <v>84</v>
      </c>
    </row>
    <row r="22" spans="1:95" ht="15" customHeight="1">
      <c r="A22" s="46"/>
      <c r="B22" s="832" t="str">
        <f>IF(NOT(ISBLANK(D22)),MAX(B$9:B21)+1,"")</f>
        <v/>
      </c>
      <c r="C22" s="833"/>
      <c r="D22" s="107"/>
      <c r="E22" s="57"/>
      <c r="F22" s="57"/>
      <c r="G22" s="57"/>
      <c r="H22" s="57"/>
      <c r="I22" s="57"/>
      <c r="J22" s="57"/>
      <c r="K22" s="64"/>
      <c r="L22" s="106"/>
      <c r="M22" s="57"/>
      <c r="N22" s="57"/>
      <c r="O22" s="57"/>
      <c r="P22" s="57"/>
      <c r="Q22" s="57"/>
      <c r="R22" s="57"/>
      <c r="S22" s="58"/>
      <c r="T22" s="63"/>
      <c r="U22" s="57"/>
      <c r="V22" s="57"/>
      <c r="W22" s="64"/>
      <c r="X22" s="69" t="str">
        <f>IF(AND(NOT(ISBLANK(T22)),NOT(ISERROR(VLOOKUP(T22,'SQL Server フィールド型種類'!$B$2:$E$30,4,FALSE)&lt;&gt;0))),TEXT(VLOOKUP(T22,'SQL Server フィールド型種類'!$B$2:$E$30,4,FALSE),"##0"),"")</f>
        <v/>
      </c>
      <c r="Y22" s="64"/>
      <c r="Z22" s="65"/>
      <c r="AA22" s="58"/>
      <c r="AB22" s="115"/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115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8"/>
      <c r="AY22" s="45"/>
      <c r="BC22" s="41" t="str">
        <f t="shared" si="1"/>
        <v/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0"/>
        <v/>
      </c>
      <c r="CQ22" s="152" t="s">
        <v>84</v>
      </c>
    </row>
    <row r="23" spans="1:95" ht="15" customHeight="1">
      <c r="A23" s="46"/>
      <c r="B23" s="832" t="str">
        <f>IF(NOT(ISBLANK(D23)),MAX(B$9:B22)+1,"")</f>
        <v/>
      </c>
      <c r="C23" s="833"/>
      <c r="D23" s="107"/>
      <c r="E23" s="57"/>
      <c r="F23" s="57"/>
      <c r="G23" s="57"/>
      <c r="H23" s="57"/>
      <c r="I23" s="57"/>
      <c r="J23" s="57"/>
      <c r="K23" s="64"/>
      <c r="L23" s="106"/>
      <c r="M23" s="57"/>
      <c r="N23" s="57"/>
      <c r="O23" s="57"/>
      <c r="P23" s="57"/>
      <c r="Q23" s="57"/>
      <c r="R23" s="57"/>
      <c r="S23" s="58"/>
      <c r="T23" s="63"/>
      <c r="U23" s="57"/>
      <c r="V23" s="57"/>
      <c r="W23" s="64"/>
      <c r="X23" s="69" t="str">
        <f>IF(AND(NOT(ISBLANK(T23)),NOT(ISERROR(VLOOKUP(T23,'SQL Server フィールド型種類'!$B$2:$E$30,4,FALSE)&lt;&gt;0))),TEXT(VLOOKUP(T23,'SQL Server フィールド型種類'!$B$2:$E$30,4,FALSE),"##0"),"")</f>
        <v/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115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8"/>
      <c r="AY23" s="45"/>
      <c r="BC23" s="41" t="str">
        <f t="shared" si="1"/>
        <v/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0"/>
        <v/>
      </c>
    </row>
    <row r="24" spans="1:95" ht="15" customHeight="1">
      <c r="A24" s="46"/>
      <c r="B24" s="832" t="str">
        <f>IF(NOT(ISBLANK(D24)),MAX(B$9:B23)+1,"")</f>
        <v/>
      </c>
      <c r="C24" s="833"/>
      <c r="D24" s="107"/>
      <c r="E24" s="57"/>
      <c r="F24" s="57"/>
      <c r="G24" s="57"/>
      <c r="H24" s="57"/>
      <c r="I24" s="57"/>
      <c r="J24" s="57"/>
      <c r="K24" s="64"/>
      <c r="L24" s="106"/>
      <c r="M24" s="57"/>
      <c r="N24" s="57"/>
      <c r="O24" s="57"/>
      <c r="P24" s="57"/>
      <c r="Q24" s="57"/>
      <c r="R24" s="57"/>
      <c r="S24" s="58"/>
      <c r="T24" s="63"/>
      <c r="U24" s="57"/>
      <c r="V24" s="57"/>
      <c r="W24" s="64"/>
      <c r="X24" s="65" t="str">
        <f>IF(AND(NOT(ISBLANK(T24)),NOT(ISERROR(VLOOKUP(T24,'SQL Server フィールド型種類'!$B$2:$E$30,4,FALSE)&lt;&gt;0))),TEXT(VLOOKUP(T24,'SQL Server フィールド型種類'!$B$2:$E$30,4,FALSE),"##0"),"")</f>
        <v/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8"/>
      <c r="AY24" s="45"/>
      <c r="BC24" s="41" t="str">
        <f t="shared" si="1"/>
        <v/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0"/>
        <v/>
      </c>
    </row>
    <row r="25" spans="1:95" ht="15" customHeight="1">
      <c r="A25" s="46"/>
      <c r="B25" s="832" t="str">
        <f>IF(NOT(ISBLANK(D25)),MAX(B$9:B24)+1,"")</f>
        <v/>
      </c>
      <c r="C25" s="833"/>
      <c r="D25" s="107"/>
      <c r="E25" s="57"/>
      <c r="F25" s="57"/>
      <c r="G25" s="57"/>
      <c r="H25" s="57"/>
      <c r="I25" s="57"/>
      <c r="J25" s="57"/>
      <c r="K25" s="64"/>
      <c r="L25" s="106"/>
      <c r="M25" s="57"/>
      <c r="N25" s="57"/>
      <c r="O25" s="57"/>
      <c r="P25" s="57"/>
      <c r="Q25" s="57"/>
      <c r="R25" s="57"/>
      <c r="S25" s="58"/>
      <c r="T25" s="107"/>
      <c r="U25" s="57"/>
      <c r="V25" s="57"/>
      <c r="W25" s="64"/>
      <c r="X25" s="65" t="str">
        <f>IF(AND(NOT(ISBLANK(T25)),NOT(ISERROR(VLOOKUP(T25,'SQL Server フィールド型種類'!$B$2:$E$30,4,FALSE)&lt;&gt;0))),TEXT(VLOOKUP(T25,'SQL Server フィールド型種類'!$B$2:$E$30,4,FALSE),"##0"),"")</f>
        <v/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115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8"/>
      <c r="AY25" s="45"/>
      <c r="BC25" s="41" t="str">
        <f t="shared" si="1"/>
        <v/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0"/>
        <v/>
      </c>
    </row>
    <row r="26" spans="1:95" ht="15" customHeight="1">
      <c r="A26" s="46"/>
      <c r="B26" s="832" t="str">
        <f>IF(NOT(ISBLANK(D26)),MAX(B$9:B25)+1,"")</f>
        <v/>
      </c>
      <c r="C26" s="833"/>
      <c r="D26" s="107"/>
      <c r="E26" s="57"/>
      <c r="F26" s="57"/>
      <c r="G26" s="57"/>
      <c r="H26" s="57"/>
      <c r="I26" s="57"/>
      <c r="J26" s="57"/>
      <c r="K26" s="64"/>
      <c r="L26" s="106"/>
      <c r="M26" s="57"/>
      <c r="N26" s="57"/>
      <c r="O26" s="57"/>
      <c r="P26" s="57"/>
      <c r="Q26" s="57"/>
      <c r="R26" s="57"/>
      <c r="S26" s="58"/>
      <c r="T26" s="63"/>
      <c r="U26" s="57"/>
      <c r="V26" s="57"/>
      <c r="W26" s="64"/>
      <c r="X26" s="65" t="str">
        <f>IF(AND(NOT(ISBLANK(T26)),NOT(ISERROR(VLOOKUP(T26,'SQL Server フィールド型種類'!$B$2:$E$30,4,FALSE)&lt;&gt;0))),TEXT(VLOOKUP(T26,'SQL Server フィールド型種類'!$B$2:$E$30,4,FALSE),"##0"),"")</f>
        <v/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8"/>
      <c r="AY26" s="45"/>
      <c r="BC26" s="41" t="str">
        <f t="shared" si="1"/>
        <v/>
      </c>
      <c r="BD26" s="41"/>
      <c r="BE26" s="41"/>
      <c r="BF26" s="41"/>
      <c r="BX26" s="39" t="str">
        <f t="shared" si="0"/>
        <v/>
      </c>
    </row>
    <row r="27" spans="1:95" ht="15" customHeight="1">
      <c r="A27" s="46"/>
      <c r="B27" s="832" t="str">
        <f>IF(NOT(ISBLANK(D27)),MAX(B$9:B26)+1,"")</f>
        <v/>
      </c>
      <c r="C27" s="833"/>
      <c r="D27" s="107"/>
      <c r="E27" s="57"/>
      <c r="F27" s="57"/>
      <c r="G27" s="57"/>
      <c r="H27" s="57"/>
      <c r="I27" s="57"/>
      <c r="J27" s="57"/>
      <c r="K27" s="64"/>
      <c r="L27" s="106"/>
      <c r="M27" s="57"/>
      <c r="N27" s="57"/>
      <c r="O27" s="57"/>
      <c r="P27" s="57"/>
      <c r="Q27" s="57"/>
      <c r="R27" s="57"/>
      <c r="S27" s="58"/>
      <c r="T27" s="63"/>
      <c r="U27" s="57"/>
      <c r="V27" s="57"/>
      <c r="W27" s="64"/>
      <c r="X27" s="65" t="str">
        <f>IF(AND(NOT(ISBLANK(T27)),NOT(ISERROR(VLOOKUP(T27,'SQL Server フィールド型種類'!$B$2:$E$30,4,FALSE)&lt;&gt;0))),TEXT(VLOOKUP(T27,'SQL Server フィールド型種類'!$B$2:$E$30,4,FALSE),"##0"),"")</f>
        <v/>
      </c>
      <c r="Y27" s="64"/>
      <c r="Z27" s="65"/>
      <c r="AA27" s="58"/>
      <c r="AB27" s="57"/>
      <c r="AC27" s="49"/>
      <c r="AD27" s="49"/>
      <c r="AE27" s="64"/>
      <c r="AF27" s="50"/>
      <c r="AG27" s="50"/>
      <c r="AH27" s="50"/>
      <c r="AI27" s="50"/>
      <c r="AJ27" s="50"/>
      <c r="AK27" s="50"/>
      <c r="AL27" s="51"/>
      <c r="AM27" s="115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8"/>
      <c r="AY27" s="45"/>
      <c r="BC27" s="41" t="str">
        <f t="shared" si="1"/>
        <v/>
      </c>
      <c r="BD27" s="41"/>
      <c r="BE27" s="41"/>
      <c r="BF27" s="41"/>
      <c r="BX27" s="39" t="str">
        <f t="shared" si="0"/>
        <v/>
      </c>
    </row>
    <row r="28" spans="1:95" ht="15" customHeight="1">
      <c r="A28" s="46"/>
      <c r="B28" s="832" t="str">
        <f>IF(NOT(ISBLANK(D28)),MAX(B$9:B27)+1,"")</f>
        <v/>
      </c>
      <c r="C28" s="833"/>
      <c r="D28" s="107"/>
      <c r="E28" s="57"/>
      <c r="F28" s="57"/>
      <c r="G28" s="57"/>
      <c r="H28" s="57"/>
      <c r="I28" s="57"/>
      <c r="J28" s="57"/>
      <c r="K28" s="64"/>
      <c r="L28" s="106"/>
      <c r="M28" s="57"/>
      <c r="N28" s="57"/>
      <c r="O28" s="57"/>
      <c r="P28" s="57"/>
      <c r="Q28" s="57"/>
      <c r="R28" s="57"/>
      <c r="S28" s="58"/>
      <c r="T28" s="63"/>
      <c r="U28" s="57"/>
      <c r="V28" s="57"/>
      <c r="W28" s="64"/>
      <c r="X28" s="65" t="str">
        <f>IF(AND(NOT(ISBLANK(T28)),NOT(ISERROR(VLOOKUP(T28,'SQL Server フィールド型種類'!$B$2:$E$30,4,FALSE)&lt;&gt;0))),TEXT(VLOOKUP(T28,'SQL Server フィールド型種類'!$B$2:$E$30,4,FALSE),"##0"),"")</f>
        <v/>
      </c>
      <c r="Y28" s="64"/>
      <c r="Z28" s="65"/>
      <c r="AA28" s="58"/>
      <c r="AB28" s="57"/>
      <c r="AC28" s="49"/>
      <c r="AD28" s="49"/>
      <c r="AE28" s="64"/>
      <c r="AF28" s="50"/>
      <c r="AG28" s="50"/>
      <c r="AH28" s="50"/>
      <c r="AI28" s="50"/>
      <c r="AJ28" s="50"/>
      <c r="AK28" s="50"/>
      <c r="AL28" s="51"/>
      <c r="AM28" s="115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8"/>
      <c r="AY28" s="45"/>
      <c r="BC28" s="41" t="str">
        <f t="shared" si="1"/>
        <v/>
      </c>
      <c r="BD28" s="41"/>
      <c r="BE28" s="41"/>
      <c r="BF28" s="41"/>
      <c r="BX28" s="39" t="str">
        <f t="shared" si="0"/>
        <v/>
      </c>
    </row>
    <row r="29" spans="1:95" ht="15" customHeight="1">
      <c r="A29" s="46"/>
      <c r="B29" s="832" t="str">
        <f>IF(NOT(ISBLANK(D29)),MAX(B$9:B28)+1,"")</f>
        <v/>
      </c>
      <c r="C29" s="833"/>
      <c r="D29" s="107"/>
      <c r="E29" s="57"/>
      <c r="F29" s="57"/>
      <c r="G29" s="57"/>
      <c r="H29" s="57"/>
      <c r="I29" s="57"/>
      <c r="J29" s="57"/>
      <c r="K29" s="64"/>
      <c r="L29" s="106"/>
      <c r="M29" s="57"/>
      <c r="N29" s="57"/>
      <c r="O29" s="57"/>
      <c r="P29" s="57"/>
      <c r="Q29" s="57"/>
      <c r="R29" s="57"/>
      <c r="S29" s="58"/>
      <c r="T29" s="63"/>
      <c r="U29" s="57"/>
      <c r="V29" s="57"/>
      <c r="W29" s="64"/>
      <c r="X29" s="65" t="str">
        <f>IF(AND(NOT(ISBLANK(T29)),NOT(ISERROR(VLOOKUP(T29,'SQL Server フィールド型種類'!$B$2:$E$30,4,FALSE)&lt;&gt;0))),TEXT(VLOOKUP(T29,'SQL Server フィールド型種類'!$B$2:$E$30,4,FALSE),"##0"),"")</f>
        <v/>
      </c>
      <c r="Y29" s="64"/>
      <c r="Z29" s="65"/>
      <c r="AA29" s="58"/>
      <c r="AB29" s="57"/>
      <c r="AC29" s="49"/>
      <c r="AD29" s="49"/>
      <c r="AE29" s="64"/>
      <c r="AF29" s="50"/>
      <c r="AG29" s="50"/>
      <c r="AH29" s="50"/>
      <c r="AI29" s="50"/>
      <c r="AJ29" s="50"/>
      <c r="AK29" s="50"/>
      <c r="AL29" s="51"/>
      <c r="AM29" s="115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8"/>
      <c r="AY29" s="45"/>
      <c r="BC29" s="41" t="str">
        <f t="shared" si="1"/>
        <v/>
      </c>
      <c r="BD29" s="41"/>
      <c r="BE29" s="41"/>
      <c r="BF29" s="41"/>
      <c r="BX29" s="39" t="str">
        <f t="shared" si="0"/>
        <v/>
      </c>
    </row>
    <row r="30" spans="1:95" ht="15" customHeight="1">
      <c r="A30" s="46"/>
      <c r="B30" s="832" t="str">
        <f>IF(NOT(ISBLANK(D30)),MAX(B$9:B29)+1,"")</f>
        <v/>
      </c>
      <c r="C30" s="833"/>
      <c r="D30" s="107"/>
      <c r="E30" s="57"/>
      <c r="F30" s="57"/>
      <c r="G30" s="57"/>
      <c r="H30" s="57"/>
      <c r="I30" s="57"/>
      <c r="J30" s="57"/>
      <c r="K30" s="64"/>
      <c r="L30" s="106"/>
      <c r="M30" s="57"/>
      <c r="N30" s="57"/>
      <c r="O30" s="57"/>
      <c r="P30" s="57"/>
      <c r="Q30" s="57"/>
      <c r="R30" s="57"/>
      <c r="S30" s="58"/>
      <c r="T30" s="63"/>
      <c r="U30" s="57"/>
      <c r="V30" s="57"/>
      <c r="W30" s="64"/>
      <c r="X30" s="65" t="str">
        <f>IF(AND(NOT(ISBLANK(T30)),NOT(ISERROR(VLOOKUP(T30,'SQL Server フィールド型種類'!$B$2:$E$30,4,FALSE)&lt;&gt;0))),TEXT(VLOOKUP(T30,'SQL Server フィールド型種類'!$B$2:$E$30,4,FALSE),"##0"),"")</f>
        <v/>
      </c>
      <c r="Y30" s="64"/>
      <c r="Z30" s="65"/>
      <c r="AA30" s="58"/>
      <c r="AB30" s="57"/>
      <c r="AC30" s="49"/>
      <c r="AD30" s="49"/>
      <c r="AE30" s="64"/>
      <c r="AF30" s="50"/>
      <c r="AG30" s="50"/>
      <c r="AH30" s="50"/>
      <c r="AI30" s="50"/>
      <c r="AJ30" s="50"/>
      <c r="AK30" s="50"/>
      <c r="AL30" s="51"/>
      <c r="AM30" s="115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8"/>
      <c r="AY30" s="45"/>
      <c r="BC30" s="41" t="str">
        <f t="shared" si="1"/>
        <v/>
      </c>
      <c r="BD30" s="41"/>
      <c r="BE30" s="41"/>
      <c r="BF30" s="41"/>
      <c r="BX30" s="39" t="str">
        <f t="shared" si="0"/>
        <v/>
      </c>
    </row>
    <row r="31" spans="1:95" ht="15" customHeight="1">
      <c r="A31" s="46"/>
      <c r="B31" s="832" t="str">
        <f>IF(NOT(ISBLANK(D31)),MAX(B$9:B30)+1,"")</f>
        <v/>
      </c>
      <c r="C31" s="833"/>
      <c r="D31" s="107"/>
      <c r="E31" s="57"/>
      <c r="F31" s="57"/>
      <c r="G31" s="57"/>
      <c r="H31" s="57"/>
      <c r="I31" s="57"/>
      <c r="J31" s="57"/>
      <c r="K31" s="64"/>
      <c r="L31" s="106"/>
      <c r="M31" s="57"/>
      <c r="N31" s="57"/>
      <c r="O31" s="57"/>
      <c r="P31" s="57"/>
      <c r="Q31" s="57"/>
      <c r="R31" s="57"/>
      <c r="S31" s="58"/>
      <c r="T31" s="63"/>
      <c r="U31" s="57"/>
      <c r="V31" s="57"/>
      <c r="W31" s="64"/>
      <c r="X31" s="65" t="str">
        <f>IF(AND(NOT(ISBLANK(T31)),NOT(ISERROR(VLOOKUP(T31,'SQL Server フィールド型種類'!$B$2:$E$30,4,FALSE)&lt;&gt;0))),TEXT(VLOOKUP(T31,'SQL Server フィールド型種類'!$B$2:$E$30,4,FALSE),"##0"),"")</f>
        <v/>
      </c>
      <c r="Y31" s="64"/>
      <c r="Z31" s="65"/>
      <c r="AA31" s="58"/>
      <c r="AB31" s="57"/>
      <c r="AC31" s="49"/>
      <c r="AD31" s="49"/>
      <c r="AE31" s="64"/>
      <c r="AF31" s="50"/>
      <c r="AG31" s="50"/>
      <c r="AH31" s="50"/>
      <c r="AI31" s="50"/>
      <c r="AJ31" s="50"/>
      <c r="AK31" s="50"/>
      <c r="AL31" s="51"/>
      <c r="AM31" s="115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8"/>
      <c r="AY31" s="45"/>
      <c r="BC31" s="41" t="str">
        <f t="shared" si="1"/>
        <v/>
      </c>
      <c r="BD31" s="41"/>
      <c r="BE31" s="41"/>
      <c r="BF31" s="41"/>
      <c r="BX31" s="39" t="str">
        <f t="shared" si="0"/>
        <v/>
      </c>
    </row>
    <row r="32" spans="1:95" ht="15" customHeight="1">
      <c r="A32" s="46"/>
      <c r="B32" s="838" t="str">
        <f>IF(NOT(ISBLANK(D32)),MAX(B$9:B31)+1,"")</f>
        <v/>
      </c>
      <c r="C32" s="839"/>
      <c r="D32" s="126"/>
      <c r="E32" s="59"/>
      <c r="F32" s="59"/>
      <c r="G32" s="59"/>
      <c r="H32" s="59"/>
      <c r="I32" s="59"/>
      <c r="J32" s="59"/>
      <c r="K32" s="67"/>
      <c r="L32" s="127"/>
      <c r="M32" s="59"/>
      <c r="N32" s="59"/>
      <c r="O32" s="59"/>
      <c r="P32" s="59"/>
      <c r="Q32" s="59"/>
      <c r="R32" s="59"/>
      <c r="S32" s="60"/>
      <c r="T32" s="66"/>
      <c r="U32" s="59"/>
      <c r="V32" s="59"/>
      <c r="W32" s="67"/>
      <c r="X32" s="68" t="str">
        <f>IF(AND(NOT(ISBLANK(T32)),NOT(ISERROR(VLOOKUP(T32,'SQL Server フィールド型種類'!$B$2:$E$30,4,FALSE)&lt;&gt;0))),TEXT(VLOOKUP(T32,'SQL Server フィールド型種類'!$B$2:$E$30,4,FALSE),"##0"),"")</f>
        <v/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261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C32" s="41" t="str">
        <f t="shared" si="1"/>
        <v/>
      </c>
      <c r="BD32" s="41"/>
      <c r="BE32" s="41"/>
      <c r="BF32" s="41"/>
      <c r="BX32" s="39" t="str">
        <f t="shared" si="0"/>
        <v/>
      </c>
    </row>
    <row r="33" spans="1:54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  <c r="BB33" s="41" t="s">
        <v>84</v>
      </c>
    </row>
    <row r="34" spans="1:54" ht="15" customHeight="1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8"/>
    </row>
    <row r="35" spans="1:54" ht="15" customHeight="1">
      <c r="A35" s="40"/>
      <c r="B35" s="886" t="s">
        <v>35</v>
      </c>
      <c r="C35" s="887"/>
      <c r="D35" s="888" t="s">
        <v>36</v>
      </c>
      <c r="E35" s="670"/>
      <c r="F35" s="670"/>
      <c r="G35" s="670"/>
      <c r="H35" s="670"/>
      <c r="I35" s="670"/>
      <c r="J35" s="670"/>
      <c r="K35" s="670"/>
      <c r="L35" s="670"/>
      <c r="M35" s="670"/>
      <c r="N35" s="889"/>
      <c r="O35" s="888" t="s">
        <v>37</v>
      </c>
      <c r="P35" s="670"/>
      <c r="Q35" s="670"/>
      <c r="R35" s="670"/>
      <c r="S35" s="670"/>
      <c r="T35" s="670"/>
      <c r="U35" s="889"/>
      <c r="V35" s="213" t="s">
        <v>38</v>
      </c>
      <c r="W35" s="888" t="s">
        <v>39</v>
      </c>
      <c r="X35" s="670"/>
      <c r="Y35" s="889"/>
      <c r="Z35" s="862" t="s">
        <v>40</v>
      </c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60"/>
      <c r="AR35" s="860"/>
      <c r="AS35" s="860"/>
      <c r="AT35" s="860"/>
      <c r="AU35" s="860"/>
      <c r="AV35" s="860"/>
      <c r="AW35" s="860"/>
      <c r="AX35" s="863"/>
      <c r="AY35" s="42"/>
    </row>
    <row r="36" spans="1:54" ht="15" customHeight="1">
      <c r="A36" s="40"/>
      <c r="B36" s="842">
        <f>IF(NOT(ISBLANK(D36)),1,"")</f>
        <v>1</v>
      </c>
      <c r="C36" s="843"/>
      <c r="D36" s="62" t="e">
        <f>"ui_"&amp;$AE$2</f>
        <v>#N/A</v>
      </c>
      <c r="E36" s="55"/>
      <c r="F36" s="55"/>
      <c r="G36" s="55"/>
      <c r="H36" s="55"/>
      <c r="I36" s="55"/>
      <c r="J36" s="55"/>
      <c r="K36" s="55"/>
      <c r="L36" s="55"/>
      <c r="M36" s="55"/>
      <c r="N36" s="61"/>
      <c r="O36" s="209" t="s">
        <v>301</v>
      </c>
      <c r="P36" s="55"/>
      <c r="Q36" s="55"/>
      <c r="R36" s="55"/>
      <c r="S36" s="55"/>
      <c r="T36" s="55"/>
      <c r="U36" s="61"/>
      <c r="V36" s="209" t="s">
        <v>264</v>
      </c>
      <c r="W36" s="112" t="s">
        <v>265</v>
      </c>
      <c r="X36" s="55"/>
      <c r="Y36" s="61"/>
      <c r="Z36" s="140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6"/>
      <c r="AY36" s="42"/>
      <c r="BB36" s="41" t="e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#N/A</v>
      </c>
    </row>
    <row r="37" spans="1:54" ht="15" customHeight="1">
      <c r="A37" s="40"/>
      <c r="B37" s="883">
        <f>IF(NOT(ISBLANK(D37)),MAX(B$36:B36)+1,"")</f>
        <v>2</v>
      </c>
      <c r="C37" s="884"/>
      <c r="D37" s="222" t="s">
        <v>8748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4"/>
      <c r="O37" s="106" t="s">
        <v>8736</v>
      </c>
      <c r="P37" s="57"/>
      <c r="Q37" s="57"/>
      <c r="R37" s="57"/>
      <c r="S37" s="57"/>
      <c r="T37" s="57"/>
      <c r="U37" s="64"/>
      <c r="V37" s="70"/>
      <c r="W37" s="106" t="s">
        <v>265</v>
      </c>
      <c r="X37" s="57"/>
      <c r="Y37" s="64"/>
      <c r="Z37" s="222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223"/>
      <c r="AO37" s="223"/>
      <c r="AP37" s="223"/>
      <c r="AQ37" s="223"/>
      <c r="AR37" s="223"/>
      <c r="AS37" s="223"/>
      <c r="AT37" s="223"/>
      <c r="AU37" s="223"/>
      <c r="AV37" s="223"/>
      <c r="AW37" s="223"/>
      <c r="AX37" s="225"/>
      <c r="AY37" s="42"/>
      <c r="BB37" s="41" t="e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#N/A</v>
      </c>
    </row>
    <row r="38" spans="1:54" ht="15" customHeight="1">
      <c r="A38" s="40"/>
      <c r="B38" s="890" t="str">
        <f>IF(NOT(ISBLANK(D38)),MAX(B$36:B37)+1,"")</f>
        <v/>
      </c>
      <c r="C38" s="891"/>
      <c r="D38" s="221"/>
      <c r="E38" s="119"/>
      <c r="F38" s="119"/>
      <c r="G38" s="119"/>
      <c r="H38" s="119"/>
      <c r="I38" s="119"/>
      <c r="J38" s="119"/>
      <c r="K38" s="119"/>
      <c r="L38" s="119"/>
      <c r="M38" s="119"/>
      <c r="N38" s="120"/>
      <c r="O38" s="106" t="s">
        <v>86</v>
      </c>
      <c r="P38" s="57"/>
      <c r="Q38" s="57"/>
      <c r="R38" s="57"/>
      <c r="S38" s="57"/>
      <c r="T38" s="57"/>
      <c r="U38" s="64"/>
      <c r="V38" s="70"/>
      <c r="W38" s="106" t="s">
        <v>265</v>
      </c>
      <c r="X38" s="57"/>
      <c r="Y38" s="64"/>
      <c r="Z38" s="70"/>
      <c r="AA38" s="57"/>
      <c r="AB38" s="57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223"/>
      <c r="AO38" s="223"/>
      <c r="AP38" s="223"/>
      <c r="AQ38" s="223"/>
      <c r="AR38" s="57"/>
      <c r="AS38" s="57"/>
      <c r="AT38" s="57"/>
      <c r="AU38" s="57"/>
      <c r="AV38" s="57"/>
      <c r="AW38" s="57"/>
      <c r="AX38" s="58"/>
      <c r="AY38" s="45"/>
      <c r="BB38" s="41" t="e">
        <f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#N/A</v>
      </c>
    </row>
    <row r="39" spans="1:54" ht="15" customHeight="1">
      <c r="A39" s="40"/>
      <c r="B39" s="828" t="str">
        <f>IF(NOT(ISBLANK(D39)),MAX(B$36:B38)+1,"")</f>
        <v/>
      </c>
      <c r="C39" s="829"/>
      <c r="D39" s="70"/>
      <c r="E39" s="57"/>
      <c r="F39" s="57"/>
      <c r="G39" s="57"/>
      <c r="H39" s="57"/>
      <c r="I39" s="57"/>
      <c r="J39" s="57"/>
      <c r="K39" s="57"/>
      <c r="L39" s="57"/>
      <c r="M39" s="57"/>
      <c r="N39" s="64"/>
      <c r="O39" s="117"/>
      <c r="P39" s="57"/>
      <c r="Q39" s="57"/>
      <c r="R39" s="57"/>
      <c r="S39" s="57"/>
      <c r="T39" s="57"/>
      <c r="U39" s="64"/>
      <c r="V39" s="70"/>
      <c r="W39" s="65"/>
      <c r="X39" s="57"/>
      <c r="Y39" s="64"/>
      <c r="Z39" s="70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</row>
    <row r="40" spans="1:54" ht="15" customHeight="1">
      <c r="A40" s="40"/>
      <c r="B40" s="828" t="str">
        <f>IF(NOT(ISBLANK(D40)),MAX(B$36:B39)+1,"")</f>
        <v/>
      </c>
      <c r="C40" s="829"/>
      <c r="D40" s="70"/>
      <c r="E40" s="57"/>
      <c r="F40" s="57"/>
      <c r="G40" s="57"/>
      <c r="H40" s="57"/>
      <c r="I40" s="57"/>
      <c r="J40" s="57"/>
      <c r="K40" s="57"/>
      <c r="L40" s="57"/>
      <c r="M40" s="57"/>
      <c r="N40" s="64"/>
      <c r="O40" s="106"/>
      <c r="P40" s="57"/>
      <c r="Q40" s="57"/>
      <c r="R40" s="57"/>
      <c r="S40" s="57"/>
      <c r="T40" s="57"/>
      <c r="U40" s="64"/>
      <c r="V40" s="70"/>
      <c r="W40" s="106"/>
      <c r="X40" s="57"/>
      <c r="Y40" s="64"/>
      <c r="Z40" s="70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</row>
    <row r="41" spans="1:54" ht="15" customHeight="1">
      <c r="A41" s="40"/>
      <c r="B41" s="828" t="str">
        <f>IF(NOT(ISBLANK(D41)),MAX(B$36:B40)+1,"")</f>
        <v/>
      </c>
      <c r="C41" s="829"/>
      <c r="D41" s="70"/>
      <c r="E41" s="57"/>
      <c r="F41" s="57"/>
      <c r="G41" s="57"/>
      <c r="H41" s="57"/>
      <c r="I41" s="57"/>
      <c r="J41" s="57"/>
      <c r="K41" s="57"/>
      <c r="L41" s="57"/>
      <c r="M41" s="57"/>
      <c r="N41" s="64"/>
      <c r="O41" s="106"/>
      <c r="P41" s="57"/>
      <c r="Q41" s="57"/>
      <c r="R41" s="57"/>
      <c r="S41" s="57"/>
      <c r="T41" s="57"/>
      <c r="U41" s="64"/>
      <c r="V41" s="70"/>
      <c r="W41" s="106"/>
      <c r="X41" s="57"/>
      <c r="Y41" s="64"/>
      <c r="Z41" s="70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</row>
    <row r="42" spans="1:54" ht="15" customHeight="1">
      <c r="A42" s="40"/>
      <c r="B42" s="828" t="str">
        <f>IF(NOT(ISBLANK(D42)),MAX(B$36:B41)+1,"")</f>
        <v/>
      </c>
      <c r="C42" s="829"/>
      <c r="D42" s="70"/>
      <c r="E42" s="57"/>
      <c r="F42" s="57"/>
      <c r="G42" s="57"/>
      <c r="H42" s="57"/>
      <c r="I42" s="57"/>
      <c r="J42" s="57"/>
      <c r="K42" s="57"/>
      <c r="L42" s="57"/>
      <c r="M42" s="57"/>
      <c r="N42" s="64"/>
      <c r="O42" s="106"/>
      <c r="P42" s="57"/>
      <c r="Q42" s="57"/>
      <c r="R42" s="57"/>
      <c r="S42" s="57"/>
      <c r="T42" s="57"/>
      <c r="U42" s="64"/>
      <c r="V42" s="70"/>
      <c r="W42" s="106"/>
      <c r="X42" s="57"/>
      <c r="Y42" s="64"/>
      <c r="Z42" s="70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</row>
    <row r="43" spans="1:54" ht="15" customHeight="1">
      <c r="A43" s="40"/>
      <c r="B43" s="828" t="str">
        <f>IF(NOT(ISBLANK(D43)),MAX(B$36:B42)+1,"")</f>
        <v/>
      </c>
      <c r="C43" s="829"/>
      <c r="D43" s="117"/>
      <c r="E43" s="57"/>
      <c r="F43" s="57"/>
      <c r="G43" s="57"/>
      <c r="H43" s="57"/>
      <c r="I43" s="57"/>
      <c r="J43" s="57"/>
      <c r="K43" s="57"/>
      <c r="L43" s="57"/>
      <c r="M43" s="57"/>
      <c r="N43" s="64"/>
      <c r="O43" s="106"/>
      <c r="P43" s="57"/>
      <c r="Q43" s="57"/>
      <c r="R43" s="57"/>
      <c r="S43" s="57"/>
      <c r="T43" s="57"/>
      <c r="U43" s="64"/>
      <c r="V43" s="70"/>
      <c r="W43" s="117"/>
      <c r="X43" s="57"/>
      <c r="Y43" s="64"/>
      <c r="Z43" s="70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</row>
    <row r="44" spans="1:54" ht="15" customHeight="1">
      <c r="A44" s="40"/>
      <c r="B44" s="828" t="str">
        <f>IF(NOT(ISBLANK(D44)),MAX(B$36:B43)+1,"")</f>
        <v/>
      </c>
      <c r="C44" s="829"/>
      <c r="D44" s="117"/>
      <c r="E44" s="57"/>
      <c r="F44" s="57"/>
      <c r="G44" s="57"/>
      <c r="H44" s="57"/>
      <c r="I44" s="57"/>
      <c r="J44" s="57"/>
      <c r="K44" s="57"/>
      <c r="L44" s="57"/>
      <c r="M44" s="57"/>
      <c r="N44" s="64"/>
      <c r="O44" s="106"/>
      <c r="P44" s="57"/>
      <c r="Q44" s="57"/>
      <c r="R44" s="57"/>
      <c r="S44" s="57"/>
      <c r="T44" s="57"/>
      <c r="U44" s="64"/>
      <c r="V44" s="70"/>
      <c r="W44" s="106"/>
      <c r="X44" s="57"/>
      <c r="Y44" s="64"/>
      <c r="Z44" s="70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</row>
    <row r="45" spans="1:54" ht="15" customHeight="1">
      <c r="A45" s="40"/>
      <c r="B45" s="828" t="str">
        <f>IF(NOT(ISBLANK(D45)),MAX(B$36:B44)+1,"")</f>
        <v/>
      </c>
      <c r="C45" s="829"/>
      <c r="D45" s="70"/>
      <c r="E45" s="57"/>
      <c r="F45" s="57"/>
      <c r="G45" s="57"/>
      <c r="H45" s="57"/>
      <c r="I45" s="57"/>
      <c r="J45" s="57"/>
      <c r="K45" s="57"/>
      <c r="L45" s="57"/>
      <c r="M45" s="57"/>
      <c r="N45" s="64"/>
      <c r="O45" s="106"/>
      <c r="P45" s="57"/>
      <c r="Q45" s="57"/>
      <c r="R45" s="57"/>
      <c r="S45" s="57"/>
      <c r="T45" s="57"/>
      <c r="U45" s="64"/>
      <c r="V45" s="70"/>
      <c r="W45" s="65"/>
      <c r="X45" s="57"/>
      <c r="Y45" s="64"/>
      <c r="Z45" s="70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</row>
    <row r="46" spans="1:54" ht="15" customHeight="1">
      <c r="A46" s="40"/>
      <c r="B46" s="828" t="str">
        <f>IF(NOT(ISBLANK(D46)),MAX(B$36:B45)+1,"")</f>
        <v/>
      </c>
      <c r="C46" s="829"/>
      <c r="D46" s="70"/>
      <c r="E46" s="57"/>
      <c r="F46" s="57"/>
      <c r="G46" s="57"/>
      <c r="H46" s="57"/>
      <c r="I46" s="57"/>
      <c r="J46" s="57"/>
      <c r="K46" s="57"/>
      <c r="L46" s="57"/>
      <c r="M46" s="57"/>
      <c r="N46" s="64"/>
      <c r="O46" s="106"/>
      <c r="P46" s="57"/>
      <c r="Q46" s="57"/>
      <c r="R46" s="57"/>
      <c r="S46" s="57"/>
      <c r="T46" s="57"/>
      <c r="U46" s="64"/>
      <c r="V46" s="70"/>
      <c r="W46" s="65"/>
      <c r="X46" s="57"/>
      <c r="Y46" s="64"/>
      <c r="Z46" s="70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</row>
    <row r="47" spans="1:54" ht="15" customHeight="1">
      <c r="A47" s="40"/>
      <c r="B47" s="828" t="str">
        <f>IF(NOT(ISBLANK(D47)),MAX(B$36:B46)+1,"")</f>
        <v/>
      </c>
      <c r="C47" s="829"/>
      <c r="D47" s="70"/>
      <c r="E47" s="57"/>
      <c r="F47" s="57"/>
      <c r="G47" s="57"/>
      <c r="H47" s="57"/>
      <c r="I47" s="57"/>
      <c r="J47" s="57"/>
      <c r="K47" s="57"/>
      <c r="L47" s="57"/>
      <c r="M47" s="57"/>
      <c r="N47" s="64"/>
      <c r="O47" s="106"/>
      <c r="P47" s="57"/>
      <c r="Q47" s="57"/>
      <c r="R47" s="57"/>
      <c r="S47" s="57"/>
      <c r="T47" s="57"/>
      <c r="U47" s="64"/>
      <c r="V47" s="70"/>
      <c r="W47" s="65"/>
      <c r="X47" s="57"/>
      <c r="Y47" s="64"/>
      <c r="Z47" s="70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</row>
    <row r="48" spans="1:54" ht="15" customHeight="1">
      <c r="A48" s="40"/>
      <c r="B48" s="828" t="str">
        <f>IF(NOT(ISBLANK(D48)),MAX(B$36:B47)+1,"")</f>
        <v/>
      </c>
      <c r="C48" s="829"/>
      <c r="D48" s="70"/>
      <c r="E48" s="57"/>
      <c r="F48" s="57"/>
      <c r="G48" s="57"/>
      <c r="H48" s="57"/>
      <c r="I48" s="57"/>
      <c r="J48" s="57"/>
      <c r="K48" s="57"/>
      <c r="L48" s="57"/>
      <c r="M48" s="57"/>
      <c r="N48" s="64"/>
      <c r="O48" s="106"/>
      <c r="P48" s="57"/>
      <c r="Q48" s="57"/>
      <c r="R48" s="57"/>
      <c r="S48" s="57"/>
      <c r="T48" s="57"/>
      <c r="U48" s="64"/>
      <c r="V48" s="70"/>
      <c r="W48" s="65"/>
      <c r="X48" s="57"/>
      <c r="Y48" s="64"/>
      <c r="Z48" s="70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</row>
    <row r="49" spans="1:51" ht="15" customHeight="1">
      <c r="A49" s="40"/>
      <c r="B49" s="828" t="str">
        <f>IF(NOT(ISBLANK(D49)),MAX(B$36:B48)+1,"")</f>
        <v/>
      </c>
      <c r="C49" s="829"/>
      <c r="D49" s="70"/>
      <c r="E49" s="57"/>
      <c r="F49" s="57"/>
      <c r="G49" s="57"/>
      <c r="H49" s="57"/>
      <c r="I49" s="57"/>
      <c r="J49" s="57"/>
      <c r="K49" s="57"/>
      <c r="L49" s="57"/>
      <c r="M49" s="57"/>
      <c r="N49" s="64"/>
      <c r="O49" s="106"/>
      <c r="P49" s="57"/>
      <c r="Q49" s="57"/>
      <c r="R49" s="57"/>
      <c r="S49" s="57"/>
      <c r="T49" s="57"/>
      <c r="U49" s="64"/>
      <c r="V49" s="70"/>
      <c r="W49" s="65"/>
      <c r="X49" s="57"/>
      <c r="Y49" s="64"/>
      <c r="Z49" s="70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</row>
    <row r="50" spans="1:51" ht="15" customHeight="1">
      <c r="A50" s="40"/>
      <c r="B50" s="830" t="str">
        <f>IF(NOT(ISBLANK(D50)),MAX(B$36:B49)+1,"")</f>
        <v/>
      </c>
      <c r="C50" s="831"/>
      <c r="D50" s="71"/>
      <c r="E50" s="59"/>
      <c r="F50" s="59"/>
      <c r="G50" s="59"/>
      <c r="H50" s="59"/>
      <c r="I50" s="59"/>
      <c r="J50" s="59"/>
      <c r="K50" s="59"/>
      <c r="L50" s="59"/>
      <c r="M50" s="59"/>
      <c r="N50" s="67"/>
      <c r="O50" s="127"/>
      <c r="P50" s="59"/>
      <c r="Q50" s="59"/>
      <c r="R50" s="59"/>
      <c r="S50" s="59"/>
      <c r="T50" s="59"/>
      <c r="U50" s="67"/>
      <c r="V50" s="71"/>
      <c r="W50" s="68"/>
      <c r="X50" s="59"/>
      <c r="Y50" s="67"/>
      <c r="Z50" s="71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60"/>
      <c r="AY50" s="45"/>
    </row>
    <row r="51" spans="1:51" ht="15" customHeight="1">
      <c r="A51" s="40"/>
      <c r="AY51" s="45"/>
    </row>
    <row r="52" spans="1:51" ht="15" customHeight="1">
      <c r="A52" s="40"/>
      <c r="B52" s="836" t="s">
        <v>35</v>
      </c>
      <c r="C52" s="837"/>
      <c r="D52" s="859" t="s">
        <v>298</v>
      </c>
      <c r="E52" s="860"/>
      <c r="F52" s="860"/>
      <c r="G52" s="860"/>
      <c r="H52" s="860"/>
      <c r="I52" s="860"/>
      <c r="J52" s="860"/>
      <c r="K52" s="860"/>
      <c r="L52" s="860"/>
      <c r="M52" s="860"/>
      <c r="N52" s="861"/>
      <c r="O52" s="859" t="s">
        <v>299</v>
      </c>
      <c r="P52" s="860"/>
      <c r="Q52" s="860"/>
      <c r="R52" s="860"/>
      <c r="S52" s="860"/>
      <c r="T52" s="860"/>
      <c r="U52" s="861"/>
      <c r="V52" s="862" t="s">
        <v>40</v>
      </c>
      <c r="W52" s="860"/>
      <c r="X52" s="860"/>
      <c r="Y52" s="860"/>
      <c r="Z52" s="860"/>
      <c r="AA52" s="860"/>
      <c r="AB52" s="860"/>
      <c r="AC52" s="860"/>
      <c r="AD52" s="860"/>
      <c r="AE52" s="860"/>
      <c r="AF52" s="860"/>
      <c r="AG52" s="860"/>
      <c r="AH52" s="860"/>
      <c r="AI52" s="860"/>
      <c r="AJ52" s="860"/>
      <c r="AK52" s="860"/>
      <c r="AL52" s="860"/>
      <c r="AM52" s="860"/>
      <c r="AN52" s="860"/>
      <c r="AO52" s="860"/>
      <c r="AP52" s="860"/>
      <c r="AQ52" s="860"/>
      <c r="AR52" s="860"/>
      <c r="AS52" s="860"/>
      <c r="AT52" s="860"/>
      <c r="AU52" s="860"/>
      <c r="AV52" s="860"/>
      <c r="AW52" s="860"/>
      <c r="AX52" s="863"/>
      <c r="AY52" s="42"/>
    </row>
    <row r="53" spans="1:51" ht="15" customHeight="1">
      <c r="A53" s="46"/>
      <c r="B53" s="834">
        <f>IF(NOT(ISBLANK(D53)),1,"")</f>
        <v>1</v>
      </c>
      <c r="C53" s="835"/>
      <c r="D53" s="221" t="s">
        <v>50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20"/>
      <c r="O53" s="118" t="s">
        <v>300</v>
      </c>
      <c r="P53" s="119"/>
      <c r="Q53" s="119"/>
      <c r="R53" s="119"/>
      <c r="S53" s="119"/>
      <c r="T53" s="119"/>
      <c r="U53" s="120"/>
      <c r="V53" s="140"/>
      <c r="W53" s="72"/>
      <c r="X53" s="72"/>
      <c r="Y53" s="72"/>
      <c r="Z53" s="72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6"/>
      <c r="AY53" s="45"/>
    </row>
    <row r="54" spans="1:51" ht="15" customHeight="1">
      <c r="A54" s="46"/>
      <c r="B54" s="828" t="str">
        <f>IF(NOT(ISBLANK(D54)),MAX(B$53:B53)+1,"")</f>
        <v/>
      </c>
      <c r="C54" s="829"/>
      <c r="D54" s="70"/>
      <c r="E54" s="57"/>
      <c r="F54" s="57"/>
      <c r="G54" s="57"/>
      <c r="H54" s="57"/>
      <c r="I54" s="57"/>
      <c r="J54" s="57"/>
      <c r="K54" s="57"/>
      <c r="L54" s="57"/>
      <c r="M54" s="57"/>
      <c r="N54" s="64"/>
      <c r="O54" s="70"/>
      <c r="P54" s="57"/>
      <c r="Q54" s="57"/>
      <c r="R54" s="57"/>
      <c r="S54" s="57"/>
      <c r="T54" s="57"/>
      <c r="U54" s="64"/>
      <c r="V54" s="70"/>
      <c r="W54" s="73"/>
      <c r="X54" s="73"/>
      <c r="Y54" s="73"/>
      <c r="Z54" s="73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</row>
    <row r="55" spans="1:51" ht="15" customHeight="1">
      <c r="A55" s="46"/>
      <c r="B55" s="828" t="str">
        <f>IF(NOT(ISBLANK(D55)),MAX(B$53:B54)+1,"")</f>
        <v/>
      </c>
      <c r="C55" s="829"/>
      <c r="D55" s="70"/>
      <c r="E55" s="57"/>
      <c r="F55" s="57"/>
      <c r="G55" s="57"/>
      <c r="H55" s="57"/>
      <c r="I55" s="57"/>
      <c r="J55" s="57"/>
      <c r="K55" s="57"/>
      <c r="L55" s="57"/>
      <c r="M55" s="57"/>
      <c r="N55" s="64"/>
      <c r="O55" s="70"/>
      <c r="P55" s="57"/>
      <c r="Q55" s="57"/>
      <c r="R55" s="57"/>
      <c r="S55" s="57"/>
      <c r="T55" s="57"/>
      <c r="U55" s="64"/>
      <c r="V55" s="70"/>
      <c r="W55" s="57"/>
      <c r="X55" s="57"/>
      <c r="Y55" s="57"/>
      <c r="Z55" s="73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</row>
    <row r="56" spans="1:51" ht="15" customHeight="1">
      <c r="A56" s="46"/>
      <c r="B56" s="828" t="str">
        <f>IF(NOT(ISBLANK(D56)),MAX(B$53:B55)+1,"")</f>
        <v/>
      </c>
      <c r="C56" s="829"/>
      <c r="D56" s="70"/>
      <c r="E56" s="57"/>
      <c r="F56" s="57"/>
      <c r="G56" s="57"/>
      <c r="H56" s="57"/>
      <c r="I56" s="57"/>
      <c r="J56" s="57"/>
      <c r="K56" s="57"/>
      <c r="L56" s="57"/>
      <c r="M56" s="57"/>
      <c r="N56" s="64"/>
      <c r="O56" s="70"/>
      <c r="P56" s="57"/>
      <c r="Q56" s="57"/>
      <c r="R56" s="57"/>
      <c r="S56" s="57"/>
      <c r="T56" s="57"/>
      <c r="U56" s="64"/>
      <c r="V56" s="70"/>
      <c r="W56" s="57"/>
      <c r="X56" s="57"/>
      <c r="Y56" s="57"/>
      <c r="Z56" s="73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</row>
    <row r="57" spans="1:51" ht="15" customHeight="1">
      <c r="A57" s="46"/>
      <c r="B57" s="828" t="str">
        <f>IF(NOT(ISBLANK(D57)),MAX(B$53:B56)+1,"")</f>
        <v/>
      </c>
      <c r="C57" s="829"/>
      <c r="D57" s="70"/>
      <c r="E57" s="57"/>
      <c r="F57" s="57"/>
      <c r="G57" s="57"/>
      <c r="H57" s="57"/>
      <c r="I57" s="57"/>
      <c r="J57" s="57"/>
      <c r="K57" s="57"/>
      <c r="L57" s="57"/>
      <c r="M57" s="57"/>
      <c r="N57" s="64"/>
      <c r="O57" s="70"/>
      <c r="P57" s="57"/>
      <c r="Q57" s="57"/>
      <c r="R57" s="57"/>
      <c r="S57" s="57"/>
      <c r="T57" s="57"/>
      <c r="U57" s="64"/>
      <c r="V57" s="70"/>
      <c r="W57" s="57"/>
      <c r="X57" s="57"/>
      <c r="Y57" s="57"/>
      <c r="Z57" s="73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</row>
    <row r="58" spans="1:51" ht="15" customHeight="1">
      <c r="A58" s="46"/>
      <c r="B58" s="828" t="str">
        <f>IF(NOT(ISBLANK(D58)),MAX(B$53:B57)+1,"")</f>
        <v/>
      </c>
      <c r="C58" s="829"/>
      <c r="D58" s="70"/>
      <c r="E58" s="57"/>
      <c r="F58" s="57"/>
      <c r="G58" s="57"/>
      <c r="H58" s="57"/>
      <c r="I58" s="57"/>
      <c r="J58" s="57"/>
      <c r="K58" s="57"/>
      <c r="L58" s="57"/>
      <c r="M58" s="57"/>
      <c r="N58" s="64"/>
      <c r="O58" s="70"/>
      <c r="P58" s="57"/>
      <c r="Q58" s="57"/>
      <c r="R58" s="57"/>
      <c r="S58" s="57"/>
      <c r="T58" s="57"/>
      <c r="U58" s="64"/>
      <c r="V58" s="70"/>
      <c r="W58" s="57"/>
      <c r="X58" s="57"/>
      <c r="Y58" s="57"/>
      <c r="Z58" s="73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</row>
    <row r="59" spans="1:51" ht="15" customHeight="1">
      <c r="A59" s="46"/>
      <c r="B59" s="828" t="str">
        <f>IF(NOT(ISBLANK(D59)),MAX(B$53:B58)+1,"")</f>
        <v/>
      </c>
      <c r="C59" s="829"/>
      <c r="D59" s="70"/>
      <c r="E59" s="57"/>
      <c r="F59" s="57"/>
      <c r="G59" s="57"/>
      <c r="H59" s="57"/>
      <c r="I59" s="57"/>
      <c r="J59" s="57"/>
      <c r="K59" s="57"/>
      <c r="L59" s="57"/>
      <c r="M59" s="57"/>
      <c r="N59" s="64"/>
      <c r="O59" s="70"/>
      <c r="P59" s="57"/>
      <c r="Q59" s="57"/>
      <c r="R59" s="57"/>
      <c r="S59" s="57"/>
      <c r="T59" s="57"/>
      <c r="U59" s="64"/>
      <c r="V59" s="70"/>
      <c r="W59" s="57"/>
      <c r="X59" s="57"/>
      <c r="Y59" s="57"/>
      <c r="Z59" s="73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</row>
    <row r="60" spans="1:51" ht="15" customHeight="1">
      <c r="A60" s="46"/>
      <c r="B60" s="828" t="str">
        <f>IF(NOT(ISBLANK(D60)),MAX(B$53:B59)+1,"")</f>
        <v/>
      </c>
      <c r="C60" s="829"/>
      <c r="D60" s="70"/>
      <c r="E60" s="57"/>
      <c r="F60" s="57"/>
      <c r="G60" s="57"/>
      <c r="H60" s="57"/>
      <c r="I60" s="57"/>
      <c r="J60" s="57"/>
      <c r="K60" s="57"/>
      <c r="L60" s="57"/>
      <c r="M60" s="57"/>
      <c r="N60" s="64"/>
      <c r="O60" s="70"/>
      <c r="P60" s="57"/>
      <c r="Q60" s="57"/>
      <c r="R60" s="57"/>
      <c r="S60" s="57"/>
      <c r="T60" s="57"/>
      <c r="U60" s="64"/>
      <c r="V60" s="70"/>
      <c r="W60" s="57"/>
      <c r="X60" s="57"/>
      <c r="Y60" s="57"/>
      <c r="Z60" s="73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</row>
    <row r="61" spans="1:51" ht="15" customHeight="1">
      <c r="A61" s="46"/>
      <c r="B61" s="828" t="str">
        <f>IF(NOT(ISBLANK(D61)),MAX(B$53:B60)+1,"")</f>
        <v/>
      </c>
      <c r="C61" s="829"/>
      <c r="D61" s="70"/>
      <c r="E61" s="57"/>
      <c r="F61" s="57"/>
      <c r="G61" s="57"/>
      <c r="H61" s="57"/>
      <c r="I61" s="57"/>
      <c r="J61" s="57"/>
      <c r="K61" s="57"/>
      <c r="L61" s="57"/>
      <c r="M61" s="57"/>
      <c r="N61" s="64"/>
      <c r="O61" s="70"/>
      <c r="P61" s="57"/>
      <c r="Q61" s="57"/>
      <c r="R61" s="57"/>
      <c r="S61" s="57"/>
      <c r="T61" s="57"/>
      <c r="U61" s="64"/>
      <c r="V61" s="70"/>
      <c r="W61" s="57"/>
      <c r="X61" s="57"/>
      <c r="Y61" s="57"/>
      <c r="Z61" s="73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</row>
    <row r="62" spans="1:51" ht="15" customHeight="1">
      <c r="A62" s="46"/>
      <c r="B62" s="828" t="str">
        <f>IF(NOT(ISBLANK(D62)),MAX(B$53:B61)+1,"")</f>
        <v/>
      </c>
      <c r="C62" s="829"/>
      <c r="D62" s="70"/>
      <c r="E62" s="57"/>
      <c r="F62" s="57"/>
      <c r="G62" s="57"/>
      <c r="H62" s="57"/>
      <c r="I62" s="57"/>
      <c r="J62" s="57"/>
      <c r="K62" s="57"/>
      <c r="L62" s="57"/>
      <c r="M62" s="57"/>
      <c r="N62" s="64"/>
      <c r="O62" s="70"/>
      <c r="P62" s="57"/>
      <c r="Q62" s="57"/>
      <c r="R62" s="57"/>
      <c r="S62" s="57"/>
      <c r="T62" s="57"/>
      <c r="U62" s="64"/>
      <c r="V62" s="70"/>
      <c r="W62" s="57"/>
      <c r="X62" s="57"/>
      <c r="Y62" s="57"/>
      <c r="Z62" s="73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</row>
    <row r="63" spans="1:51" ht="15" customHeight="1">
      <c r="A63" s="46"/>
      <c r="B63" s="830" t="str">
        <f>IF(NOT(ISBLANK(D63)),MAX(B$53:B62)+1,"")</f>
        <v/>
      </c>
      <c r="C63" s="831"/>
      <c r="D63" s="71"/>
      <c r="E63" s="59"/>
      <c r="F63" s="59"/>
      <c r="G63" s="59"/>
      <c r="H63" s="59"/>
      <c r="I63" s="59"/>
      <c r="J63" s="59"/>
      <c r="K63" s="59"/>
      <c r="L63" s="59"/>
      <c r="M63" s="59"/>
      <c r="N63" s="67"/>
      <c r="O63" s="71"/>
      <c r="P63" s="59"/>
      <c r="Q63" s="59"/>
      <c r="R63" s="59"/>
      <c r="S63" s="59"/>
      <c r="T63" s="59"/>
      <c r="U63" s="67"/>
      <c r="V63" s="71"/>
      <c r="W63" s="59"/>
      <c r="X63" s="59"/>
      <c r="Y63" s="59"/>
      <c r="Z63" s="74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</row>
    <row r="64" spans="1:51" ht="15" customHeight="1" thickBo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3"/>
    </row>
  </sheetData>
  <mergeCells count="92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B23:C23"/>
    <mergeCell ref="B15:C15"/>
    <mergeCell ref="B16:C16"/>
    <mergeCell ref="B17:C17"/>
    <mergeCell ref="B18:C18"/>
    <mergeCell ref="B19:C19"/>
    <mergeCell ref="B20:C20"/>
    <mergeCell ref="B22:C22"/>
    <mergeCell ref="B21:C21"/>
    <mergeCell ref="B32:C32"/>
    <mergeCell ref="B24:C24"/>
    <mergeCell ref="B25:C25"/>
    <mergeCell ref="B26:C26"/>
    <mergeCell ref="B27:C27"/>
    <mergeCell ref="B28:C28"/>
    <mergeCell ref="B29:C29"/>
    <mergeCell ref="B30:C30"/>
    <mergeCell ref="B31:C31"/>
    <mergeCell ref="B35:C35"/>
    <mergeCell ref="D35:N35"/>
    <mergeCell ref="O35:U35"/>
    <mergeCell ref="W35:Y35"/>
    <mergeCell ref="Z35:AX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2:C52"/>
    <mergeCell ref="D52:N52"/>
    <mergeCell ref="O52:U52"/>
    <mergeCell ref="V52:AX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</mergeCells>
  <phoneticPr fontId="46"/>
  <dataValidations count="2">
    <dataValidation imeMode="disabled" allowBlank="1" showInputMessage="1" showErrorMessage="1" sqref="T9 T10:W32" xr:uid="{00000000-0002-0000-0E00-000000000000}"/>
    <dataValidation imeMode="hiragana" allowBlank="1" showInputMessage="1" showErrorMessage="1" sqref="D9:K32" xr:uid="{00000000-0002-0000-0E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FR126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9" width="2.7109375" style="39"/>
    <col min="10" max="10" width="2.7109375" style="39" customWidth="1"/>
    <col min="1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10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44579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8767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404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16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32" si="1">IF(NOT(ISERROR(VLOOKUP(L9,$D$115:$O$125,12,FALSE))),VLOOKUP(L9,$D$115:$O$125,12,FALSE),"")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63" t="s">
        <v>8791</v>
      </c>
      <c r="E10" s="57"/>
      <c r="F10" s="57"/>
      <c r="G10" s="57"/>
      <c r="H10" s="57"/>
      <c r="I10" s="57"/>
      <c r="J10" s="57"/>
      <c r="K10" s="64"/>
      <c r="L10" s="106" t="s">
        <v>8795</v>
      </c>
      <c r="M10" s="57"/>
      <c r="N10" s="57"/>
      <c r="O10" s="57"/>
      <c r="P10" s="57"/>
      <c r="Q10" s="57"/>
      <c r="R10" s="57"/>
      <c r="S10" s="58"/>
      <c r="T10" s="107" t="s">
        <v>8792</v>
      </c>
      <c r="U10" s="57"/>
      <c r="V10" s="57"/>
      <c r="W10" s="64"/>
      <c r="X10" s="65" t="str">
        <f>IF(AND(NOT(ISBLANK(T10)),NOT(ISERROR(VLOOKUP(T10,'SQL Server フィールド型種類'!$B$2:$E$30,4,FALSE)&lt;&gt;0))),TEXT(VLOOKUP(T10,'SQL Server フィールド型種類'!$B$2:$E$30,4,FALSE),"##0"),"")</f>
        <v>4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B10" s="41"/>
      <c r="BC10" s="41" t="str">
        <f t="shared" si="0"/>
        <v>nendo smalldatetime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63" t="s">
        <v>8793</v>
      </c>
      <c r="E11" s="57"/>
      <c r="F11" s="57"/>
      <c r="G11" s="57"/>
      <c r="H11" s="57"/>
      <c r="I11" s="57"/>
      <c r="J11" s="57"/>
      <c r="K11" s="64"/>
      <c r="L11" s="106" t="s">
        <v>8797</v>
      </c>
      <c r="M11" s="57"/>
      <c r="N11" s="57"/>
      <c r="O11" s="57"/>
      <c r="P11" s="57"/>
      <c r="Q11" s="57"/>
      <c r="R11" s="57"/>
      <c r="S11" s="58"/>
      <c r="T11" s="107" t="s">
        <v>8792</v>
      </c>
      <c r="U11" s="57"/>
      <c r="V11" s="57"/>
      <c r="W11" s="64"/>
      <c r="X11" s="65" t="str">
        <f>IF(AND(NOT(ISBLANK(T11)),NOT(ISERROR(VLOOKUP(T11,'SQL Server フィールド型種類'!$B$2:$E$30,4,FALSE)&lt;&gt;0))),TEXT(VLOOKUP(T11,'SQL Server フィールド型種類'!$B$2:$E$30,4,FALSE),"##0"),"")</f>
        <v>4</v>
      </c>
      <c r="Y11" s="64"/>
      <c r="Z11" s="65"/>
      <c r="AA11" s="58"/>
      <c r="AB11" s="115" t="s">
        <v>46</v>
      </c>
      <c r="AC11" s="210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B11" s="41"/>
      <c r="BC11" s="41" t="str">
        <f t="shared" si="0"/>
        <v>make_day smalldatetime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63" t="s">
        <v>245</v>
      </c>
      <c r="E12" s="57"/>
      <c r="F12" s="57"/>
      <c r="G12" s="57"/>
      <c r="H12" s="57"/>
      <c r="I12" s="57"/>
      <c r="J12" s="57"/>
      <c r="K12" s="64"/>
      <c r="L12" s="106" t="s">
        <v>246</v>
      </c>
      <c r="M12" s="57"/>
      <c r="N12" s="57"/>
      <c r="O12" s="57"/>
      <c r="P12" s="57"/>
      <c r="Q12" s="57"/>
      <c r="R12" s="57"/>
      <c r="S12" s="58"/>
      <c r="T12" s="107" t="s">
        <v>60</v>
      </c>
      <c r="U12" s="57"/>
      <c r="V12" s="57"/>
      <c r="W12" s="64"/>
      <c r="X12" s="114" t="s">
        <v>9726</v>
      </c>
      <c r="Y12" s="64"/>
      <c r="Z12" s="65"/>
      <c r="AA12" s="58"/>
      <c r="AB12" s="115" t="s">
        <v>46</v>
      </c>
      <c r="AC12" s="49"/>
      <c r="AD12" s="210" t="s">
        <v>264</v>
      </c>
      <c r="AE12" s="64"/>
      <c r="AF12" s="50" t="s">
        <v>263</v>
      </c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B12" s="41"/>
      <c r="BC12" s="41" t="str">
        <f t="shared" si="0"/>
        <v>buhin_no char(20) NOT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63" t="s">
        <v>8751</v>
      </c>
      <c r="E13" s="57"/>
      <c r="F13" s="57"/>
      <c r="G13" s="57"/>
      <c r="H13" s="57"/>
      <c r="I13" s="57"/>
      <c r="J13" s="57"/>
      <c r="K13" s="64"/>
      <c r="L13" s="106" t="s">
        <v>8752</v>
      </c>
      <c r="M13" s="57"/>
      <c r="N13" s="57"/>
      <c r="O13" s="57"/>
      <c r="P13" s="57"/>
      <c r="Q13" s="57"/>
      <c r="R13" s="57"/>
      <c r="S13" s="58"/>
      <c r="T13" s="107" t="s">
        <v>60</v>
      </c>
      <c r="U13" s="57"/>
      <c r="V13" s="57"/>
      <c r="W13" s="64"/>
      <c r="X13" s="114" t="s">
        <v>8753</v>
      </c>
      <c r="Y13" s="64"/>
      <c r="Z13" s="65"/>
      <c r="AA13" s="58"/>
      <c r="AB13" s="115" t="s">
        <v>46</v>
      </c>
      <c r="AC13" s="49"/>
      <c r="AD13" s="210" t="s">
        <v>264</v>
      </c>
      <c r="AE13" s="64"/>
      <c r="AF13" s="50" t="s">
        <v>263</v>
      </c>
      <c r="AG13" s="50"/>
      <c r="AH13" s="50"/>
      <c r="AI13" s="50"/>
      <c r="AJ13" s="50"/>
      <c r="AK13" s="50"/>
      <c r="AL13" s="51"/>
      <c r="AM13" s="115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B13" s="41"/>
      <c r="BC13" s="41" t="str">
        <f t="shared" si="0"/>
        <v>kougu_no char(10) NOT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107" t="s">
        <v>9898</v>
      </c>
      <c r="E14" s="57"/>
      <c r="F14" s="57"/>
      <c r="G14" s="57"/>
      <c r="H14" s="57"/>
      <c r="I14" s="57"/>
      <c r="J14" s="57"/>
      <c r="K14" s="64"/>
      <c r="L14" s="106" t="s">
        <v>9899</v>
      </c>
      <c r="M14" s="57"/>
      <c r="N14" s="57"/>
      <c r="O14" s="57"/>
      <c r="P14" s="57"/>
      <c r="Q14" s="57"/>
      <c r="R14" s="57"/>
      <c r="S14" s="58"/>
      <c r="T14" s="107" t="s">
        <v>9900</v>
      </c>
      <c r="U14" s="57"/>
      <c r="V14" s="57"/>
      <c r="W14" s="64"/>
      <c r="X14" s="114" t="s">
        <v>9901</v>
      </c>
      <c r="Y14" s="64"/>
      <c r="Z14" s="65"/>
      <c r="AA14" s="58"/>
      <c r="AB14" s="115"/>
      <c r="AC14" s="49"/>
      <c r="AD14" s="210"/>
      <c r="AE14" s="64"/>
      <c r="AF14" s="50"/>
      <c r="AG14" s="50"/>
      <c r="AH14" s="50"/>
      <c r="AI14" s="50"/>
      <c r="AJ14" s="50"/>
      <c r="AK14" s="50"/>
      <c r="AL14" s="51"/>
      <c r="AM14" s="115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B14" s="384"/>
      <c r="BC14" s="41" t="str">
        <f t="shared" si="0"/>
        <v>syasyu char(15)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63" t="s">
        <v>88</v>
      </c>
      <c r="E15" s="57"/>
      <c r="F15" s="57"/>
      <c r="G15" s="57"/>
      <c r="H15" s="57"/>
      <c r="I15" s="57"/>
      <c r="J15" s="57"/>
      <c r="K15" s="64"/>
      <c r="L15" s="106" t="s">
        <v>8754</v>
      </c>
      <c r="M15" s="57"/>
      <c r="N15" s="57"/>
      <c r="O15" s="57"/>
      <c r="P15" s="57"/>
      <c r="Q15" s="57"/>
      <c r="R15" s="57"/>
      <c r="S15" s="58"/>
      <c r="T15" s="63" t="s">
        <v>8755</v>
      </c>
      <c r="U15" s="57"/>
      <c r="V15" s="57"/>
      <c r="W15" s="64"/>
      <c r="X15" s="69" t="str">
        <f>IF(AND(NOT(ISBLANK(T15)),NOT(ISERROR(VLOOKUP(T15,'SQL Server フィールド型種類'!$B$2:$E$30,4,FALSE)&lt;&gt;0))),TEXT(VLOOKUP(T15,'SQL Server フィールド型種類'!$B$2:$E$30,4,FALSE),"##0"),"")</f>
        <v>1</v>
      </c>
      <c r="Y15" s="64"/>
      <c r="Z15" s="65"/>
      <c r="AA15" s="58"/>
      <c r="AB15" s="115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B15" s="41"/>
      <c r="BC15" s="41" t="str">
        <f t="shared" si="0"/>
        <v>stage_no tinyint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63" t="s">
        <v>8757</v>
      </c>
      <c r="E16" s="57"/>
      <c r="F16" s="57"/>
      <c r="G16" s="57"/>
      <c r="H16" s="57"/>
      <c r="I16" s="57"/>
      <c r="J16" s="57"/>
      <c r="K16" s="64"/>
      <c r="L16" s="106" t="s">
        <v>9120</v>
      </c>
      <c r="M16" s="57"/>
      <c r="N16" s="57"/>
      <c r="O16" s="57"/>
      <c r="P16" s="57"/>
      <c r="Q16" s="57"/>
      <c r="R16" s="57"/>
      <c r="S16" s="58"/>
      <c r="T16" s="107" t="s">
        <v>87</v>
      </c>
      <c r="U16" s="57"/>
      <c r="V16" s="57"/>
      <c r="W16" s="64"/>
      <c r="X16" s="65" t="str">
        <f>IF(AND(NOT(ISBLANK(T16)),NOT(ISERROR(VLOOKUP(T16,'SQL Server フィールド型種類'!$B$2:$E$30,4,FALSE)&lt;&gt;0))),TEXT(VLOOKUP(T16,'SQL Server フィールド型種類'!$B$2:$E$30,4,FALSE),"##0"),"")</f>
        <v>8</v>
      </c>
      <c r="Y16" s="64"/>
      <c r="Z16" s="65"/>
      <c r="AA16" s="58"/>
      <c r="AB16" s="115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 t="s">
        <v>8759</v>
      </c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B16" s="41"/>
      <c r="BC16" s="41" t="str">
        <f t="shared" si="0"/>
        <v>sp_date datetime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63" t="s">
        <v>8758</v>
      </c>
      <c r="E17" s="57"/>
      <c r="F17" s="57"/>
      <c r="G17" s="57"/>
      <c r="H17" s="57"/>
      <c r="I17" s="57"/>
      <c r="J17" s="57"/>
      <c r="K17" s="64"/>
      <c r="L17" s="106" t="s">
        <v>9121</v>
      </c>
      <c r="M17" s="57"/>
      <c r="N17" s="57"/>
      <c r="O17" s="57"/>
      <c r="P17" s="57"/>
      <c r="Q17" s="57"/>
      <c r="R17" s="57"/>
      <c r="S17" s="58"/>
      <c r="T17" s="107" t="s">
        <v>56</v>
      </c>
      <c r="U17" s="57"/>
      <c r="V17" s="57"/>
      <c r="W17" s="64"/>
      <c r="X17" s="69" t="str">
        <f>IF(AND(NOT(ISBLANK(T17)),NOT(ISERROR(VLOOKUP(T17,'SQL Server フィールド型種類'!$B$2:$E$30,4,FALSE)&lt;&gt;0))),TEXT(VLOOKUP(T17,'SQL Server フィールド型種類'!$B$2:$E$30,4,FALSE),"##0"),"")</f>
        <v>4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/>
      <c r="AN17" s="57"/>
      <c r="AO17" s="57"/>
      <c r="AP17" s="57"/>
      <c r="AQ17" s="57"/>
      <c r="AR17" s="57"/>
      <c r="AS17" s="223"/>
      <c r="AT17" s="57"/>
      <c r="AU17" s="57"/>
      <c r="AV17" s="57"/>
      <c r="AW17" s="57"/>
      <c r="AX17" s="58"/>
      <c r="AY17" s="45"/>
      <c r="BB17" s="41"/>
      <c r="BC17" s="41" t="str">
        <f t="shared" ref="BC17:BC31" si="2">IF(L17&lt;&gt;"",L17&amp;" "&amp;IF(T17="char",T17&amp;"("&amp;X17&amp;")",T17)&amp;" "&amp;IF(AB17="×","NOT NULL","NULL")&amp;IF(Z17="YES"," IDENTITY(1, 1) ","")&amp;IF(BX17&lt;&gt;""," DEFAULT "&amp;BX17,"")&amp;IF(L18&lt;&gt;"",",",""),"")</f>
        <v>sp_stroke int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>
        <f>IF(NOT(ISBLANK(D18)),MAX(B$9:B17)+1,"")</f>
        <v>10</v>
      </c>
      <c r="C18" s="833"/>
      <c r="D18" s="63" t="s">
        <v>9202</v>
      </c>
      <c r="E18" s="57"/>
      <c r="F18" s="57"/>
      <c r="G18" s="57"/>
      <c r="H18" s="57"/>
      <c r="I18" s="57"/>
      <c r="J18" s="57"/>
      <c r="K18" s="64"/>
      <c r="L18" s="106" t="s">
        <v>9204</v>
      </c>
      <c r="M18" s="57"/>
      <c r="N18" s="57"/>
      <c r="O18" s="57"/>
      <c r="P18" s="57"/>
      <c r="Q18" s="57"/>
      <c r="R18" s="57"/>
      <c r="S18" s="58"/>
      <c r="T18" s="107" t="s">
        <v>9119</v>
      </c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>4</v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9436</v>
      </c>
      <c r="AN18" s="57"/>
      <c r="AO18" s="57"/>
      <c r="AP18" s="57"/>
      <c r="AQ18" s="223"/>
      <c r="AR18" s="223"/>
      <c r="AS18" s="223"/>
      <c r="AT18" s="57"/>
      <c r="AU18" s="57"/>
      <c r="AV18" s="57"/>
      <c r="AW18" s="57"/>
      <c r="AX18" s="58"/>
      <c r="AY18" s="45"/>
      <c r="BB18" s="41"/>
      <c r="BC18" s="41" t="str">
        <f t="shared" si="2"/>
        <v>up_close smalldatetime NULL,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  <c r="CB18" s="159" t="s">
        <v>9438</v>
      </c>
    </row>
    <row r="19" spans="1:95" ht="15" customHeight="1">
      <c r="A19" s="40"/>
      <c r="B19" s="832">
        <f>IF(NOT(ISBLANK(D19)),MAX(B$9:B18)+1,"")</f>
        <v>11</v>
      </c>
      <c r="C19" s="833"/>
      <c r="D19" s="63" t="s">
        <v>9203</v>
      </c>
      <c r="E19" s="57"/>
      <c r="F19" s="57"/>
      <c r="G19" s="57"/>
      <c r="H19" s="57"/>
      <c r="I19" s="57"/>
      <c r="J19" s="57"/>
      <c r="K19" s="64"/>
      <c r="L19" s="106" t="s">
        <v>9206</v>
      </c>
      <c r="M19" s="57"/>
      <c r="N19" s="57"/>
      <c r="O19" s="57"/>
      <c r="P19" s="57"/>
      <c r="Q19" s="57"/>
      <c r="R19" s="57"/>
      <c r="S19" s="58"/>
      <c r="T19" s="107" t="s">
        <v>9119</v>
      </c>
      <c r="U19" s="57"/>
      <c r="V19" s="57"/>
      <c r="W19" s="64"/>
      <c r="X19" s="69" t="str">
        <f>IF(AND(NOT(ISBLANK(T19)),NOT(ISERROR(VLOOKUP(T19,'SQL Server フィールド型種類'!$B$2:$E$30,4,FALSE)&lt;&gt;0))),TEXT(VLOOKUP(T19,'SQL Server フィールド型種類'!$B$2:$E$30,4,FALSE),"##0"),"")</f>
        <v>4</v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115" t="s">
        <v>9437</v>
      </c>
      <c r="AN19" s="57"/>
      <c r="AO19" s="57"/>
      <c r="AP19" s="223"/>
      <c r="AQ19" s="223"/>
      <c r="AR19" s="223"/>
      <c r="AS19" s="223"/>
      <c r="AT19" s="57"/>
      <c r="AU19" s="57"/>
      <c r="AV19" s="57"/>
      <c r="AW19" s="57"/>
      <c r="AX19" s="58"/>
      <c r="AY19" s="45"/>
      <c r="BB19" s="41"/>
      <c r="BC19" s="41" t="str">
        <f t="shared" si="2"/>
        <v>out_mainte smalldatetime NULL,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O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  <c r="CB19" s="159" t="str">
        <f>"        public int "&amp;L19&amp;" { get; set; }                                                                              // "&amp;D19</f>
        <v xml:space="preserve">        public int out_mainte { get; set; }                                                                              // 保守切れ年月</v>
      </c>
    </row>
    <row r="20" spans="1:95" ht="15" customHeight="1">
      <c r="A20" s="40"/>
      <c r="B20" s="832">
        <f>IF(NOT(ISBLANK(D20)),MAX(B$9:B19)+1,"")</f>
        <v>12</v>
      </c>
      <c r="C20" s="833"/>
      <c r="D20" s="63" t="s">
        <v>9430</v>
      </c>
      <c r="E20" s="57"/>
      <c r="F20" s="57"/>
      <c r="G20" s="57"/>
      <c r="H20" s="57"/>
      <c r="I20" s="57"/>
      <c r="J20" s="57"/>
      <c r="K20" s="64"/>
      <c r="L20" s="106" t="s">
        <v>9758</v>
      </c>
      <c r="M20" s="57"/>
      <c r="N20" s="57"/>
      <c r="O20" s="57"/>
      <c r="P20" s="57"/>
      <c r="Q20" s="57"/>
      <c r="R20" s="57"/>
      <c r="S20" s="58"/>
      <c r="T20" s="107" t="s">
        <v>56</v>
      </c>
      <c r="U20" s="57"/>
      <c r="V20" s="57"/>
      <c r="W20" s="64"/>
      <c r="X20" s="65" t="str">
        <f>IF(AND(NOT(ISBLANK(T20)),NOT(ISERROR(VLOOKUP(T20,'SQL Server フィールド型種類'!$B$2:$E$30,4,FALSE)&lt;&gt;0))),TEXT(VLOOKUP(T20,'SQL Server フィールド型種類'!$B$2:$E$30,4,FALSE),"##0"),"")</f>
        <v>4</v>
      </c>
      <c r="Y20" s="64"/>
      <c r="Z20" s="65"/>
      <c r="AA20" s="58"/>
      <c r="AB20" s="57"/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115"/>
      <c r="AN20" s="223"/>
      <c r="AO20" s="223"/>
      <c r="AP20" s="223"/>
      <c r="AQ20" s="223"/>
      <c r="AR20" s="223"/>
      <c r="AS20" s="223"/>
      <c r="AT20" s="57"/>
      <c r="AU20" s="57"/>
      <c r="AV20" s="57"/>
      <c r="AW20" s="57"/>
      <c r="AX20" s="58"/>
      <c r="AY20" s="45"/>
      <c r="BB20" s="41"/>
      <c r="BC20" s="41" t="str">
        <f t="shared" si="2"/>
        <v>plan_vol1 int NULL,</v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  <c r="CB20" s="159" t="str">
        <f>"        public int "&amp;L20&amp;" { get; set; }                                                                            // "&amp;D20</f>
        <v xml:space="preserve">        public int plan_vol1 { get; set; }                                                                            // 生産予定台数1</v>
      </c>
    </row>
    <row r="21" spans="1:95" ht="15" customHeight="1">
      <c r="A21" s="40"/>
      <c r="B21" s="832">
        <f>IF(NOT(ISBLANK(D21)),MAX(B$9:B20)+1,"")</f>
        <v>13</v>
      </c>
      <c r="C21" s="833"/>
      <c r="D21" s="63" t="s">
        <v>9431</v>
      </c>
      <c r="E21" s="57"/>
      <c r="F21" s="57"/>
      <c r="G21" s="57"/>
      <c r="H21" s="57"/>
      <c r="I21" s="57"/>
      <c r="J21" s="57"/>
      <c r="K21" s="64"/>
      <c r="L21" s="106" t="s">
        <v>9759</v>
      </c>
      <c r="M21" s="57"/>
      <c r="N21" s="57"/>
      <c r="O21" s="57"/>
      <c r="P21" s="57"/>
      <c r="Q21" s="57"/>
      <c r="R21" s="57"/>
      <c r="S21" s="58"/>
      <c r="T21" s="107" t="s">
        <v>56</v>
      </c>
      <c r="U21" s="57"/>
      <c r="V21" s="57"/>
      <c r="W21" s="64"/>
      <c r="X21" s="69" t="str">
        <f>IF(AND(NOT(ISBLANK(T21)),NOT(ISERROR(VLOOKUP(T21,'SQL Server フィールド型種類'!$B$2:$E$30,4,FALSE)&lt;&gt;0))),TEXT(VLOOKUP(T21,'SQL Server フィールド型種類'!$B$2:$E$30,4,FALSE),"##0"),"")</f>
        <v>4</v>
      </c>
      <c r="Y21" s="64"/>
      <c r="Z21" s="65"/>
      <c r="AA21" s="58"/>
      <c r="AB21" s="57"/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115"/>
      <c r="AN21" s="223"/>
      <c r="AO21" s="223"/>
      <c r="AP21" s="223"/>
      <c r="AQ21" s="223"/>
      <c r="AR21" s="223"/>
      <c r="AS21" s="223"/>
      <c r="AT21" s="57"/>
      <c r="AU21" s="57"/>
      <c r="AV21" s="57"/>
      <c r="AW21" s="57"/>
      <c r="AX21" s="58"/>
      <c r="AY21" s="42"/>
      <c r="BB21" s="41"/>
      <c r="BC21" s="41" t="str">
        <f t="shared" si="2"/>
        <v>actual_vol1 int NULL,</v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1"/>
        <v/>
      </c>
      <c r="CB21" s="159" t="str">
        <f>"        public int "&amp;L21&amp;" { get; set; }                                                                                // "&amp;D21</f>
        <v xml:space="preserve">        public int actual_vol1 { get; set; }                                                                                // 生産実績台数1</v>
      </c>
      <c r="CQ21" s="202"/>
    </row>
    <row r="22" spans="1:95" ht="15" customHeight="1">
      <c r="A22" s="46"/>
      <c r="B22" s="832">
        <f>IF(NOT(ISBLANK(D22)),MAX(B$9:B21)+1,"")</f>
        <v>14</v>
      </c>
      <c r="C22" s="833"/>
      <c r="D22" s="63" t="s">
        <v>9435</v>
      </c>
      <c r="E22" s="57"/>
      <c r="F22" s="57"/>
      <c r="G22" s="57"/>
      <c r="H22" s="57"/>
      <c r="I22" s="57"/>
      <c r="J22" s="57"/>
      <c r="K22" s="64"/>
      <c r="L22" s="106" t="s">
        <v>9760</v>
      </c>
      <c r="M22" s="57"/>
      <c r="N22" s="57"/>
      <c r="O22" s="57"/>
      <c r="P22" s="57"/>
      <c r="Q22" s="57"/>
      <c r="R22" s="57"/>
      <c r="S22" s="58"/>
      <c r="T22" s="107" t="s">
        <v>56</v>
      </c>
      <c r="U22" s="57"/>
      <c r="V22" s="57"/>
      <c r="W22" s="64"/>
      <c r="X22" s="69" t="str">
        <f>IF(AND(NOT(ISBLANK(T22)),NOT(ISERROR(VLOOKUP(T22,'SQL Server フィールド型種類'!$B$2:$E$30,4,FALSE)&lt;&gt;0))),TEXT(VLOOKUP(T22,'SQL Server フィールド型種類'!$B$2:$E$30,4,FALSE),"##0"),"")</f>
        <v>4</v>
      </c>
      <c r="Y22" s="64"/>
      <c r="Z22" s="65"/>
      <c r="AA22" s="58"/>
      <c r="AB22" s="57"/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115"/>
      <c r="AN22" s="223"/>
      <c r="AO22" s="223"/>
      <c r="AP22" s="223"/>
      <c r="AQ22" s="223"/>
      <c r="AR22" s="223"/>
      <c r="AS22" s="223"/>
      <c r="AT22" s="57"/>
      <c r="AU22" s="57"/>
      <c r="AV22" s="57"/>
      <c r="AW22" s="57"/>
      <c r="AX22" s="58"/>
      <c r="AY22" s="45"/>
      <c r="BB22" s="41"/>
      <c r="BC22" s="41" t="str">
        <f t="shared" si="2"/>
        <v>stroke1 int NULL,</v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1"/>
        <v/>
      </c>
      <c r="CB22" s="159" t="str">
        <f>"        public int "&amp;L22&amp;" { get; set; }                                                                              // "&amp;D22</f>
        <v xml:space="preserve">        public int stroke1 { get; set; }                                                                              // 当月ストローク数1</v>
      </c>
      <c r="CQ22" s="202"/>
    </row>
    <row r="23" spans="1:95" ht="15" customHeight="1">
      <c r="A23" s="46"/>
      <c r="B23" s="832">
        <f>IF(NOT(ISBLANK(D23)),MAX(B$9:B22)+1,"")</f>
        <v>15</v>
      </c>
      <c r="C23" s="833"/>
      <c r="D23" s="63" t="s">
        <v>9761</v>
      </c>
      <c r="E23" s="57"/>
      <c r="F23" s="57"/>
      <c r="G23" s="57"/>
      <c r="H23" s="57"/>
      <c r="I23" s="57"/>
      <c r="J23" s="57"/>
      <c r="K23" s="64"/>
      <c r="L23" s="106" t="s">
        <v>9762</v>
      </c>
      <c r="M23" s="57"/>
      <c r="N23" s="57"/>
      <c r="O23" s="57"/>
      <c r="P23" s="57"/>
      <c r="Q23" s="57"/>
      <c r="R23" s="57"/>
      <c r="S23" s="58"/>
      <c r="T23" s="107" t="s">
        <v>56</v>
      </c>
      <c r="U23" s="57"/>
      <c r="V23" s="57"/>
      <c r="W23" s="64"/>
      <c r="X23" s="65" t="str">
        <f>IF(AND(NOT(ISBLANK(T23)),NOT(ISERROR(VLOOKUP(T23,'SQL Server フィールド型種類'!$B$2:$E$30,4,FALSE)&lt;&gt;0))),TEXT(VLOOKUP(T23,'SQL Server フィールド型種類'!$B$2:$E$30,4,FALSE),"##0"),"")</f>
        <v>4</v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115"/>
      <c r="AN23" s="223"/>
      <c r="AO23" s="223"/>
      <c r="AP23" s="223"/>
      <c r="AQ23" s="223"/>
      <c r="AR23" s="223"/>
      <c r="AS23" s="223"/>
      <c r="AT23" s="57"/>
      <c r="AU23" s="57"/>
      <c r="AV23" s="57"/>
      <c r="AW23" s="57"/>
      <c r="AX23" s="58"/>
      <c r="AY23" s="45"/>
      <c r="BB23" s="41"/>
      <c r="BC23" s="41" t="str">
        <f t="shared" si="2"/>
        <v>plan_vol2 int NULL,</v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1"/>
        <v/>
      </c>
      <c r="CB23" s="159" t="str">
        <f>"        public int "&amp;L23&amp;" { get; set; }                                                                            // "&amp;D23</f>
        <v xml:space="preserve">        public int plan_vol2 { get; set; }                                                                            // 生産予定台数2</v>
      </c>
    </row>
    <row r="24" spans="1:95" ht="15" customHeight="1">
      <c r="A24" s="46"/>
      <c r="B24" s="832">
        <f>IF(NOT(ISBLANK(D24)),MAX(B$9:B23)+1,"")</f>
        <v>16</v>
      </c>
      <c r="C24" s="833"/>
      <c r="D24" s="63" t="s">
        <v>9763</v>
      </c>
      <c r="E24" s="57"/>
      <c r="F24" s="57"/>
      <c r="G24" s="57"/>
      <c r="H24" s="57"/>
      <c r="I24" s="57"/>
      <c r="J24" s="57"/>
      <c r="K24" s="64"/>
      <c r="L24" s="106" t="s">
        <v>9764</v>
      </c>
      <c r="M24" s="57"/>
      <c r="N24" s="57"/>
      <c r="O24" s="57"/>
      <c r="P24" s="57"/>
      <c r="Q24" s="57"/>
      <c r="R24" s="57"/>
      <c r="S24" s="58"/>
      <c r="T24" s="107" t="s">
        <v>56</v>
      </c>
      <c r="U24" s="57"/>
      <c r="V24" s="57"/>
      <c r="W24" s="64"/>
      <c r="X24" s="69" t="str">
        <f>IF(AND(NOT(ISBLANK(T24)),NOT(ISERROR(VLOOKUP(T24,'SQL Server フィールド型種類'!$B$2:$E$30,4,FALSE)&lt;&gt;0))),TEXT(VLOOKUP(T24,'SQL Server フィールド型種類'!$B$2:$E$30,4,FALSE),"##0"),"")</f>
        <v>4</v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/>
      <c r="AN24" s="223"/>
      <c r="AO24" s="223"/>
      <c r="AP24" s="223"/>
      <c r="AQ24" s="223"/>
      <c r="AR24" s="223"/>
      <c r="AS24" s="223"/>
      <c r="AT24" s="57"/>
      <c r="AU24" s="57"/>
      <c r="AV24" s="57"/>
      <c r="AW24" s="57"/>
      <c r="AX24" s="58"/>
      <c r="AY24" s="45"/>
      <c r="BB24" s="41"/>
      <c r="BC24" s="41" t="str">
        <f t="shared" si="2"/>
        <v>actual_vol2 int NULL,</v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1"/>
        <v/>
      </c>
      <c r="CB24" s="159" t="str">
        <f>"        public int "&amp;L24&amp;" { get; set; }                                                                                // "&amp;D24</f>
        <v xml:space="preserve">        public int actual_vol2 { get; set; }                                                                                // 生産実績台数2</v>
      </c>
    </row>
    <row r="25" spans="1:95" ht="15" customHeight="1">
      <c r="A25" s="46"/>
      <c r="B25" s="832">
        <f>IF(NOT(ISBLANK(D25)),MAX(B$9:B24)+1,"")</f>
        <v>17</v>
      </c>
      <c r="C25" s="833"/>
      <c r="D25" s="63" t="s">
        <v>9765</v>
      </c>
      <c r="E25" s="57"/>
      <c r="F25" s="57"/>
      <c r="G25" s="57"/>
      <c r="H25" s="57"/>
      <c r="I25" s="57"/>
      <c r="J25" s="57"/>
      <c r="K25" s="64"/>
      <c r="L25" s="106" t="s">
        <v>9766</v>
      </c>
      <c r="M25" s="57"/>
      <c r="N25" s="57"/>
      <c r="O25" s="57"/>
      <c r="P25" s="57"/>
      <c r="Q25" s="57"/>
      <c r="R25" s="57"/>
      <c r="S25" s="58"/>
      <c r="T25" s="107" t="s">
        <v>56</v>
      </c>
      <c r="U25" s="57"/>
      <c r="V25" s="57"/>
      <c r="W25" s="64"/>
      <c r="X25" s="65" t="str">
        <f>IF(AND(NOT(ISBLANK(T25)),NOT(ISERROR(VLOOKUP(T25,'SQL Server フィールド型種類'!$B$2:$E$30,4,FALSE)&lt;&gt;0))),TEXT(VLOOKUP(T25,'SQL Server フィールド型種類'!$B$2:$E$30,4,FALSE),"##0"),"")</f>
        <v>4</v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115"/>
      <c r="AN25" s="223"/>
      <c r="AO25" s="223"/>
      <c r="AP25" s="223"/>
      <c r="AQ25" s="223"/>
      <c r="AR25" s="223"/>
      <c r="AS25" s="223"/>
      <c r="AT25" s="57"/>
      <c r="AU25" s="57"/>
      <c r="AV25" s="57"/>
      <c r="AW25" s="57"/>
      <c r="AX25" s="58"/>
      <c r="AY25" s="45"/>
      <c r="BB25" s="41"/>
      <c r="BC25" s="41" t="str">
        <f t="shared" si="2"/>
        <v>stroke2 int NULL,</v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1"/>
        <v/>
      </c>
      <c r="CB25" s="159" t="str">
        <f>"        public int "&amp;L25&amp;" { get; set; }                                                                              // "&amp;D25</f>
        <v xml:space="preserve">        public int stroke2 { get; set; }                                                                              // 当月ストローク数2</v>
      </c>
    </row>
    <row r="26" spans="1:95" ht="15" customHeight="1">
      <c r="A26" s="46"/>
      <c r="B26" s="832">
        <f>IF(NOT(ISBLANK(D26)),MAX(B$9:B25)+1,"")</f>
        <v>18</v>
      </c>
      <c r="C26" s="833"/>
      <c r="D26" s="63" t="s">
        <v>9767</v>
      </c>
      <c r="E26" s="57"/>
      <c r="F26" s="57"/>
      <c r="G26" s="57"/>
      <c r="H26" s="57"/>
      <c r="I26" s="57"/>
      <c r="J26" s="57"/>
      <c r="K26" s="64"/>
      <c r="L26" s="106" t="s">
        <v>9768</v>
      </c>
      <c r="M26" s="57"/>
      <c r="N26" s="57"/>
      <c r="O26" s="57"/>
      <c r="P26" s="57"/>
      <c r="Q26" s="57"/>
      <c r="R26" s="57"/>
      <c r="S26" s="58"/>
      <c r="T26" s="107" t="s">
        <v>56</v>
      </c>
      <c r="U26" s="57"/>
      <c r="V26" s="57"/>
      <c r="W26" s="64"/>
      <c r="X26" s="69" t="str">
        <f>IF(AND(NOT(ISBLANK(T26)),NOT(ISERROR(VLOOKUP(T26,'SQL Server フィールド型種類'!$B$2:$E$30,4,FALSE)&lt;&gt;0))),TEXT(VLOOKUP(T26,'SQL Server フィールド型種類'!$B$2:$E$30,4,FALSE),"##0"),"")</f>
        <v>4</v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/>
      <c r="AN26" s="223"/>
      <c r="AO26" s="223"/>
      <c r="AP26" s="223"/>
      <c r="AQ26" s="223"/>
      <c r="AR26" s="223"/>
      <c r="AS26" s="223"/>
      <c r="AT26" s="57"/>
      <c r="AU26" s="57"/>
      <c r="AV26" s="57"/>
      <c r="AW26" s="57"/>
      <c r="AX26" s="58"/>
      <c r="AY26" s="45"/>
      <c r="BB26" s="41"/>
      <c r="BC26" s="41" t="str">
        <f t="shared" si="2"/>
        <v>plan_vol3 int NULL,</v>
      </c>
      <c r="BD26" s="41"/>
      <c r="BX26" s="39" t="str">
        <f t="shared" si="1"/>
        <v/>
      </c>
      <c r="CB26" s="159" t="str">
        <f>"        public int "&amp;L26&amp;" { get; set; }                                                                            // "&amp;D26</f>
        <v xml:space="preserve">        public int plan_vol3 { get; set; }                                                                            // 生産予定台数3</v>
      </c>
    </row>
    <row r="27" spans="1:95" ht="15" customHeight="1">
      <c r="A27" s="46"/>
      <c r="B27" s="832">
        <f>IF(NOT(ISBLANK(D27)),MAX(B$9:B26)+1,"")</f>
        <v>19</v>
      </c>
      <c r="C27" s="833"/>
      <c r="D27" s="63" t="s">
        <v>9769</v>
      </c>
      <c r="E27" s="57"/>
      <c r="F27" s="57"/>
      <c r="G27" s="57"/>
      <c r="H27" s="57"/>
      <c r="I27" s="57"/>
      <c r="J27" s="57"/>
      <c r="K27" s="224"/>
      <c r="L27" s="106" t="s">
        <v>9770</v>
      </c>
      <c r="M27" s="223"/>
      <c r="N27" s="223"/>
      <c r="O27" s="223"/>
      <c r="P27" s="223"/>
      <c r="Q27" s="223"/>
      <c r="R27" s="223"/>
      <c r="S27" s="225"/>
      <c r="T27" s="262" t="s">
        <v>56</v>
      </c>
      <c r="U27" s="223"/>
      <c r="V27" s="223"/>
      <c r="W27" s="224"/>
      <c r="X27" s="265" t="str">
        <f>IF(AND(NOT(ISBLANK(T27)),NOT(ISERROR(VLOOKUP(T27,'SQL Server フィールド型種類'!$B$2:$E$30,4,FALSE)&lt;&gt;0))),TEXT(VLOOKUP(T27,'SQL Server フィールド型種類'!$B$2:$E$30,4,FALSE),"##0"),"")</f>
        <v>4</v>
      </c>
      <c r="Y27" s="224"/>
      <c r="Z27" s="266"/>
      <c r="AA27" s="225"/>
      <c r="AB27" s="223"/>
      <c r="AC27" s="267"/>
      <c r="AD27" s="267"/>
      <c r="AE27" s="224"/>
      <c r="AF27" s="268"/>
      <c r="AG27" s="268"/>
      <c r="AH27" s="268"/>
      <c r="AI27" s="268"/>
      <c r="AJ27" s="268"/>
      <c r="AK27" s="268"/>
      <c r="AL27" s="269"/>
      <c r="AM27" s="270"/>
      <c r="AN27" s="223"/>
      <c r="AO27" s="223"/>
      <c r="AP27" s="223"/>
      <c r="AQ27" s="223"/>
      <c r="AR27" s="223"/>
      <c r="AS27" s="223"/>
      <c r="AT27" s="57"/>
      <c r="AU27" s="57"/>
      <c r="AV27" s="57"/>
      <c r="AW27" s="57"/>
      <c r="AX27" s="58"/>
      <c r="AY27" s="45"/>
      <c r="BB27" s="41"/>
      <c r="BC27" s="41" t="str">
        <f t="shared" si="2"/>
        <v>actual_vol3 int NULL,</v>
      </c>
      <c r="BD27" s="41"/>
      <c r="BX27" s="39" t="str">
        <f t="shared" si="1"/>
        <v/>
      </c>
      <c r="CB27" s="159" t="str">
        <f>"        public int "&amp;L27&amp;" { get; set; }                                                                                // "&amp;D27</f>
        <v xml:space="preserve">        public int actual_vol3 { get; set; }                                                                                // 生産実績台数3</v>
      </c>
    </row>
    <row r="28" spans="1:95" ht="15" customHeight="1">
      <c r="A28" s="46"/>
      <c r="B28" s="832">
        <f>IF(NOT(ISBLANK(D28)),MAX(B$9:B27)+1,"")</f>
        <v>20</v>
      </c>
      <c r="C28" s="833"/>
      <c r="D28" s="63" t="s">
        <v>9771</v>
      </c>
      <c r="E28" s="57"/>
      <c r="F28" s="57"/>
      <c r="G28" s="57"/>
      <c r="H28" s="57"/>
      <c r="I28" s="57"/>
      <c r="J28" s="57"/>
      <c r="K28" s="224"/>
      <c r="L28" s="106" t="s">
        <v>9772</v>
      </c>
      <c r="M28" s="223"/>
      <c r="N28" s="223"/>
      <c r="O28" s="223"/>
      <c r="P28" s="223"/>
      <c r="Q28" s="223"/>
      <c r="R28" s="223"/>
      <c r="S28" s="225"/>
      <c r="T28" s="262" t="s">
        <v>56</v>
      </c>
      <c r="U28" s="223"/>
      <c r="V28" s="223"/>
      <c r="W28" s="224"/>
      <c r="X28" s="265" t="str">
        <f>IF(AND(NOT(ISBLANK(T28)),NOT(ISERROR(VLOOKUP(T28,'SQL Server フィールド型種類'!$B$2:$E$30,4,FALSE)&lt;&gt;0))),TEXT(VLOOKUP(T28,'SQL Server フィールド型種類'!$B$2:$E$30,4,FALSE),"##0"),"")</f>
        <v>4</v>
      </c>
      <c r="Y28" s="224"/>
      <c r="Z28" s="266"/>
      <c r="AA28" s="225"/>
      <c r="AB28" s="223"/>
      <c r="AC28" s="267"/>
      <c r="AD28" s="267"/>
      <c r="AE28" s="224"/>
      <c r="AF28" s="268"/>
      <c r="AG28" s="268"/>
      <c r="AH28" s="268"/>
      <c r="AI28" s="268"/>
      <c r="AJ28" s="268"/>
      <c r="AK28" s="268"/>
      <c r="AL28" s="269"/>
      <c r="AM28" s="270"/>
      <c r="AN28" s="223"/>
      <c r="AO28" s="223"/>
      <c r="AP28" s="223"/>
      <c r="AQ28" s="223"/>
      <c r="AR28" s="223"/>
      <c r="AS28" s="223"/>
      <c r="AT28" s="57"/>
      <c r="AU28" s="57"/>
      <c r="AV28" s="57"/>
      <c r="AW28" s="57"/>
      <c r="AX28" s="58"/>
      <c r="AY28" s="45"/>
      <c r="BB28" s="41"/>
      <c r="BC28" s="41" t="str">
        <f t="shared" si="2"/>
        <v>stroke3 int NULL,</v>
      </c>
      <c r="BD28" s="41"/>
      <c r="BX28" s="39" t="str">
        <f t="shared" si="1"/>
        <v/>
      </c>
      <c r="CB28" s="159" t="str">
        <f>"        public int "&amp;L28&amp;" { get; set; }                                                                              // "&amp;D28</f>
        <v xml:space="preserve">        public int stroke3 { get; set; }                                                                              // 当月ストローク数3</v>
      </c>
    </row>
    <row r="29" spans="1:95" ht="15" customHeight="1">
      <c r="A29" s="46"/>
      <c r="B29" s="832">
        <f>IF(NOT(ISBLANK(D29)),MAX(B$9:B28)+1,"")</f>
        <v>21</v>
      </c>
      <c r="C29" s="833"/>
      <c r="D29" s="63" t="s">
        <v>9773</v>
      </c>
      <c r="E29" s="57"/>
      <c r="F29" s="57"/>
      <c r="G29" s="57"/>
      <c r="H29" s="57"/>
      <c r="I29" s="57"/>
      <c r="J29" s="57"/>
      <c r="K29" s="224"/>
      <c r="L29" s="106" t="s">
        <v>9774</v>
      </c>
      <c r="M29" s="223"/>
      <c r="N29" s="223"/>
      <c r="O29" s="223"/>
      <c r="P29" s="223"/>
      <c r="Q29" s="223"/>
      <c r="R29" s="223"/>
      <c r="S29" s="225"/>
      <c r="T29" s="262" t="s">
        <v>56</v>
      </c>
      <c r="U29" s="223"/>
      <c r="V29" s="223"/>
      <c r="W29" s="224"/>
      <c r="X29" s="265" t="str">
        <f>IF(AND(NOT(ISBLANK(T29)),NOT(ISERROR(VLOOKUP(T29,'SQL Server フィールド型種類'!$B$2:$E$30,4,FALSE)&lt;&gt;0))),TEXT(VLOOKUP(T29,'SQL Server フィールド型種類'!$B$2:$E$30,4,FALSE),"##0"),"")</f>
        <v>4</v>
      </c>
      <c r="Y29" s="224"/>
      <c r="Z29" s="266"/>
      <c r="AA29" s="225"/>
      <c r="AB29" s="223"/>
      <c r="AC29" s="267"/>
      <c r="AD29" s="267"/>
      <c r="AE29" s="224"/>
      <c r="AF29" s="268"/>
      <c r="AG29" s="268"/>
      <c r="AH29" s="268"/>
      <c r="AI29" s="268"/>
      <c r="AJ29" s="268"/>
      <c r="AK29" s="268"/>
      <c r="AL29" s="269"/>
      <c r="AM29" s="270"/>
      <c r="AN29" s="223"/>
      <c r="AO29" s="223"/>
      <c r="AP29" s="223"/>
      <c r="AQ29" s="223"/>
      <c r="AR29" s="223"/>
      <c r="AS29" s="223"/>
      <c r="AT29" s="57"/>
      <c r="AU29" s="57"/>
      <c r="AV29" s="57"/>
      <c r="AW29" s="57"/>
      <c r="AX29" s="58"/>
      <c r="AY29" s="45"/>
      <c r="BB29" s="41"/>
      <c r="BC29" s="41" t="str">
        <f t="shared" si="2"/>
        <v>plan_vol4 int NULL,</v>
      </c>
      <c r="BD29" s="41"/>
      <c r="BX29" s="39" t="str">
        <f t="shared" si="1"/>
        <v/>
      </c>
      <c r="CB29" s="159" t="str">
        <f>"        public int "&amp;L29&amp;" { get; set; }                                                                            // "&amp;D29</f>
        <v xml:space="preserve">        public int plan_vol4 { get; set; }                                                                            // 生産予定台数4</v>
      </c>
    </row>
    <row r="30" spans="1:95" ht="15" customHeight="1">
      <c r="A30" s="46"/>
      <c r="B30" s="832">
        <f>IF(NOT(ISBLANK(D30)),MAX(B$9:B29)+1,"")</f>
        <v>22</v>
      </c>
      <c r="C30" s="833"/>
      <c r="D30" s="63" t="s">
        <v>9775</v>
      </c>
      <c r="E30" s="57"/>
      <c r="F30" s="57"/>
      <c r="G30" s="57"/>
      <c r="H30" s="57"/>
      <c r="I30" s="57"/>
      <c r="J30" s="57"/>
      <c r="K30" s="224"/>
      <c r="L30" s="106" t="s">
        <v>9776</v>
      </c>
      <c r="M30" s="223"/>
      <c r="N30" s="223"/>
      <c r="O30" s="223"/>
      <c r="P30" s="223"/>
      <c r="Q30" s="223"/>
      <c r="R30" s="223"/>
      <c r="S30" s="225"/>
      <c r="T30" s="262" t="s">
        <v>56</v>
      </c>
      <c r="U30" s="223"/>
      <c r="V30" s="223"/>
      <c r="W30" s="224"/>
      <c r="X30" s="265" t="str">
        <f>IF(AND(NOT(ISBLANK(T30)),NOT(ISERROR(VLOOKUP(T30,'SQL Server フィールド型種類'!$B$2:$E$30,4,FALSE)&lt;&gt;0))),TEXT(VLOOKUP(T30,'SQL Server フィールド型種類'!$B$2:$E$30,4,FALSE),"##0"),"")</f>
        <v>4</v>
      </c>
      <c r="Y30" s="224"/>
      <c r="Z30" s="266"/>
      <c r="AA30" s="225"/>
      <c r="AB30" s="223"/>
      <c r="AC30" s="267"/>
      <c r="AD30" s="267"/>
      <c r="AE30" s="224"/>
      <c r="AF30" s="268"/>
      <c r="AG30" s="268"/>
      <c r="AH30" s="268"/>
      <c r="AI30" s="268"/>
      <c r="AJ30" s="268"/>
      <c r="AK30" s="268"/>
      <c r="AL30" s="269"/>
      <c r="AM30" s="270"/>
      <c r="AN30" s="223"/>
      <c r="AO30" s="223"/>
      <c r="AP30" s="223"/>
      <c r="AQ30" s="223"/>
      <c r="AR30" s="223"/>
      <c r="AS30" s="223"/>
      <c r="AT30" s="57"/>
      <c r="AU30" s="57"/>
      <c r="AV30" s="57"/>
      <c r="AW30" s="57"/>
      <c r="AX30" s="58"/>
      <c r="AY30" s="45"/>
      <c r="BB30" s="41"/>
      <c r="BC30" s="41" t="str">
        <f t="shared" si="2"/>
        <v>actual_vol4 int NULL,</v>
      </c>
      <c r="BD30" s="41"/>
      <c r="BX30" s="39" t="str">
        <f t="shared" si="1"/>
        <v/>
      </c>
      <c r="CB30" s="159" t="str">
        <f>"        public int "&amp;L30&amp;" { get; set; }                                                                                // "&amp;D30</f>
        <v xml:space="preserve">        public int actual_vol4 { get; set; }                                                                                // 生産実績台数4</v>
      </c>
    </row>
    <row r="31" spans="1:95" ht="15" customHeight="1">
      <c r="A31" s="46"/>
      <c r="B31" s="832">
        <f>IF(NOT(ISBLANK(D31)),MAX(B$9:B30)+1,"")</f>
        <v>23</v>
      </c>
      <c r="C31" s="833"/>
      <c r="D31" s="264" t="s">
        <v>9777</v>
      </c>
      <c r="E31" s="223"/>
      <c r="F31" s="223"/>
      <c r="G31" s="223"/>
      <c r="H31" s="223"/>
      <c r="I31" s="223"/>
      <c r="J31" s="223"/>
      <c r="K31" s="224"/>
      <c r="L31" s="263" t="s">
        <v>9778</v>
      </c>
      <c r="M31" s="223"/>
      <c r="N31" s="223"/>
      <c r="O31" s="223"/>
      <c r="P31" s="223"/>
      <c r="Q31" s="223"/>
      <c r="R31" s="223"/>
      <c r="S31" s="225"/>
      <c r="T31" s="262" t="s">
        <v>56</v>
      </c>
      <c r="U31" s="223"/>
      <c r="V31" s="223"/>
      <c r="W31" s="224"/>
      <c r="X31" s="265" t="str">
        <f>IF(AND(NOT(ISBLANK(T31)),NOT(ISERROR(VLOOKUP(T31,'SQL Server フィールド型種類'!$B$2:$E$30,4,FALSE)&lt;&gt;0))),TEXT(VLOOKUP(T31,'SQL Server フィールド型種類'!$B$2:$E$30,4,FALSE),"##0"),"")</f>
        <v>4</v>
      </c>
      <c r="Y31" s="224"/>
      <c r="Z31" s="266"/>
      <c r="AA31" s="225"/>
      <c r="AB31" s="223"/>
      <c r="AC31" s="267"/>
      <c r="AD31" s="267"/>
      <c r="AE31" s="224"/>
      <c r="AF31" s="268"/>
      <c r="AG31" s="268"/>
      <c r="AH31" s="268"/>
      <c r="AI31" s="268"/>
      <c r="AJ31" s="268"/>
      <c r="AK31" s="268"/>
      <c r="AL31" s="269"/>
      <c r="AM31" s="270"/>
      <c r="AN31" s="223"/>
      <c r="AO31" s="223"/>
      <c r="AP31" s="223"/>
      <c r="AQ31" s="223"/>
      <c r="AR31" s="223"/>
      <c r="AS31" s="223"/>
      <c r="AT31" s="57"/>
      <c r="AU31" s="57"/>
      <c r="AV31" s="57"/>
      <c r="AW31" s="57"/>
      <c r="AX31" s="58"/>
      <c r="AY31" s="45"/>
      <c r="BB31" s="41"/>
      <c r="BC31" s="41" t="str">
        <f t="shared" si="2"/>
        <v>stroke4 int NULL,</v>
      </c>
      <c r="BD31" s="41"/>
      <c r="BX31" s="39" t="str">
        <f t="shared" si="1"/>
        <v/>
      </c>
      <c r="CB31" s="159" t="str">
        <f>"        public int "&amp;L31&amp;" { get; set; }                                                                              // "&amp;D31</f>
        <v xml:space="preserve">        public int stroke4 { get; set; }                                                                              // 当月ストローク数4</v>
      </c>
    </row>
    <row r="32" spans="1:95" ht="15" customHeight="1">
      <c r="A32" s="46"/>
      <c r="B32" s="838">
        <f>IF(NOT(ISBLANK(D32)),MAX(B$9:B31)+1,"")</f>
        <v>24</v>
      </c>
      <c r="C32" s="839"/>
      <c r="D32" s="66" t="s">
        <v>9779</v>
      </c>
      <c r="E32" s="59"/>
      <c r="F32" s="59"/>
      <c r="G32" s="59"/>
      <c r="H32" s="59"/>
      <c r="I32" s="59"/>
      <c r="J32" s="59"/>
      <c r="K32" s="67"/>
      <c r="L32" s="127" t="s">
        <v>9780</v>
      </c>
      <c r="M32" s="59"/>
      <c r="N32" s="59"/>
      <c r="O32" s="59"/>
      <c r="P32" s="59"/>
      <c r="Q32" s="59"/>
      <c r="R32" s="59"/>
      <c r="S32" s="60"/>
      <c r="T32" s="126" t="s">
        <v>56</v>
      </c>
      <c r="U32" s="59"/>
      <c r="V32" s="59"/>
      <c r="W32" s="67"/>
      <c r="X32" s="128" t="str">
        <f>IF(AND(NOT(ISBLANK(T32)),NOT(ISERROR(VLOOKUP(T32,'SQL Server フィールド型種類'!$B$2:$E$30,4,FALSE)&lt;&gt;0))),TEXT(VLOOKUP(T32,'SQL Server フィールド型種類'!$B$2:$E$30,4,FALSE),"##0"),"")</f>
        <v>4</v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261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B32" s="41"/>
      <c r="BC32" s="41" t="str">
        <f>IF(L32&lt;&gt;"",L32&amp;" "&amp;IF(T32="char",T32&amp;"("&amp;X32&amp;")",T32)&amp;" "&amp;IF(AB32="×","NOT NULL","NULL")&amp;IF(Z32="YES"," IDENTITY(1, 1) ","")&amp;IF(BX32&lt;&gt;""," DEFAULT "&amp;BX32,"")&amp;IF(L35&lt;&gt;"",",",""),"")</f>
        <v>plan_vol5 int NULL,</v>
      </c>
      <c r="BD32" s="41"/>
      <c r="BX32" s="39" t="str">
        <f t="shared" si="1"/>
        <v/>
      </c>
      <c r="CB32" s="159" t="str">
        <f>"        public int "&amp;L32&amp;" { get; set; }                                                                            // "&amp;D32</f>
        <v xml:space="preserve">        public int plan_vol5 { get; set; }                                                                            // 生産予定台数5</v>
      </c>
    </row>
    <row r="33" spans="1:86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  <c r="BB33" s="41"/>
      <c r="BC33" s="41"/>
      <c r="BD33" s="41"/>
    </row>
    <row r="34" spans="1:86" ht="15" customHeight="1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8"/>
    </row>
    <row r="35" spans="1:86" ht="15" customHeight="1">
      <c r="A35" s="40"/>
      <c r="B35" s="855">
        <f>IF(NOT(ISBLANK(D35)),MAX(B$9:B34)+1,"")</f>
        <v>25</v>
      </c>
      <c r="C35" s="856"/>
      <c r="D35" s="404" t="s">
        <v>9781</v>
      </c>
      <c r="E35" s="55"/>
      <c r="F35" s="55"/>
      <c r="G35" s="55"/>
      <c r="H35" s="55"/>
      <c r="I35" s="55"/>
      <c r="J35" s="55"/>
      <c r="K35" s="61"/>
      <c r="L35" s="112" t="s">
        <v>9782</v>
      </c>
      <c r="M35" s="55"/>
      <c r="N35" s="55"/>
      <c r="O35" s="55"/>
      <c r="P35" s="55"/>
      <c r="Q35" s="55"/>
      <c r="R35" s="55"/>
      <c r="S35" s="56"/>
      <c r="T35" s="111" t="s">
        <v>8762</v>
      </c>
      <c r="U35" s="55"/>
      <c r="V35" s="55"/>
      <c r="W35" s="61"/>
      <c r="X35" s="62" t="str">
        <f>IF(AND(NOT(ISBLANK(T35)),NOT(ISERROR(VLOOKUP(T35,'SQL Server フィールド型種類'!$B$2:$E$30,4,FALSE)&lt;&gt;0))),TEXT(VLOOKUP(T35,'SQL Server フィールド型種類'!$B$2:$E$30,4,FALSE),"##0"),"")</f>
        <v>4</v>
      </c>
      <c r="Y35" s="61"/>
      <c r="Z35" s="112"/>
      <c r="AA35" s="56"/>
      <c r="AB35" s="113"/>
      <c r="AC35" s="219"/>
      <c r="AD35" s="219"/>
      <c r="AE35" s="220"/>
      <c r="AF35" s="47"/>
      <c r="AG35" s="47"/>
      <c r="AH35" s="47"/>
      <c r="AI35" s="47"/>
      <c r="AJ35" s="47"/>
      <c r="AK35" s="47"/>
      <c r="AL35" s="48"/>
      <c r="AM35" s="113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6"/>
      <c r="AY35" s="42"/>
      <c r="BB35" s="202"/>
      <c r="BC35" s="41" t="str">
        <f t="shared" ref="BC35:BC41" si="3">IF(L35&lt;&gt;"",L35&amp;" "&amp;IF(T35="char",T35&amp;"("&amp;X35&amp;")",T35)&amp;" "&amp;IF(AB35="×","NOT NULL","NULL")&amp;IF(Z35="YES"," IDENTITY(1, 1) ","")&amp;IF(BX35&lt;&gt;""," DEFAULT "&amp;BX35,"")&amp;IF(L36&lt;&gt;"",",",""),"")</f>
        <v>actual_vol5 int NULL,</v>
      </c>
      <c r="BV35" s="41"/>
      <c r="CB35" s="159" t="str">
        <f>"        public int "&amp;L35&amp;" { get; set; }                                                                                // "&amp;D35</f>
        <v xml:space="preserve">        public int actual_vol5 { get; set; }                                                                                // 生産実績台数5</v>
      </c>
      <c r="CH35" s="41"/>
    </row>
    <row r="36" spans="1:86" ht="15" customHeight="1">
      <c r="A36" s="40"/>
      <c r="B36" s="832">
        <f>IF(NOT(ISBLANK(D36)),MAX(B$9:B35)+1,"")</f>
        <v>26</v>
      </c>
      <c r="C36" s="833"/>
      <c r="D36" s="439" t="s">
        <v>9783</v>
      </c>
      <c r="E36" s="119"/>
      <c r="F36" s="119"/>
      <c r="G36" s="119"/>
      <c r="H36" s="119"/>
      <c r="I36" s="119"/>
      <c r="J36" s="119"/>
      <c r="K36" s="120"/>
      <c r="L36" s="440" t="s">
        <v>9784</v>
      </c>
      <c r="M36" s="119"/>
      <c r="N36" s="119"/>
      <c r="O36" s="119"/>
      <c r="P36" s="119"/>
      <c r="Q36" s="119"/>
      <c r="R36" s="119"/>
      <c r="S36" s="441"/>
      <c r="T36" s="442" t="s">
        <v>56</v>
      </c>
      <c r="U36" s="119"/>
      <c r="V36" s="119"/>
      <c r="W36" s="64"/>
      <c r="X36" s="65" t="str">
        <f>IF(AND(NOT(ISBLANK(T36)),NOT(ISERROR(VLOOKUP(T36,'SQL Server フィールド型種類'!$B$2:$E$30,4,FALSE)&lt;&gt;0))),TEXT(VLOOKUP(T36,'SQL Server フィールド型種類'!$B$2:$E$30,4,FALSE),"##0"),"")</f>
        <v>4</v>
      </c>
      <c r="Y36" s="64"/>
      <c r="Z36" s="65"/>
      <c r="AA36" s="58"/>
      <c r="AB36" s="115"/>
      <c r="AC36" s="210"/>
      <c r="AD36" s="210"/>
      <c r="AE36" s="64"/>
      <c r="AF36" s="50"/>
      <c r="AG36" s="50"/>
      <c r="AH36" s="50"/>
      <c r="AI36" s="50"/>
      <c r="AJ36" s="50"/>
      <c r="AK36" s="50"/>
      <c r="AL36" s="51"/>
      <c r="AM36" s="115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8"/>
      <c r="AY36" s="42"/>
      <c r="BB36" s="41"/>
      <c r="BC36" s="41" t="str">
        <f t="shared" si="3"/>
        <v>stroke5 int NULL,</v>
      </c>
      <c r="BV36" s="202"/>
      <c r="CB36" s="159" t="str">
        <f>"        public int "&amp;L36&amp;" { get; set; }                                                                              // "&amp;D36</f>
        <v xml:space="preserve">        public int stroke5 { get; set; }                                                                              // 当月ストローク数5</v>
      </c>
      <c r="CH36" s="41"/>
    </row>
    <row r="37" spans="1:86" ht="15" customHeight="1">
      <c r="A37" s="40"/>
      <c r="B37" s="832">
        <f>IF(NOT(ISBLANK(D37)),MAX(B$9:B36)+1,"")</f>
        <v>27</v>
      </c>
      <c r="C37" s="833"/>
      <c r="D37" s="63" t="s">
        <v>9785</v>
      </c>
      <c r="E37" s="57"/>
      <c r="F37" s="57"/>
      <c r="G37" s="57"/>
      <c r="H37" s="57"/>
      <c r="I37" s="57"/>
      <c r="J37" s="57"/>
      <c r="K37" s="64"/>
      <c r="L37" s="106" t="s">
        <v>9786</v>
      </c>
      <c r="M37" s="57"/>
      <c r="N37" s="57"/>
      <c r="O37" s="57"/>
      <c r="P37" s="57"/>
      <c r="Q37" s="57"/>
      <c r="R37" s="57"/>
      <c r="S37" s="58"/>
      <c r="T37" s="107" t="s">
        <v>56</v>
      </c>
      <c r="U37" s="57"/>
      <c r="V37" s="57"/>
      <c r="W37" s="64"/>
      <c r="X37" s="65" t="str">
        <f>IF(AND(NOT(ISBLANK(T37)),NOT(ISERROR(VLOOKUP(T37,'SQL Server フィールド型種類'!$B$2:$E$30,4,FALSE)&lt;&gt;0))),TEXT(VLOOKUP(T37,'SQL Server フィールド型種類'!$B$2:$E$30,4,FALSE),"##0"),"")</f>
        <v>4</v>
      </c>
      <c r="Y37" s="64"/>
      <c r="Z37" s="65"/>
      <c r="AA37" s="58"/>
      <c r="AB37" s="115"/>
      <c r="AC37" s="210"/>
      <c r="AD37" s="210"/>
      <c r="AE37" s="64"/>
      <c r="AF37" s="50"/>
      <c r="AG37" s="50"/>
      <c r="AH37" s="50"/>
      <c r="AI37" s="50"/>
      <c r="AJ37" s="50"/>
      <c r="AK37" s="50"/>
      <c r="AL37" s="51"/>
      <c r="AM37" s="115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8"/>
      <c r="AY37" s="42"/>
      <c r="BB37" s="41"/>
      <c r="BC37" s="41" t="str">
        <f t="shared" si="3"/>
        <v>plan_vol6 int NULL,</v>
      </c>
      <c r="CB37" s="159" t="str">
        <f>"        public int "&amp;L37&amp;" { get; set; }                                                                            // "&amp;D37</f>
        <v xml:space="preserve">        public int plan_vol6 { get; set; }                                                                            // 生産予定台数6</v>
      </c>
    </row>
    <row r="38" spans="1:86" ht="15" customHeight="1">
      <c r="A38" s="40"/>
      <c r="B38" s="832">
        <f>IF(NOT(ISBLANK(D38)),MAX(B$9:B37)+1,"")</f>
        <v>28</v>
      </c>
      <c r="C38" s="833"/>
      <c r="D38" s="63" t="s">
        <v>9787</v>
      </c>
      <c r="E38" s="57"/>
      <c r="F38" s="57"/>
      <c r="G38" s="57"/>
      <c r="H38" s="57"/>
      <c r="I38" s="57"/>
      <c r="J38" s="57"/>
      <c r="K38" s="64"/>
      <c r="L38" s="106" t="s">
        <v>9788</v>
      </c>
      <c r="M38" s="57"/>
      <c r="N38" s="57"/>
      <c r="O38" s="57"/>
      <c r="P38" s="57"/>
      <c r="Q38" s="57"/>
      <c r="R38" s="57"/>
      <c r="S38" s="58"/>
      <c r="T38" s="107" t="s">
        <v>56</v>
      </c>
      <c r="U38" s="57"/>
      <c r="V38" s="57"/>
      <c r="W38" s="64"/>
      <c r="X38" s="65" t="str">
        <f>IF(AND(NOT(ISBLANK(T38)),NOT(ISERROR(VLOOKUP(T38,'SQL Server フィールド型種類'!$B$2:$E$30,4,FALSE)&lt;&gt;0))),TEXT(VLOOKUP(T38,'SQL Server フィールド型種類'!$B$2:$E$30,4,FALSE),"##0"),"")</f>
        <v>4</v>
      </c>
      <c r="Y38" s="64"/>
      <c r="Z38" s="65"/>
      <c r="AA38" s="58"/>
      <c r="AB38" s="115"/>
      <c r="AC38" s="210"/>
      <c r="AD38" s="210"/>
      <c r="AE38" s="64"/>
      <c r="AF38" s="50"/>
      <c r="AG38" s="50"/>
      <c r="AH38" s="50"/>
      <c r="AI38" s="50"/>
      <c r="AJ38" s="50"/>
      <c r="AK38" s="50"/>
      <c r="AL38" s="51"/>
      <c r="AM38" s="115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8"/>
      <c r="AY38" s="45"/>
      <c r="BB38" s="41"/>
      <c r="BC38" s="41" t="str">
        <f t="shared" si="3"/>
        <v>actual_vol6 int NULL,</v>
      </c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CB38" s="159" t="str">
        <f>"        public int "&amp;L38&amp;" { get; set; }                                                                                // "&amp;D38</f>
        <v xml:space="preserve">        public int actual_vol6 { get; set; }                                                                                // 生産実績台数6</v>
      </c>
    </row>
    <row r="39" spans="1:86" ht="15" customHeight="1">
      <c r="A39" s="40"/>
      <c r="B39" s="832">
        <f>IF(NOT(ISBLANK(D39)),MAX(B$9:B38)+1,"")</f>
        <v>29</v>
      </c>
      <c r="C39" s="833"/>
      <c r="D39" s="63" t="s">
        <v>9789</v>
      </c>
      <c r="E39" s="57"/>
      <c r="F39" s="57"/>
      <c r="G39" s="57"/>
      <c r="H39" s="57"/>
      <c r="I39" s="57"/>
      <c r="J39" s="57"/>
      <c r="K39" s="64"/>
      <c r="L39" s="106" t="s">
        <v>9790</v>
      </c>
      <c r="M39" s="57"/>
      <c r="N39" s="57"/>
      <c r="O39" s="57"/>
      <c r="P39" s="57"/>
      <c r="Q39" s="57"/>
      <c r="R39" s="57"/>
      <c r="S39" s="58"/>
      <c r="T39" s="107" t="s">
        <v>56</v>
      </c>
      <c r="U39" s="57"/>
      <c r="V39" s="57"/>
      <c r="W39" s="64"/>
      <c r="X39" s="114" t="str">
        <f>IF(AND(NOT(ISBLANK(T39)),NOT(ISERROR(VLOOKUP(T39,'SQL Server フィールド型種類'!$B$2:$E$30,4,FALSE)&lt;&gt;0))),TEXT(VLOOKUP(T39,'SQL Server フィールド型種類'!$B$2:$E$30,4,FALSE),"##0"),"")</f>
        <v>4</v>
      </c>
      <c r="Y39" s="64"/>
      <c r="Z39" s="65"/>
      <c r="AA39" s="58"/>
      <c r="AB39" s="115"/>
      <c r="AC39" s="49"/>
      <c r="AD39" s="210"/>
      <c r="AE39" s="64"/>
      <c r="AF39" s="50"/>
      <c r="AG39" s="50"/>
      <c r="AH39" s="50"/>
      <c r="AI39" s="50"/>
      <c r="AJ39" s="50"/>
      <c r="AK39" s="50"/>
      <c r="AL39" s="51"/>
      <c r="AM39" s="115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  <c r="BB39" s="41"/>
      <c r="BC39" s="41" t="str">
        <f t="shared" si="3"/>
        <v>stroke6 int NULL,</v>
      </c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CB39" s="159" t="str">
        <f>"        public int "&amp;L39&amp;" { get; set; }                                                                              // "&amp;D39</f>
        <v xml:space="preserve">        public int stroke6 { get; set; }                                                                              // 当月ストローク数6</v>
      </c>
    </row>
    <row r="40" spans="1:86" ht="15" customHeight="1">
      <c r="A40" s="40"/>
      <c r="B40" s="832">
        <f>IF(NOT(ISBLANK(D40)),MAX(B$9:B39)+1,"")</f>
        <v>30</v>
      </c>
      <c r="C40" s="833"/>
      <c r="D40" s="63" t="s">
        <v>9791</v>
      </c>
      <c r="E40" s="57"/>
      <c r="F40" s="57"/>
      <c r="G40" s="57"/>
      <c r="H40" s="57"/>
      <c r="I40" s="57"/>
      <c r="J40" s="57"/>
      <c r="K40" s="64"/>
      <c r="L40" s="106" t="s">
        <v>9792</v>
      </c>
      <c r="M40" s="57"/>
      <c r="N40" s="57"/>
      <c r="O40" s="57"/>
      <c r="P40" s="57"/>
      <c r="Q40" s="57"/>
      <c r="R40" s="57"/>
      <c r="S40" s="58"/>
      <c r="T40" s="107" t="s">
        <v>56</v>
      </c>
      <c r="U40" s="57"/>
      <c r="V40" s="57"/>
      <c r="W40" s="64"/>
      <c r="X40" s="65" t="str">
        <f>IF(AND(NOT(ISBLANK(T40)),NOT(ISERROR(VLOOKUP(T40,'SQL Server フィールド型種類'!$B$2:$E$30,4,FALSE)&lt;&gt;0))),TEXT(VLOOKUP(T40,'SQL Server フィールド型種類'!$B$2:$E$30,4,FALSE),"##0"),"")</f>
        <v>4</v>
      </c>
      <c r="Y40" s="64"/>
      <c r="Z40" s="106"/>
      <c r="AA40" s="58"/>
      <c r="AB40" s="115"/>
      <c r="AC40" s="210"/>
      <c r="AD40" s="210"/>
      <c r="AE40" s="403"/>
      <c r="AF40" s="50"/>
      <c r="AG40" s="50"/>
      <c r="AH40" s="50"/>
      <c r="AI40" s="50"/>
      <c r="AJ40" s="50"/>
      <c r="AK40" s="50"/>
      <c r="AL40" s="51"/>
      <c r="AM40" s="115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  <c r="BB40" s="41"/>
      <c r="BC40" s="41" t="str">
        <f t="shared" si="3"/>
        <v>plan_vol7 int NULL,</v>
      </c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 t="str">
        <f t="shared" ref="BX40:BX63" si="4">IF(NOT(ISERROR(VLOOKUP(L40,$D$115:$O$125,12,FALSE))),VLOOKUP(L40,$D$115:$O$125,12,FALSE),"")</f>
        <v/>
      </c>
      <c r="CB40" s="159" t="str">
        <f>"        public int "&amp;L40&amp;" { get; set; }                                                                            // "&amp;D40</f>
        <v xml:space="preserve">        public int plan_vol7 { get; set; }                                                                            // 生産予定台数7</v>
      </c>
    </row>
    <row r="41" spans="1:86" ht="15" customHeight="1">
      <c r="A41" s="40"/>
      <c r="B41" s="832">
        <f>IF(NOT(ISBLANK(D41)),MAX(B$9:B40)+1,"")</f>
        <v>31</v>
      </c>
      <c r="C41" s="833"/>
      <c r="D41" s="63" t="s">
        <v>9793</v>
      </c>
      <c r="E41" s="57"/>
      <c r="F41" s="57"/>
      <c r="G41" s="57"/>
      <c r="H41" s="57"/>
      <c r="I41" s="57"/>
      <c r="J41" s="57"/>
      <c r="K41" s="64"/>
      <c r="L41" s="106" t="s">
        <v>9794</v>
      </c>
      <c r="M41" s="57"/>
      <c r="N41" s="57"/>
      <c r="O41" s="57"/>
      <c r="P41" s="57"/>
      <c r="Q41" s="57"/>
      <c r="R41" s="57"/>
      <c r="S41" s="58"/>
      <c r="T41" s="107" t="s">
        <v>56</v>
      </c>
      <c r="U41" s="57"/>
      <c r="V41" s="57"/>
      <c r="W41" s="64"/>
      <c r="X41" s="65" t="str">
        <f>IF(AND(NOT(ISBLANK(T41)),NOT(ISERROR(VLOOKUP(T41,'SQL Server フィールド型種類'!$B$2:$E$30,4,FALSE)&lt;&gt;0))),TEXT(VLOOKUP(T41,'SQL Server フィールド型種類'!$B$2:$E$30,4,FALSE),"##0"),"")</f>
        <v>4</v>
      </c>
      <c r="Y41" s="64"/>
      <c r="Z41" s="65"/>
      <c r="AA41" s="58"/>
      <c r="AB41" s="115"/>
      <c r="AC41" s="210"/>
      <c r="AD41" s="210"/>
      <c r="AE41" s="64"/>
      <c r="AF41" s="50"/>
      <c r="AG41" s="50"/>
      <c r="AH41" s="50"/>
      <c r="AI41" s="50"/>
      <c r="AJ41" s="50"/>
      <c r="AK41" s="50"/>
      <c r="AL41" s="51"/>
      <c r="AM41" s="115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  <c r="BB41" s="41"/>
      <c r="BC41" s="41" t="str">
        <f t="shared" si="3"/>
        <v>actual_vol7 int NULL,</v>
      </c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 t="str">
        <f t="shared" si="4"/>
        <v/>
      </c>
      <c r="CB41" s="159" t="str">
        <f>"        public int "&amp;L41&amp;" { get; set; }                                                                                // "&amp;D41</f>
        <v xml:space="preserve">        public int actual_vol7 { get; set; }                                                                                // 生産実績台数7</v>
      </c>
    </row>
    <row r="42" spans="1:86" ht="15" customHeight="1">
      <c r="A42" s="40"/>
      <c r="B42" s="832">
        <f>IF(NOT(ISBLANK(D42)),MAX(B$9:B41)+1,"")</f>
        <v>32</v>
      </c>
      <c r="C42" s="833"/>
      <c r="D42" s="63" t="s">
        <v>9795</v>
      </c>
      <c r="E42" s="57"/>
      <c r="F42" s="57"/>
      <c r="G42" s="57"/>
      <c r="H42" s="57"/>
      <c r="I42" s="57"/>
      <c r="J42" s="57"/>
      <c r="K42" s="64"/>
      <c r="L42" s="106" t="s">
        <v>9796</v>
      </c>
      <c r="M42" s="57"/>
      <c r="N42" s="57"/>
      <c r="O42" s="57"/>
      <c r="P42" s="57"/>
      <c r="Q42" s="57"/>
      <c r="R42" s="57"/>
      <c r="S42" s="58"/>
      <c r="T42" s="107" t="s">
        <v>56</v>
      </c>
      <c r="U42" s="57"/>
      <c r="V42" s="57"/>
      <c r="W42" s="64"/>
      <c r="X42" s="65" t="str">
        <f>IF(AND(NOT(ISBLANK(T42)),NOT(ISERROR(VLOOKUP(T42,'SQL Server フィールド型種類'!$B$2:$E$30,4,FALSE)&lt;&gt;0))),TEXT(VLOOKUP(T42,'SQL Server フィールド型種類'!$B$2:$E$30,4,FALSE),"##0"),"")</f>
        <v>4</v>
      </c>
      <c r="Y42" s="64"/>
      <c r="Z42" s="65"/>
      <c r="AA42" s="58"/>
      <c r="AB42" s="115"/>
      <c r="AC42" s="210"/>
      <c r="AD42" s="210"/>
      <c r="AE42" s="64"/>
      <c r="AF42" s="50"/>
      <c r="AG42" s="50"/>
      <c r="AH42" s="50"/>
      <c r="AI42" s="50"/>
      <c r="AJ42" s="50"/>
      <c r="AK42" s="50"/>
      <c r="AL42" s="51"/>
      <c r="AM42" s="115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  <c r="BB42" s="41"/>
      <c r="BC42" s="41" t="str">
        <f t="shared" ref="BC42:BC63" si="5">IF(L42&lt;&gt;"",L42&amp;" "&amp;IF(T42="char",T42&amp;"("&amp;X42&amp;")",T42)&amp;" "&amp;IF(AB42="×","NOT NULL","NULL")&amp;IF(Z42="YES"," IDENTITY(1, 1) ","")&amp;IF(BX42&lt;&gt;""," DEFAULT "&amp;BX42,"")&amp;IF(L43&lt;&gt;"",",",""),"")</f>
        <v>stroke7 int NULL,</v>
      </c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 t="str">
        <f t="shared" si="4"/>
        <v/>
      </c>
      <c r="CB42" s="159" t="str">
        <f>"        public int "&amp;L42&amp;" { get; set; }                                                                              // "&amp;D42</f>
        <v xml:space="preserve">        public int stroke7 { get; set; }                                                                              // 当月ストローク数7</v>
      </c>
    </row>
    <row r="43" spans="1:86" ht="15" customHeight="1">
      <c r="A43" s="40"/>
      <c r="B43" s="832">
        <f>IF(NOT(ISBLANK(D43)),MAX(B$9:B42)+1,"")</f>
        <v>33</v>
      </c>
      <c r="C43" s="833"/>
      <c r="D43" s="63" t="s">
        <v>9797</v>
      </c>
      <c r="E43" s="57"/>
      <c r="F43" s="57"/>
      <c r="G43" s="57"/>
      <c r="H43" s="57"/>
      <c r="I43" s="57"/>
      <c r="J43" s="57"/>
      <c r="K43" s="64"/>
      <c r="L43" s="106" t="s">
        <v>9798</v>
      </c>
      <c r="M43" s="57"/>
      <c r="N43" s="57"/>
      <c r="O43" s="57"/>
      <c r="P43" s="57"/>
      <c r="Q43" s="57"/>
      <c r="R43" s="57"/>
      <c r="S43" s="58"/>
      <c r="T43" s="107" t="s">
        <v>56</v>
      </c>
      <c r="U43" s="57"/>
      <c r="V43" s="57"/>
      <c r="W43" s="64"/>
      <c r="X43" s="65" t="str">
        <f>IF(AND(NOT(ISBLANK(T43)),NOT(ISERROR(VLOOKUP(T43,'SQL Server フィールド型種類'!$B$2:$E$30,4,FALSE)&lt;&gt;0))),TEXT(VLOOKUP(T43,'SQL Server フィールド型種類'!$B$2:$E$30,4,FALSE),"##0"),"")</f>
        <v>4</v>
      </c>
      <c r="Y43" s="64"/>
      <c r="Z43" s="65"/>
      <c r="AA43" s="58"/>
      <c r="AB43" s="115"/>
      <c r="AC43" s="210"/>
      <c r="AD43" s="210"/>
      <c r="AE43" s="64"/>
      <c r="AF43" s="50"/>
      <c r="AG43" s="50"/>
      <c r="AH43" s="50"/>
      <c r="AI43" s="50"/>
      <c r="AJ43" s="50"/>
      <c r="AK43" s="50"/>
      <c r="AL43" s="51"/>
      <c r="AM43" s="115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  <c r="BB43" s="41"/>
      <c r="BC43" s="41" t="str">
        <f t="shared" si="5"/>
        <v>plan_vol8 int NULL,</v>
      </c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 t="str">
        <f t="shared" si="4"/>
        <v/>
      </c>
      <c r="CB43" s="159" t="str">
        <f>"        public int "&amp;L43&amp;" { get; set; }                                                                            // "&amp;D43</f>
        <v xml:space="preserve">        public int plan_vol8 { get; set; }                                                                            // 生産予定台数8</v>
      </c>
    </row>
    <row r="44" spans="1:86" ht="15" customHeight="1">
      <c r="A44" s="40"/>
      <c r="B44" s="832">
        <f>IF(NOT(ISBLANK(D44)),MAX(B$9:B43)+1,"")</f>
        <v>34</v>
      </c>
      <c r="C44" s="833"/>
      <c r="D44" s="63" t="s">
        <v>9799</v>
      </c>
      <c r="E44" s="57"/>
      <c r="F44" s="57"/>
      <c r="G44" s="57"/>
      <c r="H44" s="57"/>
      <c r="I44" s="57"/>
      <c r="J44" s="57"/>
      <c r="K44" s="64"/>
      <c r="L44" s="106" t="s">
        <v>9800</v>
      </c>
      <c r="M44" s="57"/>
      <c r="N44" s="57"/>
      <c r="O44" s="57"/>
      <c r="P44" s="57"/>
      <c r="Q44" s="57"/>
      <c r="R44" s="57"/>
      <c r="S44" s="58"/>
      <c r="T44" s="107" t="s">
        <v>56</v>
      </c>
      <c r="U44" s="57"/>
      <c r="V44" s="57"/>
      <c r="W44" s="64"/>
      <c r="X44" s="114" t="str">
        <f>IF(AND(NOT(ISBLANK(T44)),NOT(ISERROR(VLOOKUP(T44,'SQL Server フィールド型種類'!$B$2:$E$30,4,FALSE)&lt;&gt;0))),TEXT(VLOOKUP(T44,'SQL Server フィールド型種類'!$B$2:$E$30,4,FALSE),"##0"),"")</f>
        <v>4</v>
      </c>
      <c r="Y44" s="64"/>
      <c r="Z44" s="65"/>
      <c r="AA44" s="58"/>
      <c r="AB44" s="115"/>
      <c r="AC44" s="49"/>
      <c r="AD44" s="210"/>
      <c r="AE44" s="64"/>
      <c r="AF44" s="50"/>
      <c r="AG44" s="50"/>
      <c r="AH44" s="50"/>
      <c r="AI44" s="50"/>
      <c r="AJ44" s="50"/>
      <c r="AK44" s="50"/>
      <c r="AL44" s="51"/>
      <c r="AM44" s="115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  <c r="BB44" s="41"/>
      <c r="BC44" s="41" t="str">
        <f t="shared" si="5"/>
        <v>actual_vol8 int NULL,</v>
      </c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 t="str">
        <f t="shared" si="4"/>
        <v/>
      </c>
      <c r="CB44" s="159" t="str">
        <f>"        public int "&amp;L44&amp;" { get; set; }                                                                                // "&amp;D44</f>
        <v xml:space="preserve">        public int actual_vol8 { get; set; }                                                                                // 生産実績台数8</v>
      </c>
    </row>
    <row r="45" spans="1:86" ht="15" customHeight="1">
      <c r="A45" s="40"/>
      <c r="B45" s="832">
        <f>IF(NOT(ISBLANK(D45)),MAX(B$9:B44)+1,"")</f>
        <v>35</v>
      </c>
      <c r="C45" s="833"/>
      <c r="D45" s="63" t="s">
        <v>9801</v>
      </c>
      <c r="E45" s="57"/>
      <c r="F45" s="57"/>
      <c r="G45" s="57"/>
      <c r="H45" s="57"/>
      <c r="I45" s="57"/>
      <c r="J45" s="57"/>
      <c r="K45" s="64"/>
      <c r="L45" s="106" t="s">
        <v>9802</v>
      </c>
      <c r="M45" s="57"/>
      <c r="N45" s="57"/>
      <c r="O45" s="57"/>
      <c r="P45" s="57"/>
      <c r="Q45" s="57"/>
      <c r="R45" s="57"/>
      <c r="S45" s="58"/>
      <c r="T45" s="107" t="s">
        <v>56</v>
      </c>
      <c r="U45" s="57"/>
      <c r="V45" s="57"/>
      <c r="W45" s="64"/>
      <c r="X45" s="114" t="str">
        <f>IF(AND(NOT(ISBLANK(T45)),NOT(ISERROR(VLOOKUP(T45,'SQL Server フィールド型種類'!$B$2:$E$30,4,FALSE)&lt;&gt;0))),TEXT(VLOOKUP(T45,'SQL Server フィールド型種類'!$B$2:$E$30,4,FALSE),"##0"),"")</f>
        <v>4</v>
      </c>
      <c r="Y45" s="64"/>
      <c r="Z45" s="65"/>
      <c r="AA45" s="58"/>
      <c r="AB45" s="115"/>
      <c r="AC45" s="49"/>
      <c r="AD45" s="210"/>
      <c r="AE45" s="64"/>
      <c r="AF45" s="50"/>
      <c r="AG45" s="50"/>
      <c r="AH45" s="50"/>
      <c r="AI45" s="50"/>
      <c r="AJ45" s="50"/>
      <c r="AK45" s="50"/>
      <c r="AL45" s="51"/>
      <c r="AM45" s="115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  <c r="BB45" s="384"/>
      <c r="BC45" s="41" t="str">
        <f t="shared" si="5"/>
        <v>stroke8 int NULL,</v>
      </c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 t="str">
        <f t="shared" si="4"/>
        <v/>
      </c>
      <c r="CB45" s="159" t="str">
        <f>"        public int "&amp;L45&amp;" { get; set; }                                                                              // "&amp;D45</f>
        <v xml:space="preserve">        public int stroke8 { get; set; }                                                                              // 当月ストローク数8</v>
      </c>
    </row>
    <row r="46" spans="1:86" ht="15" customHeight="1">
      <c r="A46" s="40"/>
      <c r="B46" s="832">
        <f>IF(NOT(ISBLANK(D46)),MAX(B$9:B45)+1,"")</f>
        <v>36</v>
      </c>
      <c r="C46" s="833"/>
      <c r="D46" s="63" t="s">
        <v>9803</v>
      </c>
      <c r="E46" s="57"/>
      <c r="F46" s="57"/>
      <c r="G46" s="57"/>
      <c r="H46" s="57"/>
      <c r="I46" s="57"/>
      <c r="J46" s="57"/>
      <c r="K46" s="64"/>
      <c r="L46" s="106" t="s">
        <v>9804</v>
      </c>
      <c r="M46" s="57"/>
      <c r="N46" s="57"/>
      <c r="O46" s="57"/>
      <c r="P46" s="57"/>
      <c r="Q46" s="57"/>
      <c r="R46" s="57"/>
      <c r="S46" s="58"/>
      <c r="T46" s="63" t="s">
        <v>56</v>
      </c>
      <c r="U46" s="57"/>
      <c r="V46" s="57"/>
      <c r="W46" s="64"/>
      <c r="X46" s="65" t="str">
        <f>IF(AND(NOT(ISBLANK(T46)),NOT(ISERROR(VLOOKUP(T46,'SQL Server フィールド型種類'!$B$2:$E$30,4,FALSE)&lt;&gt;0))),TEXT(VLOOKUP(T46,'SQL Server フィールド型種類'!$B$2:$E$30,4,FALSE),"##0"),"")</f>
        <v>4</v>
      </c>
      <c r="Y46" s="64"/>
      <c r="Z46" s="65"/>
      <c r="AA46" s="58"/>
      <c r="AB46" s="115"/>
      <c r="AC46" s="49"/>
      <c r="AD46" s="210"/>
      <c r="AE46" s="64"/>
      <c r="AF46" s="50"/>
      <c r="AG46" s="50"/>
      <c r="AH46" s="50"/>
      <c r="AI46" s="50"/>
      <c r="AJ46" s="50"/>
      <c r="AK46" s="50"/>
      <c r="AL46" s="51"/>
      <c r="AM46" s="115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  <c r="BB46" s="41"/>
      <c r="BC46" s="41" t="str">
        <f t="shared" si="5"/>
        <v>plan_vol9 int NULL,</v>
      </c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 t="str">
        <f t="shared" si="4"/>
        <v/>
      </c>
      <c r="CB46" s="159" t="str">
        <f>"        public int "&amp;L46&amp;" { get; set; }                                                                            // "&amp;D46</f>
        <v xml:space="preserve">        public int plan_vol9 { get; set; }                                                                            // 生産予定台数9</v>
      </c>
    </row>
    <row r="47" spans="1:86" ht="15" customHeight="1">
      <c r="A47" s="40"/>
      <c r="B47" s="832">
        <f>IF(NOT(ISBLANK(D47)),MAX(B$9:B46)+1,"")</f>
        <v>37</v>
      </c>
      <c r="C47" s="833"/>
      <c r="D47" s="63" t="s">
        <v>9805</v>
      </c>
      <c r="E47" s="57"/>
      <c r="F47" s="57"/>
      <c r="G47" s="57"/>
      <c r="H47" s="57"/>
      <c r="I47" s="57"/>
      <c r="J47" s="57"/>
      <c r="K47" s="64"/>
      <c r="L47" s="106" t="s">
        <v>9806</v>
      </c>
      <c r="M47" s="57"/>
      <c r="N47" s="57"/>
      <c r="O47" s="57"/>
      <c r="P47" s="57"/>
      <c r="Q47" s="57"/>
      <c r="R47" s="57"/>
      <c r="S47" s="58"/>
      <c r="T47" s="63" t="s">
        <v>56</v>
      </c>
      <c r="U47" s="57"/>
      <c r="V47" s="57"/>
      <c r="W47" s="64"/>
      <c r="X47" s="69" t="str">
        <f>IF(AND(NOT(ISBLANK(T47)),NOT(ISERROR(VLOOKUP(T47,'SQL Server フィールド型種類'!$B$2:$E$30,4,FALSE)&lt;&gt;0))),TEXT(VLOOKUP(T47,'SQL Server フィールド型種類'!$B$2:$E$30,4,FALSE),"##0"),"")</f>
        <v>4</v>
      </c>
      <c r="Y47" s="64"/>
      <c r="Z47" s="65"/>
      <c r="AA47" s="58"/>
      <c r="AB47" s="115"/>
      <c r="AC47" s="49"/>
      <c r="AD47" s="49"/>
      <c r="AE47" s="64"/>
      <c r="AF47" s="50"/>
      <c r="AG47" s="50"/>
      <c r="AH47" s="50"/>
      <c r="AI47" s="50"/>
      <c r="AJ47" s="50"/>
      <c r="AK47" s="50"/>
      <c r="AL47" s="51"/>
      <c r="AM47" s="115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  <c r="BB47" s="41"/>
      <c r="BC47" s="41" t="str">
        <f t="shared" si="5"/>
        <v>actual_vol9 int NULL,</v>
      </c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 t="str">
        <f t="shared" si="4"/>
        <v/>
      </c>
      <c r="CB47" s="159" t="str">
        <f>"        public int "&amp;L47&amp;" { get; set; }                                                                                // "&amp;D47</f>
        <v xml:space="preserve">        public int actual_vol9 { get; set; }                                                                                // 生産実績台数9</v>
      </c>
    </row>
    <row r="48" spans="1:86" ht="15" customHeight="1">
      <c r="A48" s="40"/>
      <c r="B48" s="832">
        <f>IF(NOT(ISBLANK(D48)),MAX(B$9:B47)+1,"")</f>
        <v>38</v>
      </c>
      <c r="C48" s="833"/>
      <c r="D48" s="63" t="s">
        <v>9807</v>
      </c>
      <c r="E48" s="57"/>
      <c r="F48" s="57"/>
      <c r="G48" s="57"/>
      <c r="H48" s="57"/>
      <c r="I48" s="57"/>
      <c r="J48" s="57"/>
      <c r="K48" s="64"/>
      <c r="L48" s="106" t="s">
        <v>9808</v>
      </c>
      <c r="M48" s="57"/>
      <c r="N48" s="57"/>
      <c r="O48" s="57"/>
      <c r="P48" s="57"/>
      <c r="Q48" s="57"/>
      <c r="R48" s="57"/>
      <c r="S48" s="58"/>
      <c r="T48" s="107" t="s">
        <v>56</v>
      </c>
      <c r="U48" s="57"/>
      <c r="V48" s="57"/>
      <c r="W48" s="64"/>
      <c r="X48" s="65" t="str">
        <f>IF(AND(NOT(ISBLANK(T48)),NOT(ISERROR(VLOOKUP(T48,'SQL Server フィールド型種類'!$B$2:$E$30,4,FALSE)&lt;&gt;0))),TEXT(VLOOKUP(T48,'SQL Server フィールド型種類'!$B$2:$E$30,4,FALSE),"##0"),"")</f>
        <v>4</v>
      </c>
      <c r="Y48" s="64"/>
      <c r="Z48" s="65"/>
      <c r="AA48" s="58"/>
      <c r="AB48" s="115"/>
      <c r="AC48" s="49"/>
      <c r="AD48" s="49"/>
      <c r="AE48" s="64"/>
      <c r="AF48" s="50"/>
      <c r="AG48" s="50"/>
      <c r="AH48" s="50"/>
      <c r="AI48" s="50"/>
      <c r="AJ48" s="50"/>
      <c r="AK48" s="50"/>
      <c r="AL48" s="51"/>
      <c r="AM48" s="115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  <c r="BB48" s="41"/>
      <c r="BC48" s="41" t="str">
        <f t="shared" si="5"/>
        <v>stroke9 int NULL,</v>
      </c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 t="str">
        <f t="shared" si="4"/>
        <v/>
      </c>
      <c r="CB48" s="159" t="str">
        <f>"        public int "&amp;L48&amp;" { get; set; }                                                                              // "&amp;D48</f>
        <v xml:space="preserve">        public int stroke9 { get; set; }                                                                              // 当月ストローク数9</v>
      </c>
    </row>
    <row r="49" spans="1:95" ht="15" customHeight="1">
      <c r="A49" s="40"/>
      <c r="B49" s="832">
        <f>IF(NOT(ISBLANK(D49)),MAX(B$9:B48)+1,"")</f>
        <v>39</v>
      </c>
      <c r="C49" s="833"/>
      <c r="D49" s="63" t="s">
        <v>9809</v>
      </c>
      <c r="E49" s="57"/>
      <c r="F49" s="57"/>
      <c r="G49" s="57"/>
      <c r="H49" s="57"/>
      <c r="I49" s="57"/>
      <c r="J49" s="57"/>
      <c r="K49" s="64"/>
      <c r="L49" s="106" t="s">
        <v>9810</v>
      </c>
      <c r="M49" s="57"/>
      <c r="N49" s="57"/>
      <c r="O49" s="57"/>
      <c r="P49" s="57"/>
      <c r="Q49" s="57"/>
      <c r="R49" s="57"/>
      <c r="S49" s="58"/>
      <c r="T49" s="107" t="s">
        <v>56</v>
      </c>
      <c r="U49" s="57"/>
      <c r="V49" s="57"/>
      <c r="W49" s="64"/>
      <c r="X49" s="69" t="str">
        <f>IF(AND(NOT(ISBLANK(T49)),NOT(ISERROR(VLOOKUP(T49,'SQL Server フィールド型種類'!$B$2:$E$30,4,FALSE)&lt;&gt;0))),TEXT(VLOOKUP(T49,'SQL Server フィールド型種類'!$B$2:$E$30,4,FALSE),"##0"),"")</f>
        <v>4</v>
      </c>
      <c r="Y49" s="64"/>
      <c r="Z49" s="65"/>
      <c r="AA49" s="58"/>
      <c r="AB49" s="57"/>
      <c r="AC49" s="49"/>
      <c r="AD49" s="49"/>
      <c r="AE49" s="64"/>
      <c r="AF49" s="50"/>
      <c r="AG49" s="50"/>
      <c r="AH49" s="50"/>
      <c r="AI49" s="50"/>
      <c r="AJ49" s="50"/>
      <c r="AK49" s="50"/>
      <c r="AL49" s="51"/>
      <c r="AM49" s="115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  <c r="BB49" s="41"/>
      <c r="BC49" s="41" t="str">
        <f t="shared" si="5"/>
        <v>plan_vol10 int NULL,</v>
      </c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 t="str">
        <f t="shared" si="4"/>
        <v/>
      </c>
      <c r="CB49" s="159" t="str">
        <f>"        public int "&amp;L49&amp;" { get; set; }                                                                            // "&amp;D49</f>
        <v xml:space="preserve">        public int plan_vol10 { get; set; }                                                                            // 生産予定台数10</v>
      </c>
    </row>
    <row r="50" spans="1:95" ht="15" customHeight="1">
      <c r="A50" s="40"/>
      <c r="B50" s="832">
        <f>IF(NOT(ISBLANK(D50)),MAX(B$9:B49)+1,"")</f>
        <v>40</v>
      </c>
      <c r="C50" s="833"/>
      <c r="D50" s="63" t="s">
        <v>9811</v>
      </c>
      <c r="E50" s="57"/>
      <c r="F50" s="57"/>
      <c r="G50" s="57"/>
      <c r="H50" s="57"/>
      <c r="I50" s="57"/>
      <c r="J50" s="57"/>
      <c r="K50" s="64"/>
      <c r="L50" s="106" t="s">
        <v>9812</v>
      </c>
      <c r="M50" s="57"/>
      <c r="N50" s="57"/>
      <c r="O50" s="57"/>
      <c r="P50" s="57"/>
      <c r="Q50" s="57"/>
      <c r="R50" s="57"/>
      <c r="S50" s="58"/>
      <c r="T50" s="107" t="s">
        <v>56</v>
      </c>
      <c r="U50" s="57"/>
      <c r="V50" s="57"/>
      <c r="W50" s="64"/>
      <c r="X50" s="65" t="str">
        <f>IF(AND(NOT(ISBLANK(T50)),NOT(ISERROR(VLOOKUP(T50,'SQL Server フィールド型種類'!$B$2:$E$30,4,FALSE)&lt;&gt;0))),TEXT(VLOOKUP(T50,'SQL Server フィールド型種類'!$B$2:$E$30,4,FALSE),"##0"),"")</f>
        <v>4</v>
      </c>
      <c r="Y50" s="64"/>
      <c r="Z50" s="65"/>
      <c r="AA50" s="58"/>
      <c r="AB50" s="57"/>
      <c r="AC50" s="49"/>
      <c r="AD50" s="49"/>
      <c r="AE50" s="64"/>
      <c r="AF50" s="50"/>
      <c r="AG50" s="50"/>
      <c r="AH50" s="50"/>
      <c r="AI50" s="50"/>
      <c r="AJ50" s="50"/>
      <c r="AK50" s="50"/>
      <c r="AL50" s="51"/>
      <c r="AM50" s="115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8"/>
      <c r="AY50" s="45"/>
      <c r="BB50" s="41"/>
      <c r="BC50" s="41" t="str">
        <f t="shared" si="5"/>
        <v>actual_vol10 int NULL,</v>
      </c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 t="str">
        <f t="shared" si="4"/>
        <v/>
      </c>
      <c r="CB50" s="159" t="str">
        <f>"        public int "&amp;L50&amp;" { get; set; }                                                                                // "&amp;D50</f>
        <v xml:space="preserve">        public int actual_vol10 { get; set; }                                                                                // 生産実績台数10</v>
      </c>
    </row>
    <row r="51" spans="1:95" ht="15" customHeight="1">
      <c r="A51" s="40"/>
      <c r="B51" s="832">
        <f>IF(NOT(ISBLANK(D51)),MAX(B$9:B50)+1,"")</f>
        <v>41</v>
      </c>
      <c r="C51" s="833"/>
      <c r="D51" s="63" t="s">
        <v>9813</v>
      </c>
      <c r="E51" s="57"/>
      <c r="F51" s="57"/>
      <c r="G51" s="57"/>
      <c r="H51" s="57"/>
      <c r="I51" s="57"/>
      <c r="J51" s="57"/>
      <c r="K51" s="64"/>
      <c r="L51" s="106" t="s">
        <v>9814</v>
      </c>
      <c r="M51" s="57"/>
      <c r="N51" s="57"/>
      <c r="O51" s="57"/>
      <c r="P51" s="57"/>
      <c r="Q51" s="57"/>
      <c r="R51" s="57"/>
      <c r="S51" s="58"/>
      <c r="T51" s="107" t="s">
        <v>56</v>
      </c>
      <c r="U51" s="57"/>
      <c r="V51" s="57"/>
      <c r="W51" s="64"/>
      <c r="X51" s="69" t="str">
        <f>IF(AND(NOT(ISBLANK(T51)),NOT(ISERROR(VLOOKUP(T51,'SQL Server フィールド型種類'!$B$2:$E$30,4,FALSE)&lt;&gt;0))),TEXT(VLOOKUP(T51,'SQL Server フィールド型種類'!$B$2:$E$30,4,FALSE),"##0"),"")</f>
        <v>4</v>
      </c>
      <c r="Y51" s="64"/>
      <c r="Z51" s="65"/>
      <c r="AA51" s="58"/>
      <c r="AB51" s="57"/>
      <c r="AC51" s="49"/>
      <c r="AD51" s="49"/>
      <c r="AE51" s="64"/>
      <c r="AF51" s="50"/>
      <c r="AG51" s="50"/>
      <c r="AH51" s="50"/>
      <c r="AI51" s="50"/>
      <c r="AJ51" s="50"/>
      <c r="AK51" s="50"/>
      <c r="AL51" s="51"/>
      <c r="AM51" s="115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8"/>
      <c r="AY51" s="45"/>
      <c r="BB51" s="41"/>
      <c r="BC51" s="41" t="str">
        <f t="shared" si="5"/>
        <v>stroke10 int NULL,</v>
      </c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 t="str">
        <f t="shared" si="4"/>
        <v/>
      </c>
      <c r="CB51" s="159" t="str">
        <f>"        public int "&amp;L51&amp;" { get; set; }                                                                              // "&amp;D51</f>
        <v xml:space="preserve">        public int stroke10 { get; set; }                                                                              // 当月ストローク数10</v>
      </c>
    </row>
    <row r="52" spans="1:95" ht="15" customHeight="1">
      <c r="A52" s="40"/>
      <c r="B52" s="832">
        <f>IF(NOT(ISBLANK(D52)),MAX(B$9:B51)+1,"")</f>
        <v>42</v>
      </c>
      <c r="C52" s="833"/>
      <c r="D52" s="63" t="s">
        <v>9815</v>
      </c>
      <c r="E52" s="57"/>
      <c r="F52" s="57"/>
      <c r="G52" s="57"/>
      <c r="H52" s="57"/>
      <c r="I52" s="57"/>
      <c r="J52" s="57"/>
      <c r="K52" s="64"/>
      <c r="L52" s="106" t="s">
        <v>9816</v>
      </c>
      <c r="M52" s="57"/>
      <c r="N52" s="57"/>
      <c r="O52" s="57"/>
      <c r="P52" s="57"/>
      <c r="Q52" s="57"/>
      <c r="R52" s="57"/>
      <c r="S52" s="58"/>
      <c r="T52" s="107" t="s">
        <v>56</v>
      </c>
      <c r="U52" s="57"/>
      <c r="V52" s="57"/>
      <c r="W52" s="64"/>
      <c r="X52" s="65" t="str">
        <f>IF(AND(NOT(ISBLANK(T52)),NOT(ISERROR(VLOOKUP(T52,'SQL Server フィールド型種類'!$B$2:$E$30,4,FALSE)&lt;&gt;0))),TEXT(VLOOKUP(T52,'SQL Server フィールド型種類'!$B$2:$E$30,4,FALSE),"##0"),"")</f>
        <v>4</v>
      </c>
      <c r="Y52" s="64"/>
      <c r="Z52" s="65"/>
      <c r="AA52" s="58"/>
      <c r="AB52" s="57"/>
      <c r="AC52" s="49"/>
      <c r="AD52" s="49"/>
      <c r="AE52" s="64"/>
      <c r="AF52" s="50"/>
      <c r="AG52" s="50"/>
      <c r="AH52" s="50"/>
      <c r="AI52" s="50"/>
      <c r="AJ52" s="50"/>
      <c r="AK52" s="50"/>
      <c r="AL52" s="51"/>
      <c r="AM52" s="115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8"/>
      <c r="AY52" s="42"/>
      <c r="BB52" s="41"/>
      <c r="BC52" s="41" t="str">
        <f t="shared" si="5"/>
        <v>plan_vol11 int NULL,</v>
      </c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 t="str">
        <f t="shared" si="4"/>
        <v/>
      </c>
      <c r="CB52" s="159" t="str">
        <f>"        public int "&amp;L52&amp;" { get; set; }                                                                            // "&amp;D52</f>
        <v xml:space="preserve">        public int plan_vol11 { get; set; }                                                                            // 生産予定台数11</v>
      </c>
      <c r="CQ52" s="152" t="s">
        <v>84</v>
      </c>
    </row>
    <row r="53" spans="1:95" ht="15" customHeight="1">
      <c r="A53" s="46"/>
      <c r="B53" s="832">
        <f>IF(NOT(ISBLANK(D53)),MAX(B$9:B52)+1,"")</f>
        <v>43</v>
      </c>
      <c r="C53" s="833"/>
      <c r="D53" s="63" t="s">
        <v>9817</v>
      </c>
      <c r="E53" s="57"/>
      <c r="F53" s="57"/>
      <c r="G53" s="57"/>
      <c r="H53" s="57"/>
      <c r="I53" s="57"/>
      <c r="J53" s="57"/>
      <c r="K53" s="64"/>
      <c r="L53" s="106" t="s">
        <v>9818</v>
      </c>
      <c r="M53" s="57"/>
      <c r="N53" s="57"/>
      <c r="O53" s="57"/>
      <c r="P53" s="57"/>
      <c r="Q53" s="57"/>
      <c r="R53" s="57"/>
      <c r="S53" s="58"/>
      <c r="T53" s="107" t="s">
        <v>56</v>
      </c>
      <c r="U53" s="57"/>
      <c r="V53" s="57"/>
      <c r="W53" s="64"/>
      <c r="X53" s="69" t="str">
        <f>IF(AND(NOT(ISBLANK(T53)),NOT(ISERROR(VLOOKUP(T53,'SQL Server フィールド型種類'!$B$2:$E$30,4,FALSE)&lt;&gt;0))),TEXT(VLOOKUP(T53,'SQL Server フィールド型種類'!$B$2:$E$30,4,FALSE),"##0"),"")</f>
        <v>4</v>
      </c>
      <c r="Y53" s="64"/>
      <c r="Z53" s="65"/>
      <c r="AA53" s="58"/>
      <c r="AB53" s="57"/>
      <c r="AC53" s="49"/>
      <c r="AD53" s="49"/>
      <c r="AE53" s="64"/>
      <c r="AF53" s="50"/>
      <c r="AG53" s="50"/>
      <c r="AH53" s="50"/>
      <c r="AI53" s="50"/>
      <c r="AJ53" s="50"/>
      <c r="AK53" s="50"/>
      <c r="AL53" s="51"/>
      <c r="AM53" s="115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8"/>
      <c r="AY53" s="45"/>
      <c r="BB53" s="41"/>
      <c r="BC53" s="41" t="str">
        <f t="shared" si="5"/>
        <v>actual_vol11 int NULL,</v>
      </c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 t="str">
        <f t="shared" si="4"/>
        <v/>
      </c>
      <c r="CB53" s="159" t="str">
        <f>"        public int "&amp;L53&amp;" { get; set; }                                                                                // "&amp;D53</f>
        <v xml:space="preserve">        public int actual_vol11 { get; set; }                                                                                // 生産実績台数11</v>
      </c>
      <c r="CQ53" s="152" t="s">
        <v>84</v>
      </c>
    </row>
    <row r="54" spans="1:95" ht="15" customHeight="1">
      <c r="A54" s="46"/>
      <c r="B54" s="832">
        <f>IF(NOT(ISBLANK(D54)),MAX(B$9:B53)+1,"")</f>
        <v>44</v>
      </c>
      <c r="C54" s="833"/>
      <c r="D54" s="63" t="s">
        <v>9819</v>
      </c>
      <c r="E54" s="57"/>
      <c r="F54" s="57"/>
      <c r="G54" s="57"/>
      <c r="H54" s="57"/>
      <c r="I54" s="57"/>
      <c r="J54" s="57"/>
      <c r="K54" s="64"/>
      <c r="L54" s="106" t="s">
        <v>9820</v>
      </c>
      <c r="M54" s="57"/>
      <c r="N54" s="57"/>
      <c r="O54" s="57"/>
      <c r="P54" s="57"/>
      <c r="Q54" s="57"/>
      <c r="R54" s="57"/>
      <c r="S54" s="58"/>
      <c r="T54" s="107" t="s">
        <v>56</v>
      </c>
      <c r="U54" s="57"/>
      <c r="V54" s="57"/>
      <c r="W54" s="64"/>
      <c r="X54" s="69" t="str">
        <f>IF(AND(NOT(ISBLANK(T54)),NOT(ISERROR(VLOOKUP(T54,'SQL Server フィールド型種類'!$B$2:$E$30,4,FALSE)&lt;&gt;0))),TEXT(VLOOKUP(T54,'SQL Server フィールド型種類'!$B$2:$E$30,4,FALSE),"##0"),"")</f>
        <v>4</v>
      </c>
      <c r="Y54" s="64"/>
      <c r="Z54" s="65"/>
      <c r="AA54" s="58"/>
      <c r="AB54" s="57"/>
      <c r="AC54" s="49"/>
      <c r="AD54" s="49"/>
      <c r="AE54" s="64"/>
      <c r="AF54" s="50"/>
      <c r="AG54" s="50"/>
      <c r="AH54" s="50"/>
      <c r="AI54" s="50"/>
      <c r="AJ54" s="50"/>
      <c r="AK54" s="50"/>
      <c r="AL54" s="51"/>
      <c r="AM54" s="115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  <c r="BB54" s="41"/>
      <c r="BC54" s="41" t="str">
        <f t="shared" si="5"/>
        <v>stroke11 int NULL,</v>
      </c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 t="str">
        <f t="shared" si="4"/>
        <v/>
      </c>
      <c r="CB54" s="159" t="str">
        <f>"        public int "&amp;L54&amp;" { get; set; }                                                                              // "&amp;D54</f>
        <v xml:space="preserve">        public int stroke11 { get; set; }                                                                              // 当月ストローク数11</v>
      </c>
    </row>
    <row r="55" spans="1:95" ht="15" customHeight="1">
      <c r="A55" s="46"/>
      <c r="B55" s="832">
        <f>IF(NOT(ISBLANK(D55)),MAX(B$9:B54)+1,"")</f>
        <v>45</v>
      </c>
      <c r="C55" s="833"/>
      <c r="D55" s="63" t="s">
        <v>9821</v>
      </c>
      <c r="E55" s="57"/>
      <c r="F55" s="57"/>
      <c r="G55" s="57"/>
      <c r="H55" s="57"/>
      <c r="I55" s="57"/>
      <c r="J55" s="57"/>
      <c r="K55" s="64"/>
      <c r="L55" s="106" t="s">
        <v>9822</v>
      </c>
      <c r="M55" s="57"/>
      <c r="N55" s="57"/>
      <c r="O55" s="57"/>
      <c r="P55" s="57"/>
      <c r="Q55" s="57"/>
      <c r="R55" s="57"/>
      <c r="S55" s="58"/>
      <c r="T55" s="63" t="s">
        <v>56</v>
      </c>
      <c r="U55" s="57"/>
      <c r="V55" s="57"/>
      <c r="W55" s="64"/>
      <c r="X55" s="65" t="str">
        <f>IF(AND(NOT(ISBLANK(T55)),NOT(ISERROR(VLOOKUP(T55,'SQL Server フィールド型種類'!$B$2:$E$30,4,FALSE)&lt;&gt;0))),TEXT(VLOOKUP(T55,'SQL Server フィールド型種類'!$B$2:$E$30,4,FALSE),"##0"),"")</f>
        <v>4</v>
      </c>
      <c r="Y55" s="64"/>
      <c r="Z55" s="65"/>
      <c r="AA55" s="58"/>
      <c r="AB55" s="57"/>
      <c r="AC55" s="49"/>
      <c r="AD55" s="49"/>
      <c r="AE55" s="64"/>
      <c r="AF55" s="50"/>
      <c r="AG55" s="50"/>
      <c r="AH55" s="50"/>
      <c r="AI55" s="50"/>
      <c r="AJ55" s="50"/>
      <c r="AK55" s="50"/>
      <c r="AL55" s="51"/>
      <c r="AM55" s="115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  <c r="BB55" s="41"/>
      <c r="BC55" s="41" t="str">
        <f t="shared" si="5"/>
        <v>plan_vol12 int NULL,</v>
      </c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 t="str">
        <f t="shared" si="4"/>
        <v/>
      </c>
      <c r="CB55" s="159" t="str">
        <f>"        public int "&amp;L55&amp;" { get; set; }                                                                            // "&amp;D55</f>
        <v xml:space="preserve">        public int plan_vol12 { get; set; }                                                                            // 生産予定台数12</v>
      </c>
    </row>
    <row r="56" spans="1:95" ht="15" customHeight="1">
      <c r="A56" s="46"/>
      <c r="B56" s="832">
        <f>IF(NOT(ISBLANK(D56)),MAX(B$9:B55)+1,"")</f>
        <v>46</v>
      </c>
      <c r="C56" s="833"/>
      <c r="D56" s="63" t="s">
        <v>9823</v>
      </c>
      <c r="E56" s="57"/>
      <c r="F56" s="57"/>
      <c r="G56" s="57"/>
      <c r="H56" s="57"/>
      <c r="I56" s="57"/>
      <c r="J56" s="57"/>
      <c r="K56" s="64"/>
      <c r="L56" s="106" t="s">
        <v>9824</v>
      </c>
      <c r="M56" s="57"/>
      <c r="N56" s="57"/>
      <c r="O56" s="57"/>
      <c r="P56" s="57"/>
      <c r="Q56" s="57"/>
      <c r="R56" s="57"/>
      <c r="S56" s="58"/>
      <c r="T56" s="63" t="s">
        <v>56</v>
      </c>
      <c r="U56" s="57"/>
      <c r="V56" s="57"/>
      <c r="W56" s="64"/>
      <c r="X56" s="69" t="str">
        <f>IF(AND(NOT(ISBLANK(T56)),NOT(ISERROR(VLOOKUP(T56,'SQL Server フィールド型種類'!$B$2:$E$30,4,FALSE)&lt;&gt;0))),TEXT(VLOOKUP(T56,'SQL Server フィールド型種類'!$B$2:$E$30,4,FALSE),"##0"),"")</f>
        <v>4</v>
      </c>
      <c r="Y56" s="64"/>
      <c r="Z56" s="65"/>
      <c r="AA56" s="58"/>
      <c r="AB56" s="57"/>
      <c r="AC56" s="49"/>
      <c r="AD56" s="49"/>
      <c r="AE56" s="64"/>
      <c r="AF56" s="50"/>
      <c r="AG56" s="50"/>
      <c r="AH56" s="50"/>
      <c r="AI56" s="50"/>
      <c r="AJ56" s="50"/>
      <c r="AK56" s="50"/>
      <c r="AL56" s="51"/>
      <c r="AM56" s="115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  <c r="BB56" s="41"/>
      <c r="BC56" s="41" t="str">
        <f t="shared" si="5"/>
        <v>actual_vol12 int NULL,</v>
      </c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 t="str">
        <f t="shared" si="4"/>
        <v/>
      </c>
      <c r="CB56" s="159" t="str">
        <f>"        public int "&amp;L56&amp;" { get; set; }                                                                                // "&amp;D56</f>
        <v xml:space="preserve">        public int actual_vol12 { get; set; }                                                                                // 生産実績台数12</v>
      </c>
    </row>
    <row r="57" spans="1:95" ht="15" customHeight="1">
      <c r="A57" s="46"/>
      <c r="B57" s="832">
        <f>IF(NOT(ISBLANK(D57)),MAX(B$9:B56)+1,"")</f>
        <v>47</v>
      </c>
      <c r="C57" s="833"/>
      <c r="D57" s="107" t="s">
        <v>9825</v>
      </c>
      <c r="E57" s="57"/>
      <c r="F57" s="57"/>
      <c r="G57" s="57"/>
      <c r="H57" s="57"/>
      <c r="I57" s="57"/>
      <c r="J57" s="57"/>
      <c r="K57" s="64"/>
      <c r="L57" s="106" t="s">
        <v>9826</v>
      </c>
      <c r="M57" s="57"/>
      <c r="N57" s="57"/>
      <c r="O57" s="57"/>
      <c r="P57" s="57"/>
      <c r="Q57" s="57"/>
      <c r="R57" s="57"/>
      <c r="S57" s="58"/>
      <c r="T57" s="107" t="s">
        <v>56</v>
      </c>
      <c r="U57" s="57"/>
      <c r="V57" s="57"/>
      <c r="W57" s="64"/>
      <c r="X57" s="69" t="str">
        <f>IF(AND(NOT(ISBLANK(T57)),NOT(ISERROR(VLOOKUP(T57,'SQL Server フィールド型種類'!$B$2:$E$30,4,FALSE)&lt;&gt;0))),TEXT(VLOOKUP(T57,'SQL Server フィールド型種類'!$B$2:$E$30,4,FALSE),"##0"),"")</f>
        <v>4</v>
      </c>
      <c r="Y57" s="64"/>
      <c r="Z57" s="65"/>
      <c r="AA57" s="58"/>
      <c r="AB57" s="57"/>
      <c r="AC57" s="49"/>
      <c r="AD57" s="49"/>
      <c r="AE57" s="64"/>
      <c r="AF57" s="50"/>
      <c r="AG57" s="50"/>
      <c r="AH57" s="50"/>
      <c r="AI57" s="50"/>
      <c r="AJ57" s="50"/>
      <c r="AK57" s="50"/>
      <c r="AL57" s="51"/>
      <c r="AM57" s="115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  <c r="BB57" s="41"/>
      <c r="BC57" s="41" t="str">
        <f t="shared" si="5"/>
        <v>stroke12 int NULL,</v>
      </c>
      <c r="BD57" s="41"/>
      <c r="BX57" s="39" t="str">
        <f t="shared" si="4"/>
        <v/>
      </c>
    </row>
    <row r="58" spans="1:95" ht="15" customHeight="1">
      <c r="A58" s="46"/>
      <c r="B58" s="832">
        <f>IF(NOT(ISBLANK(D58)),MAX(B$9:B57)+1,"")</f>
        <v>48</v>
      </c>
      <c r="C58" s="833"/>
      <c r="D58" s="107" t="s">
        <v>9280</v>
      </c>
      <c r="E58" s="57"/>
      <c r="F58" s="57"/>
      <c r="G58" s="57"/>
      <c r="H58" s="57"/>
      <c r="I58" s="57"/>
      <c r="J58" s="57"/>
      <c r="K58" s="64"/>
      <c r="L58" s="106" t="s">
        <v>9576</v>
      </c>
      <c r="M58" s="57"/>
      <c r="N58" s="57"/>
      <c r="O58" s="57"/>
      <c r="P58" s="57"/>
      <c r="Q58" s="57"/>
      <c r="R58" s="57"/>
      <c r="S58" s="58"/>
      <c r="T58" s="107" t="s">
        <v>89</v>
      </c>
      <c r="U58" s="57"/>
      <c r="V58" s="57"/>
      <c r="W58" s="64"/>
      <c r="X58" s="69" t="str">
        <f>IF(AND(NOT(ISBLANK(T58)),NOT(ISERROR(VLOOKUP(T58,'SQL Server フィールド型種類'!$B$2:$E$30,4,FALSE)&lt;&gt;0))),TEXT(VLOOKUP(T58,'SQL Server フィールド型種類'!$B$2:$E$30,4,FALSE),"##0"),"")</f>
        <v>2</v>
      </c>
      <c r="Y58" s="64"/>
      <c r="Z58" s="65"/>
      <c r="AA58" s="58"/>
      <c r="AB58" s="57"/>
      <c r="AC58" s="49"/>
      <c r="AD58" s="49"/>
      <c r="AE58" s="64"/>
      <c r="AF58" s="50"/>
      <c r="AG58" s="50"/>
      <c r="AH58" s="50"/>
      <c r="AI58" s="50"/>
      <c r="AJ58" s="50"/>
      <c r="AK58" s="50"/>
      <c r="AL58" s="51"/>
      <c r="AM58" s="115" t="s">
        <v>9288</v>
      </c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  <c r="BB58" s="41"/>
      <c r="BC58" s="41" t="str">
        <f t="shared" si="5"/>
        <v>data_update smallint NULL,</v>
      </c>
      <c r="BD58" s="41"/>
      <c r="BX58" s="39" t="str">
        <f t="shared" si="4"/>
        <v/>
      </c>
    </row>
    <row r="59" spans="1:95" ht="15" customHeight="1">
      <c r="A59" s="46"/>
      <c r="B59" s="832">
        <f>IF(NOT(ISBLANK(D59)),MAX(B$9:B58)+1,"")</f>
        <v>49</v>
      </c>
      <c r="C59" s="833"/>
      <c r="D59" s="63" t="s">
        <v>9442</v>
      </c>
      <c r="E59" s="57"/>
      <c r="F59" s="57"/>
      <c r="G59" s="57"/>
      <c r="H59" s="57"/>
      <c r="I59" s="57"/>
      <c r="J59" s="57"/>
      <c r="K59" s="64"/>
      <c r="L59" s="65" t="s">
        <v>9827</v>
      </c>
      <c r="M59" s="57"/>
      <c r="N59" s="57"/>
      <c r="O59" s="57"/>
      <c r="P59" s="57"/>
      <c r="Q59" s="57"/>
      <c r="R59" s="57"/>
      <c r="S59" s="58"/>
      <c r="T59" s="63" t="s">
        <v>60</v>
      </c>
      <c r="U59" s="57"/>
      <c r="V59" s="57"/>
      <c r="W59" s="64"/>
      <c r="X59" s="114" t="s">
        <v>9444</v>
      </c>
      <c r="Y59" s="64"/>
      <c r="Z59" s="65"/>
      <c r="AA59" s="58"/>
      <c r="AB59" s="57"/>
      <c r="AC59" s="49"/>
      <c r="AD59" s="49"/>
      <c r="AE59" s="64"/>
      <c r="AF59" s="50"/>
      <c r="AG59" s="50"/>
      <c r="AH59" s="50"/>
      <c r="AI59" s="50"/>
      <c r="AJ59" s="50"/>
      <c r="AK59" s="50"/>
      <c r="AL59" s="51"/>
      <c r="AM59" s="115" t="s">
        <v>9445</v>
      </c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  <c r="BB59" s="41"/>
      <c r="BC59" s="41" t="str">
        <f t="shared" si="5"/>
        <v>update_flg char(12) NULL,</v>
      </c>
      <c r="BD59" s="41"/>
      <c r="BX59" s="39" t="str">
        <f t="shared" si="4"/>
        <v/>
      </c>
    </row>
    <row r="60" spans="1:95" ht="15" customHeight="1">
      <c r="A60" s="46"/>
      <c r="B60" s="832">
        <f>IF(NOT(ISBLANK(D60)),MAX(B$9:B59)+1,"")</f>
        <v>50</v>
      </c>
      <c r="C60" s="833"/>
      <c r="D60" s="107" t="s">
        <v>9284</v>
      </c>
      <c r="E60" s="57"/>
      <c r="F60" s="57"/>
      <c r="G60" s="57"/>
      <c r="H60" s="57"/>
      <c r="I60" s="57"/>
      <c r="J60" s="57"/>
      <c r="K60" s="64"/>
      <c r="L60" s="106" t="s">
        <v>9441</v>
      </c>
      <c r="M60" s="57"/>
      <c r="N60" s="57"/>
      <c r="O60" s="57"/>
      <c r="P60" s="57"/>
      <c r="Q60" s="57"/>
      <c r="R60" s="57"/>
      <c r="S60" s="58"/>
      <c r="T60" s="63" t="s">
        <v>89</v>
      </c>
      <c r="U60" s="57"/>
      <c r="V60" s="57"/>
      <c r="W60" s="64"/>
      <c r="X60" s="69" t="str">
        <f>IF(AND(NOT(ISBLANK(T60)),NOT(ISERROR(VLOOKUP(T60,'SQL Server フィールド型種類'!$B$2:$E$30,4,FALSE)&lt;&gt;0))),TEXT(VLOOKUP(T60,'SQL Server フィールド型種類'!$B$2:$E$30,4,FALSE),"##0"),"")</f>
        <v>2</v>
      </c>
      <c r="Y60" s="64"/>
      <c r="Z60" s="65"/>
      <c r="AA60" s="58"/>
      <c r="AB60" s="57"/>
      <c r="AC60" s="49"/>
      <c r="AD60" s="49"/>
      <c r="AE60" s="64"/>
      <c r="AF60" s="50"/>
      <c r="AG60" s="50"/>
      <c r="AH60" s="50"/>
      <c r="AI60" s="50"/>
      <c r="AJ60" s="50"/>
      <c r="AK60" s="50"/>
      <c r="AL60" s="51"/>
      <c r="AM60" s="115" t="s">
        <v>9287</v>
      </c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  <c r="BB60" s="41"/>
      <c r="BC60" s="41" t="str">
        <f t="shared" si="5"/>
        <v>do_plan smallint NULL,</v>
      </c>
      <c r="BD60" s="41"/>
      <c r="BX60" s="39" t="str">
        <f t="shared" si="4"/>
        <v/>
      </c>
    </row>
    <row r="61" spans="1:95" ht="15" customHeight="1">
      <c r="A61" s="46"/>
      <c r="B61" s="832">
        <f>IF(NOT(ISBLANK(D61)),MAX(B$9:B60)+1,"")</f>
        <v>51</v>
      </c>
      <c r="C61" s="833"/>
      <c r="D61" s="63" t="s">
        <v>276</v>
      </c>
      <c r="E61" s="57"/>
      <c r="F61" s="57"/>
      <c r="G61" s="57"/>
      <c r="H61" s="57"/>
      <c r="I61" s="57"/>
      <c r="J61" s="57"/>
      <c r="K61" s="64"/>
      <c r="L61" s="65" t="s">
        <v>50</v>
      </c>
      <c r="M61" s="57"/>
      <c r="N61" s="57"/>
      <c r="O61" s="57"/>
      <c r="P61" s="57"/>
      <c r="Q61" s="57"/>
      <c r="R61" s="57"/>
      <c r="S61" s="58"/>
      <c r="T61" s="63" t="s">
        <v>87</v>
      </c>
      <c r="U61" s="57"/>
      <c r="V61" s="57"/>
      <c r="W61" s="64"/>
      <c r="X61" s="69" t="str">
        <f>IF(AND(NOT(ISBLANK(T61)),NOT(ISERROR(VLOOKUP(T61,'SQL Server フィールド型種類'!$B$2:$E$30,4,FALSE)&lt;&gt;0))),TEXT(VLOOKUP(T61,'SQL Server フィールド型種類'!$B$2:$E$30,4,FALSE),"##0"),"")</f>
        <v>8</v>
      </c>
      <c r="Y61" s="64"/>
      <c r="Z61" s="65"/>
      <c r="AA61" s="58"/>
      <c r="AB61" s="57" t="s">
        <v>277</v>
      </c>
      <c r="AC61" s="49"/>
      <c r="AD61" s="49"/>
      <c r="AE61" s="64"/>
      <c r="AF61" s="50"/>
      <c r="AG61" s="50"/>
      <c r="AH61" s="50"/>
      <c r="AI61" s="50"/>
      <c r="AJ61" s="50"/>
      <c r="AK61" s="50"/>
      <c r="AL61" s="51"/>
      <c r="AM61" s="115" t="s">
        <v>278</v>
      </c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  <c r="BB61" s="41"/>
      <c r="BC61" s="41" t="str">
        <f t="shared" si="5"/>
        <v>created_date datetime NOT NULL DEFAULT getdate(),</v>
      </c>
      <c r="BD61" s="41"/>
      <c r="BX61" s="39" t="str">
        <f t="shared" si="4"/>
        <v>getdate()</v>
      </c>
    </row>
    <row r="62" spans="1:95" ht="15" customHeight="1">
      <c r="A62" s="46"/>
      <c r="B62" s="832">
        <f>IF(NOT(ISBLANK(D62)),MAX(B$9:B61)+1,"")</f>
        <v>52</v>
      </c>
      <c r="C62" s="833"/>
      <c r="D62" s="107" t="s">
        <v>279</v>
      </c>
      <c r="E62" s="57"/>
      <c r="F62" s="57"/>
      <c r="G62" s="57"/>
      <c r="H62" s="57"/>
      <c r="I62" s="57"/>
      <c r="J62" s="57"/>
      <c r="K62" s="64"/>
      <c r="L62" s="106" t="s">
        <v>51</v>
      </c>
      <c r="M62" s="57"/>
      <c r="N62" s="57"/>
      <c r="O62" s="57"/>
      <c r="P62" s="57"/>
      <c r="Q62" s="57"/>
      <c r="R62" s="57"/>
      <c r="S62" s="58"/>
      <c r="T62" s="63" t="s">
        <v>89</v>
      </c>
      <c r="U62" s="57"/>
      <c r="V62" s="57"/>
      <c r="W62" s="64"/>
      <c r="X62" s="69" t="str">
        <f>IF(AND(NOT(ISBLANK(T62)),NOT(ISERROR(VLOOKUP(T62,'SQL Server フィールド型種類'!$B$2:$E$30,4,FALSE)&lt;&gt;0))),TEXT(VLOOKUP(T62,'SQL Server フィールド型種類'!$B$2:$E$30,4,FALSE),"##0"),"")</f>
        <v>2</v>
      </c>
      <c r="Y62" s="64"/>
      <c r="Z62" s="65"/>
      <c r="AA62" s="58"/>
      <c r="AB62" s="57" t="s">
        <v>277</v>
      </c>
      <c r="AC62" s="49"/>
      <c r="AD62" s="49"/>
      <c r="AE62" s="64"/>
      <c r="AF62" s="50"/>
      <c r="AG62" s="50"/>
      <c r="AH62" s="50"/>
      <c r="AI62" s="50"/>
      <c r="AJ62" s="50"/>
      <c r="AK62" s="50"/>
      <c r="AL62" s="51"/>
      <c r="AM62" s="115" t="s">
        <v>280</v>
      </c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  <c r="BB62" s="41"/>
      <c r="BC62" s="41" t="str">
        <f t="shared" si="5"/>
        <v>created_tantou_id smallint NOT NULL,</v>
      </c>
      <c r="BD62" s="41"/>
      <c r="BX62" s="39" t="str">
        <f t="shared" si="4"/>
        <v/>
      </c>
    </row>
    <row r="63" spans="1:95" ht="15" customHeight="1">
      <c r="A63" s="46"/>
      <c r="B63" s="838">
        <f>IF(NOT(ISBLANK(D63)),MAX(B$9:B62)+1,"")</f>
        <v>53</v>
      </c>
      <c r="C63" s="839"/>
      <c r="D63" s="126" t="s">
        <v>281</v>
      </c>
      <c r="E63" s="59"/>
      <c r="F63" s="59"/>
      <c r="G63" s="59"/>
      <c r="H63" s="59"/>
      <c r="I63" s="59"/>
      <c r="J63" s="59"/>
      <c r="K63" s="67"/>
      <c r="L63" s="127" t="s">
        <v>52</v>
      </c>
      <c r="M63" s="59"/>
      <c r="N63" s="59"/>
      <c r="O63" s="59"/>
      <c r="P63" s="59"/>
      <c r="Q63" s="59"/>
      <c r="R63" s="59"/>
      <c r="S63" s="60"/>
      <c r="T63" s="66" t="s">
        <v>87</v>
      </c>
      <c r="U63" s="59"/>
      <c r="V63" s="59"/>
      <c r="W63" s="67"/>
      <c r="X63" s="128" t="str">
        <f>IF(AND(NOT(ISBLANK(T63)),NOT(ISERROR(VLOOKUP(T63,'SQL Server フィールド型種類'!$B$2:$E$30,4,FALSE)&lt;&gt;0))),TEXT(VLOOKUP(T63,'SQL Server フィールド型種類'!$B$2:$E$30,4,FALSE),"##0"),"")</f>
        <v>8</v>
      </c>
      <c r="Y63" s="67"/>
      <c r="Z63" s="68"/>
      <c r="AA63" s="60"/>
      <c r="AB63" s="59"/>
      <c r="AC63" s="52"/>
      <c r="AD63" s="52"/>
      <c r="AE63" s="67"/>
      <c r="AF63" s="53"/>
      <c r="AG63" s="53"/>
      <c r="AH63" s="53"/>
      <c r="AI63" s="53"/>
      <c r="AJ63" s="53"/>
      <c r="AK63" s="53"/>
      <c r="AL63" s="54"/>
      <c r="AM63" s="261" t="s">
        <v>282</v>
      </c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  <c r="BB63" s="41"/>
      <c r="BC63" s="41" t="str">
        <f t="shared" si="5"/>
        <v>updated_date datetime NULL</v>
      </c>
      <c r="BD63" s="41"/>
      <c r="BX63" s="39" t="str">
        <f t="shared" si="4"/>
        <v/>
      </c>
    </row>
    <row r="64" spans="1:95" ht="15" customHeight="1" thickBo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3"/>
      <c r="BB64" s="41"/>
      <c r="BC64" s="41"/>
      <c r="BD64" s="41"/>
    </row>
    <row r="65" spans="1:86" ht="15" customHeight="1">
      <c r="A65" s="3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8"/>
    </row>
    <row r="66" spans="1:86" ht="15" customHeight="1">
      <c r="A66" s="40"/>
      <c r="B66" s="855">
        <f>IF(NOT(ISBLANK(D66)),MAX(B$9:B65)+1,"")</f>
        <v>54</v>
      </c>
      <c r="C66" s="856"/>
      <c r="D66" s="404" t="s">
        <v>283</v>
      </c>
      <c r="E66" s="55"/>
      <c r="F66" s="55"/>
      <c r="G66" s="55"/>
      <c r="H66" s="55"/>
      <c r="I66" s="55"/>
      <c r="J66" s="55"/>
      <c r="K66" s="61"/>
      <c r="L66" s="112" t="s">
        <v>53</v>
      </c>
      <c r="M66" s="55"/>
      <c r="N66" s="55"/>
      <c r="O66" s="55"/>
      <c r="P66" s="55"/>
      <c r="Q66" s="55"/>
      <c r="R66" s="55"/>
      <c r="S66" s="56"/>
      <c r="T66" s="111" t="s">
        <v>89</v>
      </c>
      <c r="U66" s="55"/>
      <c r="V66" s="55"/>
      <c r="W66" s="61"/>
      <c r="X66" s="62" t="str">
        <f>IF(AND(NOT(ISBLANK(T66)),NOT(ISERROR(VLOOKUP(T66,'SQL Server フィールド型種類'!$B$2:$E$30,4,FALSE)&lt;&gt;0))),TEXT(VLOOKUP(T66,'SQL Server フィールド型種類'!$B$2:$E$30,4,FALSE),"##0"),"")</f>
        <v>2</v>
      </c>
      <c r="Y66" s="61"/>
      <c r="Z66" s="112"/>
      <c r="AA66" s="56"/>
      <c r="AB66" s="113"/>
      <c r="AC66" s="219"/>
      <c r="AD66" s="219"/>
      <c r="AE66" s="220"/>
      <c r="AF66" s="47"/>
      <c r="AG66" s="47"/>
      <c r="AH66" s="47"/>
      <c r="AI66" s="47"/>
      <c r="AJ66" s="47"/>
      <c r="AK66" s="47"/>
      <c r="AL66" s="48"/>
      <c r="AM66" s="113" t="s">
        <v>284</v>
      </c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6"/>
      <c r="AY66" s="42"/>
      <c r="BB66" s="202"/>
      <c r="BC66" s="41" t="str">
        <f t="shared" ref="BC66:BC94" si="6">IF(L66&lt;&gt;"",L66&amp;" "&amp;IF(T66="char",T66&amp;"("&amp;X66&amp;")",T66)&amp;" "&amp;IF(AB66="×","NOT NULL","NULL")&amp;IF(Z66="YES"," IDENTITY(1, 1) ","")&amp;IF(BX66&lt;&gt;""," DEFAULT "&amp;BX66,"")&amp;IF(L67&lt;&gt;"",",",""),"")</f>
        <v>updated_tantou_id smallint NULL</v>
      </c>
      <c r="BV66" s="41"/>
      <c r="BX66" s="39" t="str">
        <f t="shared" ref="BX66:BX77" si="7">IF(NOT(ISERROR(VLOOKUP(L66,$D$115:$O$125,12,FALSE))),VLOOKUP(L66,$D$115:$O$125,12,FALSE),"")</f>
        <v/>
      </c>
      <c r="CB66" s="159" t="str">
        <f>"        public int "&amp;L66&amp;" { get; set; }                                                                                // "&amp;D66</f>
        <v xml:space="preserve">        public int updated_tantou_id { get; set; }                                                                                // レコード編集者ID</v>
      </c>
      <c r="CH66" s="41"/>
    </row>
    <row r="67" spans="1:86" ht="15" customHeight="1">
      <c r="A67" s="40"/>
      <c r="B67" s="832" t="str">
        <f>IF(NOT(ISBLANK(D67)),MAX(B$9:B66)+1,"")</f>
        <v/>
      </c>
      <c r="C67" s="833"/>
      <c r="D67" s="63"/>
      <c r="E67" s="57"/>
      <c r="F67" s="57"/>
      <c r="G67" s="57"/>
      <c r="H67" s="57"/>
      <c r="I67" s="57"/>
      <c r="J67" s="57"/>
      <c r="K67" s="64"/>
      <c r="L67" s="106"/>
      <c r="M67" s="57"/>
      <c r="N67" s="57"/>
      <c r="O67" s="57"/>
      <c r="P67" s="57"/>
      <c r="Q67" s="57"/>
      <c r="R67" s="57"/>
      <c r="S67" s="58"/>
      <c r="T67" s="107"/>
      <c r="U67" s="57"/>
      <c r="V67" s="57"/>
      <c r="W67" s="64"/>
      <c r="X67" s="65" t="str">
        <f>IF(AND(NOT(ISBLANK(T67)),NOT(ISERROR(VLOOKUP(T67,'SQL Server フィールド型種類'!$B$2:$E$30,4,FALSE)&lt;&gt;0))),TEXT(VLOOKUP(T67,'SQL Server フィールド型種類'!$B$2:$E$30,4,FALSE),"##0"),"")</f>
        <v/>
      </c>
      <c r="Y67" s="64"/>
      <c r="Z67" s="65"/>
      <c r="AA67" s="58"/>
      <c r="AB67" s="115"/>
      <c r="AC67" s="210"/>
      <c r="AD67" s="210"/>
      <c r="AE67" s="64"/>
      <c r="AF67" s="50"/>
      <c r="AG67" s="50"/>
      <c r="AH67" s="50"/>
      <c r="AI67" s="50"/>
      <c r="AJ67" s="50"/>
      <c r="AK67" s="50"/>
      <c r="AL67" s="51"/>
      <c r="AM67" s="115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8"/>
      <c r="AY67" s="42"/>
      <c r="BB67" s="41"/>
      <c r="BC67" s="41" t="str">
        <f t="shared" si="6"/>
        <v/>
      </c>
      <c r="BV67" s="202"/>
      <c r="BX67" s="39" t="str">
        <f t="shared" si="7"/>
        <v/>
      </c>
      <c r="CB67" s="159" t="str">
        <f>"        public int "&amp;L67&amp;" { get; set; }                                                                              // "&amp;D67</f>
        <v xml:space="preserve">        public int  { get; set; }                                                                              // </v>
      </c>
      <c r="CH67" s="41"/>
    </row>
    <row r="68" spans="1:86" ht="15" customHeight="1">
      <c r="A68" s="40"/>
      <c r="B68" s="832" t="str">
        <f>IF(NOT(ISBLANK(D68)),MAX(B$9:B67)+1,"")</f>
        <v/>
      </c>
      <c r="C68" s="833"/>
      <c r="D68" s="63"/>
      <c r="E68" s="57"/>
      <c r="F68" s="57"/>
      <c r="G68" s="57"/>
      <c r="H68" s="57"/>
      <c r="I68" s="57"/>
      <c r="J68" s="57"/>
      <c r="K68" s="64"/>
      <c r="L68" s="106"/>
      <c r="M68" s="57"/>
      <c r="N68" s="57"/>
      <c r="O68" s="57"/>
      <c r="P68" s="57"/>
      <c r="Q68" s="57"/>
      <c r="R68" s="57"/>
      <c r="S68" s="58"/>
      <c r="T68" s="107"/>
      <c r="U68" s="57"/>
      <c r="V68" s="57"/>
      <c r="W68" s="64"/>
      <c r="X68" s="65" t="str">
        <f>IF(AND(NOT(ISBLANK(T68)),NOT(ISERROR(VLOOKUP(T68,'SQL Server フィールド型種類'!$B$2:$E$30,4,FALSE)&lt;&gt;0))),TEXT(VLOOKUP(T68,'SQL Server フィールド型種類'!$B$2:$E$30,4,FALSE),"##0"),"")</f>
        <v/>
      </c>
      <c r="Y68" s="64"/>
      <c r="Z68" s="65"/>
      <c r="AA68" s="58"/>
      <c r="AB68" s="115"/>
      <c r="AC68" s="210"/>
      <c r="AD68" s="210"/>
      <c r="AE68" s="64"/>
      <c r="AF68" s="50"/>
      <c r="AG68" s="50"/>
      <c r="AH68" s="50"/>
      <c r="AI68" s="50"/>
      <c r="AJ68" s="50"/>
      <c r="AK68" s="50"/>
      <c r="AL68" s="51"/>
      <c r="AM68" s="115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8"/>
      <c r="AY68" s="42"/>
      <c r="BB68" s="41"/>
      <c r="BC68" s="41" t="str">
        <f t="shared" si="6"/>
        <v/>
      </c>
      <c r="BX68" s="39" t="str">
        <f t="shared" si="7"/>
        <v/>
      </c>
      <c r="CB68" s="159" t="str">
        <f>"        public int "&amp;L68&amp;" { get; set; }                                                                            // "&amp;D68</f>
        <v xml:space="preserve">        public int  { get; set; }                                                                            // </v>
      </c>
    </row>
    <row r="69" spans="1:86" ht="15" customHeight="1">
      <c r="A69" s="40"/>
      <c r="B69" s="832" t="str">
        <f>IF(NOT(ISBLANK(D69)),MAX(B$9:B68)+1,"")</f>
        <v/>
      </c>
      <c r="C69" s="833"/>
      <c r="D69" s="63"/>
      <c r="E69" s="57"/>
      <c r="F69" s="57"/>
      <c r="G69" s="57"/>
      <c r="H69" s="57"/>
      <c r="I69" s="57"/>
      <c r="J69" s="57"/>
      <c r="K69" s="64"/>
      <c r="L69" s="106"/>
      <c r="M69" s="57"/>
      <c r="N69" s="57"/>
      <c r="O69" s="57"/>
      <c r="P69" s="57"/>
      <c r="Q69" s="57"/>
      <c r="R69" s="57"/>
      <c r="S69" s="58"/>
      <c r="T69" s="107"/>
      <c r="U69" s="57"/>
      <c r="V69" s="57"/>
      <c r="W69" s="64"/>
      <c r="X69" s="65" t="str">
        <f>IF(AND(NOT(ISBLANK(T69)),NOT(ISERROR(VLOOKUP(T69,'SQL Server フィールド型種類'!$B$2:$E$30,4,FALSE)&lt;&gt;0))),TEXT(VLOOKUP(T69,'SQL Server フィールド型種類'!$B$2:$E$30,4,FALSE),"##0"),"")</f>
        <v/>
      </c>
      <c r="Y69" s="64"/>
      <c r="Z69" s="65"/>
      <c r="AA69" s="58"/>
      <c r="AB69" s="115"/>
      <c r="AC69" s="210"/>
      <c r="AD69" s="210"/>
      <c r="AE69" s="64"/>
      <c r="AF69" s="50"/>
      <c r="AG69" s="50"/>
      <c r="AH69" s="50"/>
      <c r="AI69" s="50"/>
      <c r="AJ69" s="50"/>
      <c r="AK69" s="50"/>
      <c r="AL69" s="51"/>
      <c r="AM69" s="115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8"/>
      <c r="AY69" s="45"/>
      <c r="BB69" s="41"/>
      <c r="BC69" s="41" t="str">
        <f t="shared" si="6"/>
        <v/>
      </c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 t="str">
        <f t="shared" si="7"/>
        <v/>
      </c>
      <c r="CB69" s="159" t="str">
        <f>"        public int "&amp;L69&amp;" { get; set; }                                                                                // "&amp;D69</f>
        <v xml:space="preserve">        public int  { get; set; }                                                                                // </v>
      </c>
    </row>
    <row r="70" spans="1:86" ht="15" customHeight="1">
      <c r="A70" s="40"/>
      <c r="B70" s="832" t="str">
        <f>IF(NOT(ISBLANK(D70)),MAX(B$9:B69)+1,"")</f>
        <v/>
      </c>
      <c r="C70" s="833"/>
      <c r="D70" s="63"/>
      <c r="E70" s="57"/>
      <c r="F70" s="57"/>
      <c r="G70" s="57"/>
      <c r="H70" s="57"/>
      <c r="I70" s="57"/>
      <c r="J70" s="57"/>
      <c r="K70" s="64"/>
      <c r="L70" s="106"/>
      <c r="M70" s="57"/>
      <c r="N70" s="57"/>
      <c r="O70" s="57"/>
      <c r="P70" s="57"/>
      <c r="Q70" s="57"/>
      <c r="R70" s="57"/>
      <c r="S70" s="58"/>
      <c r="T70" s="107"/>
      <c r="U70" s="57"/>
      <c r="V70" s="57"/>
      <c r="W70" s="64"/>
      <c r="X70" s="114" t="str">
        <f>IF(AND(NOT(ISBLANK(T70)),NOT(ISERROR(VLOOKUP(T70,'SQL Server フィールド型種類'!$B$2:$E$30,4,FALSE)&lt;&gt;0))),TEXT(VLOOKUP(T70,'SQL Server フィールド型種類'!$B$2:$E$30,4,FALSE),"##0"),"")</f>
        <v/>
      </c>
      <c r="Y70" s="64"/>
      <c r="Z70" s="65"/>
      <c r="AA70" s="58"/>
      <c r="AB70" s="115"/>
      <c r="AC70" s="49"/>
      <c r="AD70" s="210"/>
      <c r="AE70" s="64"/>
      <c r="AF70" s="50"/>
      <c r="AG70" s="50"/>
      <c r="AH70" s="50"/>
      <c r="AI70" s="50"/>
      <c r="AJ70" s="50"/>
      <c r="AK70" s="50"/>
      <c r="AL70" s="51"/>
      <c r="AM70" s="115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8"/>
      <c r="AY70" s="45"/>
      <c r="BB70" s="41"/>
      <c r="BC70" s="41" t="str">
        <f t="shared" si="6"/>
        <v/>
      </c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 t="str">
        <f t="shared" si="7"/>
        <v/>
      </c>
      <c r="CB70" s="159" t="str">
        <f>"        public int "&amp;L70&amp;" { get; set; }                                                                              // "&amp;D70</f>
        <v xml:space="preserve">        public int  { get; set; }                                                                              // </v>
      </c>
    </row>
    <row r="71" spans="1:86" ht="15" customHeight="1">
      <c r="A71" s="40"/>
      <c r="B71" s="832" t="str">
        <f>IF(NOT(ISBLANK(D71)),MAX(B$9:B70)+1,"")</f>
        <v/>
      </c>
      <c r="C71" s="833"/>
      <c r="D71" s="63"/>
      <c r="E71" s="57"/>
      <c r="F71" s="57"/>
      <c r="G71" s="57"/>
      <c r="H71" s="57"/>
      <c r="I71" s="57"/>
      <c r="J71" s="57"/>
      <c r="K71" s="64"/>
      <c r="L71" s="106"/>
      <c r="M71" s="57"/>
      <c r="N71" s="57"/>
      <c r="O71" s="57"/>
      <c r="P71" s="57"/>
      <c r="Q71" s="57"/>
      <c r="R71" s="57"/>
      <c r="S71" s="58"/>
      <c r="T71" s="107"/>
      <c r="U71" s="57"/>
      <c r="V71" s="57"/>
      <c r="W71" s="64"/>
      <c r="X71" s="65" t="str">
        <f>IF(AND(NOT(ISBLANK(T71)),NOT(ISERROR(VLOOKUP(T71,'SQL Server フィールド型種類'!$B$2:$E$30,4,FALSE)&lt;&gt;0))),TEXT(VLOOKUP(T71,'SQL Server フィールド型種類'!$B$2:$E$30,4,FALSE),"##0"),"")</f>
        <v/>
      </c>
      <c r="Y71" s="64"/>
      <c r="Z71" s="106"/>
      <c r="AA71" s="58"/>
      <c r="AB71" s="115"/>
      <c r="AC71" s="210"/>
      <c r="AD71" s="210"/>
      <c r="AE71" s="403"/>
      <c r="AF71" s="50"/>
      <c r="AG71" s="50"/>
      <c r="AH71" s="50"/>
      <c r="AI71" s="50"/>
      <c r="AJ71" s="50"/>
      <c r="AK71" s="50"/>
      <c r="AL71" s="51"/>
      <c r="AM71" s="115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8"/>
      <c r="AY71" s="45"/>
      <c r="BB71" s="41"/>
      <c r="BC71" s="41" t="str">
        <f t="shared" si="6"/>
        <v/>
      </c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 t="str">
        <f t="shared" si="7"/>
        <v/>
      </c>
      <c r="CB71" s="159" t="str">
        <f>"        public int "&amp;L71&amp;" { get; set; }                                                                            // "&amp;D71</f>
        <v xml:space="preserve">        public int  { get; set; }                                                                            // </v>
      </c>
    </row>
    <row r="72" spans="1:86" ht="15" customHeight="1">
      <c r="A72" s="40"/>
      <c r="B72" s="832" t="str">
        <f>IF(NOT(ISBLANK(D72)),MAX(B$9:B71)+1,"")</f>
        <v/>
      </c>
      <c r="C72" s="833"/>
      <c r="D72" s="63"/>
      <c r="E72" s="57"/>
      <c r="F72" s="57"/>
      <c r="G72" s="57"/>
      <c r="H72" s="57"/>
      <c r="I72" s="57"/>
      <c r="J72" s="57"/>
      <c r="K72" s="64"/>
      <c r="L72" s="106"/>
      <c r="M72" s="57"/>
      <c r="N72" s="57"/>
      <c r="O72" s="57"/>
      <c r="P72" s="57"/>
      <c r="Q72" s="57"/>
      <c r="R72" s="57"/>
      <c r="S72" s="58"/>
      <c r="T72" s="107"/>
      <c r="U72" s="57"/>
      <c r="V72" s="57"/>
      <c r="W72" s="64"/>
      <c r="X72" s="65" t="str">
        <f>IF(AND(NOT(ISBLANK(T72)),NOT(ISERROR(VLOOKUP(T72,'SQL Server フィールド型種類'!$B$2:$E$30,4,FALSE)&lt;&gt;0))),TEXT(VLOOKUP(T72,'SQL Server フィールド型種類'!$B$2:$E$30,4,FALSE),"##0"),"")</f>
        <v/>
      </c>
      <c r="Y72" s="64"/>
      <c r="Z72" s="65"/>
      <c r="AA72" s="58"/>
      <c r="AB72" s="115"/>
      <c r="AC72" s="210"/>
      <c r="AD72" s="210"/>
      <c r="AE72" s="64"/>
      <c r="AF72" s="50"/>
      <c r="AG72" s="50"/>
      <c r="AH72" s="50"/>
      <c r="AI72" s="50"/>
      <c r="AJ72" s="50"/>
      <c r="AK72" s="50"/>
      <c r="AL72" s="51"/>
      <c r="AM72" s="115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8"/>
      <c r="AY72" s="45"/>
      <c r="BB72" s="41"/>
      <c r="BC72" s="41" t="str">
        <f t="shared" si="6"/>
        <v/>
      </c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 t="str">
        <f t="shared" si="7"/>
        <v/>
      </c>
      <c r="CB72" s="159" t="str">
        <f>"        public int "&amp;L72&amp;" { get; set; }                                                                                // "&amp;D72</f>
        <v xml:space="preserve">        public int  { get; set; }                                                                                // </v>
      </c>
    </row>
    <row r="73" spans="1:86" ht="15" customHeight="1">
      <c r="A73" s="40"/>
      <c r="B73" s="832" t="str">
        <f>IF(NOT(ISBLANK(D73)),MAX(B$9:B72)+1,"")</f>
        <v/>
      </c>
      <c r="C73" s="833"/>
      <c r="D73" s="63"/>
      <c r="E73" s="57"/>
      <c r="F73" s="57"/>
      <c r="G73" s="57"/>
      <c r="H73" s="57"/>
      <c r="I73" s="57"/>
      <c r="J73" s="57"/>
      <c r="K73" s="64"/>
      <c r="L73" s="106"/>
      <c r="M73" s="57"/>
      <c r="N73" s="57"/>
      <c r="O73" s="57"/>
      <c r="P73" s="57"/>
      <c r="Q73" s="57"/>
      <c r="R73" s="57"/>
      <c r="S73" s="58"/>
      <c r="T73" s="107"/>
      <c r="U73" s="57"/>
      <c r="V73" s="57"/>
      <c r="W73" s="64"/>
      <c r="X73" s="65" t="str">
        <f>IF(AND(NOT(ISBLANK(T73)),NOT(ISERROR(VLOOKUP(T73,'SQL Server フィールド型種類'!$B$2:$E$30,4,FALSE)&lt;&gt;0))),TEXT(VLOOKUP(T73,'SQL Server フィールド型種類'!$B$2:$E$30,4,FALSE),"##0"),"")</f>
        <v/>
      </c>
      <c r="Y73" s="64"/>
      <c r="Z73" s="65"/>
      <c r="AA73" s="58"/>
      <c r="AB73" s="115"/>
      <c r="AC73" s="210"/>
      <c r="AD73" s="210"/>
      <c r="AE73" s="64"/>
      <c r="AF73" s="50"/>
      <c r="AG73" s="50"/>
      <c r="AH73" s="50"/>
      <c r="AI73" s="50"/>
      <c r="AJ73" s="50"/>
      <c r="AK73" s="50"/>
      <c r="AL73" s="51"/>
      <c r="AM73" s="115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8"/>
      <c r="AY73" s="45"/>
      <c r="BB73" s="41"/>
      <c r="BC73" s="41" t="str">
        <f t="shared" si="6"/>
        <v/>
      </c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 t="str">
        <f t="shared" si="7"/>
        <v/>
      </c>
      <c r="CB73" s="159" t="str">
        <f>"        public int "&amp;L73&amp;" { get; set; }                                                                              // "&amp;D73</f>
        <v xml:space="preserve">        public int  { get; set; }                                                                              // </v>
      </c>
    </row>
    <row r="74" spans="1:86" ht="15" customHeight="1">
      <c r="A74" s="40"/>
      <c r="B74" s="832" t="str">
        <f>IF(NOT(ISBLANK(D74)),MAX(B$9:B73)+1,"")</f>
        <v/>
      </c>
      <c r="C74" s="833"/>
      <c r="D74" s="63"/>
      <c r="E74" s="57"/>
      <c r="F74" s="57"/>
      <c r="G74" s="57"/>
      <c r="H74" s="57"/>
      <c r="I74" s="57"/>
      <c r="J74" s="57"/>
      <c r="K74" s="64"/>
      <c r="L74" s="106"/>
      <c r="M74" s="57"/>
      <c r="N74" s="57"/>
      <c r="O74" s="57"/>
      <c r="P74" s="57"/>
      <c r="Q74" s="57"/>
      <c r="R74" s="57"/>
      <c r="S74" s="58"/>
      <c r="T74" s="107"/>
      <c r="U74" s="57"/>
      <c r="V74" s="57"/>
      <c r="W74" s="64"/>
      <c r="X74" s="65" t="str">
        <f>IF(AND(NOT(ISBLANK(T74)),NOT(ISERROR(VLOOKUP(T74,'SQL Server フィールド型種類'!$B$2:$E$30,4,FALSE)&lt;&gt;0))),TEXT(VLOOKUP(T74,'SQL Server フィールド型種類'!$B$2:$E$30,4,FALSE),"##0"),"")</f>
        <v/>
      </c>
      <c r="Y74" s="64"/>
      <c r="Z74" s="65"/>
      <c r="AA74" s="58"/>
      <c r="AB74" s="115"/>
      <c r="AC74" s="210"/>
      <c r="AD74" s="210"/>
      <c r="AE74" s="64"/>
      <c r="AF74" s="50"/>
      <c r="AG74" s="50"/>
      <c r="AH74" s="50"/>
      <c r="AI74" s="50"/>
      <c r="AJ74" s="50"/>
      <c r="AK74" s="50"/>
      <c r="AL74" s="51"/>
      <c r="AM74" s="115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8"/>
      <c r="AY74" s="45"/>
      <c r="BB74" s="41"/>
      <c r="BC74" s="41" t="str">
        <f t="shared" si="6"/>
        <v/>
      </c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 t="str">
        <f t="shared" si="7"/>
        <v/>
      </c>
      <c r="CB74" s="159" t="str">
        <f>"        public int "&amp;L74&amp;" { get; set; }                                                                            // "&amp;D74</f>
        <v xml:space="preserve">        public int  { get; set; }                                                                            // </v>
      </c>
    </row>
    <row r="75" spans="1:86" ht="15" customHeight="1">
      <c r="A75" s="40"/>
      <c r="B75" s="832" t="str">
        <f>IF(NOT(ISBLANK(D75)),MAX(B$9:B74)+1,"")</f>
        <v/>
      </c>
      <c r="C75" s="833"/>
      <c r="D75" s="63"/>
      <c r="E75" s="57"/>
      <c r="F75" s="57"/>
      <c r="G75" s="57"/>
      <c r="H75" s="57"/>
      <c r="I75" s="57"/>
      <c r="J75" s="57"/>
      <c r="K75" s="64"/>
      <c r="L75" s="106"/>
      <c r="M75" s="57"/>
      <c r="N75" s="57"/>
      <c r="O75" s="57"/>
      <c r="P75" s="57"/>
      <c r="Q75" s="57"/>
      <c r="R75" s="57"/>
      <c r="S75" s="58"/>
      <c r="T75" s="107"/>
      <c r="U75" s="57"/>
      <c r="V75" s="57"/>
      <c r="W75" s="64"/>
      <c r="X75" s="114" t="str">
        <f>IF(AND(NOT(ISBLANK(T75)),NOT(ISERROR(VLOOKUP(T75,'SQL Server フィールド型種類'!$B$2:$E$30,4,FALSE)&lt;&gt;0))),TEXT(VLOOKUP(T75,'SQL Server フィールド型種類'!$B$2:$E$30,4,FALSE),"##0"),"")</f>
        <v/>
      </c>
      <c r="Y75" s="64"/>
      <c r="Z75" s="65"/>
      <c r="AA75" s="58"/>
      <c r="AB75" s="115"/>
      <c r="AC75" s="49"/>
      <c r="AD75" s="210"/>
      <c r="AE75" s="64"/>
      <c r="AF75" s="50"/>
      <c r="AG75" s="50"/>
      <c r="AH75" s="50"/>
      <c r="AI75" s="50"/>
      <c r="AJ75" s="50"/>
      <c r="AK75" s="50"/>
      <c r="AL75" s="51"/>
      <c r="AM75" s="115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8"/>
      <c r="AY75" s="45"/>
      <c r="BB75" s="41"/>
      <c r="BC75" s="41" t="str">
        <f t="shared" si="6"/>
        <v/>
      </c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 t="str">
        <f t="shared" si="7"/>
        <v/>
      </c>
      <c r="CB75" s="159" t="str">
        <f>"        public int "&amp;L75&amp;" { get; set; }                                                                                // "&amp;D75</f>
        <v xml:space="preserve">        public int  { get; set; }                                                                                // </v>
      </c>
    </row>
    <row r="76" spans="1:86" ht="15" customHeight="1">
      <c r="A76" s="40"/>
      <c r="B76" s="832" t="str">
        <f>IF(NOT(ISBLANK(D76)),MAX(B$9:B75)+1,"")</f>
        <v/>
      </c>
      <c r="C76" s="833"/>
      <c r="D76" s="63"/>
      <c r="E76" s="57"/>
      <c r="F76" s="57"/>
      <c r="G76" s="57"/>
      <c r="H76" s="57"/>
      <c r="I76" s="57"/>
      <c r="J76" s="57"/>
      <c r="K76" s="64"/>
      <c r="L76" s="106"/>
      <c r="M76" s="57"/>
      <c r="N76" s="57"/>
      <c r="O76" s="57"/>
      <c r="P76" s="57"/>
      <c r="Q76" s="57"/>
      <c r="R76" s="57"/>
      <c r="S76" s="58"/>
      <c r="T76" s="107"/>
      <c r="U76" s="57"/>
      <c r="V76" s="57"/>
      <c r="W76" s="64"/>
      <c r="X76" s="114" t="str">
        <f>IF(AND(NOT(ISBLANK(T76)),NOT(ISERROR(VLOOKUP(T76,'SQL Server フィールド型種類'!$B$2:$E$30,4,FALSE)&lt;&gt;0))),TEXT(VLOOKUP(T76,'SQL Server フィールド型種類'!$B$2:$E$30,4,FALSE),"##0"),"")</f>
        <v/>
      </c>
      <c r="Y76" s="64"/>
      <c r="Z76" s="65"/>
      <c r="AA76" s="58"/>
      <c r="AB76" s="115"/>
      <c r="AC76" s="49"/>
      <c r="AD76" s="210"/>
      <c r="AE76" s="64"/>
      <c r="AF76" s="50"/>
      <c r="AG76" s="50"/>
      <c r="AH76" s="50"/>
      <c r="AI76" s="50"/>
      <c r="AJ76" s="50"/>
      <c r="AK76" s="50"/>
      <c r="AL76" s="51"/>
      <c r="AM76" s="115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8"/>
      <c r="AY76" s="45"/>
      <c r="BB76" s="384"/>
      <c r="BC76" s="41" t="str">
        <f t="shared" si="6"/>
        <v/>
      </c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 t="str">
        <f t="shared" si="7"/>
        <v/>
      </c>
      <c r="CB76" s="159" t="str">
        <f>"        public int "&amp;L76&amp;" { get; set; }                                                                              // "&amp;D76</f>
        <v xml:space="preserve">        public int  { get; set; }                                                                              // </v>
      </c>
    </row>
    <row r="77" spans="1:86" ht="15" customHeight="1">
      <c r="A77" s="40"/>
      <c r="B77" s="832" t="str">
        <f>IF(NOT(ISBLANK(D77)),MAX(B$9:B76)+1,"")</f>
        <v/>
      </c>
      <c r="C77" s="833"/>
      <c r="D77" s="63"/>
      <c r="E77" s="57"/>
      <c r="F77" s="57"/>
      <c r="G77" s="57"/>
      <c r="H77" s="57"/>
      <c r="I77" s="57"/>
      <c r="J77" s="57"/>
      <c r="K77" s="64"/>
      <c r="L77" s="106"/>
      <c r="M77" s="57"/>
      <c r="N77" s="57"/>
      <c r="O77" s="57"/>
      <c r="P77" s="57"/>
      <c r="Q77" s="57"/>
      <c r="R77" s="57"/>
      <c r="S77" s="58"/>
      <c r="T77" s="63"/>
      <c r="U77" s="57"/>
      <c r="V77" s="57"/>
      <c r="W77" s="64"/>
      <c r="X77" s="65" t="str">
        <f>IF(AND(NOT(ISBLANK(T77)),NOT(ISERROR(VLOOKUP(T77,'SQL Server フィールド型種類'!$B$2:$E$30,4,FALSE)&lt;&gt;0))),TEXT(VLOOKUP(T77,'SQL Server フィールド型種類'!$B$2:$E$30,4,FALSE),"##0"),"")</f>
        <v/>
      </c>
      <c r="Y77" s="64"/>
      <c r="Z77" s="65"/>
      <c r="AA77" s="58"/>
      <c r="AB77" s="115"/>
      <c r="AC77" s="49"/>
      <c r="AD77" s="210"/>
      <c r="AE77" s="64"/>
      <c r="AF77" s="50"/>
      <c r="AG77" s="50"/>
      <c r="AH77" s="50"/>
      <c r="AI77" s="50"/>
      <c r="AJ77" s="50"/>
      <c r="AK77" s="50"/>
      <c r="AL77" s="51"/>
      <c r="AM77" s="115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8"/>
      <c r="AY77" s="45"/>
      <c r="BB77" s="41"/>
      <c r="BC77" s="41" t="str">
        <f t="shared" si="6"/>
        <v/>
      </c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 t="str">
        <f t="shared" si="7"/>
        <v/>
      </c>
      <c r="CB77" s="159" t="str">
        <f>"        public int "&amp;L77&amp;" { get; set; }                                                                            // "&amp;D77</f>
        <v xml:space="preserve">        public int  { get; set; }                                                                            // </v>
      </c>
    </row>
    <row r="78" spans="1:86" ht="15" customHeight="1">
      <c r="A78" s="40"/>
      <c r="B78" s="832" t="str">
        <f>IF(NOT(ISBLANK(D78)),MAX(B$9:B77)+1,"")</f>
        <v/>
      </c>
      <c r="C78" s="833"/>
      <c r="D78" s="63"/>
      <c r="E78" s="57"/>
      <c r="F78" s="57"/>
      <c r="G78" s="57"/>
      <c r="H78" s="57"/>
      <c r="I78" s="57"/>
      <c r="J78" s="57"/>
      <c r="K78" s="64"/>
      <c r="L78" s="106"/>
      <c r="M78" s="57"/>
      <c r="N78" s="57"/>
      <c r="O78" s="57"/>
      <c r="P78" s="57"/>
      <c r="Q78" s="57"/>
      <c r="R78" s="57"/>
      <c r="S78" s="58"/>
      <c r="T78" s="63"/>
      <c r="U78" s="57"/>
      <c r="V78" s="57"/>
      <c r="W78" s="64"/>
      <c r="X78" s="69" t="str">
        <f>IF(AND(NOT(ISBLANK(T78)),NOT(ISERROR(VLOOKUP(T78,'SQL Server フィールド型種類'!$B$2:$E$30,4,FALSE)&lt;&gt;0))),TEXT(VLOOKUP(T78,'SQL Server フィールド型種類'!$B$2:$E$30,4,FALSE),"##0"),"")</f>
        <v/>
      </c>
      <c r="Y78" s="64"/>
      <c r="Z78" s="65"/>
      <c r="AA78" s="58"/>
      <c r="AB78" s="115"/>
      <c r="AC78" s="49"/>
      <c r="AD78" s="49"/>
      <c r="AE78" s="64"/>
      <c r="AF78" s="50"/>
      <c r="AG78" s="50"/>
      <c r="AH78" s="50"/>
      <c r="AI78" s="50"/>
      <c r="AJ78" s="50"/>
      <c r="AK78" s="50"/>
      <c r="AL78" s="51"/>
      <c r="AM78" s="115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8"/>
      <c r="AY78" s="45"/>
      <c r="BB78" s="41"/>
      <c r="BC78" s="41" t="str">
        <f t="shared" si="6"/>
        <v/>
      </c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 t="str">
        <f t="shared" ref="BX78:BX94" si="8">IF(NOT(ISERROR(VLOOKUP(L78,$D$115:$O$125,12,FALSE))),VLOOKUP(L78,$D$115:$O$125,12,FALSE),"")</f>
        <v/>
      </c>
      <c r="CB78" s="159" t="str">
        <f>"        public int "&amp;L78&amp;" { get; set; }                                                                                // "&amp;D78</f>
        <v xml:space="preserve">        public int  { get; set; }                                                                                // </v>
      </c>
    </row>
    <row r="79" spans="1:86" ht="15" customHeight="1">
      <c r="A79" s="40"/>
      <c r="B79" s="832" t="str">
        <f>IF(NOT(ISBLANK(D79)),MAX(B$9:B78)+1,"")</f>
        <v/>
      </c>
      <c r="C79" s="833"/>
      <c r="D79" s="63"/>
      <c r="E79" s="57"/>
      <c r="F79" s="57"/>
      <c r="G79" s="57"/>
      <c r="H79" s="57"/>
      <c r="I79" s="57"/>
      <c r="J79" s="57"/>
      <c r="K79" s="64"/>
      <c r="L79" s="106"/>
      <c r="M79" s="57"/>
      <c r="N79" s="57"/>
      <c r="O79" s="57"/>
      <c r="P79" s="57"/>
      <c r="Q79" s="57"/>
      <c r="R79" s="57"/>
      <c r="S79" s="58"/>
      <c r="T79" s="107"/>
      <c r="U79" s="57"/>
      <c r="V79" s="57"/>
      <c r="W79" s="64"/>
      <c r="X79" s="65" t="str">
        <f>IF(AND(NOT(ISBLANK(T79)),NOT(ISERROR(VLOOKUP(T79,'SQL Server フィールド型種類'!$B$2:$E$30,4,FALSE)&lt;&gt;0))),TEXT(VLOOKUP(T79,'SQL Server フィールド型種類'!$B$2:$E$30,4,FALSE),"##0"),"")</f>
        <v/>
      </c>
      <c r="Y79" s="64"/>
      <c r="Z79" s="65"/>
      <c r="AA79" s="58"/>
      <c r="AB79" s="115"/>
      <c r="AC79" s="49"/>
      <c r="AD79" s="49"/>
      <c r="AE79" s="64"/>
      <c r="AF79" s="50"/>
      <c r="AG79" s="50"/>
      <c r="AH79" s="50"/>
      <c r="AI79" s="50"/>
      <c r="AJ79" s="50"/>
      <c r="AK79" s="50"/>
      <c r="AL79" s="51"/>
      <c r="AM79" s="115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8"/>
      <c r="AY79" s="45"/>
      <c r="BB79" s="41"/>
      <c r="BC79" s="41" t="str">
        <f t="shared" si="6"/>
        <v/>
      </c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 t="str">
        <f t="shared" si="8"/>
        <v/>
      </c>
      <c r="CB79" s="159" t="str">
        <f>"        public int "&amp;L79&amp;" { get; set; }                                                                              // "&amp;D79</f>
        <v xml:space="preserve">        public int  { get; set; }                                                                              // </v>
      </c>
    </row>
    <row r="80" spans="1:86" ht="15" customHeight="1">
      <c r="A80" s="40"/>
      <c r="B80" s="832" t="str">
        <f>IF(NOT(ISBLANK(D80)),MAX(B$9:B79)+1,"")</f>
        <v/>
      </c>
      <c r="C80" s="833"/>
      <c r="D80" s="63"/>
      <c r="E80" s="57"/>
      <c r="F80" s="57"/>
      <c r="G80" s="57"/>
      <c r="H80" s="57"/>
      <c r="I80" s="57"/>
      <c r="J80" s="57"/>
      <c r="K80" s="64"/>
      <c r="L80" s="106"/>
      <c r="M80" s="57"/>
      <c r="N80" s="57"/>
      <c r="O80" s="57"/>
      <c r="P80" s="57"/>
      <c r="Q80" s="57"/>
      <c r="R80" s="57"/>
      <c r="S80" s="58"/>
      <c r="T80" s="107"/>
      <c r="U80" s="57"/>
      <c r="V80" s="57"/>
      <c r="W80" s="64"/>
      <c r="X80" s="69" t="str">
        <f>IF(AND(NOT(ISBLANK(T80)),NOT(ISERROR(VLOOKUP(T80,'SQL Server フィールド型種類'!$B$2:$E$30,4,FALSE)&lt;&gt;0))),TEXT(VLOOKUP(T80,'SQL Server フィールド型種類'!$B$2:$E$30,4,FALSE),"##0"),"")</f>
        <v/>
      </c>
      <c r="Y80" s="64"/>
      <c r="Z80" s="65"/>
      <c r="AA80" s="58"/>
      <c r="AB80" s="57"/>
      <c r="AC80" s="49"/>
      <c r="AD80" s="49"/>
      <c r="AE80" s="64"/>
      <c r="AF80" s="50"/>
      <c r="AG80" s="50"/>
      <c r="AH80" s="50"/>
      <c r="AI80" s="50"/>
      <c r="AJ80" s="50"/>
      <c r="AK80" s="50"/>
      <c r="AL80" s="51"/>
      <c r="AM80" s="115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8"/>
      <c r="AY80" s="45"/>
      <c r="BB80" s="41"/>
      <c r="BC80" s="41" t="str">
        <f t="shared" si="6"/>
        <v/>
      </c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 t="str">
        <f t="shared" si="8"/>
        <v/>
      </c>
      <c r="CB80" s="159" t="str">
        <f>"        public int "&amp;L80&amp;" { get; set; }                                                                            // "&amp;D80</f>
        <v xml:space="preserve">        public int  { get; set; }                                                                            // </v>
      </c>
    </row>
    <row r="81" spans="1:95" ht="15" customHeight="1">
      <c r="A81" s="40"/>
      <c r="B81" s="832" t="str">
        <f>IF(NOT(ISBLANK(D81)),MAX(B$9:B80)+1,"")</f>
        <v/>
      </c>
      <c r="C81" s="833"/>
      <c r="D81" s="63"/>
      <c r="E81" s="57"/>
      <c r="F81" s="57"/>
      <c r="G81" s="57"/>
      <c r="H81" s="57"/>
      <c r="I81" s="57"/>
      <c r="J81" s="57"/>
      <c r="K81" s="64"/>
      <c r="L81" s="106"/>
      <c r="M81" s="57"/>
      <c r="N81" s="57"/>
      <c r="O81" s="57"/>
      <c r="P81" s="57"/>
      <c r="Q81" s="57"/>
      <c r="R81" s="57"/>
      <c r="S81" s="58"/>
      <c r="T81" s="107"/>
      <c r="U81" s="57"/>
      <c r="V81" s="57"/>
      <c r="W81" s="64"/>
      <c r="X81" s="65" t="str">
        <f>IF(AND(NOT(ISBLANK(T81)),NOT(ISERROR(VLOOKUP(T81,'SQL Server フィールド型種類'!$B$2:$E$30,4,FALSE)&lt;&gt;0))),TEXT(VLOOKUP(T81,'SQL Server フィールド型種類'!$B$2:$E$30,4,FALSE),"##0"),"")</f>
        <v/>
      </c>
      <c r="Y81" s="64"/>
      <c r="Z81" s="65"/>
      <c r="AA81" s="58"/>
      <c r="AB81" s="57"/>
      <c r="AC81" s="49"/>
      <c r="AD81" s="49"/>
      <c r="AE81" s="64"/>
      <c r="AF81" s="50"/>
      <c r="AG81" s="50"/>
      <c r="AH81" s="50"/>
      <c r="AI81" s="50"/>
      <c r="AJ81" s="50"/>
      <c r="AK81" s="50"/>
      <c r="AL81" s="51"/>
      <c r="AM81" s="115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8"/>
      <c r="AY81" s="45"/>
      <c r="BB81" s="41"/>
      <c r="BC81" s="41" t="str">
        <f t="shared" si="6"/>
        <v/>
      </c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 t="str">
        <f t="shared" si="8"/>
        <v/>
      </c>
      <c r="CB81" s="159" t="str">
        <f>"        public int "&amp;L81&amp;" { get; set; }                                                                                // "&amp;D81</f>
        <v xml:space="preserve">        public int  { get; set; }                                                                                // </v>
      </c>
    </row>
    <row r="82" spans="1:95" ht="15" customHeight="1">
      <c r="A82" s="40"/>
      <c r="B82" s="832" t="str">
        <f>IF(NOT(ISBLANK(D82)),MAX(B$9:B81)+1,"")</f>
        <v/>
      </c>
      <c r="C82" s="833"/>
      <c r="D82" s="63"/>
      <c r="E82" s="57"/>
      <c r="F82" s="57"/>
      <c r="G82" s="57"/>
      <c r="H82" s="57"/>
      <c r="I82" s="57"/>
      <c r="J82" s="57"/>
      <c r="K82" s="64"/>
      <c r="L82" s="106"/>
      <c r="M82" s="57"/>
      <c r="N82" s="57"/>
      <c r="O82" s="57"/>
      <c r="P82" s="57"/>
      <c r="Q82" s="57"/>
      <c r="R82" s="57"/>
      <c r="S82" s="58"/>
      <c r="T82" s="107"/>
      <c r="U82" s="57"/>
      <c r="V82" s="57"/>
      <c r="W82" s="64"/>
      <c r="X82" s="69" t="str">
        <f>IF(AND(NOT(ISBLANK(T82)),NOT(ISERROR(VLOOKUP(T82,'SQL Server フィールド型種類'!$B$2:$E$30,4,FALSE)&lt;&gt;0))),TEXT(VLOOKUP(T82,'SQL Server フィールド型種類'!$B$2:$E$30,4,FALSE),"##0"),"")</f>
        <v/>
      </c>
      <c r="Y82" s="64"/>
      <c r="Z82" s="65"/>
      <c r="AA82" s="58"/>
      <c r="AB82" s="57"/>
      <c r="AC82" s="49"/>
      <c r="AD82" s="49"/>
      <c r="AE82" s="64"/>
      <c r="AF82" s="50"/>
      <c r="AG82" s="50"/>
      <c r="AH82" s="50"/>
      <c r="AI82" s="50"/>
      <c r="AJ82" s="50"/>
      <c r="AK82" s="50"/>
      <c r="AL82" s="51"/>
      <c r="AM82" s="115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8"/>
      <c r="AY82" s="45"/>
      <c r="BB82" s="41"/>
      <c r="BC82" s="41" t="str">
        <f t="shared" si="6"/>
        <v/>
      </c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 t="str">
        <f t="shared" si="8"/>
        <v/>
      </c>
      <c r="CB82" s="159" t="str">
        <f>"        public int "&amp;L82&amp;" { get; set; }                                                                              // "&amp;D82</f>
        <v xml:space="preserve">        public int  { get; set; }                                                                              // </v>
      </c>
    </row>
    <row r="83" spans="1:95" ht="15" customHeight="1">
      <c r="A83" s="40"/>
      <c r="B83" s="832" t="str">
        <f>IF(NOT(ISBLANK(D83)),MAX(B$9:B82)+1,"")</f>
        <v/>
      </c>
      <c r="C83" s="833"/>
      <c r="D83" s="63"/>
      <c r="E83" s="57"/>
      <c r="F83" s="57"/>
      <c r="G83" s="57"/>
      <c r="H83" s="57"/>
      <c r="I83" s="57"/>
      <c r="J83" s="57"/>
      <c r="K83" s="64"/>
      <c r="L83" s="106"/>
      <c r="M83" s="57"/>
      <c r="N83" s="57"/>
      <c r="O83" s="57"/>
      <c r="P83" s="57"/>
      <c r="Q83" s="57"/>
      <c r="R83" s="57"/>
      <c r="S83" s="58"/>
      <c r="T83" s="107"/>
      <c r="U83" s="57"/>
      <c r="V83" s="57"/>
      <c r="W83" s="64"/>
      <c r="X83" s="65" t="str">
        <f>IF(AND(NOT(ISBLANK(T83)),NOT(ISERROR(VLOOKUP(T83,'SQL Server フィールド型種類'!$B$2:$E$30,4,FALSE)&lt;&gt;0))),TEXT(VLOOKUP(T83,'SQL Server フィールド型種類'!$B$2:$E$30,4,FALSE),"##0"),"")</f>
        <v/>
      </c>
      <c r="Y83" s="64"/>
      <c r="Z83" s="65"/>
      <c r="AA83" s="58"/>
      <c r="AB83" s="57"/>
      <c r="AC83" s="49"/>
      <c r="AD83" s="49"/>
      <c r="AE83" s="64"/>
      <c r="AF83" s="50"/>
      <c r="AG83" s="50"/>
      <c r="AH83" s="50"/>
      <c r="AI83" s="50"/>
      <c r="AJ83" s="50"/>
      <c r="AK83" s="50"/>
      <c r="AL83" s="51"/>
      <c r="AM83" s="115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8"/>
      <c r="AY83" s="42"/>
      <c r="BB83" s="41"/>
      <c r="BC83" s="41" t="str">
        <f t="shared" si="6"/>
        <v/>
      </c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 t="str">
        <f t="shared" si="8"/>
        <v/>
      </c>
      <c r="CB83" s="159" t="str">
        <f>"        public int "&amp;L83&amp;" { get; set; }                                                                            // "&amp;D83</f>
        <v xml:space="preserve">        public int  { get; set; }                                                                            // </v>
      </c>
      <c r="CQ83" s="152" t="s">
        <v>84</v>
      </c>
    </row>
    <row r="84" spans="1:95" ht="15" customHeight="1">
      <c r="A84" s="46"/>
      <c r="B84" s="832" t="str">
        <f>IF(NOT(ISBLANK(D84)),MAX(B$9:B83)+1,"")</f>
        <v/>
      </c>
      <c r="C84" s="833"/>
      <c r="D84" s="63"/>
      <c r="E84" s="57"/>
      <c r="F84" s="57"/>
      <c r="G84" s="57"/>
      <c r="H84" s="57"/>
      <c r="I84" s="57"/>
      <c r="J84" s="57"/>
      <c r="K84" s="64"/>
      <c r="L84" s="106"/>
      <c r="M84" s="57"/>
      <c r="N84" s="57"/>
      <c r="O84" s="57"/>
      <c r="P84" s="57"/>
      <c r="Q84" s="57"/>
      <c r="R84" s="57"/>
      <c r="S84" s="58"/>
      <c r="T84" s="107"/>
      <c r="U84" s="57"/>
      <c r="V84" s="57"/>
      <c r="W84" s="64"/>
      <c r="X84" s="69" t="str">
        <f>IF(AND(NOT(ISBLANK(T84)),NOT(ISERROR(VLOOKUP(T84,'SQL Server フィールド型種類'!$B$2:$E$30,4,FALSE)&lt;&gt;0))),TEXT(VLOOKUP(T84,'SQL Server フィールド型種類'!$B$2:$E$30,4,FALSE),"##0"),"")</f>
        <v/>
      </c>
      <c r="Y84" s="64"/>
      <c r="Z84" s="65"/>
      <c r="AA84" s="58"/>
      <c r="AB84" s="57"/>
      <c r="AC84" s="49"/>
      <c r="AD84" s="49"/>
      <c r="AE84" s="64"/>
      <c r="AF84" s="50"/>
      <c r="AG84" s="50"/>
      <c r="AH84" s="50"/>
      <c r="AI84" s="50"/>
      <c r="AJ84" s="50"/>
      <c r="AK84" s="50"/>
      <c r="AL84" s="51"/>
      <c r="AM84" s="115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8"/>
      <c r="AY84" s="45"/>
      <c r="BB84" s="41"/>
      <c r="BC84" s="41" t="str">
        <f t="shared" si="6"/>
        <v/>
      </c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 t="str">
        <f t="shared" si="8"/>
        <v/>
      </c>
      <c r="CB84" s="159" t="str">
        <f>"        public int "&amp;L84&amp;" { get; set; }                                                                                // "&amp;D84</f>
        <v xml:space="preserve">        public int  { get; set; }                                                                                // </v>
      </c>
      <c r="CQ84" s="152" t="s">
        <v>84</v>
      </c>
    </row>
    <row r="85" spans="1:95" ht="15" customHeight="1">
      <c r="A85" s="46"/>
      <c r="B85" s="832" t="str">
        <f>IF(NOT(ISBLANK(D85)),MAX(B$9:B84)+1,"")</f>
        <v/>
      </c>
      <c r="C85" s="833"/>
      <c r="D85" s="63"/>
      <c r="E85" s="57"/>
      <c r="F85" s="57"/>
      <c r="G85" s="57"/>
      <c r="H85" s="57"/>
      <c r="I85" s="57"/>
      <c r="J85" s="57"/>
      <c r="K85" s="64"/>
      <c r="L85" s="106"/>
      <c r="M85" s="57"/>
      <c r="N85" s="57"/>
      <c r="O85" s="57"/>
      <c r="P85" s="57"/>
      <c r="Q85" s="57"/>
      <c r="R85" s="57"/>
      <c r="S85" s="58"/>
      <c r="T85" s="107"/>
      <c r="U85" s="57"/>
      <c r="V85" s="57"/>
      <c r="W85" s="64"/>
      <c r="X85" s="69" t="str">
        <f>IF(AND(NOT(ISBLANK(T85)),NOT(ISERROR(VLOOKUP(T85,'SQL Server フィールド型種類'!$B$2:$E$30,4,FALSE)&lt;&gt;0))),TEXT(VLOOKUP(T85,'SQL Server フィールド型種類'!$B$2:$E$30,4,FALSE),"##0"),"")</f>
        <v/>
      </c>
      <c r="Y85" s="64"/>
      <c r="Z85" s="65"/>
      <c r="AA85" s="58"/>
      <c r="AB85" s="57"/>
      <c r="AC85" s="49"/>
      <c r="AD85" s="49"/>
      <c r="AE85" s="64"/>
      <c r="AF85" s="50"/>
      <c r="AG85" s="50"/>
      <c r="AH85" s="50"/>
      <c r="AI85" s="50"/>
      <c r="AJ85" s="50"/>
      <c r="AK85" s="50"/>
      <c r="AL85" s="51"/>
      <c r="AM85" s="115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8"/>
      <c r="AY85" s="45"/>
      <c r="BB85" s="41"/>
      <c r="BC85" s="41" t="str">
        <f t="shared" si="6"/>
        <v/>
      </c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 t="str">
        <f t="shared" si="8"/>
        <v/>
      </c>
      <c r="CB85" s="159" t="str">
        <f>"        public int "&amp;L85&amp;" { get; set; }                                                                              // "&amp;D85</f>
        <v xml:space="preserve">        public int  { get; set; }                                                                              // </v>
      </c>
    </row>
    <row r="86" spans="1:95" ht="15" customHeight="1">
      <c r="A86" s="46"/>
      <c r="B86" s="832" t="str">
        <f>IF(NOT(ISBLANK(D86)),MAX(B$9:B85)+1,"")</f>
        <v/>
      </c>
      <c r="C86" s="833"/>
      <c r="D86" s="63"/>
      <c r="E86" s="57"/>
      <c r="F86" s="57"/>
      <c r="G86" s="57"/>
      <c r="H86" s="57"/>
      <c r="I86" s="57"/>
      <c r="J86" s="57"/>
      <c r="K86" s="64"/>
      <c r="L86" s="106"/>
      <c r="M86" s="57"/>
      <c r="N86" s="57"/>
      <c r="O86" s="57"/>
      <c r="P86" s="57"/>
      <c r="Q86" s="57"/>
      <c r="R86" s="57"/>
      <c r="S86" s="58"/>
      <c r="T86" s="63"/>
      <c r="U86" s="57"/>
      <c r="V86" s="57"/>
      <c r="W86" s="64"/>
      <c r="X86" s="65" t="str">
        <f>IF(AND(NOT(ISBLANK(T86)),NOT(ISERROR(VLOOKUP(T86,'SQL Server フィールド型種類'!$B$2:$E$30,4,FALSE)&lt;&gt;0))),TEXT(VLOOKUP(T86,'SQL Server フィールド型種類'!$B$2:$E$30,4,FALSE),"##0"),"")</f>
        <v/>
      </c>
      <c r="Y86" s="64"/>
      <c r="Z86" s="65"/>
      <c r="AA86" s="58"/>
      <c r="AB86" s="57"/>
      <c r="AC86" s="49"/>
      <c r="AD86" s="49"/>
      <c r="AE86" s="64"/>
      <c r="AF86" s="50"/>
      <c r="AG86" s="50"/>
      <c r="AH86" s="50"/>
      <c r="AI86" s="50"/>
      <c r="AJ86" s="50"/>
      <c r="AK86" s="50"/>
      <c r="AL86" s="51"/>
      <c r="AM86" s="115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8"/>
      <c r="AY86" s="45"/>
      <c r="BB86" s="41"/>
      <c r="BC86" s="41" t="str">
        <f t="shared" si="6"/>
        <v/>
      </c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 t="str">
        <f t="shared" si="8"/>
        <v/>
      </c>
      <c r="CB86" s="159" t="str">
        <f>"        public int "&amp;L86&amp;" { get; set; }                                                                            // "&amp;D86</f>
        <v xml:space="preserve">        public int  { get; set; }                                                                            // </v>
      </c>
    </row>
    <row r="87" spans="1:95" ht="15" customHeight="1">
      <c r="A87" s="46"/>
      <c r="B87" s="832" t="str">
        <f>IF(NOT(ISBLANK(D87)),MAX(B$9:B86)+1,"")</f>
        <v/>
      </c>
      <c r="C87" s="833"/>
      <c r="D87" s="63"/>
      <c r="E87" s="57"/>
      <c r="F87" s="57"/>
      <c r="G87" s="57"/>
      <c r="H87" s="57"/>
      <c r="I87" s="57"/>
      <c r="J87" s="57"/>
      <c r="K87" s="64"/>
      <c r="L87" s="106"/>
      <c r="M87" s="57"/>
      <c r="N87" s="57"/>
      <c r="O87" s="57"/>
      <c r="P87" s="57"/>
      <c r="Q87" s="57"/>
      <c r="R87" s="57"/>
      <c r="S87" s="58"/>
      <c r="T87" s="63"/>
      <c r="U87" s="57"/>
      <c r="V87" s="57"/>
      <c r="W87" s="64"/>
      <c r="X87" s="69" t="str">
        <f>IF(AND(NOT(ISBLANK(T87)),NOT(ISERROR(VLOOKUP(T87,'SQL Server フィールド型種類'!$B$2:$E$30,4,FALSE)&lt;&gt;0))),TEXT(VLOOKUP(T87,'SQL Server フィールド型種類'!$B$2:$E$30,4,FALSE),"##0"),"")</f>
        <v/>
      </c>
      <c r="Y87" s="64"/>
      <c r="Z87" s="65"/>
      <c r="AA87" s="58"/>
      <c r="AB87" s="57"/>
      <c r="AC87" s="49"/>
      <c r="AD87" s="49"/>
      <c r="AE87" s="64"/>
      <c r="AF87" s="50"/>
      <c r="AG87" s="50"/>
      <c r="AH87" s="50"/>
      <c r="AI87" s="50"/>
      <c r="AJ87" s="50"/>
      <c r="AK87" s="50"/>
      <c r="AL87" s="51"/>
      <c r="AM87" s="115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8"/>
      <c r="AY87" s="45"/>
      <c r="BB87" s="41"/>
      <c r="BC87" s="41" t="str">
        <f t="shared" si="6"/>
        <v/>
      </c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 t="str">
        <f t="shared" si="8"/>
        <v/>
      </c>
      <c r="CB87" s="159" t="str">
        <f>"        public int "&amp;L87&amp;" { get; set; }                                                                                // "&amp;D87</f>
        <v xml:space="preserve">        public int  { get; set; }                                                                                // </v>
      </c>
    </row>
    <row r="88" spans="1:95" ht="15" customHeight="1">
      <c r="A88" s="46"/>
      <c r="B88" s="832" t="str">
        <f>IF(NOT(ISBLANK(D88)),MAX(B$9:B87)+1,"")</f>
        <v/>
      </c>
      <c r="C88" s="833"/>
      <c r="D88" s="107"/>
      <c r="E88" s="57"/>
      <c r="F88" s="57"/>
      <c r="G88" s="57"/>
      <c r="H88" s="57"/>
      <c r="I88" s="57"/>
      <c r="J88" s="57"/>
      <c r="K88" s="64"/>
      <c r="L88" s="106"/>
      <c r="M88" s="57"/>
      <c r="N88" s="57"/>
      <c r="O88" s="57"/>
      <c r="P88" s="57"/>
      <c r="Q88" s="57"/>
      <c r="R88" s="57"/>
      <c r="S88" s="58"/>
      <c r="T88" s="107"/>
      <c r="U88" s="57"/>
      <c r="V88" s="57"/>
      <c r="W88" s="64"/>
      <c r="X88" s="69" t="str">
        <f>IF(AND(NOT(ISBLANK(T88)),NOT(ISERROR(VLOOKUP(T88,'SQL Server フィールド型種類'!$B$2:$E$30,4,FALSE)&lt;&gt;0))),TEXT(VLOOKUP(T88,'SQL Server フィールド型種類'!$B$2:$E$30,4,FALSE),"##0"),"")</f>
        <v/>
      </c>
      <c r="Y88" s="64"/>
      <c r="Z88" s="65"/>
      <c r="AA88" s="58"/>
      <c r="AB88" s="57"/>
      <c r="AC88" s="49"/>
      <c r="AD88" s="49"/>
      <c r="AE88" s="64"/>
      <c r="AF88" s="50"/>
      <c r="AG88" s="50"/>
      <c r="AH88" s="50"/>
      <c r="AI88" s="50"/>
      <c r="AJ88" s="50"/>
      <c r="AK88" s="50"/>
      <c r="AL88" s="51"/>
      <c r="AM88" s="115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8"/>
      <c r="AY88" s="45"/>
      <c r="BB88" s="41"/>
      <c r="BC88" s="41" t="str">
        <f t="shared" si="6"/>
        <v/>
      </c>
      <c r="BD88" s="41"/>
      <c r="BX88" s="39" t="str">
        <f t="shared" si="8"/>
        <v/>
      </c>
    </row>
    <row r="89" spans="1:95" ht="15" customHeight="1">
      <c r="A89" s="46"/>
      <c r="B89" s="832" t="str">
        <f>IF(NOT(ISBLANK(D89)),MAX(B$9:B88)+1,"")</f>
        <v/>
      </c>
      <c r="C89" s="833"/>
      <c r="D89" s="107"/>
      <c r="E89" s="57"/>
      <c r="F89" s="57"/>
      <c r="G89" s="57"/>
      <c r="H89" s="57"/>
      <c r="I89" s="57"/>
      <c r="J89" s="57"/>
      <c r="K89" s="64"/>
      <c r="L89" s="106"/>
      <c r="M89" s="57"/>
      <c r="N89" s="57"/>
      <c r="O89" s="57"/>
      <c r="P89" s="57"/>
      <c r="Q89" s="57"/>
      <c r="R89" s="57"/>
      <c r="S89" s="58"/>
      <c r="T89" s="107"/>
      <c r="U89" s="57"/>
      <c r="V89" s="57"/>
      <c r="W89" s="64"/>
      <c r="X89" s="114" t="str">
        <f>IF(AND(NOT(ISBLANK(T89)),NOT(ISERROR(VLOOKUP(T89,'SQL Server フィールド型種類'!$B$2:$E$30,4,FALSE)&lt;&gt;0))),TEXT(VLOOKUP(T89,'SQL Server フィールド型種類'!$B$2:$E$30,4,FALSE),"##0"),"")</f>
        <v/>
      </c>
      <c r="Y89" s="64"/>
      <c r="Z89" s="65"/>
      <c r="AA89" s="58"/>
      <c r="AB89" s="57"/>
      <c r="AC89" s="49"/>
      <c r="AD89" s="49"/>
      <c r="AE89" s="64"/>
      <c r="AF89" s="50"/>
      <c r="AG89" s="50"/>
      <c r="AH89" s="50"/>
      <c r="AI89" s="50"/>
      <c r="AJ89" s="50"/>
      <c r="AK89" s="50"/>
      <c r="AL89" s="51"/>
      <c r="AM89" s="115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8"/>
      <c r="AY89" s="45"/>
      <c r="BB89" s="41"/>
      <c r="BC89" s="41" t="str">
        <f t="shared" si="6"/>
        <v/>
      </c>
      <c r="BD89" s="41"/>
      <c r="BX89" s="39" t="str">
        <f t="shared" si="8"/>
        <v/>
      </c>
    </row>
    <row r="90" spans="1:95" ht="15" customHeight="1">
      <c r="A90" s="46"/>
      <c r="B90" s="832" t="str">
        <f>IF(NOT(ISBLANK(D90)),MAX(B$9:B89)+1,"")</f>
        <v/>
      </c>
      <c r="C90" s="833"/>
      <c r="D90" s="63"/>
      <c r="E90" s="57"/>
      <c r="F90" s="57"/>
      <c r="G90" s="57"/>
      <c r="H90" s="57"/>
      <c r="I90" s="57"/>
      <c r="J90" s="57"/>
      <c r="K90" s="64"/>
      <c r="L90" s="65"/>
      <c r="M90" s="57"/>
      <c r="N90" s="57"/>
      <c r="O90" s="57"/>
      <c r="P90" s="57"/>
      <c r="Q90" s="57"/>
      <c r="R90" s="57"/>
      <c r="S90" s="58"/>
      <c r="T90" s="63"/>
      <c r="U90" s="57"/>
      <c r="V90" s="57"/>
      <c r="W90" s="64"/>
      <c r="X90" s="69" t="str">
        <f>IF(AND(NOT(ISBLANK(T90)),NOT(ISERROR(VLOOKUP(T90,'SQL Server フィールド型種類'!$B$2:$E$30,4,FALSE)&lt;&gt;0))),TEXT(VLOOKUP(T90,'SQL Server フィールド型種類'!$B$2:$E$30,4,FALSE),"##0"),"")</f>
        <v/>
      </c>
      <c r="Y90" s="64"/>
      <c r="Z90" s="65"/>
      <c r="AA90" s="58"/>
      <c r="AB90" s="57"/>
      <c r="AC90" s="49"/>
      <c r="AD90" s="49"/>
      <c r="AE90" s="64"/>
      <c r="AF90" s="50"/>
      <c r="AG90" s="50"/>
      <c r="AH90" s="50"/>
      <c r="AI90" s="50"/>
      <c r="AJ90" s="50"/>
      <c r="AK90" s="50"/>
      <c r="AL90" s="51"/>
      <c r="AM90" s="115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8"/>
      <c r="AY90" s="45"/>
      <c r="BB90" s="41"/>
      <c r="BC90" s="41" t="str">
        <f t="shared" si="6"/>
        <v/>
      </c>
      <c r="BD90" s="41"/>
      <c r="BX90" s="39" t="str">
        <f t="shared" si="8"/>
        <v/>
      </c>
    </row>
    <row r="91" spans="1:95" ht="15" customHeight="1">
      <c r="A91" s="46"/>
      <c r="B91" s="832" t="str">
        <f>IF(NOT(ISBLANK(D91)),MAX(B$9:B90)+1,"")</f>
        <v/>
      </c>
      <c r="C91" s="833"/>
      <c r="D91" s="107"/>
      <c r="E91" s="57"/>
      <c r="F91" s="57"/>
      <c r="G91" s="57"/>
      <c r="H91" s="57"/>
      <c r="I91" s="57"/>
      <c r="J91" s="57"/>
      <c r="K91" s="64"/>
      <c r="L91" s="106"/>
      <c r="M91" s="57"/>
      <c r="N91" s="57"/>
      <c r="O91" s="57"/>
      <c r="P91" s="57"/>
      <c r="Q91" s="57"/>
      <c r="R91" s="57"/>
      <c r="S91" s="58"/>
      <c r="T91" s="63"/>
      <c r="U91" s="57"/>
      <c r="V91" s="57"/>
      <c r="W91" s="64"/>
      <c r="X91" s="69" t="str">
        <f>IF(AND(NOT(ISBLANK(T91)),NOT(ISERROR(VLOOKUP(T91,'SQL Server フィールド型種類'!$B$2:$E$30,4,FALSE)&lt;&gt;0))),TEXT(VLOOKUP(T91,'SQL Server フィールド型種類'!$B$2:$E$30,4,FALSE),"##0"),"")</f>
        <v/>
      </c>
      <c r="Y91" s="64"/>
      <c r="Z91" s="65"/>
      <c r="AA91" s="58"/>
      <c r="AB91" s="57"/>
      <c r="AC91" s="49"/>
      <c r="AD91" s="49"/>
      <c r="AE91" s="64"/>
      <c r="AF91" s="50"/>
      <c r="AG91" s="50"/>
      <c r="AH91" s="50"/>
      <c r="AI91" s="50"/>
      <c r="AJ91" s="50"/>
      <c r="AK91" s="50"/>
      <c r="AL91" s="51"/>
      <c r="AM91" s="115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8"/>
      <c r="AY91" s="45"/>
      <c r="BB91" s="41"/>
      <c r="BC91" s="41" t="str">
        <f t="shared" si="6"/>
        <v/>
      </c>
      <c r="BD91" s="41"/>
      <c r="BX91" s="39" t="str">
        <f t="shared" si="8"/>
        <v/>
      </c>
    </row>
    <row r="92" spans="1:95" ht="15" customHeight="1">
      <c r="A92" s="46"/>
      <c r="B92" s="832" t="str">
        <f>IF(NOT(ISBLANK(D92)),MAX(B$9:B91)+1,"")</f>
        <v/>
      </c>
      <c r="C92" s="833"/>
      <c r="D92" s="63"/>
      <c r="E92" s="57"/>
      <c r="F92" s="57"/>
      <c r="G92" s="57"/>
      <c r="H92" s="57"/>
      <c r="I92" s="57"/>
      <c r="J92" s="57"/>
      <c r="K92" s="64"/>
      <c r="L92" s="65"/>
      <c r="M92" s="57"/>
      <c r="N92" s="57"/>
      <c r="O92" s="57"/>
      <c r="P92" s="57"/>
      <c r="Q92" s="57"/>
      <c r="R92" s="57"/>
      <c r="S92" s="58"/>
      <c r="T92" s="63"/>
      <c r="U92" s="57"/>
      <c r="V92" s="57"/>
      <c r="W92" s="64"/>
      <c r="X92" s="69" t="str">
        <f>IF(AND(NOT(ISBLANK(T92)),NOT(ISERROR(VLOOKUP(T92,'SQL Server フィールド型種類'!$B$2:$E$30,4,FALSE)&lt;&gt;0))),TEXT(VLOOKUP(T92,'SQL Server フィールド型種類'!$B$2:$E$30,4,FALSE),"##0"),"")</f>
        <v/>
      </c>
      <c r="Y92" s="64"/>
      <c r="Z92" s="65"/>
      <c r="AA92" s="58"/>
      <c r="AB92" s="57"/>
      <c r="AC92" s="49"/>
      <c r="AD92" s="49"/>
      <c r="AE92" s="64"/>
      <c r="AF92" s="50"/>
      <c r="AG92" s="50"/>
      <c r="AH92" s="50"/>
      <c r="AI92" s="50"/>
      <c r="AJ92" s="50"/>
      <c r="AK92" s="50"/>
      <c r="AL92" s="51"/>
      <c r="AM92" s="115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8"/>
      <c r="AY92" s="45"/>
      <c r="BB92" s="41"/>
      <c r="BC92" s="41" t="str">
        <f t="shared" si="6"/>
        <v/>
      </c>
      <c r="BD92" s="41"/>
      <c r="BX92" s="39" t="str">
        <f t="shared" si="8"/>
        <v/>
      </c>
    </row>
    <row r="93" spans="1:95" ht="15" customHeight="1">
      <c r="A93" s="46"/>
      <c r="B93" s="832" t="str">
        <f>IF(NOT(ISBLANK(D93)),MAX(B$9:B92)+1,"")</f>
        <v/>
      </c>
      <c r="C93" s="833"/>
      <c r="D93" s="107"/>
      <c r="E93" s="57"/>
      <c r="F93" s="57"/>
      <c r="G93" s="57"/>
      <c r="H93" s="57"/>
      <c r="I93" s="57"/>
      <c r="J93" s="57"/>
      <c r="K93" s="64"/>
      <c r="L93" s="106"/>
      <c r="M93" s="57"/>
      <c r="N93" s="57"/>
      <c r="O93" s="57"/>
      <c r="P93" s="57"/>
      <c r="Q93" s="57"/>
      <c r="R93" s="57"/>
      <c r="S93" s="58"/>
      <c r="T93" s="63"/>
      <c r="U93" s="57"/>
      <c r="V93" s="57"/>
      <c r="W93" s="64"/>
      <c r="X93" s="69" t="str">
        <f>IF(AND(NOT(ISBLANK(T93)),NOT(ISERROR(VLOOKUP(T93,'SQL Server フィールド型種類'!$B$2:$E$30,4,FALSE)&lt;&gt;0))),TEXT(VLOOKUP(T93,'SQL Server フィールド型種類'!$B$2:$E$30,4,FALSE),"##0"),"")</f>
        <v/>
      </c>
      <c r="Y93" s="64"/>
      <c r="Z93" s="65"/>
      <c r="AA93" s="58"/>
      <c r="AB93" s="57"/>
      <c r="AC93" s="49"/>
      <c r="AD93" s="49"/>
      <c r="AE93" s="64"/>
      <c r="AF93" s="50"/>
      <c r="AG93" s="50"/>
      <c r="AH93" s="50"/>
      <c r="AI93" s="50"/>
      <c r="AJ93" s="50"/>
      <c r="AK93" s="50"/>
      <c r="AL93" s="51"/>
      <c r="AM93" s="115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8"/>
      <c r="AY93" s="45"/>
      <c r="BB93" s="41"/>
      <c r="BC93" s="41" t="str">
        <f t="shared" si="6"/>
        <v/>
      </c>
      <c r="BD93" s="41"/>
      <c r="BX93" s="39" t="str">
        <f t="shared" si="8"/>
        <v/>
      </c>
    </row>
    <row r="94" spans="1:95" ht="15" customHeight="1">
      <c r="A94" s="46"/>
      <c r="B94" s="838" t="str">
        <f>IF(NOT(ISBLANK(D94)),MAX(B$9:B93)+1,"")</f>
        <v/>
      </c>
      <c r="C94" s="839"/>
      <c r="D94" s="126"/>
      <c r="E94" s="59"/>
      <c r="F94" s="59"/>
      <c r="G94" s="59"/>
      <c r="H94" s="59"/>
      <c r="I94" s="59"/>
      <c r="J94" s="59"/>
      <c r="K94" s="67"/>
      <c r="L94" s="127"/>
      <c r="M94" s="59"/>
      <c r="N94" s="59"/>
      <c r="O94" s="59"/>
      <c r="P94" s="59"/>
      <c r="Q94" s="59"/>
      <c r="R94" s="59"/>
      <c r="S94" s="60"/>
      <c r="T94" s="66"/>
      <c r="U94" s="59"/>
      <c r="V94" s="59"/>
      <c r="W94" s="67"/>
      <c r="X94" s="128" t="str">
        <f>IF(AND(NOT(ISBLANK(T94)),NOT(ISERROR(VLOOKUP(T94,'SQL Server フィールド型種類'!$B$2:$E$30,4,FALSE)&lt;&gt;0))),TEXT(VLOOKUP(T94,'SQL Server フィールド型種類'!$B$2:$E$30,4,FALSE),"##0"),"")</f>
        <v/>
      </c>
      <c r="Y94" s="67"/>
      <c r="Z94" s="68"/>
      <c r="AA94" s="60"/>
      <c r="AB94" s="59"/>
      <c r="AC94" s="52"/>
      <c r="AD94" s="52"/>
      <c r="AE94" s="67"/>
      <c r="AF94" s="53"/>
      <c r="AG94" s="53"/>
      <c r="AH94" s="53"/>
      <c r="AI94" s="53"/>
      <c r="AJ94" s="53"/>
      <c r="AK94" s="53"/>
      <c r="AL94" s="54"/>
      <c r="AM94" s="261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60"/>
      <c r="AY94" s="45"/>
      <c r="BB94" s="41"/>
      <c r="BC94" s="41" t="str">
        <f t="shared" si="6"/>
        <v/>
      </c>
      <c r="BD94" s="41"/>
      <c r="BX94" s="39" t="str">
        <f t="shared" si="8"/>
        <v/>
      </c>
    </row>
    <row r="95" spans="1:95" ht="15" customHeight="1" thickBot="1">
      <c r="A95" s="94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3"/>
      <c r="BB95" s="41" t="s">
        <v>84</v>
      </c>
      <c r="BC95" s="41"/>
      <c r="BD95" s="41"/>
    </row>
    <row r="96" spans="1:95" ht="15" customHeight="1">
      <c r="A96" s="3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8"/>
      <c r="BB96" s="41"/>
      <c r="BC96" s="41"/>
      <c r="BD96" s="41"/>
    </row>
    <row r="97" spans="1:174" ht="15" customHeight="1">
      <c r="A97" s="40"/>
      <c r="B97" s="886" t="s">
        <v>35</v>
      </c>
      <c r="C97" s="887"/>
      <c r="D97" s="888" t="s">
        <v>36</v>
      </c>
      <c r="E97" s="670"/>
      <c r="F97" s="670"/>
      <c r="G97" s="670"/>
      <c r="H97" s="670"/>
      <c r="I97" s="670"/>
      <c r="J97" s="670"/>
      <c r="K97" s="670"/>
      <c r="L97" s="670"/>
      <c r="M97" s="670"/>
      <c r="N97" s="889"/>
      <c r="O97" s="888" t="s">
        <v>37</v>
      </c>
      <c r="P97" s="670"/>
      <c r="Q97" s="670"/>
      <c r="R97" s="670"/>
      <c r="S97" s="670"/>
      <c r="T97" s="670"/>
      <c r="U97" s="889"/>
      <c r="V97" s="213" t="s">
        <v>38</v>
      </c>
      <c r="W97" s="888" t="s">
        <v>39</v>
      </c>
      <c r="X97" s="670"/>
      <c r="Y97" s="889"/>
      <c r="Z97" s="862" t="s">
        <v>40</v>
      </c>
      <c r="AA97" s="860"/>
      <c r="AB97" s="860"/>
      <c r="AC97" s="860"/>
      <c r="AD97" s="860"/>
      <c r="AE97" s="860"/>
      <c r="AF97" s="860"/>
      <c r="AG97" s="860"/>
      <c r="AH97" s="860"/>
      <c r="AI97" s="860"/>
      <c r="AJ97" s="860"/>
      <c r="AK97" s="860"/>
      <c r="AL97" s="860"/>
      <c r="AM97" s="860"/>
      <c r="AN97" s="860"/>
      <c r="AO97" s="860"/>
      <c r="AP97" s="860"/>
      <c r="AQ97" s="860"/>
      <c r="AR97" s="860"/>
      <c r="AS97" s="860"/>
      <c r="AT97" s="860"/>
      <c r="AU97" s="860"/>
      <c r="AV97" s="860"/>
      <c r="AW97" s="860"/>
      <c r="AX97" s="863"/>
      <c r="AY97" s="42"/>
      <c r="BB97" s="41"/>
      <c r="BC97" s="41"/>
      <c r="BD97" s="41"/>
    </row>
    <row r="98" spans="1:174" ht="15" customHeight="1">
      <c r="A98" s="40"/>
      <c r="B98" s="842">
        <f>IF(NOT(ISBLANK(D98)),1,"")</f>
        <v>1</v>
      </c>
      <c r="C98" s="843"/>
      <c r="D98" s="112" t="e">
        <f>"ui_"&amp;AE$2</f>
        <v>#N/A</v>
      </c>
      <c r="E98" s="55"/>
      <c r="F98" s="55"/>
      <c r="G98" s="55"/>
      <c r="H98" s="55"/>
      <c r="I98" s="55"/>
      <c r="J98" s="55"/>
      <c r="K98" s="55"/>
      <c r="L98" s="55"/>
      <c r="M98" s="55"/>
      <c r="N98" s="61"/>
      <c r="O98" s="209" t="s">
        <v>301</v>
      </c>
      <c r="P98" s="55"/>
      <c r="Q98" s="55"/>
      <c r="R98" s="55"/>
      <c r="S98" s="55"/>
      <c r="T98" s="55"/>
      <c r="U98" s="61"/>
      <c r="V98" s="209" t="s">
        <v>264</v>
      </c>
      <c r="W98" s="112" t="s">
        <v>265</v>
      </c>
      <c r="X98" s="55"/>
      <c r="Y98" s="61"/>
      <c r="Z98" s="140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6"/>
      <c r="AY98" s="42"/>
      <c r="BB98" s="41" t="e">
        <f>IF( $V98="●",
  $BB$4 &amp; $D98 &amp; $BV$4 &amp; $O98 &amp; IF( $V99&lt;&gt;"●",
           $CH$4,
           ","
         ),
  IF( OR(AND($D98&lt;&gt;"", $D99&lt;&gt;""), AND($D98&lt;&gt;"", $D99="", $O99="")),
   $BB$5 &amp; $D98 &amp; $BV$5 &amp; $O98 &amp; $CH$5,
  IF( AND($D98&lt;&gt;"", $D99="", $O99&lt;&gt;""),
   $BB$5 &amp; $D98 &amp; $BV$5 &amp; $O98,
   IF( AND($D98="", $O98&lt;&gt;"", OR(AND($D99="", $O99=""), $D99&lt;&gt;"")),
    $BB97 &amp; ", " &amp; $O98 &amp; $CH$5,
    IF( AND($D98="", $O98&lt;&gt;""),
     $BB97 &amp; ", " &amp; $O98,
     ""
    )
   )
  )
  )
 )</f>
        <v>#N/A</v>
      </c>
      <c r="BC98" s="41"/>
      <c r="BD98" s="41"/>
      <c r="CU98" s="377" t="s">
        <v>9138</v>
      </c>
      <c r="DV98" s="378" t="s">
        <v>9139</v>
      </c>
      <c r="DW98" s="256"/>
      <c r="DX98" s="256"/>
      <c r="DY98" s="256"/>
      <c r="DZ98" s="256"/>
      <c r="EA98" s="256"/>
      <c r="EB98" s="256"/>
      <c r="EC98" s="256"/>
      <c r="ED98" s="256"/>
      <c r="EE98" s="256"/>
      <c r="EF98" s="256"/>
      <c r="EG98" s="256"/>
      <c r="EH98" s="256"/>
      <c r="EI98" s="256"/>
      <c r="EJ98" s="256"/>
      <c r="EK98" s="256"/>
      <c r="EL98" s="256"/>
      <c r="EM98" s="256"/>
      <c r="EN98" s="256"/>
      <c r="EO98" s="256"/>
      <c r="EP98" s="256"/>
      <c r="EQ98" s="256"/>
      <c r="ER98" s="256"/>
      <c r="ES98" s="256"/>
      <c r="ET98" s="256"/>
      <c r="EU98" s="256"/>
      <c r="EV98" s="256"/>
      <c r="EW98" s="256"/>
      <c r="EX98" s="256"/>
      <c r="EY98" s="256"/>
      <c r="EZ98" s="256"/>
      <c r="FA98" s="256"/>
      <c r="FB98" s="256"/>
      <c r="FC98" s="256"/>
      <c r="FD98" s="256"/>
      <c r="FE98" s="256"/>
      <c r="FF98" s="256"/>
      <c r="FG98" s="256"/>
      <c r="FH98" s="256"/>
      <c r="FI98" s="256"/>
      <c r="FJ98" s="256"/>
      <c r="FK98" s="256"/>
      <c r="FL98" s="256"/>
      <c r="FM98" s="256"/>
      <c r="FN98" s="256"/>
      <c r="FO98" s="256"/>
      <c r="FP98" s="256"/>
      <c r="FQ98" s="256"/>
      <c r="FR98" s="256"/>
    </row>
    <row r="99" spans="1:174" ht="15" customHeight="1">
      <c r="A99" s="40"/>
      <c r="B99" s="883">
        <f>IF(NOT(ISBLANK(D99)),MAX(B$98:B98)+1,"")</f>
        <v>2</v>
      </c>
      <c r="C99" s="884"/>
      <c r="D99" s="222" t="s">
        <v>8798</v>
      </c>
      <c r="E99" s="223"/>
      <c r="F99" s="223"/>
      <c r="G99" s="223"/>
      <c r="H99" s="223"/>
      <c r="I99" s="223"/>
      <c r="J99" s="223"/>
      <c r="K99" s="223"/>
      <c r="L99" s="223"/>
      <c r="M99" s="223"/>
      <c r="N99" s="224"/>
      <c r="O99" s="106" t="s">
        <v>8794</v>
      </c>
      <c r="P99" s="57"/>
      <c r="Q99" s="57"/>
      <c r="R99" s="57"/>
      <c r="S99" s="57"/>
      <c r="T99" s="57"/>
      <c r="U99" s="64"/>
      <c r="V99" s="70"/>
      <c r="W99" s="117" t="s">
        <v>265</v>
      </c>
      <c r="X99" s="57"/>
      <c r="Y99" s="64"/>
      <c r="Z99" s="222"/>
      <c r="AA99" s="223"/>
      <c r="AB99" s="223"/>
      <c r="AC99" s="223"/>
      <c r="AD99" s="223"/>
      <c r="AE99" s="223"/>
      <c r="AF99" s="223"/>
      <c r="AG99" s="223"/>
      <c r="AH99" s="223"/>
      <c r="AI99" s="223"/>
      <c r="AJ99" s="223"/>
      <c r="AK99" s="223"/>
      <c r="AL99" s="223"/>
      <c r="AM99" s="223"/>
      <c r="AN99" s="223"/>
      <c r="AO99" s="223"/>
      <c r="AP99" s="223"/>
      <c r="AQ99" s="223"/>
      <c r="AR99" s="223"/>
      <c r="AS99" s="223"/>
      <c r="AT99" s="223"/>
      <c r="AU99" s="223"/>
      <c r="AV99" s="223"/>
      <c r="AW99" s="223"/>
      <c r="AX99" s="225"/>
      <c r="AY99" s="42"/>
      <c r="BB99" s="41" t="e">
        <f>IF( $V99="●",
  $BB$4 &amp; $D99 &amp; $BV$4 &amp; $O99 &amp; IF( $V100&lt;&gt;"●",
           $CH$4,
           ","
         ),
  IF( OR(AND($D99&lt;&gt;"", $D100&lt;&gt;""), AND($D99&lt;&gt;"", $D100="", $O100="")),
   $BB$5 &amp; $D99 &amp; $BV$5 &amp; $O99 &amp; $CH$5,
  IF( AND($D99&lt;&gt;"", $D100="", $O100&lt;&gt;""),
   $BB$5 &amp; $D99 &amp; $BV$5 &amp; $O99,
   IF( AND($D99="", $O99&lt;&gt;"", OR(AND($D100="", $O100=""), $D100&lt;&gt;"")),
    $BB98 &amp; ", " &amp; $O99 &amp; $CH$5,
    IF( AND($D99="", $O99&lt;&gt;""),
     $BB98 &amp; ", " &amp; $O99,
     ""
    )
   )
  )
  )
 )</f>
        <v>#N/A</v>
      </c>
      <c r="BC99" s="41"/>
      <c r="BD99" s="41"/>
      <c r="CU99" s="377" t="s">
        <v>9143</v>
      </c>
      <c r="DV99" s="41"/>
      <c r="DW99" s="202" t="s">
        <v>9140</v>
      </c>
    </row>
    <row r="100" spans="1:174" ht="15" customHeight="1">
      <c r="A100" s="40"/>
      <c r="B100" s="890" t="str">
        <f>IF(NOT(ISBLANK(D100)),MAX(B$98:B99)+1,"")</f>
        <v/>
      </c>
      <c r="C100" s="891"/>
      <c r="D100" s="271"/>
      <c r="E100" s="143"/>
      <c r="F100" s="143"/>
      <c r="G100" s="143"/>
      <c r="H100" s="143"/>
      <c r="I100" s="143"/>
      <c r="J100" s="143"/>
      <c r="K100" s="143"/>
      <c r="L100" s="143"/>
      <c r="M100" s="143"/>
      <c r="N100" s="272"/>
      <c r="O100" s="106" t="s">
        <v>8796</v>
      </c>
      <c r="P100" s="57"/>
      <c r="Q100" s="57"/>
      <c r="R100" s="57"/>
      <c r="S100" s="57"/>
      <c r="T100" s="57"/>
      <c r="U100" s="64"/>
      <c r="V100" s="70"/>
      <c r="W100" s="106" t="s">
        <v>265</v>
      </c>
      <c r="X100" s="57"/>
      <c r="Y100" s="64"/>
      <c r="Z100" s="70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8"/>
      <c r="AY100" s="45"/>
      <c r="BB100" s="41" t="e">
        <f t="shared" ref="BB100:BB105" si="9">IF( $V100="●",
  $BB$4 &amp; $D100 &amp; $BV$4 &amp; $O100 &amp; IF( $V101&lt;&gt;"●",
           $CH$4,
           ","
         ),
  IF( OR(AND($D100&lt;&gt;"", $D101&lt;&gt;""), AND($D100&lt;&gt;"", $D101="", $O101="")),
   $BB$5 &amp; $D100 &amp; $BV$5 &amp; $O100 &amp; $CH$5,
  IF( AND($D100&lt;&gt;"", $D101="", $O101&lt;&gt;""),
   $BB$5 &amp; $D100 &amp; $BV$5 &amp; $O100,
   IF( AND($D100="", $O100&lt;&gt;"", OR(AND($D101="", $O101=""), $D101&lt;&gt;"")),
    $BB99 &amp; ", " &amp; $O100 &amp; $CH$5,
    IF( AND($D100="", $O100&lt;&gt;""),
     $BB99 &amp; ", " &amp; $O100,
     ""
    )
   )
  )
  )
 )</f>
        <v>#N/A</v>
      </c>
      <c r="BC100" s="41"/>
      <c r="BD100" s="41"/>
      <c r="CU100" s="377" t="s">
        <v>9124</v>
      </c>
      <c r="DV100" s="378" t="s">
        <v>9141</v>
      </c>
      <c r="DW100" s="256"/>
      <c r="DX100" s="256"/>
      <c r="DY100" s="256"/>
      <c r="DZ100" s="256"/>
      <c r="EA100" s="256"/>
      <c r="EB100" s="256"/>
      <c r="EC100" s="256"/>
      <c r="ED100" s="256"/>
      <c r="EE100" s="256"/>
      <c r="EF100" s="256"/>
      <c r="EG100" s="256"/>
      <c r="EH100" s="256"/>
      <c r="EI100" s="256"/>
      <c r="EJ100" s="256"/>
      <c r="EK100" s="256"/>
      <c r="EL100" s="256"/>
      <c r="EM100" s="256"/>
      <c r="EN100" s="256"/>
      <c r="EO100" s="256"/>
      <c r="EP100" s="256"/>
      <c r="EQ100" s="256"/>
      <c r="ER100" s="256"/>
      <c r="ES100" s="256"/>
      <c r="ET100" s="256"/>
      <c r="EU100" s="256"/>
      <c r="EV100" s="256"/>
      <c r="EW100" s="256"/>
      <c r="EX100" s="256"/>
      <c r="EY100" s="256"/>
      <c r="EZ100" s="256"/>
      <c r="FA100" s="256"/>
      <c r="FB100" s="256"/>
      <c r="FC100" s="256"/>
      <c r="FD100" s="256"/>
      <c r="FE100" s="256"/>
      <c r="FF100" s="256"/>
      <c r="FG100" s="256"/>
      <c r="FH100" s="256"/>
      <c r="FI100" s="256"/>
      <c r="FJ100" s="256"/>
      <c r="FK100" s="256"/>
      <c r="FL100" s="256"/>
      <c r="FM100" s="256"/>
      <c r="FN100" s="256"/>
      <c r="FO100" s="256"/>
      <c r="FP100" s="256"/>
      <c r="FQ100" s="256"/>
      <c r="FR100" s="256"/>
    </row>
    <row r="101" spans="1:174" ht="15" customHeight="1">
      <c r="A101" s="40"/>
      <c r="B101" s="890" t="str">
        <f>IF(NOT(ISBLANK(D101)),MAX(B$98:B100)+1,"")</f>
        <v/>
      </c>
      <c r="C101" s="891"/>
      <c r="D101" s="271"/>
      <c r="E101" s="143"/>
      <c r="F101" s="143"/>
      <c r="G101" s="143"/>
      <c r="H101" s="143"/>
      <c r="I101" s="143"/>
      <c r="J101" s="143"/>
      <c r="K101" s="143"/>
      <c r="L101" s="143"/>
      <c r="M101" s="143"/>
      <c r="N101" s="272"/>
      <c r="O101" s="106" t="s">
        <v>246</v>
      </c>
      <c r="P101" s="57"/>
      <c r="Q101" s="57"/>
      <c r="R101" s="57"/>
      <c r="S101" s="57"/>
      <c r="T101" s="57"/>
      <c r="U101" s="64"/>
      <c r="V101" s="70"/>
      <c r="W101" s="106" t="s">
        <v>265</v>
      </c>
      <c r="X101" s="57"/>
      <c r="Y101" s="64"/>
      <c r="Z101" s="70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8"/>
      <c r="AY101" s="45"/>
      <c r="BB101" s="41" t="e">
        <f t="shared" si="9"/>
        <v>#N/A</v>
      </c>
      <c r="BC101" s="41"/>
      <c r="BD101" s="41"/>
      <c r="CU101" s="377" t="s">
        <v>9125</v>
      </c>
      <c r="DW101" s="41" t="s">
        <v>9142</v>
      </c>
    </row>
    <row r="102" spans="1:174" ht="15" customHeight="1">
      <c r="A102" s="40"/>
      <c r="B102" s="890" t="str">
        <f>IF(NOT(ISBLANK(D102)),MAX(B$98:B101)+1,"")</f>
        <v/>
      </c>
      <c r="C102" s="891"/>
      <c r="D102" s="271"/>
      <c r="E102" s="143"/>
      <c r="F102" s="143"/>
      <c r="G102" s="143"/>
      <c r="H102" s="143"/>
      <c r="I102" s="143"/>
      <c r="J102" s="143"/>
      <c r="K102" s="143"/>
      <c r="L102" s="143"/>
      <c r="M102" s="143"/>
      <c r="N102" s="272"/>
      <c r="O102" s="106" t="s">
        <v>8752</v>
      </c>
      <c r="P102" s="57"/>
      <c r="Q102" s="57"/>
      <c r="R102" s="57"/>
      <c r="S102" s="57"/>
      <c r="T102" s="57"/>
      <c r="U102" s="64"/>
      <c r="V102" s="70"/>
      <c r="W102" s="106" t="s">
        <v>265</v>
      </c>
      <c r="X102" s="57"/>
      <c r="Y102" s="64"/>
      <c r="Z102" s="70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8"/>
      <c r="AY102" s="45"/>
      <c r="BB102" s="41" t="e">
        <f t="shared" si="9"/>
        <v>#N/A</v>
      </c>
      <c r="BC102" s="41"/>
      <c r="BD102" s="41"/>
      <c r="CU102" s="377" t="s">
        <v>9126</v>
      </c>
      <c r="DV102" s="378" t="s">
        <v>9144</v>
      </c>
      <c r="DW102" s="256"/>
      <c r="DX102" s="256"/>
      <c r="DY102" s="256"/>
      <c r="DZ102" s="256"/>
      <c r="EA102" s="256"/>
      <c r="EB102" s="256"/>
      <c r="EC102" s="256"/>
      <c r="ED102" s="256"/>
      <c r="EE102" s="256"/>
      <c r="EF102" s="256"/>
      <c r="EG102" s="256"/>
      <c r="EH102" s="256"/>
      <c r="EI102" s="256"/>
      <c r="EJ102" s="256"/>
      <c r="EK102" s="256"/>
      <c r="EL102" s="256"/>
      <c r="EM102" s="256"/>
      <c r="EN102" s="256"/>
      <c r="EO102" s="256"/>
      <c r="EP102" s="256"/>
      <c r="EQ102" s="256"/>
      <c r="ER102" s="256"/>
      <c r="ES102" s="256"/>
      <c r="ET102" s="256"/>
      <c r="EU102" s="256"/>
      <c r="EV102" s="256"/>
      <c r="EW102" s="256"/>
      <c r="EX102" s="256"/>
      <c r="EY102" s="256"/>
      <c r="EZ102" s="256"/>
      <c r="FA102" s="256"/>
      <c r="FB102" s="256"/>
      <c r="FC102" s="256"/>
      <c r="FD102" s="256"/>
      <c r="FE102" s="256"/>
      <c r="FF102" s="256"/>
      <c r="FG102" s="256"/>
      <c r="FH102" s="256"/>
      <c r="FI102" s="256"/>
      <c r="FJ102" s="256"/>
      <c r="FK102" s="256"/>
      <c r="FL102" s="256"/>
      <c r="FM102" s="256"/>
      <c r="FN102" s="256"/>
      <c r="FO102" s="256"/>
      <c r="FP102" s="256"/>
      <c r="FQ102" s="256"/>
      <c r="FR102" s="256"/>
    </row>
    <row r="103" spans="1:174" ht="15" customHeight="1">
      <c r="A103" s="40"/>
      <c r="B103" s="890" t="str">
        <f>IF(NOT(ISBLANK(D103)),MAX(B$98:B102)+1,"")</f>
        <v/>
      </c>
      <c r="C103" s="891"/>
      <c r="D103" s="271"/>
      <c r="E103" s="143"/>
      <c r="F103" s="143"/>
      <c r="G103" s="143"/>
      <c r="H103" s="143"/>
      <c r="I103" s="143"/>
      <c r="J103" s="143"/>
      <c r="K103" s="143"/>
      <c r="L103" s="143"/>
      <c r="M103" s="143"/>
      <c r="N103" s="272"/>
      <c r="O103" s="106" t="s">
        <v>8754</v>
      </c>
      <c r="P103" s="57"/>
      <c r="Q103" s="57"/>
      <c r="R103" s="57"/>
      <c r="S103" s="57"/>
      <c r="T103" s="57"/>
      <c r="U103" s="64"/>
      <c r="V103" s="70"/>
      <c r="W103" s="106" t="s">
        <v>265</v>
      </c>
      <c r="X103" s="57"/>
      <c r="Y103" s="64"/>
      <c r="Z103" s="70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8"/>
      <c r="AY103" s="45"/>
      <c r="BB103" s="41" t="e">
        <f t="shared" si="9"/>
        <v>#N/A</v>
      </c>
      <c r="BC103" s="41"/>
      <c r="BD103" s="41"/>
      <c r="CU103" s="377" t="s">
        <v>9127</v>
      </c>
      <c r="DV103" s="41"/>
      <c r="DW103" s="41" t="s">
        <v>9145</v>
      </c>
    </row>
    <row r="104" spans="1:174" ht="15" customHeight="1">
      <c r="A104" s="40"/>
      <c r="B104" s="890">
        <f>IF(NOT(ISBLANK(D104)),MAX(B$98:B103)+1,"")</f>
        <v>3</v>
      </c>
      <c r="C104" s="891"/>
      <c r="D104" s="117" t="s">
        <v>8799</v>
      </c>
      <c r="E104" s="57"/>
      <c r="F104" s="57"/>
      <c r="G104" s="57"/>
      <c r="H104" s="57"/>
      <c r="I104" s="57"/>
      <c r="J104" s="57"/>
      <c r="K104" s="57"/>
      <c r="L104" s="57"/>
      <c r="M104" s="57"/>
      <c r="N104" s="64"/>
      <c r="O104" s="106" t="s">
        <v>8794</v>
      </c>
      <c r="P104" s="57"/>
      <c r="Q104" s="57"/>
      <c r="R104" s="57"/>
      <c r="S104" s="57"/>
      <c r="T104" s="57"/>
      <c r="U104" s="64"/>
      <c r="V104" s="70"/>
      <c r="W104" s="117" t="s">
        <v>265</v>
      </c>
      <c r="X104" s="57"/>
      <c r="Y104" s="64"/>
      <c r="Z104" s="70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8"/>
      <c r="AY104" s="45"/>
      <c r="BB104" s="41" t="e">
        <f t="shared" si="9"/>
        <v>#N/A</v>
      </c>
      <c r="BC104" s="41"/>
      <c r="BD104" s="41"/>
      <c r="CU104" s="377" t="s">
        <v>9128</v>
      </c>
      <c r="DV104" s="378" t="s">
        <v>9146</v>
      </c>
      <c r="DW104" s="256"/>
      <c r="DX104" s="256"/>
      <c r="DY104" s="256"/>
      <c r="DZ104" s="256"/>
      <c r="EA104" s="256"/>
      <c r="EB104" s="256"/>
      <c r="EC104" s="256"/>
      <c r="ED104" s="256"/>
      <c r="EE104" s="256"/>
      <c r="EF104" s="256"/>
      <c r="EG104" s="256"/>
      <c r="EH104" s="256"/>
      <c r="EI104" s="256"/>
      <c r="EJ104" s="256"/>
      <c r="EK104" s="256"/>
      <c r="EL104" s="256"/>
      <c r="EM104" s="256"/>
      <c r="EN104" s="256"/>
      <c r="EO104" s="256"/>
      <c r="EP104" s="256"/>
      <c r="EQ104" s="256"/>
      <c r="ER104" s="256"/>
      <c r="ES104" s="256"/>
      <c r="ET104" s="256"/>
      <c r="EU104" s="256"/>
      <c r="EV104" s="256"/>
      <c r="EW104" s="256"/>
      <c r="EX104" s="256"/>
      <c r="EY104" s="256"/>
      <c r="EZ104" s="256"/>
      <c r="FA104" s="256"/>
      <c r="FB104" s="256"/>
      <c r="FC104" s="256"/>
      <c r="FD104" s="256"/>
      <c r="FE104" s="256"/>
      <c r="FF104" s="256"/>
      <c r="FG104" s="256"/>
      <c r="FH104" s="256"/>
      <c r="FI104" s="256"/>
      <c r="FJ104" s="256"/>
      <c r="FK104" s="256"/>
      <c r="FL104" s="256"/>
      <c r="FM104" s="256"/>
      <c r="FN104" s="256"/>
      <c r="FO104" s="256"/>
      <c r="FP104" s="256"/>
      <c r="FQ104" s="256"/>
      <c r="FR104" s="256"/>
    </row>
    <row r="105" spans="1:174" ht="15" customHeight="1">
      <c r="A105" s="40"/>
      <c r="B105" s="890">
        <f>IF(NOT(ISBLANK(D105)),MAX(B$98:B104)+1,"")</f>
        <v>4</v>
      </c>
      <c r="C105" s="891"/>
      <c r="D105" s="117" t="s">
        <v>8800</v>
      </c>
      <c r="E105" s="57"/>
      <c r="F105" s="57"/>
      <c r="G105" s="57"/>
      <c r="H105" s="57"/>
      <c r="I105" s="57"/>
      <c r="J105" s="57"/>
      <c r="K105" s="57"/>
      <c r="L105" s="57"/>
      <c r="M105" s="57"/>
      <c r="N105" s="64"/>
      <c r="O105" s="106" t="s">
        <v>8796</v>
      </c>
      <c r="P105" s="57"/>
      <c r="Q105" s="57"/>
      <c r="R105" s="57"/>
      <c r="S105" s="57"/>
      <c r="T105" s="57"/>
      <c r="U105" s="64"/>
      <c r="V105" s="70"/>
      <c r="W105" s="106" t="s">
        <v>265</v>
      </c>
      <c r="X105" s="57"/>
      <c r="Y105" s="64"/>
      <c r="Z105" s="70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8"/>
      <c r="AY105" s="45"/>
      <c r="BB105" s="41" t="e">
        <f t="shared" si="9"/>
        <v>#N/A</v>
      </c>
      <c r="BC105" s="41"/>
      <c r="BD105" s="41"/>
      <c r="CU105" s="377" t="s">
        <v>9129</v>
      </c>
      <c r="DV105" s="41"/>
      <c r="DW105" s="41" t="s">
        <v>9147</v>
      </c>
    </row>
    <row r="106" spans="1:174" ht="15" customHeight="1">
      <c r="A106" s="40"/>
      <c r="B106" s="890" t="str">
        <f>IF(NOT(ISBLANK(D106)),MAX(B$98:B105)+1,"")</f>
        <v/>
      </c>
      <c r="C106" s="891"/>
      <c r="D106" s="70"/>
      <c r="E106" s="57"/>
      <c r="F106" s="57"/>
      <c r="G106" s="57"/>
      <c r="H106" s="57"/>
      <c r="I106" s="57"/>
      <c r="J106" s="57"/>
      <c r="K106" s="57"/>
      <c r="L106" s="57"/>
      <c r="M106" s="57"/>
      <c r="N106" s="64"/>
      <c r="O106" s="106"/>
      <c r="P106" s="57"/>
      <c r="Q106" s="57"/>
      <c r="R106" s="57"/>
      <c r="S106" s="57"/>
      <c r="T106" s="57"/>
      <c r="U106" s="64"/>
      <c r="V106" s="70"/>
      <c r="W106" s="65"/>
      <c r="X106" s="57"/>
      <c r="Y106" s="64"/>
      <c r="Z106" s="70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8"/>
      <c r="AY106" s="45"/>
      <c r="BB106" s="41" t="str">
        <f t="shared" ref="BB106:BB112" si="10">IF( $V106="●",
  $BB$4 &amp; $D106 &amp; $BV$4 &amp; $O106 &amp; IF( $V107&lt;&gt;"●",
           $CH$4,
           ","
         ),
  IF( OR(AND($D106&lt;&gt;"", $D107&lt;&gt;""), AND($D106&lt;&gt;"", $D107="", $O107="")),
   $BB$5 &amp; $D106 &amp; $BV$5 &amp; $O106 &amp; $CH$5,
  IF( AND($D106&lt;&gt;"", $D107="", $O107&lt;&gt;""),
   $BB$5 &amp; $D106 &amp; $BV$5 &amp; $O106,
   IF( AND($D106="", $O106&lt;&gt;"", OR(AND($D107="", $O107=""), $D107&lt;&gt;"")),
    $BB105 &amp; ", " &amp; $O106 &amp; $CH$5,
    IF( AND($D106="", $O106&lt;&gt;""),
     $BB105 &amp; ", " &amp; $O106,
     ""
    )
   )
  )
  )
 )</f>
        <v/>
      </c>
      <c r="BC106" s="41"/>
      <c r="BD106" s="41"/>
      <c r="CU106" s="377" t="s">
        <v>9130</v>
      </c>
      <c r="DV106" s="378" t="s">
        <v>9148</v>
      </c>
      <c r="DW106" s="256"/>
      <c r="DX106" s="256"/>
      <c r="DY106" s="256"/>
      <c r="DZ106" s="256"/>
      <c r="EA106" s="256"/>
      <c r="EB106" s="256"/>
      <c r="EC106" s="256"/>
      <c r="ED106" s="256"/>
      <c r="EE106" s="256"/>
      <c r="EF106" s="256"/>
      <c r="EG106" s="256"/>
      <c r="EH106" s="256"/>
      <c r="EI106" s="256"/>
      <c r="EJ106" s="256"/>
      <c r="EK106" s="256"/>
      <c r="EL106" s="256"/>
      <c r="EM106" s="256"/>
      <c r="EN106" s="256"/>
      <c r="EO106" s="256"/>
      <c r="EP106" s="256"/>
      <c r="EQ106" s="256"/>
      <c r="ER106" s="256"/>
      <c r="ES106" s="256"/>
      <c r="ET106" s="256"/>
      <c r="EU106" s="256"/>
      <c r="EV106" s="256"/>
      <c r="EW106" s="256"/>
      <c r="EX106" s="256"/>
      <c r="EY106" s="256"/>
      <c r="EZ106" s="256"/>
      <c r="FA106" s="256"/>
      <c r="FB106" s="256"/>
      <c r="FC106" s="256"/>
      <c r="FD106" s="256"/>
      <c r="FE106" s="256"/>
      <c r="FF106" s="256"/>
      <c r="FG106" s="256"/>
      <c r="FH106" s="256"/>
      <c r="FI106" s="256"/>
      <c r="FJ106" s="256"/>
      <c r="FK106" s="256"/>
      <c r="FL106" s="256"/>
      <c r="FM106" s="256"/>
      <c r="FN106" s="256"/>
      <c r="FO106" s="256"/>
      <c r="FP106" s="256"/>
      <c r="FQ106" s="256"/>
      <c r="FR106" s="256"/>
    </row>
    <row r="107" spans="1:174" ht="15" customHeight="1">
      <c r="A107" s="40"/>
      <c r="B107" s="890" t="str">
        <f>IF(NOT(ISBLANK(D107)),MAX(B$98:B106)+1,"")</f>
        <v/>
      </c>
      <c r="C107" s="891"/>
      <c r="D107" s="70"/>
      <c r="E107" s="57"/>
      <c r="F107" s="57"/>
      <c r="G107" s="57"/>
      <c r="H107" s="57"/>
      <c r="I107" s="57"/>
      <c r="J107" s="57"/>
      <c r="K107" s="57"/>
      <c r="L107" s="57"/>
      <c r="M107" s="57"/>
      <c r="N107" s="64"/>
      <c r="O107" s="106"/>
      <c r="P107" s="57"/>
      <c r="Q107" s="57"/>
      <c r="R107" s="57"/>
      <c r="S107" s="57"/>
      <c r="T107" s="57"/>
      <c r="U107" s="64"/>
      <c r="V107" s="70"/>
      <c r="W107" s="65"/>
      <c r="X107" s="57"/>
      <c r="Y107" s="64"/>
      <c r="Z107" s="70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8"/>
      <c r="AY107" s="45"/>
      <c r="BB107" s="41" t="str">
        <f t="shared" si="10"/>
        <v/>
      </c>
      <c r="BC107" s="41"/>
      <c r="BD107" s="41"/>
      <c r="CU107" s="377" t="s">
        <v>9131</v>
      </c>
      <c r="DV107" s="41"/>
      <c r="DW107" s="202" t="s">
        <v>9149</v>
      </c>
    </row>
    <row r="108" spans="1:174" ht="15" customHeight="1">
      <c r="A108" s="40"/>
      <c r="B108" s="890" t="str">
        <f>IF(NOT(ISBLANK(D108)),MAX(B$98:B107)+1,"")</f>
        <v/>
      </c>
      <c r="C108" s="891"/>
      <c r="D108" s="70"/>
      <c r="E108" s="57"/>
      <c r="F108" s="57"/>
      <c r="G108" s="57"/>
      <c r="H108" s="57"/>
      <c r="I108" s="57"/>
      <c r="J108" s="57"/>
      <c r="K108" s="57"/>
      <c r="L108" s="57"/>
      <c r="M108" s="57"/>
      <c r="N108" s="64"/>
      <c r="O108" s="106"/>
      <c r="P108" s="57"/>
      <c r="Q108" s="57"/>
      <c r="R108" s="57"/>
      <c r="S108" s="57"/>
      <c r="T108" s="57"/>
      <c r="U108" s="64"/>
      <c r="V108" s="70"/>
      <c r="W108" s="65"/>
      <c r="X108" s="57"/>
      <c r="Y108" s="64"/>
      <c r="Z108" s="70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8"/>
      <c r="AY108" s="45"/>
      <c r="BB108" s="41" t="str">
        <f t="shared" si="10"/>
        <v/>
      </c>
      <c r="BC108" s="41"/>
      <c r="BD108" s="41"/>
      <c r="CU108" s="377" t="s">
        <v>9132</v>
      </c>
      <c r="DV108" s="378" t="s">
        <v>9150</v>
      </c>
      <c r="DW108" s="256"/>
      <c r="DX108" s="256"/>
      <c r="DY108" s="256"/>
      <c r="DZ108" s="256"/>
      <c r="EA108" s="256"/>
      <c r="EB108" s="256"/>
      <c r="EC108" s="256"/>
      <c r="ED108" s="256"/>
      <c r="EE108" s="256"/>
      <c r="EF108" s="256"/>
      <c r="EG108" s="256"/>
      <c r="EH108" s="256"/>
      <c r="EI108" s="256"/>
      <c r="EJ108" s="256"/>
      <c r="EK108" s="256"/>
      <c r="EL108" s="256"/>
      <c r="EM108" s="256"/>
      <c r="EN108" s="256"/>
      <c r="EO108" s="256"/>
      <c r="EP108" s="256"/>
      <c r="EQ108" s="256"/>
      <c r="ER108" s="256"/>
      <c r="ES108" s="256"/>
      <c r="ET108" s="256"/>
      <c r="EU108" s="256"/>
      <c r="EV108" s="256"/>
      <c r="EW108" s="256"/>
      <c r="EX108" s="256"/>
      <c r="EY108" s="256"/>
      <c r="EZ108" s="256"/>
      <c r="FA108" s="256"/>
      <c r="FB108" s="256"/>
      <c r="FC108" s="256"/>
      <c r="FD108" s="256"/>
      <c r="FE108" s="256"/>
      <c r="FF108" s="256"/>
      <c r="FG108" s="256"/>
      <c r="FH108" s="256"/>
      <c r="FI108" s="256"/>
      <c r="FJ108" s="256"/>
      <c r="FK108" s="256"/>
      <c r="FL108" s="256"/>
      <c r="FM108" s="256"/>
      <c r="FN108" s="256"/>
      <c r="FO108" s="256"/>
      <c r="FP108" s="256"/>
      <c r="FQ108" s="256"/>
      <c r="FR108" s="256"/>
    </row>
    <row r="109" spans="1:174" ht="15" customHeight="1">
      <c r="A109" s="40"/>
      <c r="B109" s="828" t="str">
        <f>IF(NOT(ISBLANK(D109)),MAX(B$98:B108)+1,"")</f>
        <v/>
      </c>
      <c r="C109" s="829"/>
      <c r="D109" s="70"/>
      <c r="E109" s="57"/>
      <c r="F109" s="57"/>
      <c r="G109" s="57"/>
      <c r="H109" s="57"/>
      <c r="I109" s="57"/>
      <c r="J109" s="57"/>
      <c r="K109" s="57"/>
      <c r="L109" s="57"/>
      <c r="M109" s="57"/>
      <c r="N109" s="64"/>
      <c r="O109" s="106"/>
      <c r="P109" s="57"/>
      <c r="Q109" s="57"/>
      <c r="R109" s="57"/>
      <c r="S109" s="57"/>
      <c r="T109" s="57"/>
      <c r="U109" s="64"/>
      <c r="V109" s="70"/>
      <c r="W109" s="65"/>
      <c r="X109" s="57"/>
      <c r="Y109" s="64"/>
      <c r="Z109" s="70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8"/>
      <c r="AY109" s="45"/>
      <c r="BB109" s="41" t="str">
        <f t="shared" si="10"/>
        <v/>
      </c>
      <c r="BC109" s="41"/>
      <c r="BD109" s="41"/>
      <c r="CU109" s="377" t="s">
        <v>9133</v>
      </c>
      <c r="DV109" s="41"/>
      <c r="DW109" s="202" t="s">
        <v>9151</v>
      </c>
    </row>
    <row r="110" spans="1:174" ht="15" customHeight="1">
      <c r="A110" s="40"/>
      <c r="B110" s="828" t="str">
        <f>IF(NOT(ISBLANK(D110)),MAX(B$98:B109)+1,"")</f>
        <v/>
      </c>
      <c r="C110" s="829"/>
      <c r="D110" s="70"/>
      <c r="E110" s="57"/>
      <c r="F110" s="57"/>
      <c r="G110" s="57"/>
      <c r="H110" s="57"/>
      <c r="I110" s="57"/>
      <c r="J110" s="57"/>
      <c r="K110" s="57"/>
      <c r="L110" s="57"/>
      <c r="M110" s="57"/>
      <c r="N110" s="64"/>
      <c r="O110" s="106"/>
      <c r="P110" s="57"/>
      <c r="Q110" s="57"/>
      <c r="R110" s="57"/>
      <c r="S110" s="57"/>
      <c r="T110" s="57"/>
      <c r="U110" s="64"/>
      <c r="V110" s="70"/>
      <c r="W110" s="65"/>
      <c r="X110" s="57"/>
      <c r="Y110" s="64"/>
      <c r="Z110" s="70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8"/>
      <c r="AY110" s="45"/>
      <c r="BB110" s="41" t="str">
        <f t="shared" si="10"/>
        <v/>
      </c>
      <c r="BC110" s="41"/>
      <c r="BD110" s="41"/>
      <c r="CU110" s="377" t="s">
        <v>9134</v>
      </c>
      <c r="DV110" s="41"/>
    </row>
    <row r="111" spans="1:174" ht="15" customHeight="1">
      <c r="A111" s="40"/>
      <c r="B111" s="828" t="str">
        <f>IF(NOT(ISBLANK(D111)),MAX(B$98:B110)+1,"")</f>
        <v/>
      </c>
      <c r="C111" s="829"/>
      <c r="D111" s="70"/>
      <c r="E111" s="57"/>
      <c r="F111" s="57"/>
      <c r="G111" s="57"/>
      <c r="H111" s="57"/>
      <c r="I111" s="57"/>
      <c r="J111" s="57"/>
      <c r="K111" s="57"/>
      <c r="L111" s="57"/>
      <c r="M111" s="57"/>
      <c r="N111" s="64"/>
      <c r="O111" s="106"/>
      <c r="P111" s="57"/>
      <c r="Q111" s="57"/>
      <c r="R111" s="57"/>
      <c r="S111" s="57"/>
      <c r="T111" s="57"/>
      <c r="U111" s="64"/>
      <c r="V111" s="70"/>
      <c r="W111" s="65"/>
      <c r="X111" s="57"/>
      <c r="Y111" s="64"/>
      <c r="Z111" s="70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8"/>
      <c r="AY111" s="45"/>
      <c r="BB111" s="41" t="str">
        <f t="shared" si="10"/>
        <v/>
      </c>
      <c r="BC111" s="41"/>
      <c r="BD111" s="41"/>
      <c r="CU111" s="377" t="s">
        <v>9135</v>
      </c>
      <c r="DV111" s="41"/>
    </row>
    <row r="112" spans="1:174" ht="15" customHeight="1">
      <c r="A112" s="40"/>
      <c r="B112" s="830" t="str">
        <f>IF(NOT(ISBLANK(D112)),MAX(B$98:B111)+1,"")</f>
        <v/>
      </c>
      <c r="C112" s="831"/>
      <c r="D112" s="71"/>
      <c r="E112" s="59"/>
      <c r="F112" s="59"/>
      <c r="G112" s="59"/>
      <c r="H112" s="59"/>
      <c r="I112" s="59"/>
      <c r="J112" s="59"/>
      <c r="K112" s="59"/>
      <c r="L112" s="59"/>
      <c r="M112" s="59"/>
      <c r="N112" s="67"/>
      <c r="O112" s="127"/>
      <c r="P112" s="59"/>
      <c r="Q112" s="59"/>
      <c r="R112" s="59"/>
      <c r="S112" s="59"/>
      <c r="T112" s="59"/>
      <c r="U112" s="67"/>
      <c r="V112" s="71"/>
      <c r="W112" s="68"/>
      <c r="X112" s="59"/>
      <c r="Y112" s="67"/>
      <c r="Z112" s="71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60"/>
      <c r="AY112" s="45"/>
      <c r="BB112" s="41" t="str">
        <f t="shared" si="10"/>
        <v/>
      </c>
      <c r="BC112" s="41"/>
      <c r="BD112" s="41"/>
      <c r="CU112" s="377" t="s">
        <v>9136</v>
      </c>
      <c r="DV112" s="41"/>
    </row>
    <row r="113" spans="1:126" ht="15" customHeight="1">
      <c r="A113" s="40"/>
      <c r="AY113" s="45"/>
      <c r="BB113" s="41"/>
      <c r="BC113" s="41"/>
      <c r="BD113" s="41"/>
      <c r="CU113" s="377" t="s">
        <v>9136</v>
      </c>
      <c r="DV113" s="41"/>
    </row>
    <row r="114" spans="1:126" ht="15" customHeight="1">
      <c r="A114" s="40"/>
      <c r="B114" s="836" t="s">
        <v>35</v>
      </c>
      <c r="C114" s="837"/>
      <c r="D114" s="859" t="s">
        <v>298</v>
      </c>
      <c r="E114" s="860"/>
      <c r="F114" s="860"/>
      <c r="G114" s="860"/>
      <c r="H114" s="860"/>
      <c r="I114" s="860"/>
      <c r="J114" s="860"/>
      <c r="K114" s="860"/>
      <c r="L114" s="860"/>
      <c r="M114" s="860"/>
      <c r="N114" s="861"/>
      <c r="O114" s="859" t="s">
        <v>299</v>
      </c>
      <c r="P114" s="860"/>
      <c r="Q114" s="860"/>
      <c r="R114" s="860"/>
      <c r="S114" s="860"/>
      <c r="T114" s="860"/>
      <c r="U114" s="861"/>
      <c r="V114" s="862" t="s">
        <v>40</v>
      </c>
      <c r="W114" s="860"/>
      <c r="X114" s="860"/>
      <c r="Y114" s="860"/>
      <c r="Z114" s="860"/>
      <c r="AA114" s="860"/>
      <c r="AB114" s="860"/>
      <c r="AC114" s="860"/>
      <c r="AD114" s="860"/>
      <c r="AE114" s="860"/>
      <c r="AF114" s="860"/>
      <c r="AG114" s="860"/>
      <c r="AH114" s="860"/>
      <c r="AI114" s="860"/>
      <c r="AJ114" s="860"/>
      <c r="AK114" s="860"/>
      <c r="AL114" s="860"/>
      <c r="AM114" s="860"/>
      <c r="AN114" s="860"/>
      <c r="AO114" s="860"/>
      <c r="AP114" s="860"/>
      <c r="AQ114" s="860"/>
      <c r="AR114" s="860"/>
      <c r="AS114" s="860"/>
      <c r="AT114" s="860"/>
      <c r="AU114" s="860"/>
      <c r="AV114" s="860"/>
      <c r="AW114" s="860"/>
      <c r="AX114" s="863"/>
      <c r="AY114" s="42"/>
      <c r="CU114" s="377" t="s">
        <v>9137</v>
      </c>
      <c r="DV114" s="41"/>
    </row>
    <row r="115" spans="1:126" ht="15" customHeight="1">
      <c r="A115" s="46"/>
      <c r="B115" s="834">
        <f>IF(NOT(ISBLANK(D115)),1,"")</f>
        <v>1</v>
      </c>
      <c r="C115" s="835"/>
      <c r="D115" s="221" t="s">
        <v>50</v>
      </c>
      <c r="E115" s="119"/>
      <c r="F115" s="119"/>
      <c r="G115" s="119"/>
      <c r="H115" s="119"/>
      <c r="I115" s="119"/>
      <c r="J115" s="119"/>
      <c r="K115" s="119"/>
      <c r="L115" s="119"/>
      <c r="M115" s="119"/>
      <c r="N115" s="120"/>
      <c r="O115" s="118" t="s">
        <v>300</v>
      </c>
      <c r="P115" s="119"/>
      <c r="Q115" s="119"/>
      <c r="R115" s="119"/>
      <c r="S115" s="119"/>
      <c r="T115" s="119"/>
      <c r="U115" s="120"/>
      <c r="V115" s="140"/>
      <c r="W115" s="72"/>
      <c r="X115" s="72"/>
      <c r="Y115" s="72"/>
      <c r="Z115" s="72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6"/>
      <c r="AY115" s="45"/>
    </row>
    <row r="116" spans="1:126" ht="15" customHeight="1">
      <c r="A116" s="46"/>
      <c r="B116" s="828" t="str">
        <f>IF(NOT(ISBLANK(D116)),MAX(B$115:B115)+1,"")</f>
        <v/>
      </c>
      <c r="C116" s="829"/>
      <c r="D116" s="70"/>
      <c r="E116" s="57"/>
      <c r="F116" s="57"/>
      <c r="G116" s="57"/>
      <c r="H116" s="57"/>
      <c r="I116" s="57"/>
      <c r="J116" s="57"/>
      <c r="K116" s="57"/>
      <c r="L116" s="57"/>
      <c r="M116" s="57"/>
      <c r="N116" s="64"/>
      <c r="O116" s="70"/>
      <c r="P116" s="57"/>
      <c r="Q116" s="57"/>
      <c r="R116" s="57"/>
      <c r="S116" s="57"/>
      <c r="T116" s="57"/>
      <c r="U116" s="64"/>
      <c r="V116" s="70"/>
      <c r="W116" s="73"/>
      <c r="X116" s="73"/>
      <c r="Y116" s="73"/>
      <c r="Z116" s="73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8"/>
      <c r="AY116" s="45"/>
    </row>
    <row r="117" spans="1:126" ht="15" customHeight="1">
      <c r="A117" s="46"/>
      <c r="B117" s="828" t="str">
        <f>IF(NOT(ISBLANK(D117)),MAX(B$115:B116)+1,"")</f>
        <v/>
      </c>
      <c r="C117" s="829"/>
      <c r="D117" s="70"/>
      <c r="E117" s="57"/>
      <c r="F117" s="57"/>
      <c r="G117" s="57"/>
      <c r="H117" s="57"/>
      <c r="I117" s="57"/>
      <c r="J117" s="57"/>
      <c r="K117" s="57"/>
      <c r="L117" s="57"/>
      <c r="M117" s="57"/>
      <c r="N117" s="64"/>
      <c r="O117" s="70"/>
      <c r="P117" s="57"/>
      <c r="Q117" s="57"/>
      <c r="R117" s="57"/>
      <c r="S117" s="57"/>
      <c r="T117" s="57"/>
      <c r="U117" s="64"/>
      <c r="V117" s="70"/>
      <c r="W117" s="57"/>
      <c r="X117" s="57"/>
      <c r="Y117" s="57"/>
      <c r="Z117" s="73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8"/>
      <c r="AY117" s="45"/>
    </row>
    <row r="118" spans="1:126" ht="15" customHeight="1">
      <c r="A118" s="46"/>
      <c r="B118" s="828" t="str">
        <f>IF(NOT(ISBLANK(D118)),MAX(B$115:B117)+1,"")</f>
        <v/>
      </c>
      <c r="C118" s="829"/>
      <c r="D118" s="70"/>
      <c r="E118" s="57"/>
      <c r="F118" s="57"/>
      <c r="G118" s="57"/>
      <c r="H118" s="57"/>
      <c r="I118" s="57"/>
      <c r="J118" s="57"/>
      <c r="K118" s="57"/>
      <c r="L118" s="57"/>
      <c r="M118" s="57"/>
      <c r="N118" s="64"/>
      <c r="O118" s="70"/>
      <c r="P118" s="57"/>
      <c r="Q118" s="57"/>
      <c r="R118" s="57"/>
      <c r="S118" s="57"/>
      <c r="T118" s="57"/>
      <c r="U118" s="64"/>
      <c r="V118" s="70"/>
      <c r="W118" s="57"/>
      <c r="X118" s="57"/>
      <c r="Y118" s="57"/>
      <c r="Z118" s="73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8"/>
      <c r="AY118" s="45"/>
    </row>
    <row r="119" spans="1:126" ht="15" customHeight="1">
      <c r="A119" s="46"/>
      <c r="B119" s="828" t="str">
        <f>IF(NOT(ISBLANK(D119)),MAX(B$115:B118)+1,"")</f>
        <v/>
      </c>
      <c r="C119" s="829"/>
      <c r="D119" s="70"/>
      <c r="E119" s="57"/>
      <c r="F119" s="57"/>
      <c r="G119" s="57"/>
      <c r="H119" s="57"/>
      <c r="I119" s="57"/>
      <c r="J119" s="57"/>
      <c r="K119" s="57"/>
      <c r="L119" s="57"/>
      <c r="M119" s="57"/>
      <c r="N119" s="64"/>
      <c r="O119" s="70"/>
      <c r="P119" s="57"/>
      <c r="Q119" s="57"/>
      <c r="R119" s="57"/>
      <c r="S119" s="57"/>
      <c r="T119" s="57"/>
      <c r="U119" s="64"/>
      <c r="V119" s="70"/>
      <c r="W119" s="57"/>
      <c r="X119" s="57"/>
      <c r="Y119" s="57"/>
      <c r="Z119" s="73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8"/>
      <c r="AY119" s="45"/>
    </row>
    <row r="120" spans="1:126" ht="15" customHeight="1">
      <c r="A120" s="46"/>
      <c r="B120" s="828" t="str">
        <f>IF(NOT(ISBLANK(D120)),MAX(B$115:B119)+1,"")</f>
        <v/>
      </c>
      <c r="C120" s="829"/>
      <c r="D120" s="70"/>
      <c r="E120" s="57"/>
      <c r="F120" s="57"/>
      <c r="G120" s="57"/>
      <c r="H120" s="57"/>
      <c r="I120" s="57"/>
      <c r="J120" s="57"/>
      <c r="K120" s="57"/>
      <c r="L120" s="57"/>
      <c r="M120" s="57"/>
      <c r="N120" s="64"/>
      <c r="O120" s="70"/>
      <c r="P120" s="57"/>
      <c r="Q120" s="57"/>
      <c r="R120" s="57"/>
      <c r="S120" s="57"/>
      <c r="T120" s="57"/>
      <c r="U120" s="64"/>
      <c r="V120" s="70"/>
      <c r="W120" s="57"/>
      <c r="X120" s="57"/>
      <c r="Y120" s="57"/>
      <c r="Z120" s="73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8"/>
      <c r="AY120" s="45"/>
    </row>
    <row r="121" spans="1:126" ht="15" customHeight="1">
      <c r="A121" s="46"/>
      <c r="B121" s="828" t="str">
        <f>IF(NOT(ISBLANK(D121)),MAX(B$115:B120)+1,"")</f>
        <v/>
      </c>
      <c r="C121" s="829"/>
      <c r="D121" s="70"/>
      <c r="E121" s="57"/>
      <c r="F121" s="57"/>
      <c r="G121" s="57"/>
      <c r="H121" s="57"/>
      <c r="I121" s="57"/>
      <c r="J121" s="57"/>
      <c r="K121" s="57"/>
      <c r="L121" s="57"/>
      <c r="M121" s="57"/>
      <c r="N121" s="64"/>
      <c r="O121" s="70"/>
      <c r="P121" s="57"/>
      <c r="Q121" s="57"/>
      <c r="R121" s="57"/>
      <c r="S121" s="57"/>
      <c r="T121" s="57"/>
      <c r="U121" s="64"/>
      <c r="V121" s="70"/>
      <c r="W121" s="57"/>
      <c r="X121" s="57"/>
      <c r="Y121" s="57"/>
      <c r="Z121" s="73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8"/>
      <c r="AY121" s="45"/>
    </row>
    <row r="122" spans="1:126" ht="15" customHeight="1">
      <c r="A122" s="46"/>
      <c r="B122" s="828" t="str">
        <f>IF(NOT(ISBLANK(D122)),MAX(B$115:B121)+1,"")</f>
        <v/>
      </c>
      <c r="C122" s="829"/>
      <c r="D122" s="70"/>
      <c r="E122" s="57"/>
      <c r="F122" s="57"/>
      <c r="G122" s="57"/>
      <c r="H122" s="57"/>
      <c r="I122" s="57"/>
      <c r="J122" s="57"/>
      <c r="K122" s="57"/>
      <c r="L122" s="57"/>
      <c r="M122" s="57"/>
      <c r="N122" s="64"/>
      <c r="O122" s="70"/>
      <c r="P122" s="57"/>
      <c r="Q122" s="57"/>
      <c r="R122" s="57"/>
      <c r="S122" s="57"/>
      <c r="T122" s="57"/>
      <c r="U122" s="64"/>
      <c r="V122" s="70"/>
      <c r="W122" s="57"/>
      <c r="X122" s="57"/>
      <c r="Y122" s="57"/>
      <c r="Z122" s="73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8"/>
      <c r="AY122" s="45"/>
    </row>
    <row r="123" spans="1:126" ht="15" customHeight="1">
      <c r="A123" s="46"/>
      <c r="B123" s="828" t="str">
        <f>IF(NOT(ISBLANK(D123)),MAX(B$115:B122)+1,"")</f>
        <v/>
      </c>
      <c r="C123" s="829"/>
      <c r="D123" s="70"/>
      <c r="E123" s="57"/>
      <c r="F123" s="57"/>
      <c r="G123" s="57"/>
      <c r="H123" s="57"/>
      <c r="I123" s="57"/>
      <c r="J123" s="57"/>
      <c r="K123" s="57"/>
      <c r="L123" s="57"/>
      <c r="M123" s="57"/>
      <c r="N123" s="64"/>
      <c r="O123" s="70"/>
      <c r="P123" s="57"/>
      <c r="Q123" s="57"/>
      <c r="R123" s="57"/>
      <c r="S123" s="57"/>
      <c r="T123" s="57"/>
      <c r="U123" s="64"/>
      <c r="V123" s="70"/>
      <c r="W123" s="57"/>
      <c r="X123" s="57"/>
      <c r="Y123" s="57"/>
      <c r="Z123" s="73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8"/>
      <c r="AY123" s="45"/>
    </row>
    <row r="124" spans="1:126" ht="15" customHeight="1">
      <c r="A124" s="46"/>
      <c r="B124" s="828" t="str">
        <f>IF(NOT(ISBLANK(D124)),MAX(B$115:B123)+1,"")</f>
        <v/>
      </c>
      <c r="C124" s="829"/>
      <c r="D124" s="70"/>
      <c r="E124" s="57"/>
      <c r="F124" s="57"/>
      <c r="G124" s="57"/>
      <c r="H124" s="57"/>
      <c r="I124" s="57"/>
      <c r="J124" s="57"/>
      <c r="K124" s="57"/>
      <c r="L124" s="57"/>
      <c r="M124" s="57"/>
      <c r="N124" s="64"/>
      <c r="O124" s="70"/>
      <c r="P124" s="57"/>
      <c r="Q124" s="57"/>
      <c r="R124" s="57"/>
      <c r="S124" s="57"/>
      <c r="T124" s="57"/>
      <c r="U124" s="64"/>
      <c r="V124" s="70"/>
      <c r="W124" s="57"/>
      <c r="X124" s="57"/>
      <c r="Y124" s="57"/>
      <c r="Z124" s="73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8"/>
      <c r="AY124" s="45"/>
    </row>
    <row r="125" spans="1:126" ht="15" customHeight="1">
      <c r="A125" s="46"/>
      <c r="B125" s="830" t="str">
        <f>IF(NOT(ISBLANK(D125)),MAX(B$115:B124)+1,"")</f>
        <v/>
      </c>
      <c r="C125" s="831"/>
      <c r="D125" s="71"/>
      <c r="E125" s="59"/>
      <c r="F125" s="59"/>
      <c r="G125" s="59"/>
      <c r="H125" s="59"/>
      <c r="I125" s="59"/>
      <c r="J125" s="59"/>
      <c r="K125" s="59"/>
      <c r="L125" s="59"/>
      <c r="M125" s="59"/>
      <c r="N125" s="67"/>
      <c r="O125" s="71"/>
      <c r="P125" s="59"/>
      <c r="Q125" s="59"/>
      <c r="R125" s="59"/>
      <c r="S125" s="59"/>
      <c r="T125" s="59"/>
      <c r="U125" s="67"/>
      <c r="V125" s="71"/>
      <c r="W125" s="59"/>
      <c r="X125" s="59"/>
      <c r="Y125" s="59"/>
      <c r="Z125" s="74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60"/>
      <c r="AY125" s="45"/>
    </row>
    <row r="126" spans="1:126" ht="15" customHeight="1" thickBot="1">
      <c r="A126" s="94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3"/>
    </row>
  </sheetData>
  <mergeCells count="150">
    <mergeCell ref="B93:C93"/>
    <mergeCell ref="B94:C94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58:C58"/>
    <mergeCell ref="B59:C59"/>
    <mergeCell ref="B60:C60"/>
    <mergeCell ref="B61:C61"/>
    <mergeCell ref="B62:C62"/>
    <mergeCell ref="B63:C63"/>
    <mergeCell ref="B35:C35"/>
    <mergeCell ref="B36:C36"/>
    <mergeCell ref="B37:C37"/>
    <mergeCell ref="B38:C38"/>
    <mergeCell ref="B39:C39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40:C40"/>
    <mergeCell ref="B41:C41"/>
    <mergeCell ref="B42:C42"/>
    <mergeCell ref="B43:C43"/>
    <mergeCell ref="B45:C45"/>
    <mergeCell ref="B46:C46"/>
    <mergeCell ref="B47:C47"/>
    <mergeCell ref="B48:C4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E7:AL7"/>
    <mergeCell ref="AM7:AX8"/>
    <mergeCell ref="D8:K8"/>
    <mergeCell ref="L8:S8"/>
    <mergeCell ref="T8:W8"/>
    <mergeCell ref="X8:Y8"/>
    <mergeCell ref="Z8:AA8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5:C15"/>
    <mergeCell ref="B16:C16"/>
    <mergeCell ref="B17:C17"/>
    <mergeCell ref="B18:C18"/>
    <mergeCell ref="B19:C19"/>
    <mergeCell ref="B20:C20"/>
    <mergeCell ref="B9:C9"/>
    <mergeCell ref="B10:C10"/>
    <mergeCell ref="B11:C11"/>
    <mergeCell ref="B12:C12"/>
    <mergeCell ref="B13:C13"/>
    <mergeCell ref="B14:C14"/>
    <mergeCell ref="B21:C21"/>
    <mergeCell ref="B119:C119"/>
    <mergeCell ref="B120:C120"/>
    <mergeCell ref="B121:C121"/>
    <mergeCell ref="B122:C122"/>
    <mergeCell ref="B123:C123"/>
    <mergeCell ref="B124:C124"/>
    <mergeCell ref="B107:C107"/>
    <mergeCell ref="B108:C108"/>
    <mergeCell ref="B109:C109"/>
    <mergeCell ref="B110:C110"/>
    <mergeCell ref="B111:C111"/>
    <mergeCell ref="B112:C112"/>
    <mergeCell ref="B97:C97"/>
    <mergeCell ref="B29:C29"/>
    <mergeCell ref="B30:C30"/>
    <mergeCell ref="B31:C31"/>
    <mergeCell ref="B32:C32"/>
    <mergeCell ref="B118:C118"/>
    <mergeCell ref="B114:C114"/>
    <mergeCell ref="B28:C28"/>
    <mergeCell ref="B98:C98"/>
    <mergeCell ref="B99:C99"/>
    <mergeCell ref="B100:C100"/>
    <mergeCell ref="B24:C24"/>
    <mergeCell ref="B22:C22"/>
    <mergeCell ref="B23:C23"/>
    <mergeCell ref="B25:C25"/>
    <mergeCell ref="B26:C26"/>
    <mergeCell ref="B27:C27"/>
    <mergeCell ref="B125:C125"/>
    <mergeCell ref="O114:U114"/>
    <mergeCell ref="V114:AX114"/>
    <mergeCell ref="B115:C115"/>
    <mergeCell ref="B116:C116"/>
    <mergeCell ref="B117:C117"/>
    <mergeCell ref="D114:N114"/>
    <mergeCell ref="D97:N97"/>
    <mergeCell ref="O97:U97"/>
    <mergeCell ref="W97:Y97"/>
    <mergeCell ref="Z97:AX97"/>
    <mergeCell ref="B101:C101"/>
    <mergeCell ref="B102:C102"/>
    <mergeCell ref="B103:C103"/>
    <mergeCell ref="B104:C104"/>
    <mergeCell ref="B105:C105"/>
    <mergeCell ref="B106:C106"/>
    <mergeCell ref="B44:C44"/>
  </mergeCells>
  <phoneticPr fontId="46"/>
  <dataValidations count="2">
    <dataValidation imeMode="hiragana" allowBlank="1" showInputMessage="1" showErrorMessage="1" sqref="D9:K32 D66:K94 D35:K63" xr:uid="{00000000-0002-0000-0F00-000000000000}"/>
    <dataValidation imeMode="disabled" allowBlank="1" showInputMessage="1" showErrorMessage="1" sqref="T9 T36:W39 T40 T10:W32 T72:W94 T41:W63 T67:W70 T71 T66 T35:U35" xr:uid="{00000000-0002-0000-0F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CQ95"/>
  <sheetViews>
    <sheetView workbookViewId="0">
      <selection sqref="A1:E1"/>
    </sheetView>
    <sheetView workbookViewId="1">
      <selection sqref="A1:E1"/>
    </sheetView>
  </sheetViews>
  <sheetFormatPr defaultColWidth="2.7109375" defaultRowHeight="15" customHeight="1"/>
  <cols>
    <col min="1" max="25" width="2.7109375" style="39"/>
    <col min="26" max="26" width="2.7109375" style="39" customWidth="1"/>
    <col min="27" max="53" width="2.7109375" style="39"/>
    <col min="54" max="54" width="2.7109375" style="39" customWidth="1"/>
    <col min="55" max="16384" width="2.7109375" style="39"/>
  </cols>
  <sheetData>
    <row r="1" spans="1:86" s="34" customFormat="1" ht="18" customHeight="1">
      <c r="A1" s="813" t="s">
        <v>22</v>
      </c>
      <c r="B1" s="814"/>
      <c r="C1" s="814"/>
      <c r="D1" s="814"/>
      <c r="E1" s="815"/>
      <c r="F1" s="816" t="str">
        <f>IF(NOT(ISBLANK(表紙!N16)),表紙!N16,"")</f>
        <v>縦横断システム</v>
      </c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8"/>
      <c r="W1" s="824" t="s">
        <v>33</v>
      </c>
      <c r="X1" s="825"/>
      <c r="Y1" s="826">
        <v>11</v>
      </c>
      <c r="Z1" s="827"/>
      <c r="AA1" s="822" t="s">
        <v>5</v>
      </c>
      <c r="AB1" s="823"/>
      <c r="AC1" s="823"/>
      <c r="AD1" s="823"/>
      <c r="AE1" s="819" t="e">
        <f>VLOOKUP($Y$1,テーブル一覧!$B$6:$AA$32,11,FALSE)</f>
        <v>#N/A</v>
      </c>
      <c r="AF1" s="820"/>
      <c r="AG1" s="820"/>
      <c r="AH1" s="820"/>
      <c r="AI1" s="820"/>
      <c r="AJ1" s="820"/>
      <c r="AK1" s="820"/>
      <c r="AL1" s="820"/>
      <c r="AM1" s="820"/>
      <c r="AN1" s="821"/>
      <c r="AO1" s="575" t="s">
        <v>32</v>
      </c>
      <c r="AP1" s="576"/>
      <c r="AQ1" s="636" t="s">
        <v>247</v>
      </c>
      <c r="AR1" s="637"/>
      <c r="AS1" s="638"/>
      <c r="AT1" s="624" t="s">
        <v>32</v>
      </c>
      <c r="AU1" s="625"/>
      <c r="AV1" s="626">
        <v>44580</v>
      </c>
      <c r="AW1" s="626"/>
      <c r="AX1" s="626"/>
      <c r="AY1" s="627"/>
    </row>
    <row r="2" spans="1:86" s="34" customFormat="1" ht="18" customHeight="1" thickBot="1">
      <c r="A2" s="801" t="s">
        <v>41</v>
      </c>
      <c r="B2" s="802"/>
      <c r="C2" s="802"/>
      <c r="D2" s="802"/>
      <c r="E2" s="803"/>
      <c r="F2" s="806" t="str">
        <f>表紙!$L$9</f>
        <v>データベース設計書</v>
      </c>
      <c r="G2" s="872"/>
      <c r="H2" s="872"/>
      <c r="I2" s="872"/>
      <c r="J2" s="872"/>
      <c r="K2" s="872"/>
      <c r="L2" s="872"/>
      <c r="M2" s="872"/>
      <c r="N2" s="808" t="s">
        <v>30</v>
      </c>
      <c r="O2" s="809"/>
      <c r="P2" s="809"/>
      <c r="Q2" s="809"/>
      <c r="R2" s="149" t="e">
        <f>VLOOKUP($Y$1,テーブル一覧!$B$6:$AA$32,3,FALSE)</f>
        <v>#N/A</v>
      </c>
      <c r="S2" s="154"/>
      <c r="T2" s="154"/>
      <c r="U2" s="154"/>
      <c r="V2" s="154"/>
      <c r="W2" s="154"/>
      <c r="X2" s="154"/>
      <c r="Y2" s="154"/>
      <c r="Z2" s="155"/>
      <c r="AA2" s="804" t="s">
        <v>4</v>
      </c>
      <c r="AB2" s="805"/>
      <c r="AC2" s="805"/>
      <c r="AD2" s="805"/>
      <c r="AE2" s="810" t="e">
        <f>VLOOKUP($Y$1,テーブル一覧!$B$6:$AA$32,19,FALSE)</f>
        <v>#N/A</v>
      </c>
      <c r="AF2" s="811"/>
      <c r="AG2" s="811"/>
      <c r="AH2" s="811"/>
      <c r="AI2" s="811"/>
      <c r="AJ2" s="811"/>
      <c r="AK2" s="811"/>
      <c r="AL2" s="811"/>
      <c r="AM2" s="811"/>
      <c r="AN2" s="812"/>
      <c r="AO2" s="601" t="s">
        <v>181</v>
      </c>
      <c r="AP2" s="602"/>
      <c r="AQ2" s="639"/>
      <c r="AR2" s="640"/>
      <c r="AS2" s="641"/>
      <c r="AT2" s="628" t="s">
        <v>31</v>
      </c>
      <c r="AU2" s="629"/>
      <c r="AV2" s="630"/>
      <c r="AW2" s="630"/>
      <c r="AX2" s="630"/>
      <c r="AY2" s="631"/>
    </row>
    <row r="3" spans="1:86" ht="15" customHeight="1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8"/>
    </row>
    <row r="4" spans="1:86" ht="15" customHeight="1">
      <c r="A4" s="40"/>
      <c r="B4" s="873" t="s">
        <v>42</v>
      </c>
      <c r="C4" s="874"/>
      <c r="D4" s="874"/>
      <c r="E4" s="875"/>
      <c r="F4" s="103" t="s">
        <v>8768</v>
      </c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8"/>
      <c r="AY4" s="42"/>
      <c r="BB4" s="202" t="e">
        <f>"ALTER TABLE "&amp;$R$2&amp;"."&amp;$AE$2&amp;" ADD CONSTRAINT "</f>
        <v>#N/A</v>
      </c>
      <c r="BV4" s="41" t="s">
        <v>267</v>
      </c>
      <c r="CH4" s="41" t="s">
        <v>268</v>
      </c>
    </row>
    <row r="5" spans="1:86" ht="15" customHeight="1">
      <c r="A5" s="40"/>
      <c r="B5" s="226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2"/>
      <c r="AY5" s="42"/>
      <c r="BB5" s="41" t="str">
        <f>"CREATE INDEX "</f>
        <v xml:space="preserve">CREATE INDEX </v>
      </c>
      <c r="BV5" s="202" t="e">
        <f>" ON "&amp;$R$2&amp;"."&amp;$AE$2&amp;" ("</f>
        <v>#N/A</v>
      </c>
      <c r="CH5" s="41" t="s">
        <v>268</v>
      </c>
    </row>
    <row r="6" spans="1:86" ht="15" customHeight="1">
      <c r="A6" s="40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2"/>
    </row>
    <row r="7" spans="1:86" ht="15" customHeight="1">
      <c r="A7" s="40"/>
      <c r="B7" s="643" t="s">
        <v>29</v>
      </c>
      <c r="C7" s="644"/>
      <c r="D7" s="643" t="s">
        <v>34</v>
      </c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7"/>
      <c r="T7" s="864" t="s">
        <v>6</v>
      </c>
      <c r="U7" s="865"/>
      <c r="V7" s="865"/>
      <c r="W7" s="865"/>
      <c r="X7" s="865"/>
      <c r="Y7" s="865"/>
      <c r="Z7" s="865"/>
      <c r="AA7" s="866"/>
      <c r="AB7" s="867" t="s">
        <v>0</v>
      </c>
      <c r="AC7" s="876" t="s">
        <v>1</v>
      </c>
      <c r="AD7" s="869" t="s">
        <v>260</v>
      </c>
      <c r="AE7" s="870" t="s">
        <v>2</v>
      </c>
      <c r="AF7" s="870"/>
      <c r="AG7" s="870"/>
      <c r="AH7" s="870"/>
      <c r="AI7" s="870"/>
      <c r="AJ7" s="870"/>
      <c r="AK7" s="870"/>
      <c r="AL7" s="871"/>
      <c r="AM7" s="642" t="s">
        <v>8</v>
      </c>
      <c r="AN7" s="619"/>
      <c r="AO7" s="619"/>
      <c r="AP7" s="619"/>
      <c r="AQ7" s="619"/>
      <c r="AR7" s="619"/>
      <c r="AS7" s="619"/>
      <c r="AT7" s="619"/>
      <c r="AU7" s="619"/>
      <c r="AV7" s="619"/>
      <c r="AW7" s="619"/>
      <c r="AX7" s="620"/>
      <c r="AY7" s="45"/>
      <c r="BB7" s="41" t="e">
        <f>"--ＤＢ："&amp;$R$2&amp;" テーブル："&amp;$AE$2</f>
        <v>#N/A</v>
      </c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 t="s">
        <v>83</v>
      </c>
    </row>
    <row r="8" spans="1:86" ht="15" customHeight="1">
      <c r="A8" s="40"/>
      <c r="B8" s="613"/>
      <c r="C8" s="615"/>
      <c r="D8" s="613" t="s">
        <v>5</v>
      </c>
      <c r="E8" s="614"/>
      <c r="F8" s="614"/>
      <c r="G8" s="614"/>
      <c r="H8" s="614"/>
      <c r="I8" s="614"/>
      <c r="J8" s="614"/>
      <c r="K8" s="614"/>
      <c r="L8" s="614" t="s">
        <v>4</v>
      </c>
      <c r="M8" s="614"/>
      <c r="N8" s="614"/>
      <c r="O8" s="614"/>
      <c r="P8" s="614"/>
      <c r="Q8" s="614"/>
      <c r="R8" s="614"/>
      <c r="S8" s="648"/>
      <c r="T8" s="852" t="s">
        <v>9</v>
      </c>
      <c r="U8" s="853"/>
      <c r="V8" s="853"/>
      <c r="W8" s="854"/>
      <c r="X8" s="850" t="s">
        <v>7</v>
      </c>
      <c r="Y8" s="854"/>
      <c r="Z8" s="850" t="s">
        <v>43</v>
      </c>
      <c r="AA8" s="851"/>
      <c r="AB8" s="868"/>
      <c r="AC8" s="877"/>
      <c r="AD8" s="858"/>
      <c r="AE8" s="218">
        <v>1</v>
      </c>
      <c r="AF8" s="197">
        <v>2</v>
      </c>
      <c r="AG8" s="197">
        <v>3</v>
      </c>
      <c r="AH8" s="197">
        <v>4</v>
      </c>
      <c r="AI8" s="197">
        <v>5</v>
      </c>
      <c r="AJ8" s="197">
        <v>6</v>
      </c>
      <c r="AK8" s="197">
        <v>7</v>
      </c>
      <c r="AL8" s="198">
        <v>8</v>
      </c>
      <c r="AM8" s="621"/>
      <c r="AN8" s="622"/>
      <c r="AO8" s="622"/>
      <c r="AP8" s="622"/>
      <c r="AQ8" s="622"/>
      <c r="AR8" s="622"/>
      <c r="AS8" s="622"/>
      <c r="AT8" s="622"/>
      <c r="AU8" s="622"/>
      <c r="AV8" s="622"/>
      <c r="AW8" s="622"/>
      <c r="AX8" s="623"/>
      <c r="AY8" s="45"/>
      <c r="BB8" s="41" t="e">
        <f>"CREATE TABLE "&amp;$R$2&amp;"."&amp;$AE$2&amp;"("</f>
        <v>#N/A</v>
      </c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</row>
    <row r="9" spans="1:86" ht="15" customHeight="1">
      <c r="A9" s="40"/>
      <c r="B9" s="855">
        <f>IF(NOT(ISBLANK(D9)),1,"")</f>
        <v>1</v>
      </c>
      <c r="C9" s="856"/>
      <c r="D9" s="404" t="s">
        <v>256</v>
      </c>
      <c r="E9" s="55"/>
      <c r="F9" s="55"/>
      <c r="G9" s="55"/>
      <c r="H9" s="55"/>
      <c r="I9" s="55"/>
      <c r="J9" s="55"/>
      <c r="K9" s="61"/>
      <c r="L9" s="112" t="s">
        <v>257</v>
      </c>
      <c r="M9" s="55"/>
      <c r="N9" s="55"/>
      <c r="O9" s="55"/>
      <c r="P9" s="55"/>
      <c r="Q9" s="55"/>
      <c r="R9" s="55"/>
      <c r="S9" s="56"/>
      <c r="T9" s="111" t="s">
        <v>258</v>
      </c>
      <c r="U9" s="55"/>
      <c r="V9" s="55"/>
      <c r="W9" s="61"/>
      <c r="X9" s="62" t="str">
        <f>IF(AND(NOT(ISBLANK(T9)),NOT(ISERROR(VLOOKUP(T9,'SQL Server フィールド型種類'!$B$2:$E$30,4,FALSE)&lt;&gt;0))),TEXT(VLOOKUP(T9,'SQL Server フィールド型種類'!$B$2:$E$30,4,FALSE),"##0"),"")</f>
        <v>4</v>
      </c>
      <c r="Y9" s="61"/>
      <c r="Z9" s="112" t="s">
        <v>45</v>
      </c>
      <c r="AA9" s="56"/>
      <c r="AB9" s="113" t="s">
        <v>46</v>
      </c>
      <c r="AC9" s="219" t="s">
        <v>264</v>
      </c>
      <c r="AD9" s="219" t="s">
        <v>264</v>
      </c>
      <c r="AE9" s="220" t="s">
        <v>264</v>
      </c>
      <c r="AF9" s="47"/>
      <c r="AG9" s="47"/>
      <c r="AH9" s="47"/>
      <c r="AI9" s="47"/>
      <c r="AJ9" s="47"/>
      <c r="AK9" s="47"/>
      <c r="AL9" s="48"/>
      <c r="AM9" s="113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6"/>
      <c r="AY9" s="45"/>
      <c r="BB9" s="41"/>
      <c r="BC9" s="41" t="str">
        <f t="shared" ref="BC9:BC31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 t="str">
        <f t="shared" ref="BX9:BX40" si="1">IF(NOT(ISERROR(VLOOKUP(L9,$D$84:$O$94,12,FALSE))),VLOOKUP(L9,$D$84:$O$94,12,FALSE),"")</f>
        <v/>
      </c>
    </row>
    <row r="10" spans="1:86" ht="15" customHeight="1">
      <c r="A10" s="40"/>
      <c r="B10" s="832">
        <f>IF(NOT(ISBLANK(D10)),MAX(B$9:B9)+1,"")</f>
        <v>2</v>
      </c>
      <c r="C10" s="833"/>
      <c r="D10" s="63" t="s">
        <v>8791</v>
      </c>
      <c r="E10" s="57"/>
      <c r="F10" s="57"/>
      <c r="G10" s="57"/>
      <c r="H10" s="57"/>
      <c r="I10" s="57"/>
      <c r="J10" s="57"/>
      <c r="K10" s="64"/>
      <c r="L10" s="106" t="s">
        <v>8795</v>
      </c>
      <c r="M10" s="57"/>
      <c r="N10" s="57"/>
      <c r="O10" s="57"/>
      <c r="P10" s="57"/>
      <c r="Q10" s="57"/>
      <c r="R10" s="57"/>
      <c r="S10" s="58"/>
      <c r="T10" s="107" t="s">
        <v>8792</v>
      </c>
      <c r="U10" s="57"/>
      <c r="V10" s="57"/>
      <c r="W10" s="64"/>
      <c r="X10" s="65" t="str">
        <f>IF(AND(NOT(ISBLANK(T10)),NOT(ISERROR(VLOOKUP(T10,'SQL Server フィールド型種類'!$B$2:$E$30,4,FALSE)&lt;&gt;0))),TEXT(VLOOKUP(T10,'SQL Server フィールド型種類'!$B$2:$E$30,4,FALSE),"##0"),"")</f>
        <v>4</v>
      </c>
      <c r="Y10" s="64"/>
      <c r="Z10" s="65"/>
      <c r="AA10" s="58"/>
      <c r="AB10" s="115" t="s">
        <v>46</v>
      </c>
      <c r="AC10" s="210"/>
      <c r="AD10" s="210" t="s">
        <v>264</v>
      </c>
      <c r="AE10" s="64"/>
      <c r="AF10" s="50" t="s">
        <v>263</v>
      </c>
      <c r="AG10" s="50"/>
      <c r="AH10" s="50"/>
      <c r="AI10" s="50"/>
      <c r="AJ10" s="50"/>
      <c r="AK10" s="50"/>
      <c r="AL10" s="51"/>
      <c r="AM10" s="115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8"/>
      <c r="AY10" s="45"/>
      <c r="BB10" s="41"/>
      <c r="BC10" s="41" t="str">
        <f t="shared" si="0"/>
        <v>nendo smalldatetime NOT NULL,</v>
      </c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 t="str">
        <f t="shared" si="1"/>
        <v/>
      </c>
    </row>
    <row r="11" spans="1:86" ht="15" customHeight="1">
      <c r="A11" s="40"/>
      <c r="B11" s="832">
        <f>IF(NOT(ISBLANK(D11)),MAX(B$9:B10)+1,"")</f>
        <v>3</v>
      </c>
      <c r="C11" s="833"/>
      <c r="D11" s="63" t="s">
        <v>8793</v>
      </c>
      <c r="E11" s="57"/>
      <c r="F11" s="57"/>
      <c r="G11" s="57"/>
      <c r="H11" s="57"/>
      <c r="I11" s="57"/>
      <c r="J11" s="57"/>
      <c r="K11" s="64"/>
      <c r="L11" s="106" t="s">
        <v>8797</v>
      </c>
      <c r="M11" s="57"/>
      <c r="N11" s="57"/>
      <c r="O11" s="57"/>
      <c r="P11" s="57"/>
      <c r="Q11" s="57"/>
      <c r="R11" s="57"/>
      <c r="S11" s="58"/>
      <c r="T11" s="107" t="s">
        <v>8792</v>
      </c>
      <c r="U11" s="57"/>
      <c r="V11" s="57"/>
      <c r="W11" s="64"/>
      <c r="X11" s="65" t="str">
        <f>IF(AND(NOT(ISBLANK(T11)),NOT(ISERROR(VLOOKUP(T11,'SQL Server フィールド型種類'!$B$2:$E$30,4,FALSE)&lt;&gt;0))),TEXT(VLOOKUP(T11,'SQL Server フィールド型種類'!$B$2:$E$30,4,FALSE),"##0"),"")</f>
        <v>4</v>
      </c>
      <c r="Y11" s="64"/>
      <c r="Z11" s="65"/>
      <c r="AA11" s="58"/>
      <c r="AB11" s="115" t="s">
        <v>46</v>
      </c>
      <c r="AC11" s="210"/>
      <c r="AD11" s="210" t="s">
        <v>264</v>
      </c>
      <c r="AE11" s="64"/>
      <c r="AF11" s="50" t="s">
        <v>263</v>
      </c>
      <c r="AG11" s="50"/>
      <c r="AH11" s="50"/>
      <c r="AI11" s="50"/>
      <c r="AJ11" s="50"/>
      <c r="AK11" s="50"/>
      <c r="AL11" s="51"/>
      <c r="AM11" s="115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8"/>
      <c r="AY11" s="45"/>
      <c r="BB11" s="41"/>
      <c r="BC11" s="41" t="str">
        <f t="shared" si="0"/>
        <v>make_day smalldatetime NOT NULL,</v>
      </c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 t="str">
        <f t="shared" si="1"/>
        <v/>
      </c>
    </row>
    <row r="12" spans="1:86" ht="15" customHeight="1">
      <c r="A12" s="40"/>
      <c r="B12" s="832">
        <f>IF(NOT(ISBLANK(D12)),MAX(B$9:B11)+1,"")</f>
        <v>4</v>
      </c>
      <c r="C12" s="833"/>
      <c r="D12" s="63" t="s">
        <v>245</v>
      </c>
      <c r="E12" s="57"/>
      <c r="F12" s="57"/>
      <c r="G12" s="57"/>
      <c r="H12" s="57"/>
      <c r="I12" s="57"/>
      <c r="J12" s="57"/>
      <c r="K12" s="64"/>
      <c r="L12" s="106" t="s">
        <v>246</v>
      </c>
      <c r="M12" s="57"/>
      <c r="N12" s="57"/>
      <c r="O12" s="57"/>
      <c r="P12" s="57"/>
      <c r="Q12" s="57"/>
      <c r="R12" s="57"/>
      <c r="S12" s="58"/>
      <c r="T12" s="107" t="s">
        <v>60</v>
      </c>
      <c r="U12" s="57"/>
      <c r="V12" s="57"/>
      <c r="W12" s="64"/>
      <c r="X12" s="114" t="s">
        <v>9726</v>
      </c>
      <c r="Y12" s="64"/>
      <c r="Z12" s="65"/>
      <c r="AA12" s="58"/>
      <c r="AB12" s="115" t="s">
        <v>46</v>
      </c>
      <c r="AC12" s="49"/>
      <c r="AD12" s="210" t="s">
        <v>264</v>
      </c>
      <c r="AE12" s="64"/>
      <c r="AF12" s="50" t="s">
        <v>263</v>
      </c>
      <c r="AG12" s="50"/>
      <c r="AH12" s="50"/>
      <c r="AI12" s="50"/>
      <c r="AJ12" s="50"/>
      <c r="AK12" s="50"/>
      <c r="AL12" s="51"/>
      <c r="AM12" s="115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8"/>
      <c r="AY12" s="45"/>
      <c r="BB12" s="41"/>
      <c r="BC12" s="41" t="str">
        <f t="shared" si="0"/>
        <v>buhin_no char(20) NOT NULL,</v>
      </c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 t="str">
        <f t="shared" si="1"/>
        <v/>
      </c>
    </row>
    <row r="13" spans="1:86" ht="15" customHeight="1">
      <c r="A13" s="40"/>
      <c r="B13" s="832">
        <f>IF(NOT(ISBLANK(D13)),MAX(B$9:B12)+1,"")</f>
        <v>5</v>
      </c>
      <c r="C13" s="833"/>
      <c r="D13" s="63" t="s">
        <v>8751</v>
      </c>
      <c r="E13" s="57"/>
      <c r="F13" s="57"/>
      <c r="G13" s="57"/>
      <c r="H13" s="57"/>
      <c r="I13" s="57"/>
      <c r="J13" s="57"/>
      <c r="K13" s="64"/>
      <c r="L13" s="106" t="s">
        <v>8752</v>
      </c>
      <c r="M13" s="57"/>
      <c r="N13" s="57"/>
      <c r="O13" s="57"/>
      <c r="P13" s="57"/>
      <c r="Q13" s="57"/>
      <c r="R13" s="57"/>
      <c r="S13" s="58"/>
      <c r="T13" s="107" t="s">
        <v>60</v>
      </c>
      <c r="U13" s="57"/>
      <c r="V13" s="57"/>
      <c r="W13" s="64"/>
      <c r="X13" s="114" t="s">
        <v>8753</v>
      </c>
      <c r="Y13" s="64"/>
      <c r="Z13" s="65"/>
      <c r="AA13" s="58"/>
      <c r="AB13" s="115" t="s">
        <v>46</v>
      </c>
      <c r="AC13" s="49"/>
      <c r="AD13" s="210" t="s">
        <v>264</v>
      </c>
      <c r="AE13" s="64"/>
      <c r="AF13" s="50" t="s">
        <v>263</v>
      </c>
      <c r="AG13" s="50"/>
      <c r="AH13" s="50"/>
      <c r="AI13" s="50"/>
      <c r="AJ13" s="50"/>
      <c r="AK13" s="50"/>
      <c r="AL13" s="51"/>
      <c r="AM13" s="115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8"/>
      <c r="AY13" s="45"/>
      <c r="BB13" s="41"/>
      <c r="BC13" s="41" t="str">
        <f t="shared" si="0"/>
        <v>kougu_no char(10) NOT NULL,</v>
      </c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 t="str">
        <f t="shared" si="1"/>
        <v/>
      </c>
    </row>
    <row r="14" spans="1:86" ht="15" customHeight="1">
      <c r="A14" s="40"/>
      <c r="B14" s="832">
        <f>IF(NOT(ISBLANK(D14)),MAX(B$9:B13)+1,"")</f>
        <v>6</v>
      </c>
      <c r="C14" s="833"/>
      <c r="D14" s="63" t="s">
        <v>61</v>
      </c>
      <c r="E14" s="57"/>
      <c r="F14" s="57"/>
      <c r="G14" s="57"/>
      <c r="H14" s="57"/>
      <c r="I14" s="57"/>
      <c r="J14" s="57"/>
      <c r="K14" s="64"/>
      <c r="L14" s="65" t="s">
        <v>8754</v>
      </c>
      <c r="M14" s="57"/>
      <c r="N14" s="57"/>
      <c r="O14" s="57"/>
      <c r="P14" s="57"/>
      <c r="Q14" s="57"/>
      <c r="R14" s="57"/>
      <c r="S14" s="58"/>
      <c r="T14" s="63" t="s">
        <v>8755</v>
      </c>
      <c r="U14" s="57"/>
      <c r="V14" s="57"/>
      <c r="W14" s="64"/>
      <c r="X14" s="65" t="s">
        <v>8756</v>
      </c>
      <c r="Y14" s="64"/>
      <c r="Z14" s="65"/>
      <c r="AA14" s="58"/>
      <c r="AB14" s="115" t="s">
        <v>46</v>
      </c>
      <c r="AC14" s="49"/>
      <c r="AD14" s="210" t="s">
        <v>264</v>
      </c>
      <c r="AE14" s="64"/>
      <c r="AF14" s="50" t="s">
        <v>263</v>
      </c>
      <c r="AG14" s="50"/>
      <c r="AH14" s="50"/>
      <c r="AI14" s="50"/>
      <c r="AJ14" s="50"/>
      <c r="AK14" s="50"/>
      <c r="AL14" s="51"/>
      <c r="AM14" s="115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8"/>
      <c r="AY14" s="45"/>
      <c r="BB14" s="384"/>
      <c r="BC14" s="41" t="str">
        <f t="shared" si="0"/>
        <v>stage_no tinyint NOT NULL,</v>
      </c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 t="str">
        <f t="shared" si="1"/>
        <v/>
      </c>
    </row>
    <row r="15" spans="1:86" ht="15" customHeight="1">
      <c r="A15" s="40"/>
      <c r="B15" s="832">
        <f>IF(NOT(ISBLANK(D15)),MAX(B$9:B14)+1,"")</f>
        <v>7</v>
      </c>
      <c r="C15" s="833"/>
      <c r="D15" s="63" t="s">
        <v>8757</v>
      </c>
      <c r="E15" s="57"/>
      <c r="F15" s="57"/>
      <c r="G15" s="57"/>
      <c r="H15" s="57"/>
      <c r="I15" s="57"/>
      <c r="J15" s="57"/>
      <c r="K15" s="64"/>
      <c r="L15" s="106" t="s">
        <v>8761</v>
      </c>
      <c r="M15" s="57"/>
      <c r="N15" s="57"/>
      <c r="O15" s="57"/>
      <c r="P15" s="57"/>
      <c r="Q15" s="57"/>
      <c r="R15" s="57"/>
      <c r="S15" s="58"/>
      <c r="T15" s="63" t="s">
        <v>49</v>
      </c>
      <c r="U15" s="57"/>
      <c r="V15" s="57"/>
      <c r="W15" s="64"/>
      <c r="X15" s="69" t="str">
        <f>IF(AND(NOT(ISBLANK(T15)),NOT(ISERROR(VLOOKUP(T15,'SQL Server フィールド型種類'!$B$2:$E$30,4,FALSE)&lt;&gt;0))),TEXT(VLOOKUP(T15,'SQL Server フィールド型種類'!$B$2:$E$30,4,FALSE),"##0"),"")</f>
        <v>8</v>
      </c>
      <c r="Y15" s="64"/>
      <c r="Z15" s="65"/>
      <c r="AA15" s="58"/>
      <c r="AB15" s="115"/>
      <c r="AC15" s="49"/>
      <c r="AD15" s="49"/>
      <c r="AE15" s="64"/>
      <c r="AF15" s="50"/>
      <c r="AG15" s="50"/>
      <c r="AH15" s="50"/>
      <c r="AI15" s="50"/>
      <c r="AJ15" s="50"/>
      <c r="AK15" s="50"/>
      <c r="AL15" s="51"/>
      <c r="AM15" s="115" t="s">
        <v>8759</v>
      </c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8"/>
      <c r="AY15" s="45"/>
      <c r="BB15" s="41"/>
      <c r="BC15" s="41" t="str">
        <f t="shared" si="0"/>
        <v>sp_date datetime NULL,</v>
      </c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 t="str">
        <f t="shared" si="1"/>
        <v/>
      </c>
    </row>
    <row r="16" spans="1:86" ht="15" customHeight="1">
      <c r="A16" s="40"/>
      <c r="B16" s="832">
        <f>IF(NOT(ISBLANK(D16)),MAX(B$9:B15)+1,"")</f>
        <v>8</v>
      </c>
      <c r="C16" s="833"/>
      <c r="D16" s="63" t="s">
        <v>8758</v>
      </c>
      <c r="E16" s="57"/>
      <c r="F16" s="57"/>
      <c r="G16" s="57"/>
      <c r="H16" s="57"/>
      <c r="I16" s="57"/>
      <c r="J16" s="57"/>
      <c r="K16" s="64"/>
      <c r="L16" s="106" t="s">
        <v>8760</v>
      </c>
      <c r="M16" s="57"/>
      <c r="N16" s="57"/>
      <c r="O16" s="57"/>
      <c r="P16" s="57"/>
      <c r="Q16" s="57"/>
      <c r="R16" s="57"/>
      <c r="S16" s="58"/>
      <c r="T16" s="107" t="s">
        <v>8762</v>
      </c>
      <c r="U16" s="57"/>
      <c r="V16" s="57"/>
      <c r="W16" s="64"/>
      <c r="X16" s="65" t="str">
        <f>IF(AND(NOT(ISBLANK(T16)),NOT(ISERROR(VLOOKUP(T16,'SQL Server フィールド型種類'!$B$2:$E$30,4,FALSE)&lt;&gt;0))),TEXT(VLOOKUP(T16,'SQL Server フィールド型種類'!$B$2:$E$30,4,FALSE),"##0"),"")</f>
        <v>4</v>
      </c>
      <c r="Y16" s="64"/>
      <c r="Z16" s="65"/>
      <c r="AA16" s="58"/>
      <c r="AB16" s="115"/>
      <c r="AC16" s="49"/>
      <c r="AD16" s="49"/>
      <c r="AE16" s="64"/>
      <c r="AF16" s="50"/>
      <c r="AG16" s="50"/>
      <c r="AH16" s="50"/>
      <c r="AI16" s="50"/>
      <c r="AJ16" s="50"/>
      <c r="AK16" s="50"/>
      <c r="AL16" s="51"/>
      <c r="AM16" s="115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8"/>
      <c r="AY16" s="45"/>
      <c r="BB16" s="41"/>
      <c r="BC16" s="41" t="str">
        <f t="shared" si="0"/>
        <v>sp_stroke int NULL,</v>
      </c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 t="str">
        <f t="shared" si="1"/>
        <v/>
      </c>
    </row>
    <row r="17" spans="1:95" ht="15" customHeight="1">
      <c r="A17" s="40"/>
      <c r="B17" s="832">
        <f>IF(NOT(ISBLANK(D17)),MAX(B$9:B16)+1,"")</f>
        <v>9</v>
      </c>
      <c r="C17" s="833"/>
      <c r="D17" s="63" t="s">
        <v>9202</v>
      </c>
      <c r="E17" s="57"/>
      <c r="F17" s="57"/>
      <c r="G17" s="57"/>
      <c r="H17" s="57"/>
      <c r="I17" s="57"/>
      <c r="J17" s="57"/>
      <c r="K17" s="64"/>
      <c r="L17" s="106" t="s">
        <v>9205</v>
      </c>
      <c r="M17" s="57"/>
      <c r="N17" s="57"/>
      <c r="O17" s="57"/>
      <c r="P17" s="57"/>
      <c r="Q17" s="57"/>
      <c r="R17" s="57"/>
      <c r="S17" s="58"/>
      <c r="T17" s="107" t="s">
        <v>8792</v>
      </c>
      <c r="U17" s="57"/>
      <c r="V17" s="57"/>
      <c r="W17" s="64"/>
      <c r="X17" s="69" t="str">
        <f>IF(AND(NOT(ISBLANK(T17)),NOT(ISERROR(VLOOKUP(T17,'SQL Server フィールド型種類'!$B$2:$E$30,4,FALSE)&lt;&gt;0))),TEXT(VLOOKUP(T17,'SQL Server フィールド型種類'!$B$2:$E$30,4,FALSE),"##0"),"")</f>
        <v>4</v>
      </c>
      <c r="Y17" s="64"/>
      <c r="Z17" s="65"/>
      <c r="AA17" s="58"/>
      <c r="AB17" s="57"/>
      <c r="AC17" s="49"/>
      <c r="AD17" s="49"/>
      <c r="AE17" s="64"/>
      <c r="AF17" s="50"/>
      <c r="AG17" s="50"/>
      <c r="AH17" s="50"/>
      <c r="AI17" s="50"/>
      <c r="AJ17" s="50"/>
      <c r="AK17" s="50"/>
      <c r="AL17" s="51"/>
      <c r="AM17" s="115" t="s">
        <v>9436</v>
      </c>
      <c r="AN17" s="57"/>
      <c r="AO17" s="57"/>
      <c r="AP17" s="57"/>
      <c r="AQ17" s="57"/>
      <c r="AR17" s="57"/>
      <c r="AS17" s="223"/>
      <c r="AT17" s="57"/>
      <c r="AU17" s="57"/>
      <c r="AV17" s="57"/>
      <c r="AW17" s="57"/>
      <c r="AX17" s="58"/>
      <c r="AY17" s="45"/>
      <c r="BB17" s="41"/>
      <c r="BC17" s="41" t="str">
        <f t="shared" si="0"/>
        <v>up_close smalldatetime NULL,</v>
      </c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 t="str">
        <f t="shared" si="1"/>
        <v/>
      </c>
    </row>
    <row r="18" spans="1:95" ht="15" customHeight="1">
      <c r="A18" s="40"/>
      <c r="B18" s="832">
        <f>IF(NOT(ISBLANK(D18)),MAX(B$9:B17)+1,"")</f>
        <v>10</v>
      </c>
      <c r="C18" s="833"/>
      <c r="D18" s="63" t="s">
        <v>9203</v>
      </c>
      <c r="E18" s="57"/>
      <c r="F18" s="57"/>
      <c r="G18" s="57"/>
      <c r="H18" s="57"/>
      <c r="I18" s="57"/>
      <c r="J18" s="57"/>
      <c r="K18" s="64"/>
      <c r="L18" s="106" t="s">
        <v>9207</v>
      </c>
      <c r="M18" s="57"/>
      <c r="N18" s="57"/>
      <c r="O18" s="57"/>
      <c r="P18" s="57"/>
      <c r="Q18" s="57"/>
      <c r="R18" s="57"/>
      <c r="S18" s="58"/>
      <c r="T18" s="107" t="s">
        <v>8792</v>
      </c>
      <c r="U18" s="57"/>
      <c r="V18" s="57"/>
      <c r="W18" s="64"/>
      <c r="X18" s="65" t="str">
        <f>IF(AND(NOT(ISBLANK(T18)),NOT(ISERROR(VLOOKUP(T18,'SQL Server フィールド型種類'!$B$2:$E$30,4,FALSE)&lt;&gt;0))),TEXT(VLOOKUP(T18,'SQL Server フィールド型種類'!$B$2:$E$30,4,FALSE),"##0"),"")</f>
        <v>4</v>
      </c>
      <c r="Y18" s="64"/>
      <c r="Z18" s="65"/>
      <c r="AA18" s="58"/>
      <c r="AB18" s="57"/>
      <c r="AC18" s="49"/>
      <c r="AD18" s="49"/>
      <c r="AE18" s="64"/>
      <c r="AF18" s="50"/>
      <c r="AG18" s="50"/>
      <c r="AH18" s="50"/>
      <c r="AI18" s="50"/>
      <c r="AJ18" s="50"/>
      <c r="AK18" s="50"/>
      <c r="AL18" s="51"/>
      <c r="AM18" s="115" t="s">
        <v>9437</v>
      </c>
      <c r="AN18" s="57"/>
      <c r="AO18" s="57"/>
      <c r="AP18" s="57"/>
      <c r="AQ18" s="223"/>
      <c r="AR18" s="223"/>
      <c r="AS18" s="223"/>
      <c r="AT18" s="57"/>
      <c r="AU18" s="57"/>
      <c r="AV18" s="57"/>
      <c r="AW18" s="57"/>
      <c r="AX18" s="58"/>
      <c r="AY18" s="45"/>
      <c r="BB18" s="41"/>
      <c r="BC18" s="41" t="str">
        <f t="shared" si="0"/>
        <v>out_mainte smalldatetime NULL,</v>
      </c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 t="str">
        <f t="shared" si="1"/>
        <v/>
      </c>
    </row>
    <row r="19" spans="1:95" ht="15" customHeight="1">
      <c r="A19" s="40"/>
      <c r="B19" s="832">
        <f>IF(NOT(ISBLANK(D19)),MAX(B$9:B18)+1,"")</f>
        <v>11</v>
      </c>
      <c r="C19" s="833"/>
      <c r="D19" s="63" t="s">
        <v>9430</v>
      </c>
      <c r="E19" s="57"/>
      <c r="F19" s="57"/>
      <c r="G19" s="57"/>
      <c r="H19" s="57"/>
      <c r="I19" s="57"/>
      <c r="J19" s="57">
        <v>1</v>
      </c>
      <c r="K19" s="64"/>
      <c r="L19" s="106" t="s">
        <v>9432</v>
      </c>
      <c r="M19" s="57"/>
      <c r="N19" s="57"/>
      <c r="O19" s="57"/>
      <c r="P19" s="57"/>
      <c r="Q19" s="57"/>
      <c r="R19" s="57"/>
      <c r="S19" s="58"/>
      <c r="T19" s="107" t="s">
        <v>8762</v>
      </c>
      <c r="U19" s="57"/>
      <c r="V19" s="57"/>
      <c r="W19" s="64"/>
      <c r="X19" s="69" t="str">
        <f>IF(AND(NOT(ISBLANK(T19)),NOT(ISERROR(VLOOKUP(T19,'SQL Server フィールド型種類'!$B$2:$E$30,4,FALSE)&lt;&gt;0))),TEXT(VLOOKUP(T19,'SQL Server フィールド型種類'!$B$2:$E$30,4,FALSE),"##0"),"")</f>
        <v>4</v>
      </c>
      <c r="Y19" s="64"/>
      <c r="Z19" s="65"/>
      <c r="AA19" s="58"/>
      <c r="AB19" s="57"/>
      <c r="AC19" s="49"/>
      <c r="AD19" s="49"/>
      <c r="AE19" s="64"/>
      <c r="AF19" s="50"/>
      <c r="AG19" s="50"/>
      <c r="AH19" s="50"/>
      <c r="AI19" s="50"/>
      <c r="AJ19" s="50"/>
      <c r="AK19" s="50"/>
      <c r="AL19" s="51"/>
      <c r="AM19" s="115"/>
      <c r="AN19" s="57"/>
      <c r="AO19" s="57"/>
      <c r="AP19" s="223"/>
      <c r="AQ19" s="223"/>
      <c r="AR19" s="223"/>
      <c r="AS19" s="223"/>
      <c r="AT19" s="57"/>
      <c r="AU19" s="57"/>
      <c r="AV19" s="57"/>
      <c r="AW19" s="57"/>
      <c r="AX19" s="58"/>
      <c r="AY19" s="45"/>
      <c r="BB19" s="41"/>
      <c r="BC19" s="41" t="str">
        <f t="shared" si="0"/>
        <v>plan_vol1 int NULL,</v>
      </c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 t="str">
        <f t="shared" si="1"/>
        <v/>
      </c>
    </row>
    <row r="20" spans="1:95" ht="15" customHeight="1">
      <c r="A20" s="40"/>
      <c r="B20" s="832">
        <f>IF(NOT(ISBLANK(D20)),MAX(B$9:B19)+1,"")</f>
        <v>12</v>
      </c>
      <c r="C20" s="833"/>
      <c r="D20" s="63" t="s">
        <v>9431</v>
      </c>
      <c r="E20" s="57"/>
      <c r="F20" s="57"/>
      <c r="G20" s="57"/>
      <c r="H20" s="57"/>
      <c r="I20" s="57"/>
      <c r="J20" s="57">
        <v>1</v>
      </c>
      <c r="K20" s="64"/>
      <c r="L20" s="106" t="s">
        <v>9434</v>
      </c>
      <c r="M20" s="57"/>
      <c r="N20" s="57"/>
      <c r="O20" s="57"/>
      <c r="P20" s="57"/>
      <c r="Q20" s="57"/>
      <c r="R20" s="57"/>
      <c r="S20" s="58"/>
      <c r="T20" s="107" t="s">
        <v>8762</v>
      </c>
      <c r="U20" s="57"/>
      <c r="V20" s="57"/>
      <c r="W20" s="64"/>
      <c r="X20" s="65" t="str">
        <f>IF(AND(NOT(ISBLANK(T20)),NOT(ISERROR(VLOOKUP(T20,'SQL Server フィールド型種類'!$B$2:$E$30,4,FALSE)&lt;&gt;0))),TEXT(VLOOKUP(T20,'SQL Server フィールド型種類'!$B$2:$E$30,4,FALSE),"##0"),"")</f>
        <v>4</v>
      </c>
      <c r="Y20" s="64"/>
      <c r="Z20" s="65"/>
      <c r="AA20" s="58"/>
      <c r="AB20" s="57"/>
      <c r="AC20" s="49"/>
      <c r="AD20" s="49"/>
      <c r="AE20" s="64"/>
      <c r="AF20" s="50"/>
      <c r="AG20" s="50"/>
      <c r="AH20" s="50"/>
      <c r="AI20" s="50"/>
      <c r="AJ20" s="50"/>
      <c r="AK20" s="50"/>
      <c r="AL20" s="51"/>
      <c r="AM20" s="115"/>
      <c r="AN20" s="223"/>
      <c r="AO20" s="223"/>
      <c r="AP20" s="223"/>
      <c r="AQ20" s="223"/>
      <c r="AR20" s="223"/>
      <c r="AS20" s="223"/>
      <c r="AT20" s="57"/>
      <c r="AU20" s="57"/>
      <c r="AV20" s="57"/>
      <c r="AW20" s="57"/>
      <c r="AX20" s="58"/>
      <c r="AY20" s="45"/>
      <c r="BB20" s="41"/>
      <c r="BC20" s="41" t="str">
        <f t="shared" si="0"/>
        <v>actual_vol1 int NULL,</v>
      </c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 t="str">
        <f t="shared" si="1"/>
        <v/>
      </c>
    </row>
    <row r="21" spans="1:95" ht="15" customHeight="1">
      <c r="A21" s="40"/>
      <c r="B21" s="832">
        <f>IF(NOT(ISBLANK(D21)),MAX(B$9:B20)+1,"")</f>
        <v>13</v>
      </c>
      <c r="C21" s="833"/>
      <c r="D21" s="63" t="s">
        <v>9435</v>
      </c>
      <c r="E21" s="57"/>
      <c r="F21" s="57"/>
      <c r="G21" s="57"/>
      <c r="H21" s="57"/>
      <c r="I21" s="57"/>
      <c r="J21" s="57">
        <v>1</v>
      </c>
      <c r="K21" s="64"/>
      <c r="L21" s="106" t="s">
        <v>9433</v>
      </c>
      <c r="M21" s="57"/>
      <c r="N21" s="57"/>
      <c r="O21" s="57"/>
      <c r="P21" s="57"/>
      <c r="Q21" s="57"/>
      <c r="R21" s="57"/>
      <c r="S21" s="58"/>
      <c r="T21" s="107" t="s">
        <v>8762</v>
      </c>
      <c r="U21" s="57"/>
      <c r="V21" s="57"/>
      <c r="W21" s="64"/>
      <c r="X21" s="69" t="str">
        <f>IF(AND(NOT(ISBLANK(T21)),NOT(ISERROR(VLOOKUP(T21,'SQL Server フィールド型種類'!$B$2:$E$30,4,FALSE)&lt;&gt;0))),TEXT(VLOOKUP(T21,'SQL Server フィールド型種類'!$B$2:$E$30,4,FALSE),"##0"),"")</f>
        <v>4</v>
      </c>
      <c r="Y21" s="64"/>
      <c r="Z21" s="65"/>
      <c r="AA21" s="58"/>
      <c r="AB21" s="57"/>
      <c r="AC21" s="49"/>
      <c r="AD21" s="49"/>
      <c r="AE21" s="64"/>
      <c r="AF21" s="50"/>
      <c r="AG21" s="50"/>
      <c r="AH21" s="50"/>
      <c r="AI21" s="50"/>
      <c r="AJ21" s="50"/>
      <c r="AK21" s="50"/>
      <c r="AL21" s="51"/>
      <c r="AM21" s="115"/>
      <c r="AN21" s="223"/>
      <c r="AO21" s="223"/>
      <c r="AP21" s="223"/>
      <c r="AQ21" s="223"/>
      <c r="AR21" s="223"/>
      <c r="AS21" s="223"/>
      <c r="AT21" s="57"/>
      <c r="AU21" s="57"/>
      <c r="AV21" s="57"/>
      <c r="AW21" s="57"/>
      <c r="AX21" s="58"/>
      <c r="AY21" s="42"/>
      <c r="BB21" s="41"/>
      <c r="BC21" s="41" t="str">
        <f t="shared" si="0"/>
        <v>stroke1 int NULL,</v>
      </c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 t="str">
        <f t="shared" si="1"/>
        <v/>
      </c>
      <c r="CQ21" s="152" t="s">
        <v>84</v>
      </c>
    </row>
    <row r="22" spans="1:95" ht="15" customHeight="1">
      <c r="A22" s="46"/>
      <c r="B22" s="832">
        <f>IF(NOT(ISBLANK(D22)),MAX(B$9:B21)+1,"")</f>
        <v>14</v>
      </c>
      <c r="C22" s="833"/>
      <c r="D22" s="63" t="str">
        <f>"生産予定台数"&amp;J22</f>
        <v>生産予定台数2</v>
      </c>
      <c r="E22" s="57"/>
      <c r="F22" s="57"/>
      <c r="G22" s="57"/>
      <c r="H22" s="57"/>
      <c r="I22" s="57"/>
      <c r="J22" s="57">
        <f t="shared" ref="J22:J32" si="2">J19+1</f>
        <v>2</v>
      </c>
      <c r="K22" s="64"/>
      <c r="L22" s="106" t="str">
        <f>"plan_vol"&amp;J22</f>
        <v>plan_vol2</v>
      </c>
      <c r="M22" s="57"/>
      <c r="N22" s="57"/>
      <c r="O22" s="57"/>
      <c r="P22" s="57"/>
      <c r="Q22" s="57"/>
      <c r="R22" s="57"/>
      <c r="S22" s="58"/>
      <c r="T22" s="107" t="s">
        <v>8762</v>
      </c>
      <c r="U22" s="57"/>
      <c r="V22" s="57"/>
      <c r="W22" s="64"/>
      <c r="X22" s="69" t="str">
        <f>IF(AND(NOT(ISBLANK(T22)),NOT(ISERROR(VLOOKUP(T22,'SQL Server フィールド型種類'!$B$2:$E$30,4,FALSE)&lt;&gt;0))),TEXT(VLOOKUP(T22,'SQL Server フィールド型種類'!$B$2:$E$30,4,FALSE),"##0"),"")</f>
        <v>4</v>
      </c>
      <c r="Y22" s="64"/>
      <c r="Z22" s="65"/>
      <c r="AA22" s="58"/>
      <c r="AB22" s="57"/>
      <c r="AC22" s="49"/>
      <c r="AD22" s="49"/>
      <c r="AE22" s="64"/>
      <c r="AF22" s="50"/>
      <c r="AG22" s="50"/>
      <c r="AH22" s="50"/>
      <c r="AI22" s="50"/>
      <c r="AJ22" s="50"/>
      <c r="AK22" s="50"/>
      <c r="AL22" s="51"/>
      <c r="AM22" s="115"/>
      <c r="AN22" s="223"/>
      <c r="AO22" s="223"/>
      <c r="AP22" s="223"/>
      <c r="AQ22" s="223"/>
      <c r="AR22" s="223"/>
      <c r="AS22" s="223"/>
      <c r="AT22" s="57"/>
      <c r="AU22" s="57"/>
      <c r="AV22" s="57"/>
      <c r="AW22" s="57"/>
      <c r="AX22" s="58"/>
      <c r="AY22" s="45"/>
      <c r="BB22" s="41"/>
      <c r="BC22" s="41" t="str">
        <f t="shared" si="0"/>
        <v>plan_vol2 int NULL,</v>
      </c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 t="str">
        <f t="shared" si="1"/>
        <v/>
      </c>
      <c r="CQ22" s="152" t="s">
        <v>84</v>
      </c>
    </row>
    <row r="23" spans="1:95" ht="15" customHeight="1">
      <c r="A23" s="46"/>
      <c r="B23" s="832">
        <f>IF(NOT(ISBLANK(D23)),MAX(B$9:B22)+1,"")</f>
        <v>15</v>
      </c>
      <c r="C23" s="833"/>
      <c r="D23" s="63" t="str">
        <f>"生産実績台数"&amp;J23</f>
        <v>生産実績台数2</v>
      </c>
      <c r="E23" s="57"/>
      <c r="F23" s="57"/>
      <c r="G23" s="57"/>
      <c r="H23" s="57"/>
      <c r="I23" s="57"/>
      <c r="J23" s="57">
        <f t="shared" si="2"/>
        <v>2</v>
      </c>
      <c r="K23" s="64"/>
      <c r="L23" s="106" t="str">
        <f>"actual_vol"&amp;J23</f>
        <v>actual_vol2</v>
      </c>
      <c r="M23" s="57"/>
      <c r="N23" s="57"/>
      <c r="O23" s="57"/>
      <c r="P23" s="57"/>
      <c r="Q23" s="57"/>
      <c r="R23" s="57"/>
      <c r="S23" s="58"/>
      <c r="T23" s="107" t="s">
        <v>8762</v>
      </c>
      <c r="U23" s="57"/>
      <c r="V23" s="57"/>
      <c r="W23" s="64"/>
      <c r="X23" s="65" t="str">
        <f>IF(AND(NOT(ISBLANK(T23)),NOT(ISERROR(VLOOKUP(T23,'SQL Server フィールド型種類'!$B$2:$E$30,4,FALSE)&lt;&gt;0))),TEXT(VLOOKUP(T23,'SQL Server フィールド型種類'!$B$2:$E$30,4,FALSE),"##0"),"")</f>
        <v>4</v>
      </c>
      <c r="Y23" s="64"/>
      <c r="Z23" s="65"/>
      <c r="AA23" s="58"/>
      <c r="AB23" s="57"/>
      <c r="AC23" s="49"/>
      <c r="AD23" s="49"/>
      <c r="AE23" s="64"/>
      <c r="AF23" s="50"/>
      <c r="AG23" s="50"/>
      <c r="AH23" s="50"/>
      <c r="AI23" s="50"/>
      <c r="AJ23" s="50"/>
      <c r="AK23" s="50"/>
      <c r="AL23" s="51"/>
      <c r="AM23" s="115"/>
      <c r="AN23" s="223"/>
      <c r="AO23" s="223"/>
      <c r="AP23" s="223"/>
      <c r="AQ23" s="223"/>
      <c r="AR23" s="223"/>
      <c r="AS23" s="223"/>
      <c r="AT23" s="57"/>
      <c r="AU23" s="57"/>
      <c r="AV23" s="57"/>
      <c r="AW23" s="57"/>
      <c r="AX23" s="58"/>
      <c r="AY23" s="45"/>
      <c r="BB23" s="41"/>
      <c r="BC23" s="41" t="str">
        <f t="shared" si="0"/>
        <v>actual_vol2 int NULL,</v>
      </c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 t="str">
        <f t="shared" si="1"/>
        <v/>
      </c>
    </row>
    <row r="24" spans="1:95" ht="15" customHeight="1">
      <c r="A24" s="46"/>
      <c r="B24" s="832">
        <f>IF(NOT(ISBLANK(D24)),MAX(B$9:B23)+1,"")</f>
        <v>16</v>
      </c>
      <c r="C24" s="833"/>
      <c r="D24" s="63" t="str">
        <f>"当月ストローク数"&amp;J24</f>
        <v>当月ストローク数2</v>
      </c>
      <c r="E24" s="57"/>
      <c r="F24" s="57"/>
      <c r="G24" s="57"/>
      <c r="H24" s="57"/>
      <c r="I24" s="57"/>
      <c r="J24" s="57">
        <f t="shared" si="2"/>
        <v>2</v>
      </c>
      <c r="K24" s="64"/>
      <c r="L24" s="106" t="str">
        <f>"stroke"&amp;J24</f>
        <v>stroke2</v>
      </c>
      <c r="M24" s="57"/>
      <c r="N24" s="57"/>
      <c r="O24" s="57"/>
      <c r="P24" s="57"/>
      <c r="Q24" s="57"/>
      <c r="R24" s="57"/>
      <c r="S24" s="58"/>
      <c r="T24" s="107" t="s">
        <v>8762</v>
      </c>
      <c r="U24" s="57"/>
      <c r="V24" s="57"/>
      <c r="W24" s="64"/>
      <c r="X24" s="69" t="str">
        <f>IF(AND(NOT(ISBLANK(T24)),NOT(ISERROR(VLOOKUP(T24,'SQL Server フィールド型種類'!$B$2:$E$30,4,FALSE)&lt;&gt;0))),TEXT(VLOOKUP(T24,'SQL Server フィールド型種類'!$B$2:$E$30,4,FALSE),"##0"),"")</f>
        <v>4</v>
      </c>
      <c r="Y24" s="64"/>
      <c r="Z24" s="65"/>
      <c r="AA24" s="58"/>
      <c r="AB24" s="57"/>
      <c r="AC24" s="49"/>
      <c r="AD24" s="49"/>
      <c r="AE24" s="64"/>
      <c r="AF24" s="50"/>
      <c r="AG24" s="50"/>
      <c r="AH24" s="50"/>
      <c r="AI24" s="50"/>
      <c r="AJ24" s="50"/>
      <c r="AK24" s="50"/>
      <c r="AL24" s="51"/>
      <c r="AM24" s="115"/>
      <c r="AN24" s="223"/>
      <c r="AO24" s="223"/>
      <c r="AP24" s="223"/>
      <c r="AQ24" s="223"/>
      <c r="AR24" s="223"/>
      <c r="AS24" s="223"/>
      <c r="AT24" s="57"/>
      <c r="AU24" s="57"/>
      <c r="AV24" s="57"/>
      <c r="AW24" s="57"/>
      <c r="AX24" s="58"/>
      <c r="AY24" s="45"/>
      <c r="BB24" s="41"/>
      <c r="BC24" s="41" t="str">
        <f t="shared" si="0"/>
        <v>stroke2 int NULL,</v>
      </c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 t="str">
        <f t="shared" si="1"/>
        <v/>
      </c>
    </row>
    <row r="25" spans="1:95" ht="15" customHeight="1">
      <c r="A25" s="46"/>
      <c r="B25" s="832">
        <f>IF(NOT(ISBLANK(D25)),MAX(B$9:B24)+1,"")</f>
        <v>17</v>
      </c>
      <c r="C25" s="833"/>
      <c r="D25" s="63" t="str">
        <f>"生産予定台数"&amp;J25</f>
        <v>生産予定台数3</v>
      </c>
      <c r="E25" s="57"/>
      <c r="F25" s="57"/>
      <c r="G25" s="57"/>
      <c r="H25" s="57"/>
      <c r="I25" s="57"/>
      <c r="J25" s="57">
        <f t="shared" si="2"/>
        <v>3</v>
      </c>
      <c r="K25" s="64"/>
      <c r="L25" s="106" t="str">
        <f>"plan_vol"&amp;J25</f>
        <v>plan_vol3</v>
      </c>
      <c r="M25" s="57"/>
      <c r="N25" s="57"/>
      <c r="O25" s="57"/>
      <c r="P25" s="57"/>
      <c r="Q25" s="57"/>
      <c r="R25" s="57"/>
      <c r="S25" s="58"/>
      <c r="T25" s="107" t="s">
        <v>8762</v>
      </c>
      <c r="U25" s="57"/>
      <c r="V25" s="57"/>
      <c r="W25" s="64"/>
      <c r="X25" s="65" t="str">
        <f>IF(AND(NOT(ISBLANK(T25)),NOT(ISERROR(VLOOKUP(T25,'SQL Server フィールド型種類'!$B$2:$E$30,4,FALSE)&lt;&gt;0))),TEXT(VLOOKUP(T25,'SQL Server フィールド型種類'!$B$2:$E$30,4,FALSE),"##0"),"")</f>
        <v>4</v>
      </c>
      <c r="Y25" s="64"/>
      <c r="Z25" s="65"/>
      <c r="AA25" s="58"/>
      <c r="AB25" s="57"/>
      <c r="AC25" s="49"/>
      <c r="AD25" s="49"/>
      <c r="AE25" s="64"/>
      <c r="AF25" s="50"/>
      <c r="AG25" s="50"/>
      <c r="AH25" s="50"/>
      <c r="AI25" s="50"/>
      <c r="AJ25" s="50"/>
      <c r="AK25" s="50"/>
      <c r="AL25" s="51"/>
      <c r="AM25" s="115"/>
      <c r="AN25" s="223"/>
      <c r="AO25" s="223"/>
      <c r="AP25" s="223"/>
      <c r="AQ25" s="223"/>
      <c r="AR25" s="223"/>
      <c r="AS25" s="223"/>
      <c r="AT25" s="57"/>
      <c r="AU25" s="57"/>
      <c r="AV25" s="57"/>
      <c r="AW25" s="57"/>
      <c r="AX25" s="58"/>
      <c r="AY25" s="45"/>
      <c r="BB25" s="41"/>
      <c r="BC25" s="41" t="str">
        <f t="shared" si="0"/>
        <v>plan_vol3 int NULL,</v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 t="str">
        <f t="shared" si="1"/>
        <v/>
      </c>
    </row>
    <row r="26" spans="1:95" ht="15" customHeight="1">
      <c r="A26" s="46"/>
      <c r="B26" s="832">
        <f>IF(NOT(ISBLANK(D26)),MAX(B$9:B25)+1,"")</f>
        <v>18</v>
      </c>
      <c r="C26" s="833"/>
      <c r="D26" s="63" t="str">
        <f>"生産実績台数"&amp;J26</f>
        <v>生産実績台数3</v>
      </c>
      <c r="E26" s="57"/>
      <c r="F26" s="57"/>
      <c r="G26" s="57"/>
      <c r="H26" s="57"/>
      <c r="I26" s="57"/>
      <c r="J26" s="57">
        <f t="shared" si="2"/>
        <v>3</v>
      </c>
      <c r="K26" s="64"/>
      <c r="L26" s="106" t="str">
        <f>"actual_vol"&amp;J26</f>
        <v>actual_vol3</v>
      </c>
      <c r="M26" s="57"/>
      <c r="N26" s="57"/>
      <c r="O26" s="57"/>
      <c r="P26" s="57"/>
      <c r="Q26" s="57"/>
      <c r="R26" s="57"/>
      <c r="S26" s="58"/>
      <c r="T26" s="107" t="s">
        <v>8762</v>
      </c>
      <c r="U26" s="57"/>
      <c r="V26" s="57"/>
      <c r="W26" s="64"/>
      <c r="X26" s="69" t="str">
        <f>IF(AND(NOT(ISBLANK(T26)),NOT(ISERROR(VLOOKUP(T26,'SQL Server フィールド型種類'!$B$2:$E$30,4,FALSE)&lt;&gt;0))),TEXT(VLOOKUP(T26,'SQL Server フィールド型種類'!$B$2:$E$30,4,FALSE),"##0"),"")</f>
        <v>4</v>
      </c>
      <c r="Y26" s="64"/>
      <c r="Z26" s="65"/>
      <c r="AA26" s="58"/>
      <c r="AB26" s="57"/>
      <c r="AC26" s="49"/>
      <c r="AD26" s="49"/>
      <c r="AE26" s="64"/>
      <c r="AF26" s="50"/>
      <c r="AG26" s="50"/>
      <c r="AH26" s="50"/>
      <c r="AI26" s="50"/>
      <c r="AJ26" s="50"/>
      <c r="AK26" s="50"/>
      <c r="AL26" s="51"/>
      <c r="AM26" s="115"/>
      <c r="AN26" s="223"/>
      <c r="AO26" s="223"/>
      <c r="AP26" s="223"/>
      <c r="AQ26" s="223"/>
      <c r="AR26" s="223"/>
      <c r="AS26" s="223"/>
      <c r="AT26" s="57"/>
      <c r="AU26" s="57"/>
      <c r="AV26" s="57"/>
      <c r="AW26" s="57"/>
      <c r="AX26" s="58"/>
      <c r="AY26" s="45"/>
      <c r="BB26" s="41"/>
      <c r="BC26" s="41" t="str">
        <f t="shared" si="0"/>
        <v>actual_vol3 int NULL,</v>
      </c>
      <c r="BD26" s="41"/>
      <c r="BX26" s="39" t="str">
        <f t="shared" si="1"/>
        <v/>
      </c>
    </row>
    <row r="27" spans="1:95" ht="15" customHeight="1">
      <c r="A27" s="46"/>
      <c r="B27" s="832">
        <f>IF(NOT(ISBLANK(D27)),MAX(B$9:B26)+1,"")</f>
        <v>19</v>
      </c>
      <c r="C27" s="833"/>
      <c r="D27" s="63" t="str">
        <f>"当月ストローク数"&amp;J27</f>
        <v>当月ストローク数3</v>
      </c>
      <c r="E27" s="57"/>
      <c r="F27" s="57"/>
      <c r="G27" s="57"/>
      <c r="H27" s="57"/>
      <c r="I27" s="57"/>
      <c r="J27" s="57">
        <f t="shared" si="2"/>
        <v>3</v>
      </c>
      <c r="K27" s="224"/>
      <c r="L27" s="106" t="str">
        <f>"stroke"&amp;J27</f>
        <v>stroke3</v>
      </c>
      <c r="M27" s="223"/>
      <c r="N27" s="223"/>
      <c r="O27" s="223"/>
      <c r="P27" s="223"/>
      <c r="Q27" s="223"/>
      <c r="R27" s="223"/>
      <c r="S27" s="225"/>
      <c r="T27" s="262" t="s">
        <v>8762</v>
      </c>
      <c r="U27" s="223"/>
      <c r="V27" s="223"/>
      <c r="W27" s="224"/>
      <c r="X27" s="265" t="str">
        <f>IF(AND(NOT(ISBLANK(T27)),NOT(ISERROR(VLOOKUP(T27,'SQL Server フィールド型種類'!$B$2:$E$30,4,FALSE)&lt;&gt;0))),TEXT(VLOOKUP(T27,'SQL Server フィールド型種類'!$B$2:$E$30,4,FALSE),"##0"),"")</f>
        <v>4</v>
      </c>
      <c r="Y27" s="224"/>
      <c r="Z27" s="266"/>
      <c r="AA27" s="225"/>
      <c r="AB27" s="223"/>
      <c r="AC27" s="267"/>
      <c r="AD27" s="267"/>
      <c r="AE27" s="224"/>
      <c r="AF27" s="268"/>
      <c r="AG27" s="268"/>
      <c r="AH27" s="268"/>
      <c r="AI27" s="268"/>
      <c r="AJ27" s="268"/>
      <c r="AK27" s="268"/>
      <c r="AL27" s="269"/>
      <c r="AM27" s="270"/>
      <c r="AN27" s="223"/>
      <c r="AO27" s="223"/>
      <c r="AP27" s="223"/>
      <c r="AQ27" s="223"/>
      <c r="AR27" s="223"/>
      <c r="AS27" s="223"/>
      <c r="AT27" s="57"/>
      <c r="AU27" s="57"/>
      <c r="AV27" s="57"/>
      <c r="AW27" s="57"/>
      <c r="AX27" s="58"/>
      <c r="AY27" s="45"/>
      <c r="BB27" s="41"/>
      <c r="BC27" s="41" t="str">
        <f t="shared" si="0"/>
        <v>stroke3 int NULL,</v>
      </c>
      <c r="BD27" s="41"/>
      <c r="BX27" s="39" t="str">
        <f t="shared" si="1"/>
        <v/>
      </c>
    </row>
    <row r="28" spans="1:95" ht="15" customHeight="1">
      <c r="A28" s="46"/>
      <c r="B28" s="832">
        <f>IF(NOT(ISBLANK(D28)),MAX(B$9:B27)+1,"")</f>
        <v>20</v>
      </c>
      <c r="C28" s="833"/>
      <c r="D28" s="63" t="str">
        <f>"生産予定台数"&amp;J28</f>
        <v>生産予定台数4</v>
      </c>
      <c r="E28" s="57"/>
      <c r="F28" s="57"/>
      <c r="G28" s="57"/>
      <c r="H28" s="57"/>
      <c r="I28" s="57"/>
      <c r="J28" s="57">
        <f t="shared" si="2"/>
        <v>4</v>
      </c>
      <c r="K28" s="224"/>
      <c r="L28" s="106" t="str">
        <f>"plan_vol"&amp;J28</f>
        <v>plan_vol4</v>
      </c>
      <c r="M28" s="223"/>
      <c r="N28" s="223"/>
      <c r="O28" s="223"/>
      <c r="P28" s="223"/>
      <c r="Q28" s="223"/>
      <c r="R28" s="223"/>
      <c r="S28" s="225"/>
      <c r="T28" s="262" t="s">
        <v>8762</v>
      </c>
      <c r="U28" s="223"/>
      <c r="V28" s="223"/>
      <c r="W28" s="224"/>
      <c r="X28" s="265" t="str">
        <f>IF(AND(NOT(ISBLANK(T28)),NOT(ISERROR(VLOOKUP(T28,'SQL Server フィールド型種類'!$B$2:$E$30,4,FALSE)&lt;&gt;0))),TEXT(VLOOKUP(T28,'SQL Server フィールド型種類'!$B$2:$E$30,4,FALSE),"##0"),"")</f>
        <v>4</v>
      </c>
      <c r="Y28" s="224"/>
      <c r="Z28" s="266"/>
      <c r="AA28" s="225"/>
      <c r="AB28" s="223"/>
      <c r="AC28" s="267"/>
      <c r="AD28" s="267"/>
      <c r="AE28" s="224"/>
      <c r="AF28" s="268"/>
      <c r="AG28" s="268"/>
      <c r="AH28" s="268"/>
      <c r="AI28" s="268"/>
      <c r="AJ28" s="268"/>
      <c r="AK28" s="268"/>
      <c r="AL28" s="269"/>
      <c r="AM28" s="270"/>
      <c r="AN28" s="223"/>
      <c r="AO28" s="223"/>
      <c r="AP28" s="223"/>
      <c r="AQ28" s="223"/>
      <c r="AR28" s="223"/>
      <c r="AS28" s="223"/>
      <c r="AT28" s="57"/>
      <c r="AU28" s="57"/>
      <c r="AV28" s="57"/>
      <c r="AW28" s="57"/>
      <c r="AX28" s="58"/>
      <c r="AY28" s="45"/>
      <c r="BB28" s="41"/>
      <c r="BC28" s="41" t="str">
        <f t="shared" si="0"/>
        <v>plan_vol4 int NULL,</v>
      </c>
      <c r="BD28" s="41"/>
      <c r="BX28" s="39" t="str">
        <f t="shared" si="1"/>
        <v/>
      </c>
    </row>
    <row r="29" spans="1:95" ht="15" customHeight="1">
      <c r="A29" s="46"/>
      <c r="B29" s="832">
        <f>IF(NOT(ISBLANK(D29)),MAX(B$9:B28)+1,"")</f>
        <v>21</v>
      </c>
      <c r="C29" s="833"/>
      <c r="D29" s="63" t="str">
        <f>"生産実績台数"&amp;J29</f>
        <v>生産実績台数4</v>
      </c>
      <c r="E29" s="57"/>
      <c r="F29" s="57"/>
      <c r="G29" s="57"/>
      <c r="H29" s="57"/>
      <c r="I29" s="57"/>
      <c r="J29" s="57">
        <f t="shared" si="2"/>
        <v>4</v>
      </c>
      <c r="K29" s="224"/>
      <c r="L29" s="106" t="str">
        <f>"actual_vol"&amp;J29</f>
        <v>actual_vol4</v>
      </c>
      <c r="M29" s="223"/>
      <c r="N29" s="223"/>
      <c r="O29" s="223"/>
      <c r="P29" s="223"/>
      <c r="Q29" s="223"/>
      <c r="R29" s="223"/>
      <c r="S29" s="225"/>
      <c r="T29" s="262" t="s">
        <v>8762</v>
      </c>
      <c r="U29" s="223"/>
      <c r="V29" s="223"/>
      <c r="W29" s="224"/>
      <c r="X29" s="265" t="str">
        <f>IF(AND(NOT(ISBLANK(T29)),NOT(ISERROR(VLOOKUP(T29,'SQL Server フィールド型種類'!$B$2:$E$30,4,FALSE)&lt;&gt;0))),TEXT(VLOOKUP(T29,'SQL Server フィールド型種類'!$B$2:$E$30,4,FALSE),"##0"),"")</f>
        <v>4</v>
      </c>
      <c r="Y29" s="224"/>
      <c r="Z29" s="266"/>
      <c r="AA29" s="225"/>
      <c r="AB29" s="223"/>
      <c r="AC29" s="267"/>
      <c r="AD29" s="267"/>
      <c r="AE29" s="224"/>
      <c r="AF29" s="268"/>
      <c r="AG29" s="268"/>
      <c r="AH29" s="268"/>
      <c r="AI29" s="268"/>
      <c r="AJ29" s="268"/>
      <c r="AK29" s="268"/>
      <c r="AL29" s="269"/>
      <c r="AM29" s="270"/>
      <c r="AN29" s="223"/>
      <c r="AO29" s="223"/>
      <c r="AP29" s="223"/>
      <c r="AQ29" s="223"/>
      <c r="AR29" s="223"/>
      <c r="AS29" s="223"/>
      <c r="AT29" s="57"/>
      <c r="AU29" s="57"/>
      <c r="AV29" s="57"/>
      <c r="AW29" s="57"/>
      <c r="AX29" s="58"/>
      <c r="AY29" s="45"/>
      <c r="BB29" s="41"/>
      <c r="BC29" s="41" t="str">
        <f t="shared" si="0"/>
        <v>actual_vol4 int NULL,</v>
      </c>
      <c r="BD29" s="41"/>
      <c r="BX29" s="39" t="str">
        <f t="shared" si="1"/>
        <v/>
      </c>
    </row>
    <row r="30" spans="1:95" ht="15" customHeight="1">
      <c r="A30" s="46"/>
      <c r="B30" s="832">
        <f>IF(NOT(ISBLANK(D30)),MAX(B$9:B29)+1,"")</f>
        <v>22</v>
      </c>
      <c r="C30" s="833"/>
      <c r="D30" s="63" t="str">
        <f>"当月ストローク数"&amp;J30</f>
        <v>当月ストローク数4</v>
      </c>
      <c r="E30" s="57"/>
      <c r="F30" s="57"/>
      <c r="G30" s="57"/>
      <c r="H30" s="57"/>
      <c r="I30" s="57"/>
      <c r="J30" s="57">
        <f t="shared" si="2"/>
        <v>4</v>
      </c>
      <c r="K30" s="224"/>
      <c r="L30" s="106" t="str">
        <f>"stroke"&amp;J30</f>
        <v>stroke4</v>
      </c>
      <c r="M30" s="223"/>
      <c r="N30" s="223"/>
      <c r="O30" s="223"/>
      <c r="P30" s="223"/>
      <c r="Q30" s="223"/>
      <c r="R30" s="223"/>
      <c r="S30" s="225"/>
      <c r="T30" s="262" t="s">
        <v>8762</v>
      </c>
      <c r="U30" s="223"/>
      <c r="V30" s="223"/>
      <c r="W30" s="224"/>
      <c r="X30" s="265" t="str">
        <f>IF(AND(NOT(ISBLANK(T30)),NOT(ISERROR(VLOOKUP(T30,'SQL Server フィールド型種類'!$B$2:$E$30,4,FALSE)&lt;&gt;0))),TEXT(VLOOKUP(T30,'SQL Server フィールド型種類'!$B$2:$E$30,4,FALSE),"##0"),"")</f>
        <v>4</v>
      </c>
      <c r="Y30" s="224"/>
      <c r="Z30" s="266"/>
      <c r="AA30" s="225"/>
      <c r="AB30" s="223"/>
      <c r="AC30" s="267"/>
      <c r="AD30" s="267"/>
      <c r="AE30" s="224"/>
      <c r="AF30" s="268"/>
      <c r="AG30" s="268"/>
      <c r="AH30" s="268"/>
      <c r="AI30" s="268"/>
      <c r="AJ30" s="268"/>
      <c r="AK30" s="268"/>
      <c r="AL30" s="269"/>
      <c r="AM30" s="270"/>
      <c r="AN30" s="223"/>
      <c r="AO30" s="223"/>
      <c r="AP30" s="223"/>
      <c r="AQ30" s="223"/>
      <c r="AR30" s="223"/>
      <c r="AS30" s="223"/>
      <c r="AT30" s="57"/>
      <c r="AU30" s="57"/>
      <c r="AV30" s="57"/>
      <c r="AW30" s="57"/>
      <c r="AX30" s="58"/>
      <c r="AY30" s="45"/>
      <c r="BB30" s="41"/>
      <c r="BC30" s="41" t="str">
        <f t="shared" si="0"/>
        <v>stroke4 int NULL,</v>
      </c>
      <c r="BD30" s="41"/>
      <c r="BX30" s="39" t="str">
        <f t="shared" si="1"/>
        <v/>
      </c>
    </row>
    <row r="31" spans="1:95" ht="15" customHeight="1">
      <c r="A31" s="46"/>
      <c r="B31" s="832">
        <f>IF(NOT(ISBLANK(D31)),MAX(B$9:B30)+1,"")</f>
        <v>23</v>
      </c>
      <c r="C31" s="833"/>
      <c r="D31" s="264" t="str">
        <f>"生産予定台数"&amp;J31</f>
        <v>生産予定台数5</v>
      </c>
      <c r="E31" s="223"/>
      <c r="F31" s="223"/>
      <c r="G31" s="223"/>
      <c r="H31" s="223"/>
      <c r="I31" s="223"/>
      <c r="J31" s="223">
        <f t="shared" si="2"/>
        <v>5</v>
      </c>
      <c r="K31" s="224"/>
      <c r="L31" s="263" t="str">
        <f>"plan_vol"&amp;J31</f>
        <v>plan_vol5</v>
      </c>
      <c r="M31" s="223"/>
      <c r="N31" s="223"/>
      <c r="O31" s="223"/>
      <c r="P31" s="223"/>
      <c r="Q31" s="223"/>
      <c r="R31" s="223"/>
      <c r="S31" s="225"/>
      <c r="T31" s="262" t="s">
        <v>8762</v>
      </c>
      <c r="U31" s="223"/>
      <c r="V31" s="223"/>
      <c r="W31" s="224"/>
      <c r="X31" s="265" t="str">
        <f>IF(AND(NOT(ISBLANK(T31)),NOT(ISERROR(VLOOKUP(T31,'SQL Server フィールド型種類'!$B$2:$E$30,4,FALSE)&lt;&gt;0))),TEXT(VLOOKUP(T31,'SQL Server フィールド型種類'!$B$2:$E$30,4,FALSE),"##0"),"")</f>
        <v>4</v>
      </c>
      <c r="Y31" s="224"/>
      <c r="Z31" s="266"/>
      <c r="AA31" s="225"/>
      <c r="AB31" s="223"/>
      <c r="AC31" s="267"/>
      <c r="AD31" s="267"/>
      <c r="AE31" s="224"/>
      <c r="AF31" s="268"/>
      <c r="AG31" s="268"/>
      <c r="AH31" s="268"/>
      <c r="AI31" s="268"/>
      <c r="AJ31" s="268"/>
      <c r="AK31" s="268"/>
      <c r="AL31" s="269"/>
      <c r="AM31" s="270"/>
      <c r="AN31" s="223"/>
      <c r="AO31" s="223"/>
      <c r="AP31" s="223"/>
      <c r="AQ31" s="223"/>
      <c r="AR31" s="223"/>
      <c r="AS31" s="223"/>
      <c r="AT31" s="57"/>
      <c r="AU31" s="57"/>
      <c r="AV31" s="57"/>
      <c r="AW31" s="57"/>
      <c r="AX31" s="58"/>
      <c r="AY31" s="45"/>
      <c r="BB31" s="41"/>
      <c r="BC31" s="41" t="str">
        <f t="shared" si="0"/>
        <v>plan_vol5 int NULL,</v>
      </c>
      <c r="BD31" s="41"/>
      <c r="BX31" s="39" t="str">
        <f t="shared" si="1"/>
        <v/>
      </c>
    </row>
    <row r="32" spans="1:95" ht="15" customHeight="1">
      <c r="A32" s="46"/>
      <c r="B32" s="838">
        <f>IF(NOT(ISBLANK(D32)),MAX(B$9:B31)+1,"")</f>
        <v>24</v>
      </c>
      <c r="C32" s="839"/>
      <c r="D32" s="66" t="str">
        <f>"生産実績台数"&amp;J32</f>
        <v>生産実績台数5</v>
      </c>
      <c r="E32" s="59"/>
      <c r="F32" s="59"/>
      <c r="G32" s="59"/>
      <c r="H32" s="59"/>
      <c r="I32" s="59"/>
      <c r="J32" s="59">
        <f t="shared" si="2"/>
        <v>5</v>
      </c>
      <c r="K32" s="67"/>
      <c r="L32" s="127" t="str">
        <f>"actual_vol"&amp;J32</f>
        <v>actual_vol5</v>
      </c>
      <c r="M32" s="59"/>
      <c r="N32" s="59"/>
      <c r="O32" s="59"/>
      <c r="P32" s="59"/>
      <c r="Q32" s="59"/>
      <c r="R32" s="59"/>
      <c r="S32" s="60"/>
      <c r="T32" s="126" t="s">
        <v>8762</v>
      </c>
      <c r="U32" s="59"/>
      <c r="V32" s="59"/>
      <c r="W32" s="67"/>
      <c r="X32" s="128" t="str">
        <f>IF(AND(NOT(ISBLANK(T32)),NOT(ISERROR(VLOOKUP(T32,'SQL Server フィールド型種類'!$B$2:$E$30,4,FALSE)&lt;&gt;0))),TEXT(VLOOKUP(T32,'SQL Server フィールド型種類'!$B$2:$E$30,4,FALSE),"##0"),"")</f>
        <v>4</v>
      </c>
      <c r="Y32" s="67"/>
      <c r="Z32" s="68"/>
      <c r="AA32" s="60"/>
      <c r="AB32" s="59"/>
      <c r="AC32" s="52"/>
      <c r="AD32" s="52"/>
      <c r="AE32" s="67"/>
      <c r="AF32" s="53"/>
      <c r="AG32" s="53"/>
      <c r="AH32" s="53"/>
      <c r="AI32" s="53"/>
      <c r="AJ32" s="53"/>
      <c r="AK32" s="53"/>
      <c r="AL32" s="54"/>
      <c r="AM32" s="261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60"/>
      <c r="AY32" s="45"/>
      <c r="BB32" s="41"/>
      <c r="BC32" s="41" t="str">
        <f>IF(L32&lt;&gt;"",L32&amp;" "&amp;IF(T32="char",T32&amp;"("&amp;X32&amp;")",T32)&amp;" "&amp;IF(AB32="×","NOT NULL","NULL")&amp;IF(Z32="YES"," IDENTITY(1, 1) ","")&amp;IF(BX32&lt;&gt;""," DEFAULT "&amp;BX32,"")&amp;IF(L35&lt;&gt;"",",",""),"")</f>
        <v>actual_vol5 int NULL,</v>
      </c>
      <c r="BD32" s="41"/>
      <c r="BX32" s="39" t="str">
        <f t="shared" si="1"/>
        <v/>
      </c>
    </row>
    <row r="33" spans="1:76" ht="15" customHeight="1" thickBot="1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3"/>
      <c r="BB33" s="41"/>
      <c r="BC33" s="41"/>
      <c r="BD33" s="41"/>
      <c r="BX33" s="39" t="str">
        <f t="shared" si="1"/>
        <v/>
      </c>
    </row>
    <row r="34" spans="1:76" ht="15" customHeight="1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8"/>
      <c r="BX34" s="39" t="str">
        <f t="shared" si="1"/>
        <v/>
      </c>
    </row>
    <row r="35" spans="1:76" ht="15" customHeight="1">
      <c r="A35" s="40"/>
      <c r="B35" s="855">
        <f>IF(NOT(ISBLANK(D35)),MAX(B$9:B34)+1,"")</f>
        <v>25</v>
      </c>
      <c r="C35" s="856"/>
      <c r="D35" s="404" t="str">
        <f>"当月ストローク数"&amp;J35</f>
        <v>当月ストローク数5</v>
      </c>
      <c r="E35" s="55"/>
      <c r="F35" s="55"/>
      <c r="G35" s="55"/>
      <c r="H35" s="55"/>
      <c r="I35" s="55"/>
      <c r="J35" s="55">
        <f>J30+1</f>
        <v>5</v>
      </c>
      <c r="K35" s="61"/>
      <c r="L35" s="112" t="str">
        <f>"stroke"&amp;J35</f>
        <v>stroke5</v>
      </c>
      <c r="M35" s="55"/>
      <c r="N35" s="55"/>
      <c r="O35" s="55"/>
      <c r="P35" s="55"/>
      <c r="Q35" s="55"/>
      <c r="R35" s="55"/>
      <c r="S35" s="56"/>
      <c r="T35" s="111" t="s">
        <v>56</v>
      </c>
      <c r="U35" s="55"/>
      <c r="V35" s="55"/>
      <c r="W35" s="61"/>
      <c r="X35" s="62" t="str">
        <f>IF(AND(NOT(ISBLANK(T35)),NOT(ISERROR(VLOOKUP(T35,'SQL Server フィールド型種類'!$B$2:$E$30,4,FALSE)&lt;&gt;0))),TEXT(VLOOKUP(T35,'SQL Server フィールド型種類'!$B$2:$E$30,4,FALSE),"##0"),"")</f>
        <v>4</v>
      </c>
      <c r="Y35" s="61"/>
      <c r="Z35" s="112"/>
      <c r="AA35" s="56"/>
      <c r="AB35" s="113"/>
      <c r="AC35" s="219"/>
      <c r="AD35" s="219"/>
      <c r="AE35" s="220"/>
      <c r="AF35" s="47"/>
      <c r="AG35" s="47"/>
      <c r="AH35" s="47"/>
      <c r="AI35" s="47"/>
      <c r="AJ35" s="47"/>
      <c r="AK35" s="47"/>
      <c r="AL35" s="48"/>
      <c r="AM35" s="113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6"/>
      <c r="AY35" s="42"/>
      <c r="BB35" s="202"/>
      <c r="BC35" s="41" t="str">
        <f>IF(L35&lt;&gt;"",L35&amp;" "&amp;IF(T35="char",T35&amp;"("&amp;X35&amp;")",T35)&amp;" "&amp;IF(AB35="×","NOT NULL","NULL")&amp;IF(Z35="YES"," IDENTITY(1, 1) ","")&amp;IF(BX35&lt;&gt;""," DEFAULT "&amp;BX35,"")&amp;IF(L36&lt;&gt;"",",",""),"")</f>
        <v>stroke5 int NULL,</v>
      </c>
      <c r="BX35" s="39" t="str">
        <f t="shared" si="1"/>
        <v/>
      </c>
    </row>
    <row r="36" spans="1:76" ht="15" customHeight="1">
      <c r="A36" s="40"/>
      <c r="B36" s="832">
        <f>IF(NOT(ISBLANK(D36)),MAX(B$9:B35)+1,"")</f>
        <v>26</v>
      </c>
      <c r="C36" s="833"/>
      <c r="D36" s="63" t="str">
        <f>"生産予定台数"&amp;J36</f>
        <v>生産予定台数6</v>
      </c>
      <c r="E36" s="57"/>
      <c r="F36" s="57"/>
      <c r="G36" s="57"/>
      <c r="H36" s="57"/>
      <c r="I36" s="57"/>
      <c r="J36" s="57">
        <f>J31+1</f>
        <v>6</v>
      </c>
      <c r="K36" s="64"/>
      <c r="L36" s="106" t="str">
        <f>"plan_vol"&amp;J36</f>
        <v>plan_vol6</v>
      </c>
      <c r="M36" s="57"/>
      <c r="N36" s="57"/>
      <c r="O36" s="57"/>
      <c r="P36" s="57"/>
      <c r="Q36" s="57"/>
      <c r="R36" s="57"/>
      <c r="S36" s="58"/>
      <c r="T36" s="107" t="s">
        <v>56</v>
      </c>
      <c r="U36" s="57"/>
      <c r="V36" s="57"/>
      <c r="W36" s="64"/>
      <c r="X36" s="65" t="str">
        <f>IF(AND(NOT(ISBLANK(T36)),NOT(ISERROR(VLOOKUP(T36,'SQL Server フィールド型種類'!$B$2:$E$30,4,FALSE)&lt;&gt;0))),TEXT(VLOOKUP(T36,'SQL Server フィールド型種類'!$B$2:$E$30,4,FALSE),"##0"),"")</f>
        <v>4</v>
      </c>
      <c r="Y36" s="64"/>
      <c r="Z36" s="65"/>
      <c r="AA36" s="58"/>
      <c r="AB36" s="115"/>
      <c r="AC36" s="210"/>
      <c r="AD36" s="210"/>
      <c r="AE36" s="64"/>
      <c r="AF36" s="50"/>
      <c r="AG36" s="50"/>
      <c r="AH36" s="50"/>
      <c r="AI36" s="50"/>
      <c r="AJ36" s="50"/>
      <c r="AK36" s="50"/>
      <c r="AL36" s="51"/>
      <c r="AM36" s="115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8"/>
      <c r="AY36" s="42"/>
      <c r="BB36" s="41"/>
      <c r="BC36" s="41" t="str">
        <f t="shared" ref="BC36:BC63" si="3">IF(L36&lt;&gt;"",L36&amp;" "&amp;IF(T36="char",T36&amp;"("&amp;X36&amp;")",T36)&amp;" "&amp;IF(AB36="×","NOT NULL","NULL")&amp;IF(Z36="YES"," IDENTITY(1, 1) ","")&amp;IF(BX36&lt;&gt;""," DEFAULT "&amp;BX36,"")&amp;IF(L37&lt;&gt;"",",",""),"")</f>
        <v>plan_vol6 int NULL,</v>
      </c>
      <c r="BX36" s="39" t="str">
        <f t="shared" si="1"/>
        <v/>
      </c>
    </row>
    <row r="37" spans="1:76" ht="15" customHeight="1">
      <c r="A37" s="40"/>
      <c r="B37" s="832">
        <f>IF(NOT(ISBLANK(D37)),MAX(B$9:B36)+1,"")</f>
        <v>27</v>
      </c>
      <c r="C37" s="833"/>
      <c r="D37" s="63" t="str">
        <f>"生産実績台数"&amp;J37</f>
        <v>生産実績台数6</v>
      </c>
      <c r="E37" s="57"/>
      <c r="F37" s="57"/>
      <c r="G37" s="57"/>
      <c r="H37" s="57"/>
      <c r="I37" s="57"/>
      <c r="J37" s="57">
        <f>J32+1</f>
        <v>6</v>
      </c>
      <c r="K37" s="64"/>
      <c r="L37" s="106" t="str">
        <f>"actual_vol"&amp;J37</f>
        <v>actual_vol6</v>
      </c>
      <c r="M37" s="57"/>
      <c r="N37" s="57"/>
      <c r="O37" s="57"/>
      <c r="P37" s="57"/>
      <c r="Q37" s="57"/>
      <c r="R37" s="57"/>
      <c r="S37" s="58"/>
      <c r="T37" s="107" t="s">
        <v>56</v>
      </c>
      <c r="U37" s="57"/>
      <c r="V37" s="57"/>
      <c r="W37" s="64"/>
      <c r="X37" s="65" t="str">
        <f>IF(AND(NOT(ISBLANK(T37)),NOT(ISERROR(VLOOKUP(T37,'SQL Server フィールド型種類'!$B$2:$E$30,4,FALSE)&lt;&gt;0))),TEXT(VLOOKUP(T37,'SQL Server フィールド型種類'!$B$2:$E$30,4,FALSE),"##0"),"")</f>
        <v>4</v>
      </c>
      <c r="Y37" s="64"/>
      <c r="Z37" s="65"/>
      <c r="AA37" s="58"/>
      <c r="AB37" s="115"/>
      <c r="AC37" s="210"/>
      <c r="AD37" s="210"/>
      <c r="AE37" s="64"/>
      <c r="AF37" s="50"/>
      <c r="AG37" s="50"/>
      <c r="AH37" s="50"/>
      <c r="AI37" s="50"/>
      <c r="AJ37" s="50"/>
      <c r="AK37" s="50"/>
      <c r="AL37" s="51"/>
      <c r="AM37" s="115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8"/>
      <c r="AY37" s="42"/>
      <c r="BB37" s="41"/>
      <c r="BC37" s="41" t="str">
        <f t="shared" si="3"/>
        <v>actual_vol6 int NULL,</v>
      </c>
      <c r="BX37" s="39" t="str">
        <f t="shared" si="1"/>
        <v/>
      </c>
    </row>
    <row r="38" spans="1:76" ht="15" customHeight="1">
      <c r="A38" s="40"/>
      <c r="B38" s="832">
        <f>IF(NOT(ISBLANK(D38)),MAX(B$9:B37)+1,"")</f>
        <v>28</v>
      </c>
      <c r="C38" s="833"/>
      <c r="D38" s="63" t="str">
        <f>"当月ストローク数"&amp;J38</f>
        <v>当月ストローク数6</v>
      </c>
      <c r="E38" s="57"/>
      <c r="F38" s="57"/>
      <c r="G38" s="57"/>
      <c r="H38" s="57"/>
      <c r="I38" s="57"/>
      <c r="J38" s="57">
        <f>J35+1</f>
        <v>6</v>
      </c>
      <c r="K38" s="64"/>
      <c r="L38" s="106" t="str">
        <f>"stroke"&amp;J38</f>
        <v>stroke6</v>
      </c>
      <c r="M38" s="57"/>
      <c r="N38" s="57"/>
      <c r="O38" s="57"/>
      <c r="P38" s="57"/>
      <c r="Q38" s="57"/>
      <c r="R38" s="57"/>
      <c r="S38" s="58"/>
      <c r="T38" s="107" t="s">
        <v>56</v>
      </c>
      <c r="U38" s="57"/>
      <c r="V38" s="57"/>
      <c r="W38" s="64"/>
      <c r="X38" s="65" t="str">
        <f>IF(AND(NOT(ISBLANK(T38)),NOT(ISERROR(VLOOKUP(T38,'SQL Server フィールド型種類'!$B$2:$E$30,4,FALSE)&lt;&gt;0))),TEXT(VLOOKUP(T38,'SQL Server フィールド型種類'!$B$2:$E$30,4,FALSE),"##0"),"")</f>
        <v>4</v>
      </c>
      <c r="Y38" s="64"/>
      <c r="Z38" s="65"/>
      <c r="AA38" s="58"/>
      <c r="AB38" s="115"/>
      <c r="AC38" s="210"/>
      <c r="AD38" s="210"/>
      <c r="AE38" s="64"/>
      <c r="AF38" s="50"/>
      <c r="AG38" s="50"/>
      <c r="AH38" s="50"/>
      <c r="AI38" s="50"/>
      <c r="AJ38" s="50"/>
      <c r="AK38" s="50"/>
      <c r="AL38" s="51"/>
      <c r="AM38" s="115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8"/>
      <c r="AY38" s="45"/>
      <c r="BB38" s="41"/>
      <c r="BC38" s="41" t="str">
        <f t="shared" si="3"/>
        <v>stroke6 int NULL,</v>
      </c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X38" s="39" t="str">
        <f t="shared" si="1"/>
        <v/>
      </c>
    </row>
    <row r="39" spans="1:76" ht="15" customHeight="1">
      <c r="A39" s="40"/>
      <c r="B39" s="832">
        <f>IF(NOT(ISBLANK(D39)),MAX(B$9:B38)+1,"")</f>
        <v>29</v>
      </c>
      <c r="C39" s="833"/>
      <c r="D39" s="63" t="str">
        <f>"生産予定台数"&amp;J39</f>
        <v>生産予定台数7</v>
      </c>
      <c r="E39" s="57"/>
      <c r="F39" s="57"/>
      <c r="G39" s="57"/>
      <c r="H39" s="57"/>
      <c r="I39" s="57"/>
      <c r="J39" s="57">
        <f t="shared" ref="J39:J56" si="4">J36+1</f>
        <v>7</v>
      </c>
      <c r="K39" s="64"/>
      <c r="L39" s="106" t="str">
        <f>"plan_vol"&amp;J39</f>
        <v>plan_vol7</v>
      </c>
      <c r="M39" s="57"/>
      <c r="N39" s="57"/>
      <c r="O39" s="57"/>
      <c r="P39" s="57"/>
      <c r="Q39" s="57"/>
      <c r="R39" s="57"/>
      <c r="S39" s="58"/>
      <c r="T39" s="107" t="s">
        <v>56</v>
      </c>
      <c r="U39" s="57"/>
      <c r="V39" s="57"/>
      <c r="W39" s="64"/>
      <c r="X39" s="114" t="str">
        <f>IF(AND(NOT(ISBLANK(T39)),NOT(ISERROR(VLOOKUP(T39,'SQL Server フィールド型種類'!$B$2:$E$30,4,FALSE)&lt;&gt;0))),TEXT(VLOOKUP(T39,'SQL Server フィールド型種類'!$B$2:$E$30,4,FALSE),"##0"),"")</f>
        <v>4</v>
      </c>
      <c r="Y39" s="64"/>
      <c r="Z39" s="65"/>
      <c r="AA39" s="58"/>
      <c r="AB39" s="115"/>
      <c r="AC39" s="49"/>
      <c r="AD39" s="210"/>
      <c r="AE39" s="64"/>
      <c r="AF39" s="50"/>
      <c r="AG39" s="50"/>
      <c r="AH39" s="50"/>
      <c r="AI39" s="50"/>
      <c r="AJ39" s="50"/>
      <c r="AK39" s="50"/>
      <c r="AL39" s="51"/>
      <c r="AM39" s="115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8"/>
      <c r="AY39" s="45"/>
      <c r="BB39" s="41"/>
      <c r="BC39" s="41" t="str">
        <f t="shared" si="3"/>
        <v>plan_vol7 int NULL,</v>
      </c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X39" s="39" t="str">
        <f t="shared" si="1"/>
        <v/>
      </c>
    </row>
    <row r="40" spans="1:76" ht="15" customHeight="1">
      <c r="A40" s="40"/>
      <c r="B40" s="832">
        <f>IF(NOT(ISBLANK(D40)),MAX(B$9:B39)+1,"")</f>
        <v>30</v>
      </c>
      <c r="C40" s="833"/>
      <c r="D40" s="63" t="str">
        <f>"生産実績台数"&amp;J40</f>
        <v>生産実績台数7</v>
      </c>
      <c r="E40" s="57"/>
      <c r="F40" s="57"/>
      <c r="G40" s="57"/>
      <c r="H40" s="57"/>
      <c r="I40" s="57"/>
      <c r="J40" s="57">
        <f t="shared" si="4"/>
        <v>7</v>
      </c>
      <c r="K40" s="64"/>
      <c r="L40" s="106" t="str">
        <f>"actual_vol"&amp;J40</f>
        <v>actual_vol7</v>
      </c>
      <c r="M40" s="57"/>
      <c r="N40" s="57"/>
      <c r="O40" s="57"/>
      <c r="P40" s="57"/>
      <c r="Q40" s="57"/>
      <c r="R40" s="57"/>
      <c r="S40" s="58"/>
      <c r="T40" s="107" t="s">
        <v>56</v>
      </c>
      <c r="U40" s="57"/>
      <c r="V40" s="57"/>
      <c r="W40" s="64"/>
      <c r="X40" s="65" t="str">
        <f>IF(AND(NOT(ISBLANK(T40)),NOT(ISERROR(VLOOKUP(T40,'SQL Server フィールド型種類'!$B$2:$E$30,4,FALSE)&lt;&gt;0))),TEXT(VLOOKUP(T40,'SQL Server フィールド型種類'!$B$2:$E$30,4,FALSE),"##0"),"")</f>
        <v>4</v>
      </c>
      <c r="Y40" s="64"/>
      <c r="Z40" s="106"/>
      <c r="AA40" s="58"/>
      <c r="AB40" s="115"/>
      <c r="AC40" s="210"/>
      <c r="AD40" s="210"/>
      <c r="AE40" s="403"/>
      <c r="AF40" s="50"/>
      <c r="AG40" s="50"/>
      <c r="AH40" s="50"/>
      <c r="AI40" s="50"/>
      <c r="AJ40" s="50"/>
      <c r="AK40" s="50"/>
      <c r="AL40" s="51"/>
      <c r="AM40" s="115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8"/>
      <c r="AY40" s="45"/>
      <c r="BB40" s="41"/>
      <c r="BC40" s="41" t="str">
        <f t="shared" si="3"/>
        <v>actual_vol7 int NULL,</v>
      </c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X40" s="39" t="str">
        <f t="shared" si="1"/>
        <v/>
      </c>
    </row>
    <row r="41" spans="1:76" ht="15" customHeight="1">
      <c r="A41" s="40"/>
      <c r="B41" s="832">
        <f>IF(NOT(ISBLANK(D41)),MAX(B$9:B40)+1,"")</f>
        <v>31</v>
      </c>
      <c r="C41" s="833"/>
      <c r="D41" s="63" t="str">
        <f>"当月ストローク数"&amp;J41</f>
        <v>当月ストローク数7</v>
      </c>
      <c r="E41" s="57"/>
      <c r="F41" s="57"/>
      <c r="G41" s="57"/>
      <c r="H41" s="57"/>
      <c r="I41" s="57"/>
      <c r="J41" s="57">
        <f t="shared" si="4"/>
        <v>7</v>
      </c>
      <c r="K41" s="64"/>
      <c r="L41" s="106" t="str">
        <f>"stroke"&amp;J41</f>
        <v>stroke7</v>
      </c>
      <c r="M41" s="57"/>
      <c r="N41" s="57"/>
      <c r="O41" s="57"/>
      <c r="P41" s="57"/>
      <c r="Q41" s="57"/>
      <c r="R41" s="57"/>
      <c r="S41" s="58"/>
      <c r="T41" s="107" t="s">
        <v>56</v>
      </c>
      <c r="U41" s="57"/>
      <c r="V41" s="57"/>
      <c r="W41" s="64"/>
      <c r="X41" s="65" t="str">
        <f>IF(AND(NOT(ISBLANK(T41)),NOT(ISERROR(VLOOKUP(T41,'SQL Server フィールド型種類'!$B$2:$E$30,4,FALSE)&lt;&gt;0))),TEXT(VLOOKUP(T41,'SQL Server フィールド型種類'!$B$2:$E$30,4,FALSE),"##0"),"")</f>
        <v>4</v>
      </c>
      <c r="Y41" s="64"/>
      <c r="Z41" s="65"/>
      <c r="AA41" s="58"/>
      <c r="AB41" s="115"/>
      <c r="AC41" s="210"/>
      <c r="AD41" s="210"/>
      <c r="AE41" s="64"/>
      <c r="AF41" s="50"/>
      <c r="AG41" s="50"/>
      <c r="AH41" s="50"/>
      <c r="AI41" s="50"/>
      <c r="AJ41" s="50"/>
      <c r="AK41" s="50"/>
      <c r="AL41" s="51"/>
      <c r="AM41" s="115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8"/>
      <c r="AY41" s="45"/>
      <c r="BB41" s="41"/>
      <c r="BC41" s="41" t="str">
        <f t="shared" si="3"/>
        <v>stroke7 int NULL,</v>
      </c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X41" s="39" t="str">
        <f t="shared" ref="BX41:BX59" si="5">IF(NOT(ISERROR(VLOOKUP(L41,$D$84:$O$94,12,FALSE))),VLOOKUP(L41,$D$84:$O$94,12,FALSE),"")</f>
        <v/>
      </c>
    </row>
    <row r="42" spans="1:76" ht="15" customHeight="1">
      <c r="A42" s="40"/>
      <c r="B42" s="832">
        <f>IF(NOT(ISBLANK(D42)),MAX(B$9:B41)+1,"")</f>
        <v>32</v>
      </c>
      <c r="C42" s="833"/>
      <c r="D42" s="63" t="str">
        <f>"生産予定台数"&amp;J42</f>
        <v>生産予定台数8</v>
      </c>
      <c r="E42" s="57"/>
      <c r="F42" s="57"/>
      <c r="G42" s="57"/>
      <c r="H42" s="57"/>
      <c r="I42" s="57"/>
      <c r="J42" s="57">
        <f t="shared" si="4"/>
        <v>8</v>
      </c>
      <c r="K42" s="64"/>
      <c r="L42" s="106" t="str">
        <f>"plan_vol"&amp;J42</f>
        <v>plan_vol8</v>
      </c>
      <c r="M42" s="57"/>
      <c r="N42" s="57"/>
      <c r="O42" s="57"/>
      <c r="P42" s="57"/>
      <c r="Q42" s="57"/>
      <c r="R42" s="57"/>
      <c r="S42" s="58"/>
      <c r="T42" s="107" t="s">
        <v>56</v>
      </c>
      <c r="U42" s="57"/>
      <c r="V42" s="57"/>
      <c r="W42" s="64"/>
      <c r="X42" s="65" t="str">
        <f>IF(AND(NOT(ISBLANK(T42)),NOT(ISERROR(VLOOKUP(T42,'SQL Server フィールド型種類'!$B$2:$E$30,4,FALSE)&lt;&gt;0))),TEXT(VLOOKUP(T42,'SQL Server フィールド型種類'!$B$2:$E$30,4,FALSE),"##0"),"")</f>
        <v>4</v>
      </c>
      <c r="Y42" s="64"/>
      <c r="Z42" s="65"/>
      <c r="AA42" s="58"/>
      <c r="AB42" s="115"/>
      <c r="AC42" s="210"/>
      <c r="AD42" s="210"/>
      <c r="AE42" s="64"/>
      <c r="AF42" s="50"/>
      <c r="AG42" s="50"/>
      <c r="AH42" s="50"/>
      <c r="AI42" s="50"/>
      <c r="AJ42" s="50"/>
      <c r="AK42" s="50"/>
      <c r="AL42" s="51"/>
      <c r="AM42" s="115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8"/>
      <c r="AY42" s="45"/>
      <c r="BB42" s="41"/>
      <c r="BC42" s="41" t="str">
        <f t="shared" si="3"/>
        <v>plan_vol8 int NULL,</v>
      </c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X42" s="39" t="str">
        <f t="shared" si="5"/>
        <v/>
      </c>
    </row>
    <row r="43" spans="1:76" ht="15" customHeight="1">
      <c r="A43" s="40"/>
      <c r="B43" s="832">
        <f>IF(NOT(ISBLANK(D43)),MAX(B$9:B42)+1,"")</f>
        <v>33</v>
      </c>
      <c r="C43" s="833"/>
      <c r="D43" s="63" t="str">
        <f>"生産実績台数"&amp;J43</f>
        <v>生産実績台数8</v>
      </c>
      <c r="E43" s="57"/>
      <c r="F43" s="57"/>
      <c r="G43" s="57"/>
      <c r="H43" s="57"/>
      <c r="I43" s="57"/>
      <c r="J43" s="57">
        <f t="shared" si="4"/>
        <v>8</v>
      </c>
      <c r="K43" s="64"/>
      <c r="L43" s="106" t="str">
        <f>"actual_vol"&amp;J43</f>
        <v>actual_vol8</v>
      </c>
      <c r="M43" s="57"/>
      <c r="N43" s="57"/>
      <c r="O43" s="57"/>
      <c r="P43" s="57"/>
      <c r="Q43" s="57"/>
      <c r="R43" s="57"/>
      <c r="S43" s="58"/>
      <c r="T43" s="107" t="s">
        <v>56</v>
      </c>
      <c r="U43" s="57"/>
      <c r="V43" s="57"/>
      <c r="W43" s="64"/>
      <c r="X43" s="65" t="str">
        <f>IF(AND(NOT(ISBLANK(T43)),NOT(ISERROR(VLOOKUP(T43,'SQL Server フィールド型種類'!$B$2:$E$30,4,FALSE)&lt;&gt;0))),TEXT(VLOOKUP(T43,'SQL Server フィールド型種類'!$B$2:$E$30,4,FALSE),"##0"),"")</f>
        <v>4</v>
      </c>
      <c r="Y43" s="64"/>
      <c r="Z43" s="65"/>
      <c r="AA43" s="58"/>
      <c r="AB43" s="115"/>
      <c r="AC43" s="210"/>
      <c r="AD43" s="210"/>
      <c r="AE43" s="64"/>
      <c r="AF43" s="50"/>
      <c r="AG43" s="50"/>
      <c r="AH43" s="50"/>
      <c r="AI43" s="50"/>
      <c r="AJ43" s="50"/>
      <c r="AK43" s="50"/>
      <c r="AL43" s="51"/>
      <c r="AM43" s="115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8"/>
      <c r="AY43" s="45"/>
      <c r="BB43" s="41"/>
      <c r="BC43" s="41" t="str">
        <f t="shared" si="3"/>
        <v>actual_vol8 int NULL,</v>
      </c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X43" s="39" t="str">
        <f t="shared" si="5"/>
        <v/>
      </c>
    </row>
    <row r="44" spans="1:76" ht="15" customHeight="1">
      <c r="A44" s="40"/>
      <c r="B44" s="832">
        <f>IF(NOT(ISBLANK(D44)),MAX(B$9:B43)+1,"")</f>
        <v>34</v>
      </c>
      <c r="C44" s="833"/>
      <c r="D44" s="63" t="str">
        <f>"当月ストローク数"&amp;J44</f>
        <v>当月ストローク数8</v>
      </c>
      <c r="E44" s="57"/>
      <c r="F44" s="57"/>
      <c r="G44" s="57"/>
      <c r="H44" s="57"/>
      <c r="I44" s="57"/>
      <c r="J44" s="57">
        <f t="shared" si="4"/>
        <v>8</v>
      </c>
      <c r="K44" s="64"/>
      <c r="L44" s="106" t="str">
        <f>"stroke"&amp;J44</f>
        <v>stroke8</v>
      </c>
      <c r="M44" s="57"/>
      <c r="N44" s="57"/>
      <c r="O44" s="57"/>
      <c r="P44" s="57"/>
      <c r="Q44" s="57"/>
      <c r="R44" s="57"/>
      <c r="S44" s="58"/>
      <c r="T44" s="107" t="s">
        <v>56</v>
      </c>
      <c r="U44" s="57"/>
      <c r="V44" s="57"/>
      <c r="W44" s="64"/>
      <c r="X44" s="114" t="str">
        <f>IF(AND(NOT(ISBLANK(T44)),NOT(ISERROR(VLOOKUP(T44,'SQL Server フィールド型種類'!$B$2:$E$30,4,FALSE)&lt;&gt;0))),TEXT(VLOOKUP(T44,'SQL Server フィールド型種類'!$B$2:$E$30,4,FALSE),"##0"),"")</f>
        <v>4</v>
      </c>
      <c r="Y44" s="64"/>
      <c r="Z44" s="65"/>
      <c r="AA44" s="58"/>
      <c r="AB44" s="115"/>
      <c r="AC44" s="49"/>
      <c r="AD44" s="210"/>
      <c r="AE44" s="64"/>
      <c r="AF44" s="50"/>
      <c r="AG44" s="50"/>
      <c r="AH44" s="50"/>
      <c r="AI44" s="50"/>
      <c r="AJ44" s="50"/>
      <c r="AK44" s="50"/>
      <c r="AL44" s="51"/>
      <c r="AM44" s="115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8"/>
      <c r="AY44" s="45"/>
      <c r="BB44" s="41"/>
      <c r="BC44" s="41" t="str">
        <f t="shared" si="3"/>
        <v>stroke8 int NULL,</v>
      </c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X44" s="39" t="str">
        <f t="shared" si="5"/>
        <v/>
      </c>
    </row>
    <row r="45" spans="1:76" ht="15" customHeight="1">
      <c r="A45" s="40"/>
      <c r="B45" s="832">
        <f>IF(NOT(ISBLANK(D45)),MAX(B$9:B44)+1,"")</f>
        <v>35</v>
      </c>
      <c r="C45" s="833"/>
      <c r="D45" s="63" t="str">
        <f>"生産予定台数"&amp;J45</f>
        <v>生産予定台数9</v>
      </c>
      <c r="E45" s="57"/>
      <c r="F45" s="57"/>
      <c r="G45" s="57"/>
      <c r="H45" s="57"/>
      <c r="I45" s="57"/>
      <c r="J45" s="57">
        <f t="shared" si="4"/>
        <v>9</v>
      </c>
      <c r="K45" s="64"/>
      <c r="L45" s="106" t="str">
        <f>"plan_vol"&amp;J45</f>
        <v>plan_vol9</v>
      </c>
      <c r="M45" s="57"/>
      <c r="N45" s="57"/>
      <c r="O45" s="57"/>
      <c r="P45" s="57"/>
      <c r="Q45" s="57"/>
      <c r="R45" s="57"/>
      <c r="S45" s="58"/>
      <c r="T45" s="107" t="s">
        <v>56</v>
      </c>
      <c r="U45" s="57"/>
      <c r="V45" s="57"/>
      <c r="W45" s="64"/>
      <c r="X45" s="114" t="str">
        <f>IF(AND(NOT(ISBLANK(T45)),NOT(ISERROR(VLOOKUP(T45,'SQL Server フィールド型種類'!$B$2:$E$30,4,FALSE)&lt;&gt;0))),TEXT(VLOOKUP(T45,'SQL Server フィールド型種類'!$B$2:$E$30,4,FALSE),"##0"),"")</f>
        <v>4</v>
      </c>
      <c r="Y45" s="64"/>
      <c r="Z45" s="65"/>
      <c r="AA45" s="58"/>
      <c r="AB45" s="115"/>
      <c r="AC45" s="49"/>
      <c r="AD45" s="210"/>
      <c r="AE45" s="64"/>
      <c r="AF45" s="50"/>
      <c r="AG45" s="50"/>
      <c r="AH45" s="50"/>
      <c r="AI45" s="50"/>
      <c r="AJ45" s="50"/>
      <c r="AK45" s="50"/>
      <c r="AL45" s="51"/>
      <c r="AM45" s="115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8"/>
      <c r="AY45" s="45"/>
      <c r="BB45" s="384"/>
      <c r="BC45" s="41" t="str">
        <f t="shared" si="3"/>
        <v>plan_vol9 int NULL,</v>
      </c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X45" s="39" t="str">
        <f t="shared" si="5"/>
        <v/>
      </c>
    </row>
    <row r="46" spans="1:76" ht="15" customHeight="1">
      <c r="A46" s="40"/>
      <c r="B46" s="832">
        <f>IF(NOT(ISBLANK(D46)),MAX(B$9:B45)+1,"")</f>
        <v>36</v>
      </c>
      <c r="C46" s="833"/>
      <c r="D46" s="63" t="str">
        <f>"生産実績台数"&amp;J46</f>
        <v>生産実績台数9</v>
      </c>
      <c r="E46" s="57"/>
      <c r="F46" s="57"/>
      <c r="G46" s="57"/>
      <c r="H46" s="57"/>
      <c r="I46" s="57"/>
      <c r="J46" s="57">
        <f t="shared" si="4"/>
        <v>9</v>
      </c>
      <c r="K46" s="64"/>
      <c r="L46" s="106" t="str">
        <f>"actual_vol"&amp;J46</f>
        <v>actual_vol9</v>
      </c>
      <c r="M46" s="57"/>
      <c r="N46" s="57"/>
      <c r="O46" s="57"/>
      <c r="P46" s="57"/>
      <c r="Q46" s="57"/>
      <c r="R46" s="57"/>
      <c r="S46" s="58"/>
      <c r="T46" s="63" t="s">
        <v>56</v>
      </c>
      <c r="U46" s="57"/>
      <c r="V46" s="57"/>
      <c r="W46" s="64"/>
      <c r="X46" s="65" t="str">
        <f>IF(AND(NOT(ISBLANK(T46)),NOT(ISERROR(VLOOKUP(T46,'SQL Server フィールド型種類'!$B$2:$E$30,4,FALSE)&lt;&gt;0))),TEXT(VLOOKUP(T46,'SQL Server フィールド型種類'!$B$2:$E$30,4,FALSE),"##0"),"")</f>
        <v>4</v>
      </c>
      <c r="Y46" s="64"/>
      <c r="Z46" s="65"/>
      <c r="AA46" s="58"/>
      <c r="AB46" s="115"/>
      <c r="AC46" s="49"/>
      <c r="AD46" s="210"/>
      <c r="AE46" s="64"/>
      <c r="AF46" s="50"/>
      <c r="AG46" s="50"/>
      <c r="AH46" s="50"/>
      <c r="AI46" s="50"/>
      <c r="AJ46" s="50"/>
      <c r="AK46" s="50"/>
      <c r="AL46" s="51"/>
      <c r="AM46" s="115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8"/>
      <c r="AY46" s="45"/>
      <c r="BB46" s="41"/>
      <c r="BC46" s="41" t="str">
        <f t="shared" si="3"/>
        <v>actual_vol9 int NULL,</v>
      </c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X46" s="39" t="str">
        <f t="shared" si="5"/>
        <v/>
      </c>
    </row>
    <row r="47" spans="1:76" ht="15" customHeight="1">
      <c r="A47" s="40"/>
      <c r="B47" s="832">
        <f>IF(NOT(ISBLANK(D47)),MAX(B$9:B46)+1,"")</f>
        <v>37</v>
      </c>
      <c r="C47" s="833"/>
      <c r="D47" s="63" t="str">
        <f>"当月ストローク数"&amp;J47</f>
        <v>当月ストローク数9</v>
      </c>
      <c r="E47" s="57"/>
      <c r="F47" s="57"/>
      <c r="G47" s="57"/>
      <c r="H47" s="57"/>
      <c r="I47" s="57"/>
      <c r="J47" s="57">
        <f t="shared" si="4"/>
        <v>9</v>
      </c>
      <c r="K47" s="64"/>
      <c r="L47" s="106" t="str">
        <f>"stroke"&amp;J47</f>
        <v>stroke9</v>
      </c>
      <c r="M47" s="57"/>
      <c r="N47" s="57"/>
      <c r="O47" s="57"/>
      <c r="P47" s="57"/>
      <c r="Q47" s="57"/>
      <c r="R47" s="57"/>
      <c r="S47" s="58"/>
      <c r="T47" s="63" t="s">
        <v>56</v>
      </c>
      <c r="U47" s="57"/>
      <c r="V47" s="57"/>
      <c r="W47" s="64"/>
      <c r="X47" s="69" t="str">
        <f>IF(AND(NOT(ISBLANK(T47)),NOT(ISERROR(VLOOKUP(T47,'SQL Server フィールド型種類'!$B$2:$E$30,4,FALSE)&lt;&gt;0))),TEXT(VLOOKUP(T47,'SQL Server フィールド型種類'!$B$2:$E$30,4,FALSE),"##0"),"")</f>
        <v>4</v>
      </c>
      <c r="Y47" s="64"/>
      <c r="Z47" s="65"/>
      <c r="AA47" s="58"/>
      <c r="AB47" s="115"/>
      <c r="AC47" s="49"/>
      <c r="AD47" s="49"/>
      <c r="AE47" s="64"/>
      <c r="AF47" s="50"/>
      <c r="AG47" s="50"/>
      <c r="AH47" s="50"/>
      <c r="AI47" s="50"/>
      <c r="AJ47" s="50"/>
      <c r="AK47" s="50"/>
      <c r="AL47" s="51"/>
      <c r="AM47" s="115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8"/>
      <c r="AY47" s="45"/>
      <c r="BB47" s="41"/>
      <c r="BC47" s="41" t="str">
        <f t="shared" si="3"/>
        <v>stroke9 int NULL,</v>
      </c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X47" s="39" t="str">
        <f t="shared" si="5"/>
        <v/>
      </c>
    </row>
    <row r="48" spans="1:76" ht="15" customHeight="1">
      <c r="A48" s="40"/>
      <c r="B48" s="832">
        <f>IF(NOT(ISBLANK(D48)),MAX(B$9:B47)+1,"")</f>
        <v>38</v>
      </c>
      <c r="C48" s="833"/>
      <c r="D48" s="63" t="str">
        <f>"生産予定台数"&amp;J48</f>
        <v>生産予定台数10</v>
      </c>
      <c r="E48" s="57"/>
      <c r="F48" s="57"/>
      <c r="G48" s="57"/>
      <c r="H48" s="57"/>
      <c r="I48" s="57"/>
      <c r="J48" s="57">
        <f t="shared" si="4"/>
        <v>10</v>
      </c>
      <c r="K48" s="64"/>
      <c r="L48" s="106" t="str">
        <f>"plan_vol"&amp;J48</f>
        <v>plan_vol10</v>
      </c>
      <c r="M48" s="57"/>
      <c r="N48" s="57"/>
      <c r="O48" s="57"/>
      <c r="P48" s="57"/>
      <c r="Q48" s="57"/>
      <c r="R48" s="57"/>
      <c r="S48" s="58"/>
      <c r="T48" s="107" t="s">
        <v>56</v>
      </c>
      <c r="U48" s="57"/>
      <c r="V48" s="57"/>
      <c r="W48" s="64"/>
      <c r="X48" s="65" t="str">
        <f>IF(AND(NOT(ISBLANK(T48)),NOT(ISERROR(VLOOKUP(T48,'SQL Server フィールド型種類'!$B$2:$E$30,4,FALSE)&lt;&gt;0))),TEXT(VLOOKUP(T48,'SQL Server フィールド型種類'!$B$2:$E$30,4,FALSE),"##0"),"")</f>
        <v>4</v>
      </c>
      <c r="Y48" s="64"/>
      <c r="Z48" s="65"/>
      <c r="AA48" s="58"/>
      <c r="AB48" s="115"/>
      <c r="AC48" s="49"/>
      <c r="AD48" s="49"/>
      <c r="AE48" s="64"/>
      <c r="AF48" s="50"/>
      <c r="AG48" s="50"/>
      <c r="AH48" s="50"/>
      <c r="AI48" s="50"/>
      <c r="AJ48" s="50"/>
      <c r="AK48" s="50"/>
      <c r="AL48" s="51"/>
      <c r="AM48" s="115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8"/>
      <c r="AY48" s="45"/>
      <c r="BB48" s="41"/>
      <c r="BC48" s="41" t="str">
        <f t="shared" si="3"/>
        <v>plan_vol10 int NULL,</v>
      </c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X48" s="39" t="str">
        <f t="shared" si="5"/>
        <v/>
      </c>
    </row>
    <row r="49" spans="1:76" ht="15" customHeight="1">
      <c r="A49" s="40"/>
      <c r="B49" s="832">
        <f>IF(NOT(ISBLANK(D49)),MAX(B$9:B48)+1,"")</f>
        <v>39</v>
      </c>
      <c r="C49" s="833"/>
      <c r="D49" s="63" t="str">
        <f>"生産実績台数"&amp;J49</f>
        <v>生産実績台数10</v>
      </c>
      <c r="E49" s="57"/>
      <c r="F49" s="57"/>
      <c r="G49" s="57"/>
      <c r="H49" s="57"/>
      <c r="I49" s="57"/>
      <c r="J49" s="57">
        <f t="shared" si="4"/>
        <v>10</v>
      </c>
      <c r="K49" s="64"/>
      <c r="L49" s="106" t="str">
        <f>"actual_vol"&amp;J49</f>
        <v>actual_vol10</v>
      </c>
      <c r="M49" s="57"/>
      <c r="N49" s="57"/>
      <c r="O49" s="57"/>
      <c r="P49" s="57"/>
      <c r="Q49" s="57"/>
      <c r="R49" s="57"/>
      <c r="S49" s="58"/>
      <c r="T49" s="107" t="s">
        <v>56</v>
      </c>
      <c r="U49" s="57"/>
      <c r="V49" s="57"/>
      <c r="W49" s="64"/>
      <c r="X49" s="69" t="str">
        <f>IF(AND(NOT(ISBLANK(T49)),NOT(ISERROR(VLOOKUP(T49,'SQL Server フィールド型種類'!$B$2:$E$30,4,FALSE)&lt;&gt;0))),TEXT(VLOOKUP(T49,'SQL Server フィールド型種類'!$B$2:$E$30,4,FALSE),"##0"),"")</f>
        <v>4</v>
      </c>
      <c r="Y49" s="64"/>
      <c r="Z49" s="65"/>
      <c r="AA49" s="58"/>
      <c r="AB49" s="57"/>
      <c r="AC49" s="49"/>
      <c r="AD49" s="49"/>
      <c r="AE49" s="64"/>
      <c r="AF49" s="50"/>
      <c r="AG49" s="50"/>
      <c r="AH49" s="50"/>
      <c r="AI49" s="50"/>
      <c r="AJ49" s="50"/>
      <c r="AK49" s="50"/>
      <c r="AL49" s="51"/>
      <c r="AM49" s="115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8"/>
      <c r="AY49" s="45"/>
      <c r="BB49" s="41"/>
      <c r="BC49" s="41" t="str">
        <f t="shared" si="3"/>
        <v>actual_vol10 int NULL,</v>
      </c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X49" s="39" t="str">
        <f t="shared" si="5"/>
        <v/>
      </c>
    </row>
    <row r="50" spans="1:76" ht="15" customHeight="1">
      <c r="A50" s="40"/>
      <c r="B50" s="832">
        <f>IF(NOT(ISBLANK(D50)),MAX(B$9:B49)+1,"")</f>
        <v>40</v>
      </c>
      <c r="C50" s="833"/>
      <c r="D50" s="63" t="str">
        <f>"当月ストローク数"&amp;J50</f>
        <v>当月ストローク数10</v>
      </c>
      <c r="E50" s="57"/>
      <c r="F50" s="57"/>
      <c r="G50" s="57"/>
      <c r="H50" s="57"/>
      <c r="I50" s="57"/>
      <c r="J50" s="57">
        <f t="shared" si="4"/>
        <v>10</v>
      </c>
      <c r="K50" s="64"/>
      <c r="L50" s="106" t="str">
        <f>"stroke"&amp;J50</f>
        <v>stroke10</v>
      </c>
      <c r="M50" s="57"/>
      <c r="N50" s="57"/>
      <c r="O50" s="57"/>
      <c r="P50" s="57"/>
      <c r="Q50" s="57"/>
      <c r="R50" s="57"/>
      <c r="S50" s="58"/>
      <c r="T50" s="107" t="s">
        <v>56</v>
      </c>
      <c r="U50" s="57"/>
      <c r="V50" s="57"/>
      <c r="W50" s="64"/>
      <c r="X50" s="65" t="str">
        <f>IF(AND(NOT(ISBLANK(T50)),NOT(ISERROR(VLOOKUP(T50,'SQL Server フィールド型種類'!$B$2:$E$30,4,FALSE)&lt;&gt;0))),TEXT(VLOOKUP(T50,'SQL Server フィールド型種類'!$B$2:$E$30,4,FALSE),"##0"),"")</f>
        <v>4</v>
      </c>
      <c r="Y50" s="64"/>
      <c r="Z50" s="65"/>
      <c r="AA50" s="58"/>
      <c r="AB50" s="57"/>
      <c r="AC50" s="49"/>
      <c r="AD50" s="49"/>
      <c r="AE50" s="64"/>
      <c r="AF50" s="50"/>
      <c r="AG50" s="50"/>
      <c r="AH50" s="50"/>
      <c r="AI50" s="50"/>
      <c r="AJ50" s="50"/>
      <c r="AK50" s="50"/>
      <c r="AL50" s="51"/>
      <c r="AM50" s="115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8"/>
      <c r="AY50" s="45"/>
      <c r="BB50" s="41"/>
      <c r="BC50" s="41" t="str">
        <f t="shared" si="3"/>
        <v>stroke10 int NULL,</v>
      </c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X50" s="39" t="str">
        <f t="shared" si="5"/>
        <v/>
      </c>
    </row>
    <row r="51" spans="1:76" ht="15" customHeight="1">
      <c r="A51" s="40"/>
      <c r="B51" s="832">
        <f>IF(NOT(ISBLANK(D51)),MAX(B$9:B50)+1,"")</f>
        <v>41</v>
      </c>
      <c r="C51" s="833"/>
      <c r="D51" s="63" t="str">
        <f>"生産予定台数"&amp;J51</f>
        <v>生産予定台数11</v>
      </c>
      <c r="E51" s="57"/>
      <c r="F51" s="57"/>
      <c r="G51" s="57"/>
      <c r="H51" s="57"/>
      <c r="I51" s="57"/>
      <c r="J51" s="57">
        <f t="shared" si="4"/>
        <v>11</v>
      </c>
      <c r="K51" s="64"/>
      <c r="L51" s="106" t="str">
        <f>"plan_vol"&amp;J51</f>
        <v>plan_vol11</v>
      </c>
      <c r="M51" s="57"/>
      <c r="N51" s="57"/>
      <c r="O51" s="57"/>
      <c r="P51" s="57"/>
      <c r="Q51" s="57"/>
      <c r="R51" s="57"/>
      <c r="S51" s="58"/>
      <c r="T51" s="107" t="s">
        <v>56</v>
      </c>
      <c r="U51" s="57"/>
      <c r="V51" s="57"/>
      <c r="W51" s="64"/>
      <c r="X51" s="69" t="str">
        <f>IF(AND(NOT(ISBLANK(T51)),NOT(ISERROR(VLOOKUP(T51,'SQL Server フィールド型種類'!$B$2:$E$30,4,FALSE)&lt;&gt;0))),TEXT(VLOOKUP(T51,'SQL Server フィールド型種類'!$B$2:$E$30,4,FALSE),"##0"),"")</f>
        <v>4</v>
      </c>
      <c r="Y51" s="64"/>
      <c r="Z51" s="65"/>
      <c r="AA51" s="58"/>
      <c r="AB51" s="57"/>
      <c r="AC51" s="49"/>
      <c r="AD51" s="49"/>
      <c r="AE51" s="64"/>
      <c r="AF51" s="50"/>
      <c r="AG51" s="50"/>
      <c r="AH51" s="50"/>
      <c r="AI51" s="50"/>
      <c r="AJ51" s="50"/>
      <c r="AK51" s="50"/>
      <c r="AL51" s="51"/>
      <c r="AM51" s="115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8"/>
      <c r="AY51" s="45"/>
      <c r="BB51" s="41"/>
      <c r="BC51" s="41" t="str">
        <f t="shared" si="3"/>
        <v>plan_vol11 int NULL,</v>
      </c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X51" s="39" t="str">
        <f t="shared" si="5"/>
        <v/>
      </c>
    </row>
    <row r="52" spans="1:76" ht="15" customHeight="1">
      <c r="A52" s="40"/>
      <c r="B52" s="832">
        <f>IF(NOT(ISBLANK(D52)),MAX(B$9:B51)+1,"")</f>
        <v>42</v>
      </c>
      <c r="C52" s="833"/>
      <c r="D52" s="63" t="str">
        <f>"生産実績台数"&amp;J52</f>
        <v>生産実績台数11</v>
      </c>
      <c r="E52" s="57"/>
      <c r="F52" s="57"/>
      <c r="G52" s="57"/>
      <c r="H52" s="57"/>
      <c r="I52" s="57"/>
      <c r="J52" s="57">
        <f t="shared" si="4"/>
        <v>11</v>
      </c>
      <c r="K52" s="64"/>
      <c r="L52" s="106" t="str">
        <f>"actual_vol"&amp;J52</f>
        <v>actual_vol11</v>
      </c>
      <c r="M52" s="57"/>
      <c r="N52" s="57"/>
      <c r="O52" s="57"/>
      <c r="P52" s="57"/>
      <c r="Q52" s="57"/>
      <c r="R52" s="57"/>
      <c r="S52" s="58"/>
      <c r="T52" s="107" t="s">
        <v>56</v>
      </c>
      <c r="U52" s="57"/>
      <c r="V52" s="57"/>
      <c r="W52" s="64"/>
      <c r="X52" s="65" t="str">
        <f>IF(AND(NOT(ISBLANK(T52)),NOT(ISERROR(VLOOKUP(T52,'SQL Server フィールド型種類'!$B$2:$E$30,4,FALSE)&lt;&gt;0))),TEXT(VLOOKUP(T52,'SQL Server フィールド型種類'!$B$2:$E$30,4,FALSE),"##0"),"")</f>
        <v>4</v>
      </c>
      <c r="Y52" s="64"/>
      <c r="Z52" s="65"/>
      <c r="AA52" s="58"/>
      <c r="AB52" s="57"/>
      <c r="AC52" s="49"/>
      <c r="AD52" s="49"/>
      <c r="AE52" s="64"/>
      <c r="AF52" s="50"/>
      <c r="AG52" s="50"/>
      <c r="AH52" s="50"/>
      <c r="AI52" s="50"/>
      <c r="AJ52" s="50"/>
      <c r="AK52" s="50"/>
      <c r="AL52" s="51"/>
      <c r="AM52" s="115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8"/>
      <c r="AY52" s="42"/>
      <c r="BB52" s="41"/>
      <c r="BC52" s="41" t="str">
        <f t="shared" si="3"/>
        <v>actual_vol11 int NULL,</v>
      </c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X52" s="39" t="str">
        <f t="shared" si="5"/>
        <v/>
      </c>
    </row>
    <row r="53" spans="1:76" ht="15" customHeight="1">
      <c r="A53" s="46"/>
      <c r="B53" s="832">
        <f>IF(NOT(ISBLANK(D53)),MAX(B$9:B52)+1,"")</f>
        <v>43</v>
      </c>
      <c r="C53" s="833"/>
      <c r="D53" s="63" t="str">
        <f>"当月ストローク数"&amp;J53</f>
        <v>当月ストローク数11</v>
      </c>
      <c r="E53" s="57"/>
      <c r="F53" s="57"/>
      <c r="G53" s="57"/>
      <c r="H53" s="57"/>
      <c r="I53" s="57"/>
      <c r="J53" s="57">
        <f t="shared" si="4"/>
        <v>11</v>
      </c>
      <c r="K53" s="64"/>
      <c r="L53" s="106" t="str">
        <f>"stroke"&amp;J53</f>
        <v>stroke11</v>
      </c>
      <c r="M53" s="57"/>
      <c r="N53" s="57"/>
      <c r="O53" s="57"/>
      <c r="P53" s="57"/>
      <c r="Q53" s="57"/>
      <c r="R53" s="57"/>
      <c r="S53" s="58"/>
      <c r="T53" s="107" t="s">
        <v>56</v>
      </c>
      <c r="U53" s="57"/>
      <c r="V53" s="57"/>
      <c r="W53" s="64"/>
      <c r="X53" s="69" t="str">
        <f>IF(AND(NOT(ISBLANK(T53)),NOT(ISERROR(VLOOKUP(T53,'SQL Server フィールド型種類'!$B$2:$E$30,4,FALSE)&lt;&gt;0))),TEXT(VLOOKUP(T53,'SQL Server フィールド型種類'!$B$2:$E$30,4,FALSE),"##0"),"")</f>
        <v>4</v>
      </c>
      <c r="Y53" s="64"/>
      <c r="Z53" s="65"/>
      <c r="AA53" s="58"/>
      <c r="AB53" s="57"/>
      <c r="AC53" s="49"/>
      <c r="AD53" s="49"/>
      <c r="AE53" s="64"/>
      <c r="AF53" s="50"/>
      <c r="AG53" s="50"/>
      <c r="AH53" s="50"/>
      <c r="AI53" s="50"/>
      <c r="AJ53" s="50"/>
      <c r="AK53" s="50"/>
      <c r="AL53" s="51"/>
      <c r="AM53" s="115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8"/>
      <c r="AY53" s="45"/>
      <c r="BB53" s="41"/>
      <c r="BC53" s="41" t="str">
        <f t="shared" si="3"/>
        <v>stroke11 int NULL,</v>
      </c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O53" s="41"/>
      <c r="BP53" s="41"/>
      <c r="BQ53" s="41"/>
      <c r="BR53" s="41"/>
      <c r="BS53" s="41"/>
      <c r="BT53" s="41"/>
      <c r="BX53" s="39" t="str">
        <f t="shared" si="5"/>
        <v/>
      </c>
    </row>
    <row r="54" spans="1:76" ht="15" customHeight="1">
      <c r="A54" s="46"/>
      <c r="B54" s="832">
        <f>IF(NOT(ISBLANK(D54)),MAX(B$9:B53)+1,"")</f>
        <v>44</v>
      </c>
      <c r="C54" s="833"/>
      <c r="D54" s="63" t="str">
        <f>"生産予定台数"&amp;J54</f>
        <v>生産予定台数12</v>
      </c>
      <c r="E54" s="57"/>
      <c r="F54" s="57"/>
      <c r="G54" s="57"/>
      <c r="H54" s="57"/>
      <c r="I54" s="57"/>
      <c r="J54" s="57">
        <f t="shared" si="4"/>
        <v>12</v>
      </c>
      <c r="K54" s="64"/>
      <c r="L54" s="106" t="str">
        <f>"plan_vol"&amp;J54</f>
        <v>plan_vol12</v>
      </c>
      <c r="M54" s="57"/>
      <c r="N54" s="57"/>
      <c r="O54" s="57"/>
      <c r="P54" s="57"/>
      <c r="Q54" s="57"/>
      <c r="R54" s="57"/>
      <c r="S54" s="58"/>
      <c r="T54" s="107" t="s">
        <v>56</v>
      </c>
      <c r="U54" s="57"/>
      <c r="V54" s="57"/>
      <c r="W54" s="64"/>
      <c r="X54" s="69" t="str">
        <f>IF(AND(NOT(ISBLANK(T54)),NOT(ISERROR(VLOOKUP(T54,'SQL Server フィールド型種類'!$B$2:$E$30,4,FALSE)&lt;&gt;0))),TEXT(VLOOKUP(T54,'SQL Server フィールド型種類'!$B$2:$E$30,4,FALSE),"##0"),"")</f>
        <v>4</v>
      </c>
      <c r="Y54" s="64"/>
      <c r="Z54" s="65"/>
      <c r="AA54" s="58"/>
      <c r="AB54" s="57"/>
      <c r="AC54" s="49"/>
      <c r="AD54" s="49"/>
      <c r="AE54" s="64"/>
      <c r="AF54" s="50"/>
      <c r="AG54" s="50"/>
      <c r="AH54" s="50"/>
      <c r="AI54" s="50"/>
      <c r="AJ54" s="50"/>
      <c r="AK54" s="50"/>
      <c r="AL54" s="51"/>
      <c r="AM54" s="115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8"/>
      <c r="AY54" s="45"/>
      <c r="BB54" s="41"/>
      <c r="BC54" s="41" t="str">
        <f t="shared" si="3"/>
        <v>plan_vol12 int NULL,</v>
      </c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O54" s="41"/>
      <c r="BP54" s="41"/>
      <c r="BQ54" s="41"/>
      <c r="BR54" s="41"/>
      <c r="BS54" s="41"/>
      <c r="BT54" s="41"/>
      <c r="BX54" s="39" t="str">
        <f t="shared" si="5"/>
        <v/>
      </c>
    </row>
    <row r="55" spans="1:76" ht="15" customHeight="1">
      <c r="A55" s="46"/>
      <c r="B55" s="832">
        <f>IF(NOT(ISBLANK(D55)),MAX(B$9:B54)+1,"")</f>
        <v>45</v>
      </c>
      <c r="C55" s="833"/>
      <c r="D55" s="63" t="str">
        <f>"生産実績台数"&amp;J55</f>
        <v>生産実績台数12</v>
      </c>
      <c r="E55" s="57"/>
      <c r="F55" s="57"/>
      <c r="G55" s="57"/>
      <c r="H55" s="57"/>
      <c r="I55" s="57"/>
      <c r="J55" s="57">
        <f t="shared" si="4"/>
        <v>12</v>
      </c>
      <c r="K55" s="64"/>
      <c r="L55" s="106" t="str">
        <f>"actual_vol"&amp;J55</f>
        <v>actual_vol12</v>
      </c>
      <c r="M55" s="57"/>
      <c r="N55" s="57"/>
      <c r="O55" s="57"/>
      <c r="P55" s="57"/>
      <c r="Q55" s="57"/>
      <c r="R55" s="57"/>
      <c r="S55" s="58"/>
      <c r="T55" s="63" t="s">
        <v>56</v>
      </c>
      <c r="U55" s="57"/>
      <c r="V55" s="57"/>
      <c r="W55" s="64"/>
      <c r="X55" s="65" t="str">
        <f>IF(AND(NOT(ISBLANK(T55)),NOT(ISERROR(VLOOKUP(T55,'SQL Server フィールド型種類'!$B$2:$E$30,4,FALSE)&lt;&gt;0))),TEXT(VLOOKUP(T55,'SQL Server フィールド型種類'!$B$2:$E$30,4,FALSE),"##0"),"")</f>
        <v>4</v>
      </c>
      <c r="Y55" s="64"/>
      <c r="Z55" s="65"/>
      <c r="AA55" s="58"/>
      <c r="AB55" s="57"/>
      <c r="AC55" s="49"/>
      <c r="AD55" s="49"/>
      <c r="AE55" s="64"/>
      <c r="AF55" s="50"/>
      <c r="AG55" s="50"/>
      <c r="AH55" s="50"/>
      <c r="AI55" s="50"/>
      <c r="AJ55" s="50"/>
      <c r="AK55" s="50"/>
      <c r="AL55" s="51"/>
      <c r="AM55" s="115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8"/>
      <c r="AY55" s="45"/>
      <c r="BB55" s="41"/>
      <c r="BC55" s="41" t="str">
        <f t="shared" si="3"/>
        <v>actual_vol12 int NULL,</v>
      </c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X55" s="39" t="str">
        <f t="shared" si="5"/>
        <v/>
      </c>
    </row>
    <row r="56" spans="1:76" ht="15" customHeight="1">
      <c r="A56" s="46"/>
      <c r="B56" s="832">
        <f>IF(NOT(ISBLANK(D56)),MAX(B$9:B55)+1,"")</f>
        <v>46</v>
      </c>
      <c r="C56" s="833"/>
      <c r="D56" s="63" t="str">
        <f>"当月ストローク数"&amp;J56</f>
        <v>当月ストローク数12</v>
      </c>
      <c r="E56" s="57"/>
      <c r="F56" s="57"/>
      <c r="G56" s="57"/>
      <c r="H56" s="57"/>
      <c r="I56" s="57"/>
      <c r="J56" s="57">
        <f t="shared" si="4"/>
        <v>12</v>
      </c>
      <c r="K56" s="64"/>
      <c r="L56" s="106" t="str">
        <f>"stroke"&amp;J56</f>
        <v>stroke12</v>
      </c>
      <c r="M56" s="57"/>
      <c r="N56" s="57"/>
      <c r="O56" s="57"/>
      <c r="P56" s="57"/>
      <c r="Q56" s="57"/>
      <c r="R56" s="57"/>
      <c r="S56" s="58"/>
      <c r="T56" s="63" t="s">
        <v>56</v>
      </c>
      <c r="U56" s="57"/>
      <c r="V56" s="57"/>
      <c r="W56" s="64"/>
      <c r="X56" s="69" t="str">
        <f>IF(AND(NOT(ISBLANK(T56)),NOT(ISERROR(VLOOKUP(T56,'SQL Server フィールド型種類'!$B$2:$E$30,4,FALSE)&lt;&gt;0))),TEXT(VLOOKUP(T56,'SQL Server フィールド型種類'!$B$2:$E$30,4,FALSE),"##0"),"")</f>
        <v>4</v>
      </c>
      <c r="Y56" s="64"/>
      <c r="Z56" s="65"/>
      <c r="AA56" s="58"/>
      <c r="AB56" s="57"/>
      <c r="AC56" s="49"/>
      <c r="AD56" s="49"/>
      <c r="AE56" s="64"/>
      <c r="AF56" s="50"/>
      <c r="AG56" s="50"/>
      <c r="AH56" s="50"/>
      <c r="AI56" s="50"/>
      <c r="AJ56" s="50"/>
      <c r="AK56" s="50"/>
      <c r="AL56" s="51"/>
      <c r="AM56" s="115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8"/>
      <c r="AY56" s="45"/>
      <c r="BB56" s="41"/>
      <c r="BC56" s="41" t="str">
        <f t="shared" si="3"/>
        <v>stroke12 int NULL,</v>
      </c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X56" s="39" t="str">
        <f t="shared" si="5"/>
        <v/>
      </c>
    </row>
    <row r="57" spans="1:76" ht="15" customHeight="1">
      <c r="A57" s="46"/>
      <c r="B57" s="832">
        <f>IF(NOT(ISBLANK(D57)),MAX(B$9:B56)+1,"")</f>
        <v>47</v>
      </c>
      <c r="C57" s="833"/>
      <c r="D57" s="107" t="s">
        <v>9280</v>
      </c>
      <c r="E57" s="57"/>
      <c r="F57" s="57"/>
      <c r="G57" s="57"/>
      <c r="H57" s="57"/>
      <c r="I57" s="57"/>
      <c r="J57" s="57"/>
      <c r="K57" s="64"/>
      <c r="L57" s="106" t="s">
        <v>9285</v>
      </c>
      <c r="M57" s="57"/>
      <c r="N57" s="57"/>
      <c r="O57" s="57"/>
      <c r="P57" s="57"/>
      <c r="Q57" s="57"/>
      <c r="R57" s="57"/>
      <c r="S57" s="58"/>
      <c r="T57" s="107" t="s">
        <v>9286</v>
      </c>
      <c r="U57" s="57"/>
      <c r="V57" s="57"/>
      <c r="W57" s="64"/>
      <c r="X57" s="69" t="str">
        <f>IF(AND(NOT(ISBLANK(T57)),NOT(ISERROR(VLOOKUP(T57,'SQL Server フィールド型種類'!$B$2:$E$30,4,FALSE)&lt;&gt;0))),TEXT(VLOOKUP(T57,'SQL Server フィールド型種類'!$B$2:$E$30,4,FALSE),"##0"),"")</f>
        <v>2</v>
      </c>
      <c r="Y57" s="64"/>
      <c r="Z57" s="65"/>
      <c r="AA57" s="58"/>
      <c r="AB57" s="57"/>
      <c r="AC57" s="49"/>
      <c r="AD57" s="49"/>
      <c r="AE57" s="64"/>
      <c r="AF57" s="50"/>
      <c r="AG57" s="50"/>
      <c r="AH57" s="50"/>
      <c r="AI57" s="50"/>
      <c r="AJ57" s="50"/>
      <c r="AK57" s="50"/>
      <c r="AL57" s="51"/>
      <c r="AM57" s="115" t="s">
        <v>9288</v>
      </c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8"/>
      <c r="AY57" s="45"/>
      <c r="BB57" s="41"/>
      <c r="BC57" s="41" t="str">
        <f t="shared" si="3"/>
        <v>data_update smallint NULL,</v>
      </c>
      <c r="BD57" s="41"/>
      <c r="BX57" s="39" t="str">
        <f t="shared" si="5"/>
        <v/>
      </c>
    </row>
    <row r="58" spans="1:76" ht="15" customHeight="1">
      <c r="A58" s="46"/>
      <c r="B58" s="832">
        <f>IF(NOT(ISBLANK(D58)),MAX(B$9:B57)+1,"")</f>
        <v>48</v>
      </c>
      <c r="C58" s="833"/>
      <c r="D58" s="107" t="s">
        <v>9442</v>
      </c>
      <c r="E58" s="57"/>
      <c r="F58" s="57"/>
      <c r="G58" s="57"/>
      <c r="H58" s="57"/>
      <c r="I58" s="57"/>
      <c r="J58" s="57"/>
      <c r="K58" s="64"/>
      <c r="L58" s="106" t="s">
        <v>9447</v>
      </c>
      <c r="M58" s="57"/>
      <c r="N58" s="57"/>
      <c r="O58" s="57"/>
      <c r="P58" s="57"/>
      <c r="Q58" s="57"/>
      <c r="R58" s="57"/>
      <c r="S58" s="58"/>
      <c r="T58" s="107" t="s">
        <v>9443</v>
      </c>
      <c r="U58" s="57"/>
      <c r="V58" s="57"/>
      <c r="W58" s="64"/>
      <c r="X58" s="114" t="s">
        <v>9444</v>
      </c>
      <c r="Y58" s="64"/>
      <c r="Z58" s="65"/>
      <c r="AA58" s="58"/>
      <c r="AB58" s="57"/>
      <c r="AC58" s="49"/>
      <c r="AD58" s="49"/>
      <c r="AE58" s="64"/>
      <c r="AF58" s="50"/>
      <c r="AG58" s="50"/>
      <c r="AH58" s="50"/>
      <c r="AI58" s="50"/>
      <c r="AJ58" s="50"/>
      <c r="AK58" s="50"/>
      <c r="AL58" s="51"/>
      <c r="AM58" s="115" t="s">
        <v>9445</v>
      </c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8"/>
      <c r="AY58" s="45"/>
      <c r="BB58" s="41"/>
      <c r="BC58" s="41" t="str">
        <f t="shared" si="3"/>
        <v>update_flg char(12) NULL,</v>
      </c>
      <c r="BD58" s="41"/>
      <c r="BX58" s="39" t="str">
        <f t="shared" si="5"/>
        <v/>
      </c>
    </row>
    <row r="59" spans="1:76" ht="15" customHeight="1">
      <c r="A59" s="46"/>
      <c r="B59" s="832">
        <f>IF(NOT(ISBLANK(D59)),MAX(B$9:B58)+1,"")</f>
        <v>49</v>
      </c>
      <c r="C59" s="833"/>
      <c r="D59" s="107" t="s">
        <v>9284</v>
      </c>
      <c r="E59" s="57"/>
      <c r="F59" s="57"/>
      <c r="G59" s="57"/>
      <c r="H59" s="57"/>
      <c r="I59" s="57"/>
      <c r="J59" s="57"/>
      <c r="K59" s="64"/>
      <c r="L59" s="106" t="s">
        <v>9283</v>
      </c>
      <c r="M59" s="57"/>
      <c r="N59" s="57"/>
      <c r="O59" s="57"/>
      <c r="P59" s="57"/>
      <c r="Q59" s="57"/>
      <c r="R59" s="57"/>
      <c r="S59" s="58"/>
      <c r="T59" s="63" t="s">
        <v>274</v>
      </c>
      <c r="U59" s="57"/>
      <c r="V59" s="57"/>
      <c r="W59" s="64"/>
      <c r="X59" s="69" t="str">
        <f>IF(AND(NOT(ISBLANK(T59)),NOT(ISERROR(VLOOKUP(T59,'SQL Server フィールド型種類'!$B$2:$E$30,4,FALSE)&lt;&gt;0))),TEXT(VLOOKUP(T59,'SQL Server フィールド型種類'!$B$2:$E$30,4,FALSE),"##0"),"")</f>
        <v>2</v>
      </c>
      <c r="Y59" s="64"/>
      <c r="Z59" s="65"/>
      <c r="AA59" s="58"/>
      <c r="AB59" s="57" t="s">
        <v>277</v>
      </c>
      <c r="AC59" s="49"/>
      <c r="AD59" s="49"/>
      <c r="AE59" s="64"/>
      <c r="AF59" s="50"/>
      <c r="AG59" s="50"/>
      <c r="AH59" s="50"/>
      <c r="AI59" s="50"/>
      <c r="AJ59" s="50"/>
      <c r="AK59" s="50"/>
      <c r="AL59" s="51"/>
      <c r="AM59" s="115" t="s">
        <v>9287</v>
      </c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8"/>
      <c r="AY59" s="45"/>
      <c r="BB59" s="41"/>
      <c r="BC59" s="41" t="str">
        <f t="shared" si="3"/>
        <v>do_plan smallint NOT NULL,</v>
      </c>
      <c r="BD59" s="41"/>
      <c r="BX59" s="39" t="str">
        <f t="shared" si="5"/>
        <v/>
      </c>
    </row>
    <row r="60" spans="1:76" ht="15" customHeight="1">
      <c r="A60" s="46"/>
      <c r="B60" s="832">
        <f>IF(NOT(ISBLANK(D60)),MAX(B$9:B59)+1,"")</f>
        <v>50</v>
      </c>
      <c r="C60" s="833"/>
      <c r="D60" s="63" t="s">
        <v>276</v>
      </c>
      <c r="E60" s="57"/>
      <c r="F60" s="57"/>
      <c r="G60" s="57"/>
      <c r="H60" s="57"/>
      <c r="I60" s="57"/>
      <c r="J60" s="57"/>
      <c r="K60" s="64"/>
      <c r="L60" s="65" t="s">
        <v>50</v>
      </c>
      <c r="M60" s="57"/>
      <c r="N60" s="57"/>
      <c r="O60" s="57"/>
      <c r="P60" s="57"/>
      <c r="Q60" s="57"/>
      <c r="R60" s="57"/>
      <c r="S60" s="58"/>
      <c r="T60" s="63" t="s">
        <v>49</v>
      </c>
      <c r="U60" s="57"/>
      <c r="V60" s="57"/>
      <c r="W60" s="64"/>
      <c r="X60" s="69" t="str">
        <f>IF(AND(NOT(ISBLANK(T60)),NOT(ISERROR(VLOOKUP(T60,'SQL Server フィールド型種類'!$B$2:$E$30,4,FALSE)&lt;&gt;0))),TEXT(VLOOKUP(T60,'SQL Server フィールド型種類'!$B$2:$E$30,4,FALSE),"##0"),"")</f>
        <v>8</v>
      </c>
      <c r="Y60" s="64"/>
      <c r="Z60" s="65"/>
      <c r="AA60" s="58"/>
      <c r="AB60" s="57" t="s">
        <v>277</v>
      </c>
      <c r="AC60" s="49"/>
      <c r="AD60" s="49"/>
      <c r="AE60" s="64"/>
      <c r="AF60" s="50"/>
      <c r="AG60" s="50"/>
      <c r="AH60" s="50"/>
      <c r="AI60" s="50"/>
      <c r="AJ60" s="50"/>
      <c r="AK60" s="50"/>
      <c r="AL60" s="51"/>
      <c r="AM60" s="115" t="s">
        <v>278</v>
      </c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8"/>
      <c r="AY60" s="45"/>
      <c r="BB60" s="41"/>
      <c r="BC60" s="41" t="str">
        <f t="shared" si="3"/>
        <v>created_date datetime NOT NULL DEFAULT getdate(),</v>
      </c>
      <c r="BD60" s="41"/>
      <c r="BX60" s="39" t="str">
        <f>IF(NOT(ISERROR(VLOOKUP(L60,$D$84:$O$94,12,FALSE))),VLOOKUP(L60,$D$84:$O$94,12,FALSE),"")</f>
        <v>getdate()</v>
      </c>
    </row>
    <row r="61" spans="1:76" ht="15" customHeight="1">
      <c r="A61" s="46"/>
      <c r="B61" s="832">
        <f>IF(NOT(ISBLANK(D61)),MAX(B$9:B60)+1,"")</f>
        <v>51</v>
      </c>
      <c r="C61" s="833"/>
      <c r="D61" s="107" t="s">
        <v>279</v>
      </c>
      <c r="E61" s="57"/>
      <c r="F61" s="57"/>
      <c r="G61" s="57"/>
      <c r="H61" s="57"/>
      <c r="I61" s="57"/>
      <c r="J61" s="57"/>
      <c r="K61" s="64"/>
      <c r="L61" s="106" t="s">
        <v>51</v>
      </c>
      <c r="M61" s="57"/>
      <c r="N61" s="57"/>
      <c r="O61" s="57"/>
      <c r="P61" s="57"/>
      <c r="Q61" s="57"/>
      <c r="R61" s="57"/>
      <c r="S61" s="58"/>
      <c r="T61" s="63" t="s">
        <v>274</v>
      </c>
      <c r="U61" s="57"/>
      <c r="V61" s="57"/>
      <c r="W61" s="64"/>
      <c r="X61" s="69" t="str">
        <f>IF(AND(NOT(ISBLANK(T61)),NOT(ISERROR(VLOOKUP(T61,'SQL Server フィールド型種類'!$B$2:$E$30,4,FALSE)&lt;&gt;0))),TEXT(VLOOKUP(T61,'SQL Server フィールド型種類'!$B$2:$E$30,4,FALSE),"##0"),"")</f>
        <v>2</v>
      </c>
      <c r="Y61" s="64"/>
      <c r="Z61" s="65"/>
      <c r="AA61" s="58"/>
      <c r="AB61" s="57" t="s">
        <v>277</v>
      </c>
      <c r="AC61" s="49"/>
      <c r="AD61" s="49"/>
      <c r="AE61" s="64"/>
      <c r="AF61" s="50"/>
      <c r="AG61" s="50"/>
      <c r="AH61" s="50"/>
      <c r="AI61" s="50"/>
      <c r="AJ61" s="50"/>
      <c r="AK61" s="50"/>
      <c r="AL61" s="51"/>
      <c r="AM61" s="115" t="s">
        <v>280</v>
      </c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8"/>
      <c r="AY61" s="45"/>
      <c r="BB61" s="41"/>
      <c r="BC61" s="41" t="str">
        <f t="shared" si="3"/>
        <v>created_tantou_id smallint NOT NULL</v>
      </c>
      <c r="BD61" s="41"/>
      <c r="BX61" s="39" t="str">
        <f>IF(NOT(ISERROR(VLOOKUP(L61,$D$84:$O$94,12,FALSE))),VLOOKUP(L61,$D$84:$O$94,12,FALSE),"")</f>
        <v/>
      </c>
    </row>
    <row r="62" spans="1:76" ht="15" customHeight="1">
      <c r="A62" s="46"/>
      <c r="B62" s="832" t="str">
        <f>IF(NOT(ISBLANK(D62)),MAX(B$9:B61)+1,"")</f>
        <v/>
      </c>
      <c r="C62" s="833"/>
      <c r="D62" s="107"/>
      <c r="E62" s="57"/>
      <c r="F62" s="57"/>
      <c r="G62" s="57"/>
      <c r="H62" s="57"/>
      <c r="I62" s="57"/>
      <c r="J62" s="57"/>
      <c r="K62" s="64"/>
      <c r="L62" s="106"/>
      <c r="M62" s="57"/>
      <c r="N62" s="57"/>
      <c r="O62" s="57"/>
      <c r="P62" s="57"/>
      <c r="Q62" s="57"/>
      <c r="R62" s="57"/>
      <c r="S62" s="58"/>
      <c r="T62" s="63"/>
      <c r="U62" s="57"/>
      <c r="V62" s="57"/>
      <c r="W62" s="64"/>
      <c r="X62" s="69" t="str">
        <f>IF(AND(NOT(ISBLANK(T62)),NOT(ISERROR(VLOOKUP(T62,'SQL Server フィールド型種類'!$B$2:$E$30,4,FALSE)&lt;&gt;0))),TEXT(VLOOKUP(T62,'SQL Server フィールド型種類'!$B$2:$E$30,4,FALSE),"##0"),"")</f>
        <v/>
      </c>
      <c r="Y62" s="64"/>
      <c r="Z62" s="65"/>
      <c r="AA62" s="58"/>
      <c r="AB62" s="57"/>
      <c r="AC62" s="49"/>
      <c r="AD62" s="49"/>
      <c r="AE62" s="64"/>
      <c r="AF62" s="50"/>
      <c r="AG62" s="50"/>
      <c r="AH62" s="50"/>
      <c r="AI62" s="50"/>
      <c r="AJ62" s="50"/>
      <c r="AK62" s="50"/>
      <c r="AL62" s="51"/>
      <c r="AM62" s="115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8"/>
      <c r="AY62" s="45"/>
      <c r="BB62" s="41"/>
      <c r="BC62" s="41" t="str">
        <f t="shared" si="3"/>
        <v/>
      </c>
      <c r="BD62" s="41"/>
      <c r="BX62" s="39" t="str">
        <f>IF(NOT(ISERROR(VLOOKUP(L62,$D$84:$O$94,12,FALSE))),VLOOKUP(L62,$D$84:$O$94,12,FALSE),"")</f>
        <v/>
      </c>
    </row>
    <row r="63" spans="1:76" ht="15" customHeight="1">
      <c r="A63" s="46"/>
      <c r="B63" s="838" t="str">
        <f>IF(NOT(ISBLANK(D63)),MAX(B$9:B62)+1,"")</f>
        <v/>
      </c>
      <c r="C63" s="839"/>
      <c r="D63" s="126"/>
      <c r="E63" s="59"/>
      <c r="F63" s="59"/>
      <c r="G63" s="59"/>
      <c r="H63" s="59"/>
      <c r="I63" s="59"/>
      <c r="J63" s="59"/>
      <c r="K63" s="67"/>
      <c r="L63" s="127"/>
      <c r="M63" s="59"/>
      <c r="N63" s="59"/>
      <c r="O63" s="59"/>
      <c r="P63" s="59"/>
      <c r="Q63" s="59"/>
      <c r="R63" s="59"/>
      <c r="S63" s="60"/>
      <c r="T63" s="66"/>
      <c r="U63" s="59"/>
      <c r="V63" s="59"/>
      <c r="W63" s="67"/>
      <c r="X63" s="128" t="str">
        <f>IF(AND(NOT(ISBLANK(T63)),NOT(ISERROR(VLOOKUP(T63,'SQL Server フィールド型種類'!$B$2:$E$30,4,FALSE)&lt;&gt;0))),TEXT(VLOOKUP(T63,'SQL Server フィールド型種類'!$B$2:$E$30,4,FALSE),"##0"),"")</f>
        <v/>
      </c>
      <c r="Y63" s="67"/>
      <c r="Z63" s="68"/>
      <c r="AA63" s="60"/>
      <c r="AB63" s="59"/>
      <c r="AC63" s="52"/>
      <c r="AD63" s="52"/>
      <c r="AE63" s="67"/>
      <c r="AF63" s="53"/>
      <c r="AG63" s="53"/>
      <c r="AH63" s="53"/>
      <c r="AI63" s="53"/>
      <c r="AJ63" s="53"/>
      <c r="AK63" s="53"/>
      <c r="AL63" s="54"/>
      <c r="AM63" s="261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60"/>
      <c r="AY63" s="45"/>
      <c r="BB63" s="41"/>
      <c r="BC63" s="41" t="str">
        <f t="shared" si="3"/>
        <v/>
      </c>
      <c r="BD63" s="41"/>
      <c r="BX63" s="39" t="str">
        <f>IF(NOT(ISERROR(VLOOKUP(L63,$D$84:$O$94,12,FALSE))),VLOOKUP(L63,$D$84:$O$94,12,FALSE),"")</f>
        <v/>
      </c>
    </row>
    <row r="64" spans="1:76" ht="15" customHeight="1" thickBo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3"/>
      <c r="BB64" s="41" t="s">
        <v>84</v>
      </c>
      <c r="BC64" s="41"/>
      <c r="BD64" s="41"/>
    </row>
    <row r="65" spans="1:56" ht="15" customHeight="1">
      <c r="A65" s="3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8"/>
      <c r="BB65" s="41"/>
      <c r="BC65" s="41"/>
      <c r="BD65" s="41"/>
    </row>
    <row r="66" spans="1:56" ht="15" customHeight="1">
      <c r="A66" s="40"/>
      <c r="B66" s="886" t="s">
        <v>35</v>
      </c>
      <c r="C66" s="887"/>
      <c r="D66" s="888" t="s">
        <v>36</v>
      </c>
      <c r="E66" s="670"/>
      <c r="F66" s="670"/>
      <c r="G66" s="670"/>
      <c r="H66" s="670"/>
      <c r="I66" s="670"/>
      <c r="J66" s="670"/>
      <c r="K66" s="670"/>
      <c r="L66" s="670"/>
      <c r="M66" s="670"/>
      <c r="N66" s="889"/>
      <c r="O66" s="888" t="s">
        <v>37</v>
      </c>
      <c r="P66" s="670"/>
      <c r="Q66" s="670"/>
      <c r="R66" s="670"/>
      <c r="S66" s="670"/>
      <c r="T66" s="670"/>
      <c r="U66" s="889"/>
      <c r="V66" s="213" t="s">
        <v>38</v>
      </c>
      <c r="W66" s="888" t="s">
        <v>39</v>
      </c>
      <c r="X66" s="670"/>
      <c r="Y66" s="889"/>
      <c r="Z66" s="862" t="s">
        <v>40</v>
      </c>
      <c r="AA66" s="860"/>
      <c r="AB66" s="860"/>
      <c r="AC66" s="860"/>
      <c r="AD66" s="860"/>
      <c r="AE66" s="860"/>
      <c r="AF66" s="860"/>
      <c r="AG66" s="860"/>
      <c r="AH66" s="860"/>
      <c r="AI66" s="860"/>
      <c r="AJ66" s="860"/>
      <c r="AK66" s="860"/>
      <c r="AL66" s="860"/>
      <c r="AM66" s="860"/>
      <c r="AN66" s="860"/>
      <c r="AO66" s="860"/>
      <c r="AP66" s="860"/>
      <c r="AQ66" s="860"/>
      <c r="AR66" s="860"/>
      <c r="AS66" s="860"/>
      <c r="AT66" s="860"/>
      <c r="AU66" s="860"/>
      <c r="AV66" s="860"/>
      <c r="AW66" s="860"/>
      <c r="AX66" s="863"/>
      <c r="AY66" s="42"/>
      <c r="BB66" s="41"/>
      <c r="BC66" s="41"/>
      <c r="BD66" s="41"/>
    </row>
    <row r="67" spans="1:56" ht="15" customHeight="1">
      <c r="A67" s="40"/>
      <c r="B67" s="842">
        <f>IF(NOT(ISBLANK(D67)),1,"")</f>
        <v>1</v>
      </c>
      <c r="C67" s="843"/>
      <c r="D67" s="112" t="e">
        <f>"ui_"&amp;AE$2</f>
        <v>#N/A</v>
      </c>
      <c r="E67" s="55"/>
      <c r="F67" s="55"/>
      <c r="G67" s="55"/>
      <c r="H67" s="55"/>
      <c r="I67" s="55"/>
      <c r="J67" s="55"/>
      <c r="K67" s="55"/>
      <c r="L67" s="55"/>
      <c r="M67" s="55"/>
      <c r="N67" s="61"/>
      <c r="O67" s="209" t="s">
        <v>301</v>
      </c>
      <c r="P67" s="55"/>
      <c r="Q67" s="55"/>
      <c r="R67" s="55"/>
      <c r="S67" s="55"/>
      <c r="T67" s="55"/>
      <c r="U67" s="61"/>
      <c r="V67" s="209" t="s">
        <v>264</v>
      </c>
      <c r="W67" s="112" t="s">
        <v>265</v>
      </c>
      <c r="X67" s="55"/>
      <c r="Y67" s="61"/>
      <c r="Z67" s="140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6"/>
      <c r="AY67" s="42"/>
      <c r="BB67" s="41" t="e">
        <f>IF( $V67="●",
  $BB$4 &amp; $D67 &amp; $BV$4 &amp; $O67 &amp; IF( $V68&lt;&gt;"●",
           $CH$4,
           ","
         ),
  IF( OR(AND($D67&lt;&gt;"", $D68&lt;&gt;""), AND($D67&lt;&gt;"", $D68="", $O68="")),
   $BB$5 &amp; $D67 &amp; $BV$5 &amp; $O67 &amp; $CH$5,
  IF( AND($D67&lt;&gt;"", $D68="", $O68&lt;&gt;""),
   $BB$5 &amp; $D67 &amp; $BV$5 &amp; $O67,
   IF( AND($D67="", $O67&lt;&gt;"", OR(AND($D68="", $O68=""), $D68&lt;&gt;"")),
    $BB66 &amp; ", " &amp; $O67 &amp; $CH$5,
    IF( AND($D67="", $O67&lt;&gt;""),
     $BB66 &amp; ", " &amp; $O67,
     ""
    )
   )
  )
  )
 )</f>
        <v>#N/A</v>
      </c>
      <c r="BC67" s="41"/>
      <c r="BD67" s="41"/>
    </row>
    <row r="68" spans="1:56" ht="15" customHeight="1">
      <c r="A68" s="40"/>
      <c r="B68" s="883">
        <f>IF(NOT(ISBLANK(D68)),MAX(B$67:B67)+1,"")</f>
        <v>2</v>
      </c>
      <c r="C68" s="884"/>
      <c r="D68" s="222" t="s">
        <v>8798</v>
      </c>
      <c r="E68" s="223"/>
      <c r="F68" s="223"/>
      <c r="G68" s="223"/>
      <c r="H68" s="223"/>
      <c r="I68" s="223"/>
      <c r="J68" s="223"/>
      <c r="K68" s="223"/>
      <c r="L68" s="223"/>
      <c r="M68" s="223"/>
      <c r="N68" s="224"/>
      <c r="O68" s="106" t="s">
        <v>8794</v>
      </c>
      <c r="P68" s="57"/>
      <c r="Q68" s="57"/>
      <c r="R68" s="57"/>
      <c r="S68" s="57"/>
      <c r="T68" s="57"/>
      <c r="U68" s="64"/>
      <c r="V68" s="70"/>
      <c r="W68" s="117" t="s">
        <v>265</v>
      </c>
      <c r="X68" s="57"/>
      <c r="Y68" s="64"/>
      <c r="Z68" s="222"/>
      <c r="AA68" s="223"/>
      <c r="AB68" s="223"/>
      <c r="AC68" s="223"/>
      <c r="AD68" s="223"/>
      <c r="AE68" s="223"/>
      <c r="AF68" s="223"/>
      <c r="AG68" s="223"/>
      <c r="AH68" s="223"/>
      <c r="AI68" s="223"/>
      <c r="AJ68" s="223"/>
      <c r="AK68" s="223"/>
      <c r="AL68" s="223"/>
      <c r="AM68" s="223"/>
      <c r="AN68" s="223"/>
      <c r="AO68" s="223"/>
      <c r="AP68" s="223"/>
      <c r="AQ68" s="223"/>
      <c r="AR68" s="223"/>
      <c r="AS68" s="223"/>
      <c r="AT68" s="223"/>
      <c r="AU68" s="223"/>
      <c r="AV68" s="223"/>
      <c r="AW68" s="223"/>
      <c r="AX68" s="225"/>
      <c r="AY68" s="42"/>
      <c r="BB68" s="41" t="e">
        <f>IF( $V68="●",
  $BB$4 &amp; $D68 &amp; $BV$4 &amp; $O68 &amp; IF( $V69&lt;&gt;"●",
           $CH$4,
           ","
         ),
  IF( OR(AND($D68&lt;&gt;"", $D69&lt;&gt;""), AND($D68&lt;&gt;"", $D69="", $O69="")),
   $BB$5 &amp; $D68 &amp; $BV$5 &amp; $O68 &amp; $CH$5,
  IF( AND($D68&lt;&gt;"", $D69="", $O69&lt;&gt;""),
   $BB$5 &amp; $D68 &amp; $BV$5 &amp; $O68,
   IF( AND($D68="", $O68&lt;&gt;"", OR(AND($D69="", $O69=""), $D69&lt;&gt;"")),
    $BB67 &amp; ", " &amp; $O68 &amp; $CH$5,
    IF( AND($D68="", $O68&lt;&gt;""),
     $BB67 &amp; ", " &amp; $O68,
     ""
    )
   )
  )
  )
 )</f>
        <v>#N/A</v>
      </c>
      <c r="BC68" s="41"/>
      <c r="BD68" s="41"/>
    </row>
    <row r="69" spans="1:56" ht="15" customHeight="1">
      <c r="A69" s="40"/>
      <c r="B69" s="890" t="str">
        <f>IF(NOT(ISBLANK(D69)),MAX(B$67:B68)+1,"")</f>
        <v/>
      </c>
      <c r="C69" s="891"/>
      <c r="D69" s="271"/>
      <c r="E69" s="143"/>
      <c r="F69" s="143"/>
      <c r="G69" s="143"/>
      <c r="H69" s="143"/>
      <c r="I69" s="143"/>
      <c r="J69" s="143"/>
      <c r="K69" s="143"/>
      <c r="L69" s="143"/>
      <c r="M69" s="143"/>
      <c r="N69" s="272"/>
      <c r="O69" s="106" t="s">
        <v>8796</v>
      </c>
      <c r="P69" s="57"/>
      <c r="Q69" s="57"/>
      <c r="R69" s="57"/>
      <c r="S69" s="57"/>
      <c r="T69" s="57"/>
      <c r="U69" s="64"/>
      <c r="V69" s="70"/>
      <c r="W69" s="106" t="s">
        <v>265</v>
      </c>
      <c r="X69" s="57"/>
      <c r="Y69" s="64"/>
      <c r="Z69" s="70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8"/>
      <c r="AY69" s="45"/>
      <c r="BB69" s="41" t="e">
        <f t="shared" ref="BB69:BB81" si="6">IF( $V69="●",
  $BB$4 &amp; $D69 &amp; $BV$4 &amp; $O69 &amp; IF( $V70&lt;&gt;"●",
           $CH$4,
           ","
         ),
  IF( OR(AND($D69&lt;&gt;"", $D70&lt;&gt;""), AND($D69&lt;&gt;"", $D70="", $O70="")),
   $BB$5 &amp; $D69 &amp; $BV$5 &amp; $O69 &amp; $CH$5,
  IF( AND($D69&lt;&gt;"", $D70="", $O70&lt;&gt;""),
   $BB$5 &amp; $D69 &amp; $BV$5 &amp; $O69,
   IF( AND($D69="", $O69&lt;&gt;"", OR(AND($D70="", $O70=""), $D70&lt;&gt;"")),
    $BB68 &amp; ", " &amp; $O69 &amp; $CH$5,
    IF( AND($D69="", $O69&lt;&gt;""),
     $BB68 &amp; ", " &amp; $O69,
     ""
    )
   )
  )
  )
 )</f>
        <v>#N/A</v>
      </c>
      <c r="BC69" s="41"/>
      <c r="BD69" s="41"/>
    </row>
    <row r="70" spans="1:56" ht="15" customHeight="1">
      <c r="A70" s="40"/>
      <c r="B70" s="890" t="str">
        <f>IF(NOT(ISBLANK(D70)),MAX(B$67:B69)+1,"")</f>
        <v/>
      </c>
      <c r="C70" s="891"/>
      <c r="D70" s="271"/>
      <c r="E70" s="143"/>
      <c r="F70" s="143"/>
      <c r="G70" s="143"/>
      <c r="H70" s="143"/>
      <c r="I70" s="143"/>
      <c r="J70" s="143"/>
      <c r="K70" s="143"/>
      <c r="L70" s="143"/>
      <c r="M70" s="143"/>
      <c r="N70" s="272"/>
      <c r="O70" s="106" t="s">
        <v>246</v>
      </c>
      <c r="P70" s="57"/>
      <c r="Q70" s="57"/>
      <c r="R70" s="57"/>
      <c r="S70" s="57"/>
      <c r="T70" s="57"/>
      <c r="U70" s="64"/>
      <c r="V70" s="70"/>
      <c r="W70" s="106" t="s">
        <v>265</v>
      </c>
      <c r="X70" s="57"/>
      <c r="Y70" s="64"/>
      <c r="Z70" s="70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8"/>
      <c r="AY70" s="45"/>
      <c r="BB70" s="41" t="e">
        <f t="shared" si="6"/>
        <v>#N/A</v>
      </c>
      <c r="BC70" s="41"/>
      <c r="BD70" s="41"/>
    </row>
    <row r="71" spans="1:56" ht="15" customHeight="1">
      <c r="A71" s="40"/>
      <c r="B71" s="890" t="str">
        <f>IF(NOT(ISBLANK(D71)),MAX(B$67:B70)+1,"")</f>
        <v/>
      </c>
      <c r="C71" s="891"/>
      <c r="D71" s="271"/>
      <c r="E71" s="143"/>
      <c r="F71" s="143"/>
      <c r="G71" s="143"/>
      <c r="H71" s="143"/>
      <c r="I71" s="143"/>
      <c r="J71" s="143"/>
      <c r="K71" s="143"/>
      <c r="L71" s="143"/>
      <c r="M71" s="143"/>
      <c r="N71" s="272"/>
      <c r="O71" s="106" t="s">
        <v>8752</v>
      </c>
      <c r="P71" s="57"/>
      <c r="Q71" s="57"/>
      <c r="R71" s="57"/>
      <c r="S71" s="57"/>
      <c r="T71" s="57"/>
      <c r="U71" s="64"/>
      <c r="V71" s="70"/>
      <c r="W71" s="106" t="s">
        <v>265</v>
      </c>
      <c r="X71" s="57"/>
      <c r="Y71" s="64"/>
      <c r="Z71" s="70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8"/>
      <c r="AY71" s="45"/>
      <c r="BB71" s="41" t="e">
        <f t="shared" si="6"/>
        <v>#N/A</v>
      </c>
      <c r="BC71" s="41"/>
      <c r="BD71" s="41"/>
    </row>
    <row r="72" spans="1:56" ht="15" customHeight="1">
      <c r="A72" s="40"/>
      <c r="B72" s="890" t="str">
        <f>IF(NOT(ISBLANK(D72)),MAX(B$67:B71)+1,"")</f>
        <v/>
      </c>
      <c r="C72" s="891"/>
      <c r="D72" s="271"/>
      <c r="E72" s="143"/>
      <c r="F72" s="143"/>
      <c r="G72" s="143"/>
      <c r="H72" s="143"/>
      <c r="I72" s="143"/>
      <c r="J72" s="143"/>
      <c r="K72" s="143"/>
      <c r="L72" s="143"/>
      <c r="M72" s="143"/>
      <c r="N72" s="272"/>
      <c r="O72" s="106" t="s">
        <v>8754</v>
      </c>
      <c r="P72" s="57"/>
      <c r="Q72" s="57"/>
      <c r="R72" s="57"/>
      <c r="S72" s="57"/>
      <c r="T72" s="57"/>
      <c r="U72" s="64"/>
      <c r="V72" s="70"/>
      <c r="W72" s="106" t="s">
        <v>265</v>
      </c>
      <c r="X72" s="57"/>
      <c r="Y72" s="64"/>
      <c r="Z72" s="70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8"/>
      <c r="AY72" s="45"/>
      <c r="BB72" s="41" t="e">
        <f t="shared" si="6"/>
        <v>#N/A</v>
      </c>
      <c r="BC72" s="41"/>
      <c r="BD72" s="41"/>
    </row>
    <row r="73" spans="1:56" ht="15" customHeight="1">
      <c r="A73" s="40"/>
      <c r="B73" s="890">
        <f>IF(NOT(ISBLANK(D73)),MAX(B$67:B72)+1,"")</f>
        <v>3</v>
      </c>
      <c r="C73" s="891"/>
      <c r="D73" s="117" t="s">
        <v>8799</v>
      </c>
      <c r="E73" s="57"/>
      <c r="F73" s="57"/>
      <c r="G73" s="57"/>
      <c r="H73" s="57"/>
      <c r="I73" s="57"/>
      <c r="J73" s="57"/>
      <c r="K73" s="57"/>
      <c r="L73" s="57"/>
      <c r="M73" s="57"/>
      <c r="N73" s="64"/>
      <c r="O73" s="106" t="s">
        <v>8794</v>
      </c>
      <c r="P73" s="57"/>
      <c r="Q73" s="57"/>
      <c r="R73" s="57"/>
      <c r="S73" s="57"/>
      <c r="T73" s="57"/>
      <c r="U73" s="64"/>
      <c r="V73" s="70"/>
      <c r="W73" s="117" t="s">
        <v>265</v>
      </c>
      <c r="X73" s="57"/>
      <c r="Y73" s="64"/>
      <c r="Z73" s="70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8"/>
      <c r="AY73" s="45"/>
      <c r="BB73" s="41" t="e">
        <f t="shared" si="6"/>
        <v>#N/A</v>
      </c>
      <c r="BC73" s="41"/>
      <c r="BD73" s="41"/>
    </row>
    <row r="74" spans="1:56" ht="15" customHeight="1">
      <c r="A74" s="40"/>
      <c r="B74" s="890">
        <f>IF(NOT(ISBLANK(D74)),MAX(B$67:B73)+1,"")</f>
        <v>4</v>
      </c>
      <c r="C74" s="891"/>
      <c r="D74" s="117" t="s">
        <v>8800</v>
      </c>
      <c r="E74" s="57"/>
      <c r="F74" s="57"/>
      <c r="G74" s="57"/>
      <c r="H74" s="57"/>
      <c r="I74" s="57"/>
      <c r="J74" s="57"/>
      <c r="K74" s="57"/>
      <c r="L74" s="57"/>
      <c r="M74" s="57"/>
      <c r="N74" s="64"/>
      <c r="O74" s="106" t="s">
        <v>8796</v>
      </c>
      <c r="P74" s="57"/>
      <c r="Q74" s="57"/>
      <c r="R74" s="57"/>
      <c r="S74" s="57"/>
      <c r="T74" s="57"/>
      <c r="U74" s="64"/>
      <c r="V74" s="70"/>
      <c r="W74" s="106" t="s">
        <v>265</v>
      </c>
      <c r="X74" s="57"/>
      <c r="Y74" s="64"/>
      <c r="Z74" s="70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8"/>
      <c r="AY74" s="45"/>
      <c r="BB74" s="41" t="e">
        <f t="shared" si="6"/>
        <v>#N/A</v>
      </c>
      <c r="BC74" s="41"/>
      <c r="BD74" s="41"/>
    </row>
    <row r="75" spans="1:56" ht="15" customHeight="1">
      <c r="A75" s="40"/>
      <c r="B75" s="890" t="str">
        <f>IF(NOT(ISBLANK(D75)),MAX(B$67:B74)+1,"")</f>
        <v/>
      </c>
      <c r="C75" s="891"/>
      <c r="D75" s="70"/>
      <c r="E75" s="57"/>
      <c r="F75" s="57"/>
      <c r="G75" s="57"/>
      <c r="H75" s="57"/>
      <c r="I75" s="57"/>
      <c r="J75" s="57"/>
      <c r="K75" s="57"/>
      <c r="L75" s="57"/>
      <c r="M75" s="57"/>
      <c r="N75" s="64"/>
      <c r="O75" s="106"/>
      <c r="P75" s="57"/>
      <c r="Q75" s="57"/>
      <c r="R75" s="57"/>
      <c r="S75" s="57"/>
      <c r="T75" s="57"/>
      <c r="U75" s="64"/>
      <c r="V75" s="70"/>
      <c r="W75" s="65"/>
      <c r="X75" s="57"/>
      <c r="Y75" s="64"/>
      <c r="Z75" s="70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8"/>
      <c r="AY75" s="45"/>
      <c r="BB75" s="41" t="str">
        <f t="shared" si="6"/>
        <v/>
      </c>
      <c r="BC75" s="41"/>
      <c r="BD75" s="41"/>
    </row>
    <row r="76" spans="1:56" ht="15" customHeight="1">
      <c r="A76" s="40"/>
      <c r="B76" s="890" t="str">
        <f>IF(NOT(ISBLANK(D76)),MAX(B$67:B75)+1,"")</f>
        <v/>
      </c>
      <c r="C76" s="891"/>
      <c r="D76" s="70"/>
      <c r="E76" s="57"/>
      <c r="F76" s="57"/>
      <c r="G76" s="57"/>
      <c r="H76" s="57"/>
      <c r="I76" s="57"/>
      <c r="J76" s="57"/>
      <c r="K76" s="57"/>
      <c r="L76" s="57"/>
      <c r="M76" s="57"/>
      <c r="N76" s="64"/>
      <c r="O76" s="106"/>
      <c r="P76" s="57"/>
      <c r="Q76" s="57"/>
      <c r="R76" s="57"/>
      <c r="S76" s="57"/>
      <c r="T76" s="57"/>
      <c r="U76" s="64"/>
      <c r="V76" s="70"/>
      <c r="W76" s="65"/>
      <c r="X76" s="57"/>
      <c r="Y76" s="64"/>
      <c r="Z76" s="70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8"/>
      <c r="AY76" s="45"/>
      <c r="BB76" s="41" t="str">
        <f t="shared" si="6"/>
        <v/>
      </c>
      <c r="BC76" s="41"/>
      <c r="BD76" s="41"/>
    </row>
    <row r="77" spans="1:56" ht="15" customHeight="1">
      <c r="A77" s="40"/>
      <c r="B77" s="890" t="str">
        <f>IF(NOT(ISBLANK(D77)),MAX(B$67:B76)+1,"")</f>
        <v/>
      </c>
      <c r="C77" s="891"/>
      <c r="D77" s="70"/>
      <c r="E77" s="57"/>
      <c r="F77" s="57"/>
      <c r="G77" s="57"/>
      <c r="H77" s="57"/>
      <c r="I77" s="57"/>
      <c r="J77" s="57"/>
      <c r="K77" s="57"/>
      <c r="L77" s="57"/>
      <c r="M77" s="57"/>
      <c r="N77" s="64"/>
      <c r="O77" s="106"/>
      <c r="P77" s="57"/>
      <c r="Q77" s="57"/>
      <c r="R77" s="57"/>
      <c r="S77" s="57"/>
      <c r="T77" s="57"/>
      <c r="U77" s="64"/>
      <c r="V77" s="70"/>
      <c r="W77" s="65"/>
      <c r="X77" s="57"/>
      <c r="Y77" s="64"/>
      <c r="Z77" s="70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8"/>
      <c r="AY77" s="45"/>
      <c r="BB77" s="41" t="str">
        <f t="shared" si="6"/>
        <v/>
      </c>
      <c r="BC77" s="41"/>
      <c r="BD77" s="41"/>
    </row>
    <row r="78" spans="1:56" ht="15" customHeight="1">
      <c r="A78" s="40"/>
      <c r="B78" s="828" t="str">
        <f>IF(NOT(ISBLANK(D78)),MAX(B$67:B77)+1,"")</f>
        <v/>
      </c>
      <c r="C78" s="829"/>
      <c r="D78" s="70"/>
      <c r="E78" s="57"/>
      <c r="F78" s="57"/>
      <c r="G78" s="57"/>
      <c r="H78" s="57"/>
      <c r="I78" s="57"/>
      <c r="J78" s="57"/>
      <c r="K78" s="57"/>
      <c r="L78" s="57"/>
      <c r="M78" s="57"/>
      <c r="N78" s="64"/>
      <c r="O78" s="106"/>
      <c r="P78" s="57"/>
      <c r="Q78" s="57"/>
      <c r="R78" s="57"/>
      <c r="S78" s="57"/>
      <c r="T78" s="57"/>
      <c r="U78" s="64"/>
      <c r="V78" s="70"/>
      <c r="W78" s="65"/>
      <c r="X78" s="57"/>
      <c r="Y78" s="64"/>
      <c r="Z78" s="70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8"/>
      <c r="AY78" s="45"/>
      <c r="BB78" s="41" t="str">
        <f t="shared" si="6"/>
        <v/>
      </c>
      <c r="BC78" s="41"/>
      <c r="BD78" s="41"/>
    </row>
    <row r="79" spans="1:56" ht="15" customHeight="1">
      <c r="A79" s="40"/>
      <c r="B79" s="828" t="str">
        <f>IF(NOT(ISBLANK(D79)),MAX(B$67:B78)+1,"")</f>
        <v/>
      </c>
      <c r="C79" s="829"/>
      <c r="D79" s="70"/>
      <c r="E79" s="57"/>
      <c r="F79" s="57"/>
      <c r="G79" s="57"/>
      <c r="H79" s="57"/>
      <c r="I79" s="57"/>
      <c r="J79" s="57"/>
      <c r="K79" s="57"/>
      <c r="L79" s="57"/>
      <c r="M79" s="57"/>
      <c r="N79" s="64"/>
      <c r="O79" s="106"/>
      <c r="P79" s="57"/>
      <c r="Q79" s="57"/>
      <c r="R79" s="57"/>
      <c r="S79" s="57"/>
      <c r="T79" s="57"/>
      <c r="U79" s="64"/>
      <c r="V79" s="70"/>
      <c r="W79" s="65"/>
      <c r="X79" s="57"/>
      <c r="Y79" s="64"/>
      <c r="Z79" s="70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8"/>
      <c r="AY79" s="45"/>
      <c r="BB79" s="41" t="str">
        <f t="shared" si="6"/>
        <v/>
      </c>
      <c r="BC79" s="41"/>
      <c r="BD79" s="41"/>
    </row>
    <row r="80" spans="1:56" ht="15" customHeight="1">
      <c r="A80" s="40"/>
      <c r="B80" s="828" t="str">
        <f>IF(NOT(ISBLANK(D80)),MAX(B$67:B79)+1,"")</f>
        <v/>
      </c>
      <c r="C80" s="829"/>
      <c r="D80" s="70"/>
      <c r="E80" s="57"/>
      <c r="F80" s="57"/>
      <c r="G80" s="57"/>
      <c r="H80" s="57"/>
      <c r="I80" s="57"/>
      <c r="J80" s="57"/>
      <c r="K80" s="57"/>
      <c r="L80" s="57"/>
      <c r="M80" s="57"/>
      <c r="N80" s="64"/>
      <c r="O80" s="106"/>
      <c r="P80" s="57"/>
      <c r="Q80" s="57"/>
      <c r="R80" s="57"/>
      <c r="S80" s="57"/>
      <c r="T80" s="57"/>
      <c r="U80" s="64"/>
      <c r="V80" s="70"/>
      <c r="W80" s="65"/>
      <c r="X80" s="57"/>
      <c r="Y80" s="64"/>
      <c r="Z80" s="70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8"/>
      <c r="AY80" s="45"/>
      <c r="BB80" s="41" t="str">
        <f t="shared" si="6"/>
        <v/>
      </c>
      <c r="BC80" s="41"/>
      <c r="BD80" s="41"/>
    </row>
    <row r="81" spans="1:56" ht="15" customHeight="1">
      <c r="A81" s="40"/>
      <c r="B81" s="830" t="str">
        <f>IF(NOT(ISBLANK(D81)),MAX(B$67:B80)+1,"")</f>
        <v/>
      </c>
      <c r="C81" s="831"/>
      <c r="D81" s="71"/>
      <c r="E81" s="59"/>
      <c r="F81" s="59"/>
      <c r="G81" s="59"/>
      <c r="H81" s="59"/>
      <c r="I81" s="59"/>
      <c r="J81" s="59"/>
      <c r="K81" s="59"/>
      <c r="L81" s="59"/>
      <c r="M81" s="59"/>
      <c r="N81" s="67"/>
      <c r="O81" s="127"/>
      <c r="P81" s="59"/>
      <c r="Q81" s="59"/>
      <c r="R81" s="59"/>
      <c r="S81" s="59"/>
      <c r="T81" s="59"/>
      <c r="U81" s="67"/>
      <c r="V81" s="71"/>
      <c r="W81" s="68"/>
      <c r="X81" s="59"/>
      <c r="Y81" s="67"/>
      <c r="Z81" s="71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60"/>
      <c r="AY81" s="45"/>
      <c r="BB81" s="41" t="str">
        <f t="shared" si="6"/>
        <v/>
      </c>
      <c r="BC81" s="41"/>
      <c r="BD81" s="41"/>
    </row>
    <row r="82" spans="1:56" ht="15" customHeight="1">
      <c r="A82" s="40"/>
      <c r="AY82" s="45"/>
      <c r="BB82" s="41"/>
      <c r="BC82" s="41"/>
      <c r="BD82" s="41"/>
    </row>
    <row r="83" spans="1:56" ht="15" customHeight="1">
      <c r="A83" s="40"/>
      <c r="B83" s="836" t="s">
        <v>35</v>
      </c>
      <c r="C83" s="837"/>
      <c r="D83" s="859" t="s">
        <v>298</v>
      </c>
      <c r="E83" s="860"/>
      <c r="F83" s="860"/>
      <c r="G83" s="860"/>
      <c r="H83" s="860"/>
      <c r="I83" s="860"/>
      <c r="J83" s="860"/>
      <c r="K83" s="860"/>
      <c r="L83" s="860"/>
      <c r="M83" s="860"/>
      <c r="N83" s="861"/>
      <c r="O83" s="859" t="s">
        <v>299</v>
      </c>
      <c r="P83" s="860"/>
      <c r="Q83" s="860"/>
      <c r="R83" s="860"/>
      <c r="S83" s="860"/>
      <c r="T83" s="860"/>
      <c r="U83" s="861"/>
      <c r="V83" s="862" t="s">
        <v>40</v>
      </c>
      <c r="W83" s="860"/>
      <c r="X83" s="860"/>
      <c r="Y83" s="860"/>
      <c r="Z83" s="860"/>
      <c r="AA83" s="860"/>
      <c r="AB83" s="860"/>
      <c r="AC83" s="860"/>
      <c r="AD83" s="860"/>
      <c r="AE83" s="860"/>
      <c r="AF83" s="860"/>
      <c r="AG83" s="860"/>
      <c r="AH83" s="860"/>
      <c r="AI83" s="860"/>
      <c r="AJ83" s="860"/>
      <c r="AK83" s="860"/>
      <c r="AL83" s="860"/>
      <c r="AM83" s="860"/>
      <c r="AN83" s="860"/>
      <c r="AO83" s="860"/>
      <c r="AP83" s="860"/>
      <c r="AQ83" s="860"/>
      <c r="AR83" s="860"/>
      <c r="AS83" s="860"/>
      <c r="AT83" s="860"/>
      <c r="AU83" s="860"/>
      <c r="AV83" s="860"/>
      <c r="AW83" s="860"/>
      <c r="AX83" s="863"/>
      <c r="AY83" s="42"/>
    </row>
    <row r="84" spans="1:56" ht="15" customHeight="1">
      <c r="A84" s="46"/>
      <c r="B84" s="834">
        <f>IF(NOT(ISBLANK(D84)),1,"")</f>
        <v>1</v>
      </c>
      <c r="C84" s="835"/>
      <c r="D84" s="221" t="s">
        <v>50</v>
      </c>
      <c r="E84" s="119"/>
      <c r="F84" s="119"/>
      <c r="G84" s="119"/>
      <c r="H84" s="119"/>
      <c r="I84" s="119"/>
      <c r="J84" s="119"/>
      <c r="K84" s="119"/>
      <c r="L84" s="119"/>
      <c r="M84" s="119"/>
      <c r="N84" s="120"/>
      <c r="O84" s="118" t="s">
        <v>300</v>
      </c>
      <c r="P84" s="119"/>
      <c r="Q84" s="119"/>
      <c r="R84" s="119"/>
      <c r="S84" s="119"/>
      <c r="T84" s="119"/>
      <c r="U84" s="120"/>
      <c r="V84" s="140"/>
      <c r="W84" s="72"/>
      <c r="X84" s="72"/>
      <c r="Y84" s="72"/>
      <c r="Z84" s="72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6"/>
      <c r="AY84" s="45"/>
    </row>
    <row r="85" spans="1:56" ht="15" customHeight="1">
      <c r="A85" s="46"/>
      <c r="B85" s="828" t="str">
        <f>IF(NOT(ISBLANK(D85)),MAX(B$84:B84)+1,"")</f>
        <v/>
      </c>
      <c r="C85" s="829"/>
      <c r="D85" s="70"/>
      <c r="E85" s="57"/>
      <c r="F85" s="57"/>
      <c r="G85" s="57"/>
      <c r="H85" s="57"/>
      <c r="I85" s="57"/>
      <c r="J85" s="57"/>
      <c r="K85" s="57"/>
      <c r="L85" s="57"/>
      <c r="M85" s="57"/>
      <c r="N85" s="64"/>
      <c r="O85" s="70"/>
      <c r="P85" s="57"/>
      <c r="Q85" s="57"/>
      <c r="R85" s="57"/>
      <c r="S85" s="57"/>
      <c r="T85" s="57"/>
      <c r="U85" s="64"/>
      <c r="V85" s="70"/>
      <c r="W85" s="73"/>
      <c r="X85" s="73"/>
      <c r="Y85" s="73"/>
      <c r="Z85" s="73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8"/>
      <c r="AY85" s="45"/>
    </row>
    <row r="86" spans="1:56" ht="15" customHeight="1">
      <c r="A86" s="46"/>
      <c r="B86" s="828" t="str">
        <f>IF(NOT(ISBLANK(D86)),MAX(B$84:B85)+1,"")</f>
        <v/>
      </c>
      <c r="C86" s="829"/>
      <c r="D86" s="70"/>
      <c r="E86" s="57"/>
      <c r="F86" s="57"/>
      <c r="G86" s="57"/>
      <c r="H86" s="57"/>
      <c r="I86" s="57"/>
      <c r="J86" s="57"/>
      <c r="K86" s="57"/>
      <c r="L86" s="57"/>
      <c r="M86" s="57"/>
      <c r="N86" s="64"/>
      <c r="O86" s="70"/>
      <c r="P86" s="57"/>
      <c r="Q86" s="57"/>
      <c r="R86" s="57"/>
      <c r="S86" s="57"/>
      <c r="T86" s="57"/>
      <c r="U86" s="64"/>
      <c r="V86" s="70"/>
      <c r="W86" s="57"/>
      <c r="X86" s="57"/>
      <c r="Y86" s="57"/>
      <c r="Z86" s="73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8"/>
      <c r="AY86" s="45"/>
    </row>
    <row r="87" spans="1:56" ht="15" customHeight="1">
      <c r="A87" s="46"/>
      <c r="B87" s="828" t="str">
        <f>IF(NOT(ISBLANK(D87)),MAX(B$84:B86)+1,"")</f>
        <v/>
      </c>
      <c r="C87" s="829"/>
      <c r="D87" s="70"/>
      <c r="E87" s="57"/>
      <c r="F87" s="57"/>
      <c r="G87" s="57"/>
      <c r="H87" s="57"/>
      <c r="I87" s="57"/>
      <c r="J87" s="57"/>
      <c r="K87" s="57"/>
      <c r="L87" s="57"/>
      <c r="M87" s="57"/>
      <c r="N87" s="64"/>
      <c r="O87" s="70"/>
      <c r="P87" s="57"/>
      <c r="Q87" s="57"/>
      <c r="R87" s="57"/>
      <c r="S87" s="57"/>
      <c r="T87" s="57"/>
      <c r="U87" s="64"/>
      <c r="V87" s="70"/>
      <c r="W87" s="57"/>
      <c r="X87" s="57"/>
      <c r="Y87" s="57"/>
      <c r="Z87" s="73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8"/>
      <c r="AY87" s="45"/>
    </row>
    <row r="88" spans="1:56" ht="15" customHeight="1">
      <c r="A88" s="46"/>
      <c r="B88" s="828" t="str">
        <f>IF(NOT(ISBLANK(D88)),MAX(B$84:B87)+1,"")</f>
        <v/>
      </c>
      <c r="C88" s="829"/>
      <c r="D88" s="70"/>
      <c r="E88" s="57"/>
      <c r="F88" s="57"/>
      <c r="G88" s="57"/>
      <c r="H88" s="57"/>
      <c r="I88" s="57"/>
      <c r="J88" s="57"/>
      <c r="K88" s="57"/>
      <c r="L88" s="57"/>
      <c r="M88" s="57"/>
      <c r="N88" s="64"/>
      <c r="O88" s="70"/>
      <c r="P88" s="57"/>
      <c r="Q88" s="57"/>
      <c r="R88" s="57"/>
      <c r="S88" s="57"/>
      <c r="T88" s="57"/>
      <c r="U88" s="64"/>
      <c r="V88" s="70"/>
      <c r="W88" s="57"/>
      <c r="X88" s="57"/>
      <c r="Y88" s="57"/>
      <c r="Z88" s="73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8"/>
      <c r="AY88" s="45"/>
    </row>
    <row r="89" spans="1:56" ht="15" customHeight="1">
      <c r="A89" s="46"/>
      <c r="B89" s="828" t="str">
        <f>IF(NOT(ISBLANK(D89)),MAX(B$84:B88)+1,"")</f>
        <v/>
      </c>
      <c r="C89" s="829"/>
      <c r="D89" s="70"/>
      <c r="E89" s="57"/>
      <c r="F89" s="57"/>
      <c r="G89" s="57"/>
      <c r="H89" s="57"/>
      <c r="I89" s="57"/>
      <c r="J89" s="57"/>
      <c r="K89" s="57"/>
      <c r="L89" s="57"/>
      <c r="M89" s="57"/>
      <c r="N89" s="64"/>
      <c r="O89" s="70"/>
      <c r="P89" s="57"/>
      <c r="Q89" s="57"/>
      <c r="R89" s="57"/>
      <c r="S89" s="57"/>
      <c r="T89" s="57"/>
      <c r="U89" s="64"/>
      <c r="V89" s="70"/>
      <c r="W89" s="57"/>
      <c r="X89" s="57"/>
      <c r="Y89" s="57"/>
      <c r="Z89" s="73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8"/>
      <c r="AY89" s="45"/>
    </row>
    <row r="90" spans="1:56" ht="15" customHeight="1">
      <c r="A90" s="46"/>
      <c r="B90" s="828" t="str">
        <f>IF(NOT(ISBLANK(D90)),MAX(B$84:B89)+1,"")</f>
        <v/>
      </c>
      <c r="C90" s="829"/>
      <c r="D90" s="70"/>
      <c r="E90" s="57"/>
      <c r="F90" s="57"/>
      <c r="G90" s="57"/>
      <c r="H90" s="57"/>
      <c r="I90" s="57"/>
      <c r="J90" s="57"/>
      <c r="K90" s="57"/>
      <c r="L90" s="57"/>
      <c r="M90" s="57"/>
      <c r="N90" s="64"/>
      <c r="O90" s="70"/>
      <c r="P90" s="57"/>
      <c r="Q90" s="57"/>
      <c r="R90" s="57"/>
      <c r="S90" s="57"/>
      <c r="T90" s="57"/>
      <c r="U90" s="64"/>
      <c r="V90" s="70"/>
      <c r="W90" s="57"/>
      <c r="X90" s="57"/>
      <c r="Y90" s="57"/>
      <c r="Z90" s="73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8"/>
      <c r="AY90" s="45"/>
    </row>
    <row r="91" spans="1:56" ht="15" customHeight="1">
      <c r="A91" s="46"/>
      <c r="B91" s="828" t="str">
        <f>IF(NOT(ISBLANK(D91)),MAX(B$84:B90)+1,"")</f>
        <v/>
      </c>
      <c r="C91" s="829"/>
      <c r="D91" s="70"/>
      <c r="E91" s="57"/>
      <c r="F91" s="57"/>
      <c r="G91" s="57"/>
      <c r="H91" s="57"/>
      <c r="I91" s="57"/>
      <c r="J91" s="57"/>
      <c r="K91" s="57"/>
      <c r="L91" s="57"/>
      <c r="M91" s="57"/>
      <c r="N91" s="64"/>
      <c r="O91" s="70"/>
      <c r="P91" s="57"/>
      <c r="Q91" s="57"/>
      <c r="R91" s="57"/>
      <c r="S91" s="57"/>
      <c r="T91" s="57"/>
      <c r="U91" s="64"/>
      <c r="V91" s="70"/>
      <c r="W91" s="57"/>
      <c r="X91" s="57"/>
      <c r="Y91" s="57"/>
      <c r="Z91" s="73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8"/>
      <c r="AY91" s="45"/>
    </row>
    <row r="92" spans="1:56" ht="15" customHeight="1">
      <c r="A92" s="46"/>
      <c r="B92" s="828" t="str">
        <f>IF(NOT(ISBLANK(D92)),MAX(B$84:B91)+1,"")</f>
        <v/>
      </c>
      <c r="C92" s="829"/>
      <c r="D92" s="70"/>
      <c r="E92" s="57"/>
      <c r="F92" s="57"/>
      <c r="G92" s="57"/>
      <c r="H92" s="57"/>
      <c r="I92" s="57"/>
      <c r="J92" s="57"/>
      <c r="K92" s="57"/>
      <c r="L92" s="57"/>
      <c r="M92" s="57"/>
      <c r="N92" s="64"/>
      <c r="O92" s="70"/>
      <c r="P92" s="57"/>
      <c r="Q92" s="57"/>
      <c r="R92" s="57"/>
      <c r="S92" s="57"/>
      <c r="T92" s="57"/>
      <c r="U92" s="64"/>
      <c r="V92" s="70"/>
      <c r="W92" s="57"/>
      <c r="X92" s="57"/>
      <c r="Y92" s="57"/>
      <c r="Z92" s="73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8"/>
      <c r="AY92" s="45"/>
    </row>
    <row r="93" spans="1:56" ht="15" customHeight="1">
      <c r="A93" s="46"/>
      <c r="B93" s="828" t="str">
        <f>IF(NOT(ISBLANK(D93)),MAX(B$84:B92)+1,"")</f>
        <v/>
      </c>
      <c r="C93" s="829"/>
      <c r="D93" s="70"/>
      <c r="E93" s="57"/>
      <c r="F93" s="57"/>
      <c r="G93" s="57"/>
      <c r="H93" s="57"/>
      <c r="I93" s="57"/>
      <c r="J93" s="57"/>
      <c r="K93" s="57"/>
      <c r="L93" s="57"/>
      <c r="M93" s="57"/>
      <c r="N93" s="64"/>
      <c r="O93" s="70"/>
      <c r="P93" s="57"/>
      <c r="Q93" s="57"/>
      <c r="R93" s="57"/>
      <c r="S93" s="57"/>
      <c r="T93" s="57"/>
      <c r="U93" s="64"/>
      <c r="V93" s="70"/>
      <c r="W93" s="57"/>
      <c r="X93" s="57"/>
      <c r="Y93" s="57"/>
      <c r="Z93" s="73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8"/>
      <c r="AY93" s="45"/>
    </row>
    <row r="94" spans="1:56" ht="15" customHeight="1">
      <c r="A94" s="46"/>
      <c r="B94" s="830" t="str">
        <f>IF(NOT(ISBLANK(D94)),MAX(B$84:B93)+1,"")</f>
        <v/>
      </c>
      <c r="C94" s="831"/>
      <c r="D94" s="71"/>
      <c r="E94" s="59"/>
      <c r="F94" s="59"/>
      <c r="G94" s="59"/>
      <c r="H94" s="59"/>
      <c r="I94" s="59"/>
      <c r="J94" s="59"/>
      <c r="K94" s="59"/>
      <c r="L94" s="59"/>
      <c r="M94" s="59"/>
      <c r="N94" s="67"/>
      <c r="O94" s="71"/>
      <c r="P94" s="59"/>
      <c r="Q94" s="59"/>
      <c r="R94" s="59"/>
      <c r="S94" s="59"/>
      <c r="T94" s="59"/>
      <c r="U94" s="67"/>
      <c r="V94" s="71"/>
      <c r="W94" s="59"/>
      <c r="X94" s="59"/>
      <c r="Y94" s="59"/>
      <c r="Z94" s="74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60"/>
      <c r="AY94" s="45"/>
    </row>
    <row r="95" spans="1:56" ht="15" customHeight="1" thickBot="1">
      <c r="A95" s="94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3"/>
    </row>
  </sheetData>
  <mergeCells count="121">
    <mergeCell ref="B90:C90"/>
    <mergeCell ref="B91:C91"/>
    <mergeCell ref="B92:C92"/>
    <mergeCell ref="B93:C93"/>
    <mergeCell ref="B94:C94"/>
    <mergeCell ref="B85:C85"/>
    <mergeCell ref="B86:C86"/>
    <mergeCell ref="B87:C87"/>
    <mergeCell ref="B88:C88"/>
    <mergeCell ref="B89:C89"/>
    <mergeCell ref="B83:C83"/>
    <mergeCell ref="D83:N83"/>
    <mergeCell ref="O83:U83"/>
    <mergeCell ref="V83:AX83"/>
    <mergeCell ref="B84:C84"/>
    <mergeCell ref="B77:C77"/>
    <mergeCell ref="B78:C78"/>
    <mergeCell ref="B79:C79"/>
    <mergeCell ref="B80:C80"/>
    <mergeCell ref="B81:C81"/>
    <mergeCell ref="B72:C72"/>
    <mergeCell ref="B73:C73"/>
    <mergeCell ref="B74:C74"/>
    <mergeCell ref="B75:C75"/>
    <mergeCell ref="B76:C76"/>
    <mergeCell ref="B67:C67"/>
    <mergeCell ref="B68:C68"/>
    <mergeCell ref="B69:C69"/>
    <mergeCell ref="B70:C70"/>
    <mergeCell ref="B71:C71"/>
    <mergeCell ref="B66:C66"/>
    <mergeCell ref="D66:N66"/>
    <mergeCell ref="O66:U66"/>
    <mergeCell ref="W66:Y66"/>
    <mergeCell ref="Z66:AX66"/>
    <mergeCell ref="B58:C58"/>
    <mergeCell ref="B53:C53"/>
    <mergeCell ref="B54:C54"/>
    <mergeCell ref="B55:C55"/>
    <mergeCell ref="B56:C56"/>
    <mergeCell ref="B57:C57"/>
    <mergeCell ref="B59:C59"/>
    <mergeCell ref="B60:C60"/>
    <mergeCell ref="B61:C61"/>
    <mergeCell ref="B62:C62"/>
    <mergeCell ref="B63:C63"/>
    <mergeCell ref="B50:C50"/>
    <mergeCell ref="B52:C52"/>
    <mergeCell ref="B51:C51"/>
    <mergeCell ref="B42:C42"/>
    <mergeCell ref="B35:C35"/>
    <mergeCell ref="B49:C49"/>
    <mergeCell ref="B43:C43"/>
    <mergeCell ref="B44:C44"/>
    <mergeCell ref="B45:C45"/>
    <mergeCell ref="B46:C46"/>
    <mergeCell ref="B47:C47"/>
    <mergeCell ref="B48:C48"/>
    <mergeCell ref="B37:C37"/>
    <mergeCell ref="B38:C38"/>
    <mergeCell ref="B39:C39"/>
    <mergeCell ref="B40:C40"/>
    <mergeCell ref="B41:C41"/>
    <mergeCell ref="B36:C36"/>
    <mergeCell ref="B27:C27"/>
    <mergeCell ref="B28:C28"/>
    <mergeCell ref="B29:C29"/>
    <mergeCell ref="B30:C30"/>
    <mergeCell ref="B31:C31"/>
    <mergeCell ref="B32:C32"/>
    <mergeCell ref="B26:C26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B12:C12"/>
    <mergeCell ref="B13:C13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</mergeCells>
  <phoneticPr fontId="46"/>
  <dataValidations disablePrompts="1" count="2">
    <dataValidation imeMode="disabled" allowBlank="1" showInputMessage="1" showErrorMessage="1" sqref="T9 T36:W39 T40 T10:W32 T35 T41:W63" xr:uid="{00000000-0002-0000-1000-000000000000}"/>
    <dataValidation imeMode="hiragana" allowBlank="1" showInputMessage="1" showErrorMessage="1" sqref="D9:K32 D35:K63" xr:uid="{00000000-0002-0000-1000-000001000000}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9"/>
  <dimension ref="A1:O201"/>
  <sheetViews>
    <sheetView workbookViewId="0"/>
    <sheetView workbookViewId="1"/>
  </sheetViews>
  <sheetFormatPr defaultRowHeight="15"/>
  <cols>
    <col min="1" max="4" width="2.7109375" customWidth="1"/>
    <col min="5" max="5" width="18.42578125" bestFit="1" customWidth="1"/>
    <col min="6" max="6" width="14.140625" bestFit="1" customWidth="1"/>
    <col min="7" max="7" width="11.85546875" bestFit="1" customWidth="1"/>
    <col min="8" max="8" width="12.28515625" bestFit="1" customWidth="1"/>
    <col min="9" max="9" width="10.7109375" bestFit="1" customWidth="1"/>
    <col min="10" max="10" width="11.7109375" bestFit="1" customWidth="1"/>
    <col min="11" max="11" width="16.42578125" bestFit="1" customWidth="1"/>
    <col min="12" max="12" width="13" bestFit="1" customWidth="1"/>
    <col min="13" max="13" width="17.7109375" bestFit="1" customWidth="1"/>
    <col min="14" max="14" width="13.5703125" bestFit="1" customWidth="1"/>
    <col min="15" max="15" width="18.140625" bestFit="1" customWidth="1"/>
  </cols>
  <sheetData>
    <row r="1" spans="2:15">
      <c r="B1" t="s">
        <v>9289</v>
      </c>
      <c r="F1" t="s">
        <v>9302</v>
      </c>
      <c r="L1" s="57" t="s">
        <v>9303</v>
      </c>
    </row>
    <row r="2" spans="2:15">
      <c r="E2" t="s">
        <v>9290</v>
      </c>
      <c r="F2" t="s">
        <v>9291</v>
      </c>
      <c r="G2" t="s">
        <v>9292</v>
      </c>
      <c r="H2" t="s">
        <v>9293</v>
      </c>
      <c r="I2" t="s">
        <v>9294</v>
      </c>
      <c r="J2" t="s">
        <v>91</v>
      </c>
      <c r="K2" t="s">
        <v>90</v>
      </c>
      <c r="L2" t="s">
        <v>50</v>
      </c>
      <c r="M2" t="s">
        <v>51</v>
      </c>
      <c r="N2" t="s">
        <v>52</v>
      </c>
      <c r="O2" t="s">
        <v>53</v>
      </c>
    </row>
    <row r="3" spans="2:15">
      <c r="D3">
        <v>1</v>
      </c>
      <c r="E3" t="s">
        <v>9298</v>
      </c>
      <c r="F3" t="s">
        <v>9300</v>
      </c>
      <c r="G3">
        <v>0</v>
      </c>
      <c r="H3">
        <v>1</v>
      </c>
      <c r="I3">
        <v>1</v>
      </c>
      <c r="J3" t="s">
        <v>9295</v>
      </c>
      <c r="K3" t="s">
        <v>9295</v>
      </c>
      <c r="L3" s="399" t="s">
        <v>9305</v>
      </c>
      <c r="M3">
        <v>433</v>
      </c>
      <c r="N3" t="s">
        <v>9295</v>
      </c>
      <c r="O3" t="s">
        <v>9295</v>
      </c>
    </row>
    <row r="4" spans="2:15">
      <c r="D4">
        <v>2</v>
      </c>
      <c r="E4" t="s">
        <v>9298</v>
      </c>
      <c r="F4" t="s">
        <v>9300</v>
      </c>
      <c r="G4">
        <v>0</v>
      </c>
      <c r="H4">
        <v>2</v>
      </c>
      <c r="I4">
        <v>1</v>
      </c>
      <c r="J4" t="s">
        <v>9295</v>
      </c>
      <c r="K4" t="s">
        <v>9295</v>
      </c>
      <c r="L4" s="399" t="s">
        <v>9305</v>
      </c>
      <c r="M4">
        <v>433</v>
      </c>
      <c r="N4" t="s">
        <v>9295</v>
      </c>
      <c r="O4" t="s">
        <v>9295</v>
      </c>
    </row>
    <row r="5" spans="2:15">
      <c r="D5">
        <v>3</v>
      </c>
      <c r="E5" t="s">
        <v>9298</v>
      </c>
      <c r="F5" t="s">
        <v>9300</v>
      </c>
      <c r="G5">
        <v>0</v>
      </c>
      <c r="H5">
        <v>3</v>
      </c>
      <c r="I5">
        <v>0</v>
      </c>
      <c r="J5" t="s">
        <v>9295</v>
      </c>
      <c r="K5" t="s">
        <v>9295</v>
      </c>
      <c r="L5" s="399" t="s">
        <v>9305</v>
      </c>
      <c r="M5">
        <v>433</v>
      </c>
      <c r="N5" t="s">
        <v>9295</v>
      </c>
      <c r="O5" t="s">
        <v>9295</v>
      </c>
    </row>
    <row r="6" spans="2:15">
      <c r="D6">
        <v>4</v>
      </c>
      <c r="E6" t="s">
        <v>9298</v>
      </c>
      <c r="F6" t="s">
        <v>9300</v>
      </c>
      <c r="G6">
        <v>0</v>
      </c>
      <c r="H6">
        <v>4</v>
      </c>
      <c r="I6">
        <v>1</v>
      </c>
      <c r="J6" t="s">
        <v>9295</v>
      </c>
      <c r="K6" t="s">
        <v>9295</v>
      </c>
      <c r="L6" s="399" t="s">
        <v>9305</v>
      </c>
      <c r="M6">
        <v>433</v>
      </c>
      <c r="N6" t="s">
        <v>9295</v>
      </c>
      <c r="O6" t="s">
        <v>9295</v>
      </c>
    </row>
    <row r="7" spans="2:15">
      <c r="D7">
        <v>5</v>
      </c>
      <c r="E7" t="s">
        <v>9298</v>
      </c>
      <c r="F7" t="s">
        <v>9300</v>
      </c>
      <c r="G7">
        <v>8</v>
      </c>
      <c r="H7">
        <v>1</v>
      </c>
      <c r="I7">
        <v>0</v>
      </c>
      <c r="J7" t="s">
        <v>9295</v>
      </c>
      <c r="K7" t="s">
        <v>9295</v>
      </c>
      <c r="L7" s="399" t="s">
        <v>9305</v>
      </c>
      <c r="M7">
        <v>433</v>
      </c>
      <c r="N7" t="s">
        <v>9295</v>
      </c>
      <c r="O7" t="s">
        <v>9295</v>
      </c>
    </row>
    <row r="8" spans="2:15">
      <c r="D8">
        <v>6</v>
      </c>
      <c r="E8" t="s">
        <v>9298</v>
      </c>
      <c r="F8" t="s">
        <v>9300</v>
      </c>
      <c r="G8">
        <v>8</v>
      </c>
      <c r="H8">
        <v>2</v>
      </c>
      <c r="I8">
        <v>0</v>
      </c>
      <c r="J8" t="s">
        <v>9295</v>
      </c>
      <c r="K8" t="s">
        <v>9295</v>
      </c>
      <c r="L8" s="399" t="s">
        <v>9305</v>
      </c>
      <c r="M8">
        <v>433</v>
      </c>
      <c r="N8" t="s">
        <v>9295</v>
      </c>
      <c r="O8" t="s">
        <v>9295</v>
      </c>
    </row>
    <row r="9" spans="2:15">
      <c r="D9">
        <v>7</v>
      </c>
      <c r="E9" t="s">
        <v>9298</v>
      </c>
      <c r="F9" t="s">
        <v>9300</v>
      </c>
      <c r="G9">
        <v>8</v>
      </c>
      <c r="H9">
        <v>3</v>
      </c>
      <c r="I9">
        <v>0</v>
      </c>
      <c r="J9" t="s">
        <v>9295</v>
      </c>
      <c r="K9" t="s">
        <v>9295</v>
      </c>
      <c r="L9" s="399" t="s">
        <v>9305</v>
      </c>
      <c r="M9">
        <v>433</v>
      </c>
      <c r="N9" t="s">
        <v>9295</v>
      </c>
      <c r="O9" t="s">
        <v>9295</v>
      </c>
    </row>
    <row r="10" spans="2:15">
      <c r="D10">
        <v>8</v>
      </c>
      <c r="E10" t="s">
        <v>9298</v>
      </c>
      <c r="F10" t="s">
        <v>9300</v>
      </c>
      <c r="G10">
        <v>8</v>
      </c>
      <c r="H10">
        <v>4</v>
      </c>
      <c r="I10">
        <v>1</v>
      </c>
      <c r="J10" t="s">
        <v>9295</v>
      </c>
      <c r="K10" t="s">
        <v>9295</v>
      </c>
      <c r="L10" s="399" t="s">
        <v>9305</v>
      </c>
      <c r="M10">
        <v>433</v>
      </c>
      <c r="N10" t="s">
        <v>9295</v>
      </c>
      <c r="O10" t="s">
        <v>9295</v>
      </c>
    </row>
    <row r="11" spans="2:15">
      <c r="D11">
        <v>9</v>
      </c>
      <c r="E11" t="s">
        <v>9298</v>
      </c>
      <c r="F11" t="s">
        <v>9300</v>
      </c>
      <c r="G11">
        <v>9</v>
      </c>
      <c r="H11">
        <v>1</v>
      </c>
      <c r="I11">
        <v>1</v>
      </c>
      <c r="J11" t="s">
        <v>9295</v>
      </c>
      <c r="K11" t="s">
        <v>9295</v>
      </c>
      <c r="L11" s="399" t="s">
        <v>9305</v>
      </c>
      <c r="M11">
        <v>433</v>
      </c>
      <c r="N11" t="s">
        <v>9295</v>
      </c>
      <c r="O11" t="s">
        <v>9295</v>
      </c>
    </row>
    <row r="12" spans="2:15">
      <c r="D12">
        <v>10</v>
      </c>
      <c r="E12" t="s">
        <v>9298</v>
      </c>
      <c r="F12" t="s">
        <v>9300</v>
      </c>
      <c r="G12">
        <v>9</v>
      </c>
      <c r="H12">
        <v>2</v>
      </c>
      <c r="I12">
        <v>1</v>
      </c>
      <c r="J12" t="s">
        <v>9295</v>
      </c>
      <c r="K12" t="s">
        <v>9295</v>
      </c>
      <c r="L12" s="399" t="s">
        <v>9305</v>
      </c>
      <c r="M12">
        <v>433</v>
      </c>
      <c r="N12" t="s">
        <v>9295</v>
      </c>
      <c r="O12" t="s">
        <v>9295</v>
      </c>
    </row>
    <row r="13" spans="2:15">
      <c r="D13">
        <v>11</v>
      </c>
      <c r="E13" t="s">
        <v>9298</v>
      </c>
      <c r="F13" t="s">
        <v>9300</v>
      </c>
      <c r="G13">
        <v>9</v>
      </c>
      <c r="H13">
        <v>3</v>
      </c>
      <c r="I13">
        <v>1</v>
      </c>
      <c r="J13" t="s">
        <v>9295</v>
      </c>
      <c r="K13" t="s">
        <v>9295</v>
      </c>
      <c r="L13" s="399" t="s">
        <v>9305</v>
      </c>
      <c r="M13">
        <v>433</v>
      </c>
      <c r="N13" t="s">
        <v>9295</v>
      </c>
      <c r="O13" t="s">
        <v>9295</v>
      </c>
    </row>
    <row r="14" spans="2:15">
      <c r="D14">
        <v>12</v>
      </c>
      <c r="E14" t="s">
        <v>9298</v>
      </c>
      <c r="F14" t="s">
        <v>9300</v>
      </c>
      <c r="G14">
        <v>9</v>
      </c>
      <c r="H14">
        <v>4</v>
      </c>
      <c r="I14">
        <v>1</v>
      </c>
      <c r="J14" t="s">
        <v>9295</v>
      </c>
      <c r="K14" t="s">
        <v>9295</v>
      </c>
      <c r="L14" s="399" t="s">
        <v>9305</v>
      </c>
      <c r="M14">
        <v>433</v>
      </c>
      <c r="N14" t="s">
        <v>9295</v>
      </c>
      <c r="O14" t="s">
        <v>9295</v>
      </c>
    </row>
    <row r="15" spans="2:15">
      <c r="C15" t="s">
        <v>9304</v>
      </c>
      <c r="L15" s="399"/>
    </row>
    <row r="16" spans="2:15">
      <c r="D16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6" s="399"/>
    </row>
    <row r="17" spans="2:15">
      <c r="D17">
        <v>1</v>
      </c>
      <c r="E17" t="str">
        <f t="shared" ref="E17:E28" si="0">$D$16&amp;"'"&amp;$E3&amp;"', '"&amp;$F3&amp;"', "&amp;$G3&amp;", "&amp;$H3&amp;", "&amp;$I3&amp;", GETDATE(), 999);"</f>
        <v>INSERT INTO UPK_TEST.main_masters.mm_gamen_operation (project_code, program_code, authority_id, operation_id, permission, created_date, created_tantou_id) VALUES ('18K1001001', 'upk01020', 0, 1, 1, GETDATE(), 999);</v>
      </c>
      <c r="L17" s="399"/>
    </row>
    <row r="18" spans="2:15">
      <c r="D18">
        <v>2</v>
      </c>
      <c r="E18" t="str">
        <f t="shared" si="0"/>
        <v>INSERT INTO UPK_TEST.main_masters.mm_gamen_operation (project_code, program_code, authority_id, operation_id, permission, created_date, created_tantou_id) VALUES ('18K1001001', 'upk01020', 0, 2, 1, GETDATE(), 999);</v>
      </c>
      <c r="L18" s="399"/>
    </row>
    <row r="19" spans="2:15">
      <c r="D19">
        <v>3</v>
      </c>
      <c r="E19" t="str">
        <f t="shared" si="0"/>
        <v>INSERT INTO UPK_TEST.main_masters.mm_gamen_operation (project_code, program_code, authority_id, operation_id, permission, created_date, created_tantou_id) VALUES ('18K1001001', 'upk01020', 0, 3, 0, GETDATE(), 999);</v>
      </c>
      <c r="L19" s="399"/>
    </row>
    <row r="20" spans="2:15">
      <c r="D20">
        <v>4</v>
      </c>
      <c r="E20" t="str">
        <f t="shared" si="0"/>
        <v>INSERT INTO UPK_TEST.main_masters.mm_gamen_operation (project_code, program_code, authority_id, operation_id, permission, created_date, created_tantou_id) VALUES ('18K1001001', 'upk01020', 0, 4, 1, GETDATE(), 999);</v>
      </c>
      <c r="L20" s="399"/>
    </row>
    <row r="21" spans="2:15">
      <c r="D21">
        <v>5</v>
      </c>
      <c r="E21" t="str">
        <f t="shared" si="0"/>
        <v>INSERT INTO UPK_TEST.main_masters.mm_gamen_operation (project_code, program_code, authority_id, operation_id, permission, created_date, created_tantou_id) VALUES ('18K1001001', 'upk01020', 8, 1, 0, GETDATE(), 999);</v>
      </c>
      <c r="L21" s="399"/>
    </row>
    <row r="22" spans="2:15">
      <c r="D22">
        <v>6</v>
      </c>
      <c r="E22" t="str">
        <f t="shared" si="0"/>
        <v>INSERT INTO UPK_TEST.main_masters.mm_gamen_operation (project_code, program_code, authority_id, operation_id, permission, created_date, created_tantou_id) VALUES ('18K1001001', 'upk01020', 8, 2, 0, GETDATE(), 999);</v>
      </c>
      <c r="L22" s="399"/>
    </row>
    <row r="23" spans="2:15">
      <c r="D23">
        <v>7</v>
      </c>
      <c r="E23" t="str">
        <f t="shared" si="0"/>
        <v>INSERT INTO UPK_TEST.main_masters.mm_gamen_operation (project_code, program_code, authority_id, operation_id, permission, created_date, created_tantou_id) VALUES ('18K1001001', 'upk01020', 8, 3, 0, GETDATE(), 999);</v>
      </c>
      <c r="L23" s="399"/>
    </row>
    <row r="24" spans="2:15">
      <c r="D24">
        <v>8</v>
      </c>
      <c r="E24" t="str">
        <f t="shared" si="0"/>
        <v>INSERT INTO UPK_TEST.main_masters.mm_gamen_operation (project_code, program_code, authority_id, operation_id, permission, created_date, created_tantou_id) VALUES ('18K1001001', 'upk01020', 8, 4, 1, GETDATE(), 999);</v>
      </c>
      <c r="L24" s="399"/>
    </row>
    <row r="25" spans="2:15">
      <c r="D25">
        <v>9</v>
      </c>
      <c r="E25" t="str">
        <f t="shared" si="0"/>
        <v>INSERT INTO UPK_TEST.main_masters.mm_gamen_operation (project_code, program_code, authority_id, operation_id, permission, created_date, created_tantou_id) VALUES ('18K1001001', 'upk01020', 9, 1, 1, GETDATE(), 999);</v>
      </c>
      <c r="L25" s="399"/>
    </row>
    <row r="26" spans="2:15">
      <c r="D26">
        <v>10</v>
      </c>
      <c r="E26" t="str">
        <f t="shared" si="0"/>
        <v>INSERT INTO UPK_TEST.main_masters.mm_gamen_operation (project_code, program_code, authority_id, operation_id, permission, created_date, created_tantou_id) VALUES ('18K1001001', 'upk01020', 9, 2, 1, GETDATE(), 999);</v>
      </c>
      <c r="L26" s="399"/>
    </row>
    <row r="27" spans="2:15">
      <c r="D27">
        <v>11</v>
      </c>
      <c r="E27" t="str">
        <f t="shared" si="0"/>
        <v>INSERT INTO UPK_TEST.main_masters.mm_gamen_operation (project_code, program_code, authority_id, operation_id, permission, created_date, created_tantou_id) VALUES ('18K1001001', 'upk01020', 9, 3, 1, GETDATE(), 999);</v>
      </c>
      <c r="L27" s="399"/>
    </row>
    <row r="28" spans="2:15">
      <c r="D28">
        <v>12</v>
      </c>
      <c r="E28" t="str">
        <f t="shared" si="0"/>
        <v>INSERT INTO UPK_TEST.main_masters.mm_gamen_operation (project_code, program_code, authority_id, operation_id, permission, created_date, created_tantou_id) VALUES ('18K1001001', 'upk01020', 9, 4, 1, GETDATE(), 999);</v>
      </c>
      <c r="L28" s="399"/>
    </row>
    <row r="29" spans="2:15">
      <c r="B29" t="s">
        <v>9314</v>
      </c>
      <c r="L29" s="399"/>
    </row>
    <row r="30" spans="2:15">
      <c r="E30" t="s">
        <v>9290</v>
      </c>
      <c r="F30" t="s">
        <v>9291</v>
      </c>
      <c r="G30" t="s">
        <v>9292</v>
      </c>
      <c r="H30" t="s">
        <v>9293</v>
      </c>
      <c r="I30" t="s">
        <v>9294</v>
      </c>
      <c r="J30" t="s">
        <v>91</v>
      </c>
      <c r="K30" t="s">
        <v>90</v>
      </c>
      <c r="L30" t="s">
        <v>50</v>
      </c>
      <c r="M30" t="s">
        <v>51</v>
      </c>
      <c r="N30" t="s">
        <v>52</v>
      </c>
      <c r="O30" t="s">
        <v>53</v>
      </c>
    </row>
    <row r="31" spans="2:15">
      <c r="D31">
        <v>1</v>
      </c>
      <c r="E31" t="s">
        <v>9308</v>
      </c>
      <c r="F31" t="s">
        <v>9309</v>
      </c>
      <c r="G31">
        <v>0</v>
      </c>
      <c r="H31">
        <v>1</v>
      </c>
      <c r="I31">
        <v>1</v>
      </c>
      <c r="J31" t="s">
        <v>9295</v>
      </c>
      <c r="K31" t="s">
        <v>9295</v>
      </c>
      <c r="L31" s="399" t="s">
        <v>9305</v>
      </c>
      <c r="M31">
        <v>433</v>
      </c>
      <c r="N31" t="s">
        <v>9295</v>
      </c>
      <c r="O31" t="s">
        <v>9295</v>
      </c>
    </row>
    <row r="32" spans="2:15">
      <c r="D32">
        <v>2</v>
      </c>
      <c r="E32" t="s">
        <v>9308</v>
      </c>
      <c r="F32" t="s">
        <v>9309</v>
      </c>
      <c r="G32">
        <v>0</v>
      </c>
      <c r="H32">
        <v>2</v>
      </c>
      <c r="I32">
        <v>1</v>
      </c>
      <c r="J32" t="s">
        <v>9295</v>
      </c>
      <c r="K32" t="s">
        <v>9295</v>
      </c>
      <c r="L32" s="399" t="s">
        <v>9305</v>
      </c>
      <c r="M32">
        <v>433</v>
      </c>
      <c r="N32" t="s">
        <v>9295</v>
      </c>
      <c r="O32" t="s">
        <v>9295</v>
      </c>
    </row>
    <row r="33" spans="3:15">
      <c r="D33">
        <v>3</v>
      </c>
      <c r="E33" t="s">
        <v>9308</v>
      </c>
      <c r="F33" t="s">
        <v>9309</v>
      </c>
      <c r="G33">
        <v>0</v>
      </c>
      <c r="H33">
        <v>3</v>
      </c>
      <c r="I33">
        <v>0</v>
      </c>
      <c r="J33" t="s">
        <v>9295</v>
      </c>
      <c r="K33" t="s">
        <v>9295</v>
      </c>
      <c r="L33" s="399" t="s">
        <v>9305</v>
      </c>
      <c r="M33">
        <v>433</v>
      </c>
      <c r="N33" t="s">
        <v>9295</v>
      </c>
      <c r="O33" t="s">
        <v>9295</v>
      </c>
    </row>
    <row r="34" spans="3:15">
      <c r="D34">
        <v>4</v>
      </c>
      <c r="E34" t="s">
        <v>9308</v>
      </c>
      <c r="F34" t="s">
        <v>9309</v>
      </c>
      <c r="G34">
        <v>0</v>
      </c>
      <c r="H34">
        <v>4</v>
      </c>
      <c r="I34">
        <v>1</v>
      </c>
      <c r="J34" t="s">
        <v>9295</v>
      </c>
      <c r="K34" t="s">
        <v>9295</v>
      </c>
      <c r="L34" s="399" t="s">
        <v>9305</v>
      </c>
      <c r="M34">
        <v>433</v>
      </c>
      <c r="N34" t="s">
        <v>9295</v>
      </c>
      <c r="O34" t="s">
        <v>9295</v>
      </c>
    </row>
    <row r="35" spans="3:15">
      <c r="D35">
        <v>5</v>
      </c>
      <c r="E35" t="s">
        <v>9308</v>
      </c>
      <c r="F35" t="s">
        <v>9309</v>
      </c>
      <c r="G35">
        <v>8</v>
      </c>
      <c r="H35">
        <v>1</v>
      </c>
      <c r="I35">
        <v>0</v>
      </c>
      <c r="J35" t="s">
        <v>9295</v>
      </c>
      <c r="K35" t="s">
        <v>9295</v>
      </c>
      <c r="L35" s="399" t="s">
        <v>9305</v>
      </c>
      <c r="M35">
        <v>433</v>
      </c>
      <c r="N35" t="s">
        <v>9295</v>
      </c>
      <c r="O35" t="s">
        <v>9295</v>
      </c>
    </row>
    <row r="36" spans="3:15">
      <c r="D36">
        <v>6</v>
      </c>
      <c r="E36" t="s">
        <v>9308</v>
      </c>
      <c r="F36" t="s">
        <v>9309</v>
      </c>
      <c r="G36">
        <v>8</v>
      </c>
      <c r="H36">
        <v>2</v>
      </c>
      <c r="I36">
        <v>0</v>
      </c>
      <c r="J36" t="s">
        <v>9295</v>
      </c>
      <c r="K36" t="s">
        <v>9295</v>
      </c>
      <c r="L36" s="399" t="s">
        <v>9305</v>
      </c>
      <c r="M36">
        <v>433</v>
      </c>
      <c r="N36" t="s">
        <v>9295</v>
      </c>
      <c r="O36" t="s">
        <v>9295</v>
      </c>
    </row>
    <row r="37" spans="3:15">
      <c r="D37">
        <v>7</v>
      </c>
      <c r="E37" t="s">
        <v>9308</v>
      </c>
      <c r="F37" t="s">
        <v>9309</v>
      </c>
      <c r="G37">
        <v>8</v>
      </c>
      <c r="H37">
        <v>3</v>
      </c>
      <c r="I37">
        <v>0</v>
      </c>
      <c r="J37" t="s">
        <v>9295</v>
      </c>
      <c r="K37" t="s">
        <v>9295</v>
      </c>
      <c r="L37" s="399" t="s">
        <v>9305</v>
      </c>
      <c r="M37">
        <v>433</v>
      </c>
      <c r="N37" t="s">
        <v>9295</v>
      </c>
      <c r="O37" t="s">
        <v>9295</v>
      </c>
    </row>
    <row r="38" spans="3:15">
      <c r="D38">
        <v>8</v>
      </c>
      <c r="E38" t="s">
        <v>9308</v>
      </c>
      <c r="F38" t="s">
        <v>9309</v>
      </c>
      <c r="G38">
        <v>8</v>
      </c>
      <c r="H38">
        <v>4</v>
      </c>
      <c r="I38">
        <v>1</v>
      </c>
      <c r="J38" t="s">
        <v>9295</v>
      </c>
      <c r="K38" t="s">
        <v>9295</v>
      </c>
      <c r="L38" s="399" t="s">
        <v>9305</v>
      </c>
      <c r="M38">
        <v>433</v>
      </c>
      <c r="N38" t="s">
        <v>9295</v>
      </c>
      <c r="O38" t="s">
        <v>9295</v>
      </c>
    </row>
    <row r="39" spans="3:15">
      <c r="D39">
        <v>9</v>
      </c>
      <c r="E39" t="s">
        <v>9308</v>
      </c>
      <c r="F39" t="s">
        <v>9309</v>
      </c>
      <c r="G39">
        <v>9</v>
      </c>
      <c r="H39">
        <v>1</v>
      </c>
      <c r="I39">
        <v>1</v>
      </c>
      <c r="J39" t="s">
        <v>9295</v>
      </c>
      <c r="K39" t="s">
        <v>9295</v>
      </c>
      <c r="L39" s="399" t="s">
        <v>9305</v>
      </c>
      <c r="M39">
        <v>433</v>
      </c>
      <c r="N39" t="s">
        <v>9295</v>
      </c>
      <c r="O39" t="s">
        <v>9295</v>
      </c>
    </row>
    <row r="40" spans="3:15">
      <c r="D40">
        <v>10</v>
      </c>
      <c r="E40" t="s">
        <v>9308</v>
      </c>
      <c r="F40" t="s">
        <v>9309</v>
      </c>
      <c r="G40">
        <v>9</v>
      </c>
      <c r="H40">
        <v>2</v>
      </c>
      <c r="I40">
        <v>1</v>
      </c>
      <c r="J40" t="s">
        <v>9295</v>
      </c>
      <c r="K40" t="s">
        <v>9295</v>
      </c>
      <c r="L40" s="399" t="s">
        <v>9305</v>
      </c>
      <c r="M40">
        <v>433</v>
      </c>
      <c r="N40" t="s">
        <v>9295</v>
      </c>
      <c r="O40" t="s">
        <v>9295</v>
      </c>
    </row>
    <row r="41" spans="3:15">
      <c r="D41">
        <v>11</v>
      </c>
      <c r="E41" t="s">
        <v>9308</v>
      </c>
      <c r="F41" t="s">
        <v>9309</v>
      </c>
      <c r="G41">
        <v>9</v>
      </c>
      <c r="H41">
        <v>3</v>
      </c>
      <c r="I41">
        <v>1</v>
      </c>
      <c r="J41" t="s">
        <v>9295</v>
      </c>
      <c r="K41" t="s">
        <v>9295</v>
      </c>
      <c r="L41" s="399" t="s">
        <v>9305</v>
      </c>
      <c r="M41">
        <v>433</v>
      </c>
      <c r="N41" t="s">
        <v>9295</v>
      </c>
      <c r="O41" t="s">
        <v>9295</v>
      </c>
    </row>
    <row r="42" spans="3:15">
      <c r="D42">
        <v>12</v>
      </c>
      <c r="E42" t="s">
        <v>9308</v>
      </c>
      <c r="F42" t="s">
        <v>9309</v>
      </c>
      <c r="G42">
        <v>9</v>
      </c>
      <c r="H42">
        <v>4</v>
      </c>
      <c r="I42">
        <v>1</v>
      </c>
      <c r="J42" t="s">
        <v>9295</v>
      </c>
      <c r="K42" t="s">
        <v>9295</v>
      </c>
      <c r="L42" s="399" t="s">
        <v>9305</v>
      </c>
      <c r="M42">
        <v>433</v>
      </c>
      <c r="N42" t="s">
        <v>9295</v>
      </c>
      <c r="O42" t="s">
        <v>9295</v>
      </c>
    </row>
    <row r="43" spans="3:15">
      <c r="C43" t="s">
        <v>9304</v>
      </c>
      <c r="L43" s="399"/>
    </row>
    <row r="44" spans="3:15">
      <c r="D44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44" s="399"/>
    </row>
    <row r="45" spans="3:15">
      <c r="D45">
        <v>1</v>
      </c>
      <c r="E45" t="str">
        <f t="shared" ref="E45:E56" si="1">$D$16&amp;"'"&amp;$E31&amp;"', '"&amp;$F31&amp;"', "&amp;$G31&amp;", "&amp;$H31&amp;", "&amp;$I31&amp;", GETDATE(), 999);"</f>
        <v>INSERT INTO UPK_TEST.main_masters.mm_gamen_operation (project_code, program_code, authority_id, operation_id, permission, created_date, created_tantou_id) VALUES ('21K4002001', 'k4001001', 0, 1, 1, GETDATE(), 999);</v>
      </c>
      <c r="L45" s="399"/>
    </row>
    <row r="46" spans="3:15">
      <c r="D46">
        <v>2</v>
      </c>
      <c r="E46" t="str">
        <f t="shared" si="1"/>
        <v>INSERT INTO UPK_TEST.main_masters.mm_gamen_operation (project_code, program_code, authority_id, operation_id, permission, created_date, created_tantou_id) VALUES ('21K4002001', 'k4001001', 0, 2, 1, GETDATE(), 999);</v>
      </c>
      <c r="L46" s="399"/>
    </row>
    <row r="47" spans="3:15">
      <c r="D47">
        <v>3</v>
      </c>
      <c r="E47" t="str">
        <f t="shared" si="1"/>
        <v>INSERT INTO UPK_TEST.main_masters.mm_gamen_operation (project_code, program_code, authority_id, operation_id, permission, created_date, created_tantou_id) VALUES ('21K4002001', 'k4001001', 0, 3, 0, GETDATE(), 999);</v>
      </c>
      <c r="L47" s="399"/>
    </row>
    <row r="48" spans="3:15">
      <c r="D48">
        <v>4</v>
      </c>
      <c r="E48" t="str">
        <f t="shared" si="1"/>
        <v>INSERT INTO UPK_TEST.main_masters.mm_gamen_operation (project_code, program_code, authority_id, operation_id, permission, created_date, created_tantou_id) VALUES ('21K4002001', 'k4001001', 0, 4, 1, GETDATE(), 999);</v>
      </c>
      <c r="L48" s="399"/>
    </row>
    <row r="49" spans="2:15">
      <c r="D49">
        <v>5</v>
      </c>
      <c r="E49" t="str">
        <f t="shared" si="1"/>
        <v>INSERT INTO UPK_TEST.main_masters.mm_gamen_operation (project_code, program_code, authority_id, operation_id, permission, created_date, created_tantou_id) VALUES ('21K4002001', 'k4001001', 8, 1, 0, GETDATE(), 999);</v>
      </c>
      <c r="L49" s="399"/>
    </row>
    <row r="50" spans="2:15">
      <c r="D50">
        <v>6</v>
      </c>
      <c r="E50" t="str">
        <f t="shared" si="1"/>
        <v>INSERT INTO UPK_TEST.main_masters.mm_gamen_operation (project_code, program_code, authority_id, operation_id, permission, created_date, created_tantou_id) VALUES ('21K4002001', 'k4001001', 8, 2, 0, GETDATE(), 999);</v>
      </c>
      <c r="L50" s="399"/>
    </row>
    <row r="51" spans="2:15">
      <c r="D51">
        <v>7</v>
      </c>
      <c r="E51" t="str">
        <f t="shared" si="1"/>
        <v>INSERT INTO UPK_TEST.main_masters.mm_gamen_operation (project_code, program_code, authority_id, operation_id, permission, created_date, created_tantou_id) VALUES ('21K4002001', 'k4001001', 8, 3, 0, GETDATE(), 999);</v>
      </c>
      <c r="L51" s="399"/>
    </row>
    <row r="52" spans="2:15">
      <c r="D52">
        <v>8</v>
      </c>
      <c r="E52" t="str">
        <f t="shared" si="1"/>
        <v>INSERT INTO UPK_TEST.main_masters.mm_gamen_operation (project_code, program_code, authority_id, operation_id, permission, created_date, created_tantou_id) VALUES ('21K4002001', 'k4001001', 8, 4, 1, GETDATE(), 999);</v>
      </c>
      <c r="L52" s="399"/>
    </row>
    <row r="53" spans="2:15">
      <c r="D53">
        <v>9</v>
      </c>
      <c r="E53" t="str">
        <f t="shared" si="1"/>
        <v>INSERT INTO UPK_TEST.main_masters.mm_gamen_operation (project_code, program_code, authority_id, operation_id, permission, created_date, created_tantou_id) VALUES ('21K4002001', 'k4001001', 9, 1, 1, GETDATE(), 999);</v>
      </c>
      <c r="L53" s="399"/>
    </row>
    <row r="54" spans="2:15">
      <c r="D54">
        <v>10</v>
      </c>
      <c r="E54" t="str">
        <f t="shared" si="1"/>
        <v>INSERT INTO UPK_TEST.main_masters.mm_gamen_operation (project_code, program_code, authority_id, operation_id, permission, created_date, created_tantou_id) VALUES ('21K4002001', 'k4001001', 9, 2, 1, GETDATE(), 999);</v>
      </c>
      <c r="L54" s="399"/>
    </row>
    <row r="55" spans="2:15">
      <c r="D55">
        <v>11</v>
      </c>
      <c r="E55" t="str">
        <f t="shared" si="1"/>
        <v>INSERT INTO UPK_TEST.main_masters.mm_gamen_operation (project_code, program_code, authority_id, operation_id, permission, created_date, created_tantou_id) VALUES ('21K4002001', 'k4001001', 9, 3, 1, GETDATE(), 999);</v>
      </c>
      <c r="L55" s="399"/>
    </row>
    <row r="56" spans="2:15">
      <c r="D56">
        <v>12</v>
      </c>
      <c r="E56" t="str">
        <f t="shared" si="1"/>
        <v>INSERT INTO UPK_TEST.main_masters.mm_gamen_operation (project_code, program_code, authority_id, operation_id, permission, created_date, created_tantou_id) VALUES ('21K4002001', 'k4001001', 9, 4, 1, GETDATE(), 999);</v>
      </c>
      <c r="L56" s="399"/>
    </row>
    <row r="57" spans="2:15">
      <c r="B57" t="s">
        <v>9317</v>
      </c>
      <c r="L57" s="399"/>
    </row>
    <row r="58" spans="2:15">
      <c r="E58" t="s">
        <v>9290</v>
      </c>
      <c r="F58" t="s">
        <v>9291</v>
      </c>
      <c r="G58" t="s">
        <v>9292</v>
      </c>
      <c r="H58" t="s">
        <v>9293</v>
      </c>
      <c r="I58" t="s">
        <v>9294</v>
      </c>
      <c r="J58" t="s">
        <v>91</v>
      </c>
      <c r="K58" t="s">
        <v>90</v>
      </c>
      <c r="L58" t="s">
        <v>50</v>
      </c>
      <c r="M58" t="s">
        <v>51</v>
      </c>
      <c r="N58" t="s">
        <v>52</v>
      </c>
      <c r="O58" t="s">
        <v>53</v>
      </c>
    </row>
    <row r="59" spans="2:15">
      <c r="D59">
        <v>1</v>
      </c>
      <c r="E59" t="s">
        <v>9308</v>
      </c>
      <c r="F59" t="s">
        <v>9318</v>
      </c>
      <c r="G59">
        <v>0</v>
      </c>
      <c r="H59">
        <v>1</v>
      </c>
      <c r="I59">
        <v>1</v>
      </c>
      <c r="J59" t="s">
        <v>9295</v>
      </c>
      <c r="K59" t="s">
        <v>9295</v>
      </c>
      <c r="L59" s="399" t="s">
        <v>9305</v>
      </c>
      <c r="M59">
        <v>433</v>
      </c>
      <c r="N59" t="s">
        <v>9295</v>
      </c>
      <c r="O59" t="s">
        <v>9295</v>
      </c>
    </row>
    <row r="60" spans="2:15">
      <c r="D60">
        <v>2</v>
      </c>
      <c r="E60" t="s">
        <v>9308</v>
      </c>
      <c r="F60" t="s">
        <v>9318</v>
      </c>
      <c r="G60">
        <v>0</v>
      </c>
      <c r="H60">
        <v>2</v>
      </c>
      <c r="I60">
        <v>1</v>
      </c>
      <c r="J60" t="s">
        <v>9295</v>
      </c>
      <c r="K60" t="s">
        <v>9295</v>
      </c>
      <c r="L60" s="399" t="s">
        <v>9305</v>
      </c>
      <c r="M60">
        <v>433</v>
      </c>
      <c r="N60" t="s">
        <v>9295</v>
      </c>
      <c r="O60" t="s">
        <v>9295</v>
      </c>
    </row>
    <row r="61" spans="2:15">
      <c r="D61">
        <v>3</v>
      </c>
      <c r="E61" t="s">
        <v>9308</v>
      </c>
      <c r="F61" t="s">
        <v>9318</v>
      </c>
      <c r="G61">
        <v>0</v>
      </c>
      <c r="H61">
        <v>3</v>
      </c>
      <c r="I61">
        <v>0</v>
      </c>
      <c r="J61" t="s">
        <v>9295</v>
      </c>
      <c r="K61" t="s">
        <v>9295</v>
      </c>
      <c r="L61" s="399" t="s">
        <v>9305</v>
      </c>
      <c r="M61">
        <v>433</v>
      </c>
      <c r="N61" t="s">
        <v>9295</v>
      </c>
      <c r="O61" t="s">
        <v>9295</v>
      </c>
    </row>
    <row r="62" spans="2:15">
      <c r="D62">
        <v>4</v>
      </c>
      <c r="E62" t="s">
        <v>9308</v>
      </c>
      <c r="F62" t="s">
        <v>9318</v>
      </c>
      <c r="G62">
        <v>0</v>
      </c>
      <c r="H62">
        <v>4</v>
      </c>
      <c r="I62">
        <v>1</v>
      </c>
      <c r="J62" t="s">
        <v>9295</v>
      </c>
      <c r="K62" t="s">
        <v>9295</v>
      </c>
      <c r="L62" s="399" t="s">
        <v>9305</v>
      </c>
      <c r="M62">
        <v>433</v>
      </c>
      <c r="N62" t="s">
        <v>9295</v>
      </c>
      <c r="O62" t="s">
        <v>9295</v>
      </c>
    </row>
    <row r="63" spans="2:15">
      <c r="D63">
        <v>5</v>
      </c>
      <c r="E63" t="s">
        <v>9308</v>
      </c>
      <c r="F63" t="s">
        <v>9318</v>
      </c>
      <c r="G63">
        <v>8</v>
      </c>
      <c r="H63">
        <v>1</v>
      </c>
      <c r="I63">
        <v>0</v>
      </c>
      <c r="J63" t="s">
        <v>9295</v>
      </c>
      <c r="K63" t="s">
        <v>9295</v>
      </c>
      <c r="L63" s="399" t="s">
        <v>9305</v>
      </c>
      <c r="M63">
        <v>433</v>
      </c>
      <c r="N63" t="s">
        <v>9295</v>
      </c>
      <c r="O63" t="s">
        <v>9295</v>
      </c>
    </row>
    <row r="64" spans="2:15">
      <c r="D64">
        <v>6</v>
      </c>
      <c r="E64" t="s">
        <v>9308</v>
      </c>
      <c r="F64" t="s">
        <v>9318</v>
      </c>
      <c r="G64">
        <v>8</v>
      </c>
      <c r="H64">
        <v>2</v>
      </c>
      <c r="I64">
        <v>0</v>
      </c>
      <c r="J64" t="s">
        <v>9295</v>
      </c>
      <c r="K64" t="s">
        <v>9295</v>
      </c>
      <c r="L64" s="399" t="s">
        <v>9305</v>
      </c>
      <c r="M64">
        <v>433</v>
      </c>
      <c r="N64" t="s">
        <v>9295</v>
      </c>
      <c r="O64" t="s">
        <v>9295</v>
      </c>
    </row>
    <row r="65" spans="3:15">
      <c r="D65">
        <v>7</v>
      </c>
      <c r="E65" t="s">
        <v>9308</v>
      </c>
      <c r="F65" t="s">
        <v>9318</v>
      </c>
      <c r="G65">
        <v>8</v>
      </c>
      <c r="H65">
        <v>3</v>
      </c>
      <c r="I65">
        <v>0</v>
      </c>
      <c r="J65" t="s">
        <v>9295</v>
      </c>
      <c r="K65" t="s">
        <v>9295</v>
      </c>
      <c r="L65" s="399" t="s">
        <v>9305</v>
      </c>
      <c r="M65">
        <v>433</v>
      </c>
      <c r="N65" t="s">
        <v>9295</v>
      </c>
      <c r="O65" t="s">
        <v>9295</v>
      </c>
    </row>
    <row r="66" spans="3:15">
      <c r="D66">
        <v>8</v>
      </c>
      <c r="E66" t="s">
        <v>9308</v>
      </c>
      <c r="F66" t="s">
        <v>9318</v>
      </c>
      <c r="G66">
        <v>8</v>
      </c>
      <c r="H66">
        <v>4</v>
      </c>
      <c r="I66">
        <v>1</v>
      </c>
      <c r="J66" t="s">
        <v>9295</v>
      </c>
      <c r="K66" t="s">
        <v>9295</v>
      </c>
      <c r="L66" s="399" t="s">
        <v>9305</v>
      </c>
      <c r="M66">
        <v>433</v>
      </c>
      <c r="N66" t="s">
        <v>9295</v>
      </c>
      <c r="O66" t="s">
        <v>9295</v>
      </c>
    </row>
    <row r="67" spans="3:15">
      <c r="D67">
        <v>9</v>
      </c>
      <c r="E67" t="s">
        <v>9308</v>
      </c>
      <c r="F67" t="s">
        <v>9318</v>
      </c>
      <c r="G67">
        <v>9</v>
      </c>
      <c r="H67">
        <v>1</v>
      </c>
      <c r="I67">
        <v>1</v>
      </c>
      <c r="J67" t="s">
        <v>9295</v>
      </c>
      <c r="K67" t="s">
        <v>9295</v>
      </c>
      <c r="L67" s="399" t="s">
        <v>9305</v>
      </c>
      <c r="M67">
        <v>433</v>
      </c>
      <c r="N67" t="s">
        <v>9295</v>
      </c>
      <c r="O67" t="s">
        <v>9295</v>
      </c>
    </row>
    <row r="68" spans="3:15">
      <c r="D68">
        <v>10</v>
      </c>
      <c r="E68" t="s">
        <v>9308</v>
      </c>
      <c r="F68" t="s">
        <v>9318</v>
      </c>
      <c r="G68">
        <v>9</v>
      </c>
      <c r="H68">
        <v>2</v>
      </c>
      <c r="I68">
        <v>1</v>
      </c>
      <c r="J68" t="s">
        <v>9295</v>
      </c>
      <c r="K68" t="s">
        <v>9295</v>
      </c>
      <c r="L68" s="399" t="s">
        <v>9305</v>
      </c>
      <c r="M68">
        <v>433</v>
      </c>
      <c r="N68" t="s">
        <v>9295</v>
      </c>
      <c r="O68" t="s">
        <v>9295</v>
      </c>
    </row>
    <row r="69" spans="3:15">
      <c r="D69">
        <v>11</v>
      </c>
      <c r="E69" t="s">
        <v>9308</v>
      </c>
      <c r="F69" t="s">
        <v>9318</v>
      </c>
      <c r="G69">
        <v>9</v>
      </c>
      <c r="H69">
        <v>3</v>
      </c>
      <c r="I69">
        <v>1</v>
      </c>
      <c r="J69" t="s">
        <v>9295</v>
      </c>
      <c r="K69" t="s">
        <v>9295</v>
      </c>
      <c r="L69" s="399" t="s">
        <v>9305</v>
      </c>
      <c r="M69">
        <v>433</v>
      </c>
      <c r="N69" t="s">
        <v>9295</v>
      </c>
      <c r="O69" t="s">
        <v>9295</v>
      </c>
    </row>
    <row r="70" spans="3:15">
      <c r="D70">
        <v>12</v>
      </c>
      <c r="E70" t="s">
        <v>9308</v>
      </c>
      <c r="F70" t="s">
        <v>9318</v>
      </c>
      <c r="G70">
        <v>9</v>
      </c>
      <c r="H70">
        <v>4</v>
      </c>
      <c r="I70">
        <v>1</v>
      </c>
      <c r="J70" t="s">
        <v>9295</v>
      </c>
      <c r="K70" t="s">
        <v>9295</v>
      </c>
      <c r="L70" s="399" t="s">
        <v>9305</v>
      </c>
      <c r="M70">
        <v>433</v>
      </c>
      <c r="N70" t="s">
        <v>9295</v>
      </c>
      <c r="O70" t="s">
        <v>9295</v>
      </c>
    </row>
    <row r="71" spans="3:15">
      <c r="C71" t="s">
        <v>9304</v>
      </c>
      <c r="L71" s="399"/>
    </row>
    <row r="72" spans="3:15">
      <c r="D72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72" s="399"/>
    </row>
    <row r="73" spans="3:15">
      <c r="D73">
        <v>1</v>
      </c>
      <c r="E73" t="str">
        <f t="shared" ref="E73:E84" si="2">$D$16&amp;"'"&amp;$E59&amp;"', '"&amp;$F59&amp;"', "&amp;$G59&amp;", "&amp;$H59&amp;", "&amp;$I59&amp;", GETDATE(), 999);"</f>
        <v>INSERT INTO UPK_TEST.main_masters.mm_gamen_operation (project_code, program_code, authority_id, operation_id, permission, created_date, created_tantou_id) VALUES ('21K4002001', 'k4001002', 0, 1, 1, GETDATE(), 999);</v>
      </c>
      <c r="L73" s="399"/>
    </row>
    <row r="74" spans="3:15">
      <c r="D74">
        <v>2</v>
      </c>
      <c r="E74" t="str">
        <f t="shared" si="2"/>
        <v>INSERT INTO UPK_TEST.main_masters.mm_gamen_operation (project_code, program_code, authority_id, operation_id, permission, created_date, created_tantou_id) VALUES ('21K4002001', 'k4001002', 0, 2, 1, GETDATE(), 999);</v>
      </c>
      <c r="L74" s="399"/>
    </row>
    <row r="75" spans="3:15">
      <c r="D75">
        <v>3</v>
      </c>
      <c r="E75" t="str">
        <f t="shared" si="2"/>
        <v>INSERT INTO UPK_TEST.main_masters.mm_gamen_operation (project_code, program_code, authority_id, operation_id, permission, created_date, created_tantou_id) VALUES ('21K4002001', 'k4001002', 0, 3, 0, GETDATE(), 999);</v>
      </c>
      <c r="L75" s="399"/>
    </row>
    <row r="76" spans="3:15">
      <c r="D76">
        <v>4</v>
      </c>
      <c r="E76" t="str">
        <f t="shared" si="2"/>
        <v>INSERT INTO UPK_TEST.main_masters.mm_gamen_operation (project_code, program_code, authority_id, operation_id, permission, created_date, created_tantou_id) VALUES ('21K4002001', 'k4001002', 0, 4, 1, GETDATE(), 999);</v>
      </c>
      <c r="L76" s="399"/>
    </row>
    <row r="77" spans="3:15">
      <c r="D77">
        <v>5</v>
      </c>
      <c r="E77" t="str">
        <f t="shared" si="2"/>
        <v>INSERT INTO UPK_TEST.main_masters.mm_gamen_operation (project_code, program_code, authority_id, operation_id, permission, created_date, created_tantou_id) VALUES ('21K4002001', 'k4001002', 8, 1, 0, GETDATE(), 999);</v>
      </c>
      <c r="L77" s="399"/>
    </row>
    <row r="78" spans="3:15">
      <c r="D78">
        <v>6</v>
      </c>
      <c r="E78" t="str">
        <f t="shared" si="2"/>
        <v>INSERT INTO UPK_TEST.main_masters.mm_gamen_operation (project_code, program_code, authority_id, operation_id, permission, created_date, created_tantou_id) VALUES ('21K4002001', 'k4001002', 8, 2, 0, GETDATE(), 999);</v>
      </c>
      <c r="L78" s="399"/>
    </row>
    <row r="79" spans="3:15">
      <c r="D79">
        <v>7</v>
      </c>
      <c r="E79" t="str">
        <f t="shared" si="2"/>
        <v>INSERT INTO UPK_TEST.main_masters.mm_gamen_operation (project_code, program_code, authority_id, operation_id, permission, created_date, created_tantou_id) VALUES ('21K4002001', 'k4001002', 8, 3, 0, GETDATE(), 999);</v>
      </c>
      <c r="L79" s="399"/>
    </row>
    <row r="80" spans="3:15">
      <c r="D80">
        <v>8</v>
      </c>
      <c r="E80" t="str">
        <f t="shared" si="2"/>
        <v>INSERT INTO UPK_TEST.main_masters.mm_gamen_operation (project_code, program_code, authority_id, operation_id, permission, created_date, created_tantou_id) VALUES ('21K4002001', 'k4001002', 8, 4, 1, GETDATE(), 999);</v>
      </c>
      <c r="L80" s="399"/>
    </row>
    <row r="81" spans="2:15">
      <c r="D81">
        <v>9</v>
      </c>
      <c r="E81" t="str">
        <f t="shared" si="2"/>
        <v>INSERT INTO UPK_TEST.main_masters.mm_gamen_operation (project_code, program_code, authority_id, operation_id, permission, created_date, created_tantou_id) VALUES ('21K4002001', 'k4001002', 9, 1, 1, GETDATE(), 999);</v>
      </c>
      <c r="L81" s="399"/>
    </row>
    <row r="82" spans="2:15">
      <c r="D82">
        <v>10</v>
      </c>
      <c r="E82" t="str">
        <f t="shared" si="2"/>
        <v>INSERT INTO UPK_TEST.main_masters.mm_gamen_operation (project_code, program_code, authority_id, operation_id, permission, created_date, created_tantou_id) VALUES ('21K4002001', 'k4001002', 9, 2, 1, GETDATE(), 999);</v>
      </c>
      <c r="L82" s="399"/>
    </row>
    <row r="83" spans="2:15">
      <c r="D83">
        <v>11</v>
      </c>
      <c r="E83" t="str">
        <f t="shared" si="2"/>
        <v>INSERT INTO UPK_TEST.main_masters.mm_gamen_operation (project_code, program_code, authority_id, operation_id, permission, created_date, created_tantou_id) VALUES ('21K4002001', 'k4001002', 9, 3, 1, GETDATE(), 999);</v>
      </c>
      <c r="L83" s="399"/>
    </row>
    <row r="84" spans="2:15">
      <c r="D84">
        <v>12</v>
      </c>
      <c r="E84" t="str">
        <f t="shared" si="2"/>
        <v>INSERT INTO UPK_TEST.main_masters.mm_gamen_operation (project_code, program_code, authority_id, operation_id, permission, created_date, created_tantou_id) VALUES ('21K4002001', 'k4001002', 9, 4, 1, GETDATE(), 999);</v>
      </c>
      <c r="L84" s="399"/>
    </row>
    <row r="85" spans="2:15">
      <c r="B85" t="s">
        <v>9329</v>
      </c>
      <c r="L85" s="399"/>
    </row>
    <row r="86" spans="2:15">
      <c r="E86" t="s">
        <v>9290</v>
      </c>
      <c r="F86" t="s">
        <v>9291</v>
      </c>
      <c r="G86" t="s">
        <v>9292</v>
      </c>
      <c r="H86" t="s">
        <v>9293</v>
      </c>
      <c r="I86" t="s">
        <v>9294</v>
      </c>
      <c r="J86" t="s">
        <v>91</v>
      </c>
      <c r="K86" t="s">
        <v>90</v>
      </c>
      <c r="L86" t="s">
        <v>50</v>
      </c>
      <c r="M86" t="s">
        <v>51</v>
      </c>
      <c r="N86" t="s">
        <v>52</v>
      </c>
      <c r="O86" t="s">
        <v>53</v>
      </c>
    </row>
    <row r="87" spans="2:15">
      <c r="D87">
        <v>1</v>
      </c>
      <c r="E87" t="s">
        <v>9308</v>
      </c>
      <c r="F87" t="s">
        <v>9330</v>
      </c>
      <c r="G87">
        <v>0</v>
      </c>
      <c r="H87">
        <v>1</v>
      </c>
      <c r="I87">
        <v>1</v>
      </c>
      <c r="J87" t="s">
        <v>9295</v>
      </c>
      <c r="K87" t="s">
        <v>9295</v>
      </c>
      <c r="L87" s="399" t="s">
        <v>9305</v>
      </c>
      <c r="M87">
        <v>433</v>
      </c>
      <c r="N87" t="s">
        <v>9295</v>
      </c>
      <c r="O87" t="s">
        <v>9295</v>
      </c>
    </row>
    <row r="88" spans="2:15">
      <c r="D88">
        <v>2</v>
      </c>
      <c r="E88" t="s">
        <v>9308</v>
      </c>
      <c r="F88" t="s">
        <v>9330</v>
      </c>
      <c r="G88">
        <v>0</v>
      </c>
      <c r="H88">
        <v>2</v>
      </c>
      <c r="I88">
        <v>1</v>
      </c>
      <c r="J88" t="s">
        <v>9295</v>
      </c>
      <c r="K88" t="s">
        <v>9295</v>
      </c>
      <c r="L88" s="399" t="s">
        <v>9305</v>
      </c>
      <c r="M88">
        <v>433</v>
      </c>
      <c r="N88" t="s">
        <v>9295</v>
      </c>
      <c r="O88" t="s">
        <v>9295</v>
      </c>
    </row>
    <row r="89" spans="2:15">
      <c r="D89">
        <v>3</v>
      </c>
      <c r="E89" t="s">
        <v>9308</v>
      </c>
      <c r="F89" t="s">
        <v>9330</v>
      </c>
      <c r="G89">
        <v>0</v>
      </c>
      <c r="H89">
        <v>3</v>
      </c>
      <c r="I89">
        <v>0</v>
      </c>
      <c r="J89" t="s">
        <v>9295</v>
      </c>
      <c r="K89" t="s">
        <v>9295</v>
      </c>
      <c r="L89" s="399" t="s">
        <v>9305</v>
      </c>
      <c r="M89">
        <v>433</v>
      </c>
      <c r="N89" t="s">
        <v>9295</v>
      </c>
      <c r="O89" t="s">
        <v>9295</v>
      </c>
    </row>
    <row r="90" spans="2:15">
      <c r="D90">
        <v>4</v>
      </c>
      <c r="E90" t="s">
        <v>9308</v>
      </c>
      <c r="F90" t="s">
        <v>9330</v>
      </c>
      <c r="G90">
        <v>0</v>
      </c>
      <c r="H90">
        <v>4</v>
      </c>
      <c r="I90">
        <v>1</v>
      </c>
      <c r="J90" t="s">
        <v>9295</v>
      </c>
      <c r="K90" t="s">
        <v>9295</v>
      </c>
      <c r="L90" s="399" t="s">
        <v>9305</v>
      </c>
      <c r="M90">
        <v>433</v>
      </c>
      <c r="N90" t="s">
        <v>9295</v>
      </c>
      <c r="O90" t="s">
        <v>9295</v>
      </c>
    </row>
    <row r="91" spans="2:15">
      <c r="D91">
        <v>5</v>
      </c>
      <c r="E91" t="s">
        <v>9308</v>
      </c>
      <c r="F91" t="s">
        <v>9330</v>
      </c>
      <c r="G91">
        <v>8</v>
      </c>
      <c r="H91">
        <v>1</v>
      </c>
      <c r="I91">
        <v>0</v>
      </c>
      <c r="J91" t="s">
        <v>9295</v>
      </c>
      <c r="K91" t="s">
        <v>9295</v>
      </c>
      <c r="L91" s="399" t="s">
        <v>9305</v>
      </c>
      <c r="M91">
        <v>433</v>
      </c>
      <c r="N91" t="s">
        <v>9295</v>
      </c>
      <c r="O91" t="s">
        <v>9295</v>
      </c>
    </row>
    <row r="92" spans="2:15">
      <c r="D92">
        <v>6</v>
      </c>
      <c r="E92" t="s">
        <v>9308</v>
      </c>
      <c r="F92" t="s">
        <v>9330</v>
      </c>
      <c r="G92">
        <v>8</v>
      </c>
      <c r="H92">
        <v>2</v>
      </c>
      <c r="I92">
        <v>0</v>
      </c>
      <c r="J92" t="s">
        <v>9295</v>
      </c>
      <c r="K92" t="s">
        <v>9295</v>
      </c>
      <c r="L92" s="399" t="s">
        <v>9305</v>
      </c>
      <c r="M92">
        <v>433</v>
      </c>
      <c r="N92" t="s">
        <v>9295</v>
      </c>
      <c r="O92" t="s">
        <v>9295</v>
      </c>
    </row>
    <row r="93" spans="2:15">
      <c r="D93">
        <v>7</v>
      </c>
      <c r="E93" t="s">
        <v>9308</v>
      </c>
      <c r="F93" t="s">
        <v>9330</v>
      </c>
      <c r="G93">
        <v>8</v>
      </c>
      <c r="H93">
        <v>3</v>
      </c>
      <c r="I93">
        <v>0</v>
      </c>
      <c r="J93" t="s">
        <v>9295</v>
      </c>
      <c r="K93" t="s">
        <v>9295</v>
      </c>
      <c r="L93" s="399" t="s">
        <v>9305</v>
      </c>
      <c r="M93">
        <v>433</v>
      </c>
      <c r="N93" t="s">
        <v>9295</v>
      </c>
      <c r="O93" t="s">
        <v>9295</v>
      </c>
    </row>
    <row r="94" spans="2:15">
      <c r="D94">
        <v>8</v>
      </c>
      <c r="E94" t="s">
        <v>9308</v>
      </c>
      <c r="F94" t="s">
        <v>9330</v>
      </c>
      <c r="G94">
        <v>8</v>
      </c>
      <c r="H94">
        <v>4</v>
      </c>
      <c r="I94">
        <v>1</v>
      </c>
      <c r="J94" t="s">
        <v>9295</v>
      </c>
      <c r="K94" t="s">
        <v>9295</v>
      </c>
      <c r="L94" s="399" t="s">
        <v>9305</v>
      </c>
      <c r="M94">
        <v>433</v>
      </c>
      <c r="N94" t="s">
        <v>9295</v>
      </c>
      <c r="O94" t="s">
        <v>9295</v>
      </c>
    </row>
    <row r="95" spans="2:15">
      <c r="D95">
        <v>9</v>
      </c>
      <c r="E95" t="s">
        <v>9308</v>
      </c>
      <c r="F95" t="s">
        <v>9330</v>
      </c>
      <c r="G95">
        <v>9</v>
      </c>
      <c r="H95">
        <v>1</v>
      </c>
      <c r="I95">
        <v>1</v>
      </c>
      <c r="J95" t="s">
        <v>9295</v>
      </c>
      <c r="K95" t="s">
        <v>9295</v>
      </c>
      <c r="L95" s="399" t="s">
        <v>9305</v>
      </c>
      <c r="M95">
        <v>433</v>
      </c>
      <c r="N95" t="s">
        <v>9295</v>
      </c>
      <c r="O95" t="s">
        <v>9295</v>
      </c>
    </row>
    <row r="96" spans="2:15">
      <c r="D96">
        <v>10</v>
      </c>
      <c r="E96" t="s">
        <v>9308</v>
      </c>
      <c r="F96" t="s">
        <v>9330</v>
      </c>
      <c r="G96">
        <v>9</v>
      </c>
      <c r="H96">
        <v>2</v>
      </c>
      <c r="I96">
        <v>1</v>
      </c>
      <c r="J96" t="s">
        <v>9295</v>
      </c>
      <c r="K96" t="s">
        <v>9295</v>
      </c>
      <c r="L96" s="399" t="s">
        <v>9305</v>
      </c>
      <c r="M96">
        <v>433</v>
      </c>
      <c r="N96" t="s">
        <v>9295</v>
      </c>
      <c r="O96" t="s">
        <v>9295</v>
      </c>
    </row>
    <row r="97" spans="3:15">
      <c r="D97">
        <v>11</v>
      </c>
      <c r="E97" t="s">
        <v>9308</v>
      </c>
      <c r="F97" t="s">
        <v>9330</v>
      </c>
      <c r="G97">
        <v>9</v>
      </c>
      <c r="H97">
        <v>3</v>
      </c>
      <c r="I97">
        <v>1</v>
      </c>
      <c r="J97" t="s">
        <v>9295</v>
      </c>
      <c r="K97" t="s">
        <v>9295</v>
      </c>
      <c r="L97" s="399" t="s">
        <v>9305</v>
      </c>
      <c r="M97">
        <v>433</v>
      </c>
      <c r="N97" t="s">
        <v>9295</v>
      </c>
      <c r="O97" t="s">
        <v>9295</v>
      </c>
    </row>
    <row r="98" spans="3:15">
      <c r="D98">
        <v>12</v>
      </c>
      <c r="E98" t="s">
        <v>9308</v>
      </c>
      <c r="F98" t="s">
        <v>9330</v>
      </c>
      <c r="G98">
        <v>9</v>
      </c>
      <c r="H98">
        <v>4</v>
      </c>
      <c r="I98">
        <v>1</v>
      </c>
      <c r="J98" t="s">
        <v>9295</v>
      </c>
      <c r="K98" t="s">
        <v>9295</v>
      </c>
      <c r="L98" s="399" t="s">
        <v>9305</v>
      </c>
      <c r="M98">
        <v>433</v>
      </c>
      <c r="N98" t="s">
        <v>9295</v>
      </c>
      <c r="O98" t="s">
        <v>9295</v>
      </c>
    </row>
    <row r="99" spans="3:15">
      <c r="C99" t="s">
        <v>9304</v>
      </c>
      <c r="L99" s="399"/>
    </row>
    <row r="100" spans="3:15">
      <c r="D100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00" s="399"/>
    </row>
    <row r="101" spans="3:15">
      <c r="D101">
        <v>1</v>
      </c>
      <c r="E101" t="str">
        <f t="shared" ref="E101:E112" si="3">$D$16&amp;"'"&amp;$E87&amp;"', '"&amp;$F87&amp;"', "&amp;$G87&amp;", "&amp;$H87&amp;", "&amp;$I87&amp;", GETDATE(), 999);"</f>
        <v>INSERT INTO UPK_TEST.main_masters.mm_gamen_operation (project_code, program_code, authority_id, operation_id, permission, created_date, created_tantou_id) VALUES ('21K4002001', 'k4001003', 0, 1, 1, GETDATE(), 999);</v>
      </c>
      <c r="L101" s="399"/>
    </row>
    <row r="102" spans="3:15">
      <c r="D102">
        <v>2</v>
      </c>
      <c r="E102" t="str">
        <f t="shared" si="3"/>
        <v>INSERT INTO UPK_TEST.main_masters.mm_gamen_operation (project_code, program_code, authority_id, operation_id, permission, created_date, created_tantou_id) VALUES ('21K4002001', 'k4001003', 0, 2, 1, GETDATE(), 999);</v>
      </c>
      <c r="L102" s="399"/>
    </row>
    <row r="103" spans="3:15">
      <c r="D103">
        <v>3</v>
      </c>
      <c r="E103" t="str">
        <f t="shared" si="3"/>
        <v>INSERT INTO UPK_TEST.main_masters.mm_gamen_operation (project_code, program_code, authority_id, operation_id, permission, created_date, created_tantou_id) VALUES ('21K4002001', 'k4001003', 0, 3, 0, GETDATE(), 999);</v>
      </c>
      <c r="L103" s="399"/>
    </row>
    <row r="104" spans="3:15">
      <c r="D104">
        <v>4</v>
      </c>
      <c r="E104" t="str">
        <f t="shared" si="3"/>
        <v>INSERT INTO UPK_TEST.main_masters.mm_gamen_operation (project_code, program_code, authority_id, operation_id, permission, created_date, created_tantou_id) VALUES ('21K4002001', 'k4001003', 0, 4, 1, GETDATE(), 999);</v>
      </c>
      <c r="L104" s="399"/>
    </row>
    <row r="105" spans="3:15">
      <c r="D105">
        <v>5</v>
      </c>
      <c r="E105" t="str">
        <f t="shared" si="3"/>
        <v>INSERT INTO UPK_TEST.main_masters.mm_gamen_operation (project_code, program_code, authority_id, operation_id, permission, created_date, created_tantou_id) VALUES ('21K4002001', 'k4001003', 8, 1, 0, GETDATE(), 999);</v>
      </c>
      <c r="L105" s="399"/>
    </row>
    <row r="106" spans="3:15">
      <c r="D106">
        <v>6</v>
      </c>
      <c r="E106" t="str">
        <f t="shared" si="3"/>
        <v>INSERT INTO UPK_TEST.main_masters.mm_gamen_operation (project_code, program_code, authority_id, operation_id, permission, created_date, created_tantou_id) VALUES ('21K4002001', 'k4001003', 8, 2, 0, GETDATE(), 999);</v>
      </c>
      <c r="L106" s="399"/>
    </row>
    <row r="107" spans="3:15">
      <c r="D107">
        <v>7</v>
      </c>
      <c r="E107" t="str">
        <f t="shared" si="3"/>
        <v>INSERT INTO UPK_TEST.main_masters.mm_gamen_operation (project_code, program_code, authority_id, operation_id, permission, created_date, created_tantou_id) VALUES ('21K4002001', 'k4001003', 8, 3, 0, GETDATE(), 999);</v>
      </c>
      <c r="L107" s="399"/>
    </row>
    <row r="108" spans="3:15">
      <c r="D108">
        <v>8</v>
      </c>
      <c r="E108" t="str">
        <f t="shared" si="3"/>
        <v>INSERT INTO UPK_TEST.main_masters.mm_gamen_operation (project_code, program_code, authority_id, operation_id, permission, created_date, created_tantou_id) VALUES ('21K4002001', 'k4001003', 8, 4, 1, GETDATE(), 999);</v>
      </c>
      <c r="L108" s="399"/>
    </row>
    <row r="109" spans="3:15">
      <c r="D109">
        <v>9</v>
      </c>
      <c r="E109" t="str">
        <f t="shared" si="3"/>
        <v>INSERT INTO UPK_TEST.main_masters.mm_gamen_operation (project_code, program_code, authority_id, operation_id, permission, created_date, created_tantou_id) VALUES ('21K4002001', 'k4001003', 9, 1, 1, GETDATE(), 999);</v>
      </c>
      <c r="L109" s="399"/>
    </row>
    <row r="110" spans="3:15">
      <c r="D110">
        <v>10</v>
      </c>
      <c r="E110" t="str">
        <f t="shared" si="3"/>
        <v>INSERT INTO UPK_TEST.main_masters.mm_gamen_operation (project_code, program_code, authority_id, operation_id, permission, created_date, created_tantou_id) VALUES ('21K4002001', 'k4001003', 9, 2, 1, GETDATE(), 999);</v>
      </c>
      <c r="L110" s="399"/>
    </row>
    <row r="111" spans="3:15">
      <c r="D111">
        <v>11</v>
      </c>
      <c r="E111" t="str">
        <f t="shared" si="3"/>
        <v>INSERT INTO UPK_TEST.main_masters.mm_gamen_operation (project_code, program_code, authority_id, operation_id, permission, created_date, created_tantou_id) VALUES ('21K4002001', 'k4001003', 9, 3, 1, GETDATE(), 999);</v>
      </c>
      <c r="L111" s="399"/>
    </row>
    <row r="112" spans="3:15">
      <c r="D112">
        <v>12</v>
      </c>
      <c r="E112" t="str">
        <f t="shared" si="3"/>
        <v>INSERT INTO UPK_TEST.main_masters.mm_gamen_operation (project_code, program_code, authority_id, operation_id, permission, created_date, created_tantou_id) VALUES ('21K4002001', 'k4001003', 9, 4, 1, GETDATE(), 999);</v>
      </c>
      <c r="L112" s="399"/>
    </row>
    <row r="113" spans="2:15">
      <c r="B113" t="s">
        <v>9418</v>
      </c>
      <c r="L113" s="399"/>
    </row>
    <row r="114" spans="2:15">
      <c r="E114" t="s">
        <v>9290</v>
      </c>
      <c r="F114" t="s">
        <v>9291</v>
      </c>
      <c r="G114" t="s">
        <v>9292</v>
      </c>
      <c r="H114" t="s">
        <v>9293</v>
      </c>
      <c r="I114" t="s">
        <v>9294</v>
      </c>
      <c r="J114" t="s">
        <v>91</v>
      </c>
      <c r="K114" t="s">
        <v>90</v>
      </c>
      <c r="L114" t="s">
        <v>50</v>
      </c>
      <c r="M114" t="s">
        <v>51</v>
      </c>
      <c r="N114" t="s">
        <v>52</v>
      </c>
      <c r="O114" t="s">
        <v>53</v>
      </c>
    </row>
    <row r="115" spans="2:15">
      <c r="D115">
        <v>1</v>
      </c>
      <c r="E115" t="s">
        <v>9308</v>
      </c>
      <c r="F115" t="s">
        <v>9419</v>
      </c>
      <c r="G115">
        <v>0</v>
      </c>
      <c r="H115">
        <v>1</v>
      </c>
      <c r="I115">
        <v>1</v>
      </c>
      <c r="J115" t="s">
        <v>9295</v>
      </c>
      <c r="K115" t="s">
        <v>9295</v>
      </c>
      <c r="L115" s="399" t="s">
        <v>9305</v>
      </c>
      <c r="M115">
        <v>433</v>
      </c>
      <c r="N115" t="s">
        <v>9295</v>
      </c>
      <c r="O115" t="s">
        <v>9295</v>
      </c>
    </row>
    <row r="116" spans="2:15">
      <c r="D116">
        <v>2</v>
      </c>
      <c r="E116" t="s">
        <v>9308</v>
      </c>
      <c r="F116" t="s">
        <v>9419</v>
      </c>
      <c r="G116">
        <v>0</v>
      </c>
      <c r="H116">
        <v>2</v>
      </c>
      <c r="I116">
        <v>1</v>
      </c>
      <c r="J116" t="s">
        <v>9295</v>
      </c>
      <c r="K116" t="s">
        <v>9295</v>
      </c>
      <c r="L116" s="399" t="s">
        <v>9305</v>
      </c>
      <c r="M116">
        <v>433</v>
      </c>
      <c r="N116" t="s">
        <v>9295</v>
      </c>
      <c r="O116" t="s">
        <v>9295</v>
      </c>
    </row>
    <row r="117" spans="2:15">
      <c r="D117">
        <v>3</v>
      </c>
      <c r="E117" t="s">
        <v>9308</v>
      </c>
      <c r="F117" t="s">
        <v>9419</v>
      </c>
      <c r="G117">
        <v>0</v>
      </c>
      <c r="H117">
        <v>3</v>
      </c>
      <c r="I117">
        <v>0</v>
      </c>
      <c r="J117" t="s">
        <v>9295</v>
      </c>
      <c r="K117" t="s">
        <v>9295</v>
      </c>
      <c r="L117" s="399" t="s">
        <v>9305</v>
      </c>
      <c r="M117">
        <v>433</v>
      </c>
      <c r="N117" t="s">
        <v>9295</v>
      </c>
      <c r="O117" t="s">
        <v>9295</v>
      </c>
    </row>
    <row r="118" spans="2:15">
      <c r="D118">
        <v>4</v>
      </c>
      <c r="E118" t="s">
        <v>9308</v>
      </c>
      <c r="F118" t="s">
        <v>9419</v>
      </c>
      <c r="G118">
        <v>0</v>
      </c>
      <c r="H118">
        <v>4</v>
      </c>
      <c r="I118">
        <v>1</v>
      </c>
      <c r="J118" t="s">
        <v>9295</v>
      </c>
      <c r="K118" t="s">
        <v>9295</v>
      </c>
      <c r="L118" s="399" t="s">
        <v>9305</v>
      </c>
      <c r="M118">
        <v>433</v>
      </c>
      <c r="N118" t="s">
        <v>9295</v>
      </c>
      <c r="O118" t="s">
        <v>9295</v>
      </c>
    </row>
    <row r="119" spans="2:15">
      <c r="D119">
        <v>5</v>
      </c>
      <c r="E119" t="s">
        <v>9308</v>
      </c>
      <c r="F119" t="s">
        <v>9419</v>
      </c>
      <c r="G119">
        <v>8</v>
      </c>
      <c r="H119">
        <v>1</v>
      </c>
      <c r="I119">
        <v>0</v>
      </c>
      <c r="J119" t="s">
        <v>9295</v>
      </c>
      <c r="K119" t="s">
        <v>9295</v>
      </c>
      <c r="L119" s="399" t="s">
        <v>9305</v>
      </c>
      <c r="M119">
        <v>433</v>
      </c>
      <c r="N119" t="s">
        <v>9295</v>
      </c>
      <c r="O119" t="s">
        <v>9295</v>
      </c>
    </row>
    <row r="120" spans="2:15">
      <c r="D120">
        <v>6</v>
      </c>
      <c r="E120" t="s">
        <v>9308</v>
      </c>
      <c r="F120" t="s">
        <v>9419</v>
      </c>
      <c r="G120">
        <v>8</v>
      </c>
      <c r="H120">
        <v>2</v>
      </c>
      <c r="I120">
        <v>0</v>
      </c>
      <c r="J120" t="s">
        <v>9295</v>
      </c>
      <c r="K120" t="s">
        <v>9295</v>
      </c>
      <c r="L120" s="399" t="s">
        <v>9305</v>
      </c>
      <c r="M120">
        <v>433</v>
      </c>
      <c r="N120" t="s">
        <v>9295</v>
      </c>
      <c r="O120" t="s">
        <v>9295</v>
      </c>
    </row>
    <row r="121" spans="2:15">
      <c r="D121">
        <v>7</v>
      </c>
      <c r="E121" t="s">
        <v>9308</v>
      </c>
      <c r="F121" t="s">
        <v>9419</v>
      </c>
      <c r="G121">
        <v>8</v>
      </c>
      <c r="H121">
        <v>3</v>
      </c>
      <c r="I121">
        <v>0</v>
      </c>
      <c r="J121" t="s">
        <v>9295</v>
      </c>
      <c r="K121" t="s">
        <v>9295</v>
      </c>
      <c r="L121" s="399" t="s">
        <v>9305</v>
      </c>
      <c r="M121">
        <v>433</v>
      </c>
      <c r="N121" t="s">
        <v>9295</v>
      </c>
      <c r="O121" t="s">
        <v>9295</v>
      </c>
    </row>
    <row r="122" spans="2:15">
      <c r="D122">
        <v>8</v>
      </c>
      <c r="E122" t="s">
        <v>9308</v>
      </c>
      <c r="F122" t="s">
        <v>9419</v>
      </c>
      <c r="G122">
        <v>8</v>
      </c>
      <c r="H122">
        <v>4</v>
      </c>
      <c r="I122">
        <v>1</v>
      </c>
      <c r="J122" t="s">
        <v>9295</v>
      </c>
      <c r="K122" t="s">
        <v>9295</v>
      </c>
      <c r="L122" s="399" t="s">
        <v>9305</v>
      </c>
      <c r="M122">
        <v>433</v>
      </c>
      <c r="N122" t="s">
        <v>9295</v>
      </c>
      <c r="O122" t="s">
        <v>9295</v>
      </c>
    </row>
    <row r="123" spans="2:15">
      <c r="D123">
        <v>9</v>
      </c>
      <c r="E123" t="s">
        <v>9308</v>
      </c>
      <c r="F123" t="s">
        <v>9419</v>
      </c>
      <c r="G123">
        <v>9</v>
      </c>
      <c r="H123">
        <v>1</v>
      </c>
      <c r="I123">
        <v>1</v>
      </c>
      <c r="J123" t="s">
        <v>9295</v>
      </c>
      <c r="K123" t="s">
        <v>9295</v>
      </c>
      <c r="L123" s="399" t="s">
        <v>9305</v>
      </c>
      <c r="M123">
        <v>433</v>
      </c>
      <c r="N123" t="s">
        <v>9295</v>
      </c>
      <c r="O123" t="s">
        <v>9295</v>
      </c>
    </row>
    <row r="124" spans="2:15">
      <c r="D124">
        <v>10</v>
      </c>
      <c r="E124" t="s">
        <v>9308</v>
      </c>
      <c r="F124" t="s">
        <v>9419</v>
      </c>
      <c r="G124">
        <v>9</v>
      </c>
      <c r="H124">
        <v>2</v>
      </c>
      <c r="I124">
        <v>1</v>
      </c>
      <c r="J124" t="s">
        <v>9295</v>
      </c>
      <c r="K124" t="s">
        <v>9295</v>
      </c>
      <c r="L124" s="399" t="s">
        <v>9305</v>
      </c>
      <c r="M124">
        <v>433</v>
      </c>
      <c r="N124" t="s">
        <v>9295</v>
      </c>
      <c r="O124" t="s">
        <v>9295</v>
      </c>
    </row>
    <row r="125" spans="2:15">
      <c r="D125">
        <v>11</v>
      </c>
      <c r="E125" t="s">
        <v>9308</v>
      </c>
      <c r="F125" t="s">
        <v>9419</v>
      </c>
      <c r="G125">
        <v>9</v>
      </c>
      <c r="H125">
        <v>3</v>
      </c>
      <c r="I125">
        <v>1</v>
      </c>
      <c r="J125" t="s">
        <v>9295</v>
      </c>
      <c r="K125" t="s">
        <v>9295</v>
      </c>
      <c r="L125" s="399" t="s">
        <v>9305</v>
      </c>
      <c r="M125">
        <v>433</v>
      </c>
      <c r="N125" t="s">
        <v>9295</v>
      </c>
      <c r="O125" t="s">
        <v>9295</v>
      </c>
    </row>
    <row r="126" spans="2:15">
      <c r="D126">
        <v>12</v>
      </c>
      <c r="E126" t="s">
        <v>9308</v>
      </c>
      <c r="F126" t="s">
        <v>9419</v>
      </c>
      <c r="G126">
        <v>9</v>
      </c>
      <c r="H126">
        <v>4</v>
      </c>
      <c r="I126">
        <v>1</v>
      </c>
      <c r="J126" t="s">
        <v>9295</v>
      </c>
      <c r="K126" t="s">
        <v>9295</v>
      </c>
      <c r="L126" s="399" t="s">
        <v>9305</v>
      </c>
      <c r="M126">
        <v>433</v>
      </c>
      <c r="N126" t="s">
        <v>9295</v>
      </c>
      <c r="O126" t="s">
        <v>9295</v>
      </c>
    </row>
    <row r="127" spans="2:15">
      <c r="C127" t="s">
        <v>9304</v>
      </c>
      <c r="L127" s="399"/>
    </row>
    <row r="128" spans="2:15">
      <c r="D128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28" s="399"/>
    </row>
    <row r="129" spans="2:15">
      <c r="D129">
        <v>1</v>
      </c>
      <c r="E129" t="str">
        <f t="shared" ref="E129:E140" si="4">$D$16&amp;"'"&amp;$E115&amp;"', '"&amp;$F115&amp;"', "&amp;$G115&amp;", "&amp;$H115&amp;", "&amp;$I115&amp;", GETDATE(), 999);"</f>
        <v>INSERT INTO UPK_TEST.main_masters.mm_gamen_operation (project_code, program_code, authority_id, operation_id, permission, created_date, created_tantou_id) VALUES ('21K4002001', 'k4001004', 0, 1, 1, GETDATE(), 999);</v>
      </c>
      <c r="L129" s="399"/>
    </row>
    <row r="130" spans="2:15">
      <c r="D130">
        <v>2</v>
      </c>
      <c r="E130" t="str">
        <f t="shared" si="4"/>
        <v>INSERT INTO UPK_TEST.main_masters.mm_gamen_operation (project_code, program_code, authority_id, operation_id, permission, created_date, created_tantou_id) VALUES ('21K4002001', 'k4001004', 0, 2, 1, GETDATE(), 999);</v>
      </c>
      <c r="L130" s="399"/>
    </row>
    <row r="131" spans="2:15">
      <c r="D131">
        <v>3</v>
      </c>
      <c r="E131" t="str">
        <f t="shared" si="4"/>
        <v>INSERT INTO UPK_TEST.main_masters.mm_gamen_operation (project_code, program_code, authority_id, operation_id, permission, created_date, created_tantou_id) VALUES ('21K4002001', 'k4001004', 0, 3, 0, GETDATE(), 999);</v>
      </c>
      <c r="L131" s="399"/>
    </row>
    <row r="132" spans="2:15">
      <c r="D132">
        <v>4</v>
      </c>
      <c r="E132" t="str">
        <f t="shared" si="4"/>
        <v>INSERT INTO UPK_TEST.main_masters.mm_gamen_operation (project_code, program_code, authority_id, operation_id, permission, created_date, created_tantou_id) VALUES ('21K4002001', 'k4001004', 0, 4, 1, GETDATE(), 999);</v>
      </c>
      <c r="L132" s="399"/>
    </row>
    <row r="133" spans="2:15">
      <c r="D133">
        <v>5</v>
      </c>
      <c r="E133" t="str">
        <f t="shared" si="4"/>
        <v>INSERT INTO UPK_TEST.main_masters.mm_gamen_operation (project_code, program_code, authority_id, operation_id, permission, created_date, created_tantou_id) VALUES ('21K4002001', 'k4001004', 8, 1, 0, GETDATE(), 999);</v>
      </c>
      <c r="L133" s="399"/>
    </row>
    <row r="134" spans="2:15">
      <c r="D134">
        <v>6</v>
      </c>
      <c r="E134" t="str">
        <f t="shared" si="4"/>
        <v>INSERT INTO UPK_TEST.main_masters.mm_gamen_operation (project_code, program_code, authority_id, operation_id, permission, created_date, created_tantou_id) VALUES ('21K4002001', 'k4001004', 8, 2, 0, GETDATE(), 999);</v>
      </c>
      <c r="L134" s="399"/>
    </row>
    <row r="135" spans="2:15">
      <c r="D135">
        <v>7</v>
      </c>
      <c r="E135" t="str">
        <f t="shared" si="4"/>
        <v>INSERT INTO UPK_TEST.main_masters.mm_gamen_operation (project_code, program_code, authority_id, operation_id, permission, created_date, created_tantou_id) VALUES ('21K4002001', 'k4001004', 8, 3, 0, GETDATE(), 999);</v>
      </c>
      <c r="L135" s="399"/>
    </row>
    <row r="136" spans="2:15">
      <c r="D136">
        <v>8</v>
      </c>
      <c r="E136" t="str">
        <f t="shared" si="4"/>
        <v>INSERT INTO UPK_TEST.main_masters.mm_gamen_operation (project_code, program_code, authority_id, operation_id, permission, created_date, created_tantou_id) VALUES ('21K4002001', 'k4001004', 8, 4, 1, GETDATE(), 999);</v>
      </c>
      <c r="L136" s="399"/>
    </row>
    <row r="137" spans="2:15">
      <c r="D137">
        <v>9</v>
      </c>
      <c r="E137" t="str">
        <f t="shared" si="4"/>
        <v>INSERT INTO UPK_TEST.main_masters.mm_gamen_operation (project_code, program_code, authority_id, operation_id, permission, created_date, created_tantou_id) VALUES ('21K4002001', 'k4001004', 9, 1, 1, GETDATE(), 999);</v>
      </c>
      <c r="L137" s="399"/>
    </row>
    <row r="138" spans="2:15">
      <c r="D138">
        <v>10</v>
      </c>
      <c r="E138" t="str">
        <f t="shared" si="4"/>
        <v>INSERT INTO UPK_TEST.main_masters.mm_gamen_operation (project_code, program_code, authority_id, operation_id, permission, created_date, created_tantou_id) VALUES ('21K4002001', 'k4001004', 9, 2, 1, GETDATE(), 999);</v>
      </c>
      <c r="L138" s="399"/>
    </row>
    <row r="139" spans="2:15">
      <c r="D139">
        <v>11</v>
      </c>
      <c r="E139" t="str">
        <f t="shared" si="4"/>
        <v>INSERT INTO UPK_TEST.main_masters.mm_gamen_operation (project_code, program_code, authority_id, operation_id, permission, created_date, created_tantou_id) VALUES ('21K4002001', 'k4001004', 9, 3, 1, GETDATE(), 999);</v>
      </c>
      <c r="L139" s="399"/>
    </row>
    <row r="140" spans="2:15">
      <c r="D140">
        <v>12</v>
      </c>
      <c r="E140" t="str">
        <f t="shared" si="4"/>
        <v>INSERT INTO UPK_TEST.main_masters.mm_gamen_operation (project_code, program_code, authority_id, operation_id, permission, created_date, created_tantou_id) VALUES ('21K4002001', 'k4001004', 9, 4, 1, GETDATE(), 999);</v>
      </c>
      <c r="L140" s="399"/>
    </row>
    <row r="141" spans="2:15">
      <c r="B141" t="s">
        <v>9439</v>
      </c>
      <c r="L141" s="399"/>
    </row>
    <row r="142" spans="2:15">
      <c r="E142" t="s">
        <v>9290</v>
      </c>
      <c r="F142" t="s">
        <v>9291</v>
      </c>
      <c r="G142" t="s">
        <v>9292</v>
      </c>
      <c r="H142" t="s">
        <v>9293</v>
      </c>
      <c r="I142" t="s">
        <v>9294</v>
      </c>
      <c r="J142" t="s">
        <v>91</v>
      </c>
      <c r="K142" t="s">
        <v>90</v>
      </c>
      <c r="L142" t="s">
        <v>50</v>
      </c>
      <c r="M142" t="s">
        <v>51</v>
      </c>
      <c r="N142" t="s">
        <v>52</v>
      </c>
      <c r="O142" t="s">
        <v>53</v>
      </c>
    </row>
    <row r="143" spans="2:15">
      <c r="D143">
        <v>1</v>
      </c>
      <c r="E143" t="s">
        <v>9308</v>
      </c>
      <c r="F143" t="s">
        <v>9440</v>
      </c>
      <c r="G143">
        <v>0</v>
      </c>
      <c r="H143">
        <v>1</v>
      </c>
      <c r="I143">
        <v>1</v>
      </c>
      <c r="J143" t="s">
        <v>9295</v>
      </c>
      <c r="K143" t="s">
        <v>9295</v>
      </c>
      <c r="L143" s="399" t="s">
        <v>9305</v>
      </c>
      <c r="M143">
        <v>433</v>
      </c>
      <c r="N143" t="s">
        <v>9295</v>
      </c>
      <c r="O143" t="s">
        <v>9295</v>
      </c>
    </row>
    <row r="144" spans="2:15">
      <c r="D144">
        <v>2</v>
      </c>
      <c r="E144" t="s">
        <v>9308</v>
      </c>
      <c r="F144" t="s">
        <v>9440</v>
      </c>
      <c r="G144">
        <v>0</v>
      </c>
      <c r="H144">
        <v>2</v>
      </c>
      <c r="I144">
        <v>1</v>
      </c>
      <c r="J144" t="s">
        <v>9295</v>
      </c>
      <c r="K144" t="s">
        <v>9295</v>
      </c>
      <c r="L144" s="399" t="s">
        <v>9305</v>
      </c>
      <c r="M144">
        <v>433</v>
      </c>
      <c r="N144" t="s">
        <v>9295</v>
      </c>
      <c r="O144" t="s">
        <v>9295</v>
      </c>
    </row>
    <row r="145" spans="3:15">
      <c r="D145">
        <v>3</v>
      </c>
      <c r="E145" t="s">
        <v>9308</v>
      </c>
      <c r="F145" t="s">
        <v>9440</v>
      </c>
      <c r="G145">
        <v>0</v>
      </c>
      <c r="H145">
        <v>3</v>
      </c>
      <c r="I145">
        <v>0</v>
      </c>
      <c r="J145" t="s">
        <v>9295</v>
      </c>
      <c r="K145" t="s">
        <v>9295</v>
      </c>
      <c r="L145" s="399" t="s">
        <v>9305</v>
      </c>
      <c r="M145">
        <v>433</v>
      </c>
      <c r="N145" t="s">
        <v>9295</v>
      </c>
      <c r="O145" t="s">
        <v>9295</v>
      </c>
    </row>
    <row r="146" spans="3:15">
      <c r="D146">
        <v>4</v>
      </c>
      <c r="E146" t="s">
        <v>9308</v>
      </c>
      <c r="F146" t="s">
        <v>9440</v>
      </c>
      <c r="G146">
        <v>0</v>
      </c>
      <c r="H146">
        <v>4</v>
      </c>
      <c r="I146">
        <v>1</v>
      </c>
      <c r="J146" t="s">
        <v>9295</v>
      </c>
      <c r="K146" t="s">
        <v>9295</v>
      </c>
      <c r="L146" s="399" t="s">
        <v>9305</v>
      </c>
      <c r="M146">
        <v>433</v>
      </c>
      <c r="N146" t="s">
        <v>9295</v>
      </c>
      <c r="O146" t="s">
        <v>9295</v>
      </c>
    </row>
    <row r="147" spans="3:15">
      <c r="D147">
        <v>5</v>
      </c>
      <c r="E147" t="s">
        <v>9308</v>
      </c>
      <c r="F147" t="s">
        <v>9440</v>
      </c>
      <c r="G147">
        <v>8</v>
      </c>
      <c r="H147">
        <v>1</v>
      </c>
      <c r="I147">
        <v>0</v>
      </c>
      <c r="J147" t="s">
        <v>9295</v>
      </c>
      <c r="K147" t="s">
        <v>9295</v>
      </c>
      <c r="L147" s="399" t="s">
        <v>9305</v>
      </c>
      <c r="M147">
        <v>433</v>
      </c>
      <c r="N147" t="s">
        <v>9295</v>
      </c>
      <c r="O147" t="s">
        <v>9295</v>
      </c>
    </row>
    <row r="148" spans="3:15">
      <c r="D148">
        <v>6</v>
      </c>
      <c r="E148" t="s">
        <v>9308</v>
      </c>
      <c r="F148" t="s">
        <v>9440</v>
      </c>
      <c r="G148">
        <v>8</v>
      </c>
      <c r="H148">
        <v>2</v>
      </c>
      <c r="I148">
        <v>0</v>
      </c>
      <c r="J148" t="s">
        <v>9295</v>
      </c>
      <c r="K148" t="s">
        <v>9295</v>
      </c>
      <c r="L148" s="399" t="s">
        <v>9305</v>
      </c>
      <c r="M148">
        <v>433</v>
      </c>
      <c r="N148" t="s">
        <v>9295</v>
      </c>
      <c r="O148" t="s">
        <v>9295</v>
      </c>
    </row>
    <row r="149" spans="3:15">
      <c r="D149">
        <v>7</v>
      </c>
      <c r="E149" t="s">
        <v>9308</v>
      </c>
      <c r="F149" t="s">
        <v>9440</v>
      </c>
      <c r="G149">
        <v>8</v>
      </c>
      <c r="H149">
        <v>3</v>
      </c>
      <c r="I149">
        <v>0</v>
      </c>
      <c r="J149" t="s">
        <v>9295</v>
      </c>
      <c r="K149" t="s">
        <v>9295</v>
      </c>
      <c r="L149" s="399" t="s">
        <v>9305</v>
      </c>
      <c r="M149">
        <v>433</v>
      </c>
      <c r="N149" t="s">
        <v>9295</v>
      </c>
      <c r="O149" t="s">
        <v>9295</v>
      </c>
    </row>
    <row r="150" spans="3:15">
      <c r="D150">
        <v>8</v>
      </c>
      <c r="E150" t="s">
        <v>9308</v>
      </c>
      <c r="F150" t="s">
        <v>9440</v>
      </c>
      <c r="G150">
        <v>8</v>
      </c>
      <c r="H150">
        <v>4</v>
      </c>
      <c r="I150">
        <v>1</v>
      </c>
      <c r="J150" t="s">
        <v>9295</v>
      </c>
      <c r="K150" t="s">
        <v>9295</v>
      </c>
      <c r="L150" s="399" t="s">
        <v>9305</v>
      </c>
      <c r="M150">
        <v>433</v>
      </c>
      <c r="N150" t="s">
        <v>9295</v>
      </c>
      <c r="O150" t="s">
        <v>9295</v>
      </c>
    </row>
    <row r="151" spans="3:15">
      <c r="D151">
        <v>9</v>
      </c>
      <c r="E151" t="s">
        <v>9308</v>
      </c>
      <c r="F151" t="s">
        <v>9440</v>
      </c>
      <c r="G151">
        <v>9</v>
      </c>
      <c r="H151">
        <v>1</v>
      </c>
      <c r="I151">
        <v>1</v>
      </c>
      <c r="J151" t="s">
        <v>9295</v>
      </c>
      <c r="K151" t="s">
        <v>9295</v>
      </c>
      <c r="L151" s="399" t="s">
        <v>9305</v>
      </c>
      <c r="M151">
        <v>433</v>
      </c>
      <c r="N151" t="s">
        <v>9295</v>
      </c>
      <c r="O151" t="s">
        <v>9295</v>
      </c>
    </row>
    <row r="152" spans="3:15">
      <c r="D152">
        <v>10</v>
      </c>
      <c r="E152" t="s">
        <v>9308</v>
      </c>
      <c r="F152" t="s">
        <v>9440</v>
      </c>
      <c r="G152">
        <v>9</v>
      </c>
      <c r="H152">
        <v>2</v>
      </c>
      <c r="I152">
        <v>1</v>
      </c>
      <c r="J152" t="s">
        <v>9295</v>
      </c>
      <c r="K152" t="s">
        <v>9295</v>
      </c>
      <c r="L152" s="399" t="s">
        <v>9305</v>
      </c>
      <c r="M152">
        <v>433</v>
      </c>
      <c r="N152" t="s">
        <v>9295</v>
      </c>
      <c r="O152" t="s">
        <v>9295</v>
      </c>
    </row>
    <row r="153" spans="3:15">
      <c r="D153">
        <v>11</v>
      </c>
      <c r="E153" t="s">
        <v>9308</v>
      </c>
      <c r="F153" t="s">
        <v>9440</v>
      </c>
      <c r="G153">
        <v>9</v>
      </c>
      <c r="H153">
        <v>3</v>
      </c>
      <c r="I153">
        <v>1</v>
      </c>
      <c r="J153" t="s">
        <v>9295</v>
      </c>
      <c r="K153" t="s">
        <v>9295</v>
      </c>
      <c r="L153" s="399" t="s">
        <v>9305</v>
      </c>
      <c r="M153">
        <v>433</v>
      </c>
      <c r="N153" t="s">
        <v>9295</v>
      </c>
      <c r="O153" t="s">
        <v>9295</v>
      </c>
    </row>
    <row r="154" spans="3:15">
      <c r="D154">
        <v>12</v>
      </c>
      <c r="E154" t="s">
        <v>9308</v>
      </c>
      <c r="F154" t="s">
        <v>9440</v>
      </c>
      <c r="G154">
        <v>9</v>
      </c>
      <c r="H154">
        <v>4</v>
      </c>
      <c r="I154">
        <v>1</v>
      </c>
      <c r="J154" t="s">
        <v>9295</v>
      </c>
      <c r="K154" t="s">
        <v>9295</v>
      </c>
      <c r="L154" s="399" t="s">
        <v>9305</v>
      </c>
      <c r="M154">
        <v>433</v>
      </c>
      <c r="N154" t="s">
        <v>9295</v>
      </c>
      <c r="O154" t="s">
        <v>9295</v>
      </c>
    </row>
    <row r="155" spans="3:15">
      <c r="C155" t="s">
        <v>9304</v>
      </c>
      <c r="L155" s="399"/>
    </row>
    <row r="156" spans="3:15">
      <c r="D156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56" s="399"/>
    </row>
    <row r="157" spans="3:15">
      <c r="D157">
        <v>1</v>
      </c>
      <c r="E157" t="str">
        <f t="shared" ref="E157:E168" si="5">$D$16&amp;"'"&amp;$E143&amp;"', '"&amp;$F143&amp;"', "&amp;$G143&amp;", "&amp;$H143&amp;", "&amp;$I143&amp;", GETDATE(), 999);"</f>
        <v>INSERT INTO UPK_TEST.main_masters.mm_gamen_operation (project_code, program_code, authority_id, operation_id, permission, created_date, created_tantou_id) VALUES ('21K4002001', 'k4002001', 0, 1, 1, GETDATE(), 999);</v>
      </c>
      <c r="L157" s="399"/>
    </row>
    <row r="158" spans="3:15">
      <c r="D158">
        <v>2</v>
      </c>
      <c r="E158" t="str">
        <f t="shared" si="5"/>
        <v>INSERT INTO UPK_TEST.main_masters.mm_gamen_operation (project_code, program_code, authority_id, operation_id, permission, created_date, created_tantou_id) VALUES ('21K4002001', 'k4002001', 0, 2, 1, GETDATE(), 999);</v>
      </c>
      <c r="L158" s="399"/>
    </row>
    <row r="159" spans="3:15">
      <c r="D159">
        <v>3</v>
      </c>
      <c r="E159" t="str">
        <f t="shared" si="5"/>
        <v>INSERT INTO UPK_TEST.main_masters.mm_gamen_operation (project_code, program_code, authority_id, operation_id, permission, created_date, created_tantou_id) VALUES ('21K4002001', 'k4002001', 0, 3, 0, GETDATE(), 999);</v>
      </c>
      <c r="L159" s="399"/>
    </row>
    <row r="160" spans="3:15">
      <c r="D160">
        <v>4</v>
      </c>
      <c r="E160" t="str">
        <f t="shared" si="5"/>
        <v>INSERT INTO UPK_TEST.main_masters.mm_gamen_operation (project_code, program_code, authority_id, operation_id, permission, created_date, created_tantou_id) VALUES ('21K4002001', 'k4002001', 0, 4, 1, GETDATE(), 999);</v>
      </c>
      <c r="L160" s="399"/>
    </row>
    <row r="161" spans="1:12">
      <c r="D161">
        <v>5</v>
      </c>
      <c r="E161" t="str">
        <f t="shared" si="5"/>
        <v>INSERT INTO UPK_TEST.main_masters.mm_gamen_operation (project_code, program_code, authority_id, operation_id, permission, created_date, created_tantou_id) VALUES ('21K4002001', 'k4002001', 8, 1, 0, GETDATE(), 999);</v>
      </c>
      <c r="L161" s="399"/>
    </row>
    <row r="162" spans="1:12">
      <c r="D162">
        <v>6</v>
      </c>
      <c r="E162" t="str">
        <f t="shared" si="5"/>
        <v>INSERT INTO UPK_TEST.main_masters.mm_gamen_operation (project_code, program_code, authority_id, operation_id, permission, created_date, created_tantou_id) VALUES ('21K4002001', 'k4002001', 8, 2, 0, GETDATE(), 999);</v>
      </c>
      <c r="L162" s="399"/>
    </row>
    <row r="163" spans="1:12">
      <c r="D163">
        <v>7</v>
      </c>
      <c r="E163" t="str">
        <f t="shared" si="5"/>
        <v>INSERT INTO UPK_TEST.main_masters.mm_gamen_operation (project_code, program_code, authority_id, operation_id, permission, created_date, created_tantou_id) VALUES ('21K4002001', 'k4002001', 8, 3, 0, GETDATE(), 999);</v>
      </c>
      <c r="L163" s="399"/>
    </row>
    <row r="164" spans="1:12">
      <c r="D164">
        <v>8</v>
      </c>
      <c r="E164" t="str">
        <f t="shared" si="5"/>
        <v>INSERT INTO UPK_TEST.main_masters.mm_gamen_operation (project_code, program_code, authority_id, operation_id, permission, created_date, created_tantou_id) VALUES ('21K4002001', 'k4002001', 8, 4, 1, GETDATE(), 999);</v>
      </c>
      <c r="L164" s="399"/>
    </row>
    <row r="165" spans="1:12">
      <c r="D165">
        <v>9</v>
      </c>
      <c r="E165" t="str">
        <f t="shared" si="5"/>
        <v>INSERT INTO UPK_TEST.main_masters.mm_gamen_operation (project_code, program_code, authority_id, operation_id, permission, created_date, created_tantou_id) VALUES ('21K4002001', 'k4002001', 9, 1, 1, GETDATE(), 999);</v>
      </c>
      <c r="L165" s="399"/>
    </row>
    <row r="166" spans="1:12">
      <c r="D166">
        <v>10</v>
      </c>
      <c r="E166" t="str">
        <f t="shared" si="5"/>
        <v>INSERT INTO UPK_TEST.main_masters.mm_gamen_operation (project_code, program_code, authority_id, operation_id, permission, created_date, created_tantou_id) VALUES ('21K4002001', 'k4002001', 9, 2, 1, GETDATE(), 999);</v>
      </c>
      <c r="L166" s="399"/>
    </row>
    <row r="167" spans="1:12">
      <c r="D167">
        <v>11</v>
      </c>
      <c r="E167" t="str">
        <f t="shared" si="5"/>
        <v>INSERT INTO UPK_TEST.main_masters.mm_gamen_operation (project_code, program_code, authority_id, operation_id, permission, created_date, created_tantou_id) VALUES ('21K4002001', 'k4002001', 9, 3, 1, GETDATE(), 999);</v>
      </c>
      <c r="L167" s="399"/>
    </row>
    <row r="168" spans="1:12">
      <c r="D168">
        <v>12</v>
      </c>
      <c r="E168" t="str">
        <f t="shared" si="5"/>
        <v>INSERT INTO UPK_TEST.main_masters.mm_gamen_operation (project_code, program_code, authority_id, operation_id, permission, created_date, created_tantou_id) VALUES ('21K4002001', 'k4002001', 9, 4, 1, GETDATE(), 999);</v>
      </c>
      <c r="L168" s="399"/>
    </row>
    <row r="169" spans="1:12">
      <c r="A169" t="s">
        <v>9296</v>
      </c>
    </row>
    <row r="170" spans="1:12">
      <c r="B170" t="s">
        <v>9297</v>
      </c>
    </row>
    <row r="171" spans="1:12">
      <c r="E171" t="s">
        <v>9299</v>
      </c>
      <c r="F171" t="s">
        <v>9300</v>
      </c>
      <c r="G171" t="s">
        <v>9301</v>
      </c>
    </row>
    <row r="172" spans="1:12">
      <c r="E172" t="s">
        <v>9307</v>
      </c>
      <c r="F172" t="s">
        <v>9310</v>
      </c>
      <c r="G172" t="s">
        <v>9311</v>
      </c>
    </row>
    <row r="173" spans="1:12">
      <c r="E173" t="s">
        <v>9307</v>
      </c>
      <c r="F173" t="s">
        <v>9315</v>
      </c>
      <c r="G173" t="s">
        <v>9316</v>
      </c>
    </row>
    <row r="174" spans="1:12">
      <c r="E174" t="s">
        <v>9307</v>
      </c>
      <c r="F174" t="s">
        <v>9330</v>
      </c>
      <c r="G174" t="s">
        <v>9329</v>
      </c>
    </row>
    <row r="175" spans="1:12">
      <c r="E175" t="s">
        <v>9307</v>
      </c>
      <c r="F175" t="s">
        <v>9419</v>
      </c>
      <c r="G175" t="s">
        <v>9420</v>
      </c>
    </row>
    <row r="176" spans="1:12">
      <c r="E176" t="s">
        <v>9307</v>
      </c>
      <c r="F176" t="s">
        <v>9440</v>
      </c>
      <c r="G176" t="s">
        <v>9439</v>
      </c>
    </row>
    <row r="177" spans="1:14">
      <c r="E177" t="s">
        <v>9307</v>
      </c>
      <c r="F177" t="s">
        <v>9562</v>
      </c>
      <c r="G177" t="s">
        <v>9564</v>
      </c>
    </row>
    <row r="178" spans="1:14">
      <c r="A178" t="s">
        <v>9306</v>
      </c>
    </row>
    <row r="181" spans="1:14">
      <c r="A181" t="s">
        <v>9312</v>
      </c>
    </row>
    <row r="182" spans="1:14">
      <c r="B182" t="s">
        <v>9313</v>
      </c>
    </row>
    <row r="184" spans="1:14">
      <c r="A184" t="s">
        <v>9560</v>
      </c>
    </row>
    <row r="185" spans="1:14">
      <c r="B185" t="s">
        <v>9565</v>
      </c>
    </row>
    <row r="186" spans="1:14">
      <c r="E186" t="s">
        <v>9290</v>
      </c>
      <c r="F186" t="s">
        <v>9291</v>
      </c>
      <c r="G186" t="s">
        <v>9558</v>
      </c>
      <c r="H186" t="s">
        <v>9559</v>
      </c>
      <c r="I186" t="s">
        <v>91</v>
      </c>
      <c r="J186" t="s">
        <v>90</v>
      </c>
      <c r="K186" t="s">
        <v>50</v>
      </c>
      <c r="L186" t="s">
        <v>51</v>
      </c>
      <c r="M186" t="s">
        <v>52</v>
      </c>
      <c r="N186" t="s">
        <v>53</v>
      </c>
    </row>
    <row r="187" spans="1:14">
      <c r="E187" t="s">
        <v>9561</v>
      </c>
      <c r="F187" t="s">
        <v>9563</v>
      </c>
      <c r="G187" t="s">
        <v>9567</v>
      </c>
      <c r="H187" s="438" t="s">
        <v>9566</v>
      </c>
      <c r="K187" s="399"/>
    </row>
    <row r="188" spans="1:14">
      <c r="E188" t="s">
        <v>9307</v>
      </c>
      <c r="F188" t="s">
        <v>9727</v>
      </c>
      <c r="G188" t="s">
        <v>9728</v>
      </c>
      <c r="H188" t="s">
        <v>9729</v>
      </c>
    </row>
    <row r="189" spans="1:14">
      <c r="E189" t="s">
        <v>9307</v>
      </c>
      <c r="F189" t="s">
        <v>9727</v>
      </c>
      <c r="G189" t="s">
        <v>9730</v>
      </c>
      <c r="H189" t="s">
        <v>9731</v>
      </c>
    </row>
    <row r="194" spans="2:6">
      <c r="F194" s="399"/>
    </row>
    <row r="198" spans="2:6">
      <c r="B198" t="str">
        <f>"INSERT INTO "&amp;$B$185&amp;" ("&amp;E186&amp;", "&amp;F186&amp;", "&amp;G186&amp;", "&amp;H186&amp;", "&amp;K186&amp;", "&amp;L186&amp;") VALUES("</f>
        <v>INSERT INTO UPK_TEST.main_masters.system_information (project_code, program_code, settei_name, settei_information, created_date, created_tantou_id) VALUES(</v>
      </c>
    </row>
    <row r="199" spans="2:6">
      <c r="C199" t="str">
        <f>$B$198&amp;"'"&amp;E187&amp;"', '"&amp;F187&amp;"', '"&amp;G187&amp;"', '"&amp;H187&amp;"', GETDATE(), 999);"</f>
        <v>INSERT INTO UPK_TEST.main_masters.system_information (project_code, program_code, settei_name, settei_information, created_date, created_tantou_id) VALUES('21K4002001', 'k4003001  ', '生産台数推移データ', '\\upk-dtss\upkroot\K20_生産課\公開参照\生産台数推移', GETDATE(), 999);</v>
      </c>
    </row>
    <row r="200" spans="2:6">
      <c r="C200" t="str">
        <f>$B$198&amp;"'"&amp;E188&amp;"', '"&amp;F188&amp;"', '"&amp;G188&amp;"', '"&amp;H188&amp;"', GETDATE(), 999);"</f>
        <v>INSERT INTO UPK_TEST.main_masters.system_information (project_code, program_code, settei_name, settei_information, created_date, created_tantou_id) VALUES('21K4002001', 'k4003001', '大日程フォルダ1', '\\upk-dtss\upkroot\K60_圧造課\部署書込\圧造課共有\00. 個人用\鐘ヶ江\大日程\', GETDATE(), 999);</v>
      </c>
    </row>
    <row r="201" spans="2:6">
      <c r="C201" t="str">
        <f>$B$198&amp;"'"&amp;E189&amp;"', '"&amp;F189&amp;"', '"&amp;G189&amp;"', '"&amp;H189&amp;"', GETDATE(), 999);"</f>
        <v>INSERT INTO UPK_TEST.main_masters.system_information (project_code, program_code, settei_name, settei_information, created_date, created_tantou_id) VALUES('21K4002001', 'k4003001', '大日程フォルダ2', '\\upk-dtss\upkroot\K60_圧造課\部署書込\圧造課共有\00. 個人用\鐘ヶ江\大日程(鐘）', GETDATE(), 999);</v>
      </c>
    </row>
  </sheetData>
  <phoneticPr fontId="46"/>
  <hyperlinks>
    <hyperlink ref="H187" r:id="rId1" xr:uid="{00000000-0004-0000-11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BC379"/>
  <sheetViews>
    <sheetView workbookViewId="0"/>
    <sheetView workbookViewId="1"/>
  </sheetViews>
  <sheetFormatPr defaultRowHeight="15"/>
  <cols>
    <col min="1" max="2" width="2.7109375" customWidth="1"/>
    <col min="3" max="3" width="8.85546875" bestFit="1" customWidth="1"/>
    <col min="4" max="4" width="8.42578125" bestFit="1" customWidth="1"/>
    <col min="5" max="5" width="24.5703125" customWidth="1"/>
    <col min="6" max="6" width="13.85546875" bestFit="1" customWidth="1"/>
    <col min="7" max="7" width="21.5703125" customWidth="1"/>
    <col min="8" max="8" width="12.28515625" bestFit="1" customWidth="1"/>
    <col min="9" max="9" width="9.28515625" customWidth="1"/>
    <col min="10" max="10" width="20.28515625" bestFit="1" customWidth="1"/>
    <col min="11" max="11" width="23.85546875" bestFit="1" customWidth="1"/>
    <col min="12" max="12" width="16.140625" bestFit="1" customWidth="1"/>
    <col min="13" max="13" width="14.140625" bestFit="1" customWidth="1"/>
    <col min="14" max="14" width="17.7109375" bestFit="1" customWidth="1"/>
    <col min="15" max="15" width="14.140625" bestFit="1" customWidth="1"/>
    <col min="16" max="16" width="18.140625" bestFit="1" customWidth="1"/>
  </cols>
  <sheetData>
    <row r="1" spans="1:21">
      <c r="A1" t="s">
        <v>9577</v>
      </c>
      <c r="E1" t="str">
        <f>"INSERT INTO UPK_TEST.upk_k40."&amp;$A$1&amp;" ("&amp;$D$3&amp;", "&amp;$E$3&amp;", "&amp;$F$3&amp;", "&amp;$G$3&amp;", "&amp;$H$3&amp;", "&amp;$I$3&amp;", "&amp;$J$3&amp;", "&amp;$K$3&amp;", "&amp;$M$3&amp;", "&amp;$N$3&amp;") VALUES("</f>
        <v>INSERT INTO UPK_TEST.upk_k40.k40_pv_data (inf_date, car_model, three_months, regular, unipres, input_file, nendo, file_update, created_date, created_tantou_id) VALUES(</v>
      </c>
      <c r="T1" t="s">
        <v>9579</v>
      </c>
      <c r="U1" t="s">
        <v>9589</v>
      </c>
    </row>
    <row r="2" spans="1:21">
      <c r="C2" t="s">
        <v>163</v>
      </c>
      <c r="D2" t="s">
        <v>8730</v>
      </c>
      <c r="E2" t="s">
        <v>8731</v>
      </c>
      <c r="F2" t="s">
        <v>8732</v>
      </c>
      <c r="G2" t="s">
        <v>8733</v>
      </c>
      <c r="H2" t="s">
        <v>8734</v>
      </c>
      <c r="I2" t="s">
        <v>9269</v>
      </c>
      <c r="J2" t="s">
        <v>9273</v>
      </c>
      <c r="K2" t="s">
        <v>9277</v>
      </c>
      <c r="L2" t="s">
        <v>9280</v>
      </c>
      <c r="M2" t="s">
        <v>276</v>
      </c>
      <c r="N2" t="s">
        <v>279</v>
      </c>
      <c r="O2" t="s">
        <v>281</v>
      </c>
      <c r="P2" t="s">
        <v>283</v>
      </c>
      <c r="T2" t="s">
        <v>9578</v>
      </c>
      <c r="U2" t="s">
        <v>9333</v>
      </c>
    </row>
    <row r="3" spans="1:21">
      <c r="C3" t="s">
        <v>80</v>
      </c>
      <c r="D3" t="s">
        <v>8735</v>
      </c>
      <c r="E3" t="s">
        <v>9569</v>
      </c>
      <c r="F3" t="s">
        <v>9570</v>
      </c>
      <c r="G3" t="s">
        <v>9571</v>
      </c>
      <c r="H3" t="s">
        <v>9572</v>
      </c>
      <c r="I3" t="s">
        <v>9573</v>
      </c>
      <c r="J3" t="s">
        <v>8794</v>
      </c>
      <c r="K3" t="s">
        <v>9575</v>
      </c>
      <c r="L3" t="s">
        <v>9576</v>
      </c>
      <c r="M3" t="s">
        <v>50</v>
      </c>
      <c r="N3" t="s">
        <v>51</v>
      </c>
      <c r="O3" t="s">
        <v>52</v>
      </c>
      <c r="P3" t="s">
        <v>53</v>
      </c>
      <c r="T3" t="s">
        <v>9581</v>
      </c>
      <c r="U3" t="s">
        <v>9591</v>
      </c>
    </row>
    <row r="4" spans="1:21">
      <c r="C4" t="s">
        <v>56</v>
      </c>
      <c r="D4" t="s">
        <v>89</v>
      </c>
      <c r="E4" t="s">
        <v>60</v>
      </c>
      <c r="F4" t="s">
        <v>56</v>
      </c>
      <c r="G4" t="s">
        <v>56</v>
      </c>
      <c r="H4" t="s">
        <v>56</v>
      </c>
      <c r="I4" t="s">
        <v>60</v>
      </c>
      <c r="J4" t="s">
        <v>89</v>
      </c>
      <c r="K4" t="s">
        <v>87</v>
      </c>
      <c r="L4" t="s">
        <v>89</v>
      </c>
      <c r="M4" t="s">
        <v>87</v>
      </c>
      <c r="N4" t="s">
        <v>89</v>
      </c>
      <c r="O4" t="s">
        <v>87</v>
      </c>
      <c r="P4" t="s">
        <v>89</v>
      </c>
      <c r="T4" t="s">
        <v>9583</v>
      </c>
      <c r="U4" t="s">
        <v>9593</v>
      </c>
    </row>
    <row r="5" spans="1:21">
      <c r="C5" t="s">
        <v>57</v>
      </c>
      <c r="D5" t="s">
        <v>76</v>
      </c>
      <c r="E5" t="s">
        <v>8766</v>
      </c>
      <c r="F5" t="s">
        <v>57</v>
      </c>
      <c r="G5" t="s">
        <v>57</v>
      </c>
      <c r="H5" t="s">
        <v>57</v>
      </c>
      <c r="I5" t="s">
        <v>9574</v>
      </c>
      <c r="J5" t="s">
        <v>76</v>
      </c>
      <c r="K5" t="s">
        <v>77</v>
      </c>
      <c r="L5" t="s">
        <v>76</v>
      </c>
      <c r="M5" t="s">
        <v>77</v>
      </c>
      <c r="N5" t="s">
        <v>76</v>
      </c>
      <c r="O5" t="s">
        <v>77</v>
      </c>
      <c r="P5" t="s">
        <v>76</v>
      </c>
      <c r="T5" t="s">
        <v>9580</v>
      </c>
      <c r="U5" t="s">
        <v>9595</v>
      </c>
    </row>
    <row r="6" spans="1:21">
      <c r="C6">
        <v>1</v>
      </c>
      <c r="D6" s="406">
        <v>1</v>
      </c>
      <c r="E6" t="s">
        <v>9333</v>
      </c>
      <c r="F6">
        <v>2210</v>
      </c>
      <c r="G6">
        <v>2210</v>
      </c>
      <c r="H6">
        <v>3239</v>
      </c>
      <c r="I6" t="s">
        <v>9586</v>
      </c>
      <c r="J6">
        <v>2022</v>
      </c>
      <c r="K6" s="405">
        <v>44562</v>
      </c>
      <c r="Q6" t="s">
        <v>9333</v>
      </c>
      <c r="R6" t="e">
        <f>VLOOKUP(E6,$T$1:$U$8,2,FALSE)</f>
        <v>#N/A</v>
      </c>
      <c r="S6" t="s">
        <v>9578</v>
      </c>
      <c r="T6" t="s">
        <v>9582</v>
      </c>
      <c r="U6" t="s">
        <v>9597</v>
      </c>
    </row>
    <row r="7" spans="1:21">
      <c r="C7">
        <v>2</v>
      </c>
      <c r="D7" s="406">
        <v>2</v>
      </c>
      <c r="E7" t="s">
        <v>9333</v>
      </c>
      <c r="F7">
        <v>312</v>
      </c>
      <c r="G7">
        <v>339</v>
      </c>
      <c r="H7">
        <v>2576</v>
      </c>
      <c r="I7" t="s">
        <v>9586</v>
      </c>
      <c r="J7">
        <v>2022</v>
      </c>
      <c r="K7" s="405">
        <v>44562</v>
      </c>
      <c r="Q7" t="s">
        <v>9333</v>
      </c>
      <c r="R7" t="e">
        <f t="shared" ref="R7:R70" si="0">VLOOKUP(E7,$T$1:$U$8,2,FALSE)</f>
        <v>#N/A</v>
      </c>
      <c r="S7" t="s">
        <v>9578</v>
      </c>
      <c r="T7" t="s">
        <v>9585</v>
      </c>
      <c r="U7" t="s">
        <v>9599</v>
      </c>
    </row>
    <row r="8" spans="1:21">
      <c r="C8">
        <v>3</v>
      </c>
      <c r="D8" s="406">
        <v>3</v>
      </c>
      <c r="E8" t="s">
        <v>9333</v>
      </c>
      <c r="F8">
        <v>2547</v>
      </c>
      <c r="G8">
        <v>2461</v>
      </c>
      <c r="H8">
        <v>3543</v>
      </c>
      <c r="I8" t="s">
        <v>9586</v>
      </c>
      <c r="J8">
        <v>2022</v>
      </c>
      <c r="K8" s="405">
        <v>44562</v>
      </c>
      <c r="Q8" t="s">
        <v>9333</v>
      </c>
      <c r="R8" t="e">
        <f t="shared" si="0"/>
        <v>#N/A</v>
      </c>
      <c r="S8" t="s">
        <v>9578</v>
      </c>
      <c r="T8" t="s">
        <v>9584</v>
      </c>
      <c r="U8" t="s">
        <v>9351</v>
      </c>
    </row>
    <row r="9" spans="1:21">
      <c r="C9">
        <v>4</v>
      </c>
      <c r="D9" s="406">
        <v>4</v>
      </c>
      <c r="E9" t="s">
        <v>9333</v>
      </c>
      <c r="F9">
        <v>2825</v>
      </c>
      <c r="G9">
        <v>2889</v>
      </c>
      <c r="H9">
        <v>3543</v>
      </c>
      <c r="I9" t="s">
        <v>9586</v>
      </c>
      <c r="J9">
        <v>2022</v>
      </c>
      <c r="K9" s="405">
        <v>44562</v>
      </c>
      <c r="Q9" t="s">
        <v>9333</v>
      </c>
      <c r="R9" t="e">
        <f t="shared" si="0"/>
        <v>#N/A</v>
      </c>
      <c r="S9" t="s">
        <v>9578</v>
      </c>
    </row>
    <row r="10" spans="1:21">
      <c r="C10">
        <v>5</v>
      </c>
      <c r="D10" s="406">
        <v>5</v>
      </c>
      <c r="E10" t="s">
        <v>9333</v>
      </c>
      <c r="F10">
        <v>1840</v>
      </c>
      <c r="G10">
        <v>2409</v>
      </c>
      <c r="H10">
        <v>2737</v>
      </c>
      <c r="I10" t="s">
        <v>9586</v>
      </c>
      <c r="J10">
        <v>2022</v>
      </c>
      <c r="K10" s="405">
        <v>44562</v>
      </c>
      <c r="Q10" t="s">
        <v>9333</v>
      </c>
      <c r="R10" t="e">
        <f t="shared" si="0"/>
        <v>#N/A</v>
      </c>
      <c r="S10" t="s">
        <v>9578</v>
      </c>
    </row>
    <row r="11" spans="1:21">
      <c r="C11">
        <v>6</v>
      </c>
      <c r="D11" s="406">
        <v>6</v>
      </c>
      <c r="E11" t="s">
        <v>9333</v>
      </c>
      <c r="F11">
        <v>2961</v>
      </c>
      <c r="G11">
        <v>3208</v>
      </c>
      <c r="H11">
        <v>3543</v>
      </c>
      <c r="I11" t="s">
        <v>9586</v>
      </c>
      <c r="J11">
        <v>2022</v>
      </c>
      <c r="K11" s="405">
        <v>44562</v>
      </c>
      <c r="Q11" t="s">
        <v>9333</v>
      </c>
      <c r="R11" t="e">
        <f t="shared" si="0"/>
        <v>#N/A</v>
      </c>
      <c r="S11" t="s">
        <v>9578</v>
      </c>
    </row>
    <row r="12" spans="1:21">
      <c r="C12">
        <v>7</v>
      </c>
      <c r="D12" s="406">
        <v>7</v>
      </c>
      <c r="E12" t="s">
        <v>9333</v>
      </c>
      <c r="F12">
        <v>871</v>
      </c>
      <c r="G12">
        <v>1886</v>
      </c>
      <c r="H12">
        <v>3220</v>
      </c>
      <c r="I12" t="s">
        <v>9586</v>
      </c>
      <c r="J12">
        <v>2022</v>
      </c>
      <c r="K12" s="405">
        <v>44562</v>
      </c>
      <c r="Q12" t="s">
        <v>9333</v>
      </c>
      <c r="R12" t="e">
        <f t="shared" si="0"/>
        <v>#N/A</v>
      </c>
      <c r="S12" t="s">
        <v>9578</v>
      </c>
    </row>
    <row r="13" spans="1:21">
      <c r="C13">
        <v>8</v>
      </c>
      <c r="D13" s="406">
        <v>8</v>
      </c>
      <c r="E13" t="s">
        <v>9333</v>
      </c>
      <c r="F13">
        <v>721</v>
      </c>
      <c r="G13">
        <v>2336</v>
      </c>
      <c r="H13">
        <v>3543</v>
      </c>
      <c r="I13" t="s">
        <v>9586</v>
      </c>
      <c r="J13">
        <v>2022</v>
      </c>
      <c r="K13" s="405">
        <v>44562</v>
      </c>
      <c r="Q13" t="s">
        <v>9333</v>
      </c>
      <c r="R13" t="e">
        <f t="shared" si="0"/>
        <v>#N/A</v>
      </c>
      <c r="S13" t="s">
        <v>9578</v>
      </c>
    </row>
    <row r="14" spans="1:21">
      <c r="C14">
        <v>9</v>
      </c>
      <c r="D14" s="406">
        <v>9</v>
      </c>
      <c r="E14" t="s">
        <v>9333</v>
      </c>
      <c r="F14">
        <v>916</v>
      </c>
      <c r="G14">
        <v>2738</v>
      </c>
      <c r="H14">
        <v>3236</v>
      </c>
      <c r="I14" t="s">
        <v>9586</v>
      </c>
      <c r="J14">
        <v>2022</v>
      </c>
      <c r="K14" s="405">
        <v>44562</v>
      </c>
      <c r="Q14" t="s">
        <v>9333</v>
      </c>
      <c r="R14" t="e">
        <f t="shared" si="0"/>
        <v>#N/A</v>
      </c>
      <c r="S14" t="s">
        <v>9578</v>
      </c>
    </row>
    <row r="15" spans="1:21">
      <c r="C15">
        <v>10</v>
      </c>
      <c r="D15" s="406">
        <v>10</v>
      </c>
      <c r="E15" t="s">
        <v>9333</v>
      </c>
      <c r="F15">
        <v>2666</v>
      </c>
      <c r="G15">
        <v>4240</v>
      </c>
      <c r="H15">
        <v>3220</v>
      </c>
      <c r="I15" t="s">
        <v>9586</v>
      </c>
      <c r="J15">
        <v>2022</v>
      </c>
      <c r="K15" s="405">
        <v>44562</v>
      </c>
      <c r="Q15" t="s">
        <v>9333</v>
      </c>
      <c r="R15" t="e">
        <f t="shared" si="0"/>
        <v>#N/A</v>
      </c>
      <c r="S15" t="s">
        <v>9578</v>
      </c>
    </row>
    <row r="16" spans="1:21">
      <c r="C16">
        <v>11</v>
      </c>
      <c r="D16" s="406">
        <v>11</v>
      </c>
      <c r="E16" t="s">
        <v>9333</v>
      </c>
      <c r="F16">
        <v>4182</v>
      </c>
      <c r="G16">
        <v>4082</v>
      </c>
      <c r="H16">
        <v>3220</v>
      </c>
      <c r="I16" t="s">
        <v>9586</v>
      </c>
      <c r="J16">
        <v>2022</v>
      </c>
      <c r="K16" s="405">
        <v>44562</v>
      </c>
      <c r="Q16" t="s">
        <v>9333</v>
      </c>
      <c r="R16" t="e">
        <f t="shared" si="0"/>
        <v>#N/A</v>
      </c>
      <c r="S16" t="s">
        <v>9578</v>
      </c>
    </row>
    <row r="17" spans="3:19">
      <c r="C17">
        <v>12</v>
      </c>
      <c r="D17" s="406">
        <v>12</v>
      </c>
      <c r="E17" t="s">
        <v>9333</v>
      </c>
      <c r="F17">
        <v>4747</v>
      </c>
      <c r="G17">
        <v>3959</v>
      </c>
      <c r="H17">
        <v>3704</v>
      </c>
      <c r="I17" t="s">
        <v>9586</v>
      </c>
      <c r="J17">
        <v>2022</v>
      </c>
      <c r="K17" s="405">
        <v>44562</v>
      </c>
      <c r="Q17" t="s">
        <v>9333</v>
      </c>
      <c r="R17" t="e">
        <f t="shared" si="0"/>
        <v>#N/A</v>
      </c>
      <c r="S17" t="s">
        <v>9578</v>
      </c>
    </row>
    <row r="18" spans="3:19">
      <c r="C18">
        <v>13</v>
      </c>
      <c r="D18" s="406">
        <v>1</v>
      </c>
      <c r="E18" t="s">
        <v>9588</v>
      </c>
      <c r="F18">
        <v>1335</v>
      </c>
      <c r="G18">
        <v>1335</v>
      </c>
      <c r="H18">
        <v>2157</v>
      </c>
      <c r="I18" t="s">
        <v>9586</v>
      </c>
      <c r="J18">
        <v>2022</v>
      </c>
      <c r="K18" s="405">
        <v>44562</v>
      </c>
      <c r="Q18" t="s">
        <v>9333</v>
      </c>
      <c r="R18" t="e">
        <f t="shared" si="0"/>
        <v>#N/A</v>
      </c>
      <c r="S18" t="s">
        <v>9579</v>
      </c>
    </row>
    <row r="19" spans="3:19">
      <c r="C19">
        <v>14</v>
      </c>
      <c r="D19" s="406">
        <v>2</v>
      </c>
      <c r="E19" t="s">
        <v>9588</v>
      </c>
      <c r="F19">
        <v>611</v>
      </c>
      <c r="G19">
        <v>662</v>
      </c>
      <c r="H19">
        <v>1716</v>
      </c>
      <c r="I19" t="s">
        <v>9586</v>
      </c>
      <c r="J19">
        <v>2022</v>
      </c>
      <c r="K19" s="405">
        <v>44562</v>
      </c>
      <c r="Q19" t="s">
        <v>9333</v>
      </c>
      <c r="R19" t="e">
        <f t="shared" si="0"/>
        <v>#N/A</v>
      </c>
      <c r="S19" t="s">
        <v>9579</v>
      </c>
    </row>
    <row r="20" spans="3:19">
      <c r="C20">
        <v>15</v>
      </c>
      <c r="D20" s="406">
        <v>3</v>
      </c>
      <c r="E20" t="s">
        <v>9588</v>
      </c>
      <c r="F20">
        <v>2788</v>
      </c>
      <c r="G20">
        <v>2667</v>
      </c>
      <c r="H20">
        <v>2358</v>
      </c>
      <c r="I20" t="s">
        <v>9586</v>
      </c>
      <c r="J20">
        <v>2022</v>
      </c>
      <c r="K20" s="405">
        <v>44562</v>
      </c>
      <c r="Q20" t="s">
        <v>9333</v>
      </c>
      <c r="R20" t="e">
        <f t="shared" si="0"/>
        <v>#N/A</v>
      </c>
      <c r="S20" t="s">
        <v>9579</v>
      </c>
    </row>
    <row r="21" spans="3:19">
      <c r="C21">
        <v>16</v>
      </c>
      <c r="D21" s="406">
        <v>4</v>
      </c>
      <c r="E21" t="s">
        <v>9588</v>
      </c>
      <c r="F21">
        <v>4084</v>
      </c>
      <c r="G21">
        <v>3458</v>
      </c>
      <c r="H21">
        <v>2358</v>
      </c>
      <c r="I21" t="s">
        <v>9586</v>
      </c>
      <c r="J21">
        <v>2022</v>
      </c>
      <c r="K21" s="405">
        <v>44562</v>
      </c>
      <c r="Q21" t="s">
        <v>9333</v>
      </c>
      <c r="R21" t="e">
        <f t="shared" si="0"/>
        <v>#N/A</v>
      </c>
      <c r="S21" t="s">
        <v>9579</v>
      </c>
    </row>
    <row r="22" spans="3:19">
      <c r="C22">
        <v>17</v>
      </c>
      <c r="D22" s="406">
        <v>5</v>
      </c>
      <c r="E22" t="s">
        <v>9588</v>
      </c>
      <c r="F22">
        <v>2329</v>
      </c>
      <c r="G22">
        <v>3304</v>
      </c>
      <c r="H22">
        <v>1823</v>
      </c>
      <c r="I22" t="s">
        <v>9586</v>
      </c>
      <c r="J22">
        <v>2022</v>
      </c>
      <c r="K22" s="405">
        <v>44562</v>
      </c>
      <c r="Q22" t="s">
        <v>9333</v>
      </c>
      <c r="R22" t="e">
        <f t="shared" si="0"/>
        <v>#N/A</v>
      </c>
      <c r="S22" t="s">
        <v>9579</v>
      </c>
    </row>
    <row r="23" spans="3:19">
      <c r="C23">
        <v>18</v>
      </c>
      <c r="D23" s="406">
        <v>6</v>
      </c>
      <c r="E23" t="s">
        <v>9588</v>
      </c>
      <c r="F23">
        <v>4163</v>
      </c>
      <c r="G23">
        <v>3867</v>
      </c>
      <c r="H23">
        <v>2358</v>
      </c>
      <c r="I23" t="s">
        <v>9586</v>
      </c>
      <c r="J23">
        <v>2022</v>
      </c>
      <c r="K23" s="405">
        <v>44562</v>
      </c>
      <c r="Q23" t="s">
        <v>9333</v>
      </c>
      <c r="R23" t="e">
        <f t="shared" si="0"/>
        <v>#N/A</v>
      </c>
      <c r="S23" t="s">
        <v>9579</v>
      </c>
    </row>
    <row r="24" spans="3:19">
      <c r="C24">
        <v>19</v>
      </c>
      <c r="D24" s="406">
        <v>7</v>
      </c>
      <c r="E24" t="s">
        <v>9588</v>
      </c>
      <c r="F24">
        <v>1186</v>
      </c>
      <c r="G24">
        <v>3045</v>
      </c>
      <c r="H24">
        <v>2144</v>
      </c>
      <c r="I24" t="s">
        <v>9586</v>
      </c>
      <c r="J24">
        <v>2022</v>
      </c>
      <c r="K24" s="405">
        <v>44562</v>
      </c>
      <c r="Q24" t="s">
        <v>9333</v>
      </c>
      <c r="R24" t="e">
        <f t="shared" si="0"/>
        <v>#N/A</v>
      </c>
      <c r="S24" t="s">
        <v>9579</v>
      </c>
    </row>
    <row r="25" spans="3:19">
      <c r="C25">
        <v>20</v>
      </c>
      <c r="D25" s="406">
        <v>8</v>
      </c>
      <c r="E25" t="s">
        <v>9588</v>
      </c>
      <c r="F25">
        <v>1357</v>
      </c>
      <c r="G25">
        <v>2865</v>
      </c>
      <c r="H25">
        <v>2358</v>
      </c>
      <c r="I25" t="s">
        <v>9586</v>
      </c>
      <c r="J25">
        <v>2022</v>
      </c>
      <c r="K25" s="405">
        <v>44562</v>
      </c>
      <c r="Q25" t="s">
        <v>9333</v>
      </c>
      <c r="R25" t="e">
        <f t="shared" si="0"/>
        <v>#N/A</v>
      </c>
      <c r="S25" t="s">
        <v>9579</v>
      </c>
    </row>
    <row r="26" spans="3:19">
      <c r="C26">
        <v>21</v>
      </c>
      <c r="D26" s="406">
        <v>9</v>
      </c>
      <c r="E26" t="s">
        <v>9588</v>
      </c>
      <c r="F26">
        <v>1858</v>
      </c>
      <c r="G26">
        <v>2957</v>
      </c>
      <c r="H26">
        <v>2155</v>
      </c>
      <c r="I26" t="s">
        <v>9586</v>
      </c>
      <c r="J26">
        <v>2022</v>
      </c>
      <c r="K26" s="405">
        <v>44562</v>
      </c>
      <c r="Q26" t="s">
        <v>9333</v>
      </c>
      <c r="R26" t="e">
        <f t="shared" si="0"/>
        <v>#N/A</v>
      </c>
      <c r="S26" t="s">
        <v>9579</v>
      </c>
    </row>
    <row r="27" spans="3:19">
      <c r="C27">
        <v>22</v>
      </c>
      <c r="D27" s="406">
        <v>10</v>
      </c>
      <c r="E27" t="s">
        <v>9588</v>
      </c>
      <c r="F27">
        <v>2873</v>
      </c>
      <c r="G27">
        <v>4917</v>
      </c>
      <c r="H27">
        <v>2144</v>
      </c>
      <c r="I27" t="s">
        <v>9586</v>
      </c>
      <c r="J27">
        <v>2022</v>
      </c>
      <c r="K27" s="405">
        <v>44562</v>
      </c>
      <c r="Q27" t="s">
        <v>9333</v>
      </c>
      <c r="R27" t="e">
        <f t="shared" si="0"/>
        <v>#N/A</v>
      </c>
      <c r="S27" t="s">
        <v>9579</v>
      </c>
    </row>
    <row r="28" spans="3:19">
      <c r="C28">
        <v>23</v>
      </c>
      <c r="D28" s="406">
        <v>11</v>
      </c>
      <c r="E28" t="s">
        <v>9588</v>
      </c>
      <c r="F28">
        <v>4017</v>
      </c>
      <c r="G28">
        <v>4918</v>
      </c>
      <c r="H28">
        <v>2144</v>
      </c>
      <c r="I28" t="s">
        <v>9586</v>
      </c>
      <c r="J28">
        <v>2022</v>
      </c>
      <c r="K28" s="405">
        <v>44562</v>
      </c>
      <c r="Q28" t="s">
        <v>9333</v>
      </c>
      <c r="R28" t="e">
        <f t="shared" si="0"/>
        <v>#N/A</v>
      </c>
      <c r="S28" t="s">
        <v>9579</v>
      </c>
    </row>
    <row r="29" spans="3:19">
      <c r="C29">
        <v>24</v>
      </c>
      <c r="D29" s="406">
        <v>12</v>
      </c>
      <c r="E29" t="s">
        <v>9588</v>
      </c>
      <c r="F29">
        <v>4131</v>
      </c>
      <c r="G29">
        <v>4712</v>
      </c>
      <c r="H29">
        <v>2469</v>
      </c>
      <c r="I29" t="s">
        <v>9586</v>
      </c>
      <c r="J29">
        <v>2022</v>
      </c>
      <c r="K29" s="405">
        <v>44562</v>
      </c>
      <c r="Q29" t="s">
        <v>9333</v>
      </c>
      <c r="R29" t="e">
        <f t="shared" si="0"/>
        <v>#N/A</v>
      </c>
      <c r="S29" t="s">
        <v>9579</v>
      </c>
    </row>
    <row r="30" spans="3:19">
      <c r="C30">
        <v>25</v>
      </c>
      <c r="D30" s="406">
        <v>1</v>
      </c>
      <c r="E30" t="s">
        <v>9594</v>
      </c>
      <c r="F30">
        <v>630</v>
      </c>
      <c r="G30">
        <v>630</v>
      </c>
      <c r="H30">
        <v>614</v>
      </c>
      <c r="I30" t="s">
        <v>9586</v>
      </c>
      <c r="J30">
        <v>2022</v>
      </c>
      <c r="K30" s="405">
        <v>44562</v>
      </c>
      <c r="Q30" t="s">
        <v>9394</v>
      </c>
      <c r="R30" t="e">
        <f t="shared" si="0"/>
        <v>#N/A</v>
      </c>
      <c r="S30" t="s">
        <v>9580</v>
      </c>
    </row>
    <row r="31" spans="3:19">
      <c r="C31">
        <v>26</v>
      </c>
      <c r="D31" s="406">
        <v>2</v>
      </c>
      <c r="E31" t="s">
        <v>9594</v>
      </c>
      <c r="F31">
        <v>227</v>
      </c>
      <c r="G31">
        <v>252</v>
      </c>
      <c r="H31">
        <v>866</v>
      </c>
      <c r="I31" t="s">
        <v>9586</v>
      </c>
      <c r="J31">
        <v>2022</v>
      </c>
      <c r="K31" s="405">
        <v>44562</v>
      </c>
      <c r="Q31" t="s">
        <v>9394</v>
      </c>
      <c r="R31" t="e">
        <f t="shared" si="0"/>
        <v>#N/A</v>
      </c>
      <c r="S31" t="s">
        <v>9580</v>
      </c>
    </row>
    <row r="32" spans="3:19">
      <c r="C32">
        <v>27</v>
      </c>
      <c r="D32" s="406">
        <v>3</v>
      </c>
      <c r="E32" t="s">
        <v>9594</v>
      </c>
      <c r="F32">
        <v>1243</v>
      </c>
      <c r="G32">
        <v>1202</v>
      </c>
      <c r="H32">
        <v>884</v>
      </c>
      <c r="I32" t="s">
        <v>9586</v>
      </c>
      <c r="J32">
        <v>2022</v>
      </c>
      <c r="K32" s="405">
        <v>44562</v>
      </c>
      <c r="Q32" t="s">
        <v>9394</v>
      </c>
      <c r="R32" t="e">
        <f t="shared" si="0"/>
        <v>#N/A</v>
      </c>
      <c r="S32" t="s">
        <v>9580</v>
      </c>
    </row>
    <row r="33" spans="3:19">
      <c r="C33">
        <v>28</v>
      </c>
      <c r="D33" s="406">
        <v>4</v>
      </c>
      <c r="E33" t="s">
        <v>9594</v>
      </c>
      <c r="F33">
        <v>1349</v>
      </c>
      <c r="G33">
        <v>1385</v>
      </c>
      <c r="H33">
        <v>1002</v>
      </c>
      <c r="I33" t="s">
        <v>9586</v>
      </c>
      <c r="J33">
        <v>2022</v>
      </c>
      <c r="K33" s="405">
        <v>44562</v>
      </c>
      <c r="Q33" t="s">
        <v>9394</v>
      </c>
      <c r="R33" t="e">
        <f t="shared" si="0"/>
        <v>#N/A</v>
      </c>
      <c r="S33" t="s">
        <v>9580</v>
      </c>
    </row>
    <row r="34" spans="3:19">
      <c r="C34">
        <v>29</v>
      </c>
      <c r="D34" s="406">
        <v>5</v>
      </c>
      <c r="E34" t="s">
        <v>9594</v>
      </c>
      <c r="F34">
        <v>814</v>
      </c>
      <c r="G34">
        <v>949</v>
      </c>
      <c r="H34">
        <v>740</v>
      </c>
      <c r="I34" t="s">
        <v>9586</v>
      </c>
      <c r="J34">
        <v>2022</v>
      </c>
      <c r="K34" s="405">
        <v>44562</v>
      </c>
      <c r="Q34" t="s">
        <v>9394</v>
      </c>
      <c r="R34" t="e">
        <f t="shared" si="0"/>
        <v>#N/A</v>
      </c>
      <c r="S34" t="s">
        <v>9580</v>
      </c>
    </row>
    <row r="35" spans="3:19">
      <c r="C35">
        <v>30</v>
      </c>
      <c r="D35" s="406">
        <v>6</v>
      </c>
      <c r="E35" t="s">
        <v>9594</v>
      </c>
      <c r="F35">
        <v>971</v>
      </c>
      <c r="G35">
        <v>1022</v>
      </c>
      <c r="H35">
        <v>1329</v>
      </c>
      <c r="I35" t="s">
        <v>9586</v>
      </c>
      <c r="J35">
        <v>2022</v>
      </c>
      <c r="K35" s="405">
        <v>44562</v>
      </c>
      <c r="Q35" t="s">
        <v>9394</v>
      </c>
      <c r="R35" t="e">
        <f t="shared" si="0"/>
        <v>#N/A</v>
      </c>
      <c r="S35" t="s">
        <v>9580</v>
      </c>
    </row>
    <row r="36" spans="3:19">
      <c r="C36">
        <v>31</v>
      </c>
      <c r="D36" s="406">
        <v>7</v>
      </c>
      <c r="E36" t="s">
        <v>9594</v>
      </c>
      <c r="F36">
        <v>519</v>
      </c>
      <c r="G36">
        <v>1608</v>
      </c>
      <c r="H36">
        <v>475</v>
      </c>
      <c r="I36" t="s">
        <v>9586</v>
      </c>
      <c r="J36">
        <v>2022</v>
      </c>
      <c r="K36" s="405">
        <v>44562</v>
      </c>
      <c r="Q36" t="s">
        <v>9394</v>
      </c>
      <c r="R36" t="e">
        <f t="shared" si="0"/>
        <v>#N/A</v>
      </c>
      <c r="S36" t="s">
        <v>9580</v>
      </c>
    </row>
    <row r="37" spans="3:19">
      <c r="C37">
        <v>32</v>
      </c>
      <c r="D37" s="406">
        <v>8</v>
      </c>
      <c r="E37" t="s">
        <v>9594</v>
      </c>
      <c r="F37">
        <v>183</v>
      </c>
      <c r="G37">
        <v>1186</v>
      </c>
      <c r="H37">
        <v>665</v>
      </c>
      <c r="I37" t="s">
        <v>9586</v>
      </c>
      <c r="J37">
        <v>2022</v>
      </c>
      <c r="K37" s="405">
        <v>44562</v>
      </c>
      <c r="Q37" t="s">
        <v>9394</v>
      </c>
      <c r="R37" t="e">
        <f t="shared" si="0"/>
        <v>#N/A</v>
      </c>
      <c r="S37" t="s">
        <v>9580</v>
      </c>
    </row>
    <row r="38" spans="3:19">
      <c r="C38">
        <v>33</v>
      </c>
      <c r="D38" s="406">
        <v>9</v>
      </c>
      <c r="E38" t="s">
        <v>9594</v>
      </c>
      <c r="F38">
        <v>273</v>
      </c>
      <c r="G38">
        <v>171</v>
      </c>
      <c r="H38">
        <v>575</v>
      </c>
      <c r="I38" t="s">
        <v>9586</v>
      </c>
      <c r="J38">
        <v>2022</v>
      </c>
      <c r="K38" s="405">
        <v>44562</v>
      </c>
      <c r="Q38" t="s">
        <v>9394</v>
      </c>
      <c r="R38" t="e">
        <f t="shared" si="0"/>
        <v>#N/A</v>
      </c>
      <c r="S38" t="s">
        <v>9580</v>
      </c>
    </row>
    <row r="39" spans="3:19">
      <c r="C39">
        <v>34</v>
      </c>
      <c r="D39" s="406">
        <v>10</v>
      </c>
      <c r="E39" t="s">
        <v>9594</v>
      </c>
      <c r="F39">
        <v>1250</v>
      </c>
      <c r="G39">
        <v>109</v>
      </c>
      <c r="H39">
        <v>577</v>
      </c>
      <c r="I39" t="s">
        <v>9586</v>
      </c>
      <c r="J39">
        <v>2022</v>
      </c>
      <c r="K39" s="405">
        <v>44562</v>
      </c>
      <c r="Q39" t="s">
        <v>9394</v>
      </c>
      <c r="R39" t="e">
        <f t="shared" si="0"/>
        <v>#N/A</v>
      </c>
      <c r="S39" t="s">
        <v>9580</v>
      </c>
    </row>
    <row r="40" spans="3:19">
      <c r="C40">
        <v>35</v>
      </c>
      <c r="D40" s="406">
        <v>11</v>
      </c>
      <c r="E40" t="s">
        <v>9594</v>
      </c>
      <c r="F40">
        <v>1663</v>
      </c>
      <c r="G40">
        <v>212</v>
      </c>
      <c r="H40">
        <v>1033</v>
      </c>
      <c r="I40" t="s">
        <v>9586</v>
      </c>
      <c r="J40">
        <v>2022</v>
      </c>
      <c r="K40" s="405">
        <v>44562</v>
      </c>
      <c r="Q40" t="s">
        <v>9394</v>
      </c>
      <c r="R40" t="e">
        <f t="shared" si="0"/>
        <v>#N/A</v>
      </c>
      <c r="S40" t="s">
        <v>9580</v>
      </c>
    </row>
    <row r="41" spans="3:19">
      <c r="C41">
        <v>36</v>
      </c>
      <c r="D41" s="406">
        <v>12</v>
      </c>
      <c r="E41" t="s">
        <v>9594</v>
      </c>
      <c r="F41">
        <v>1638</v>
      </c>
      <c r="G41">
        <v>1466</v>
      </c>
      <c r="H41">
        <v>1475</v>
      </c>
      <c r="I41" t="s">
        <v>9586</v>
      </c>
      <c r="J41">
        <v>2022</v>
      </c>
      <c r="K41" s="405">
        <v>44562</v>
      </c>
      <c r="Q41" t="s">
        <v>9394</v>
      </c>
      <c r="R41" t="e">
        <f t="shared" si="0"/>
        <v>#N/A</v>
      </c>
      <c r="S41" t="s">
        <v>9580</v>
      </c>
    </row>
    <row r="42" spans="3:19">
      <c r="C42">
        <v>37</v>
      </c>
      <c r="D42" s="406">
        <v>1</v>
      </c>
      <c r="E42" t="s">
        <v>9590</v>
      </c>
      <c r="F42">
        <v>11032</v>
      </c>
      <c r="G42">
        <v>9852</v>
      </c>
      <c r="H42">
        <v>5792</v>
      </c>
      <c r="I42" t="s">
        <v>9586</v>
      </c>
      <c r="J42">
        <v>2022</v>
      </c>
      <c r="K42" s="405">
        <v>44562</v>
      </c>
      <c r="Q42" t="s">
        <v>9398</v>
      </c>
      <c r="R42" t="e">
        <f t="shared" si="0"/>
        <v>#N/A</v>
      </c>
      <c r="S42" t="s">
        <v>9581</v>
      </c>
    </row>
    <row r="43" spans="3:19">
      <c r="C43">
        <v>38</v>
      </c>
      <c r="D43" s="406">
        <v>2</v>
      </c>
      <c r="E43" t="s">
        <v>9590</v>
      </c>
      <c r="F43">
        <v>0</v>
      </c>
      <c r="G43">
        <v>3460</v>
      </c>
      <c r="H43">
        <v>4116</v>
      </c>
      <c r="I43" t="s">
        <v>9586</v>
      </c>
      <c r="J43">
        <v>2022</v>
      </c>
      <c r="K43" s="405">
        <v>44562</v>
      </c>
      <c r="Q43" t="s">
        <v>9398</v>
      </c>
      <c r="R43" t="e">
        <f t="shared" si="0"/>
        <v>#N/A</v>
      </c>
      <c r="S43" t="s">
        <v>9581</v>
      </c>
    </row>
    <row r="44" spans="3:19">
      <c r="C44">
        <v>39</v>
      </c>
      <c r="D44" s="406">
        <v>3</v>
      </c>
      <c r="E44" t="s">
        <v>9590</v>
      </c>
      <c r="F44">
        <v>34</v>
      </c>
      <c r="G44">
        <v>0</v>
      </c>
      <c r="H44">
        <v>5919</v>
      </c>
      <c r="I44" t="s">
        <v>9586</v>
      </c>
      <c r="J44">
        <v>2022</v>
      </c>
      <c r="K44" s="405">
        <v>44562</v>
      </c>
      <c r="Q44" t="s">
        <v>9398</v>
      </c>
      <c r="R44" t="e">
        <f t="shared" si="0"/>
        <v>#N/A</v>
      </c>
      <c r="S44" t="s">
        <v>9581</v>
      </c>
    </row>
    <row r="45" spans="3:19">
      <c r="C45">
        <v>40</v>
      </c>
      <c r="D45" s="406">
        <v>4</v>
      </c>
      <c r="E45" t="s">
        <v>9590</v>
      </c>
      <c r="F45">
        <v>129</v>
      </c>
      <c r="G45">
        <v>6406</v>
      </c>
      <c r="H45">
        <v>5729</v>
      </c>
      <c r="I45" t="s">
        <v>9586</v>
      </c>
      <c r="J45">
        <v>2022</v>
      </c>
      <c r="K45" s="405">
        <v>44562</v>
      </c>
      <c r="Q45" t="s">
        <v>9398</v>
      </c>
      <c r="R45" t="e">
        <f t="shared" si="0"/>
        <v>#N/A</v>
      </c>
      <c r="S45" t="s">
        <v>9581</v>
      </c>
    </row>
    <row r="46" spans="3:19">
      <c r="C46">
        <v>41</v>
      </c>
      <c r="D46" s="406">
        <v>5</v>
      </c>
      <c r="E46" t="s">
        <v>9590</v>
      </c>
      <c r="F46">
        <v>2798</v>
      </c>
      <c r="G46">
        <v>4593</v>
      </c>
      <c r="H46">
        <v>4641</v>
      </c>
      <c r="I46" t="s">
        <v>9586</v>
      </c>
      <c r="J46">
        <v>2022</v>
      </c>
      <c r="K46" s="405">
        <v>44562</v>
      </c>
      <c r="Q46" t="s">
        <v>9398</v>
      </c>
      <c r="R46" t="e">
        <f t="shared" si="0"/>
        <v>#N/A</v>
      </c>
      <c r="S46" t="s">
        <v>9581</v>
      </c>
    </row>
    <row r="47" spans="3:19">
      <c r="C47">
        <v>42</v>
      </c>
      <c r="D47" s="406">
        <v>6</v>
      </c>
      <c r="E47" t="s">
        <v>9590</v>
      </c>
      <c r="F47">
        <v>4031</v>
      </c>
      <c r="G47">
        <v>8162</v>
      </c>
      <c r="H47">
        <v>5751</v>
      </c>
      <c r="I47" t="s">
        <v>9586</v>
      </c>
      <c r="J47">
        <v>2022</v>
      </c>
      <c r="K47" s="405">
        <v>44562</v>
      </c>
      <c r="Q47" t="s">
        <v>9398</v>
      </c>
      <c r="R47" t="e">
        <f t="shared" si="0"/>
        <v>#N/A</v>
      </c>
      <c r="S47" t="s">
        <v>9581</v>
      </c>
    </row>
    <row r="48" spans="3:19">
      <c r="C48">
        <v>43</v>
      </c>
      <c r="D48" s="406">
        <v>7</v>
      </c>
      <c r="E48" t="s">
        <v>9590</v>
      </c>
      <c r="F48">
        <v>6296</v>
      </c>
      <c r="G48">
        <v>11147</v>
      </c>
      <c r="H48">
        <v>5378</v>
      </c>
      <c r="I48" t="s">
        <v>9586</v>
      </c>
      <c r="J48">
        <v>2022</v>
      </c>
      <c r="K48" s="405">
        <v>44562</v>
      </c>
      <c r="Q48" t="s">
        <v>9398</v>
      </c>
      <c r="R48" t="e">
        <f t="shared" si="0"/>
        <v>#N/A</v>
      </c>
      <c r="S48" t="s">
        <v>9581</v>
      </c>
    </row>
    <row r="49" spans="3:19">
      <c r="C49">
        <v>44</v>
      </c>
      <c r="D49" s="406">
        <v>8</v>
      </c>
      <c r="E49" t="s">
        <v>9590</v>
      </c>
      <c r="F49">
        <v>5419</v>
      </c>
      <c r="G49">
        <v>13592</v>
      </c>
      <c r="H49">
        <v>5868</v>
      </c>
      <c r="I49" t="s">
        <v>9586</v>
      </c>
      <c r="J49">
        <v>2022</v>
      </c>
      <c r="K49" s="405">
        <v>44562</v>
      </c>
      <c r="Q49" t="s">
        <v>9398</v>
      </c>
      <c r="R49" t="e">
        <f t="shared" si="0"/>
        <v>#N/A</v>
      </c>
      <c r="S49" t="s">
        <v>9581</v>
      </c>
    </row>
    <row r="50" spans="3:19">
      <c r="C50">
        <v>45</v>
      </c>
      <c r="D50" s="406">
        <v>9</v>
      </c>
      <c r="E50" t="s">
        <v>9590</v>
      </c>
      <c r="F50">
        <v>2432</v>
      </c>
      <c r="G50">
        <v>13597</v>
      </c>
      <c r="H50">
        <v>5775</v>
      </c>
      <c r="I50" t="s">
        <v>9586</v>
      </c>
      <c r="J50">
        <v>2022</v>
      </c>
      <c r="K50" s="405">
        <v>44562</v>
      </c>
      <c r="Q50" t="s">
        <v>9398</v>
      </c>
      <c r="R50" t="e">
        <f t="shared" si="0"/>
        <v>#N/A</v>
      </c>
      <c r="S50" t="s">
        <v>9581</v>
      </c>
    </row>
    <row r="51" spans="3:19">
      <c r="C51">
        <v>46</v>
      </c>
      <c r="D51" s="406">
        <v>10</v>
      </c>
      <c r="E51" t="s">
        <v>9590</v>
      </c>
      <c r="F51">
        <v>3120</v>
      </c>
      <c r="G51">
        <v>6905</v>
      </c>
      <c r="H51">
        <v>4967</v>
      </c>
      <c r="I51" t="s">
        <v>9586</v>
      </c>
      <c r="J51">
        <v>2022</v>
      </c>
      <c r="K51" s="405">
        <v>44562</v>
      </c>
      <c r="Q51" t="s">
        <v>9398</v>
      </c>
      <c r="R51" t="e">
        <f t="shared" si="0"/>
        <v>#N/A</v>
      </c>
      <c r="S51" t="s">
        <v>9581</v>
      </c>
    </row>
    <row r="52" spans="3:19">
      <c r="C52">
        <v>47</v>
      </c>
      <c r="D52" s="406">
        <v>11</v>
      </c>
      <c r="E52" t="s">
        <v>9590</v>
      </c>
      <c r="F52">
        <v>4318</v>
      </c>
      <c r="G52">
        <v>9364</v>
      </c>
      <c r="H52">
        <v>4598</v>
      </c>
      <c r="I52" t="s">
        <v>9586</v>
      </c>
      <c r="J52">
        <v>2022</v>
      </c>
      <c r="K52" s="405">
        <v>44562</v>
      </c>
      <c r="Q52" t="s">
        <v>9398</v>
      </c>
      <c r="R52" t="e">
        <f t="shared" si="0"/>
        <v>#N/A</v>
      </c>
      <c r="S52" t="s">
        <v>9581</v>
      </c>
    </row>
    <row r="53" spans="3:19">
      <c r="C53">
        <v>48</v>
      </c>
      <c r="D53" s="406">
        <v>12</v>
      </c>
      <c r="E53" t="s">
        <v>9590</v>
      </c>
      <c r="F53">
        <v>4700</v>
      </c>
      <c r="G53">
        <v>9252</v>
      </c>
      <c r="H53">
        <v>5027</v>
      </c>
      <c r="I53" t="s">
        <v>9586</v>
      </c>
      <c r="J53">
        <v>2022</v>
      </c>
      <c r="K53" s="405">
        <v>44562</v>
      </c>
      <c r="Q53" t="s">
        <v>9398</v>
      </c>
      <c r="R53" t="e">
        <f t="shared" si="0"/>
        <v>#N/A</v>
      </c>
      <c r="S53" t="s">
        <v>9581</v>
      </c>
    </row>
    <row r="54" spans="3:19">
      <c r="C54">
        <v>49</v>
      </c>
      <c r="D54" s="406">
        <v>1</v>
      </c>
      <c r="E54" t="s">
        <v>9596</v>
      </c>
      <c r="F54">
        <v>6478</v>
      </c>
      <c r="G54">
        <v>6478</v>
      </c>
      <c r="H54">
        <v>5991</v>
      </c>
      <c r="I54" t="s">
        <v>9586</v>
      </c>
      <c r="J54">
        <v>2022</v>
      </c>
      <c r="K54" s="405">
        <v>44562</v>
      </c>
      <c r="Q54" t="s">
        <v>9394</v>
      </c>
      <c r="R54" t="e">
        <f t="shared" si="0"/>
        <v>#N/A</v>
      </c>
      <c r="S54" t="s">
        <v>9582</v>
      </c>
    </row>
    <row r="55" spans="3:19">
      <c r="C55">
        <v>50</v>
      </c>
      <c r="D55" s="406">
        <v>2</v>
      </c>
      <c r="E55" t="s">
        <v>9596</v>
      </c>
      <c r="F55">
        <v>1095</v>
      </c>
      <c r="G55">
        <v>1492</v>
      </c>
      <c r="H55">
        <v>4387</v>
      </c>
      <c r="I55" t="s">
        <v>9586</v>
      </c>
      <c r="J55">
        <v>2022</v>
      </c>
      <c r="K55" s="405">
        <v>44562</v>
      </c>
      <c r="Q55" t="s">
        <v>9394</v>
      </c>
      <c r="R55" t="e">
        <f t="shared" si="0"/>
        <v>#N/A</v>
      </c>
      <c r="S55" t="s">
        <v>9582</v>
      </c>
    </row>
    <row r="56" spans="3:19">
      <c r="C56">
        <v>51</v>
      </c>
      <c r="D56" s="406">
        <v>3</v>
      </c>
      <c r="E56" t="s">
        <v>9596</v>
      </c>
      <c r="F56">
        <v>2049</v>
      </c>
      <c r="G56">
        <v>1903</v>
      </c>
      <c r="H56">
        <v>6339</v>
      </c>
      <c r="I56" t="s">
        <v>9586</v>
      </c>
      <c r="J56">
        <v>2022</v>
      </c>
      <c r="K56" s="405">
        <v>44562</v>
      </c>
      <c r="Q56" t="s">
        <v>9394</v>
      </c>
      <c r="R56" t="e">
        <f t="shared" si="0"/>
        <v>#N/A</v>
      </c>
      <c r="S56" t="s">
        <v>9582</v>
      </c>
    </row>
    <row r="57" spans="3:19">
      <c r="C57">
        <v>52</v>
      </c>
      <c r="D57" s="406">
        <v>4</v>
      </c>
      <c r="E57" t="s">
        <v>9596</v>
      </c>
      <c r="F57">
        <v>2160</v>
      </c>
      <c r="G57">
        <v>5767</v>
      </c>
      <c r="H57">
        <v>6221</v>
      </c>
      <c r="I57" t="s">
        <v>9586</v>
      </c>
      <c r="J57">
        <v>2022</v>
      </c>
      <c r="K57" s="405">
        <v>44562</v>
      </c>
      <c r="Q57" t="s">
        <v>9394</v>
      </c>
      <c r="R57" t="e">
        <f t="shared" si="0"/>
        <v>#N/A</v>
      </c>
      <c r="S57" t="s">
        <v>9582</v>
      </c>
    </row>
    <row r="58" spans="3:19">
      <c r="C58">
        <v>53</v>
      </c>
      <c r="D58" s="406">
        <v>5</v>
      </c>
      <c r="E58" t="s">
        <v>9596</v>
      </c>
      <c r="F58">
        <v>4514</v>
      </c>
      <c r="G58">
        <v>5945</v>
      </c>
      <c r="H58">
        <v>4841</v>
      </c>
      <c r="I58" t="s">
        <v>9586</v>
      </c>
      <c r="J58">
        <v>2022</v>
      </c>
      <c r="K58" s="405">
        <v>44562</v>
      </c>
      <c r="Q58" t="s">
        <v>9394</v>
      </c>
      <c r="R58" t="e">
        <f t="shared" si="0"/>
        <v>#N/A</v>
      </c>
      <c r="S58" t="s">
        <v>9582</v>
      </c>
    </row>
    <row r="59" spans="3:19">
      <c r="C59">
        <v>54</v>
      </c>
      <c r="D59" s="406">
        <v>6</v>
      </c>
      <c r="E59" t="s">
        <v>9596</v>
      </c>
      <c r="F59">
        <v>7380</v>
      </c>
      <c r="G59">
        <v>6866</v>
      </c>
      <c r="H59">
        <v>5894</v>
      </c>
      <c r="I59" t="s">
        <v>9586</v>
      </c>
      <c r="J59">
        <v>2022</v>
      </c>
      <c r="K59" s="405">
        <v>44562</v>
      </c>
      <c r="Q59" t="s">
        <v>9394</v>
      </c>
      <c r="R59" t="e">
        <f t="shared" si="0"/>
        <v>#N/A</v>
      </c>
      <c r="S59" t="s">
        <v>9582</v>
      </c>
    </row>
    <row r="60" spans="3:19">
      <c r="C60">
        <v>55</v>
      </c>
      <c r="D60" s="406">
        <v>7</v>
      </c>
      <c r="E60" t="s">
        <v>9596</v>
      </c>
      <c r="F60">
        <v>2237</v>
      </c>
      <c r="G60">
        <v>6530</v>
      </c>
      <c r="H60">
        <v>4426</v>
      </c>
      <c r="I60" t="s">
        <v>9586</v>
      </c>
      <c r="J60">
        <v>2022</v>
      </c>
      <c r="K60" s="405">
        <v>44562</v>
      </c>
      <c r="Q60" t="s">
        <v>9394</v>
      </c>
      <c r="R60" t="e">
        <f t="shared" si="0"/>
        <v>#N/A</v>
      </c>
      <c r="S60" t="s">
        <v>9582</v>
      </c>
    </row>
    <row r="61" spans="3:19">
      <c r="C61">
        <v>56</v>
      </c>
      <c r="D61" s="406">
        <v>8</v>
      </c>
      <c r="E61" t="s">
        <v>9596</v>
      </c>
      <c r="F61">
        <v>2863</v>
      </c>
      <c r="G61">
        <v>6304</v>
      </c>
      <c r="H61">
        <v>4726</v>
      </c>
      <c r="I61" t="s">
        <v>9586</v>
      </c>
      <c r="J61">
        <v>2022</v>
      </c>
      <c r="K61" s="405">
        <v>44562</v>
      </c>
      <c r="Q61" t="s">
        <v>9394</v>
      </c>
      <c r="R61" t="e">
        <f t="shared" si="0"/>
        <v>#N/A</v>
      </c>
      <c r="S61" t="s">
        <v>9582</v>
      </c>
    </row>
    <row r="62" spans="3:19">
      <c r="C62">
        <v>57</v>
      </c>
      <c r="D62" s="406">
        <v>9</v>
      </c>
      <c r="E62" t="s">
        <v>9596</v>
      </c>
      <c r="F62">
        <v>273</v>
      </c>
      <c r="G62">
        <v>2727</v>
      </c>
      <c r="H62">
        <v>4350</v>
      </c>
      <c r="I62" t="s">
        <v>9586</v>
      </c>
      <c r="J62">
        <v>2022</v>
      </c>
      <c r="K62" s="405">
        <v>44562</v>
      </c>
      <c r="Q62" t="s">
        <v>9394</v>
      </c>
      <c r="R62" t="e">
        <f t="shared" si="0"/>
        <v>#N/A</v>
      </c>
      <c r="S62" t="s">
        <v>9582</v>
      </c>
    </row>
    <row r="63" spans="3:19">
      <c r="C63">
        <v>58</v>
      </c>
      <c r="D63" s="406">
        <v>10</v>
      </c>
      <c r="E63" t="s">
        <v>9596</v>
      </c>
      <c r="F63">
        <v>2325</v>
      </c>
      <c r="G63">
        <v>3595</v>
      </c>
      <c r="H63">
        <v>4324</v>
      </c>
      <c r="I63" t="s">
        <v>9586</v>
      </c>
      <c r="J63">
        <v>2022</v>
      </c>
      <c r="K63" s="405">
        <v>44562</v>
      </c>
      <c r="Q63" t="s">
        <v>9394</v>
      </c>
      <c r="R63" t="e">
        <f t="shared" si="0"/>
        <v>#N/A</v>
      </c>
      <c r="S63" t="s">
        <v>9582</v>
      </c>
    </row>
    <row r="64" spans="3:19">
      <c r="C64">
        <v>59</v>
      </c>
      <c r="D64" s="406">
        <v>11</v>
      </c>
      <c r="E64" t="s">
        <v>9596</v>
      </c>
      <c r="F64">
        <v>7175</v>
      </c>
      <c r="G64">
        <v>3567</v>
      </c>
      <c r="H64">
        <v>3868</v>
      </c>
      <c r="I64" t="s">
        <v>9586</v>
      </c>
      <c r="J64">
        <v>2022</v>
      </c>
      <c r="K64" s="405">
        <v>44562</v>
      </c>
      <c r="Q64" t="s">
        <v>9394</v>
      </c>
      <c r="R64" t="e">
        <f t="shared" si="0"/>
        <v>#N/A</v>
      </c>
      <c r="S64" t="s">
        <v>9582</v>
      </c>
    </row>
    <row r="65" spans="3:19">
      <c r="C65">
        <v>60</v>
      </c>
      <c r="D65" s="406">
        <v>12</v>
      </c>
      <c r="E65" t="s">
        <v>9596</v>
      </c>
      <c r="F65">
        <v>9421</v>
      </c>
      <c r="G65">
        <v>1365</v>
      </c>
      <c r="H65">
        <v>4157</v>
      </c>
      <c r="I65" t="s">
        <v>9586</v>
      </c>
      <c r="J65">
        <v>2022</v>
      </c>
      <c r="K65" s="405">
        <v>44562</v>
      </c>
      <c r="Q65" t="s">
        <v>9394</v>
      </c>
      <c r="R65" t="e">
        <f t="shared" si="0"/>
        <v>#N/A</v>
      </c>
      <c r="S65" t="s">
        <v>9582</v>
      </c>
    </row>
    <row r="66" spans="3:19">
      <c r="C66">
        <v>61</v>
      </c>
      <c r="D66" s="406">
        <v>1</v>
      </c>
      <c r="E66" t="s">
        <v>9592</v>
      </c>
      <c r="F66">
        <v>3014</v>
      </c>
      <c r="G66">
        <v>4194</v>
      </c>
      <c r="H66">
        <v>247</v>
      </c>
      <c r="I66" t="s">
        <v>9586</v>
      </c>
      <c r="J66">
        <v>2022</v>
      </c>
      <c r="K66" s="405">
        <v>44562</v>
      </c>
      <c r="Q66" t="s">
        <v>9398</v>
      </c>
      <c r="R66" t="e">
        <f t="shared" si="0"/>
        <v>#N/A</v>
      </c>
      <c r="S66" t="s">
        <v>9583</v>
      </c>
    </row>
    <row r="67" spans="3:19">
      <c r="C67">
        <v>62</v>
      </c>
      <c r="D67" s="406">
        <v>2</v>
      </c>
      <c r="E67" t="s">
        <v>9592</v>
      </c>
      <c r="F67">
        <v>3</v>
      </c>
      <c r="G67">
        <v>154</v>
      </c>
      <c r="H67">
        <v>686</v>
      </c>
      <c r="I67" t="s">
        <v>9586</v>
      </c>
      <c r="J67">
        <v>2022</v>
      </c>
      <c r="K67" s="405">
        <v>44562</v>
      </c>
      <c r="Q67" t="s">
        <v>9398</v>
      </c>
      <c r="R67" t="e">
        <f t="shared" si="0"/>
        <v>#N/A</v>
      </c>
      <c r="S67" t="s">
        <v>9583</v>
      </c>
    </row>
    <row r="68" spans="3:19">
      <c r="C68">
        <v>63</v>
      </c>
      <c r="D68" s="406">
        <v>3</v>
      </c>
      <c r="E68" t="s">
        <v>9592</v>
      </c>
      <c r="F68">
        <v>27</v>
      </c>
      <c r="G68">
        <v>0</v>
      </c>
      <c r="H68">
        <v>684</v>
      </c>
      <c r="I68" t="s">
        <v>9586</v>
      </c>
      <c r="J68">
        <v>2022</v>
      </c>
      <c r="K68" s="405">
        <v>44562</v>
      </c>
      <c r="Q68" t="s">
        <v>9398</v>
      </c>
      <c r="R68" t="e">
        <f t="shared" si="0"/>
        <v>#N/A</v>
      </c>
      <c r="S68" t="s">
        <v>9583</v>
      </c>
    </row>
    <row r="69" spans="3:19">
      <c r="C69">
        <v>64</v>
      </c>
      <c r="D69" s="406">
        <v>4</v>
      </c>
      <c r="E69" t="s">
        <v>9592</v>
      </c>
      <c r="F69">
        <v>124</v>
      </c>
      <c r="G69">
        <v>2846</v>
      </c>
      <c r="H69">
        <v>874</v>
      </c>
      <c r="I69" t="s">
        <v>9586</v>
      </c>
      <c r="J69">
        <v>2022</v>
      </c>
      <c r="K69" s="405">
        <v>44562</v>
      </c>
      <c r="Q69" t="s">
        <v>9398</v>
      </c>
      <c r="R69" t="e">
        <f t="shared" si="0"/>
        <v>#N/A</v>
      </c>
      <c r="S69" t="s">
        <v>9583</v>
      </c>
    </row>
    <row r="70" spans="3:19">
      <c r="C70">
        <v>65</v>
      </c>
      <c r="D70" s="406">
        <v>5</v>
      </c>
      <c r="E70" t="s">
        <v>9592</v>
      </c>
      <c r="F70">
        <v>1182</v>
      </c>
      <c r="G70">
        <v>350</v>
      </c>
      <c r="H70">
        <v>461</v>
      </c>
      <c r="I70" t="s">
        <v>9586</v>
      </c>
      <c r="J70">
        <v>2022</v>
      </c>
      <c r="K70" s="405">
        <v>44562</v>
      </c>
      <c r="Q70" t="s">
        <v>9398</v>
      </c>
      <c r="R70" t="e">
        <f t="shared" si="0"/>
        <v>#N/A</v>
      </c>
      <c r="S70" t="s">
        <v>9583</v>
      </c>
    </row>
    <row r="71" spans="3:19">
      <c r="C71">
        <v>66</v>
      </c>
      <c r="D71" s="406">
        <v>6</v>
      </c>
      <c r="E71" t="s">
        <v>9592</v>
      </c>
      <c r="F71">
        <v>3562</v>
      </c>
      <c r="G71">
        <v>3851</v>
      </c>
      <c r="H71">
        <v>852</v>
      </c>
      <c r="I71" t="s">
        <v>9586</v>
      </c>
      <c r="J71">
        <v>2022</v>
      </c>
      <c r="K71" s="405">
        <v>44562</v>
      </c>
      <c r="Q71" t="s">
        <v>9398</v>
      </c>
      <c r="R71" t="e">
        <f t="shared" ref="R71:R101" si="1">VLOOKUP(E71,$T$1:$U$8,2,FALSE)</f>
        <v>#N/A</v>
      </c>
      <c r="S71" t="s">
        <v>9583</v>
      </c>
    </row>
    <row r="72" spans="3:19">
      <c r="C72">
        <v>67</v>
      </c>
      <c r="D72" s="406">
        <v>7</v>
      </c>
      <c r="E72" t="s">
        <v>9592</v>
      </c>
      <c r="F72">
        <v>283</v>
      </c>
      <c r="G72">
        <v>1682</v>
      </c>
      <c r="H72">
        <v>625</v>
      </c>
      <c r="I72" t="s">
        <v>9586</v>
      </c>
      <c r="J72">
        <v>2022</v>
      </c>
      <c r="K72" s="405">
        <v>44562</v>
      </c>
      <c r="Q72" t="s">
        <v>9398</v>
      </c>
      <c r="R72" t="e">
        <f t="shared" si="1"/>
        <v>#N/A</v>
      </c>
      <c r="S72" t="s">
        <v>9583</v>
      </c>
    </row>
    <row r="73" spans="3:19">
      <c r="C73">
        <v>68</v>
      </c>
      <c r="D73" s="406">
        <v>8</v>
      </c>
      <c r="E73" t="s">
        <v>9592</v>
      </c>
      <c r="F73">
        <v>3726</v>
      </c>
      <c r="G73">
        <v>1639</v>
      </c>
      <c r="H73">
        <v>735</v>
      </c>
      <c r="I73" t="s">
        <v>9586</v>
      </c>
      <c r="J73">
        <v>2022</v>
      </c>
      <c r="K73" s="405">
        <v>44562</v>
      </c>
      <c r="Q73" t="s">
        <v>9398</v>
      </c>
      <c r="R73" t="e">
        <f t="shared" si="1"/>
        <v>#N/A</v>
      </c>
      <c r="S73" t="s">
        <v>9583</v>
      </c>
    </row>
    <row r="74" spans="3:19">
      <c r="C74">
        <v>69</v>
      </c>
      <c r="D74" s="406">
        <v>9</v>
      </c>
      <c r="E74" t="s">
        <v>9592</v>
      </c>
      <c r="F74">
        <v>478</v>
      </c>
      <c r="G74">
        <v>0</v>
      </c>
      <c r="H74">
        <v>258</v>
      </c>
      <c r="I74" t="s">
        <v>9586</v>
      </c>
      <c r="J74">
        <v>2022</v>
      </c>
      <c r="K74" s="405">
        <v>44562</v>
      </c>
      <c r="Q74" t="s">
        <v>9398</v>
      </c>
      <c r="R74" t="e">
        <f t="shared" si="1"/>
        <v>#N/A</v>
      </c>
      <c r="S74" t="s">
        <v>9583</v>
      </c>
    </row>
    <row r="75" spans="3:19">
      <c r="C75">
        <v>70</v>
      </c>
      <c r="D75" s="406">
        <v>10</v>
      </c>
      <c r="E75" t="s">
        <v>9592</v>
      </c>
      <c r="F75">
        <v>2998</v>
      </c>
      <c r="G75">
        <v>0</v>
      </c>
      <c r="H75">
        <v>1036</v>
      </c>
      <c r="I75" t="s">
        <v>9586</v>
      </c>
      <c r="J75">
        <v>2022</v>
      </c>
      <c r="K75" s="405">
        <v>44562</v>
      </c>
      <c r="Q75" t="s">
        <v>9398</v>
      </c>
      <c r="R75" t="e">
        <f t="shared" si="1"/>
        <v>#N/A</v>
      </c>
      <c r="S75" t="s">
        <v>9583</v>
      </c>
    </row>
    <row r="76" spans="3:19">
      <c r="C76">
        <v>71</v>
      </c>
      <c r="D76" s="406">
        <v>11</v>
      </c>
      <c r="E76" t="s">
        <v>9592</v>
      </c>
      <c r="F76">
        <v>3500</v>
      </c>
      <c r="G76">
        <v>0</v>
      </c>
      <c r="H76">
        <v>1405</v>
      </c>
      <c r="I76" t="s">
        <v>9586</v>
      </c>
      <c r="J76">
        <v>2022</v>
      </c>
      <c r="K76" s="405">
        <v>44562</v>
      </c>
      <c r="Q76" t="s">
        <v>9398</v>
      </c>
      <c r="R76" t="e">
        <f t="shared" si="1"/>
        <v>#N/A</v>
      </c>
      <c r="S76" t="s">
        <v>9583</v>
      </c>
    </row>
    <row r="77" spans="3:19">
      <c r="C77">
        <v>72</v>
      </c>
      <c r="D77" s="406">
        <v>12</v>
      </c>
      <c r="E77" t="s">
        <v>9592</v>
      </c>
      <c r="F77">
        <v>1620</v>
      </c>
      <c r="G77">
        <v>0</v>
      </c>
      <c r="H77">
        <v>1875</v>
      </c>
      <c r="I77" t="s">
        <v>9586</v>
      </c>
      <c r="J77">
        <v>2022</v>
      </c>
      <c r="K77" s="405">
        <v>44562</v>
      </c>
      <c r="Q77" t="s">
        <v>9398</v>
      </c>
      <c r="R77" t="e">
        <f t="shared" si="1"/>
        <v>#N/A</v>
      </c>
      <c r="S77" t="s">
        <v>9583</v>
      </c>
    </row>
    <row r="78" spans="3:19">
      <c r="C78">
        <v>73</v>
      </c>
      <c r="D78" s="406">
        <v>1</v>
      </c>
      <c r="E78" t="s">
        <v>9351</v>
      </c>
      <c r="F78">
        <v>7719</v>
      </c>
      <c r="G78">
        <v>4763</v>
      </c>
      <c r="H78">
        <v>5185</v>
      </c>
      <c r="I78" t="s">
        <v>9586</v>
      </c>
      <c r="J78">
        <v>2022</v>
      </c>
      <c r="K78" s="405">
        <v>44562</v>
      </c>
      <c r="Q78" t="s">
        <v>9351</v>
      </c>
      <c r="R78" t="e">
        <f t="shared" si="1"/>
        <v>#N/A</v>
      </c>
      <c r="S78" t="s">
        <v>9584</v>
      </c>
    </row>
    <row r="79" spans="3:19">
      <c r="C79">
        <v>74</v>
      </c>
      <c r="D79" s="406">
        <v>2</v>
      </c>
      <c r="E79" t="s">
        <v>9351</v>
      </c>
      <c r="F79">
        <v>2719</v>
      </c>
      <c r="G79">
        <v>3003</v>
      </c>
      <c r="H79">
        <v>4123</v>
      </c>
      <c r="I79" t="s">
        <v>9586</v>
      </c>
      <c r="J79">
        <v>2022</v>
      </c>
      <c r="K79" s="405">
        <v>44562</v>
      </c>
      <c r="Q79" t="s">
        <v>9351</v>
      </c>
      <c r="R79" t="e">
        <f t="shared" si="1"/>
        <v>#N/A</v>
      </c>
      <c r="S79" t="s">
        <v>9584</v>
      </c>
    </row>
    <row r="80" spans="3:19">
      <c r="C80">
        <v>75</v>
      </c>
      <c r="D80" s="406">
        <v>3</v>
      </c>
      <c r="E80" t="s">
        <v>9351</v>
      </c>
      <c r="F80">
        <v>5863</v>
      </c>
      <c r="G80">
        <v>5521</v>
      </c>
      <c r="H80">
        <v>5669</v>
      </c>
      <c r="I80" t="s">
        <v>9586</v>
      </c>
      <c r="J80">
        <v>2022</v>
      </c>
      <c r="K80" s="405">
        <v>44562</v>
      </c>
      <c r="Q80" t="s">
        <v>9351</v>
      </c>
      <c r="R80" t="e">
        <f t="shared" si="1"/>
        <v>#N/A</v>
      </c>
      <c r="S80" t="s">
        <v>9584</v>
      </c>
    </row>
    <row r="81" spans="3:19">
      <c r="C81">
        <v>76</v>
      </c>
      <c r="D81" s="406">
        <v>4</v>
      </c>
      <c r="E81" t="s">
        <v>9351</v>
      </c>
      <c r="F81">
        <v>3744</v>
      </c>
      <c r="G81">
        <v>8274</v>
      </c>
      <c r="H81">
        <v>5669</v>
      </c>
      <c r="I81" t="s">
        <v>9586</v>
      </c>
      <c r="J81">
        <v>2022</v>
      </c>
      <c r="K81" s="405">
        <v>44562</v>
      </c>
      <c r="Q81" t="s">
        <v>9351</v>
      </c>
      <c r="R81" t="e">
        <f t="shared" si="1"/>
        <v>#N/A</v>
      </c>
      <c r="S81" t="s">
        <v>9584</v>
      </c>
    </row>
    <row r="82" spans="3:19">
      <c r="C82">
        <v>77</v>
      </c>
      <c r="D82" s="406">
        <v>5</v>
      </c>
      <c r="E82" t="s">
        <v>9351</v>
      </c>
      <c r="F82">
        <v>2002</v>
      </c>
      <c r="G82">
        <v>7337</v>
      </c>
      <c r="H82">
        <v>4380</v>
      </c>
      <c r="I82" t="s">
        <v>9586</v>
      </c>
      <c r="J82">
        <v>2022</v>
      </c>
      <c r="K82" s="405">
        <v>44562</v>
      </c>
      <c r="Q82" t="s">
        <v>9351</v>
      </c>
      <c r="R82" t="e">
        <f t="shared" si="1"/>
        <v>#N/A</v>
      </c>
      <c r="S82" t="s">
        <v>9584</v>
      </c>
    </row>
    <row r="83" spans="3:19">
      <c r="C83">
        <v>78</v>
      </c>
      <c r="D83" s="406">
        <v>6</v>
      </c>
      <c r="E83" t="s">
        <v>9351</v>
      </c>
      <c r="F83">
        <v>1344</v>
      </c>
      <c r="G83">
        <v>7490</v>
      </c>
      <c r="H83">
        <v>5669</v>
      </c>
      <c r="I83" t="s">
        <v>9586</v>
      </c>
      <c r="J83">
        <v>2022</v>
      </c>
      <c r="K83" s="405">
        <v>44562</v>
      </c>
      <c r="Q83" t="s">
        <v>9351</v>
      </c>
      <c r="R83" t="e">
        <f t="shared" si="1"/>
        <v>#N/A</v>
      </c>
      <c r="S83" t="s">
        <v>9584</v>
      </c>
    </row>
    <row r="84" spans="3:19">
      <c r="C84">
        <v>79</v>
      </c>
      <c r="D84" s="406">
        <v>7</v>
      </c>
      <c r="E84" t="s">
        <v>9351</v>
      </c>
      <c r="F84">
        <v>5244</v>
      </c>
      <c r="G84">
        <v>12226</v>
      </c>
      <c r="H84">
        <v>5154</v>
      </c>
      <c r="I84" t="s">
        <v>9586</v>
      </c>
      <c r="J84">
        <v>2022</v>
      </c>
      <c r="K84" s="405">
        <v>44562</v>
      </c>
      <c r="Q84" t="s">
        <v>9351</v>
      </c>
      <c r="R84" t="e">
        <f t="shared" si="1"/>
        <v>#N/A</v>
      </c>
      <c r="S84" t="s">
        <v>9584</v>
      </c>
    </row>
    <row r="85" spans="3:19">
      <c r="C85">
        <v>80</v>
      </c>
      <c r="D85" s="406">
        <v>8</v>
      </c>
      <c r="E85" t="s">
        <v>9351</v>
      </c>
      <c r="F85">
        <v>2146</v>
      </c>
      <c r="G85">
        <v>12686</v>
      </c>
      <c r="H85">
        <v>5669</v>
      </c>
      <c r="I85" t="s">
        <v>9586</v>
      </c>
      <c r="J85">
        <v>2022</v>
      </c>
      <c r="K85" s="405">
        <v>44562</v>
      </c>
      <c r="Q85" t="s">
        <v>9351</v>
      </c>
      <c r="R85" t="e">
        <f t="shared" si="1"/>
        <v>#N/A</v>
      </c>
      <c r="S85" t="s">
        <v>9584</v>
      </c>
    </row>
    <row r="86" spans="3:19">
      <c r="C86">
        <v>81</v>
      </c>
      <c r="D86" s="406">
        <v>9</v>
      </c>
      <c r="E86" t="s">
        <v>9351</v>
      </c>
      <c r="F86">
        <v>7674</v>
      </c>
      <c r="G86">
        <v>16455</v>
      </c>
      <c r="H86">
        <v>5179</v>
      </c>
      <c r="I86" t="s">
        <v>9586</v>
      </c>
      <c r="J86">
        <v>2022</v>
      </c>
      <c r="K86" s="405">
        <v>44562</v>
      </c>
      <c r="Q86" t="s">
        <v>9351</v>
      </c>
      <c r="R86" t="e">
        <f t="shared" si="1"/>
        <v>#N/A</v>
      </c>
      <c r="S86" t="s">
        <v>9584</v>
      </c>
    </row>
    <row r="87" spans="3:19">
      <c r="C87">
        <v>82</v>
      </c>
      <c r="D87" s="406">
        <v>10</v>
      </c>
      <c r="E87" t="s">
        <v>9351</v>
      </c>
      <c r="F87">
        <v>6110</v>
      </c>
      <c r="G87">
        <v>10267</v>
      </c>
      <c r="H87">
        <v>5154</v>
      </c>
      <c r="I87" t="s">
        <v>9586</v>
      </c>
      <c r="J87">
        <v>2022</v>
      </c>
      <c r="K87" s="405">
        <v>44562</v>
      </c>
      <c r="Q87" t="s">
        <v>9351</v>
      </c>
      <c r="R87" t="e">
        <f t="shared" si="1"/>
        <v>#N/A</v>
      </c>
      <c r="S87" t="s">
        <v>9584</v>
      </c>
    </row>
    <row r="88" spans="3:19">
      <c r="C88">
        <v>83</v>
      </c>
      <c r="D88" s="406">
        <v>11</v>
      </c>
      <c r="E88" t="s">
        <v>9351</v>
      </c>
      <c r="F88">
        <v>3624</v>
      </c>
      <c r="G88">
        <v>7407</v>
      </c>
      <c r="H88">
        <v>5154</v>
      </c>
      <c r="I88" t="s">
        <v>9586</v>
      </c>
      <c r="J88">
        <v>2022</v>
      </c>
      <c r="K88" s="405">
        <v>44562</v>
      </c>
      <c r="Q88" t="s">
        <v>9351</v>
      </c>
      <c r="R88" t="e">
        <f t="shared" si="1"/>
        <v>#N/A</v>
      </c>
      <c r="S88" t="s">
        <v>9584</v>
      </c>
    </row>
    <row r="89" spans="3:19">
      <c r="C89">
        <v>84</v>
      </c>
      <c r="D89" s="406">
        <v>12</v>
      </c>
      <c r="E89" t="s">
        <v>9351</v>
      </c>
      <c r="F89">
        <v>4239</v>
      </c>
      <c r="G89">
        <v>9585</v>
      </c>
      <c r="H89">
        <v>5924</v>
      </c>
      <c r="I89" t="s">
        <v>9586</v>
      </c>
      <c r="J89">
        <v>2022</v>
      </c>
      <c r="K89" s="405">
        <v>44562</v>
      </c>
      <c r="Q89" t="s">
        <v>9351</v>
      </c>
      <c r="R89" t="e">
        <f t="shared" si="1"/>
        <v>#N/A</v>
      </c>
      <c r="S89" t="s">
        <v>9584</v>
      </c>
    </row>
    <row r="90" spans="3:19">
      <c r="C90">
        <v>85</v>
      </c>
      <c r="D90" s="406">
        <v>1</v>
      </c>
      <c r="E90" t="s">
        <v>9598</v>
      </c>
      <c r="F90">
        <v>0</v>
      </c>
      <c r="G90">
        <v>0</v>
      </c>
      <c r="H90">
        <v>0</v>
      </c>
      <c r="I90" t="s">
        <v>9586</v>
      </c>
      <c r="J90">
        <v>2022</v>
      </c>
      <c r="K90" s="405">
        <v>44562</v>
      </c>
      <c r="Q90" t="s">
        <v>9351</v>
      </c>
      <c r="R90" t="e">
        <f t="shared" si="1"/>
        <v>#N/A</v>
      </c>
      <c r="S90" t="s">
        <v>9585</v>
      </c>
    </row>
    <row r="91" spans="3:19">
      <c r="C91">
        <v>86</v>
      </c>
      <c r="D91" s="406">
        <v>2</v>
      </c>
      <c r="E91" t="s">
        <v>9598</v>
      </c>
      <c r="F91">
        <v>0</v>
      </c>
      <c r="G91">
        <v>0</v>
      </c>
      <c r="H91">
        <v>0</v>
      </c>
      <c r="I91" t="s">
        <v>9586</v>
      </c>
      <c r="J91">
        <v>2022</v>
      </c>
      <c r="K91" s="405">
        <v>44562</v>
      </c>
      <c r="Q91" t="s">
        <v>9351</v>
      </c>
      <c r="R91" t="e">
        <f t="shared" si="1"/>
        <v>#N/A</v>
      </c>
      <c r="S91" t="s">
        <v>9585</v>
      </c>
    </row>
    <row r="92" spans="3:19">
      <c r="C92">
        <v>87</v>
      </c>
      <c r="D92" s="406">
        <v>3</v>
      </c>
      <c r="E92" t="s">
        <v>9598</v>
      </c>
      <c r="F92">
        <v>0</v>
      </c>
      <c r="G92">
        <v>0</v>
      </c>
      <c r="H92">
        <v>0</v>
      </c>
      <c r="I92" t="s">
        <v>9586</v>
      </c>
      <c r="J92">
        <v>2022</v>
      </c>
      <c r="K92" s="405">
        <v>44562</v>
      </c>
      <c r="Q92" t="s">
        <v>9351</v>
      </c>
      <c r="R92" t="e">
        <f t="shared" si="1"/>
        <v>#N/A</v>
      </c>
      <c r="S92" t="s">
        <v>9585</v>
      </c>
    </row>
    <row r="93" spans="3:19">
      <c r="C93">
        <v>88</v>
      </c>
      <c r="D93" s="406">
        <v>4</v>
      </c>
      <c r="E93" t="s">
        <v>9598</v>
      </c>
      <c r="F93">
        <v>0</v>
      </c>
      <c r="G93">
        <v>114</v>
      </c>
      <c r="H93">
        <v>0</v>
      </c>
      <c r="I93" t="s">
        <v>9586</v>
      </c>
      <c r="J93">
        <v>2022</v>
      </c>
      <c r="K93" s="405">
        <v>44562</v>
      </c>
      <c r="Q93" t="s">
        <v>9351</v>
      </c>
      <c r="R93" t="e">
        <f t="shared" si="1"/>
        <v>#N/A</v>
      </c>
      <c r="S93" t="s">
        <v>9585</v>
      </c>
    </row>
    <row r="94" spans="3:19">
      <c r="C94">
        <v>89</v>
      </c>
      <c r="D94" s="406">
        <v>5</v>
      </c>
      <c r="E94" t="s">
        <v>9598</v>
      </c>
      <c r="F94">
        <v>0</v>
      </c>
      <c r="G94">
        <v>67</v>
      </c>
      <c r="H94">
        <v>0</v>
      </c>
      <c r="I94" t="s">
        <v>9586</v>
      </c>
      <c r="J94">
        <v>2022</v>
      </c>
      <c r="K94" s="405">
        <v>44562</v>
      </c>
      <c r="Q94" t="s">
        <v>9351</v>
      </c>
      <c r="R94" t="e">
        <f t="shared" si="1"/>
        <v>#N/A</v>
      </c>
      <c r="S94" t="s">
        <v>9585</v>
      </c>
    </row>
    <row r="95" spans="3:19">
      <c r="C95">
        <v>90</v>
      </c>
      <c r="D95" s="406">
        <v>6</v>
      </c>
      <c r="E95" t="s">
        <v>9598</v>
      </c>
      <c r="F95">
        <v>0</v>
      </c>
      <c r="G95">
        <v>0</v>
      </c>
      <c r="H95">
        <v>0</v>
      </c>
      <c r="I95" t="s">
        <v>9586</v>
      </c>
      <c r="J95">
        <v>2022</v>
      </c>
      <c r="K95" s="405">
        <v>44562</v>
      </c>
      <c r="Q95" t="s">
        <v>9351</v>
      </c>
      <c r="R95" t="e">
        <f t="shared" si="1"/>
        <v>#N/A</v>
      </c>
      <c r="S95" t="s">
        <v>9585</v>
      </c>
    </row>
    <row r="96" spans="3:19">
      <c r="C96">
        <v>91</v>
      </c>
      <c r="D96" s="406">
        <v>7</v>
      </c>
      <c r="E96" t="s">
        <v>9598</v>
      </c>
      <c r="F96">
        <v>0</v>
      </c>
      <c r="G96">
        <v>0</v>
      </c>
      <c r="H96">
        <v>0</v>
      </c>
      <c r="I96" t="s">
        <v>9586</v>
      </c>
      <c r="J96">
        <v>2022</v>
      </c>
      <c r="K96" s="405">
        <v>44562</v>
      </c>
      <c r="Q96" t="s">
        <v>9351</v>
      </c>
      <c r="R96" t="e">
        <f t="shared" si="1"/>
        <v>#N/A</v>
      </c>
      <c r="S96" t="s">
        <v>9585</v>
      </c>
    </row>
    <row r="97" spans="1:19">
      <c r="C97">
        <v>92</v>
      </c>
      <c r="D97" s="406">
        <v>8</v>
      </c>
      <c r="E97" t="s">
        <v>9598</v>
      </c>
      <c r="F97">
        <v>45</v>
      </c>
      <c r="G97">
        <v>0</v>
      </c>
      <c r="H97">
        <v>0</v>
      </c>
      <c r="I97" t="s">
        <v>9586</v>
      </c>
      <c r="J97">
        <v>2022</v>
      </c>
      <c r="K97" s="405">
        <v>44562</v>
      </c>
      <c r="Q97" t="s">
        <v>9351</v>
      </c>
      <c r="R97" t="e">
        <f t="shared" si="1"/>
        <v>#N/A</v>
      </c>
      <c r="S97" t="s">
        <v>9585</v>
      </c>
    </row>
    <row r="98" spans="1:19">
      <c r="C98">
        <v>93</v>
      </c>
      <c r="D98" s="406">
        <v>9</v>
      </c>
      <c r="E98" t="s">
        <v>9598</v>
      </c>
      <c r="F98">
        <v>146</v>
      </c>
      <c r="G98">
        <v>232</v>
      </c>
      <c r="H98">
        <v>5834</v>
      </c>
      <c r="I98" t="s">
        <v>9586</v>
      </c>
      <c r="J98">
        <v>2022</v>
      </c>
      <c r="K98" s="405">
        <v>44562</v>
      </c>
      <c r="Q98" t="s">
        <v>9351</v>
      </c>
      <c r="R98" t="e">
        <f t="shared" si="1"/>
        <v>#N/A</v>
      </c>
      <c r="S98" t="s">
        <v>9585</v>
      </c>
    </row>
    <row r="99" spans="1:19">
      <c r="C99">
        <v>94</v>
      </c>
      <c r="D99" s="406">
        <v>10</v>
      </c>
      <c r="E99" t="s">
        <v>9598</v>
      </c>
      <c r="F99">
        <v>11</v>
      </c>
      <c r="G99">
        <v>2427</v>
      </c>
      <c r="H99">
        <v>5806</v>
      </c>
      <c r="I99" t="s">
        <v>9586</v>
      </c>
      <c r="J99">
        <v>2022</v>
      </c>
      <c r="K99" s="405">
        <v>44562</v>
      </c>
      <c r="Q99" t="s">
        <v>9351</v>
      </c>
      <c r="R99" t="e">
        <f t="shared" si="1"/>
        <v>#N/A</v>
      </c>
      <c r="S99" t="s">
        <v>9585</v>
      </c>
    </row>
    <row r="100" spans="1:19">
      <c r="C100">
        <v>95</v>
      </c>
      <c r="D100" s="406">
        <v>11</v>
      </c>
      <c r="E100" t="s">
        <v>9598</v>
      </c>
      <c r="F100">
        <v>2</v>
      </c>
      <c r="G100">
        <v>7460</v>
      </c>
      <c r="H100">
        <v>5806</v>
      </c>
      <c r="I100" t="s">
        <v>9586</v>
      </c>
      <c r="J100">
        <v>2022</v>
      </c>
      <c r="K100" s="405">
        <v>44562</v>
      </c>
      <c r="Q100" t="s">
        <v>9351</v>
      </c>
      <c r="R100" t="e">
        <f t="shared" si="1"/>
        <v>#N/A</v>
      </c>
      <c r="S100" t="s">
        <v>9585</v>
      </c>
    </row>
    <row r="101" spans="1:19">
      <c r="C101">
        <v>96</v>
      </c>
      <c r="D101" s="406">
        <v>12</v>
      </c>
      <c r="E101" t="s">
        <v>9598</v>
      </c>
      <c r="F101">
        <v>54</v>
      </c>
      <c r="G101">
        <v>8634</v>
      </c>
      <c r="H101">
        <v>6677</v>
      </c>
      <c r="I101" t="s">
        <v>9586</v>
      </c>
      <c r="J101">
        <v>2022</v>
      </c>
      <c r="K101" s="405">
        <v>44562</v>
      </c>
      <c r="Q101" t="s">
        <v>9351</v>
      </c>
      <c r="R101" t="e">
        <f t="shared" si="1"/>
        <v>#N/A</v>
      </c>
      <c r="S101" t="s">
        <v>9585</v>
      </c>
    </row>
    <row r="103" spans="1:19">
      <c r="A103" t="s">
        <v>9587</v>
      </c>
    </row>
    <row r="104" spans="1:19">
      <c r="C104">
        <v>1</v>
      </c>
      <c r="D104" t="str">
        <f>$E$1&amp;D6&amp;", '"&amp;E6&amp;"', "&amp;F6&amp;", "&amp;G6&amp;", "&amp;H6&amp;", '"&amp;I6&amp;"', "&amp;J6&amp;", '"&amp;TEXT(K6,"YYYY/MM/DD HH:mm:SS")&amp;"', GETDATE(), 999);"</f>
        <v>INSERT INTO UPK_TEST.upk_k40.k40_pv_data (inf_date, car_model, three_months, regular, unipres, input_file, nendo, file_update, created_date, created_tantou_id) VALUES(1, 'C27', 2210, 2210, 3239, '\\upk-dtss\upkroot\K20_生産課\公開参照\生産台数推移\☆2021年度\21年度 生産台数推移(ﾏﾝｽﾘｰ).xls', 2022, '2022/01/01 00:00:00', GETDATE(), 999);</v>
      </c>
    </row>
    <row r="105" spans="1:19">
      <c r="C105">
        <v>2</v>
      </c>
      <c r="D105" t="str">
        <f t="shared" ref="D105:D168" si="2">$E$1&amp;D7&amp;", '"&amp;E7&amp;"', "&amp;F7&amp;", "&amp;G7&amp;", "&amp;H7&amp;", '"&amp;I7&amp;"', "&amp;J7&amp;", '"&amp;TEXT(K7,"YYYY/MM/DD HH:mm:SS")&amp;"', GETDATE(), 999);"</f>
        <v>INSERT INTO UPK_TEST.upk_k40.k40_pv_data (inf_date, car_model, three_months, regular, unipres, input_file, nendo, file_update, created_date, created_tantou_id) VALUES(2, 'C27', 312, 339, 2576, '\\upk-dtss\upkroot\K20_生産課\公開参照\生産台数推移\☆2021年度\21年度 生産台数推移(ﾏﾝｽﾘｰ).xls', 2022, '2022/01/01 00:00:00', GETDATE(), 999);</v>
      </c>
    </row>
    <row r="106" spans="1:19">
      <c r="C106">
        <v>3</v>
      </c>
      <c r="D106" t="str">
        <f t="shared" si="2"/>
        <v>INSERT INTO UPK_TEST.upk_k40.k40_pv_data (inf_date, car_model, three_months, regular, unipres, input_file, nendo, file_update, created_date, created_tantou_id) VALUES(3, 'C27', 2547, 2461, 3543, '\\upk-dtss\upkroot\K20_生産課\公開参照\生産台数推移\☆2021年度\21年度 生産台数推移(ﾏﾝｽﾘｰ).xls', 2022, '2022/01/01 00:00:00', GETDATE(), 999);</v>
      </c>
    </row>
    <row r="107" spans="1:19">
      <c r="C107">
        <v>4</v>
      </c>
      <c r="D107" t="str">
        <f t="shared" si="2"/>
        <v>INSERT INTO UPK_TEST.upk_k40.k40_pv_data (inf_date, car_model, three_months, regular, unipres, input_file, nendo, file_update, created_date, created_tantou_id) VALUES(4, 'C27', 2825, 2889, 3543, '\\upk-dtss\upkroot\K20_生産課\公開参照\生産台数推移\☆2021年度\21年度 生産台数推移(ﾏﾝｽﾘｰ).xls', 2022, '2022/01/01 00:00:00', GETDATE(), 999);</v>
      </c>
    </row>
    <row r="108" spans="1:19">
      <c r="C108">
        <v>5</v>
      </c>
      <c r="D108" t="str">
        <f t="shared" si="2"/>
        <v>INSERT INTO UPK_TEST.upk_k40.k40_pv_data (inf_date, car_model, three_months, regular, unipres, input_file, nendo, file_update, created_date, created_tantou_id) VALUES(5, 'C27', 1840, 2409, 2737, '\\upk-dtss\upkroot\K20_生産課\公開参照\生産台数推移\☆2021年度\21年度 生産台数推移(ﾏﾝｽﾘｰ).xls', 2022, '2022/01/01 00:00:00', GETDATE(), 999);</v>
      </c>
    </row>
    <row r="109" spans="1:19">
      <c r="C109">
        <v>6</v>
      </c>
      <c r="D109" t="str">
        <f t="shared" si="2"/>
        <v>INSERT INTO UPK_TEST.upk_k40.k40_pv_data (inf_date, car_model, three_months, regular, unipres, input_file, nendo, file_update, created_date, created_tantou_id) VALUES(6, 'C27', 2961, 3208, 3543, '\\upk-dtss\upkroot\K20_生産課\公開参照\生産台数推移\☆2021年度\21年度 生産台数推移(ﾏﾝｽﾘｰ).xls', 2022, '2022/01/01 00:00:00', GETDATE(), 999);</v>
      </c>
    </row>
    <row r="110" spans="1:19">
      <c r="C110">
        <v>7</v>
      </c>
      <c r="D110" t="str">
        <f t="shared" si="2"/>
        <v>INSERT INTO UPK_TEST.upk_k40.k40_pv_data (inf_date, car_model, three_months, regular, unipres, input_file, nendo, file_update, created_date, created_tantou_id) VALUES(7, 'C27', 871, 1886, 3220, '\\upk-dtss\upkroot\K20_生産課\公開参照\生産台数推移\☆2021年度\21年度 生産台数推移(ﾏﾝｽﾘｰ).xls', 2022, '2022/01/01 00:00:00', GETDATE(), 999);</v>
      </c>
    </row>
    <row r="111" spans="1:19">
      <c r="C111">
        <v>8</v>
      </c>
      <c r="D111" t="str">
        <f t="shared" si="2"/>
        <v>INSERT INTO UPK_TEST.upk_k40.k40_pv_data (inf_date, car_model, three_months, regular, unipres, input_file, nendo, file_update, created_date, created_tantou_id) VALUES(8, 'C27', 721, 2336, 3543, '\\upk-dtss\upkroot\K20_生産課\公開参照\生産台数推移\☆2021年度\21年度 生産台数推移(ﾏﾝｽﾘｰ).xls', 2022, '2022/01/01 00:00:00', GETDATE(), 999);</v>
      </c>
    </row>
    <row r="112" spans="1:19">
      <c r="C112">
        <v>9</v>
      </c>
      <c r="D112" t="str">
        <f t="shared" si="2"/>
        <v>INSERT INTO UPK_TEST.upk_k40.k40_pv_data (inf_date, car_model, three_months, regular, unipres, input_file, nendo, file_update, created_date, created_tantou_id) VALUES(9, 'C27', 916, 2738, 3236, '\\upk-dtss\upkroot\K20_生産課\公開参照\生産台数推移\☆2021年度\21年度 生産台数推移(ﾏﾝｽﾘｰ).xls', 2022, '2022/01/01 00:00:00', GETDATE(), 999);</v>
      </c>
    </row>
    <row r="113" spans="3:4">
      <c r="C113">
        <v>10</v>
      </c>
      <c r="D113" t="str">
        <f t="shared" si="2"/>
        <v>INSERT INTO UPK_TEST.upk_k40.k40_pv_data (inf_date, car_model, three_months, regular, unipres, input_file, nendo, file_update, created_date, created_tantou_id) VALUES(10, 'C27', 2666, 4240, 3220, '\\upk-dtss\upkroot\K20_生産課\公開参照\生産台数推移\☆2021年度\21年度 生産台数推移(ﾏﾝｽﾘｰ).xls', 2022, '2022/01/01 00:00:00', GETDATE(), 999);</v>
      </c>
    </row>
    <row r="114" spans="3:4">
      <c r="C114">
        <v>11</v>
      </c>
      <c r="D114" t="str">
        <f t="shared" si="2"/>
        <v>INSERT INTO UPK_TEST.upk_k40.k40_pv_data (inf_date, car_model, three_months, regular, unipres, input_file, nendo, file_update, created_date, created_tantou_id) VALUES(11, 'C27', 4182, 4082, 3220, '\\upk-dtss\upkroot\K20_生産課\公開参照\生産台数推移\☆2021年度\21年度 生産台数推移(ﾏﾝｽﾘｰ).xls', 2022, '2022/01/01 00:00:00', GETDATE(), 999);</v>
      </c>
    </row>
    <row r="115" spans="3:4">
      <c r="C115">
        <v>12</v>
      </c>
      <c r="D115" t="str">
        <f t="shared" si="2"/>
        <v>INSERT INTO UPK_TEST.upk_k40.k40_pv_data (inf_date, car_model, three_months, regular, unipres, input_file, nendo, file_update, created_date, created_tantou_id) VALUES(12, 'C27', 4747, 3959, 3704, '\\upk-dtss\upkroot\K20_生産課\公開参照\生産台数推移\☆2021年度\21年度 生産台数推移(ﾏﾝｽﾘｰ).xls', 2022, '2022/01/01 00:00:00', GETDATE(), 999);</v>
      </c>
    </row>
    <row r="116" spans="3:4">
      <c r="C116">
        <v>13</v>
      </c>
      <c r="D116" t="str">
        <f t="shared" si="2"/>
        <v>INSERT INTO UPK_TEST.upk_k40.k40_pv_data (inf_date, car_model, three_months, regular, unipres, input_file, nendo, file_update, created_date, created_tantou_id) VALUES(1, 'C27-e', 1335, 1335, 2157, '\\upk-dtss\upkroot\K20_生産課\公開参照\生産台数推移\☆2021年度\21年度 生産台数推移(ﾏﾝｽﾘｰ).xls', 2022, '2022/01/01 00:00:00', GETDATE(), 999);</v>
      </c>
    </row>
    <row r="117" spans="3:4">
      <c r="C117">
        <v>14</v>
      </c>
      <c r="D117" t="str">
        <f t="shared" si="2"/>
        <v>INSERT INTO UPK_TEST.upk_k40.k40_pv_data (inf_date, car_model, three_months, regular, unipres, input_file, nendo, file_update, created_date, created_tantou_id) VALUES(2, 'C27-e', 611, 662, 1716, '\\upk-dtss\upkroot\K20_生産課\公開参照\生産台数推移\☆2021年度\21年度 生産台数推移(ﾏﾝｽﾘｰ).xls', 2022, '2022/01/01 00:00:00', GETDATE(), 999);</v>
      </c>
    </row>
    <row r="118" spans="3:4">
      <c r="C118">
        <v>15</v>
      </c>
      <c r="D118" t="str">
        <f t="shared" si="2"/>
        <v>INSERT INTO UPK_TEST.upk_k40.k40_pv_data (inf_date, car_model, three_months, regular, unipres, input_file, nendo, file_update, created_date, created_tantou_id) VALUES(3, 'C27-e', 2788, 2667, 2358, '\\upk-dtss\upkroot\K20_生産課\公開参照\生産台数推移\☆2021年度\21年度 生産台数推移(ﾏﾝｽﾘｰ).xls', 2022, '2022/01/01 00:00:00', GETDATE(), 999);</v>
      </c>
    </row>
    <row r="119" spans="3:4">
      <c r="C119">
        <v>16</v>
      </c>
      <c r="D119" t="str">
        <f t="shared" si="2"/>
        <v>INSERT INTO UPK_TEST.upk_k40.k40_pv_data (inf_date, car_model, three_months, regular, unipres, input_file, nendo, file_update, created_date, created_tantou_id) VALUES(4, 'C27-e', 4084, 3458, 2358, '\\upk-dtss\upkroot\K20_生産課\公開参照\生産台数推移\☆2021年度\21年度 生産台数推移(ﾏﾝｽﾘｰ).xls', 2022, '2022/01/01 00:00:00', GETDATE(), 999);</v>
      </c>
    </row>
    <row r="120" spans="3:4">
      <c r="C120">
        <v>17</v>
      </c>
      <c r="D120" t="str">
        <f t="shared" si="2"/>
        <v>INSERT INTO UPK_TEST.upk_k40.k40_pv_data (inf_date, car_model, three_months, regular, unipres, input_file, nendo, file_update, created_date, created_tantou_id) VALUES(5, 'C27-e', 2329, 3304, 1823, '\\upk-dtss\upkroot\K20_生産課\公開参照\生産台数推移\☆2021年度\21年度 生産台数推移(ﾏﾝｽﾘｰ).xls', 2022, '2022/01/01 00:00:00', GETDATE(), 999);</v>
      </c>
    </row>
    <row r="121" spans="3:4">
      <c r="C121">
        <v>18</v>
      </c>
      <c r="D121" t="str">
        <f t="shared" si="2"/>
        <v>INSERT INTO UPK_TEST.upk_k40.k40_pv_data (inf_date, car_model, three_months, regular, unipres, input_file, nendo, file_update, created_date, created_tantou_id) VALUES(6, 'C27-e', 4163, 3867, 2358, '\\upk-dtss\upkroot\K20_生産課\公開参照\生産台数推移\☆2021年度\21年度 生産台数推移(ﾏﾝｽﾘｰ).xls', 2022, '2022/01/01 00:00:00', GETDATE(), 999);</v>
      </c>
    </row>
    <row r="122" spans="3:4">
      <c r="C122">
        <v>19</v>
      </c>
      <c r="D122" t="str">
        <f t="shared" si="2"/>
        <v>INSERT INTO UPK_TEST.upk_k40.k40_pv_data (inf_date, car_model, three_months, regular, unipres, input_file, nendo, file_update, created_date, created_tantou_id) VALUES(7, 'C27-e', 1186, 3045, 2144, '\\upk-dtss\upkroot\K20_生産課\公開参照\生産台数推移\☆2021年度\21年度 生産台数推移(ﾏﾝｽﾘｰ).xls', 2022, '2022/01/01 00:00:00', GETDATE(), 999);</v>
      </c>
    </row>
    <row r="123" spans="3:4">
      <c r="C123">
        <v>20</v>
      </c>
      <c r="D123" t="str">
        <f t="shared" si="2"/>
        <v>INSERT INTO UPK_TEST.upk_k40.k40_pv_data (inf_date, car_model, three_months, regular, unipres, input_file, nendo, file_update, created_date, created_tantou_id) VALUES(8, 'C27-e', 1357, 2865, 2358, '\\upk-dtss\upkroot\K20_生産課\公開参照\生産台数推移\☆2021年度\21年度 生産台数推移(ﾏﾝｽﾘｰ).xls', 2022, '2022/01/01 00:00:00', GETDATE(), 999);</v>
      </c>
    </row>
    <row r="124" spans="3:4">
      <c r="C124">
        <v>21</v>
      </c>
      <c r="D124" t="str">
        <f t="shared" si="2"/>
        <v>INSERT INTO UPK_TEST.upk_k40.k40_pv_data (inf_date, car_model, three_months, regular, unipres, input_file, nendo, file_update, created_date, created_tantou_id) VALUES(9, 'C27-e', 1858, 2957, 2155, '\\upk-dtss\upkroot\K20_生産課\公開参照\生産台数推移\☆2021年度\21年度 生産台数推移(ﾏﾝｽﾘｰ).xls', 2022, '2022/01/01 00:00:00', GETDATE(), 999);</v>
      </c>
    </row>
    <row r="125" spans="3:4">
      <c r="C125">
        <v>22</v>
      </c>
      <c r="D125" t="str">
        <f t="shared" si="2"/>
        <v>INSERT INTO UPK_TEST.upk_k40.k40_pv_data (inf_date, car_model, three_months, regular, unipres, input_file, nendo, file_update, created_date, created_tantou_id) VALUES(10, 'C27-e', 2873, 4917, 2144, '\\upk-dtss\upkroot\K20_生産課\公開参照\生産台数推移\☆2021年度\21年度 生産台数推移(ﾏﾝｽﾘｰ).xls', 2022, '2022/01/01 00:00:00', GETDATE(), 999);</v>
      </c>
    </row>
    <row r="126" spans="3:4">
      <c r="C126">
        <v>23</v>
      </c>
      <c r="D126" t="str">
        <f t="shared" si="2"/>
        <v>INSERT INTO UPK_TEST.upk_k40.k40_pv_data (inf_date, car_model, three_months, regular, unipres, input_file, nendo, file_update, created_date, created_tantou_id) VALUES(11, 'C27-e', 4017, 4918, 2144, '\\upk-dtss\upkroot\K20_生産課\公開参照\生産台数推移\☆2021年度\21年度 生産台数推移(ﾏﾝｽﾘｰ).xls', 2022, '2022/01/01 00:00:00', GETDATE(), 999);</v>
      </c>
    </row>
    <row r="127" spans="3:4">
      <c r="C127">
        <v>24</v>
      </c>
      <c r="D127" t="str">
        <f t="shared" si="2"/>
        <v>INSERT INTO UPK_TEST.upk_k40.k40_pv_data (inf_date, car_model, three_months, regular, unipres, input_file, nendo, file_update, created_date, created_tantou_id) VALUES(12, 'C27-e', 4131, 4712, 2469, '\\upk-dtss\upkroot\K20_生産課\公開参照\生産台数推移\☆2021年度\21年度 生産台数推移(ﾏﾝｽﾘｰ).xls', 2022, '2022/01/01 00:00:00', GETDATE(), 999);</v>
      </c>
    </row>
    <row r="128" spans="3:4">
      <c r="C128">
        <v>25</v>
      </c>
      <c r="D128" t="str">
        <f t="shared" si="2"/>
        <v>INSERT INTO UPK_TEST.upk_k40.k40_pv_data (inf_date, car_model, three_months, regular, unipres, input_file, nendo, file_update, created_date, created_tantou_id) VALUES(1, 'T32-1L', 630, 630, 614, '\\upk-dtss\upkroot\K20_生産課\公開参照\生産台数推移\☆2021年度\21年度 生産台数推移(ﾏﾝｽﾘｰ).xls', 2022, '2022/01/01 00:00:00', GETDATE(), 999);</v>
      </c>
    </row>
    <row r="129" spans="3:4">
      <c r="C129">
        <v>26</v>
      </c>
      <c r="D129" t="str">
        <f t="shared" si="2"/>
        <v>INSERT INTO UPK_TEST.upk_k40.k40_pv_data (inf_date, car_model, three_months, regular, unipres, input_file, nendo, file_update, created_date, created_tantou_id) VALUES(2, 'T32-1L', 227, 252, 866, '\\upk-dtss\upkroot\K20_生産課\公開参照\生産台数推移\☆2021年度\21年度 生産台数推移(ﾏﾝｽﾘｰ).xls', 2022, '2022/01/01 00:00:00', GETDATE(), 999);</v>
      </c>
    </row>
    <row r="130" spans="3:4">
      <c r="C130">
        <v>27</v>
      </c>
      <c r="D130" t="str">
        <f t="shared" si="2"/>
        <v>INSERT INTO UPK_TEST.upk_k40.k40_pv_data (inf_date, car_model, three_months, regular, unipres, input_file, nendo, file_update, created_date, created_tantou_id) VALUES(3, 'T32-1L', 1243, 1202, 884, '\\upk-dtss\upkroot\K20_生産課\公開参照\生産台数推移\☆2021年度\21年度 生産台数推移(ﾏﾝｽﾘｰ).xls', 2022, '2022/01/01 00:00:00', GETDATE(), 999);</v>
      </c>
    </row>
    <row r="131" spans="3:4">
      <c r="C131">
        <v>28</v>
      </c>
      <c r="D131" t="str">
        <f t="shared" si="2"/>
        <v>INSERT INTO UPK_TEST.upk_k40.k40_pv_data (inf_date, car_model, three_months, regular, unipres, input_file, nendo, file_update, created_date, created_tantou_id) VALUES(4, 'T32-1L', 1349, 1385, 1002, '\\upk-dtss\upkroot\K20_生産課\公開参照\生産台数推移\☆2021年度\21年度 生産台数推移(ﾏﾝｽﾘｰ).xls', 2022, '2022/01/01 00:00:00', GETDATE(), 999);</v>
      </c>
    </row>
    <row r="132" spans="3:4">
      <c r="C132">
        <v>29</v>
      </c>
      <c r="D132" t="str">
        <f t="shared" si="2"/>
        <v>INSERT INTO UPK_TEST.upk_k40.k40_pv_data (inf_date, car_model, three_months, regular, unipres, input_file, nendo, file_update, created_date, created_tantou_id) VALUES(5, 'T32-1L', 814, 949, 740, '\\upk-dtss\upkroot\K20_生産課\公開参照\生産台数推移\☆2021年度\21年度 生産台数推移(ﾏﾝｽﾘｰ).xls', 2022, '2022/01/01 00:00:00', GETDATE(), 999);</v>
      </c>
    </row>
    <row r="133" spans="3:4">
      <c r="C133">
        <v>30</v>
      </c>
      <c r="D133" t="str">
        <f t="shared" si="2"/>
        <v>INSERT INTO UPK_TEST.upk_k40.k40_pv_data (inf_date, car_model, three_months, regular, unipres, input_file, nendo, file_update, created_date, created_tantou_id) VALUES(6, 'T32-1L', 971, 1022, 1329, '\\upk-dtss\upkroot\K20_生産課\公開参照\生産台数推移\☆2021年度\21年度 生産台数推移(ﾏﾝｽﾘｰ).xls', 2022, '2022/01/01 00:00:00', GETDATE(), 999);</v>
      </c>
    </row>
    <row r="134" spans="3:4">
      <c r="C134">
        <v>31</v>
      </c>
      <c r="D134" t="str">
        <f t="shared" si="2"/>
        <v>INSERT INTO UPK_TEST.upk_k40.k40_pv_data (inf_date, car_model, three_months, regular, unipres, input_file, nendo, file_update, created_date, created_tantou_id) VALUES(7, 'T32-1L', 519, 1608, 475, '\\upk-dtss\upkroot\K20_生産課\公開参照\生産台数推移\☆2021年度\21年度 生産台数推移(ﾏﾝｽﾘｰ).xls', 2022, '2022/01/01 00:00:00', GETDATE(), 999);</v>
      </c>
    </row>
    <row r="135" spans="3:4">
      <c r="C135">
        <v>32</v>
      </c>
      <c r="D135" t="str">
        <f t="shared" si="2"/>
        <v>INSERT INTO UPK_TEST.upk_k40.k40_pv_data (inf_date, car_model, three_months, regular, unipres, input_file, nendo, file_update, created_date, created_tantou_id) VALUES(8, 'T32-1L', 183, 1186, 665, '\\upk-dtss\upkroot\K20_生産課\公開参照\生産台数推移\☆2021年度\21年度 生産台数推移(ﾏﾝｽﾘｰ).xls', 2022, '2022/01/01 00:00:00', GETDATE(), 999);</v>
      </c>
    </row>
    <row r="136" spans="3:4">
      <c r="C136">
        <v>33</v>
      </c>
      <c r="D136" t="str">
        <f t="shared" si="2"/>
        <v>INSERT INTO UPK_TEST.upk_k40.k40_pv_data (inf_date, car_model, three_months, regular, unipres, input_file, nendo, file_update, created_date, created_tantou_id) VALUES(9, 'T32-1L', 273, 171, 575, '\\upk-dtss\upkroot\K20_生産課\公開参照\生産台数推移\☆2021年度\21年度 生産台数推移(ﾏﾝｽﾘｰ).xls', 2022, '2022/01/01 00:00:00', GETDATE(), 999);</v>
      </c>
    </row>
    <row r="137" spans="3:4">
      <c r="C137">
        <v>34</v>
      </c>
      <c r="D137" t="str">
        <f t="shared" si="2"/>
        <v>INSERT INTO UPK_TEST.upk_k40.k40_pv_data (inf_date, car_model, three_months, regular, unipres, input_file, nendo, file_update, created_date, created_tantou_id) VALUES(10, 'T32-1L', 1250, 109, 577, '\\upk-dtss\upkroot\K20_生産課\公開参照\生産台数推移\☆2021年度\21年度 生産台数推移(ﾏﾝｽﾘｰ).xls', 2022, '2022/01/01 00:00:00', GETDATE(), 999);</v>
      </c>
    </row>
    <row r="138" spans="3:4">
      <c r="C138">
        <v>35</v>
      </c>
      <c r="D138" t="str">
        <f t="shared" si="2"/>
        <v>INSERT INTO UPK_TEST.upk_k40.k40_pv_data (inf_date, car_model, three_months, regular, unipres, input_file, nendo, file_update, created_date, created_tantou_id) VALUES(11, 'T32-1L', 1663, 212, 1033, '\\upk-dtss\upkroot\K20_生産課\公開参照\生産台数推移\☆2021年度\21年度 生産台数推移(ﾏﾝｽﾘｰ).xls', 2022, '2022/01/01 00:00:00', GETDATE(), 999);</v>
      </c>
    </row>
    <row r="139" spans="3:4">
      <c r="C139">
        <v>36</v>
      </c>
      <c r="D139" t="str">
        <f t="shared" si="2"/>
        <v>INSERT INTO UPK_TEST.upk_k40.k40_pv_data (inf_date, car_model, three_months, regular, unipres, input_file, nendo, file_update, created_date, created_tantou_id) VALUES(12, 'T32-1L', 1638, 1466, 1475, '\\upk-dtss\upkroot\K20_生産課\公開参照\生産台数推移\☆2021年度\21年度 生産台数推移(ﾏﾝｽﾘｰ).xls', 2022, '2022/01/01 00:00:00', GETDATE(), 999);</v>
      </c>
    </row>
    <row r="140" spans="3:4">
      <c r="C140">
        <v>37</v>
      </c>
      <c r="D140" t="str">
        <f t="shared" si="2"/>
        <v>INSERT INTO UPK_TEST.upk_k40.k40_pv_data (inf_date, car_model, three_months, regular, unipres, input_file, nendo, file_update, created_date, created_tantou_id) VALUES(1, 'J11-1L', 11032, 9852, 5792, '\\upk-dtss\upkroot\K20_生産課\公開参照\生産台数推移\☆2021年度\21年度 生産台数推移(ﾏﾝｽﾘｰ).xls', 2022, '2022/01/01 00:00:00', GETDATE(), 999);</v>
      </c>
    </row>
    <row r="141" spans="3:4">
      <c r="C141">
        <v>38</v>
      </c>
      <c r="D141" t="str">
        <f t="shared" si="2"/>
        <v>INSERT INTO UPK_TEST.upk_k40.k40_pv_data (inf_date, car_model, three_months, regular, unipres, input_file, nendo, file_update, created_date, created_tantou_id) VALUES(2, 'J11-1L', 0, 3460, 4116, '\\upk-dtss\upkroot\K20_生産課\公開参照\生産台数推移\☆2021年度\21年度 生産台数推移(ﾏﾝｽﾘｰ).xls', 2022, '2022/01/01 00:00:00', GETDATE(), 999);</v>
      </c>
    </row>
    <row r="142" spans="3:4">
      <c r="C142">
        <v>39</v>
      </c>
      <c r="D142" t="str">
        <f t="shared" si="2"/>
        <v>INSERT INTO UPK_TEST.upk_k40.k40_pv_data (inf_date, car_model, three_months, regular, unipres, input_file, nendo, file_update, created_date, created_tantou_id) VALUES(3, 'J11-1L', 34, 0, 5919, '\\upk-dtss\upkroot\K20_生産課\公開参照\生産台数推移\☆2021年度\21年度 生産台数推移(ﾏﾝｽﾘｰ).xls', 2022, '2022/01/01 00:00:00', GETDATE(), 999);</v>
      </c>
    </row>
    <row r="143" spans="3:4">
      <c r="C143">
        <v>40</v>
      </c>
      <c r="D143" t="str">
        <f t="shared" si="2"/>
        <v>INSERT INTO UPK_TEST.upk_k40.k40_pv_data (inf_date, car_model, three_months, regular, unipres, input_file, nendo, file_update, created_date, created_tantou_id) VALUES(4, 'J11-1L', 129, 6406, 5729, '\\upk-dtss\upkroot\K20_生産課\公開参照\生産台数推移\☆2021年度\21年度 生産台数推移(ﾏﾝｽﾘｰ).xls', 2022, '2022/01/01 00:00:00', GETDATE(), 999);</v>
      </c>
    </row>
    <row r="144" spans="3:4">
      <c r="C144">
        <v>41</v>
      </c>
      <c r="D144" t="str">
        <f t="shared" si="2"/>
        <v>INSERT INTO UPK_TEST.upk_k40.k40_pv_data (inf_date, car_model, three_months, regular, unipres, input_file, nendo, file_update, created_date, created_tantou_id) VALUES(5, 'J11-1L', 2798, 4593, 4641, '\\upk-dtss\upkroot\K20_生産課\公開参照\生産台数推移\☆2021年度\21年度 生産台数推移(ﾏﾝｽﾘｰ).xls', 2022, '2022/01/01 00:00:00', GETDATE(), 999);</v>
      </c>
    </row>
    <row r="145" spans="3:4">
      <c r="C145">
        <v>42</v>
      </c>
      <c r="D145" t="str">
        <f t="shared" si="2"/>
        <v>INSERT INTO UPK_TEST.upk_k40.k40_pv_data (inf_date, car_model, three_months, regular, unipres, input_file, nendo, file_update, created_date, created_tantou_id) VALUES(6, 'J11-1L', 4031, 8162, 5751, '\\upk-dtss\upkroot\K20_生産課\公開参照\生産台数推移\☆2021年度\21年度 生産台数推移(ﾏﾝｽﾘｰ).xls', 2022, '2022/01/01 00:00:00', GETDATE(), 999);</v>
      </c>
    </row>
    <row r="146" spans="3:4">
      <c r="C146">
        <v>43</v>
      </c>
      <c r="D146" t="str">
        <f t="shared" si="2"/>
        <v>INSERT INTO UPK_TEST.upk_k40.k40_pv_data (inf_date, car_model, three_months, regular, unipres, input_file, nendo, file_update, created_date, created_tantou_id) VALUES(7, 'J11-1L', 6296, 11147, 5378, '\\upk-dtss\upkroot\K20_生産課\公開参照\生産台数推移\☆2021年度\21年度 生産台数推移(ﾏﾝｽﾘｰ).xls', 2022, '2022/01/01 00:00:00', GETDATE(), 999);</v>
      </c>
    </row>
    <row r="147" spans="3:4">
      <c r="C147">
        <v>44</v>
      </c>
      <c r="D147" t="str">
        <f t="shared" si="2"/>
        <v>INSERT INTO UPK_TEST.upk_k40.k40_pv_data (inf_date, car_model, three_months, regular, unipres, input_file, nendo, file_update, created_date, created_tantou_id) VALUES(8, 'J11-1L', 5419, 13592, 5868, '\\upk-dtss\upkroot\K20_生産課\公開参照\生産台数推移\☆2021年度\21年度 生産台数推移(ﾏﾝｽﾘｰ).xls', 2022, '2022/01/01 00:00:00', GETDATE(), 999);</v>
      </c>
    </row>
    <row r="148" spans="3:4">
      <c r="C148">
        <v>45</v>
      </c>
      <c r="D148" t="str">
        <f t="shared" si="2"/>
        <v>INSERT INTO UPK_TEST.upk_k40.k40_pv_data (inf_date, car_model, three_months, regular, unipres, input_file, nendo, file_update, created_date, created_tantou_id) VALUES(9, 'J11-1L', 2432, 13597, 5775, '\\upk-dtss\upkroot\K20_生産課\公開参照\生産台数推移\☆2021年度\21年度 生産台数推移(ﾏﾝｽﾘｰ).xls', 2022, '2022/01/01 00:00:00', GETDATE(), 999);</v>
      </c>
    </row>
    <row r="149" spans="3:4">
      <c r="C149">
        <v>46</v>
      </c>
      <c r="D149" t="str">
        <f t="shared" si="2"/>
        <v>INSERT INTO UPK_TEST.upk_k40.k40_pv_data (inf_date, car_model, three_months, regular, unipres, input_file, nendo, file_update, created_date, created_tantou_id) VALUES(10, 'J11-1L', 3120, 6905, 4967, '\\upk-dtss\upkroot\K20_生産課\公開参照\生産台数推移\☆2021年度\21年度 生産台数推移(ﾏﾝｽﾘｰ).xls', 2022, '2022/01/01 00:00:00', GETDATE(), 999);</v>
      </c>
    </row>
    <row r="150" spans="3:4">
      <c r="C150">
        <v>47</v>
      </c>
      <c r="D150" t="str">
        <f t="shared" si="2"/>
        <v>INSERT INTO UPK_TEST.upk_k40.k40_pv_data (inf_date, car_model, three_months, regular, unipres, input_file, nendo, file_update, created_date, created_tantou_id) VALUES(11, 'J11-1L', 4318, 9364, 4598, '\\upk-dtss\upkroot\K20_生産課\公開参照\生産台数推移\☆2021年度\21年度 生産台数推移(ﾏﾝｽﾘｰ).xls', 2022, '2022/01/01 00:00:00', GETDATE(), 999);</v>
      </c>
    </row>
    <row r="151" spans="3:4">
      <c r="C151">
        <v>48</v>
      </c>
      <c r="D151" t="str">
        <f t="shared" si="2"/>
        <v>INSERT INTO UPK_TEST.upk_k40.k40_pv_data (inf_date, car_model, three_months, regular, unipres, input_file, nendo, file_update, created_date, created_tantou_id) VALUES(12, 'J11-1L', 4700, 9252, 5027, '\\upk-dtss\upkroot\K20_生産課\公開参照\生産台数推移\☆2021年度\21年度 生産台数推移(ﾏﾝｽﾘｰ).xls', 2022, '2022/01/01 00:00:00', GETDATE(), 999);</v>
      </c>
    </row>
    <row r="152" spans="3:4">
      <c r="C152">
        <v>49</v>
      </c>
      <c r="D152" t="str">
        <f t="shared" si="2"/>
        <v>INSERT INTO UPK_TEST.upk_k40.k40_pv_data (inf_date, car_model, three_months, regular, unipres, input_file, nendo, file_update, created_date, created_tantou_id) VALUES(1, 'T32-2L', 6478, 6478, 5991, '\\upk-dtss\upkroot\K20_生産課\公開参照\生産台数推移\☆2021年度\21年度 生産台数推移(ﾏﾝｽﾘｰ).xls', 2022, '2022/01/01 00:00:00', GETDATE(), 999);</v>
      </c>
    </row>
    <row r="153" spans="3:4">
      <c r="C153">
        <v>50</v>
      </c>
      <c r="D153" t="str">
        <f t="shared" si="2"/>
        <v>INSERT INTO UPK_TEST.upk_k40.k40_pv_data (inf_date, car_model, three_months, regular, unipres, input_file, nendo, file_update, created_date, created_tantou_id) VALUES(2, 'T32-2L', 1095, 1492, 4387, '\\upk-dtss\upkroot\K20_生産課\公開参照\生産台数推移\☆2021年度\21年度 生産台数推移(ﾏﾝｽﾘｰ).xls', 2022, '2022/01/01 00:00:00', GETDATE(), 999);</v>
      </c>
    </row>
    <row r="154" spans="3:4">
      <c r="C154">
        <v>51</v>
      </c>
      <c r="D154" t="str">
        <f t="shared" si="2"/>
        <v>INSERT INTO UPK_TEST.upk_k40.k40_pv_data (inf_date, car_model, three_months, regular, unipres, input_file, nendo, file_update, created_date, created_tantou_id) VALUES(3, 'T32-2L', 2049, 1903, 6339, '\\upk-dtss\upkroot\K20_生産課\公開参照\生産台数推移\☆2021年度\21年度 生産台数推移(ﾏﾝｽﾘｰ).xls', 2022, '2022/01/01 00:00:00', GETDATE(), 999);</v>
      </c>
    </row>
    <row r="155" spans="3:4">
      <c r="C155">
        <v>52</v>
      </c>
      <c r="D155" t="str">
        <f t="shared" si="2"/>
        <v>INSERT INTO UPK_TEST.upk_k40.k40_pv_data (inf_date, car_model, three_months, regular, unipres, input_file, nendo, file_update, created_date, created_tantou_id) VALUES(4, 'T32-2L', 2160, 5767, 6221, '\\upk-dtss\upkroot\K20_生産課\公開参照\生産台数推移\☆2021年度\21年度 生産台数推移(ﾏﾝｽﾘｰ).xls', 2022, '2022/01/01 00:00:00', GETDATE(), 999);</v>
      </c>
    </row>
    <row r="156" spans="3:4">
      <c r="C156">
        <v>53</v>
      </c>
      <c r="D156" t="str">
        <f t="shared" si="2"/>
        <v>INSERT INTO UPK_TEST.upk_k40.k40_pv_data (inf_date, car_model, three_months, regular, unipres, input_file, nendo, file_update, created_date, created_tantou_id) VALUES(5, 'T32-2L', 4514, 5945, 4841, '\\upk-dtss\upkroot\K20_生産課\公開参照\生産台数推移\☆2021年度\21年度 生産台数推移(ﾏﾝｽﾘｰ).xls', 2022, '2022/01/01 00:00:00', GETDATE(), 999);</v>
      </c>
    </row>
    <row r="157" spans="3:4">
      <c r="C157">
        <v>54</v>
      </c>
      <c r="D157" t="str">
        <f t="shared" si="2"/>
        <v>INSERT INTO UPK_TEST.upk_k40.k40_pv_data (inf_date, car_model, three_months, regular, unipres, input_file, nendo, file_update, created_date, created_tantou_id) VALUES(6, 'T32-2L', 7380, 6866, 5894, '\\upk-dtss\upkroot\K20_生産課\公開参照\生産台数推移\☆2021年度\21年度 生産台数推移(ﾏﾝｽﾘｰ).xls', 2022, '2022/01/01 00:00:00', GETDATE(), 999);</v>
      </c>
    </row>
    <row r="158" spans="3:4">
      <c r="C158">
        <v>55</v>
      </c>
      <c r="D158" t="str">
        <f t="shared" si="2"/>
        <v>INSERT INTO UPK_TEST.upk_k40.k40_pv_data (inf_date, car_model, three_months, regular, unipres, input_file, nendo, file_update, created_date, created_tantou_id) VALUES(7, 'T32-2L', 2237, 6530, 4426, '\\upk-dtss\upkroot\K20_生産課\公開参照\生産台数推移\☆2021年度\21年度 生産台数推移(ﾏﾝｽﾘｰ).xls', 2022, '2022/01/01 00:00:00', GETDATE(), 999);</v>
      </c>
    </row>
    <row r="159" spans="3:4">
      <c r="C159">
        <v>56</v>
      </c>
      <c r="D159" t="str">
        <f t="shared" si="2"/>
        <v>INSERT INTO UPK_TEST.upk_k40.k40_pv_data (inf_date, car_model, three_months, regular, unipres, input_file, nendo, file_update, created_date, created_tantou_id) VALUES(8, 'T32-2L', 2863, 6304, 4726, '\\upk-dtss\upkroot\K20_生産課\公開参照\生産台数推移\☆2021年度\21年度 生産台数推移(ﾏﾝｽﾘｰ).xls', 2022, '2022/01/01 00:00:00', GETDATE(), 999);</v>
      </c>
    </row>
    <row r="160" spans="3:4">
      <c r="C160">
        <v>57</v>
      </c>
      <c r="D160" t="str">
        <f t="shared" si="2"/>
        <v>INSERT INTO UPK_TEST.upk_k40.k40_pv_data (inf_date, car_model, three_months, regular, unipres, input_file, nendo, file_update, created_date, created_tantou_id) VALUES(9, 'T32-2L', 273, 2727, 4350, '\\upk-dtss\upkroot\K20_生産課\公開参照\生産台数推移\☆2021年度\21年度 生産台数推移(ﾏﾝｽﾘｰ).xls', 2022, '2022/01/01 00:00:00', GETDATE(), 999);</v>
      </c>
    </row>
    <row r="161" spans="3:4">
      <c r="C161">
        <v>58</v>
      </c>
      <c r="D161" t="str">
        <f t="shared" si="2"/>
        <v>INSERT INTO UPK_TEST.upk_k40.k40_pv_data (inf_date, car_model, three_months, regular, unipres, input_file, nendo, file_update, created_date, created_tantou_id) VALUES(10, 'T32-2L', 2325, 3595, 4324, '\\upk-dtss\upkroot\K20_生産課\公開参照\生産台数推移\☆2021年度\21年度 生産台数推移(ﾏﾝｽﾘｰ).xls', 2022, '2022/01/01 00:00:00', GETDATE(), 999);</v>
      </c>
    </row>
    <row r="162" spans="3:4">
      <c r="C162">
        <v>59</v>
      </c>
      <c r="D162" t="str">
        <f t="shared" si="2"/>
        <v>INSERT INTO UPK_TEST.upk_k40.k40_pv_data (inf_date, car_model, three_months, regular, unipres, input_file, nendo, file_update, created_date, created_tantou_id) VALUES(11, 'T32-2L', 7175, 3567, 3868, '\\upk-dtss\upkroot\K20_生産課\公開参照\生産台数推移\☆2021年度\21年度 生産台数推移(ﾏﾝｽﾘｰ).xls', 2022, '2022/01/01 00:00:00', GETDATE(), 999);</v>
      </c>
    </row>
    <row r="163" spans="3:4">
      <c r="C163">
        <v>60</v>
      </c>
      <c r="D163" t="str">
        <f t="shared" si="2"/>
        <v>INSERT INTO UPK_TEST.upk_k40.k40_pv_data (inf_date, car_model, three_months, regular, unipres, input_file, nendo, file_update, created_date, created_tantou_id) VALUES(12, 'T32-2L', 9421, 1365, 4157, '\\upk-dtss\upkroot\K20_生産課\公開参照\生産台数推移\☆2021年度\21年度 生産台数推移(ﾏﾝｽﾘｰ).xls', 2022, '2022/01/01 00:00:00', GETDATE(), 999);</v>
      </c>
    </row>
    <row r="164" spans="3:4">
      <c r="C164">
        <v>61</v>
      </c>
      <c r="D164" t="str">
        <f t="shared" si="2"/>
        <v>INSERT INTO UPK_TEST.upk_k40.k40_pv_data (inf_date, car_model, three_months, regular, unipres, input_file, nendo, file_update, created_date, created_tantou_id) VALUES(1, 'J11-2L', 3014, 4194, 247, '\\upk-dtss\upkroot\K20_生産課\公開参照\生産台数推移\☆2021年度\21年度 生産台数推移(ﾏﾝｽﾘｰ).xls', 2022, '2022/01/01 00:00:00', GETDATE(), 999);</v>
      </c>
    </row>
    <row r="165" spans="3:4">
      <c r="C165">
        <v>62</v>
      </c>
      <c r="D165" t="str">
        <f t="shared" si="2"/>
        <v>INSERT INTO UPK_TEST.upk_k40.k40_pv_data (inf_date, car_model, three_months, regular, unipres, input_file, nendo, file_update, created_date, created_tantou_id) VALUES(2, 'J11-2L', 3, 154, 686, '\\upk-dtss\upkroot\K20_生産課\公開参照\生産台数推移\☆2021年度\21年度 生産台数推移(ﾏﾝｽﾘｰ).xls', 2022, '2022/01/01 00:00:00', GETDATE(), 999);</v>
      </c>
    </row>
    <row r="166" spans="3:4">
      <c r="C166">
        <v>63</v>
      </c>
      <c r="D166" t="str">
        <f t="shared" si="2"/>
        <v>INSERT INTO UPK_TEST.upk_k40.k40_pv_data (inf_date, car_model, three_months, regular, unipres, input_file, nendo, file_update, created_date, created_tantou_id) VALUES(3, 'J11-2L', 27, 0, 684, '\\upk-dtss\upkroot\K20_生産課\公開参照\生産台数推移\☆2021年度\21年度 生産台数推移(ﾏﾝｽﾘｰ).xls', 2022, '2022/01/01 00:00:00', GETDATE(), 999);</v>
      </c>
    </row>
    <row r="167" spans="3:4">
      <c r="C167">
        <v>64</v>
      </c>
      <c r="D167" t="str">
        <f t="shared" si="2"/>
        <v>INSERT INTO UPK_TEST.upk_k40.k40_pv_data (inf_date, car_model, three_months, regular, unipres, input_file, nendo, file_update, created_date, created_tantou_id) VALUES(4, 'J11-2L', 124, 2846, 874, '\\upk-dtss\upkroot\K20_生産課\公開参照\生産台数推移\☆2021年度\21年度 生産台数推移(ﾏﾝｽﾘｰ).xls', 2022, '2022/01/01 00:00:00', GETDATE(), 999);</v>
      </c>
    </row>
    <row r="168" spans="3:4">
      <c r="C168">
        <v>65</v>
      </c>
      <c r="D168" t="str">
        <f t="shared" si="2"/>
        <v>INSERT INTO UPK_TEST.upk_k40.k40_pv_data (inf_date, car_model, three_months, regular, unipres, input_file, nendo, file_update, created_date, created_tantou_id) VALUES(5, 'J11-2L', 1182, 350, 461, '\\upk-dtss\upkroot\K20_生産課\公開参照\生産台数推移\☆2021年度\21年度 生産台数推移(ﾏﾝｽﾘｰ).xls', 2022, '2022/01/01 00:00:00', GETDATE(), 999);</v>
      </c>
    </row>
    <row r="169" spans="3:4">
      <c r="C169">
        <v>66</v>
      </c>
      <c r="D169" t="str">
        <f t="shared" ref="D169:D199" si="3">$E$1&amp;D71&amp;", '"&amp;E71&amp;"', "&amp;F71&amp;", "&amp;G71&amp;", "&amp;H71&amp;", '"&amp;I71&amp;"', "&amp;J71&amp;", '"&amp;TEXT(K71,"YYYY/MM/DD HH:mm:SS")&amp;"', GETDATE(), 999);"</f>
        <v>INSERT INTO UPK_TEST.upk_k40.k40_pv_data (inf_date, car_model, three_months, regular, unipres, input_file, nendo, file_update, created_date, created_tantou_id) VALUES(6, 'J11-2L', 3562, 3851, 852, '\\upk-dtss\upkroot\K20_生産課\公開参照\生産台数推移\☆2021年度\21年度 生産台数推移(ﾏﾝｽﾘｰ).xls', 2022, '2022/01/01 00:00:00', GETDATE(), 999);</v>
      </c>
    </row>
    <row r="170" spans="3:4">
      <c r="C170">
        <v>67</v>
      </c>
      <c r="D170" t="str">
        <f t="shared" si="3"/>
        <v>INSERT INTO UPK_TEST.upk_k40.k40_pv_data (inf_date, car_model, three_months, regular, unipres, input_file, nendo, file_update, created_date, created_tantou_id) VALUES(7, 'J11-2L', 283, 1682, 625, '\\upk-dtss\upkroot\K20_生産課\公開参照\生産台数推移\☆2021年度\21年度 生産台数推移(ﾏﾝｽﾘｰ).xls', 2022, '2022/01/01 00:00:00', GETDATE(), 999);</v>
      </c>
    </row>
    <row r="171" spans="3:4">
      <c r="C171">
        <v>68</v>
      </c>
      <c r="D171" t="str">
        <f t="shared" si="3"/>
        <v>INSERT INTO UPK_TEST.upk_k40.k40_pv_data (inf_date, car_model, three_months, regular, unipres, input_file, nendo, file_update, created_date, created_tantou_id) VALUES(8, 'J11-2L', 3726, 1639, 735, '\\upk-dtss\upkroot\K20_生産課\公開参照\生産台数推移\☆2021年度\21年度 生産台数推移(ﾏﾝｽﾘｰ).xls', 2022, '2022/01/01 00:00:00', GETDATE(), 999);</v>
      </c>
    </row>
    <row r="172" spans="3:4">
      <c r="C172">
        <v>69</v>
      </c>
      <c r="D172" t="str">
        <f t="shared" si="3"/>
        <v>INSERT INTO UPK_TEST.upk_k40.k40_pv_data (inf_date, car_model, three_months, regular, unipres, input_file, nendo, file_update, created_date, created_tantou_id) VALUES(9, 'J11-2L', 478, 0, 258, '\\upk-dtss\upkroot\K20_生産課\公開参照\生産台数推移\☆2021年度\21年度 生産台数推移(ﾏﾝｽﾘｰ).xls', 2022, '2022/01/01 00:00:00', GETDATE(), 999);</v>
      </c>
    </row>
    <row r="173" spans="3:4">
      <c r="C173">
        <v>70</v>
      </c>
      <c r="D173" t="str">
        <f t="shared" si="3"/>
        <v>INSERT INTO UPK_TEST.upk_k40.k40_pv_data (inf_date, car_model, three_months, regular, unipres, input_file, nendo, file_update, created_date, created_tantou_id) VALUES(10, 'J11-2L', 2998, 0, 1036, '\\upk-dtss\upkroot\K20_生産課\公開参照\生産台数推移\☆2021年度\21年度 生産台数推移(ﾏﾝｽﾘｰ).xls', 2022, '2022/01/01 00:00:00', GETDATE(), 999);</v>
      </c>
    </row>
    <row r="174" spans="3:4">
      <c r="C174">
        <v>71</v>
      </c>
      <c r="D174" t="str">
        <f t="shared" si="3"/>
        <v>INSERT INTO UPK_TEST.upk_k40.k40_pv_data (inf_date, car_model, three_months, regular, unipres, input_file, nendo, file_update, created_date, created_tantou_id) VALUES(11, 'J11-2L', 3500, 0, 1405, '\\upk-dtss\upkroot\K20_生産課\公開参照\生産台数推移\☆2021年度\21年度 生産台数推移(ﾏﾝｽﾘｰ).xls', 2022, '2022/01/01 00:00:00', GETDATE(), 999);</v>
      </c>
    </row>
    <row r="175" spans="3:4">
      <c r="C175">
        <v>72</v>
      </c>
      <c r="D175" t="str">
        <f t="shared" si="3"/>
        <v>INSERT INTO UPK_TEST.upk_k40.k40_pv_data (inf_date, car_model, three_months, regular, unipres, input_file, nendo, file_update, created_date, created_tantou_id) VALUES(12, 'J11-2L', 1620, 0, 1875, '\\upk-dtss\upkroot\K20_生産課\公開参照\生産台数推移\☆2021年度\21年度 生産台数推移(ﾏﾝｽﾘｰ).xls', 2022, '2022/01/01 00:00:00', GETDATE(), 999);</v>
      </c>
    </row>
    <row r="176" spans="3:4">
      <c r="C176">
        <v>73</v>
      </c>
      <c r="D176" t="str">
        <f t="shared" si="3"/>
        <v>INSERT INTO UPK_TEST.upk_k40.k40_pv_data (inf_date, car_model, three_months, regular, unipres, input_file, nendo, file_update, created_date, created_tantou_id) VALUES(1, 'T33', 7719, 4763, 5185, '\\upk-dtss\upkroot\K20_生産課\公開参照\生産台数推移\☆2021年度\21年度 生産台数推移(ﾏﾝｽﾘｰ).xls', 2022, '2022/01/01 00:00:00', GETDATE(), 999);</v>
      </c>
    </row>
    <row r="177" spans="3:4">
      <c r="C177">
        <v>74</v>
      </c>
      <c r="D177" t="str">
        <f t="shared" si="3"/>
        <v>INSERT INTO UPK_TEST.upk_k40.k40_pv_data (inf_date, car_model, three_months, regular, unipres, input_file, nendo, file_update, created_date, created_tantou_id) VALUES(2, 'T33', 2719, 3003, 4123, '\\upk-dtss\upkroot\K20_生産課\公開参照\生産台数推移\☆2021年度\21年度 生産台数推移(ﾏﾝｽﾘｰ).xls', 2022, '2022/01/01 00:00:00', GETDATE(), 999);</v>
      </c>
    </row>
    <row r="178" spans="3:4">
      <c r="C178">
        <v>75</v>
      </c>
      <c r="D178" t="str">
        <f t="shared" si="3"/>
        <v>INSERT INTO UPK_TEST.upk_k40.k40_pv_data (inf_date, car_model, three_months, regular, unipres, input_file, nendo, file_update, created_date, created_tantou_id) VALUES(3, 'T33', 5863, 5521, 5669, '\\upk-dtss\upkroot\K20_生産課\公開参照\生産台数推移\☆2021年度\21年度 生産台数推移(ﾏﾝｽﾘｰ).xls', 2022, '2022/01/01 00:00:00', GETDATE(), 999);</v>
      </c>
    </row>
    <row r="179" spans="3:4">
      <c r="C179">
        <v>76</v>
      </c>
      <c r="D179" t="str">
        <f t="shared" si="3"/>
        <v>INSERT INTO UPK_TEST.upk_k40.k40_pv_data (inf_date, car_model, three_months, regular, unipres, input_file, nendo, file_update, created_date, created_tantou_id) VALUES(4, 'T33', 3744, 8274, 5669, '\\upk-dtss\upkroot\K20_生産課\公開参照\生産台数推移\☆2021年度\21年度 生産台数推移(ﾏﾝｽﾘｰ).xls', 2022, '2022/01/01 00:00:00', GETDATE(), 999);</v>
      </c>
    </row>
    <row r="180" spans="3:4">
      <c r="C180">
        <v>77</v>
      </c>
      <c r="D180" t="str">
        <f t="shared" si="3"/>
        <v>INSERT INTO UPK_TEST.upk_k40.k40_pv_data (inf_date, car_model, three_months, regular, unipres, input_file, nendo, file_update, created_date, created_tantou_id) VALUES(5, 'T33', 2002, 7337, 4380, '\\upk-dtss\upkroot\K20_生産課\公開参照\生産台数推移\☆2021年度\21年度 生産台数推移(ﾏﾝｽﾘｰ).xls', 2022, '2022/01/01 00:00:00', GETDATE(), 999);</v>
      </c>
    </row>
    <row r="181" spans="3:4">
      <c r="C181">
        <v>78</v>
      </c>
      <c r="D181" t="str">
        <f t="shared" si="3"/>
        <v>INSERT INTO UPK_TEST.upk_k40.k40_pv_data (inf_date, car_model, three_months, regular, unipres, input_file, nendo, file_update, created_date, created_tantou_id) VALUES(6, 'T33', 1344, 7490, 5669, '\\upk-dtss\upkroot\K20_生産課\公開参照\生産台数推移\☆2021年度\21年度 生産台数推移(ﾏﾝｽﾘｰ).xls', 2022, '2022/01/01 00:00:00', GETDATE(), 999);</v>
      </c>
    </row>
    <row r="182" spans="3:4">
      <c r="C182">
        <v>79</v>
      </c>
      <c r="D182" t="str">
        <f t="shared" si="3"/>
        <v>INSERT INTO UPK_TEST.upk_k40.k40_pv_data (inf_date, car_model, three_months, regular, unipres, input_file, nendo, file_update, created_date, created_tantou_id) VALUES(7, 'T33', 5244, 12226, 5154, '\\upk-dtss\upkroot\K20_生産課\公開参照\生産台数推移\☆2021年度\21年度 生産台数推移(ﾏﾝｽﾘｰ).xls', 2022, '2022/01/01 00:00:00', GETDATE(), 999);</v>
      </c>
    </row>
    <row r="183" spans="3:4">
      <c r="C183">
        <v>80</v>
      </c>
      <c r="D183" t="str">
        <f t="shared" si="3"/>
        <v>INSERT INTO UPK_TEST.upk_k40.k40_pv_data (inf_date, car_model, three_months, regular, unipres, input_file, nendo, file_update, created_date, created_tantou_id) VALUES(8, 'T33', 2146, 12686, 5669, '\\upk-dtss\upkroot\K20_生産課\公開参照\生産台数推移\☆2021年度\21年度 生産台数推移(ﾏﾝｽﾘｰ).xls', 2022, '2022/01/01 00:00:00', GETDATE(), 999);</v>
      </c>
    </row>
    <row r="184" spans="3:4">
      <c r="C184">
        <v>81</v>
      </c>
      <c r="D184" t="str">
        <f t="shared" si="3"/>
        <v>INSERT INTO UPK_TEST.upk_k40.k40_pv_data (inf_date, car_model, three_months, regular, unipres, input_file, nendo, file_update, created_date, created_tantou_id) VALUES(9, 'T33', 7674, 16455, 5179, '\\upk-dtss\upkroot\K20_生産課\公開参照\生産台数推移\☆2021年度\21年度 生産台数推移(ﾏﾝｽﾘｰ).xls', 2022, '2022/01/01 00:00:00', GETDATE(), 999);</v>
      </c>
    </row>
    <row r="185" spans="3:4">
      <c r="C185">
        <v>82</v>
      </c>
      <c r="D185" t="str">
        <f t="shared" si="3"/>
        <v>INSERT INTO UPK_TEST.upk_k40.k40_pv_data (inf_date, car_model, three_months, regular, unipres, input_file, nendo, file_update, created_date, created_tantou_id) VALUES(10, 'T33', 6110, 10267, 5154, '\\upk-dtss\upkroot\K20_生産課\公開参照\生産台数推移\☆2021年度\21年度 生産台数推移(ﾏﾝｽﾘｰ).xls', 2022, '2022/01/01 00:00:00', GETDATE(), 999);</v>
      </c>
    </row>
    <row r="186" spans="3:4">
      <c r="C186">
        <v>83</v>
      </c>
      <c r="D186" t="str">
        <f t="shared" si="3"/>
        <v>INSERT INTO UPK_TEST.upk_k40.k40_pv_data (inf_date, car_model, three_months, regular, unipres, input_file, nendo, file_update, created_date, created_tantou_id) VALUES(11, 'T33', 3624, 7407, 5154, '\\upk-dtss\upkroot\K20_生産課\公開参照\生産台数推移\☆2021年度\21年度 生産台数推移(ﾏﾝｽﾘｰ).xls', 2022, '2022/01/01 00:00:00', GETDATE(), 999);</v>
      </c>
    </row>
    <row r="187" spans="3:4">
      <c r="C187">
        <v>84</v>
      </c>
      <c r="D187" t="str">
        <f t="shared" si="3"/>
        <v>INSERT INTO UPK_TEST.upk_k40.k40_pv_data (inf_date, car_model, three_months, regular, unipres, input_file, nendo, file_update, created_date, created_tantou_id) VALUES(12, 'T33', 4239, 9585, 5924, '\\upk-dtss\upkroot\K20_生産課\公開参照\生産台数推移\☆2021年度\21年度 生産台数推移(ﾏﾝｽﾘｰ).xls', 2022, '2022/01/01 00:00:00', GETDATE(), 999);</v>
      </c>
    </row>
    <row r="188" spans="3:4">
      <c r="C188">
        <v>85</v>
      </c>
      <c r="D188" t="str">
        <f t="shared" si="3"/>
        <v>INSERT INTO UPK_TEST.upk_k40.k40_pv_data (inf_date, car_model, three_months, regular, unipres, input_file, nendo, file_update, created_date, created_tantou_id) VALUES(1, 'T33-e', 0, 0, 0, '\\upk-dtss\upkroot\K20_生産課\公開参照\生産台数推移\☆2021年度\21年度 生産台数推移(ﾏﾝｽﾘｰ).xls', 2022, '2022/01/01 00:00:00', GETDATE(), 999);</v>
      </c>
    </row>
    <row r="189" spans="3:4">
      <c r="C189">
        <v>86</v>
      </c>
      <c r="D189" t="str">
        <f t="shared" si="3"/>
        <v>INSERT INTO UPK_TEST.upk_k40.k40_pv_data (inf_date, car_model, three_months, regular, unipres, input_file, nendo, file_update, created_date, created_tantou_id) VALUES(2, 'T33-e', 0, 0, 0, '\\upk-dtss\upkroot\K20_生産課\公開参照\生産台数推移\☆2021年度\21年度 生産台数推移(ﾏﾝｽﾘｰ).xls', 2022, '2022/01/01 00:00:00', GETDATE(), 999);</v>
      </c>
    </row>
    <row r="190" spans="3:4">
      <c r="C190">
        <v>87</v>
      </c>
      <c r="D190" t="str">
        <f t="shared" si="3"/>
        <v>INSERT INTO UPK_TEST.upk_k40.k40_pv_data (inf_date, car_model, three_months, regular, unipres, input_file, nendo, file_update, created_date, created_tantou_id) VALUES(3, 'T33-e', 0, 0, 0, '\\upk-dtss\upkroot\K20_生産課\公開参照\生産台数推移\☆2021年度\21年度 生産台数推移(ﾏﾝｽﾘｰ).xls', 2022, '2022/01/01 00:00:00', GETDATE(), 999);</v>
      </c>
    </row>
    <row r="191" spans="3:4">
      <c r="C191">
        <v>88</v>
      </c>
      <c r="D191" t="str">
        <f t="shared" si="3"/>
        <v>INSERT INTO UPK_TEST.upk_k40.k40_pv_data (inf_date, car_model, three_months, regular, unipres, input_file, nendo, file_update, created_date, created_tantou_id) VALUES(4, 'T33-e', 0, 114, 0, '\\upk-dtss\upkroot\K20_生産課\公開参照\生産台数推移\☆2021年度\21年度 生産台数推移(ﾏﾝｽﾘｰ).xls', 2022, '2022/01/01 00:00:00', GETDATE(), 999);</v>
      </c>
    </row>
    <row r="192" spans="3:4">
      <c r="C192">
        <v>89</v>
      </c>
      <c r="D192" t="str">
        <f t="shared" si="3"/>
        <v>INSERT INTO UPK_TEST.upk_k40.k40_pv_data (inf_date, car_model, three_months, regular, unipres, input_file, nendo, file_update, created_date, created_tantou_id) VALUES(5, 'T33-e', 0, 67, 0, '\\upk-dtss\upkroot\K20_生産課\公開参照\生産台数推移\☆2021年度\21年度 生産台数推移(ﾏﾝｽﾘｰ).xls', 2022, '2022/01/01 00:00:00', GETDATE(), 999);</v>
      </c>
    </row>
    <row r="193" spans="1:15">
      <c r="C193">
        <v>90</v>
      </c>
      <c r="D193" t="str">
        <f t="shared" si="3"/>
        <v>INSERT INTO UPK_TEST.upk_k40.k40_pv_data (inf_date, car_model, three_months, regular, unipres, input_file, nendo, file_update, created_date, created_tantou_id) VALUES(6, 'T33-e', 0, 0, 0, '\\upk-dtss\upkroot\K20_生産課\公開参照\生産台数推移\☆2021年度\21年度 生産台数推移(ﾏﾝｽﾘｰ).xls', 2022, '2022/01/01 00:00:00', GETDATE(), 999);</v>
      </c>
    </row>
    <row r="194" spans="1:15">
      <c r="C194">
        <v>91</v>
      </c>
      <c r="D194" t="str">
        <f t="shared" si="3"/>
        <v>INSERT INTO UPK_TEST.upk_k40.k40_pv_data (inf_date, car_model, three_months, regular, unipres, input_file, nendo, file_update, created_date, created_tantou_id) VALUES(7, 'T33-e', 0, 0, 0, '\\upk-dtss\upkroot\K20_生産課\公開参照\生産台数推移\☆2021年度\21年度 生産台数推移(ﾏﾝｽﾘｰ).xls', 2022, '2022/01/01 00:00:00', GETDATE(), 999);</v>
      </c>
    </row>
    <row r="195" spans="1:15">
      <c r="C195">
        <v>92</v>
      </c>
      <c r="D195" t="str">
        <f t="shared" si="3"/>
        <v>INSERT INTO UPK_TEST.upk_k40.k40_pv_data (inf_date, car_model, three_months, regular, unipres, input_file, nendo, file_update, created_date, created_tantou_id) VALUES(8, 'T33-e', 45, 0, 0, '\\upk-dtss\upkroot\K20_生産課\公開参照\生産台数推移\☆2021年度\21年度 生産台数推移(ﾏﾝｽﾘｰ).xls', 2022, '2022/01/01 00:00:00', GETDATE(), 999);</v>
      </c>
    </row>
    <row r="196" spans="1:15">
      <c r="C196">
        <v>93</v>
      </c>
      <c r="D196" t="str">
        <f t="shared" si="3"/>
        <v>INSERT INTO UPK_TEST.upk_k40.k40_pv_data (inf_date, car_model, three_months, regular, unipres, input_file, nendo, file_update, created_date, created_tantou_id) VALUES(9, 'T33-e', 146, 232, 5834, '\\upk-dtss\upkroot\K20_生産課\公開参照\生産台数推移\☆2021年度\21年度 生産台数推移(ﾏﾝｽﾘｰ).xls', 2022, '2022/01/01 00:00:00', GETDATE(), 999);</v>
      </c>
    </row>
    <row r="197" spans="1:15">
      <c r="C197">
        <v>94</v>
      </c>
      <c r="D197" t="str">
        <f t="shared" si="3"/>
        <v>INSERT INTO UPK_TEST.upk_k40.k40_pv_data (inf_date, car_model, three_months, regular, unipres, input_file, nendo, file_update, created_date, created_tantou_id) VALUES(10, 'T33-e', 11, 2427, 5806, '\\upk-dtss\upkroot\K20_生産課\公開参照\生産台数推移\☆2021年度\21年度 生産台数推移(ﾏﾝｽﾘｰ).xls', 2022, '2022/01/01 00:00:00', GETDATE(), 999);</v>
      </c>
    </row>
    <row r="198" spans="1:15">
      <c r="C198">
        <v>95</v>
      </c>
      <c r="D198" t="str">
        <f t="shared" si="3"/>
        <v>INSERT INTO UPK_TEST.upk_k40.k40_pv_data (inf_date, car_model, three_months, regular, unipres, input_file, nendo, file_update, created_date, created_tantou_id) VALUES(11, 'T33-e', 2, 7460, 5806, '\\upk-dtss\upkroot\K20_生産課\公開参照\生産台数推移\☆2021年度\21年度 生産台数推移(ﾏﾝｽﾘｰ).xls', 2022, '2022/01/01 00:00:00', GETDATE(), 999);</v>
      </c>
    </row>
    <row r="199" spans="1:15">
      <c r="C199">
        <v>96</v>
      </c>
      <c r="D199" t="str">
        <f t="shared" si="3"/>
        <v>INSERT INTO UPK_TEST.upk_k40.k40_pv_data (inf_date, car_model, three_months, regular, unipres, input_file, nendo, file_update, created_date, created_tantou_id) VALUES(12, 'T33-e', 54, 8634, 6677, '\\upk-dtss\upkroot\K20_生産課\公開参照\生産台数推移\☆2021年度\21年度 生産台数推移(ﾏﾝｽﾘｰ).xls', 2022, '2022/01/01 00:00:00', GETDATE(), 999);</v>
      </c>
    </row>
    <row r="201" spans="1:15">
      <c r="A201" t="s">
        <v>9737</v>
      </c>
    </row>
    <row r="202" spans="1:15">
      <c r="B202" t="s">
        <v>9738</v>
      </c>
      <c r="D202" t="str">
        <f>"INSERT INTO UPK_TEST.upk_k40."&amp;$A$201&amp;" ("&amp;$D$204&amp;", "&amp;$E$204&amp;", "&amp;$F$204&amp;", "&amp;$G$204&amp;", "&amp;$H$204&amp;", "&amp;$I$204&amp;", "&amp;$J$204&amp;", "&amp;$K$204&amp;", "&amp;$L$204&amp;", "&amp;$M$204&amp;") VALUES("</f>
        <v>INSERT INTO UPK_TEST.upk_k40.k60_os_data (inf_date, buhin_no, volume, file_name, input_file, nendo, file_update, data_update, created_date, created_tantou_id) VALUES(</v>
      </c>
    </row>
    <row r="203" spans="1:15">
      <c r="C203" s="419" t="s">
        <v>163</v>
      </c>
      <c r="D203" s="420" t="s">
        <v>8730</v>
      </c>
      <c r="E203" s="420" t="s">
        <v>245</v>
      </c>
      <c r="F203" s="420" t="s">
        <v>8743</v>
      </c>
      <c r="G203" s="420" t="s">
        <v>9732</v>
      </c>
      <c r="H203" s="420" t="s">
        <v>9269</v>
      </c>
      <c r="I203" s="420" t="s">
        <v>9273</v>
      </c>
      <c r="J203" s="420" t="s">
        <v>9277</v>
      </c>
      <c r="K203" s="420" t="s">
        <v>9280</v>
      </c>
      <c r="L203" s="420" t="s">
        <v>276</v>
      </c>
      <c r="M203" s="420" t="s">
        <v>279</v>
      </c>
      <c r="N203" s="420" t="s">
        <v>281</v>
      </c>
      <c r="O203" s="421" t="s">
        <v>283</v>
      </c>
    </row>
    <row r="204" spans="1:15">
      <c r="C204" s="422" t="s">
        <v>80</v>
      </c>
      <c r="D204" s="423" t="s">
        <v>8735</v>
      </c>
      <c r="E204" s="423" t="s">
        <v>86</v>
      </c>
      <c r="F204" s="423" t="s">
        <v>9739</v>
      </c>
      <c r="G204" s="423" t="s">
        <v>9733</v>
      </c>
      <c r="H204" s="423" t="s">
        <v>9573</v>
      </c>
      <c r="I204" s="423" t="s">
        <v>8794</v>
      </c>
      <c r="J204" s="423" t="s">
        <v>9575</v>
      </c>
      <c r="K204" s="423" t="s">
        <v>9576</v>
      </c>
      <c r="L204" s="423" t="s">
        <v>50</v>
      </c>
      <c r="M204" s="423" t="s">
        <v>51</v>
      </c>
      <c r="N204" s="423" t="s">
        <v>52</v>
      </c>
      <c r="O204" s="424" t="s">
        <v>53</v>
      </c>
    </row>
    <row r="205" spans="1:15">
      <c r="C205" s="422" t="s">
        <v>56</v>
      </c>
      <c r="D205" s="423" t="s">
        <v>89</v>
      </c>
      <c r="E205" s="423" t="s">
        <v>60</v>
      </c>
      <c r="F205" s="423" t="s">
        <v>56</v>
      </c>
      <c r="G205" s="423" t="s">
        <v>60</v>
      </c>
      <c r="H205" s="423" t="s">
        <v>60</v>
      </c>
      <c r="I205" s="423" t="s">
        <v>89</v>
      </c>
      <c r="J205" s="423" t="s">
        <v>87</v>
      </c>
      <c r="K205" s="423" t="s">
        <v>89</v>
      </c>
      <c r="L205" s="423" t="s">
        <v>87</v>
      </c>
      <c r="M205" s="423" t="s">
        <v>89</v>
      </c>
      <c r="N205" s="423" t="s">
        <v>87</v>
      </c>
      <c r="O205" s="424" t="s">
        <v>89</v>
      </c>
    </row>
    <row r="206" spans="1:15">
      <c r="C206" s="425" t="s">
        <v>57</v>
      </c>
      <c r="D206" s="426" t="s">
        <v>76</v>
      </c>
      <c r="E206" s="426" t="s">
        <v>8766</v>
      </c>
      <c r="F206" s="426" t="s">
        <v>57</v>
      </c>
      <c r="G206" s="426" t="s">
        <v>9574</v>
      </c>
      <c r="H206" s="426" t="s">
        <v>9574</v>
      </c>
      <c r="I206" s="426" t="s">
        <v>76</v>
      </c>
      <c r="J206" s="426" t="s">
        <v>77</v>
      </c>
      <c r="K206" s="426" t="s">
        <v>76</v>
      </c>
      <c r="L206" s="426" t="s">
        <v>77</v>
      </c>
      <c r="M206" s="426" t="s">
        <v>76</v>
      </c>
      <c r="N206" s="426" t="s">
        <v>77</v>
      </c>
      <c r="O206" s="427" t="s">
        <v>76</v>
      </c>
    </row>
    <row r="207" spans="1:15" s="431" customFormat="1">
      <c r="C207" s="431">
        <v>1</v>
      </c>
      <c r="D207" s="431">
        <v>12</v>
      </c>
      <c r="E207" s="432" t="s">
        <v>2793</v>
      </c>
      <c r="F207" s="432">
        <v>200</v>
      </c>
      <c r="G207" s="433" t="s">
        <v>9756</v>
      </c>
      <c r="H207" t="s">
        <v>9757</v>
      </c>
      <c r="I207">
        <v>2021</v>
      </c>
      <c r="J207" s="428">
        <v>44526.412766203706</v>
      </c>
      <c r="K207">
        <v>0</v>
      </c>
    </row>
    <row r="208" spans="1:15" s="431" customFormat="1">
      <c r="C208" s="431">
        <v>2</v>
      </c>
      <c r="D208" s="431">
        <v>12</v>
      </c>
      <c r="E208" s="432" t="s">
        <v>2799</v>
      </c>
      <c r="F208" s="432">
        <v>450</v>
      </c>
      <c r="G208" s="433" t="s">
        <v>9756</v>
      </c>
      <c r="H208" t="s">
        <v>9757</v>
      </c>
      <c r="I208">
        <v>2021</v>
      </c>
      <c r="J208" s="434">
        <v>44526.412766203706</v>
      </c>
      <c r="K208">
        <v>0</v>
      </c>
    </row>
    <row r="209" spans="3:11" s="431" customFormat="1">
      <c r="C209" s="431">
        <v>3</v>
      </c>
      <c r="D209" s="431">
        <v>12</v>
      </c>
      <c r="E209" s="432" t="s">
        <v>2828</v>
      </c>
      <c r="F209" s="432">
        <v>500</v>
      </c>
      <c r="G209" s="433" t="s">
        <v>9756</v>
      </c>
      <c r="H209" t="s">
        <v>9757</v>
      </c>
      <c r="I209">
        <v>2021</v>
      </c>
      <c r="J209" s="428">
        <v>44526.412766203706</v>
      </c>
      <c r="K209">
        <v>0</v>
      </c>
    </row>
    <row r="210" spans="3:11" s="431" customFormat="1">
      <c r="C210" s="431">
        <v>4</v>
      </c>
      <c r="D210" s="431">
        <v>12</v>
      </c>
      <c r="E210" s="432" t="s">
        <v>2796</v>
      </c>
      <c r="F210" s="432">
        <v>600</v>
      </c>
      <c r="G210" s="433" t="s">
        <v>9756</v>
      </c>
      <c r="H210" t="s">
        <v>9757</v>
      </c>
      <c r="I210">
        <v>2021</v>
      </c>
      <c r="J210" s="428">
        <v>44526.412766203706</v>
      </c>
      <c r="K210">
        <v>0</v>
      </c>
    </row>
    <row r="211" spans="3:11" s="431" customFormat="1">
      <c r="C211" s="431">
        <v>5</v>
      </c>
      <c r="D211" s="431">
        <v>12</v>
      </c>
      <c r="E211" s="432" t="s">
        <v>2829</v>
      </c>
      <c r="F211" s="432">
        <v>600</v>
      </c>
      <c r="G211" s="433" t="s">
        <v>9756</v>
      </c>
      <c r="H211" t="s">
        <v>9757</v>
      </c>
      <c r="I211">
        <v>2021</v>
      </c>
      <c r="J211" s="428">
        <v>44526.412766203706</v>
      </c>
      <c r="K211">
        <v>0</v>
      </c>
    </row>
    <row r="212" spans="3:11" s="431" customFormat="1">
      <c r="C212" s="431">
        <v>6</v>
      </c>
      <c r="D212" s="431">
        <v>12</v>
      </c>
      <c r="E212" s="432" t="s">
        <v>2819</v>
      </c>
      <c r="F212" s="432">
        <v>750</v>
      </c>
      <c r="G212" s="433" t="s">
        <v>9756</v>
      </c>
      <c r="H212" t="s">
        <v>9757</v>
      </c>
      <c r="I212">
        <v>2021</v>
      </c>
      <c r="J212" s="428">
        <v>44526.412766203706</v>
      </c>
      <c r="K212">
        <v>0</v>
      </c>
    </row>
    <row r="213" spans="3:11" s="431" customFormat="1">
      <c r="C213" s="431">
        <v>7</v>
      </c>
      <c r="D213" s="431">
        <v>12</v>
      </c>
      <c r="E213" s="432" t="s">
        <v>2794</v>
      </c>
      <c r="F213" s="432">
        <v>800</v>
      </c>
      <c r="G213" s="433" t="s">
        <v>9756</v>
      </c>
      <c r="H213" t="s">
        <v>9757</v>
      </c>
      <c r="I213">
        <v>2021</v>
      </c>
      <c r="J213" s="428">
        <v>44526.412766203706</v>
      </c>
      <c r="K213">
        <v>0</v>
      </c>
    </row>
    <row r="214" spans="3:11" s="431" customFormat="1">
      <c r="C214" s="431">
        <v>8</v>
      </c>
      <c r="D214" s="431">
        <v>12</v>
      </c>
      <c r="E214" s="432" t="s">
        <v>2789</v>
      </c>
      <c r="F214" s="432">
        <v>1000</v>
      </c>
      <c r="G214" s="433" t="s">
        <v>9756</v>
      </c>
      <c r="H214" t="s">
        <v>9757</v>
      </c>
      <c r="I214">
        <v>2021</v>
      </c>
      <c r="J214" s="428">
        <v>44526.412766203706</v>
      </c>
      <c r="K214">
        <v>0</v>
      </c>
    </row>
    <row r="215" spans="3:11" s="431" customFormat="1">
      <c r="C215" s="431">
        <v>9</v>
      </c>
      <c r="D215" s="431">
        <v>12</v>
      </c>
      <c r="E215" s="432" t="s">
        <v>2795</v>
      </c>
      <c r="F215" s="432">
        <v>1000</v>
      </c>
      <c r="G215" s="433" t="s">
        <v>9756</v>
      </c>
      <c r="H215" t="s">
        <v>9757</v>
      </c>
      <c r="I215">
        <v>2021</v>
      </c>
      <c r="J215" s="428">
        <v>44526.412766203706</v>
      </c>
      <c r="K215">
        <v>0</v>
      </c>
    </row>
    <row r="216" spans="3:11" s="431" customFormat="1">
      <c r="C216" s="431">
        <v>10</v>
      </c>
      <c r="D216" s="431">
        <v>12</v>
      </c>
      <c r="E216" s="432" t="s">
        <v>2798</v>
      </c>
      <c r="F216" s="432">
        <v>1000</v>
      </c>
      <c r="G216" s="433" t="s">
        <v>9756</v>
      </c>
      <c r="H216" t="s">
        <v>9757</v>
      </c>
      <c r="I216">
        <v>2021</v>
      </c>
      <c r="J216" s="428">
        <v>44526.412766203706</v>
      </c>
      <c r="K216">
        <v>0</v>
      </c>
    </row>
    <row r="217" spans="3:11" s="431" customFormat="1">
      <c r="C217" s="431">
        <v>11</v>
      </c>
      <c r="D217" s="431">
        <v>12</v>
      </c>
      <c r="E217" s="432" t="s">
        <v>2823</v>
      </c>
      <c r="F217" s="432">
        <v>1000</v>
      </c>
      <c r="G217" s="433" t="s">
        <v>9756</v>
      </c>
      <c r="H217" t="s">
        <v>9757</v>
      </c>
      <c r="I217">
        <v>2021</v>
      </c>
      <c r="J217" s="428">
        <v>44526.412766203706</v>
      </c>
      <c r="K217">
        <v>0</v>
      </c>
    </row>
    <row r="218" spans="3:11" s="431" customFormat="1">
      <c r="C218" s="431">
        <v>12</v>
      </c>
      <c r="D218" s="431">
        <v>12</v>
      </c>
      <c r="E218" s="432" t="s">
        <v>2788</v>
      </c>
      <c r="F218" s="432">
        <v>1200</v>
      </c>
      <c r="G218" s="433" t="s">
        <v>9756</v>
      </c>
      <c r="H218" t="s">
        <v>9757</v>
      </c>
      <c r="I218">
        <v>2021</v>
      </c>
      <c r="J218" s="428">
        <v>44526.412766203706</v>
      </c>
      <c r="K218">
        <v>0</v>
      </c>
    </row>
    <row r="219" spans="3:11" s="431" customFormat="1">
      <c r="C219" s="431">
        <v>13</v>
      </c>
      <c r="D219" s="431">
        <v>12</v>
      </c>
      <c r="E219" s="432" t="s">
        <v>2800</v>
      </c>
      <c r="F219" s="432">
        <v>1200</v>
      </c>
      <c r="G219" s="433" t="s">
        <v>9756</v>
      </c>
      <c r="H219" t="s">
        <v>9757</v>
      </c>
      <c r="I219">
        <v>2021</v>
      </c>
      <c r="J219" s="428">
        <v>44526.412766203706</v>
      </c>
      <c r="K219">
        <v>0</v>
      </c>
    </row>
    <row r="220" spans="3:11" s="431" customFormat="1">
      <c r="C220" s="431">
        <v>14</v>
      </c>
      <c r="D220" s="431">
        <v>12</v>
      </c>
      <c r="E220" s="432" t="s">
        <v>2822</v>
      </c>
      <c r="F220" s="432">
        <v>1200</v>
      </c>
      <c r="G220" s="433" t="s">
        <v>9756</v>
      </c>
      <c r="H220" t="s">
        <v>9757</v>
      </c>
      <c r="I220">
        <v>2021</v>
      </c>
      <c r="J220" s="428">
        <v>44526.412766203706</v>
      </c>
      <c r="K220">
        <v>0</v>
      </c>
    </row>
    <row r="221" spans="3:11" s="431" customFormat="1">
      <c r="C221" s="431">
        <v>15</v>
      </c>
      <c r="D221" s="431">
        <v>12</v>
      </c>
      <c r="E221" s="432" t="s">
        <v>2843</v>
      </c>
      <c r="F221" s="432">
        <v>1200</v>
      </c>
      <c r="G221" s="433" t="s">
        <v>9756</v>
      </c>
      <c r="H221" t="s">
        <v>9757</v>
      </c>
      <c r="I221">
        <v>2021</v>
      </c>
      <c r="J221" s="428">
        <v>44526.412766203706</v>
      </c>
      <c r="K221">
        <v>0</v>
      </c>
    </row>
    <row r="222" spans="3:11" s="431" customFormat="1">
      <c r="C222" s="431">
        <v>16</v>
      </c>
      <c r="D222" s="431">
        <v>12</v>
      </c>
      <c r="E222" s="432" t="s">
        <v>2758</v>
      </c>
      <c r="F222" s="432">
        <v>1440</v>
      </c>
      <c r="G222" s="433" t="s">
        <v>9756</v>
      </c>
      <c r="H222" t="s">
        <v>9757</v>
      </c>
      <c r="I222">
        <v>2021</v>
      </c>
      <c r="J222" s="428">
        <v>44526.412766203706</v>
      </c>
      <c r="K222">
        <v>0</v>
      </c>
    </row>
    <row r="223" spans="3:11" s="431" customFormat="1">
      <c r="C223" s="431">
        <v>17</v>
      </c>
      <c r="D223" s="431">
        <v>12</v>
      </c>
      <c r="E223" s="432" t="s">
        <v>2845</v>
      </c>
      <c r="F223" s="432">
        <v>1600</v>
      </c>
      <c r="G223" s="433" t="s">
        <v>9756</v>
      </c>
      <c r="H223" t="s">
        <v>9757</v>
      </c>
      <c r="I223">
        <v>2021</v>
      </c>
      <c r="J223" s="428">
        <v>44526.412766203706</v>
      </c>
      <c r="K223">
        <v>0</v>
      </c>
    </row>
    <row r="224" spans="3:11" s="431" customFormat="1">
      <c r="C224" s="431">
        <v>18</v>
      </c>
      <c r="D224" s="431">
        <v>12</v>
      </c>
      <c r="E224" s="432" t="s">
        <v>2759</v>
      </c>
      <c r="F224" s="432">
        <v>1950</v>
      </c>
      <c r="G224" s="433" t="s">
        <v>9756</v>
      </c>
      <c r="H224" t="s">
        <v>9757</v>
      </c>
      <c r="I224">
        <v>2021</v>
      </c>
      <c r="J224" s="428">
        <v>44526.412766203706</v>
      </c>
      <c r="K224">
        <v>0</v>
      </c>
    </row>
    <row r="225" spans="3:11" s="431" customFormat="1">
      <c r="C225" s="431">
        <v>19</v>
      </c>
      <c r="D225" s="431">
        <v>12</v>
      </c>
      <c r="E225" s="432" t="s">
        <v>2761</v>
      </c>
      <c r="F225" s="432">
        <v>1950</v>
      </c>
      <c r="G225" s="433" t="s">
        <v>9756</v>
      </c>
      <c r="H225" t="s">
        <v>9757</v>
      </c>
      <c r="I225">
        <v>2021</v>
      </c>
      <c r="J225" s="428">
        <v>44526.412766203706</v>
      </c>
      <c r="K225">
        <v>0</v>
      </c>
    </row>
    <row r="226" spans="3:11" s="431" customFormat="1">
      <c r="C226" s="431">
        <v>20</v>
      </c>
      <c r="D226" s="431">
        <v>12</v>
      </c>
      <c r="E226" s="432" t="s">
        <v>2842</v>
      </c>
      <c r="F226" s="432">
        <v>2000</v>
      </c>
      <c r="G226" s="433" t="s">
        <v>9756</v>
      </c>
      <c r="H226" t="s">
        <v>9757</v>
      </c>
      <c r="I226">
        <v>2021</v>
      </c>
      <c r="J226" s="428">
        <v>44526.412766203706</v>
      </c>
      <c r="K226">
        <v>0</v>
      </c>
    </row>
    <row r="227" spans="3:11" s="431" customFormat="1">
      <c r="C227" s="431">
        <v>21</v>
      </c>
      <c r="D227" s="431">
        <v>12</v>
      </c>
      <c r="E227" s="432" t="s">
        <v>2762</v>
      </c>
      <c r="F227" s="432">
        <v>2340</v>
      </c>
      <c r="G227" s="433" t="s">
        <v>9756</v>
      </c>
      <c r="H227" t="s">
        <v>9757</v>
      </c>
      <c r="I227">
        <v>2021</v>
      </c>
      <c r="J227" s="428">
        <v>44526.412766203706</v>
      </c>
      <c r="K227">
        <v>0</v>
      </c>
    </row>
    <row r="228" spans="3:11" s="431" customFormat="1">
      <c r="C228" s="431">
        <v>22</v>
      </c>
      <c r="D228" s="431">
        <v>12</v>
      </c>
      <c r="E228" s="432" t="s">
        <v>2765</v>
      </c>
      <c r="F228" s="432">
        <v>2400</v>
      </c>
      <c r="G228" s="433" t="s">
        <v>9756</v>
      </c>
      <c r="H228" t="s">
        <v>9757</v>
      </c>
      <c r="I228">
        <v>2021</v>
      </c>
      <c r="J228" s="428">
        <v>44526.412766203706</v>
      </c>
      <c r="K228">
        <v>0</v>
      </c>
    </row>
    <row r="229" spans="3:11" s="431" customFormat="1">
      <c r="C229" s="431">
        <v>23</v>
      </c>
      <c r="D229" s="431">
        <v>12</v>
      </c>
      <c r="E229" s="432" t="s">
        <v>2767</v>
      </c>
      <c r="F229" s="432">
        <v>2400</v>
      </c>
      <c r="G229" s="433" t="s">
        <v>9756</v>
      </c>
      <c r="H229" t="s">
        <v>9757</v>
      </c>
      <c r="I229">
        <v>2021</v>
      </c>
      <c r="J229" s="428">
        <v>44526.412766203706</v>
      </c>
      <c r="K229">
        <v>0</v>
      </c>
    </row>
    <row r="230" spans="3:11" s="431" customFormat="1">
      <c r="C230" s="431">
        <v>24</v>
      </c>
      <c r="D230" s="431">
        <v>12</v>
      </c>
      <c r="E230" s="432" t="s">
        <v>2768</v>
      </c>
      <c r="F230" s="432">
        <v>2400</v>
      </c>
      <c r="G230" s="433" t="s">
        <v>9756</v>
      </c>
      <c r="H230" t="s">
        <v>9757</v>
      </c>
      <c r="I230">
        <v>2021</v>
      </c>
      <c r="J230" s="428">
        <v>44526.412766203706</v>
      </c>
      <c r="K230">
        <v>0</v>
      </c>
    </row>
    <row r="231" spans="3:11" s="431" customFormat="1">
      <c r="C231" s="431">
        <v>25</v>
      </c>
      <c r="D231" s="431">
        <v>12</v>
      </c>
      <c r="E231" s="432" t="s">
        <v>2770</v>
      </c>
      <c r="F231" s="432">
        <v>2400</v>
      </c>
      <c r="G231" s="433" t="s">
        <v>9756</v>
      </c>
      <c r="H231" t="s">
        <v>9757</v>
      </c>
      <c r="I231">
        <v>2021</v>
      </c>
      <c r="J231" s="428">
        <v>44526.412766203706</v>
      </c>
      <c r="K231">
        <v>0</v>
      </c>
    </row>
    <row r="232" spans="3:11" s="431" customFormat="1">
      <c r="C232" s="431">
        <v>26</v>
      </c>
      <c r="D232" s="431">
        <v>12</v>
      </c>
      <c r="E232" s="432" t="s">
        <v>2771</v>
      </c>
      <c r="F232" s="432">
        <v>2400</v>
      </c>
      <c r="G232" s="433" t="s">
        <v>9756</v>
      </c>
      <c r="H232" t="s">
        <v>9757</v>
      </c>
      <c r="I232">
        <v>2021</v>
      </c>
      <c r="J232" s="428">
        <v>44526.412766203706</v>
      </c>
      <c r="K232">
        <v>0</v>
      </c>
    </row>
    <row r="233" spans="3:11" s="431" customFormat="1">
      <c r="C233" s="431">
        <v>27</v>
      </c>
      <c r="D233" s="431">
        <v>12</v>
      </c>
      <c r="E233" s="432" t="s">
        <v>2772</v>
      </c>
      <c r="F233" s="432">
        <v>2400</v>
      </c>
      <c r="G233" s="433" t="s">
        <v>9756</v>
      </c>
      <c r="H233" t="s">
        <v>9757</v>
      </c>
      <c r="I233">
        <v>2021</v>
      </c>
      <c r="J233" s="428">
        <v>44526.412766203706</v>
      </c>
      <c r="K233">
        <v>0</v>
      </c>
    </row>
    <row r="234" spans="3:11" s="431" customFormat="1">
      <c r="C234" s="431">
        <v>28</v>
      </c>
      <c r="D234" s="431">
        <v>12</v>
      </c>
      <c r="E234" s="432" t="s">
        <v>2846</v>
      </c>
      <c r="F234" s="432">
        <v>2400</v>
      </c>
      <c r="G234" s="433" t="s">
        <v>9756</v>
      </c>
      <c r="H234" t="s">
        <v>9757</v>
      </c>
      <c r="I234">
        <v>2021</v>
      </c>
      <c r="J234" s="428">
        <v>44526.412766203706</v>
      </c>
      <c r="K234">
        <v>0</v>
      </c>
    </row>
    <row r="235" spans="3:11" s="431" customFormat="1">
      <c r="C235" s="431">
        <v>29</v>
      </c>
      <c r="D235" s="431">
        <v>12</v>
      </c>
      <c r="E235" s="432" t="s">
        <v>2872</v>
      </c>
      <c r="F235" s="432">
        <v>2400</v>
      </c>
      <c r="G235" s="433" t="s">
        <v>9756</v>
      </c>
      <c r="H235" t="s">
        <v>9757</v>
      </c>
      <c r="I235">
        <v>2021</v>
      </c>
      <c r="J235" s="428">
        <v>44526.412766203706</v>
      </c>
      <c r="K235">
        <v>0</v>
      </c>
    </row>
    <row r="236" spans="3:11" s="431" customFormat="1">
      <c r="C236" s="431">
        <v>30</v>
      </c>
      <c r="D236" s="431">
        <v>12</v>
      </c>
      <c r="E236" s="432" t="s">
        <v>2831</v>
      </c>
      <c r="F236" s="432">
        <v>2720</v>
      </c>
      <c r="G236" s="433" t="s">
        <v>9756</v>
      </c>
      <c r="H236" t="s">
        <v>9757</v>
      </c>
      <c r="I236">
        <v>2021</v>
      </c>
      <c r="J236" s="428">
        <v>44526.412766203706</v>
      </c>
      <c r="K236">
        <v>0</v>
      </c>
    </row>
    <row r="237" spans="3:11" s="431" customFormat="1">
      <c r="C237" s="431">
        <v>31</v>
      </c>
      <c r="D237" s="431">
        <v>12</v>
      </c>
      <c r="E237" s="432" t="s">
        <v>2783</v>
      </c>
      <c r="F237" s="432">
        <v>2800</v>
      </c>
      <c r="G237" s="433" t="s">
        <v>9756</v>
      </c>
      <c r="H237" t="s">
        <v>9757</v>
      </c>
      <c r="I237">
        <v>2021</v>
      </c>
      <c r="J237" s="428">
        <v>44526.412766203706</v>
      </c>
      <c r="K237">
        <v>0</v>
      </c>
    </row>
    <row r="238" spans="3:11" s="431" customFormat="1">
      <c r="C238" s="431">
        <v>32</v>
      </c>
      <c r="D238" s="431">
        <v>12</v>
      </c>
      <c r="E238" s="432" t="s">
        <v>2820</v>
      </c>
      <c r="F238" s="432">
        <v>2800</v>
      </c>
      <c r="G238" s="433" t="s">
        <v>9756</v>
      </c>
      <c r="H238" t="s">
        <v>9757</v>
      </c>
      <c r="I238">
        <v>2021</v>
      </c>
      <c r="J238" s="428">
        <v>44526.412766203706</v>
      </c>
      <c r="K238">
        <v>0</v>
      </c>
    </row>
    <row r="239" spans="3:11" s="431" customFormat="1">
      <c r="C239" s="431">
        <v>33</v>
      </c>
      <c r="D239" s="431">
        <v>12</v>
      </c>
      <c r="E239" s="432" t="s">
        <v>2841</v>
      </c>
      <c r="F239" s="432">
        <v>2800</v>
      </c>
      <c r="G239" s="433" t="s">
        <v>9756</v>
      </c>
      <c r="H239" t="s">
        <v>9757</v>
      </c>
      <c r="I239">
        <v>2021</v>
      </c>
      <c r="J239" s="428">
        <v>44526.412766203706</v>
      </c>
      <c r="K239">
        <v>0</v>
      </c>
    </row>
    <row r="240" spans="3:11" s="431" customFormat="1">
      <c r="C240" s="431">
        <v>34</v>
      </c>
      <c r="D240" s="431">
        <v>12</v>
      </c>
      <c r="E240" s="432" t="s">
        <v>2830</v>
      </c>
      <c r="F240" s="432">
        <v>3000</v>
      </c>
      <c r="G240" s="433" t="s">
        <v>9756</v>
      </c>
      <c r="H240" t="s">
        <v>9757</v>
      </c>
      <c r="I240">
        <v>2021</v>
      </c>
      <c r="J240" s="428">
        <v>44526.412766203706</v>
      </c>
      <c r="K240">
        <v>0</v>
      </c>
    </row>
    <row r="241" spans="3:11" s="431" customFormat="1">
      <c r="C241" s="431">
        <v>35</v>
      </c>
      <c r="D241" s="431">
        <v>12</v>
      </c>
      <c r="E241" s="432" t="s">
        <v>2834</v>
      </c>
      <c r="F241" s="432">
        <v>3000</v>
      </c>
      <c r="G241" s="433" t="s">
        <v>9756</v>
      </c>
      <c r="H241" t="s">
        <v>9757</v>
      </c>
      <c r="I241">
        <v>2021</v>
      </c>
      <c r="J241" s="428">
        <v>44526.412766203706</v>
      </c>
      <c r="K241">
        <v>0</v>
      </c>
    </row>
    <row r="242" spans="3:11" s="431" customFormat="1">
      <c r="C242" s="431">
        <v>36</v>
      </c>
      <c r="D242" s="431">
        <v>12</v>
      </c>
      <c r="E242" s="432" t="s">
        <v>2835</v>
      </c>
      <c r="F242" s="432">
        <v>3000</v>
      </c>
      <c r="G242" s="433" t="s">
        <v>9756</v>
      </c>
      <c r="H242" t="s">
        <v>9757</v>
      </c>
      <c r="I242">
        <v>2021</v>
      </c>
      <c r="J242" s="428">
        <v>44526.412766203706</v>
      </c>
      <c r="K242">
        <v>0</v>
      </c>
    </row>
    <row r="243" spans="3:11" s="431" customFormat="1">
      <c r="C243" s="431">
        <v>37</v>
      </c>
      <c r="D243" s="431">
        <v>12</v>
      </c>
      <c r="E243" s="432" t="s">
        <v>2873</v>
      </c>
      <c r="F243" s="432">
        <v>3000</v>
      </c>
      <c r="G243" s="433" t="s">
        <v>9756</v>
      </c>
      <c r="H243" t="s">
        <v>9757</v>
      </c>
      <c r="I243">
        <v>2021</v>
      </c>
      <c r="J243" s="428">
        <v>44526.412766203706</v>
      </c>
      <c r="K243">
        <v>0</v>
      </c>
    </row>
    <row r="244" spans="3:11" s="431" customFormat="1">
      <c r="C244" s="431">
        <v>38</v>
      </c>
      <c r="D244" s="431">
        <v>12</v>
      </c>
      <c r="E244" s="432" t="s">
        <v>2874</v>
      </c>
      <c r="F244" s="432">
        <v>3000</v>
      </c>
      <c r="G244" s="433" t="s">
        <v>9756</v>
      </c>
      <c r="H244" t="s">
        <v>9757</v>
      </c>
      <c r="I244">
        <v>2021</v>
      </c>
      <c r="J244" s="428">
        <v>44526.412766203706</v>
      </c>
      <c r="K244">
        <v>0</v>
      </c>
    </row>
    <row r="245" spans="3:11" s="431" customFormat="1">
      <c r="C245" s="431">
        <v>39</v>
      </c>
      <c r="D245" s="431">
        <v>12</v>
      </c>
      <c r="E245" s="432" t="s">
        <v>2875</v>
      </c>
      <c r="F245" s="432">
        <v>3000</v>
      </c>
      <c r="G245" s="433" t="s">
        <v>9756</v>
      </c>
      <c r="H245" t="s">
        <v>9757</v>
      </c>
      <c r="I245">
        <v>2021</v>
      </c>
      <c r="J245" s="428">
        <v>44526.412766203706</v>
      </c>
      <c r="K245">
        <v>0</v>
      </c>
    </row>
    <row r="246" spans="3:11" s="431" customFormat="1">
      <c r="C246" s="431">
        <v>40</v>
      </c>
      <c r="D246" s="431">
        <v>12</v>
      </c>
      <c r="E246" s="432" t="s">
        <v>2801</v>
      </c>
      <c r="F246" s="432">
        <v>3500</v>
      </c>
      <c r="G246" s="433" t="s">
        <v>9756</v>
      </c>
      <c r="H246" t="s">
        <v>9757</v>
      </c>
      <c r="I246">
        <v>2021</v>
      </c>
      <c r="J246" s="428">
        <v>44526.412766203706</v>
      </c>
      <c r="K246">
        <v>0</v>
      </c>
    </row>
    <row r="247" spans="3:11" s="431" customFormat="1">
      <c r="C247" s="431">
        <v>41</v>
      </c>
      <c r="D247" s="431">
        <v>12</v>
      </c>
      <c r="E247" s="432" t="s">
        <v>2803</v>
      </c>
      <c r="F247" s="432">
        <v>3600</v>
      </c>
      <c r="G247" s="433" t="s">
        <v>9756</v>
      </c>
      <c r="H247" t="s">
        <v>9757</v>
      </c>
      <c r="I247">
        <v>2021</v>
      </c>
      <c r="J247" s="428">
        <v>44526.412766203706</v>
      </c>
      <c r="K247">
        <v>0</v>
      </c>
    </row>
    <row r="248" spans="3:11" s="431" customFormat="1">
      <c r="C248" s="431">
        <v>42</v>
      </c>
      <c r="D248" s="431">
        <v>12</v>
      </c>
      <c r="E248" s="432" t="s">
        <v>2877</v>
      </c>
      <c r="F248" s="432">
        <v>3600</v>
      </c>
      <c r="G248" s="433" t="s">
        <v>9756</v>
      </c>
      <c r="H248" t="s">
        <v>9757</v>
      </c>
      <c r="I248">
        <v>2021</v>
      </c>
      <c r="J248" s="428">
        <v>44526.412766203706</v>
      </c>
      <c r="K248">
        <v>0</v>
      </c>
    </row>
    <row r="249" spans="3:11" s="431" customFormat="1">
      <c r="C249" s="431">
        <v>43</v>
      </c>
      <c r="D249" s="431">
        <v>12</v>
      </c>
      <c r="E249" s="432" t="s">
        <v>2838</v>
      </c>
      <c r="F249" s="432">
        <v>4000</v>
      </c>
      <c r="G249" s="433" t="s">
        <v>9756</v>
      </c>
      <c r="H249" t="s">
        <v>9757</v>
      </c>
      <c r="I249">
        <v>2021</v>
      </c>
      <c r="J249" s="428">
        <v>44526.412766203706</v>
      </c>
      <c r="K249">
        <v>0</v>
      </c>
    </row>
    <row r="250" spans="3:11" s="431" customFormat="1">
      <c r="C250" s="431">
        <v>44</v>
      </c>
      <c r="D250" s="431">
        <v>12</v>
      </c>
      <c r="E250" s="432" t="s">
        <v>2839</v>
      </c>
      <c r="F250" s="432">
        <v>4000</v>
      </c>
      <c r="G250" s="433" t="s">
        <v>9756</v>
      </c>
      <c r="H250" t="s">
        <v>9757</v>
      </c>
      <c r="I250">
        <v>2021</v>
      </c>
      <c r="J250" s="428">
        <v>44526.412766203706</v>
      </c>
      <c r="K250">
        <v>0</v>
      </c>
    </row>
    <row r="251" spans="3:11" s="431" customFormat="1">
      <c r="C251" s="431">
        <v>45</v>
      </c>
      <c r="D251" s="431">
        <v>12</v>
      </c>
      <c r="E251" s="432" t="s">
        <v>2818</v>
      </c>
      <c r="F251" s="432">
        <v>5000</v>
      </c>
      <c r="G251" s="433" t="s">
        <v>9756</v>
      </c>
      <c r="H251" t="s">
        <v>9757</v>
      </c>
      <c r="I251">
        <v>2021</v>
      </c>
      <c r="J251" s="428">
        <v>44526.412766203706</v>
      </c>
      <c r="K251">
        <v>0</v>
      </c>
    </row>
    <row r="252" spans="3:11" s="431" customFormat="1">
      <c r="C252" s="431">
        <v>46</v>
      </c>
      <c r="D252" s="431">
        <v>12</v>
      </c>
      <c r="E252" s="432" t="s">
        <v>2855</v>
      </c>
      <c r="F252" s="432">
        <v>5400</v>
      </c>
      <c r="G252" s="433" t="s">
        <v>9756</v>
      </c>
      <c r="H252" t="s">
        <v>9757</v>
      </c>
      <c r="I252">
        <v>2021</v>
      </c>
      <c r="J252" s="428">
        <v>44526.412766203706</v>
      </c>
      <c r="K252">
        <v>0</v>
      </c>
    </row>
    <row r="253" spans="3:11" s="431" customFormat="1">
      <c r="C253" s="431">
        <v>47</v>
      </c>
      <c r="D253" s="431">
        <v>12</v>
      </c>
      <c r="E253" s="432" t="s">
        <v>2858</v>
      </c>
      <c r="F253" s="432">
        <v>5400</v>
      </c>
      <c r="G253" s="433" t="s">
        <v>9756</v>
      </c>
      <c r="H253" t="s">
        <v>9757</v>
      </c>
      <c r="I253">
        <v>2021</v>
      </c>
      <c r="J253" s="428">
        <v>44526.412766203706</v>
      </c>
      <c r="K253">
        <v>0</v>
      </c>
    </row>
    <row r="254" spans="3:11" s="431" customFormat="1">
      <c r="C254" s="431">
        <v>48</v>
      </c>
      <c r="D254" s="431">
        <v>12</v>
      </c>
      <c r="E254" s="432" t="s">
        <v>2868</v>
      </c>
      <c r="F254" s="432">
        <v>5400</v>
      </c>
      <c r="G254" s="433" t="s">
        <v>9756</v>
      </c>
      <c r="H254" t="s">
        <v>9757</v>
      </c>
      <c r="I254">
        <v>2021</v>
      </c>
      <c r="J254" s="428">
        <v>44526.412766203706</v>
      </c>
      <c r="K254">
        <v>0</v>
      </c>
    </row>
    <row r="255" spans="3:11" s="431" customFormat="1">
      <c r="C255" s="431">
        <v>49</v>
      </c>
      <c r="D255" s="431">
        <v>12</v>
      </c>
      <c r="E255" s="432" t="s">
        <v>2847</v>
      </c>
      <c r="F255" s="432">
        <v>6000</v>
      </c>
      <c r="G255" s="433" t="s">
        <v>9756</v>
      </c>
      <c r="H255" t="s">
        <v>9757</v>
      </c>
      <c r="I255">
        <v>2021</v>
      </c>
      <c r="J255" s="428">
        <v>44526.412766203706</v>
      </c>
      <c r="K255">
        <v>0</v>
      </c>
    </row>
    <row r="256" spans="3:11" s="431" customFormat="1">
      <c r="C256" s="431">
        <v>50</v>
      </c>
      <c r="D256" s="431">
        <v>12</v>
      </c>
      <c r="E256" s="432" t="s">
        <v>2851</v>
      </c>
      <c r="F256" s="432">
        <v>6000</v>
      </c>
      <c r="G256" s="433" t="s">
        <v>9756</v>
      </c>
      <c r="H256" t="s">
        <v>9757</v>
      </c>
      <c r="I256">
        <v>2021</v>
      </c>
      <c r="J256" s="428">
        <v>44526.412766203706</v>
      </c>
      <c r="K256">
        <v>0</v>
      </c>
    </row>
    <row r="257" spans="3:11" s="431" customFormat="1">
      <c r="C257" s="431">
        <v>51</v>
      </c>
      <c r="D257" s="431">
        <v>12</v>
      </c>
      <c r="E257" s="432" t="s">
        <v>2862</v>
      </c>
      <c r="F257" s="432">
        <v>6000</v>
      </c>
      <c r="G257" s="433" t="s">
        <v>9756</v>
      </c>
      <c r="H257" t="s">
        <v>9757</v>
      </c>
      <c r="I257">
        <v>2021</v>
      </c>
      <c r="J257" s="428">
        <v>44526.412766203706</v>
      </c>
      <c r="K257">
        <v>0</v>
      </c>
    </row>
    <row r="258" spans="3:11" s="431" customFormat="1">
      <c r="C258" s="431">
        <v>52</v>
      </c>
      <c r="D258" s="431">
        <v>12</v>
      </c>
      <c r="E258" s="432" t="s">
        <v>2857</v>
      </c>
      <c r="F258" s="432">
        <v>6200</v>
      </c>
      <c r="G258" s="433" t="s">
        <v>9756</v>
      </c>
      <c r="H258" t="s">
        <v>9757</v>
      </c>
      <c r="I258">
        <v>2021</v>
      </c>
      <c r="J258" s="428">
        <v>44526.412766203706</v>
      </c>
      <c r="K258">
        <v>0</v>
      </c>
    </row>
    <row r="259" spans="3:11" s="431" customFormat="1">
      <c r="C259" s="431">
        <v>53</v>
      </c>
      <c r="D259" s="431">
        <v>12</v>
      </c>
      <c r="E259" s="432" t="s">
        <v>2850</v>
      </c>
      <c r="F259" s="432">
        <v>6400</v>
      </c>
      <c r="G259" s="433" t="s">
        <v>9756</v>
      </c>
      <c r="H259" t="s">
        <v>9757</v>
      </c>
      <c r="I259">
        <v>2021</v>
      </c>
      <c r="J259" s="428">
        <v>44526.412766203706</v>
      </c>
      <c r="K259">
        <v>0</v>
      </c>
    </row>
    <row r="260" spans="3:11" s="431" customFormat="1">
      <c r="C260" s="431">
        <v>54</v>
      </c>
      <c r="D260" s="431">
        <v>12</v>
      </c>
      <c r="E260" s="432" t="s">
        <v>2848</v>
      </c>
      <c r="F260" s="432">
        <v>7000</v>
      </c>
      <c r="G260" s="433" t="s">
        <v>9756</v>
      </c>
      <c r="H260" t="s">
        <v>9757</v>
      </c>
      <c r="I260">
        <v>2021</v>
      </c>
      <c r="J260" s="428">
        <v>44526.412766203706</v>
      </c>
      <c r="K260">
        <v>0</v>
      </c>
    </row>
    <row r="261" spans="3:11" s="431" customFormat="1">
      <c r="C261" s="431">
        <v>55</v>
      </c>
      <c r="D261" s="431">
        <v>12</v>
      </c>
      <c r="E261" s="432" t="s">
        <v>2859</v>
      </c>
      <c r="F261" s="432">
        <v>7000</v>
      </c>
      <c r="G261" s="433" t="s">
        <v>9756</v>
      </c>
      <c r="H261" t="s">
        <v>9757</v>
      </c>
      <c r="I261">
        <v>2021</v>
      </c>
      <c r="J261" s="428">
        <v>44526.412766203706</v>
      </c>
      <c r="K261">
        <v>0</v>
      </c>
    </row>
    <row r="262" spans="3:11" s="431" customFormat="1">
      <c r="C262" s="431">
        <v>56</v>
      </c>
      <c r="D262" s="431">
        <v>12</v>
      </c>
      <c r="E262" s="432" t="s">
        <v>2861</v>
      </c>
      <c r="F262" s="432">
        <v>7000</v>
      </c>
      <c r="G262" s="433" t="s">
        <v>9756</v>
      </c>
      <c r="H262" t="s">
        <v>9757</v>
      </c>
      <c r="I262">
        <v>2021</v>
      </c>
      <c r="J262" s="428">
        <v>44526.412766203706</v>
      </c>
      <c r="K262">
        <v>0</v>
      </c>
    </row>
    <row r="263" spans="3:11" s="431" customFormat="1">
      <c r="C263" s="431">
        <v>57</v>
      </c>
      <c r="D263" s="431">
        <v>12</v>
      </c>
      <c r="E263" s="432" t="s">
        <v>2863</v>
      </c>
      <c r="F263" s="432">
        <v>7000</v>
      </c>
      <c r="G263" s="433" t="s">
        <v>9756</v>
      </c>
      <c r="H263" t="s">
        <v>9757</v>
      </c>
      <c r="I263">
        <v>2021</v>
      </c>
      <c r="J263" s="428">
        <v>44526.412766203706</v>
      </c>
      <c r="K263">
        <v>0</v>
      </c>
    </row>
    <row r="264" spans="3:11" s="431" customFormat="1">
      <c r="C264" s="431">
        <v>58</v>
      </c>
      <c r="D264" s="431">
        <v>12</v>
      </c>
      <c r="E264" s="432" t="s">
        <v>2865</v>
      </c>
      <c r="F264" s="432">
        <v>7000</v>
      </c>
      <c r="G264" s="433" t="s">
        <v>9756</v>
      </c>
      <c r="H264" t="s">
        <v>9757</v>
      </c>
      <c r="I264">
        <v>2021</v>
      </c>
      <c r="J264" s="428">
        <v>44526.412766203706</v>
      </c>
      <c r="K264">
        <v>0</v>
      </c>
    </row>
    <row r="265" spans="3:11" s="431" customFormat="1">
      <c r="C265" s="431">
        <v>59</v>
      </c>
      <c r="D265" s="431">
        <v>12</v>
      </c>
      <c r="E265" s="432" t="s">
        <v>2849</v>
      </c>
      <c r="F265" s="432">
        <v>7290</v>
      </c>
      <c r="G265" s="433" t="s">
        <v>9756</v>
      </c>
      <c r="H265" t="s">
        <v>9757</v>
      </c>
      <c r="I265">
        <v>2021</v>
      </c>
      <c r="J265" s="428">
        <v>44526.412766203706</v>
      </c>
      <c r="K265">
        <v>0</v>
      </c>
    </row>
    <row r="266" spans="3:11" s="431" customFormat="1">
      <c r="C266" s="431">
        <v>60</v>
      </c>
      <c r="D266" s="431">
        <v>12</v>
      </c>
      <c r="E266" s="432" t="s">
        <v>2852</v>
      </c>
      <c r="F266" s="432">
        <v>8000</v>
      </c>
      <c r="G266" s="433" t="s">
        <v>9756</v>
      </c>
      <c r="H266" t="s">
        <v>9757</v>
      </c>
      <c r="I266">
        <v>2021</v>
      </c>
      <c r="J266" s="428">
        <v>44526.412766203706</v>
      </c>
      <c r="K266">
        <v>0</v>
      </c>
    </row>
    <row r="267" spans="3:11" s="431" customFormat="1">
      <c r="C267" s="431">
        <v>61</v>
      </c>
      <c r="D267" s="431">
        <v>12</v>
      </c>
      <c r="E267" s="432" t="s">
        <v>2854</v>
      </c>
      <c r="F267" s="432">
        <v>8000</v>
      </c>
      <c r="G267" s="433" t="s">
        <v>9756</v>
      </c>
      <c r="H267" t="s">
        <v>9757</v>
      </c>
      <c r="I267">
        <v>2021</v>
      </c>
      <c r="J267" s="428">
        <v>44526.412766203706</v>
      </c>
      <c r="K267">
        <v>0</v>
      </c>
    </row>
    <row r="268" spans="3:11" s="431" customFormat="1">
      <c r="C268" s="431">
        <v>62</v>
      </c>
      <c r="D268" s="431">
        <v>12</v>
      </c>
      <c r="E268" s="432" t="s">
        <v>2856</v>
      </c>
      <c r="F268" s="432">
        <v>8000</v>
      </c>
      <c r="G268" s="433" t="s">
        <v>9756</v>
      </c>
      <c r="H268" t="s">
        <v>9757</v>
      </c>
      <c r="I268">
        <v>2021</v>
      </c>
      <c r="J268" s="428">
        <v>44526.412766203706</v>
      </c>
      <c r="K268">
        <v>0</v>
      </c>
    </row>
    <row r="269" spans="3:11" s="431" customFormat="1">
      <c r="C269" s="431">
        <v>63</v>
      </c>
      <c r="D269" s="431">
        <v>12</v>
      </c>
      <c r="E269" s="432" t="s">
        <v>2869</v>
      </c>
      <c r="F269" s="432">
        <v>8000</v>
      </c>
      <c r="G269" s="433" t="s">
        <v>9756</v>
      </c>
      <c r="H269" t="s">
        <v>9757</v>
      </c>
      <c r="I269">
        <v>2021</v>
      </c>
      <c r="J269" s="428">
        <v>44526.412766203706</v>
      </c>
      <c r="K269">
        <v>0</v>
      </c>
    </row>
    <row r="270" spans="3:11" s="431" customFormat="1">
      <c r="C270" s="431">
        <v>64</v>
      </c>
      <c r="D270" s="431">
        <v>12</v>
      </c>
      <c r="E270" s="432" t="s">
        <v>2871</v>
      </c>
      <c r="F270" s="432">
        <v>8000</v>
      </c>
      <c r="G270" s="433" t="s">
        <v>9756</v>
      </c>
      <c r="H270" t="s">
        <v>9757</v>
      </c>
      <c r="I270">
        <v>2021</v>
      </c>
      <c r="J270" s="428">
        <v>44526.412766203706</v>
      </c>
      <c r="K270">
        <v>0</v>
      </c>
    </row>
    <row r="271" spans="3:11" s="431" customFormat="1">
      <c r="C271" s="431">
        <v>65</v>
      </c>
      <c r="D271" s="431">
        <v>12</v>
      </c>
      <c r="E271" s="432" t="s">
        <v>2864</v>
      </c>
      <c r="F271" s="432">
        <v>8400</v>
      </c>
      <c r="G271" s="433" t="s">
        <v>9756</v>
      </c>
      <c r="H271" t="s">
        <v>9757</v>
      </c>
      <c r="I271">
        <v>2021</v>
      </c>
      <c r="J271" s="428">
        <v>44526.412766203706</v>
      </c>
      <c r="K271">
        <v>0</v>
      </c>
    </row>
    <row r="272" spans="3:11" s="431" customFormat="1">
      <c r="C272" s="431">
        <v>66</v>
      </c>
      <c r="D272" s="431">
        <v>12</v>
      </c>
      <c r="E272" s="432" t="s">
        <v>2870</v>
      </c>
      <c r="F272" s="432">
        <v>9000</v>
      </c>
      <c r="G272" s="433" t="s">
        <v>9756</v>
      </c>
      <c r="H272" t="s">
        <v>9757</v>
      </c>
      <c r="I272">
        <v>2021</v>
      </c>
      <c r="J272" s="428">
        <v>44526.412766203706</v>
      </c>
      <c r="K272">
        <v>0</v>
      </c>
    </row>
    <row r="273" spans="2:11" s="431" customFormat="1">
      <c r="C273" s="431">
        <v>67</v>
      </c>
      <c r="D273" s="431">
        <v>12</v>
      </c>
      <c r="E273" s="432" t="s">
        <v>2860</v>
      </c>
      <c r="F273" s="432">
        <v>9460</v>
      </c>
      <c r="G273" s="433" t="s">
        <v>9756</v>
      </c>
      <c r="H273" t="s">
        <v>9757</v>
      </c>
      <c r="I273">
        <v>2021</v>
      </c>
      <c r="J273" s="428">
        <v>44526.412766203706</v>
      </c>
      <c r="K273">
        <v>0</v>
      </c>
    </row>
    <row r="275" spans="2:11">
      <c r="B275" t="s">
        <v>9740</v>
      </c>
    </row>
    <row r="276" spans="2:11">
      <c r="C276" s="431">
        <v>1</v>
      </c>
      <c r="D276" t="str">
        <f>$D$202&amp;D207&amp;", '"&amp;E207&amp;"', "&amp;F207&amp;", '"&amp;G207&amp;"', '"&amp;H207&amp;"', "&amp;I207&amp;", '"&amp;TEXT(J207,"YYYY/MM/DD HH:mm:SS")&amp;"', "&amp;K207&amp;", GETDATE(), 999);"</f>
        <v>INSERT INTO UPK_TEST.upk_k40.k60_os_data (inf_date, buhin_no, volume, file_name, input_file, nendo, file_update, data_update, created_date, created_tantou_id) VALUES(12, '765M2   3XC0A     B301', 200, '【原紙】大日程12(R).xls', '\\upk-dtss\upkroot\K60_圧造課\部署書込\圧造課共有\00. 個人用\鐘ヶ江\大日程\2021\12月度\【原紙】大日程12(R).xls', 2021, '2021/11/26 09:54:23', 0, GETDATE(), 999);</v>
      </c>
    </row>
    <row r="277" spans="2:11">
      <c r="C277" s="431">
        <v>2</v>
      </c>
      <c r="D277" t="str">
        <f t="shared" ref="D277:D340" si="4">$D$202&amp;D208&amp;", '"&amp;E208&amp;"', "&amp;F208&amp;", '"&amp;G208&amp;"', '"&amp;H208&amp;"', "&amp;I208&amp;", '"&amp;TEXT(J208,"YYYY/MM/DD HH:mm:SS")&amp;"', "&amp;K208&amp;", GETDATE(), 999);"</f>
        <v>INSERT INTO UPK_TEST.upk_k40.k60_os_data (inf_date, buhin_no, volume, file_name, input_file, nendo, file_update, data_update, created_date, created_tantou_id) VALUES(12, '77574   3XA0A     B301', 450, '【原紙】大日程12(R).xls', '\\upk-dtss\upkroot\K60_圧造課\部署書込\圧造課共有\00. 個人用\鐘ヶ江\大日程\2021\12月度\【原紙】大日程12(R).xls', 2021, '2021/11/26 09:54:23', 0, GETDATE(), 999);</v>
      </c>
    </row>
    <row r="278" spans="2:11">
      <c r="C278" s="431">
        <v>3</v>
      </c>
      <c r="D278" t="str">
        <f t="shared" si="4"/>
        <v>INSERT INTO UPK_TEST.upk_k40.k60_os_data (inf_date, buhin_no, volume, file_name, input_file, nendo, file_update, data_update, created_date, created_tantou_id) VALUES(12, '76426   4CC0A     Zへ', 500, '【原紙】大日程12(R).xls', '\\upk-dtss\upkroot\K60_圧造課\部署書込\圧造課共有\00. 個人用\鐘ヶ江\大日程\2021\12月度\【原紙】大日程12(R).xls', 2021, '2021/11/26 09:54:23', 0, GETDATE(), 999);</v>
      </c>
    </row>
    <row r="279" spans="2:11">
      <c r="C279" s="431">
        <v>4</v>
      </c>
      <c r="D279" t="str">
        <f t="shared" si="4"/>
        <v>INSERT INTO UPK_TEST.upk_k40.k60_os_data (inf_date, buhin_no, volume, file_name, input_file, nendo, file_update, data_update, created_date, created_tantou_id) VALUES(12, '77533   3YF2BUF   K70ｼﾝｸﾛ', 600, '【原紙】大日程12(R).xls', '\\upk-dtss\upkroot\K60_圧造課\部署書込\圧造課共有\00. 個人用\鐘ヶ江\大日程\2021\12月度\【原紙】大日程12(R).xls', 2021, '2021/11/26 09:54:23', 0, GETDATE(), 999);</v>
      </c>
    </row>
    <row r="280" spans="2:11">
      <c r="C280" s="431">
        <v>5</v>
      </c>
      <c r="D280" t="str">
        <f t="shared" si="4"/>
        <v>INSERT INTO UPK_TEST.upk_k40.k60_os_data (inf_date, buhin_no, volume, file_name, input_file, nendo, file_update, data_update, created_date, created_tantou_id) VALUES(12, '76427   4CC0A     Zへ', 600, '【原紙】大日程12(R).xls', '\\upk-dtss\upkroot\K60_圧造課\部署書込\圧造課共有\00. 個人用\鐘ヶ江\大日程\2021\12月度\【原紙】大日程12(R).xls', 2021, '2021/11/26 09:54:23', 0, GETDATE(), 999);</v>
      </c>
    </row>
    <row r="281" spans="2:11">
      <c r="C281" s="431">
        <v>6</v>
      </c>
      <c r="D281" t="str">
        <f t="shared" si="4"/>
        <v>INSERT INTO UPK_TEST.upk_k40.k60_os_data (inf_date, buhin_no, volume, file_name, input_file, nendo, file_update, data_update, created_date, created_tantou_id) VALUES(12, '74516/7 4CE0A     完成品', 750, '【原紙】大日程12(R).xls', '\\upk-dtss\upkroot\K60_圧造課\部署書込\圧造課共有\00. 個人用\鐘ヶ江\大日程\2021\12月度\【原紙】大日程12(R).xls', 2021, '2021/11/26 09:54:23', 0, GETDATE(), 999);</v>
      </c>
    </row>
    <row r="282" spans="2:11">
      <c r="C282" s="431">
        <v>7</v>
      </c>
      <c r="D282" t="str">
        <f t="shared" si="4"/>
        <v>INSERT INTO UPK_TEST.upk_k40.k60_os_data (inf_date, buhin_no, volume, file_name, input_file, nendo, file_update, data_update, created_date, created_tantou_id) VALUES(12, '765M3   3XC0A     B301', 800, '【原紙】大日程12(R).xls', '\\upk-dtss\upkroot\K60_圧造課\部署書込\圧造課共有\00. 個人用\鐘ヶ江\大日程\2021\12月度\【原紙】大日程12(R).xls', 2021, '2021/11/26 09:54:23', 0, GETDATE(), 999);</v>
      </c>
    </row>
    <row r="283" spans="2:11">
      <c r="C283" s="431">
        <v>8</v>
      </c>
      <c r="D283" t="str">
        <f t="shared" si="4"/>
        <v>INSERT INTO UPK_TEST.upk_k40.k60_os_data (inf_date, buhin_no, volume, file_name, input_file, nendo, file_update, data_update, created_date, created_tantou_id) VALUES(12, '75422   5YJ2A     K70ｼﾝｸﾛ', 1000, '【原紙】大日程12(R).xls', '\\upk-dtss\upkroot\K60_圧造課\部署書込\圧造課共有\00. 個人用\鐘ヶ江\大日程\2021\12月度\【原紙】大日程12(R).xls', 2021, '2021/11/26 09:54:23', 0, GETDATE(), 999);</v>
      </c>
    </row>
    <row r="284" spans="2:11">
      <c r="C284" s="431">
        <v>9</v>
      </c>
      <c r="D284" t="str">
        <f t="shared" si="4"/>
        <v>INSERT INTO UPK_TEST.upk_k40.k60_os_data (inf_date, buhin_no, volume, file_name, input_file, nendo, file_update, data_update, created_date, created_tantou_id) VALUES(12, '77532   3XA2CUF   K70ｼﾝｸﾛ', 1000, '【原紙】大日程12(R).xls', '\\upk-dtss\upkroot\K60_圧造課\部署書込\圧造課共有\00. 個人用\鐘ヶ江\大日程\2021\12月度\【原紙】大日程12(R).xls', 2021, '2021/11/26 09:54:23', 0, GETDATE(), 999);</v>
      </c>
    </row>
    <row r="285" spans="2:11">
      <c r="C285" s="431">
        <v>10</v>
      </c>
      <c r="D285" t="str">
        <f t="shared" si="4"/>
        <v>INSERT INTO UPK_TEST.upk_k40.k60_os_data (inf_date, buhin_no, volume, file_name, input_file, nendo, file_update, data_update, created_date, created_tantou_id) VALUES(12, '77553   3YE2AUF   K70ｼﾝｸﾛ', 1000, '【原紙】大日程12(R).xls', '\\upk-dtss\upkroot\K60_圧造課\部署書込\圧造課共有\00. 個人用\鐘ヶ江\大日程\2021\12月度\【原紙】大日程12(R).xls', 2021, '2021/11/26 09:54:23', 0, GETDATE(), 999);</v>
      </c>
    </row>
    <row r="286" spans="2:11">
      <c r="C286" s="431">
        <v>11</v>
      </c>
      <c r="D286" t="str">
        <f t="shared" si="4"/>
        <v>INSERT INTO UPK_TEST.upk_k40.k60_os_data (inf_date, buhin_no, volume, file_name, input_file, nendo, file_update, data_update, created_date, created_tantou_id) VALUES(12, '76232/3 4CC0A     K70', 1000, '【原紙】大日程12(R).xls', '\\upk-dtss\upkroot\K60_圧造課\部署書込\圧造課共有\00. 個人用\鐘ヶ江\大日程\2021\12月度\【原紙】大日程12(R).xls', 2021, '2021/11/26 09:54:23', 0, GETDATE(), 999);</v>
      </c>
    </row>
    <row r="287" spans="2:11">
      <c r="C287" s="431">
        <v>12</v>
      </c>
      <c r="D287" t="str">
        <f t="shared" si="4"/>
        <v>INSERT INTO UPK_TEST.upk_k40.k60_os_data (inf_date, buhin_no, volume, file_name, input_file, nendo, file_update, data_update, created_date, created_tantou_id) VALUES(12, '75422   5YJ0A     K70ｼﾝｸﾛ', 1200, '【原紙】大日程12(R).xls', '\\upk-dtss\upkroot\K60_圧造課\部署書込\圧造課共有\00. 個人用\鐘ヶ江\大日程\2021\12月度\【原紙】大日程12(R).xls', 2021, '2021/11/26 09:54:23', 0, GETDATE(), 999);</v>
      </c>
    </row>
    <row r="288" spans="2:11">
      <c r="C288" s="431">
        <v>13</v>
      </c>
      <c r="D288" t="str">
        <f t="shared" si="4"/>
        <v>INSERT INTO UPK_TEST.upk_k40.k60_os_data (inf_date, buhin_no, volume, file_name, input_file, nendo, file_update, data_update, created_date, created_tantou_id) VALUES(12, '77575   3XA0A     B301', 1200, '【原紙】大日程12(R).xls', '\\upk-dtss\upkroot\K60_圧造課\部署書込\圧造課共有\00. 個人用\鐘ヶ江\大日程\2021\12月度\【原紙】大日程12(R).xls', 2021, '2021/11/26 09:54:23', 0, GETDATE(), 999);</v>
      </c>
    </row>
    <row r="289" spans="3:4">
      <c r="C289" s="431">
        <v>14</v>
      </c>
      <c r="D289" t="str">
        <f t="shared" si="4"/>
        <v>INSERT INTO UPK_TEST.upk_k40.k60_os_data (inf_date, buhin_no, volume, file_name, input_file, nendo, file_update, data_update, created_date, created_tantou_id) VALUES(12, '76218/9 4CC0A     J70', 1200, '【原紙】大日程12(R).xls', '\\upk-dtss\upkroot\K60_圧造課\部署書込\圧造課共有\00. 個人用\鐘ヶ江\大日程\2021\12月度\【原紙】大日程12(R).xls', 2021, '2021/11/26 09:54:23', 0, GETDATE(), 999);</v>
      </c>
    </row>
    <row r="290" spans="3:4">
      <c r="C290" s="431">
        <v>15</v>
      </c>
      <c r="D290" t="str">
        <f t="shared" si="4"/>
        <v>INSERT INTO UPK_TEST.upk_k40.k60_os_data (inf_date, buhin_no, volume, file_name, input_file, nendo, file_update, data_update, created_date, created_tantou_id) VALUES(12, '76332/3  4CC1A    K70', 1200, '【原紙】大日程12(R).xls', '\\upk-dtss\upkroot\K60_圧造課\部署書込\圧造課共有\00. 個人用\鐘ヶ江\大日程\2021\12月度\【原紙】大日程12(R).xls', 2021, '2021/11/26 09:54:23', 0, GETDATE(), 999);</v>
      </c>
    </row>
    <row r="291" spans="3:4">
      <c r="C291" s="431">
        <v>16</v>
      </c>
      <c r="D291" t="str">
        <f t="shared" si="4"/>
        <v>INSERT INTO UPK_TEST.upk_k40.k60_os_data (inf_date, buhin_no, volume, file_name, input_file, nendo, file_update, data_update, created_date, created_tantou_id) VALUES(12, '17285   1LA1A01   B301', 1440, '【原紙】大日程12(R).xls', '\\upk-dtss\upkroot\K60_圧造課\部署書込\圧造課共有\00. 個人用\鐘ヶ江\大日程\2021\12月度\【原紙】大日程12(R).xls', 2021, '2021/11/26 09:54:23', 0, GETDATE(), 999);</v>
      </c>
    </row>
    <row r="292" spans="3:4">
      <c r="C292" s="431">
        <v>17</v>
      </c>
      <c r="D292" t="str">
        <f t="shared" si="4"/>
        <v>INSERT INTO UPK_TEST.upk_k40.k60_os_data (inf_date, buhin_no, volume, file_name, input_file, nendo, file_update, data_update, created_date, created_tantou_id) VALUES(12, '76456/7  6MR0A    W70', 1600, '【原紙】大日程12(R).xls', '\\upk-dtss\upkroot\K60_圧造課\部署書込\圧造課共有\00. 個人用\鐘ヶ江\大日程\2021\12月度\【原紙】大日程12(R).xls', 2021, '2021/11/26 09:54:23', 0, GETDATE(), 999);</v>
      </c>
    </row>
    <row r="293" spans="3:4">
      <c r="C293" s="431">
        <v>18</v>
      </c>
      <c r="D293" t="str">
        <f t="shared" si="4"/>
        <v>INSERT INTO UPK_TEST.upk_k40.k60_os_data (inf_date, buhin_no, volume, file_name, input_file, nendo, file_update, data_update, created_date, created_tantou_id) VALUES(12, '64132   1LA0A     B301', 1950, '【原紙】大日程12(R).xls', '\\upk-dtss\upkroot\K60_圧造課\部署書込\圧造課共有\00. 個人用\鐘ヶ江\大日程\2021\12月度\【原紙】大日程12(R).xls', 2021, '2021/11/26 09:54:23', 0, GETDATE(), 999);</v>
      </c>
    </row>
    <row r="294" spans="3:4">
      <c r="C294" s="431">
        <v>19</v>
      </c>
      <c r="D294" t="str">
        <f t="shared" si="4"/>
        <v>INSERT INTO UPK_TEST.upk_k40.k60_os_data (inf_date, buhin_no, volume, file_name, input_file, nendo, file_update, data_update, created_date, created_tantou_id) VALUES(12, '64133   1LA0A     B301', 1950, '【原紙】大日程12(R).xls', '\\upk-dtss\upkroot\K60_圧造課\部署書込\圧造課共有\00. 個人用\鐘ヶ江\大日程\2021\12月度\【原紙】大日程12(R).xls', 2021, '2021/11/26 09:54:23', 0, GETDATE(), 999);</v>
      </c>
    </row>
    <row r="295" spans="3:4">
      <c r="C295" s="431">
        <v>20</v>
      </c>
      <c r="D295" t="str">
        <f t="shared" si="4"/>
        <v>INSERT INTO UPK_TEST.upk_k40.k60_os_data (inf_date, buhin_no, volume, file_name, input_file, nendo, file_update, data_update, created_date, created_tantou_id) VALUES(12, '76742/3  6MA0A    W70', 2000, '【原紙】大日程12(R).xls', '\\upk-dtss\upkroot\K60_圧造課\部署書込\圧造課共有\00. 個人用\鐘ヶ江\大日程\2021\12月度\【原紙】大日程12(R).xls', 2021, '2021/11/26 09:54:23', 0, GETDATE(), 999);</v>
      </c>
    </row>
    <row r="296" spans="3:4">
      <c r="C296" s="431">
        <v>21</v>
      </c>
      <c r="D296" t="str">
        <f t="shared" si="4"/>
        <v>INSERT INTO UPK_TEST.upk_k40.k60_os_data (inf_date, buhin_no, volume, file_name, input_file, nendo, file_update, data_update, created_date, created_tantou_id) VALUES(12, '64182/3 1LA0A     B309', 2340, '【原紙】大日程12(R).xls', '\\upk-dtss\upkroot\K60_圧造課\部署書込\圧造課共有\00. 個人用\鐘ヶ江\大日程\2021\12月度\【原紙】大日程12(R).xls', 2021, '2021/11/26 09:54:23', 0, GETDATE(), 999);</v>
      </c>
    </row>
    <row r="297" spans="3:4">
      <c r="C297" s="431">
        <v>22</v>
      </c>
      <c r="D297" t="str">
        <f t="shared" si="4"/>
        <v>INSERT INTO UPK_TEST.upk_k40.k60_os_data (inf_date, buhin_no, volume, file_name, input_file, nendo, file_update, data_update, created_date, created_tantou_id) VALUES(12, '76456/7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298" spans="3:4">
      <c r="C298" s="431">
        <v>23</v>
      </c>
      <c r="D298" t="str">
        <f t="shared" si="4"/>
        <v>INSERT INTO UPK_TEST.upk_k40.k60_os_data (inf_date, buhin_no, volume, file_name, input_file, nendo, file_update, data_update, created_date, created_tantou_id) VALUES(12, '75432  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299" spans="3:4">
      <c r="C299" s="431">
        <v>24</v>
      </c>
      <c r="D299" t="str">
        <f t="shared" si="4"/>
        <v>INSERT INTO UPK_TEST.upk_k40.k60_os_data (inf_date, buhin_no, volume, file_name, input_file, nendo, file_update, data_update, created_date, created_tantou_id) VALUES(12, '756C0/1 1LA0A     Bへｻﾌﾞ', 2400, '【原紙】大日程12(R).xls', '\\upk-dtss\upkroot\K60_圧造課\部署書込\圧造課共有\00. 個人用\鐘ヶ江\大日程\2021\12月度\【原紙】大日程12(R).xls', 2021, '2021/11/26 09:54:23', 0, GETDATE(), 999);</v>
      </c>
    </row>
    <row r="300" spans="3:4">
      <c r="C300" s="431">
        <v>25</v>
      </c>
      <c r="D300" t="str">
        <f t="shared" si="4"/>
        <v>INSERT INTO UPK_TEST.upk_k40.k60_os_data (inf_date, buhin_no, volume, file_name, input_file, nendo, file_update, data_update, created_date, created_tantou_id) VALUES(12, '76262  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1" spans="3:4">
      <c r="C301" s="431">
        <v>26</v>
      </c>
      <c r="D301" t="str">
        <f t="shared" si="4"/>
        <v>INSERT INTO UPK_TEST.upk_k40.k60_os_data (inf_date, buhin_no, volume, file_name, input_file, nendo, file_update, data_update, created_date, created_tantou_id) VALUES(12, '76263  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2" spans="3:4">
      <c r="C302" s="431">
        <v>27</v>
      </c>
      <c r="D302" t="str">
        <f t="shared" si="4"/>
        <v>INSERT INTO UPK_TEST.upk_k40.k60_os_data (inf_date, buhin_no, volume, file_name, input_file, nendo, file_update, data_update, created_date, created_tantou_id) VALUES(12, '76272/3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3" spans="3:4">
      <c r="C303" s="431">
        <v>28</v>
      </c>
      <c r="D303" t="str">
        <f t="shared" si="4"/>
        <v>INSERT INTO UPK_TEST.upk_k40.k60_os_data (inf_date, buhin_no, volume, file_name, input_file, nendo, file_update, data_update, created_date, created_tantou_id) VALUES(12, '78118/9  6MA0AUF  Bライン', 2400, '【原紙】大日程12(R).xls', '\\upk-dtss\upkroot\K60_圧造課\部署書込\圧造課共有\00. 個人用\鐘ヶ江\大日程\2021\12月度\【原紙】大日程12(R).xls', 2021, '2021/11/26 09:54:23', 0, GETDATE(), 999);</v>
      </c>
    </row>
    <row r="304" spans="3:4">
      <c r="C304" s="431">
        <v>29</v>
      </c>
      <c r="D304" t="str">
        <f t="shared" si="4"/>
        <v>INSERT INTO UPK_TEST.upk_k40.k60_os_data (inf_date, buhin_no, volume, file_name, input_file, nendo, file_update, data_update, created_date, created_tantou_id) VALUES(12, '9450C   02200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5" spans="3:4">
      <c r="C305" s="431">
        <v>30</v>
      </c>
      <c r="D305" t="str">
        <f t="shared" si="4"/>
        <v>INSERT INTO UPK_TEST.upk_k40.k60_os_data (inf_date, buhin_no, volume, file_name, input_file, nendo, file_update, data_update, created_date, created_tantou_id) VALUES(12, '67413    5TA0A　　B301', 2720, '【原紙】大日程12(R).xls', '\\upk-dtss\upkroot\K60_圧造課\部署書込\圧造課共有\00. 個人用\鐘ヶ江\大日程\2021\12月度\【原紙】大日程12(R).xls', 2021, '2021/11/26 09:54:23', 0, GETDATE(), 999);</v>
      </c>
    </row>
    <row r="306" spans="3:4">
      <c r="C306" s="431">
        <v>31</v>
      </c>
      <c r="D306" t="str">
        <f t="shared" si="4"/>
        <v>INSERT INTO UPK_TEST.upk_k40.k60_os_data (inf_date, buhin_no, volume, file_name, input_file, nendo, file_update, data_update, created_date, created_tantou_id) VALUES(12, '74322   5YJ0A     ﾃｸﾉｼﾝｸﾛ', 2800, '【原紙】大日程12(R).xls', '\\upk-dtss\upkroot\K60_圧造課\部署書込\圧造課共有\00. 個人用\鐘ヶ江\大日程\2021\12月度\【原紙】大日程12(R).xls', 2021, '2021/11/26 09:54:23', 0, GETDATE(), 999);</v>
      </c>
    </row>
    <row r="307" spans="3:4">
      <c r="C307" s="431">
        <v>32</v>
      </c>
      <c r="D307" t="str">
        <f t="shared" si="4"/>
        <v>INSERT INTO UPK_TEST.upk_k40.k60_os_data (inf_date, buhin_no, volume, file_name, input_file, nendo, file_update, data_update, created_date, created_tantou_id) VALUES(12, '74516/7 4CE0A-E   RV8-350', 2800, '【原紙】大日程12(R).xls', '\\upk-dtss\upkroot\K60_圧造課\部署書込\圧造課共有\00. 個人用\鐘ヶ江\大日程\2021\12月度\【原紙】大日程12(R).xls', 2021, '2021/11/26 09:54:23', 0, GETDATE(), 999);</v>
      </c>
    </row>
    <row r="308" spans="3:4">
      <c r="C308" s="431">
        <v>33</v>
      </c>
      <c r="D308" t="str">
        <f t="shared" si="4"/>
        <v>INSERT INTO UPK_TEST.upk_k40.k60_os_data (inf_date, buhin_no, volume, file_name, input_file, nendo, file_update, data_update, created_date, created_tantou_id) VALUES(12, '76483    6MA0A    K70', 2800, '【原紙】大日程12(R).xls', '\\upk-dtss\upkroot\K60_圧造課\部署書込\圧造課共有\00. 個人用\鐘ヶ江\大日程\2021\12月度\【原紙】大日程12(R).xls', 2021, '2021/11/26 09:54:23', 0, GETDATE(), 999);</v>
      </c>
    </row>
    <row r="309" spans="3:4">
      <c r="C309" s="431">
        <v>34</v>
      </c>
      <c r="D309" t="str">
        <f t="shared" si="4"/>
        <v>INSERT INTO UPK_TEST.upk_k40.k60_os_data (inf_date, buhin_no, volume, file_name, input_file, nendo, file_update, data_update, created_date, created_tantou_id) VALUES(12, '64112/3  5TA0A    W70', 3000, '【原紙】大日程12(R).xls', '\\upk-dtss\upkroot\K60_圧造課\部署書込\圧造課共有\00. 個人用\鐘ヶ江\大日程\2021\12月度\【原紙】大日程12(R).xls', 2021, '2021/11/26 09:54:23', 0, GETDATE(), 999);</v>
      </c>
    </row>
    <row r="310" spans="3:4">
      <c r="C310" s="431">
        <v>35</v>
      </c>
      <c r="D310" t="str">
        <f t="shared" si="4"/>
        <v>INSERT INTO UPK_TEST.upk_k40.k60_os_data (inf_date, buhin_no, volume, file_name, input_file, nendo, file_update, data_update, created_date, created_tantou_id) VALUES(12, '76242/3  5TA0A    W70', 3000, '【原紙】大日程12(R).xls', '\\upk-dtss\upkroot\K60_圧造課\部署書込\圧造課共有\00. 個人用\鐘ヶ江\大日程\2021\12月度\【原紙】大日程12(R).xls', 2021, '2021/11/26 09:54:23', 0, GETDATE(), 999);</v>
      </c>
    </row>
    <row r="311" spans="3:4">
      <c r="C311" s="431">
        <v>36</v>
      </c>
      <c r="D311" t="str">
        <f t="shared" si="4"/>
        <v>INSERT INTO UPK_TEST.upk_k40.k60_os_data (inf_date, buhin_no, volume, file_name, input_file, nendo, file_update, data_update, created_date, created_tantou_id) VALUES(12, '76242/3  5TA1A    W70', 3000, '【原紙】大日程12(R).xls', '\\upk-dtss\upkroot\K60_圧造課\部署書込\圧造課共有\00. 個人用\鐘ヶ江\大日程\2021\12月度\【原紙】大日程12(R).xls', 2021, '2021/11/26 09:54:23', 0, GETDATE(), 999);</v>
      </c>
    </row>
    <row r="312" spans="3:4">
      <c r="C312" s="431">
        <v>37</v>
      </c>
      <c r="D312" t="str">
        <f t="shared" si="4"/>
        <v>INSERT INTO UPK_TEST.upk_k40.k60_os_data (inf_date, buhin_no, volume, file_name, input_file, nendo, file_update, data_update, created_date, created_tantou_id) VALUES(12, '5253C   D4300    メタル', 3000, '【原紙】大日程12(R).xls', '\\upk-dtss\upkroot\K60_圧造課\部署書込\圧造課共有\00. 個人用\鐘ヶ江\大日程\2021\12月度\【原紙】大日程12(R).xls', 2021, '2021/11/26 09:54:23', 0, GETDATE(), 999);</v>
      </c>
    </row>
    <row r="313" spans="3:4">
      <c r="C313" s="431">
        <v>38</v>
      </c>
      <c r="D313" t="str">
        <f t="shared" si="4"/>
        <v>INSERT INTO UPK_TEST.upk_k40.k60_os_data (inf_date, buhin_no, volume, file_name, input_file, nendo, file_update, data_update, created_date, created_tantou_id) VALUES(12, '5253C   D5600    メタル', 3000, '【原紙】大日程12(R).xls', '\\upk-dtss\upkroot\K60_圧造課\部署書込\圧造課共有\00. 個人用\鐘ヶ江\大日程\2021\12月度\【原紙】大日程12(R).xls', 2021, '2021/11/26 09:54:23', 0, GETDATE(), 999);</v>
      </c>
    </row>
    <row r="314" spans="3:4">
      <c r="C314" s="431">
        <v>39</v>
      </c>
      <c r="D314" t="str">
        <f t="shared" si="4"/>
        <v>INSERT INTO UPK_TEST.upk_k40.k60_os_data (inf_date, buhin_no, volume, file_name, input_file, nendo, file_update, data_update, created_date, created_tantou_id) VALUES(12, '5253C   G9700    メタル', 3000, '【原紙】大日程12(R).xls', '\\upk-dtss\upkroot\K60_圧造課\部署書込\圧造課共有\00. 個人用\鐘ヶ江\大日程\2021\12月度\【原紙】大日程12(R).xls', 2021, '2021/11/26 09:54:23', 0, GETDATE(), 999);</v>
      </c>
    </row>
    <row r="315" spans="3:4">
      <c r="C315" s="431">
        <v>40</v>
      </c>
      <c r="D315" t="str">
        <f t="shared" si="4"/>
        <v>INSERT INTO UPK_TEST.upk_k40.k60_os_data (inf_date, buhin_no, volume, file_name, input_file, nendo, file_update, data_update, created_date, created_tantou_id) VALUES(12, '76232   3XA0A     K70ｼﾝｸﾛ', 3500, '【原紙】大日程12(R).xls', '\\upk-dtss\upkroot\K60_圧造課\部署書込\圧造課共有\00. 個人用\鐘ヶ江\大日程\2021\12月度\【原紙】大日程12(R).xls', 2021, '2021/11/26 09:54:23', 0, GETDATE(), 999);</v>
      </c>
    </row>
    <row r="316" spans="3:4">
      <c r="C316" s="431">
        <v>41</v>
      </c>
      <c r="D316" t="str">
        <f t="shared" si="4"/>
        <v>INSERT INTO UPK_TEST.upk_k40.k60_os_data (inf_date, buhin_no, volume, file_name, input_file, nendo, file_update, data_update, created_date, created_tantou_id) VALUES(12, '76233   3XA0A     K70ｼﾝｸﾛ', 3600, '【原紙】大日程12(R).xls', '\\upk-dtss\upkroot\K60_圧造課\部署書込\圧造課共有\00. 個人用\鐘ヶ江\大日程\2021\12月度\【原紙】大日程12(R).xls', 2021, '2021/11/26 09:54:23', 0, GETDATE(), 999);</v>
      </c>
    </row>
    <row r="317" spans="3:4">
      <c r="C317" s="431">
        <v>42</v>
      </c>
      <c r="D317" t="str">
        <f t="shared" si="4"/>
        <v>INSERT INTO UPK_TEST.upk_k40.k60_os_data (inf_date, buhin_no, volume, file_name, input_file, nendo, file_update, data_update, created_date, created_tantou_id) VALUES(12, '5253C   Q4200    メタル', 3600, '【原紙】大日程12(R).xls', '\\upk-dtss\upkroot\K60_圧造課\部署書込\圧造課共有\00. 個人用\鐘ヶ江\大日程\2021\12月度\【原紙】大日程12(R).xls', 2021, '2021/11/26 09:54:23', 0, GETDATE(), 999);</v>
      </c>
    </row>
    <row r="318" spans="3:4">
      <c r="C318" s="431">
        <v>43</v>
      </c>
      <c r="D318" t="str">
        <f t="shared" si="4"/>
        <v>INSERT INTO UPK_TEST.upk_k40.k60_os_data (inf_date, buhin_no, volume, file_name, input_file, nendo, file_update, data_update, created_date, created_tantou_id) VALUES(12, '74516/7  6MA0A    K30', 4000, '【原紙】大日程12(R).xls', '\\upk-dtss\upkroot\K60_圧造課\部署書込\圧造課共有\00. 個人用\鐘ヶ江\大日程\2021\12月度\【原紙】大日程12(R).xls', 2021, '2021/11/26 09:54:23', 0, GETDATE(), 999);</v>
      </c>
    </row>
    <row r="319" spans="3:4">
      <c r="C319" s="431">
        <v>44</v>
      </c>
      <c r="D319" t="str">
        <f t="shared" si="4"/>
        <v>INSERT INTO UPK_TEST.upk_k40.k60_os_data (inf_date, buhin_no, volume, file_name, input_file, nendo, file_update, data_update, created_date, created_tantou_id) VALUES(12, '75528/9  6MA0A    W70', 4000, '【原紙】大日程12(R).xls', '\\upk-dtss\upkroot\K60_圧造課\部署書込\圧造課共有\00. 個人用\鐘ヶ江\大日程\2021\12月度\【原紙】大日程12(R).xls', 2021, '2021/11/26 09:54:23', 0, GETDATE(), 999);</v>
      </c>
    </row>
    <row r="320" spans="3:4">
      <c r="C320" s="431">
        <v>45</v>
      </c>
      <c r="D320" t="str">
        <f t="shared" si="4"/>
        <v>INSERT INTO UPK_TEST.upk_k40.k60_os_data (inf_date, buhin_no, volume, file_name, input_file, nendo, file_update, data_update, created_date, created_tantou_id) VALUES(12, '66312   4CB0A     完成品', 5000, '【原紙】大日程12(R).xls', '\\upk-dtss\upkroot\K60_圧造課\部署書込\圧造課共有\00. 個人用\鐘ヶ江\大日程\2021\12月度\【原紙】大日程12(R).xls', 2021, '2021/11/26 09:54:23', 0, GETDATE(), 999);</v>
      </c>
    </row>
    <row r="321" spans="3:4">
      <c r="C321" s="431">
        <v>46</v>
      </c>
      <c r="D321" t="str">
        <f t="shared" si="4"/>
        <v>INSERT INTO UPK_TEST.upk_k40.k60_os_data (inf_date, buhin_no, volume, file_name, input_file, nendo, file_update, data_update, created_date, created_tantou_id) VALUES(12, '5253B    Y6400    メタル', 5400, '【原紙】大日程12(R).xls', '\\upk-dtss\upkroot\K60_圧造課\部署書込\圧造課共有\00. 個人用\鐘ヶ江\大日程\2021\12月度\【原紙】大日程12(R).xls', 2021, '2021/11/26 09:54:23', 0, GETDATE(), 999);</v>
      </c>
    </row>
    <row r="322" spans="3:4">
      <c r="C322" s="431">
        <v>47</v>
      </c>
      <c r="D322" t="str">
        <f t="shared" si="4"/>
        <v>INSERT INTO UPK_TEST.upk_k40.k60_os_data (inf_date, buhin_no, volume, file_name, input_file, nendo, file_update, data_update, created_date, created_tantou_id) VALUES(12, '5253 CG9800/BY9300 メタル', 5400, '【原紙】大日程12(R).xls', '\\upk-dtss\upkroot\K60_圧造課\部署書込\圧造課共有\00. 個人用\鐘ヶ江\大日程\2021\12月度\【原紙】大日程12(R).xls', 2021, '2021/11/26 09:54:23', 0, GETDATE(), 999);</v>
      </c>
    </row>
    <row r="323" spans="3:4">
      <c r="C323" s="431">
        <v>48</v>
      </c>
      <c r="D323" t="str">
        <f t="shared" si="4"/>
        <v>INSERT INTO UPK_TEST.upk_k40.k60_os_data (inf_date, buhin_no, volume, file_name, input_file, nendo, file_update, data_update, created_date, created_tantou_id) VALUES(12, '5253C    C9700    メタル', 5400, '【原紙】大日程12(R).xls', '\\upk-dtss\upkroot\K60_圧造課\部署書込\圧造課共有\00. 個人用\鐘ヶ江\大日程\2021\12月度\【原紙】大日程12(R).xls', 2021, '2021/11/26 09:54:23', 0, GETDATE(), 999);</v>
      </c>
    </row>
    <row r="324" spans="3:4">
      <c r="C324" s="431">
        <v>49</v>
      </c>
      <c r="D324" t="str">
        <f t="shared" si="4"/>
        <v>INSERT INTO UPK_TEST.upk_k40.k60_os_data (inf_date, buhin_no, volume, file_name, input_file, nendo, file_update, data_update, created_date, created_tantou_id) VALUES(12, '64112/3  6RA0A    W70', 6000, '【原紙】大日程12(R).xls', '\\upk-dtss\upkroot\K60_圧造課\部署書込\圧造課共有\00. 個人用\鐘ヶ江\大日程\2021\12月度\【原紙】大日程12(R).xls', 2021, '2021/11/26 09:54:23', 0, GETDATE(), 999);</v>
      </c>
    </row>
    <row r="325" spans="3:4">
      <c r="C325" s="431">
        <v>50</v>
      </c>
      <c r="D325" t="str">
        <f t="shared" si="4"/>
        <v>INSERT INTO UPK_TEST.upk_k40.k60_os_data (inf_date, buhin_no, volume, file_name, input_file, nendo, file_update, data_update, created_date, created_tantou_id) VALUES(12, '66319    6RA0A    W70', 6000, '【原紙】大日程12(R).xls', '\\upk-dtss\upkroot\K60_圧造課\部署書込\圧造課共有\00. 個人用\鐘ヶ江\大日程\2021\12月度\【原紙】大日程12(R).xls', 2021, '2021/11/26 09:54:23', 0, GETDATE(), 999);</v>
      </c>
    </row>
    <row r="326" spans="3:4">
      <c r="C326" s="431">
        <v>51</v>
      </c>
      <c r="D326" t="str">
        <f t="shared" si="4"/>
        <v>INSERT INTO UPK_TEST.upk_k40.k60_os_data (inf_date, buhin_no, volume, file_name, input_file, nendo, file_update, data_update, created_date, created_tantou_id) VALUES(12, '5253C A5800/A5700 メタル', 6000, '【原紙】大日程12(R).xls', '\\upk-dtss\upkroot\K60_圧造課\部署書込\圧造課共有\00. 個人用\鐘ヶ江\大日程\2021\12月度\【原紙】大日程12(R).xls', 2021, '2021/11/26 09:54:23', 0, GETDATE(), 999);</v>
      </c>
    </row>
    <row r="327" spans="3:4">
      <c r="C327" s="431">
        <v>52</v>
      </c>
      <c r="D327" t="str">
        <f t="shared" si="4"/>
        <v>INSERT INTO UPK_TEST.upk_k40.k60_os_data (inf_date, buhin_no, volume, file_name, input_file, nendo, file_update, data_update, created_date, created_tantou_id) VALUES(12, '751B0/1  6RA0A    W70', 6200, '【原紙】大日程12(R).xls', '\\upk-dtss\upkroot\K60_圧造課\部署書込\圧造課共有\00. 個人用\鐘ヶ江\大日程\2021\12月度\【原紙】大日程12(R).xls', 2021, '2021/11/26 09:54:23', 0, GETDATE(), 999);</v>
      </c>
    </row>
    <row r="328" spans="3:4">
      <c r="C328" s="431">
        <v>53</v>
      </c>
      <c r="D328" t="str">
        <f t="shared" si="4"/>
        <v>INSERT INTO UPK_TEST.upk_k40.k60_os_data (inf_date, buhin_no, volume, file_name, input_file, nendo, file_update, data_update, created_date, created_tantou_id) VALUES(12, '64182/3  6RA0A    K70', 6400, '【原紙】大日程12(R).xls', '\\upk-dtss\upkroot\K60_圧造課\部署書込\圧造課共有\00. 個人用\鐘ヶ江\大日程\2021\12月度\【原紙】大日程12(R).xls', 2021, '2021/11/26 09:54:23', 0, GETDATE(), 999);</v>
      </c>
    </row>
    <row r="329" spans="3:4">
      <c r="C329" s="431">
        <v>54</v>
      </c>
      <c r="D329" t="str">
        <f t="shared" si="4"/>
        <v>INSERT INTO UPK_TEST.upk_k40.k60_os_data (inf_date, buhin_no, volume, file_name, input_file, nendo, file_update, data_update, created_date, created_tantou_id) VALUES(12, '64122/3  6RA0A    W70', 7000, '【原紙】大日程12(R).xls', '\\upk-dtss\upkroot\K60_圧造課\部署書込\圧造課共有\00. 個人用\鐘ヶ江\大日程\2021\12月度\【原紙】大日程12(R).xls', 2021, '2021/11/26 09:54:23', 0, GETDATE(), 999);</v>
      </c>
    </row>
    <row r="330" spans="3:4">
      <c r="C330" s="431">
        <v>55</v>
      </c>
      <c r="D330" t="str">
        <f t="shared" si="4"/>
        <v>INSERT INTO UPK_TEST.upk_k40.k60_os_data (inf_date, buhin_no, volume, file_name, input_file, nendo, file_update, data_update, created_date, created_tantou_id) VALUES(12, '75262/3  6RA0A    B301', 7000, '【原紙】大日程12(R).xls', '\\upk-dtss\upkroot\K60_圧造課\部署書込\圧造課共有\00. 個人用\鐘ヶ江\大日程\2021\12月度\【原紙】大日程12(R).xls', 2021, '2021/11/26 09:54:23', 0, GETDATE(), 999);</v>
      </c>
    </row>
    <row r="331" spans="3:4">
      <c r="C331" s="431">
        <v>56</v>
      </c>
      <c r="D331" t="str">
        <f t="shared" si="4"/>
        <v>INSERT INTO UPK_TEST.upk_k40.k60_os_data (inf_date, buhin_no, volume, file_name, input_file, nendo, file_update, data_update, created_date, created_tantou_id) VALUES(12, '75494/5  6RA0A    W70サブ', 7000, '【原紙】大日程12(R).xls', '\\upk-dtss\upkroot\K60_圧造課\部署書込\圧造課共有\00. 個人用\鐘ヶ江\大日程\2021\12月度\【原紙】大日程12(R).xls', 2021, '2021/11/26 09:54:23', 0, GETDATE(), 999);</v>
      </c>
    </row>
    <row r="332" spans="3:4">
      <c r="C332" s="431">
        <v>57</v>
      </c>
      <c r="D332" t="str">
        <f t="shared" si="4"/>
        <v>INSERT INTO UPK_TEST.upk_k40.k60_os_data (inf_date, buhin_no, volume, file_name, input_file, nendo, file_update, data_update, created_date, created_tantou_id) VALUES(12, '75522/3  6RA0A    K70サブ', 7000, '【原紙】大日程12(R).xls', '\\upk-dtss\upkroot\K60_圧造課\部署書込\圧造課共有\00. 個人用\鐘ヶ江\大日程\2021\12月度\【原紙】大日程12(R).xls', 2021, '2021/11/26 09:54:23', 0, GETDATE(), 999);</v>
      </c>
    </row>
    <row r="333" spans="3:4">
      <c r="C333" s="431">
        <v>58</v>
      </c>
      <c r="D333" t="str">
        <f t="shared" si="4"/>
        <v>INSERT INTO UPK_TEST.upk_k40.k60_os_data (inf_date, buhin_no, volume, file_name, input_file, nendo, file_update, data_update, created_date, created_tantou_id) VALUES(12, '75632    6RA0A    W70', 7000, '【原紙】大日程12(R).xls', '\\upk-dtss\upkroot\K60_圧造課\部署書込\圧造課共有\00. 個人用\鐘ヶ江\大日程\2021\12月度\【原紙】大日程12(R).xls', 2021, '2021/11/26 09:54:23', 0, GETDATE(), 999);</v>
      </c>
    </row>
    <row r="334" spans="3:4">
      <c r="C334" s="431">
        <v>59</v>
      </c>
      <c r="D334" t="str">
        <f t="shared" si="4"/>
        <v>INSERT INTO UPK_TEST.upk_k40.k60_os_data (inf_date, buhin_no, volume, file_name, input_file, nendo, file_update, data_update, created_date, created_tantou_id) VALUES(12, '5220A M7400/M7300  メタル', 7290, '【原紙】大日程12(R).xls', '\\upk-dtss\upkroot\K60_圧造課\部署書込\圧造課共有\00. 個人用\鐘ヶ江\大日程\2021\12月度\【原紙】大日程12(R).xls', 2021, '2021/11/26 09:54:23', 0, GETDATE(), 999);</v>
      </c>
    </row>
    <row r="335" spans="3:4">
      <c r="C335" s="431">
        <v>60</v>
      </c>
      <c r="D335" t="str">
        <f t="shared" si="4"/>
        <v>INSERT INTO UPK_TEST.upk_k40.k60_os_data (inf_date, buhin_no, volume, file_name, input_file, nendo, file_update, data_update, created_date, created_tantou_id) VALUES(12, '66362    6RA0A    W70', 8000, '【原紙】大日程12(R).xls', '\\upk-dtss\upkroot\K60_圧造課\部署書込\圧造課共有\00. 個人用\鐘ヶ江\大日程\2021\12月度\【原紙】大日程12(R).xls', 2021, '2021/11/26 09:54:23', 0, GETDATE(), 999);</v>
      </c>
    </row>
    <row r="336" spans="3:4">
      <c r="C336" s="431">
        <v>61</v>
      </c>
      <c r="D336" t="str">
        <f t="shared" si="4"/>
        <v>INSERT INTO UPK_TEST.upk_k40.k60_os_data (inf_date, buhin_no, volume, file_name, input_file, nendo, file_update, data_update, created_date, created_tantou_id) VALUES(12, '74516    6RA0A    W70', 8000, '【原紙】大日程12(R).xls', '\\upk-dtss\upkroot\K60_圧造課\部署書込\圧造課共有\00. 個人用\鐘ヶ江\大日程\2021\12月度\【原紙】大日程12(R).xls', 2021, '2021/11/26 09:54:23', 0, GETDATE(), 999);</v>
      </c>
    </row>
    <row r="337" spans="1:55">
      <c r="C337" s="431">
        <v>62</v>
      </c>
      <c r="D337" t="str">
        <f t="shared" si="4"/>
        <v>INSERT INTO UPK_TEST.upk_k40.k60_os_data (inf_date, buhin_no, volume, file_name, input_file, nendo, file_update, data_update, created_date, created_tantou_id) VALUES(12, '75186/7  6RA0A    K70サブ', 8000, '【原紙】大日程12(R).xls', '\\upk-dtss\upkroot\K60_圧造課\部署書込\圧造課共有\00. 個人用\鐘ヶ江\大日程\2021\12月度\【原紙】大日程12(R).xls', 2021, '2021/11/26 09:54:23', 0, GETDATE(), 999);</v>
      </c>
    </row>
    <row r="338" spans="1:55">
      <c r="C338" s="431">
        <v>63</v>
      </c>
      <c r="D338" t="str">
        <f t="shared" si="4"/>
        <v>INSERT INTO UPK_TEST.upk_k40.k60_os_data (inf_date, buhin_no, volume, file_name, input_file, nendo, file_update, data_update, created_date, created_tantou_id) VALUES(12, '75942/3  6RA1A    B301', 8000, '【原紙】大日程12(R).xls', '\\upk-dtss\upkroot\K60_圧造課\部署書込\圧造課共有\00. 個人用\鐘ヶ江\大日程\2021\12月度\【原紙】大日程12(R).xls', 2021, '2021/11/26 09:54:23', 0, GETDATE(), 999);</v>
      </c>
    </row>
    <row r="339" spans="1:55">
      <c r="C339" s="431">
        <v>64</v>
      </c>
      <c r="D339" t="str">
        <f t="shared" si="4"/>
        <v>INSERT INTO UPK_TEST.upk_k40.k60_os_data (inf_date, buhin_no, volume, file_name, input_file, nendo, file_update, data_update, created_date, created_tantou_id) VALUES(12, '76242/3  6RA0A    W70', 8000, '【原紙】大日程12(R).xls', '\\upk-dtss\upkroot\K60_圧造課\部署書込\圧造課共有\00. 個人用\鐘ヶ江\大日程\2021\12月度\【原紙】大日程12(R).xls', 2021, '2021/11/26 09:54:23', 0, GETDATE(), 999);</v>
      </c>
    </row>
    <row r="340" spans="1:55">
      <c r="C340" s="431">
        <v>65</v>
      </c>
      <c r="D340" t="str">
        <f t="shared" si="4"/>
        <v>INSERT INTO UPK_TEST.upk_k40.k60_os_data (inf_date, buhin_no, volume, file_name, input_file, nendo, file_update, data_update, created_date, created_tantou_id) VALUES(12, '5253C A9600/A9500 メタル', 8400, '【原紙】大日程12(R).xls', '\\upk-dtss\upkroot\K60_圧造課\部署書込\圧造課共有\00. 個人用\鐘ヶ江\大日程\2021\12月度\【原紙】大日程12(R).xls', 2021, '2021/11/26 09:54:23', 0, GETDATE(), 999);</v>
      </c>
    </row>
    <row r="341" spans="1:55">
      <c r="C341" s="431">
        <v>66</v>
      </c>
      <c r="D341" t="str">
        <f>$D$202&amp;D272&amp;", '"&amp;E272&amp;"', "&amp;F272&amp;", '"&amp;G272&amp;"', '"&amp;H272&amp;"', "&amp;I272&amp;", '"&amp;TEXT(J272,"YYYY/MM/DD HH:mm:SS")&amp;"', "&amp;K272&amp;", GETDATE(), 999);"</f>
        <v>INSERT INTO UPK_TEST.upk_k40.k60_os_data (inf_date, buhin_no, volume, file_name, input_file, nendo, file_update, data_update, created_date, created_tantou_id) VALUES(12, '5220A N0200/N0100 メタル', 9000, '【原紙】大日程12(R).xls', '\\upk-dtss\upkroot\K60_圧造課\部署書込\圧造課共有\00. 個人用\鐘ヶ江\大日程\2021\12月度\【原紙】大日程12(R).xls', 2021, '2021/11/26 09:54:23', 0, GETDATE(), 999);</v>
      </c>
    </row>
    <row r="342" spans="1:55">
      <c r="C342" s="431">
        <v>67</v>
      </c>
      <c r="D342" t="str">
        <f>$D$202&amp;D273&amp;", '"&amp;E273&amp;"', "&amp;F273&amp;", '"&amp;G273&amp;"', '"&amp;H273&amp;"', "&amp;I273&amp;", '"&amp;TEXT(J273,"YYYY/MM/DD HH:mm:SS")&amp;"', "&amp;K273&amp;", GETDATE(), 999);"</f>
        <v>INSERT INTO UPK_TEST.upk_k40.k60_os_data (inf_date, buhin_no, volume, file_name, input_file, nendo, file_update, data_update, created_date, created_tantou_id) VALUES(12, '5220A M8400/M8300  メタル', 9460, '【原紙】大日程12(R).xls', '\\upk-dtss\upkroot\K60_圧造課\部署書込\圧造課共有\00. 個人用\鐘ヶ江\大日程\2021\12月度\【原紙】大日程12(R).xls', 2021, '2021/11/26 09:54:23', 0, GETDATE(), 999);</v>
      </c>
    </row>
    <row r="343" spans="1:55">
      <c r="A343" t="s">
        <v>9828</v>
      </c>
    </row>
    <row r="344" spans="1:55">
      <c r="B344" t="s">
        <v>9738</v>
      </c>
      <c r="D344" t="str">
        <f>"INSERT INTO UPK_TEST.upk_k40."&amp;$A$343&amp;" ("&amp;D346&amp;", "&amp;E346&amp;", "&amp;F346&amp;", "&amp;G346&amp;", "&amp;H346&amp;", "&amp;I346&amp;", "&amp;J346&amp;", "&amp;K346&amp;", "&amp;L346&amp;", "&amp;M346&amp;", "&amp;N346&amp;", "&amp;O346&amp;", "&amp;P346&amp;", "&amp;Q346&amp;", "&amp;R346&amp;", "&amp;S346&amp;", "&amp;T346&amp;", "&amp;U346&amp;", "&amp;V346&amp;", "&amp;W346&amp;", "&amp;X346&amp;", "&amp;Y346&amp;", "&amp;Z346&amp;", "&amp;AA346&amp;", "&amp;AB346&amp;", "&amp;AC346&amp;", "&amp;AD346&amp;", "&amp;AE346&amp;", "&amp;AF346&amp;", "&amp;AG346&amp;", "&amp;AH346&amp;", "&amp;AI346&amp;", "&amp;AJ346&amp;", "&amp;AK346&amp;", "&amp;AL346&amp;", "&amp;AM346&amp;", "&amp;AN346&amp;", "&amp;AO346&amp;", "&amp;AP346&amp;", "&amp;AQ346&amp;", "&amp;AR346&amp;", "&amp;AS346&amp;", "&amp;AT346&amp;", "&amp;AU346&amp;", "&amp;AV346&amp;", "&amp;AW346&amp;", "&amp;AX346&amp;", "&amp;AY346&amp;", "&amp;AZ346&amp;", "&amp;BA346&amp;") values("</f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</v>
      </c>
    </row>
    <row r="345" spans="1:55">
      <c r="C345" s="419" t="s">
        <v>163</v>
      </c>
      <c r="D345" s="420" t="s">
        <v>8791</v>
      </c>
      <c r="E345" s="420" t="s">
        <v>8793</v>
      </c>
      <c r="F345" s="420" t="s">
        <v>245</v>
      </c>
      <c r="G345" s="420" t="s">
        <v>8751</v>
      </c>
      <c r="H345" s="420" t="s">
        <v>88</v>
      </c>
      <c r="I345" s="420" t="s">
        <v>8757</v>
      </c>
      <c r="J345" s="420" t="s">
        <v>8758</v>
      </c>
      <c r="K345" s="420" t="s">
        <v>9202</v>
      </c>
      <c r="L345" s="420" t="s">
        <v>9203</v>
      </c>
      <c r="M345" s="420" t="s">
        <v>9430</v>
      </c>
      <c r="N345" s="420" t="s">
        <v>9431</v>
      </c>
      <c r="O345" s="420" t="s">
        <v>9435</v>
      </c>
      <c r="P345" s="420" t="s">
        <v>9761</v>
      </c>
      <c r="Q345" s="420" t="s">
        <v>9763</v>
      </c>
      <c r="R345" s="420" t="s">
        <v>9765</v>
      </c>
      <c r="S345" s="420" t="s">
        <v>9767</v>
      </c>
      <c r="T345" s="420" t="s">
        <v>9769</v>
      </c>
      <c r="U345" s="420" t="s">
        <v>9771</v>
      </c>
      <c r="V345" s="420" t="s">
        <v>9773</v>
      </c>
      <c r="W345" s="420" t="s">
        <v>9775</v>
      </c>
      <c r="X345" s="420" t="s">
        <v>9777</v>
      </c>
      <c r="Y345" s="420" t="s">
        <v>9779</v>
      </c>
      <c r="Z345" s="420" t="s">
        <v>9781</v>
      </c>
      <c r="AA345" s="420" t="s">
        <v>9783</v>
      </c>
      <c r="AB345" s="420" t="s">
        <v>9785</v>
      </c>
      <c r="AC345" s="420" t="s">
        <v>9787</v>
      </c>
      <c r="AD345" s="420" t="s">
        <v>9789</v>
      </c>
      <c r="AE345" s="420" t="s">
        <v>9791</v>
      </c>
      <c r="AF345" s="420" t="s">
        <v>9793</v>
      </c>
      <c r="AG345" s="420" t="s">
        <v>9795</v>
      </c>
      <c r="AH345" s="420" t="s">
        <v>9797</v>
      </c>
      <c r="AI345" s="420" t="s">
        <v>9799</v>
      </c>
      <c r="AJ345" s="420" t="s">
        <v>9801</v>
      </c>
      <c r="AK345" s="420" t="s">
        <v>9803</v>
      </c>
      <c r="AL345" s="420" t="s">
        <v>9805</v>
      </c>
      <c r="AM345" s="420" t="s">
        <v>9807</v>
      </c>
      <c r="AN345" s="420" t="s">
        <v>9809</v>
      </c>
      <c r="AO345" s="420" t="s">
        <v>9811</v>
      </c>
      <c r="AP345" s="420" t="s">
        <v>9813</v>
      </c>
      <c r="AQ345" s="420" t="s">
        <v>9815</v>
      </c>
      <c r="AR345" s="420" t="s">
        <v>9817</v>
      </c>
      <c r="AS345" s="420" t="s">
        <v>9819</v>
      </c>
      <c r="AT345" s="420" t="s">
        <v>9821</v>
      </c>
      <c r="AU345" s="420" t="s">
        <v>9823</v>
      </c>
      <c r="AV345" s="420" t="s">
        <v>9825</v>
      </c>
      <c r="AW345" s="420" t="s">
        <v>9280</v>
      </c>
      <c r="AX345" s="420" t="s">
        <v>9442</v>
      </c>
      <c r="AY345" s="420" t="s">
        <v>9284</v>
      </c>
      <c r="AZ345" s="420" t="s">
        <v>276</v>
      </c>
      <c r="BA345" s="420" t="s">
        <v>279</v>
      </c>
      <c r="BB345" s="420" t="s">
        <v>281</v>
      </c>
      <c r="BC345" s="421" t="s">
        <v>283</v>
      </c>
    </row>
    <row r="346" spans="1:55">
      <c r="C346" s="422" t="s">
        <v>80</v>
      </c>
      <c r="D346" s="423" t="s">
        <v>8794</v>
      </c>
      <c r="E346" s="423" t="s">
        <v>8796</v>
      </c>
      <c r="F346" s="423" t="s">
        <v>86</v>
      </c>
      <c r="G346" s="423" t="s">
        <v>8752</v>
      </c>
      <c r="H346" s="423" t="s">
        <v>8754</v>
      </c>
      <c r="I346" s="423" t="s">
        <v>9120</v>
      </c>
      <c r="J346" s="423" t="s">
        <v>9121</v>
      </c>
      <c r="K346" s="423" t="s">
        <v>9204</v>
      </c>
      <c r="L346" s="423" t="s">
        <v>9206</v>
      </c>
      <c r="M346" s="423" t="s">
        <v>9758</v>
      </c>
      <c r="N346" s="423" t="s">
        <v>9759</v>
      </c>
      <c r="O346" s="423" t="s">
        <v>9760</v>
      </c>
      <c r="P346" s="423" t="s">
        <v>9762</v>
      </c>
      <c r="Q346" s="423" t="s">
        <v>9764</v>
      </c>
      <c r="R346" s="423" t="s">
        <v>9766</v>
      </c>
      <c r="S346" s="423" t="s">
        <v>9768</v>
      </c>
      <c r="T346" s="423" t="s">
        <v>9770</v>
      </c>
      <c r="U346" s="423" t="s">
        <v>9772</v>
      </c>
      <c r="V346" s="423" t="s">
        <v>9774</v>
      </c>
      <c r="W346" s="423" t="s">
        <v>9776</v>
      </c>
      <c r="X346" s="423" t="s">
        <v>9778</v>
      </c>
      <c r="Y346" s="423" t="s">
        <v>9780</v>
      </c>
      <c r="Z346" s="423" t="s">
        <v>9782</v>
      </c>
      <c r="AA346" s="423" t="s">
        <v>9784</v>
      </c>
      <c r="AB346" s="423" t="s">
        <v>9786</v>
      </c>
      <c r="AC346" s="423" t="s">
        <v>9788</v>
      </c>
      <c r="AD346" s="423" t="s">
        <v>9790</v>
      </c>
      <c r="AE346" s="423" t="s">
        <v>9792</v>
      </c>
      <c r="AF346" s="423" t="s">
        <v>9794</v>
      </c>
      <c r="AG346" s="423" t="s">
        <v>9796</v>
      </c>
      <c r="AH346" s="423" t="s">
        <v>9798</v>
      </c>
      <c r="AI346" s="423" t="s">
        <v>9800</v>
      </c>
      <c r="AJ346" s="423" t="s">
        <v>9802</v>
      </c>
      <c r="AK346" s="423" t="s">
        <v>9804</v>
      </c>
      <c r="AL346" s="423" t="s">
        <v>9806</v>
      </c>
      <c r="AM346" s="423" t="s">
        <v>9808</v>
      </c>
      <c r="AN346" s="423" t="s">
        <v>9810</v>
      </c>
      <c r="AO346" s="423" t="s">
        <v>9812</v>
      </c>
      <c r="AP346" s="423" t="s">
        <v>9814</v>
      </c>
      <c r="AQ346" s="423" t="s">
        <v>9816</v>
      </c>
      <c r="AR346" s="423" t="s">
        <v>9818</v>
      </c>
      <c r="AS346" s="423" t="s">
        <v>9820</v>
      </c>
      <c r="AT346" s="423" t="s">
        <v>9822</v>
      </c>
      <c r="AU346" s="423" t="s">
        <v>9824</v>
      </c>
      <c r="AV346" s="423" t="s">
        <v>9826</v>
      </c>
      <c r="AW346" s="423" t="s">
        <v>9576</v>
      </c>
      <c r="AX346" s="423" t="s">
        <v>9827</v>
      </c>
      <c r="AY346" s="423" t="s">
        <v>9441</v>
      </c>
      <c r="AZ346" s="423" t="s">
        <v>50</v>
      </c>
      <c r="BA346" s="423" t="s">
        <v>51</v>
      </c>
      <c r="BB346" s="423" t="s">
        <v>52</v>
      </c>
      <c r="BC346" s="424" t="s">
        <v>53</v>
      </c>
    </row>
    <row r="347" spans="1:55">
      <c r="C347" s="422" t="s">
        <v>56</v>
      </c>
      <c r="D347" s="423" t="s">
        <v>9119</v>
      </c>
      <c r="E347" s="423" t="s">
        <v>9119</v>
      </c>
      <c r="F347" s="423" t="s">
        <v>60</v>
      </c>
      <c r="G347" s="423" t="s">
        <v>60</v>
      </c>
      <c r="H347" s="423" t="s">
        <v>8755</v>
      </c>
      <c r="I347" s="423" t="s">
        <v>87</v>
      </c>
      <c r="J347" s="423" t="s">
        <v>56</v>
      </c>
      <c r="K347" s="423" t="s">
        <v>9119</v>
      </c>
      <c r="L347" s="423" t="s">
        <v>9119</v>
      </c>
      <c r="M347" s="423" t="s">
        <v>56</v>
      </c>
      <c r="N347" s="423" t="s">
        <v>56</v>
      </c>
      <c r="O347" s="423" t="s">
        <v>56</v>
      </c>
      <c r="P347" s="423" t="s">
        <v>56</v>
      </c>
      <c r="Q347" s="423" t="s">
        <v>56</v>
      </c>
      <c r="R347" s="423" t="s">
        <v>56</v>
      </c>
      <c r="S347" s="423" t="s">
        <v>56</v>
      </c>
      <c r="T347" s="423" t="s">
        <v>56</v>
      </c>
      <c r="U347" s="423" t="s">
        <v>56</v>
      </c>
      <c r="V347" s="423" t="s">
        <v>56</v>
      </c>
      <c r="W347" s="423" t="s">
        <v>56</v>
      </c>
      <c r="X347" s="423" t="s">
        <v>56</v>
      </c>
      <c r="Y347" s="423" t="s">
        <v>56</v>
      </c>
      <c r="Z347" s="423" t="s">
        <v>56</v>
      </c>
      <c r="AA347" s="423" t="s">
        <v>56</v>
      </c>
      <c r="AB347" s="423" t="s">
        <v>56</v>
      </c>
      <c r="AC347" s="423" t="s">
        <v>56</v>
      </c>
      <c r="AD347" s="423" t="s">
        <v>56</v>
      </c>
      <c r="AE347" s="423" t="s">
        <v>56</v>
      </c>
      <c r="AF347" s="423" t="s">
        <v>56</v>
      </c>
      <c r="AG347" s="423" t="s">
        <v>56</v>
      </c>
      <c r="AH347" s="423" t="s">
        <v>56</v>
      </c>
      <c r="AI347" s="423" t="s">
        <v>56</v>
      </c>
      <c r="AJ347" s="423" t="s">
        <v>56</v>
      </c>
      <c r="AK347" s="423" t="s">
        <v>56</v>
      </c>
      <c r="AL347" s="423" t="s">
        <v>56</v>
      </c>
      <c r="AM347" s="423" t="s">
        <v>56</v>
      </c>
      <c r="AN347" s="423" t="s">
        <v>56</v>
      </c>
      <c r="AO347" s="423" t="s">
        <v>56</v>
      </c>
      <c r="AP347" s="423" t="s">
        <v>56</v>
      </c>
      <c r="AQ347" s="423" t="s">
        <v>56</v>
      </c>
      <c r="AR347" s="423" t="s">
        <v>56</v>
      </c>
      <c r="AS347" s="423" t="s">
        <v>56</v>
      </c>
      <c r="AT347" s="423" t="s">
        <v>56</v>
      </c>
      <c r="AU347" s="423" t="s">
        <v>56</v>
      </c>
      <c r="AV347" s="423" t="s">
        <v>56</v>
      </c>
      <c r="AW347" s="423" t="s">
        <v>89</v>
      </c>
      <c r="AX347" s="423" t="s">
        <v>60</v>
      </c>
      <c r="AY347" s="423" t="s">
        <v>89</v>
      </c>
      <c r="AZ347" s="423" t="s">
        <v>87</v>
      </c>
      <c r="BA347" s="423" t="s">
        <v>89</v>
      </c>
      <c r="BB347" s="423" t="s">
        <v>87</v>
      </c>
      <c r="BC347" s="424" t="s">
        <v>89</v>
      </c>
    </row>
    <row r="348" spans="1:55">
      <c r="C348" s="425" t="s">
        <v>57</v>
      </c>
      <c r="D348" s="426" t="s">
        <v>57</v>
      </c>
      <c r="E348" s="426" t="s">
        <v>57</v>
      </c>
      <c r="F348" s="426" t="s">
        <v>8766</v>
      </c>
      <c r="G348" s="426" t="s">
        <v>8753</v>
      </c>
      <c r="H348" s="426" t="s">
        <v>8756</v>
      </c>
      <c r="I348" s="426" t="s">
        <v>77</v>
      </c>
      <c r="J348" s="426" t="s">
        <v>57</v>
      </c>
      <c r="K348" s="426" t="s">
        <v>57</v>
      </c>
      <c r="L348" s="426" t="s">
        <v>57</v>
      </c>
      <c r="M348" s="426" t="s">
        <v>57</v>
      </c>
      <c r="N348" s="426" t="s">
        <v>57</v>
      </c>
      <c r="O348" s="426" t="s">
        <v>57</v>
      </c>
      <c r="P348" s="426" t="s">
        <v>57</v>
      </c>
      <c r="Q348" s="426" t="s">
        <v>57</v>
      </c>
      <c r="R348" s="426" t="s">
        <v>57</v>
      </c>
      <c r="S348" s="426" t="s">
        <v>57</v>
      </c>
      <c r="T348" s="426" t="s">
        <v>57</v>
      </c>
      <c r="U348" s="426" t="s">
        <v>57</v>
      </c>
      <c r="V348" s="426" t="s">
        <v>57</v>
      </c>
      <c r="W348" s="426" t="s">
        <v>57</v>
      </c>
      <c r="X348" s="426" t="s">
        <v>57</v>
      </c>
      <c r="Y348" s="426" t="s">
        <v>57</v>
      </c>
      <c r="Z348" s="426" t="s">
        <v>57</v>
      </c>
      <c r="AA348" s="426" t="s">
        <v>57</v>
      </c>
      <c r="AB348" s="426" t="s">
        <v>57</v>
      </c>
      <c r="AC348" s="426" t="s">
        <v>57</v>
      </c>
      <c r="AD348" s="426" t="s">
        <v>57</v>
      </c>
      <c r="AE348" s="426" t="s">
        <v>57</v>
      </c>
      <c r="AF348" s="426" t="s">
        <v>57</v>
      </c>
      <c r="AG348" s="426" t="s">
        <v>57</v>
      </c>
      <c r="AH348" s="426" t="s">
        <v>57</v>
      </c>
      <c r="AI348" s="426" t="s">
        <v>57</v>
      </c>
      <c r="AJ348" s="426" t="s">
        <v>57</v>
      </c>
      <c r="AK348" s="426" t="s">
        <v>57</v>
      </c>
      <c r="AL348" s="426" t="s">
        <v>57</v>
      </c>
      <c r="AM348" s="426" t="s">
        <v>57</v>
      </c>
      <c r="AN348" s="426" t="s">
        <v>57</v>
      </c>
      <c r="AO348" s="426" t="s">
        <v>57</v>
      </c>
      <c r="AP348" s="426" t="s">
        <v>57</v>
      </c>
      <c r="AQ348" s="426" t="s">
        <v>57</v>
      </c>
      <c r="AR348" s="426" t="s">
        <v>57</v>
      </c>
      <c r="AS348" s="426" t="s">
        <v>57</v>
      </c>
      <c r="AT348" s="426" t="s">
        <v>57</v>
      </c>
      <c r="AU348" s="426" t="s">
        <v>57</v>
      </c>
      <c r="AV348" s="426" t="s">
        <v>57</v>
      </c>
      <c r="AW348" s="426" t="s">
        <v>76</v>
      </c>
      <c r="AX348" s="426" t="s">
        <v>9660</v>
      </c>
      <c r="AY348" s="426" t="s">
        <v>76</v>
      </c>
      <c r="AZ348" s="426" t="s">
        <v>77</v>
      </c>
      <c r="BA348" s="426" t="s">
        <v>76</v>
      </c>
      <c r="BB348" s="426" t="s">
        <v>77</v>
      </c>
      <c r="BC348" s="427" t="s">
        <v>76</v>
      </c>
    </row>
    <row r="349" spans="1:55">
      <c r="C349">
        <v>1</v>
      </c>
      <c r="D349">
        <v>2022</v>
      </c>
      <c r="E349">
        <v>44280</v>
      </c>
      <c r="F349" t="s">
        <v>1242</v>
      </c>
      <c r="G349" t="s">
        <v>8816</v>
      </c>
      <c r="H349">
        <v>0</v>
      </c>
      <c r="I349" t="s">
        <v>9831</v>
      </c>
      <c r="J349">
        <v>30255</v>
      </c>
      <c r="K349" t="s">
        <v>8819</v>
      </c>
      <c r="L349" t="s">
        <v>8819</v>
      </c>
      <c r="M349">
        <v>2210</v>
      </c>
      <c r="N349">
        <v>2210</v>
      </c>
      <c r="O349">
        <v>32465</v>
      </c>
      <c r="P349">
        <v>3312</v>
      </c>
      <c r="Q349">
        <v>339</v>
      </c>
      <c r="R349">
        <v>35777</v>
      </c>
      <c r="S349">
        <v>2547</v>
      </c>
      <c r="T349">
        <v>2461</v>
      </c>
      <c r="U349">
        <v>38324</v>
      </c>
      <c r="V349">
        <v>2825</v>
      </c>
      <c r="W349">
        <v>2889</v>
      </c>
      <c r="X349">
        <v>41149</v>
      </c>
      <c r="Y349">
        <v>2840</v>
      </c>
      <c r="Z349">
        <v>2409</v>
      </c>
      <c r="AA349">
        <v>43989</v>
      </c>
      <c r="AB349">
        <v>2961</v>
      </c>
      <c r="AC349">
        <v>3208</v>
      </c>
      <c r="AD349">
        <v>46950</v>
      </c>
      <c r="AE349">
        <v>2871</v>
      </c>
      <c r="AF349">
        <v>1886</v>
      </c>
      <c r="AG349">
        <v>49821</v>
      </c>
      <c r="AH349">
        <v>3721</v>
      </c>
      <c r="AI349">
        <v>2336</v>
      </c>
      <c r="AJ349">
        <v>53542</v>
      </c>
      <c r="AK349">
        <v>916</v>
      </c>
      <c r="AL349">
        <v>2738</v>
      </c>
      <c r="AM349">
        <v>54458</v>
      </c>
      <c r="AN349">
        <v>2666</v>
      </c>
      <c r="AO349">
        <v>4240</v>
      </c>
      <c r="AP349">
        <v>57124</v>
      </c>
      <c r="AQ349">
        <v>4182</v>
      </c>
      <c r="AR349">
        <v>4082</v>
      </c>
      <c r="AS349">
        <v>61306</v>
      </c>
      <c r="AT349">
        <v>4747</v>
      </c>
      <c r="AU349">
        <v>3959</v>
      </c>
      <c r="AV349">
        <v>66053</v>
      </c>
      <c r="AW349">
        <v>0</v>
      </c>
      <c r="AX349" t="s">
        <v>9832</v>
      </c>
      <c r="AY349">
        <v>0</v>
      </c>
      <c r="AZ349" t="s">
        <v>9829</v>
      </c>
      <c r="BA349">
        <v>999</v>
      </c>
    </row>
    <row r="350" spans="1:55">
      <c r="C350">
        <v>2</v>
      </c>
      <c r="D350">
        <v>2022</v>
      </c>
      <c r="E350">
        <v>44280</v>
      </c>
      <c r="F350" t="s">
        <v>1242</v>
      </c>
      <c r="G350" t="s">
        <v>8824</v>
      </c>
      <c r="H350">
        <v>1</v>
      </c>
      <c r="I350" t="s">
        <v>9831</v>
      </c>
      <c r="J350">
        <v>105402</v>
      </c>
      <c r="K350" t="s">
        <v>8819</v>
      </c>
      <c r="L350" t="s">
        <v>8819</v>
      </c>
      <c r="M350">
        <v>2210</v>
      </c>
      <c r="N350">
        <v>2210</v>
      </c>
      <c r="O350">
        <v>107612</v>
      </c>
      <c r="P350">
        <v>3312</v>
      </c>
      <c r="Q350">
        <v>339</v>
      </c>
      <c r="R350">
        <v>110924</v>
      </c>
      <c r="S350">
        <v>2547</v>
      </c>
      <c r="T350">
        <v>2461</v>
      </c>
      <c r="U350">
        <v>113471</v>
      </c>
      <c r="V350">
        <v>2825</v>
      </c>
      <c r="W350">
        <v>2889</v>
      </c>
      <c r="X350">
        <v>116296</v>
      </c>
      <c r="Y350">
        <v>2840</v>
      </c>
      <c r="Z350">
        <v>2409</v>
      </c>
      <c r="AA350">
        <v>119136</v>
      </c>
      <c r="AB350">
        <v>2961</v>
      </c>
      <c r="AC350">
        <v>3208</v>
      </c>
      <c r="AD350">
        <v>122097</v>
      </c>
      <c r="AE350">
        <v>2871</v>
      </c>
      <c r="AF350">
        <v>1886</v>
      </c>
      <c r="AG350">
        <v>124968</v>
      </c>
      <c r="AH350">
        <v>3721</v>
      </c>
      <c r="AI350">
        <v>2336</v>
      </c>
      <c r="AJ350">
        <v>128689</v>
      </c>
      <c r="AK350">
        <v>916</v>
      </c>
      <c r="AL350">
        <v>2738</v>
      </c>
      <c r="AM350">
        <v>129605</v>
      </c>
      <c r="AN350">
        <v>2666</v>
      </c>
      <c r="AO350">
        <v>4240</v>
      </c>
      <c r="AP350">
        <v>132271</v>
      </c>
      <c r="AQ350">
        <v>4182</v>
      </c>
      <c r="AR350">
        <v>4082</v>
      </c>
      <c r="AS350">
        <v>136453</v>
      </c>
      <c r="AT350">
        <v>4747</v>
      </c>
      <c r="AU350">
        <v>3959</v>
      </c>
      <c r="AV350">
        <v>141200</v>
      </c>
      <c r="AW350">
        <v>0</v>
      </c>
      <c r="AX350" t="s">
        <v>9832</v>
      </c>
      <c r="AY350">
        <v>0</v>
      </c>
      <c r="AZ350" t="s">
        <v>9829</v>
      </c>
      <c r="BA350">
        <v>999</v>
      </c>
    </row>
    <row r="351" spans="1:55">
      <c r="C351">
        <v>3</v>
      </c>
      <c r="D351">
        <v>2022</v>
      </c>
      <c r="E351">
        <v>44280</v>
      </c>
      <c r="F351" t="s">
        <v>1242</v>
      </c>
      <c r="G351" t="s">
        <v>8827</v>
      </c>
      <c r="H351">
        <v>3</v>
      </c>
      <c r="I351" t="s">
        <v>9831</v>
      </c>
      <c r="J351">
        <v>105402</v>
      </c>
      <c r="K351" t="s">
        <v>9833</v>
      </c>
      <c r="L351" t="s">
        <v>9834</v>
      </c>
      <c r="M351">
        <v>2210</v>
      </c>
      <c r="N351">
        <v>2210</v>
      </c>
      <c r="O351">
        <v>107612</v>
      </c>
      <c r="P351">
        <v>3312</v>
      </c>
      <c r="Q351">
        <v>339</v>
      </c>
      <c r="R351">
        <v>110924</v>
      </c>
      <c r="S351">
        <v>2547</v>
      </c>
      <c r="T351">
        <v>2461</v>
      </c>
      <c r="U351">
        <v>113471</v>
      </c>
      <c r="V351">
        <v>2825</v>
      </c>
      <c r="W351">
        <v>2889</v>
      </c>
      <c r="X351">
        <v>116296</v>
      </c>
      <c r="Y351">
        <v>2840</v>
      </c>
      <c r="Z351">
        <v>2409</v>
      </c>
      <c r="AA351">
        <v>119136</v>
      </c>
      <c r="AB351">
        <v>2961</v>
      </c>
      <c r="AC351">
        <v>3208</v>
      </c>
      <c r="AD351">
        <v>122097</v>
      </c>
      <c r="AE351">
        <v>2871</v>
      </c>
      <c r="AF351">
        <v>1886</v>
      </c>
      <c r="AG351">
        <v>124968</v>
      </c>
      <c r="AH351">
        <v>3721</v>
      </c>
      <c r="AI351">
        <v>2336</v>
      </c>
      <c r="AJ351">
        <v>128689</v>
      </c>
      <c r="AK351">
        <v>916</v>
      </c>
      <c r="AL351">
        <v>2738</v>
      </c>
      <c r="AM351">
        <v>129605</v>
      </c>
      <c r="AN351">
        <v>2666</v>
      </c>
      <c r="AO351">
        <v>4240</v>
      </c>
      <c r="AP351">
        <v>132271</v>
      </c>
      <c r="AQ351">
        <v>4182</v>
      </c>
      <c r="AR351">
        <v>4082</v>
      </c>
      <c r="AS351">
        <v>4182</v>
      </c>
      <c r="AT351">
        <v>4747</v>
      </c>
      <c r="AU351">
        <v>3959</v>
      </c>
      <c r="AV351">
        <v>8929</v>
      </c>
      <c r="AW351">
        <v>0</v>
      </c>
      <c r="AX351" t="s">
        <v>9832</v>
      </c>
      <c r="AY351">
        <v>0</v>
      </c>
      <c r="AZ351" t="s">
        <v>9829</v>
      </c>
      <c r="BA351">
        <v>999</v>
      </c>
    </row>
    <row r="352" spans="1:55">
      <c r="C352">
        <v>4</v>
      </c>
      <c r="D352">
        <v>2022</v>
      </c>
      <c r="E352">
        <v>44280</v>
      </c>
      <c r="F352" t="s">
        <v>1242</v>
      </c>
      <c r="G352" t="s">
        <v>8829</v>
      </c>
      <c r="H352">
        <v>4</v>
      </c>
      <c r="I352" t="s">
        <v>9831</v>
      </c>
      <c r="J352">
        <v>105402</v>
      </c>
      <c r="K352" t="s">
        <v>8819</v>
      </c>
      <c r="L352" t="s">
        <v>8819</v>
      </c>
      <c r="M352">
        <v>2210</v>
      </c>
      <c r="N352">
        <v>2210</v>
      </c>
      <c r="O352">
        <v>107612</v>
      </c>
      <c r="P352">
        <v>3312</v>
      </c>
      <c r="Q352">
        <v>339</v>
      </c>
      <c r="R352">
        <v>110924</v>
      </c>
      <c r="S352">
        <v>2547</v>
      </c>
      <c r="T352">
        <v>2461</v>
      </c>
      <c r="U352">
        <v>113471</v>
      </c>
      <c r="V352">
        <v>2825</v>
      </c>
      <c r="W352">
        <v>2889</v>
      </c>
      <c r="X352">
        <v>116296</v>
      </c>
      <c r="Y352">
        <v>2840</v>
      </c>
      <c r="Z352">
        <v>2409</v>
      </c>
      <c r="AA352">
        <v>119136</v>
      </c>
      <c r="AB352">
        <v>2961</v>
      </c>
      <c r="AC352">
        <v>3208</v>
      </c>
      <c r="AD352">
        <v>122097</v>
      </c>
      <c r="AE352">
        <v>2871</v>
      </c>
      <c r="AF352">
        <v>1886</v>
      </c>
      <c r="AG352">
        <v>124968</v>
      </c>
      <c r="AH352">
        <v>3721</v>
      </c>
      <c r="AI352">
        <v>2336</v>
      </c>
      <c r="AJ352">
        <v>128689</v>
      </c>
      <c r="AK352">
        <v>916</v>
      </c>
      <c r="AL352">
        <v>2738</v>
      </c>
      <c r="AM352">
        <v>129605</v>
      </c>
      <c r="AN352">
        <v>2666</v>
      </c>
      <c r="AO352">
        <v>4240</v>
      </c>
      <c r="AP352">
        <v>132271</v>
      </c>
      <c r="AQ352">
        <v>4182</v>
      </c>
      <c r="AR352">
        <v>4082</v>
      </c>
      <c r="AS352">
        <v>136453</v>
      </c>
      <c r="AT352">
        <v>4747</v>
      </c>
      <c r="AU352">
        <v>3959</v>
      </c>
      <c r="AV352">
        <v>141200</v>
      </c>
      <c r="AW352">
        <v>0</v>
      </c>
      <c r="AX352" t="s">
        <v>9832</v>
      </c>
      <c r="AY352">
        <v>0</v>
      </c>
      <c r="AZ352" t="s">
        <v>9829</v>
      </c>
      <c r="BA352">
        <v>999</v>
      </c>
    </row>
    <row r="353" spans="2:53">
      <c r="C353">
        <v>5</v>
      </c>
      <c r="D353">
        <v>2022</v>
      </c>
      <c r="E353">
        <v>44280</v>
      </c>
      <c r="F353" t="s">
        <v>1242</v>
      </c>
      <c r="G353" t="s">
        <v>8831</v>
      </c>
      <c r="H353">
        <v>5</v>
      </c>
      <c r="I353" t="s">
        <v>9831</v>
      </c>
      <c r="J353">
        <v>105402</v>
      </c>
      <c r="K353" t="s">
        <v>9835</v>
      </c>
      <c r="L353" t="s">
        <v>9836</v>
      </c>
      <c r="M353">
        <v>5210</v>
      </c>
      <c r="N353">
        <v>2210</v>
      </c>
      <c r="O353">
        <v>110612</v>
      </c>
      <c r="P353">
        <v>5312</v>
      </c>
      <c r="Q353">
        <v>339</v>
      </c>
      <c r="R353">
        <v>115924</v>
      </c>
      <c r="S353">
        <v>4547</v>
      </c>
      <c r="T353">
        <v>2461</v>
      </c>
      <c r="U353">
        <v>120471</v>
      </c>
      <c r="V353">
        <v>4825</v>
      </c>
      <c r="W353">
        <v>2889</v>
      </c>
      <c r="X353">
        <v>125296</v>
      </c>
      <c r="Y353">
        <v>4840</v>
      </c>
      <c r="Z353">
        <v>2409</v>
      </c>
      <c r="AA353">
        <v>130136</v>
      </c>
      <c r="AB353">
        <v>4961</v>
      </c>
      <c r="AC353">
        <v>3208</v>
      </c>
      <c r="AD353">
        <v>4961</v>
      </c>
      <c r="AE353">
        <v>4871</v>
      </c>
      <c r="AF353">
        <v>1886</v>
      </c>
      <c r="AG353">
        <v>9832</v>
      </c>
      <c r="AH353">
        <v>5721</v>
      </c>
      <c r="AI353">
        <v>2336</v>
      </c>
      <c r="AJ353">
        <v>15553</v>
      </c>
      <c r="AK353">
        <v>2916</v>
      </c>
      <c r="AL353">
        <v>2738</v>
      </c>
      <c r="AM353">
        <v>18469</v>
      </c>
      <c r="AN353">
        <v>4666</v>
      </c>
      <c r="AO353">
        <v>4240</v>
      </c>
      <c r="AP353">
        <v>23135</v>
      </c>
      <c r="AQ353">
        <v>6182</v>
      </c>
      <c r="AR353">
        <v>4082</v>
      </c>
      <c r="AS353">
        <v>29317</v>
      </c>
      <c r="AT353">
        <v>6747</v>
      </c>
      <c r="AU353">
        <v>3959</v>
      </c>
      <c r="AV353">
        <v>36064</v>
      </c>
      <c r="AW353">
        <v>0</v>
      </c>
      <c r="AX353" t="s">
        <v>9832</v>
      </c>
      <c r="AY353">
        <v>0</v>
      </c>
      <c r="AZ353" t="s">
        <v>9829</v>
      </c>
      <c r="BA353">
        <v>999</v>
      </c>
    </row>
    <row r="354" spans="2:53">
      <c r="C354">
        <v>6</v>
      </c>
      <c r="D354">
        <v>2022</v>
      </c>
      <c r="E354">
        <v>44280</v>
      </c>
      <c r="F354" t="s">
        <v>1243</v>
      </c>
      <c r="G354" t="s">
        <v>8816</v>
      </c>
      <c r="H354">
        <v>0</v>
      </c>
      <c r="I354" t="s">
        <v>9831</v>
      </c>
      <c r="J354">
        <v>105402</v>
      </c>
      <c r="K354" t="s">
        <v>8819</v>
      </c>
      <c r="L354" t="s">
        <v>8819</v>
      </c>
      <c r="M354">
        <v>2210</v>
      </c>
      <c r="N354">
        <v>2210</v>
      </c>
      <c r="O354">
        <v>107612</v>
      </c>
      <c r="P354">
        <v>3312</v>
      </c>
      <c r="Q354">
        <v>339</v>
      </c>
      <c r="R354">
        <v>110924</v>
      </c>
      <c r="S354">
        <v>2547</v>
      </c>
      <c r="T354">
        <v>2461</v>
      </c>
      <c r="U354">
        <v>113471</v>
      </c>
      <c r="V354">
        <v>2825</v>
      </c>
      <c r="W354">
        <v>2889</v>
      </c>
      <c r="X354">
        <v>116296</v>
      </c>
      <c r="Y354">
        <v>2840</v>
      </c>
      <c r="Z354">
        <v>2409</v>
      </c>
      <c r="AA354">
        <v>119136</v>
      </c>
      <c r="AB354">
        <v>2961</v>
      </c>
      <c r="AC354">
        <v>3208</v>
      </c>
      <c r="AD354">
        <v>122097</v>
      </c>
      <c r="AE354">
        <v>2871</v>
      </c>
      <c r="AF354">
        <v>1886</v>
      </c>
      <c r="AG354">
        <v>124968</v>
      </c>
      <c r="AH354">
        <v>3721</v>
      </c>
      <c r="AI354">
        <v>2336</v>
      </c>
      <c r="AJ354">
        <v>128689</v>
      </c>
      <c r="AK354">
        <v>916</v>
      </c>
      <c r="AL354">
        <v>2738</v>
      </c>
      <c r="AM354">
        <v>129605</v>
      </c>
      <c r="AN354">
        <v>2666</v>
      </c>
      <c r="AO354">
        <v>4240</v>
      </c>
      <c r="AP354">
        <v>132271</v>
      </c>
      <c r="AQ354">
        <v>4182</v>
      </c>
      <c r="AR354">
        <v>4082</v>
      </c>
      <c r="AS354">
        <v>136453</v>
      </c>
      <c r="AT354">
        <v>4747</v>
      </c>
      <c r="AU354">
        <v>3959</v>
      </c>
      <c r="AV354">
        <v>141200</v>
      </c>
      <c r="AW354">
        <v>0</v>
      </c>
      <c r="AX354" t="s">
        <v>9832</v>
      </c>
      <c r="AY354">
        <v>0</v>
      </c>
      <c r="AZ354" t="s">
        <v>9829</v>
      </c>
      <c r="BA354">
        <v>999</v>
      </c>
    </row>
    <row r="355" spans="2:53">
      <c r="C355">
        <v>7</v>
      </c>
      <c r="D355">
        <v>2022</v>
      </c>
      <c r="E355">
        <v>44280</v>
      </c>
      <c r="F355" t="s">
        <v>1243</v>
      </c>
      <c r="G355" t="s">
        <v>8824</v>
      </c>
      <c r="H355">
        <v>1</v>
      </c>
      <c r="I355" t="s">
        <v>9831</v>
      </c>
      <c r="J355">
        <v>105402</v>
      </c>
      <c r="K355" t="s">
        <v>8819</v>
      </c>
      <c r="L355" t="s">
        <v>8819</v>
      </c>
      <c r="M355">
        <v>2210</v>
      </c>
      <c r="N355">
        <v>2210</v>
      </c>
      <c r="O355">
        <v>107612</v>
      </c>
      <c r="P355">
        <v>3312</v>
      </c>
      <c r="Q355">
        <v>339</v>
      </c>
      <c r="R355">
        <v>110924</v>
      </c>
      <c r="S355">
        <v>2547</v>
      </c>
      <c r="T355">
        <v>2461</v>
      </c>
      <c r="U355">
        <v>113471</v>
      </c>
      <c r="V355">
        <v>2825</v>
      </c>
      <c r="W355">
        <v>2889</v>
      </c>
      <c r="X355">
        <v>116296</v>
      </c>
      <c r="Y355">
        <v>2840</v>
      </c>
      <c r="Z355">
        <v>2409</v>
      </c>
      <c r="AA355">
        <v>119136</v>
      </c>
      <c r="AB355">
        <v>2961</v>
      </c>
      <c r="AC355">
        <v>3208</v>
      </c>
      <c r="AD355">
        <v>122097</v>
      </c>
      <c r="AE355">
        <v>2871</v>
      </c>
      <c r="AF355">
        <v>1886</v>
      </c>
      <c r="AG355">
        <v>124968</v>
      </c>
      <c r="AH355">
        <v>3721</v>
      </c>
      <c r="AI355">
        <v>2336</v>
      </c>
      <c r="AJ355">
        <v>128689</v>
      </c>
      <c r="AK355">
        <v>916</v>
      </c>
      <c r="AL355">
        <v>2738</v>
      </c>
      <c r="AM355">
        <v>129605</v>
      </c>
      <c r="AN355">
        <v>2666</v>
      </c>
      <c r="AO355">
        <v>4240</v>
      </c>
      <c r="AP355">
        <v>132271</v>
      </c>
      <c r="AQ355">
        <v>4182</v>
      </c>
      <c r="AR355">
        <v>4082</v>
      </c>
      <c r="AS355">
        <v>136453</v>
      </c>
      <c r="AT355">
        <v>4747</v>
      </c>
      <c r="AU355">
        <v>3959</v>
      </c>
      <c r="AV355">
        <v>141200</v>
      </c>
      <c r="AW355">
        <v>0</v>
      </c>
      <c r="AX355" t="s">
        <v>9832</v>
      </c>
      <c r="AY355">
        <v>0</v>
      </c>
      <c r="AZ355" t="s">
        <v>9829</v>
      </c>
      <c r="BA355">
        <v>999</v>
      </c>
    </row>
    <row r="356" spans="2:53">
      <c r="C356">
        <v>8</v>
      </c>
      <c r="D356">
        <v>2022</v>
      </c>
      <c r="E356">
        <v>44280</v>
      </c>
      <c r="F356" t="s">
        <v>1243</v>
      </c>
      <c r="G356" t="s">
        <v>8827</v>
      </c>
      <c r="H356">
        <v>3</v>
      </c>
      <c r="I356" t="s">
        <v>9831</v>
      </c>
      <c r="J356">
        <v>105402</v>
      </c>
      <c r="K356" t="s">
        <v>9833</v>
      </c>
      <c r="L356" t="s">
        <v>9837</v>
      </c>
      <c r="M356">
        <v>4210</v>
      </c>
      <c r="N356">
        <v>2210</v>
      </c>
      <c r="O356">
        <v>109612</v>
      </c>
      <c r="P356">
        <v>5312</v>
      </c>
      <c r="Q356">
        <v>339</v>
      </c>
      <c r="R356">
        <v>114924</v>
      </c>
      <c r="S356">
        <v>4547</v>
      </c>
      <c r="T356">
        <v>2461</v>
      </c>
      <c r="U356">
        <v>119471</v>
      </c>
      <c r="V356">
        <v>4825</v>
      </c>
      <c r="W356">
        <v>2889</v>
      </c>
      <c r="X356">
        <v>124296</v>
      </c>
      <c r="Y356">
        <v>4840</v>
      </c>
      <c r="Z356">
        <v>2409</v>
      </c>
      <c r="AA356">
        <v>129136</v>
      </c>
      <c r="AB356">
        <v>4961</v>
      </c>
      <c r="AC356">
        <v>3208</v>
      </c>
      <c r="AD356">
        <v>134097</v>
      </c>
      <c r="AE356">
        <v>4871</v>
      </c>
      <c r="AF356">
        <v>1886</v>
      </c>
      <c r="AG356">
        <v>138968</v>
      </c>
      <c r="AH356">
        <v>5721</v>
      </c>
      <c r="AI356">
        <v>2336</v>
      </c>
      <c r="AJ356">
        <v>144689</v>
      </c>
      <c r="AK356">
        <v>2916</v>
      </c>
      <c r="AL356">
        <v>2738</v>
      </c>
      <c r="AM356">
        <v>147605</v>
      </c>
      <c r="AN356">
        <v>4666</v>
      </c>
      <c r="AO356">
        <v>4240</v>
      </c>
      <c r="AP356">
        <v>152271</v>
      </c>
      <c r="AQ356">
        <v>6182</v>
      </c>
      <c r="AR356">
        <v>4082</v>
      </c>
      <c r="AS356">
        <v>158453</v>
      </c>
      <c r="AT356">
        <v>6747</v>
      </c>
      <c r="AU356">
        <v>3959</v>
      </c>
      <c r="AV356">
        <v>165200</v>
      </c>
      <c r="AW356">
        <v>0</v>
      </c>
      <c r="AX356" t="s">
        <v>9832</v>
      </c>
      <c r="AY356">
        <v>0</v>
      </c>
      <c r="AZ356" t="s">
        <v>9829</v>
      </c>
      <c r="BA356">
        <v>999</v>
      </c>
    </row>
    <row r="357" spans="2:53">
      <c r="C357">
        <v>9</v>
      </c>
      <c r="D357">
        <v>2022</v>
      </c>
      <c r="E357">
        <v>44280</v>
      </c>
      <c r="F357" t="s">
        <v>1243</v>
      </c>
      <c r="G357" t="s">
        <v>8829</v>
      </c>
      <c r="H357">
        <v>4</v>
      </c>
      <c r="I357" t="s">
        <v>9831</v>
      </c>
      <c r="J357">
        <v>105402</v>
      </c>
      <c r="K357" t="s">
        <v>9838</v>
      </c>
      <c r="L357" t="s">
        <v>8819</v>
      </c>
      <c r="M357">
        <v>2210</v>
      </c>
      <c r="N357">
        <v>2210</v>
      </c>
      <c r="O357">
        <v>107612</v>
      </c>
      <c r="P357">
        <v>3312</v>
      </c>
      <c r="Q357">
        <v>339</v>
      </c>
      <c r="R357">
        <v>110924</v>
      </c>
      <c r="S357">
        <v>2547</v>
      </c>
      <c r="T357">
        <v>2461</v>
      </c>
      <c r="U357">
        <v>113471</v>
      </c>
      <c r="V357">
        <v>2825</v>
      </c>
      <c r="W357">
        <v>2889</v>
      </c>
      <c r="X357">
        <v>116296</v>
      </c>
      <c r="Y357">
        <v>2840</v>
      </c>
      <c r="Z357">
        <v>2409</v>
      </c>
      <c r="AA357">
        <v>119136</v>
      </c>
      <c r="AB357">
        <v>2961</v>
      </c>
      <c r="AC357">
        <v>3208</v>
      </c>
      <c r="AD357">
        <v>122097</v>
      </c>
      <c r="AE357">
        <v>2871</v>
      </c>
      <c r="AF357">
        <v>1886</v>
      </c>
      <c r="AG357">
        <v>124968</v>
      </c>
      <c r="AH357">
        <v>3721</v>
      </c>
      <c r="AI357">
        <v>2336</v>
      </c>
      <c r="AJ357">
        <v>128689</v>
      </c>
      <c r="AK357">
        <v>916</v>
      </c>
      <c r="AL357">
        <v>2738</v>
      </c>
      <c r="AM357">
        <v>129605</v>
      </c>
      <c r="AN357">
        <v>2666</v>
      </c>
      <c r="AO357">
        <v>4240</v>
      </c>
      <c r="AP357">
        <v>132271</v>
      </c>
      <c r="AQ357">
        <v>4182</v>
      </c>
      <c r="AR357">
        <v>4082</v>
      </c>
      <c r="AS357">
        <v>136453</v>
      </c>
      <c r="AT357">
        <v>4747</v>
      </c>
      <c r="AU357">
        <v>3959</v>
      </c>
      <c r="AV357">
        <v>141200</v>
      </c>
      <c r="AW357">
        <v>0</v>
      </c>
      <c r="AX357" t="s">
        <v>9832</v>
      </c>
      <c r="AY357">
        <v>0</v>
      </c>
      <c r="AZ357" t="s">
        <v>9829</v>
      </c>
      <c r="BA357">
        <v>999</v>
      </c>
    </row>
    <row r="358" spans="2:53">
      <c r="C358">
        <v>10</v>
      </c>
      <c r="D358">
        <v>2022</v>
      </c>
      <c r="E358">
        <v>44280</v>
      </c>
      <c r="F358" t="s">
        <v>1243</v>
      </c>
      <c r="G358" t="s">
        <v>8831</v>
      </c>
      <c r="H358">
        <v>5</v>
      </c>
      <c r="I358" t="s">
        <v>9831</v>
      </c>
      <c r="J358">
        <v>105402</v>
      </c>
      <c r="K358" t="s">
        <v>9839</v>
      </c>
      <c r="L358" t="s">
        <v>9837</v>
      </c>
      <c r="M358">
        <v>2210</v>
      </c>
      <c r="N358">
        <v>2210</v>
      </c>
      <c r="O358">
        <v>107612</v>
      </c>
      <c r="P358">
        <v>3312</v>
      </c>
      <c r="Q358">
        <v>339</v>
      </c>
      <c r="R358">
        <v>110924</v>
      </c>
      <c r="S358">
        <v>2547</v>
      </c>
      <c r="T358">
        <v>2461</v>
      </c>
      <c r="U358">
        <v>113471</v>
      </c>
      <c r="V358">
        <v>2825</v>
      </c>
      <c r="W358">
        <v>2889</v>
      </c>
      <c r="X358">
        <v>116296</v>
      </c>
      <c r="Y358">
        <v>2840</v>
      </c>
      <c r="Z358">
        <v>2409</v>
      </c>
      <c r="AA358">
        <v>119136</v>
      </c>
      <c r="AB358">
        <v>2961</v>
      </c>
      <c r="AC358">
        <v>3208</v>
      </c>
      <c r="AD358">
        <v>122097</v>
      </c>
      <c r="AE358">
        <v>2871</v>
      </c>
      <c r="AF358">
        <v>1886</v>
      </c>
      <c r="AG358">
        <v>124968</v>
      </c>
      <c r="AH358">
        <v>3721</v>
      </c>
      <c r="AI358">
        <v>2336</v>
      </c>
      <c r="AJ358">
        <v>128689</v>
      </c>
      <c r="AK358">
        <v>916</v>
      </c>
      <c r="AL358">
        <v>2738</v>
      </c>
      <c r="AM358">
        <v>129605</v>
      </c>
      <c r="AN358">
        <v>2666</v>
      </c>
      <c r="AO358">
        <v>4240</v>
      </c>
      <c r="AP358">
        <v>132271</v>
      </c>
      <c r="AQ358">
        <v>4182</v>
      </c>
      <c r="AR358">
        <v>4082</v>
      </c>
      <c r="AS358">
        <v>136453</v>
      </c>
      <c r="AT358">
        <v>4747</v>
      </c>
      <c r="AU358">
        <v>3959</v>
      </c>
      <c r="AV358">
        <v>141200</v>
      </c>
      <c r="AW358">
        <v>0</v>
      </c>
      <c r="AX358" t="s">
        <v>9832</v>
      </c>
      <c r="AY358">
        <v>0</v>
      </c>
      <c r="AZ358" t="s">
        <v>9829</v>
      </c>
      <c r="BA358">
        <v>999</v>
      </c>
    </row>
    <row r="359" spans="2:53">
      <c r="C359">
        <v>11</v>
      </c>
      <c r="D359">
        <v>2022</v>
      </c>
      <c r="E359">
        <v>44280</v>
      </c>
      <c r="F359" t="s">
        <v>1425</v>
      </c>
      <c r="G359" t="s">
        <v>8837</v>
      </c>
      <c r="H359">
        <v>0</v>
      </c>
      <c r="I359" t="s">
        <v>9831</v>
      </c>
      <c r="J359">
        <v>105402</v>
      </c>
      <c r="K359" t="s">
        <v>8819</v>
      </c>
      <c r="L359" t="s">
        <v>9835</v>
      </c>
      <c r="M359">
        <v>2210</v>
      </c>
      <c r="N359">
        <v>2210</v>
      </c>
      <c r="O359">
        <v>107612</v>
      </c>
      <c r="P359">
        <v>3312</v>
      </c>
      <c r="Q359">
        <v>339</v>
      </c>
      <c r="R359">
        <v>110924</v>
      </c>
      <c r="S359">
        <v>2547</v>
      </c>
      <c r="T359">
        <v>2461</v>
      </c>
      <c r="U359">
        <v>113471</v>
      </c>
      <c r="V359">
        <v>2825</v>
      </c>
      <c r="W359">
        <v>2889</v>
      </c>
      <c r="X359">
        <v>116296</v>
      </c>
      <c r="Y359">
        <v>2840</v>
      </c>
      <c r="Z359">
        <v>2409</v>
      </c>
      <c r="AA359">
        <v>119136</v>
      </c>
      <c r="AB359">
        <v>2961</v>
      </c>
      <c r="AC359">
        <v>3208</v>
      </c>
      <c r="AD359">
        <v>122097</v>
      </c>
      <c r="AE359">
        <v>2871</v>
      </c>
      <c r="AF359">
        <v>1886</v>
      </c>
      <c r="AG359">
        <v>124968</v>
      </c>
      <c r="AH359">
        <v>3721</v>
      </c>
      <c r="AI359">
        <v>2336</v>
      </c>
      <c r="AJ359">
        <v>128689</v>
      </c>
      <c r="AK359">
        <v>916</v>
      </c>
      <c r="AL359">
        <v>2738</v>
      </c>
      <c r="AM359">
        <v>129605</v>
      </c>
      <c r="AN359">
        <v>2666</v>
      </c>
      <c r="AO359">
        <v>4240</v>
      </c>
      <c r="AP359">
        <v>132271</v>
      </c>
      <c r="AQ359">
        <v>4182</v>
      </c>
      <c r="AR359">
        <v>4082</v>
      </c>
      <c r="AS359">
        <v>136453</v>
      </c>
      <c r="AT359">
        <v>4747</v>
      </c>
      <c r="AU359">
        <v>3959</v>
      </c>
      <c r="AV359">
        <v>141200</v>
      </c>
      <c r="AW359">
        <v>0</v>
      </c>
      <c r="AX359" t="s">
        <v>9832</v>
      </c>
      <c r="AY359">
        <v>0</v>
      </c>
      <c r="AZ359" t="s">
        <v>9829</v>
      </c>
      <c r="BA359">
        <v>999</v>
      </c>
    </row>
    <row r="360" spans="2:53">
      <c r="C360">
        <v>12</v>
      </c>
      <c r="D360">
        <v>2022</v>
      </c>
      <c r="E360">
        <v>44280</v>
      </c>
      <c r="F360" t="s">
        <v>1425</v>
      </c>
      <c r="G360" t="s">
        <v>8840</v>
      </c>
      <c r="H360">
        <v>1</v>
      </c>
      <c r="I360" t="s">
        <v>9831</v>
      </c>
      <c r="J360">
        <v>105402</v>
      </c>
      <c r="K360" t="s">
        <v>9835</v>
      </c>
      <c r="L360" t="s">
        <v>9837</v>
      </c>
      <c r="M360">
        <v>2210</v>
      </c>
      <c r="N360">
        <v>2210</v>
      </c>
      <c r="O360">
        <v>107612</v>
      </c>
      <c r="P360">
        <v>3312</v>
      </c>
      <c r="Q360">
        <v>339</v>
      </c>
      <c r="R360">
        <v>110924</v>
      </c>
      <c r="S360">
        <v>2547</v>
      </c>
      <c r="T360">
        <v>2461</v>
      </c>
      <c r="U360">
        <v>113471</v>
      </c>
      <c r="V360">
        <v>2825</v>
      </c>
      <c r="W360">
        <v>2889</v>
      </c>
      <c r="X360">
        <v>116296</v>
      </c>
      <c r="Y360">
        <v>2840</v>
      </c>
      <c r="Z360">
        <v>2409</v>
      </c>
      <c r="AA360">
        <v>119136</v>
      </c>
      <c r="AB360">
        <v>2961</v>
      </c>
      <c r="AC360">
        <v>3208</v>
      </c>
      <c r="AD360">
        <v>122097</v>
      </c>
      <c r="AE360">
        <v>2871</v>
      </c>
      <c r="AF360">
        <v>1886</v>
      </c>
      <c r="AG360">
        <v>124968</v>
      </c>
      <c r="AH360">
        <v>3721</v>
      </c>
      <c r="AI360">
        <v>2336</v>
      </c>
      <c r="AJ360">
        <v>128689</v>
      </c>
      <c r="AK360">
        <v>916</v>
      </c>
      <c r="AL360">
        <v>2738</v>
      </c>
      <c r="AM360">
        <v>129605</v>
      </c>
      <c r="AN360">
        <v>2666</v>
      </c>
      <c r="AO360">
        <v>4240</v>
      </c>
      <c r="AP360">
        <v>132271</v>
      </c>
      <c r="AQ360">
        <v>4182</v>
      </c>
      <c r="AR360">
        <v>4082</v>
      </c>
      <c r="AS360">
        <v>136453</v>
      </c>
      <c r="AT360">
        <v>4747</v>
      </c>
      <c r="AU360">
        <v>3959</v>
      </c>
      <c r="AV360">
        <v>141200</v>
      </c>
      <c r="AW360">
        <v>0</v>
      </c>
      <c r="AX360" t="s">
        <v>9832</v>
      </c>
      <c r="AY360">
        <v>0</v>
      </c>
      <c r="AZ360" t="s">
        <v>9829</v>
      </c>
      <c r="BA360">
        <v>999</v>
      </c>
    </row>
    <row r="361" spans="2:53">
      <c r="C361">
        <v>13</v>
      </c>
      <c r="D361">
        <v>2022</v>
      </c>
      <c r="E361">
        <v>44280</v>
      </c>
      <c r="F361" t="s">
        <v>1425</v>
      </c>
      <c r="G361" t="s">
        <v>8842</v>
      </c>
      <c r="H361">
        <v>2</v>
      </c>
      <c r="I361" t="s">
        <v>9831</v>
      </c>
      <c r="J361">
        <v>105402</v>
      </c>
      <c r="K361" t="s">
        <v>9835</v>
      </c>
      <c r="L361" t="s">
        <v>9837</v>
      </c>
      <c r="M361">
        <v>2210</v>
      </c>
      <c r="N361">
        <v>2210</v>
      </c>
      <c r="O361">
        <v>107612</v>
      </c>
      <c r="P361">
        <v>3312</v>
      </c>
      <c r="Q361">
        <v>339</v>
      </c>
      <c r="R361">
        <v>110924</v>
      </c>
      <c r="S361">
        <v>2547</v>
      </c>
      <c r="T361">
        <v>2461</v>
      </c>
      <c r="U361">
        <v>113471</v>
      </c>
      <c r="V361">
        <v>2825</v>
      </c>
      <c r="W361">
        <v>2889</v>
      </c>
      <c r="X361">
        <v>116296</v>
      </c>
      <c r="Y361">
        <v>2840</v>
      </c>
      <c r="Z361">
        <v>2409</v>
      </c>
      <c r="AA361">
        <v>119136</v>
      </c>
      <c r="AB361">
        <v>2961</v>
      </c>
      <c r="AC361">
        <v>3208</v>
      </c>
      <c r="AD361">
        <v>122097</v>
      </c>
      <c r="AE361">
        <v>2871</v>
      </c>
      <c r="AF361">
        <v>1886</v>
      </c>
      <c r="AG361">
        <v>124968</v>
      </c>
      <c r="AH361">
        <v>3721</v>
      </c>
      <c r="AI361">
        <v>2336</v>
      </c>
      <c r="AJ361">
        <v>128689</v>
      </c>
      <c r="AK361">
        <v>916</v>
      </c>
      <c r="AL361">
        <v>2738</v>
      </c>
      <c r="AM361">
        <v>129605</v>
      </c>
      <c r="AN361">
        <v>2666</v>
      </c>
      <c r="AO361">
        <v>4240</v>
      </c>
      <c r="AP361">
        <v>132271</v>
      </c>
      <c r="AQ361">
        <v>4182</v>
      </c>
      <c r="AR361">
        <v>4082</v>
      </c>
      <c r="AS361">
        <v>136453</v>
      </c>
      <c r="AT361">
        <v>4747</v>
      </c>
      <c r="AU361">
        <v>3959</v>
      </c>
      <c r="AV361">
        <v>141200</v>
      </c>
      <c r="AW361">
        <v>0</v>
      </c>
      <c r="AX361" t="s">
        <v>9832</v>
      </c>
      <c r="AY361">
        <v>0</v>
      </c>
      <c r="AZ361" t="s">
        <v>9829</v>
      </c>
      <c r="BA361">
        <v>999</v>
      </c>
    </row>
    <row r="362" spans="2:53">
      <c r="C362">
        <v>14</v>
      </c>
      <c r="D362">
        <v>2022</v>
      </c>
      <c r="E362">
        <v>44280</v>
      </c>
      <c r="F362" t="s">
        <v>1425</v>
      </c>
      <c r="G362" t="s">
        <v>8844</v>
      </c>
      <c r="H362">
        <v>3</v>
      </c>
      <c r="I362" t="s">
        <v>9831</v>
      </c>
      <c r="J362">
        <v>105402</v>
      </c>
      <c r="K362" t="s">
        <v>8819</v>
      </c>
      <c r="L362" t="s">
        <v>8819</v>
      </c>
      <c r="M362">
        <v>2210</v>
      </c>
      <c r="N362">
        <v>2210</v>
      </c>
      <c r="O362">
        <v>107612</v>
      </c>
      <c r="P362">
        <v>3312</v>
      </c>
      <c r="Q362">
        <v>339</v>
      </c>
      <c r="R362">
        <v>110924</v>
      </c>
      <c r="S362">
        <v>2547</v>
      </c>
      <c r="T362">
        <v>2461</v>
      </c>
      <c r="U362">
        <v>113471</v>
      </c>
      <c r="V362">
        <v>2825</v>
      </c>
      <c r="W362">
        <v>2889</v>
      </c>
      <c r="X362">
        <v>116296</v>
      </c>
      <c r="Y362">
        <v>2840</v>
      </c>
      <c r="Z362">
        <v>2409</v>
      </c>
      <c r="AA362">
        <v>119136</v>
      </c>
      <c r="AB362">
        <v>2961</v>
      </c>
      <c r="AC362">
        <v>3208</v>
      </c>
      <c r="AD362">
        <v>122097</v>
      </c>
      <c r="AE362">
        <v>2871</v>
      </c>
      <c r="AF362">
        <v>1886</v>
      </c>
      <c r="AG362">
        <v>124968</v>
      </c>
      <c r="AH362">
        <v>3721</v>
      </c>
      <c r="AI362">
        <v>2336</v>
      </c>
      <c r="AJ362">
        <v>128689</v>
      </c>
      <c r="AK362">
        <v>916</v>
      </c>
      <c r="AL362">
        <v>2738</v>
      </c>
      <c r="AM362">
        <v>129605</v>
      </c>
      <c r="AN362">
        <v>2666</v>
      </c>
      <c r="AO362">
        <v>4240</v>
      </c>
      <c r="AP362">
        <v>132271</v>
      </c>
      <c r="AQ362">
        <v>4182</v>
      </c>
      <c r="AR362">
        <v>4082</v>
      </c>
      <c r="AS362">
        <v>4182</v>
      </c>
      <c r="AT362">
        <v>4747</v>
      </c>
      <c r="AU362">
        <v>3959</v>
      </c>
      <c r="AV362">
        <v>8929</v>
      </c>
      <c r="AW362">
        <v>0</v>
      </c>
      <c r="AX362" t="s">
        <v>9832</v>
      </c>
      <c r="AY362">
        <v>0</v>
      </c>
      <c r="AZ362" t="s">
        <v>9829</v>
      </c>
      <c r="BA362">
        <v>999</v>
      </c>
    </row>
    <row r="363" spans="2:53">
      <c r="C363">
        <v>15</v>
      </c>
      <c r="D363">
        <v>2022</v>
      </c>
      <c r="E363">
        <v>44280</v>
      </c>
      <c r="F363" t="s">
        <v>1425</v>
      </c>
      <c r="G363" t="s">
        <v>8846</v>
      </c>
      <c r="H363">
        <v>4</v>
      </c>
      <c r="I363" t="s">
        <v>9831</v>
      </c>
      <c r="J363">
        <v>105402</v>
      </c>
      <c r="K363" t="s">
        <v>8819</v>
      </c>
      <c r="L363" t="s">
        <v>9840</v>
      </c>
      <c r="M363">
        <v>2210</v>
      </c>
      <c r="N363">
        <v>2210</v>
      </c>
      <c r="O363">
        <v>107612</v>
      </c>
      <c r="P363">
        <v>3312</v>
      </c>
      <c r="Q363">
        <v>339</v>
      </c>
      <c r="R363">
        <v>110924</v>
      </c>
      <c r="S363">
        <v>2547</v>
      </c>
      <c r="T363">
        <v>2461</v>
      </c>
      <c r="U363">
        <v>113471</v>
      </c>
      <c r="V363">
        <v>2825</v>
      </c>
      <c r="W363">
        <v>2889</v>
      </c>
      <c r="X363">
        <v>116296</v>
      </c>
      <c r="Y363">
        <v>2840</v>
      </c>
      <c r="Z363">
        <v>2409</v>
      </c>
      <c r="AA363">
        <v>119136</v>
      </c>
      <c r="AB363">
        <v>2961</v>
      </c>
      <c r="AC363">
        <v>3208</v>
      </c>
      <c r="AD363">
        <v>122097</v>
      </c>
      <c r="AE363">
        <v>2871</v>
      </c>
      <c r="AF363">
        <v>1886</v>
      </c>
      <c r="AG363">
        <v>124968</v>
      </c>
      <c r="AH363">
        <v>3721</v>
      </c>
      <c r="AI363">
        <v>2336</v>
      </c>
      <c r="AJ363">
        <v>128689</v>
      </c>
      <c r="AK363">
        <v>916</v>
      </c>
      <c r="AL363">
        <v>2738</v>
      </c>
      <c r="AM363">
        <v>129605</v>
      </c>
      <c r="AN363">
        <v>2666</v>
      </c>
      <c r="AO363">
        <v>4240</v>
      </c>
      <c r="AP363">
        <v>132271</v>
      </c>
      <c r="AQ363">
        <v>4182</v>
      </c>
      <c r="AR363">
        <v>4082</v>
      </c>
      <c r="AS363">
        <v>136453</v>
      </c>
      <c r="AT363">
        <v>4747</v>
      </c>
      <c r="AU363">
        <v>3959</v>
      </c>
      <c r="AV363">
        <v>141200</v>
      </c>
      <c r="AW363">
        <v>0</v>
      </c>
      <c r="AX363" t="s">
        <v>9832</v>
      </c>
      <c r="AY363">
        <v>0</v>
      </c>
      <c r="AZ363" t="s">
        <v>9829</v>
      </c>
      <c r="BA363">
        <v>999</v>
      </c>
    </row>
    <row r="364" spans="2:53">
      <c r="B364" t="s">
        <v>9841</v>
      </c>
    </row>
    <row r="365" spans="2:53">
      <c r="C365">
        <v>1</v>
      </c>
      <c r="D365" t="str">
        <f>$D$344&amp;D349&amp;", '"&amp;TEXT(E349,"yyyy/mm/dd")&amp;"', '"&amp;F349&amp;"', '"&amp;G349&amp;"', "&amp;H349&amp;", '"&amp;TEXT(I349,"yyyy/MM/dd")&amp;"', "&amp;J349&amp;", "&amp;IF(K349="","null","'"&amp;TEXT(K349,"yyyy/MM/dd")&amp;"'")&amp;", "&amp;IF(L349="","null","'"&amp;TEXT(L349,"yyyy/MM/dd")&amp;"'")&amp;", "&amp;M349&amp;", "&amp;N349&amp;", "&amp;O349&amp;", "&amp;P349&amp;", "&amp;Q349&amp;", "&amp;R349&amp;", "&amp;S349&amp;", "&amp;T349&amp;", "&amp;U349&amp;", "&amp;V349&amp;", "&amp;W349&amp;", "&amp;X349&amp;", "&amp;Y349&amp;", "&amp;Z349&amp;", "&amp;AA349&amp;", "&amp;AB349&amp;", "&amp;AC349&amp;", "&amp;AD349&amp;", "&amp;AE349&amp;", "&amp;AF349&amp;", "&amp;AG349&amp;", "&amp;AH349&amp;", "&amp;AI349&amp;", "&amp;AJ349&amp;", "&amp;AK349&amp;", "&amp;AL349&amp;", "&amp;AM349&amp;", "&amp;AN349&amp;", "&amp;AO349&amp;", "&amp;AP349&amp;", "&amp;AQ349&amp;", "&amp;AR349&amp;", "&amp;AS349&amp;", "&amp;AT349&amp;", "&amp;AU349&amp;", "&amp;AV349&amp;", "&amp;AW349&amp;", '"&amp;AX349&amp;"', "&amp;AY349&amp;", "&amp;AZ349&amp;", "&amp;BA349&amp;");"</f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'D11D2621', 0, '2022/01/01', 30255, null, null, 2210, 2210, 32465, 3312, 339, 35777, 2547, 2461, 38324, 2825, 2889, 41149, 2840, 2409, 43989, 2961, 3208, 46950, 2871, 1886, 49821, 3721, 2336, 53542, 916, 2738, 54458, 2666, 4240, 57124, 4182, 4082, 61306, 4747, 3959, 66053, 0, '000000000000', 0, getdate(), 999);</v>
      </c>
    </row>
    <row r="366" spans="2:53">
      <c r="C366">
        <v>2</v>
      </c>
      <c r="D366" t="str">
        <f t="shared" ref="D366:D379" si="5">$D$344&amp;D350&amp;", '"&amp;TEXT(E350,"yyyy/mm/dd")&amp;"', '"&amp;F350&amp;"', '"&amp;G350&amp;"', "&amp;H350&amp;", '"&amp;TEXT(I350,"yyyy/MM/dd")&amp;"', "&amp;J350&amp;", "&amp;IF(K350="","null","'"&amp;TEXT(K350,"yyyy/MM/dd")&amp;"'")&amp;", "&amp;IF(L350="","null","'"&amp;TEXT(L350,"yyyy/MM/dd")&amp;"'")&amp;", "&amp;M350&amp;", "&amp;N350&amp;", "&amp;O350&amp;", "&amp;P350&amp;", "&amp;Q350&amp;", "&amp;R350&amp;", "&amp;S350&amp;", "&amp;T350&amp;", "&amp;U350&amp;", "&amp;V350&amp;", "&amp;W350&amp;", "&amp;X350&amp;", "&amp;Y350&amp;", "&amp;Z350&amp;", "&amp;AA350&amp;", "&amp;AB350&amp;", "&amp;AC350&amp;", "&amp;AD350&amp;", "&amp;AE350&amp;", "&amp;AF350&amp;", "&amp;AG350&amp;", "&amp;AH350&amp;", "&amp;AI350&amp;", "&amp;AJ350&amp;", "&amp;AK350&amp;", "&amp;AL350&amp;", "&amp;AM350&amp;", "&amp;AN350&amp;", "&amp;AO350&amp;", "&amp;AP350&amp;", "&amp;AQ350&amp;", "&amp;AR350&amp;", "&amp;AS350&amp;", "&amp;AT350&amp;", "&amp;AU350&amp;", "&amp;AV350&amp;", "&amp;AW350&amp;", '"&amp;AX350&amp;"', "&amp;AY350&amp;", "&amp;AZ350&amp;", "&amp;BA350&amp;");"</f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'D15D4861', 1,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67" spans="2:53">
      <c r="C367">
        <v>3</v>
      </c>
      <c r="D367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'D15D4871', 3, '2022/01/01', 105402, '2022/05/01', '2022/11/01', 2210, 2210, 107612, 3312, 339, 110924, 2547, 2461, 113471, 2825, 2889, 116296, 2840, 2409, 119136, 2961, 3208, 122097, 2871, 1886, 124968, 3721, 2336, 128689, 916, 2738, 129605, 2666, 4240, 132271, 4182, 4082, 4182, 4747, 3959, 8929, 0, '000000000000', 0, getdate(), 999);</v>
      </c>
    </row>
    <row r="368" spans="2:53">
      <c r="C368">
        <v>4</v>
      </c>
      <c r="D36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'D15D4881', 4,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69" spans="3:4">
      <c r="C369">
        <v>5</v>
      </c>
      <c r="D369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'D15D4891', 5, '2022/01/01', 105402, '2022/04/01', '2022/08/01', 5210, 2210, 110612, 5312, 339, 115924, 4547, 2461, 120471, 4825, 2889, 125296, 4840, 2409, 130136, 4961, 3208, 4961, 4871, 1886, 9832, 5721, 2336, 15553, 2916, 2738, 18469, 4666, 4240, 23135, 6182, 4082, 29317, 6747, 3959, 36064, 0, '000000000000', 0, getdate(), 999);</v>
      </c>
    </row>
    <row r="370" spans="3:4">
      <c r="C370">
        <v>6</v>
      </c>
      <c r="D370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'D11D2621', 0,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1" spans="3:4">
      <c r="C371">
        <v>7</v>
      </c>
      <c r="D371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'D15D4861', 1,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2" spans="3:4">
      <c r="C372">
        <v>8</v>
      </c>
      <c r="D372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'D15D4871', 3, '2022/01/01', 105402, '2022/05/01', '2023/03/01', 4210, 2210, 109612, 5312, 339, 114924, 4547, 2461, 119471, 4825, 2889, 124296, 4840, 2409, 129136, 4961, 3208, 134097, 4871, 1886, 138968, 5721, 2336, 144689, 2916, 2738, 147605, 4666, 4240, 152271, 6182, 4082, 158453, 6747, 3959, 165200, 0, '000000000000', 0, getdate(), 999);</v>
      </c>
    </row>
    <row r="373" spans="3:4">
      <c r="C373">
        <v>9</v>
      </c>
      <c r="D373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'D15D4881', 4, '2022/01/01', 105402, '2022/09/01',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4" spans="3:4">
      <c r="C374">
        <v>10</v>
      </c>
      <c r="D374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'D15D4891', 5, '2022/01/01', 105402, '2022/06/01', '2023/03/01',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5" spans="3:4">
      <c r="C375">
        <v>11</v>
      </c>
      <c r="D375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'D15D3034', 0, '2022/01/01', 105402, null, '2022/04/01',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6" spans="3:4">
      <c r="C376">
        <v>12</v>
      </c>
      <c r="D376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'D15D3044', 1, '2022/01/01', 105402, '2022/04/01', '2023/03/01',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7" spans="3:4">
      <c r="C377">
        <v>13</v>
      </c>
      <c r="D377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'D15D3054', 2, '2022/01/01', 105402, '2022/04/01', '2023/03/01',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8" spans="3:4">
      <c r="C378">
        <v>14</v>
      </c>
      <c r="D37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'D15D3064', 3, '2022/01/01', 105402, null, null, 2210, 2210, 107612, 3312, 339, 110924, 2547, 2461, 113471, 2825, 2889, 116296, 2840, 2409, 119136, 2961, 3208, 122097, 2871, 1886, 124968, 3721, 2336, 128689, 916, 2738, 129605, 2666, 4240, 132271, 4182, 4082, 4182, 4747, 3959, 8929, 0, '000000000000', 0, getdate(), 999);</v>
      </c>
    </row>
    <row r="379" spans="3:4">
      <c r="C379">
        <v>15</v>
      </c>
      <c r="D379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'D17D0874', 4, '2022/01/01', 105402, null, '2022/04/22',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</sheetData>
  <sortState xmlns:xlrd2="http://schemas.microsoft.com/office/spreadsheetml/2017/richdata2" ref="A349:BD533">
    <sortCondition ref="A349:A533"/>
  </sortState>
  <phoneticPr fontId="7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stopIfTrue="1" id="{61E1351E-5FF3-4B3A-A7C4-42B954A85CA6}">
            <xm:f>ISERROR('大日程－R'!C221)</xm:f>
            <x14:dxf>
              <font>
                <color theme="0"/>
              </font>
            </x14:dxf>
          </x14:cfRule>
          <xm:sqref>F207:F212 F215:F239 F242:F266 F269:F273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C67"/>
  <sheetViews>
    <sheetView workbookViewId="0"/>
    <sheetView workbookViewId="1"/>
  </sheetViews>
  <sheetFormatPr defaultRowHeight="15"/>
  <cols>
    <col min="1" max="1" width="9.140625" style="431"/>
    <col min="2" max="2" width="27.28515625" style="432" bestFit="1" customWidth="1"/>
    <col min="3" max="3" width="9.85546875" style="432" customWidth="1"/>
    <col min="4" max="223" width="9.140625" style="431"/>
    <col min="224" max="224" width="3.5703125" style="431" customWidth="1"/>
    <col min="225" max="225" width="21.85546875" style="431" customWidth="1"/>
    <col min="226" max="226" width="6.5703125" style="431" customWidth="1"/>
    <col min="227" max="227" width="4.7109375" style="431" customWidth="1"/>
    <col min="228" max="258" width="5.140625" style="431" customWidth="1"/>
    <col min="259" max="259" width="9.85546875" style="431" customWidth="1"/>
    <col min="260" max="479" width="9.140625" style="431"/>
    <col min="480" max="480" width="3.5703125" style="431" customWidth="1"/>
    <col min="481" max="481" width="21.85546875" style="431" customWidth="1"/>
    <col min="482" max="482" width="6.5703125" style="431" customWidth="1"/>
    <col min="483" max="483" width="4.7109375" style="431" customWidth="1"/>
    <col min="484" max="514" width="5.140625" style="431" customWidth="1"/>
    <col min="515" max="515" width="9.85546875" style="431" customWidth="1"/>
    <col min="516" max="735" width="9.140625" style="431"/>
    <col min="736" max="736" width="3.5703125" style="431" customWidth="1"/>
    <col min="737" max="737" width="21.85546875" style="431" customWidth="1"/>
    <col min="738" max="738" width="6.5703125" style="431" customWidth="1"/>
    <col min="739" max="739" width="4.7109375" style="431" customWidth="1"/>
    <col min="740" max="770" width="5.140625" style="431" customWidth="1"/>
    <col min="771" max="771" width="9.85546875" style="431" customWidth="1"/>
    <col min="772" max="991" width="9.140625" style="431"/>
    <col min="992" max="992" width="3.5703125" style="431" customWidth="1"/>
    <col min="993" max="993" width="21.85546875" style="431" customWidth="1"/>
    <col min="994" max="994" width="6.5703125" style="431" customWidth="1"/>
    <col min="995" max="995" width="4.7109375" style="431" customWidth="1"/>
    <col min="996" max="1026" width="5.140625" style="431" customWidth="1"/>
    <col min="1027" max="1027" width="9.85546875" style="431" customWidth="1"/>
    <col min="1028" max="1247" width="9.140625" style="431"/>
    <col min="1248" max="1248" width="3.5703125" style="431" customWidth="1"/>
    <col min="1249" max="1249" width="21.85546875" style="431" customWidth="1"/>
    <col min="1250" max="1250" width="6.5703125" style="431" customWidth="1"/>
    <col min="1251" max="1251" width="4.7109375" style="431" customWidth="1"/>
    <col min="1252" max="1282" width="5.140625" style="431" customWidth="1"/>
    <col min="1283" max="1283" width="9.85546875" style="431" customWidth="1"/>
    <col min="1284" max="1503" width="9.140625" style="431"/>
    <col min="1504" max="1504" width="3.5703125" style="431" customWidth="1"/>
    <col min="1505" max="1505" width="21.85546875" style="431" customWidth="1"/>
    <col min="1506" max="1506" width="6.5703125" style="431" customWidth="1"/>
    <col min="1507" max="1507" width="4.7109375" style="431" customWidth="1"/>
    <col min="1508" max="1538" width="5.140625" style="431" customWidth="1"/>
    <col min="1539" max="1539" width="9.85546875" style="431" customWidth="1"/>
    <col min="1540" max="1759" width="9.140625" style="431"/>
    <col min="1760" max="1760" width="3.5703125" style="431" customWidth="1"/>
    <col min="1761" max="1761" width="21.85546875" style="431" customWidth="1"/>
    <col min="1762" max="1762" width="6.5703125" style="431" customWidth="1"/>
    <col min="1763" max="1763" width="4.7109375" style="431" customWidth="1"/>
    <col min="1764" max="1794" width="5.140625" style="431" customWidth="1"/>
    <col min="1795" max="1795" width="9.85546875" style="431" customWidth="1"/>
    <col min="1796" max="2015" width="9.140625" style="431"/>
    <col min="2016" max="2016" width="3.5703125" style="431" customWidth="1"/>
    <col min="2017" max="2017" width="21.85546875" style="431" customWidth="1"/>
    <col min="2018" max="2018" width="6.5703125" style="431" customWidth="1"/>
    <col min="2019" max="2019" width="4.7109375" style="431" customWidth="1"/>
    <col min="2020" max="2050" width="5.140625" style="431" customWidth="1"/>
    <col min="2051" max="2051" width="9.85546875" style="431" customWidth="1"/>
    <col min="2052" max="2271" width="9.140625" style="431"/>
    <col min="2272" max="2272" width="3.5703125" style="431" customWidth="1"/>
    <col min="2273" max="2273" width="21.85546875" style="431" customWidth="1"/>
    <col min="2274" max="2274" width="6.5703125" style="431" customWidth="1"/>
    <col min="2275" max="2275" width="4.7109375" style="431" customWidth="1"/>
    <col min="2276" max="2306" width="5.140625" style="431" customWidth="1"/>
    <col min="2307" max="2307" width="9.85546875" style="431" customWidth="1"/>
    <col min="2308" max="2527" width="9.140625" style="431"/>
    <col min="2528" max="2528" width="3.5703125" style="431" customWidth="1"/>
    <col min="2529" max="2529" width="21.85546875" style="431" customWidth="1"/>
    <col min="2530" max="2530" width="6.5703125" style="431" customWidth="1"/>
    <col min="2531" max="2531" width="4.7109375" style="431" customWidth="1"/>
    <col min="2532" max="2562" width="5.140625" style="431" customWidth="1"/>
    <col min="2563" max="2563" width="9.85546875" style="431" customWidth="1"/>
    <col min="2564" max="2783" width="9.140625" style="431"/>
    <col min="2784" max="2784" width="3.5703125" style="431" customWidth="1"/>
    <col min="2785" max="2785" width="21.85546875" style="431" customWidth="1"/>
    <col min="2786" max="2786" width="6.5703125" style="431" customWidth="1"/>
    <col min="2787" max="2787" width="4.7109375" style="431" customWidth="1"/>
    <col min="2788" max="2818" width="5.140625" style="431" customWidth="1"/>
    <col min="2819" max="2819" width="9.85546875" style="431" customWidth="1"/>
    <col min="2820" max="3039" width="9.140625" style="431"/>
    <col min="3040" max="3040" width="3.5703125" style="431" customWidth="1"/>
    <col min="3041" max="3041" width="21.85546875" style="431" customWidth="1"/>
    <col min="3042" max="3042" width="6.5703125" style="431" customWidth="1"/>
    <col min="3043" max="3043" width="4.7109375" style="431" customWidth="1"/>
    <col min="3044" max="3074" width="5.140625" style="431" customWidth="1"/>
    <col min="3075" max="3075" width="9.85546875" style="431" customWidth="1"/>
    <col min="3076" max="3295" width="9.140625" style="431"/>
    <col min="3296" max="3296" width="3.5703125" style="431" customWidth="1"/>
    <col min="3297" max="3297" width="21.85546875" style="431" customWidth="1"/>
    <col min="3298" max="3298" width="6.5703125" style="431" customWidth="1"/>
    <col min="3299" max="3299" width="4.7109375" style="431" customWidth="1"/>
    <col min="3300" max="3330" width="5.140625" style="431" customWidth="1"/>
    <col min="3331" max="3331" width="9.85546875" style="431" customWidth="1"/>
    <col min="3332" max="3551" width="9.140625" style="431"/>
    <col min="3552" max="3552" width="3.5703125" style="431" customWidth="1"/>
    <col min="3553" max="3553" width="21.85546875" style="431" customWidth="1"/>
    <col min="3554" max="3554" width="6.5703125" style="431" customWidth="1"/>
    <col min="3555" max="3555" width="4.7109375" style="431" customWidth="1"/>
    <col min="3556" max="3586" width="5.140625" style="431" customWidth="1"/>
    <col min="3587" max="3587" width="9.85546875" style="431" customWidth="1"/>
    <col min="3588" max="3807" width="9.140625" style="431"/>
    <col min="3808" max="3808" width="3.5703125" style="431" customWidth="1"/>
    <col min="3809" max="3809" width="21.85546875" style="431" customWidth="1"/>
    <col min="3810" max="3810" width="6.5703125" style="431" customWidth="1"/>
    <col min="3811" max="3811" width="4.7109375" style="431" customWidth="1"/>
    <col min="3812" max="3842" width="5.140625" style="431" customWidth="1"/>
    <col min="3843" max="3843" width="9.85546875" style="431" customWidth="1"/>
    <col min="3844" max="4063" width="9.140625" style="431"/>
    <col min="4064" max="4064" width="3.5703125" style="431" customWidth="1"/>
    <col min="4065" max="4065" width="21.85546875" style="431" customWidth="1"/>
    <col min="4066" max="4066" width="6.5703125" style="431" customWidth="1"/>
    <col min="4067" max="4067" width="4.7109375" style="431" customWidth="1"/>
    <col min="4068" max="4098" width="5.140625" style="431" customWidth="1"/>
    <col min="4099" max="4099" width="9.85546875" style="431" customWidth="1"/>
    <col min="4100" max="4319" width="9.140625" style="431"/>
    <col min="4320" max="4320" width="3.5703125" style="431" customWidth="1"/>
    <col min="4321" max="4321" width="21.85546875" style="431" customWidth="1"/>
    <col min="4322" max="4322" width="6.5703125" style="431" customWidth="1"/>
    <col min="4323" max="4323" width="4.7109375" style="431" customWidth="1"/>
    <col min="4324" max="4354" width="5.140625" style="431" customWidth="1"/>
    <col min="4355" max="4355" width="9.85546875" style="431" customWidth="1"/>
    <col min="4356" max="4575" width="9.140625" style="431"/>
    <col min="4576" max="4576" width="3.5703125" style="431" customWidth="1"/>
    <col min="4577" max="4577" width="21.85546875" style="431" customWidth="1"/>
    <col min="4578" max="4578" width="6.5703125" style="431" customWidth="1"/>
    <col min="4579" max="4579" width="4.7109375" style="431" customWidth="1"/>
    <col min="4580" max="4610" width="5.140625" style="431" customWidth="1"/>
    <col min="4611" max="4611" width="9.85546875" style="431" customWidth="1"/>
    <col min="4612" max="4831" width="9.140625" style="431"/>
    <col min="4832" max="4832" width="3.5703125" style="431" customWidth="1"/>
    <col min="4833" max="4833" width="21.85546875" style="431" customWidth="1"/>
    <col min="4834" max="4834" width="6.5703125" style="431" customWidth="1"/>
    <col min="4835" max="4835" width="4.7109375" style="431" customWidth="1"/>
    <col min="4836" max="4866" width="5.140625" style="431" customWidth="1"/>
    <col min="4867" max="4867" width="9.85546875" style="431" customWidth="1"/>
    <col min="4868" max="5087" width="9.140625" style="431"/>
    <col min="5088" max="5088" width="3.5703125" style="431" customWidth="1"/>
    <col min="5089" max="5089" width="21.85546875" style="431" customWidth="1"/>
    <col min="5090" max="5090" width="6.5703125" style="431" customWidth="1"/>
    <col min="5091" max="5091" width="4.7109375" style="431" customWidth="1"/>
    <col min="5092" max="5122" width="5.140625" style="431" customWidth="1"/>
    <col min="5123" max="5123" width="9.85546875" style="431" customWidth="1"/>
    <col min="5124" max="5343" width="9.140625" style="431"/>
    <col min="5344" max="5344" width="3.5703125" style="431" customWidth="1"/>
    <col min="5345" max="5345" width="21.85546875" style="431" customWidth="1"/>
    <col min="5346" max="5346" width="6.5703125" style="431" customWidth="1"/>
    <col min="5347" max="5347" width="4.7109375" style="431" customWidth="1"/>
    <col min="5348" max="5378" width="5.140625" style="431" customWidth="1"/>
    <col min="5379" max="5379" width="9.85546875" style="431" customWidth="1"/>
    <col min="5380" max="5599" width="9.140625" style="431"/>
    <col min="5600" max="5600" width="3.5703125" style="431" customWidth="1"/>
    <col min="5601" max="5601" width="21.85546875" style="431" customWidth="1"/>
    <col min="5602" max="5602" width="6.5703125" style="431" customWidth="1"/>
    <col min="5603" max="5603" width="4.7109375" style="431" customWidth="1"/>
    <col min="5604" max="5634" width="5.140625" style="431" customWidth="1"/>
    <col min="5635" max="5635" width="9.85546875" style="431" customWidth="1"/>
    <col min="5636" max="5855" width="9.140625" style="431"/>
    <col min="5856" max="5856" width="3.5703125" style="431" customWidth="1"/>
    <col min="5857" max="5857" width="21.85546875" style="431" customWidth="1"/>
    <col min="5858" max="5858" width="6.5703125" style="431" customWidth="1"/>
    <col min="5859" max="5859" width="4.7109375" style="431" customWidth="1"/>
    <col min="5860" max="5890" width="5.140625" style="431" customWidth="1"/>
    <col min="5891" max="5891" width="9.85546875" style="431" customWidth="1"/>
    <col min="5892" max="6111" width="9.140625" style="431"/>
    <col min="6112" max="6112" width="3.5703125" style="431" customWidth="1"/>
    <col min="6113" max="6113" width="21.85546875" style="431" customWidth="1"/>
    <col min="6114" max="6114" width="6.5703125" style="431" customWidth="1"/>
    <col min="6115" max="6115" width="4.7109375" style="431" customWidth="1"/>
    <col min="6116" max="6146" width="5.140625" style="431" customWidth="1"/>
    <col min="6147" max="6147" width="9.85546875" style="431" customWidth="1"/>
    <col min="6148" max="6367" width="9.140625" style="431"/>
    <col min="6368" max="6368" width="3.5703125" style="431" customWidth="1"/>
    <col min="6369" max="6369" width="21.85546875" style="431" customWidth="1"/>
    <col min="6370" max="6370" width="6.5703125" style="431" customWidth="1"/>
    <col min="6371" max="6371" width="4.7109375" style="431" customWidth="1"/>
    <col min="6372" max="6402" width="5.140625" style="431" customWidth="1"/>
    <col min="6403" max="6403" width="9.85546875" style="431" customWidth="1"/>
    <col min="6404" max="6623" width="9.140625" style="431"/>
    <col min="6624" max="6624" width="3.5703125" style="431" customWidth="1"/>
    <col min="6625" max="6625" width="21.85546875" style="431" customWidth="1"/>
    <col min="6626" max="6626" width="6.5703125" style="431" customWidth="1"/>
    <col min="6627" max="6627" width="4.7109375" style="431" customWidth="1"/>
    <col min="6628" max="6658" width="5.140625" style="431" customWidth="1"/>
    <col min="6659" max="6659" width="9.85546875" style="431" customWidth="1"/>
    <col min="6660" max="6879" width="9.140625" style="431"/>
    <col min="6880" max="6880" width="3.5703125" style="431" customWidth="1"/>
    <col min="6881" max="6881" width="21.85546875" style="431" customWidth="1"/>
    <col min="6882" max="6882" width="6.5703125" style="431" customWidth="1"/>
    <col min="6883" max="6883" width="4.7109375" style="431" customWidth="1"/>
    <col min="6884" max="6914" width="5.140625" style="431" customWidth="1"/>
    <col min="6915" max="6915" width="9.85546875" style="431" customWidth="1"/>
    <col min="6916" max="7135" width="9.140625" style="431"/>
    <col min="7136" max="7136" width="3.5703125" style="431" customWidth="1"/>
    <col min="7137" max="7137" width="21.85546875" style="431" customWidth="1"/>
    <col min="7138" max="7138" width="6.5703125" style="431" customWidth="1"/>
    <col min="7139" max="7139" width="4.7109375" style="431" customWidth="1"/>
    <col min="7140" max="7170" width="5.140625" style="431" customWidth="1"/>
    <col min="7171" max="7171" width="9.85546875" style="431" customWidth="1"/>
    <col min="7172" max="7391" width="9.140625" style="431"/>
    <col min="7392" max="7392" width="3.5703125" style="431" customWidth="1"/>
    <col min="7393" max="7393" width="21.85546875" style="431" customWidth="1"/>
    <col min="7394" max="7394" width="6.5703125" style="431" customWidth="1"/>
    <col min="7395" max="7395" width="4.7109375" style="431" customWidth="1"/>
    <col min="7396" max="7426" width="5.140625" style="431" customWidth="1"/>
    <col min="7427" max="7427" width="9.85546875" style="431" customWidth="1"/>
    <col min="7428" max="7647" width="9.140625" style="431"/>
    <col min="7648" max="7648" width="3.5703125" style="431" customWidth="1"/>
    <col min="7649" max="7649" width="21.85546875" style="431" customWidth="1"/>
    <col min="7650" max="7650" width="6.5703125" style="431" customWidth="1"/>
    <col min="7651" max="7651" width="4.7109375" style="431" customWidth="1"/>
    <col min="7652" max="7682" width="5.140625" style="431" customWidth="1"/>
    <col min="7683" max="7683" width="9.85546875" style="431" customWidth="1"/>
    <col min="7684" max="7903" width="9.140625" style="431"/>
    <col min="7904" max="7904" width="3.5703125" style="431" customWidth="1"/>
    <col min="7905" max="7905" width="21.85546875" style="431" customWidth="1"/>
    <col min="7906" max="7906" width="6.5703125" style="431" customWidth="1"/>
    <col min="7907" max="7907" width="4.7109375" style="431" customWidth="1"/>
    <col min="7908" max="7938" width="5.140625" style="431" customWidth="1"/>
    <col min="7939" max="7939" width="9.85546875" style="431" customWidth="1"/>
    <col min="7940" max="8159" width="9.140625" style="431"/>
    <col min="8160" max="8160" width="3.5703125" style="431" customWidth="1"/>
    <col min="8161" max="8161" width="21.85546875" style="431" customWidth="1"/>
    <col min="8162" max="8162" width="6.5703125" style="431" customWidth="1"/>
    <col min="8163" max="8163" width="4.7109375" style="431" customWidth="1"/>
    <col min="8164" max="8194" width="5.140625" style="431" customWidth="1"/>
    <col min="8195" max="8195" width="9.85546875" style="431" customWidth="1"/>
    <col min="8196" max="8415" width="9.140625" style="431"/>
    <col min="8416" max="8416" width="3.5703125" style="431" customWidth="1"/>
    <col min="8417" max="8417" width="21.85546875" style="431" customWidth="1"/>
    <col min="8418" max="8418" width="6.5703125" style="431" customWidth="1"/>
    <col min="8419" max="8419" width="4.7109375" style="431" customWidth="1"/>
    <col min="8420" max="8450" width="5.140625" style="431" customWidth="1"/>
    <col min="8451" max="8451" width="9.85546875" style="431" customWidth="1"/>
    <col min="8452" max="8671" width="9.140625" style="431"/>
    <col min="8672" max="8672" width="3.5703125" style="431" customWidth="1"/>
    <col min="8673" max="8673" width="21.85546875" style="431" customWidth="1"/>
    <col min="8674" max="8674" width="6.5703125" style="431" customWidth="1"/>
    <col min="8675" max="8675" width="4.7109375" style="431" customWidth="1"/>
    <col min="8676" max="8706" width="5.140625" style="431" customWidth="1"/>
    <col min="8707" max="8707" width="9.85546875" style="431" customWidth="1"/>
    <col min="8708" max="8927" width="9.140625" style="431"/>
    <col min="8928" max="8928" width="3.5703125" style="431" customWidth="1"/>
    <col min="8929" max="8929" width="21.85546875" style="431" customWidth="1"/>
    <col min="8930" max="8930" width="6.5703125" style="431" customWidth="1"/>
    <col min="8931" max="8931" width="4.7109375" style="431" customWidth="1"/>
    <col min="8932" max="8962" width="5.140625" style="431" customWidth="1"/>
    <col min="8963" max="8963" width="9.85546875" style="431" customWidth="1"/>
    <col min="8964" max="9183" width="9.140625" style="431"/>
    <col min="9184" max="9184" width="3.5703125" style="431" customWidth="1"/>
    <col min="9185" max="9185" width="21.85546875" style="431" customWidth="1"/>
    <col min="9186" max="9186" width="6.5703125" style="431" customWidth="1"/>
    <col min="9187" max="9187" width="4.7109375" style="431" customWidth="1"/>
    <col min="9188" max="9218" width="5.140625" style="431" customWidth="1"/>
    <col min="9219" max="9219" width="9.85546875" style="431" customWidth="1"/>
    <col min="9220" max="9439" width="9.140625" style="431"/>
    <col min="9440" max="9440" width="3.5703125" style="431" customWidth="1"/>
    <col min="9441" max="9441" width="21.85546875" style="431" customWidth="1"/>
    <col min="9442" max="9442" width="6.5703125" style="431" customWidth="1"/>
    <col min="9443" max="9443" width="4.7109375" style="431" customWidth="1"/>
    <col min="9444" max="9474" width="5.140625" style="431" customWidth="1"/>
    <col min="9475" max="9475" width="9.85546875" style="431" customWidth="1"/>
    <col min="9476" max="9695" width="9.140625" style="431"/>
    <col min="9696" max="9696" width="3.5703125" style="431" customWidth="1"/>
    <col min="9697" max="9697" width="21.85546875" style="431" customWidth="1"/>
    <col min="9698" max="9698" width="6.5703125" style="431" customWidth="1"/>
    <col min="9699" max="9699" width="4.7109375" style="431" customWidth="1"/>
    <col min="9700" max="9730" width="5.140625" style="431" customWidth="1"/>
    <col min="9731" max="9731" width="9.85546875" style="431" customWidth="1"/>
    <col min="9732" max="9951" width="9.140625" style="431"/>
    <col min="9952" max="9952" width="3.5703125" style="431" customWidth="1"/>
    <col min="9953" max="9953" width="21.85546875" style="431" customWidth="1"/>
    <col min="9954" max="9954" width="6.5703125" style="431" customWidth="1"/>
    <col min="9955" max="9955" width="4.7109375" style="431" customWidth="1"/>
    <col min="9956" max="9986" width="5.140625" style="431" customWidth="1"/>
    <col min="9987" max="9987" width="9.85546875" style="431" customWidth="1"/>
    <col min="9988" max="10207" width="9.140625" style="431"/>
    <col min="10208" max="10208" width="3.5703125" style="431" customWidth="1"/>
    <col min="10209" max="10209" width="21.85546875" style="431" customWidth="1"/>
    <col min="10210" max="10210" width="6.5703125" style="431" customWidth="1"/>
    <col min="10211" max="10211" width="4.7109375" style="431" customWidth="1"/>
    <col min="10212" max="10242" width="5.140625" style="431" customWidth="1"/>
    <col min="10243" max="10243" width="9.85546875" style="431" customWidth="1"/>
    <col min="10244" max="10463" width="9.140625" style="431"/>
    <col min="10464" max="10464" width="3.5703125" style="431" customWidth="1"/>
    <col min="10465" max="10465" width="21.85546875" style="431" customWidth="1"/>
    <col min="10466" max="10466" width="6.5703125" style="431" customWidth="1"/>
    <col min="10467" max="10467" width="4.7109375" style="431" customWidth="1"/>
    <col min="10468" max="10498" width="5.140625" style="431" customWidth="1"/>
    <col min="10499" max="10499" width="9.85546875" style="431" customWidth="1"/>
    <col min="10500" max="10719" width="9.140625" style="431"/>
    <col min="10720" max="10720" width="3.5703125" style="431" customWidth="1"/>
    <col min="10721" max="10721" width="21.85546875" style="431" customWidth="1"/>
    <col min="10722" max="10722" width="6.5703125" style="431" customWidth="1"/>
    <col min="10723" max="10723" width="4.7109375" style="431" customWidth="1"/>
    <col min="10724" max="10754" width="5.140625" style="431" customWidth="1"/>
    <col min="10755" max="10755" width="9.85546875" style="431" customWidth="1"/>
    <col min="10756" max="10975" width="9.140625" style="431"/>
    <col min="10976" max="10976" width="3.5703125" style="431" customWidth="1"/>
    <col min="10977" max="10977" width="21.85546875" style="431" customWidth="1"/>
    <col min="10978" max="10978" width="6.5703125" style="431" customWidth="1"/>
    <col min="10979" max="10979" width="4.7109375" style="431" customWidth="1"/>
    <col min="10980" max="11010" width="5.140625" style="431" customWidth="1"/>
    <col min="11011" max="11011" width="9.85546875" style="431" customWidth="1"/>
    <col min="11012" max="11231" width="9.140625" style="431"/>
    <col min="11232" max="11232" width="3.5703125" style="431" customWidth="1"/>
    <col min="11233" max="11233" width="21.85546875" style="431" customWidth="1"/>
    <col min="11234" max="11234" width="6.5703125" style="431" customWidth="1"/>
    <col min="11235" max="11235" width="4.7109375" style="431" customWidth="1"/>
    <col min="11236" max="11266" width="5.140625" style="431" customWidth="1"/>
    <col min="11267" max="11267" width="9.85546875" style="431" customWidth="1"/>
    <col min="11268" max="11487" width="9.140625" style="431"/>
    <col min="11488" max="11488" width="3.5703125" style="431" customWidth="1"/>
    <col min="11489" max="11489" width="21.85546875" style="431" customWidth="1"/>
    <col min="11490" max="11490" width="6.5703125" style="431" customWidth="1"/>
    <col min="11491" max="11491" width="4.7109375" style="431" customWidth="1"/>
    <col min="11492" max="11522" width="5.140625" style="431" customWidth="1"/>
    <col min="11523" max="11523" width="9.85546875" style="431" customWidth="1"/>
    <col min="11524" max="11743" width="9.140625" style="431"/>
    <col min="11744" max="11744" width="3.5703125" style="431" customWidth="1"/>
    <col min="11745" max="11745" width="21.85546875" style="431" customWidth="1"/>
    <col min="11746" max="11746" width="6.5703125" style="431" customWidth="1"/>
    <col min="11747" max="11747" width="4.7109375" style="431" customWidth="1"/>
    <col min="11748" max="11778" width="5.140625" style="431" customWidth="1"/>
    <col min="11779" max="11779" width="9.85546875" style="431" customWidth="1"/>
    <col min="11780" max="11999" width="9.140625" style="431"/>
    <col min="12000" max="12000" width="3.5703125" style="431" customWidth="1"/>
    <col min="12001" max="12001" width="21.85546875" style="431" customWidth="1"/>
    <col min="12002" max="12002" width="6.5703125" style="431" customWidth="1"/>
    <col min="12003" max="12003" width="4.7109375" style="431" customWidth="1"/>
    <col min="12004" max="12034" width="5.140625" style="431" customWidth="1"/>
    <col min="12035" max="12035" width="9.85546875" style="431" customWidth="1"/>
    <col min="12036" max="12255" width="9.140625" style="431"/>
    <col min="12256" max="12256" width="3.5703125" style="431" customWidth="1"/>
    <col min="12257" max="12257" width="21.85546875" style="431" customWidth="1"/>
    <col min="12258" max="12258" width="6.5703125" style="431" customWidth="1"/>
    <col min="12259" max="12259" width="4.7109375" style="431" customWidth="1"/>
    <col min="12260" max="12290" width="5.140625" style="431" customWidth="1"/>
    <col min="12291" max="12291" width="9.85546875" style="431" customWidth="1"/>
    <col min="12292" max="12511" width="9.140625" style="431"/>
    <col min="12512" max="12512" width="3.5703125" style="431" customWidth="1"/>
    <col min="12513" max="12513" width="21.85546875" style="431" customWidth="1"/>
    <col min="12514" max="12514" width="6.5703125" style="431" customWidth="1"/>
    <col min="12515" max="12515" width="4.7109375" style="431" customWidth="1"/>
    <col min="12516" max="12546" width="5.140625" style="431" customWidth="1"/>
    <col min="12547" max="12547" width="9.85546875" style="431" customWidth="1"/>
    <col min="12548" max="12767" width="9.140625" style="431"/>
    <col min="12768" max="12768" width="3.5703125" style="431" customWidth="1"/>
    <col min="12769" max="12769" width="21.85546875" style="431" customWidth="1"/>
    <col min="12770" max="12770" width="6.5703125" style="431" customWidth="1"/>
    <col min="12771" max="12771" width="4.7109375" style="431" customWidth="1"/>
    <col min="12772" max="12802" width="5.140625" style="431" customWidth="1"/>
    <col min="12803" max="12803" width="9.85546875" style="431" customWidth="1"/>
    <col min="12804" max="13023" width="9.140625" style="431"/>
    <col min="13024" max="13024" width="3.5703125" style="431" customWidth="1"/>
    <col min="13025" max="13025" width="21.85546875" style="431" customWidth="1"/>
    <col min="13026" max="13026" width="6.5703125" style="431" customWidth="1"/>
    <col min="13027" max="13027" width="4.7109375" style="431" customWidth="1"/>
    <col min="13028" max="13058" width="5.140625" style="431" customWidth="1"/>
    <col min="13059" max="13059" width="9.85546875" style="431" customWidth="1"/>
    <col min="13060" max="13279" width="9.140625" style="431"/>
    <col min="13280" max="13280" width="3.5703125" style="431" customWidth="1"/>
    <col min="13281" max="13281" width="21.85546875" style="431" customWidth="1"/>
    <col min="13282" max="13282" width="6.5703125" style="431" customWidth="1"/>
    <col min="13283" max="13283" width="4.7109375" style="431" customWidth="1"/>
    <col min="13284" max="13314" width="5.140625" style="431" customWidth="1"/>
    <col min="13315" max="13315" width="9.85546875" style="431" customWidth="1"/>
    <col min="13316" max="13535" width="9.140625" style="431"/>
    <col min="13536" max="13536" width="3.5703125" style="431" customWidth="1"/>
    <col min="13537" max="13537" width="21.85546875" style="431" customWidth="1"/>
    <col min="13538" max="13538" width="6.5703125" style="431" customWidth="1"/>
    <col min="13539" max="13539" width="4.7109375" style="431" customWidth="1"/>
    <col min="13540" max="13570" width="5.140625" style="431" customWidth="1"/>
    <col min="13571" max="13571" width="9.85546875" style="431" customWidth="1"/>
    <col min="13572" max="13791" width="9.140625" style="431"/>
    <col min="13792" max="13792" width="3.5703125" style="431" customWidth="1"/>
    <col min="13793" max="13793" width="21.85546875" style="431" customWidth="1"/>
    <col min="13794" max="13794" width="6.5703125" style="431" customWidth="1"/>
    <col min="13795" max="13795" width="4.7109375" style="431" customWidth="1"/>
    <col min="13796" max="13826" width="5.140625" style="431" customWidth="1"/>
    <col min="13827" max="13827" width="9.85546875" style="431" customWidth="1"/>
    <col min="13828" max="14047" width="9.140625" style="431"/>
    <col min="14048" max="14048" width="3.5703125" style="431" customWidth="1"/>
    <col min="14049" max="14049" width="21.85546875" style="431" customWidth="1"/>
    <col min="14050" max="14050" width="6.5703125" style="431" customWidth="1"/>
    <col min="14051" max="14051" width="4.7109375" style="431" customWidth="1"/>
    <col min="14052" max="14082" width="5.140625" style="431" customWidth="1"/>
    <col min="14083" max="14083" width="9.85546875" style="431" customWidth="1"/>
    <col min="14084" max="14303" width="9.140625" style="431"/>
    <col min="14304" max="14304" width="3.5703125" style="431" customWidth="1"/>
    <col min="14305" max="14305" width="21.85546875" style="431" customWidth="1"/>
    <col min="14306" max="14306" width="6.5703125" style="431" customWidth="1"/>
    <col min="14307" max="14307" width="4.7109375" style="431" customWidth="1"/>
    <col min="14308" max="14338" width="5.140625" style="431" customWidth="1"/>
    <col min="14339" max="14339" width="9.85546875" style="431" customWidth="1"/>
    <col min="14340" max="14559" width="9.140625" style="431"/>
    <col min="14560" max="14560" width="3.5703125" style="431" customWidth="1"/>
    <col min="14561" max="14561" width="21.85546875" style="431" customWidth="1"/>
    <col min="14562" max="14562" width="6.5703125" style="431" customWidth="1"/>
    <col min="14563" max="14563" width="4.7109375" style="431" customWidth="1"/>
    <col min="14564" max="14594" width="5.140625" style="431" customWidth="1"/>
    <col min="14595" max="14595" width="9.85546875" style="431" customWidth="1"/>
    <col min="14596" max="14815" width="9.140625" style="431"/>
    <col min="14816" max="14816" width="3.5703125" style="431" customWidth="1"/>
    <col min="14817" max="14817" width="21.85546875" style="431" customWidth="1"/>
    <col min="14818" max="14818" width="6.5703125" style="431" customWidth="1"/>
    <col min="14819" max="14819" width="4.7109375" style="431" customWidth="1"/>
    <col min="14820" max="14850" width="5.140625" style="431" customWidth="1"/>
    <col min="14851" max="14851" width="9.85546875" style="431" customWidth="1"/>
    <col min="14852" max="15071" width="9.140625" style="431"/>
    <col min="15072" max="15072" width="3.5703125" style="431" customWidth="1"/>
    <col min="15073" max="15073" width="21.85546875" style="431" customWidth="1"/>
    <col min="15074" max="15074" width="6.5703125" style="431" customWidth="1"/>
    <col min="15075" max="15075" width="4.7109375" style="431" customWidth="1"/>
    <col min="15076" max="15106" width="5.140625" style="431" customWidth="1"/>
    <col min="15107" max="15107" width="9.85546875" style="431" customWidth="1"/>
    <col min="15108" max="15327" width="9.140625" style="431"/>
    <col min="15328" max="15328" width="3.5703125" style="431" customWidth="1"/>
    <col min="15329" max="15329" width="21.85546875" style="431" customWidth="1"/>
    <col min="15330" max="15330" width="6.5703125" style="431" customWidth="1"/>
    <col min="15331" max="15331" width="4.7109375" style="431" customWidth="1"/>
    <col min="15332" max="15362" width="5.140625" style="431" customWidth="1"/>
    <col min="15363" max="15363" width="9.85546875" style="431" customWidth="1"/>
    <col min="15364" max="15583" width="9.140625" style="431"/>
    <col min="15584" max="15584" width="3.5703125" style="431" customWidth="1"/>
    <col min="15585" max="15585" width="21.85546875" style="431" customWidth="1"/>
    <col min="15586" max="15586" width="6.5703125" style="431" customWidth="1"/>
    <col min="15587" max="15587" width="4.7109375" style="431" customWidth="1"/>
    <col min="15588" max="15618" width="5.140625" style="431" customWidth="1"/>
    <col min="15619" max="15619" width="9.85546875" style="431" customWidth="1"/>
    <col min="15620" max="15839" width="9.140625" style="431"/>
    <col min="15840" max="15840" width="3.5703125" style="431" customWidth="1"/>
    <col min="15841" max="15841" width="21.85546875" style="431" customWidth="1"/>
    <col min="15842" max="15842" width="6.5703125" style="431" customWidth="1"/>
    <col min="15843" max="15843" width="4.7109375" style="431" customWidth="1"/>
    <col min="15844" max="15874" width="5.140625" style="431" customWidth="1"/>
    <col min="15875" max="15875" width="9.85546875" style="431" customWidth="1"/>
    <col min="15876" max="16095" width="9.140625" style="431"/>
    <col min="16096" max="16096" width="3.5703125" style="431" customWidth="1"/>
    <col min="16097" max="16097" width="21.85546875" style="431" customWidth="1"/>
    <col min="16098" max="16098" width="6.5703125" style="431" customWidth="1"/>
    <col min="16099" max="16099" width="4.7109375" style="431" customWidth="1"/>
    <col min="16100" max="16130" width="5.140625" style="431" customWidth="1"/>
    <col min="16131" max="16131" width="9.85546875" style="431" customWidth="1"/>
    <col min="16132" max="16384" width="9.140625" style="431"/>
  </cols>
  <sheetData>
    <row r="1" spans="1:3">
      <c r="A1" s="431">
        <v>1</v>
      </c>
      <c r="B1" s="432" t="s">
        <v>2793</v>
      </c>
      <c r="C1" s="432">
        <v>200</v>
      </c>
    </row>
    <row r="2" spans="1:3">
      <c r="A2" s="431">
        <v>2</v>
      </c>
      <c r="B2" s="432" t="s">
        <v>2799</v>
      </c>
      <c r="C2" s="432">
        <v>450</v>
      </c>
    </row>
    <row r="3" spans="1:3">
      <c r="A3" s="431">
        <v>3</v>
      </c>
      <c r="B3" s="432" t="s">
        <v>2828</v>
      </c>
      <c r="C3" s="432">
        <v>500</v>
      </c>
    </row>
    <row r="4" spans="1:3">
      <c r="A4" s="431">
        <v>4</v>
      </c>
      <c r="B4" s="432" t="s">
        <v>2796</v>
      </c>
      <c r="C4" s="432">
        <v>600</v>
      </c>
    </row>
    <row r="5" spans="1:3">
      <c r="A5" s="431">
        <v>5</v>
      </c>
      <c r="B5" s="432" t="s">
        <v>2829</v>
      </c>
      <c r="C5" s="432">
        <v>600</v>
      </c>
    </row>
    <row r="6" spans="1:3">
      <c r="A6" s="431">
        <v>6</v>
      </c>
      <c r="B6" s="432" t="s">
        <v>2819</v>
      </c>
      <c r="C6" s="432">
        <v>750</v>
      </c>
    </row>
    <row r="7" spans="1:3">
      <c r="A7" s="431">
        <v>7</v>
      </c>
      <c r="B7" s="432" t="s">
        <v>2794</v>
      </c>
      <c r="C7" s="432">
        <v>800</v>
      </c>
    </row>
    <row r="8" spans="1:3">
      <c r="A8" s="431">
        <v>8</v>
      </c>
      <c r="B8" s="432" t="s">
        <v>2789</v>
      </c>
      <c r="C8" s="432">
        <v>1000</v>
      </c>
    </row>
    <row r="9" spans="1:3">
      <c r="A9" s="431">
        <v>9</v>
      </c>
      <c r="B9" s="432" t="s">
        <v>2795</v>
      </c>
      <c r="C9" s="432">
        <v>1000</v>
      </c>
    </row>
    <row r="10" spans="1:3">
      <c r="A10" s="431">
        <v>10</v>
      </c>
      <c r="B10" s="432" t="s">
        <v>2798</v>
      </c>
      <c r="C10" s="432">
        <v>1000</v>
      </c>
    </row>
    <row r="11" spans="1:3">
      <c r="A11" s="431">
        <v>11</v>
      </c>
      <c r="B11" s="432" t="s">
        <v>2823</v>
      </c>
      <c r="C11" s="432">
        <v>1000</v>
      </c>
    </row>
    <row r="12" spans="1:3">
      <c r="A12" s="431">
        <v>12</v>
      </c>
      <c r="B12" s="432" t="s">
        <v>2788</v>
      </c>
      <c r="C12" s="432">
        <v>1200</v>
      </c>
    </row>
    <row r="13" spans="1:3">
      <c r="A13" s="431">
        <v>13</v>
      </c>
      <c r="B13" s="432" t="s">
        <v>2800</v>
      </c>
      <c r="C13" s="432">
        <v>1200</v>
      </c>
    </row>
    <row r="14" spans="1:3">
      <c r="A14" s="431">
        <v>14</v>
      </c>
      <c r="B14" s="432" t="s">
        <v>2822</v>
      </c>
      <c r="C14" s="432">
        <v>1200</v>
      </c>
    </row>
    <row r="15" spans="1:3">
      <c r="A15" s="431">
        <v>15</v>
      </c>
      <c r="B15" s="432" t="s">
        <v>2843</v>
      </c>
      <c r="C15" s="432">
        <v>1200</v>
      </c>
    </row>
    <row r="16" spans="1:3">
      <c r="A16" s="431">
        <v>16</v>
      </c>
      <c r="B16" s="432" t="s">
        <v>2758</v>
      </c>
      <c r="C16" s="432">
        <v>1440</v>
      </c>
    </row>
    <row r="17" spans="1:3">
      <c r="A17" s="431">
        <v>17</v>
      </c>
      <c r="B17" s="432" t="s">
        <v>2845</v>
      </c>
      <c r="C17" s="432">
        <v>1600</v>
      </c>
    </row>
    <row r="18" spans="1:3">
      <c r="A18" s="431">
        <v>18</v>
      </c>
      <c r="B18" s="432" t="s">
        <v>2759</v>
      </c>
      <c r="C18" s="432">
        <v>1950</v>
      </c>
    </row>
    <row r="19" spans="1:3">
      <c r="A19" s="431">
        <v>19</v>
      </c>
      <c r="B19" s="432" t="s">
        <v>2761</v>
      </c>
      <c r="C19" s="432">
        <v>1950</v>
      </c>
    </row>
    <row r="20" spans="1:3">
      <c r="A20" s="431">
        <v>20</v>
      </c>
      <c r="B20" s="432" t="s">
        <v>2842</v>
      </c>
      <c r="C20" s="432">
        <v>2000</v>
      </c>
    </row>
    <row r="21" spans="1:3">
      <c r="A21" s="431">
        <v>21</v>
      </c>
      <c r="B21" s="432" t="s">
        <v>2762</v>
      </c>
      <c r="C21" s="432">
        <v>2340</v>
      </c>
    </row>
    <row r="22" spans="1:3">
      <c r="A22" s="431">
        <v>22</v>
      </c>
      <c r="B22" s="432" t="s">
        <v>2765</v>
      </c>
      <c r="C22" s="432">
        <v>2400</v>
      </c>
    </row>
    <row r="23" spans="1:3">
      <c r="A23" s="431">
        <v>23</v>
      </c>
      <c r="B23" s="432" t="s">
        <v>2767</v>
      </c>
      <c r="C23" s="432">
        <v>2400</v>
      </c>
    </row>
    <row r="24" spans="1:3">
      <c r="A24" s="431">
        <v>24</v>
      </c>
      <c r="B24" s="432" t="s">
        <v>2768</v>
      </c>
      <c r="C24" s="432">
        <v>2400</v>
      </c>
    </row>
    <row r="25" spans="1:3">
      <c r="A25" s="431">
        <v>25</v>
      </c>
      <c r="B25" s="432" t="s">
        <v>2770</v>
      </c>
      <c r="C25" s="432">
        <v>2400</v>
      </c>
    </row>
    <row r="26" spans="1:3">
      <c r="A26" s="431">
        <v>26</v>
      </c>
      <c r="B26" s="432" t="s">
        <v>2771</v>
      </c>
      <c r="C26" s="432">
        <v>2400</v>
      </c>
    </row>
    <row r="27" spans="1:3">
      <c r="A27" s="431">
        <v>27</v>
      </c>
      <c r="B27" s="432" t="s">
        <v>2772</v>
      </c>
      <c r="C27" s="432">
        <v>2400</v>
      </c>
    </row>
    <row r="28" spans="1:3">
      <c r="A28" s="431">
        <v>28</v>
      </c>
      <c r="B28" s="432" t="s">
        <v>2846</v>
      </c>
      <c r="C28" s="432">
        <v>2400</v>
      </c>
    </row>
    <row r="29" spans="1:3">
      <c r="A29" s="431">
        <v>29</v>
      </c>
      <c r="B29" s="432" t="s">
        <v>2872</v>
      </c>
      <c r="C29" s="432">
        <v>2400</v>
      </c>
    </row>
    <row r="30" spans="1:3">
      <c r="A30" s="431">
        <v>30</v>
      </c>
      <c r="B30" s="432" t="s">
        <v>2831</v>
      </c>
      <c r="C30" s="432">
        <v>2720</v>
      </c>
    </row>
    <row r="31" spans="1:3">
      <c r="A31" s="431">
        <v>31</v>
      </c>
      <c r="B31" s="432" t="s">
        <v>2783</v>
      </c>
      <c r="C31" s="432">
        <v>2800</v>
      </c>
    </row>
    <row r="32" spans="1:3">
      <c r="A32" s="431">
        <v>32</v>
      </c>
      <c r="B32" s="432" t="s">
        <v>2820</v>
      </c>
      <c r="C32" s="432">
        <v>2800</v>
      </c>
    </row>
    <row r="33" spans="1:3">
      <c r="A33" s="431">
        <v>33</v>
      </c>
      <c r="B33" s="432" t="s">
        <v>2841</v>
      </c>
      <c r="C33" s="432">
        <v>2800</v>
      </c>
    </row>
    <row r="34" spans="1:3">
      <c r="A34" s="431">
        <v>34</v>
      </c>
      <c r="B34" s="432" t="s">
        <v>2830</v>
      </c>
      <c r="C34" s="432">
        <v>3000</v>
      </c>
    </row>
    <row r="35" spans="1:3">
      <c r="A35" s="431">
        <v>35</v>
      </c>
      <c r="B35" s="432" t="s">
        <v>2834</v>
      </c>
      <c r="C35" s="432">
        <v>3000</v>
      </c>
    </row>
    <row r="36" spans="1:3">
      <c r="A36" s="431">
        <v>36</v>
      </c>
      <c r="B36" s="432" t="s">
        <v>2835</v>
      </c>
      <c r="C36" s="432">
        <v>3000</v>
      </c>
    </row>
    <row r="37" spans="1:3">
      <c r="A37" s="431">
        <v>37</v>
      </c>
      <c r="B37" s="432" t="s">
        <v>2873</v>
      </c>
      <c r="C37" s="432">
        <v>3000</v>
      </c>
    </row>
    <row r="38" spans="1:3">
      <c r="A38" s="431">
        <v>38</v>
      </c>
      <c r="B38" s="432" t="s">
        <v>2874</v>
      </c>
      <c r="C38" s="432">
        <v>3000</v>
      </c>
    </row>
    <row r="39" spans="1:3">
      <c r="A39" s="431">
        <v>39</v>
      </c>
      <c r="B39" s="432" t="s">
        <v>2875</v>
      </c>
      <c r="C39" s="432">
        <v>3000</v>
      </c>
    </row>
    <row r="40" spans="1:3">
      <c r="A40" s="431">
        <v>40</v>
      </c>
      <c r="B40" s="432" t="s">
        <v>2801</v>
      </c>
      <c r="C40" s="432">
        <v>3500</v>
      </c>
    </row>
    <row r="41" spans="1:3">
      <c r="A41" s="431">
        <v>41</v>
      </c>
      <c r="B41" s="432" t="s">
        <v>2803</v>
      </c>
      <c r="C41" s="432">
        <v>3600</v>
      </c>
    </row>
    <row r="42" spans="1:3">
      <c r="A42" s="431">
        <v>42</v>
      </c>
      <c r="B42" s="432" t="s">
        <v>2877</v>
      </c>
      <c r="C42" s="432">
        <v>3600</v>
      </c>
    </row>
    <row r="43" spans="1:3">
      <c r="A43" s="431">
        <v>43</v>
      </c>
      <c r="B43" s="432" t="s">
        <v>2838</v>
      </c>
      <c r="C43" s="432">
        <v>4000</v>
      </c>
    </row>
    <row r="44" spans="1:3">
      <c r="A44" s="431">
        <v>44</v>
      </c>
      <c r="B44" s="432" t="s">
        <v>2839</v>
      </c>
      <c r="C44" s="432">
        <v>4000</v>
      </c>
    </row>
    <row r="45" spans="1:3">
      <c r="A45" s="431">
        <v>45</v>
      </c>
      <c r="B45" s="432" t="s">
        <v>2818</v>
      </c>
      <c r="C45" s="432">
        <v>5000</v>
      </c>
    </row>
    <row r="46" spans="1:3">
      <c r="A46" s="431">
        <v>46</v>
      </c>
      <c r="B46" s="432" t="s">
        <v>2855</v>
      </c>
      <c r="C46" s="432">
        <v>5400</v>
      </c>
    </row>
    <row r="47" spans="1:3">
      <c r="A47" s="431">
        <v>47</v>
      </c>
      <c r="B47" s="432" t="s">
        <v>2858</v>
      </c>
      <c r="C47" s="432">
        <v>5400</v>
      </c>
    </row>
    <row r="48" spans="1:3">
      <c r="A48" s="431">
        <v>48</v>
      </c>
      <c r="B48" s="432" t="s">
        <v>2868</v>
      </c>
      <c r="C48" s="432">
        <v>5400</v>
      </c>
    </row>
    <row r="49" spans="1:3">
      <c r="A49" s="431">
        <v>49</v>
      </c>
      <c r="B49" s="432" t="s">
        <v>2847</v>
      </c>
      <c r="C49" s="432">
        <v>6000</v>
      </c>
    </row>
    <row r="50" spans="1:3">
      <c r="A50" s="431">
        <v>50</v>
      </c>
      <c r="B50" s="432" t="s">
        <v>2851</v>
      </c>
      <c r="C50" s="432">
        <v>6000</v>
      </c>
    </row>
    <row r="51" spans="1:3">
      <c r="A51" s="431">
        <v>51</v>
      </c>
      <c r="B51" s="432" t="s">
        <v>2862</v>
      </c>
      <c r="C51" s="432">
        <v>6000</v>
      </c>
    </row>
    <row r="52" spans="1:3">
      <c r="A52" s="431">
        <v>52</v>
      </c>
      <c r="B52" s="432" t="s">
        <v>2857</v>
      </c>
      <c r="C52" s="432">
        <v>6200</v>
      </c>
    </row>
    <row r="53" spans="1:3">
      <c r="A53" s="431">
        <v>53</v>
      </c>
      <c r="B53" s="432" t="s">
        <v>2850</v>
      </c>
      <c r="C53" s="432">
        <v>6400</v>
      </c>
    </row>
    <row r="54" spans="1:3">
      <c r="A54" s="431">
        <v>54</v>
      </c>
      <c r="B54" s="432" t="s">
        <v>2848</v>
      </c>
      <c r="C54" s="432">
        <v>7000</v>
      </c>
    </row>
    <row r="55" spans="1:3">
      <c r="A55" s="431">
        <v>55</v>
      </c>
      <c r="B55" s="432" t="s">
        <v>2859</v>
      </c>
      <c r="C55" s="432">
        <v>7000</v>
      </c>
    </row>
    <row r="56" spans="1:3">
      <c r="A56" s="431">
        <v>56</v>
      </c>
      <c r="B56" s="432" t="s">
        <v>2861</v>
      </c>
      <c r="C56" s="432">
        <v>7000</v>
      </c>
    </row>
    <row r="57" spans="1:3">
      <c r="A57" s="431">
        <v>57</v>
      </c>
      <c r="B57" s="432" t="s">
        <v>2863</v>
      </c>
      <c r="C57" s="432">
        <v>7000</v>
      </c>
    </row>
    <row r="58" spans="1:3">
      <c r="A58" s="431">
        <v>58</v>
      </c>
      <c r="B58" s="432" t="s">
        <v>2865</v>
      </c>
      <c r="C58" s="432">
        <v>7000</v>
      </c>
    </row>
    <row r="59" spans="1:3">
      <c r="A59" s="431">
        <v>59</v>
      </c>
      <c r="B59" s="432" t="s">
        <v>2849</v>
      </c>
      <c r="C59" s="432">
        <v>7290</v>
      </c>
    </row>
    <row r="60" spans="1:3">
      <c r="A60" s="431">
        <v>60</v>
      </c>
      <c r="B60" s="432" t="s">
        <v>2852</v>
      </c>
      <c r="C60" s="432">
        <v>8000</v>
      </c>
    </row>
    <row r="61" spans="1:3">
      <c r="A61" s="431">
        <v>61</v>
      </c>
      <c r="B61" s="432" t="s">
        <v>2854</v>
      </c>
      <c r="C61" s="432">
        <v>8000</v>
      </c>
    </row>
    <row r="62" spans="1:3">
      <c r="A62" s="431">
        <v>62</v>
      </c>
      <c r="B62" s="432" t="s">
        <v>2856</v>
      </c>
      <c r="C62" s="432">
        <v>8000</v>
      </c>
    </row>
    <row r="63" spans="1:3">
      <c r="A63" s="431">
        <v>63</v>
      </c>
      <c r="B63" s="432" t="s">
        <v>2869</v>
      </c>
      <c r="C63" s="432">
        <v>8000</v>
      </c>
    </row>
    <row r="64" spans="1:3">
      <c r="A64" s="431">
        <v>64</v>
      </c>
      <c r="B64" s="432" t="s">
        <v>2871</v>
      </c>
      <c r="C64" s="432">
        <v>8000</v>
      </c>
    </row>
    <row r="65" spans="1:3">
      <c r="A65" s="431">
        <v>65</v>
      </c>
      <c r="B65" s="432" t="s">
        <v>2864</v>
      </c>
      <c r="C65" s="432">
        <v>8400</v>
      </c>
    </row>
    <row r="66" spans="1:3">
      <c r="A66" s="431">
        <v>66</v>
      </c>
      <c r="B66" s="432" t="s">
        <v>2870</v>
      </c>
      <c r="C66" s="432">
        <v>9000</v>
      </c>
    </row>
    <row r="67" spans="1:3">
      <c r="A67" s="431">
        <v>67</v>
      </c>
      <c r="B67" s="432" t="s">
        <v>2860</v>
      </c>
      <c r="C67" s="432">
        <v>9460</v>
      </c>
    </row>
  </sheetData>
  <sortState xmlns:xlrd2="http://schemas.microsoft.com/office/spreadsheetml/2017/richdata2" ref="B1:AK486">
    <sortCondition ref="C1:C486"/>
  </sortState>
  <phoneticPr fontId="46"/>
  <conditionalFormatting sqref="C1:C6 C9 C36 C63">
    <cfRule type="expression" dxfId="3" priority="74" stopIfTrue="1">
      <formula>ISERROR(C1)</formula>
    </cfRule>
  </conditionalFormatting>
  <conditionalFormatting sqref="C10:C33">
    <cfRule type="expression" dxfId="2" priority="41" stopIfTrue="1">
      <formula>ISERROR(C10)</formula>
    </cfRule>
  </conditionalFormatting>
  <conditionalFormatting sqref="C37:C60">
    <cfRule type="expression" dxfId="1" priority="37" stopIfTrue="1">
      <formula>ISERROR(C37)</formula>
    </cfRule>
  </conditionalFormatting>
  <conditionalFormatting sqref="C64:C67">
    <cfRule type="expression" dxfId="0" priority="33" stopIfTrue="1">
      <formula>ISERROR(C64)</formula>
    </cfRule>
  </conditionalFormatting>
  <printOptions horizontalCentered="1" verticalCentered="1"/>
  <pageMargins left="0" right="0" top="0.74803149606299213" bottom="0.27559055118110237" header="0.51181102362204722" footer="0.19685039370078741"/>
  <pageSetup paperSize="9" scale="78" orientation="landscape" r:id="rId1"/>
  <headerFooter alignWithMargins="0">
    <oddHeader>&amp;C&amp;"ＭＳ Ｐゴシック,斜体"&amp;14 12月度材料調達日程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7"/>
  <dimension ref="A1:S100"/>
  <sheetViews>
    <sheetView workbookViewId="0"/>
    <sheetView workbookViewId="1"/>
  </sheetViews>
  <sheetFormatPr defaultRowHeight="15"/>
  <cols>
    <col min="1" max="1" width="2.7109375" customWidth="1"/>
    <col min="2" max="2" width="7.85546875" bestFit="1" customWidth="1"/>
    <col min="3" max="3" width="13.28515625" bestFit="1" customWidth="1"/>
    <col min="4" max="4" width="13" bestFit="1" customWidth="1"/>
    <col min="5" max="5" width="18" bestFit="1" customWidth="1"/>
    <col min="6" max="6" width="11.7109375" bestFit="1" customWidth="1"/>
    <col min="7" max="7" width="16.42578125" bestFit="1" customWidth="1"/>
    <col min="8" max="8" width="13" bestFit="1" customWidth="1"/>
    <col min="9" max="9" width="17.7109375" bestFit="1" customWidth="1"/>
    <col min="10" max="10" width="13.5703125" bestFit="1" customWidth="1"/>
    <col min="11" max="11" width="18.140625" bestFit="1" customWidth="1"/>
    <col min="12" max="12" width="10.28515625" bestFit="1" customWidth="1"/>
    <col min="16" max="16" width="18.140625" bestFit="1" customWidth="1"/>
  </cols>
  <sheetData>
    <row r="1" spans="1:19">
      <c r="A1" t="s">
        <v>9710</v>
      </c>
    </row>
    <row r="2" spans="1:19">
      <c r="B2" s="408" t="s">
        <v>163</v>
      </c>
      <c r="C2" s="409" t="s">
        <v>8723</v>
      </c>
      <c r="D2" s="409" t="s">
        <v>8724</v>
      </c>
      <c r="E2" s="409" t="s">
        <v>8</v>
      </c>
      <c r="F2" s="409" t="s">
        <v>269</v>
      </c>
      <c r="G2" s="409" t="s">
        <v>272</v>
      </c>
      <c r="H2" s="409" t="s">
        <v>276</v>
      </c>
      <c r="I2" s="409" t="s">
        <v>279</v>
      </c>
      <c r="J2" s="409" t="s">
        <v>281</v>
      </c>
      <c r="K2" s="410" t="s">
        <v>283</v>
      </c>
    </row>
    <row r="3" spans="1:19">
      <c r="B3" s="411" t="s">
        <v>80</v>
      </c>
      <c r="C3" s="412" t="s">
        <v>9405</v>
      </c>
      <c r="D3" s="412" t="s">
        <v>9600</v>
      </c>
      <c r="E3" s="412" t="s">
        <v>9407</v>
      </c>
      <c r="F3" s="412" t="s">
        <v>91</v>
      </c>
      <c r="G3" s="412" t="s">
        <v>90</v>
      </c>
      <c r="H3" s="412" t="s">
        <v>50</v>
      </c>
      <c r="I3" s="412" t="s">
        <v>51</v>
      </c>
      <c r="J3" s="412" t="s">
        <v>52</v>
      </c>
      <c r="K3" s="413" t="s">
        <v>53</v>
      </c>
    </row>
    <row r="4" spans="1:19">
      <c r="B4" s="411" t="s">
        <v>56</v>
      </c>
      <c r="C4" s="412" t="s">
        <v>60</v>
      </c>
      <c r="D4" s="412" t="s">
        <v>60</v>
      </c>
      <c r="E4" s="412" t="s">
        <v>60</v>
      </c>
      <c r="F4" s="412" t="s">
        <v>87</v>
      </c>
      <c r="G4" s="412" t="s">
        <v>89</v>
      </c>
      <c r="H4" s="412" t="s">
        <v>87</v>
      </c>
      <c r="I4" s="412" t="s">
        <v>89</v>
      </c>
      <c r="J4" s="412" t="s">
        <v>87</v>
      </c>
      <c r="K4" s="413" t="s">
        <v>89</v>
      </c>
    </row>
    <row r="5" spans="1:19">
      <c r="B5" s="414" t="s">
        <v>57</v>
      </c>
      <c r="C5" s="415" t="s">
        <v>8766</v>
      </c>
      <c r="D5" s="415" t="s">
        <v>8766</v>
      </c>
      <c r="E5" s="415" t="s">
        <v>9408</v>
      </c>
      <c r="F5" s="415" t="s">
        <v>77</v>
      </c>
      <c r="G5" s="415" t="s">
        <v>76</v>
      </c>
      <c r="H5" s="415" t="s">
        <v>77</v>
      </c>
      <c r="I5" s="415" t="s">
        <v>76</v>
      </c>
      <c r="J5" s="415" t="s">
        <v>77</v>
      </c>
      <c r="K5" s="416" t="s">
        <v>76</v>
      </c>
    </row>
    <row r="6" spans="1:19">
      <c r="B6" s="417" t="s">
        <v>8756</v>
      </c>
      <c r="C6" s="417">
        <v>620</v>
      </c>
      <c r="D6" s="417" t="s">
        <v>9647</v>
      </c>
      <c r="E6" s="417">
        <v>620</v>
      </c>
      <c r="F6" s="417" t="s">
        <v>9295</v>
      </c>
      <c r="G6" s="417" t="s">
        <v>9295</v>
      </c>
      <c r="H6" s="417" t="s">
        <v>9648</v>
      </c>
      <c r="I6" s="417" t="s">
        <v>9649</v>
      </c>
      <c r="J6" s="417" t="s">
        <v>9295</v>
      </c>
      <c r="K6" s="417" t="s">
        <v>9295</v>
      </c>
      <c r="L6" s="418" t="str">
        <f t="shared" ref="L6:L35" si="0">IF(ISERROR(VLOOKUP(TRIM($C6),$N$7:$R$18,1,FALSE)),"★削除情報",VLOOKUP(TRIM($C6),$N$7:$R$18,1,FALSE))</f>
        <v>★削除情報</v>
      </c>
      <c r="N6" s="211" t="s">
        <v>9708</v>
      </c>
      <c r="O6" s="211" t="s">
        <v>9709</v>
      </c>
    </row>
    <row r="7" spans="1:19">
      <c r="B7" s="417" t="s">
        <v>76</v>
      </c>
      <c r="C7" s="417" t="s">
        <v>9336</v>
      </c>
      <c r="D7" s="417" t="s">
        <v>9650</v>
      </c>
      <c r="E7" s="417" t="s">
        <v>9402</v>
      </c>
      <c r="F7" s="417" t="s">
        <v>9295</v>
      </c>
      <c r="G7" s="417" t="s">
        <v>9295</v>
      </c>
      <c r="H7" s="417" t="s">
        <v>9648</v>
      </c>
      <c r="I7" s="417" t="s">
        <v>9649</v>
      </c>
      <c r="J7" s="417" t="s">
        <v>9295</v>
      </c>
      <c r="K7" s="417" t="s">
        <v>9295</v>
      </c>
      <c r="L7" s="418" t="str">
        <f t="shared" si="0"/>
        <v>★削除情報</v>
      </c>
      <c r="N7" t="s">
        <v>9333</v>
      </c>
      <c r="O7" t="s">
        <v>8817</v>
      </c>
      <c r="P7" t="s">
        <v>9332</v>
      </c>
      <c r="Q7" t="s">
        <v>9333</v>
      </c>
      <c r="R7" t="s">
        <v>9694</v>
      </c>
      <c r="S7" t="str">
        <f t="shared" ref="S7:S18" si="1">IF(ISERROR(VLOOKUP(TRIM(N7),$C$6:$C$35,1,FALSE)),"★追加情報",VLOOKUP(TRIM(N7),$C$6:$C$35,1,FALSE))</f>
        <v>C27</v>
      </c>
    </row>
    <row r="8" spans="1:19">
      <c r="B8" s="211" t="s">
        <v>9651</v>
      </c>
      <c r="C8" s="211" t="s">
        <v>9351</v>
      </c>
      <c r="D8" s="211" t="s">
        <v>9603</v>
      </c>
      <c r="E8" s="407" t="s">
        <v>9701</v>
      </c>
      <c r="F8" s="211" t="s">
        <v>9295</v>
      </c>
      <c r="G8" s="211" t="s">
        <v>9295</v>
      </c>
      <c r="H8" s="211" t="s">
        <v>9648</v>
      </c>
      <c r="I8" s="211" t="s">
        <v>9649</v>
      </c>
      <c r="J8" s="211" t="s">
        <v>9295</v>
      </c>
      <c r="K8" s="211" t="s">
        <v>9295</v>
      </c>
      <c r="L8" t="str">
        <f t="shared" si="0"/>
        <v>T33</v>
      </c>
      <c r="N8" t="s">
        <v>9351</v>
      </c>
      <c r="O8" t="s">
        <v>9695</v>
      </c>
      <c r="P8" t="s">
        <v>9348</v>
      </c>
      <c r="Q8" t="s">
        <v>9351</v>
      </c>
      <c r="R8" t="s">
        <v>9694</v>
      </c>
      <c r="S8" t="str">
        <f t="shared" si="1"/>
        <v>T33</v>
      </c>
    </row>
    <row r="9" spans="1:19">
      <c r="B9" s="211" t="s">
        <v>57</v>
      </c>
      <c r="C9" s="211" t="s">
        <v>9351</v>
      </c>
      <c r="D9" s="211" t="s">
        <v>9605</v>
      </c>
      <c r="E9" s="407" t="s">
        <v>9700</v>
      </c>
      <c r="F9" s="211" t="s">
        <v>9295</v>
      </c>
      <c r="G9" s="211" t="s">
        <v>9295</v>
      </c>
      <c r="H9" s="211" t="s">
        <v>9648</v>
      </c>
      <c r="I9" s="211" t="s">
        <v>9649</v>
      </c>
      <c r="J9" s="211" t="s">
        <v>9295</v>
      </c>
      <c r="K9" s="211" t="s">
        <v>9295</v>
      </c>
      <c r="L9" t="str">
        <f t="shared" si="0"/>
        <v>T33</v>
      </c>
      <c r="N9" t="s">
        <v>9351</v>
      </c>
      <c r="O9" t="s">
        <v>9349</v>
      </c>
      <c r="P9" t="s">
        <v>9350</v>
      </c>
      <c r="Q9" t="s">
        <v>9351</v>
      </c>
      <c r="R9" t="s">
        <v>9694</v>
      </c>
      <c r="S9" t="str">
        <f t="shared" si="1"/>
        <v>T33</v>
      </c>
    </row>
    <row r="10" spans="1:19">
      <c r="B10" s="417" t="s">
        <v>9652</v>
      </c>
      <c r="C10" s="417" t="s">
        <v>9357</v>
      </c>
      <c r="D10" s="417" t="s">
        <v>9653</v>
      </c>
      <c r="E10" s="417" t="s">
        <v>9701</v>
      </c>
      <c r="F10" s="417" t="s">
        <v>9295</v>
      </c>
      <c r="G10" s="417" t="s">
        <v>9295</v>
      </c>
      <c r="H10" s="417" t="s">
        <v>9648</v>
      </c>
      <c r="I10" s="417" t="s">
        <v>9649</v>
      </c>
      <c r="J10" s="417" t="s">
        <v>9295</v>
      </c>
      <c r="K10" s="417" t="s">
        <v>9295</v>
      </c>
      <c r="L10" s="418" t="str">
        <f t="shared" si="0"/>
        <v>★削除情報</v>
      </c>
      <c r="N10" t="s">
        <v>9351</v>
      </c>
      <c r="O10" t="s">
        <v>9352</v>
      </c>
      <c r="P10" t="s">
        <v>9350</v>
      </c>
      <c r="Q10" t="s">
        <v>9351</v>
      </c>
      <c r="R10" t="s">
        <v>9694</v>
      </c>
      <c r="S10" t="str">
        <f t="shared" si="1"/>
        <v>T33</v>
      </c>
    </row>
    <row r="11" spans="1:19">
      <c r="B11" s="417" t="s">
        <v>9654</v>
      </c>
      <c r="C11" s="417" t="s">
        <v>9357</v>
      </c>
      <c r="D11" s="417" t="s">
        <v>9655</v>
      </c>
      <c r="E11" s="417" t="s">
        <v>9701</v>
      </c>
      <c r="F11" s="417" t="s">
        <v>9295</v>
      </c>
      <c r="G11" s="417" t="s">
        <v>9295</v>
      </c>
      <c r="H11" s="417" t="s">
        <v>9648</v>
      </c>
      <c r="I11" s="417" t="s">
        <v>9649</v>
      </c>
      <c r="J11" s="417" t="s">
        <v>9295</v>
      </c>
      <c r="K11" s="417" t="s">
        <v>9295</v>
      </c>
      <c r="L11" s="418" t="str">
        <f t="shared" si="0"/>
        <v>★削除情報</v>
      </c>
      <c r="N11" t="s">
        <v>9697</v>
      </c>
      <c r="O11" t="s">
        <v>9696</v>
      </c>
      <c r="P11" t="s">
        <v>9706</v>
      </c>
      <c r="Q11" t="s">
        <v>9697</v>
      </c>
      <c r="R11" t="s">
        <v>9694</v>
      </c>
      <c r="S11" t="str">
        <f t="shared" si="1"/>
        <v>★追加情報</v>
      </c>
    </row>
    <row r="12" spans="1:19">
      <c r="B12" s="417" t="s">
        <v>9656</v>
      </c>
      <c r="C12" s="417" t="s">
        <v>9366</v>
      </c>
      <c r="D12" s="417" t="s">
        <v>9657</v>
      </c>
      <c r="E12" s="417" t="s">
        <v>9701</v>
      </c>
      <c r="F12" s="417" t="s">
        <v>9295</v>
      </c>
      <c r="G12" s="417" t="s">
        <v>9295</v>
      </c>
      <c r="H12" s="417" t="s">
        <v>9648</v>
      </c>
      <c r="I12" s="417" t="s">
        <v>9649</v>
      </c>
      <c r="J12" s="417" t="s">
        <v>9295</v>
      </c>
      <c r="K12" s="417" t="s">
        <v>9295</v>
      </c>
      <c r="L12" s="418" t="str">
        <f t="shared" si="0"/>
        <v>★削除情報</v>
      </c>
      <c r="N12" t="s">
        <v>9380</v>
      </c>
      <c r="O12" t="s">
        <v>9378</v>
      </c>
      <c r="P12" t="s">
        <v>9379</v>
      </c>
      <c r="Q12" t="s">
        <v>9380</v>
      </c>
      <c r="R12" t="s">
        <v>9694</v>
      </c>
      <c r="S12" t="str">
        <f t="shared" si="1"/>
        <v>RE52</v>
      </c>
    </row>
    <row r="13" spans="1:19">
      <c r="B13" s="211" t="s">
        <v>77</v>
      </c>
      <c r="C13" s="211" t="s">
        <v>9394</v>
      </c>
      <c r="D13" s="211" t="s">
        <v>9609</v>
      </c>
      <c r="E13" s="407" t="s">
        <v>9701</v>
      </c>
      <c r="F13" s="211" t="s">
        <v>9295</v>
      </c>
      <c r="G13" s="211" t="s">
        <v>9295</v>
      </c>
      <c r="H13" s="211" t="s">
        <v>9648</v>
      </c>
      <c r="I13" s="211" t="s">
        <v>9649</v>
      </c>
      <c r="J13" s="211" t="s">
        <v>9295</v>
      </c>
      <c r="K13" s="211" t="s">
        <v>9295</v>
      </c>
      <c r="L13" t="str">
        <f t="shared" si="0"/>
        <v>T32</v>
      </c>
      <c r="N13" t="s">
        <v>9383</v>
      </c>
      <c r="O13" t="s">
        <v>9381</v>
      </c>
      <c r="P13" t="s">
        <v>9382</v>
      </c>
      <c r="Q13" t="s">
        <v>9383</v>
      </c>
      <c r="R13" t="s">
        <v>9694</v>
      </c>
      <c r="S13" t="str">
        <f t="shared" si="1"/>
        <v>Y62</v>
      </c>
    </row>
    <row r="14" spans="1:19">
      <c r="B14" s="211" t="s">
        <v>9658</v>
      </c>
      <c r="C14" s="211" t="s">
        <v>9394</v>
      </c>
      <c r="D14" s="211" t="s">
        <v>9610</v>
      </c>
      <c r="E14" s="407" t="s">
        <v>9701</v>
      </c>
      <c r="F14" s="211" t="s">
        <v>9295</v>
      </c>
      <c r="G14" s="211" t="s">
        <v>9295</v>
      </c>
      <c r="H14" s="211" t="s">
        <v>9648</v>
      </c>
      <c r="I14" s="211" t="s">
        <v>9649</v>
      </c>
      <c r="J14" s="211" t="s">
        <v>9295</v>
      </c>
      <c r="K14" s="211" t="s">
        <v>9295</v>
      </c>
      <c r="L14" t="str">
        <f t="shared" si="0"/>
        <v>T32</v>
      </c>
      <c r="N14" t="s">
        <v>9699</v>
      </c>
      <c r="O14" t="s">
        <v>9698</v>
      </c>
      <c r="P14" t="s">
        <v>9707</v>
      </c>
      <c r="Q14" t="s">
        <v>9699</v>
      </c>
      <c r="R14" t="s">
        <v>9694</v>
      </c>
      <c r="S14" t="str">
        <f t="shared" si="1"/>
        <v>★追加情報</v>
      </c>
    </row>
    <row r="15" spans="1:19">
      <c r="B15" s="211" t="s">
        <v>8753</v>
      </c>
      <c r="C15" s="211" t="s">
        <v>9398</v>
      </c>
      <c r="D15" s="211" t="s">
        <v>9612</v>
      </c>
      <c r="E15" s="407" t="s">
        <v>9702</v>
      </c>
      <c r="F15" s="211" t="s">
        <v>9295</v>
      </c>
      <c r="G15" s="211" t="s">
        <v>9295</v>
      </c>
      <c r="H15" s="211" t="s">
        <v>9648</v>
      </c>
      <c r="I15" s="211" t="s">
        <v>9649</v>
      </c>
      <c r="J15" s="211" t="s">
        <v>9295</v>
      </c>
      <c r="K15" s="211" t="s">
        <v>9295</v>
      </c>
      <c r="L15" t="str">
        <f t="shared" si="0"/>
        <v>J11</v>
      </c>
      <c r="N15" t="s">
        <v>9360</v>
      </c>
      <c r="O15" t="s">
        <v>9392</v>
      </c>
      <c r="P15" t="s">
        <v>9359</v>
      </c>
      <c r="Q15" t="s">
        <v>9360</v>
      </c>
      <c r="R15" t="s">
        <v>9694</v>
      </c>
      <c r="S15" t="str">
        <f t="shared" si="1"/>
        <v>E26</v>
      </c>
    </row>
    <row r="16" spans="1:19">
      <c r="B16" s="211" t="s">
        <v>9659</v>
      </c>
      <c r="C16" s="211" t="s">
        <v>9360</v>
      </c>
      <c r="D16" s="211" t="s">
        <v>9614</v>
      </c>
      <c r="E16" s="407" t="s">
        <v>9703</v>
      </c>
      <c r="F16" s="211" t="s">
        <v>9295</v>
      </c>
      <c r="G16" s="211" t="s">
        <v>9295</v>
      </c>
      <c r="H16" s="211" t="s">
        <v>9648</v>
      </c>
      <c r="I16" s="211" t="s">
        <v>9649</v>
      </c>
      <c r="J16" s="211" t="s">
        <v>9295</v>
      </c>
      <c r="K16" s="211" t="s">
        <v>9295</v>
      </c>
      <c r="L16" t="str">
        <f t="shared" si="0"/>
        <v>E26</v>
      </c>
      <c r="N16" t="s">
        <v>9394</v>
      </c>
      <c r="O16" t="s">
        <v>9393</v>
      </c>
      <c r="P16" t="s">
        <v>9350</v>
      </c>
      <c r="Q16" t="s">
        <v>9394</v>
      </c>
      <c r="R16" t="s">
        <v>9694</v>
      </c>
      <c r="S16" t="str">
        <f t="shared" si="1"/>
        <v>T32</v>
      </c>
    </row>
    <row r="17" spans="2:19">
      <c r="B17" s="211" t="s">
        <v>9660</v>
      </c>
      <c r="C17" s="211" t="s">
        <v>9360</v>
      </c>
      <c r="D17" s="211" t="s">
        <v>9615</v>
      </c>
      <c r="E17" s="407" t="s">
        <v>9703</v>
      </c>
      <c r="F17" s="211" t="s">
        <v>9295</v>
      </c>
      <c r="G17" s="211" t="s">
        <v>9295</v>
      </c>
      <c r="H17" s="211" t="s">
        <v>9648</v>
      </c>
      <c r="I17" s="211" t="s">
        <v>9649</v>
      </c>
      <c r="J17" s="211" t="s">
        <v>9295</v>
      </c>
      <c r="K17" s="211" t="s">
        <v>9295</v>
      </c>
      <c r="L17" t="str">
        <f t="shared" si="0"/>
        <v>E26</v>
      </c>
      <c r="N17" t="s">
        <v>9394</v>
      </c>
      <c r="O17" t="s">
        <v>9395</v>
      </c>
      <c r="P17" t="s">
        <v>9350</v>
      </c>
      <c r="Q17" t="s">
        <v>9394</v>
      </c>
      <c r="R17" t="s">
        <v>9694</v>
      </c>
      <c r="S17" t="str">
        <f t="shared" si="1"/>
        <v>T32</v>
      </c>
    </row>
    <row r="18" spans="2:19">
      <c r="B18" s="211" t="s">
        <v>9661</v>
      </c>
      <c r="C18" s="211" t="s">
        <v>9380</v>
      </c>
      <c r="D18" s="211" t="s">
        <v>9662</v>
      </c>
      <c r="E18" s="407" t="s">
        <v>9704</v>
      </c>
      <c r="F18" s="211" t="s">
        <v>9295</v>
      </c>
      <c r="G18" s="211" t="s">
        <v>9295</v>
      </c>
      <c r="H18" s="211" t="s">
        <v>9648</v>
      </c>
      <c r="I18" s="211" t="s">
        <v>9649</v>
      </c>
      <c r="J18" s="211" t="s">
        <v>9295</v>
      </c>
      <c r="K18" s="211" t="s">
        <v>9295</v>
      </c>
      <c r="L18" t="str">
        <f t="shared" si="0"/>
        <v>RE52</v>
      </c>
      <c r="N18" t="s">
        <v>9398</v>
      </c>
      <c r="O18" t="s">
        <v>9396</v>
      </c>
      <c r="P18" t="s">
        <v>9397</v>
      </c>
      <c r="Q18" t="s">
        <v>9398</v>
      </c>
      <c r="R18" t="s">
        <v>9694</v>
      </c>
      <c r="S18" t="str">
        <f t="shared" si="1"/>
        <v>J11</v>
      </c>
    </row>
    <row r="19" spans="2:19">
      <c r="B19" s="417" t="s">
        <v>9663</v>
      </c>
      <c r="C19" s="417" t="s">
        <v>9342</v>
      </c>
      <c r="D19" s="417" t="s">
        <v>9664</v>
      </c>
      <c r="E19" s="417" t="s">
        <v>9341</v>
      </c>
      <c r="F19" s="417" t="s">
        <v>9295</v>
      </c>
      <c r="G19" s="417" t="s">
        <v>9295</v>
      </c>
      <c r="H19" s="417" t="s">
        <v>9648</v>
      </c>
      <c r="I19" s="417" t="s">
        <v>9649</v>
      </c>
      <c r="J19" s="417" t="s">
        <v>9295</v>
      </c>
      <c r="K19" s="417" t="s">
        <v>9295</v>
      </c>
      <c r="L19" s="418" t="str">
        <f t="shared" si="0"/>
        <v>★削除情報</v>
      </c>
    </row>
    <row r="20" spans="2:19">
      <c r="B20" s="211" t="s">
        <v>8766</v>
      </c>
      <c r="C20" s="211" t="s">
        <v>9383</v>
      </c>
      <c r="D20" s="211" t="s">
        <v>9665</v>
      </c>
      <c r="E20" s="407" t="s">
        <v>9705</v>
      </c>
      <c r="F20" s="211" t="s">
        <v>9295</v>
      </c>
      <c r="G20" s="211" t="s">
        <v>9295</v>
      </c>
      <c r="H20" s="211" t="s">
        <v>9648</v>
      </c>
      <c r="I20" s="211" t="s">
        <v>9649</v>
      </c>
      <c r="J20" s="211" t="s">
        <v>9295</v>
      </c>
      <c r="K20" s="211" t="s">
        <v>9295</v>
      </c>
      <c r="L20" t="str">
        <f t="shared" si="0"/>
        <v>Y62</v>
      </c>
    </row>
    <row r="21" spans="2:19">
      <c r="B21" s="417" t="s">
        <v>9666</v>
      </c>
      <c r="C21" s="417" t="s">
        <v>9336</v>
      </c>
      <c r="D21" s="417" t="s">
        <v>9667</v>
      </c>
      <c r="E21" s="417" t="s">
        <v>9335</v>
      </c>
      <c r="F21" s="417" t="s">
        <v>9295</v>
      </c>
      <c r="G21" s="417" t="s">
        <v>9295</v>
      </c>
      <c r="H21" s="417" t="s">
        <v>9648</v>
      </c>
      <c r="I21" s="417" t="s">
        <v>9649</v>
      </c>
      <c r="J21" s="417" t="s">
        <v>9295</v>
      </c>
      <c r="K21" s="417" t="s">
        <v>9295</v>
      </c>
      <c r="L21" s="418" t="str">
        <f t="shared" si="0"/>
        <v>★削除情報</v>
      </c>
    </row>
    <row r="22" spans="2:19">
      <c r="B22" s="417" t="s">
        <v>9668</v>
      </c>
      <c r="C22" s="417" t="s">
        <v>9347</v>
      </c>
      <c r="D22" s="417" t="s">
        <v>9669</v>
      </c>
      <c r="E22" s="417" t="s">
        <v>9335</v>
      </c>
      <c r="F22" s="417" t="s">
        <v>9295</v>
      </c>
      <c r="G22" s="417" t="s">
        <v>9295</v>
      </c>
      <c r="H22" s="417" t="s">
        <v>9648</v>
      </c>
      <c r="I22" s="417" t="s">
        <v>9649</v>
      </c>
      <c r="J22" s="417" t="s">
        <v>9295</v>
      </c>
      <c r="K22" s="417" t="s">
        <v>9295</v>
      </c>
      <c r="L22" s="418" t="str">
        <f t="shared" si="0"/>
        <v>★削除情報</v>
      </c>
    </row>
    <row r="23" spans="2:19">
      <c r="B23" s="417" t="s">
        <v>9670</v>
      </c>
      <c r="C23" s="417" t="s">
        <v>9364</v>
      </c>
      <c r="D23" s="417" t="s">
        <v>9671</v>
      </c>
      <c r="E23" s="417" t="s">
        <v>9363</v>
      </c>
      <c r="F23" s="417" t="s">
        <v>9295</v>
      </c>
      <c r="G23" s="417" t="s">
        <v>9295</v>
      </c>
      <c r="H23" s="417" t="s">
        <v>9648</v>
      </c>
      <c r="I23" s="417" t="s">
        <v>9649</v>
      </c>
      <c r="J23" s="417" t="s">
        <v>9295</v>
      </c>
      <c r="K23" s="417" t="s">
        <v>9295</v>
      </c>
      <c r="L23" s="418" t="str">
        <f t="shared" si="0"/>
        <v>★削除情報</v>
      </c>
    </row>
    <row r="24" spans="2:19">
      <c r="B24" s="417" t="s">
        <v>9672</v>
      </c>
      <c r="C24" s="417">
        <v>720</v>
      </c>
      <c r="D24" s="417" t="s">
        <v>9674</v>
      </c>
      <c r="E24" s="417" t="s">
        <v>9376</v>
      </c>
      <c r="F24" s="417" t="s">
        <v>9295</v>
      </c>
      <c r="G24" s="417" t="s">
        <v>9295</v>
      </c>
      <c r="H24" s="417" t="s">
        <v>9648</v>
      </c>
      <c r="I24" s="417" t="s">
        <v>9649</v>
      </c>
      <c r="J24" s="417" t="s">
        <v>9295</v>
      </c>
      <c r="K24" s="417" t="s">
        <v>9295</v>
      </c>
      <c r="L24" s="418" t="str">
        <f t="shared" si="0"/>
        <v>★削除情報</v>
      </c>
    </row>
    <row r="25" spans="2:19">
      <c r="B25" s="211" t="s">
        <v>9675</v>
      </c>
      <c r="C25" s="211" t="s">
        <v>9333</v>
      </c>
      <c r="D25" s="211" t="s">
        <v>9626</v>
      </c>
      <c r="E25" s="407" t="s">
        <v>9706</v>
      </c>
      <c r="F25" s="211" t="s">
        <v>9295</v>
      </c>
      <c r="G25" s="211" t="s">
        <v>9295</v>
      </c>
      <c r="H25" s="211" t="s">
        <v>9648</v>
      </c>
      <c r="I25" s="211" t="s">
        <v>9649</v>
      </c>
      <c r="J25" s="211" t="s">
        <v>9295</v>
      </c>
      <c r="K25" s="211" t="s">
        <v>9295</v>
      </c>
      <c r="L25" t="str">
        <f t="shared" si="0"/>
        <v>C27</v>
      </c>
    </row>
    <row r="26" spans="2:19">
      <c r="B26" s="417" t="s">
        <v>9676</v>
      </c>
      <c r="C26" s="417" t="s">
        <v>9388</v>
      </c>
      <c r="D26" s="417" t="s">
        <v>9677</v>
      </c>
      <c r="E26" s="417" t="s">
        <v>9387</v>
      </c>
      <c r="F26" s="417" t="s">
        <v>9295</v>
      </c>
      <c r="G26" s="417" t="s">
        <v>9295</v>
      </c>
      <c r="H26" s="417" t="s">
        <v>9648</v>
      </c>
      <c r="I26" s="417" t="s">
        <v>9649</v>
      </c>
      <c r="J26" s="417" t="s">
        <v>9295</v>
      </c>
      <c r="K26" s="417" t="s">
        <v>9295</v>
      </c>
      <c r="L26" s="418" t="str">
        <f t="shared" si="0"/>
        <v>★削除情報</v>
      </c>
    </row>
    <row r="27" spans="2:19">
      <c r="B27" s="417" t="s">
        <v>9678</v>
      </c>
      <c r="C27" s="417" t="s">
        <v>9374</v>
      </c>
      <c r="D27" s="417" t="s">
        <v>9679</v>
      </c>
      <c r="E27" s="417" t="s">
        <v>9373</v>
      </c>
      <c r="F27" s="417" t="s">
        <v>9295</v>
      </c>
      <c r="G27" s="417" t="s">
        <v>9295</v>
      </c>
      <c r="H27" s="417" t="s">
        <v>9648</v>
      </c>
      <c r="I27" s="417" t="s">
        <v>9649</v>
      </c>
      <c r="J27" s="417" t="s">
        <v>9295</v>
      </c>
      <c r="K27" s="417" t="s">
        <v>9295</v>
      </c>
      <c r="L27" s="418" t="str">
        <f t="shared" si="0"/>
        <v>★削除情報</v>
      </c>
    </row>
    <row r="28" spans="2:19">
      <c r="B28" s="417" t="s">
        <v>9680</v>
      </c>
      <c r="C28" s="417" t="s">
        <v>9339</v>
      </c>
      <c r="D28" s="417" t="s">
        <v>9681</v>
      </c>
      <c r="E28" s="417" t="s">
        <v>9338</v>
      </c>
      <c r="F28" s="417" t="s">
        <v>9295</v>
      </c>
      <c r="G28" s="417" t="s">
        <v>9295</v>
      </c>
      <c r="H28" s="417" t="s">
        <v>9648</v>
      </c>
      <c r="I28" s="417" t="s">
        <v>9649</v>
      </c>
      <c r="J28" s="417" t="s">
        <v>9295</v>
      </c>
      <c r="K28" s="417" t="s">
        <v>9295</v>
      </c>
      <c r="L28" s="418" t="str">
        <f t="shared" si="0"/>
        <v>★削除情報</v>
      </c>
    </row>
    <row r="29" spans="2:19">
      <c r="B29" s="417" t="s">
        <v>9682</v>
      </c>
      <c r="C29" s="417" t="s">
        <v>9400</v>
      </c>
      <c r="D29" s="417" t="s">
        <v>9683</v>
      </c>
      <c r="E29" s="417" t="s">
        <v>9338</v>
      </c>
      <c r="F29" s="417" t="s">
        <v>9295</v>
      </c>
      <c r="G29" s="417" t="s">
        <v>9295</v>
      </c>
      <c r="H29" s="417" t="s">
        <v>9648</v>
      </c>
      <c r="I29" s="417" t="s">
        <v>9649</v>
      </c>
      <c r="J29" s="417" t="s">
        <v>9295</v>
      </c>
      <c r="K29" s="417" t="s">
        <v>9295</v>
      </c>
      <c r="L29" s="418" t="str">
        <f t="shared" si="0"/>
        <v>★削除情報</v>
      </c>
    </row>
    <row r="30" spans="2:19">
      <c r="B30" s="417" t="s">
        <v>9684</v>
      </c>
      <c r="C30" s="417" t="s">
        <v>9391</v>
      </c>
      <c r="D30" s="417" t="s">
        <v>9635</v>
      </c>
      <c r="E30" s="417" t="s">
        <v>9390</v>
      </c>
      <c r="F30" s="417" t="s">
        <v>9295</v>
      </c>
      <c r="G30" s="417" t="s">
        <v>9295</v>
      </c>
      <c r="H30" s="417" t="s">
        <v>9648</v>
      </c>
      <c r="I30" s="417" t="s">
        <v>9649</v>
      </c>
      <c r="J30" s="417" t="s">
        <v>9295</v>
      </c>
      <c r="K30" s="417" t="s">
        <v>9295</v>
      </c>
      <c r="L30" s="418" t="str">
        <f t="shared" si="0"/>
        <v>★削除情報</v>
      </c>
    </row>
    <row r="31" spans="2:19">
      <c r="B31" s="417" t="s">
        <v>9685</v>
      </c>
      <c r="C31" s="417" t="s">
        <v>9403</v>
      </c>
      <c r="D31" s="417" t="s">
        <v>9637</v>
      </c>
      <c r="E31" s="417" t="s">
        <v>9693</v>
      </c>
      <c r="F31" s="417" t="s">
        <v>9295</v>
      </c>
      <c r="G31" s="417" t="s">
        <v>9295</v>
      </c>
      <c r="H31" s="417" t="s">
        <v>9648</v>
      </c>
      <c r="I31" s="417" t="s">
        <v>9649</v>
      </c>
      <c r="J31" s="417" t="s">
        <v>9295</v>
      </c>
      <c r="K31" s="417" t="s">
        <v>9295</v>
      </c>
      <c r="L31" s="418" t="str">
        <f t="shared" si="0"/>
        <v>★削除情報</v>
      </c>
    </row>
    <row r="32" spans="2:19">
      <c r="B32" s="417" t="s">
        <v>9686</v>
      </c>
      <c r="C32" s="417" t="s">
        <v>9345</v>
      </c>
      <c r="D32" s="417" t="s">
        <v>9687</v>
      </c>
      <c r="E32" s="417" t="s">
        <v>9344</v>
      </c>
      <c r="F32" s="417" t="s">
        <v>9295</v>
      </c>
      <c r="G32" s="417" t="s">
        <v>9295</v>
      </c>
      <c r="H32" s="417" t="s">
        <v>9648</v>
      </c>
      <c r="I32" s="417" t="s">
        <v>9649</v>
      </c>
      <c r="J32" s="417" t="s">
        <v>9295</v>
      </c>
      <c r="K32" s="417" t="s">
        <v>9295</v>
      </c>
      <c r="L32" s="418" t="str">
        <f t="shared" si="0"/>
        <v>★削除情報</v>
      </c>
    </row>
    <row r="33" spans="1:12">
      <c r="B33" s="417" t="s">
        <v>9688</v>
      </c>
      <c r="C33" s="417" t="s">
        <v>9355</v>
      </c>
      <c r="D33" s="417" t="s">
        <v>9689</v>
      </c>
      <c r="E33" s="417" t="s">
        <v>9354</v>
      </c>
      <c r="F33" s="417" t="s">
        <v>9295</v>
      </c>
      <c r="G33" s="417" t="s">
        <v>9295</v>
      </c>
      <c r="H33" s="417" t="s">
        <v>9648</v>
      </c>
      <c r="I33" s="417" t="s">
        <v>9649</v>
      </c>
      <c r="J33" s="417" t="s">
        <v>9295</v>
      </c>
      <c r="K33" s="417" t="s">
        <v>9295</v>
      </c>
      <c r="L33" s="418" t="str">
        <f t="shared" si="0"/>
        <v>★削除情報</v>
      </c>
    </row>
    <row r="34" spans="1:12">
      <c r="B34" s="417" t="s">
        <v>9690</v>
      </c>
      <c r="C34" s="417" t="s">
        <v>9371</v>
      </c>
      <c r="D34" s="417" t="s">
        <v>9691</v>
      </c>
      <c r="E34" s="417" t="s">
        <v>9370</v>
      </c>
      <c r="F34" s="417" t="s">
        <v>9295</v>
      </c>
      <c r="G34" s="417" t="s">
        <v>9295</v>
      </c>
      <c r="H34" s="417" t="s">
        <v>9648</v>
      </c>
      <c r="I34" s="417" t="s">
        <v>9649</v>
      </c>
      <c r="J34" s="417" t="s">
        <v>9295</v>
      </c>
      <c r="K34" s="417" t="s">
        <v>9295</v>
      </c>
      <c r="L34" s="418" t="str">
        <f t="shared" si="0"/>
        <v>★削除情報</v>
      </c>
    </row>
    <row r="35" spans="1:12">
      <c r="B35" s="417" t="s">
        <v>203</v>
      </c>
      <c r="C35" s="417" t="s">
        <v>9368</v>
      </c>
      <c r="D35" s="417" t="s">
        <v>9692</v>
      </c>
      <c r="E35" s="417" t="s">
        <v>9348</v>
      </c>
      <c r="F35" s="417" t="s">
        <v>9295</v>
      </c>
      <c r="G35" s="417" t="s">
        <v>9295</v>
      </c>
      <c r="H35" s="417" t="s">
        <v>9648</v>
      </c>
      <c r="I35" s="417" t="s">
        <v>9649</v>
      </c>
      <c r="J35" s="417" t="s">
        <v>9295</v>
      </c>
      <c r="K35" s="417" t="s">
        <v>9295</v>
      </c>
      <c r="L35" s="418" t="str">
        <f t="shared" si="0"/>
        <v>★削除情報</v>
      </c>
    </row>
    <row r="37" spans="1:12">
      <c r="A37" t="s">
        <v>9711</v>
      </c>
    </row>
    <row r="38" spans="1:12">
      <c r="B38" t="str">
        <f>"UPDATE UPK_TEST.upk_k40."&amp;$A$1&amp;" SET "</f>
        <v xml:space="preserve">UPDATE UPK_TEST.upk_k40.k40_cmc_convert SET </v>
      </c>
    </row>
    <row r="39" spans="1:12">
      <c r="B39" t="s">
        <v>8756</v>
      </c>
      <c r="C39" t="str">
        <f>$B$38&amp;$C$3&amp;" = '"&amp;$N$11&amp;"', "&amp;$D$3&amp;" = '"&amp;$O$11&amp;"', "&amp;$E$3&amp;" = '"&amp;$P$11&amp;"', "&amp;$J$3&amp;" = GETDATE(), "&amp;$K$3&amp;" = 999 WHERE "&amp;$B$3&amp;" = "&amp;B6&amp;";"</f>
        <v>UPDATE UPK_TEST.upk_k40.k40_cmc_convert SET ms_cm = 'C28', k40_cm = '331B', bikou = 'Serena', updated_date = GETDATE(), updated_tantou_id = 999 WHERE data_id = 1;</v>
      </c>
    </row>
    <row r="40" spans="1:12">
      <c r="B40" t="s">
        <v>76</v>
      </c>
      <c r="C40" t="str">
        <f>$B$38&amp;$C$3&amp;" = '"&amp;$N$14&amp;"', "&amp;$D$3&amp;" = '"&amp;$O$14&amp;"', "&amp;$E$3&amp;" = '"&amp;$P$14&amp;"', "&amp;$J$3&amp;" = GETDATE(), "&amp;$K$3&amp;" = 999 WHERE "&amp;$B$3&amp;" = "&amp;B7&amp;";"</f>
        <v>UPDATE UPK_TEST.upk_k40.k40_cmc_convert SET ms_cm = 'DG-E', k40_cm = '5A45V', bikou = 'OUTLANDER PHEV', updated_date = GETDATE(), updated_tantou_id = 999 WHERE data_id = 2;</v>
      </c>
    </row>
    <row r="41" spans="1:12">
      <c r="B41" t="s">
        <v>9651</v>
      </c>
      <c r="C41" t="str">
        <f>$B$38&amp;$E$3&amp;" = '"&amp;E8&amp;"', "&amp;$J$3&amp;" = GETDATE(), "&amp;$K$3&amp;" = 999 WHERE "&amp;$B$3&amp;" = "&amp;B8&amp;";"</f>
        <v>UPDATE UPK_TEST.upk_k40.k40_cmc_convert SET bikou = 'X-TRAIL', updated_date = GETDATE(), updated_tantou_id = 999 WHERE data_id = 3;</v>
      </c>
    </row>
    <row r="42" spans="1:12">
      <c r="B42" t="s">
        <v>57</v>
      </c>
      <c r="C42" t="str">
        <f>$B$38&amp;$E$3&amp;" = '"&amp;E9&amp;"', "&amp;$J$3&amp;" = GETDATE(), "&amp;$K$3&amp;" = 999 WHERE "&amp;$B$3&amp;" = "&amp;B9&amp;";"</f>
        <v>UPDATE UPK_TEST.upk_k40.k40_cmc_convert SET bikou = 'X-TRAIL e-power', updated_date = GETDATE(), updated_tantou_id = 999 WHERE data_id = 4;</v>
      </c>
    </row>
    <row r="43" spans="1:12">
      <c r="B43" t="s">
        <v>9652</v>
      </c>
      <c r="C43" t="str">
        <f>$B$38&amp;$F$3&amp;" = GETDATE(), "&amp;$G$3&amp;" = 999 WHERE "&amp;$B$3&amp;" = "&amp;B10&amp;";"</f>
        <v>UPDATE UPK_TEST.upk_k40.k40_cmc_convert SET delete_date = GETDATE(), delete_tantou_id = 999 WHERE data_id = 5;</v>
      </c>
    </row>
    <row r="44" spans="1:12">
      <c r="B44" t="s">
        <v>9654</v>
      </c>
      <c r="C44" t="str">
        <f>$B$38&amp;$F$3&amp;" = GETDATE(), "&amp;$G$3&amp;" = 999 WHERE "&amp;$B$3&amp;" = "&amp;B11&amp;";"</f>
        <v>UPDATE UPK_TEST.upk_k40.k40_cmc_convert SET delete_date = GETDATE(), delete_tantou_id = 999 WHERE data_id = 6;</v>
      </c>
    </row>
    <row r="45" spans="1:12">
      <c r="B45" t="s">
        <v>9656</v>
      </c>
      <c r="C45" t="str">
        <f>$B$38&amp;$F$3&amp;" = GETDATE(), "&amp;$G$3&amp;" = 999 WHERE "&amp;$B$3&amp;" = "&amp;B12&amp;";"</f>
        <v>UPDATE UPK_TEST.upk_k40.k40_cmc_convert SET delete_date = GETDATE(), delete_tantou_id = 999 WHERE data_id = 7;</v>
      </c>
    </row>
    <row r="46" spans="1:12">
      <c r="B46" t="s">
        <v>77</v>
      </c>
      <c r="C46" t="str">
        <f t="shared" ref="C46:C53" si="2">$B$38&amp;$E$3&amp;" = '"&amp;E13&amp;"', "&amp;$J$3&amp;" = GETDATE(), "&amp;$K$3&amp;" = 999 WHERE "&amp;$B$3&amp;" = "&amp;B13&amp;";"</f>
        <v>UPDATE UPK_TEST.upk_k40.k40_cmc_convert SET bikou = 'X-TRAIL', updated_date = GETDATE(), updated_tantou_id = 999 WHERE data_id = 8;</v>
      </c>
    </row>
    <row r="47" spans="1:12">
      <c r="B47" t="s">
        <v>9658</v>
      </c>
      <c r="C47" t="str">
        <f t="shared" si="2"/>
        <v>UPDATE UPK_TEST.upk_k40.k40_cmc_convert SET bikou = 'X-TRAIL', updated_date = GETDATE(), updated_tantou_id = 999 WHERE data_id = 9;</v>
      </c>
    </row>
    <row r="48" spans="1:12">
      <c r="B48" t="s">
        <v>8753</v>
      </c>
      <c r="C48" t="str">
        <f t="shared" si="2"/>
        <v>UPDATE UPK_TEST.upk_k40.k40_cmc_convert SET bikou = 'Qashqai', updated_date = GETDATE(), updated_tantou_id = 999 WHERE data_id = 10;</v>
      </c>
    </row>
    <row r="49" spans="2:3">
      <c r="B49" t="s">
        <v>9659</v>
      </c>
      <c r="C49" t="str">
        <f t="shared" si="2"/>
        <v>UPDATE UPK_TEST.upk_k40.k40_cmc_convert SET bikou = 'Caravan', updated_date = GETDATE(), updated_tantou_id = 999 WHERE data_id = 11;</v>
      </c>
    </row>
    <row r="50" spans="2:3">
      <c r="B50" t="s">
        <v>9660</v>
      </c>
      <c r="C50" t="str">
        <f t="shared" si="2"/>
        <v>UPDATE UPK_TEST.upk_k40.k40_cmc_convert SET bikou = 'Caravan', updated_date = GETDATE(), updated_tantou_id = 999 WHERE data_id = 12;</v>
      </c>
    </row>
    <row r="51" spans="2:3">
      <c r="B51" t="s">
        <v>9661</v>
      </c>
      <c r="C51" t="str">
        <f t="shared" si="2"/>
        <v>UPDATE UPK_TEST.upk_k40.k40_cmc_convert SET bikou = 'Quest', updated_date = GETDATE(), updated_tantou_id = 999 WHERE data_id = 13;</v>
      </c>
    </row>
    <row r="52" spans="2:3">
      <c r="B52" t="s">
        <v>9663</v>
      </c>
      <c r="C52" t="str">
        <f>$B$38&amp;$F$3&amp;" = GETDATE(), "&amp;$G$3&amp;" = 999 WHERE "&amp;$B$3&amp;" = "&amp;B19&amp;";"</f>
        <v>UPDATE UPK_TEST.upk_k40.k40_cmc_convert SET delete_date = GETDATE(), delete_tantou_id = 999 WHERE data_id = 14;</v>
      </c>
    </row>
    <row r="53" spans="2:3">
      <c r="B53" t="s">
        <v>8766</v>
      </c>
      <c r="C53" t="str">
        <f t="shared" si="2"/>
        <v>UPDATE UPK_TEST.upk_k40.k40_cmc_convert SET bikou = 'Safari', updated_date = GETDATE(), updated_tantou_id = 999 WHERE data_id = 15;</v>
      </c>
    </row>
    <row r="54" spans="2:3">
      <c r="B54" t="s">
        <v>9666</v>
      </c>
      <c r="C54" t="str">
        <f t="shared" ref="C54:C68" si="3">$B$38&amp;$F$3&amp;" = GETDATE(), "&amp;$G$3&amp;" = 999 WHERE "&amp;$B$3&amp;" = "&amp;B21&amp;";"</f>
        <v>UPDATE UPK_TEST.upk_k40.k40_cmc_convert SET delete_date = GETDATE(), delete_tantou_id = 999 WHERE data_id = 16;</v>
      </c>
    </row>
    <row r="55" spans="2:3">
      <c r="B55" t="s">
        <v>9668</v>
      </c>
      <c r="C55" t="str">
        <f t="shared" si="3"/>
        <v>UPDATE UPK_TEST.upk_k40.k40_cmc_convert SET delete_date = GETDATE(), delete_tantou_id = 999 WHERE data_id = 17;</v>
      </c>
    </row>
    <row r="56" spans="2:3">
      <c r="B56" t="s">
        <v>9670</v>
      </c>
      <c r="C56" t="str">
        <f t="shared" si="3"/>
        <v>UPDATE UPK_TEST.upk_k40.k40_cmc_convert SET delete_date = GETDATE(), delete_tantou_id = 999 WHERE data_id = 18;</v>
      </c>
    </row>
    <row r="57" spans="2:3">
      <c r="B57" t="s">
        <v>9672</v>
      </c>
      <c r="C57" t="str">
        <f t="shared" si="3"/>
        <v>UPDATE UPK_TEST.upk_k40.k40_cmc_convert SET delete_date = GETDATE(), delete_tantou_id = 999 WHERE data_id = 19;</v>
      </c>
    </row>
    <row r="58" spans="2:3">
      <c r="B58" t="s">
        <v>9675</v>
      </c>
      <c r="C58" t="str">
        <f>$B$38&amp;$E$3&amp;" = '"&amp;E25&amp;"', "&amp;$J$3&amp;" = GETDATE(), "&amp;$K$3&amp;" = 999 WHERE "&amp;$B$3&amp;" = "&amp;B25&amp;";"</f>
        <v>UPDATE UPK_TEST.upk_k40.k40_cmc_convert SET bikou = 'Serena', updated_date = GETDATE(), updated_tantou_id = 999 WHERE data_id = 20;</v>
      </c>
    </row>
    <row r="59" spans="2:3">
      <c r="B59" t="s">
        <v>9676</v>
      </c>
      <c r="C59" t="str">
        <f t="shared" si="3"/>
        <v>UPDATE UPK_TEST.upk_k40.k40_cmc_convert SET delete_date = GETDATE(), delete_tantou_id = 999 WHERE data_id = 21;</v>
      </c>
    </row>
    <row r="60" spans="2:3">
      <c r="B60" t="s">
        <v>9678</v>
      </c>
      <c r="C60" t="str">
        <f t="shared" si="3"/>
        <v>UPDATE UPK_TEST.upk_k40.k40_cmc_convert SET delete_date = GETDATE(), delete_tantou_id = 999 WHERE data_id = 22;</v>
      </c>
    </row>
    <row r="61" spans="2:3">
      <c r="B61" t="s">
        <v>9680</v>
      </c>
      <c r="C61" t="str">
        <f t="shared" si="3"/>
        <v>UPDATE UPK_TEST.upk_k40.k40_cmc_convert SET delete_date = GETDATE(), delete_tantou_id = 999 WHERE data_id = 23;</v>
      </c>
    </row>
    <row r="62" spans="2:3">
      <c r="B62" t="s">
        <v>9682</v>
      </c>
      <c r="C62" t="str">
        <f t="shared" si="3"/>
        <v>UPDATE UPK_TEST.upk_k40.k40_cmc_convert SET delete_date = GETDATE(), delete_tantou_id = 999 WHERE data_id = 24;</v>
      </c>
    </row>
    <row r="63" spans="2:3">
      <c r="B63" t="s">
        <v>9684</v>
      </c>
      <c r="C63" t="str">
        <f t="shared" si="3"/>
        <v>UPDATE UPK_TEST.upk_k40.k40_cmc_convert SET delete_date = GETDATE(), delete_tantou_id = 999 WHERE data_id = 25;</v>
      </c>
    </row>
    <row r="64" spans="2:3">
      <c r="B64" t="s">
        <v>9685</v>
      </c>
      <c r="C64" t="str">
        <f t="shared" si="3"/>
        <v>UPDATE UPK_TEST.upk_k40.k40_cmc_convert SET delete_date = GETDATE(), delete_tantou_id = 999 WHERE data_id = 26;</v>
      </c>
    </row>
    <row r="65" spans="1:11">
      <c r="B65" t="s">
        <v>9686</v>
      </c>
      <c r="C65" t="str">
        <f t="shared" si="3"/>
        <v>UPDATE UPK_TEST.upk_k40.k40_cmc_convert SET delete_date = GETDATE(), delete_tantou_id = 999 WHERE data_id = 27;</v>
      </c>
    </row>
    <row r="66" spans="1:11">
      <c r="B66" t="s">
        <v>9688</v>
      </c>
      <c r="C66" t="str">
        <f t="shared" si="3"/>
        <v>UPDATE UPK_TEST.upk_k40.k40_cmc_convert SET delete_date = GETDATE(), delete_tantou_id = 999 WHERE data_id = 28;</v>
      </c>
    </row>
    <row r="67" spans="1:11">
      <c r="B67" t="s">
        <v>9690</v>
      </c>
      <c r="C67" t="str">
        <f t="shared" si="3"/>
        <v>UPDATE UPK_TEST.upk_k40.k40_cmc_convert SET delete_date = GETDATE(), delete_tantou_id = 999 WHERE data_id = 29;</v>
      </c>
    </row>
    <row r="68" spans="1:11">
      <c r="B68" t="s">
        <v>203</v>
      </c>
      <c r="C68" t="str">
        <f t="shared" si="3"/>
        <v>UPDATE UPK_TEST.upk_k40.k40_cmc_convert SET delete_date = GETDATE(), delete_tantou_id = 999 WHERE data_id = 30;</v>
      </c>
    </row>
    <row r="69" spans="1:11">
      <c r="A69" t="s">
        <v>9712</v>
      </c>
    </row>
    <row r="70" spans="1:11">
      <c r="B70" s="211" t="s">
        <v>80</v>
      </c>
      <c r="C70" s="211" t="s">
        <v>9405</v>
      </c>
      <c r="D70" s="211" t="s">
        <v>9600</v>
      </c>
      <c r="E70" s="211" t="s">
        <v>9407</v>
      </c>
      <c r="F70" s="211" t="s">
        <v>91</v>
      </c>
      <c r="G70" s="211" t="s">
        <v>90</v>
      </c>
      <c r="H70" s="211" t="s">
        <v>50</v>
      </c>
      <c r="I70" s="211" t="s">
        <v>51</v>
      </c>
      <c r="J70" s="211" t="s">
        <v>52</v>
      </c>
      <c r="K70" s="211" t="s">
        <v>53</v>
      </c>
    </row>
    <row r="71" spans="1:11">
      <c r="B71" s="211" t="s">
        <v>8756</v>
      </c>
      <c r="C71" s="211" t="s">
        <v>9713</v>
      </c>
      <c r="D71" s="211" t="s">
        <v>9714</v>
      </c>
      <c r="E71" s="211" t="s">
        <v>9715</v>
      </c>
      <c r="F71" s="211" t="s">
        <v>9295</v>
      </c>
      <c r="G71" s="211" t="s">
        <v>9295</v>
      </c>
      <c r="H71" s="211" t="s">
        <v>9648</v>
      </c>
      <c r="I71" s="211" t="s">
        <v>9649</v>
      </c>
      <c r="J71" s="211" t="s">
        <v>9725</v>
      </c>
      <c r="K71" s="211" t="s">
        <v>9649</v>
      </c>
    </row>
    <row r="72" spans="1:11">
      <c r="B72" s="211" t="s">
        <v>76</v>
      </c>
      <c r="C72" s="211" t="s">
        <v>9716</v>
      </c>
      <c r="D72" s="211" t="s">
        <v>9717</v>
      </c>
      <c r="E72" s="211" t="s">
        <v>9718</v>
      </c>
      <c r="F72" s="211" t="s">
        <v>9295</v>
      </c>
      <c r="G72" s="211" t="s">
        <v>9295</v>
      </c>
      <c r="H72" s="211" t="s">
        <v>9648</v>
      </c>
      <c r="I72" s="211" t="s">
        <v>9649</v>
      </c>
      <c r="J72" s="211" t="s">
        <v>9725</v>
      </c>
      <c r="K72" s="211" t="s">
        <v>9649</v>
      </c>
    </row>
    <row r="73" spans="1:11">
      <c r="B73" s="211" t="s">
        <v>9651</v>
      </c>
      <c r="C73" s="211" t="s">
        <v>9602</v>
      </c>
      <c r="D73" s="211" t="s">
        <v>9603</v>
      </c>
      <c r="E73" s="211" t="s">
        <v>9719</v>
      </c>
      <c r="F73" s="211" t="s">
        <v>9295</v>
      </c>
      <c r="G73" s="211" t="s">
        <v>9295</v>
      </c>
      <c r="H73" s="211" t="s">
        <v>9648</v>
      </c>
      <c r="I73" s="211" t="s">
        <v>9649</v>
      </c>
      <c r="J73" s="211" t="s">
        <v>9725</v>
      </c>
      <c r="K73" s="211" t="s">
        <v>9649</v>
      </c>
    </row>
    <row r="74" spans="1:11">
      <c r="B74" s="211" t="s">
        <v>57</v>
      </c>
      <c r="C74" s="211" t="s">
        <v>9602</v>
      </c>
      <c r="D74" s="211" t="s">
        <v>9605</v>
      </c>
      <c r="E74" s="211" t="s">
        <v>9720</v>
      </c>
      <c r="F74" s="211" t="s">
        <v>9295</v>
      </c>
      <c r="G74" s="211" t="s">
        <v>9295</v>
      </c>
      <c r="H74" s="211" t="s">
        <v>9648</v>
      </c>
      <c r="I74" s="211" t="s">
        <v>9649</v>
      </c>
      <c r="J74" s="211" t="s">
        <v>9725</v>
      </c>
      <c r="K74" s="211" t="s">
        <v>9649</v>
      </c>
    </row>
    <row r="75" spans="1:11">
      <c r="B75" s="211" t="s">
        <v>9652</v>
      </c>
      <c r="C75" s="211" t="s">
        <v>9606</v>
      </c>
      <c r="D75" s="211" t="s">
        <v>9653</v>
      </c>
      <c r="E75" s="211" t="s">
        <v>9604</v>
      </c>
      <c r="F75" s="211" t="s">
        <v>9725</v>
      </c>
      <c r="G75" s="211" t="s">
        <v>9649</v>
      </c>
      <c r="H75" s="211" t="s">
        <v>9648</v>
      </c>
      <c r="I75" s="211" t="s">
        <v>9649</v>
      </c>
      <c r="J75" s="211" t="s">
        <v>9295</v>
      </c>
      <c r="K75" s="211" t="s">
        <v>9295</v>
      </c>
    </row>
    <row r="76" spans="1:11">
      <c r="B76" s="211" t="s">
        <v>9654</v>
      </c>
      <c r="C76" s="211" t="s">
        <v>9606</v>
      </c>
      <c r="D76" s="211" t="s">
        <v>9655</v>
      </c>
      <c r="E76" s="211" t="s">
        <v>9604</v>
      </c>
      <c r="F76" s="211" t="s">
        <v>9725</v>
      </c>
      <c r="G76" s="211" t="s">
        <v>9649</v>
      </c>
      <c r="H76" s="211" t="s">
        <v>9648</v>
      </c>
      <c r="I76" s="211" t="s">
        <v>9649</v>
      </c>
      <c r="J76" s="211" t="s">
        <v>9295</v>
      </c>
      <c r="K76" s="211" t="s">
        <v>9295</v>
      </c>
    </row>
    <row r="77" spans="1:11">
      <c r="B77" s="211" t="s">
        <v>9656</v>
      </c>
      <c r="C77" s="211" t="s">
        <v>9607</v>
      </c>
      <c r="D77" s="211" t="s">
        <v>9657</v>
      </c>
      <c r="E77" s="211" t="s">
        <v>9604</v>
      </c>
      <c r="F77" s="211" t="s">
        <v>9725</v>
      </c>
      <c r="G77" s="211" t="s">
        <v>9649</v>
      </c>
      <c r="H77" s="211" t="s">
        <v>9648</v>
      </c>
      <c r="I77" s="211" t="s">
        <v>9649</v>
      </c>
      <c r="J77" s="211" t="s">
        <v>9295</v>
      </c>
      <c r="K77" s="211" t="s">
        <v>9295</v>
      </c>
    </row>
    <row r="78" spans="1:11">
      <c r="B78" s="211" t="s">
        <v>77</v>
      </c>
      <c r="C78" s="211" t="s">
        <v>9608</v>
      </c>
      <c r="D78" s="211" t="s">
        <v>9609</v>
      </c>
      <c r="E78" s="211" t="s">
        <v>9719</v>
      </c>
      <c r="F78" s="211" t="s">
        <v>9295</v>
      </c>
      <c r="G78" s="211" t="s">
        <v>9295</v>
      </c>
      <c r="H78" s="211" t="s">
        <v>9648</v>
      </c>
      <c r="I78" s="211" t="s">
        <v>9649</v>
      </c>
      <c r="J78" s="211" t="s">
        <v>9725</v>
      </c>
      <c r="K78" s="211" t="s">
        <v>9649</v>
      </c>
    </row>
    <row r="79" spans="1:11">
      <c r="B79" s="211" t="s">
        <v>9658</v>
      </c>
      <c r="C79" s="211" t="s">
        <v>9608</v>
      </c>
      <c r="D79" s="211" t="s">
        <v>9610</v>
      </c>
      <c r="E79" s="211" t="s">
        <v>9719</v>
      </c>
      <c r="F79" s="211" t="s">
        <v>9295</v>
      </c>
      <c r="G79" s="211" t="s">
        <v>9295</v>
      </c>
      <c r="H79" s="211" t="s">
        <v>9648</v>
      </c>
      <c r="I79" s="211" t="s">
        <v>9649</v>
      </c>
      <c r="J79" s="211" t="s">
        <v>9725</v>
      </c>
      <c r="K79" s="211" t="s">
        <v>9649</v>
      </c>
    </row>
    <row r="80" spans="1:11">
      <c r="B80" s="211" t="s">
        <v>8753</v>
      </c>
      <c r="C80" s="211" t="s">
        <v>9611</v>
      </c>
      <c r="D80" s="211" t="s">
        <v>9612</v>
      </c>
      <c r="E80" s="211" t="s">
        <v>9721</v>
      </c>
      <c r="F80" s="211" t="s">
        <v>9295</v>
      </c>
      <c r="G80" s="211" t="s">
        <v>9295</v>
      </c>
      <c r="H80" s="211" t="s">
        <v>9648</v>
      </c>
      <c r="I80" s="211" t="s">
        <v>9649</v>
      </c>
      <c r="J80" s="211" t="s">
        <v>9725</v>
      </c>
      <c r="K80" s="211" t="s">
        <v>9649</v>
      </c>
    </row>
    <row r="81" spans="2:11">
      <c r="B81" s="211" t="s">
        <v>9659</v>
      </c>
      <c r="C81" s="211" t="s">
        <v>9613</v>
      </c>
      <c r="D81" s="211" t="s">
        <v>9614</v>
      </c>
      <c r="E81" s="211" t="s">
        <v>9722</v>
      </c>
      <c r="F81" s="211" t="s">
        <v>9295</v>
      </c>
      <c r="G81" s="211" t="s">
        <v>9295</v>
      </c>
      <c r="H81" s="211" t="s">
        <v>9648</v>
      </c>
      <c r="I81" s="211" t="s">
        <v>9649</v>
      </c>
      <c r="J81" s="211" t="s">
        <v>9725</v>
      </c>
      <c r="K81" s="211" t="s">
        <v>9649</v>
      </c>
    </row>
    <row r="82" spans="2:11">
      <c r="B82" s="211" t="s">
        <v>9660</v>
      </c>
      <c r="C82" s="211" t="s">
        <v>9613</v>
      </c>
      <c r="D82" s="211" t="s">
        <v>9615</v>
      </c>
      <c r="E82" s="211" t="s">
        <v>9722</v>
      </c>
      <c r="F82" s="211" t="s">
        <v>9295</v>
      </c>
      <c r="G82" s="211" t="s">
        <v>9295</v>
      </c>
      <c r="H82" s="211" t="s">
        <v>9648</v>
      </c>
      <c r="I82" s="211" t="s">
        <v>9649</v>
      </c>
      <c r="J82" s="211" t="s">
        <v>9725</v>
      </c>
      <c r="K82" s="211" t="s">
        <v>9649</v>
      </c>
    </row>
    <row r="83" spans="2:11">
      <c r="B83" s="211" t="s">
        <v>9661</v>
      </c>
      <c r="C83" s="211" t="s">
        <v>9616</v>
      </c>
      <c r="D83" s="211" t="s">
        <v>9662</v>
      </c>
      <c r="E83" s="211" t="s">
        <v>9723</v>
      </c>
      <c r="F83" s="211" t="s">
        <v>9295</v>
      </c>
      <c r="G83" s="211" t="s">
        <v>9295</v>
      </c>
      <c r="H83" s="211" t="s">
        <v>9648</v>
      </c>
      <c r="I83" s="211" t="s">
        <v>9649</v>
      </c>
      <c r="J83" s="211" t="s">
        <v>9725</v>
      </c>
      <c r="K83" s="211" t="s">
        <v>9649</v>
      </c>
    </row>
    <row r="84" spans="2:11">
      <c r="B84" s="211" t="s">
        <v>9663</v>
      </c>
      <c r="C84" s="211" t="s">
        <v>9617</v>
      </c>
      <c r="D84" s="211" t="s">
        <v>9664</v>
      </c>
      <c r="E84" s="211" t="s">
        <v>9618</v>
      </c>
      <c r="F84" s="211" t="s">
        <v>9725</v>
      </c>
      <c r="G84" s="211" t="s">
        <v>9649</v>
      </c>
      <c r="H84" s="211" t="s">
        <v>9648</v>
      </c>
      <c r="I84" s="211" t="s">
        <v>9649</v>
      </c>
      <c r="J84" s="211" t="s">
        <v>9295</v>
      </c>
      <c r="K84" s="211" t="s">
        <v>9295</v>
      </c>
    </row>
    <row r="85" spans="2:11">
      <c r="B85" s="211" t="s">
        <v>8766</v>
      </c>
      <c r="C85" s="211" t="s">
        <v>9619</v>
      </c>
      <c r="D85" s="211" t="s">
        <v>9665</v>
      </c>
      <c r="E85" s="211" t="s">
        <v>9724</v>
      </c>
      <c r="F85" s="211" t="s">
        <v>9295</v>
      </c>
      <c r="G85" s="211" t="s">
        <v>9295</v>
      </c>
      <c r="H85" s="211" t="s">
        <v>9648</v>
      </c>
      <c r="I85" s="211" t="s">
        <v>9649</v>
      </c>
      <c r="J85" s="211" t="s">
        <v>9725</v>
      </c>
      <c r="K85" s="211" t="s">
        <v>9649</v>
      </c>
    </row>
    <row r="86" spans="2:11">
      <c r="B86" s="211" t="s">
        <v>9666</v>
      </c>
      <c r="C86" s="211" t="s">
        <v>9601</v>
      </c>
      <c r="D86" s="211" t="s">
        <v>9667</v>
      </c>
      <c r="E86" s="211" t="s">
        <v>9620</v>
      </c>
      <c r="F86" s="211" t="s">
        <v>9725</v>
      </c>
      <c r="G86" s="211" t="s">
        <v>9649</v>
      </c>
      <c r="H86" s="211" t="s">
        <v>9648</v>
      </c>
      <c r="I86" s="211" t="s">
        <v>9649</v>
      </c>
      <c r="J86" s="211" t="s">
        <v>9295</v>
      </c>
      <c r="K86" s="211" t="s">
        <v>9295</v>
      </c>
    </row>
    <row r="87" spans="2:11">
      <c r="B87" s="211" t="s">
        <v>9668</v>
      </c>
      <c r="C87" s="211" t="s">
        <v>9621</v>
      </c>
      <c r="D87" s="211" t="s">
        <v>9669</v>
      </c>
      <c r="E87" s="211" t="s">
        <v>9620</v>
      </c>
      <c r="F87" s="211" t="s">
        <v>9725</v>
      </c>
      <c r="G87" s="211" t="s">
        <v>9649</v>
      </c>
      <c r="H87" s="211" t="s">
        <v>9648</v>
      </c>
      <c r="I87" s="211" t="s">
        <v>9649</v>
      </c>
      <c r="J87" s="211" t="s">
        <v>9295</v>
      </c>
      <c r="K87" s="211" t="s">
        <v>9295</v>
      </c>
    </row>
    <row r="88" spans="2:11">
      <c r="B88" s="211" t="s">
        <v>9670</v>
      </c>
      <c r="C88" s="211" t="s">
        <v>9622</v>
      </c>
      <c r="D88" s="211" t="s">
        <v>9671</v>
      </c>
      <c r="E88" s="211" t="s">
        <v>9623</v>
      </c>
      <c r="F88" s="211" t="s">
        <v>9725</v>
      </c>
      <c r="G88" s="211" t="s">
        <v>9649</v>
      </c>
      <c r="H88" s="211" t="s">
        <v>9648</v>
      </c>
      <c r="I88" s="211" t="s">
        <v>9649</v>
      </c>
      <c r="J88" s="211" t="s">
        <v>9295</v>
      </c>
      <c r="K88" s="211" t="s">
        <v>9295</v>
      </c>
    </row>
    <row r="89" spans="2:11">
      <c r="B89" s="211" t="s">
        <v>9672</v>
      </c>
      <c r="C89" s="211" t="s">
        <v>9673</v>
      </c>
      <c r="D89" s="211" t="s">
        <v>9674</v>
      </c>
      <c r="E89" s="211" t="s">
        <v>9624</v>
      </c>
      <c r="F89" s="211" t="s">
        <v>9725</v>
      </c>
      <c r="G89" s="211" t="s">
        <v>9649</v>
      </c>
      <c r="H89" s="211" t="s">
        <v>9648</v>
      </c>
      <c r="I89" s="211" t="s">
        <v>9649</v>
      </c>
      <c r="J89" s="211" t="s">
        <v>9295</v>
      </c>
      <c r="K89" s="211" t="s">
        <v>9295</v>
      </c>
    </row>
    <row r="90" spans="2:11">
      <c r="B90" s="211" t="s">
        <v>9675</v>
      </c>
      <c r="C90" s="211" t="s">
        <v>9625</v>
      </c>
      <c r="D90" s="211" t="s">
        <v>9626</v>
      </c>
      <c r="E90" s="211" t="s">
        <v>9715</v>
      </c>
      <c r="F90" s="211" t="s">
        <v>9295</v>
      </c>
      <c r="G90" s="211" t="s">
        <v>9295</v>
      </c>
      <c r="H90" s="211" t="s">
        <v>9648</v>
      </c>
      <c r="I90" s="211" t="s">
        <v>9649</v>
      </c>
      <c r="J90" s="211" t="s">
        <v>9725</v>
      </c>
      <c r="K90" s="211" t="s">
        <v>9649</v>
      </c>
    </row>
    <row r="91" spans="2:11">
      <c r="B91" s="211" t="s">
        <v>9676</v>
      </c>
      <c r="C91" s="211" t="s">
        <v>9627</v>
      </c>
      <c r="D91" s="211" t="s">
        <v>9677</v>
      </c>
      <c r="E91" s="211" t="s">
        <v>9628</v>
      </c>
      <c r="F91" s="211" t="s">
        <v>9725</v>
      </c>
      <c r="G91" s="211" t="s">
        <v>9649</v>
      </c>
      <c r="H91" s="211" t="s">
        <v>9648</v>
      </c>
      <c r="I91" s="211" t="s">
        <v>9649</v>
      </c>
      <c r="J91" s="211" t="s">
        <v>9295</v>
      </c>
      <c r="K91" s="211" t="s">
        <v>9295</v>
      </c>
    </row>
    <row r="92" spans="2:11">
      <c r="B92" s="211" t="s">
        <v>9678</v>
      </c>
      <c r="C92" s="211" t="s">
        <v>9629</v>
      </c>
      <c r="D92" s="211" t="s">
        <v>9679</v>
      </c>
      <c r="E92" s="211" t="s">
        <v>9630</v>
      </c>
      <c r="F92" s="211" t="s">
        <v>9725</v>
      </c>
      <c r="G92" s="211" t="s">
        <v>9649</v>
      </c>
      <c r="H92" s="211" t="s">
        <v>9648</v>
      </c>
      <c r="I92" s="211" t="s">
        <v>9649</v>
      </c>
      <c r="J92" s="211" t="s">
        <v>9295</v>
      </c>
      <c r="K92" s="211" t="s">
        <v>9295</v>
      </c>
    </row>
    <row r="93" spans="2:11">
      <c r="B93" s="211" t="s">
        <v>9680</v>
      </c>
      <c r="C93" s="211" t="s">
        <v>9631</v>
      </c>
      <c r="D93" s="211" t="s">
        <v>9681</v>
      </c>
      <c r="E93" s="211" t="s">
        <v>9632</v>
      </c>
      <c r="F93" s="211" t="s">
        <v>9725</v>
      </c>
      <c r="G93" s="211" t="s">
        <v>9649</v>
      </c>
      <c r="H93" s="211" t="s">
        <v>9648</v>
      </c>
      <c r="I93" s="211" t="s">
        <v>9649</v>
      </c>
      <c r="J93" s="211" t="s">
        <v>9295</v>
      </c>
      <c r="K93" s="211" t="s">
        <v>9295</v>
      </c>
    </row>
    <row r="94" spans="2:11">
      <c r="B94" s="211" t="s">
        <v>9682</v>
      </c>
      <c r="C94" s="211" t="s">
        <v>9633</v>
      </c>
      <c r="D94" s="211" t="s">
        <v>9683</v>
      </c>
      <c r="E94" s="211" t="s">
        <v>9632</v>
      </c>
      <c r="F94" s="211" t="s">
        <v>9725</v>
      </c>
      <c r="G94" s="211" t="s">
        <v>9649</v>
      </c>
      <c r="H94" s="211" t="s">
        <v>9648</v>
      </c>
      <c r="I94" s="211" t="s">
        <v>9649</v>
      </c>
      <c r="J94" s="211" t="s">
        <v>9295</v>
      </c>
      <c r="K94" s="211" t="s">
        <v>9295</v>
      </c>
    </row>
    <row r="95" spans="2:11">
      <c r="B95" s="211" t="s">
        <v>9684</v>
      </c>
      <c r="C95" s="211" t="s">
        <v>9634</v>
      </c>
      <c r="D95" s="211" t="s">
        <v>9635</v>
      </c>
      <c r="E95" s="211" t="s">
        <v>9636</v>
      </c>
      <c r="F95" s="211" t="s">
        <v>9725</v>
      </c>
      <c r="G95" s="211" t="s">
        <v>9649</v>
      </c>
      <c r="H95" s="211" t="s">
        <v>9648</v>
      </c>
      <c r="I95" s="211" t="s">
        <v>9649</v>
      </c>
      <c r="J95" s="211" t="s">
        <v>9295</v>
      </c>
      <c r="K95" s="211" t="s">
        <v>9295</v>
      </c>
    </row>
    <row r="96" spans="2:11">
      <c r="B96" s="211" t="s">
        <v>9685</v>
      </c>
      <c r="C96" s="211" t="s">
        <v>9637</v>
      </c>
      <c r="D96" s="211" t="s">
        <v>9637</v>
      </c>
      <c r="E96" s="211" t="s">
        <v>9638</v>
      </c>
      <c r="F96" s="211" t="s">
        <v>9725</v>
      </c>
      <c r="G96" s="211" t="s">
        <v>9649</v>
      </c>
      <c r="H96" s="211" t="s">
        <v>9648</v>
      </c>
      <c r="I96" s="211" t="s">
        <v>9649</v>
      </c>
      <c r="J96" s="211" t="s">
        <v>9295</v>
      </c>
      <c r="K96" s="211" t="s">
        <v>9295</v>
      </c>
    </row>
    <row r="97" spans="2:11">
      <c r="B97" s="211" t="s">
        <v>9686</v>
      </c>
      <c r="C97" s="211" t="s">
        <v>9639</v>
      </c>
      <c r="D97" s="211" t="s">
        <v>9687</v>
      </c>
      <c r="E97" s="211" t="s">
        <v>9640</v>
      </c>
      <c r="F97" s="211" t="s">
        <v>9725</v>
      </c>
      <c r="G97" s="211" t="s">
        <v>9649</v>
      </c>
      <c r="H97" s="211" t="s">
        <v>9648</v>
      </c>
      <c r="I97" s="211" t="s">
        <v>9649</v>
      </c>
      <c r="J97" s="211" t="s">
        <v>9295</v>
      </c>
      <c r="K97" s="211" t="s">
        <v>9295</v>
      </c>
    </row>
    <row r="98" spans="2:11">
      <c r="B98" s="211" t="s">
        <v>9688</v>
      </c>
      <c r="C98" s="211" t="s">
        <v>9641</v>
      </c>
      <c r="D98" s="211" t="s">
        <v>9689</v>
      </c>
      <c r="E98" s="211" t="s">
        <v>9642</v>
      </c>
      <c r="F98" s="211" t="s">
        <v>9725</v>
      </c>
      <c r="G98" s="211" t="s">
        <v>9649</v>
      </c>
      <c r="H98" s="211" t="s">
        <v>9648</v>
      </c>
      <c r="I98" s="211" t="s">
        <v>9649</v>
      </c>
      <c r="J98" s="211" t="s">
        <v>9295</v>
      </c>
      <c r="K98" s="211" t="s">
        <v>9295</v>
      </c>
    </row>
    <row r="99" spans="2:11">
      <c r="B99" s="211" t="s">
        <v>9690</v>
      </c>
      <c r="C99" s="211" t="s">
        <v>9643</v>
      </c>
      <c r="D99" s="211" t="s">
        <v>9691</v>
      </c>
      <c r="E99" s="211" t="s">
        <v>9644</v>
      </c>
      <c r="F99" s="211" t="s">
        <v>9725</v>
      </c>
      <c r="G99" s="211" t="s">
        <v>9649</v>
      </c>
      <c r="H99" s="211" t="s">
        <v>9648</v>
      </c>
      <c r="I99" s="211" t="s">
        <v>9649</v>
      </c>
      <c r="J99" s="211" t="s">
        <v>9295</v>
      </c>
      <c r="K99" s="211" t="s">
        <v>9295</v>
      </c>
    </row>
    <row r="100" spans="2:11">
      <c r="B100" s="211" t="s">
        <v>203</v>
      </c>
      <c r="C100" s="211" t="s">
        <v>9645</v>
      </c>
      <c r="D100" s="211" t="s">
        <v>9692</v>
      </c>
      <c r="E100" s="211" t="s">
        <v>9646</v>
      </c>
      <c r="F100" s="211" t="s">
        <v>9725</v>
      </c>
      <c r="G100" s="211" t="s">
        <v>9649</v>
      </c>
      <c r="H100" s="211" t="s">
        <v>9648</v>
      </c>
      <c r="I100" s="211" t="s">
        <v>9649</v>
      </c>
      <c r="J100" s="211" t="s">
        <v>9295</v>
      </c>
      <c r="K100" s="211" t="s">
        <v>9295</v>
      </c>
    </row>
  </sheetData>
  <sortState xmlns:xlrd2="http://schemas.microsoft.com/office/spreadsheetml/2017/richdata2" ref="O2:R42">
    <sortCondition descending="1" ref="R2:R42"/>
  </sortState>
  <phoneticPr fontId="46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M1714"/>
  <sheetViews>
    <sheetView workbookViewId="0"/>
    <sheetView workbookViewId="1"/>
  </sheetViews>
  <sheetFormatPr defaultRowHeight="15"/>
  <cols>
    <col min="1" max="1" width="24.5703125" bestFit="1" customWidth="1"/>
    <col min="2" max="2" width="11.140625" bestFit="1" customWidth="1"/>
  </cols>
  <sheetData>
    <row r="1" spans="1:13">
      <c r="A1" t="s">
        <v>5480</v>
      </c>
      <c r="C1" s="239" t="s">
        <v>256</v>
      </c>
      <c r="D1" s="239" t="s">
        <v>245</v>
      </c>
      <c r="E1" s="239" t="s">
        <v>269</v>
      </c>
      <c r="F1" s="239" t="s">
        <v>272</v>
      </c>
      <c r="G1" s="143" t="s">
        <v>276</v>
      </c>
      <c r="H1" s="239" t="s">
        <v>279</v>
      </c>
      <c r="I1" s="143" t="s">
        <v>281</v>
      </c>
      <c r="J1" s="239" t="s">
        <v>283</v>
      </c>
      <c r="L1" s="239" t="str">
        <f>"INSERT INTO "&amp;$A$1&amp;"."&amp;$A$2&amp;" ("&amp;$D$2&amp;", "&amp;$G$2&amp;", "&amp;$H$2&amp;") VALUES ("</f>
        <v>INSERT INTO UPK_TEST.main_masters.mm_buhin_no (buhin_no, created_date, created_tantou_id) VALUES (</v>
      </c>
    </row>
    <row r="2" spans="1:13">
      <c r="A2" t="s">
        <v>249</v>
      </c>
      <c r="C2" s="239" t="s">
        <v>257</v>
      </c>
      <c r="D2" s="239" t="s">
        <v>246</v>
      </c>
      <c r="E2" s="239" t="s">
        <v>270</v>
      </c>
      <c r="F2" s="239" t="s">
        <v>273</v>
      </c>
      <c r="G2" s="143" t="s">
        <v>50</v>
      </c>
      <c r="H2" s="239" t="s">
        <v>51</v>
      </c>
      <c r="I2" s="143" t="s">
        <v>52</v>
      </c>
      <c r="J2" s="239" t="s">
        <v>53</v>
      </c>
    </row>
    <row r="3" spans="1:13">
      <c r="A3" s="227"/>
      <c r="C3" s="239" t="s">
        <v>258</v>
      </c>
      <c r="D3" s="239" t="s">
        <v>48</v>
      </c>
      <c r="E3" s="143" t="s">
        <v>49</v>
      </c>
      <c r="F3" s="143" t="s">
        <v>274</v>
      </c>
      <c r="G3" s="143" t="s">
        <v>49</v>
      </c>
      <c r="H3" s="143" t="s">
        <v>274</v>
      </c>
      <c r="I3" s="143" t="s">
        <v>49</v>
      </c>
      <c r="J3" s="143" t="s">
        <v>274</v>
      </c>
    </row>
    <row r="4" spans="1:13">
      <c r="A4" s="227" t="s">
        <v>1236</v>
      </c>
      <c r="B4" s="212" t="s">
        <v>1237</v>
      </c>
      <c r="C4" s="143" t="str">
        <f>IF(AND(NOT(ISBLANK(C3)),NOT(ISERROR(VLOOKUP(C3,'SQL Server フィールド型種類'!$B$2:$E$30,4,FALSE)&lt;&gt;0))),TEXT(VLOOKUP(C3,'SQL Server フィールド型種類'!$B$2:$E$30,4,FALSE),"##0"),"")</f>
        <v>4</v>
      </c>
      <c r="D4" s="240" t="s">
        <v>259</v>
      </c>
      <c r="E4" s="241" t="str">
        <f>IF(AND(NOT(ISBLANK(E3)),NOT(ISERROR(VLOOKUP(E3,'SQL Server フィールド型種類'!$B$2:$E$30,4,FALSE)&lt;&gt;0))),TEXT(VLOOKUP(E3,'SQL Server フィールド型種類'!$B$2:$E$30,4,FALSE),"##0"),"")</f>
        <v>8</v>
      </c>
      <c r="F4" s="143" t="str">
        <f>IF(AND(NOT(ISBLANK(F3)),NOT(ISERROR(VLOOKUP(F3,'SQL Server フィールド型種類'!$B$2:$E$30,4,FALSE)&lt;&gt;0))),TEXT(VLOOKUP(F3,'SQL Server フィールド型種類'!$B$2:$E$30,4,FALSE),"##0"),"")</f>
        <v>2</v>
      </c>
      <c r="G4" s="241" t="str">
        <f>IF(AND(NOT(ISBLANK(G3)),NOT(ISERROR(VLOOKUP(G3,'SQL Server フィールド型種類'!$B$2:$E$30,4,FALSE)&lt;&gt;0))),TEXT(VLOOKUP(G3,'SQL Server フィールド型種類'!$B$2:$E$30,4,FALSE),"##0"),"")</f>
        <v>8</v>
      </c>
      <c r="H4" s="143" t="str">
        <f>IF(AND(NOT(ISBLANK(H3)),NOT(ISERROR(VLOOKUP(H3,'SQL Server フィールド型種類'!$B$2:$E$30,4,FALSE)&lt;&gt;0))),TEXT(VLOOKUP(H3,'SQL Server フィールド型種類'!$B$2:$E$30,4,FALSE),"##0"),"")</f>
        <v>2</v>
      </c>
      <c r="I4" s="241" t="str">
        <f>IF(AND(NOT(ISBLANK(I3)),NOT(ISERROR(VLOOKUP(I3,'SQL Server フィールド型種類'!$B$2:$E$30,4,FALSE)&lt;&gt;0))),TEXT(VLOOKUP(I3,'SQL Server フィールド型種類'!$B$2:$E$30,4,FALSE),"##0"),"")</f>
        <v>8</v>
      </c>
      <c r="J4" s="241" t="str">
        <f>IF(AND(NOT(ISBLANK(J3)),NOT(ISERROR(VLOOKUP(J3,'SQL Server フィールド型種類'!$B$2:$E$30,4,FALSE)&lt;&gt;0))),TEXT(VLOOKUP(J3,'SQL Server フィールド型種類'!$B$2:$E$30,4,FALSE),"##0"),"")</f>
        <v>2</v>
      </c>
    </row>
    <row r="5" spans="1:13">
      <c r="A5" t="s">
        <v>6977</v>
      </c>
      <c r="B5" t="str">
        <f>IF(ISERROR(VLOOKUP($A5,DB登録部品番号!$A$2:$A$2000,1,FALSE)),"■","")</f>
        <v>■</v>
      </c>
      <c r="C5" t="str">
        <f t="shared" ref="C5:C68" si="0">$L$1&amp;"'"&amp;$A5&amp;"', GETDATE(), 999);"</f>
        <v>INSERT INTO UPK_TEST.main_masters.mm_buhin_no (buhin_no, created_date, created_tantou_id) VALUES ('1133080G09', GETDATE(), 999);</v>
      </c>
    </row>
    <row r="6" spans="1:13">
      <c r="A6" t="s">
        <v>6978</v>
      </c>
      <c r="B6" t="str">
        <f>IF(ISERROR(VLOOKUP($A6,DB登録部品番号!$A$2:$A$2000,1,FALSE)),"■","")</f>
        <v>■</v>
      </c>
      <c r="C6" t="str">
        <f t="shared" si="0"/>
        <v>INSERT INTO UPK_TEST.main_masters.mm_buhin_no (buhin_no, created_date, created_tantou_id) VALUES ('113312S60001', GETDATE(), 999);</v>
      </c>
    </row>
    <row r="7" spans="1:13">
      <c r="A7" t="s">
        <v>6979</v>
      </c>
      <c r="B7" t="str">
        <f>IF(ISERROR(VLOOKUP($A7,DB登録部品番号!$A$2:$A$2000,1,FALSE)),"■","")</f>
        <v>■</v>
      </c>
      <c r="C7" t="str">
        <f t="shared" si="0"/>
        <v>INSERT INTO UPK_TEST.main_masters.mm_buhin_no (buhin_no, created_date, created_tantou_id) VALUES ('1133133G00-1', GETDATE(), 999);</v>
      </c>
    </row>
    <row r="8" spans="1:13">
      <c r="A8" t="s">
        <v>6980</v>
      </c>
      <c r="B8" t="str">
        <f>IF(ISERROR(VLOOKUP($A8,DB登録部品番号!$A$2:$A$2000,1,FALSE)),"■","")</f>
        <v>■</v>
      </c>
      <c r="C8" t="str">
        <f t="shared" si="0"/>
        <v>INSERT INTO UPK_TEST.main_masters.mm_buhin_no (buhin_no, created_date, created_tantou_id) VALUES ('1133135G00-1', GETDATE(), 999);</v>
      </c>
    </row>
    <row r="9" spans="1:13">
      <c r="A9" t="s">
        <v>1238</v>
      </c>
      <c r="B9" t="str">
        <f>IF(ISERROR(VLOOKUP($A9,DB登録部品番号!$A$2:$A$2000,1,FALSE)),"■","")</f>
        <v/>
      </c>
      <c r="C9" t="str">
        <f t="shared" si="0"/>
        <v>INSERT INTO UPK_TEST.main_masters.mm_buhin_no (buhin_no, created_date, created_tantou_id) VALUES ('1133137G00-1', GETDATE(), 999);</v>
      </c>
      <c r="F9" s="143"/>
      <c r="G9" s="143"/>
      <c r="H9" s="143"/>
      <c r="I9" s="143"/>
      <c r="J9" s="143"/>
      <c r="K9" s="143"/>
      <c r="L9" s="143"/>
      <c r="M9" s="143"/>
    </row>
    <row r="10" spans="1:13">
      <c r="A10" t="s">
        <v>1239</v>
      </c>
      <c r="B10" t="str">
        <f>IF(ISERROR(VLOOKUP($A10,DB登録部品番号!$A$2:$A$2000,1,FALSE)),"■","")</f>
        <v/>
      </c>
      <c r="C10" t="str">
        <f t="shared" si="0"/>
        <v>INSERT INTO UPK_TEST.main_masters.mm_buhin_no (buhin_no, created_date, created_tantou_id) VALUES ('1133186G09', GETDATE(), 999);</v>
      </c>
      <c r="F10" s="143"/>
      <c r="G10" s="143"/>
      <c r="H10" s="143"/>
      <c r="I10" s="143"/>
      <c r="J10" s="143"/>
      <c r="K10" s="143"/>
      <c r="L10" s="143"/>
      <c r="M10" s="143"/>
    </row>
    <row r="11" spans="1:13">
      <c r="A11" t="s">
        <v>195</v>
      </c>
      <c r="B11" t="str">
        <f>IF(ISERROR(VLOOKUP($A11,DB登録部品番号!$A$2:$A$2000,1,FALSE)),"■","")</f>
        <v/>
      </c>
      <c r="C11" t="str">
        <f t="shared" si="0"/>
        <v>INSERT INTO UPK_TEST.main_masters.mm_buhin_no (buhin_no, created_date, created_tantou_id) VALUES ('11331VK30001', GETDATE(), 999);</v>
      </c>
    </row>
    <row r="12" spans="1:13">
      <c r="A12" t="s">
        <v>1240</v>
      </c>
      <c r="B12" t="str">
        <f>IF(ISERROR(VLOOKUP($A12,DB登録部品番号!$A$2:$A$2000,1,FALSE)),"■","")</f>
        <v/>
      </c>
      <c r="C12" t="str">
        <f t="shared" si="0"/>
        <v>INSERT INTO UPK_TEST.main_masters.mm_buhin_no (buhin_no, created_date, created_tantou_id) VALUES ('172051VA0A', GETDATE(), 999);</v>
      </c>
      <c r="F12" s="143"/>
      <c r="G12" s="143"/>
      <c r="H12" s="143"/>
      <c r="I12" s="143"/>
      <c r="J12" s="143"/>
      <c r="K12" s="143"/>
      <c r="L12" s="143"/>
      <c r="M12" s="143"/>
    </row>
    <row r="13" spans="1:13">
      <c r="A13" t="s">
        <v>1241</v>
      </c>
      <c r="B13" t="str">
        <f>IF(ISERROR(VLOOKUP($A13,DB登録部品番号!$A$2:$A$2000,1,FALSE)),"■","")</f>
        <v/>
      </c>
      <c r="C13" t="str">
        <f t="shared" si="0"/>
        <v>INSERT INTO UPK_TEST.main_masters.mm_buhin_no (buhin_no, created_date, created_tantou_id) VALUES ('172051VB0A', GETDATE(), 999);</v>
      </c>
      <c r="F13" s="143"/>
      <c r="G13" s="143"/>
      <c r="H13" s="143"/>
      <c r="I13" s="143"/>
      <c r="J13" s="143"/>
      <c r="K13" s="143"/>
      <c r="L13" s="143"/>
      <c r="M13" s="143"/>
    </row>
    <row r="14" spans="1:13">
      <c r="A14" t="s">
        <v>1242</v>
      </c>
      <c r="B14" t="str">
        <f>IF(ISERROR(VLOOKUP($A14,DB登録部品番号!$A$2:$A$2000,1,FALSE)),"■","")</f>
        <v/>
      </c>
      <c r="C14" t="str">
        <f t="shared" si="0"/>
        <v>INSERT INTO UPK_TEST.main_masters.mm_buhin_no (buhin_no, created_date, created_tantou_id) VALUES ('172055TA0A', GETDATE(), 999);</v>
      </c>
    </row>
    <row r="15" spans="1:13">
      <c r="A15" t="s">
        <v>1244</v>
      </c>
      <c r="B15" t="str">
        <f>IF(ISERROR(VLOOKUP($A15,DB登録部品番号!$A$2:$A$2000,1,FALSE)),"■","")</f>
        <v/>
      </c>
      <c r="C15" t="str">
        <f t="shared" si="0"/>
        <v>INSERT INTO UPK_TEST.main_masters.mm_buhin_no (buhin_no, created_date, created_tantou_id) VALUES ('17206CY00A', GETDATE(), 999);</v>
      </c>
    </row>
    <row r="16" spans="1:13">
      <c r="A16" t="s">
        <v>1246</v>
      </c>
      <c r="B16" t="str">
        <f>IF(ISERROR(VLOOKUP($A16,DB登録部品番号!$A$2:$A$2000,1,FALSE)),"■","")</f>
        <v/>
      </c>
      <c r="C16" t="str">
        <f t="shared" si="0"/>
        <v>INSERT INTO UPK_TEST.main_masters.mm_buhin_no (buhin_no, created_date, created_tantou_id) VALUES ('17206CY10A', GETDATE(), 999);</v>
      </c>
    </row>
    <row r="17" spans="1:3">
      <c r="A17" t="s">
        <v>6981</v>
      </c>
      <c r="B17" t="str">
        <f>IF(ISERROR(VLOOKUP($A17,DB登録部品番号!$A$2:$A$2000,1,FALSE)),"■","")</f>
        <v>■</v>
      </c>
      <c r="C17" t="str">
        <f t="shared" si="0"/>
        <v>INSERT INTO UPK_TEST.main_masters.mm_buhin_no (buhin_no, created_date, created_tantou_id) VALUES ('172168N00001', GETDATE(), 999);</v>
      </c>
    </row>
    <row r="18" spans="1:3">
      <c r="A18" t="s">
        <v>6982</v>
      </c>
      <c r="B18" t="str">
        <f>IF(ISERROR(VLOOKUP($A18,DB登録部品番号!$A$2:$A$2000,1,FALSE)),"■","")</f>
        <v>■</v>
      </c>
      <c r="C18" t="str">
        <f t="shared" si="0"/>
        <v>INSERT INTO UPK_TEST.main_masters.mm_buhin_no (buhin_no, created_date, created_tantou_id) VALUES ('172168N00002', GETDATE(), 999);</v>
      </c>
    </row>
    <row r="19" spans="1:3">
      <c r="A19" t="s">
        <v>6983</v>
      </c>
      <c r="B19" t="str">
        <f>IF(ISERROR(VLOOKUP($A19,DB登録部品番号!$A$2:$A$2000,1,FALSE)),"■","")</f>
        <v>■</v>
      </c>
      <c r="C19" t="str">
        <f t="shared" si="0"/>
        <v>INSERT INTO UPK_TEST.main_masters.mm_buhin_no (buhin_no, created_date, created_tantou_id) VALUES ('172168N001', GETDATE(), 999);</v>
      </c>
    </row>
    <row r="20" spans="1:3">
      <c r="A20" t="s">
        <v>191</v>
      </c>
      <c r="B20" t="str">
        <f>IF(ISERROR(VLOOKUP($A20,DB登録部品番号!$A$2:$A$2000,1,FALSE)),"■","")</f>
        <v/>
      </c>
      <c r="C20" t="str">
        <f t="shared" si="0"/>
        <v>INSERT INTO UPK_TEST.main_masters.mm_buhin_no (buhin_no, created_date, created_tantou_id) VALUES ('17216CY00A', GETDATE(), 999);</v>
      </c>
    </row>
    <row r="21" spans="1:3">
      <c r="A21" t="s">
        <v>192</v>
      </c>
      <c r="B21" t="str">
        <f>IF(ISERROR(VLOOKUP($A21,DB登録部品番号!$A$2:$A$2000,1,FALSE)),"■","")</f>
        <v/>
      </c>
      <c r="C21" t="str">
        <f t="shared" si="0"/>
        <v>INSERT INTO UPK_TEST.main_masters.mm_buhin_no (buhin_no, created_date, created_tantou_id) VALUES ('17217CY00A', GETDATE(), 999);</v>
      </c>
    </row>
    <row r="22" spans="1:3">
      <c r="A22" t="s">
        <v>1249</v>
      </c>
      <c r="B22" t="str">
        <f>IF(ISERROR(VLOOKUP($A22,DB登録部品番号!$A$2:$A$2000,1,FALSE)),"■","")</f>
        <v/>
      </c>
      <c r="C22" t="str">
        <f t="shared" si="0"/>
        <v>INSERT INTO UPK_TEST.main_masters.mm_buhin_no (buhin_no, created_date, created_tantou_id) VALUES ('172851AA0A0B', GETDATE(), 999);</v>
      </c>
    </row>
    <row r="23" spans="1:3">
      <c r="A23" t="s">
        <v>1250</v>
      </c>
      <c r="B23" t="str">
        <f>IF(ISERROR(VLOOKUP($A23,DB登録部品番号!$A$2:$A$2000,1,FALSE)),"■","")</f>
        <v/>
      </c>
      <c r="C23" t="str">
        <f t="shared" si="0"/>
        <v>INSERT INTO UPK_TEST.main_masters.mm_buhin_no (buhin_no, created_date, created_tantou_id) VALUES ('172851AA1A', GETDATE(), 999);</v>
      </c>
    </row>
    <row r="24" spans="1:3">
      <c r="A24" t="s">
        <v>1251</v>
      </c>
      <c r="B24" t="str">
        <f>IF(ISERROR(VLOOKUP($A24,DB登録部品番号!$A$2:$A$2000,1,FALSE)),"■","")</f>
        <v/>
      </c>
      <c r="C24" t="str">
        <f t="shared" si="0"/>
        <v>INSERT INTO UPK_TEST.main_masters.mm_buhin_no (buhin_no, created_date, created_tantou_id) VALUES ('172851AA2A', GETDATE(), 999);</v>
      </c>
    </row>
    <row r="25" spans="1:3">
      <c r="A25" t="s">
        <v>1252</v>
      </c>
      <c r="B25" t="str">
        <f>IF(ISERROR(VLOOKUP($A25,DB登録部品番号!$A$2:$A$2000,1,FALSE)),"■","")</f>
        <v/>
      </c>
      <c r="C25" t="str">
        <f t="shared" si="0"/>
        <v>INSERT INTO UPK_TEST.main_masters.mm_buhin_no (buhin_no, created_date, created_tantou_id) VALUES ('172851LA0A01', GETDATE(), 999);</v>
      </c>
    </row>
    <row r="26" spans="1:3">
      <c r="A26" t="s">
        <v>1253</v>
      </c>
      <c r="B26" t="str">
        <f>IF(ISERROR(VLOOKUP($A26,DB登録部品番号!$A$2:$A$2000,1,FALSE)),"■","")</f>
        <v/>
      </c>
      <c r="C26" t="str">
        <f t="shared" si="0"/>
        <v>INSERT INTO UPK_TEST.main_masters.mm_buhin_no (buhin_no, created_date, created_tantou_id) VALUES ('172851LA0A02', GETDATE(), 999);</v>
      </c>
    </row>
    <row r="27" spans="1:3">
      <c r="A27" t="s">
        <v>1254</v>
      </c>
      <c r="B27" t="str">
        <f>IF(ISERROR(VLOOKUP($A27,DB登録部品番号!$A$2:$A$2000,1,FALSE)),"■","")</f>
        <v/>
      </c>
      <c r="C27" t="str">
        <f t="shared" si="0"/>
        <v>INSERT INTO UPK_TEST.main_masters.mm_buhin_no (buhin_no, created_date, created_tantou_id) VALUES ('172851LA1A01', GETDATE(), 999);</v>
      </c>
    </row>
    <row r="28" spans="1:3">
      <c r="A28" t="s">
        <v>1256</v>
      </c>
      <c r="B28" t="str">
        <f>IF(ISERROR(VLOOKUP($A28,DB登録部品番号!$A$2:$A$2000,1,FALSE)),"■","")</f>
        <v/>
      </c>
      <c r="C28" t="str">
        <f t="shared" si="0"/>
        <v>INSERT INTO UPK_TEST.main_masters.mm_buhin_no (buhin_no, created_date, created_tantou_id) VALUES ('172853XP0A01', GETDATE(), 999);</v>
      </c>
    </row>
    <row r="29" spans="1:3">
      <c r="A29" t="s">
        <v>1257</v>
      </c>
      <c r="B29" t="str">
        <f>IF(ISERROR(VLOOKUP($A29,DB登録部品番号!$A$2:$A$2000,1,FALSE)),"■","")</f>
        <v/>
      </c>
      <c r="C29" t="str">
        <f t="shared" si="0"/>
        <v>INSERT INTO UPK_TEST.main_masters.mm_buhin_no (buhin_no, created_date, created_tantou_id) VALUES ('172855YJ0A01', GETDATE(), 999);</v>
      </c>
    </row>
    <row r="30" spans="1:3">
      <c r="A30" t="s">
        <v>6984</v>
      </c>
      <c r="B30" t="str">
        <f>IF(ISERROR(VLOOKUP($A30,DB登録部品番号!$A$2:$A$2000,1,FALSE)),"■","")</f>
        <v>■</v>
      </c>
      <c r="C30" t="str">
        <f t="shared" si="0"/>
        <v>INSERT INTO UPK_TEST.main_masters.mm_buhin_no (buhin_no, created_date, created_tantou_id) VALUES ('17285EN00001', GETDATE(), 999);</v>
      </c>
    </row>
    <row r="31" spans="1:3">
      <c r="A31" t="s">
        <v>6985</v>
      </c>
      <c r="B31" t="str">
        <f>IF(ISERROR(VLOOKUP($A31,DB登録部品番号!$A$2:$A$2000,1,FALSE)),"■","")</f>
        <v>■</v>
      </c>
      <c r="C31" t="str">
        <f t="shared" si="0"/>
        <v>INSERT INTO UPK_TEST.main_masters.mm_buhin_no (buhin_no, created_date, created_tantou_id) VALUES ('17285EN00002', GETDATE(), 999);</v>
      </c>
    </row>
    <row r="32" spans="1:3">
      <c r="A32" t="s">
        <v>6986</v>
      </c>
      <c r="B32" t="str">
        <f>IF(ISERROR(VLOOKUP($A32,DB登録部品番号!$A$2:$A$2000,1,FALSE)),"■","")</f>
        <v>■</v>
      </c>
      <c r="C32" t="str">
        <f t="shared" si="0"/>
        <v>INSERT INTO UPK_TEST.main_masters.mm_buhin_no (buhin_no, created_date, created_tantou_id) VALUES ('17285EN00003', GETDATE(), 999);</v>
      </c>
    </row>
    <row r="33" spans="1:3">
      <c r="A33" t="s">
        <v>6987</v>
      </c>
      <c r="B33" t="str">
        <f>IF(ISERROR(VLOOKUP($A33,DB登録部品番号!$A$2:$A$2000,1,FALSE)),"■","")</f>
        <v>■</v>
      </c>
      <c r="C33" t="str">
        <f t="shared" si="0"/>
        <v>INSERT INTO UPK_TEST.main_masters.mm_buhin_no (buhin_no, created_date, created_tantou_id) VALUES ('17285EN10001', GETDATE(), 999);</v>
      </c>
    </row>
    <row r="34" spans="1:3">
      <c r="A34" t="s">
        <v>6988</v>
      </c>
      <c r="B34" t="str">
        <f>IF(ISERROR(VLOOKUP($A34,DB登録部品番号!$A$2:$A$2000,1,FALSE)),"■","")</f>
        <v>■</v>
      </c>
      <c r="C34" t="str">
        <f t="shared" si="0"/>
        <v>INSERT INTO UPK_TEST.main_masters.mm_buhin_no (buhin_no, created_date, created_tantou_id) VALUES ('17285JM00A', GETDATE(), 999);</v>
      </c>
    </row>
    <row r="35" spans="1:3">
      <c r="A35" t="s">
        <v>6989</v>
      </c>
      <c r="B35" t="str">
        <f>IF(ISERROR(VLOOKUP($A35,DB登録部品番号!$A$2:$A$2000,1,FALSE)),"■","")</f>
        <v>■</v>
      </c>
      <c r="C35" t="str">
        <f t="shared" si="0"/>
        <v>INSERT INTO UPK_TEST.main_masters.mm_buhin_no (buhin_no, created_date, created_tantou_id) VALUES ('172868H300', GETDATE(), 999);</v>
      </c>
    </row>
    <row r="36" spans="1:3">
      <c r="A36" t="s">
        <v>6990</v>
      </c>
      <c r="B36" t="str">
        <f>IF(ISERROR(VLOOKUP($A36,DB登録部品番号!$A$2:$A$2000,1,FALSE)),"■","")</f>
        <v>■</v>
      </c>
      <c r="C36" t="str">
        <f t="shared" si="0"/>
        <v>INSERT INTO UPK_TEST.main_masters.mm_buhin_no (buhin_no, created_date, created_tantou_id) VALUES ('172868H30001', GETDATE(), 999);</v>
      </c>
    </row>
    <row r="37" spans="1:3">
      <c r="A37" t="s">
        <v>6991</v>
      </c>
      <c r="B37" t="str">
        <f>IF(ISERROR(VLOOKUP($A37,DB登録部品番号!$A$2:$A$2000,1,FALSE)),"■","")</f>
        <v>■</v>
      </c>
      <c r="C37" t="str">
        <f t="shared" si="0"/>
        <v>INSERT INTO UPK_TEST.main_masters.mm_buhin_no (buhin_no, created_date, created_tantou_id) VALUES ('172868H30002', GETDATE(), 999);</v>
      </c>
    </row>
    <row r="38" spans="1:3">
      <c r="A38" t="s">
        <v>6992</v>
      </c>
      <c r="B38" t="str">
        <f>IF(ISERROR(VLOOKUP($A38,DB登録部品番号!$A$2:$A$2000,1,FALSE)),"■","")</f>
        <v>■</v>
      </c>
      <c r="C38" t="str">
        <f t="shared" si="0"/>
        <v>INSERT INTO UPK_TEST.main_masters.mm_buhin_no (buhin_no, created_date, created_tantou_id) VALUES ('1742011G08', GETDATE(), 999);</v>
      </c>
    </row>
    <row r="39" spans="1:3">
      <c r="A39" t="s">
        <v>6993</v>
      </c>
      <c r="B39" t="str">
        <f>IF(ISERROR(VLOOKUP($A39,DB登録部品番号!$A$2:$A$2000,1,FALSE)),"■","")</f>
        <v>■</v>
      </c>
      <c r="C39" t="str">
        <f t="shared" si="0"/>
        <v>INSERT INTO UPK_TEST.main_masters.mm_buhin_no (buhin_no, created_date, created_tantou_id) VALUES ('1742011G09', GETDATE(), 999);</v>
      </c>
    </row>
    <row r="40" spans="1:3">
      <c r="A40" t="s">
        <v>1258</v>
      </c>
      <c r="B40" t="str">
        <f>IF(ISERROR(VLOOKUP($A40,DB登録部品番号!$A$2:$A$2000,1,FALSE)),"■","")</f>
        <v/>
      </c>
      <c r="C40" t="str">
        <f t="shared" si="0"/>
        <v>INSERT INTO UPK_TEST.main_masters.mm_buhin_no (buhin_no, created_date, created_tantou_id) VALUES ('174221LB0C01', GETDATE(), 999);</v>
      </c>
    </row>
    <row r="41" spans="1:3">
      <c r="A41" t="s">
        <v>1259</v>
      </c>
      <c r="B41" t="str">
        <f>IF(ISERROR(VLOOKUP($A41,DB登録部品番号!$A$2:$A$2000,1,FALSE)),"■","")</f>
        <v/>
      </c>
      <c r="C41" t="str">
        <f t="shared" si="0"/>
        <v>INSERT INTO UPK_TEST.main_masters.mm_buhin_no (buhin_no, created_date, created_tantou_id) VALUES ('174231LB0C01', GETDATE(), 999);</v>
      </c>
    </row>
    <row r="42" spans="1:3">
      <c r="A42" t="s">
        <v>1260</v>
      </c>
      <c r="B42" t="str">
        <f>IF(ISERROR(VLOOKUP($A42,DB登録部品番号!$A$2:$A$2000,1,FALSE)),"■","")</f>
        <v/>
      </c>
      <c r="C42" t="str">
        <f t="shared" si="0"/>
        <v>INSERT INTO UPK_TEST.main_masters.mm_buhin_no (buhin_no, created_date, created_tantou_id) VALUES ('1742601G09', GETDATE(), 999);</v>
      </c>
    </row>
    <row r="43" spans="1:3">
      <c r="A43" t="s">
        <v>695</v>
      </c>
      <c r="B43" t="str">
        <f>IF(ISERROR(VLOOKUP($A43,DB登録部品番号!$A$2:$A$2000,1,FALSE)),"■","")</f>
        <v>■</v>
      </c>
      <c r="C43" t="str">
        <f t="shared" si="0"/>
        <v>INSERT INTO UPK_TEST.main_masters.mm_buhin_no (buhin_no, created_date, created_tantou_id) VALUES ('451151-1026P', GETDATE(), 999);</v>
      </c>
    </row>
    <row r="44" spans="1:3">
      <c r="A44" t="s">
        <v>696</v>
      </c>
      <c r="B44" t="str">
        <f>IF(ISERROR(VLOOKUP($A44,DB登録部品番号!$A$2:$A$2000,1,FALSE)),"■","")</f>
        <v>■</v>
      </c>
      <c r="C44" t="str">
        <f t="shared" si="0"/>
        <v>INSERT INTO UPK_TEST.main_masters.mm_buhin_no (buhin_no, created_date, created_tantou_id) VALUES ('451152-1025P', GETDATE(), 999);</v>
      </c>
    </row>
    <row r="45" spans="1:3">
      <c r="A45" t="s">
        <v>697</v>
      </c>
      <c r="B45" t="str">
        <f>IF(ISERROR(VLOOKUP($A45,DB登録部品番号!$A$2:$A$2000,1,FALSE)),"■","")</f>
        <v>■</v>
      </c>
      <c r="C45" t="str">
        <f t="shared" si="0"/>
        <v>INSERT INTO UPK_TEST.main_masters.mm_buhin_no (buhin_no, created_date, created_tantou_id) VALUES ('451155-1020P', GETDATE(), 999);</v>
      </c>
    </row>
    <row r="46" spans="1:3">
      <c r="A46" t="s">
        <v>698</v>
      </c>
      <c r="B46" t="str">
        <f>IF(ISERROR(VLOOKUP($A46,DB登録部品番号!$A$2:$A$2000,1,FALSE)),"■","")</f>
        <v>■</v>
      </c>
      <c r="C46" t="str">
        <f t="shared" si="0"/>
        <v>INSERT INTO UPK_TEST.main_masters.mm_buhin_no (buhin_no, created_date, created_tantou_id) VALUES ('451156-1020P', GETDATE(), 999);</v>
      </c>
    </row>
    <row r="47" spans="1:3">
      <c r="A47" t="s">
        <v>498</v>
      </c>
      <c r="B47" t="str">
        <f>IF(ISERROR(VLOOKUP($A47,DB登録部品番号!$A$2:$A$2000,1,FALSE)),"■","")</f>
        <v/>
      </c>
      <c r="C47" t="str">
        <f t="shared" si="0"/>
        <v>INSERT INTO UPK_TEST.main_masters.mm_buhin_no (buhin_no, created_date, created_tantou_id) VALUES ('451621-1052P', GETDATE(), 999);</v>
      </c>
    </row>
    <row r="48" spans="1:3">
      <c r="A48" t="s">
        <v>499</v>
      </c>
      <c r="B48" t="str">
        <f>IF(ISERROR(VLOOKUP($A48,DB登録部品番号!$A$2:$A$2000,1,FALSE)),"■","")</f>
        <v/>
      </c>
      <c r="C48" t="str">
        <f t="shared" si="0"/>
        <v>INSERT INTO UPK_TEST.main_masters.mm_buhin_no (buhin_no, created_date, created_tantou_id) VALUES ('451622-1028P', GETDATE(), 999);</v>
      </c>
    </row>
    <row r="49" spans="1:3">
      <c r="A49" t="s">
        <v>494</v>
      </c>
      <c r="B49" t="str">
        <f>IF(ISERROR(VLOOKUP($A49,DB登録部品番号!$A$2:$A$2000,1,FALSE)),"■","")</f>
        <v/>
      </c>
      <c r="C49" t="str">
        <f t="shared" si="0"/>
        <v>INSERT INTO UPK_TEST.main_masters.mm_buhin_no (buhin_no, created_date, created_tantou_id) VALUES ('451631-1017P', GETDATE(), 999);</v>
      </c>
    </row>
    <row r="50" spans="1:3">
      <c r="A50" t="s">
        <v>495</v>
      </c>
      <c r="B50" t="str">
        <f>IF(ISERROR(VLOOKUP($A50,DB登録部品番号!$A$2:$A$2000,1,FALSE)),"■","")</f>
        <v/>
      </c>
      <c r="C50" t="str">
        <f t="shared" si="0"/>
        <v>INSERT INTO UPK_TEST.main_masters.mm_buhin_no (buhin_no, created_date, created_tantou_id) VALUES ('451632-1005P', GETDATE(), 999);</v>
      </c>
    </row>
    <row r="51" spans="1:3">
      <c r="A51" t="s">
        <v>757</v>
      </c>
      <c r="B51" t="str">
        <f>IF(ISERROR(VLOOKUP($A51,DB登録部品番号!$A$2:$A$2000,1,FALSE)),"■","")</f>
        <v/>
      </c>
      <c r="C51" t="str">
        <f t="shared" si="0"/>
        <v>INSERT INTO UPK_TEST.main_masters.mm_buhin_no (buhin_no, created_date, created_tantou_id) VALUES ('451631-1047P', GETDATE(), 999);</v>
      </c>
    </row>
    <row r="52" spans="1:3">
      <c r="A52" t="s">
        <v>758</v>
      </c>
      <c r="B52" t="str">
        <f>IF(ISERROR(VLOOKUP($A52,DB登録部品番号!$A$2:$A$2000,1,FALSE)),"■","")</f>
        <v/>
      </c>
      <c r="C52" t="str">
        <f t="shared" si="0"/>
        <v>INSERT INTO UPK_TEST.main_masters.mm_buhin_no (buhin_no, created_date, created_tantou_id) VALUES ('451632-1029P', GETDATE(), 999);</v>
      </c>
    </row>
    <row r="53" spans="1:3">
      <c r="A53" t="s">
        <v>496</v>
      </c>
      <c r="B53" t="str">
        <f>IF(ISERROR(VLOOKUP($A53,DB登録部品番号!$A$2:$A$2000,1,FALSE)),"■","")</f>
        <v>■</v>
      </c>
      <c r="C53" t="str">
        <f t="shared" si="0"/>
        <v>INSERT INTO UPK_TEST.main_masters.mm_buhin_no (buhin_no, created_date, created_tantou_id) VALUES ('451633-1004P', GETDATE(), 999);</v>
      </c>
    </row>
    <row r="54" spans="1:3">
      <c r="A54" t="s">
        <v>497</v>
      </c>
      <c r="B54" t="str">
        <f>IF(ISERROR(VLOOKUP($A54,DB登録部品番号!$A$2:$A$2000,1,FALSE)),"■","")</f>
        <v>■</v>
      </c>
      <c r="C54" t="str">
        <f t="shared" si="0"/>
        <v>INSERT INTO UPK_TEST.main_masters.mm_buhin_no (buhin_no, created_date, created_tantou_id) VALUES ('451634-1004P', GETDATE(), 999);</v>
      </c>
    </row>
    <row r="55" spans="1:3">
      <c r="A55" t="s">
        <v>693</v>
      </c>
      <c r="B55" t="str">
        <f>IF(ISERROR(VLOOKUP($A55,DB登録部品番号!$A$2:$A$2000,1,FALSE)),"■","")</f>
        <v/>
      </c>
      <c r="C55" t="str">
        <f t="shared" si="0"/>
        <v>INSERT INTO UPK_TEST.main_masters.mm_buhin_no (buhin_no, created_date, created_tantou_id) VALUES ('451633-1017P', GETDATE(), 999);</v>
      </c>
    </row>
    <row r="56" spans="1:3">
      <c r="A56" t="s">
        <v>694</v>
      </c>
      <c r="B56" t="str">
        <f>IF(ISERROR(VLOOKUP($A56,DB登録部品番号!$A$2:$A$2000,1,FALSE)),"■","")</f>
        <v/>
      </c>
      <c r="C56" t="str">
        <f t="shared" si="0"/>
        <v>INSERT INTO UPK_TEST.main_masters.mm_buhin_no (buhin_no, created_date, created_tantou_id) VALUES ('451634-1016P', GETDATE(), 999);</v>
      </c>
    </row>
    <row r="57" spans="1:3">
      <c r="A57" t="s">
        <v>685</v>
      </c>
      <c r="B57" t="str">
        <f>IF(ISERROR(VLOOKUP($A57,DB登録部品番号!$A$2:$A$2000,1,FALSE)),"■","")</f>
        <v>■</v>
      </c>
      <c r="C57" t="str">
        <f t="shared" si="0"/>
        <v>INSERT INTO UPK_TEST.main_masters.mm_buhin_no (buhin_no, created_date, created_tantou_id) VALUES ('451671-1006P', GETDATE(), 999);</v>
      </c>
    </row>
    <row r="58" spans="1:3">
      <c r="A58" t="s">
        <v>686</v>
      </c>
      <c r="B58" t="str">
        <f>IF(ISERROR(VLOOKUP($A58,DB登録部品番号!$A$2:$A$2000,1,FALSE)),"■","")</f>
        <v>■</v>
      </c>
      <c r="C58" t="str">
        <f t="shared" si="0"/>
        <v>INSERT INTO UPK_TEST.main_masters.mm_buhin_no (buhin_no, created_date, created_tantou_id) VALUES ('451672-1006P', GETDATE(), 999);</v>
      </c>
    </row>
    <row r="59" spans="1:3">
      <c r="A59" t="s">
        <v>689</v>
      </c>
      <c r="B59" t="str">
        <f>IF(ISERROR(VLOOKUP($A59,DB登録部品番号!$A$2:$A$2000,1,FALSE)),"■","")</f>
        <v>■</v>
      </c>
      <c r="C59" t="str">
        <f t="shared" si="0"/>
        <v>INSERT INTO UPK_TEST.main_masters.mm_buhin_no (buhin_no, created_date, created_tantou_id) VALUES ('451671-1011P', GETDATE(), 999);</v>
      </c>
    </row>
    <row r="60" spans="1:3">
      <c r="A60" t="s">
        <v>690</v>
      </c>
      <c r="B60" t="str">
        <f>IF(ISERROR(VLOOKUP($A60,DB登録部品番号!$A$2:$A$2000,1,FALSE)),"■","")</f>
        <v>■</v>
      </c>
      <c r="C60" t="str">
        <f t="shared" si="0"/>
        <v>INSERT INTO UPK_TEST.main_masters.mm_buhin_no (buhin_no, created_date, created_tantou_id) VALUES ('451672-1011P', GETDATE(), 999);</v>
      </c>
    </row>
    <row r="61" spans="1:3">
      <c r="A61" t="s">
        <v>699</v>
      </c>
      <c r="B61" t="str">
        <f>IF(ISERROR(VLOOKUP($A61,DB登録部品番号!$A$2:$A$2000,1,FALSE)),"■","")</f>
        <v/>
      </c>
      <c r="C61" t="str">
        <f t="shared" si="0"/>
        <v>INSERT INTO UPK_TEST.main_masters.mm_buhin_no (buhin_no, created_date, created_tantou_id) VALUES ('451671-1026P', GETDATE(), 999);</v>
      </c>
    </row>
    <row r="62" spans="1:3">
      <c r="A62" t="s">
        <v>700</v>
      </c>
      <c r="B62" t="str">
        <f>IF(ISERROR(VLOOKUP($A62,DB登録部品番号!$A$2:$A$2000,1,FALSE)),"■","")</f>
        <v/>
      </c>
      <c r="C62" t="str">
        <f t="shared" si="0"/>
        <v>INSERT INTO UPK_TEST.main_masters.mm_buhin_no (buhin_no, created_date, created_tantou_id) VALUES ('451672-1025P', GETDATE(), 999);</v>
      </c>
    </row>
    <row r="63" spans="1:3">
      <c r="A63" t="s">
        <v>687</v>
      </c>
      <c r="B63" t="str">
        <f>IF(ISERROR(VLOOKUP($A63,DB登録部品番号!$A$2:$A$2000,1,FALSE)),"■","")</f>
        <v>■</v>
      </c>
      <c r="C63" t="str">
        <f t="shared" si="0"/>
        <v>INSERT INTO UPK_TEST.main_masters.mm_buhin_no (buhin_no, created_date, created_tantou_id) VALUES ('451673-1006P', GETDATE(), 999);</v>
      </c>
    </row>
    <row r="64" spans="1:3">
      <c r="A64" t="s">
        <v>688</v>
      </c>
      <c r="B64" t="str">
        <f>IF(ISERROR(VLOOKUP($A64,DB登録部品番号!$A$2:$A$2000,1,FALSE)),"■","")</f>
        <v>■</v>
      </c>
      <c r="C64" t="str">
        <f t="shared" si="0"/>
        <v>INSERT INTO UPK_TEST.main_masters.mm_buhin_no (buhin_no, created_date, created_tantou_id) VALUES ('451674-1006P', GETDATE(), 999);</v>
      </c>
    </row>
    <row r="65" spans="1:3">
      <c r="A65" t="s">
        <v>691</v>
      </c>
      <c r="B65" t="str">
        <f>IF(ISERROR(VLOOKUP($A65,DB登録部品番号!$A$2:$A$2000,1,FALSE)),"■","")</f>
        <v>■</v>
      </c>
      <c r="C65" t="str">
        <f t="shared" si="0"/>
        <v>INSERT INTO UPK_TEST.main_masters.mm_buhin_no (buhin_no, created_date, created_tantou_id) VALUES ('451673-1011P', GETDATE(), 999);</v>
      </c>
    </row>
    <row r="66" spans="1:3">
      <c r="A66" t="s">
        <v>692</v>
      </c>
      <c r="B66" t="str">
        <f>IF(ISERROR(VLOOKUP($A66,DB登録部品番号!$A$2:$A$2000,1,FALSE)),"■","")</f>
        <v>■</v>
      </c>
      <c r="C66" t="str">
        <f t="shared" si="0"/>
        <v>INSERT INTO UPK_TEST.main_masters.mm_buhin_no (buhin_no, created_date, created_tantou_id) VALUES ('451674-1011P', GETDATE(), 999);</v>
      </c>
    </row>
    <row r="67" spans="1:3">
      <c r="A67" t="s">
        <v>500</v>
      </c>
      <c r="B67" t="str">
        <f>IF(ISERROR(VLOOKUP($A67,DB登録部品番号!$A$2:$A$2000,1,FALSE)),"■","")</f>
        <v/>
      </c>
      <c r="C67" t="str">
        <f t="shared" si="0"/>
        <v>INSERT INTO UPK_TEST.main_masters.mm_buhin_no (buhin_no, created_date, created_tantou_id) VALUES ('451673-1019P', GETDATE(), 999);</v>
      </c>
    </row>
    <row r="68" spans="1:3">
      <c r="A68" t="s">
        <v>501</v>
      </c>
      <c r="B68" t="str">
        <f>IF(ISERROR(VLOOKUP($A68,DB登録部品番号!$A$2:$A$2000,1,FALSE)),"■","")</f>
        <v/>
      </c>
      <c r="C68" t="str">
        <f t="shared" si="0"/>
        <v>INSERT INTO UPK_TEST.main_masters.mm_buhin_no (buhin_no, created_date, created_tantou_id) VALUES ('451674-1019P', GETDATE(), 999);</v>
      </c>
    </row>
    <row r="69" spans="1:3">
      <c r="A69" t="s">
        <v>701</v>
      </c>
      <c r="B69" t="str">
        <f>IF(ISERROR(VLOOKUP($A69,DB登録部品番号!$A$2:$A$2000,1,FALSE)),"■","")</f>
        <v/>
      </c>
      <c r="C69" t="str">
        <f t="shared" ref="C69:C132" si="1">$L$1&amp;"'"&amp;$A69&amp;"', GETDATE(), 999);"</f>
        <v>INSERT INTO UPK_TEST.main_masters.mm_buhin_no (buhin_no, created_date, created_tantou_id) VALUES ('451673-1053P', GETDATE(), 999);</v>
      </c>
    </row>
    <row r="70" spans="1:3">
      <c r="A70" t="s">
        <v>702</v>
      </c>
      <c r="B70" t="str">
        <f>IF(ISERROR(VLOOKUP($A70,DB登録部品番号!$A$2:$A$2000,1,FALSE)),"■","")</f>
        <v/>
      </c>
      <c r="C70" t="str">
        <f t="shared" si="1"/>
        <v>INSERT INTO UPK_TEST.main_masters.mm_buhin_no (buhin_no, created_date, created_tantou_id) VALUES ('451674-1053P', GETDATE(), 999);</v>
      </c>
    </row>
    <row r="71" spans="1:3">
      <c r="A71" t="s">
        <v>1263</v>
      </c>
      <c r="B71" t="str">
        <f>IF(ISERROR(VLOOKUP($A71,DB登録部品番号!$A$2:$A$2000,1,FALSE)),"■","")</f>
        <v/>
      </c>
      <c r="C71" t="str">
        <f t="shared" si="1"/>
        <v>INSERT INTO UPK_TEST.main_masters.mm_buhin_no (buhin_no, created_date, created_tantou_id) VALUES ('511623VA4A', GETDATE(), 999);</v>
      </c>
    </row>
    <row r="72" spans="1:3">
      <c r="A72" t="s">
        <v>1264</v>
      </c>
      <c r="B72" t="str">
        <f>IF(ISERROR(VLOOKUP($A72,DB登録部品番号!$A$2:$A$2000,1,FALSE)),"■","")</f>
        <v/>
      </c>
      <c r="C72" t="str">
        <f t="shared" si="1"/>
        <v>INSERT INTO UPK_TEST.main_masters.mm_buhin_no (buhin_no, created_date, created_tantou_id) VALUES ('5220AM7300', GETDATE(), 999);</v>
      </c>
    </row>
    <row r="73" spans="1:3">
      <c r="A73" t="s">
        <v>1265</v>
      </c>
      <c r="B73" t="str">
        <f>IF(ISERROR(VLOOKUP($A73,DB登録部品番号!$A$2:$A$2000,1,FALSE)),"■","")</f>
        <v/>
      </c>
      <c r="C73" t="str">
        <f t="shared" si="1"/>
        <v>INSERT INTO UPK_TEST.main_masters.mm_buhin_no (buhin_no, created_date, created_tantou_id) VALUES ('5220AM7400', GETDATE(), 999);</v>
      </c>
    </row>
    <row r="74" spans="1:3">
      <c r="A74" t="s">
        <v>1266</v>
      </c>
      <c r="B74" t="str">
        <f>IF(ISERROR(VLOOKUP($A74,DB登録部品番号!$A$2:$A$2000,1,FALSE)),"■","")</f>
        <v/>
      </c>
      <c r="C74" t="str">
        <f t="shared" si="1"/>
        <v>INSERT INTO UPK_TEST.main_masters.mm_buhin_no (buhin_no, created_date, created_tantou_id) VALUES ('5220AM7900', GETDATE(), 999);</v>
      </c>
    </row>
    <row r="75" spans="1:3">
      <c r="A75" t="s">
        <v>1267</v>
      </c>
      <c r="B75" t="str">
        <f>IF(ISERROR(VLOOKUP($A75,DB登録部品番号!$A$2:$A$2000,1,FALSE)),"■","")</f>
        <v/>
      </c>
      <c r="C75" t="str">
        <f t="shared" si="1"/>
        <v>INSERT INTO UPK_TEST.main_masters.mm_buhin_no (buhin_no, created_date, created_tantou_id) VALUES ('5220AM8000', GETDATE(), 999);</v>
      </c>
    </row>
    <row r="76" spans="1:3">
      <c r="A76" t="s">
        <v>1268</v>
      </c>
      <c r="B76" t="str">
        <f>IF(ISERROR(VLOOKUP($A76,DB登録部品番号!$A$2:$A$2000,1,FALSE)),"■","")</f>
        <v/>
      </c>
      <c r="C76" t="str">
        <f t="shared" si="1"/>
        <v>INSERT INTO UPK_TEST.main_masters.mm_buhin_no (buhin_no, created_date, created_tantou_id) VALUES ('5220AM8300', GETDATE(), 999);</v>
      </c>
    </row>
    <row r="77" spans="1:3">
      <c r="A77" t="s">
        <v>1269</v>
      </c>
      <c r="B77" t="str">
        <f>IF(ISERROR(VLOOKUP($A77,DB登録部品番号!$A$2:$A$2000,1,FALSE)),"■","")</f>
        <v/>
      </c>
      <c r="C77" t="str">
        <f t="shared" si="1"/>
        <v>INSERT INTO UPK_TEST.main_masters.mm_buhin_no (buhin_no, created_date, created_tantou_id) VALUES ('5220AM8400', GETDATE(), 999);</v>
      </c>
    </row>
    <row r="78" spans="1:3">
      <c r="A78" t="s">
        <v>1270</v>
      </c>
      <c r="B78" t="str">
        <f>IF(ISERROR(VLOOKUP($A78,DB登録部品番号!$A$2:$A$2000,1,FALSE)),"■","")</f>
        <v/>
      </c>
      <c r="C78" t="str">
        <f t="shared" si="1"/>
        <v>INSERT INTO UPK_TEST.main_masters.mm_buhin_no (buhin_no, created_date, created_tantou_id) VALUES ('5220AM9100', GETDATE(), 999);</v>
      </c>
    </row>
    <row r="79" spans="1:3">
      <c r="A79" t="s">
        <v>1271</v>
      </c>
      <c r="B79" t="str">
        <f>IF(ISERROR(VLOOKUP($A79,DB登録部品番号!$A$2:$A$2000,1,FALSE)),"■","")</f>
        <v/>
      </c>
      <c r="C79" t="str">
        <f t="shared" si="1"/>
        <v>INSERT INTO UPK_TEST.main_masters.mm_buhin_no (buhin_no, created_date, created_tantou_id) VALUES ('5220AM9200', GETDATE(), 999);</v>
      </c>
    </row>
    <row r="80" spans="1:3">
      <c r="A80" t="s">
        <v>1272</v>
      </c>
      <c r="B80" t="str">
        <f>IF(ISERROR(VLOOKUP($A80,DB登録部品番号!$A$2:$A$2000,1,FALSE)),"■","")</f>
        <v/>
      </c>
      <c r="C80" t="str">
        <f t="shared" si="1"/>
        <v>INSERT INTO UPK_TEST.main_masters.mm_buhin_no (buhin_no, created_date, created_tantou_id) VALUES ('5220AM9300', GETDATE(), 999);</v>
      </c>
    </row>
    <row r="81" spans="1:3">
      <c r="A81" t="s">
        <v>1273</v>
      </c>
      <c r="B81" t="str">
        <f>IF(ISERROR(VLOOKUP($A81,DB登録部品番号!$A$2:$A$2000,1,FALSE)),"■","")</f>
        <v/>
      </c>
      <c r="C81" t="str">
        <f t="shared" si="1"/>
        <v>INSERT INTO UPK_TEST.main_masters.mm_buhin_no (buhin_no, created_date, created_tantou_id) VALUES ('5220AM9400', GETDATE(), 999);</v>
      </c>
    </row>
    <row r="82" spans="1:3">
      <c r="A82" t="s">
        <v>1274</v>
      </c>
      <c r="B82" t="str">
        <f>IF(ISERROR(VLOOKUP($A82,DB登録部品番号!$A$2:$A$2000,1,FALSE)),"■","")</f>
        <v/>
      </c>
      <c r="C82" t="str">
        <f t="shared" si="1"/>
        <v>INSERT INTO UPK_TEST.main_masters.mm_buhin_no (buhin_no, created_date, created_tantou_id) VALUES ('5220AN0100', GETDATE(), 999);</v>
      </c>
    </row>
    <row r="83" spans="1:3">
      <c r="A83" t="s">
        <v>1275</v>
      </c>
      <c r="B83" t="str">
        <f>IF(ISERROR(VLOOKUP($A83,DB登録部品番号!$A$2:$A$2000,1,FALSE)),"■","")</f>
        <v/>
      </c>
      <c r="C83" t="str">
        <f t="shared" si="1"/>
        <v>INSERT INTO UPK_TEST.main_masters.mm_buhin_no (buhin_no, created_date, created_tantou_id) VALUES ('5220AN0200', GETDATE(), 999);</v>
      </c>
    </row>
    <row r="84" spans="1:3">
      <c r="A84" t="s">
        <v>1276</v>
      </c>
      <c r="B84" t="str">
        <f>IF(ISERROR(VLOOKUP($A84,DB登録部品番号!$A$2:$A$2000,1,FALSE)),"■","")</f>
        <v/>
      </c>
      <c r="C84" t="str">
        <f t="shared" si="1"/>
        <v>INSERT INTO UPK_TEST.main_masters.mm_buhin_no (buhin_no, created_date, created_tantou_id) VALUES ('5220AN1100', GETDATE(), 999);</v>
      </c>
    </row>
    <row r="85" spans="1:3">
      <c r="A85" t="s">
        <v>1277</v>
      </c>
      <c r="B85" t="str">
        <f>IF(ISERROR(VLOOKUP($A85,DB登録部品番号!$A$2:$A$2000,1,FALSE)),"■","")</f>
        <v/>
      </c>
      <c r="C85" t="str">
        <f t="shared" si="1"/>
        <v>INSERT INTO UPK_TEST.main_masters.mm_buhin_no (buhin_no, created_date, created_tantou_id) VALUES ('5220AN1200', GETDATE(), 999);</v>
      </c>
    </row>
    <row r="86" spans="1:3">
      <c r="A86" t="s">
        <v>193</v>
      </c>
      <c r="B86" t="str">
        <f>IF(ISERROR(VLOOKUP($A86,DB登録部品番号!$A$2:$A$2000,1,FALSE)),"■","")</f>
        <v>■</v>
      </c>
      <c r="C86" t="str">
        <f t="shared" si="1"/>
        <v>INSERT INTO UPK_TEST.main_masters.mm_buhin_no (buhin_no, created_date, created_tantou_id) VALUES ('5220AN290000', GETDATE(), 999);</v>
      </c>
    </row>
    <row r="87" spans="1:3">
      <c r="A87" t="s">
        <v>194</v>
      </c>
      <c r="B87" t="str">
        <f>IF(ISERROR(VLOOKUP($A87,DB登録部品番号!$A$2:$A$2000,1,FALSE)),"■","")</f>
        <v>■</v>
      </c>
      <c r="C87" t="str">
        <f t="shared" si="1"/>
        <v>INSERT INTO UPK_TEST.main_masters.mm_buhin_no (buhin_no, created_date, created_tantou_id) VALUES ('5220AN300000', GETDATE(), 999);</v>
      </c>
    </row>
    <row r="88" spans="1:3">
      <c r="A88" t="s">
        <v>1280</v>
      </c>
      <c r="B88" t="str">
        <f>IF(ISERROR(VLOOKUP($A88,DB登録部品番号!$A$2:$A$2000,1,FALSE)),"■","")</f>
        <v/>
      </c>
      <c r="C88" t="str">
        <f t="shared" si="1"/>
        <v>INSERT INTO UPK_TEST.main_masters.mm_buhin_no (buhin_no, created_date, created_tantou_id) VALUES ('5220AN4100', GETDATE(), 999);</v>
      </c>
    </row>
    <row r="89" spans="1:3">
      <c r="A89" t="s">
        <v>1281</v>
      </c>
      <c r="B89" t="str">
        <f>IF(ISERROR(VLOOKUP($A89,DB登録部品番号!$A$2:$A$2000,1,FALSE)),"■","")</f>
        <v/>
      </c>
      <c r="C89" t="str">
        <f t="shared" si="1"/>
        <v>INSERT INTO UPK_TEST.main_masters.mm_buhin_no (buhin_no, created_date, created_tantou_id) VALUES ('5220AN4200', GETDATE(), 999);</v>
      </c>
    </row>
    <row r="90" spans="1:3">
      <c r="A90" t="s">
        <v>1286</v>
      </c>
      <c r="B90" t="str">
        <f>IF(ISERROR(VLOOKUP($A90,DB登録部品番号!$A$2:$A$2000,1,FALSE)),"■","")</f>
        <v/>
      </c>
      <c r="C90" t="str">
        <f t="shared" si="1"/>
        <v>INSERT INTO UPK_TEST.main_masters.mm_buhin_no (buhin_no, created_date, created_tantou_id) VALUES ('5220AT9100', GETDATE(), 999);</v>
      </c>
    </row>
    <row r="91" spans="1:3">
      <c r="A91" t="s">
        <v>1287</v>
      </c>
      <c r="B91" t="str">
        <f>IF(ISERROR(VLOOKUP($A91,DB登録部品番号!$A$2:$A$2000,1,FALSE)),"■","")</f>
        <v/>
      </c>
      <c r="C91" t="str">
        <f t="shared" si="1"/>
        <v>INSERT INTO UPK_TEST.main_masters.mm_buhin_no (buhin_no, created_date, created_tantou_id) VALUES ('5220AT9200', GETDATE(), 999);</v>
      </c>
    </row>
    <row r="92" spans="1:3">
      <c r="A92" t="s">
        <v>1288</v>
      </c>
      <c r="B92" t="str">
        <f>IF(ISERROR(VLOOKUP($A92,DB登録部品番号!$A$2:$A$2000,1,FALSE)),"■","")</f>
        <v/>
      </c>
      <c r="C92" t="str">
        <f t="shared" si="1"/>
        <v>INSERT INTO UPK_TEST.main_masters.mm_buhin_no (buhin_no, created_date, created_tantou_id) VALUES ('5228A52100', GETDATE(), 999);</v>
      </c>
    </row>
    <row r="93" spans="1:3">
      <c r="A93" t="s">
        <v>1289</v>
      </c>
      <c r="B93" t="str">
        <f>IF(ISERROR(VLOOKUP($A93,DB登録部品番号!$A$2:$A$2000,1,FALSE)),"■","")</f>
        <v/>
      </c>
      <c r="C93" t="str">
        <f t="shared" si="1"/>
        <v>INSERT INTO UPK_TEST.main_masters.mm_buhin_no (buhin_no, created_date, created_tantou_id) VALUES ('5228A52200', GETDATE(), 999);</v>
      </c>
    </row>
    <row r="94" spans="1:3">
      <c r="A94" t="s">
        <v>1292</v>
      </c>
      <c r="B94" t="str">
        <f>IF(ISERROR(VLOOKUP($A94,DB登録部品番号!$A$2:$A$2000,1,FALSE)),"■","")</f>
        <v/>
      </c>
      <c r="C94" t="str">
        <f t="shared" si="1"/>
        <v>INSERT INTO UPK_TEST.main_masters.mm_buhin_no (buhin_no, created_date, created_tantou_id) VALUES ('5240C66500', GETDATE(), 999);</v>
      </c>
    </row>
    <row r="95" spans="1:3">
      <c r="A95" t="s">
        <v>1299</v>
      </c>
      <c r="B95" t="str">
        <f>IF(ISERROR(VLOOKUP($A95,DB登録部品番号!$A$2:$A$2000,1,FALSE)),"■","")</f>
        <v/>
      </c>
      <c r="C95" t="str">
        <f t="shared" si="1"/>
        <v>INSERT INTO UPK_TEST.main_masters.mm_buhin_no (buhin_no, created_date, created_tantou_id) VALUES ('5253BY9300', GETDATE(), 999);</v>
      </c>
    </row>
    <row r="96" spans="1:3">
      <c r="A96" t="s">
        <v>1332</v>
      </c>
      <c r="B96" t="str">
        <f>IF(ISERROR(VLOOKUP($A96,DB登録部品番号!$A$2:$A$2000,1,FALSE)),"■","")</f>
        <v/>
      </c>
      <c r="C96" t="str">
        <f t="shared" si="1"/>
        <v>INSERT INTO UPK_TEST.main_masters.mm_buhin_no (buhin_no, created_date, created_tantou_id) VALUES ('5253CG9800', GETDATE(), 999);</v>
      </c>
    </row>
    <row r="97" spans="1:3">
      <c r="A97" t="s">
        <v>1293</v>
      </c>
      <c r="B97" t="str">
        <f>IF(ISERROR(VLOOKUP($A97,DB登録部品番号!$A$2:$A$2000,1,FALSE)),"■","")</f>
        <v/>
      </c>
      <c r="C97" t="str">
        <f t="shared" si="1"/>
        <v>INSERT INTO UPK_TEST.main_masters.mm_buhin_no (buhin_no, created_date, created_tantou_id) VALUES ('5253BM5600', GETDATE(), 999);</v>
      </c>
    </row>
    <row r="98" spans="1:3">
      <c r="A98" t="s">
        <v>1295</v>
      </c>
      <c r="B98" t="str">
        <f>IF(ISERROR(VLOOKUP($A98,DB登録部品番号!$A$2:$A$2000,1,FALSE)),"■","")</f>
        <v/>
      </c>
      <c r="C98" t="str">
        <f t="shared" si="1"/>
        <v>INSERT INTO UPK_TEST.main_masters.mm_buhin_no (buhin_no, created_date, created_tantou_id) VALUES ('5253BX2700', GETDATE(), 999);</v>
      </c>
    </row>
    <row r="99" spans="1:3">
      <c r="A99" t="s">
        <v>1298</v>
      </c>
      <c r="B99" t="str">
        <f>IF(ISERROR(VLOOKUP($A99,DB登録部品番号!$A$2:$A$2000,1,FALSE)),"■","")</f>
        <v/>
      </c>
      <c r="C99" t="str">
        <f t="shared" si="1"/>
        <v>INSERT INTO UPK_TEST.main_masters.mm_buhin_no (buhin_no, created_date, created_tantou_id) VALUES ('5253BY6400', GETDATE(), 999);</v>
      </c>
    </row>
    <row r="100" spans="1:3">
      <c r="A100" t="s">
        <v>1300</v>
      </c>
      <c r="B100" t="str">
        <f>IF(ISERROR(VLOOKUP($A100,DB登録部品番号!$A$2:$A$2000,1,FALSE)),"■","")</f>
        <v/>
      </c>
      <c r="C100" t="str">
        <f t="shared" si="1"/>
        <v>INSERT INTO UPK_TEST.main_masters.mm_buhin_no (buhin_no, created_date, created_tantou_id) VALUES ('5253CA0700', GETDATE(), 999);</v>
      </c>
    </row>
    <row r="101" spans="1:3">
      <c r="A101" t="s">
        <v>1301</v>
      </c>
      <c r="B101" t="str">
        <f>IF(ISERROR(VLOOKUP($A101,DB登録部品番号!$A$2:$A$2000,1,FALSE)),"■","")</f>
        <v/>
      </c>
      <c r="C101" t="str">
        <f t="shared" si="1"/>
        <v>INSERT INTO UPK_TEST.main_masters.mm_buhin_no (buhin_no, created_date, created_tantou_id) VALUES ('5253CA0800', GETDATE(), 999);</v>
      </c>
    </row>
    <row r="102" spans="1:3">
      <c r="A102" t="s">
        <v>1306</v>
      </c>
      <c r="B102" t="str">
        <f>IF(ISERROR(VLOOKUP($A102,DB登録部品番号!$A$2:$A$2000,1,FALSE)),"■","")</f>
        <v/>
      </c>
      <c r="C102" t="str">
        <f t="shared" si="1"/>
        <v>INSERT INTO UPK_TEST.main_masters.mm_buhin_no (buhin_no, created_date, created_tantou_id) VALUES ('5253CA4500', GETDATE(), 999);</v>
      </c>
    </row>
    <row r="103" spans="1:3">
      <c r="A103" t="s">
        <v>1307</v>
      </c>
      <c r="B103" t="str">
        <f>IF(ISERROR(VLOOKUP($A103,DB登録部品番号!$A$2:$A$2000,1,FALSE)),"■","")</f>
        <v/>
      </c>
      <c r="C103" t="str">
        <f t="shared" si="1"/>
        <v>INSERT INTO UPK_TEST.main_masters.mm_buhin_no (buhin_no, created_date, created_tantou_id) VALUES ('5253CA4600', GETDATE(), 999);</v>
      </c>
    </row>
    <row r="104" spans="1:3">
      <c r="A104" t="s">
        <v>1308</v>
      </c>
      <c r="B104" t="str">
        <f>IF(ISERROR(VLOOKUP($A104,DB登録部品番号!$A$2:$A$2000,1,FALSE)),"■","")</f>
        <v/>
      </c>
      <c r="C104" t="str">
        <f t="shared" si="1"/>
        <v>INSERT INTO UPK_TEST.main_masters.mm_buhin_no (buhin_no, created_date, created_tantou_id) VALUES ('5253CA5700', GETDATE(), 999);</v>
      </c>
    </row>
    <row r="105" spans="1:3">
      <c r="A105" t="s">
        <v>1309</v>
      </c>
      <c r="B105" t="str">
        <f>IF(ISERROR(VLOOKUP($A105,DB登録部品番号!$A$2:$A$2000,1,FALSE)),"■","")</f>
        <v/>
      </c>
      <c r="C105" t="str">
        <f t="shared" si="1"/>
        <v>INSERT INTO UPK_TEST.main_masters.mm_buhin_no (buhin_no, created_date, created_tantou_id) VALUES ('5253CA5800', GETDATE(), 999);</v>
      </c>
    </row>
    <row r="106" spans="1:3">
      <c r="A106" t="s">
        <v>1310</v>
      </c>
      <c r="B106" t="str">
        <f>IF(ISERROR(VLOOKUP($A106,DB登録部品番号!$A$2:$A$2000,1,FALSE)),"■","")</f>
        <v/>
      </c>
      <c r="C106" t="str">
        <f t="shared" si="1"/>
        <v>INSERT INTO UPK_TEST.main_masters.mm_buhin_no (buhin_no, created_date, created_tantou_id) VALUES ('5253CA6500', GETDATE(), 999);</v>
      </c>
    </row>
    <row r="107" spans="1:3">
      <c r="A107" t="s">
        <v>1311</v>
      </c>
      <c r="B107" t="str">
        <f>IF(ISERROR(VLOOKUP($A107,DB登録部品番号!$A$2:$A$2000,1,FALSE)),"■","")</f>
        <v/>
      </c>
      <c r="C107" t="str">
        <f t="shared" si="1"/>
        <v>INSERT INTO UPK_TEST.main_masters.mm_buhin_no (buhin_no, created_date, created_tantou_id) VALUES ('5253CA6600', GETDATE(), 999);</v>
      </c>
    </row>
    <row r="108" spans="1:3">
      <c r="A108" t="s">
        <v>1312</v>
      </c>
      <c r="B108" t="str">
        <f>IF(ISERROR(VLOOKUP($A108,DB登録部品番号!$A$2:$A$2000,1,FALSE)),"■","")</f>
        <v/>
      </c>
      <c r="C108" t="str">
        <f t="shared" si="1"/>
        <v>INSERT INTO UPK_TEST.main_masters.mm_buhin_no (buhin_no, created_date, created_tantou_id) VALUES ('5253CA7300', GETDATE(), 999);</v>
      </c>
    </row>
    <row r="109" spans="1:3">
      <c r="A109" t="s">
        <v>1313</v>
      </c>
      <c r="B109" t="str">
        <f>IF(ISERROR(VLOOKUP($A109,DB登録部品番号!$A$2:$A$2000,1,FALSE)),"■","")</f>
        <v/>
      </c>
      <c r="C109" t="str">
        <f t="shared" si="1"/>
        <v>INSERT INTO UPK_TEST.main_masters.mm_buhin_no (buhin_no, created_date, created_tantou_id) VALUES ('5253CA7400', GETDATE(), 999);</v>
      </c>
    </row>
    <row r="110" spans="1:3">
      <c r="A110" t="s">
        <v>1314</v>
      </c>
      <c r="B110" t="str">
        <f>IF(ISERROR(VLOOKUP($A110,DB登録部品番号!$A$2:$A$2000,1,FALSE)),"■","")</f>
        <v/>
      </c>
      <c r="C110" t="str">
        <f t="shared" si="1"/>
        <v>INSERT INTO UPK_TEST.main_masters.mm_buhin_no (buhin_no, created_date, created_tantou_id) VALUES ('5253CA9500', GETDATE(), 999);</v>
      </c>
    </row>
    <row r="111" spans="1:3">
      <c r="A111" t="s">
        <v>1315</v>
      </c>
      <c r="B111" t="str">
        <f>IF(ISERROR(VLOOKUP($A111,DB登録部品番号!$A$2:$A$2000,1,FALSE)),"■","")</f>
        <v/>
      </c>
      <c r="C111" t="str">
        <f t="shared" si="1"/>
        <v>INSERT INTO UPK_TEST.main_masters.mm_buhin_no (buhin_no, created_date, created_tantou_id) VALUES ('5253CA9600', GETDATE(), 999);</v>
      </c>
    </row>
    <row r="112" spans="1:3">
      <c r="A112" t="s">
        <v>1316</v>
      </c>
      <c r="B112" t="str">
        <f>IF(ISERROR(VLOOKUP($A112,DB登録部品番号!$A$2:$A$2000,1,FALSE)),"■","")</f>
        <v/>
      </c>
      <c r="C112" t="str">
        <f t="shared" si="1"/>
        <v>INSERT INTO UPK_TEST.main_masters.mm_buhin_no (buhin_no, created_date, created_tantou_id) VALUES ('5253CB3100', GETDATE(), 999);</v>
      </c>
    </row>
    <row r="113" spans="1:3">
      <c r="A113" t="s">
        <v>1317</v>
      </c>
      <c r="B113" t="str">
        <f>IF(ISERROR(VLOOKUP($A113,DB登録部品番号!$A$2:$A$2000,1,FALSE)),"■","")</f>
        <v/>
      </c>
      <c r="C113" t="str">
        <f t="shared" si="1"/>
        <v>INSERT INTO UPK_TEST.main_masters.mm_buhin_no (buhin_no, created_date, created_tantou_id) VALUES ('5253CB3200', GETDATE(), 999);</v>
      </c>
    </row>
    <row r="114" spans="1:3">
      <c r="A114" t="s">
        <v>1318</v>
      </c>
      <c r="B114" t="str">
        <f>IF(ISERROR(VLOOKUP($A114,DB登録部品番号!$A$2:$A$2000,1,FALSE)),"■","")</f>
        <v/>
      </c>
      <c r="C114" t="str">
        <f t="shared" si="1"/>
        <v>INSERT INTO UPK_TEST.main_masters.mm_buhin_no (buhin_no, created_date, created_tantou_id) VALUES ('5253CB4700', GETDATE(), 999);</v>
      </c>
    </row>
    <row r="115" spans="1:3">
      <c r="A115" t="s">
        <v>1319</v>
      </c>
      <c r="B115" t="str">
        <f>IF(ISERROR(VLOOKUP($A115,DB登録部品番号!$A$2:$A$2000,1,FALSE)),"■","")</f>
        <v/>
      </c>
      <c r="C115" t="str">
        <f t="shared" si="1"/>
        <v>INSERT INTO UPK_TEST.main_masters.mm_buhin_no (buhin_no, created_date, created_tantou_id) VALUES ('5253CB4800', GETDATE(), 999);</v>
      </c>
    </row>
    <row r="116" spans="1:3">
      <c r="A116" t="s">
        <v>1320</v>
      </c>
      <c r="B116" t="str">
        <f>IF(ISERROR(VLOOKUP($A116,DB登録部品番号!$A$2:$A$2000,1,FALSE)),"■","")</f>
        <v/>
      </c>
      <c r="C116" t="str">
        <f t="shared" si="1"/>
        <v>INSERT INTO UPK_TEST.main_masters.mm_buhin_no (buhin_no, created_date, created_tantou_id) VALUES ('5253CC9700', GETDATE(), 999);</v>
      </c>
    </row>
    <row r="117" spans="1:3">
      <c r="A117" t="s">
        <v>1321</v>
      </c>
      <c r="B117" t="str">
        <f>IF(ISERROR(VLOOKUP($A117,DB登録部品番号!$A$2:$A$2000,1,FALSE)),"■","")</f>
        <v/>
      </c>
      <c r="C117" t="str">
        <f t="shared" si="1"/>
        <v>INSERT INTO UPK_TEST.main_masters.mm_buhin_no (buhin_no, created_date, created_tantou_id) VALUES ('5253CD4100', GETDATE(), 999);</v>
      </c>
    </row>
    <row r="118" spans="1:3">
      <c r="A118" t="s">
        <v>1322</v>
      </c>
      <c r="B118" t="str">
        <f>IF(ISERROR(VLOOKUP($A118,DB登録部品番号!$A$2:$A$2000,1,FALSE)),"■","")</f>
        <v/>
      </c>
      <c r="C118" t="str">
        <f t="shared" si="1"/>
        <v>INSERT INTO UPK_TEST.main_masters.mm_buhin_no (buhin_no, created_date, created_tantou_id) VALUES ('5253CD4300', GETDATE(), 999);</v>
      </c>
    </row>
    <row r="119" spans="1:3">
      <c r="A119" t="s">
        <v>1323</v>
      </c>
      <c r="B119" t="str">
        <f>IF(ISERROR(VLOOKUP($A119,DB登録部品番号!$A$2:$A$2000,1,FALSE)),"■","")</f>
        <v/>
      </c>
      <c r="C119" t="str">
        <f t="shared" si="1"/>
        <v>INSERT INTO UPK_TEST.main_masters.mm_buhin_no (buhin_no, created_date, created_tantou_id) VALUES ('5253CD5500', GETDATE(), 999);</v>
      </c>
    </row>
    <row r="120" spans="1:3">
      <c r="A120" t="s">
        <v>1324</v>
      </c>
      <c r="B120" t="str">
        <f>IF(ISERROR(VLOOKUP($A120,DB登録部品番号!$A$2:$A$2000,1,FALSE)),"■","")</f>
        <v/>
      </c>
      <c r="C120" t="str">
        <f t="shared" si="1"/>
        <v>INSERT INTO UPK_TEST.main_masters.mm_buhin_no (buhin_no, created_date, created_tantou_id) VALUES ('5253CD5600', GETDATE(), 999);</v>
      </c>
    </row>
    <row r="121" spans="1:3">
      <c r="A121" t="s">
        <v>1325</v>
      </c>
      <c r="B121" t="str">
        <f>IF(ISERROR(VLOOKUP($A121,DB登録部品番号!$A$2:$A$2000,1,FALSE)),"■","")</f>
        <v/>
      </c>
      <c r="C121" t="str">
        <f t="shared" si="1"/>
        <v>INSERT INTO UPK_TEST.main_masters.mm_buhin_no (buhin_no, created_date, created_tantou_id) VALUES ('5253CD6100', GETDATE(), 999);</v>
      </c>
    </row>
    <row r="122" spans="1:3">
      <c r="A122" t="s">
        <v>1327</v>
      </c>
      <c r="B122" t="str">
        <f>IF(ISERROR(VLOOKUP($A122,DB登録部品番号!$A$2:$A$2000,1,FALSE)),"■","")</f>
        <v/>
      </c>
      <c r="C122" t="str">
        <f t="shared" si="1"/>
        <v>INSERT INTO UPK_TEST.main_masters.mm_buhin_no (buhin_no, created_date, created_tantou_id) VALUES ('5253CD7100', GETDATE(), 999);</v>
      </c>
    </row>
    <row r="123" spans="1:3">
      <c r="A123" t="s">
        <v>1328</v>
      </c>
      <c r="B123" t="str">
        <f>IF(ISERROR(VLOOKUP($A123,DB登録部品番号!$A$2:$A$2000,1,FALSE)),"■","")</f>
        <v/>
      </c>
      <c r="C123" t="str">
        <f t="shared" si="1"/>
        <v>INSERT INTO UPK_TEST.main_masters.mm_buhin_no (buhin_no, created_date, created_tantou_id) VALUES ('5253CD7200', GETDATE(), 999);</v>
      </c>
    </row>
    <row r="124" spans="1:3">
      <c r="A124" t="s">
        <v>6994</v>
      </c>
      <c r="B124" t="str">
        <f>IF(ISERROR(VLOOKUP($A124,DB登録部品番号!$A$2:$A$2000,1,FALSE)),"■","")</f>
        <v>■</v>
      </c>
      <c r="C124" t="str">
        <f t="shared" si="1"/>
        <v>INSERT INTO UPK_TEST.main_masters.mm_buhin_no (buhin_no, created_date, created_tantou_id) VALUES ('5253C0100BL', GETDATE(), 999);</v>
      </c>
    </row>
    <row r="125" spans="1:3">
      <c r="A125" t="s">
        <v>6995</v>
      </c>
      <c r="B125" t="str">
        <f>IF(ISERROR(VLOOKUP($A125,DB登録部品番号!$A$2:$A$2000,1,FALSE)),"■","")</f>
        <v>■</v>
      </c>
      <c r="C125" t="str">
        <f t="shared" si="1"/>
        <v>INSERT INTO UPK_TEST.main_masters.mm_buhin_no (buhin_no, created_date, created_tantou_id) VALUES ('5253CF0200', GETDATE(), 999);</v>
      </c>
    </row>
    <row r="126" spans="1:3">
      <c r="A126" t="s">
        <v>1331</v>
      </c>
      <c r="B126" t="str">
        <f>IF(ISERROR(VLOOKUP($A126,DB登録部品番号!$A$2:$A$2000,1,FALSE)),"■","")</f>
        <v/>
      </c>
      <c r="C126" t="str">
        <f t="shared" si="1"/>
        <v>INSERT INTO UPK_TEST.main_masters.mm_buhin_no (buhin_no, created_date, created_tantou_id) VALUES ('5253CG9700', GETDATE(), 999);</v>
      </c>
    </row>
    <row r="127" spans="1:3">
      <c r="A127" t="s">
        <v>1335</v>
      </c>
      <c r="B127" t="str">
        <f>IF(ISERROR(VLOOKUP($A127,DB登録部品番号!$A$2:$A$2000,1,FALSE)),"■","")</f>
        <v/>
      </c>
      <c r="C127" t="str">
        <f t="shared" si="1"/>
        <v>INSERT INTO UPK_TEST.main_masters.mm_buhin_no (buhin_no, created_date, created_tantou_id) VALUES ('5253CJ1700', GETDATE(), 999);</v>
      </c>
    </row>
    <row r="128" spans="1:3">
      <c r="A128" t="s">
        <v>1336</v>
      </c>
      <c r="B128" t="str">
        <f>IF(ISERROR(VLOOKUP($A128,DB登録部品番号!$A$2:$A$2000,1,FALSE)),"■","")</f>
        <v/>
      </c>
      <c r="C128" t="str">
        <f t="shared" si="1"/>
        <v>INSERT INTO UPK_TEST.main_masters.mm_buhin_no (buhin_no, created_date, created_tantou_id) VALUES ('5253CJ1800', GETDATE(), 999);</v>
      </c>
    </row>
    <row r="129" spans="1:3">
      <c r="A129" t="s">
        <v>1337</v>
      </c>
      <c r="B129" t="str">
        <f>IF(ISERROR(VLOOKUP($A129,DB登録部品番号!$A$2:$A$2000,1,FALSE)),"■","")</f>
        <v/>
      </c>
      <c r="C129" t="str">
        <f t="shared" si="1"/>
        <v>INSERT INTO UPK_TEST.main_masters.mm_buhin_no (buhin_no, created_date, created_tantou_id) VALUES ('5253CJ2100', GETDATE(), 999);</v>
      </c>
    </row>
    <row r="130" spans="1:3">
      <c r="A130" t="s">
        <v>1338</v>
      </c>
      <c r="B130" t="str">
        <f>IF(ISERROR(VLOOKUP($A130,DB登録部品番号!$A$2:$A$2000,1,FALSE)),"■","")</f>
        <v/>
      </c>
      <c r="C130" t="str">
        <f t="shared" si="1"/>
        <v>INSERT INTO UPK_TEST.main_masters.mm_buhin_no (buhin_no, created_date, created_tantou_id) VALUES ('5253CJ2200', GETDATE(), 999);</v>
      </c>
    </row>
    <row r="131" spans="1:3">
      <c r="A131" t="s">
        <v>1339</v>
      </c>
      <c r="B131" t="str">
        <f>IF(ISERROR(VLOOKUP($A131,DB登録部品番号!$A$2:$A$2000,1,FALSE)),"■","")</f>
        <v/>
      </c>
      <c r="C131" t="str">
        <f t="shared" si="1"/>
        <v>INSERT INTO UPK_TEST.main_masters.mm_buhin_no (buhin_no, created_date, created_tantou_id) VALUES ('5253CJ9700', GETDATE(), 999);</v>
      </c>
    </row>
    <row r="132" spans="1:3">
      <c r="A132" t="s">
        <v>1340</v>
      </c>
      <c r="B132" t="str">
        <f>IF(ISERROR(VLOOKUP($A132,DB登録部品番号!$A$2:$A$2000,1,FALSE)),"■","")</f>
        <v/>
      </c>
      <c r="C132" t="str">
        <f t="shared" si="1"/>
        <v>INSERT INTO UPK_TEST.main_masters.mm_buhin_no (buhin_no, created_date, created_tantou_id) VALUES ('5253CJ9800', GETDATE(), 999);</v>
      </c>
    </row>
    <row r="133" spans="1:3">
      <c r="A133" t="s">
        <v>1343</v>
      </c>
      <c r="B133" t="str">
        <f>IF(ISERROR(VLOOKUP($A133,DB登録部品番号!$A$2:$A$2000,1,FALSE)),"■","")</f>
        <v/>
      </c>
      <c r="C133" t="str">
        <f t="shared" ref="C133:C196" si="2">$L$1&amp;"'"&amp;$A133&amp;"', GETDATE(), 999);"</f>
        <v>INSERT INTO UPK_TEST.main_masters.mm_buhin_no (buhin_no, created_date, created_tantou_id) VALUES ('5253CK0900', GETDATE(), 999);</v>
      </c>
    </row>
    <row r="134" spans="1:3">
      <c r="A134" t="s">
        <v>1344</v>
      </c>
      <c r="B134" t="str">
        <f>IF(ISERROR(VLOOKUP($A134,DB登録部品番号!$A$2:$A$2000,1,FALSE)),"■","")</f>
        <v/>
      </c>
      <c r="C134" t="str">
        <f t="shared" si="2"/>
        <v>INSERT INTO UPK_TEST.main_masters.mm_buhin_no (buhin_no, created_date, created_tantou_id) VALUES ('5253CK1000', GETDATE(), 999);</v>
      </c>
    </row>
    <row r="135" spans="1:3">
      <c r="A135" t="s">
        <v>1345</v>
      </c>
      <c r="B135" t="str">
        <f>IF(ISERROR(VLOOKUP($A135,DB登録部品番号!$A$2:$A$2000,1,FALSE)),"■","")</f>
        <v/>
      </c>
      <c r="C135" t="str">
        <f t="shared" si="2"/>
        <v>INSERT INTO UPK_TEST.main_masters.mm_buhin_no (buhin_no, created_date, created_tantou_id) VALUES ('5253CK2900', GETDATE(), 999);</v>
      </c>
    </row>
    <row r="136" spans="1:3">
      <c r="A136" t="s">
        <v>1346</v>
      </c>
      <c r="B136" t="str">
        <f>IF(ISERROR(VLOOKUP($A136,DB登録部品番号!$A$2:$A$2000,1,FALSE)),"■","")</f>
        <v/>
      </c>
      <c r="C136" t="str">
        <f t="shared" si="2"/>
        <v>INSERT INTO UPK_TEST.main_masters.mm_buhin_no (buhin_no, created_date, created_tantou_id) VALUES ('5253CK3000', GETDATE(), 999);</v>
      </c>
    </row>
    <row r="137" spans="1:3">
      <c r="A137" t="s">
        <v>1347</v>
      </c>
      <c r="B137" t="str">
        <f>IF(ISERROR(VLOOKUP($A137,DB登録部品番号!$A$2:$A$2000,1,FALSE)),"■","")</f>
        <v/>
      </c>
      <c r="C137" t="str">
        <f t="shared" si="2"/>
        <v>INSERT INTO UPK_TEST.main_masters.mm_buhin_no (buhin_no, created_date, created_tantou_id) VALUES ('5253CQ4100', GETDATE(), 999);</v>
      </c>
    </row>
    <row r="138" spans="1:3">
      <c r="A138" t="s">
        <v>1348</v>
      </c>
      <c r="B138" t="str">
        <f>IF(ISERROR(VLOOKUP($A138,DB登録部品番号!$A$2:$A$2000,1,FALSE)),"■","")</f>
        <v/>
      </c>
      <c r="C138" t="str">
        <f t="shared" si="2"/>
        <v>INSERT INTO UPK_TEST.main_masters.mm_buhin_no (buhin_no, created_date, created_tantou_id) VALUES ('5253CQ4200', GETDATE(), 999);</v>
      </c>
    </row>
    <row r="139" spans="1:3">
      <c r="A139" t="s">
        <v>1349</v>
      </c>
      <c r="B139" t="str">
        <f>IF(ISERROR(VLOOKUP($A139,DB登録部品番号!$A$2:$A$2000,1,FALSE)),"■","")</f>
        <v/>
      </c>
      <c r="C139" t="str">
        <f t="shared" si="2"/>
        <v>INSERT INTO UPK_TEST.main_masters.mm_buhin_no (buhin_no, created_date, created_tantou_id) VALUES ('5253CQ4300', GETDATE(), 999);</v>
      </c>
    </row>
    <row r="140" spans="1:3">
      <c r="A140" t="s">
        <v>1350</v>
      </c>
      <c r="B140" t="str">
        <f>IF(ISERROR(VLOOKUP($A140,DB登録部品番号!$A$2:$A$2000,1,FALSE)),"■","")</f>
        <v/>
      </c>
      <c r="C140" t="str">
        <f t="shared" si="2"/>
        <v>INSERT INTO UPK_TEST.main_masters.mm_buhin_no (buhin_no, created_date, created_tantou_id) VALUES ('5253CS6800', GETDATE(), 999);</v>
      </c>
    </row>
    <row r="141" spans="1:3">
      <c r="A141" t="s">
        <v>6996</v>
      </c>
      <c r="B141" t="str">
        <f>IF(ISERROR(VLOOKUP($A141,DB登録部品番号!$A$2:$A$2000,1,FALSE)),"■","")</f>
        <v>■</v>
      </c>
      <c r="C141" t="str">
        <f t="shared" si="2"/>
        <v>INSERT INTO UPK_TEST.main_masters.mm_buhin_no (buhin_no, created_date, created_tantou_id) VALUES ('53216B217101', GETDATE(), 999);</v>
      </c>
    </row>
    <row r="142" spans="1:3">
      <c r="A142" t="s">
        <v>1351</v>
      </c>
      <c r="B142" t="str">
        <f>IF(ISERROR(VLOOKUP($A142,DB登録部品番号!$A$2:$A$2000,1,FALSE)),"■","")</f>
        <v/>
      </c>
      <c r="C142" t="str">
        <f t="shared" si="2"/>
        <v>INSERT INTO UPK_TEST.main_masters.mm_buhin_no (buhin_no, created_date, created_tantou_id) VALUES ('542723XA0A', GETDATE(), 999);</v>
      </c>
    </row>
    <row r="143" spans="1:3">
      <c r="A143" t="s">
        <v>1352</v>
      </c>
      <c r="B143" t="str">
        <f>IF(ISERROR(VLOOKUP($A143,DB登録部品番号!$A$2:$A$2000,1,FALSE)),"■","")</f>
        <v/>
      </c>
      <c r="C143" t="str">
        <f t="shared" si="2"/>
        <v>INSERT INTO UPK_TEST.main_masters.mm_buhin_no (buhin_no, created_date, created_tantou_id) VALUES ('542733XA0A', GETDATE(), 999);</v>
      </c>
    </row>
    <row r="144" spans="1:3">
      <c r="A144" t="s">
        <v>1353</v>
      </c>
      <c r="B144" t="str">
        <f>IF(ISERROR(VLOOKUP($A144,DB登録部品番号!$A$2:$A$2000,1,FALSE)),"■","")</f>
        <v/>
      </c>
      <c r="C144" t="str">
        <f t="shared" si="2"/>
        <v>INSERT INTO UPK_TEST.main_masters.mm_buhin_no (buhin_no, created_date, created_tantou_id) VALUES ('542923XA0A', GETDATE(), 999);</v>
      </c>
    </row>
    <row r="145" spans="1:3">
      <c r="A145" t="s">
        <v>1354</v>
      </c>
      <c r="B145" t="str">
        <f>IF(ISERROR(VLOOKUP($A145,DB登録部品番号!$A$2:$A$2000,1,FALSE)),"■","")</f>
        <v/>
      </c>
      <c r="C145" t="str">
        <f t="shared" si="2"/>
        <v>INSERT INTO UPK_TEST.main_masters.mm_buhin_no (buhin_no, created_date, created_tantou_id) VALUES ('542933XA0A', GETDATE(), 999);</v>
      </c>
    </row>
    <row r="146" spans="1:3">
      <c r="A146" t="s">
        <v>1356</v>
      </c>
      <c r="B146" t="str">
        <f>IF(ISERROR(VLOOKUP($A146,DB登録部品番号!$A$2:$A$2000,1,FALSE)),"■","")</f>
        <v/>
      </c>
      <c r="C146" t="str">
        <f t="shared" si="2"/>
        <v>INSERT INTO UPK_TEST.main_masters.mm_buhin_no (buhin_no, created_date, created_tantou_id) VALUES ('542945YJ0A', GETDATE(), 999);</v>
      </c>
    </row>
    <row r="147" spans="1:3">
      <c r="A147" t="s">
        <v>1357</v>
      </c>
      <c r="B147" t="str">
        <f>IF(ISERROR(VLOOKUP($A147,DB登録部品番号!$A$2:$A$2000,1,FALSE)),"■","")</f>
        <v/>
      </c>
      <c r="C147" t="str">
        <f t="shared" si="2"/>
        <v>INSERT INTO UPK_TEST.main_masters.mm_buhin_no (buhin_no, created_date, created_tantou_id) VALUES ('542953XA0A', GETDATE(), 999);</v>
      </c>
    </row>
    <row r="148" spans="1:3">
      <c r="A148" t="s">
        <v>1358</v>
      </c>
      <c r="B148" t="str">
        <f>IF(ISERROR(VLOOKUP($A148,DB登録部品番号!$A$2:$A$2000,1,FALSE)),"■","")</f>
        <v/>
      </c>
      <c r="C148" t="str">
        <f t="shared" si="2"/>
        <v>INSERT INTO UPK_TEST.main_masters.mm_buhin_no (buhin_no, created_date, created_tantou_id) VALUES ('547240W00001', GETDATE(), 999);</v>
      </c>
    </row>
    <row r="149" spans="1:3">
      <c r="A149" t="s">
        <v>1359</v>
      </c>
      <c r="B149" t="str">
        <f>IF(ISERROR(VLOOKUP($A149,DB登録部品番号!$A$2:$A$2000,1,FALSE)),"■","")</f>
        <v/>
      </c>
      <c r="C149" t="str">
        <f t="shared" si="2"/>
        <v>INSERT INTO UPK_TEST.main_masters.mm_buhin_no (buhin_no, created_date, created_tantou_id) VALUES ('547340W00001', GETDATE(), 999);</v>
      </c>
    </row>
    <row r="150" spans="1:3">
      <c r="A150" t="s">
        <v>6997</v>
      </c>
      <c r="B150" t="str">
        <f>IF(ISERROR(VLOOKUP($A150,DB登録部品番号!$A$2:$A$2000,1,FALSE)),"■","")</f>
        <v>■</v>
      </c>
      <c r="C150" t="str">
        <f t="shared" si="2"/>
        <v>INSERT INTO UPK_TEST.main_masters.mm_buhin_no (buhin_no, created_date, created_tantou_id) VALUES ('57131B5011', GETDATE(), 999);</v>
      </c>
    </row>
    <row r="151" spans="1:3">
      <c r="A151" t="s">
        <v>184</v>
      </c>
      <c r="B151" t="str">
        <f>IF(ISERROR(VLOOKUP($A151,DB登録部品番号!$A$2:$A$2000,1,FALSE)),"■","")</f>
        <v/>
      </c>
      <c r="C151" t="str">
        <f t="shared" si="2"/>
        <v>INSERT INTO UPK_TEST.main_masters.mm_buhin_no (buhin_no, created_date, created_tantou_id) VALUES ('57131B5020', GETDATE(), 999);</v>
      </c>
    </row>
    <row r="152" spans="1:3">
      <c r="A152" t="s">
        <v>6998</v>
      </c>
      <c r="B152" t="str">
        <f>IF(ISERROR(VLOOKUP($A152,DB登録部品番号!$A$2:$A$2000,1,FALSE)),"■","")</f>
        <v>■</v>
      </c>
      <c r="C152" t="str">
        <f t="shared" si="2"/>
        <v>INSERT INTO UPK_TEST.main_masters.mm_buhin_no (buhin_no, created_date, created_tantou_id) VALUES ('57132B5011', GETDATE(), 999);</v>
      </c>
    </row>
    <row r="153" spans="1:3">
      <c r="A153" t="s">
        <v>185</v>
      </c>
      <c r="B153" t="str">
        <f>IF(ISERROR(VLOOKUP($A153,DB登録部品番号!$A$2:$A$2000,1,FALSE)),"■","")</f>
        <v/>
      </c>
      <c r="C153" t="str">
        <f t="shared" si="2"/>
        <v>INSERT INTO UPK_TEST.main_masters.mm_buhin_no (buhin_no, created_date, created_tantou_id) VALUES ('57132B5020', GETDATE(), 999);</v>
      </c>
    </row>
    <row r="154" spans="1:3">
      <c r="A154" t="s">
        <v>1360</v>
      </c>
      <c r="B154" t="str">
        <f>IF(ISERROR(VLOOKUP($A154,DB登録部品番号!$A$2:$A$2000,1,FALSE)),"■","")</f>
        <v/>
      </c>
      <c r="C154" t="str">
        <f t="shared" si="2"/>
        <v>INSERT INTO UPK_TEST.main_masters.mm_buhin_no (buhin_no, created_date, created_tantou_id) VALUES ('61137B5010', GETDATE(), 999);</v>
      </c>
    </row>
    <row r="155" spans="1:3">
      <c r="A155" t="s">
        <v>1361</v>
      </c>
      <c r="B155" t="str">
        <f>IF(ISERROR(VLOOKUP($A155,DB登録部品番号!$A$2:$A$2000,1,FALSE)),"■","")</f>
        <v/>
      </c>
      <c r="C155" t="str">
        <f t="shared" si="2"/>
        <v>INSERT INTO UPK_TEST.main_masters.mm_buhin_no (buhin_no, created_date, created_tantou_id) VALUES ('61138B5010', GETDATE(), 999);</v>
      </c>
    </row>
    <row r="156" spans="1:3">
      <c r="A156" t="s">
        <v>1362</v>
      </c>
      <c r="B156" t="str">
        <f>IF(ISERROR(VLOOKUP($A156,DB登録部品番号!$A$2:$A$2000,1,FALSE)),"■","")</f>
        <v/>
      </c>
      <c r="C156" t="str">
        <f t="shared" si="2"/>
        <v>INSERT INTO UPK_TEST.main_masters.mm_buhin_no (buhin_no, created_date, created_tantou_id) VALUES ('61161B5010', GETDATE(), 999);</v>
      </c>
    </row>
    <row r="157" spans="1:3">
      <c r="A157" t="s">
        <v>186</v>
      </c>
      <c r="B157" t="str">
        <f>IF(ISERROR(VLOOKUP($A157,DB登録部品番号!$A$2:$A$2000,1,FALSE)),"■","")</f>
        <v/>
      </c>
      <c r="C157" t="str">
        <f t="shared" si="2"/>
        <v>INSERT INTO UPK_TEST.main_masters.mm_buhin_no (buhin_no, created_date, created_tantou_id) VALUES ('61161B5030', GETDATE(), 999);</v>
      </c>
    </row>
    <row r="158" spans="1:3">
      <c r="A158" t="s">
        <v>187</v>
      </c>
      <c r="B158" t="str">
        <f>IF(ISERROR(VLOOKUP($A158,DB登録部品番号!$A$2:$A$2000,1,FALSE)),"■","")</f>
        <v/>
      </c>
      <c r="C158" t="str">
        <f t="shared" si="2"/>
        <v>INSERT INTO UPK_TEST.main_masters.mm_buhin_no (buhin_no, created_date, created_tantou_id) VALUES ('61162B5010', GETDATE(), 999);</v>
      </c>
    </row>
    <row r="159" spans="1:3">
      <c r="A159" t="s">
        <v>188</v>
      </c>
      <c r="B159" t="str">
        <f>IF(ISERROR(VLOOKUP($A159,DB登録部品番号!$A$2:$A$2000,1,FALSE)),"■","")</f>
        <v/>
      </c>
      <c r="C159" t="str">
        <f t="shared" si="2"/>
        <v>INSERT INTO UPK_TEST.main_masters.mm_buhin_no (buhin_no, created_date, created_tantou_id) VALUES ('61162B5030', GETDATE(), 999);</v>
      </c>
    </row>
    <row r="160" spans="1:3">
      <c r="A160" t="s">
        <v>1365</v>
      </c>
      <c r="B160" t="str">
        <f>IF(ISERROR(VLOOKUP($A160,DB登録部品番号!$A$2:$A$2000,1,FALSE)),"■","")</f>
        <v/>
      </c>
      <c r="C160" t="str">
        <f t="shared" si="2"/>
        <v>INSERT INTO UPK_TEST.main_masters.mm_buhin_no (buhin_no, created_date, created_tantou_id) VALUES ('61175B5010', GETDATE(), 999);</v>
      </c>
    </row>
    <row r="161" spans="1:3">
      <c r="A161" t="s">
        <v>1366</v>
      </c>
      <c r="B161" t="str">
        <f>IF(ISERROR(VLOOKUP($A161,DB登録部品番号!$A$2:$A$2000,1,FALSE)),"■","")</f>
        <v/>
      </c>
      <c r="C161" t="str">
        <f t="shared" si="2"/>
        <v>INSERT INTO UPK_TEST.main_masters.mm_buhin_no (buhin_no, created_date, created_tantou_id) VALUES ('61176B5010', GETDATE(), 999);</v>
      </c>
    </row>
    <row r="162" spans="1:3">
      <c r="A162" t="s">
        <v>1367</v>
      </c>
      <c r="B162" t="str">
        <f>IF(ISERROR(VLOOKUP($A162,DB登録部品番号!$A$2:$A$2000,1,FALSE)),"■","")</f>
        <v/>
      </c>
      <c r="C162" t="str">
        <f t="shared" si="2"/>
        <v>INSERT INTO UPK_TEST.main_masters.mm_buhin_no (buhin_no, created_date, created_tantou_id) VALUES ('612123XA0A', GETDATE(), 999);</v>
      </c>
    </row>
    <row r="163" spans="1:3">
      <c r="A163" t="s">
        <v>1370</v>
      </c>
      <c r="B163" t="str">
        <f>IF(ISERROR(VLOOKUP($A163,DB登録部品番号!$A$2:$A$2000,1,FALSE)),"■","")</f>
        <v/>
      </c>
      <c r="C163" t="str">
        <f t="shared" si="2"/>
        <v>INSERT INTO UPK_TEST.main_masters.mm_buhin_no (buhin_no, created_date, created_tantou_id) VALUES ('612133XA0A', GETDATE(), 999);</v>
      </c>
    </row>
    <row r="164" spans="1:3">
      <c r="A164" t="s">
        <v>1367</v>
      </c>
      <c r="B164" t="str">
        <f>IF(ISERROR(VLOOKUP($A164,DB登録部品番号!$A$2:$A$2000,1,FALSE)),"■","")</f>
        <v/>
      </c>
      <c r="C164" t="str">
        <f t="shared" si="2"/>
        <v>INSERT INTO UPK_TEST.main_masters.mm_buhin_no (buhin_no, created_date, created_tantou_id) VALUES ('612123XA0A', GETDATE(), 999);</v>
      </c>
    </row>
    <row r="165" spans="1:3">
      <c r="A165" t="s">
        <v>1372</v>
      </c>
      <c r="B165" t="str">
        <f>IF(ISERROR(VLOOKUP($A165,DB登録部品番号!$A$2:$A$2000,1,FALSE)),"■","")</f>
        <v/>
      </c>
      <c r="C165" t="str">
        <f t="shared" si="2"/>
        <v>INSERT INTO UPK_TEST.main_masters.mm_buhin_no (buhin_no, created_date, created_tantou_id) VALUES ('612133XE0A', GETDATE(), 999);</v>
      </c>
    </row>
    <row r="166" spans="1:3">
      <c r="A166" t="s">
        <v>1368</v>
      </c>
      <c r="B166" t="str">
        <f>IF(ISERROR(VLOOKUP($A166,DB登録部品番号!$A$2:$A$2000,1,FALSE)),"■","")</f>
        <v/>
      </c>
      <c r="C166" t="str">
        <f t="shared" si="2"/>
        <v>INSERT INTO UPK_TEST.main_masters.mm_buhin_no (buhin_no, created_date, created_tantou_id) VALUES ('612123XA2A', GETDATE(), 999);</v>
      </c>
    </row>
    <row r="167" spans="1:3">
      <c r="A167" t="s">
        <v>1371</v>
      </c>
      <c r="B167" t="str">
        <f>IF(ISERROR(VLOOKUP($A167,DB登録部品番号!$A$2:$A$2000,1,FALSE)),"■","")</f>
        <v/>
      </c>
      <c r="C167" t="str">
        <f t="shared" si="2"/>
        <v>INSERT INTO UPK_TEST.main_masters.mm_buhin_no (buhin_no, created_date, created_tantou_id) VALUES ('612133XA2A', GETDATE(), 999);</v>
      </c>
    </row>
    <row r="168" spans="1:3">
      <c r="A168" t="s">
        <v>1369</v>
      </c>
      <c r="B168" t="str">
        <f>IF(ISERROR(VLOOKUP($A168,DB登録部品番号!$A$2:$A$2000,1,FALSE)),"■","")</f>
        <v/>
      </c>
      <c r="C168" t="str">
        <f t="shared" si="2"/>
        <v>INSERT INTO UPK_TEST.main_masters.mm_buhin_no (buhin_no, created_date, created_tantou_id) VALUES ('612123XE2A', GETDATE(), 999);</v>
      </c>
    </row>
    <row r="169" spans="1:3">
      <c r="A169" t="s">
        <v>1371</v>
      </c>
      <c r="B169" t="str">
        <f>IF(ISERROR(VLOOKUP($A169,DB登録部品番号!$A$2:$A$2000,1,FALSE)),"■","")</f>
        <v/>
      </c>
      <c r="C169" t="str">
        <f t="shared" si="2"/>
        <v>INSERT INTO UPK_TEST.main_masters.mm_buhin_no (buhin_no, created_date, created_tantou_id) VALUES ('612133XA2A', GETDATE(), 999);</v>
      </c>
    </row>
    <row r="170" spans="1:3">
      <c r="A170" t="s">
        <v>1374</v>
      </c>
      <c r="B170" t="str">
        <f>IF(ISERROR(VLOOKUP($A170,DB登録部品番号!$A$2:$A$2000,1,FALSE)),"■","")</f>
        <v/>
      </c>
      <c r="C170" t="str">
        <f t="shared" si="2"/>
        <v>INSERT INTO UPK_TEST.main_masters.mm_buhin_no (buhin_no, created_date, created_tantou_id) VALUES ('61231B5010', GETDATE(), 999);</v>
      </c>
    </row>
    <row r="171" spans="1:3">
      <c r="A171" t="s">
        <v>1378</v>
      </c>
      <c r="B171" t="str">
        <f>IF(ISERROR(VLOOKUP($A171,DB登録部品番号!$A$2:$A$2000,1,FALSE)),"■","")</f>
        <v/>
      </c>
      <c r="C171" t="str">
        <f t="shared" si="2"/>
        <v>INSERT INTO UPK_TEST.main_masters.mm_buhin_no (buhin_no, created_date, created_tantou_id) VALUES ('61232B5010', GETDATE(), 999);</v>
      </c>
    </row>
    <row r="172" spans="1:3">
      <c r="A172" t="s">
        <v>1375</v>
      </c>
      <c r="B172" t="str">
        <f>IF(ISERROR(VLOOKUP($A172,DB登録部品番号!$A$2:$A$2000,1,FALSE)),"■","")</f>
        <v/>
      </c>
      <c r="C172" t="str">
        <f t="shared" si="2"/>
        <v>INSERT INTO UPK_TEST.main_masters.mm_buhin_no (buhin_no, created_date, created_tantou_id) VALUES ('61231B5020', GETDATE(), 999);</v>
      </c>
    </row>
    <row r="173" spans="1:3">
      <c r="A173" t="s">
        <v>1379</v>
      </c>
      <c r="B173" t="str">
        <f>IF(ISERROR(VLOOKUP($A173,DB登録部品番号!$A$2:$A$2000,1,FALSE)),"■","")</f>
        <v/>
      </c>
      <c r="C173" t="str">
        <f t="shared" si="2"/>
        <v>INSERT INTO UPK_TEST.main_masters.mm_buhin_no (buhin_no, created_date, created_tantou_id) VALUES ('61232B5020', GETDATE(), 999);</v>
      </c>
    </row>
    <row r="174" spans="1:3">
      <c r="A174" t="s">
        <v>1376</v>
      </c>
      <c r="B174" t="str">
        <f>IF(ISERROR(VLOOKUP($A174,DB登録部品番号!$A$2:$A$2000,1,FALSE)),"■","")</f>
        <v/>
      </c>
      <c r="C174" t="str">
        <f t="shared" si="2"/>
        <v>INSERT INTO UPK_TEST.main_masters.mm_buhin_no (buhin_no, created_date, created_tantou_id) VALUES ('61231B5020-B', GETDATE(), 999);</v>
      </c>
    </row>
    <row r="175" spans="1:3">
      <c r="A175" t="s">
        <v>1380</v>
      </c>
      <c r="B175" t="str">
        <f>IF(ISERROR(VLOOKUP($A175,DB登録部品番号!$A$2:$A$2000,1,FALSE)),"■","")</f>
        <v/>
      </c>
      <c r="C175" t="str">
        <f t="shared" si="2"/>
        <v>INSERT INTO UPK_TEST.main_masters.mm_buhin_no (buhin_no, created_date, created_tantou_id) VALUES ('61232B5020-B', GETDATE(), 999);</v>
      </c>
    </row>
    <row r="176" spans="1:3">
      <c r="A176" t="s">
        <v>1377</v>
      </c>
      <c r="B176" t="str">
        <f>IF(ISERROR(VLOOKUP($A176,DB登録部品番号!$A$2:$A$2000,1,FALSE)),"■","")</f>
        <v/>
      </c>
      <c r="C176" t="str">
        <f t="shared" si="2"/>
        <v>INSERT INTO UPK_TEST.main_masters.mm_buhin_no (buhin_no, created_date, created_tantou_id) VALUES ('61231B5030', GETDATE(), 999);</v>
      </c>
    </row>
    <row r="177" spans="1:3">
      <c r="A177" t="s">
        <v>1381</v>
      </c>
      <c r="B177" t="str">
        <f>IF(ISERROR(VLOOKUP($A177,DB登録部品番号!$A$2:$A$2000,1,FALSE)),"■","")</f>
        <v/>
      </c>
      <c r="C177" t="str">
        <f t="shared" si="2"/>
        <v>INSERT INTO UPK_TEST.main_masters.mm_buhin_no (buhin_no, created_date, created_tantou_id) VALUES ('61232B5030', GETDATE(), 999);</v>
      </c>
    </row>
    <row r="178" spans="1:3">
      <c r="A178" t="s">
        <v>1391</v>
      </c>
      <c r="B178" t="str">
        <f>IF(ISERROR(VLOOKUP($A178,DB登録部品番号!$A$2:$A$2000,1,FALSE)),"■","")</f>
        <v/>
      </c>
      <c r="C178" t="str">
        <f t="shared" si="2"/>
        <v>INSERT INTO UPK_TEST.main_masters.mm_buhin_no (buhin_no, created_date, created_tantou_id) VALUES ('61413B5010', GETDATE(), 999);</v>
      </c>
    </row>
    <row r="179" spans="1:3">
      <c r="A179" t="s">
        <v>1392</v>
      </c>
      <c r="B179" t="str">
        <f>IF(ISERROR(VLOOKUP($A179,DB登録部品番号!$A$2:$A$2000,1,FALSE)),"■","")</f>
        <v/>
      </c>
      <c r="C179" t="str">
        <f t="shared" si="2"/>
        <v>INSERT INTO UPK_TEST.main_masters.mm_buhin_no (buhin_no, created_date, created_tantou_id) VALUES ('61414B5010', GETDATE(), 999);</v>
      </c>
    </row>
    <row r="180" spans="1:3">
      <c r="A180" t="s">
        <v>6999</v>
      </c>
      <c r="B180" t="str">
        <f>IF(ISERROR(VLOOKUP($A180,DB登録部品番号!$A$2:$A$2000,1,FALSE)),"■","")</f>
        <v>■</v>
      </c>
      <c r="C180" t="str">
        <f t="shared" si="2"/>
        <v>INSERT INTO UPK_TEST.main_masters.mm_buhin_no (buhin_no, created_date, created_tantou_id) VALUES ('62030EQ30001', GETDATE(), 999);</v>
      </c>
    </row>
    <row r="181" spans="1:3">
      <c r="A181" t="s">
        <v>7000</v>
      </c>
      <c r="B181" t="str">
        <f>IF(ISERROR(VLOOKUP($A181,DB登録部品番号!$A$2:$A$2000,1,FALSE)),"■","")</f>
        <v>■</v>
      </c>
      <c r="C181" t="str">
        <f t="shared" si="2"/>
        <v>INSERT INTO UPK_TEST.main_masters.mm_buhin_no (buhin_no, created_date, created_tantou_id) VALUES ('620326N000-B', GETDATE(), 999);</v>
      </c>
    </row>
    <row r="182" spans="1:3">
      <c r="A182" t="s">
        <v>7001</v>
      </c>
      <c r="B182" t="str">
        <f>IF(ISERROR(VLOOKUP($A182,DB登録部品番号!$A$2:$A$2000,1,FALSE)),"■","")</f>
        <v>■</v>
      </c>
      <c r="C182" t="str">
        <f t="shared" si="2"/>
        <v>INSERT INTO UPK_TEST.main_masters.mm_buhin_no (buhin_no, created_date, created_tantou_id) VALUES ('620368H700', GETDATE(), 999);</v>
      </c>
    </row>
    <row r="183" spans="1:3">
      <c r="A183" t="s">
        <v>7002</v>
      </c>
      <c r="B183" t="str">
        <f>IF(ISERROR(VLOOKUP($A183,DB登録部品番号!$A$2:$A$2000,1,FALSE)),"■","")</f>
        <v>■</v>
      </c>
      <c r="C183" t="str">
        <f t="shared" si="2"/>
        <v>INSERT INTO UPK_TEST.main_masters.mm_buhin_no (buhin_no, created_date, created_tantou_id) VALUES ('620388H710', GETDATE(), 999);</v>
      </c>
    </row>
    <row r="184" spans="1:3">
      <c r="A184" t="s">
        <v>7003</v>
      </c>
      <c r="B184" t="str">
        <f>IF(ISERROR(VLOOKUP($A184,DB登録部品番号!$A$2:$A$2000,1,FALSE)),"■","")</f>
        <v>■</v>
      </c>
      <c r="C184" t="str">
        <f t="shared" si="2"/>
        <v>INSERT INTO UPK_TEST.main_masters.mm_buhin_no (buhin_no, created_date, created_tantou_id) VALUES ('622400M010', GETDATE(), 999);</v>
      </c>
    </row>
    <row r="185" spans="1:3">
      <c r="A185" t="s">
        <v>1395</v>
      </c>
      <c r="B185" t="str">
        <f>IF(ISERROR(VLOOKUP($A185,DB登録部品番号!$A$2:$A$2000,1,FALSE)),"■","")</f>
        <v/>
      </c>
      <c r="C185" t="str">
        <f t="shared" si="2"/>
        <v>INSERT INTO UPK_TEST.main_masters.mm_buhin_no (buhin_no, created_date, created_tantou_id) VALUES ('622404M500', GETDATE(), 999);</v>
      </c>
    </row>
    <row r="186" spans="1:3">
      <c r="A186" t="s">
        <v>1398</v>
      </c>
      <c r="B186" t="str">
        <f>IF(ISERROR(VLOOKUP($A186,DB登録部品番号!$A$2:$A$2000,1,FALSE)),"■","")</f>
        <v/>
      </c>
      <c r="C186" t="str">
        <f t="shared" si="2"/>
        <v>INSERT INTO UPK_TEST.main_masters.mm_buhin_no (buhin_no, created_date, created_tantou_id) VALUES ('625123VA3A', GETDATE(), 999);</v>
      </c>
    </row>
    <row r="187" spans="1:3">
      <c r="A187" t="s">
        <v>7004</v>
      </c>
      <c r="B187" t="str">
        <f>IF(ISERROR(VLOOKUP($A187,DB登録部品番号!$A$2:$A$2000,1,FALSE)),"■","")</f>
        <v>■</v>
      </c>
      <c r="C187" t="str">
        <f t="shared" si="2"/>
        <v>INSERT INTO UPK_TEST.main_masters.mm_buhin_no (buhin_no, created_date, created_tantou_id) VALUES ('625124U000', GETDATE(), 999);</v>
      </c>
    </row>
    <row r="188" spans="1:3">
      <c r="A188" t="s">
        <v>1399</v>
      </c>
      <c r="B188" t="str">
        <f>IF(ISERROR(VLOOKUP($A188,DB登録部品番号!$A$2:$A$2000,1,FALSE)),"■","")</f>
        <v/>
      </c>
      <c r="C188" t="str">
        <f t="shared" si="2"/>
        <v>INSERT INTO UPK_TEST.main_masters.mm_buhin_no (buhin_no, created_date, created_tantou_id) VALUES ('625125WK0A', GETDATE(), 999);</v>
      </c>
    </row>
    <row r="189" spans="1:3">
      <c r="A189" t="s">
        <v>1400</v>
      </c>
      <c r="B189" t="str">
        <f>IF(ISERROR(VLOOKUP($A189,DB登録部品番号!$A$2:$A$2000,1,FALSE)),"■","")</f>
        <v/>
      </c>
      <c r="C189" t="str">
        <f t="shared" si="2"/>
        <v>INSERT INTO UPK_TEST.main_masters.mm_buhin_no (buhin_no, created_date, created_tantou_id) VALUES ('6251265F00', GETDATE(), 999);</v>
      </c>
    </row>
    <row r="190" spans="1:3">
      <c r="A190" t="s">
        <v>1401</v>
      </c>
      <c r="B190" t="str">
        <f>IF(ISERROR(VLOOKUP($A190,DB登録部品番号!$A$2:$A$2000,1,FALSE)),"■","")</f>
        <v/>
      </c>
      <c r="C190" t="str">
        <f t="shared" si="2"/>
        <v>INSERT INTO UPK_TEST.main_masters.mm_buhin_no (buhin_no, created_date, created_tantou_id) VALUES ('6251285F00', GETDATE(), 999);</v>
      </c>
    </row>
    <row r="191" spans="1:3">
      <c r="A191" t="s">
        <v>7005</v>
      </c>
      <c r="B191" t="str">
        <f>IF(ISERROR(VLOOKUP($A191,DB登録部品番号!$A$2:$A$2000,1,FALSE)),"■","")</f>
        <v>■</v>
      </c>
      <c r="C191" t="str">
        <f t="shared" si="2"/>
        <v>INSERT INTO UPK_TEST.main_masters.mm_buhin_no (buhin_no, created_date, created_tantou_id) VALUES ('62512AU00001', GETDATE(), 999);</v>
      </c>
    </row>
    <row r="192" spans="1:3">
      <c r="A192" t="s">
        <v>1403</v>
      </c>
      <c r="B192" t="str">
        <f>IF(ISERROR(VLOOKUP($A192,DB登録部品番号!$A$2:$A$2000,1,FALSE)),"■","")</f>
        <v/>
      </c>
      <c r="C192" t="str">
        <f t="shared" si="2"/>
        <v>INSERT INTO UPK_TEST.main_masters.mm_buhin_no (buhin_no, created_date, created_tantou_id) VALUES ('625163VA3A', GETDATE(), 999);</v>
      </c>
    </row>
    <row r="193" spans="1:3">
      <c r="A193" t="s">
        <v>1404</v>
      </c>
      <c r="B193" t="str">
        <f>IF(ISERROR(VLOOKUP($A193,DB登録部品番号!$A$2:$A$2000,1,FALSE)),"■","")</f>
        <v/>
      </c>
      <c r="C193" t="str">
        <f t="shared" si="2"/>
        <v>INSERT INTO UPK_TEST.main_masters.mm_buhin_no (buhin_no, created_date, created_tantou_id) VALUES ('625164CB0A', GETDATE(), 999);</v>
      </c>
    </row>
    <row r="194" spans="1:3">
      <c r="A194" t="s">
        <v>1405</v>
      </c>
      <c r="B194" t="str">
        <f>IF(ISERROR(VLOOKUP($A194,DB登録部品番号!$A$2:$A$2000,1,FALSE)),"■","")</f>
        <v/>
      </c>
      <c r="C194" t="str">
        <f t="shared" si="2"/>
        <v>INSERT INTO UPK_TEST.main_masters.mm_buhin_no (buhin_no, created_date, created_tantou_id) VALUES ('625166MA0A', GETDATE(), 999);</v>
      </c>
    </row>
    <row r="195" spans="1:3">
      <c r="A195" t="s">
        <v>1408</v>
      </c>
      <c r="B195" t="str">
        <f>IF(ISERROR(VLOOKUP($A195,DB登録部品番号!$A$2:$A$2000,1,FALSE)),"■","")</f>
        <v/>
      </c>
      <c r="C195" t="str">
        <f t="shared" si="2"/>
        <v>INSERT INTO UPK_TEST.main_masters.mm_buhin_no (buhin_no, created_date, created_tantou_id) VALUES ('625181JA0A', GETDATE(), 999);</v>
      </c>
    </row>
    <row r="196" spans="1:3">
      <c r="A196" t="s">
        <v>1409</v>
      </c>
      <c r="B196" t="str">
        <f>IF(ISERROR(VLOOKUP($A196,DB登録部品番号!$A$2:$A$2000,1,FALSE)),"■","")</f>
        <v/>
      </c>
      <c r="C196" t="str">
        <f t="shared" si="2"/>
        <v>INSERT INTO UPK_TEST.main_masters.mm_buhin_no (buhin_no, created_date, created_tantou_id) VALUES ('625181JB0A', GETDATE(), 999);</v>
      </c>
    </row>
    <row r="197" spans="1:3">
      <c r="A197" t="s">
        <v>1412</v>
      </c>
      <c r="B197" t="str">
        <f>IF(ISERROR(VLOOKUP($A197,DB登録部品番号!$A$2:$A$2000,1,FALSE)),"■","")</f>
        <v/>
      </c>
      <c r="C197" t="str">
        <f t="shared" ref="C197:C260" si="3">$L$1&amp;"'"&amp;$A197&amp;"', GETDATE(), 999);"</f>
        <v>INSERT INTO UPK_TEST.main_masters.mm_buhin_no (buhin_no, created_date, created_tantou_id) VALUES ('625186RA0A', GETDATE(), 999);</v>
      </c>
    </row>
    <row r="198" spans="1:3">
      <c r="A198" t="s">
        <v>1418</v>
      </c>
      <c r="B198" t="str">
        <f>IF(ISERROR(VLOOKUP($A198,DB登録部品番号!$A$2:$A$2000,1,FALSE)),"■","")</f>
        <v/>
      </c>
      <c r="C198" t="str">
        <f t="shared" si="3"/>
        <v>INSERT INTO UPK_TEST.main_masters.mm_buhin_no (buhin_no, created_date, created_tantou_id) VALUES ('625196RA0A', GETDATE(), 999);</v>
      </c>
    </row>
    <row r="199" spans="1:3">
      <c r="A199" t="s">
        <v>1414</v>
      </c>
      <c r="B199" t="str">
        <f>IF(ISERROR(VLOOKUP($A199,DB登録部品番号!$A$2:$A$2000,1,FALSE)),"■","")</f>
        <v/>
      </c>
      <c r="C199" t="str">
        <f t="shared" si="3"/>
        <v>INSERT INTO UPK_TEST.main_masters.mm_buhin_no (buhin_no, created_date, created_tantou_id) VALUES ('625191JA0A', GETDATE(), 999);</v>
      </c>
    </row>
    <row r="200" spans="1:3">
      <c r="A200" t="s">
        <v>1415</v>
      </c>
      <c r="B200" t="str">
        <f>IF(ISERROR(VLOOKUP($A200,DB登録部品番号!$A$2:$A$2000,1,FALSE)),"■","")</f>
        <v/>
      </c>
      <c r="C200" t="str">
        <f t="shared" si="3"/>
        <v>INSERT INTO UPK_TEST.main_masters.mm_buhin_no (buhin_no, created_date, created_tantou_id) VALUES ('625191JB0A', GETDATE(), 999);</v>
      </c>
    </row>
    <row r="201" spans="1:3">
      <c r="A201" t="s">
        <v>1421</v>
      </c>
      <c r="B201" t="str">
        <f>IF(ISERROR(VLOOKUP($A201,DB登録部品番号!$A$2:$A$2000,1,FALSE)),"■","")</f>
        <v/>
      </c>
      <c r="C201" t="str">
        <f t="shared" si="3"/>
        <v>INSERT INTO UPK_TEST.main_masters.mm_buhin_no (buhin_no, created_date, created_tantou_id) VALUES ('625221LA5A', GETDATE(), 999);</v>
      </c>
    </row>
    <row r="202" spans="1:3">
      <c r="A202" t="s">
        <v>1422</v>
      </c>
      <c r="B202" t="str">
        <f>IF(ISERROR(VLOOKUP($A202,DB登録部品番号!$A$2:$A$2000,1,FALSE)),"■","")</f>
        <v/>
      </c>
      <c r="C202" t="str">
        <f t="shared" si="3"/>
        <v>INSERT INTO UPK_TEST.main_masters.mm_buhin_no (buhin_no, created_date, created_tantou_id) VALUES ('625221VA0A', GETDATE(), 999);</v>
      </c>
    </row>
    <row r="203" spans="1:3">
      <c r="A203" t="s">
        <v>7006</v>
      </c>
      <c r="B203" t="str">
        <f>IF(ISERROR(VLOOKUP($A203,DB登録部品番号!$A$2:$A$2000,1,FALSE)),"■","")</f>
        <v>■</v>
      </c>
      <c r="C203" t="str">
        <f t="shared" si="3"/>
        <v>INSERT INTO UPK_TEST.main_masters.mm_buhin_no (buhin_no, created_date, created_tantou_id) VALUES ('625220W000', GETDATE(), 999);</v>
      </c>
    </row>
    <row r="204" spans="1:3">
      <c r="A204" t="s">
        <v>7007</v>
      </c>
      <c r="B204" t="str">
        <f>IF(ISERROR(VLOOKUP($A204,DB登録部品番号!$A$2:$A$2000,1,FALSE)),"■","")</f>
        <v>■</v>
      </c>
      <c r="C204" t="str">
        <f t="shared" si="3"/>
        <v>INSERT INTO UPK_TEST.main_masters.mm_buhin_no (buhin_no, created_date, created_tantou_id) VALUES ('625230W000', GETDATE(), 999);</v>
      </c>
    </row>
    <row r="205" spans="1:3">
      <c r="A205" t="s">
        <v>1420</v>
      </c>
      <c r="B205" t="str">
        <f>IF(ISERROR(VLOOKUP($A205,DB登録部品番号!$A$2:$A$2000,1,FALSE)),"■","")</f>
        <v/>
      </c>
      <c r="C205" t="str">
        <f t="shared" si="3"/>
        <v>INSERT INTO UPK_TEST.main_masters.mm_buhin_no (buhin_no, created_date, created_tantou_id) VALUES ('625221LA0A', GETDATE(), 999);</v>
      </c>
    </row>
    <row r="206" spans="1:3">
      <c r="A206" t="s">
        <v>1431</v>
      </c>
      <c r="B206" t="str">
        <f>IF(ISERROR(VLOOKUP($A206,DB登録部品番号!$A$2:$A$2000,1,FALSE)),"■","")</f>
        <v/>
      </c>
      <c r="C206" t="str">
        <f t="shared" si="3"/>
        <v>INSERT INTO UPK_TEST.main_masters.mm_buhin_no (buhin_no, created_date, created_tantou_id) VALUES ('625231LA0A', GETDATE(), 999);</v>
      </c>
    </row>
    <row r="207" spans="1:3">
      <c r="A207" t="s">
        <v>7008</v>
      </c>
      <c r="B207" t="str">
        <f>IF(ISERROR(VLOOKUP($A207,DB登録部品番号!$A$2:$A$2000,1,FALSE)),"■","")</f>
        <v>■</v>
      </c>
      <c r="C207" t="str">
        <f t="shared" si="3"/>
        <v>INSERT INTO UPK_TEST.main_masters.mm_buhin_no (buhin_no, created_date, created_tantou_id) VALUES ('625223VA0A', GETDATE(), 999);</v>
      </c>
    </row>
    <row r="208" spans="1:3">
      <c r="A208" t="s">
        <v>7009</v>
      </c>
      <c r="B208" t="str">
        <f>IF(ISERROR(VLOOKUP($A208,DB登録部品番号!$A$2:$A$2000,1,FALSE)),"■","")</f>
        <v>■</v>
      </c>
      <c r="C208" t="str">
        <f t="shared" si="3"/>
        <v>INSERT INTO UPK_TEST.main_masters.mm_buhin_no (buhin_no, created_date, created_tantou_id) VALUES ('625233VA0A', GETDATE(), 999);</v>
      </c>
    </row>
    <row r="209" spans="1:3">
      <c r="A209" t="s">
        <v>7010</v>
      </c>
      <c r="B209" t="str">
        <f>IF(ISERROR(VLOOKUP($A209,DB登録部品番号!$A$2:$A$2000,1,FALSE)),"■","")</f>
        <v>■</v>
      </c>
      <c r="C209" t="str">
        <f t="shared" si="3"/>
        <v>INSERT INTO UPK_TEST.main_masters.mm_buhin_no (buhin_no, created_date, created_tantou_id) VALUES ('625224U000', GETDATE(), 999);</v>
      </c>
    </row>
    <row r="210" spans="1:3">
      <c r="A210" t="s">
        <v>7011</v>
      </c>
      <c r="B210" t="str">
        <f>IF(ISERROR(VLOOKUP($A210,DB登録部品番号!$A$2:$A$2000,1,FALSE)),"■","")</f>
        <v>■</v>
      </c>
      <c r="C210" t="str">
        <f t="shared" si="3"/>
        <v>INSERT INTO UPK_TEST.main_masters.mm_buhin_no (buhin_no, created_date, created_tantou_id) VALUES ('625234U000', GETDATE(), 999);</v>
      </c>
    </row>
    <row r="211" spans="1:3">
      <c r="A211" t="s">
        <v>1425</v>
      </c>
      <c r="B211" t="str">
        <f>IF(ISERROR(VLOOKUP($A211,DB登録部品番号!$A$2:$A$2000,1,FALSE)),"■","")</f>
        <v/>
      </c>
      <c r="C211" t="str">
        <f t="shared" si="3"/>
        <v>INSERT INTO UPK_TEST.main_masters.mm_buhin_no (buhin_no, created_date, created_tantou_id) VALUES ('625225TA0A', GETDATE(), 999);</v>
      </c>
    </row>
    <row r="212" spans="1:3">
      <c r="A212" t="s">
        <v>1435</v>
      </c>
      <c r="B212" t="str">
        <f>IF(ISERROR(VLOOKUP($A212,DB登録部品番号!$A$2:$A$2000,1,FALSE)),"■","")</f>
        <v/>
      </c>
      <c r="C212" t="str">
        <f t="shared" si="3"/>
        <v>INSERT INTO UPK_TEST.main_masters.mm_buhin_no (buhin_no, created_date, created_tantou_id) VALUES ('625235TA0A', GETDATE(), 999);</v>
      </c>
    </row>
    <row r="213" spans="1:3">
      <c r="A213" t="s">
        <v>1428</v>
      </c>
      <c r="B213" t="str">
        <f>IF(ISERROR(VLOOKUP($A213,DB登録部品番号!$A$2:$A$2000,1,FALSE)),"■","")</f>
        <v/>
      </c>
      <c r="C213" t="str">
        <f t="shared" si="3"/>
        <v>INSERT INTO UPK_TEST.main_masters.mm_buhin_no (buhin_no, created_date, created_tantou_id) VALUES ('6252280F00', GETDATE(), 999);</v>
      </c>
    </row>
    <row r="214" spans="1:3">
      <c r="A214" t="s">
        <v>1438</v>
      </c>
      <c r="B214" t="str">
        <f>IF(ISERROR(VLOOKUP($A214,DB登録部品番号!$A$2:$A$2000,1,FALSE)),"■","")</f>
        <v/>
      </c>
      <c r="C214" t="str">
        <f t="shared" si="3"/>
        <v>INSERT INTO UPK_TEST.main_masters.mm_buhin_no (buhin_no, created_date, created_tantou_id) VALUES ('6252380F00', GETDATE(), 999);</v>
      </c>
    </row>
    <row r="215" spans="1:3">
      <c r="A215" t="s">
        <v>1429</v>
      </c>
      <c r="B215" t="str">
        <f>IF(ISERROR(VLOOKUP($A215,DB登録部品番号!$A$2:$A$2000,1,FALSE)),"■","")</f>
        <v/>
      </c>
      <c r="C215" t="str">
        <f t="shared" si="3"/>
        <v>INSERT INTO UPK_TEST.main_masters.mm_buhin_no (buhin_no, created_date, created_tantou_id) VALUES ('6252285F00', GETDATE(), 999);</v>
      </c>
    </row>
    <row r="216" spans="1:3">
      <c r="A216" t="s">
        <v>1439</v>
      </c>
      <c r="B216" t="str">
        <f>IF(ISERROR(VLOOKUP($A216,DB登録部品番号!$A$2:$A$2000,1,FALSE)),"■","")</f>
        <v/>
      </c>
      <c r="C216" t="str">
        <f t="shared" si="3"/>
        <v>INSERT INTO UPK_TEST.main_masters.mm_buhin_no (buhin_no, created_date, created_tantou_id) VALUES ('6252385F00', GETDATE(), 999);</v>
      </c>
    </row>
    <row r="217" spans="1:3">
      <c r="A217" t="s">
        <v>1432</v>
      </c>
      <c r="B217" t="str">
        <f>IF(ISERROR(VLOOKUP($A217,DB登録部品番号!$A$2:$A$2000,1,FALSE)),"■","")</f>
        <v/>
      </c>
      <c r="C217" t="str">
        <f t="shared" si="3"/>
        <v>INSERT INTO UPK_TEST.main_masters.mm_buhin_no (buhin_no, created_date, created_tantou_id) VALUES ('625231VA0A', GETDATE(), 999);</v>
      </c>
    </row>
    <row r="218" spans="1:3">
      <c r="A218" t="s">
        <v>7012</v>
      </c>
      <c r="B218" t="str">
        <f>IF(ISERROR(VLOOKUP($A218,DB登録部品番号!$A$2:$A$2000,1,FALSE)),"■","")</f>
        <v>■</v>
      </c>
      <c r="C218" t="str">
        <f t="shared" si="3"/>
        <v>INSERT INTO UPK_TEST.main_masters.mm_buhin_no (buhin_no, created_date, created_tantou_id) VALUES ('625320W700-1', GETDATE(), 999);</v>
      </c>
    </row>
    <row r="219" spans="1:3">
      <c r="A219" t="s">
        <v>7013</v>
      </c>
      <c r="B219" t="str">
        <f>IF(ISERROR(VLOOKUP($A219,DB登録部品番号!$A$2:$A$2000,1,FALSE)),"■","")</f>
        <v>■</v>
      </c>
      <c r="C219" t="str">
        <f t="shared" si="3"/>
        <v>INSERT INTO UPK_TEST.main_masters.mm_buhin_no (buhin_no, created_date, created_tantou_id) VALUES ('625321W200-1', GETDATE(), 999);</v>
      </c>
    </row>
    <row r="220" spans="1:3">
      <c r="A220" t="s">
        <v>1443</v>
      </c>
      <c r="B220" t="str">
        <f>IF(ISERROR(VLOOKUP($A220,DB登録部品番号!$A$2:$A$2000,1,FALSE)),"■","")</f>
        <v/>
      </c>
      <c r="C220" t="str">
        <f t="shared" si="3"/>
        <v>INSERT INTO UPK_TEST.main_masters.mm_buhin_no (buhin_no, created_date, created_tantou_id) VALUES ('625323VA1A', GETDATE(), 999);</v>
      </c>
    </row>
    <row r="221" spans="1:3">
      <c r="A221" t="s">
        <v>7014</v>
      </c>
      <c r="B221" t="str">
        <f>IF(ISERROR(VLOOKUP($A221,DB登録部品番号!$A$2:$A$2000,1,FALSE)),"■","")</f>
        <v>■</v>
      </c>
      <c r="C221" t="str">
        <f t="shared" si="3"/>
        <v>INSERT INTO UPK_TEST.main_masters.mm_buhin_no (buhin_no, created_date, created_tantou_id) VALUES ('625324M410001', GETDATE(), 999);</v>
      </c>
    </row>
    <row r="222" spans="1:3">
      <c r="A222" t="s">
        <v>1445</v>
      </c>
      <c r="B222" t="str">
        <f>IF(ISERROR(VLOOKUP($A222,DB登録部品番号!$A$2:$A$2000,1,FALSE)),"■","")</f>
        <v/>
      </c>
      <c r="C222" t="str">
        <f t="shared" si="3"/>
        <v>INSERT INTO UPK_TEST.main_masters.mm_buhin_no (buhin_no, created_date, created_tantou_id) VALUES ('6253265F00', GETDATE(), 999);</v>
      </c>
    </row>
    <row r="223" spans="1:3">
      <c r="A223" t="s">
        <v>1448</v>
      </c>
      <c r="B223" t="str">
        <f>IF(ISERROR(VLOOKUP($A223,DB登録部品番号!$A$2:$A$2000,1,FALSE)),"■","")</f>
        <v/>
      </c>
      <c r="C223" t="str">
        <f t="shared" si="3"/>
        <v>INSERT INTO UPK_TEST.main_masters.mm_buhin_no (buhin_no, created_date, created_tantou_id) VALUES ('6253270F00', GETDATE(), 999);</v>
      </c>
    </row>
    <row r="224" spans="1:3">
      <c r="A224" t="s">
        <v>7015</v>
      </c>
      <c r="B224" t="str">
        <f>IF(ISERROR(VLOOKUP($A224,DB登録部品番号!$A$2:$A$2000,1,FALSE)),"■","")</f>
        <v>■</v>
      </c>
      <c r="C224" t="str">
        <f t="shared" si="3"/>
        <v>INSERT INTO UPK_TEST.main_masters.mm_buhin_no (buhin_no, created_date, created_tantou_id) VALUES ('62532AU00001', GETDATE(), 999);</v>
      </c>
    </row>
    <row r="225" spans="1:3">
      <c r="A225" t="s">
        <v>7016</v>
      </c>
      <c r="B225" t="str">
        <f>IF(ISERROR(VLOOKUP($A225,DB登録部品番号!$A$2:$A$2000,1,FALSE)),"■","")</f>
        <v>■</v>
      </c>
      <c r="C225" t="str">
        <f t="shared" si="3"/>
        <v>INSERT INTO UPK_TEST.main_masters.mm_buhin_no (buhin_no, created_date, created_tantou_id) VALUES ('62532VE000', GETDATE(), 999);</v>
      </c>
    </row>
    <row r="226" spans="1:3">
      <c r="A226" t="s">
        <v>7017</v>
      </c>
      <c r="B226" t="str">
        <f>IF(ISERROR(VLOOKUP($A226,DB登録部品番号!$A$2:$A$2000,1,FALSE)),"■","")</f>
        <v>■</v>
      </c>
      <c r="C226" t="str">
        <f t="shared" si="3"/>
        <v>INSERT INTO UPK_TEST.main_masters.mm_buhin_no (buhin_no, created_date, created_tantou_id) VALUES ('62532VG200', GETDATE(), 999);</v>
      </c>
    </row>
    <row r="227" spans="1:3">
      <c r="A227" t="s">
        <v>7018</v>
      </c>
      <c r="B227" t="str">
        <f>IF(ISERROR(VLOOKUP($A227,DB登録部品番号!$A$2:$A$2000,1,FALSE)),"■","")</f>
        <v>■</v>
      </c>
      <c r="C227" t="str">
        <f t="shared" si="3"/>
        <v>INSERT INTO UPK_TEST.main_masters.mm_buhin_no (buhin_no, created_date, created_tantou_id) VALUES ('62532WL00001', GETDATE(), 999);</v>
      </c>
    </row>
    <row r="228" spans="1:3">
      <c r="A228" t="s">
        <v>1441</v>
      </c>
      <c r="B228" t="str">
        <f>IF(ISERROR(VLOOKUP($A228,DB登録部品番号!$A$2:$A$2000,1,FALSE)),"■","")</f>
        <v/>
      </c>
      <c r="C228" t="str">
        <f t="shared" si="3"/>
        <v>INSERT INTO UPK_TEST.main_masters.mm_buhin_no (buhin_no, created_date, created_tantou_id) VALUES ('625321LA0A', GETDATE(), 999);</v>
      </c>
    </row>
    <row r="229" spans="1:3">
      <c r="A229" t="s">
        <v>1449</v>
      </c>
      <c r="B229" t="str">
        <f>IF(ISERROR(VLOOKUP($A229,DB登録部品番号!$A$2:$A$2000,1,FALSE)),"■","")</f>
        <v/>
      </c>
      <c r="C229" t="str">
        <f t="shared" si="3"/>
        <v>INSERT INTO UPK_TEST.main_masters.mm_buhin_no (buhin_no, created_date, created_tantou_id) VALUES ('625331LA0A', GETDATE(), 999);</v>
      </c>
    </row>
    <row r="230" spans="1:3">
      <c r="A230" t="s">
        <v>7019</v>
      </c>
      <c r="B230" t="str">
        <f>IF(ISERROR(VLOOKUP($A230,DB登録部品番号!$A$2:$A$2000,1,FALSE)),"■","")</f>
        <v>■</v>
      </c>
      <c r="C230" t="str">
        <f t="shared" si="3"/>
        <v>INSERT INTO UPK_TEST.main_masters.mm_buhin_no (buhin_no, created_date, created_tantou_id) VALUES ('625334M41001', GETDATE(), 999);</v>
      </c>
    </row>
    <row r="231" spans="1:3">
      <c r="A231" t="s">
        <v>1452</v>
      </c>
      <c r="B231" t="str">
        <f>IF(ISERROR(VLOOKUP($A231,DB登録部品番号!$A$2:$A$2000,1,FALSE)),"■","")</f>
        <v/>
      </c>
      <c r="C231" t="str">
        <f t="shared" si="3"/>
        <v>INSERT INTO UPK_TEST.main_masters.mm_buhin_no (buhin_no, created_date, created_tantou_id) VALUES ('625414CB0A', GETDATE(), 999);</v>
      </c>
    </row>
    <row r="232" spans="1:3">
      <c r="A232" t="s">
        <v>1453</v>
      </c>
      <c r="B232" t="str">
        <f>IF(ISERROR(VLOOKUP($A232,DB登録部品番号!$A$2:$A$2000,1,FALSE)),"■","")</f>
        <v/>
      </c>
      <c r="C232" t="str">
        <f t="shared" si="3"/>
        <v>INSERT INTO UPK_TEST.main_masters.mm_buhin_no (buhin_no, created_date, created_tantou_id) VALUES ('625416MA0A', GETDATE(), 999);</v>
      </c>
    </row>
    <row r="233" spans="1:3">
      <c r="A233" t="s">
        <v>1454</v>
      </c>
      <c r="B233" t="str">
        <f>IF(ISERROR(VLOOKUP($A233,DB登録部品番号!$A$2:$A$2000,1,FALSE)),"■","")</f>
        <v/>
      </c>
      <c r="C233" t="str">
        <f t="shared" si="3"/>
        <v>INSERT INTO UPK_TEST.main_masters.mm_buhin_no (buhin_no, created_date, created_tantou_id) VALUES ('625906MA0A', GETDATE(), 999);</v>
      </c>
    </row>
    <row r="234" spans="1:3">
      <c r="A234" t="s">
        <v>7020</v>
      </c>
      <c r="B234" t="str">
        <f>IF(ISERROR(VLOOKUP($A234,DB登録部品番号!$A$2:$A$2000,1,FALSE)),"■","")</f>
        <v>■</v>
      </c>
      <c r="C234" t="str">
        <f t="shared" si="3"/>
        <v>INSERT INTO UPK_TEST.main_masters.mm_buhin_no (buhin_no, created_date, created_tantou_id) VALUES ('62592VG200-01', GETDATE(), 999);</v>
      </c>
    </row>
    <row r="235" spans="1:3">
      <c r="A235" t="s">
        <v>7021</v>
      </c>
      <c r="B235" t="str">
        <f>IF(ISERROR(VLOOKUP($A235,DB登録部品番号!$A$2:$A$2000,1,FALSE)),"■","")</f>
        <v>■</v>
      </c>
      <c r="C235" t="str">
        <f t="shared" si="3"/>
        <v>INSERT INTO UPK_TEST.main_masters.mm_buhin_no (buhin_no, created_date, created_tantou_id) VALUES ('62593VG200-01', GETDATE(), 999);</v>
      </c>
    </row>
    <row r="236" spans="1:3">
      <c r="A236" t="s">
        <v>1455</v>
      </c>
      <c r="B236" t="str">
        <f>IF(ISERROR(VLOOKUP($A236,DB登録部品番号!$A$2:$A$2000,1,FALSE)),"■","")</f>
        <v/>
      </c>
      <c r="C236" t="str">
        <f t="shared" si="3"/>
        <v>INSERT INTO UPK_TEST.main_masters.mm_buhin_no (buhin_no, created_date, created_tantou_id) VALUES ('631226GW0A', GETDATE(), 999);</v>
      </c>
    </row>
    <row r="237" spans="1:3">
      <c r="A237" t="s">
        <v>1456</v>
      </c>
      <c r="B237" t="str">
        <f>IF(ISERROR(VLOOKUP($A237,DB登録部品番号!$A$2:$A$2000,1,FALSE)),"■","")</f>
        <v/>
      </c>
      <c r="C237" t="str">
        <f t="shared" si="3"/>
        <v>INSERT INTO UPK_TEST.main_masters.mm_buhin_no (buhin_no, created_date, created_tantou_id) VALUES ('631236GW0A', GETDATE(), 999);</v>
      </c>
    </row>
    <row r="238" spans="1:3">
      <c r="A238" t="s">
        <v>1467</v>
      </c>
      <c r="B238" t="str">
        <f>IF(ISERROR(VLOOKUP($A238,DB登録部品番号!$A$2:$A$2000,1,FALSE)),"■","")</f>
        <v/>
      </c>
      <c r="C238" t="str">
        <f t="shared" si="3"/>
        <v>INSERT INTO UPK_TEST.main_masters.mm_buhin_no (buhin_no, created_date, created_tantou_id) VALUES ('641121JA0A-C', GETDATE(), 999);</v>
      </c>
    </row>
    <row r="239" spans="1:3">
      <c r="A239" t="s">
        <v>1466</v>
      </c>
      <c r="B239" t="str">
        <f>IF(ISERROR(VLOOKUP($A239,DB登録部品番号!$A$2:$A$2000,1,FALSE)),"■","")</f>
        <v/>
      </c>
      <c r="C239" t="str">
        <f t="shared" si="3"/>
        <v>INSERT INTO UPK_TEST.main_masters.mm_buhin_no (buhin_no, created_date, created_tantou_id) VALUES ('641121JA0A-B', GETDATE(), 999);</v>
      </c>
    </row>
    <row r="240" spans="1:3">
      <c r="A240" t="s">
        <v>1472</v>
      </c>
      <c r="B240" t="str">
        <f>IF(ISERROR(VLOOKUP($A240,DB登録部品番号!$A$2:$A$2000,1,FALSE)),"■","")</f>
        <v/>
      </c>
      <c r="C240" t="str">
        <f t="shared" si="3"/>
        <v>INSERT INTO UPK_TEST.main_masters.mm_buhin_no (buhin_no, created_date, created_tantou_id) VALUES ('641131JA0A-B', GETDATE(), 999);</v>
      </c>
    </row>
    <row r="241" spans="1:3">
      <c r="A241" t="s">
        <v>7022</v>
      </c>
      <c r="B241" t="str">
        <f>IF(ISERROR(VLOOKUP($A241,DB登録部品番号!$A$2:$A$2000,1,FALSE)),"■","")</f>
        <v>■</v>
      </c>
      <c r="C241" t="str">
        <f t="shared" si="3"/>
        <v>INSERT INTO UPK_TEST.main_masters.mm_buhin_no (buhin_no, created_date, created_tantou_id) VALUES ('641123VA0A', GETDATE(), 999);</v>
      </c>
    </row>
    <row r="242" spans="1:3">
      <c r="A242" t="s">
        <v>7023</v>
      </c>
      <c r="B242" t="str">
        <f>IF(ISERROR(VLOOKUP($A242,DB登録部品番号!$A$2:$A$2000,1,FALSE)),"■","")</f>
        <v>■</v>
      </c>
      <c r="C242" t="str">
        <f t="shared" si="3"/>
        <v>INSERT INTO UPK_TEST.main_masters.mm_buhin_no (buhin_no, created_date, created_tantou_id) VALUES ('641133VA0A', GETDATE(), 999);</v>
      </c>
    </row>
    <row r="243" spans="1:3">
      <c r="A243" t="s">
        <v>1468</v>
      </c>
      <c r="B243" t="str">
        <f>IF(ISERROR(VLOOKUP($A243,DB登録部品番号!$A$2:$A$2000,1,FALSE)),"■","")</f>
        <v/>
      </c>
      <c r="C243" t="str">
        <f t="shared" si="3"/>
        <v>INSERT INTO UPK_TEST.main_masters.mm_buhin_no (buhin_no, created_date, created_tantou_id) VALUES ('641125TA0A', GETDATE(), 999);</v>
      </c>
    </row>
    <row r="244" spans="1:3">
      <c r="A244" t="s">
        <v>1473</v>
      </c>
      <c r="B244" t="str">
        <f>IF(ISERROR(VLOOKUP($A244,DB登録部品番号!$A$2:$A$2000,1,FALSE)),"■","")</f>
        <v/>
      </c>
      <c r="C244" t="str">
        <f t="shared" si="3"/>
        <v>INSERT INTO UPK_TEST.main_masters.mm_buhin_no (buhin_no, created_date, created_tantou_id) VALUES ('641135TA0A', GETDATE(), 999);</v>
      </c>
    </row>
    <row r="245" spans="1:3">
      <c r="A245" t="s">
        <v>1469</v>
      </c>
      <c r="B245" t="str">
        <f>IF(ISERROR(VLOOKUP($A245,DB登録部品番号!$A$2:$A$2000,1,FALSE)),"■","")</f>
        <v/>
      </c>
      <c r="C245" t="str">
        <f t="shared" si="3"/>
        <v>INSERT INTO UPK_TEST.main_masters.mm_buhin_no (buhin_no, created_date, created_tantou_id) VALUES ('641126RA0A', GETDATE(), 999);</v>
      </c>
    </row>
    <row r="246" spans="1:3">
      <c r="A246" t="s">
        <v>1474</v>
      </c>
      <c r="B246" t="str">
        <f>IF(ISERROR(VLOOKUP($A246,DB登録部品番号!$A$2:$A$2000,1,FALSE)),"■","")</f>
        <v/>
      </c>
      <c r="C246" t="str">
        <f t="shared" si="3"/>
        <v>INSERT INTO UPK_TEST.main_masters.mm_buhin_no (buhin_no, created_date, created_tantou_id) VALUES ('641136RA0A', GETDATE(), 999);</v>
      </c>
    </row>
    <row r="247" spans="1:3">
      <c r="A247" t="s">
        <v>7024</v>
      </c>
      <c r="B247" t="str">
        <f>IF(ISERROR(VLOOKUP($A247,DB登録部品番号!$A$2:$A$2000,1,FALSE)),"■","")</f>
        <v>■</v>
      </c>
      <c r="C247" t="str">
        <f t="shared" si="3"/>
        <v>INSERT INTO UPK_TEST.main_masters.mm_buhin_no (buhin_no, created_date, created_tantou_id) VALUES ('64112JG00A', GETDATE(), 999);</v>
      </c>
    </row>
    <row r="248" spans="1:3">
      <c r="A248" t="s">
        <v>7025</v>
      </c>
      <c r="B248" t="str">
        <f>IF(ISERROR(VLOOKUP($A248,DB登録部品番号!$A$2:$A$2000,1,FALSE)),"■","")</f>
        <v>■</v>
      </c>
      <c r="C248" t="str">
        <f t="shared" si="3"/>
        <v>INSERT INTO UPK_TEST.main_masters.mm_buhin_no (buhin_no, created_date, created_tantou_id) VALUES ('64113JG00A', GETDATE(), 999);</v>
      </c>
    </row>
    <row r="249" spans="1:3">
      <c r="A249" t="s">
        <v>7026</v>
      </c>
      <c r="B249" t="str">
        <f>IF(ISERROR(VLOOKUP($A249,DB登録部品番号!$A$2:$A$2000,1,FALSE)),"■","")</f>
        <v>■</v>
      </c>
      <c r="C249" t="str">
        <f t="shared" si="3"/>
        <v>INSERT INTO UPK_TEST.main_masters.mm_buhin_no (buhin_no, created_date, created_tantou_id) VALUES ('64112JGA00-E', GETDATE(), 999);</v>
      </c>
    </row>
    <row r="250" spans="1:3">
      <c r="A250" t="s">
        <v>7027</v>
      </c>
      <c r="B250" t="str">
        <f>IF(ISERROR(VLOOKUP($A250,DB登録部品番号!$A$2:$A$2000,1,FALSE)),"■","")</f>
        <v>■</v>
      </c>
      <c r="C250" t="str">
        <f t="shared" si="3"/>
        <v>INSERT INTO UPK_TEST.main_masters.mm_buhin_no (buhin_no, created_date, created_tantou_id) VALUES ('64113JGA00-E', GETDATE(), 999);</v>
      </c>
    </row>
    <row r="251" spans="1:3">
      <c r="A251" t="s">
        <v>7028</v>
      </c>
      <c r="B251" t="str">
        <f>IF(ISERROR(VLOOKUP($A251,DB登録部品番号!$A$2:$A$2000,1,FALSE)),"■","")</f>
        <v>■</v>
      </c>
      <c r="C251" t="str">
        <f t="shared" si="3"/>
        <v>INSERT INTO UPK_TEST.main_masters.mm_buhin_no (buhin_no, created_date, created_tantou_id) VALUES ('64112JH00A', GETDATE(), 999);</v>
      </c>
    </row>
    <row r="252" spans="1:3">
      <c r="A252" t="s">
        <v>7029</v>
      </c>
      <c r="B252" t="str">
        <f>IF(ISERROR(VLOOKUP($A252,DB登録部品番号!$A$2:$A$2000,1,FALSE)),"■","")</f>
        <v>■</v>
      </c>
      <c r="C252" t="str">
        <f t="shared" si="3"/>
        <v>INSERT INTO UPK_TEST.main_masters.mm_buhin_no (buhin_no, created_date, created_tantou_id) VALUES ('64113JH00A', GETDATE(), 999);</v>
      </c>
    </row>
    <row r="253" spans="1:3">
      <c r="A253" t="s">
        <v>1471</v>
      </c>
      <c r="B253" t="str">
        <f>IF(ISERROR(VLOOKUP($A253,DB登録部品番号!$A$2:$A$2000,1,FALSE)),"■","")</f>
        <v/>
      </c>
      <c r="C253" t="str">
        <f t="shared" si="3"/>
        <v>INSERT INTO UPK_TEST.main_masters.mm_buhin_no (buhin_no, created_date, created_tantou_id) VALUES ('641131JA0A', GETDATE(), 999);</v>
      </c>
    </row>
    <row r="254" spans="1:3">
      <c r="A254" t="s">
        <v>1476</v>
      </c>
      <c r="B254" t="str">
        <f>IF(ISERROR(VLOOKUP($A254,DB登録部品番号!$A$2:$A$2000,1,FALSE)),"■","")</f>
        <v/>
      </c>
      <c r="C254" t="str">
        <f t="shared" si="3"/>
        <v>INSERT INTO UPK_TEST.main_masters.mm_buhin_no (buhin_no, created_date, created_tantou_id) VALUES ('641224CB0A', GETDATE(), 999);</v>
      </c>
    </row>
    <row r="255" spans="1:3">
      <c r="A255" t="s">
        <v>1479</v>
      </c>
      <c r="B255" t="str">
        <f>IF(ISERROR(VLOOKUP($A255,DB登録部品番号!$A$2:$A$2000,1,FALSE)),"■","")</f>
        <v/>
      </c>
      <c r="C255" t="str">
        <f t="shared" si="3"/>
        <v>INSERT INTO UPK_TEST.main_masters.mm_buhin_no (buhin_no, created_date, created_tantou_id) VALUES ('641234CB0A', GETDATE(), 999);</v>
      </c>
    </row>
    <row r="256" spans="1:3">
      <c r="A256" t="s">
        <v>7030</v>
      </c>
      <c r="B256" t="str">
        <f>IF(ISERROR(VLOOKUP($A256,DB登録部品番号!$A$2:$A$2000,1,FALSE)),"■","")</f>
        <v>■</v>
      </c>
      <c r="C256" t="str">
        <f t="shared" si="3"/>
        <v>INSERT INTO UPK_TEST.main_masters.mm_buhin_no (buhin_no, created_date, created_tantou_id) VALUES ('641224CB0A-E', GETDATE(), 999);</v>
      </c>
    </row>
    <row r="257" spans="1:3">
      <c r="A257" t="s">
        <v>7031</v>
      </c>
      <c r="B257" t="str">
        <f>IF(ISERROR(VLOOKUP($A257,DB登録部品番号!$A$2:$A$2000,1,FALSE)),"■","")</f>
        <v>■</v>
      </c>
      <c r="C257" t="str">
        <f t="shared" si="3"/>
        <v>INSERT INTO UPK_TEST.main_masters.mm_buhin_no (buhin_no, created_date, created_tantou_id) VALUES ('641234CB0A-E', GETDATE(), 999);</v>
      </c>
    </row>
    <row r="258" spans="1:3">
      <c r="A258" t="s">
        <v>1477</v>
      </c>
      <c r="B258" t="str">
        <f>IF(ISERROR(VLOOKUP($A258,DB登録部品番号!$A$2:$A$2000,1,FALSE)),"■","")</f>
        <v/>
      </c>
      <c r="C258" t="str">
        <f t="shared" si="3"/>
        <v>INSERT INTO UPK_TEST.main_masters.mm_buhin_no (buhin_no, created_date, created_tantou_id) VALUES ('641226RA0A', GETDATE(), 999);</v>
      </c>
    </row>
    <row r="259" spans="1:3">
      <c r="A259" t="s">
        <v>1480</v>
      </c>
      <c r="B259" t="str">
        <f>IF(ISERROR(VLOOKUP($A259,DB登録部品番号!$A$2:$A$2000,1,FALSE)),"■","")</f>
        <v/>
      </c>
      <c r="C259" t="str">
        <f t="shared" si="3"/>
        <v>INSERT INTO UPK_TEST.main_masters.mm_buhin_no (buhin_no, created_date, created_tantou_id) VALUES ('641236RA0A', GETDATE(), 999);</v>
      </c>
    </row>
    <row r="260" spans="1:3">
      <c r="A260" t="s">
        <v>7032</v>
      </c>
      <c r="B260" t="str">
        <f>IF(ISERROR(VLOOKUP($A260,DB登録部品番号!$A$2:$A$2000,1,FALSE)),"■","")</f>
        <v>■</v>
      </c>
      <c r="C260" t="str">
        <f t="shared" si="3"/>
        <v>INSERT INTO UPK_TEST.main_masters.mm_buhin_no (buhin_no, created_date, created_tantou_id) VALUES ('64122EN000', GETDATE(), 999);</v>
      </c>
    </row>
    <row r="261" spans="1:3">
      <c r="A261" t="s">
        <v>7033</v>
      </c>
      <c r="B261" t="str">
        <f>IF(ISERROR(VLOOKUP($A261,DB登録部品番号!$A$2:$A$2000,1,FALSE)),"■","")</f>
        <v>■</v>
      </c>
      <c r="C261" t="str">
        <f t="shared" ref="C261:C324" si="4">$L$1&amp;"'"&amp;$A261&amp;"', GETDATE(), 999);"</f>
        <v>INSERT INTO UPK_TEST.main_masters.mm_buhin_no (buhin_no, created_date, created_tantou_id) VALUES ('64123EN000', GETDATE(), 999);</v>
      </c>
    </row>
    <row r="262" spans="1:3">
      <c r="A262" t="s">
        <v>1482</v>
      </c>
      <c r="B262" t="str">
        <f>IF(ISERROR(VLOOKUP($A262,DB登録部品番号!$A$2:$A$2000,1,FALSE)),"■","")</f>
        <v/>
      </c>
      <c r="C262" t="str">
        <f t="shared" si="4"/>
        <v>INSERT INTO UPK_TEST.main_masters.mm_buhin_no (buhin_no, created_date, created_tantou_id) VALUES ('641241AA0A', GETDATE(), 999);</v>
      </c>
    </row>
    <row r="263" spans="1:3">
      <c r="A263" t="s">
        <v>1483</v>
      </c>
      <c r="B263" t="str">
        <f>IF(ISERROR(VLOOKUP($A263,DB登録部品番号!$A$2:$A$2000,1,FALSE)),"■","")</f>
        <v/>
      </c>
      <c r="C263" t="str">
        <f t="shared" si="4"/>
        <v>INSERT INTO UPK_TEST.main_masters.mm_buhin_no (buhin_no, created_date, created_tantou_id) VALUES ('641241AA0A-K', GETDATE(), 999);</v>
      </c>
    </row>
    <row r="264" spans="1:3">
      <c r="A264" t="s">
        <v>1484</v>
      </c>
      <c r="B264" t="str">
        <f>IF(ISERROR(VLOOKUP($A264,DB登録部品番号!$A$2:$A$2000,1,FALSE)),"■","")</f>
        <v/>
      </c>
      <c r="C264" t="str">
        <f t="shared" si="4"/>
        <v>INSERT INTO UPK_TEST.main_masters.mm_buhin_no (buhin_no, created_date, created_tantou_id) VALUES ('641244CB0A', GETDATE(), 999);</v>
      </c>
    </row>
    <row r="265" spans="1:3">
      <c r="A265" t="s">
        <v>1485</v>
      </c>
      <c r="B265" t="str">
        <f>IF(ISERROR(VLOOKUP($A265,DB登録部品番号!$A$2:$A$2000,1,FALSE)),"■","")</f>
        <v/>
      </c>
      <c r="C265" t="str">
        <f t="shared" si="4"/>
        <v>INSERT INTO UPK_TEST.main_masters.mm_buhin_no (buhin_no, created_date, created_tantou_id) VALUES ('641244CB0A-G', GETDATE(), 999);</v>
      </c>
    </row>
    <row r="266" spans="1:3">
      <c r="A266" t="s">
        <v>1486</v>
      </c>
      <c r="B266" t="str">
        <f>IF(ISERROR(VLOOKUP($A266,DB登録部品番号!$A$2:$A$2000,1,FALSE)),"■","")</f>
        <v/>
      </c>
      <c r="C266" t="str">
        <f t="shared" si="4"/>
        <v>INSERT INTO UPK_TEST.main_masters.mm_buhin_no (buhin_no, created_date, created_tantou_id) VALUES ('641246RA0A', GETDATE(), 999);</v>
      </c>
    </row>
    <row r="267" spans="1:3">
      <c r="A267" t="s">
        <v>7034</v>
      </c>
      <c r="B267" t="str">
        <f>IF(ISERROR(VLOOKUP($A267,DB登録部品番号!$A$2:$A$2000,1,FALSE)),"■","")</f>
        <v>■</v>
      </c>
      <c r="C267" t="str">
        <f t="shared" si="4"/>
        <v>INSERT INTO UPK_TEST.main_masters.mm_buhin_no (buhin_no, created_date, created_tantou_id) VALUES ('64124EN000', GETDATE(), 999);</v>
      </c>
    </row>
    <row r="268" spans="1:3">
      <c r="A268" t="s">
        <v>1488</v>
      </c>
      <c r="B268" t="str">
        <f>IF(ISERROR(VLOOKUP($A268,DB登録部品番号!$A$2:$A$2000,1,FALSE)),"■","")</f>
        <v/>
      </c>
      <c r="C268" t="str">
        <f t="shared" si="4"/>
        <v>INSERT INTO UPK_TEST.main_masters.mm_buhin_no (buhin_no, created_date, created_tantou_id) VALUES ('64124JN20A', GETDATE(), 999);</v>
      </c>
    </row>
    <row r="269" spans="1:3">
      <c r="A269" t="s">
        <v>1489</v>
      </c>
      <c r="B269" t="str">
        <f>IF(ISERROR(VLOOKUP($A269,DB登録部品番号!$A$2:$A$2000,1,FALSE)),"■","")</f>
        <v/>
      </c>
      <c r="C269" t="str">
        <f t="shared" si="4"/>
        <v>INSERT INTO UPK_TEST.main_masters.mm_buhin_no (buhin_no, created_date, created_tantou_id) VALUES ('641251AA0A', GETDATE(), 999);</v>
      </c>
    </row>
    <row r="270" spans="1:3">
      <c r="A270" t="s">
        <v>1490</v>
      </c>
      <c r="B270" t="str">
        <f>IF(ISERROR(VLOOKUP($A270,DB登録部品番号!$A$2:$A$2000,1,FALSE)),"■","")</f>
        <v/>
      </c>
      <c r="C270" t="str">
        <f t="shared" si="4"/>
        <v>INSERT INTO UPK_TEST.main_masters.mm_buhin_no (buhin_no, created_date, created_tantou_id) VALUES ('641251AA0A-K', GETDATE(), 999);</v>
      </c>
    </row>
    <row r="271" spans="1:3">
      <c r="A271" t="s">
        <v>1491</v>
      </c>
      <c r="B271" t="str">
        <f>IF(ISERROR(VLOOKUP($A271,DB登録部品番号!$A$2:$A$2000,1,FALSE)),"■","")</f>
        <v/>
      </c>
      <c r="C271" t="str">
        <f t="shared" si="4"/>
        <v>INSERT INTO UPK_TEST.main_masters.mm_buhin_no (buhin_no, created_date, created_tantou_id) VALUES ('641254CB0A', GETDATE(), 999);</v>
      </c>
    </row>
    <row r="272" spans="1:3">
      <c r="A272" t="s">
        <v>1492</v>
      </c>
      <c r="B272" t="str">
        <f>IF(ISERROR(VLOOKUP($A272,DB登録部品番号!$A$2:$A$2000,1,FALSE)),"■","")</f>
        <v/>
      </c>
      <c r="C272" t="str">
        <f t="shared" si="4"/>
        <v>INSERT INTO UPK_TEST.main_masters.mm_buhin_no (buhin_no, created_date, created_tantou_id) VALUES ('641254CB0A-G', GETDATE(), 999);</v>
      </c>
    </row>
    <row r="273" spans="1:3">
      <c r="A273" t="s">
        <v>1493</v>
      </c>
      <c r="B273" t="str">
        <f>IF(ISERROR(VLOOKUP($A273,DB登録部品番号!$A$2:$A$2000,1,FALSE)),"■","")</f>
        <v/>
      </c>
      <c r="C273" t="str">
        <f t="shared" si="4"/>
        <v>INSERT INTO UPK_TEST.main_masters.mm_buhin_no (buhin_no, created_date, created_tantou_id) VALUES ('641256RA0A', GETDATE(), 999);</v>
      </c>
    </row>
    <row r="274" spans="1:3">
      <c r="A274" t="s">
        <v>7035</v>
      </c>
      <c r="B274" t="str">
        <f>IF(ISERROR(VLOOKUP($A274,DB登録部品番号!$A$2:$A$2000,1,FALSE)),"■","")</f>
        <v>■</v>
      </c>
      <c r="C274" t="str">
        <f t="shared" si="4"/>
        <v>INSERT INTO UPK_TEST.main_masters.mm_buhin_no (buhin_no, created_date, created_tantou_id) VALUES ('64125EN000', GETDATE(), 999);</v>
      </c>
    </row>
    <row r="275" spans="1:3">
      <c r="A275" t="s">
        <v>1495</v>
      </c>
      <c r="B275" t="str">
        <f>IF(ISERROR(VLOOKUP($A275,DB登録部品番号!$A$2:$A$2000,1,FALSE)),"■","")</f>
        <v/>
      </c>
      <c r="C275" t="str">
        <f t="shared" si="4"/>
        <v>INSERT INTO UPK_TEST.main_masters.mm_buhin_no (buhin_no, created_date, created_tantou_id) VALUES ('64125JN20A', GETDATE(), 999);</v>
      </c>
    </row>
    <row r="276" spans="1:3">
      <c r="A276" t="s">
        <v>1498</v>
      </c>
      <c r="B276" t="str">
        <f>IF(ISERROR(VLOOKUP($A276,DB登録部品番号!$A$2:$A$2000,1,FALSE)),"■","")</f>
        <v/>
      </c>
      <c r="C276" t="str">
        <f t="shared" si="4"/>
        <v>INSERT INTO UPK_TEST.main_masters.mm_buhin_no (buhin_no, created_date, created_tantou_id) VALUES ('641321LA0A', GETDATE(), 999);</v>
      </c>
    </row>
    <row r="277" spans="1:3">
      <c r="A277" t="s">
        <v>1499</v>
      </c>
      <c r="B277" t="str">
        <f>IF(ISERROR(VLOOKUP($A277,DB登録部品番号!$A$2:$A$2000,1,FALSE)),"■","")</f>
        <v/>
      </c>
      <c r="C277" t="str">
        <f t="shared" si="4"/>
        <v>INSERT INTO UPK_TEST.main_masters.mm_buhin_no (buhin_no, created_date, created_tantou_id) VALUES ('641321LA0A-G', GETDATE(), 999);</v>
      </c>
    </row>
    <row r="278" spans="1:3">
      <c r="A278" t="s">
        <v>1496</v>
      </c>
      <c r="B278" t="str">
        <f>IF(ISERROR(VLOOKUP($A278,DB登録部品番号!$A$2:$A$2000,1,FALSE)),"■","")</f>
        <v/>
      </c>
      <c r="C278" t="str">
        <f t="shared" si="4"/>
        <v>INSERT INTO UPK_TEST.main_masters.mm_buhin_no (buhin_no, created_date, created_tantou_id) VALUES ('641321AA0A', GETDATE(), 999);</v>
      </c>
    </row>
    <row r="279" spans="1:3">
      <c r="A279" t="s">
        <v>1501</v>
      </c>
      <c r="B279" t="str">
        <f>IF(ISERROR(VLOOKUP($A279,DB登録部品番号!$A$2:$A$2000,1,FALSE)),"■","")</f>
        <v/>
      </c>
      <c r="C279" t="str">
        <f t="shared" si="4"/>
        <v>INSERT INTO UPK_TEST.main_masters.mm_buhin_no (buhin_no, created_date, created_tantou_id) VALUES ('641331AA0A', GETDATE(), 999);</v>
      </c>
    </row>
    <row r="280" spans="1:3">
      <c r="A280" t="s">
        <v>7036</v>
      </c>
      <c r="B280" t="str">
        <f>IF(ISERROR(VLOOKUP($A280,DB登録部品番号!$A$2:$A$2000,1,FALSE)),"■","")</f>
        <v>■</v>
      </c>
      <c r="C280" t="str">
        <f t="shared" si="4"/>
        <v>INSERT INTO UPK_TEST.main_masters.mm_buhin_no (buhin_no, created_date, created_tantou_id) VALUES ('64132AU000', GETDATE(), 999);</v>
      </c>
    </row>
    <row r="281" spans="1:3">
      <c r="A281" t="s">
        <v>7037</v>
      </c>
      <c r="B281" t="str">
        <f>IF(ISERROR(VLOOKUP($A281,DB登録部品番号!$A$2:$A$2000,1,FALSE)),"■","")</f>
        <v>■</v>
      </c>
      <c r="C281" t="str">
        <f t="shared" si="4"/>
        <v>INSERT INTO UPK_TEST.main_masters.mm_buhin_no (buhin_no, created_date, created_tantou_id) VALUES ('64133AU000', GETDATE(), 999);</v>
      </c>
    </row>
    <row r="282" spans="1:3">
      <c r="A282" t="s">
        <v>1503</v>
      </c>
      <c r="B282" t="str">
        <f>IF(ISERROR(VLOOKUP($A282,DB登録部品番号!$A$2:$A$2000,1,FALSE)),"■","")</f>
        <v/>
      </c>
      <c r="C282" t="str">
        <f t="shared" si="4"/>
        <v>INSERT INTO UPK_TEST.main_masters.mm_buhin_no (buhin_no, created_date, created_tantou_id) VALUES ('641331LA0A', GETDATE(), 999);</v>
      </c>
    </row>
    <row r="283" spans="1:3">
      <c r="A283" t="s">
        <v>1505</v>
      </c>
      <c r="B283" t="str">
        <f>IF(ISERROR(VLOOKUP($A283,DB登録部品番号!$A$2:$A$2000,1,FALSE)),"■","")</f>
        <v/>
      </c>
      <c r="C283" t="str">
        <f t="shared" si="4"/>
        <v>INSERT INTO UPK_TEST.main_masters.mm_buhin_no (buhin_no, created_date, created_tantou_id) VALUES ('641421AA0A', GETDATE(), 999);</v>
      </c>
    </row>
    <row r="284" spans="1:3">
      <c r="A284" t="s">
        <v>1509</v>
      </c>
      <c r="B284" t="str">
        <f>IF(ISERROR(VLOOKUP($A284,DB登録部品番号!$A$2:$A$2000,1,FALSE)),"■","")</f>
        <v/>
      </c>
      <c r="C284" t="str">
        <f t="shared" si="4"/>
        <v>INSERT INTO UPK_TEST.main_masters.mm_buhin_no (buhin_no, created_date, created_tantou_id) VALUES ('641431AA0A', GETDATE(), 999);</v>
      </c>
    </row>
    <row r="285" spans="1:3">
      <c r="A285" t="s">
        <v>1506</v>
      </c>
      <c r="B285" t="str">
        <f>IF(ISERROR(VLOOKUP($A285,DB登録部品番号!$A$2:$A$2000,1,FALSE)),"■","")</f>
        <v/>
      </c>
      <c r="C285" t="str">
        <f t="shared" si="4"/>
        <v>INSERT INTO UPK_TEST.main_masters.mm_buhin_no (buhin_no, created_date, created_tantou_id) VALUES ('641421AA0A-K', GETDATE(), 999);</v>
      </c>
    </row>
    <row r="286" spans="1:3">
      <c r="A286" t="s">
        <v>1510</v>
      </c>
      <c r="B286" t="str">
        <f>IF(ISERROR(VLOOKUP($A286,DB登録部品番号!$A$2:$A$2000,1,FALSE)),"■","")</f>
        <v/>
      </c>
      <c r="C286" t="str">
        <f t="shared" si="4"/>
        <v>INSERT INTO UPK_TEST.main_masters.mm_buhin_no (buhin_no, created_date, created_tantou_id) VALUES ('641431AA0A-K', GETDATE(), 999);</v>
      </c>
    </row>
    <row r="287" spans="1:3">
      <c r="A287" t="s">
        <v>1507</v>
      </c>
      <c r="B287" t="str">
        <f>IF(ISERROR(VLOOKUP($A287,DB登録部品番号!$A$2:$A$2000,1,FALSE)),"■","")</f>
        <v/>
      </c>
      <c r="C287" t="str">
        <f t="shared" si="4"/>
        <v>INSERT INTO UPK_TEST.main_masters.mm_buhin_no (buhin_no, created_date, created_tantou_id) VALUES ('641421JA0A', GETDATE(), 999);</v>
      </c>
    </row>
    <row r="288" spans="1:3">
      <c r="A288" t="s">
        <v>1511</v>
      </c>
      <c r="B288" t="str">
        <f>IF(ISERROR(VLOOKUP($A288,DB登録部品番号!$A$2:$A$2000,1,FALSE)),"■","")</f>
        <v/>
      </c>
      <c r="C288" t="str">
        <f t="shared" si="4"/>
        <v>INSERT INTO UPK_TEST.main_masters.mm_buhin_no (buhin_no, created_date, created_tantou_id) VALUES ('641431JA0A', GETDATE(), 999);</v>
      </c>
    </row>
    <row r="289" spans="1:3">
      <c r="A289" t="s">
        <v>7038</v>
      </c>
      <c r="B289" t="str">
        <f>IF(ISERROR(VLOOKUP($A289,DB登録部品番号!$A$2:$A$2000,1,FALSE)),"■","")</f>
        <v>■</v>
      </c>
      <c r="C289" t="str">
        <f t="shared" si="4"/>
        <v>INSERT INTO UPK_TEST.main_masters.mm_buhin_no (buhin_no, created_date, created_tantou_id) VALUES ('641423TU0A', GETDATE(), 999);</v>
      </c>
    </row>
    <row r="290" spans="1:3">
      <c r="A290" t="s">
        <v>1512</v>
      </c>
      <c r="B290" t="str">
        <f>IF(ISERROR(VLOOKUP($A290,DB登録部品番号!$A$2:$A$2000,1,FALSE)),"■","")</f>
        <v/>
      </c>
      <c r="C290" t="str">
        <f t="shared" si="4"/>
        <v>INSERT INTO UPK_TEST.main_masters.mm_buhin_no (buhin_no, created_date, created_tantou_id) VALUES ('64143JN20A', GETDATE(), 999);</v>
      </c>
    </row>
    <row r="291" spans="1:3">
      <c r="A291" t="s">
        <v>7038</v>
      </c>
      <c r="B291" t="str">
        <f>IF(ISERROR(VLOOKUP($A291,DB登録部品番号!$A$2:$A$2000,1,FALSE)),"■","")</f>
        <v>■</v>
      </c>
      <c r="C291" t="str">
        <f t="shared" si="4"/>
        <v>INSERT INTO UPK_TEST.main_masters.mm_buhin_no (buhin_no, created_date, created_tantou_id) VALUES ('641423TU0A', GETDATE(), 999);</v>
      </c>
    </row>
    <row r="292" spans="1:3">
      <c r="A292" t="s">
        <v>7039</v>
      </c>
      <c r="B292" t="str">
        <f>IF(ISERROR(VLOOKUP($A292,DB登録部品番号!$A$2:$A$2000,1,FALSE)),"■","")</f>
        <v>■</v>
      </c>
      <c r="C292" t="str">
        <f t="shared" si="4"/>
        <v>INSERT INTO UPK_TEST.main_masters.mm_buhin_no (buhin_no, created_date, created_tantou_id) VALUES ('64143JN20A-E', GETDATE(), 999);</v>
      </c>
    </row>
    <row r="293" spans="1:3">
      <c r="A293" t="s">
        <v>1513</v>
      </c>
      <c r="B293" t="str">
        <f>IF(ISERROR(VLOOKUP($A293,DB登録部品番号!$A$2:$A$2000,1,FALSE)),"■","")</f>
        <v/>
      </c>
      <c r="C293" t="str">
        <f t="shared" si="4"/>
        <v>INSERT INTO UPK_TEST.main_masters.mm_buhin_no (buhin_no, created_date, created_tantou_id) VALUES ('641786RA0A', GETDATE(), 999);</v>
      </c>
    </row>
    <row r="294" spans="1:3">
      <c r="A294" t="s">
        <v>1514</v>
      </c>
      <c r="B294" t="str">
        <f>IF(ISERROR(VLOOKUP($A294,DB登録部品番号!$A$2:$A$2000,1,FALSE)),"■","")</f>
        <v/>
      </c>
      <c r="C294" t="str">
        <f t="shared" si="4"/>
        <v>INSERT INTO UPK_TEST.main_masters.mm_buhin_no (buhin_no, created_date, created_tantou_id) VALUES ('641796RA0A', GETDATE(), 999);</v>
      </c>
    </row>
    <row r="295" spans="1:3">
      <c r="A295" t="s">
        <v>7040</v>
      </c>
      <c r="B295" t="str">
        <f>IF(ISERROR(VLOOKUP($A295,DB登録部品番号!$A$2:$A$2000,1,FALSE)),"■","")</f>
        <v>■</v>
      </c>
      <c r="C295" t="str">
        <f t="shared" si="4"/>
        <v>INSERT INTO UPK_TEST.main_masters.mm_buhin_no (buhin_no, created_date, created_tantou_id) VALUES ('641821AA0A', GETDATE(), 999);</v>
      </c>
    </row>
    <row r="296" spans="1:3">
      <c r="A296" t="s">
        <v>7041</v>
      </c>
      <c r="B296" t="str">
        <f>IF(ISERROR(VLOOKUP($A296,DB登録部品番号!$A$2:$A$2000,1,FALSE)),"■","")</f>
        <v>■</v>
      </c>
      <c r="C296" t="str">
        <f t="shared" si="4"/>
        <v>INSERT INTO UPK_TEST.main_masters.mm_buhin_no (buhin_no, created_date, created_tantou_id) VALUES ('641831AA0A', GETDATE(), 999);</v>
      </c>
    </row>
    <row r="297" spans="1:3">
      <c r="A297" t="s">
        <v>1515</v>
      </c>
      <c r="B297" t="str">
        <f>IF(ISERROR(VLOOKUP($A297,DB登録部品番号!$A$2:$A$2000,1,FALSE)),"■","")</f>
        <v/>
      </c>
      <c r="C297" t="str">
        <f t="shared" si="4"/>
        <v>INSERT INTO UPK_TEST.main_masters.mm_buhin_no (buhin_no, created_date, created_tantou_id) VALUES ('641821LA0A', GETDATE(), 999);</v>
      </c>
    </row>
    <row r="298" spans="1:3">
      <c r="A298" t="s">
        <v>1522</v>
      </c>
      <c r="B298" t="str">
        <f>IF(ISERROR(VLOOKUP($A298,DB登録部品番号!$A$2:$A$2000,1,FALSE)),"■","")</f>
        <v/>
      </c>
      <c r="C298" t="str">
        <f t="shared" si="4"/>
        <v>INSERT INTO UPK_TEST.main_masters.mm_buhin_no (buhin_no, created_date, created_tantou_id) VALUES ('641831LA0A', GETDATE(), 999);</v>
      </c>
    </row>
    <row r="299" spans="1:3">
      <c r="A299" t="s">
        <v>1516</v>
      </c>
      <c r="B299" t="str">
        <f>IF(ISERROR(VLOOKUP($A299,DB登録部品番号!$A$2:$A$2000,1,FALSE)),"■","")</f>
        <v/>
      </c>
      <c r="C299" t="str">
        <f t="shared" si="4"/>
        <v>INSERT INTO UPK_TEST.main_masters.mm_buhin_no (buhin_no, created_date, created_tantou_id) VALUES ('641824CB0A', GETDATE(), 999);</v>
      </c>
    </row>
    <row r="300" spans="1:3">
      <c r="A300" t="s">
        <v>1523</v>
      </c>
      <c r="B300" t="str">
        <f>IF(ISERROR(VLOOKUP($A300,DB登録部品番号!$A$2:$A$2000,1,FALSE)),"■","")</f>
        <v/>
      </c>
      <c r="C300" t="str">
        <f t="shared" si="4"/>
        <v>INSERT INTO UPK_TEST.main_masters.mm_buhin_no (buhin_no, created_date, created_tantou_id) VALUES ('641834CB0A', GETDATE(), 999);</v>
      </c>
    </row>
    <row r="301" spans="1:3">
      <c r="A301" t="s">
        <v>7042</v>
      </c>
      <c r="B301" t="str">
        <f>IF(ISERROR(VLOOKUP($A301,DB登録部品番号!$A$2:$A$2000,1,FALSE)),"■","")</f>
        <v>■</v>
      </c>
      <c r="C301" t="str">
        <f t="shared" si="4"/>
        <v>INSERT INTO UPK_TEST.main_masters.mm_buhin_no (buhin_no, created_date, created_tantou_id) VALUES ('641824M41001', GETDATE(), 999);</v>
      </c>
    </row>
    <row r="302" spans="1:3">
      <c r="A302" t="s">
        <v>7043</v>
      </c>
      <c r="B302" t="str">
        <f>IF(ISERROR(VLOOKUP($A302,DB登録部品番号!$A$2:$A$2000,1,FALSE)),"■","")</f>
        <v>■</v>
      </c>
      <c r="C302" t="str">
        <f t="shared" si="4"/>
        <v>INSERT INTO UPK_TEST.main_masters.mm_buhin_no (buhin_no, created_date, created_tantou_id) VALUES ('641834M41001', GETDATE(), 999);</v>
      </c>
    </row>
    <row r="303" spans="1:3">
      <c r="A303" t="s">
        <v>7044</v>
      </c>
      <c r="B303" t="str">
        <f>IF(ISERROR(VLOOKUP($A303,DB登録部品番号!$A$2:$A$2000,1,FALSE)),"■","")</f>
        <v>■</v>
      </c>
      <c r="C303" t="str">
        <f t="shared" si="4"/>
        <v>INSERT INTO UPK_TEST.main_masters.mm_buhin_no (buhin_no, created_date, created_tantou_id) VALUES ('641824M410-G', GETDATE(), 999);</v>
      </c>
    </row>
    <row r="304" spans="1:3">
      <c r="A304" t="s">
        <v>7045</v>
      </c>
      <c r="B304" t="str">
        <f>IF(ISERROR(VLOOKUP($A304,DB登録部品番号!$A$2:$A$2000,1,FALSE)),"■","")</f>
        <v>■</v>
      </c>
      <c r="C304" t="str">
        <f t="shared" si="4"/>
        <v>INSERT INTO UPK_TEST.main_masters.mm_buhin_no (buhin_no, created_date, created_tantou_id) VALUES ('641834M410-G', GETDATE(), 999);</v>
      </c>
    </row>
    <row r="305" spans="1:3">
      <c r="A305" t="s">
        <v>7046</v>
      </c>
      <c r="B305" t="str">
        <f>IF(ISERROR(VLOOKUP($A305,DB登録部品番号!$A$2:$A$2000,1,FALSE)),"■","")</f>
        <v>■</v>
      </c>
      <c r="C305" t="str">
        <f t="shared" si="4"/>
        <v>INSERT INTO UPK_TEST.main_masters.mm_buhin_no (buhin_no, created_date, created_tantou_id) VALUES ('641825M01001', GETDATE(), 999);</v>
      </c>
    </row>
    <row r="306" spans="1:3">
      <c r="A306" t="s">
        <v>7047</v>
      </c>
      <c r="B306" t="str">
        <f>IF(ISERROR(VLOOKUP($A306,DB登録部品番号!$A$2:$A$2000,1,FALSE)),"■","")</f>
        <v>■</v>
      </c>
      <c r="C306" t="str">
        <f t="shared" si="4"/>
        <v>INSERT INTO UPK_TEST.main_masters.mm_buhin_no (buhin_no, created_date, created_tantou_id) VALUES ('641835M01001', GETDATE(), 999);</v>
      </c>
    </row>
    <row r="307" spans="1:3">
      <c r="A307" t="s">
        <v>1517</v>
      </c>
      <c r="B307" t="str">
        <f>IF(ISERROR(VLOOKUP($A307,DB登録部品番号!$A$2:$A$2000,1,FALSE)),"■","")</f>
        <v/>
      </c>
      <c r="C307" t="str">
        <f t="shared" si="4"/>
        <v>INSERT INTO UPK_TEST.main_masters.mm_buhin_no (buhin_no, created_date, created_tantou_id) VALUES ('641826MA0A', GETDATE(), 999);</v>
      </c>
    </row>
    <row r="308" spans="1:3">
      <c r="A308" t="s">
        <v>1524</v>
      </c>
      <c r="B308" t="str">
        <f>IF(ISERROR(VLOOKUP($A308,DB登録部品番号!$A$2:$A$2000,1,FALSE)),"■","")</f>
        <v/>
      </c>
      <c r="C308" t="str">
        <f t="shared" si="4"/>
        <v>INSERT INTO UPK_TEST.main_masters.mm_buhin_no (buhin_no, created_date, created_tantou_id) VALUES ('641836MA0A', GETDATE(), 999);</v>
      </c>
    </row>
    <row r="309" spans="1:3">
      <c r="A309" t="s">
        <v>1518</v>
      </c>
      <c r="B309" t="str">
        <f>IF(ISERROR(VLOOKUP($A309,DB登録部品番号!$A$2:$A$2000,1,FALSE)),"■","")</f>
        <v/>
      </c>
      <c r="C309" t="str">
        <f t="shared" si="4"/>
        <v>INSERT INTO UPK_TEST.main_masters.mm_buhin_no (buhin_no, created_date, created_tantou_id) VALUES ('641826RA0A', GETDATE(), 999);</v>
      </c>
    </row>
    <row r="310" spans="1:3">
      <c r="A310" t="s">
        <v>1525</v>
      </c>
      <c r="B310" t="str">
        <f>IF(ISERROR(VLOOKUP($A310,DB登録部品番号!$A$2:$A$2000,1,FALSE)),"■","")</f>
        <v/>
      </c>
      <c r="C310" t="str">
        <f t="shared" si="4"/>
        <v>INSERT INTO UPK_TEST.main_masters.mm_buhin_no (buhin_no, created_date, created_tantou_id) VALUES ('641836RA0A', GETDATE(), 999);</v>
      </c>
    </row>
    <row r="311" spans="1:3">
      <c r="A311" t="s">
        <v>1519</v>
      </c>
      <c r="B311" t="str">
        <f>IF(ISERROR(VLOOKUP($A311,DB登録部品番号!$A$2:$A$2000,1,FALSE)),"■","")</f>
        <v/>
      </c>
      <c r="C311" t="str">
        <f t="shared" si="4"/>
        <v>INSERT INTO UPK_TEST.main_masters.mm_buhin_no (buhin_no, created_date, created_tantou_id) VALUES ('641826RA1A', GETDATE(), 999);</v>
      </c>
    </row>
    <row r="312" spans="1:3">
      <c r="A312" t="s">
        <v>1526</v>
      </c>
      <c r="B312" t="str">
        <f>IF(ISERROR(VLOOKUP($A312,DB登録部品番号!$A$2:$A$2000,1,FALSE)),"■","")</f>
        <v/>
      </c>
      <c r="C312" t="str">
        <f t="shared" si="4"/>
        <v>INSERT INTO UPK_TEST.main_masters.mm_buhin_no (buhin_no, created_date, created_tantou_id) VALUES ('641836RA1A', GETDATE(), 999);</v>
      </c>
    </row>
    <row r="313" spans="1:3">
      <c r="A313" t="s">
        <v>7048</v>
      </c>
      <c r="B313" t="str">
        <f>IF(ISERROR(VLOOKUP($A313,DB登録部品番号!$A$2:$A$2000,1,FALSE)),"■","")</f>
        <v>■</v>
      </c>
      <c r="C313" t="str">
        <f t="shared" si="4"/>
        <v>INSERT INTO UPK_TEST.main_masters.mm_buhin_no (buhin_no, created_date, created_tantou_id) VALUES ('64182EN000', GETDATE(), 999);</v>
      </c>
    </row>
    <row r="314" spans="1:3">
      <c r="A314" t="s">
        <v>7049</v>
      </c>
      <c r="B314" t="str">
        <f>IF(ISERROR(VLOOKUP($A314,DB登録部品番号!$A$2:$A$2000,1,FALSE)),"■","")</f>
        <v>■</v>
      </c>
      <c r="C314" t="str">
        <f t="shared" si="4"/>
        <v>INSERT INTO UPK_TEST.main_masters.mm_buhin_no (buhin_no, created_date, created_tantou_id) VALUES ('64183EN000', GETDATE(), 999);</v>
      </c>
    </row>
    <row r="315" spans="1:3">
      <c r="A315" t="s">
        <v>7050</v>
      </c>
      <c r="B315" t="str">
        <f>IF(ISERROR(VLOOKUP($A315,DB登録部品番号!$A$2:$A$2000,1,FALSE)),"■","")</f>
        <v>■</v>
      </c>
      <c r="C315" t="str">
        <f t="shared" si="4"/>
        <v>INSERT INTO UPK_TEST.main_masters.mm_buhin_no (buhin_no, created_date, created_tantou_id) VALUES ('64182JG00A', GETDATE(), 999);</v>
      </c>
    </row>
    <row r="316" spans="1:3">
      <c r="A316" t="s">
        <v>7051</v>
      </c>
      <c r="B316" t="str">
        <f>IF(ISERROR(VLOOKUP($A316,DB登録部品番号!$A$2:$A$2000,1,FALSE)),"■","")</f>
        <v>■</v>
      </c>
      <c r="C316" t="str">
        <f t="shared" si="4"/>
        <v>INSERT INTO UPK_TEST.main_masters.mm_buhin_no (buhin_no, created_date, created_tantou_id) VALUES ('64183JG00A', GETDATE(), 999);</v>
      </c>
    </row>
    <row r="317" spans="1:3">
      <c r="A317" t="s">
        <v>7052</v>
      </c>
      <c r="B317" t="str">
        <f>IF(ISERROR(VLOOKUP($A317,DB登録部品番号!$A$2:$A$2000,1,FALSE)),"■","")</f>
        <v>■</v>
      </c>
      <c r="C317" t="str">
        <f t="shared" si="4"/>
        <v>INSERT INTO UPK_TEST.main_masters.mm_buhin_no (buhin_no, created_date, created_tantou_id) VALUES ('64184JG00A', GETDATE(), 999);</v>
      </c>
    </row>
    <row r="318" spans="1:3">
      <c r="A318" t="s">
        <v>7053</v>
      </c>
      <c r="B318" t="str">
        <f>IF(ISERROR(VLOOKUP($A318,DB登録部品番号!$A$2:$A$2000,1,FALSE)),"■","")</f>
        <v>■</v>
      </c>
      <c r="C318" t="str">
        <f t="shared" si="4"/>
        <v>INSERT INTO UPK_TEST.main_masters.mm_buhin_no (buhin_no, created_date, created_tantou_id) VALUES ('641844CB0A', GETDATE(), 999);</v>
      </c>
    </row>
    <row r="319" spans="1:3">
      <c r="A319" t="s">
        <v>7054</v>
      </c>
      <c r="B319" t="str">
        <f>IF(ISERROR(VLOOKUP($A319,DB登録部品番号!$A$2:$A$2000,1,FALSE)),"■","")</f>
        <v>■</v>
      </c>
      <c r="C319" t="str">
        <f t="shared" si="4"/>
        <v>INSERT INTO UPK_TEST.main_masters.mm_buhin_no (buhin_no, created_date, created_tantou_id) VALUES ('641854CB0A', GETDATE(), 999);</v>
      </c>
    </row>
    <row r="320" spans="1:3">
      <c r="A320" t="s">
        <v>1529</v>
      </c>
      <c r="B320" t="str">
        <f>IF(ISERROR(VLOOKUP($A320,DB登録部品番号!$A$2:$A$2000,1,FALSE)),"■","")</f>
        <v/>
      </c>
      <c r="C320" t="str">
        <f t="shared" si="4"/>
        <v>INSERT INTO UPK_TEST.main_masters.mm_buhin_no (buhin_no, created_date, created_tantou_id) VALUES ('641846MA0A', GETDATE(), 999);</v>
      </c>
    </row>
    <row r="321" spans="1:3">
      <c r="A321" t="s">
        <v>1530</v>
      </c>
      <c r="B321" t="str">
        <f>IF(ISERROR(VLOOKUP($A321,DB登録部品番号!$A$2:$A$2000,1,FALSE)),"■","")</f>
        <v/>
      </c>
      <c r="C321" t="str">
        <f t="shared" si="4"/>
        <v>INSERT INTO UPK_TEST.main_masters.mm_buhin_no (buhin_no, created_date, created_tantou_id) VALUES ('641856MA0A', GETDATE(), 999);</v>
      </c>
    </row>
    <row r="322" spans="1:3">
      <c r="A322" t="s">
        <v>7055</v>
      </c>
      <c r="B322" t="str">
        <f>IF(ISERROR(VLOOKUP($A322,DB登録部品番号!$A$2:$A$2000,1,FALSE)),"■","")</f>
        <v>■</v>
      </c>
      <c r="C322" t="str">
        <f t="shared" si="4"/>
        <v>INSERT INTO UPK_TEST.main_masters.mm_buhin_no (buhin_no, created_date, created_tantou_id) VALUES ('64184JN20A', GETDATE(), 999);</v>
      </c>
    </row>
    <row r="323" spans="1:3">
      <c r="A323" t="s">
        <v>7056</v>
      </c>
      <c r="B323" t="str">
        <f>IF(ISERROR(VLOOKUP($A323,DB登録部品番号!$A$2:$A$2000,1,FALSE)),"■","")</f>
        <v>■</v>
      </c>
      <c r="C323" t="str">
        <f t="shared" si="4"/>
        <v>INSERT INTO UPK_TEST.main_masters.mm_buhin_no (buhin_no, created_date, created_tantou_id) VALUES ('64185JN20A', GETDATE(), 999);</v>
      </c>
    </row>
    <row r="324" spans="1:3">
      <c r="A324" t="s">
        <v>7057</v>
      </c>
      <c r="B324" t="str">
        <f>IF(ISERROR(VLOOKUP($A324,DB登録部品番号!$A$2:$A$2000,1,FALSE)),"■","")</f>
        <v>■</v>
      </c>
      <c r="C324" t="str">
        <f t="shared" si="4"/>
        <v>INSERT INTO UPK_TEST.main_masters.mm_buhin_no (buhin_no, created_date, created_tantou_id) VALUES ('64184JN20A-E', GETDATE(), 999);</v>
      </c>
    </row>
    <row r="325" spans="1:3">
      <c r="A325" t="s">
        <v>7058</v>
      </c>
      <c r="B325" t="str">
        <f>IF(ISERROR(VLOOKUP($A325,DB登録部品番号!$A$2:$A$2000,1,FALSE)),"■","")</f>
        <v>■</v>
      </c>
      <c r="C325" t="str">
        <f t="shared" ref="C325:C388" si="5">$L$1&amp;"'"&amp;$A325&amp;"', GETDATE(), 999);"</f>
        <v>INSERT INTO UPK_TEST.main_masters.mm_buhin_no (buhin_no, created_date, created_tantou_id) VALUES ('64185JN20A-E', GETDATE(), 999);</v>
      </c>
    </row>
    <row r="326" spans="1:3">
      <c r="A326" t="s">
        <v>7059</v>
      </c>
      <c r="B326" t="str">
        <f>IF(ISERROR(VLOOKUP($A326,DB登録部品番号!$A$2:$A$2000,1,FALSE)),"■","")</f>
        <v>■</v>
      </c>
      <c r="C326" t="str">
        <f t="shared" si="5"/>
        <v>INSERT INTO UPK_TEST.main_masters.mm_buhin_no (buhin_no, created_date, created_tantou_id) VALUES ('64185JG00A', GETDATE(), 999);</v>
      </c>
    </row>
    <row r="327" spans="1:3">
      <c r="A327" t="s">
        <v>1531</v>
      </c>
      <c r="B327" t="str">
        <f>IF(ISERROR(VLOOKUP($A327,DB登録部品番号!$A$2:$A$2000,1,FALSE)),"■","")</f>
        <v/>
      </c>
      <c r="C327" t="str">
        <f t="shared" si="5"/>
        <v>INSERT INTO UPK_TEST.main_masters.mm_buhin_no (buhin_no, created_date, created_tantou_id) VALUES ('641946RA0A', GETDATE(), 999);</v>
      </c>
    </row>
    <row r="328" spans="1:3">
      <c r="A328" t="s">
        <v>1532</v>
      </c>
      <c r="B328" t="str">
        <f>IF(ISERROR(VLOOKUP($A328,DB登録部品番号!$A$2:$A$2000,1,FALSE)),"■","")</f>
        <v/>
      </c>
      <c r="C328" t="str">
        <f t="shared" si="5"/>
        <v>INSERT INTO UPK_TEST.main_masters.mm_buhin_no (buhin_no, created_date, created_tantou_id) VALUES ('641956RA0A', GETDATE(), 999);</v>
      </c>
    </row>
    <row r="329" spans="1:3">
      <c r="A329" t="s">
        <v>1533</v>
      </c>
      <c r="B329" t="str">
        <f>IF(ISERROR(VLOOKUP($A329,DB登録部品番号!$A$2:$A$2000,1,FALSE)),"■","")</f>
        <v/>
      </c>
      <c r="C329" t="str">
        <f t="shared" si="5"/>
        <v>INSERT INTO UPK_TEST.main_masters.mm_buhin_no (buhin_no, created_date, created_tantou_id) VALUES ('641C2JG00A', GETDATE(), 999);</v>
      </c>
    </row>
    <row r="330" spans="1:3">
      <c r="A330" t="s">
        <v>1534</v>
      </c>
      <c r="B330" t="str">
        <f>IF(ISERROR(VLOOKUP($A330,DB登録部品番号!$A$2:$A$2000,1,FALSE)),"■","")</f>
        <v/>
      </c>
      <c r="C330" t="str">
        <f t="shared" si="5"/>
        <v>INSERT INTO UPK_TEST.main_masters.mm_buhin_no (buhin_no, created_date, created_tantou_id) VALUES ('641C3JG00A', GETDATE(), 999);</v>
      </c>
    </row>
    <row r="331" spans="1:3">
      <c r="A331" t="s">
        <v>1535</v>
      </c>
      <c r="B331" t="str">
        <f>IF(ISERROR(VLOOKUP($A331,DB登録部品番号!$A$2:$A$2000,1,FALSE)),"■","")</f>
        <v/>
      </c>
      <c r="C331" t="str">
        <f t="shared" si="5"/>
        <v>INSERT INTO UPK_TEST.main_masters.mm_buhin_no (buhin_no, created_date, created_tantou_id) VALUES ('641G06RA0A', GETDATE(), 999);</v>
      </c>
    </row>
    <row r="332" spans="1:3">
      <c r="A332" t="s">
        <v>1536</v>
      </c>
      <c r="B332" t="str">
        <f>IF(ISERROR(VLOOKUP($A332,DB登録部品番号!$A$2:$A$2000,1,FALSE)),"■","")</f>
        <v/>
      </c>
      <c r="C332" t="str">
        <f t="shared" si="5"/>
        <v>INSERT INTO UPK_TEST.main_masters.mm_buhin_no (buhin_no, created_date, created_tantou_id) VALUES ('641G16RA0A', GETDATE(), 999);</v>
      </c>
    </row>
    <row r="333" spans="1:3">
      <c r="A333" t="s">
        <v>7060</v>
      </c>
      <c r="B333" t="str">
        <f>IF(ISERROR(VLOOKUP($A333,DB登録部品番号!$A$2:$A$2000,1,FALSE)),"■","")</f>
        <v>■</v>
      </c>
      <c r="C333" t="str">
        <f t="shared" si="5"/>
        <v>INSERT INTO UPK_TEST.main_masters.mm_buhin_no (buhin_no, created_date, created_tantou_id) VALUES ('642855301001', GETDATE(), 999);</v>
      </c>
    </row>
    <row r="334" spans="1:3">
      <c r="A334" t="s">
        <v>7061</v>
      </c>
      <c r="B334" t="str">
        <f>IF(ISERROR(VLOOKUP($A334,DB登録部品番号!$A$2:$A$2000,1,FALSE)),"■","")</f>
        <v>■</v>
      </c>
      <c r="C334" t="str">
        <f t="shared" si="5"/>
        <v>INSERT INTO UPK_TEST.main_masters.mm_buhin_no (buhin_no, created_date, created_tantou_id) VALUES ('64828D0109', GETDATE(), 999);</v>
      </c>
    </row>
    <row r="335" spans="1:3">
      <c r="A335" t="s">
        <v>7062</v>
      </c>
      <c r="B335" t="str">
        <f>IF(ISERROR(VLOOKUP($A335,DB登録部品番号!$A$2:$A$2000,1,FALSE)),"■","")</f>
        <v>■</v>
      </c>
      <c r="C335" t="str">
        <f t="shared" si="5"/>
        <v>INSERT INTO UPK_TEST.main_masters.mm_buhin_no (buhin_no, created_date, created_tantou_id) VALUES ('64828D0109-G', GETDATE(), 999);</v>
      </c>
    </row>
    <row r="336" spans="1:3">
      <c r="A336" t="s">
        <v>7063</v>
      </c>
      <c r="B336" t="str">
        <f>IF(ISERROR(VLOOKUP($A336,DB登録部品番号!$A$2:$A$2000,1,FALSE)),"■","")</f>
        <v>■</v>
      </c>
      <c r="C336" t="str">
        <f t="shared" si="5"/>
        <v>INSERT INTO UPK_TEST.main_masters.mm_buhin_no (buhin_no, created_date, created_tantou_id) VALUES ('654265301001', GETDATE(), 999);</v>
      </c>
    </row>
    <row r="337" spans="1:3">
      <c r="A337" t="s">
        <v>7064</v>
      </c>
      <c r="B337" t="str">
        <f>IF(ISERROR(VLOOKUP($A337,DB登録部品番号!$A$2:$A$2000,1,FALSE)),"■","")</f>
        <v>■</v>
      </c>
      <c r="C337" t="str">
        <f t="shared" si="5"/>
        <v>INSERT INTO UPK_TEST.main_masters.mm_buhin_no (buhin_no, created_date, created_tantou_id) VALUES ('654375301001', GETDATE(), 999);</v>
      </c>
    </row>
    <row r="338" spans="1:3">
      <c r="A338" t="s">
        <v>1537</v>
      </c>
      <c r="B338" t="str">
        <f>IF(ISERROR(VLOOKUP($A338,DB登録部品番号!$A$2:$A$2000,1,FALSE)),"■","")</f>
        <v/>
      </c>
      <c r="C338" t="str">
        <f t="shared" si="5"/>
        <v>INSERT INTO UPK_TEST.main_masters.mm_buhin_no (buhin_no, created_date, created_tantou_id) VALUES ('656165TA0A', GETDATE(), 999);</v>
      </c>
    </row>
    <row r="339" spans="1:3">
      <c r="A339" t="s">
        <v>1539</v>
      </c>
      <c r="B339" t="str">
        <f>IF(ISERROR(VLOOKUP($A339,DB登録部品番号!$A$2:$A$2000,1,FALSE)),"■","")</f>
        <v/>
      </c>
      <c r="C339" t="str">
        <f t="shared" si="5"/>
        <v>INSERT INTO UPK_TEST.main_masters.mm_buhin_no (buhin_no, created_date, created_tantou_id) VALUES ('65616JM00A', GETDATE(), 999);</v>
      </c>
    </row>
    <row r="340" spans="1:3">
      <c r="A340" t="s">
        <v>1540</v>
      </c>
      <c r="B340" t="str">
        <f>IF(ISERROR(VLOOKUP($A340,DB登録部品番号!$A$2:$A$2000,1,FALSE)),"■","")</f>
        <v/>
      </c>
      <c r="C340" t="str">
        <f t="shared" si="5"/>
        <v>INSERT INTO UPK_TEST.main_masters.mm_buhin_no (buhin_no, created_date, created_tantou_id) VALUES ('65616JN20A', GETDATE(), 999);</v>
      </c>
    </row>
    <row r="341" spans="1:3">
      <c r="A341" t="s">
        <v>7065</v>
      </c>
      <c r="B341" t="str">
        <f>IF(ISERROR(VLOOKUP($A341,DB登録部品番号!$A$2:$A$2000,1,FALSE)),"■","")</f>
        <v>■</v>
      </c>
      <c r="C341" t="str">
        <f t="shared" si="5"/>
        <v>INSERT INTO UPK_TEST.main_masters.mm_buhin_no (buhin_no, created_date, created_tantou_id) VALUES ('663123VA1C', GETDATE(), 999);</v>
      </c>
    </row>
    <row r="342" spans="1:3">
      <c r="A342" t="s">
        <v>1541</v>
      </c>
      <c r="B342" t="str">
        <f>IF(ISERROR(VLOOKUP($A342,DB登録部品番号!$A$2:$A$2000,1,FALSE)),"■","")</f>
        <v/>
      </c>
      <c r="C342" t="str">
        <f t="shared" si="5"/>
        <v>INSERT INTO UPK_TEST.main_masters.mm_buhin_no (buhin_no, created_date, created_tantou_id) VALUES ('663124CB0A', GETDATE(), 999);</v>
      </c>
    </row>
    <row r="343" spans="1:3">
      <c r="A343" t="s">
        <v>7066</v>
      </c>
      <c r="B343" t="str">
        <f>IF(ISERROR(VLOOKUP($A343,DB登録部品番号!$A$2:$A$2000,1,FALSE)),"■","")</f>
        <v>■</v>
      </c>
      <c r="C343" t="str">
        <f t="shared" si="5"/>
        <v>INSERT INTO UPK_TEST.main_masters.mm_buhin_no (buhin_no, created_date, created_tantou_id) VALUES ('663124M410', GETDATE(), 999);</v>
      </c>
    </row>
    <row r="344" spans="1:3">
      <c r="A344" t="s">
        <v>7067</v>
      </c>
      <c r="B344" t="str">
        <f>IF(ISERROR(VLOOKUP($A344,DB登録部品番号!$A$2:$A$2000,1,FALSE)),"■","")</f>
        <v>■</v>
      </c>
      <c r="C344" t="str">
        <f t="shared" si="5"/>
        <v>INSERT INTO UPK_TEST.main_masters.mm_buhin_no (buhin_no, created_date, created_tantou_id) VALUES ('663125M410', GETDATE(), 999);</v>
      </c>
    </row>
    <row r="345" spans="1:3">
      <c r="A345" t="s">
        <v>7068</v>
      </c>
      <c r="B345" t="str">
        <f>IF(ISERROR(VLOOKUP($A345,DB登録部品番号!$A$2:$A$2000,1,FALSE)),"■","")</f>
        <v>■</v>
      </c>
      <c r="C345" t="str">
        <f t="shared" si="5"/>
        <v>INSERT INTO UPK_TEST.main_masters.mm_buhin_no (buhin_no, created_date, created_tantou_id) VALUES ('663125WK1C', GETDATE(), 999);</v>
      </c>
    </row>
    <row r="346" spans="1:3">
      <c r="A346" t="s">
        <v>7069</v>
      </c>
      <c r="B346" t="str">
        <f>IF(ISERROR(VLOOKUP($A346,DB登録部品番号!$A$2:$A$2000,1,FALSE)),"■","")</f>
        <v>■</v>
      </c>
      <c r="C346" t="str">
        <f t="shared" si="5"/>
        <v>INSERT INTO UPK_TEST.main_masters.mm_buhin_no (buhin_no, created_date, created_tantou_id) VALUES ('663126M000', GETDATE(), 999);</v>
      </c>
    </row>
    <row r="347" spans="1:3">
      <c r="A347" t="s">
        <v>7070</v>
      </c>
      <c r="B347" t="str">
        <f>IF(ISERROR(VLOOKUP($A347,DB登録部品番号!$A$2:$A$2000,1,FALSE)),"■","")</f>
        <v>■</v>
      </c>
      <c r="C347" t="str">
        <f t="shared" si="5"/>
        <v>INSERT INTO UPK_TEST.main_masters.mm_buhin_no (buhin_no, created_date, created_tantou_id) VALUES ('66312EN000', GETDATE(), 999);</v>
      </c>
    </row>
    <row r="348" spans="1:3">
      <c r="A348" t="s">
        <v>7071</v>
      </c>
      <c r="B348" t="str">
        <f>IF(ISERROR(VLOOKUP($A348,DB登録部品番号!$A$2:$A$2000,1,FALSE)),"■","")</f>
        <v>■</v>
      </c>
      <c r="C348" t="str">
        <f t="shared" si="5"/>
        <v>INSERT INTO UPK_TEST.main_masters.mm_buhin_no (buhin_no, created_date, created_tantou_id) VALUES ('66312JG00A', GETDATE(), 999);</v>
      </c>
    </row>
    <row r="349" spans="1:3">
      <c r="A349" t="s">
        <v>7072</v>
      </c>
      <c r="B349" t="str">
        <f>IF(ISERROR(VLOOKUP($A349,DB登録部品番号!$A$2:$A$2000,1,FALSE)),"■","")</f>
        <v>■</v>
      </c>
      <c r="C349" t="str">
        <f t="shared" si="5"/>
        <v>INSERT INTO UPK_TEST.main_masters.mm_buhin_no (buhin_no, created_date, created_tantou_id) VALUES ('66316JN20A', GETDATE(), 999);</v>
      </c>
    </row>
    <row r="350" spans="1:3">
      <c r="A350" t="s">
        <v>1545</v>
      </c>
      <c r="B350" t="str">
        <f>IF(ISERROR(VLOOKUP($A350,DB登録部品番号!$A$2:$A$2000,1,FALSE)),"■","")</f>
        <v/>
      </c>
      <c r="C350" t="str">
        <f t="shared" si="5"/>
        <v>INSERT INTO UPK_TEST.main_masters.mm_buhin_no (buhin_no, created_date, created_tantou_id) VALUES ('663196RA0A', GETDATE(), 999);</v>
      </c>
    </row>
    <row r="351" spans="1:3">
      <c r="A351" t="s">
        <v>7073</v>
      </c>
      <c r="B351" t="str">
        <f>IF(ISERROR(VLOOKUP($A351,DB登録部品番号!$A$2:$A$2000,1,FALSE)),"■","")</f>
        <v>■</v>
      </c>
      <c r="C351" t="str">
        <f t="shared" si="5"/>
        <v>INSERT INTO UPK_TEST.main_masters.mm_buhin_no (buhin_no, created_date, created_tantou_id) VALUES ('66319CA00001', GETDATE(), 999);</v>
      </c>
    </row>
    <row r="352" spans="1:3">
      <c r="A352" t="s">
        <v>7074</v>
      </c>
      <c r="B352" t="str">
        <f>IF(ISERROR(VLOOKUP($A352,DB登録部品番号!$A$2:$A$2000,1,FALSE)),"■","")</f>
        <v>■</v>
      </c>
      <c r="C352" t="str">
        <f t="shared" si="5"/>
        <v>INSERT INTO UPK_TEST.main_masters.mm_buhin_no (buhin_no, created_date, created_tantou_id) VALUES ('66319EN000', GETDATE(), 999);</v>
      </c>
    </row>
    <row r="353" spans="1:3">
      <c r="A353" t="s">
        <v>1547</v>
      </c>
      <c r="B353" t="str">
        <f>IF(ISERROR(VLOOKUP($A353,DB登録部品番号!$A$2:$A$2000,1,FALSE)),"■","")</f>
        <v/>
      </c>
      <c r="C353" t="str">
        <f t="shared" si="5"/>
        <v>INSERT INTO UPK_TEST.main_masters.mm_buhin_no (buhin_no, created_date, created_tantou_id) VALUES ('663226RA0A', GETDATE(), 999);</v>
      </c>
    </row>
    <row r="354" spans="1:3">
      <c r="A354" t="s">
        <v>1548</v>
      </c>
      <c r="B354" t="str">
        <f>IF(ISERROR(VLOOKUP($A354,DB登録部品番号!$A$2:$A$2000,1,FALSE)),"■","")</f>
        <v/>
      </c>
      <c r="C354" t="str">
        <f t="shared" si="5"/>
        <v>INSERT INTO UPK_TEST.main_masters.mm_buhin_no (buhin_no, created_date, created_tantou_id) VALUES ('663236RA0A', GETDATE(), 999);</v>
      </c>
    </row>
    <row r="355" spans="1:3">
      <c r="A355" t="s">
        <v>7075</v>
      </c>
      <c r="B355" t="str">
        <f>IF(ISERROR(VLOOKUP($A355,DB登録部品番号!$A$2:$A$2000,1,FALSE)),"■","")</f>
        <v>■</v>
      </c>
      <c r="C355" t="str">
        <f t="shared" si="5"/>
        <v>INSERT INTO UPK_TEST.main_masters.mm_buhin_no (buhin_no, created_date, created_tantou_id) VALUES ('663228H300', GETDATE(), 999);</v>
      </c>
    </row>
    <row r="356" spans="1:3">
      <c r="A356" t="s">
        <v>7076</v>
      </c>
      <c r="B356" t="str">
        <f>IF(ISERROR(VLOOKUP($A356,DB登録部品番号!$A$2:$A$2000,1,FALSE)),"■","")</f>
        <v>■</v>
      </c>
      <c r="C356" t="str">
        <f t="shared" si="5"/>
        <v>INSERT INTO UPK_TEST.main_masters.mm_buhin_no (buhin_no, created_date, created_tantou_id) VALUES ('663238H300', GETDATE(), 999);</v>
      </c>
    </row>
    <row r="357" spans="1:3">
      <c r="A357" t="s">
        <v>7077</v>
      </c>
      <c r="B357" t="str">
        <f>IF(ISERROR(VLOOKUP($A357,DB登録部品番号!$A$2:$A$2000,1,FALSE)),"■","")</f>
        <v>■</v>
      </c>
      <c r="C357" t="str">
        <f t="shared" si="5"/>
        <v>INSERT INTO UPK_TEST.main_masters.mm_buhin_no (buhin_no, created_date, created_tantou_id) VALUES ('663228H900', GETDATE(), 999);</v>
      </c>
    </row>
    <row r="358" spans="1:3">
      <c r="A358" t="s">
        <v>7078</v>
      </c>
      <c r="B358" t="str">
        <f>IF(ISERROR(VLOOKUP($A358,DB登録部品番号!$A$2:$A$2000,1,FALSE)),"■","")</f>
        <v>■</v>
      </c>
      <c r="C358" t="str">
        <f t="shared" si="5"/>
        <v>INSERT INTO UPK_TEST.main_masters.mm_buhin_no (buhin_no, created_date, created_tantou_id) VALUES ('663238H900', GETDATE(), 999);</v>
      </c>
    </row>
    <row r="359" spans="1:3">
      <c r="A359" t="s">
        <v>7079</v>
      </c>
      <c r="B359" t="str">
        <f>IF(ISERROR(VLOOKUP($A359,DB登録部品番号!$A$2:$A$2000,1,FALSE)),"■","")</f>
        <v>■</v>
      </c>
      <c r="C359" t="str">
        <f t="shared" si="5"/>
        <v>INSERT INTO UPK_TEST.main_masters.mm_buhin_no (buhin_no, created_date, created_tantou_id) VALUES ('663241AA0A01', GETDATE(), 999);</v>
      </c>
    </row>
    <row r="360" spans="1:3">
      <c r="A360" t="s">
        <v>7080</v>
      </c>
      <c r="B360" t="str">
        <f>IF(ISERROR(VLOOKUP($A360,DB登録部品番号!$A$2:$A$2000,1,FALSE)),"■","")</f>
        <v>■</v>
      </c>
      <c r="C360" t="str">
        <f t="shared" si="5"/>
        <v>INSERT INTO UPK_TEST.main_masters.mm_buhin_no (buhin_no, created_date, created_tantou_id) VALUES ('663251AA0A01', GETDATE(), 999);</v>
      </c>
    </row>
    <row r="361" spans="1:3">
      <c r="A361" t="s">
        <v>7081</v>
      </c>
      <c r="B361" t="str">
        <f>IF(ISERROR(VLOOKUP($A361,DB登録部品番号!$A$2:$A$2000,1,FALSE)),"■","")</f>
        <v>■</v>
      </c>
      <c r="C361" t="str">
        <f t="shared" si="5"/>
        <v>INSERT INTO UPK_TEST.main_masters.mm_buhin_no (buhin_no, created_date, created_tantou_id) VALUES ('663241AE0A01', GETDATE(), 999);</v>
      </c>
    </row>
    <row r="362" spans="1:3">
      <c r="A362" t="s">
        <v>7082</v>
      </c>
      <c r="B362" t="str">
        <f>IF(ISERROR(VLOOKUP($A362,DB登録部品番号!$A$2:$A$2000,1,FALSE)),"■","")</f>
        <v>■</v>
      </c>
      <c r="C362" t="str">
        <f t="shared" si="5"/>
        <v>INSERT INTO UPK_TEST.main_masters.mm_buhin_no (buhin_no, created_date, created_tantou_id) VALUES ('663251AE0A01', GETDATE(), 999);</v>
      </c>
    </row>
    <row r="363" spans="1:3">
      <c r="A363" t="s">
        <v>7083</v>
      </c>
      <c r="B363" t="str">
        <f>IF(ISERROR(VLOOKUP($A363,DB登録部品番号!$A$2:$A$2000,1,FALSE)),"■","")</f>
        <v>■</v>
      </c>
      <c r="C363" t="str">
        <f t="shared" si="5"/>
        <v>INSERT INTO UPK_TEST.main_masters.mm_buhin_no (buhin_no, created_date, created_tantou_id) VALUES ('66355JN20A', GETDATE(), 999);</v>
      </c>
    </row>
    <row r="364" spans="1:3">
      <c r="A364" t="s">
        <v>1549</v>
      </c>
      <c r="B364" t="str">
        <f>IF(ISERROR(VLOOKUP($A364,DB登録部品番号!$A$2:$A$2000,1,FALSE)),"■","")</f>
        <v/>
      </c>
      <c r="C364" t="str">
        <f t="shared" si="5"/>
        <v>INSERT INTO UPK_TEST.main_masters.mm_buhin_no (buhin_no, created_date, created_tantou_id) VALUES ('663626RA0A', GETDATE(), 999);</v>
      </c>
    </row>
    <row r="365" spans="1:3">
      <c r="A365" t="s">
        <v>7084</v>
      </c>
      <c r="B365" t="str">
        <f>IF(ISERROR(VLOOKUP($A365,DB登録部品番号!$A$2:$A$2000,1,FALSE)),"■","")</f>
        <v>■</v>
      </c>
      <c r="C365" t="str">
        <f t="shared" si="5"/>
        <v>INSERT INTO UPK_TEST.main_masters.mm_buhin_no (buhin_no, created_date, created_tantou_id) VALUES ('663621GR0A', GETDATE(), 999);</v>
      </c>
    </row>
    <row r="366" spans="1:3">
      <c r="A366" t="s">
        <v>7085</v>
      </c>
      <c r="B366" t="str">
        <f>IF(ISERROR(VLOOKUP($A366,DB登録部品番号!$A$2:$A$2000,1,FALSE)),"■","")</f>
        <v>■</v>
      </c>
      <c r="C366" t="str">
        <f t="shared" si="5"/>
        <v>INSERT INTO UPK_TEST.main_masters.mm_buhin_no (buhin_no, created_date, created_tantou_id) VALUES ('663631GR0A', GETDATE(), 999);</v>
      </c>
    </row>
    <row r="367" spans="1:3">
      <c r="A367" t="s">
        <v>1550</v>
      </c>
      <c r="B367" t="str">
        <f>IF(ISERROR(VLOOKUP($A367,DB登録部品番号!$A$2:$A$2000,1,FALSE)),"■","")</f>
        <v/>
      </c>
      <c r="C367" t="str">
        <f t="shared" si="5"/>
        <v>INSERT INTO UPK_TEST.main_masters.mm_buhin_no (buhin_no, created_date, created_tantou_id) VALUES ('6681292G00', GETDATE(), 999);</v>
      </c>
    </row>
    <row r="368" spans="1:3">
      <c r="A368" t="s">
        <v>1551</v>
      </c>
      <c r="B368" t="str">
        <f>IF(ISERROR(VLOOKUP($A368,DB登録部品番号!$A$2:$A$2000,1,FALSE)),"■","")</f>
        <v/>
      </c>
      <c r="C368" t="str">
        <f t="shared" si="5"/>
        <v>INSERT INTO UPK_TEST.main_masters.mm_buhin_no (buhin_no, created_date, created_tantou_id) VALUES ('6681292G10', GETDATE(), 999);</v>
      </c>
    </row>
    <row r="369" spans="1:3">
      <c r="A369" t="s">
        <v>7086</v>
      </c>
      <c r="B369" t="str">
        <f>IF(ISERROR(VLOOKUP($A369,DB登録部品番号!$A$2:$A$2000,1,FALSE)),"■","")</f>
        <v>■</v>
      </c>
      <c r="C369" t="str">
        <f t="shared" si="5"/>
        <v>INSERT INTO UPK_TEST.main_masters.mm_buhin_no (buhin_no, created_date, created_tantou_id) VALUES ('671121AE0A', GETDATE(), 999);</v>
      </c>
    </row>
    <row r="370" spans="1:3">
      <c r="A370" t="s">
        <v>7087</v>
      </c>
      <c r="B370" t="str">
        <f>IF(ISERROR(VLOOKUP($A370,DB登録部品番号!$A$2:$A$2000,1,FALSE)),"■","")</f>
        <v>■</v>
      </c>
      <c r="C370" t="str">
        <f t="shared" si="5"/>
        <v>INSERT INTO UPK_TEST.main_masters.mm_buhin_no (buhin_no, created_date, created_tantou_id) VALUES ('671124CB0A', GETDATE(), 999);</v>
      </c>
    </row>
    <row r="371" spans="1:3">
      <c r="A371" t="s">
        <v>7088</v>
      </c>
      <c r="B371" t="str">
        <f>IF(ISERROR(VLOOKUP($A371,DB登録部品番号!$A$2:$A$2000,1,FALSE)),"■","")</f>
        <v>■</v>
      </c>
      <c r="C371" t="str">
        <f t="shared" si="5"/>
        <v>INSERT INTO UPK_TEST.main_masters.mm_buhin_no (buhin_no, created_date, created_tantou_id) VALUES ('671124CC0A', GETDATE(), 999);</v>
      </c>
    </row>
    <row r="372" spans="1:3">
      <c r="A372" t="s">
        <v>7089</v>
      </c>
      <c r="B372" t="str">
        <f>IF(ISERROR(VLOOKUP($A372,DB登録部品番号!$A$2:$A$2000,1,FALSE)),"■","")</f>
        <v>■</v>
      </c>
      <c r="C372" t="str">
        <f t="shared" si="5"/>
        <v>INSERT INTO UPK_TEST.main_masters.mm_buhin_no (buhin_no, created_date, created_tantou_id) VALUES ('67112JG00A', GETDATE(), 999);</v>
      </c>
    </row>
    <row r="373" spans="1:3">
      <c r="A373" t="s">
        <v>7090</v>
      </c>
      <c r="B373" t="str">
        <f>IF(ISERROR(VLOOKUP($A373,DB登録部品番号!$A$2:$A$2000,1,FALSE)),"■","")</f>
        <v>■</v>
      </c>
      <c r="C373" t="str">
        <f t="shared" si="5"/>
        <v>INSERT INTO UPK_TEST.main_masters.mm_buhin_no (buhin_no, created_date, created_tantou_id) VALUES ('67112JG40A', GETDATE(), 999);</v>
      </c>
    </row>
    <row r="374" spans="1:3">
      <c r="A374" t="s">
        <v>7091</v>
      </c>
      <c r="B374" t="str">
        <f>IF(ISERROR(VLOOKUP($A374,DB登録部品番号!$A$2:$A$2000,1,FALSE)),"■","")</f>
        <v>■</v>
      </c>
      <c r="C374" t="str">
        <f t="shared" si="5"/>
        <v>INSERT INTO UPK_TEST.main_masters.mm_buhin_no (buhin_no, created_date, created_tantou_id) VALUES ('67112JM00A', GETDATE(), 999);</v>
      </c>
    </row>
    <row r="375" spans="1:3">
      <c r="A375" t="s">
        <v>7092</v>
      </c>
      <c r="B375" t="str">
        <f>IF(ISERROR(VLOOKUP($A375,DB登録部品番号!$A$2:$A$2000,1,FALSE)),"■","")</f>
        <v>■</v>
      </c>
      <c r="C375" t="str">
        <f t="shared" si="5"/>
        <v>INSERT INTO UPK_TEST.main_masters.mm_buhin_no (buhin_no, created_date, created_tantou_id) VALUES ('671224M409', GETDATE(), 999);</v>
      </c>
    </row>
    <row r="376" spans="1:3">
      <c r="A376" t="s">
        <v>7093</v>
      </c>
      <c r="B376" t="str">
        <f>IF(ISERROR(VLOOKUP($A376,DB登録部品番号!$A$2:$A$2000,1,FALSE)),"■","")</f>
        <v>■</v>
      </c>
      <c r="C376" t="str">
        <f t="shared" si="5"/>
        <v>INSERT INTO UPK_TEST.main_masters.mm_buhin_no (buhin_no, created_date, created_tantou_id) VALUES ('671225M019', GETDATE(), 999);</v>
      </c>
    </row>
    <row r="377" spans="1:3">
      <c r="A377" t="s">
        <v>7094</v>
      </c>
      <c r="B377" t="str">
        <f>IF(ISERROR(VLOOKUP($A377,DB登録部品番号!$A$2:$A$2000,1,FALSE)),"■","")</f>
        <v>■</v>
      </c>
      <c r="C377" t="str">
        <f t="shared" si="5"/>
        <v>INSERT INTO UPK_TEST.main_masters.mm_buhin_no (buhin_no, created_date, created_tantou_id) VALUES ('671228H30001', GETDATE(), 999);</v>
      </c>
    </row>
    <row r="378" spans="1:3">
      <c r="A378" t="s">
        <v>7095</v>
      </c>
      <c r="B378" t="str">
        <f>IF(ISERROR(VLOOKUP($A378,DB登録部品番号!$A$2:$A$2000,1,FALSE)),"■","")</f>
        <v>■</v>
      </c>
      <c r="C378" t="str">
        <f t="shared" si="5"/>
        <v>INSERT INTO UPK_TEST.main_masters.mm_buhin_no (buhin_no, created_date, created_tantou_id) VALUES ('671228H70001', GETDATE(), 999);</v>
      </c>
    </row>
    <row r="379" spans="1:3">
      <c r="A379" t="s">
        <v>7096</v>
      </c>
      <c r="B379" t="str">
        <f>IF(ISERROR(VLOOKUP($A379,DB登録部品番号!$A$2:$A$2000,1,FALSE)),"■","")</f>
        <v>■</v>
      </c>
      <c r="C379" t="str">
        <f t="shared" si="5"/>
        <v>INSERT INTO UPK_TEST.main_masters.mm_buhin_no (buhin_no, created_date, created_tantou_id) VALUES ('671228H90001', GETDATE(), 999);</v>
      </c>
    </row>
    <row r="380" spans="1:3">
      <c r="A380" t="s">
        <v>7097</v>
      </c>
      <c r="B380" t="str">
        <f>IF(ISERROR(VLOOKUP($A380,DB登録部品番号!$A$2:$A$2000,1,FALSE)),"■","")</f>
        <v>■</v>
      </c>
      <c r="C380" t="str">
        <f t="shared" si="5"/>
        <v>INSERT INTO UPK_TEST.main_masters.mm_buhin_no (buhin_no, created_date, created_tantou_id) VALUES ('671234M400', GETDATE(), 999);</v>
      </c>
    </row>
    <row r="381" spans="1:3">
      <c r="A381" t="s">
        <v>7098</v>
      </c>
      <c r="B381" t="str">
        <f>IF(ISERROR(VLOOKUP($A381,DB登録部品番号!$A$2:$A$2000,1,FALSE)),"■","")</f>
        <v>■</v>
      </c>
      <c r="C381" t="str">
        <f t="shared" si="5"/>
        <v>INSERT INTO UPK_TEST.main_masters.mm_buhin_no (buhin_no, created_date, created_tantou_id) VALUES ('671238H30001', GETDATE(), 999);</v>
      </c>
    </row>
    <row r="382" spans="1:3">
      <c r="A382" t="s">
        <v>7099</v>
      </c>
      <c r="B382" t="str">
        <f>IF(ISERROR(VLOOKUP($A382,DB登録部品番号!$A$2:$A$2000,1,FALSE)),"■","")</f>
        <v>■</v>
      </c>
      <c r="C382" t="str">
        <f t="shared" si="5"/>
        <v>INSERT INTO UPK_TEST.main_masters.mm_buhin_no (buhin_no, created_date, created_tantou_id) VALUES ('671238H70001', GETDATE(), 999);</v>
      </c>
    </row>
    <row r="383" spans="1:3">
      <c r="A383" t="s">
        <v>7100</v>
      </c>
      <c r="B383" t="str">
        <f>IF(ISERROR(VLOOKUP($A383,DB登録部品番号!$A$2:$A$2000,1,FALSE)),"■","")</f>
        <v>■</v>
      </c>
      <c r="C383" t="str">
        <f t="shared" si="5"/>
        <v>INSERT INTO UPK_TEST.main_masters.mm_buhin_no (buhin_no, created_date, created_tantou_id) VALUES ('671238H90001', GETDATE(), 999);</v>
      </c>
    </row>
    <row r="384" spans="1:3">
      <c r="A384" t="s">
        <v>1554</v>
      </c>
      <c r="B384" t="str">
        <f>IF(ISERROR(VLOOKUP($A384,DB登録部品番号!$A$2:$A$2000,1,FALSE)),"■","")</f>
        <v/>
      </c>
      <c r="C384" t="str">
        <f t="shared" si="5"/>
        <v>INSERT INTO UPK_TEST.main_masters.mm_buhin_no (buhin_no, created_date, created_tantou_id) VALUES ('671C11JB0A', GETDATE(), 999);</v>
      </c>
    </row>
    <row r="385" spans="1:3">
      <c r="A385" t="s">
        <v>1555</v>
      </c>
      <c r="B385" t="str">
        <f>IF(ISERROR(VLOOKUP($A385,DB登録部品番号!$A$2:$A$2000,1,FALSE)),"■","")</f>
        <v/>
      </c>
      <c r="C385" t="str">
        <f t="shared" si="5"/>
        <v>INSERT INTO UPK_TEST.main_masters.mm_buhin_no (buhin_no, created_date, created_tantou_id) VALUES ('673091LA0A', GETDATE(), 999);</v>
      </c>
    </row>
    <row r="386" spans="1:3">
      <c r="A386" t="s">
        <v>7101</v>
      </c>
      <c r="B386" t="str">
        <f>IF(ISERROR(VLOOKUP($A386,DB登録部品番号!$A$2:$A$2000,1,FALSE)),"■","")</f>
        <v>■</v>
      </c>
      <c r="C386" t="str">
        <f t="shared" si="5"/>
        <v>INSERT INTO UPK_TEST.main_masters.mm_buhin_no (buhin_no, created_date, created_tantou_id) VALUES ('6733115G11', GETDATE(), 999);</v>
      </c>
    </row>
    <row r="387" spans="1:3">
      <c r="A387" t="s">
        <v>7102</v>
      </c>
      <c r="B387" t="str">
        <f>IF(ISERROR(VLOOKUP($A387,DB登録部品番号!$A$2:$A$2000,1,FALSE)),"■","")</f>
        <v>■</v>
      </c>
      <c r="C387" t="str">
        <f t="shared" si="5"/>
        <v>INSERT INTO UPK_TEST.main_masters.mm_buhin_no (buhin_no, created_date, created_tantou_id) VALUES ('6733121G00', GETDATE(), 999);</v>
      </c>
    </row>
    <row r="388" spans="1:3">
      <c r="A388" t="s">
        <v>7103</v>
      </c>
      <c r="B388" t="str">
        <f>IF(ISERROR(VLOOKUP($A388,DB登録部品番号!$A$2:$A$2000,1,FALSE)),"■","")</f>
        <v>■</v>
      </c>
      <c r="C388" t="str">
        <f t="shared" si="5"/>
        <v>INSERT INTO UPK_TEST.main_masters.mm_buhin_no (buhin_no, created_date, created_tantou_id) VALUES ('6733121G00-B', GETDATE(), 999);</v>
      </c>
    </row>
    <row r="389" spans="1:3">
      <c r="A389" t="s">
        <v>7104</v>
      </c>
      <c r="B389" t="str">
        <f>IF(ISERROR(VLOOKUP($A389,DB登録部品番号!$A$2:$A$2000,1,FALSE)),"■","")</f>
        <v>■</v>
      </c>
      <c r="C389" t="str">
        <f t="shared" ref="C389:C452" si="6">$L$1&amp;"'"&amp;$A389&amp;"', GETDATE(), 999);"</f>
        <v>INSERT INTO UPK_TEST.main_masters.mm_buhin_no (buhin_no, created_date, created_tantou_id) VALUES ('6733121G00-E', GETDATE(), 999);</v>
      </c>
    </row>
    <row r="390" spans="1:3">
      <c r="A390" t="s">
        <v>1556</v>
      </c>
      <c r="B390" t="str">
        <f>IF(ISERROR(VLOOKUP($A390,DB登録部品番号!$A$2:$A$2000,1,FALSE)),"■","")</f>
        <v/>
      </c>
      <c r="C390" t="str">
        <f t="shared" si="6"/>
        <v>INSERT INTO UPK_TEST.main_masters.mm_buhin_no (buhin_no, created_date, created_tantou_id) VALUES ('673321LA0A', GETDATE(), 999);</v>
      </c>
    </row>
    <row r="391" spans="1:3">
      <c r="A391" t="s">
        <v>1557</v>
      </c>
      <c r="B391" t="str">
        <f>IF(ISERROR(VLOOKUP($A391,DB登録部品番号!$A$2:$A$2000,1,FALSE)),"■","")</f>
        <v/>
      </c>
      <c r="C391" t="str">
        <f t="shared" si="6"/>
        <v>INSERT INTO UPK_TEST.main_masters.mm_buhin_no (buhin_no, created_date, created_tantou_id) VALUES ('673321LA0B', GETDATE(), 999);</v>
      </c>
    </row>
    <row r="392" spans="1:3">
      <c r="A392" t="s">
        <v>1558</v>
      </c>
      <c r="B392" t="str">
        <f>IF(ISERROR(VLOOKUP($A392,DB登録部品番号!$A$2:$A$2000,1,FALSE)),"■","")</f>
        <v/>
      </c>
      <c r="C392" t="str">
        <f t="shared" si="6"/>
        <v>INSERT INTO UPK_TEST.main_masters.mm_buhin_no (buhin_no, created_date, created_tantou_id) VALUES ('673321LA0C', GETDATE(), 999);</v>
      </c>
    </row>
    <row r="393" spans="1:3">
      <c r="A393" t="s">
        <v>1559</v>
      </c>
      <c r="B393" t="str">
        <f>IF(ISERROR(VLOOKUP($A393,DB登録部品番号!$A$2:$A$2000,1,FALSE)),"■","")</f>
        <v/>
      </c>
      <c r="C393" t="str">
        <f t="shared" si="6"/>
        <v>INSERT INTO UPK_TEST.main_masters.mm_buhin_no (buhin_no, created_date, created_tantou_id) VALUES ('673321ZR0A', GETDATE(), 999);</v>
      </c>
    </row>
    <row r="394" spans="1:3">
      <c r="A394" t="s">
        <v>1560</v>
      </c>
      <c r="B394" t="str">
        <f>IF(ISERROR(VLOOKUP($A394,DB登録部品番号!$A$2:$A$2000,1,FALSE)),"■","")</f>
        <v/>
      </c>
      <c r="C394" t="str">
        <f t="shared" si="6"/>
        <v>INSERT INTO UPK_TEST.main_masters.mm_buhin_no (buhin_no, created_date, created_tantou_id) VALUES ('673321ZR0B', GETDATE(), 999);</v>
      </c>
    </row>
    <row r="395" spans="1:3">
      <c r="A395" t="s">
        <v>1561</v>
      </c>
      <c r="B395" t="str">
        <f>IF(ISERROR(VLOOKUP($A395,DB登録部品番号!$A$2:$A$2000,1,FALSE)),"■","")</f>
        <v/>
      </c>
      <c r="C395" t="str">
        <f t="shared" si="6"/>
        <v>INSERT INTO UPK_TEST.main_masters.mm_buhin_no (buhin_no, created_date, created_tantou_id) VALUES ('673321ZR0C', GETDATE(), 999);</v>
      </c>
    </row>
    <row r="396" spans="1:3">
      <c r="A396" t="s">
        <v>7105</v>
      </c>
      <c r="B396" t="str">
        <f>IF(ISERROR(VLOOKUP($A396,DB登録部品番号!$A$2:$A$2000,1,FALSE)),"■","")</f>
        <v>■</v>
      </c>
      <c r="C396" t="str">
        <f t="shared" si="6"/>
        <v>INSERT INTO UPK_TEST.main_masters.mm_buhin_no (buhin_no, created_date, created_tantou_id) VALUES ('673324M400', GETDATE(), 999);</v>
      </c>
    </row>
    <row r="397" spans="1:3">
      <c r="A397" t="s">
        <v>7106</v>
      </c>
      <c r="B397" t="str">
        <f>IF(ISERROR(VLOOKUP($A397,DB登録部品番号!$A$2:$A$2000,1,FALSE)),"■","")</f>
        <v>■</v>
      </c>
      <c r="C397" t="str">
        <f t="shared" si="6"/>
        <v>INSERT INTO UPK_TEST.main_masters.mm_buhin_no (buhin_no, created_date, created_tantou_id) VALUES ('673325M000', GETDATE(), 999);</v>
      </c>
    </row>
    <row r="398" spans="1:3">
      <c r="A398" t="s">
        <v>7107</v>
      </c>
      <c r="B398" t="str">
        <f>IF(ISERROR(VLOOKUP($A398,DB登録部品番号!$A$2:$A$2000,1,FALSE)),"■","")</f>
        <v>■</v>
      </c>
      <c r="C398" t="str">
        <f t="shared" si="6"/>
        <v>INSERT INTO UPK_TEST.main_masters.mm_buhin_no (buhin_no, created_date, created_tantou_id) VALUES ('67332EN000', GETDATE(), 999);</v>
      </c>
    </row>
    <row r="399" spans="1:3">
      <c r="A399" t="s">
        <v>1562</v>
      </c>
      <c r="B399" t="str">
        <f>IF(ISERROR(VLOOKUP($A399,DB登録部品番号!$A$2:$A$2000,1,FALSE)),"■","")</f>
        <v/>
      </c>
      <c r="C399" t="str">
        <f t="shared" si="6"/>
        <v>INSERT INTO UPK_TEST.main_masters.mm_buhin_no (buhin_no, created_date, created_tantou_id) VALUES ('673361LA0A', GETDATE(), 999);</v>
      </c>
    </row>
    <row r="400" spans="1:3">
      <c r="A400" t="s">
        <v>7108</v>
      </c>
      <c r="B400" t="str">
        <f>IF(ISERROR(VLOOKUP($A400,DB登録部品番号!$A$2:$A$2000,1,FALSE)),"■","")</f>
        <v>■</v>
      </c>
      <c r="C400" t="str">
        <f t="shared" si="6"/>
        <v>INSERT INTO UPK_TEST.main_masters.mm_buhin_no (buhin_no, created_date, created_tantou_id) VALUES ('67338JN20A', GETDATE(), 999);</v>
      </c>
    </row>
    <row r="401" spans="1:3">
      <c r="A401" t="s">
        <v>7109</v>
      </c>
      <c r="B401" t="str">
        <f>IF(ISERROR(VLOOKUP($A401,DB登録部品番号!$A$2:$A$2000,1,FALSE)),"■","")</f>
        <v>■</v>
      </c>
      <c r="C401" t="str">
        <f t="shared" si="6"/>
        <v>INSERT INTO UPK_TEST.main_masters.mm_buhin_no (buhin_no, created_date, created_tantou_id) VALUES ('673381AE0A', GETDATE(), 999);</v>
      </c>
    </row>
    <row r="402" spans="1:3">
      <c r="A402" t="s">
        <v>7110</v>
      </c>
      <c r="B402" t="str">
        <f>IF(ISERROR(VLOOKUP($A402,DB登録部品番号!$A$2:$A$2000,1,FALSE)),"■","")</f>
        <v>■</v>
      </c>
      <c r="C402" t="str">
        <f t="shared" si="6"/>
        <v>INSERT INTO UPK_TEST.main_masters.mm_buhin_no (buhin_no, created_date, created_tantou_id) VALUES ('673391AA0A', GETDATE(), 999);</v>
      </c>
    </row>
    <row r="403" spans="1:3">
      <c r="A403" t="s">
        <v>7111</v>
      </c>
      <c r="B403" t="str">
        <f>IF(ISERROR(VLOOKUP($A403,DB登録部品番号!$A$2:$A$2000,1,FALSE)),"■","")</f>
        <v>■</v>
      </c>
      <c r="C403" t="str">
        <f t="shared" si="6"/>
        <v>INSERT INTO UPK_TEST.main_masters.mm_buhin_no (buhin_no, created_date, created_tantou_id) VALUES ('673391AT0A', GETDATE(), 999);</v>
      </c>
    </row>
    <row r="404" spans="1:3">
      <c r="A404" t="s">
        <v>7112</v>
      </c>
      <c r="B404" t="str">
        <f>IF(ISERROR(VLOOKUP($A404,DB登録部品番号!$A$2:$A$2000,1,FALSE)),"■","")</f>
        <v>■</v>
      </c>
      <c r="C404" t="str">
        <f t="shared" si="6"/>
        <v>INSERT INTO UPK_TEST.main_masters.mm_buhin_no (buhin_no, created_date, created_tantou_id) VALUES ('673391AT0B', GETDATE(), 999);</v>
      </c>
    </row>
    <row r="405" spans="1:3">
      <c r="A405" t="s">
        <v>7113</v>
      </c>
      <c r="B405" t="str">
        <f>IF(ISERROR(VLOOKUP($A405,DB登録部品番号!$A$2:$A$2000,1,FALSE)),"■","")</f>
        <v>■</v>
      </c>
      <c r="C405" t="str">
        <f t="shared" si="6"/>
        <v>INSERT INTO UPK_TEST.main_masters.mm_buhin_no (buhin_no, created_date, created_tantou_id) VALUES ('674081AA0A', GETDATE(), 999);</v>
      </c>
    </row>
    <row r="406" spans="1:3">
      <c r="A406" t="s">
        <v>7114</v>
      </c>
      <c r="B406" t="str">
        <f>IF(ISERROR(VLOOKUP($A406,DB登録部品番号!$A$2:$A$2000,1,FALSE)),"■","")</f>
        <v>■</v>
      </c>
      <c r="C406" t="str">
        <f t="shared" si="6"/>
        <v>INSERT INTO UPK_TEST.main_masters.mm_buhin_no (buhin_no, created_date, created_tantou_id) VALUES ('674081GR0A', GETDATE(), 999);</v>
      </c>
    </row>
    <row r="407" spans="1:3">
      <c r="A407" t="s">
        <v>7115</v>
      </c>
      <c r="B407" t="str">
        <f>IF(ISERROR(VLOOKUP($A407,DB登録部品番号!$A$2:$A$2000,1,FALSE)),"■","")</f>
        <v>■</v>
      </c>
      <c r="C407" t="str">
        <f t="shared" si="6"/>
        <v>INSERT INTO UPK_TEST.main_masters.mm_buhin_no (buhin_no, created_date, created_tantou_id) VALUES ('674091GR0A', GETDATE(), 999);</v>
      </c>
    </row>
    <row r="408" spans="1:3">
      <c r="A408" t="s">
        <v>1563</v>
      </c>
      <c r="B408" t="str">
        <f>IF(ISERROR(VLOOKUP($A408,DB登録部品番号!$A$2:$A$2000,1,FALSE)),"■","")</f>
        <v/>
      </c>
      <c r="C408" t="str">
        <f t="shared" si="6"/>
        <v>INSERT INTO UPK_TEST.main_masters.mm_buhin_no (buhin_no, created_date, created_tantou_id) VALUES ('674081JA0A', GETDATE(), 999);</v>
      </c>
    </row>
    <row r="409" spans="1:3">
      <c r="A409" t="s">
        <v>1567</v>
      </c>
      <c r="B409" t="str">
        <f>IF(ISERROR(VLOOKUP($A409,DB登録部品番号!$A$2:$A$2000,1,FALSE)),"■","")</f>
        <v/>
      </c>
      <c r="C409" t="str">
        <f t="shared" si="6"/>
        <v>INSERT INTO UPK_TEST.main_masters.mm_buhin_no (buhin_no, created_date, created_tantou_id) VALUES ('674091JA0A', GETDATE(), 999);</v>
      </c>
    </row>
    <row r="410" spans="1:3">
      <c r="A410" t="s">
        <v>1564</v>
      </c>
      <c r="B410" t="str">
        <f>IF(ISERROR(VLOOKUP($A410,DB登録部品番号!$A$2:$A$2000,1,FALSE)),"■","")</f>
        <v/>
      </c>
      <c r="C410" t="str">
        <f t="shared" si="6"/>
        <v>INSERT INTO UPK_TEST.main_masters.mm_buhin_no (buhin_no, created_date, created_tantou_id) VALUES ('674081JB0A', GETDATE(), 999);</v>
      </c>
    </row>
    <row r="411" spans="1:3">
      <c r="A411" t="s">
        <v>1568</v>
      </c>
      <c r="B411" t="str">
        <f>IF(ISERROR(VLOOKUP($A411,DB登録部品番号!$A$2:$A$2000,1,FALSE)),"■","")</f>
        <v/>
      </c>
      <c r="C411" t="str">
        <f t="shared" si="6"/>
        <v>INSERT INTO UPK_TEST.main_masters.mm_buhin_no (buhin_no, created_date, created_tantou_id) VALUES ('674091JB0A', GETDATE(), 999);</v>
      </c>
    </row>
    <row r="412" spans="1:3">
      <c r="A412" t="s">
        <v>7116</v>
      </c>
      <c r="B412" t="str">
        <f>IF(ISERROR(VLOOKUP($A412,DB登録部品番号!$A$2:$A$2000,1,FALSE)),"■","")</f>
        <v>■</v>
      </c>
      <c r="C412" t="str">
        <f t="shared" si="6"/>
        <v>INSERT INTO UPK_TEST.main_masters.mm_buhin_no (buhin_no, created_date, created_tantou_id) VALUES ('674084M400', GETDATE(), 999);</v>
      </c>
    </row>
    <row r="413" spans="1:3">
      <c r="A413" t="s">
        <v>7117</v>
      </c>
      <c r="B413" t="str">
        <f>IF(ISERROR(VLOOKUP($A413,DB登録部品番号!$A$2:$A$2000,1,FALSE)),"■","")</f>
        <v>■</v>
      </c>
      <c r="C413" t="str">
        <f t="shared" si="6"/>
        <v>INSERT INTO UPK_TEST.main_masters.mm_buhin_no (buhin_no, created_date, created_tantou_id) VALUES ('674094M400', GETDATE(), 999);</v>
      </c>
    </row>
    <row r="414" spans="1:3">
      <c r="A414" t="s">
        <v>7118</v>
      </c>
      <c r="B414" t="str">
        <f>IF(ISERROR(VLOOKUP($A414,DB登録部品番号!$A$2:$A$2000,1,FALSE)),"■","")</f>
        <v>■</v>
      </c>
      <c r="C414" t="str">
        <f t="shared" si="6"/>
        <v>INSERT INTO UPK_TEST.main_masters.mm_buhin_no (buhin_no, created_date, created_tantou_id) VALUES ('674089Y000', GETDATE(), 999);</v>
      </c>
    </row>
    <row r="415" spans="1:3">
      <c r="A415" t="s">
        <v>7119</v>
      </c>
      <c r="B415" t="str">
        <f>IF(ISERROR(VLOOKUP($A415,DB登録部品番号!$A$2:$A$2000,1,FALSE)),"■","")</f>
        <v>■</v>
      </c>
      <c r="C415" t="str">
        <f t="shared" si="6"/>
        <v>INSERT INTO UPK_TEST.main_masters.mm_buhin_no (buhin_no, created_date, created_tantou_id) VALUES ('674099Y000', GETDATE(), 999);</v>
      </c>
    </row>
    <row r="416" spans="1:3">
      <c r="A416" t="s">
        <v>7120</v>
      </c>
      <c r="B416" t="str">
        <f>IF(ISERROR(VLOOKUP($A416,DB登録部品番号!$A$2:$A$2000,1,FALSE)),"■","")</f>
        <v>■</v>
      </c>
      <c r="C416" t="str">
        <f t="shared" si="6"/>
        <v>INSERT INTO UPK_TEST.main_masters.mm_buhin_no (buhin_no, created_date, created_tantou_id) VALUES ('67408EN000', GETDATE(), 999);</v>
      </c>
    </row>
    <row r="417" spans="1:3">
      <c r="A417" t="s">
        <v>7121</v>
      </c>
      <c r="B417" t="str">
        <f>IF(ISERROR(VLOOKUP($A417,DB登録部品番号!$A$2:$A$2000,1,FALSE)),"■","")</f>
        <v>■</v>
      </c>
      <c r="C417" t="str">
        <f t="shared" si="6"/>
        <v>INSERT INTO UPK_TEST.main_masters.mm_buhin_no (buhin_no, created_date, created_tantou_id) VALUES ('67409EN000', GETDATE(), 999);</v>
      </c>
    </row>
    <row r="418" spans="1:3">
      <c r="A418" t="s">
        <v>1566</v>
      </c>
      <c r="B418" t="str">
        <f>IF(ISERROR(VLOOKUP($A418,DB登録部品番号!$A$2:$A$2000,1,FALSE)),"■","")</f>
        <v/>
      </c>
      <c r="C418" t="str">
        <f t="shared" si="6"/>
        <v>INSERT INTO UPK_TEST.main_masters.mm_buhin_no (buhin_no, created_date, created_tantou_id) VALUES ('67408JN20A', GETDATE(), 999);</v>
      </c>
    </row>
    <row r="419" spans="1:3">
      <c r="A419" t="s">
        <v>1571</v>
      </c>
      <c r="B419" t="str">
        <f>IF(ISERROR(VLOOKUP($A419,DB登録部品番号!$A$2:$A$2000,1,FALSE)),"■","")</f>
        <v/>
      </c>
      <c r="C419" t="str">
        <f t="shared" si="6"/>
        <v>INSERT INTO UPK_TEST.main_masters.mm_buhin_no (buhin_no, created_date, created_tantou_id) VALUES ('67409JN20A', GETDATE(), 999);</v>
      </c>
    </row>
    <row r="420" spans="1:3">
      <c r="A420" t="s">
        <v>7122</v>
      </c>
      <c r="B420" t="str">
        <f>IF(ISERROR(VLOOKUP($A420,DB登録部品番号!$A$2:$A$2000,1,FALSE)),"■","")</f>
        <v>■</v>
      </c>
      <c r="C420" t="str">
        <f t="shared" si="6"/>
        <v>INSERT INTO UPK_TEST.main_masters.mm_buhin_no (buhin_no, created_date, created_tantou_id) VALUES ('67408JN20A-E', GETDATE(), 999);</v>
      </c>
    </row>
    <row r="421" spans="1:3">
      <c r="A421" t="s">
        <v>7123</v>
      </c>
      <c r="B421" t="str">
        <f>IF(ISERROR(VLOOKUP($A421,DB登録部品番号!$A$2:$A$2000,1,FALSE)),"■","")</f>
        <v>■</v>
      </c>
      <c r="C421" t="str">
        <f t="shared" si="6"/>
        <v>INSERT INTO UPK_TEST.main_masters.mm_buhin_no (buhin_no, created_date, created_tantou_id) VALUES ('67409JN20A-E', GETDATE(), 999);</v>
      </c>
    </row>
    <row r="422" spans="1:3">
      <c r="A422" t="s">
        <v>7124</v>
      </c>
      <c r="B422" t="str">
        <f>IF(ISERROR(VLOOKUP($A422,DB登録部品番号!$A$2:$A$2000,1,FALSE)),"■","")</f>
        <v>■</v>
      </c>
      <c r="C422" t="str">
        <f t="shared" si="6"/>
        <v>INSERT INTO UPK_TEST.main_masters.mm_buhin_no (buhin_no, created_date, created_tantou_id) VALUES ('674091AA0A', GETDATE(), 999);</v>
      </c>
    </row>
    <row r="423" spans="1:3">
      <c r="A423" t="s">
        <v>7125</v>
      </c>
      <c r="B423" t="str">
        <f>IF(ISERROR(VLOOKUP($A423,DB登録部品番号!$A$2:$A$2000,1,FALSE)),"■","")</f>
        <v>■</v>
      </c>
      <c r="C423" t="str">
        <f t="shared" si="6"/>
        <v>INSERT INTO UPK_TEST.main_masters.mm_buhin_no (buhin_no, created_date, created_tantou_id) VALUES ('674121AE0A', GETDATE(), 999);</v>
      </c>
    </row>
    <row r="424" spans="1:3">
      <c r="A424" t="s">
        <v>7126</v>
      </c>
      <c r="B424" t="str">
        <f>IF(ISERROR(VLOOKUP($A424,DB登録部品番号!$A$2:$A$2000,1,FALSE)),"■","")</f>
        <v>■</v>
      </c>
      <c r="C424" t="str">
        <f t="shared" si="6"/>
        <v>INSERT INTO UPK_TEST.main_masters.mm_buhin_no (buhin_no, created_date, created_tantou_id) VALUES ('674121AE0B', GETDATE(), 999);</v>
      </c>
    </row>
    <row r="425" spans="1:3">
      <c r="A425" t="s">
        <v>1572</v>
      </c>
      <c r="B425" t="str">
        <f>IF(ISERROR(VLOOKUP($A425,DB登録部品番号!$A$2:$A$2000,1,FALSE)),"■","")</f>
        <v/>
      </c>
      <c r="C425" t="str">
        <f t="shared" si="6"/>
        <v>INSERT INTO UPK_TEST.main_masters.mm_buhin_no (buhin_no, created_date, created_tantou_id) VALUES ('67412JN20A', GETDATE(), 999);</v>
      </c>
    </row>
    <row r="426" spans="1:3">
      <c r="A426" t="s">
        <v>1573</v>
      </c>
      <c r="B426" t="str">
        <f>IF(ISERROR(VLOOKUP($A426,DB登録部品番号!$A$2:$A$2000,1,FALSE)),"■","")</f>
        <v/>
      </c>
      <c r="C426" t="str">
        <f t="shared" si="6"/>
        <v>INSERT INTO UPK_TEST.main_masters.mm_buhin_no (buhin_no, created_date, created_tantou_id) VALUES ('67412JN20A-G', GETDATE(), 999);</v>
      </c>
    </row>
    <row r="427" spans="1:3">
      <c r="A427" t="s">
        <v>7127</v>
      </c>
      <c r="B427" t="str">
        <f>IF(ISERROR(VLOOKUP($A427,DB登録部品番号!$A$2:$A$2000,1,FALSE)),"■","")</f>
        <v>■</v>
      </c>
      <c r="C427" t="str">
        <f t="shared" si="6"/>
        <v>INSERT INTO UPK_TEST.main_masters.mm_buhin_no (buhin_no, created_date, created_tantou_id) VALUES ('67412JN90A', GETDATE(), 999);</v>
      </c>
    </row>
    <row r="428" spans="1:3">
      <c r="A428" t="s">
        <v>7128</v>
      </c>
      <c r="B428" t="str">
        <f>IF(ISERROR(VLOOKUP($A428,DB登録部品番号!$A$2:$A$2000,1,FALSE)),"■","")</f>
        <v>■</v>
      </c>
      <c r="C428" t="str">
        <f t="shared" si="6"/>
        <v>INSERT INTO UPK_TEST.main_masters.mm_buhin_no (buhin_no, created_date, created_tantou_id) VALUES ('67412JN90A-E', GETDATE(), 999);</v>
      </c>
    </row>
    <row r="429" spans="1:3">
      <c r="A429" t="s">
        <v>7129</v>
      </c>
      <c r="B429" t="str">
        <f>IF(ISERROR(VLOOKUP($A429,DB登録部品番号!$A$2:$A$2000,1,FALSE)),"■","")</f>
        <v>■</v>
      </c>
      <c r="C429" t="str">
        <f t="shared" si="6"/>
        <v>INSERT INTO UPK_TEST.main_masters.mm_buhin_no (buhin_no, created_date, created_tantou_id) VALUES ('674131AA0A', GETDATE(), 999);</v>
      </c>
    </row>
    <row r="430" spans="1:3">
      <c r="A430" t="s">
        <v>7130</v>
      </c>
      <c r="B430" t="str">
        <f>IF(ISERROR(VLOOKUP($A430,DB登録部品番号!$A$2:$A$2000,1,FALSE)),"■","")</f>
        <v>■</v>
      </c>
      <c r="C430" t="str">
        <f t="shared" si="6"/>
        <v>INSERT INTO UPK_TEST.main_masters.mm_buhin_no (buhin_no, created_date, created_tantou_id) VALUES ('674131AA0B', GETDATE(), 999);</v>
      </c>
    </row>
    <row r="431" spans="1:3">
      <c r="A431" t="s">
        <v>7131</v>
      </c>
      <c r="B431" t="str">
        <f>IF(ISERROR(VLOOKUP($A431,DB登録部品番号!$A$2:$A$2000,1,FALSE)),"■","")</f>
        <v>■</v>
      </c>
      <c r="C431" t="str">
        <f t="shared" si="6"/>
        <v>INSERT INTO UPK_TEST.main_masters.mm_buhin_no (buhin_no, created_date, created_tantou_id) VALUES ('674131AE0A', GETDATE(), 999);</v>
      </c>
    </row>
    <row r="432" spans="1:3">
      <c r="A432" t="s">
        <v>7132</v>
      </c>
      <c r="B432" t="str">
        <f>IF(ISERROR(VLOOKUP($A432,DB登録部品番号!$A$2:$A$2000,1,FALSE)),"■","")</f>
        <v>■</v>
      </c>
      <c r="C432" t="str">
        <f t="shared" si="6"/>
        <v>INSERT INTO UPK_TEST.main_masters.mm_buhin_no (buhin_no, created_date, created_tantou_id) VALUES ('674131VA0A', GETDATE(), 999);</v>
      </c>
    </row>
    <row r="433" spans="1:3">
      <c r="A433" t="s">
        <v>1574</v>
      </c>
      <c r="B433" t="str">
        <f>IF(ISERROR(VLOOKUP($A433,DB登録部品番号!$A$2:$A$2000,1,FALSE)),"■","")</f>
        <v/>
      </c>
      <c r="C433" t="str">
        <f t="shared" si="6"/>
        <v>INSERT INTO UPK_TEST.main_masters.mm_buhin_no (buhin_no, created_date, created_tantou_id) VALUES ('674135TA0A', GETDATE(), 999);</v>
      </c>
    </row>
    <row r="434" spans="1:3">
      <c r="A434" t="s">
        <v>1575</v>
      </c>
      <c r="B434" t="str">
        <f>IF(ISERROR(VLOOKUP($A434,DB登録部品番号!$A$2:$A$2000,1,FALSE)),"■","")</f>
        <v/>
      </c>
      <c r="C434" t="str">
        <f t="shared" si="6"/>
        <v>INSERT INTO UPK_TEST.main_masters.mm_buhin_no (buhin_no, created_date, created_tantou_id) VALUES ('674136RA0ABL', GETDATE(), 999);</v>
      </c>
    </row>
    <row r="435" spans="1:3">
      <c r="A435" t="s">
        <v>1578</v>
      </c>
      <c r="B435" t="str">
        <f>IF(ISERROR(VLOOKUP($A435,DB登録部品番号!$A$2:$A$2000,1,FALSE)),"■","")</f>
        <v/>
      </c>
      <c r="C435" t="str">
        <f t="shared" si="6"/>
        <v>INSERT INTO UPK_TEST.main_masters.mm_buhin_no (buhin_no, created_date, created_tantou_id) VALUES ('674136RL0B', GETDATE(), 999);</v>
      </c>
    </row>
    <row r="436" spans="1:3">
      <c r="A436" t="s">
        <v>1579</v>
      </c>
      <c r="B436" t="str">
        <f>IF(ISERROR(VLOOKUP($A436,DB登録部品番号!$A$2:$A$2000,1,FALSE)),"■","")</f>
        <v/>
      </c>
      <c r="C436" t="str">
        <f t="shared" si="6"/>
        <v>INSERT INTO UPK_TEST.main_masters.mm_buhin_no (buhin_no, created_date, created_tantou_id) VALUES ('674136US0B', GETDATE(), 999);</v>
      </c>
    </row>
    <row r="437" spans="1:3">
      <c r="A437" t="s">
        <v>1581</v>
      </c>
      <c r="B437" t="str">
        <f>IF(ISERROR(VLOOKUP($A437,DB登録部品番号!$A$2:$A$2000,1,FALSE)),"■","")</f>
        <v/>
      </c>
      <c r="C437" t="str">
        <f t="shared" si="6"/>
        <v>INSERT INTO UPK_TEST.main_masters.mm_buhin_no (buhin_no, created_date, created_tantou_id) VALUES ('67413JN20A', GETDATE(), 999);</v>
      </c>
    </row>
    <row r="438" spans="1:3">
      <c r="A438" t="s">
        <v>1582</v>
      </c>
      <c r="B438" t="str">
        <f>IF(ISERROR(VLOOKUP($A438,DB登録部品番号!$A$2:$A$2000,1,FALSE)),"■","")</f>
        <v/>
      </c>
      <c r="C438" t="str">
        <f t="shared" si="6"/>
        <v>INSERT INTO UPK_TEST.main_masters.mm_buhin_no (buhin_no, created_date, created_tantou_id) VALUES ('67413JN20A-G', GETDATE(), 999);</v>
      </c>
    </row>
    <row r="439" spans="1:3">
      <c r="A439" t="s">
        <v>7133</v>
      </c>
      <c r="B439" t="str">
        <f>IF(ISERROR(VLOOKUP($A439,DB登録部品番号!$A$2:$A$2000,1,FALSE)),"■","")</f>
        <v>■</v>
      </c>
      <c r="C439" t="str">
        <f t="shared" si="6"/>
        <v>INSERT INTO UPK_TEST.main_masters.mm_buhin_no (buhin_no, created_date, created_tantou_id) VALUES ('67413JN90A', GETDATE(), 999);</v>
      </c>
    </row>
    <row r="440" spans="1:3">
      <c r="A440" t="s">
        <v>7134</v>
      </c>
      <c r="B440" t="str">
        <f>IF(ISERROR(VLOOKUP($A440,DB登録部品番号!$A$2:$A$2000,1,FALSE)),"■","")</f>
        <v>■</v>
      </c>
      <c r="C440" t="str">
        <f t="shared" si="6"/>
        <v>INSERT INTO UPK_TEST.main_masters.mm_buhin_no (buhin_no, created_date, created_tantou_id) VALUES ('67413JN90A-E', GETDATE(), 999);</v>
      </c>
    </row>
    <row r="441" spans="1:3">
      <c r="A441" t="s">
        <v>7135</v>
      </c>
      <c r="B441" t="str">
        <f>IF(ISERROR(VLOOKUP($A441,DB登録部品番号!$A$2:$A$2000,1,FALSE)),"■","")</f>
        <v>■</v>
      </c>
      <c r="C441" t="str">
        <f t="shared" si="6"/>
        <v>INSERT INTO UPK_TEST.main_masters.mm_buhin_no (buhin_no, created_date, created_tantou_id) VALUES ('67416JG01A', GETDATE(), 999);</v>
      </c>
    </row>
    <row r="442" spans="1:3">
      <c r="A442" t="s">
        <v>7136</v>
      </c>
      <c r="B442" t="str">
        <f>IF(ISERROR(VLOOKUP($A442,DB登録部品番号!$A$2:$A$2000,1,FALSE)),"■","")</f>
        <v>■</v>
      </c>
      <c r="C442" t="str">
        <f t="shared" si="6"/>
        <v>INSERT INTO UPK_TEST.main_masters.mm_buhin_no (buhin_no, created_date, created_tantou_id) VALUES ('67416JG01A-G', GETDATE(), 999);</v>
      </c>
    </row>
    <row r="443" spans="1:3">
      <c r="A443" t="s">
        <v>1584</v>
      </c>
      <c r="B443" t="str">
        <f>IF(ISERROR(VLOOKUP($A443,DB登録部品番号!$A$2:$A$2000,1,FALSE)),"■","")</f>
        <v/>
      </c>
      <c r="C443" t="str">
        <f t="shared" si="6"/>
        <v>INSERT INTO UPK_TEST.main_masters.mm_buhin_no (buhin_no, created_date, created_tantou_id) VALUES ('674184CB0A', GETDATE(), 999);</v>
      </c>
    </row>
    <row r="444" spans="1:3">
      <c r="A444" t="s">
        <v>7137</v>
      </c>
      <c r="B444" t="str">
        <f>IF(ISERROR(VLOOKUP($A444,DB登録部品番号!$A$2:$A$2000,1,FALSE)),"■","")</f>
        <v>■</v>
      </c>
      <c r="C444" t="str">
        <f t="shared" si="6"/>
        <v>INSERT INTO UPK_TEST.main_masters.mm_buhin_no (buhin_no, created_date, created_tantou_id) VALUES ('67418JN20A', GETDATE(), 999);</v>
      </c>
    </row>
    <row r="445" spans="1:3">
      <c r="A445" t="s">
        <v>7138</v>
      </c>
      <c r="B445" t="str">
        <f>IF(ISERROR(VLOOKUP($A445,DB登録部品番号!$A$2:$A$2000,1,FALSE)),"■","")</f>
        <v>■</v>
      </c>
      <c r="C445" t="str">
        <f t="shared" si="6"/>
        <v>INSERT INTO UPK_TEST.main_masters.mm_buhin_no (buhin_no, created_date, created_tantou_id) VALUES ('674191AT0A', GETDATE(), 999);</v>
      </c>
    </row>
    <row r="446" spans="1:3">
      <c r="A446" t="s">
        <v>7139</v>
      </c>
      <c r="B446" t="str">
        <f>IF(ISERROR(VLOOKUP($A446,DB登録部品番号!$A$2:$A$2000,1,FALSE)),"■","")</f>
        <v>■</v>
      </c>
      <c r="C446" t="str">
        <f t="shared" si="6"/>
        <v>INSERT INTO UPK_TEST.main_masters.mm_buhin_no (buhin_no, created_date, created_tantou_id) VALUES ('67419JN20A', GETDATE(), 999);</v>
      </c>
    </row>
    <row r="447" spans="1:3">
      <c r="A447" t="s">
        <v>7140</v>
      </c>
      <c r="B447" t="str">
        <f>IF(ISERROR(VLOOKUP($A447,DB登録部品番号!$A$2:$A$2000,1,FALSE)),"■","")</f>
        <v>■</v>
      </c>
      <c r="C447" t="str">
        <f t="shared" si="6"/>
        <v>INSERT INTO UPK_TEST.main_masters.mm_buhin_no (buhin_no, created_date, created_tantou_id) VALUES ('67419JN90A', GETDATE(), 999);</v>
      </c>
    </row>
    <row r="448" spans="1:3">
      <c r="A448" t="s">
        <v>1587</v>
      </c>
      <c r="B448" t="str">
        <f>IF(ISERROR(VLOOKUP($A448,DB登録部品番号!$A$2:$A$2000,1,FALSE)),"■","")</f>
        <v/>
      </c>
      <c r="C448" t="str">
        <f t="shared" si="6"/>
        <v>INSERT INTO UPK_TEST.main_masters.mm_buhin_no (buhin_no, created_date, created_tantou_id) VALUES ('674664CB0A', GETDATE(), 999);</v>
      </c>
    </row>
    <row r="449" spans="1:3">
      <c r="A449" t="s">
        <v>1588</v>
      </c>
      <c r="B449" t="str">
        <f>IF(ISERROR(VLOOKUP($A449,DB登録部品番号!$A$2:$A$2000,1,FALSE)),"■","")</f>
        <v/>
      </c>
      <c r="C449" t="str">
        <f t="shared" si="6"/>
        <v>INSERT INTO UPK_TEST.main_masters.mm_buhin_no (buhin_no, created_date, created_tantou_id) VALUES ('674664CB0A-E', GETDATE(), 999);</v>
      </c>
    </row>
    <row r="450" spans="1:3">
      <c r="A450" t="s">
        <v>7141</v>
      </c>
      <c r="B450" t="str">
        <f>IF(ISERROR(VLOOKUP($A450,DB登録部品番号!$A$2:$A$2000,1,FALSE)),"■","")</f>
        <v>■</v>
      </c>
      <c r="C450" t="str">
        <f t="shared" si="6"/>
        <v>INSERT INTO UPK_TEST.main_masters.mm_buhin_no (buhin_no, created_date, created_tantou_id) VALUES ('67466JN20A', GETDATE(), 999);</v>
      </c>
    </row>
    <row r="451" spans="1:3">
      <c r="A451" t="s">
        <v>1589</v>
      </c>
      <c r="B451" t="str">
        <f>IF(ISERROR(VLOOKUP($A451,DB登録部品番号!$A$2:$A$2000,1,FALSE)),"■","")</f>
        <v/>
      </c>
      <c r="C451" t="str">
        <f t="shared" si="6"/>
        <v>INSERT INTO UPK_TEST.main_masters.mm_buhin_no (buhin_no, created_date, created_tantou_id) VALUES ('674666RA0A', GETDATE(), 999);</v>
      </c>
    </row>
    <row r="452" spans="1:3">
      <c r="A452" t="s">
        <v>1592</v>
      </c>
      <c r="B452" t="str">
        <f>IF(ISERROR(VLOOKUP($A452,DB登録部品番号!$A$2:$A$2000,1,FALSE)),"■","")</f>
        <v/>
      </c>
      <c r="C452" t="str">
        <f t="shared" si="6"/>
        <v>INSERT INTO UPK_TEST.main_masters.mm_buhin_no (buhin_no, created_date, created_tantou_id) VALUES ('674676RA0A', GETDATE(), 999);</v>
      </c>
    </row>
    <row r="453" spans="1:3">
      <c r="A453" t="s">
        <v>1590</v>
      </c>
      <c r="B453" t="str">
        <f>IF(ISERROR(VLOOKUP($A453,DB登録部品番号!$A$2:$A$2000,1,FALSE)),"■","")</f>
        <v/>
      </c>
      <c r="C453" t="str">
        <f t="shared" ref="C453:C516" si="7">$L$1&amp;"'"&amp;$A453&amp;"', GETDATE(), 999);"</f>
        <v>INSERT INTO UPK_TEST.main_masters.mm_buhin_no (buhin_no, created_date, created_tantou_id) VALUES ('674674CC0A', GETDATE(), 999);</v>
      </c>
    </row>
    <row r="454" spans="1:3">
      <c r="A454" t="s">
        <v>1591</v>
      </c>
      <c r="B454" t="str">
        <f>IF(ISERROR(VLOOKUP($A454,DB登録部品番号!$A$2:$A$2000,1,FALSE)),"■","")</f>
        <v/>
      </c>
      <c r="C454" t="str">
        <f t="shared" si="7"/>
        <v>INSERT INTO UPK_TEST.main_masters.mm_buhin_no (buhin_no, created_date, created_tantou_id) VALUES ('674674CC0A-E', GETDATE(), 999);</v>
      </c>
    </row>
    <row r="455" spans="1:3">
      <c r="A455" t="s">
        <v>1593</v>
      </c>
      <c r="B455" t="str">
        <f>IF(ISERROR(VLOOKUP($A455,DB登録部品番号!$A$2:$A$2000,1,FALSE)),"■","")</f>
        <v/>
      </c>
      <c r="C455" t="str">
        <f t="shared" si="7"/>
        <v>INSERT INTO UPK_TEST.main_masters.mm_buhin_no (buhin_no, created_date, created_tantou_id) VALUES ('675031JA0ACE', GETDATE(), 999);</v>
      </c>
    </row>
    <row r="456" spans="1:3">
      <c r="A456" t="s">
        <v>7142</v>
      </c>
      <c r="B456" t="str">
        <f>IF(ISERROR(VLOOKUP($A456,DB登録部品番号!$A$2:$A$2000,1,FALSE)),"■","")</f>
        <v>■</v>
      </c>
      <c r="C456" t="str">
        <f t="shared" si="7"/>
        <v>INSERT INTO UPK_TEST.main_masters.mm_buhin_no (buhin_no, created_date, created_tantou_id) VALUES ('676121GR0AT1', GETDATE(), 999);</v>
      </c>
    </row>
    <row r="457" spans="1:3">
      <c r="A457" t="s">
        <v>7143</v>
      </c>
      <c r="B457" t="str">
        <f>IF(ISERROR(VLOOKUP($A457,DB登録部品番号!$A$2:$A$2000,1,FALSE)),"■","")</f>
        <v>■</v>
      </c>
      <c r="C457" t="str">
        <f t="shared" si="7"/>
        <v>INSERT INTO UPK_TEST.main_masters.mm_buhin_no (buhin_no, created_date, created_tantou_id) VALUES ('676121GR0AT2', GETDATE(), 999);</v>
      </c>
    </row>
    <row r="458" spans="1:3">
      <c r="A458" t="s">
        <v>7144</v>
      </c>
      <c r="B458" t="str">
        <f>IF(ISERROR(VLOOKUP($A458,DB登録部品番号!$A$2:$A$2000,1,FALSE)),"■","")</f>
        <v>■</v>
      </c>
      <c r="C458" t="str">
        <f t="shared" si="7"/>
        <v>INSERT INTO UPK_TEST.main_masters.mm_buhin_no (buhin_no, created_date, created_tantou_id) VALUES ('676131GR0AT1', GETDATE(), 999);</v>
      </c>
    </row>
    <row r="459" spans="1:3">
      <c r="A459" t="s">
        <v>7145</v>
      </c>
      <c r="B459" t="str">
        <f>IF(ISERROR(VLOOKUP($A459,DB登録部品番号!$A$2:$A$2000,1,FALSE)),"■","")</f>
        <v>■</v>
      </c>
      <c r="C459" t="str">
        <f t="shared" si="7"/>
        <v>INSERT INTO UPK_TEST.main_masters.mm_buhin_no (buhin_no, created_date, created_tantou_id) VALUES ('676131GR0AT2', GETDATE(), 999);</v>
      </c>
    </row>
    <row r="460" spans="1:3">
      <c r="A460" t="s">
        <v>1594</v>
      </c>
      <c r="B460" t="str">
        <f>IF(ISERROR(VLOOKUP($A460,DB登録部品番号!$A$2:$A$2000,1,FALSE)),"■","")</f>
        <v/>
      </c>
      <c r="C460" t="str">
        <f t="shared" si="7"/>
        <v>INSERT INTO UPK_TEST.main_masters.mm_buhin_no (buhin_no, created_date, created_tantou_id) VALUES ('676325TA0A', GETDATE(), 999);</v>
      </c>
    </row>
    <row r="461" spans="1:3">
      <c r="A461" t="s">
        <v>7146</v>
      </c>
      <c r="B461" t="str">
        <f>IF(ISERROR(VLOOKUP($A461,DB登録部品番号!$A$2:$A$2000,1,FALSE)),"■","")</f>
        <v>■</v>
      </c>
      <c r="C461" t="str">
        <f t="shared" si="7"/>
        <v>INSERT INTO UPK_TEST.main_masters.mm_buhin_no (buhin_no, created_date, created_tantou_id) VALUES ('67632JM00A', GETDATE(), 999);</v>
      </c>
    </row>
    <row r="462" spans="1:3">
      <c r="A462" t="s">
        <v>7147</v>
      </c>
      <c r="B462" t="str">
        <f>IF(ISERROR(VLOOKUP($A462,DB登録部品番号!$A$2:$A$2000,1,FALSE)),"■","")</f>
        <v>■</v>
      </c>
      <c r="C462" t="str">
        <f t="shared" si="7"/>
        <v>INSERT INTO UPK_TEST.main_masters.mm_buhin_no (buhin_no, created_date, created_tantou_id) VALUES ('67633JM00A', GETDATE(), 999);</v>
      </c>
    </row>
    <row r="463" spans="1:3">
      <c r="A463" t="s">
        <v>7148</v>
      </c>
      <c r="B463" t="str">
        <f>IF(ISERROR(VLOOKUP($A463,DB登録部品番号!$A$2:$A$2000,1,FALSE)),"■","")</f>
        <v>■</v>
      </c>
      <c r="C463" t="str">
        <f t="shared" si="7"/>
        <v>INSERT INTO UPK_TEST.main_masters.mm_buhin_no (buhin_no, created_date, created_tantou_id) VALUES ('678701AE0A03', GETDATE(), 999);</v>
      </c>
    </row>
    <row r="464" spans="1:3">
      <c r="A464" t="s">
        <v>7149</v>
      </c>
      <c r="B464" t="str">
        <f>IF(ISERROR(VLOOKUP($A464,DB登録部品番号!$A$2:$A$2000,1,FALSE)),"■","")</f>
        <v>■</v>
      </c>
      <c r="C464" t="str">
        <f t="shared" si="7"/>
        <v>INSERT INTO UPK_TEST.main_masters.mm_buhin_no (buhin_no, created_date, created_tantou_id) VALUES ('678701AE0A04', GETDATE(), 999);</v>
      </c>
    </row>
    <row r="465" spans="1:3">
      <c r="A465" t="s">
        <v>7150</v>
      </c>
      <c r="B465" t="str">
        <f>IF(ISERROR(VLOOKUP($A465,DB登録部品番号!$A$2:$A$2000,1,FALSE)),"■","")</f>
        <v>■</v>
      </c>
      <c r="C465" t="str">
        <f t="shared" si="7"/>
        <v>INSERT INTO UPK_TEST.main_masters.mm_buhin_no (buhin_no, created_date, created_tantou_id) VALUES ('678701AE0A05', GETDATE(), 999);</v>
      </c>
    </row>
    <row r="466" spans="1:3">
      <c r="A466" t="s">
        <v>1596</v>
      </c>
      <c r="B466" t="str">
        <f>IF(ISERROR(VLOOKUP($A466,DB登録部品番号!$A$2:$A$2000,1,FALSE)),"■","")</f>
        <v/>
      </c>
      <c r="C466" t="str">
        <f t="shared" si="7"/>
        <v>INSERT INTO UPK_TEST.main_masters.mm_buhin_no (buhin_no, created_date, created_tantou_id) VALUES ('678701JA0A03', GETDATE(), 999);</v>
      </c>
    </row>
    <row r="467" spans="1:3">
      <c r="A467" t="s">
        <v>1597</v>
      </c>
      <c r="B467" t="str">
        <f>IF(ISERROR(VLOOKUP($A467,DB登録部品番号!$A$2:$A$2000,1,FALSE)),"■","")</f>
        <v/>
      </c>
      <c r="C467" t="str">
        <f t="shared" si="7"/>
        <v>INSERT INTO UPK_TEST.main_masters.mm_buhin_no (buhin_no, created_date, created_tantou_id) VALUES ('678701JA0A04', GETDATE(), 999);</v>
      </c>
    </row>
    <row r="468" spans="1:3">
      <c r="A468" t="s">
        <v>1599</v>
      </c>
      <c r="B468" t="str">
        <f>IF(ISERROR(VLOOKUP($A468,DB登録部品番号!$A$2:$A$2000,1,FALSE)),"■","")</f>
        <v/>
      </c>
      <c r="C468" t="str">
        <f t="shared" si="7"/>
        <v>INSERT INTO UPK_TEST.main_masters.mm_buhin_no (buhin_no, created_date, created_tantou_id) VALUES ('678701JA0A06', GETDATE(), 999);</v>
      </c>
    </row>
    <row r="469" spans="1:3">
      <c r="A469" t="s">
        <v>1600</v>
      </c>
      <c r="B469" t="str">
        <f>IF(ISERROR(VLOOKUP($A469,DB登録部品番号!$A$2:$A$2000,1,FALSE)),"■","")</f>
        <v/>
      </c>
      <c r="C469" t="str">
        <f t="shared" si="7"/>
        <v>INSERT INTO UPK_TEST.main_masters.mm_buhin_no (buhin_no, created_date, created_tantou_id) VALUES ('678701JB0A03', GETDATE(), 999);</v>
      </c>
    </row>
    <row r="470" spans="1:3">
      <c r="A470" t="s">
        <v>1601</v>
      </c>
      <c r="B470" t="str">
        <f>IF(ISERROR(VLOOKUP($A470,DB登録部品番号!$A$2:$A$2000,1,FALSE)),"■","")</f>
        <v/>
      </c>
      <c r="C470" t="str">
        <f t="shared" si="7"/>
        <v>INSERT INTO UPK_TEST.main_masters.mm_buhin_no (buhin_no, created_date, created_tantou_id) VALUES ('678701JB0A04', GETDATE(), 999);</v>
      </c>
    </row>
    <row r="471" spans="1:3">
      <c r="A471" t="s">
        <v>1603</v>
      </c>
      <c r="B471" t="str">
        <f>IF(ISERROR(VLOOKUP($A471,DB登録部品番号!$A$2:$A$2000,1,FALSE)),"■","")</f>
        <v/>
      </c>
      <c r="C471" t="str">
        <f t="shared" si="7"/>
        <v>INSERT INTO UPK_TEST.main_masters.mm_buhin_no (buhin_no, created_date, created_tantou_id) VALUES ('678701JB0A06', GETDATE(), 999);</v>
      </c>
    </row>
    <row r="472" spans="1:3">
      <c r="A472" t="s">
        <v>1606</v>
      </c>
      <c r="B472" t="str">
        <f>IF(ISERROR(VLOOKUP($A472,DB登録部品番号!$A$2:$A$2000,1,FALSE)),"■","")</f>
        <v/>
      </c>
      <c r="C472" t="str">
        <f t="shared" si="7"/>
        <v>INSERT INTO UPK_TEST.main_masters.mm_buhin_no (buhin_no, created_date, created_tantou_id) VALUES ('678701VA0A06', GETDATE(), 999);</v>
      </c>
    </row>
    <row r="473" spans="1:3">
      <c r="A473" t="s">
        <v>1607</v>
      </c>
      <c r="B473" t="str">
        <f>IF(ISERROR(VLOOKUP($A473,DB登録部品番号!$A$2:$A$2000,1,FALSE)),"■","")</f>
        <v/>
      </c>
      <c r="C473" t="str">
        <f t="shared" si="7"/>
        <v>INSERT INTO UPK_TEST.main_masters.mm_buhin_no (buhin_no, created_date, created_tantou_id) VALUES ('678701ZR0A03', GETDATE(), 999);</v>
      </c>
    </row>
    <row r="474" spans="1:3">
      <c r="A474" t="s">
        <v>1608</v>
      </c>
      <c r="B474" t="str">
        <f>IF(ISERROR(VLOOKUP($A474,DB登録部品番号!$A$2:$A$2000,1,FALSE)),"■","")</f>
        <v/>
      </c>
      <c r="C474" t="str">
        <f t="shared" si="7"/>
        <v>INSERT INTO UPK_TEST.main_masters.mm_buhin_no (buhin_no, created_date, created_tantou_id) VALUES ('678701ZR0A04', GETDATE(), 999);</v>
      </c>
    </row>
    <row r="475" spans="1:3">
      <c r="A475" t="s">
        <v>7151</v>
      </c>
      <c r="B475" t="str">
        <f>IF(ISERROR(VLOOKUP($A475,DB登録部品番号!$A$2:$A$2000,1,FALSE)),"■","")</f>
        <v>■</v>
      </c>
      <c r="C475" t="str">
        <f t="shared" si="7"/>
        <v>INSERT INTO UPK_TEST.main_masters.mm_buhin_no (buhin_no, created_date, created_tantou_id) VALUES ('67870JN20A03', GETDATE(), 999);</v>
      </c>
    </row>
    <row r="476" spans="1:3">
      <c r="A476" t="s">
        <v>7152</v>
      </c>
      <c r="B476" t="str">
        <f>IF(ISERROR(VLOOKUP($A476,DB登録部品番号!$A$2:$A$2000,1,FALSE)),"■","")</f>
        <v>■</v>
      </c>
      <c r="C476" t="str">
        <f t="shared" si="7"/>
        <v>INSERT INTO UPK_TEST.main_masters.mm_buhin_no (buhin_no, created_date, created_tantou_id) VALUES ('67870JN20A04', GETDATE(), 999);</v>
      </c>
    </row>
    <row r="477" spans="1:3">
      <c r="A477" t="s">
        <v>7153</v>
      </c>
      <c r="B477" t="str">
        <f>IF(ISERROR(VLOOKUP($A477,DB登録部品番号!$A$2:$A$2000,1,FALSE)),"■","")</f>
        <v>■</v>
      </c>
      <c r="C477" t="str">
        <f t="shared" si="7"/>
        <v>INSERT INTO UPK_TEST.main_masters.mm_buhin_no (buhin_no, created_date, created_tantou_id) VALUES ('67870JN20A05', GETDATE(), 999);</v>
      </c>
    </row>
    <row r="478" spans="1:3">
      <c r="A478" t="s">
        <v>7154</v>
      </c>
      <c r="B478" t="str">
        <f>IF(ISERROR(VLOOKUP($A478,DB登録部品番号!$A$2:$A$2000,1,FALSE)),"■","")</f>
        <v>■</v>
      </c>
      <c r="C478" t="str">
        <f t="shared" si="7"/>
        <v>INSERT INTO UPK_TEST.main_masters.mm_buhin_no (buhin_no, created_date, created_tantou_id) VALUES ('73141JM010', GETDATE(), 999);</v>
      </c>
    </row>
    <row r="479" spans="1:3">
      <c r="A479" t="s">
        <v>7155</v>
      </c>
      <c r="B479" t="str">
        <f>IF(ISERROR(VLOOKUP($A479,DB登録部品番号!$A$2:$A$2000,1,FALSE)),"■","")</f>
        <v>■</v>
      </c>
      <c r="C479" t="str">
        <f t="shared" si="7"/>
        <v>INSERT INTO UPK_TEST.main_masters.mm_buhin_no (buhin_no, created_date, created_tantou_id) VALUES ('73152JM010', GETDATE(), 999);</v>
      </c>
    </row>
    <row r="480" spans="1:3">
      <c r="A480" t="s">
        <v>7156</v>
      </c>
      <c r="B480" t="str">
        <f>IF(ISERROR(VLOOKUP($A480,DB登録部品番号!$A$2:$A$2000,1,FALSE)),"■","")</f>
        <v>■</v>
      </c>
      <c r="C480" t="str">
        <f t="shared" si="7"/>
        <v>INSERT INTO UPK_TEST.main_masters.mm_buhin_no (buhin_no, created_date, created_tantou_id) VALUES ('73153JM010', GETDATE(), 999);</v>
      </c>
    </row>
    <row r="481" spans="1:3">
      <c r="A481" t="s">
        <v>7157</v>
      </c>
      <c r="B481" t="str">
        <f>IF(ISERROR(VLOOKUP($A481,DB登録部品番号!$A$2:$A$2000,1,FALSE)),"■","")</f>
        <v>■</v>
      </c>
      <c r="C481" t="str">
        <f t="shared" si="7"/>
        <v>INSERT INTO UPK_TEST.main_masters.mm_buhin_no (buhin_no, created_date, created_tantou_id) VALUES ('732113VA0A', GETDATE(), 999);</v>
      </c>
    </row>
    <row r="482" spans="1:3">
      <c r="A482" t="s">
        <v>1609</v>
      </c>
      <c r="B482" t="str">
        <f>IF(ISERROR(VLOOKUP($A482,DB登録部品番号!$A$2:$A$2000,1,FALSE)),"■","")</f>
        <v/>
      </c>
      <c r="C482" t="str">
        <f t="shared" si="7"/>
        <v>INSERT INTO UPK_TEST.main_masters.mm_buhin_no (buhin_no, created_date, created_tantou_id) VALUES ('732113XA0A', GETDATE(), 999);</v>
      </c>
    </row>
    <row r="483" spans="1:3">
      <c r="A483" t="s">
        <v>1610</v>
      </c>
      <c r="B483" t="str">
        <f>IF(ISERROR(VLOOKUP($A483,DB登録部品番号!$A$2:$A$2000,1,FALSE)),"■","")</f>
        <v/>
      </c>
      <c r="C483" t="str">
        <f t="shared" si="7"/>
        <v>INSERT INTO UPK_TEST.main_masters.mm_buhin_no (buhin_no, created_date, created_tantou_id) VALUES ('732113XE0A', GETDATE(), 999);</v>
      </c>
    </row>
    <row r="484" spans="1:3">
      <c r="A484" t="s">
        <v>1611</v>
      </c>
      <c r="B484" t="str">
        <f>IF(ISERROR(VLOOKUP($A484,DB登録部品番号!$A$2:$A$2000,1,FALSE)),"■","")</f>
        <v/>
      </c>
      <c r="C484" t="str">
        <f t="shared" si="7"/>
        <v>INSERT INTO UPK_TEST.main_masters.mm_buhin_no (buhin_no, created_date, created_tantou_id) VALUES ('732114CC1A', GETDATE(), 999);</v>
      </c>
    </row>
    <row r="485" spans="1:3">
      <c r="A485" t="s">
        <v>1612</v>
      </c>
      <c r="B485" t="str">
        <f>IF(ISERROR(VLOOKUP($A485,DB登録部品番号!$A$2:$A$2000,1,FALSE)),"■","")</f>
        <v/>
      </c>
      <c r="C485" t="str">
        <f t="shared" si="7"/>
        <v>INSERT INTO UPK_TEST.main_masters.mm_buhin_no (buhin_no, created_date, created_tantou_id) VALUES ('732115TA0A', GETDATE(), 999);</v>
      </c>
    </row>
    <row r="486" spans="1:3">
      <c r="A486" t="s">
        <v>7158</v>
      </c>
      <c r="B486" t="str">
        <f>IF(ISERROR(VLOOKUP($A486,DB登録部品番号!$A$2:$A$2000,1,FALSE)),"■","")</f>
        <v>■</v>
      </c>
      <c r="C486" t="str">
        <f t="shared" si="7"/>
        <v>INSERT INTO UPK_TEST.main_masters.mm_buhin_no (buhin_no, created_date, created_tantou_id) VALUES ('73211JM000', GETDATE(), 999);</v>
      </c>
    </row>
    <row r="487" spans="1:3">
      <c r="A487" t="s">
        <v>7159</v>
      </c>
      <c r="B487" t="str">
        <f>IF(ISERROR(VLOOKUP($A487,DB登録部品番号!$A$2:$A$2000,1,FALSE)),"■","")</f>
        <v>■</v>
      </c>
      <c r="C487" t="str">
        <f t="shared" si="7"/>
        <v>INSERT INTO UPK_TEST.main_masters.mm_buhin_no (buhin_no, created_date, created_tantou_id) VALUES ('73211JN22A', GETDATE(), 999);</v>
      </c>
    </row>
    <row r="488" spans="1:3">
      <c r="A488" t="s">
        <v>1613</v>
      </c>
      <c r="B488" t="str">
        <f>IF(ISERROR(VLOOKUP($A488,DB登録部品番号!$A$2:$A$2000,1,FALSE)),"■","")</f>
        <v/>
      </c>
      <c r="C488" t="str">
        <f t="shared" si="7"/>
        <v>INSERT INTO UPK_TEST.main_masters.mm_buhin_no (buhin_no, created_date, created_tantou_id) VALUES ('732123XC0A', GETDATE(), 999);</v>
      </c>
    </row>
    <row r="489" spans="1:3">
      <c r="A489" t="s">
        <v>7160</v>
      </c>
      <c r="B489" t="str">
        <f>IF(ISERROR(VLOOKUP($A489,DB登録部品番号!$A$2:$A$2000,1,FALSE)),"■","")</f>
        <v>■</v>
      </c>
      <c r="C489" t="str">
        <f t="shared" si="7"/>
        <v>INSERT INTO UPK_TEST.main_masters.mm_buhin_no (buhin_no, created_date, created_tantou_id) VALUES ('73231JN22A', GETDATE(), 999);</v>
      </c>
    </row>
    <row r="490" spans="1:3">
      <c r="A490" t="s">
        <v>1615</v>
      </c>
      <c r="B490" t="str">
        <f>IF(ISERROR(VLOOKUP($A490,DB登録部品番号!$A$2:$A$2000,1,FALSE)),"■","")</f>
        <v/>
      </c>
      <c r="C490" t="str">
        <f t="shared" si="7"/>
        <v>INSERT INTO UPK_TEST.main_masters.mm_buhin_no (buhin_no, created_date, created_tantou_id) VALUES ('732323XC0A', GETDATE(), 999);</v>
      </c>
    </row>
    <row r="491" spans="1:3">
      <c r="A491" t="s">
        <v>7161</v>
      </c>
      <c r="B491" t="str">
        <f>IF(ISERROR(VLOOKUP($A491,DB登録部品番号!$A$2:$A$2000,1,FALSE)),"■","")</f>
        <v>■</v>
      </c>
      <c r="C491" t="str">
        <f t="shared" si="7"/>
        <v>INSERT INTO UPK_TEST.main_masters.mm_buhin_no (buhin_no, created_date, created_tantou_id) VALUES ('73232JM000', GETDATE(), 999);</v>
      </c>
    </row>
    <row r="492" spans="1:3">
      <c r="A492" t="s">
        <v>7162</v>
      </c>
      <c r="B492" t="str">
        <f>IF(ISERROR(VLOOKUP($A492,DB登録部品番号!$A$2:$A$2000,1,FALSE)),"■","")</f>
        <v>■</v>
      </c>
      <c r="C492" t="str">
        <f t="shared" si="7"/>
        <v>INSERT INTO UPK_TEST.main_masters.mm_buhin_no (buhin_no, created_date, created_tantou_id) VALUES ('732333VA0A', GETDATE(), 999);</v>
      </c>
    </row>
    <row r="493" spans="1:3">
      <c r="A493" t="s">
        <v>1620</v>
      </c>
      <c r="B493" t="str">
        <f>IF(ISERROR(VLOOKUP($A493,DB登録部品番号!$A$2:$A$2000,1,FALSE)),"■","")</f>
        <v/>
      </c>
      <c r="C493" t="str">
        <f t="shared" si="7"/>
        <v>INSERT INTO UPK_TEST.main_masters.mm_buhin_no (buhin_no, created_date, created_tantou_id) VALUES ('732333XC0A', GETDATE(), 999);</v>
      </c>
    </row>
    <row r="494" spans="1:3">
      <c r="A494" t="s">
        <v>1621</v>
      </c>
      <c r="B494" t="str">
        <f>IF(ISERROR(VLOOKUP($A494,DB登録部品番号!$A$2:$A$2000,1,FALSE)),"■","")</f>
        <v/>
      </c>
      <c r="C494" t="str">
        <f t="shared" si="7"/>
        <v>INSERT INTO UPK_TEST.main_masters.mm_buhin_no (buhin_no, created_date, created_tantou_id) VALUES ('732333XC0B', GETDATE(), 999);</v>
      </c>
    </row>
    <row r="495" spans="1:3">
      <c r="A495" t="s">
        <v>1622</v>
      </c>
      <c r="B495" t="str">
        <f>IF(ISERROR(VLOOKUP($A495,DB登録部品番号!$A$2:$A$2000,1,FALSE)),"■","")</f>
        <v/>
      </c>
      <c r="C495" t="str">
        <f t="shared" si="7"/>
        <v>INSERT INTO UPK_TEST.main_masters.mm_buhin_no (buhin_no, created_date, created_tantou_id) VALUES ('732333XC0C', GETDATE(), 999);</v>
      </c>
    </row>
    <row r="496" spans="1:3">
      <c r="A496" t="s">
        <v>1623</v>
      </c>
      <c r="B496" t="str">
        <f>IF(ISERROR(VLOOKUP($A496,DB登録部品番号!$A$2:$A$2000,1,FALSE)),"■","")</f>
        <v/>
      </c>
      <c r="C496" t="str">
        <f t="shared" si="7"/>
        <v>INSERT INTO UPK_TEST.main_masters.mm_buhin_no (buhin_no, created_date, created_tantou_id) VALUES ('732333XE0A', GETDATE(), 999);</v>
      </c>
    </row>
    <row r="497" spans="1:3">
      <c r="A497" t="s">
        <v>1624</v>
      </c>
      <c r="B497" t="str">
        <f>IF(ISERROR(VLOOKUP($A497,DB登録部品番号!$A$2:$A$2000,1,FALSE)),"■","")</f>
        <v/>
      </c>
      <c r="C497" t="str">
        <f t="shared" si="7"/>
        <v>INSERT INTO UPK_TEST.main_masters.mm_buhin_no (buhin_no, created_date, created_tantou_id) VALUES ('732333XE0B', GETDATE(), 999);</v>
      </c>
    </row>
    <row r="498" spans="1:3">
      <c r="A498" t="s">
        <v>1625</v>
      </c>
      <c r="B498" t="str">
        <f>IF(ISERROR(VLOOKUP($A498,DB登録部品番号!$A$2:$A$2000,1,FALSE)),"■","")</f>
        <v/>
      </c>
      <c r="C498" t="str">
        <f t="shared" si="7"/>
        <v>INSERT INTO UPK_TEST.main_masters.mm_buhin_no (buhin_no, created_date, created_tantou_id) VALUES ('732333XE0C', GETDATE(), 999);</v>
      </c>
    </row>
    <row r="499" spans="1:3">
      <c r="A499" t="s">
        <v>7163</v>
      </c>
      <c r="B499" t="str">
        <f>IF(ISERROR(VLOOKUP($A499,DB登録部品番号!$A$2:$A$2000,1,FALSE)),"■","")</f>
        <v>■</v>
      </c>
      <c r="C499" t="str">
        <f t="shared" si="7"/>
        <v>INSERT INTO UPK_TEST.main_masters.mm_buhin_no (buhin_no, created_date, created_tantou_id) VALUES ('732343VA0A', GETDATE(), 999);</v>
      </c>
    </row>
    <row r="500" spans="1:3">
      <c r="A500" t="s">
        <v>7164</v>
      </c>
      <c r="B500" t="str">
        <f>IF(ISERROR(VLOOKUP($A500,DB登録部品番号!$A$2:$A$2000,1,FALSE)),"■","")</f>
        <v>■</v>
      </c>
      <c r="C500" t="str">
        <f t="shared" si="7"/>
        <v>INSERT INTO UPK_TEST.main_masters.mm_buhin_no (buhin_no, created_date, created_tantou_id) VALUES ('732353VA0A', GETDATE(), 999);</v>
      </c>
    </row>
    <row r="501" spans="1:3">
      <c r="A501" t="s">
        <v>7165</v>
      </c>
      <c r="B501" t="str">
        <f>IF(ISERROR(VLOOKUP($A501,DB登録部品番号!$A$2:$A$2000,1,FALSE)),"■","")</f>
        <v>■</v>
      </c>
      <c r="C501" t="str">
        <f t="shared" si="7"/>
        <v>INSERT INTO UPK_TEST.main_masters.mm_buhin_no (buhin_no, created_date, created_tantou_id) VALUES ('73236JM000', GETDATE(), 999);</v>
      </c>
    </row>
    <row r="502" spans="1:3">
      <c r="A502" t="s">
        <v>7166</v>
      </c>
      <c r="B502" t="str">
        <f>IF(ISERROR(VLOOKUP($A502,DB登録部品番号!$A$2:$A$2000,1,FALSE)),"■","")</f>
        <v>■</v>
      </c>
      <c r="C502" t="str">
        <f t="shared" si="7"/>
        <v>INSERT INTO UPK_TEST.main_masters.mm_buhin_no (buhin_no, created_date, created_tantou_id) VALUES ('73237JM000', GETDATE(), 999);</v>
      </c>
    </row>
    <row r="503" spans="1:3">
      <c r="A503" t="s">
        <v>7167</v>
      </c>
      <c r="B503" t="str">
        <f>IF(ISERROR(VLOOKUP($A503,DB登録部品番号!$A$2:$A$2000,1,FALSE)),"■","")</f>
        <v>■</v>
      </c>
      <c r="C503" t="str">
        <f t="shared" si="7"/>
        <v>INSERT INTO UPK_TEST.main_masters.mm_buhin_no (buhin_no, created_date, created_tantou_id) VALUES ('732424M700', GETDATE(), 999);</v>
      </c>
    </row>
    <row r="504" spans="1:3">
      <c r="A504" t="s">
        <v>189</v>
      </c>
      <c r="B504" t="str">
        <f>IF(ISERROR(VLOOKUP($A504,DB登録部品番号!$A$2:$A$2000,1,FALSE)),"■","")</f>
        <v/>
      </c>
      <c r="C504" t="str">
        <f t="shared" si="7"/>
        <v>INSERT INTO UPK_TEST.main_masters.mm_buhin_no (buhin_no, created_date, created_tantou_id) VALUES ('732425TA0A', GETDATE(), 999);</v>
      </c>
    </row>
    <row r="505" spans="1:3">
      <c r="A505" t="s">
        <v>7168</v>
      </c>
      <c r="B505" t="str">
        <f>IF(ISERROR(VLOOKUP($A505,DB登録部品番号!$A$2:$A$2000,1,FALSE)),"■","")</f>
        <v>■</v>
      </c>
      <c r="C505" t="str">
        <f t="shared" si="7"/>
        <v>INSERT INTO UPK_TEST.main_masters.mm_buhin_no (buhin_no, created_date, created_tantou_id) VALUES ('73252JM000', GETDATE(), 999);</v>
      </c>
    </row>
    <row r="506" spans="1:3">
      <c r="A506" t="s">
        <v>7169</v>
      </c>
      <c r="B506" t="str">
        <f>IF(ISERROR(VLOOKUP($A506,DB登録部品番号!$A$2:$A$2000,1,FALSE)),"■","")</f>
        <v>■</v>
      </c>
      <c r="C506" t="str">
        <f t="shared" si="7"/>
        <v>INSERT INTO UPK_TEST.main_masters.mm_buhin_no (buhin_no, created_date, created_tantou_id) VALUES ('732564M500', GETDATE(), 999);</v>
      </c>
    </row>
    <row r="507" spans="1:3">
      <c r="A507" t="s">
        <v>7170</v>
      </c>
      <c r="B507" t="str">
        <f>IF(ISERROR(VLOOKUP($A507,DB登録部品番号!$A$2:$A$2000,1,FALSE)),"■","")</f>
        <v>■</v>
      </c>
      <c r="C507" t="str">
        <f t="shared" si="7"/>
        <v>INSERT INTO UPK_TEST.main_masters.mm_buhin_no (buhin_no, created_date, created_tantou_id) VALUES ('732624M500', GETDATE(), 999);</v>
      </c>
    </row>
    <row r="508" spans="1:3">
      <c r="A508" t="s">
        <v>7171</v>
      </c>
      <c r="B508" t="str">
        <f>IF(ISERROR(VLOOKUP($A508,DB登録部品番号!$A$2:$A$2000,1,FALSE)),"■","")</f>
        <v>■</v>
      </c>
      <c r="C508" t="str">
        <f t="shared" si="7"/>
        <v>INSERT INTO UPK_TEST.main_masters.mm_buhin_no (buhin_no, created_date, created_tantou_id) VALUES ('732625TA0A', GETDATE(), 999);</v>
      </c>
    </row>
    <row r="509" spans="1:3">
      <c r="A509" t="s">
        <v>201</v>
      </c>
      <c r="B509" t="str">
        <f>IF(ISERROR(VLOOKUP($A509,DB登録部品番号!$A$2:$A$2000,1,FALSE)),"■","")</f>
        <v/>
      </c>
      <c r="C509" t="str">
        <f t="shared" si="7"/>
        <v>INSERT INTO UPK_TEST.main_masters.mm_buhin_no (buhin_no, created_date, created_tantou_id) VALUES ('732725TA0A', GETDATE(), 999);</v>
      </c>
    </row>
    <row r="510" spans="1:3">
      <c r="A510" t="s">
        <v>1627</v>
      </c>
      <c r="B510" t="str">
        <f>IF(ISERROR(VLOOKUP($A510,DB登録部品番号!$A$2:$A$2000,1,FALSE)),"■","")</f>
        <v/>
      </c>
      <c r="C510" t="str">
        <f t="shared" si="7"/>
        <v>INSERT INTO UPK_TEST.main_masters.mm_buhin_no (buhin_no, created_date, created_tantou_id) VALUES ('742233XA0A', GETDATE(), 999);</v>
      </c>
    </row>
    <row r="511" spans="1:3">
      <c r="A511" t="s">
        <v>1629</v>
      </c>
      <c r="B511" t="str">
        <f>IF(ISERROR(VLOOKUP($A511,DB登録部品番号!$A$2:$A$2000,1,FALSE)),"■","")</f>
        <v/>
      </c>
      <c r="C511" t="str">
        <f t="shared" si="7"/>
        <v>INSERT INTO UPK_TEST.main_masters.mm_buhin_no (buhin_no, created_date, created_tantou_id) VALUES ('742823XA0AUF', GETDATE(), 999);</v>
      </c>
    </row>
    <row r="512" spans="1:3">
      <c r="A512" t="s">
        <v>1631</v>
      </c>
      <c r="B512" t="str">
        <f>IF(ISERROR(VLOOKUP($A512,DB登録部品番号!$A$2:$A$2000,1,FALSE)),"■","")</f>
        <v/>
      </c>
      <c r="C512" t="str">
        <f t="shared" si="7"/>
        <v>INSERT INTO UPK_TEST.main_masters.mm_buhin_no (buhin_no, created_date, created_tantou_id) VALUES ('742823XE0AUF', GETDATE(), 999);</v>
      </c>
    </row>
    <row r="513" spans="1:3">
      <c r="A513" t="s">
        <v>1632</v>
      </c>
      <c r="B513" t="str">
        <f>IF(ISERROR(VLOOKUP($A513,DB登録部品番号!$A$2:$A$2000,1,FALSE)),"■","")</f>
        <v/>
      </c>
      <c r="C513" t="str">
        <f t="shared" si="7"/>
        <v>INSERT INTO UPK_TEST.main_masters.mm_buhin_no (buhin_no, created_date, created_tantou_id) VALUES ('742825YJ0A', GETDATE(), 999);</v>
      </c>
    </row>
    <row r="514" spans="1:3">
      <c r="A514" t="s">
        <v>1633</v>
      </c>
      <c r="B514" t="str">
        <f>IF(ISERROR(VLOOKUP($A514,DB登録部品番号!$A$2:$A$2000,1,FALSE)),"■","")</f>
        <v/>
      </c>
      <c r="C514" t="str">
        <f t="shared" si="7"/>
        <v>INSERT INTO UPK_TEST.main_masters.mm_buhin_no (buhin_no, created_date, created_tantou_id) VALUES ('742825YJ0B', GETDATE(), 999);</v>
      </c>
    </row>
    <row r="515" spans="1:3">
      <c r="A515" t="s">
        <v>1634</v>
      </c>
      <c r="B515" t="str">
        <f>IF(ISERROR(VLOOKUP($A515,DB登録部品番号!$A$2:$A$2000,1,FALSE)),"■","")</f>
        <v/>
      </c>
      <c r="C515" t="str">
        <f t="shared" si="7"/>
        <v>INSERT INTO UPK_TEST.main_masters.mm_buhin_no (buhin_no, created_date, created_tantou_id) VALUES ('742825YJ0D', GETDATE(), 999);</v>
      </c>
    </row>
    <row r="516" spans="1:3">
      <c r="A516" t="s">
        <v>1635</v>
      </c>
      <c r="B516" t="str">
        <f>IF(ISERROR(VLOOKUP($A516,DB登録部品番号!$A$2:$A$2000,1,FALSE)),"■","")</f>
        <v/>
      </c>
      <c r="C516" t="str">
        <f t="shared" si="7"/>
        <v>INSERT INTO UPK_TEST.main_masters.mm_buhin_no (buhin_no, created_date, created_tantou_id) VALUES ('742833XA0A', GETDATE(), 999);</v>
      </c>
    </row>
    <row r="517" spans="1:3">
      <c r="A517" t="s">
        <v>1636</v>
      </c>
      <c r="B517" t="str">
        <f>IF(ISERROR(VLOOKUP($A517,DB登録部品番号!$A$2:$A$2000,1,FALSE)),"■","")</f>
        <v/>
      </c>
      <c r="C517" t="str">
        <f t="shared" ref="C517:C580" si="8">$L$1&amp;"'"&amp;$A517&amp;"', GETDATE(), 999);"</f>
        <v>INSERT INTO UPK_TEST.main_masters.mm_buhin_no (buhin_no, created_date, created_tantou_id) VALUES ('742833XA0B', GETDATE(), 999);</v>
      </c>
    </row>
    <row r="518" spans="1:3">
      <c r="A518" t="s">
        <v>1638</v>
      </c>
      <c r="B518" t="str">
        <f>IF(ISERROR(VLOOKUP($A518,DB登録部品番号!$A$2:$A$2000,1,FALSE)),"■","")</f>
        <v/>
      </c>
      <c r="C518" t="str">
        <f t="shared" si="8"/>
        <v>INSERT INTO UPK_TEST.main_masters.mm_buhin_no (buhin_no, created_date, created_tantou_id) VALUES ('742D13XA0A', GETDATE(), 999);</v>
      </c>
    </row>
    <row r="519" spans="1:3">
      <c r="A519" t="s">
        <v>1639</v>
      </c>
      <c r="B519" t="str">
        <f>IF(ISERROR(VLOOKUP($A519,DB登録部品番号!$A$2:$A$2000,1,FALSE)),"■","")</f>
        <v/>
      </c>
      <c r="C519" t="str">
        <f t="shared" si="8"/>
        <v>INSERT INTO UPK_TEST.main_masters.mm_buhin_no (buhin_no, created_date, created_tantou_id) VALUES ('742D13XA0B', GETDATE(), 999);</v>
      </c>
    </row>
    <row r="520" spans="1:3">
      <c r="A520" t="s">
        <v>7172</v>
      </c>
      <c r="B520" t="str">
        <f>IF(ISERROR(VLOOKUP($A520,DB登録部品番号!$A$2:$A$2000,1,FALSE)),"■","")</f>
        <v>■</v>
      </c>
      <c r="C520" t="str">
        <f t="shared" si="8"/>
        <v>INSERT INTO UPK_TEST.main_masters.mm_buhin_no (buhin_no, created_date, created_tantou_id) VALUES ('743171AA0A', GETDATE(), 999);</v>
      </c>
    </row>
    <row r="521" spans="1:3">
      <c r="A521" t="s">
        <v>1641</v>
      </c>
      <c r="B521" t="str">
        <f>IF(ISERROR(VLOOKUP($A521,DB登録部品番号!$A$2:$A$2000,1,FALSE)),"■","")</f>
        <v/>
      </c>
      <c r="C521" t="str">
        <f t="shared" si="8"/>
        <v>INSERT INTO UPK_TEST.main_masters.mm_buhin_no (buhin_no, created_date, created_tantou_id) VALUES ('743174BD0A', GETDATE(), 999);</v>
      </c>
    </row>
    <row r="522" spans="1:3">
      <c r="A522" t="s">
        <v>1642</v>
      </c>
      <c r="B522" t="str">
        <f>IF(ISERROR(VLOOKUP($A522,DB登録部品番号!$A$2:$A$2000,1,FALSE)),"■","")</f>
        <v/>
      </c>
      <c r="C522" t="str">
        <f t="shared" si="8"/>
        <v>INSERT INTO UPK_TEST.main_masters.mm_buhin_no (buhin_no, created_date, created_tantou_id) VALUES ('743174CB0A', GETDATE(), 999);</v>
      </c>
    </row>
    <row r="523" spans="1:3">
      <c r="A523" t="s">
        <v>7173</v>
      </c>
      <c r="B523" t="str">
        <f>IF(ISERROR(VLOOKUP($A523,DB登録部品番号!$A$2:$A$2000,1,FALSE)),"■","")</f>
        <v>■</v>
      </c>
      <c r="C523" t="str">
        <f t="shared" si="8"/>
        <v>INSERT INTO UPK_TEST.main_masters.mm_buhin_no (buhin_no, created_date, created_tantou_id) VALUES ('74317JG00A', GETDATE(), 999);</v>
      </c>
    </row>
    <row r="524" spans="1:3">
      <c r="A524" t="s">
        <v>7174</v>
      </c>
      <c r="B524" t="str">
        <f>IF(ISERROR(VLOOKUP($A524,DB登録部品番号!$A$2:$A$2000,1,FALSE)),"■","")</f>
        <v>■</v>
      </c>
      <c r="C524" t="str">
        <f t="shared" si="8"/>
        <v>INSERT INTO UPK_TEST.main_masters.mm_buhin_no (buhin_no, created_date, created_tantou_id) VALUES ('74317JG00A-K', GETDATE(), 999);</v>
      </c>
    </row>
    <row r="525" spans="1:3">
      <c r="A525" t="s">
        <v>1647</v>
      </c>
      <c r="B525" t="str">
        <f>IF(ISERROR(VLOOKUP($A525,DB登録部品番号!$A$2:$A$2000,1,FALSE)),"■","")</f>
        <v/>
      </c>
      <c r="C525" t="str">
        <f t="shared" si="8"/>
        <v>INSERT INTO UPK_TEST.main_masters.mm_buhin_no (buhin_no, created_date, created_tantou_id) VALUES ('743225YJ0A', GETDATE(), 999);</v>
      </c>
    </row>
    <row r="526" spans="1:3">
      <c r="A526" t="s">
        <v>1649</v>
      </c>
      <c r="B526" t="str">
        <f>IF(ISERROR(VLOOKUP($A526,DB登録部品番号!$A$2:$A$2000,1,FALSE)),"■","")</f>
        <v/>
      </c>
      <c r="C526" t="str">
        <f t="shared" si="8"/>
        <v>INSERT INTO UPK_TEST.main_masters.mm_buhin_no (buhin_no, created_date, created_tantou_id) VALUES ('743233XA0A', GETDATE(), 999);</v>
      </c>
    </row>
    <row r="527" spans="1:3">
      <c r="A527" t="s">
        <v>1651</v>
      </c>
      <c r="B527" t="str">
        <f>IF(ISERROR(VLOOKUP($A527,DB登録部品番号!$A$2:$A$2000,1,FALSE)),"■","")</f>
        <v/>
      </c>
      <c r="C527" t="str">
        <f t="shared" si="8"/>
        <v>INSERT INTO UPK_TEST.main_masters.mm_buhin_no (buhin_no, created_date, created_tantou_id) VALUES ('743263XA0A', GETDATE(), 999);</v>
      </c>
    </row>
    <row r="528" spans="1:3">
      <c r="A528" t="s">
        <v>1652</v>
      </c>
      <c r="B528" t="str">
        <f>IF(ISERROR(VLOOKUP($A528,DB登録部品番号!$A$2:$A$2000,1,FALSE)),"■","")</f>
        <v/>
      </c>
      <c r="C528" t="str">
        <f t="shared" si="8"/>
        <v>INSERT INTO UPK_TEST.main_masters.mm_buhin_no (buhin_no, created_date, created_tantou_id) VALUES ('743273XA0A', GETDATE(), 999);</v>
      </c>
    </row>
    <row r="529" spans="1:3">
      <c r="A529" t="s">
        <v>1653</v>
      </c>
      <c r="B529" t="str">
        <f>IF(ISERROR(VLOOKUP($A529,DB登録部品番号!$A$2:$A$2000,1,FALSE)),"■","")</f>
        <v/>
      </c>
      <c r="C529" t="str">
        <f t="shared" si="8"/>
        <v>INSERT INTO UPK_TEST.main_masters.mm_buhin_no (buhin_no, created_date, created_tantou_id) VALUES ('743283XA0A', GETDATE(), 999);</v>
      </c>
    </row>
    <row r="530" spans="1:3">
      <c r="A530" t="s">
        <v>1654</v>
      </c>
      <c r="B530" t="str">
        <f>IF(ISERROR(VLOOKUP($A530,DB登録部品番号!$A$2:$A$2000,1,FALSE)),"■","")</f>
        <v/>
      </c>
      <c r="C530" t="str">
        <f t="shared" si="8"/>
        <v>INSERT INTO UPK_TEST.main_masters.mm_buhin_no (buhin_no, created_date, created_tantou_id) VALUES ('743293XN0A', GETDATE(), 999);</v>
      </c>
    </row>
    <row r="531" spans="1:3">
      <c r="A531" t="s">
        <v>7175</v>
      </c>
      <c r="B531" t="str">
        <f>IF(ISERROR(VLOOKUP($A531,DB登録部品番号!$A$2:$A$2000,1,FALSE)),"■","")</f>
        <v>■</v>
      </c>
      <c r="C531" t="str">
        <f t="shared" si="8"/>
        <v>INSERT INTO UPK_TEST.main_masters.mm_buhin_no (buhin_no, created_date, created_tantou_id) VALUES ('7433201G00', GETDATE(), 999);</v>
      </c>
    </row>
    <row r="532" spans="1:3">
      <c r="A532" t="s">
        <v>7176</v>
      </c>
      <c r="B532" t="str">
        <f>IF(ISERROR(VLOOKUP($A532,DB登録部品番号!$A$2:$A$2000,1,FALSE)),"■","")</f>
        <v>■</v>
      </c>
      <c r="C532" t="str">
        <f t="shared" si="8"/>
        <v>INSERT INTO UPK_TEST.main_masters.mm_buhin_no (buhin_no, created_date, created_tantou_id) VALUES ('743321AA0A', GETDATE(), 999);</v>
      </c>
    </row>
    <row r="533" spans="1:3">
      <c r="A533" t="s">
        <v>1655</v>
      </c>
      <c r="B533" t="str">
        <f>IF(ISERROR(VLOOKUP($A533,DB登録部品番号!$A$2:$A$2000,1,FALSE)),"■","")</f>
        <v/>
      </c>
      <c r="C533" t="str">
        <f t="shared" si="8"/>
        <v>INSERT INTO UPK_TEST.main_masters.mm_buhin_no (buhin_no, created_date, created_tantou_id) VALUES ('743321LA0A', GETDATE(), 999);</v>
      </c>
    </row>
    <row r="534" spans="1:3">
      <c r="A534" t="s">
        <v>7177</v>
      </c>
      <c r="B534" t="str">
        <f>IF(ISERROR(VLOOKUP($A534,DB登録部品番号!$A$2:$A$2000,1,FALSE)),"■","")</f>
        <v>■</v>
      </c>
      <c r="C534" t="str">
        <f t="shared" si="8"/>
        <v>INSERT INTO UPK_TEST.main_masters.mm_buhin_no (buhin_no, created_date, created_tantou_id) VALUES ('74332CA000', GETDATE(), 999);</v>
      </c>
    </row>
    <row r="535" spans="1:3">
      <c r="A535" t="s">
        <v>7178</v>
      </c>
      <c r="B535" t="str">
        <f>IF(ISERROR(VLOOKUP($A535,DB登録部品番号!$A$2:$A$2000,1,FALSE)),"■","")</f>
        <v>■</v>
      </c>
      <c r="C535" t="str">
        <f t="shared" si="8"/>
        <v>INSERT INTO UPK_TEST.main_masters.mm_buhin_no (buhin_no, created_date, created_tantou_id) VALUES ('743323VA0A', GETDATE(), 999);</v>
      </c>
    </row>
    <row r="536" spans="1:3">
      <c r="A536" t="s">
        <v>7179</v>
      </c>
      <c r="B536" t="str">
        <f>IF(ISERROR(VLOOKUP($A536,DB登録部品番号!$A$2:$A$2000,1,FALSE)),"■","")</f>
        <v>■</v>
      </c>
      <c r="C536" t="str">
        <f t="shared" si="8"/>
        <v>INSERT INTO UPK_TEST.main_masters.mm_buhin_no (buhin_no, created_date, created_tantou_id) VALUES ('743333VA0A', GETDATE(), 999);</v>
      </c>
    </row>
    <row r="537" spans="1:3">
      <c r="A537" t="s">
        <v>1656</v>
      </c>
      <c r="B537" t="str">
        <f>IF(ISERROR(VLOOKUP($A537,DB登録部品番号!$A$2:$A$2000,1,FALSE)),"■","")</f>
        <v/>
      </c>
      <c r="C537" t="str">
        <f t="shared" si="8"/>
        <v>INSERT INTO UPK_TEST.main_masters.mm_buhin_no (buhin_no, created_date, created_tantou_id) VALUES ('743324CB0A', GETDATE(), 999);</v>
      </c>
    </row>
    <row r="538" spans="1:3">
      <c r="A538" t="s">
        <v>1662</v>
      </c>
      <c r="B538" t="str">
        <f>IF(ISERROR(VLOOKUP($A538,DB登録部品番号!$A$2:$A$2000,1,FALSE)),"■","")</f>
        <v/>
      </c>
      <c r="C538" t="str">
        <f t="shared" si="8"/>
        <v>INSERT INTO UPK_TEST.main_masters.mm_buhin_no (buhin_no, created_date, created_tantou_id) VALUES ('743334CB0A', GETDATE(), 999);</v>
      </c>
    </row>
    <row r="539" spans="1:3">
      <c r="A539" t="s">
        <v>7180</v>
      </c>
      <c r="B539" t="str">
        <f>IF(ISERROR(VLOOKUP($A539,DB登録部品番号!$A$2:$A$2000,1,FALSE)),"■","")</f>
        <v>■</v>
      </c>
      <c r="C539" t="str">
        <f t="shared" si="8"/>
        <v>INSERT INTO UPK_TEST.main_masters.mm_buhin_no (buhin_no, created_date, created_tantou_id) VALUES ('743324M400', GETDATE(), 999);</v>
      </c>
    </row>
    <row r="540" spans="1:3">
      <c r="A540" t="s">
        <v>7181</v>
      </c>
      <c r="B540" t="str">
        <f>IF(ISERROR(VLOOKUP($A540,DB登録部品番号!$A$2:$A$2000,1,FALSE)),"■","")</f>
        <v>■</v>
      </c>
      <c r="C540" t="str">
        <f t="shared" si="8"/>
        <v>INSERT INTO UPK_TEST.main_masters.mm_buhin_no (buhin_no, created_date, created_tantou_id) VALUES ('743334M400', GETDATE(), 999);</v>
      </c>
    </row>
    <row r="541" spans="1:3">
      <c r="A541" t="s">
        <v>1657</v>
      </c>
      <c r="B541" t="str">
        <f>IF(ISERROR(VLOOKUP($A541,DB登録部品番号!$A$2:$A$2000,1,FALSE)),"■","")</f>
        <v/>
      </c>
      <c r="C541" t="str">
        <f t="shared" si="8"/>
        <v>INSERT INTO UPK_TEST.main_masters.mm_buhin_no (buhin_no, created_date, created_tantou_id) VALUES ('743326RA0A', GETDATE(), 999);</v>
      </c>
    </row>
    <row r="542" spans="1:3">
      <c r="A542" t="s">
        <v>1663</v>
      </c>
      <c r="B542" t="str">
        <f>IF(ISERROR(VLOOKUP($A542,DB登録部品番号!$A$2:$A$2000,1,FALSE)),"■","")</f>
        <v/>
      </c>
      <c r="C542" t="str">
        <f t="shared" si="8"/>
        <v>INSERT INTO UPK_TEST.main_masters.mm_buhin_no (buhin_no, created_date, created_tantou_id) VALUES ('743336RA0A', GETDATE(), 999);</v>
      </c>
    </row>
    <row r="543" spans="1:3">
      <c r="A543" t="s">
        <v>7182</v>
      </c>
      <c r="B543" t="str">
        <f>IF(ISERROR(VLOOKUP($A543,DB登録部品番号!$A$2:$A$2000,1,FALSE)),"■","")</f>
        <v>■</v>
      </c>
      <c r="C543" t="str">
        <f t="shared" si="8"/>
        <v>INSERT INTO UPK_TEST.main_masters.mm_buhin_no (buhin_no, created_date, created_tantou_id) VALUES ('7433301G00', GETDATE(), 999);</v>
      </c>
    </row>
    <row r="544" spans="1:3">
      <c r="A544" t="s">
        <v>7183</v>
      </c>
      <c r="B544" t="str">
        <f>IF(ISERROR(VLOOKUP($A544,DB登録部品番号!$A$2:$A$2000,1,FALSE)),"■","")</f>
        <v>■</v>
      </c>
      <c r="C544" t="str">
        <f t="shared" si="8"/>
        <v>INSERT INTO UPK_TEST.main_masters.mm_buhin_no (buhin_no, created_date, created_tantou_id) VALUES ('743331AA0A', GETDATE(), 999);</v>
      </c>
    </row>
    <row r="545" spans="1:3">
      <c r="A545" t="s">
        <v>1661</v>
      </c>
      <c r="B545" t="str">
        <f>IF(ISERROR(VLOOKUP($A545,DB登録部品番号!$A$2:$A$2000,1,FALSE)),"■","")</f>
        <v/>
      </c>
      <c r="C545" t="str">
        <f t="shared" si="8"/>
        <v>INSERT INTO UPK_TEST.main_masters.mm_buhin_no (buhin_no, created_date, created_tantou_id) VALUES ('743331LA0A', GETDATE(), 999);</v>
      </c>
    </row>
    <row r="546" spans="1:3">
      <c r="A546" t="s">
        <v>7184</v>
      </c>
      <c r="B546" t="str">
        <f>IF(ISERROR(VLOOKUP($A546,DB登録部品番号!$A$2:$A$2000,1,FALSE)),"■","")</f>
        <v>■</v>
      </c>
      <c r="C546" t="str">
        <f t="shared" si="8"/>
        <v>INSERT INTO UPK_TEST.main_masters.mm_buhin_no (buhin_no, created_date, created_tantou_id) VALUES ('743338H70001', GETDATE(), 999);</v>
      </c>
    </row>
    <row r="547" spans="1:3">
      <c r="A547" t="s">
        <v>7185</v>
      </c>
      <c r="B547" t="str">
        <f>IF(ISERROR(VLOOKUP($A547,DB登録部品番号!$A$2:$A$2000,1,FALSE)),"■","")</f>
        <v>■</v>
      </c>
      <c r="C547" t="str">
        <f t="shared" si="8"/>
        <v>INSERT INTO UPK_TEST.main_masters.mm_buhin_no (buhin_no, created_date, created_tantou_id) VALUES ('743423VA0A', GETDATE(), 999);</v>
      </c>
    </row>
    <row r="548" spans="1:3">
      <c r="A548" t="s">
        <v>7186</v>
      </c>
      <c r="B548" t="str">
        <f>IF(ISERROR(VLOOKUP($A548,DB登録部品番号!$A$2:$A$2000,1,FALSE)),"■","")</f>
        <v>■</v>
      </c>
      <c r="C548" t="str">
        <f t="shared" si="8"/>
        <v>INSERT INTO UPK_TEST.main_masters.mm_buhin_no (buhin_no, created_date, created_tantou_id) VALUES ('743433VA0A', GETDATE(), 999);</v>
      </c>
    </row>
    <row r="549" spans="1:3">
      <c r="A549" t="s">
        <v>7187</v>
      </c>
      <c r="B549" t="str">
        <f>IF(ISERROR(VLOOKUP($A549,DB登録部品番号!$A$2:$A$2000,1,FALSE)),"■","")</f>
        <v>■</v>
      </c>
      <c r="C549" t="str">
        <f t="shared" si="8"/>
        <v>INSERT INTO UPK_TEST.main_masters.mm_buhin_no (buhin_no, created_date, created_tantou_id) VALUES ('743464M400', GETDATE(), 999);</v>
      </c>
    </row>
    <row r="550" spans="1:3">
      <c r="A550" t="s">
        <v>7188</v>
      </c>
      <c r="B550" t="str">
        <f>IF(ISERROR(VLOOKUP($A550,DB登録部品番号!$A$2:$A$2000,1,FALSE)),"■","")</f>
        <v>■</v>
      </c>
      <c r="C550" t="str">
        <f t="shared" si="8"/>
        <v>INSERT INTO UPK_TEST.main_masters.mm_buhin_no (buhin_no, created_date, created_tantou_id) VALUES ('743464M400-G', GETDATE(), 999);</v>
      </c>
    </row>
    <row r="551" spans="1:3">
      <c r="A551" t="s">
        <v>7189</v>
      </c>
      <c r="B551" t="str">
        <f>IF(ISERROR(VLOOKUP($A551,DB登録部品番号!$A$2:$A$2000,1,FALSE)),"■","")</f>
        <v>■</v>
      </c>
      <c r="C551" t="str">
        <f t="shared" si="8"/>
        <v>INSERT INTO UPK_TEST.main_masters.mm_buhin_no (buhin_no, created_date, created_tantou_id) VALUES ('743468H300', GETDATE(), 999);</v>
      </c>
    </row>
    <row r="552" spans="1:3">
      <c r="A552" t="s">
        <v>7190</v>
      </c>
      <c r="B552" t="str">
        <f>IF(ISERROR(VLOOKUP($A552,DB登録部品番号!$A$2:$A$2000,1,FALSE)),"■","")</f>
        <v>■</v>
      </c>
      <c r="C552" t="str">
        <f t="shared" si="8"/>
        <v>INSERT INTO UPK_TEST.main_masters.mm_buhin_no (buhin_no, created_date, created_tantou_id) VALUES ('74352EN012', GETDATE(), 999);</v>
      </c>
    </row>
    <row r="553" spans="1:3">
      <c r="A553" t="s">
        <v>7191</v>
      </c>
      <c r="B553" t="str">
        <f>IF(ISERROR(VLOOKUP($A553,DB登録部品番号!$A$2:$A$2000,1,FALSE)),"■","")</f>
        <v>■</v>
      </c>
      <c r="C553" t="str">
        <f t="shared" si="8"/>
        <v>INSERT INTO UPK_TEST.main_masters.mm_buhin_no (buhin_no, created_date, created_tantou_id) VALUES ('74353EN012', GETDATE(), 999);</v>
      </c>
    </row>
    <row r="554" spans="1:3">
      <c r="A554" t="s">
        <v>7192</v>
      </c>
      <c r="B554" t="str">
        <f>IF(ISERROR(VLOOKUP($A554,DB登録部品番号!$A$2:$A$2000,1,FALSE)),"■","")</f>
        <v>■</v>
      </c>
      <c r="C554" t="str">
        <f t="shared" si="8"/>
        <v>INSERT INTO UPK_TEST.main_masters.mm_buhin_no (buhin_no, created_date, created_tantou_id) VALUES ('743561AA0A', GETDATE(), 999);</v>
      </c>
    </row>
    <row r="555" spans="1:3">
      <c r="A555" t="s">
        <v>7193</v>
      </c>
      <c r="B555" t="str">
        <f>IF(ISERROR(VLOOKUP($A555,DB登録部品番号!$A$2:$A$2000,1,FALSE)),"■","")</f>
        <v>■</v>
      </c>
      <c r="C555" t="str">
        <f t="shared" si="8"/>
        <v>INSERT INTO UPK_TEST.main_masters.mm_buhin_no (buhin_no, created_date, created_tantou_id) VALUES ('743564CB0A', GETDATE(), 999);</v>
      </c>
    </row>
    <row r="556" spans="1:3">
      <c r="A556" t="s">
        <v>7194</v>
      </c>
      <c r="B556" t="str">
        <f>IF(ISERROR(VLOOKUP($A556,DB登録部品番号!$A$2:$A$2000,1,FALSE)),"■","")</f>
        <v>■</v>
      </c>
      <c r="C556" t="str">
        <f t="shared" si="8"/>
        <v>INSERT INTO UPK_TEST.main_masters.mm_buhin_no (buhin_no, created_date, created_tantou_id) VALUES ('743564CB0A-G', GETDATE(), 999);</v>
      </c>
    </row>
    <row r="557" spans="1:3">
      <c r="A557" t="s">
        <v>7195</v>
      </c>
      <c r="B557" t="str">
        <f>IF(ISERROR(VLOOKUP($A557,DB登録部品番号!$A$2:$A$2000,1,FALSE)),"■","")</f>
        <v>■</v>
      </c>
      <c r="C557" t="str">
        <f t="shared" si="8"/>
        <v>INSERT INTO UPK_TEST.main_masters.mm_buhin_no (buhin_no, created_date, created_tantou_id) VALUES ('743564CE0A', GETDATE(), 999);</v>
      </c>
    </row>
    <row r="558" spans="1:3">
      <c r="A558" t="s">
        <v>7196</v>
      </c>
      <c r="B558" t="str">
        <f>IF(ISERROR(VLOOKUP($A558,DB登録部品番号!$A$2:$A$2000,1,FALSE)),"■","")</f>
        <v>■</v>
      </c>
      <c r="C558" t="str">
        <f t="shared" si="8"/>
        <v>INSERT INTO UPK_TEST.main_masters.mm_buhin_no (buhin_no, created_date, created_tantou_id) VALUES ('743564CE0A-B', GETDATE(), 999);</v>
      </c>
    </row>
    <row r="559" spans="1:3">
      <c r="A559" t="s">
        <v>7197</v>
      </c>
      <c r="B559" t="str">
        <f>IF(ISERROR(VLOOKUP($A559,DB登録部品番号!$A$2:$A$2000,1,FALSE)),"■","")</f>
        <v>■</v>
      </c>
      <c r="C559" t="str">
        <f t="shared" si="8"/>
        <v>INSERT INTO UPK_TEST.main_masters.mm_buhin_no (buhin_no, created_date, created_tantou_id) VALUES ('743564CE0A-E', GETDATE(), 999);</v>
      </c>
    </row>
    <row r="560" spans="1:3">
      <c r="A560" t="s">
        <v>7198</v>
      </c>
      <c r="B560" t="str">
        <f>IF(ISERROR(VLOOKUP($A560,DB登録部品番号!$A$2:$A$2000,1,FALSE)),"■","")</f>
        <v>■</v>
      </c>
      <c r="C560" t="str">
        <f t="shared" si="8"/>
        <v>INSERT INTO UPK_TEST.main_masters.mm_buhin_no (buhin_no, created_date, created_tantou_id) VALUES ('743568H300', GETDATE(), 999);</v>
      </c>
    </row>
    <row r="561" spans="1:3">
      <c r="A561" t="s">
        <v>7199</v>
      </c>
      <c r="B561" t="str">
        <f>IF(ISERROR(VLOOKUP($A561,DB登録部品番号!$A$2:$A$2000,1,FALSE)),"■","")</f>
        <v>■</v>
      </c>
      <c r="C561" t="str">
        <f t="shared" si="8"/>
        <v>INSERT INTO UPK_TEST.main_masters.mm_buhin_no (buhin_no, created_date, created_tantou_id) VALUES ('74356AW000', GETDATE(), 999);</v>
      </c>
    </row>
    <row r="562" spans="1:3">
      <c r="A562" t="s">
        <v>7200</v>
      </c>
      <c r="B562" t="str">
        <f>IF(ISERROR(VLOOKUP($A562,DB登録部品番号!$A$2:$A$2000,1,FALSE)),"■","")</f>
        <v>■</v>
      </c>
      <c r="C562" t="str">
        <f t="shared" si="8"/>
        <v>INSERT INTO UPK_TEST.main_masters.mm_buhin_no (buhin_no, created_date, created_tantou_id) VALUES ('74356JG00A', GETDATE(), 999);</v>
      </c>
    </row>
    <row r="563" spans="1:3">
      <c r="A563" t="s">
        <v>7201</v>
      </c>
      <c r="B563" t="str">
        <f>IF(ISERROR(VLOOKUP($A563,DB登録部品番号!$A$2:$A$2000,1,FALSE)),"■","")</f>
        <v>■</v>
      </c>
      <c r="C563" t="str">
        <f t="shared" si="8"/>
        <v>INSERT INTO UPK_TEST.main_masters.mm_buhin_no (buhin_no, created_date, created_tantou_id) VALUES ('74356JG00A-B', GETDATE(), 999);</v>
      </c>
    </row>
    <row r="564" spans="1:3">
      <c r="A564" t="s">
        <v>1673</v>
      </c>
      <c r="B564" t="str">
        <f>IF(ISERROR(VLOOKUP($A564,DB登録部品番号!$A$2:$A$2000,1,FALSE)),"■","")</f>
        <v/>
      </c>
      <c r="C564" t="str">
        <f t="shared" si="8"/>
        <v>INSERT INTO UPK_TEST.main_masters.mm_buhin_no (buhin_no, created_date, created_tantou_id) VALUES ('743621LA0A', GETDATE(), 999);</v>
      </c>
    </row>
    <row r="565" spans="1:3">
      <c r="A565" t="s">
        <v>1674</v>
      </c>
      <c r="B565" t="str">
        <f>IF(ISERROR(VLOOKUP($A565,DB登録部品番号!$A$2:$A$2000,1,FALSE)),"■","")</f>
        <v/>
      </c>
      <c r="C565" t="str">
        <f t="shared" si="8"/>
        <v>INSERT INTO UPK_TEST.main_masters.mm_buhin_no (buhin_no, created_date, created_tantou_id) VALUES ('743631LA0A', GETDATE(), 999);</v>
      </c>
    </row>
    <row r="566" spans="1:3">
      <c r="A566" t="s">
        <v>7202</v>
      </c>
      <c r="B566" t="str">
        <f>IF(ISERROR(VLOOKUP($A566,DB登録部品番号!$A$2:$A$2000,1,FALSE)),"■","")</f>
        <v>■</v>
      </c>
      <c r="C566" t="str">
        <f t="shared" si="8"/>
        <v>INSERT INTO UPK_TEST.main_masters.mm_buhin_no (buhin_no, created_date, created_tantou_id) VALUES ('743661GR0A', GETDATE(), 999);</v>
      </c>
    </row>
    <row r="567" spans="1:3">
      <c r="A567" t="s">
        <v>7203</v>
      </c>
      <c r="B567" t="str">
        <f>IF(ISERROR(VLOOKUP($A567,DB登録部品番号!$A$2:$A$2000,1,FALSE)),"■","")</f>
        <v>■</v>
      </c>
      <c r="C567" t="str">
        <f t="shared" si="8"/>
        <v>INSERT INTO UPK_TEST.main_masters.mm_buhin_no (buhin_no, created_date, created_tantou_id) VALUES ('743661GR0B', GETDATE(), 999);</v>
      </c>
    </row>
    <row r="568" spans="1:3">
      <c r="A568" t="s">
        <v>7204</v>
      </c>
      <c r="B568" t="str">
        <f>IF(ISERROR(VLOOKUP($A568,DB登録部品番号!$A$2:$A$2000,1,FALSE)),"■","")</f>
        <v>■</v>
      </c>
      <c r="C568" t="str">
        <f t="shared" si="8"/>
        <v>INSERT INTO UPK_TEST.main_masters.mm_buhin_no (buhin_no, created_date, created_tantou_id) VALUES ('743661LA0B', GETDATE(), 999);</v>
      </c>
    </row>
    <row r="569" spans="1:3">
      <c r="A569" t="s">
        <v>1675</v>
      </c>
      <c r="B569" t="str">
        <f>IF(ISERROR(VLOOKUP($A569,DB登録部品番号!$A$2:$A$2000,1,FALSE)),"■","")</f>
        <v/>
      </c>
      <c r="C569" t="str">
        <f t="shared" si="8"/>
        <v>INSERT INTO UPK_TEST.main_masters.mm_buhin_no (buhin_no, created_date, created_tantou_id) VALUES ('743664CB0A', GETDATE(), 999);</v>
      </c>
    </row>
    <row r="570" spans="1:3">
      <c r="A570" t="s">
        <v>7205</v>
      </c>
      <c r="B570" t="str">
        <f>IF(ISERROR(VLOOKUP($A570,DB登録部品番号!$A$2:$A$2000,1,FALSE)),"■","")</f>
        <v>■</v>
      </c>
      <c r="C570" t="str">
        <f t="shared" si="8"/>
        <v>INSERT INTO UPK_TEST.main_masters.mm_buhin_no (buhin_no, created_date, created_tantou_id) VALUES ('74366JG00A', GETDATE(), 999);</v>
      </c>
    </row>
    <row r="571" spans="1:3">
      <c r="A571" t="s">
        <v>7206</v>
      </c>
      <c r="B571" t="str">
        <f>IF(ISERROR(VLOOKUP($A571,DB登録部品番号!$A$2:$A$2000,1,FALSE)),"■","")</f>
        <v>■</v>
      </c>
      <c r="C571" t="str">
        <f t="shared" si="8"/>
        <v>INSERT INTO UPK_TEST.main_masters.mm_buhin_no (buhin_no, created_date, created_tantou_id) VALUES ('74366JM00A', GETDATE(), 999);</v>
      </c>
    </row>
    <row r="572" spans="1:3">
      <c r="A572" t="s">
        <v>7207</v>
      </c>
      <c r="B572" t="str">
        <f>IF(ISERROR(VLOOKUP($A572,DB登録部品番号!$A$2:$A$2000,1,FALSE)),"■","")</f>
        <v>■</v>
      </c>
      <c r="C572" t="str">
        <f t="shared" si="8"/>
        <v>INSERT INTO UPK_TEST.main_masters.mm_buhin_no (buhin_no, created_date, created_tantou_id) VALUES ('743671GR0A', GETDATE(), 999);</v>
      </c>
    </row>
    <row r="573" spans="1:3">
      <c r="A573" t="s">
        <v>7208</v>
      </c>
      <c r="B573" t="str">
        <f>IF(ISERROR(VLOOKUP($A573,DB登録部品番号!$A$2:$A$2000,1,FALSE)),"■","")</f>
        <v>■</v>
      </c>
      <c r="C573" t="str">
        <f t="shared" si="8"/>
        <v>INSERT INTO UPK_TEST.main_masters.mm_buhin_no (buhin_no, created_date, created_tantou_id) VALUES ('743671GR0B', GETDATE(), 999);</v>
      </c>
    </row>
    <row r="574" spans="1:3">
      <c r="A574" t="s">
        <v>1677</v>
      </c>
      <c r="B574" t="str">
        <f>IF(ISERROR(VLOOKUP($A574,DB登録部品番号!$A$2:$A$2000,1,FALSE)),"■","")</f>
        <v/>
      </c>
      <c r="C574" t="str">
        <f t="shared" si="8"/>
        <v>INSERT INTO UPK_TEST.main_masters.mm_buhin_no (buhin_no, created_date, created_tantou_id) VALUES ('743724CB0A', GETDATE(), 999);</v>
      </c>
    </row>
    <row r="575" spans="1:3">
      <c r="A575" t="s">
        <v>1678</v>
      </c>
      <c r="B575" t="str">
        <f>IF(ISERROR(VLOOKUP($A575,DB登録部品番号!$A$2:$A$2000,1,FALSE)),"■","")</f>
        <v/>
      </c>
      <c r="C575" t="str">
        <f t="shared" si="8"/>
        <v>INSERT INTO UPK_TEST.main_masters.mm_buhin_no (buhin_no, created_date, created_tantou_id) VALUES ('743726RA0A', GETDATE(), 999);</v>
      </c>
    </row>
    <row r="576" spans="1:3">
      <c r="A576" t="s">
        <v>7209</v>
      </c>
      <c r="B576" t="str">
        <f>IF(ISERROR(VLOOKUP($A576,DB登録部品番号!$A$2:$A$2000,1,FALSE)),"■","")</f>
        <v>■</v>
      </c>
      <c r="C576" t="str">
        <f t="shared" si="8"/>
        <v>INSERT INTO UPK_TEST.main_masters.mm_buhin_no (buhin_no, created_date, created_tantou_id) VALUES ('74372EN000', GETDATE(), 999);</v>
      </c>
    </row>
    <row r="577" spans="1:3">
      <c r="A577" t="s">
        <v>7210</v>
      </c>
      <c r="B577" t="str">
        <f>IF(ISERROR(VLOOKUP($A577,DB登録部品番号!$A$2:$A$2000,1,FALSE)),"■","")</f>
        <v>■</v>
      </c>
      <c r="C577" t="str">
        <f t="shared" si="8"/>
        <v>INSERT INTO UPK_TEST.main_masters.mm_buhin_no (buhin_no, created_date, created_tantou_id) VALUES ('74372EN100', GETDATE(), 999);</v>
      </c>
    </row>
    <row r="578" spans="1:3">
      <c r="A578" t="s">
        <v>1685</v>
      </c>
      <c r="B578" t="str">
        <f>IF(ISERROR(VLOOKUP($A578,DB登録部品番号!$A$2:$A$2000,1,FALSE)),"■","")</f>
        <v/>
      </c>
      <c r="C578" t="str">
        <f t="shared" si="8"/>
        <v>INSERT INTO UPK_TEST.main_masters.mm_buhin_no (buhin_no, created_date, created_tantou_id) VALUES ('743843XA0A', GETDATE(), 999);</v>
      </c>
    </row>
    <row r="579" spans="1:3">
      <c r="A579" t="s">
        <v>7211</v>
      </c>
      <c r="B579" t="str">
        <f>IF(ISERROR(VLOOKUP($A579,DB登録部品番号!$A$2:$A$2000,1,FALSE)),"■","")</f>
        <v>■</v>
      </c>
      <c r="C579" t="str">
        <f t="shared" si="8"/>
        <v>INSERT INTO UPK_TEST.main_masters.mm_buhin_no (buhin_no, created_date, created_tantou_id) VALUES ('743F21GR0A', GETDATE(), 999);</v>
      </c>
    </row>
    <row r="580" spans="1:3">
      <c r="A580" t="s">
        <v>7212</v>
      </c>
      <c r="B580" t="str">
        <f>IF(ISERROR(VLOOKUP($A580,DB登録部品番号!$A$2:$A$2000,1,FALSE)),"■","")</f>
        <v>■</v>
      </c>
      <c r="C580" t="str">
        <f t="shared" si="8"/>
        <v>INSERT INTO UPK_TEST.main_masters.mm_buhin_no (buhin_no, created_date, created_tantou_id) VALUES ('743F31GR0A', GETDATE(), 999);</v>
      </c>
    </row>
    <row r="581" spans="1:3">
      <c r="A581" t="s">
        <v>7213</v>
      </c>
      <c r="B581" t="str">
        <f>IF(ISERROR(VLOOKUP($A581,DB登録部品番号!$A$2:$A$2000,1,FALSE)),"■","")</f>
        <v>■</v>
      </c>
      <c r="C581" t="str">
        <f t="shared" ref="C581:C644" si="9">$L$1&amp;"'"&amp;$A581&amp;"', GETDATE(), 999);"</f>
        <v>INSERT INTO UPK_TEST.main_masters.mm_buhin_no (buhin_no, created_date, created_tantou_id) VALUES ('743F21GR0C', GETDATE(), 999);</v>
      </c>
    </row>
    <row r="582" spans="1:3">
      <c r="A582" t="s">
        <v>7214</v>
      </c>
      <c r="B582" t="str">
        <f>IF(ISERROR(VLOOKUP($A582,DB登録部品番号!$A$2:$A$2000,1,FALSE)),"■","")</f>
        <v>■</v>
      </c>
      <c r="C582" t="str">
        <f t="shared" si="9"/>
        <v>INSERT INTO UPK_TEST.main_masters.mm_buhin_no (buhin_no, created_date, created_tantou_id) VALUES ('743F31GR0C', GETDATE(), 999);</v>
      </c>
    </row>
    <row r="583" spans="1:3">
      <c r="A583" t="s">
        <v>7215</v>
      </c>
      <c r="B583" t="str">
        <f>IF(ISERROR(VLOOKUP($A583,DB登録部品番号!$A$2:$A$2000,1,FALSE)),"■","")</f>
        <v>■</v>
      </c>
      <c r="C583" t="str">
        <f t="shared" si="9"/>
        <v>INSERT INTO UPK_TEST.main_masters.mm_buhin_no (buhin_no, created_date, created_tantou_id) VALUES ('743F21GR0D', GETDATE(), 999);</v>
      </c>
    </row>
    <row r="584" spans="1:3">
      <c r="A584" t="s">
        <v>7216</v>
      </c>
      <c r="B584" t="str">
        <f>IF(ISERROR(VLOOKUP($A584,DB登録部品番号!$A$2:$A$2000,1,FALSE)),"■","")</f>
        <v>■</v>
      </c>
      <c r="C584" t="str">
        <f t="shared" si="9"/>
        <v>INSERT INTO UPK_TEST.main_masters.mm_buhin_no (buhin_no, created_date, created_tantou_id) VALUES ('743F31GR0D', GETDATE(), 999);</v>
      </c>
    </row>
    <row r="585" spans="1:3">
      <c r="A585" t="s">
        <v>7217</v>
      </c>
      <c r="B585" t="str">
        <f>IF(ISERROR(VLOOKUP($A585,DB登録部品番号!$A$2:$A$2000,1,FALSE)),"■","")</f>
        <v>■</v>
      </c>
      <c r="C585" t="str">
        <f t="shared" si="9"/>
        <v>INSERT INTO UPK_TEST.main_masters.mm_buhin_no (buhin_no, created_date, created_tantou_id) VALUES ('743F21GR0E', GETDATE(), 999);</v>
      </c>
    </row>
    <row r="586" spans="1:3">
      <c r="A586" t="s">
        <v>7218</v>
      </c>
      <c r="B586" t="str">
        <f>IF(ISERROR(VLOOKUP($A586,DB登録部品番号!$A$2:$A$2000,1,FALSE)),"■","")</f>
        <v>■</v>
      </c>
      <c r="C586" t="str">
        <f t="shared" si="9"/>
        <v>INSERT INTO UPK_TEST.main_masters.mm_buhin_no (buhin_no, created_date, created_tantou_id) VALUES ('743F31GR0E', GETDATE(), 999);</v>
      </c>
    </row>
    <row r="587" spans="1:3">
      <c r="A587" t="s">
        <v>7219</v>
      </c>
      <c r="B587" t="str">
        <f>IF(ISERROR(VLOOKUP($A587,DB登録部品番号!$A$2:$A$2000,1,FALSE)),"■","")</f>
        <v>■</v>
      </c>
      <c r="C587" t="str">
        <f t="shared" si="9"/>
        <v>INSERT INTO UPK_TEST.main_masters.mm_buhin_no (buhin_no, created_date, created_tantou_id) VALUES ('743F3JM00A', GETDATE(), 999);</v>
      </c>
    </row>
    <row r="588" spans="1:3">
      <c r="A588" t="s">
        <v>1687</v>
      </c>
      <c r="B588" t="str">
        <f>IF(ISERROR(VLOOKUP($A588,DB登録部品番号!$A$2:$A$2000,1,FALSE)),"■","")</f>
        <v/>
      </c>
      <c r="C588" t="str">
        <f t="shared" si="9"/>
        <v>INSERT INTO UPK_TEST.main_masters.mm_buhin_no (buhin_no, created_date, created_tantou_id) VALUES ('743F63XA0A', GETDATE(), 999);</v>
      </c>
    </row>
    <row r="589" spans="1:3">
      <c r="A589" t="s">
        <v>1688</v>
      </c>
      <c r="B589" t="str">
        <f>IF(ISERROR(VLOOKUP($A589,DB登録部品番号!$A$2:$A$2000,1,FALSE)),"■","")</f>
        <v/>
      </c>
      <c r="C589" t="str">
        <f t="shared" si="9"/>
        <v>INSERT INTO UPK_TEST.main_masters.mm_buhin_no (buhin_no, created_date, created_tantou_id) VALUES ('743F73XA0A', GETDATE(), 999);</v>
      </c>
    </row>
    <row r="590" spans="1:3">
      <c r="A590" t="s">
        <v>1689</v>
      </c>
      <c r="B590" t="str">
        <f>IF(ISERROR(VLOOKUP($A590,DB登録部品番号!$A$2:$A$2000,1,FALSE)),"■","")</f>
        <v/>
      </c>
      <c r="C590" t="str">
        <f t="shared" si="9"/>
        <v>INSERT INTO UPK_TEST.main_masters.mm_buhin_no (buhin_no, created_date, created_tantou_id) VALUES ('743R23XA0A', GETDATE(), 999);</v>
      </c>
    </row>
    <row r="591" spans="1:3">
      <c r="A591" t="s">
        <v>1690</v>
      </c>
      <c r="B591" t="str">
        <f>IF(ISERROR(VLOOKUP($A591,DB登録部品番号!$A$2:$A$2000,1,FALSE)),"■","")</f>
        <v/>
      </c>
      <c r="C591" t="str">
        <f t="shared" si="9"/>
        <v>INSERT INTO UPK_TEST.main_masters.mm_buhin_no (buhin_no, created_date, created_tantou_id) VALUES ('743R33XA0A', GETDATE(), 999);</v>
      </c>
    </row>
    <row r="592" spans="1:3">
      <c r="A592" t="s">
        <v>1691</v>
      </c>
      <c r="B592" t="str">
        <f>IF(ISERROR(VLOOKUP($A592,DB登録部品番号!$A$2:$A$2000,1,FALSE)),"■","")</f>
        <v/>
      </c>
      <c r="C592" t="str">
        <f t="shared" si="9"/>
        <v>INSERT INTO UPK_TEST.main_masters.mm_buhin_no (buhin_no, created_date, created_tantou_id) VALUES ('743R43XA0A', GETDATE(), 999);</v>
      </c>
    </row>
    <row r="593" spans="1:3">
      <c r="A593" t="s">
        <v>7220</v>
      </c>
      <c r="B593" t="str">
        <f>IF(ISERROR(VLOOKUP($A593,DB登録部品番号!$A$2:$A$2000,1,FALSE)),"■","")</f>
        <v>■</v>
      </c>
      <c r="C593" t="str">
        <f t="shared" si="9"/>
        <v>INSERT INTO UPK_TEST.main_masters.mm_buhin_no (buhin_no, created_date, created_tantou_id) VALUES ('745161GR0A', GETDATE(), 999);</v>
      </c>
    </row>
    <row r="594" spans="1:3">
      <c r="A594" t="s">
        <v>1698</v>
      </c>
      <c r="B594" t="str">
        <f>IF(ISERROR(VLOOKUP($A594,DB登録部品番号!$A$2:$A$2000,1,FALSE)),"■","")</f>
        <v/>
      </c>
      <c r="C594" t="str">
        <f t="shared" si="9"/>
        <v>INSERT INTO UPK_TEST.main_masters.mm_buhin_no (buhin_no, created_date, created_tantou_id) VALUES ('745161JA0A', GETDATE(), 999);</v>
      </c>
    </row>
    <row r="595" spans="1:3">
      <c r="A595" t="s">
        <v>1699</v>
      </c>
      <c r="B595" t="str">
        <f>IF(ISERROR(VLOOKUP($A595,DB登録部品番号!$A$2:$A$2000,1,FALSE)),"■","")</f>
        <v/>
      </c>
      <c r="C595" t="str">
        <f t="shared" si="9"/>
        <v>INSERT INTO UPK_TEST.main_masters.mm_buhin_no (buhin_no, created_date, created_tantou_id) VALUES ('745161JB0A', GETDATE(), 999);</v>
      </c>
    </row>
    <row r="596" spans="1:3">
      <c r="A596" t="s">
        <v>1705</v>
      </c>
      <c r="B596" t="str">
        <f>IF(ISERROR(VLOOKUP($A596,DB登録部品番号!$A$2:$A$2000,1,FALSE)),"■","")</f>
        <v/>
      </c>
      <c r="C596" t="str">
        <f t="shared" si="9"/>
        <v>INSERT INTO UPK_TEST.main_masters.mm_buhin_no (buhin_no, created_date, created_tantou_id) VALUES ('745166RA0A', GETDATE(), 999);</v>
      </c>
    </row>
    <row r="597" spans="1:3">
      <c r="A597" t="s">
        <v>7221</v>
      </c>
      <c r="B597" t="str">
        <f>IF(ISERROR(VLOOKUP($A597,DB登録部品番号!$A$2:$A$2000,1,FALSE)),"■","")</f>
        <v>■</v>
      </c>
      <c r="C597" t="str">
        <f t="shared" si="9"/>
        <v>INSERT INTO UPK_TEST.main_masters.mm_buhin_no (buhin_no, created_date, created_tantou_id) VALUES ('745168H310', GETDATE(), 999);</v>
      </c>
    </row>
    <row r="598" spans="1:3">
      <c r="A598" t="s">
        <v>7222</v>
      </c>
      <c r="B598" t="str">
        <f>IF(ISERROR(VLOOKUP($A598,DB登録部品番号!$A$2:$A$2000,1,FALSE)),"■","")</f>
        <v>■</v>
      </c>
      <c r="C598" t="str">
        <f t="shared" si="9"/>
        <v>INSERT INTO UPK_TEST.main_masters.mm_buhin_no (buhin_no, created_date, created_tantou_id) VALUES ('74516EN000', GETDATE(), 999);</v>
      </c>
    </row>
    <row r="599" spans="1:3">
      <c r="A599" t="s">
        <v>7223</v>
      </c>
      <c r="B599" t="str">
        <f>IF(ISERROR(VLOOKUP($A599,DB登録部品番号!$A$2:$A$2000,1,FALSE)),"■","")</f>
        <v>■</v>
      </c>
      <c r="C599" t="str">
        <f t="shared" si="9"/>
        <v>INSERT INTO UPK_TEST.main_masters.mm_buhin_no (buhin_no, created_date, created_tantou_id) VALUES ('74516EN100', GETDATE(), 999);</v>
      </c>
    </row>
    <row r="600" spans="1:3">
      <c r="A600" t="s">
        <v>7224</v>
      </c>
      <c r="B600" t="str">
        <f>IF(ISERROR(VLOOKUP($A600,DB登録部品番号!$A$2:$A$2000,1,FALSE)),"■","")</f>
        <v>■</v>
      </c>
      <c r="C600" t="str">
        <f t="shared" si="9"/>
        <v>INSERT INTO UPK_TEST.main_masters.mm_buhin_no (buhin_no, created_date, created_tantou_id) VALUES ('74516EQ000', GETDATE(), 999);</v>
      </c>
    </row>
    <row r="601" spans="1:3">
      <c r="A601" t="s">
        <v>7225</v>
      </c>
      <c r="B601" t="str">
        <f>IF(ISERROR(VLOOKUP($A601,DB登録部品番号!$A$2:$A$2000,1,FALSE)),"■","")</f>
        <v>■</v>
      </c>
      <c r="C601" t="str">
        <f t="shared" si="9"/>
        <v>INSERT INTO UPK_TEST.main_masters.mm_buhin_no (buhin_no, created_date, created_tantou_id) VALUES ('74516EQ500', GETDATE(), 999);</v>
      </c>
    </row>
    <row r="602" spans="1:3">
      <c r="A602" t="s">
        <v>1700</v>
      </c>
      <c r="B602" t="str">
        <f>IF(ISERROR(VLOOKUP($A602,DB登録部品番号!$A$2:$A$2000,1,FALSE)),"■","")</f>
        <v/>
      </c>
      <c r="C602" t="str">
        <f t="shared" si="9"/>
        <v>INSERT INTO UPK_TEST.main_masters.mm_buhin_no (buhin_no, created_date, created_tantou_id) VALUES ('745164CE0A', GETDATE(), 999);</v>
      </c>
    </row>
    <row r="603" spans="1:3">
      <c r="A603" t="s">
        <v>1708</v>
      </c>
      <c r="B603" t="str">
        <f>IF(ISERROR(VLOOKUP($A603,DB登録部品番号!$A$2:$A$2000,1,FALSE)),"■","")</f>
        <v/>
      </c>
      <c r="C603" t="str">
        <f t="shared" si="9"/>
        <v>INSERT INTO UPK_TEST.main_masters.mm_buhin_no (buhin_no, created_date, created_tantou_id) VALUES ('745174CE0A', GETDATE(), 999);</v>
      </c>
    </row>
    <row r="604" spans="1:3">
      <c r="A604" t="s">
        <v>1701</v>
      </c>
      <c r="B604" t="str">
        <f>IF(ISERROR(VLOOKUP($A604,DB登録部品番号!$A$2:$A$2000,1,FALSE)),"■","")</f>
        <v/>
      </c>
      <c r="C604" t="str">
        <f t="shared" si="9"/>
        <v>INSERT INTO UPK_TEST.main_masters.mm_buhin_no (buhin_no, created_date, created_tantou_id) VALUES ('745164CE0A-E', GETDATE(), 999);</v>
      </c>
    </row>
    <row r="605" spans="1:3">
      <c r="A605" t="s">
        <v>1709</v>
      </c>
      <c r="B605" t="str">
        <f>IF(ISERROR(VLOOKUP($A605,DB登録部品番号!$A$2:$A$2000,1,FALSE)),"■","")</f>
        <v/>
      </c>
      <c r="C605" t="str">
        <f t="shared" si="9"/>
        <v>INSERT INTO UPK_TEST.main_masters.mm_buhin_no (buhin_no, created_date, created_tantou_id) VALUES ('745174CE0A-E', GETDATE(), 999);</v>
      </c>
    </row>
    <row r="606" spans="1:3">
      <c r="A606" t="s">
        <v>1702</v>
      </c>
      <c r="B606" t="str">
        <f>IF(ISERROR(VLOOKUP($A606,DB登録部品番号!$A$2:$A$2000,1,FALSE)),"■","")</f>
        <v/>
      </c>
      <c r="C606" t="str">
        <f t="shared" si="9"/>
        <v>INSERT INTO UPK_TEST.main_masters.mm_buhin_no (buhin_no, created_date, created_tantou_id) VALUES ('745164CE1A', GETDATE(), 999);</v>
      </c>
    </row>
    <row r="607" spans="1:3">
      <c r="A607" t="s">
        <v>1710</v>
      </c>
      <c r="B607" t="str">
        <f>IF(ISERROR(VLOOKUP($A607,DB登録部品番号!$A$2:$A$2000,1,FALSE)),"■","")</f>
        <v/>
      </c>
      <c r="C607" t="str">
        <f t="shared" si="9"/>
        <v>INSERT INTO UPK_TEST.main_masters.mm_buhin_no (buhin_no, created_date, created_tantou_id) VALUES ('745174CE1A', GETDATE(), 999);</v>
      </c>
    </row>
    <row r="608" spans="1:3">
      <c r="A608" t="s">
        <v>1703</v>
      </c>
      <c r="B608" t="str">
        <f>IF(ISERROR(VLOOKUP($A608,DB登録部品番号!$A$2:$A$2000,1,FALSE)),"■","")</f>
        <v/>
      </c>
      <c r="C608" t="str">
        <f t="shared" si="9"/>
        <v>INSERT INTO UPK_TEST.main_masters.mm_buhin_no (buhin_no, created_date, created_tantou_id) VALUES ('745166FM0A', GETDATE(), 999);</v>
      </c>
    </row>
    <row r="609" spans="1:3">
      <c r="A609" t="s">
        <v>1711</v>
      </c>
      <c r="B609" t="str">
        <f>IF(ISERROR(VLOOKUP($A609,DB登録部品番号!$A$2:$A$2000,1,FALSE)),"■","")</f>
        <v/>
      </c>
      <c r="C609" t="str">
        <f t="shared" si="9"/>
        <v>INSERT INTO UPK_TEST.main_masters.mm_buhin_no (buhin_no, created_date, created_tantou_id) VALUES ('745176FM0A', GETDATE(), 999);</v>
      </c>
    </row>
    <row r="610" spans="1:3">
      <c r="A610" t="s">
        <v>1704</v>
      </c>
      <c r="B610" t="str">
        <f>IF(ISERROR(VLOOKUP($A610,DB登録部品番号!$A$2:$A$2000,1,FALSE)),"■","")</f>
        <v/>
      </c>
      <c r="C610" t="str">
        <f t="shared" si="9"/>
        <v>INSERT INTO UPK_TEST.main_masters.mm_buhin_no (buhin_no, created_date, created_tantou_id) VALUES ('745166MA0A', GETDATE(), 999);</v>
      </c>
    </row>
    <row r="611" spans="1:3">
      <c r="A611" t="s">
        <v>1712</v>
      </c>
      <c r="B611" t="str">
        <f>IF(ISERROR(VLOOKUP($A611,DB登録部品番号!$A$2:$A$2000,1,FALSE)),"■","")</f>
        <v/>
      </c>
      <c r="C611" t="str">
        <f t="shared" si="9"/>
        <v>INSERT INTO UPK_TEST.main_masters.mm_buhin_no (buhin_no, created_date, created_tantou_id) VALUES ('745176MA0A', GETDATE(), 999);</v>
      </c>
    </row>
    <row r="612" spans="1:3">
      <c r="A612" t="s">
        <v>1706</v>
      </c>
      <c r="B612" t="str">
        <f>IF(ISERROR(VLOOKUP($A612,DB登録部品番号!$A$2:$A$2000,1,FALSE)),"■","")</f>
        <v/>
      </c>
      <c r="C612" t="str">
        <f t="shared" si="9"/>
        <v>INSERT INTO UPK_TEST.main_masters.mm_buhin_no (buhin_no, created_date, created_tantou_id) VALUES ('745171JA0A', GETDATE(), 999);</v>
      </c>
    </row>
    <row r="613" spans="1:3">
      <c r="A613" t="s">
        <v>1707</v>
      </c>
      <c r="B613" t="str">
        <f>IF(ISERROR(VLOOKUP($A613,DB登録部品番号!$A$2:$A$2000,1,FALSE)),"■","")</f>
        <v/>
      </c>
      <c r="C613" t="str">
        <f t="shared" si="9"/>
        <v>INSERT INTO UPK_TEST.main_masters.mm_buhin_no (buhin_no, created_date, created_tantou_id) VALUES ('745171JB0A', GETDATE(), 999);</v>
      </c>
    </row>
    <row r="614" spans="1:3">
      <c r="A614" t="s">
        <v>1714</v>
      </c>
      <c r="B614" t="str">
        <f>IF(ISERROR(VLOOKUP($A614,DB登録部品番号!$A$2:$A$2000,1,FALSE)),"■","")</f>
        <v/>
      </c>
      <c r="C614" t="str">
        <f t="shared" si="9"/>
        <v>INSERT INTO UPK_TEST.main_masters.mm_buhin_no (buhin_no, created_date, created_tantou_id) VALUES ('745221LA0A', GETDATE(), 999);</v>
      </c>
    </row>
    <row r="615" spans="1:3">
      <c r="A615" t="s">
        <v>1715</v>
      </c>
      <c r="B615" t="str">
        <f>IF(ISERROR(VLOOKUP($A615,DB登録部品番号!$A$2:$A$2000,1,FALSE)),"■","")</f>
        <v/>
      </c>
      <c r="C615" t="str">
        <f t="shared" si="9"/>
        <v>INSERT INTO UPK_TEST.main_masters.mm_buhin_no (buhin_no, created_date, created_tantou_id) VALUES ('745261LA0A', GETDATE(), 999);</v>
      </c>
    </row>
    <row r="616" spans="1:3">
      <c r="A616" t="s">
        <v>1717</v>
      </c>
      <c r="B616" t="str">
        <f>IF(ISERROR(VLOOKUP($A616,DB登録部品番号!$A$2:$A$2000,1,FALSE)),"■","")</f>
        <v/>
      </c>
      <c r="C616" t="str">
        <f t="shared" si="9"/>
        <v>INSERT INTO UPK_TEST.main_masters.mm_buhin_no (buhin_no, created_date, created_tantou_id) VALUES ('745321LA0A', GETDATE(), 999);</v>
      </c>
    </row>
    <row r="617" spans="1:3">
      <c r="A617" t="s">
        <v>7226</v>
      </c>
      <c r="B617" t="str">
        <f>IF(ISERROR(VLOOKUP($A617,DB登録部品番号!$A$2:$A$2000,1,FALSE)),"■","")</f>
        <v>■</v>
      </c>
      <c r="C617" t="str">
        <f t="shared" si="9"/>
        <v>INSERT INTO UPK_TEST.main_masters.mm_buhin_no (buhin_no, created_date, created_tantou_id) VALUES ('74532CA000', GETDATE(), 999);</v>
      </c>
    </row>
    <row r="618" spans="1:3">
      <c r="A618" t="s">
        <v>1716</v>
      </c>
      <c r="B618" t="str">
        <f>IF(ISERROR(VLOOKUP($A618,DB登録部品番号!$A$2:$A$2000,1,FALSE)),"■","")</f>
        <v/>
      </c>
      <c r="C618" t="str">
        <f t="shared" si="9"/>
        <v>INSERT INTO UPK_TEST.main_masters.mm_buhin_no (buhin_no, created_date, created_tantou_id) VALUES ('745321JA1A', GETDATE(), 999);</v>
      </c>
    </row>
    <row r="619" spans="1:3">
      <c r="A619" t="s">
        <v>1719</v>
      </c>
      <c r="B619" t="str">
        <f>IF(ISERROR(VLOOKUP($A619,DB登録部品番号!$A$2:$A$2000,1,FALSE)),"■","")</f>
        <v/>
      </c>
      <c r="C619" t="str">
        <f t="shared" si="9"/>
        <v>INSERT INTO UPK_TEST.main_masters.mm_buhin_no (buhin_no, created_date, created_tantou_id) VALUES ('745331JA1A', GETDATE(), 999);</v>
      </c>
    </row>
    <row r="620" spans="1:3">
      <c r="A620" t="s">
        <v>1722</v>
      </c>
      <c r="B620" t="str">
        <f>IF(ISERROR(VLOOKUP($A620,DB登録部品番号!$A$2:$A$2000,1,FALSE)),"■","")</f>
        <v/>
      </c>
      <c r="C620" t="str">
        <f t="shared" si="9"/>
        <v>INSERT INTO UPK_TEST.main_masters.mm_buhin_no (buhin_no, created_date, created_tantou_id) VALUES ('745393XA0A', GETDATE(), 999);</v>
      </c>
    </row>
    <row r="621" spans="1:3">
      <c r="A621" t="s">
        <v>1723</v>
      </c>
      <c r="B621" t="str">
        <f>IF(ISERROR(VLOOKUP($A621,DB登録部品番号!$A$2:$A$2000,1,FALSE)),"■","")</f>
        <v/>
      </c>
      <c r="C621" t="str">
        <f t="shared" si="9"/>
        <v>INSERT INTO UPK_TEST.main_masters.mm_buhin_no (buhin_no, created_date, created_tantou_id) VALUES ('745421LA0A', GETDATE(), 999);</v>
      </c>
    </row>
    <row r="622" spans="1:3">
      <c r="A622" t="s">
        <v>1725</v>
      </c>
      <c r="B622" t="str">
        <f>IF(ISERROR(VLOOKUP($A622,DB登録部品番号!$A$2:$A$2000,1,FALSE)),"■","")</f>
        <v/>
      </c>
      <c r="C622" t="str">
        <f t="shared" si="9"/>
        <v>INSERT INTO UPK_TEST.main_masters.mm_buhin_no (buhin_no, created_date, created_tantou_id) VALUES ('745421LA0B', GETDATE(), 999);</v>
      </c>
    </row>
    <row r="623" spans="1:3">
      <c r="A623" t="s">
        <v>7227</v>
      </c>
      <c r="B623" t="str">
        <f>IF(ISERROR(VLOOKUP($A623,DB登録部品番号!$A$2:$A$2000,1,FALSE)),"■","")</f>
        <v>■</v>
      </c>
      <c r="C623" t="str">
        <f t="shared" si="9"/>
        <v>INSERT INTO UPK_TEST.main_masters.mm_buhin_no (buhin_no, created_date, created_tantou_id) VALUES ('74542JM00A', GETDATE(), 999);</v>
      </c>
    </row>
    <row r="624" spans="1:3">
      <c r="A624" t="s">
        <v>1726</v>
      </c>
      <c r="B624" t="str">
        <f>IF(ISERROR(VLOOKUP($A624,DB登録部品番号!$A$2:$A$2000,1,FALSE)),"■","")</f>
        <v/>
      </c>
      <c r="C624" t="str">
        <f t="shared" si="9"/>
        <v>INSERT INTO UPK_TEST.main_masters.mm_buhin_no (buhin_no, created_date, created_tantou_id) VALUES ('745426MR0A', GETDATE(), 999);</v>
      </c>
    </row>
    <row r="625" spans="1:3">
      <c r="A625" t="s">
        <v>1727</v>
      </c>
      <c r="B625" t="str">
        <f>IF(ISERROR(VLOOKUP($A625,DB登録部品番号!$A$2:$A$2000,1,FALSE)),"■","")</f>
        <v/>
      </c>
      <c r="C625" t="str">
        <f t="shared" si="9"/>
        <v>INSERT INTO UPK_TEST.main_masters.mm_buhin_no (buhin_no, created_date, created_tantou_id) VALUES ('745436MR0A', GETDATE(), 999);</v>
      </c>
    </row>
    <row r="626" spans="1:3">
      <c r="A626" t="s">
        <v>1732</v>
      </c>
      <c r="B626" t="str">
        <f>IF(ISERROR(VLOOKUP($A626,DB登録部品番号!$A$2:$A$2000,1,FALSE)),"■","")</f>
        <v/>
      </c>
      <c r="C626" t="str">
        <f t="shared" si="9"/>
        <v>INSERT INTO UPK_TEST.main_masters.mm_buhin_no (buhin_no, created_date, created_tantou_id) VALUES ('745481LA0A', GETDATE(), 999);</v>
      </c>
    </row>
    <row r="627" spans="1:3">
      <c r="A627" t="s">
        <v>1733</v>
      </c>
      <c r="B627" t="str">
        <f>IF(ISERROR(VLOOKUP($A627,DB登録部品番号!$A$2:$A$2000,1,FALSE)),"■","")</f>
        <v/>
      </c>
      <c r="C627" t="str">
        <f t="shared" si="9"/>
        <v>INSERT INTO UPK_TEST.main_masters.mm_buhin_no (buhin_no, created_date, created_tantou_id) VALUES ('745481LA0B', GETDATE(), 999);</v>
      </c>
    </row>
    <row r="628" spans="1:3">
      <c r="A628" t="s">
        <v>1735</v>
      </c>
      <c r="B628" t="str">
        <f>IF(ISERROR(VLOOKUP($A628,DB登録部品番号!$A$2:$A$2000,1,FALSE)),"■","")</f>
        <v/>
      </c>
      <c r="C628" t="str">
        <f t="shared" si="9"/>
        <v>INSERT INTO UPK_TEST.main_masters.mm_buhin_no (buhin_no, created_date, created_tantou_id) VALUES ('745481LS0B', GETDATE(), 999);</v>
      </c>
    </row>
    <row r="629" spans="1:3">
      <c r="A629" t="s">
        <v>1737</v>
      </c>
      <c r="B629" t="str">
        <f>IF(ISERROR(VLOOKUP($A629,DB登録部品番号!$A$2:$A$2000,1,FALSE)),"■","")</f>
        <v/>
      </c>
      <c r="C629" t="str">
        <f t="shared" si="9"/>
        <v>INSERT INTO UPK_TEST.main_masters.mm_buhin_no (buhin_no, created_date, created_tantou_id) VALUES ('745543XA0A', GETDATE(), 999);</v>
      </c>
    </row>
    <row r="630" spans="1:3">
      <c r="A630" t="s">
        <v>1738</v>
      </c>
      <c r="B630" t="str">
        <f>IF(ISERROR(VLOOKUP($A630,DB登録部品番号!$A$2:$A$2000,1,FALSE)),"■","")</f>
        <v/>
      </c>
      <c r="C630" t="str">
        <f t="shared" si="9"/>
        <v>INSERT INTO UPK_TEST.main_masters.mm_buhin_no (buhin_no, created_date, created_tantou_id) VALUES ('745543XA0B', GETDATE(), 999);</v>
      </c>
    </row>
    <row r="631" spans="1:3">
      <c r="A631" t="s">
        <v>1739</v>
      </c>
      <c r="B631" t="str">
        <f>IF(ISERROR(VLOOKUP($A631,DB登録部品番号!$A$2:$A$2000,1,FALSE)),"■","")</f>
        <v/>
      </c>
      <c r="C631" t="str">
        <f t="shared" si="9"/>
        <v>INSERT INTO UPK_TEST.main_masters.mm_buhin_no (buhin_no, created_date, created_tantou_id) VALUES ('745543XR0A', GETDATE(), 999);</v>
      </c>
    </row>
    <row r="632" spans="1:3">
      <c r="A632" t="s">
        <v>1744</v>
      </c>
      <c r="B632" t="str">
        <f>IF(ISERROR(VLOOKUP($A632,DB登録部品番号!$A$2:$A$2000,1,FALSE)),"■","")</f>
        <v/>
      </c>
      <c r="C632" t="str">
        <f t="shared" si="9"/>
        <v>INSERT INTO UPK_TEST.main_masters.mm_buhin_no (buhin_no, created_date, created_tantou_id) VALUES ('745585TA0A', GETDATE(), 999);</v>
      </c>
    </row>
    <row r="633" spans="1:3">
      <c r="A633" t="s">
        <v>1742</v>
      </c>
      <c r="B633" t="str">
        <f>IF(ISERROR(VLOOKUP($A633,DB登録部品番号!$A$2:$A$2000,1,FALSE)),"■","")</f>
        <v/>
      </c>
      <c r="C633" t="str">
        <f t="shared" si="9"/>
        <v>INSERT INTO UPK_TEST.main_masters.mm_buhin_no (buhin_no, created_date, created_tantou_id) VALUES ('745581LA0A', GETDATE(), 999);</v>
      </c>
    </row>
    <row r="634" spans="1:3">
      <c r="A634" t="s">
        <v>1745</v>
      </c>
      <c r="B634" t="str">
        <f>IF(ISERROR(VLOOKUP($A634,DB登録部品番号!$A$2:$A$2000,1,FALSE)),"■","")</f>
        <v/>
      </c>
      <c r="C634" t="str">
        <f t="shared" si="9"/>
        <v>INSERT INTO UPK_TEST.main_masters.mm_buhin_no (buhin_no, created_date, created_tantou_id) VALUES ('745591LA0A', GETDATE(), 999);</v>
      </c>
    </row>
    <row r="635" spans="1:3">
      <c r="A635" t="s">
        <v>1743</v>
      </c>
      <c r="B635" t="str">
        <f>IF(ISERROR(VLOOKUP($A635,DB登録部品番号!$A$2:$A$2000,1,FALSE)),"■","")</f>
        <v/>
      </c>
      <c r="C635" t="str">
        <f t="shared" si="9"/>
        <v>INSERT INTO UPK_TEST.main_masters.mm_buhin_no (buhin_no, created_date, created_tantou_id) VALUES ('745581LA0A-B', GETDATE(), 999);</v>
      </c>
    </row>
    <row r="636" spans="1:3">
      <c r="A636" t="s">
        <v>1746</v>
      </c>
      <c r="B636" t="str">
        <f>IF(ISERROR(VLOOKUP($A636,DB登録部品番号!$A$2:$A$2000,1,FALSE)),"■","")</f>
        <v/>
      </c>
      <c r="C636" t="str">
        <f t="shared" si="9"/>
        <v>INSERT INTO UPK_TEST.main_masters.mm_buhin_no (buhin_no, created_date, created_tantou_id) VALUES ('745591LA0A-B', GETDATE(), 999);</v>
      </c>
    </row>
    <row r="637" spans="1:3">
      <c r="A637" t="s">
        <v>1747</v>
      </c>
      <c r="B637" t="str">
        <f>IF(ISERROR(VLOOKUP($A637,DB登録部品番号!$A$2:$A$2000,1,FALSE)),"■","")</f>
        <v/>
      </c>
      <c r="C637" t="str">
        <f t="shared" si="9"/>
        <v>INSERT INTO UPK_TEST.main_masters.mm_buhin_no (buhin_no, created_date, created_tantou_id) VALUES ('745595TA0A', GETDATE(), 999);</v>
      </c>
    </row>
    <row r="638" spans="1:3">
      <c r="A638" t="s">
        <v>7228</v>
      </c>
      <c r="B638" t="str">
        <f>IF(ISERROR(VLOOKUP($A638,DB登録部品番号!$A$2:$A$2000,1,FALSE)),"■","")</f>
        <v>■</v>
      </c>
      <c r="C638" t="str">
        <f t="shared" si="9"/>
        <v>INSERT INTO UPK_TEST.main_masters.mm_buhin_no (buhin_no, created_date, created_tantou_id) VALUES ('745685TA0A', GETDATE(), 999);</v>
      </c>
    </row>
    <row r="639" spans="1:3">
      <c r="A639" t="s">
        <v>1752</v>
      </c>
      <c r="B639" t="str">
        <f>IF(ISERROR(VLOOKUP($A639,DB登録部品番号!$A$2:$A$2000,1,FALSE)),"■","")</f>
        <v/>
      </c>
      <c r="C639" t="str">
        <f t="shared" si="9"/>
        <v>INSERT INTO UPK_TEST.main_masters.mm_buhin_no (buhin_no, created_date, created_tantou_id) VALUES ('745861LA0A', GETDATE(), 999);</v>
      </c>
    </row>
    <row r="640" spans="1:3">
      <c r="A640" t="s">
        <v>1755</v>
      </c>
      <c r="B640" t="str">
        <f>IF(ISERROR(VLOOKUP($A640,DB登録部品番号!$A$2:$A$2000,1,FALSE)),"■","")</f>
        <v/>
      </c>
      <c r="C640" t="str">
        <f t="shared" si="9"/>
        <v>INSERT INTO UPK_TEST.main_masters.mm_buhin_no (buhin_no, created_date, created_tantou_id) VALUES ('745871LA0A', GETDATE(), 999);</v>
      </c>
    </row>
    <row r="641" spans="1:3">
      <c r="A641" t="s">
        <v>1753</v>
      </c>
      <c r="B641" t="str">
        <f>IF(ISERROR(VLOOKUP($A641,DB登録部品番号!$A$2:$A$2000,1,FALSE)),"■","")</f>
        <v/>
      </c>
      <c r="C641" t="str">
        <f t="shared" si="9"/>
        <v>INSERT INTO UPK_TEST.main_masters.mm_buhin_no (buhin_no, created_date, created_tantou_id) VALUES ('745861LA0A-G', GETDATE(), 999);</v>
      </c>
    </row>
    <row r="642" spans="1:3">
      <c r="A642" t="s">
        <v>1756</v>
      </c>
      <c r="B642" t="str">
        <f>IF(ISERROR(VLOOKUP($A642,DB登録部品番号!$A$2:$A$2000,1,FALSE)),"■","")</f>
        <v/>
      </c>
      <c r="C642" t="str">
        <f t="shared" si="9"/>
        <v>INSERT INTO UPK_TEST.main_masters.mm_buhin_no (buhin_no, created_date, created_tantou_id) VALUES ('745871LA0A-G', GETDATE(), 999);</v>
      </c>
    </row>
    <row r="643" spans="1:3">
      <c r="A643" t="s">
        <v>1758</v>
      </c>
      <c r="B643" t="str">
        <f>IF(ISERROR(VLOOKUP($A643,DB登録部品番号!$A$2:$A$2000,1,FALSE)),"■","")</f>
        <v/>
      </c>
      <c r="C643" t="str">
        <f t="shared" si="9"/>
        <v>INSERT INTO UPK_TEST.main_masters.mm_buhin_no (buhin_no, created_date, created_tantou_id) VALUES ('745B61LA0A', GETDATE(), 999);</v>
      </c>
    </row>
    <row r="644" spans="1:3">
      <c r="A644" t="s">
        <v>1760</v>
      </c>
      <c r="B644" t="str">
        <f>IF(ISERROR(VLOOKUP($A644,DB登録部品番号!$A$2:$A$2000,1,FALSE)),"■","")</f>
        <v/>
      </c>
      <c r="C644" t="str">
        <f t="shared" si="9"/>
        <v>INSERT INTO UPK_TEST.main_masters.mm_buhin_no (buhin_no, created_date, created_tantou_id) VALUES ('745B71LA0A', GETDATE(), 999);</v>
      </c>
    </row>
    <row r="645" spans="1:3">
      <c r="A645" t="s">
        <v>1759</v>
      </c>
      <c r="B645" t="str">
        <f>IF(ISERROR(VLOOKUP($A645,DB登録部品番号!$A$2:$A$2000,1,FALSE)),"■","")</f>
        <v/>
      </c>
      <c r="C645" t="str">
        <f t="shared" ref="C645:C708" si="10">$L$1&amp;"'"&amp;$A645&amp;"', GETDATE(), 999);"</f>
        <v>INSERT INTO UPK_TEST.main_masters.mm_buhin_no (buhin_no, created_date, created_tantou_id) VALUES ('745B61LA0A-G', GETDATE(), 999);</v>
      </c>
    </row>
    <row r="646" spans="1:3">
      <c r="A646" t="s">
        <v>1761</v>
      </c>
      <c r="B646" t="str">
        <f>IF(ISERROR(VLOOKUP($A646,DB登録部品番号!$A$2:$A$2000,1,FALSE)),"■","")</f>
        <v/>
      </c>
      <c r="C646" t="str">
        <f t="shared" si="10"/>
        <v>INSERT INTO UPK_TEST.main_masters.mm_buhin_no (buhin_no, created_date, created_tantou_id) VALUES ('745B71LA0A-G', GETDATE(), 999);</v>
      </c>
    </row>
    <row r="647" spans="1:3">
      <c r="A647" t="s">
        <v>7229</v>
      </c>
      <c r="B647" t="str">
        <f>IF(ISERROR(VLOOKUP($A647,DB登録部品番号!$A$2:$A$2000,1,FALSE)),"■","")</f>
        <v>■</v>
      </c>
      <c r="C647" t="str">
        <f t="shared" si="10"/>
        <v>INSERT INTO UPK_TEST.main_masters.mm_buhin_no (buhin_no, created_date, created_tantou_id) VALUES ('745G31GR0A', GETDATE(), 999);</v>
      </c>
    </row>
    <row r="648" spans="1:3">
      <c r="A648" t="s">
        <v>7230</v>
      </c>
      <c r="B648" t="str">
        <f>IF(ISERROR(VLOOKUP($A648,DB登録部品番号!$A$2:$A$2000,1,FALSE)),"■","")</f>
        <v>■</v>
      </c>
      <c r="C648" t="str">
        <f t="shared" si="10"/>
        <v>INSERT INTO UPK_TEST.main_masters.mm_buhin_no (buhin_no, created_date, created_tantou_id) VALUES ('745J41GR0A', GETDATE(), 999);</v>
      </c>
    </row>
    <row r="649" spans="1:3">
      <c r="A649" t="s">
        <v>7231</v>
      </c>
      <c r="B649" t="str">
        <f>IF(ISERROR(VLOOKUP($A649,DB登録部品番号!$A$2:$A$2000,1,FALSE)),"■","")</f>
        <v>■</v>
      </c>
      <c r="C649" t="str">
        <f t="shared" si="10"/>
        <v>INSERT INTO UPK_TEST.main_masters.mm_buhin_no (buhin_no, created_date, created_tantou_id) VALUES ('745J51GR0A', GETDATE(), 999);</v>
      </c>
    </row>
    <row r="650" spans="1:3">
      <c r="A650" t="s">
        <v>190</v>
      </c>
      <c r="B650" t="str">
        <f>IF(ISERROR(VLOOKUP($A650,DB登録部品番号!$A$2:$A$2000,1,FALSE)),"■","")</f>
        <v/>
      </c>
      <c r="C650" t="str">
        <f t="shared" si="10"/>
        <v>INSERT INTO UPK_TEST.main_masters.mm_buhin_no (buhin_no, created_date, created_tantou_id) VALUES ('745P41LA0B', GETDATE(), 999);</v>
      </c>
    </row>
    <row r="651" spans="1:3">
      <c r="A651" t="s">
        <v>1763</v>
      </c>
      <c r="B651" t="str">
        <f>IF(ISERROR(VLOOKUP($A651,DB登録部品番号!$A$2:$A$2000,1,FALSE)),"■","")</f>
        <v/>
      </c>
      <c r="C651" t="str">
        <f t="shared" si="10"/>
        <v>INSERT INTO UPK_TEST.main_masters.mm_buhin_no (buhin_no, created_date, created_tantou_id) VALUES ('745Q21JA0A', GETDATE(), 999);</v>
      </c>
    </row>
    <row r="652" spans="1:3">
      <c r="A652" t="s">
        <v>1764</v>
      </c>
      <c r="B652" t="str">
        <f>IF(ISERROR(VLOOKUP($A652,DB登録部品番号!$A$2:$A$2000,1,FALSE)),"■","")</f>
        <v/>
      </c>
      <c r="C652" t="str">
        <f t="shared" si="10"/>
        <v>INSERT INTO UPK_TEST.main_masters.mm_buhin_no (buhin_no, created_date, created_tantou_id) VALUES ('745Q31JA0A', GETDATE(), 999);</v>
      </c>
    </row>
    <row r="653" spans="1:3">
      <c r="A653" t="s">
        <v>1765</v>
      </c>
      <c r="B653" t="str">
        <f>IF(ISERROR(VLOOKUP($A653,DB登録部品番号!$A$2:$A$2000,1,FALSE)),"■","")</f>
        <v/>
      </c>
      <c r="C653" t="str">
        <f t="shared" si="10"/>
        <v>INSERT INTO UPK_TEST.main_masters.mm_buhin_no (buhin_no, created_date, created_tantou_id) VALUES ('746231JB0A01', GETDATE(), 999);</v>
      </c>
    </row>
    <row r="654" spans="1:3">
      <c r="A654" t="s">
        <v>7232</v>
      </c>
      <c r="B654" t="str">
        <f>IF(ISERROR(VLOOKUP($A654,DB登録部品番号!$A$2:$A$2000,1,FALSE)),"■","")</f>
        <v>■</v>
      </c>
      <c r="C654" t="str">
        <f t="shared" si="10"/>
        <v>INSERT INTO UPK_TEST.main_masters.mm_buhin_no (buhin_no, created_date, created_tantou_id) VALUES ('74753EN00A', GETDATE(), 999);</v>
      </c>
    </row>
    <row r="655" spans="1:3">
      <c r="A655" t="s">
        <v>7233</v>
      </c>
      <c r="B655" t="str">
        <f>IF(ISERROR(VLOOKUP($A655,DB登録部品番号!$A$2:$A$2000,1,FALSE)),"■","")</f>
        <v>■</v>
      </c>
      <c r="C655" t="str">
        <f t="shared" si="10"/>
        <v>INSERT INTO UPK_TEST.main_masters.mm_buhin_no (buhin_no, created_date, created_tantou_id) VALUES ('74754CA000', GETDATE(), 999);</v>
      </c>
    </row>
    <row r="656" spans="1:3">
      <c r="A656" t="s">
        <v>7234</v>
      </c>
      <c r="B656" t="str">
        <f>IF(ISERROR(VLOOKUP($A656,DB登録部品番号!$A$2:$A$2000,1,FALSE)),"■","")</f>
        <v>■</v>
      </c>
      <c r="C656" t="str">
        <f t="shared" si="10"/>
        <v>INSERT INTO UPK_TEST.main_masters.mm_buhin_no (buhin_no, created_date, created_tantou_id) VALUES ('74754CA000-E', GETDATE(), 999);</v>
      </c>
    </row>
    <row r="657" spans="1:3">
      <c r="A657" t="s">
        <v>7235</v>
      </c>
      <c r="B657" t="str">
        <f>IF(ISERROR(VLOOKUP($A657,DB登録部品番号!$A$2:$A$2000,1,FALSE)),"■","")</f>
        <v>■</v>
      </c>
      <c r="C657" t="str">
        <f t="shared" si="10"/>
        <v>INSERT INTO UPK_TEST.main_masters.mm_buhin_no (buhin_no, created_date, created_tantou_id) VALUES ('7475565Y0001', GETDATE(), 999);</v>
      </c>
    </row>
    <row r="658" spans="1:3">
      <c r="A658" t="s">
        <v>7236</v>
      </c>
      <c r="B658" t="str">
        <f>IF(ISERROR(VLOOKUP($A658,DB登録部品番号!$A$2:$A$2000,1,FALSE)),"■","")</f>
        <v>■</v>
      </c>
      <c r="C658" t="str">
        <f t="shared" si="10"/>
        <v>INSERT INTO UPK_TEST.main_masters.mm_buhin_no (buhin_no, created_date, created_tantou_id) VALUES ('7475573R0001', GETDATE(), 999);</v>
      </c>
    </row>
    <row r="659" spans="1:3">
      <c r="A659" t="s">
        <v>7237</v>
      </c>
      <c r="B659" t="str">
        <f>IF(ISERROR(VLOOKUP($A659,DB登録部品番号!$A$2:$A$2000,1,FALSE)),"■","")</f>
        <v>■</v>
      </c>
      <c r="C659" t="str">
        <f t="shared" si="10"/>
        <v>INSERT INTO UPK_TEST.main_masters.mm_buhin_no (buhin_no, created_date, created_tantou_id) VALUES ('74758EN100', GETDATE(), 999);</v>
      </c>
    </row>
    <row r="660" spans="1:3">
      <c r="A660" t="s">
        <v>7238</v>
      </c>
      <c r="B660" t="str">
        <f>IF(ISERROR(VLOOKUP($A660,DB登録部品番号!$A$2:$A$2000,1,FALSE)),"■","")</f>
        <v>■</v>
      </c>
      <c r="C660" t="str">
        <f t="shared" si="10"/>
        <v>INSERT INTO UPK_TEST.main_masters.mm_buhin_no (buhin_no, created_date, created_tantou_id) VALUES ('74762CA01A', GETDATE(), 999);</v>
      </c>
    </row>
    <row r="661" spans="1:3">
      <c r="A661" t="s">
        <v>7239</v>
      </c>
      <c r="B661" t="str">
        <f>IF(ISERROR(VLOOKUP($A661,DB登録部品番号!$A$2:$A$2000,1,FALSE)),"■","")</f>
        <v>■</v>
      </c>
      <c r="C661" t="str">
        <f t="shared" si="10"/>
        <v>INSERT INTO UPK_TEST.main_masters.mm_buhin_no (buhin_no, created_date, created_tantou_id) VALUES ('74763EN000', GETDATE(), 999);</v>
      </c>
    </row>
    <row r="662" spans="1:3">
      <c r="A662" t="s">
        <v>7240</v>
      </c>
      <c r="B662" t="str">
        <f>IF(ISERROR(VLOOKUP($A662,DB登録部品番号!$A$2:$A$2000,1,FALSE)),"■","")</f>
        <v>■</v>
      </c>
      <c r="C662" t="str">
        <f t="shared" si="10"/>
        <v>INSERT INTO UPK_TEST.main_masters.mm_buhin_no (buhin_no, created_date, created_tantou_id) VALUES ('747729Y300', GETDATE(), 999);</v>
      </c>
    </row>
    <row r="663" spans="1:3">
      <c r="A663" t="s">
        <v>7241</v>
      </c>
      <c r="B663" t="str">
        <f>IF(ISERROR(VLOOKUP($A663,DB登録部品番号!$A$2:$A$2000,1,FALSE)),"■","")</f>
        <v>■</v>
      </c>
      <c r="C663" t="str">
        <f t="shared" si="10"/>
        <v>INSERT INTO UPK_TEST.main_masters.mm_buhin_no (buhin_no, created_date, created_tantou_id) VALUES ('747729Y300-E', GETDATE(), 999);</v>
      </c>
    </row>
    <row r="664" spans="1:3">
      <c r="A664" t="s">
        <v>7242</v>
      </c>
      <c r="B664" t="str">
        <f>IF(ISERROR(VLOOKUP($A664,DB登録部品番号!$A$2:$A$2000,1,FALSE)),"■","")</f>
        <v>■</v>
      </c>
      <c r="C664" t="str">
        <f t="shared" si="10"/>
        <v>INSERT INTO UPK_TEST.main_masters.mm_buhin_no (buhin_no, created_date, created_tantou_id) VALUES ('74772EN100', GETDATE(), 999);</v>
      </c>
    </row>
    <row r="665" spans="1:3">
      <c r="A665" t="s">
        <v>7243</v>
      </c>
      <c r="B665" t="str">
        <f>IF(ISERROR(VLOOKUP($A665,DB登録部品番号!$A$2:$A$2000,1,FALSE)),"■","")</f>
        <v>■</v>
      </c>
      <c r="C665" t="str">
        <f t="shared" si="10"/>
        <v>INSERT INTO UPK_TEST.main_masters.mm_buhin_no (buhin_no, created_date, created_tantou_id) VALUES ('74798JM00ACE', GETDATE(), 999);</v>
      </c>
    </row>
    <row r="666" spans="1:3">
      <c r="A666" t="s">
        <v>7244</v>
      </c>
      <c r="B666" t="str">
        <f>IF(ISERROR(VLOOKUP($A666,DB登録部品番号!$A$2:$A$2000,1,FALSE)),"■","")</f>
        <v>■</v>
      </c>
      <c r="C666" t="str">
        <f t="shared" si="10"/>
        <v>INSERT INTO UPK_TEST.main_masters.mm_buhin_no (buhin_no, created_date, created_tantou_id) VALUES ('7481101G0A', GETDATE(), 999);</v>
      </c>
    </row>
    <row r="667" spans="1:3">
      <c r="A667" t="s">
        <v>7245</v>
      </c>
      <c r="B667" t="str">
        <f>IF(ISERROR(VLOOKUP($A667,DB登録部品番号!$A$2:$A$2000,1,FALSE)),"■","")</f>
        <v>■</v>
      </c>
      <c r="C667" t="str">
        <f t="shared" si="10"/>
        <v>INSERT INTO UPK_TEST.main_masters.mm_buhin_no (buhin_no, created_date, created_tantou_id) VALUES ('7481108G00', GETDATE(), 999);</v>
      </c>
    </row>
    <row r="668" spans="1:3">
      <c r="A668" t="s">
        <v>7246</v>
      </c>
      <c r="B668" t="str">
        <f>IF(ISERROR(VLOOKUP($A668,DB登録部品番号!$A$2:$A$2000,1,FALSE)),"■","")</f>
        <v>■</v>
      </c>
      <c r="C668" t="str">
        <f t="shared" si="10"/>
        <v>INSERT INTO UPK_TEST.main_masters.mm_buhin_no (buhin_no, created_date, created_tantou_id) VALUES ('7481131G0A', GETDATE(), 999);</v>
      </c>
    </row>
    <row r="669" spans="1:3">
      <c r="A669" t="s">
        <v>7247</v>
      </c>
      <c r="B669" t="str">
        <f>IF(ISERROR(VLOOKUP($A669,DB登録部品番号!$A$2:$A$2000,1,FALSE)),"■","")</f>
        <v>■</v>
      </c>
      <c r="C669" t="str">
        <f t="shared" si="10"/>
        <v>INSERT INTO UPK_TEST.main_masters.mm_buhin_no (buhin_no, created_date, created_tantou_id) VALUES ('748113S800', GETDATE(), 999);</v>
      </c>
    </row>
    <row r="670" spans="1:3">
      <c r="A670" t="s">
        <v>7248</v>
      </c>
      <c r="B670" t="str">
        <f>IF(ISERROR(VLOOKUP($A670,DB登録部品番号!$A$2:$A$2000,1,FALSE)),"■","")</f>
        <v>■</v>
      </c>
      <c r="C670" t="str">
        <f t="shared" si="10"/>
        <v>INSERT INTO UPK_TEST.main_masters.mm_buhin_no (buhin_no, created_date, created_tantou_id) VALUES ('748113S810', GETDATE(), 999);</v>
      </c>
    </row>
    <row r="671" spans="1:3">
      <c r="A671" t="s">
        <v>7249</v>
      </c>
      <c r="B671" t="str">
        <f>IF(ISERROR(VLOOKUP($A671,DB登録部品番号!$A$2:$A$2000,1,FALSE)),"■","")</f>
        <v>■</v>
      </c>
      <c r="C671" t="str">
        <f t="shared" si="10"/>
        <v>INSERT INTO UPK_TEST.main_masters.mm_buhin_no (buhin_no, created_date, created_tantou_id) VALUES ('74811VJ30A', GETDATE(), 999);</v>
      </c>
    </row>
    <row r="672" spans="1:3">
      <c r="A672" t="s">
        <v>7250</v>
      </c>
      <c r="B672" t="str">
        <f>IF(ISERROR(VLOOKUP($A672,DB登録部品番号!$A$2:$A$2000,1,FALSE)),"■","")</f>
        <v>■</v>
      </c>
      <c r="C672" t="str">
        <f t="shared" si="10"/>
        <v>INSERT INTO UPK_TEST.main_masters.mm_buhin_no (buhin_no, created_date, created_tantou_id) VALUES ('74811VJ40A', GETDATE(), 999);</v>
      </c>
    </row>
    <row r="673" spans="1:3">
      <c r="A673" t="s">
        <v>7251</v>
      </c>
      <c r="B673" t="str">
        <f>IF(ISERROR(VLOOKUP($A673,DB登録部品番号!$A$2:$A$2000,1,FALSE)),"■","")</f>
        <v>■</v>
      </c>
      <c r="C673" t="str">
        <f t="shared" si="10"/>
        <v>INSERT INTO UPK_TEST.main_masters.mm_buhin_no (buhin_no, created_date, created_tantou_id) VALUES ('748B21GR0ATE', GETDATE(), 999);</v>
      </c>
    </row>
    <row r="674" spans="1:3">
      <c r="A674" t="s">
        <v>7252</v>
      </c>
      <c r="B674" t="str">
        <f>IF(ISERROR(VLOOKUP($A674,DB登録部品番号!$A$2:$A$2000,1,FALSE)),"■","")</f>
        <v>■</v>
      </c>
      <c r="C674" t="str">
        <f t="shared" si="10"/>
        <v>INSERT INTO UPK_TEST.main_masters.mm_buhin_no (buhin_no, created_date, created_tantou_id) VALUES ('748B31GR0ATE', GETDATE(), 999);</v>
      </c>
    </row>
    <row r="675" spans="1:3">
      <c r="A675" t="s">
        <v>7253</v>
      </c>
      <c r="B675" t="str">
        <f>IF(ISERROR(VLOOKUP($A675,DB登録部品番号!$A$2:$A$2000,1,FALSE)),"■","")</f>
        <v>■</v>
      </c>
      <c r="C675" t="str">
        <f t="shared" si="10"/>
        <v>INSERT INTO UPK_TEST.main_masters.mm_buhin_no (buhin_no, created_date, created_tantou_id) VALUES ('751121AA0A', GETDATE(), 999);</v>
      </c>
    </row>
    <row r="676" spans="1:3">
      <c r="A676" t="s">
        <v>1773</v>
      </c>
      <c r="B676" t="str">
        <f>IF(ISERROR(VLOOKUP($A676,DB登録部品番号!$A$2:$A$2000,1,FALSE)),"■","")</f>
        <v/>
      </c>
      <c r="C676" t="str">
        <f t="shared" si="10"/>
        <v>INSERT INTO UPK_TEST.main_masters.mm_buhin_no (buhin_no, created_date, created_tantou_id) VALUES ('751121JA0A', GETDATE(), 999);</v>
      </c>
    </row>
    <row r="677" spans="1:3">
      <c r="A677" t="s">
        <v>1776</v>
      </c>
      <c r="B677" t="str">
        <f>IF(ISERROR(VLOOKUP($A677,DB登録部品番号!$A$2:$A$2000,1,FALSE)),"■","")</f>
        <v/>
      </c>
      <c r="C677" t="str">
        <f t="shared" si="10"/>
        <v>INSERT INTO UPK_TEST.main_masters.mm_buhin_no (buhin_no, created_date, created_tantou_id) VALUES ('751121JA0AT2', GETDATE(), 999);</v>
      </c>
    </row>
    <row r="678" spans="1:3">
      <c r="A678" t="s">
        <v>7254</v>
      </c>
      <c r="B678" t="str">
        <f>IF(ISERROR(VLOOKUP($A678,DB登録部品番号!$A$2:$A$2000,1,FALSE)),"■","")</f>
        <v>■</v>
      </c>
      <c r="C678" t="str">
        <f t="shared" si="10"/>
        <v>INSERT INTO UPK_TEST.main_masters.mm_buhin_no (buhin_no, created_date, created_tantou_id) VALUES ('751123NU0A', GETDATE(), 999);</v>
      </c>
    </row>
    <row r="679" spans="1:3">
      <c r="A679" t="s">
        <v>7255</v>
      </c>
      <c r="B679" t="str">
        <f>IF(ISERROR(VLOOKUP($A679,DB登録部品番号!$A$2:$A$2000,1,FALSE)),"■","")</f>
        <v>■</v>
      </c>
      <c r="C679" t="str">
        <f t="shared" si="10"/>
        <v>INSERT INTO UPK_TEST.main_masters.mm_buhin_no (buhin_no, created_date, created_tantou_id) VALUES ('751123VA0A', GETDATE(), 999);</v>
      </c>
    </row>
    <row r="680" spans="1:3">
      <c r="A680" t="s">
        <v>7256</v>
      </c>
      <c r="B680" t="str">
        <f>IF(ISERROR(VLOOKUP($A680,DB登録部品番号!$A$2:$A$2000,1,FALSE)),"■","")</f>
        <v>■</v>
      </c>
      <c r="C680" t="str">
        <f t="shared" si="10"/>
        <v>INSERT INTO UPK_TEST.main_masters.mm_buhin_no (buhin_no, created_date, created_tantou_id) VALUES ('751123VA0AT2', GETDATE(), 999);</v>
      </c>
    </row>
    <row r="681" spans="1:3">
      <c r="A681" t="s">
        <v>1777</v>
      </c>
      <c r="B681" t="str">
        <f>IF(ISERROR(VLOOKUP($A681,DB登録部品番号!$A$2:$A$2000,1,FALSE)),"■","")</f>
        <v/>
      </c>
      <c r="C681" t="str">
        <f t="shared" si="10"/>
        <v>INSERT INTO UPK_TEST.main_masters.mm_buhin_no (buhin_no, created_date, created_tantou_id) VALUES ('751123XA0A', GETDATE(), 999);</v>
      </c>
    </row>
    <row r="682" spans="1:3">
      <c r="A682" t="s">
        <v>1778</v>
      </c>
      <c r="B682" t="str">
        <f>IF(ISERROR(VLOOKUP($A682,DB登録部品番号!$A$2:$A$2000,1,FALSE)),"■","")</f>
        <v/>
      </c>
      <c r="C682" t="str">
        <f t="shared" si="10"/>
        <v>INSERT INTO UPK_TEST.main_masters.mm_buhin_no (buhin_no, created_date, created_tantou_id) VALUES ('751123XE0A', GETDATE(), 999);</v>
      </c>
    </row>
    <row r="683" spans="1:3">
      <c r="A683" t="s">
        <v>1779</v>
      </c>
      <c r="B683" t="str">
        <f>IF(ISERROR(VLOOKUP($A683,DB登録部品番号!$A$2:$A$2000,1,FALSE)),"■","")</f>
        <v/>
      </c>
      <c r="C683" t="str">
        <f t="shared" si="10"/>
        <v>INSERT INTO UPK_TEST.main_masters.mm_buhin_no (buhin_no, created_date, created_tantou_id) VALUES ('751125TA0A', GETDATE(), 999);</v>
      </c>
    </row>
    <row r="684" spans="1:3">
      <c r="A684" t="s">
        <v>1781</v>
      </c>
      <c r="B684" t="str">
        <f>IF(ISERROR(VLOOKUP($A684,DB登録部品番号!$A$2:$A$2000,1,FALSE)),"■","")</f>
        <v/>
      </c>
      <c r="C684" t="str">
        <f t="shared" si="10"/>
        <v>INSERT INTO UPK_TEST.main_masters.mm_buhin_no (buhin_no, created_date, created_tantou_id) VALUES ('751125TA0AT2', GETDATE(), 999);</v>
      </c>
    </row>
    <row r="685" spans="1:3">
      <c r="A685" t="s">
        <v>1782</v>
      </c>
      <c r="B685" t="str">
        <f>IF(ISERROR(VLOOKUP($A685,DB登録部品番号!$A$2:$A$2000,1,FALSE)),"■","")</f>
        <v/>
      </c>
      <c r="C685" t="str">
        <f t="shared" si="10"/>
        <v>INSERT INTO UPK_TEST.main_masters.mm_buhin_no (buhin_no, created_date, created_tantou_id) VALUES ('751125YJ0A', GETDATE(), 999);</v>
      </c>
    </row>
    <row r="686" spans="1:3">
      <c r="A686" t="s">
        <v>1783</v>
      </c>
      <c r="B686" t="str">
        <f>IF(ISERROR(VLOOKUP($A686,DB登録部品番号!$A$2:$A$2000,1,FALSE)),"■","")</f>
        <v/>
      </c>
      <c r="C686" t="str">
        <f t="shared" si="10"/>
        <v>INSERT INTO UPK_TEST.main_masters.mm_buhin_no (buhin_no, created_date, created_tantou_id) VALUES ('751126RA0A', GETDATE(), 999);</v>
      </c>
    </row>
    <row r="687" spans="1:3">
      <c r="A687" t="s">
        <v>7257</v>
      </c>
      <c r="B687" t="str">
        <f>IF(ISERROR(VLOOKUP($A687,DB登録部品番号!$A$2:$A$2000,1,FALSE)),"■","")</f>
        <v>■</v>
      </c>
      <c r="C687" t="str">
        <f t="shared" si="10"/>
        <v>INSERT INTO UPK_TEST.main_masters.mm_buhin_no (buhin_no, created_date, created_tantou_id) VALUES ('75112CA00001', GETDATE(), 999);</v>
      </c>
    </row>
    <row r="688" spans="1:3">
      <c r="A688" t="s">
        <v>7258</v>
      </c>
      <c r="B688" t="str">
        <f>IF(ISERROR(VLOOKUP($A688,DB登録部品番号!$A$2:$A$2000,1,FALSE)),"■","")</f>
        <v>■</v>
      </c>
      <c r="C688" t="str">
        <f t="shared" si="10"/>
        <v>INSERT INTO UPK_TEST.main_masters.mm_buhin_no (buhin_no, created_date, created_tantou_id) VALUES ('75112EN000', GETDATE(), 999);</v>
      </c>
    </row>
    <row r="689" spans="1:3">
      <c r="A689" t="s">
        <v>1789</v>
      </c>
      <c r="B689" t="str">
        <f>IF(ISERROR(VLOOKUP($A689,DB登録部品番号!$A$2:$A$2000,1,FALSE)),"■","")</f>
        <v/>
      </c>
      <c r="C689" t="str">
        <f t="shared" si="10"/>
        <v>INSERT INTO UPK_TEST.main_masters.mm_buhin_no (buhin_no, created_date, created_tantou_id) VALUES ('75112JG00A02', GETDATE(), 999);</v>
      </c>
    </row>
    <row r="690" spans="1:3">
      <c r="A690" t="s">
        <v>1790</v>
      </c>
      <c r="B690" t="str">
        <f>IF(ISERROR(VLOOKUP($A690,DB登録部品番号!$A$2:$A$2000,1,FALSE)),"■","")</f>
        <v/>
      </c>
      <c r="C690" t="str">
        <f t="shared" si="10"/>
        <v>INSERT INTO UPK_TEST.main_masters.mm_buhin_no (buhin_no, created_date, created_tantou_id) VALUES ('75112JG00A-K', GETDATE(), 999);</v>
      </c>
    </row>
    <row r="691" spans="1:3">
      <c r="A691" t="s">
        <v>1771</v>
      </c>
      <c r="B691" t="str">
        <f>IF(ISERROR(VLOOKUP($A691,DB登録部品番号!$A$2:$A$2000,1,FALSE)),"■","")</f>
        <v/>
      </c>
      <c r="C691" t="str">
        <f t="shared" si="10"/>
        <v>INSERT INTO UPK_TEST.main_masters.mm_buhin_no (buhin_no, created_date, created_tantou_id) VALUES ('751121AA0AT1', GETDATE(), 999);</v>
      </c>
    </row>
    <row r="692" spans="1:3">
      <c r="A692" t="s">
        <v>1794</v>
      </c>
      <c r="B692" t="str">
        <f>IF(ISERROR(VLOOKUP($A692,DB登録部品番号!$A$2:$A$2000,1,FALSE)),"■","")</f>
        <v/>
      </c>
      <c r="C692" t="str">
        <f t="shared" si="10"/>
        <v>INSERT INTO UPK_TEST.main_masters.mm_buhin_no (buhin_no, created_date, created_tantou_id) VALUES ('751131AA0AT1', GETDATE(), 999);</v>
      </c>
    </row>
    <row r="693" spans="1:3">
      <c r="A693" t="s">
        <v>1775</v>
      </c>
      <c r="B693" t="str">
        <f>IF(ISERROR(VLOOKUP($A693,DB登録部品番号!$A$2:$A$2000,1,FALSE)),"■","")</f>
        <v/>
      </c>
      <c r="C693" t="str">
        <f t="shared" si="10"/>
        <v>INSERT INTO UPK_TEST.main_masters.mm_buhin_no (buhin_no, created_date, created_tantou_id) VALUES ('751121JA0AT1', GETDATE(), 999);</v>
      </c>
    </row>
    <row r="694" spans="1:3">
      <c r="A694" t="s">
        <v>1798</v>
      </c>
      <c r="B694" t="str">
        <f>IF(ISERROR(VLOOKUP($A694,DB登録部品番号!$A$2:$A$2000,1,FALSE)),"■","")</f>
        <v/>
      </c>
      <c r="C694" t="str">
        <f t="shared" si="10"/>
        <v>INSERT INTO UPK_TEST.main_masters.mm_buhin_no (buhin_no, created_date, created_tantou_id) VALUES ('751131JA0AT1', GETDATE(), 999);</v>
      </c>
    </row>
    <row r="695" spans="1:3">
      <c r="A695" t="s">
        <v>7259</v>
      </c>
      <c r="B695" t="str">
        <f>IF(ISERROR(VLOOKUP($A695,DB登録部品番号!$A$2:$A$2000,1,FALSE)),"■","")</f>
        <v>■</v>
      </c>
      <c r="C695" t="str">
        <f t="shared" si="10"/>
        <v>INSERT INTO UPK_TEST.main_masters.mm_buhin_no (buhin_no, created_date, created_tantou_id) VALUES ('751123VA0AT1', GETDATE(), 999);</v>
      </c>
    </row>
    <row r="696" spans="1:3">
      <c r="A696" t="s">
        <v>7260</v>
      </c>
      <c r="B696" t="str">
        <f>IF(ISERROR(VLOOKUP($A696,DB登録部品番号!$A$2:$A$2000,1,FALSE)),"■","")</f>
        <v>■</v>
      </c>
      <c r="C696" t="str">
        <f t="shared" si="10"/>
        <v>INSERT INTO UPK_TEST.main_masters.mm_buhin_no (buhin_no, created_date, created_tantou_id) VALUES ('751133VA0AT1', GETDATE(), 999);</v>
      </c>
    </row>
    <row r="697" spans="1:3">
      <c r="A697" t="s">
        <v>1780</v>
      </c>
      <c r="B697" t="str">
        <f>IF(ISERROR(VLOOKUP($A697,DB登録部品番号!$A$2:$A$2000,1,FALSE)),"■","")</f>
        <v/>
      </c>
      <c r="C697" t="str">
        <f t="shared" si="10"/>
        <v>INSERT INTO UPK_TEST.main_masters.mm_buhin_no (buhin_no, created_date, created_tantou_id) VALUES ('751125TA0AT1', GETDATE(), 999);</v>
      </c>
    </row>
    <row r="698" spans="1:3">
      <c r="A698" t="s">
        <v>1803</v>
      </c>
      <c r="B698" t="str">
        <f>IF(ISERROR(VLOOKUP($A698,DB登録部品番号!$A$2:$A$2000,1,FALSE)),"■","")</f>
        <v/>
      </c>
      <c r="C698" t="str">
        <f t="shared" si="10"/>
        <v>INSERT INTO UPK_TEST.main_masters.mm_buhin_no (buhin_no, created_date, created_tantou_id) VALUES ('751135TA0AT1', GETDATE(), 999);</v>
      </c>
    </row>
    <row r="699" spans="1:3">
      <c r="A699" t="s">
        <v>1788</v>
      </c>
      <c r="B699" t="str">
        <f>IF(ISERROR(VLOOKUP($A699,DB登録部品番号!$A$2:$A$2000,1,FALSE)),"■","")</f>
        <v/>
      </c>
      <c r="C699" t="str">
        <f t="shared" si="10"/>
        <v>INSERT INTO UPK_TEST.main_masters.mm_buhin_no (buhin_no, created_date, created_tantou_id) VALUES ('75112JG00A01', GETDATE(), 999);</v>
      </c>
    </row>
    <row r="700" spans="1:3">
      <c r="A700" t="s">
        <v>1815</v>
      </c>
      <c r="B700" t="str">
        <f>IF(ISERROR(VLOOKUP($A700,DB登録部品番号!$A$2:$A$2000,1,FALSE)),"■","")</f>
        <v/>
      </c>
      <c r="C700" t="str">
        <f t="shared" si="10"/>
        <v>INSERT INTO UPK_TEST.main_masters.mm_buhin_no (buhin_no, created_date, created_tantou_id) VALUES ('75113JG00A01', GETDATE(), 999);</v>
      </c>
    </row>
    <row r="701" spans="1:3">
      <c r="A701" t="s">
        <v>1792</v>
      </c>
      <c r="B701" t="str">
        <f>IF(ISERROR(VLOOKUP($A701,DB登録部品番号!$A$2:$A$2000,1,FALSE)),"■","")</f>
        <v/>
      </c>
      <c r="C701" t="str">
        <f t="shared" si="10"/>
        <v>INSERT INTO UPK_TEST.main_masters.mm_buhin_no (buhin_no, created_date, created_tantou_id) VALUES ('75112JN20AT1', GETDATE(), 999);</v>
      </c>
    </row>
    <row r="702" spans="1:3">
      <c r="A702" t="s">
        <v>1819</v>
      </c>
      <c r="B702" t="str">
        <f>IF(ISERROR(VLOOKUP($A702,DB登録部品番号!$A$2:$A$2000,1,FALSE)),"■","")</f>
        <v/>
      </c>
      <c r="C702" t="str">
        <f t="shared" si="10"/>
        <v>INSERT INTO UPK_TEST.main_masters.mm_buhin_no (buhin_no, created_date, created_tantou_id) VALUES ('75113JN20AT1', GETDATE(), 999);</v>
      </c>
    </row>
    <row r="703" spans="1:3">
      <c r="A703" t="s">
        <v>1793</v>
      </c>
      <c r="B703" t="str">
        <f>IF(ISERROR(VLOOKUP($A703,DB登録部品番号!$A$2:$A$2000,1,FALSE)),"■","")</f>
        <v/>
      </c>
      <c r="C703" t="str">
        <f t="shared" si="10"/>
        <v>INSERT INTO UPK_TEST.main_masters.mm_buhin_no (buhin_no, created_date, created_tantou_id) VALUES ('75112JN20AT2', GETDATE(), 999);</v>
      </c>
    </row>
    <row r="704" spans="1:3">
      <c r="A704" t="s">
        <v>1820</v>
      </c>
      <c r="B704" t="str">
        <f>IF(ISERROR(VLOOKUP($A704,DB登録部品番号!$A$2:$A$2000,1,FALSE)),"■","")</f>
        <v/>
      </c>
      <c r="C704" t="str">
        <f t="shared" si="10"/>
        <v>INSERT INTO UPK_TEST.main_masters.mm_buhin_no (buhin_no, created_date, created_tantou_id) VALUES ('75113JN20AT2', GETDATE(), 999);</v>
      </c>
    </row>
    <row r="705" spans="1:3">
      <c r="A705" t="s">
        <v>7261</v>
      </c>
      <c r="B705" t="str">
        <f>IF(ISERROR(VLOOKUP($A705,DB登録部品番号!$A$2:$A$2000,1,FALSE)),"■","")</f>
        <v>■</v>
      </c>
      <c r="C705" t="str">
        <f t="shared" si="10"/>
        <v>INSERT INTO UPK_TEST.main_masters.mm_buhin_no (buhin_no, created_date, created_tantou_id) VALUES ('751131AA0A', GETDATE(), 999);</v>
      </c>
    </row>
    <row r="706" spans="1:3">
      <c r="A706" t="s">
        <v>1796</v>
      </c>
      <c r="B706" t="str">
        <f>IF(ISERROR(VLOOKUP($A706,DB登録部品番号!$A$2:$A$2000,1,FALSE)),"■","")</f>
        <v/>
      </c>
      <c r="C706" t="str">
        <f t="shared" si="10"/>
        <v>INSERT INTO UPK_TEST.main_masters.mm_buhin_no (buhin_no, created_date, created_tantou_id) VALUES ('751131JA0A', GETDATE(), 999);</v>
      </c>
    </row>
    <row r="707" spans="1:3">
      <c r="A707" t="s">
        <v>1799</v>
      </c>
      <c r="B707" t="str">
        <f>IF(ISERROR(VLOOKUP($A707,DB登録部品番号!$A$2:$A$2000,1,FALSE)),"■","")</f>
        <v/>
      </c>
      <c r="C707" t="str">
        <f t="shared" si="10"/>
        <v>INSERT INTO UPK_TEST.main_masters.mm_buhin_no (buhin_no, created_date, created_tantou_id) VALUES ('751131JA0AT2', GETDATE(), 999);</v>
      </c>
    </row>
    <row r="708" spans="1:3">
      <c r="A708" t="s">
        <v>7262</v>
      </c>
      <c r="B708" t="str">
        <f>IF(ISERROR(VLOOKUP($A708,DB登録部品番号!$A$2:$A$2000,1,FALSE)),"■","")</f>
        <v>■</v>
      </c>
      <c r="C708" t="str">
        <f t="shared" si="10"/>
        <v>INSERT INTO UPK_TEST.main_masters.mm_buhin_no (buhin_no, created_date, created_tantou_id) VALUES ('751133NU0A', GETDATE(), 999);</v>
      </c>
    </row>
    <row r="709" spans="1:3">
      <c r="A709" t="s">
        <v>7263</v>
      </c>
      <c r="B709" t="str">
        <f>IF(ISERROR(VLOOKUP($A709,DB登録部品番号!$A$2:$A$2000,1,FALSE)),"■","")</f>
        <v>■</v>
      </c>
      <c r="C709" t="str">
        <f t="shared" ref="C709:C772" si="11">$L$1&amp;"'"&amp;$A709&amp;"', GETDATE(), 999);"</f>
        <v>INSERT INTO UPK_TEST.main_masters.mm_buhin_no (buhin_no, created_date, created_tantou_id) VALUES ('751133VA0A', GETDATE(), 999);</v>
      </c>
    </row>
    <row r="710" spans="1:3">
      <c r="A710" t="s">
        <v>7264</v>
      </c>
      <c r="B710" t="str">
        <f>IF(ISERROR(VLOOKUP($A710,DB登録部品番号!$A$2:$A$2000,1,FALSE)),"■","")</f>
        <v>■</v>
      </c>
      <c r="C710" t="str">
        <f t="shared" si="11"/>
        <v>INSERT INTO UPK_TEST.main_masters.mm_buhin_no (buhin_no, created_date, created_tantou_id) VALUES ('751133VA0AT2', GETDATE(), 999);</v>
      </c>
    </row>
    <row r="711" spans="1:3">
      <c r="A711" t="s">
        <v>1800</v>
      </c>
      <c r="B711" t="str">
        <f>IF(ISERROR(VLOOKUP($A711,DB登録部品番号!$A$2:$A$2000,1,FALSE)),"■","")</f>
        <v/>
      </c>
      <c r="C711" t="str">
        <f t="shared" si="11"/>
        <v>INSERT INTO UPK_TEST.main_masters.mm_buhin_no (buhin_no, created_date, created_tantou_id) VALUES ('751133XA0A', GETDATE(), 999);</v>
      </c>
    </row>
    <row r="712" spans="1:3">
      <c r="A712" t="s">
        <v>1801</v>
      </c>
      <c r="B712" t="str">
        <f>IF(ISERROR(VLOOKUP($A712,DB登録部品番号!$A$2:$A$2000,1,FALSE)),"■","")</f>
        <v/>
      </c>
      <c r="C712" t="str">
        <f t="shared" si="11"/>
        <v>INSERT INTO UPK_TEST.main_masters.mm_buhin_no (buhin_no, created_date, created_tantou_id) VALUES ('751133XE0A', GETDATE(), 999);</v>
      </c>
    </row>
    <row r="713" spans="1:3">
      <c r="A713" t="s">
        <v>1802</v>
      </c>
      <c r="B713" t="str">
        <f>IF(ISERROR(VLOOKUP($A713,DB登録部品番号!$A$2:$A$2000,1,FALSE)),"■","")</f>
        <v/>
      </c>
      <c r="C713" t="str">
        <f t="shared" si="11"/>
        <v>INSERT INTO UPK_TEST.main_masters.mm_buhin_no (buhin_no, created_date, created_tantou_id) VALUES ('751135TA0A', GETDATE(), 999);</v>
      </c>
    </row>
    <row r="714" spans="1:3">
      <c r="A714" t="s">
        <v>1804</v>
      </c>
      <c r="B714" t="str">
        <f>IF(ISERROR(VLOOKUP($A714,DB登録部品番号!$A$2:$A$2000,1,FALSE)),"■","")</f>
        <v/>
      </c>
      <c r="C714" t="str">
        <f t="shared" si="11"/>
        <v>INSERT INTO UPK_TEST.main_masters.mm_buhin_no (buhin_no, created_date, created_tantou_id) VALUES ('751135TA0AT2', GETDATE(), 999);</v>
      </c>
    </row>
    <row r="715" spans="1:3">
      <c r="A715" t="s">
        <v>1805</v>
      </c>
      <c r="B715" t="str">
        <f>IF(ISERROR(VLOOKUP($A715,DB登録部品番号!$A$2:$A$2000,1,FALSE)),"■","")</f>
        <v/>
      </c>
      <c r="C715" t="str">
        <f t="shared" si="11"/>
        <v>INSERT INTO UPK_TEST.main_masters.mm_buhin_no (buhin_no, created_date, created_tantou_id) VALUES ('751135YJ0A', GETDATE(), 999);</v>
      </c>
    </row>
    <row r="716" spans="1:3">
      <c r="A716" t="s">
        <v>1806</v>
      </c>
      <c r="B716" t="str">
        <f>IF(ISERROR(VLOOKUP($A716,DB登録部品番号!$A$2:$A$2000,1,FALSE)),"■","")</f>
        <v/>
      </c>
      <c r="C716" t="str">
        <f t="shared" si="11"/>
        <v>INSERT INTO UPK_TEST.main_masters.mm_buhin_no (buhin_no, created_date, created_tantou_id) VALUES ('751136FK0A', GETDATE(), 999);</v>
      </c>
    </row>
    <row r="717" spans="1:3">
      <c r="A717" t="s">
        <v>1808</v>
      </c>
      <c r="B717" t="str">
        <f>IF(ISERROR(VLOOKUP($A717,DB登録部品番号!$A$2:$A$2000,1,FALSE)),"■","")</f>
        <v/>
      </c>
      <c r="C717" t="str">
        <f t="shared" si="11"/>
        <v>INSERT INTO UPK_TEST.main_masters.mm_buhin_no (buhin_no, created_date, created_tantou_id) VALUES ('751136RA0A', GETDATE(), 999);</v>
      </c>
    </row>
    <row r="718" spans="1:3">
      <c r="A718" t="s">
        <v>7265</v>
      </c>
      <c r="B718" t="str">
        <f>IF(ISERROR(VLOOKUP($A718,DB登録部品番号!$A$2:$A$2000,1,FALSE)),"■","")</f>
        <v>■</v>
      </c>
      <c r="C718" t="str">
        <f t="shared" si="11"/>
        <v>INSERT INTO UPK_TEST.main_masters.mm_buhin_no (buhin_no, created_date, created_tantou_id) VALUES ('75113CA00001', GETDATE(), 999);</v>
      </c>
    </row>
    <row r="719" spans="1:3">
      <c r="A719" t="s">
        <v>7266</v>
      </c>
      <c r="B719" t="str">
        <f>IF(ISERROR(VLOOKUP($A719,DB登録部品番号!$A$2:$A$2000,1,FALSE)),"■","")</f>
        <v>■</v>
      </c>
      <c r="C719" t="str">
        <f t="shared" si="11"/>
        <v>INSERT INTO UPK_TEST.main_masters.mm_buhin_no (buhin_no, created_date, created_tantou_id) VALUES ('75113EN000', GETDATE(), 999);</v>
      </c>
    </row>
    <row r="720" spans="1:3">
      <c r="A720" t="s">
        <v>1816</v>
      </c>
      <c r="B720" t="str">
        <f>IF(ISERROR(VLOOKUP($A720,DB登録部品番号!$A$2:$A$2000,1,FALSE)),"■","")</f>
        <v/>
      </c>
      <c r="C720" t="str">
        <f t="shared" si="11"/>
        <v>INSERT INTO UPK_TEST.main_masters.mm_buhin_no (buhin_no, created_date, created_tantou_id) VALUES ('75113JG00A02', GETDATE(), 999);</v>
      </c>
    </row>
    <row r="721" spans="1:3">
      <c r="A721" t="s">
        <v>1817</v>
      </c>
      <c r="B721" t="str">
        <f>IF(ISERROR(VLOOKUP($A721,DB登録部品番号!$A$2:$A$2000,1,FALSE)),"■","")</f>
        <v/>
      </c>
      <c r="C721" t="str">
        <f t="shared" si="11"/>
        <v>INSERT INTO UPK_TEST.main_masters.mm_buhin_no (buhin_no, created_date, created_tantou_id) VALUES ('75113JG00A-K', GETDATE(), 999);</v>
      </c>
    </row>
    <row r="722" spans="1:3">
      <c r="A722" t="s">
        <v>1822</v>
      </c>
      <c r="B722" t="str">
        <f>IF(ISERROR(VLOOKUP($A722,DB登録部品番号!$A$2:$A$2000,1,FALSE)),"■","")</f>
        <v/>
      </c>
      <c r="C722" t="str">
        <f t="shared" si="11"/>
        <v>INSERT INTO UPK_TEST.main_masters.mm_buhin_no (buhin_no, created_date, created_tantou_id) VALUES ('751184CB0A', GETDATE(), 999);</v>
      </c>
    </row>
    <row r="723" spans="1:3">
      <c r="A723" t="s">
        <v>1823</v>
      </c>
      <c r="B723" t="str">
        <f>IF(ISERROR(VLOOKUP($A723,DB登録部品番号!$A$2:$A$2000,1,FALSE)),"■","")</f>
        <v/>
      </c>
      <c r="C723" t="str">
        <f t="shared" si="11"/>
        <v>INSERT INTO UPK_TEST.main_masters.mm_buhin_no (buhin_no, created_date, created_tantou_id) VALUES ('751185TA0A', GETDATE(), 999);</v>
      </c>
    </row>
    <row r="724" spans="1:3">
      <c r="A724" t="s">
        <v>1824</v>
      </c>
      <c r="B724" t="str">
        <f>IF(ISERROR(VLOOKUP($A724,DB登録部品番号!$A$2:$A$2000,1,FALSE)),"■","")</f>
        <v/>
      </c>
      <c r="C724" t="str">
        <f t="shared" si="11"/>
        <v>INSERT INTO UPK_TEST.main_masters.mm_buhin_no (buhin_no, created_date, created_tantou_id) VALUES ('751185TL0A', GETDATE(), 999);</v>
      </c>
    </row>
    <row r="725" spans="1:3">
      <c r="A725" t="s">
        <v>1826</v>
      </c>
      <c r="B725" t="str">
        <f>IF(ISERROR(VLOOKUP($A725,DB登録部品番号!$A$2:$A$2000,1,FALSE)),"■","")</f>
        <v/>
      </c>
      <c r="C725" t="str">
        <f t="shared" si="11"/>
        <v>INSERT INTO UPK_TEST.main_masters.mm_buhin_no (buhin_no, created_date, created_tantou_id) VALUES ('751261JB0A', GETDATE(), 999);</v>
      </c>
    </row>
    <row r="726" spans="1:3">
      <c r="A726" t="s">
        <v>1829</v>
      </c>
      <c r="B726" t="str">
        <f>IF(ISERROR(VLOOKUP($A726,DB登録部品番号!$A$2:$A$2000,1,FALSE)),"■","")</f>
        <v/>
      </c>
      <c r="C726" t="str">
        <f t="shared" si="11"/>
        <v>INSERT INTO UPK_TEST.main_masters.mm_buhin_no (buhin_no, created_date, created_tantou_id) VALUES ('751263XE0A', GETDATE(), 999);</v>
      </c>
    </row>
    <row r="727" spans="1:3">
      <c r="A727" t="s">
        <v>1830</v>
      </c>
      <c r="B727" t="str">
        <f>IF(ISERROR(VLOOKUP($A727,DB登録部品番号!$A$2:$A$2000,1,FALSE)),"■","")</f>
        <v/>
      </c>
      <c r="C727" t="str">
        <f t="shared" si="11"/>
        <v>INSERT INTO UPK_TEST.main_masters.mm_buhin_no (buhin_no, created_date, created_tantou_id) VALUES ('751263XF0A', GETDATE(), 999);</v>
      </c>
    </row>
    <row r="728" spans="1:3">
      <c r="A728" t="s">
        <v>1831</v>
      </c>
      <c r="B728" t="str">
        <f>IF(ISERROR(VLOOKUP($A728,DB登録部品番号!$A$2:$A$2000,1,FALSE)),"■","")</f>
        <v/>
      </c>
      <c r="C728" t="str">
        <f t="shared" si="11"/>
        <v>INSERT INTO UPK_TEST.main_masters.mm_buhin_no (buhin_no, created_date, created_tantou_id) VALUES ('751263XY0A', GETDATE(), 999);</v>
      </c>
    </row>
    <row r="729" spans="1:3">
      <c r="A729" t="s">
        <v>1832</v>
      </c>
      <c r="B729" t="str">
        <f>IF(ISERROR(VLOOKUP($A729,DB登録部品番号!$A$2:$A$2000,1,FALSE)),"■","")</f>
        <v/>
      </c>
      <c r="C729" t="str">
        <f t="shared" si="11"/>
        <v>INSERT INTO UPK_TEST.main_masters.mm_buhin_no (buhin_no, created_date, created_tantou_id) VALUES ('751265YJ0A', GETDATE(), 999);</v>
      </c>
    </row>
    <row r="730" spans="1:3">
      <c r="A730" t="s">
        <v>1835</v>
      </c>
      <c r="B730" t="str">
        <f>IF(ISERROR(VLOOKUP($A730,DB登録部品番号!$A$2:$A$2000,1,FALSE)),"■","")</f>
        <v/>
      </c>
      <c r="C730" t="str">
        <f t="shared" si="11"/>
        <v>INSERT INTO UPK_TEST.main_masters.mm_buhin_no (buhin_no, created_date, created_tantou_id) VALUES ('75126JN20A', GETDATE(), 999);</v>
      </c>
    </row>
    <row r="731" spans="1:3">
      <c r="A731" t="s">
        <v>7267</v>
      </c>
      <c r="B731" t="str">
        <f>IF(ISERROR(VLOOKUP($A731,DB登録部品番号!$A$2:$A$2000,1,FALSE)),"■","")</f>
        <v>■</v>
      </c>
      <c r="C731" t="str">
        <f t="shared" si="11"/>
        <v>INSERT INTO UPK_TEST.main_masters.mm_buhin_no (buhin_no, created_date, created_tantou_id) VALUES ('75126JN20A-E', GETDATE(), 999);</v>
      </c>
    </row>
    <row r="732" spans="1:3">
      <c r="A732" t="s">
        <v>7268</v>
      </c>
      <c r="B732" t="str">
        <f>IF(ISERROR(VLOOKUP($A732,DB登録部品番号!$A$2:$A$2000,1,FALSE)),"■","")</f>
        <v>■</v>
      </c>
      <c r="C732" t="str">
        <f t="shared" si="11"/>
        <v>INSERT INTO UPK_TEST.main_masters.mm_buhin_no (buhin_no, created_date, created_tantou_id) VALUES ('751271GR0A', GETDATE(), 999);</v>
      </c>
    </row>
    <row r="733" spans="1:3">
      <c r="A733" t="s">
        <v>7269</v>
      </c>
      <c r="B733" t="str">
        <f>IF(ISERROR(VLOOKUP($A733,DB登録部品番号!$A$2:$A$2000,1,FALSE)),"■","")</f>
        <v>■</v>
      </c>
      <c r="C733" t="str">
        <f t="shared" si="11"/>
        <v>INSERT INTO UPK_TEST.main_masters.mm_buhin_no (buhin_no, created_date, created_tantou_id) VALUES ('751271GR0AT1', GETDATE(), 999);</v>
      </c>
    </row>
    <row r="734" spans="1:3">
      <c r="A734" t="s">
        <v>7270</v>
      </c>
      <c r="B734" t="str">
        <f>IF(ISERROR(VLOOKUP($A734,DB登録部品番号!$A$2:$A$2000,1,FALSE)),"■","")</f>
        <v>■</v>
      </c>
      <c r="C734" t="str">
        <f t="shared" si="11"/>
        <v>INSERT INTO UPK_TEST.main_masters.mm_buhin_no (buhin_no, created_date, created_tantou_id) VALUES ('751271GR0AT2', GETDATE(), 999);</v>
      </c>
    </row>
    <row r="735" spans="1:3">
      <c r="A735" t="s">
        <v>1837</v>
      </c>
      <c r="B735" t="str">
        <f>IF(ISERROR(VLOOKUP($A735,DB登録部品番号!$A$2:$A$2000,1,FALSE)),"■","")</f>
        <v/>
      </c>
      <c r="C735" t="str">
        <f t="shared" si="11"/>
        <v>INSERT INTO UPK_TEST.main_masters.mm_buhin_no (buhin_no, created_date, created_tantou_id) VALUES ('751273XE0A', GETDATE(), 999);</v>
      </c>
    </row>
    <row r="736" spans="1:3">
      <c r="A736" t="s">
        <v>1838</v>
      </c>
      <c r="B736" t="str">
        <f>IF(ISERROR(VLOOKUP($A736,DB登録部品番号!$A$2:$A$2000,1,FALSE)),"■","")</f>
        <v/>
      </c>
      <c r="C736" t="str">
        <f t="shared" si="11"/>
        <v>INSERT INTO UPK_TEST.main_masters.mm_buhin_no (buhin_no, created_date, created_tantou_id) VALUES ('751273XF0A', GETDATE(), 999);</v>
      </c>
    </row>
    <row r="737" spans="1:3">
      <c r="A737" t="s">
        <v>1839</v>
      </c>
      <c r="B737" t="str">
        <f>IF(ISERROR(VLOOKUP($A737,DB登録部品番号!$A$2:$A$2000,1,FALSE)),"■","")</f>
        <v/>
      </c>
      <c r="C737" t="str">
        <f t="shared" si="11"/>
        <v>INSERT INTO UPK_TEST.main_masters.mm_buhin_no (buhin_no, created_date, created_tantou_id) VALUES ('751273XY0A', GETDATE(), 999);</v>
      </c>
    </row>
    <row r="738" spans="1:3">
      <c r="A738" t="s">
        <v>1840</v>
      </c>
      <c r="B738" t="str">
        <f>IF(ISERROR(VLOOKUP($A738,DB登録部品番号!$A$2:$A$2000,1,FALSE)),"■","")</f>
        <v/>
      </c>
      <c r="C738" t="str">
        <f t="shared" si="11"/>
        <v>INSERT INTO UPK_TEST.main_masters.mm_buhin_no (buhin_no, created_date, created_tantou_id) VALUES ('751275YJ0A', GETDATE(), 999);</v>
      </c>
    </row>
    <row r="739" spans="1:3">
      <c r="A739" t="s">
        <v>1843</v>
      </c>
      <c r="B739" t="str">
        <f>IF(ISERROR(VLOOKUP($A739,DB登録部品番号!$A$2:$A$2000,1,FALSE)),"■","")</f>
        <v/>
      </c>
      <c r="C739" t="str">
        <f t="shared" si="11"/>
        <v>INSERT INTO UPK_TEST.main_masters.mm_buhin_no (buhin_no, created_date, created_tantou_id) VALUES ('75128JG00A', GETDATE(), 999);</v>
      </c>
    </row>
    <row r="740" spans="1:3">
      <c r="A740" t="s">
        <v>7271</v>
      </c>
      <c r="B740" t="str">
        <f>IF(ISERROR(VLOOKUP($A740,DB登録部品番号!$A$2:$A$2000,1,FALSE)),"■","")</f>
        <v>■</v>
      </c>
      <c r="C740" t="str">
        <f t="shared" si="11"/>
        <v>INSERT INTO UPK_TEST.main_masters.mm_buhin_no (buhin_no, created_date, created_tantou_id) VALUES ('75128JG00A-E', GETDATE(), 999);</v>
      </c>
    </row>
    <row r="741" spans="1:3">
      <c r="A741" t="s">
        <v>7272</v>
      </c>
      <c r="B741" t="str">
        <f>IF(ISERROR(VLOOKUP($A741,DB登録部品番号!$A$2:$A$2000,1,FALSE)),"■","")</f>
        <v>■</v>
      </c>
      <c r="C741" t="str">
        <f t="shared" si="11"/>
        <v>INSERT INTO UPK_TEST.main_masters.mm_buhin_no (buhin_no, created_date, created_tantou_id) VALUES ('75128JG00A-K', GETDATE(), 999);</v>
      </c>
    </row>
    <row r="742" spans="1:3">
      <c r="A742" t="s">
        <v>7273</v>
      </c>
      <c r="B742" t="str">
        <f>IF(ISERROR(VLOOKUP($A742,DB登録部品番号!$A$2:$A$2000,1,FALSE)),"■","")</f>
        <v>■</v>
      </c>
      <c r="C742" t="str">
        <f t="shared" si="11"/>
        <v>INSERT INTO UPK_TEST.main_masters.mm_buhin_no (buhin_no, created_date, created_tantou_id) VALUES ('751341AA0A', GETDATE(), 999);</v>
      </c>
    </row>
    <row r="743" spans="1:3">
      <c r="A743" t="s">
        <v>1846</v>
      </c>
      <c r="B743" t="str">
        <f>IF(ISERROR(VLOOKUP($A743,DB登録部品番号!$A$2:$A$2000,1,FALSE)),"■","")</f>
        <v/>
      </c>
      <c r="C743" t="str">
        <f t="shared" si="11"/>
        <v>INSERT INTO UPK_TEST.main_masters.mm_buhin_no (buhin_no, created_date, created_tantou_id) VALUES ('751341JA0A', GETDATE(), 999);</v>
      </c>
    </row>
    <row r="744" spans="1:3">
      <c r="A744" t="s">
        <v>1849</v>
      </c>
      <c r="B744" t="str">
        <f>IF(ISERROR(VLOOKUP($A744,DB登録部品番号!$A$2:$A$2000,1,FALSE)),"■","")</f>
        <v/>
      </c>
      <c r="C744" t="str">
        <f t="shared" si="11"/>
        <v>INSERT INTO UPK_TEST.main_masters.mm_buhin_no (buhin_no, created_date, created_tantou_id) VALUES ('751341JA0AT2', GETDATE(), 999);</v>
      </c>
    </row>
    <row r="745" spans="1:3">
      <c r="A745" t="s">
        <v>1850</v>
      </c>
      <c r="B745" t="str">
        <f>IF(ISERROR(VLOOKUP($A745,DB登録部品番号!$A$2:$A$2000,1,FALSE)),"■","")</f>
        <v/>
      </c>
      <c r="C745" t="str">
        <f t="shared" si="11"/>
        <v>INSERT INTO UPK_TEST.main_masters.mm_buhin_no (buhin_no, created_date, created_tantou_id) VALUES ('751343XA0A', GETDATE(), 999);</v>
      </c>
    </row>
    <row r="746" spans="1:3">
      <c r="A746" t="s">
        <v>1851</v>
      </c>
      <c r="B746" t="str">
        <f>IF(ISERROR(VLOOKUP($A746,DB登録部品番号!$A$2:$A$2000,1,FALSE)),"■","")</f>
        <v/>
      </c>
      <c r="C746" t="str">
        <f t="shared" si="11"/>
        <v>INSERT INTO UPK_TEST.main_masters.mm_buhin_no (buhin_no, created_date, created_tantou_id) VALUES ('751343XE0A', GETDATE(), 999);</v>
      </c>
    </row>
    <row r="747" spans="1:3">
      <c r="A747" t="s">
        <v>1852</v>
      </c>
      <c r="B747" t="str">
        <f>IF(ISERROR(VLOOKUP($A747,DB登録部品番号!$A$2:$A$2000,1,FALSE)),"■","")</f>
        <v/>
      </c>
      <c r="C747" t="str">
        <f t="shared" si="11"/>
        <v>INSERT INTO UPK_TEST.main_masters.mm_buhin_no (buhin_no, created_date, created_tantou_id) VALUES ('751345TA0A', GETDATE(), 999);</v>
      </c>
    </row>
    <row r="748" spans="1:3">
      <c r="A748" t="s">
        <v>1854</v>
      </c>
      <c r="B748" t="str">
        <f>IF(ISERROR(VLOOKUP($A748,DB登録部品番号!$A$2:$A$2000,1,FALSE)),"■","")</f>
        <v/>
      </c>
      <c r="C748" t="str">
        <f t="shared" si="11"/>
        <v>INSERT INTO UPK_TEST.main_masters.mm_buhin_no (buhin_no, created_date, created_tantou_id) VALUES ('751345TA0AT2', GETDATE(), 999);</v>
      </c>
    </row>
    <row r="749" spans="1:3">
      <c r="A749" t="s">
        <v>1855</v>
      </c>
      <c r="B749" t="str">
        <f>IF(ISERROR(VLOOKUP($A749,DB登録部品番号!$A$2:$A$2000,1,FALSE)),"■","")</f>
        <v/>
      </c>
      <c r="C749" t="str">
        <f t="shared" si="11"/>
        <v>INSERT INTO UPK_TEST.main_masters.mm_buhin_no (buhin_no, created_date, created_tantou_id) VALUES ('751346FK1A', GETDATE(), 999);</v>
      </c>
    </row>
    <row r="750" spans="1:3">
      <c r="A750" t="s">
        <v>7274</v>
      </c>
      <c r="B750" t="str">
        <f>IF(ISERROR(VLOOKUP($A750,DB登録部品番号!$A$2:$A$2000,1,FALSE)),"■","")</f>
        <v>■</v>
      </c>
      <c r="C750" t="str">
        <f t="shared" si="11"/>
        <v>INSERT INTO UPK_TEST.main_masters.mm_buhin_no (buhin_no, created_date, created_tantou_id) VALUES ('75134EN000', GETDATE(), 999);</v>
      </c>
    </row>
    <row r="751" spans="1:3">
      <c r="A751" t="s">
        <v>7275</v>
      </c>
      <c r="B751" t="str">
        <f>IF(ISERROR(VLOOKUP($A751,DB登録部品番号!$A$2:$A$2000,1,FALSE)),"■","")</f>
        <v>■</v>
      </c>
      <c r="C751" t="str">
        <f t="shared" si="11"/>
        <v>INSERT INTO UPK_TEST.main_masters.mm_buhin_no (buhin_no, created_date, created_tantou_id) VALUES ('75134JG00A', GETDATE(), 999);</v>
      </c>
    </row>
    <row r="752" spans="1:3">
      <c r="A752" t="s">
        <v>1859</v>
      </c>
      <c r="B752" t="str">
        <f>IF(ISERROR(VLOOKUP($A752,DB登録部品番号!$A$2:$A$2000,1,FALSE)),"■","")</f>
        <v/>
      </c>
      <c r="C752" t="str">
        <f t="shared" si="11"/>
        <v>INSERT INTO UPK_TEST.main_masters.mm_buhin_no (buhin_no, created_date, created_tantou_id) VALUES ('75134JG00A02', GETDATE(), 999);</v>
      </c>
    </row>
    <row r="753" spans="1:3">
      <c r="A753" t="s">
        <v>1860</v>
      </c>
      <c r="B753" t="str">
        <f>IF(ISERROR(VLOOKUP($A753,DB登録部品番号!$A$2:$A$2000,1,FALSE)),"■","")</f>
        <v/>
      </c>
      <c r="C753" t="str">
        <f t="shared" si="11"/>
        <v>INSERT INTO UPK_TEST.main_masters.mm_buhin_no (buhin_no, created_date, created_tantou_id) VALUES ('75134JG40A', GETDATE(), 999);</v>
      </c>
    </row>
    <row r="754" spans="1:3">
      <c r="A754" t="s">
        <v>1863</v>
      </c>
      <c r="B754" t="str">
        <f>IF(ISERROR(VLOOKUP($A754,DB登録部品番号!$A$2:$A$2000,1,FALSE)),"■","")</f>
        <v/>
      </c>
      <c r="C754" t="str">
        <f t="shared" si="11"/>
        <v>INSERT INTO UPK_TEST.main_masters.mm_buhin_no (buhin_no, created_date, created_tantou_id) VALUES ('75134JN20A', GETDATE(), 999);</v>
      </c>
    </row>
    <row r="755" spans="1:3">
      <c r="A755" t="s">
        <v>7276</v>
      </c>
      <c r="B755" t="str">
        <f>IF(ISERROR(VLOOKUP($A755,DB登録部品番号!$A$2:$A$2000,1,FALSE)),"■","")</f>
        <v>■</v>
      </c>
      <c r="C755" t="str">
        <f t="shared" si="11"/>
        <v>INSERT INTO UPK_TEST.main_masters.mm_buhin_no (buhin_no, created_date, created_tantou_id) VALUES ('75134JN20A-E', GETDATE(), 999);</v>
      </c>
    </row>
    <row r="756" spans="1:3">
      <c r="A756" t="s">
        <v>1848</v>
      </c>
      <c r="B756" t="str">
        <f>IF(ISERROR(VLOOKUP($A756,DB登録部品番号!$A$2:$A$2000,1,FALSE)),"■","")</f>
        <v/>
      </c>
      <c r="C756" t="str">
        <f t="shared" si="11"/>
        <v>INSERT INTO UPK_TEST.main_masters.mm_buhin_no (buhin_no, created_date, created_tantou_id) VALUES ('751341JA0AT1', GETDATE(), 999);</v>
      </c>
    </row>
    <row r="757" spans="1:3">
      <c r="A757" t="s">
        <v>1868</v>
      </c>
      <c r="B757" t="str">
        <f>IF(ISERROR(VLOOKUP($A757,DB登録部品番号!$A$2:$A$2000,1,FALSE)),"■","")</f>
        <v/>
      </c>
      <c r="C757" t="str">
        <f t="shared" si="11"/>
        <v>INSERT INTO UPK_TEST.main_masters.mm_buhin_no (buhin_no, created_date, created_tantou_id) VALUES ('751351JA0AT1', GETDATE(), 999);</v>
      </c>
    </row>
    <row r="758" spans="1:3">
      <c r="A758" t="s">
        <v>1853</v>
      </c>
      <c r="B758" t="str">
        <f>IF(ISERROR(VLOOKUP($A758,DB登録部品番号!$A$2:$A$2000,1,FALSE)),"■","")</f>
        <v/>
      </c>
      <c r="C758" t="str">
        <f t="shared" si="11"/>
        <v>INSERT INTO UPK_TEST.main_masters.mm_buhin_no (buhin_no, created_date, created_tantou_id) VALUES ('751345TA0AT1', GETDATE(), 999);</v>
      </c>
    </row>
    <row r="759" spans="1:3">
      <c r="A759" t="s">
        <v>1873</v>
      </c>
      <c r="B759" t="str">
        <f>IF(ISERROR(VLOOKUP($A759,DB登録部品番号!$A$2:$A$2000,1,FALSE)),"■","")</f>
        <v/>
      </c>
      <c r="C759" t="str">
        <f t="shared" si="11"/>
        <v>INSERT INTO UPK_TEST.main_masters.mm_buhin_no (buhin_no, created_date, created_tantou_id) VALUES ('751355TA0AT1', GETDATE(), 999);</v>
      </c>
    </row>
    <row r="760" spans="1:3">
      <c r="A760" t="s">
        <v>1857</v>
      </c>
      <c r="B760" t="str">
        <f>IF(ISERROR(VLOOKUP($A760,DB登録部品番号!$A$2:$A$2000,1,FALSE)),"■","")</f>
        <v/>
      </c>
      <c r="C760" t="str">
        <f t="shared" si="11"/>
        <v>INSERT INTO UPK_TEST.main_masters.mm_buhin_no (buhin_no, created_date, created_tantou_id) VALUES ('751346RA0A', GETDATE(), 999);</v>
      </c>
    </row>
    <row r="761" spans="1:3">
      <c r="A761" t="s">
        <v>1878</v>
      </c>
      <c r="B761" t="str">
        <f>IF(ISERROR(VLOOKUP($A761,DB登録部品番号!$A$2:$A$2000,1,FALSE)),"■","")</f>
        <v/>
      </c>
      <c r="C761" t="str">
        <f t="shared" si="11"/>
        <v>INSERT INTO UPK_TEST.main_masters.mm_buhin_no (buhin_no, created_date, created_tantou_id) VALUES ('751356RA0A', GETDATE(), 999);</v>
      </c>
    </row>
    <row r="762" spans="1:3">
      <c r="A762" t="s">
        <v>1858</v>
      </c>
      <c r="B762" t="str">
        <f>IF(ISERROR(VLOOKUP($A762,DB登録部品番号!$A$2:$A$2000,1,FALSE)),"■","")</f>
        <v/>
      </c>
      <c r="C762" t="str">
        <f t="shared" si="11"/>
        <v>INSERT INTO UPK_TEST.main_masters.mm_buhin_no (buhin_no, created_date, created_tantou_id) VALUES ('75134JG00A01', GETDATE(), 999);</v>
      </c>
    </row>
    <row r="763" spans="1:3">
      <c r="A763" t="s">
        <v>1879</v>
      </c>
      <c r="B763" t="str">
        <f>IF(ISERROR(VLOOKUP($A763,DB登録部品番号!$A$2:$A$2000,1,FALSE)),"■","")</f>
        <v/>
      </c>
      <c r="C763" t="str">
        <f t="shared" si="11"/>
        <v>INSERT INTO UPK_TEST.main_masters.mm_buhin_no (buhin_no, created_date, created_tantou_id) VALUES ('75135JG00A01', GETDATE(), 999);</v>
      </c>
    </row>
    <row r="764" spans="1:3">
      <c r="A764" t="s">
        <v>1861</v>
      </c>
      <c r="B764" t="str">
        <f>IF(ISERROR(VLOOKUP($A764,DB登録部品番号!$A$2:$A$2000,1,FALSE)),"■","")</f>
        <v/>
      </c>
      <c r="C764" t="str">
        <f t="shared" si="11"/>
        <v>INSERT INTO UPK_TEST.main_masters.mm_buhin_no (buhin_no, created_date, created_tantou_id) VALUES ('75134JG40A01', GETDATE(), 999);</v>
      </c>
    </row>
    <row r="765" spans="1:3">
      <c r="A765" t="s">
        <v>1882</v>
      </c>
      <c r="B765" t="str">
        <f>IF(ISERROR(VLOOKUP($A765,DB登録部品番号!$A$2:$A$2000,1,FALSE)),"■","")</f>
        <v/>
      </c>
      <c r="C765" t="str">
        <f t="shared" si="11"/>
        <v>INSERT INTO UPK_TEST.main_masters.mm_buhin_no (buhin_no, created_date, created_tantou_id) VALUES ('75135JG40A01', GETDATE(), 999);</v>
      </c>
    </row>
    <row r="766" spans="1:3">
      <c r="A766" t="s">
        <v>7277</v>
      </c>
      <c r="B766" t="str">
        <f>IF(ISERROR(VLOOKUP($A766,DB登録部品番号!$A$2:$A$2000,1,FALSE)),"■","")</f>
        <v>■</v>
      </c>
      <c r="C766" t="str">
        <f t="shared" si="11"/>
        <v>INSERT INTO UPK_TEST.main_masters.mm_buhin_no (buhin_no, created_date, created_tantou_id) VALUES ('751351AA0A', GETDATE(), 999);</v>
      </c>
    </row>
    <row r="767" spans="1:3">
      <c r="A767" t="s">
        <v>1866</v>
      </c>
      <c r="B767" t="str">
        <f>IF(ISERROR(VLOOKUP($A767,DB登録部品番号!$A$2:$A$2000,1,FALSE)),"■","")</f>
        <v/>
      </c>
      <c r="C767" t="str">
        <f t="shared" si="11"/>
        <v>INSERT INTO UPK_TEST.main_masters.mm_buhin_no (buhin_no, created_date, created_tantou_id) VALUES ('751351JA0A', GETDATE(), 999);</v>
      </c>
    </row>
    <row r="768" spans="1:3">
      <c r="A768" t="s">
        <v>1869</v>
      </c>
      <c r="B768" t="str">
        <f>IF(ISERROR(VLOOKUP($A768,DB登録部品番号!$A$2:$A$2000,1,FALSE)),"■","")</f>
        <v/>
      </c>
      <c r="C768" t="str">
        <f t="shared" si="11"/>
        <v>INSERT INTO UPK_TEST.main_masters.mm_buhin_no (buhin_no, created_date, created_tantou_id) VALUES ('751351JA0AT2', GETDATE(), 999);</v>
      </c>
    </row>
    <row r="769" spans="1:3">
      <c r="A769" t="s">
        <v>1870</v>
      </c>
      <c r="B769" t="str">
        <f>IF(ISERROR(VLOOKUP($A769,DB登録部品番号!$A$2:$A$2000,1,FALSE)),"■","")</f>
        <v/>
      </c>
      <c r="C769" t="str">
        <f t="shared" si="11"/>
        <v>INSERT INTO UPK_TEST.main_masters.mm_buhin_no (buhin_no, created_date, created_tantou_id) VALUES ('751353XA0A', GETDATE(), 999);</v>
      </c>
    </row>
    <row r="770" spans="1:3">
      <c r="A770" t="s">
        <v>1871</v>
      </c>
      <c r="B770" t="str">
        <f>IF(ISERROR(VLOOKUP($A770,DB登録部品番号!$A$2:$A$2000,1,FALSE)),"■","")</f>
        <v/>
      </c>
      <c r="C770" t="str">
        <f t="shared" si="11"/>
        <v>INSERT INTO UPK_TEST.main_masters.mm_buhin_no (buhin_no, created_date, created_tantou_id) VALUES ('751353XE0A', GETDATE(), 999);</v>
      </c>
    </row>
    <row r="771" spans="1:3">
      <c r="A771" t="s">
        <v>1872</v>
      </c>
      <c r="B771" t="str">
        <f>IF(ISERROR(VLOOKUP($A771,DB登録部品番号!$A$2:$A$2000,1,FALSE)),"■","")</f>
        <v/>
      </c>
      <c r="C771" t="str">
        <f t="shared" si="11"/>
        <v>INSERT INTO UPK_TEST.main_masters.mm_buhin_no (buhin_no, created_date, created_tantou_id) VALUES ('751355TA0A', GETDATE(), 999);</v>
      </c>
    </row>
    <row r="772" spans="1:3">
      <c r="A772" t="s">
        <v>1874</v>
      </c>
      <c r="B772" t="str">
        <f>IF(ISERROR(VLOOKUP($A772,DB登録部品番号!$A$2:$A$2000,1,FALSE)),"■","")</f>
        <v/>
      </c>
      <c r="C772" t="str">
        <f t="shared" si="11"/>
        <v>INSERT INTO UPK_TEST.main_masters.mm_buhin_no (buhin_no, created_date, created_tantou_id) VALUES ('751355TA0AT2', GETDATE(), 999);</v>
      </c>
    </row>
    <row r="773" spans="1:3">
      <c r="A773" t="s">
        <v>1876</v>
      </c>
      <c r="B773" t="str">
        <f>IF(ISERROR(VLOOKUP($A773,DB登録部品番号!$A$2:$A$2000,1,FALSE)),"■","")</f>
        <v/>
      </c>
      <c r="C773" t="str">
        <f t="shared" ref="C773:C836" si="12">$L$1&amp;"'"&amp;$A773&amp;"', GETDATE(), 999);"</f>
        <v>INSERT INTO UPK_TEST.main_masters.mm_buhin_no (buhin_no, created_date, created_tantou_id) VALUES ('751356FK1A', GETDATE(), 999);</v>
      </c>
    </row>
    <row r="774" spans="1:3">
      <c r="A774" t="s">
        <v>7278</v>
      </c>
      <c r="B774" t="str">
        <f>IF(ISERROR(VLOOKUP($A774,DB登録部品番号!$A$2:$A$2000,1,FALSE)),"■","")</f>
        <v>■</v>
      </c>
      <c r="C774" t="str">
        <f t="shared" si="12"/>
        <v>INSERT INTO UPK_TEST.main_masters.mm_buhin_no (buhin_no, created_date, created_tantou_id) VALUES ('75135EN000', GETDATE(), 999);</v>
      </c>
    </row>
    <row r="775" spans="1:3">
      <c r="A775" t="s">
        <v>7279</v>
      </c>
      <c r="B775" t="str">
        <f>IF(ISERROR(VLOOKUP($A775,DB登録部品番号!$A$2:$A$2000,1,FALSE)),"■","")</f>
        <v>■</v>
      </c>
      <c r="C775" t="str">
        <f t="shared" si="12"/>
        <v>INSERT INTO UPK_TEST.main_masters.mm_buhin_no (buhin_no, created_date, created_tantou_id) VALUES ('75135JG00A', GETDATE(), 999);</v>
      </c>
    </row>
    <row r="776" spans="1:3">
      <c r="A776" t="s">
        <v>1880</v>
      </c>
      <c r="B776" t="str">
        <f>IF(ISERROR(VLOOKUP($A776,DB登録部品番号!$A$2:$A$2000,1,FALSE)),"■","")</f>
        <v/>
      </c>
      <c r="C776" t="str">
        <f t="shared" si="12"/>
        <v>INSERT INTO UPK_TEST.main_masters.mm_buhin_no (buhin_no, created_date, created_tantou_id) VALUES ('75135JG00A02', GETDATE(), 999);</v>
      </c>
    </row>
    <row r="777" spans="1:3">
      <c r="A777" t="s">
        <v>1881</v>
      </c>
      <c r="B777" t="str">
        <f>IF(ISERROR(VLOOKUP($A777,DB登録部品番号!$A$2:$A$2000,1,FALSE)),"■","")</f>
        <v/>
      </c>
      <c r="C777" t="str">
        <f t="shared" si="12"/>
        <v>INSERT INTO UPK_TEST.main_masters.mm_buhin_no (buhin_no, created_date, created_tantou_id) VALUES ('75135JG40A', GETDATE(), 999);</v>
      </c>
    </row>
    <row r="778" spans="1:3">
      <c r="A778" t="s">
        <v>1884</v>
      </c>
      <c r="B778" t="str">
        <f>IF(ISERROR(VLOOKUP($A778,DB登録部品番号!$A$2:$A$2000,1,FALSE)),"■","")</f>
        <v/>
      </c>
      <c r="C778" t="str">
        <f t="shared" si="12"/>
        <v>INSERT INTO UPK_TEST.main_masters.mm_buhin_no (buhin_no, created_date, created_tantou_id) VALUES ('75135JN20A', GETDATE(), 999);</v>
      </c>
    </row>
    <row r="779" spans="1:3">
      <c r="A779" t="s">
        <v>7280</v>
      </c>
      <c r="B779" t="str">
        <f>IF(ISERROR(VLOOKUP($A779,DB登録部品番号!$A$2:$A$2000,1,FALSE)),"■","")</f>
        <v>■</v>
      </c>
      <c r="C779" t="str">
        <f t="shared" si="12"/>
        <v>INSERT INTO UPK_TEST.main_masters.mm_buhin_no (buhin_no, created_date, created_tantou_id) VALUES ('75135JN20A-E', GETDATE(), 999);</v>
      </c>
    </row>
    <row r="780" spans="1:3">
      <c r="A780" t="s">
        <v>7281</v>
      </c>
      <c r="B780" t="str">
        <f>IF(ISERROR(VLOOKUP($A780,DB登録部品番号!$A$2:$A$2000,1,FALSE)),"■","")</f>
        <v>■</v>
      </c>
      <c r="C780" t="str">
        <f t="shared" si="12"/>
        <v>INSERT INTO UPK_TEST.main_masters.mm_buhin_no (buhin_no, created_date, created_tantou_id) VALUES ('751388H90001', GETDATE(), 999);</v>
      </c>
    </row>
    <row r="781" spans="1:3">
      <c r="A781" t="s">
        <v>7282</v>
      </c>
      <c r="B781" t="str">
        <f>IF(ISERROR(VLOOKUP($A781,DB登録部品番号!$A$2:$A$2000,1,FALSE)),"■","")</f>
        <v>■</v>
      </c>
      <c r="C781" t="str">
        <f t="shared" si="12"/>
        <v>INSERT INTO UPK_TEST.main_masters.mm_buhin_no (buhin_no, created_date, created_tantou_id) VALUES ('751398H90001', GETDATE(), 999);</v>
      </c>
    </row>
    <row r="782" spans="1:3">
      <c r="A782" t="s">
        <v>1885</v>
      </c>
      <c r="B782" t="str">
        <f>IF(ISERROR(VLOOKUP($A782,DB登録部品番号!$A$2:$A$2000,1,FALSE)),"■","")</f>
        <v/>
      </c>
      <c r="C782" t="str">
        <f t="shared" si="12"/>
        <v>INSERT INTO UPK_TEST.main_masters.mm_buhin_no (buhin_no, created_date, created_tantou_id) VALUES ('75142JN20A', GETDATE(), 999);</v>
      </c>
    </row>
    <row r="783" spans="1:3">
      <c r="A783" t="s">
        <v>1886</v>
      </c>
      <c r="B783" t="str">
        <f>IF(ISERROR(VLOOKUP($A783,DB登録部品番号!$A$2:$A$2000,1,FALSE)),"■","")</f>
        <v/>
      </c>
      <c r="C783" t="str">
        <f t="shared" si="12"/>
        <v>INSERT INTO UPK_TEST.main_masters.mm_buhin_no (buhin_no, created_date, created_tantou_id) VALUES ('75143JN20A', GETDATE(), 999);</v>
      </c>
    </row>
    <row r="784" spans="1:3">
      <c r="A784" t="s">
        <v>1887</v>
      </c>
      <c r="B784" t="str">
        <f>IF(ISERROR(VLOOKUP($A784,DB登録部品番号!$A$2:$A$2000,1,FALSE)),"■","")</f>
        <v/>
      </c>
      <c r="C784" t="str">
        <f t="shared" si="12"/>
        <v>INSERT INTO UPK_TEST.main_masters.mm_buhin_no (buhin_no, created_date, created_tantou_id) VALUES ('751524CB0A', GETDATE(), 999);</v>
      </c>
    </row>
    <row r="785" spans="1:3">
      <c r="A785" t="s">
        <v>1889</v>
      </c>
      <c r="B785" t="str">
        <f>IF(ISERROR(VLOOKUP($A785,DB登録部品番号!$A$2:$A$2000,1,FALSE)),"■","")</f>
        <v/>
      </c>
      <c r="C785" t="str">
        <f t="shared" si="12"/>
        <v>INSERT INTO UPK_TEST.main_masters.mm_buhin_no (buhin_no, created_date, created_tantou_id) VALUES ('751534CB0A', GETDATE(), 999);</v>
      </c>
    </row>
    <row r="786" spans="1:3">
      <c r="A786" t="s">
        <v>7283</v>
      </c>
      <c r="B786" t="str">
        <f>IF(ISERROR(VLOOKUP($A786,DB登録部品番号!$A$2:$A$2000,1,FALSE)),"■","")</f>
        <v>■</v>
      </c>
      <c r="C786" t="str">
        <f t="shared" si="12"/>
        <v>INSERT INTO UPK_TEST.main_masters.mm_buhin_no (buhin_no, created_date, created_tantou_id) VALUES ('75152EN000', GETDATE(), 999);</v>
      </c>
    </row>
    <row r="787" spans="1:3">
      <c r="A787" t="s">
        <v>7284</v>
      </c>
      <c r="B787" t="str">
        <f>IF(ISERROR(VLOOKUP($A787,DB登録部品番号!$A$2:$A$2000,1,FALSE)),"■","")</f>
        <v>■</v>
      </c>
      <c r="C787" t="str">
        <f t="shared" si="12"/>
        <v>INSERT INTO UPK_TEST.main_masters.mm_buhin_no (buhin_no, created_date, created_tantou_id) VALUES ('75153EN000', GETDATE(), 999);</v>
      </c>
    </row>
    <row r="788" spans="1:3">
      <c r="A788" t="s">
        <v>7285</v>
      </c>
      <c r="B788" t="str">
        <f>IF(ISERROR(VLOOKUP($A788,DB登録部品番号!$A$2:$A$2000,1,FALSE)),"■","")</f>
        <v>■</v>
      </c>
      <c r="C788" t="str">
        <f t="shared" si="12"/>
        <v>INSERT INTO UPK_TEST.main_masters.mm_buhin_no (buhin_no, created_date, created_tantou_id) VALUES ('75152JG00A-K', GETDATE(), 999);</v>
      </c>
    </row>
    <row r="789" spans="1:3">
      <c r="A789" t="s">
        <v>7286</v>
      </c>
      <c r="B789" t="str">
        <f>IF(ISERROR(VLOOKUP($A789,DB登録部品番号!$A$2:$A$2000,1,FALSE)),"■","")</f>
        <v>■</v>
      </c>
      <c r="C789" t="str">
        <f t="shared" si="12"/>
        <v>INSERT INTO UPK_TEST.main_masters.mm_buhin_no (buhin_no, created_date, created_tantou_id) VALUES ('75153JG00A-K', GETDATE(), 999);</v>
      </c>
    </row>
    <row r="790" spans="1:3">
      <c r="A790" t="s">
        <v>7287</v>
      </c>
      <c r="B790" t="str">
        <f>IF(ISERROR(VLOOKUP($A790,DB登録部品番号!$A$2:$A$2000,1,FALSE)),"■","")</f>
        <v>■</v>
      </c>
      <c r="C790" t="str">
        <f t="shared" si="12"/>
        <v>INSERT INTO UPK_TEST.main_masters.mm_buhin_no (buhin_no, created_date, created_tantou_id) VALUES ('751721AA0A', GETDATE(), 999);</v>
      </c>
    </row>
    <row r="791" spans="1:3">
      <c r="A791" t="s">
        <v>7288</v>
      </c>
      <c r="B791" t="str">
        <f>IF(ISERROR(VLOOKUP($A791,DB登録部品番号!$A$2:$A$2000,1,FALSE)),"■","")</f>
        <v>■</v>
      </c>
      <c r="C791" t="str">
        <f t="shared" si="12"/>
        <v>INSERT INTO UPK_TEST.main_masters.mm_buhin_no (buhin_no, created_date, created_tantou_id) VALUES ('751721AA0A-E', GETDATE(), 999);</v>
      </c>
    </row>
    <row r="792" spans="1:3">
      <c r="A792" t="s">
        <v>1891</v>
      </c>
      <c r="B792" t="str">
        <f>IF(ISERROR(VLOOKUP($A792,DB登録部品番号!$A$2:$A$2000,1,FALSE)),"■","")</f>
        <v/>
      </c>
      <c r="C792" t="str">
        <f t="shared" si="12"/>
        <v>INSERT INTO UPK_TEST.main_masters.mm_buhin_no (buhin_no, created_date, created_tantou_id) VALUES ('751721AE0A', GETDATE(), 999);</v>
      </c>
    </row>
    <row r="793" spans="1:3">
      <c r="A793" t="s">
        <v>7289</v>
      </c>
      <c r="B793" t="str">
        <f>IF(ISERROR(VLOOKUP($A793,DB登録部品番号!$A$2:$A$2000,1,FALSE)),"■","")</f>
        <v>■</v>
      </c>
      <c r="C793" t="str">
        <f t="shared" si="12"/>
        <v>INSERT INTO UPK_TEST.main_masters.mm_buhin_no (buhin_no, created_date, created_tantou_id) VALUES ('751724M412', GETDATE(), 999);</v>
      </c>
    </row>
    <row r="794" spans="1:3">
      <c r="A794" t="s">
        <v>7290</v>
      </c>
      <c r="B794" t="str">
        <f>IF(ISERROR(VLOOKUP($A794,DB登録部品番号!$A$2:$A$2000,1,FALSE)),"■","")</f>
        <v>■</v>
      </c>
      <c r="C794" t="str">
        <f t="shared" si="12"/>
        <v>INSERT INTO UPK_TEST.main_masters.mm_buhin_no (buhin_no, created_date, created_tantou_id) VALUES ('75172AU000', GETDATE(), 999);</v>
      </c>
    </row>
    <row r="795" spans="1:3">
      <c r="A795" t="s">
        <v>1893</v>
      </c>
      <c r="B795" t="str">
        <f>IF(ISERROR(VLOOKUP($A795,DB登録部品番号!$A$2:$A$2000,1,FALSE)),"■","")</f>
        <v/>
      </c>
      <c r="C795" t="str">
        <f t="shared" si="12"/>
        <v>INSERT INTO UPK_TEST.main_masters.mm_buhin_no (buhin_no, created_date, created_tantou_id) VALUES ('75172JN20A', GETDATE(), 999);</v>
      </c>
    </row>
    <row r="796" spans="1:3">
      <c r="A796" t="s">
        <v>1894</v>
      </c>
      <c r="B796" t="str">
        <f>IF(ISERROR(VLOOKUP($A796,DB登録部品番号!$A$2:$A$2000,1,FALSE)),"■","")</f>
        <v/>
      </c>
      <c r="C796" t="str">
        <f t="shared" si="12"/>
        <v>INSERT INTO UPK_TEST.main_masters.mm_buhin_no (buhin_no, created_date, created_tantou_id) VALUES ('751731AA0A', GETDATE(), 999);</v>
      </c>
    </row>
    <row r="797" spans="1:3">
      <c r="A797" t="s">
        <v>7291</v>
      </c>
      <c r="B797" t="str">
        <f>IF(ISERROR(VLOOKUP($A797,DB登録部品番号!$A$2:$A$2000,1,FALSE)),"■","")</f>
        <v>■</v>
      </c>
      <c r="C797" t="str">
        <f t="shared" si="12"/>
        <v>INSERT INTO UPK_TEST.main_masters.mm_buhin_no (buhin_no, created_date, created_tantou_id) VALUES ('751731AA0A-E', GETDATE(), 999);</v>
      </c>
    </row>
    <row r="798" spans="1:3">
      <c r="A798" t="s">
        <v>7292</v>
      </c>
      <c r="B798" t="str">
        <f>IF(ISERROR(VLOOKUP($A798,DB登録部品番号!$A$2:$A$2000,1,FALSE)),"■","")</f>
        <v>■</v>
      </c>
      <c r="C798" t="str">
        <f t="shared" si="12"/>
        <v>INSERT INTO UPK_TEST.main_masters.mm_buhin_no (buhin_no, created_date, created_tantou_id) VALUES ('751734M412', GETDATE(), 999);</v>
      </c>
    </row>
    <row r="799" spans="1:3">
      <c r="A799" t="s">
        <v>7293</v>
      </c>
      <c r="B799" t="str">
        <f>IF(ISERROR(VLOOKUP($A799,DB登録部品番号!$A$2:$A$2000,1,FALSE)),"■","")</f>
        <v>■</v>
      </c>
      <c r="C799" t="str">
        <f t="shared" si="12"/>
        <v>INSERT INTO UPK_TEST.main_masters.mm_buhin_no (buhin_no, created_date, created_tantou_id) VALUES ('75173AU000', GETDATE(), 999);</v>
      </c>
    </row>
    <row r="800" spans="1:3">
      <c r="A800" t="s">
        <v>7294</v>
      </c>
      <c r="B800" t="str">
        <f>IF(ISERROR(VLOOKUP($A800,DB登録部品番号!$A$2:$A$2000,1,FALSE)),"■","")</f>
        <v>■</v>
      </c>
      <c r="C800" t="str">
        <f t="shared" si="12"/>
        <v>INSERT INTO UPK_TEST.main_masters.mm_buhin_no (buhin_no, created_date, created_tantou_id) VALUES ('75173CA000', GETDATE(), 999);</v>
      </c>
    </row>
    <row r="801" spans="1:3">
      <c r="A801" t="s">
        <v>1896</v>
      </c>
      <c r="B801" t="str">
        <f>IF(ISERROR(VLOOKUP($A801,DB登録部品番号!$A$2:$A$2000,1,FALSE)),"■","")</f>
        <v/>
      </c>
      <c r="C801" t="str">
        <f t="shared" si="12"/>
        <v>INSERT INTO UPK_TEST.main_masters.mm_buhin_no (buhin_no, created_date, created_tantou_id) VALUES ('75173JN20A', GETDATE(), 999);</v>
      </c>
    </row>
    <row r="802" spans="1:3">
      <c r="A802" t="s">
        <v>1901</v>
      </c>
      <c r="B802" t="str">
        <f>IF(ISERROR(VLOOKUP($A802,DB登録部品番号!$A$2:$A$2000,1,FALSE)),"■","")</f>
        <v/>
      </c>
      <c r="C802" t="str">
        <f t="shared" si="12"/>
        <v>INSERT INTO UPK_TEST.main_masters.mm_buhin_no (buhin_no, created_date, created_tantou_id) VALUES ('75174JG00A', GETDATE(), 999);</v>
      </c>
    </row>
    <row r="803" spans="1:3">
      <c r="A803" t="s">
        <v>1902</v>
      </c>
      <c r="B803" t="str">
        <f>IF(ISERROR(VLOOKUP($A803,DB登録部品番号!$A$2:$A$2000,1,FALSE)),"■","")</f>
        <v/>
      </c>
      <c r="C803" t="str">
        <f t="shared" si="12"/>
        <v>INSERT INTO UPK_TEST.main_masters.mm_buhin_no (buhin_no, created_date, created_tantou_id) VALUES ('75174JG00A-K', GETDATE(), 999);</v>
      </c>
    </row>
    <row r="804" spans="1:3">
      <c r="A804" t="s">
        <v>1904</v>
      </c>
      <c r="B804" t="str">
        <f>IF(ISERROR(VLOOKUP($A804,DB登録部品番号!$A$2:$A$2000,1,FALSE)),"■","")</f>
        <v/>
      </c>
      <c r="C804" t="str">
        <f t="shared" si="12"/>
        <v>INSERT INTO UPK_TEST.main_masters.mm_buhin_no (buhin_no, created_date, created_tantou_id) VALUES ('75174JG00A-W', GETDATE(), 999);</v>
      </c>
    </row>
    <row r="805" spans="1:3">
      <c r="A805" t="s">
        <v>1898</v>
      </c>
      <c r="B805" t="str">
        <f>IF(ISERROR(VLOOKUP($A805,DB登録部品番号!$A$2:$A$2000,1,FALSE)),"■","")</f>
        <v/>
      </c>
      <c r="C805" t="str">
        <f t="shared" si="12"/>
        <v>INSERT INTO UPK_TEST.main_masters.mm_buhin_no (buhin_no, created_date, created_tantou_id) VALUES ('751746RA0ABL', GETDATE(), 999);</v>
      </c>
    </row>
    <row r="806" spans="1:3">
      <c r="A806" t="s">
        <v>1907</v>
      </c>
      <c r="B806" t="str">
        <f>IF(ISERROR(VLOOKUP($A806,DB登録部品番号!$A$2:$A$2000,1,FALSE)),"■","")</f>
        <v/>
      </c>
      <c r="C806" t="str">
        <f t="shared" si="12"/>
        <v>INSERT INTO UPK_TEST.main_masters.mm_buhin_no (buhin_no, created_date, created_tantou_id) VALUES ('751756RA0ABL', GETDATE(), 999);</v>
      </c>
    </row>
    <row r="807" spans="1:3">
      <c r="A807" t="s">
        <v>1899</v>
      </c>
      <c r="B807" t="str">
        <f>IF(ISERROR(VLOOKUP($A807,DB登録部品番号!$A$2:$A$2000,1,FALSE)),"■","")</f>
        <v/>
      </c>
      <c r="C807" t="str">
        <f t="shared" si="12"/>
        <v>INSERT INTO UPK_TEST.main_masters.mm_buhin_no (buhin_no, created_date, created_tantou_id) VALUES ('751746RL0ABL', GETDATE(), 999);</v>
      </c>
    </row>
    <row r="808" spans="1:3">
      <c r="A808" t="s">
        <v>1908</v>
      </c>
      <c r="B808" t="str">
        <f>IF(ISERROR(VLOOKUP($A808,DB登録部品番号!$A$2:$A$2000,1,FALSE)),"■","")</f>
        <v/>
      </c>
      <c r="C808" t="str">
        <f t="shared" si="12"/>
        <v>INSERT INTO UPK_TEST.main_masters.mm_buhin_no (buhin_no, created_date, created_tantou_id) VALUES ('751756RL0ABL', GETDATE(), 999);</v>
      </c>
    </row>
    <row r="809" spans="1:3">
      <c r="A809" t="s">
        <v>1910</v>
      </c>
      <c r="B809" t="str">
        <f>IF(ISERROR(VLOOKUP($A809,DB登録部品番号!$A$2:$A$2000,1,FALSE)),"■","")</f>
        <v/>
      </c>
      <c r="C809" t="str">
        <f t="shared" si="12"/>
        <v>INSERT INTO UPK_TEST.main_masters.mm_buhin_no (buhin_no, created_date, created_tantou_id) VALUES ('751761JB0A', GETDATE(), 999);</v>
      </c>
    </row>
    <row r="810" spans="1:3">
      <c r="A810" t="s">
        <v>7295</v>
      </c>
      <c r="B810" t="str">
        <f>IF(ISERROR(VLOOKUP($A810,DB登録部品番号!$A$2:$A$2000,1,FALSE)),"■","")</f>
        <v>■</v>
      </c>
      <c r="C810" t="str">
        <f t="shared" si="12"/>
        <v>INSERT INTO UPK_TEST.main_masters.mm_buhin_no (buhin_no, created_date, created_tantou_id) VALUES ('751763VA0A', GETDATE(), 999);</v>
      </c>
    </row>
    <row r="811" spans="1:3">
      <c r="A811" t="s">
        <v>7296</v>
      </c>
      <c r="B811" t="str">
        <f>IF(ISERROR(VLOOKUP($A811,DB登録部品番号!$A$2:$A$2000,1,FALSE)),"■","")</f>
        <v>■</v>
      </c>
      <c r="C811" t="str">
        <f t="shared" si="12"/>
        <v>INSERT INTO UPK_TEST.main_masters.mm_buhin_no (buhin_no, created_date, created_tantou_id) VALUES ('751765WK0A', GETDATE(), 999);</v>
      </c>
    </row>
    <row r="812" spans="1:3">
      <c r="A812" t="s">
        <v>1911</v>
      </c>
      <c r="B812" t="str">
        <f>IF(ISERROR(VLOOKUP($A812,DB登録部品番号!$A$2:$A$2000,1,FALSE)),"■","")</f>
        <v/>
      </c>
      <c r="C812" t="str">
        <f t="shared" si="12"/>
        <v>INSERT INTO UPK_TEST.main_masters.mm_buhin_no (buhin_no, created_date, created_tantou_id) VALUES ('751766RA0A', GETDATE(), 999);</v>
      </c>
    </row>
    <row r="813" spans="1:3">
      <c r="A813" t="s">
        <v>1914</v>
      </c>
      <c r="B813" t="str">
        <f>IF(ISERROR(VLOOKUP($A813,DB登録部品番号!$A$2:$A$2000,1,FALSE)),"■","")</f>
        <v/>
      </c>
      <c r="C813" t="str">
        <f t="shared" si="12"/>
        <v>INSERT INTO UPK_TEST.main_masters.mm_buhin_no (buhin_no, created_date, created_tantou_id) VALUES ('751776RA0A', GETDATE(), 999);</v>
      </c>
    </row>
    <row r="814" spans="1:3">
      <c r="A814" t="s">
        <v>1913</v>
      </c>
      <c r="B814" t="str">
        <f>IF(ISERROR(VLOOKUP($A814,DB登録部品番号!$A$2:$A$2000,1,FALSE)),"■","")</f>
        <v/>
      </c>
      <c r="C814" t="str">
        <f t="shared" si="12"/>
        <v>INSERT INTO UPK_TEST.main_masters.mm_buhin_no (buhin_no, created_date, created_tantou_id) VALUES ('751771JA0A', GETDATE(), 999);</v>
      </c>
    </row>
    <row r="815" spans="1:3">
      <c r="A815" t="s">
        <v>1916</v>
      </c>
      <c r="B815" t="str">
        <f>IF(ISERROR(VLOOKUP($A815,DB登録部品番号!$A$2:$A$2000,1,FALSE)),"■","")</f>
        <v/>
      </c>
      <c r="C815" t="str">
        <f t="shared" si="12"/>
        <v>INSERT INTO UPK_TEST.main_masters.mm_buhin_no (buhin_no, created_date, created_tantou_id) VALUES ('751821JB0A', GETDATE(), 999);</v>
      </c>
    </row>
    <row r="816" spans="1:3">
      <c r="A816" t="s">
        <v>7297</v>
      </c>
      <c r="B816" t="str">
        <f>IF(ISERROR(VLOOKUP($A816,DB登録部品番号!$A$2:$A$2000,1,FALSE)),"■","")</f>
        <v>■</v>
      </c>
      <c r="C816" t="str">
        <f t="shared" si="12"/>
        <v>INSERT INTO UPK_TEST.main_masters.mm_buhin_no (buhin_no, created_date, created_tantou_id) VALUES ('751825TA0A', GETDATE(), 999);</v>
      </c>
    </row>
    <row r="817" spans="1:3">
      <c r="A817" t="s">
        <v>7298</v>
      </c>
      <c r="B817" t="str">
        <f>IF(ISERROR(VLOOKUP($A817,DB登録部品番号!$A$2:$A$2000,1,FALSE)),"■","")</f>
        <v>■</v>
      </c>
      <c r="C817" t="str">
        <f t="shared" si="12"/>
        <v>INSERT INTO UPK_TEST.main_masters.mm_buhin_no (buhin_no, created_date, created_tantou_id) VALUES ('75182CA000', GETDATE(), 999);</v>
      </c>
    </row>
    <row r="818" spans="1:3">
      <c r="A818" t="s">
        <v>7299</v>
      </c>
      <c r="B818" t="str">
        <f>IF(ISERROR(VLOOKUP($A818,DB登録部品番号!$A$2:$A$2000,1,FALSE)),"■","")</f>
        <v>■</v>
      </c>
      <c r="C818" t="str">
        <f t="shared" si="12"/>
        <v>INSERT INTO UPK_TEST.main_masters.mm_buhin_no (buhin_no, created_date, created_tantou_id) VALUES ('75182CB000', GETDATE(), 999);</v>
      </c>
    </row>
    <row r="819" spans="1:3">
      <c r="A819" t="s">
        <v>7300</v>
      </c>
      <c r="B819" t="str">
        <f>IF(ISERROR(VLOOKUP($A819,DB登録部品番号!$A$2:$A$2000,1,FALSE)),"■","")</f>
        <v>■</v>
      </c>
      <c r="C819" t="str">
        <f t="shared" si="12"/>
        <v>INSERT INTO UPK_TEST.main_masters.mm_buhin_no (buhin_no, created_date, created_tantou_id) VALUES ('75182JN20A', GETDATE(), 999);</v>
      </c>
    </row>
    <row r="820" spans="1:3">
      <c r="A820" t="s">
        <v>1917</v>
      </c>
      <c r="B820" t="str">
        <f>IF(ISERROR(VLOOKUP($A820,DB登録部品番号!$A$2:$A$2000,1,FALSE)),"■","")</f>
        <v/>
      </c>
      <c r="C820" t="str">
        <f t="shared" si="12"/>
        <v>INSERT INTO UPK_TEST.main_masters.mm_buhin_no (buhin_no, created_date, created_tantou_id) VALUES ('751831JB0A', GETDATE(), 999);</v>
      </c>
    </row>
    <row r="821" spans="1:3">
      <c r="A821" t="s">
        <v>1918</v>
      </c>
      <c r="B821" t="str">
        <f>IF(ISERROR(VLOOKUP($A821,DB登録部品番号!$A$2:$A$2000,1,FALSE)),"■","")</f>
        <v/>
      </c>
      <c r="C821" t="str">
        <f t="shared" si="12"/>
        <v>INSERT INTO UPK_TEST.main_masters.mm_buhin_no (buhin_no, created_date, created_tantou_id) VALUES ('751861AA0A', GETDATE(), 999);</v>
      </c>
    </row>
    <row r="822" spans="1:3">
      <c r="A822" t="s">
        <v>1928</v>
      </c>
      <c r="B822" t="str">
        <f>IF(ISERROR(VLOOKUP($A822,DB登録部品番号!$A$2:$A$2000,1,FALSE)),"■","")</f>
        <v/>
      </c>
      <c r="C822" t="str">
        <f t="shared" si="12"/>
        <v>INSERT INTO UPK_TEST.main_masters.mm_buhin_no (buhin_no, created_date, created_tantou_id) VALUES ('751871AA0A', GETDATE(), 999);</v>
      </c>
    </row>
    <row r="823" spans="1:3">
      <c r="A823" t="s">
        <v>1921</v>
      </c>
      <c r="B823" t="str">
        <f>IF(ISERROR(VLOOKUP($A823,DB登録部品番号!$A$2:$A$2000,1,FALSE)),"■","")</f>
        <v/>
      </c>
      <c r="C823" t="str">
        <f t="shared" si="12"/>
        <v>INSERT INTO UPK_TEST.main_masters.mm_buhin_no (buhin_no, created_date, created_tantou_id) VALUES ('751865TA0A', GETDATE(), 999);</v>
      </c>
    </row>
    <row r="824" spans="1:3">
      <c r="A824" t="s">
        <v>1931</v>
      </c>
      <c r="B824" t="str">
        <f>IF(ISERROR(VLOOKUP($A824,DB登録部品番号!$A$2:$A$2000,1,FALSE)),"■","")</f>
        <v/>
      </c>
      <c r="C824" t="str">
        <f t="shared" si="12"/>
        <v>INSERT INTO UPK_TEST.main_masters.mm_buhin_no (buhin_no, created_date, created_tantou_id) VALUES ('751875TA0A', GETDATE(), 999);</v>
      </c>
    </row>
    <row r="825" spans="1:3">
      <c r="A825" t="s">
        <v>1922</v>
      </c>
      <c r="B825" t="str">
        <f>IF(ISERROR(VLOOKUP($A825,DB登録部品番号!$A$2:$A$2000,1,FALSE)),"■","")</f>
        <v/>
      </c>
      <c r="C825" t="str">
        <f t="shared" si="12"/>
        <v>INSERT INTO UPK_TEST.main_masters.mm_buhin_no (buhin_no, created_date, created_tantou_id) VALUES ('751866FK0A', GETDATE(), 999);</v>
      </c>
    </row>
    <row r="826" spans="1:3">
      <c r="A826" t="s">
        <v>1932</v>
      </c>
      <c r="B826" t="str">
        <f>IF(ISERROR(VLOOKUP($A826,DB登録部品番号!$A$2:$A$2000,1,FALSE)),"■","")</f>
        <v/>
      </c>
      <c r="C826" t="str">
        <f t="shared" si="12"/>
        <v>INSERT INTO UPK_TEST.main_masters.mm_buhin_no (buhin_no, created_date, created_tantou_id) VALUES ('751876FK0A', GETDATE(), 999);</v>
      </c>
    </row>
    <row r="827" spans="1:3">
      <c r="A827" t="s">
        <v>1924</v>
      </c>
      <c r="B827" t="str">
        <f>IF(ISERROR(VLOOKUP($A827,DB登録部品番号!$A$2:$A$2000,1,FALSE)),"■","")</f>
        <v/>
      </c>
      <c r="C827" t="str">
        <f t="shared" si="12"/>
        <v>INSERT INTO UPK_TEST.main_masters.mm_buhin_no (buhin_no, created_date, created_tantou_id) VALUES ('751866MA0A', GETDATE(), 999);</v>
      </c>
    </row>
    <row r="828" spans="1:3">
      <c r="A828" t="s">
        <v>1934</v>
      </c>
      <c r="B828" t="str">
        <f>IF(ISERROR(VLOOKUP($A828,DB登録部品番号!$A$2:$A$2000,1,FALSE)),"■","")</f>
        <v/>
      </c>
      <c r="C828" t="str">
        <f t="shared" si="12"/>
        <v>INSERT INTO UPK_TEST.main_masters.mm_buhin_no (buhin_no, created_date, created_tantou_id) VALUES ('751876MA0A', GETDATE(), 999);</v>
      </c>
    </row>
    <row r="829" spans="1:3">
      <c r="A829" t="s">
        <v>1925</v>
      </c>
      <c r="B829" t="str">
        <f>IF(ISERROR(VLOOKUP($A829,DB登録部品番号!$A$2:$A$2000,1,FALSE)),"■","")</f>
        <v/>
      </c>
      <c r="C829" t="str">
        <f t="shared" si="12"/>
        <v>INSERT INTO UPK_TEST.main_masters.mm_buhin_no (buhin_no, created_date, created_tantou_id) VALUES ('751866RA0A', GETDATE(), 999);</v>
      </c>
    </row>
    <row r="830" spans="1:3">
      <c r="A830" t="s">
        <v>1935</v>
      </c>
      <c r="B830" t="str">
        <f>IF(ISERROR(VLOOKUP($A830,DB登録部品番号!$A$2:$A$2000,1,FALSE)),"■","")</f>
        <v/>
      </c>
      <c r="C830" t="str">
        <f t="shared" si="12"/>
        <v>INSERT INTO UPK_TEST.main_masters.mm_buhin_no (buhin_no, created_date, created_tantou_id) VALUES ('751876RA0A', GETDATE(), 999);</v>
      </c>
    </row>
    <row r="831" spans="1:3">
      <c r="A831" t="s">
        <v>7301</v>
      </c>
      <c r="B831" t="str">
        <f>IF(ISERROR(VLOOKUP($A831,DB登録部品番号!$A$2:$A$2000,1,FALSE)),"■","")</f>
        <v>■</v>
      </c>
      <c r="C831" t="str">
        <f t="shared" si="12"/>
        <v>INSERT INTO UPK_TEST.main_masters.mm_buhin_no (buhin_no, created_date, created_tantou_id) VALUES ('75196JN20A', GETDATE(), 999);</v>
      </c>
    </row>
    <row r="832" spans="1:3">
      <c r="A832" t="s">
        <v>7302</v>
      </c>
      <c r="B832" t="str">
        <f>IF(ISERROR(VLOOKUP($A832,DB登録部品番号!$A$2:$A$2000,1,FALSE)),"■","")</f>
        <v>■</v>
      </c>
      <c r="C832" t="str">
        <f t="shared" si="12"/>
        <v>INSERT INTO UPK_TEST.main_masters.mm_buhin_no (buhin_no, created_date, created_tantou_id) VALUES ('751971AA0A', GETDATE(), 999);</v>
      </c>
    </row>
    <row r="833" spans="1:3">
      <c r="A833" t="s">
        <v>7303</v>
      </c>
      <c r="B833" t="str">
        <f>IF(ISERROR(VLOOKUP($A833,DB登録部品番号!$A$2:$A$2000,1,FALSE)),"■","")</f>
        <v>■</v>
      </c>
      <c r="C833" t="str">
        <f t="shared" si="12"/>
        <v>INSERT INTO UPK_TEST.main_masters.mm_buhin_no (buhin_no, created_date, created_tantou_id) VALUES ('751A31AN0A', GETDATE(), 999);</v>
      </c>
    </row>
    <row r="834" spans="1:3">
      <c r="A834" t="s">
        <v>7304</v>
      </c>
      <c r="B834" t="str">
        <f>IF(ISERROR(VLOOKUP($A834,DB登録部品番号!$A$2:$A$2000,1,FALSE)),"■","")</f>
        <v>■</v>
      </c>
      <c r="C834" t="str">
        <f t="shared" si="12"/>
        <v>INSERT INTO UPK_TEST.main_masters.mm_buhin_no (buhin_no, created_date, created_tantou_id) VALUES ('751A31AN0A-E', GETDATE(), 999);</v>
      </c>
    </row>
    <row r="835" spans="1:3">
      <c r="A835" t="s">
        <v>1938</v>
      </c>
      <c r="B835" t="str">
        <f>IF(ISERROR(VLOOKUP($A835,DB登録部品番号!$A$2:$A$2000,1,FALSE)),"■","")</f>
        <v/>
      </c>
      <c r="C835" t="str">
        <f t="shared" si="12"/>
        <v>INSERT INTO UPK_TEST.main_masters.mm_buhin_no (buhin_no, created_date, created_tantou_id) VALUES ('751B06RA0A', GETDATE(), 999);</v>
      </c>
    </row>
    <row r="836" spans="1:3">
      <c r="A836" t="s">
        <v>1940</v>
      </c>
      <c r="B836" t="str">
        <f>IF(ISERROR(VLOOKUP($A836,DB登録部品番号!$A$2:$A$2000,1,FALSE)),"■","")</f>
        <v/>
      </c>
      <c r="C836" t="str">
        <f t="shared" si="12"/>
        <v>INSERT INTO UPK_TEST.main_masters.mm_buhin_no (buhin_no, created_date, created_tantou_id) VALUES ('751B16RA0A', GETDATE(), 999);</v>
      </c>
    </row>
    <row r="837" spans="1:3">
      <c r="A837" t="s">
        <v>7305</v>
      </c>
      <c r="B837" t="str">
        <f>IF(ISERROR(VLOOKUP($A837,DB登録部品番号!$A$2:$A$2000,1,FALSE)),"■","")</f>
        <v>■</v>
      </c>
      <c r="C837" t="str">
        <f t="shared" ref="C837:C900" si="13">$L$1&amp;"'"&amp;$A837&amp;"', GETDATE(), 999);"</f>
        <v>INSERT INTO UPK_TEST.main_masters.mm_buhin_no (buhin_no, created_date, created_tantou_id) VALUES ('751B11AA0A', GETDATE(), 999);</v>
      </c>
    </row>
    <row r="838" spans="1:3">
      <c r="A838" t="s">
        <v>1942</v>
      </c>
      <c r="B838" t="str">
        <f>IF(ISERROR(VLOOKUP($A838,DB登録部品番号!$A$2:$A$2000,1,FALSE)),"■","")</f>
        <v/>
      </c>
      <c r="C838" t="str">
        <f t="shared" si="13"/>
        <v>INSERT INTO UPK_TEST.main_masters.mm_buhin_no (buhin_no, created_date, created_tantou_id) VALUES ('751B25TA0A', GETDATE(), 999);</v>
      </c>
    </row>
    <row r="839" spans="1:3">
      <c r="A839" t="s">
        <v>1944</v>
      </c>
      <c r="B839" t="str">
        <f>IF(ISERROR(VLOOKUP($A839,DB登録部品番号!$A$2:$A$2000,1,FALSE)),"■","")</f>
        <v/>
      </c>
      <c r="C839" t="str">
        <f t="shared" si="13"/>
        <v>INSERT INTO UPK_TEST.main_masters.mm_buhin_no (buhin_no, created_date, created_tantou_id) VALUES ('751C56FK0A', GETDATE(), 999);</v>
      </c>
    </row>
    <row r="840" spans="1:3">
      <c r="A840" t="s">
        <v>1946</v>
      </c>
      <c r="B840" t="str">
        <f>IF(ISERROR(VLOOKUP($A840,DB登録部品番号!$A$2:$A$2000,1,FALSE)),"■","")</f>
        <v/>
      </c>
      <c r="C840" t="str">
        <f t="shared" si="13"/>
        <v>INSERT INTO UPK_TEST.main_masters.mm_buhin_no (buhin_no, created_date, created_tantou_id) VALUES ('751F23VA0A', GETDATE(), 999);</v>
      </c>
    </row>
    <row r="841" spans="1:3">
      <c r="A841" t="s">
        <v>1947</v>
      </c>
      <c r="B841" t="str">
        <f>IF(ISERROR(VLOOKUP($A841,DB登録部品番号!$A$2:$A$2000,1,FALSE)),"■","")</f>
        <v/>
      </c>
      <c r="C841" t="str">
        <f t="shared" si="13"/>
        <v>INSERT INTO UPK_TEST.main_masters.mm_buhin_no (buhin_no, created_date, created_tantou_id) VALUES ('751F33VA0A', GETDATE(), 999);</v>
      </c>
    </row>
    <row r="842" spans="1:3">
      <c r="A842" t="s">
        <v>1948</v>
      </c>
      <c r="B842" t="str">
        <f>IF(ISERROR(VLOOKUP($A842,DB登録部品番号!$A$2:$A$2000,1,FALSE)),"■","")</f>
        <v/>
      </c>
      <c r="C842" t="str">
        <f t="shared" si="13"/>
        <v>INSERT INTO UPK_TEST.main_masters.mm_buhin_no (buhin_no, created_date, created_tantou_id) VALUES ('751F63VA0A', GETDATE(), 999);</v>
      </c>
    </row>
    <row r="843" spans="1:3">
      <c r="A843" t="s">
        <v>1949</v>
      </c>
      <c r="B843" t="str">
        <f>IF(ISERROR(VLOOKUP($A843,DB登録部品番号!$A$2:$A$2000,1,FALSE)),"■","")</f>
        <v/>
      </c>
      <c r="C843" t="str">
        <f t="shared" si="13"/>
        <v>INSERT INTO UPK_TEST.main_masters.mm_buhin_no (buhin_no, created_date, created_tantou_id) VALUES ('751F73VA0A', GETDATE(), 999);</v>
      </c>
    </row>
    <row r="844" spans="1:3">
      <c r="A844" t="s">
        <v>1950</v>
      </c>
      <c r="B844" t="str">
        <f>IF(ISERROR(VLOOKUP($A844,DB登録部品番号!$A$2:$A$2000,1,FALSE)),"■","")</f>
        <v/>
      </c>
      <c r="C844" t="str">
        <f t="shared" si="13"/>
        <v>INSERT INTO UPK_TEST.main_masters.mm_buhin_no (buhin_no, created_date, created_tantou_id) VALUES ('751J21AA0A', GETDATE(), 999);</v>
      </c>
    </row>
    <row r="845" spans="1:3">
      <c r="A845" t="s">
        <v>1951</v>
      </c>
      <c r="B845" t="str">
        <f>IF(ISERROR(VLOOKUP($A845,DB登録部品番号!$A$2:$A$2000,1,FALSE)),"■","")</f>
        <v/>
      </c>
      <c r="C845" t="str">
        <f t="shared" si="13"/>
        <v>INSERT INTO UPK_TEST.main_masters.mm_buhin_no (buhin_no, created_date, created_tantou_id) VALUES ('751J21JA0A', GETDATE(), 999);</v>
      </c>
    </row>
    <row r="846" spans="1:3">
      <c r="A846" t="s">
        <v>1952</v>
      </c>
      <c r="B846" t="str">
        <f>IF(ISERROR(VLOOKUP($A846,DB登録部品番号!$A$2:$A$2000,1,FALSE)),"■","")</f>
        <v/>
      </c>
      <c r="C846" t="str">
        <f t="shared" si="13"/>
        <v>INSERT INTO UPK_TEST.main_masters.mm_buhin_no (buhin_no, created_date, created_tantou_id) VALUES ('751J21VA0A', GETDATE(), 999);</v>
      </c>
    </row>
    <row r="847" spans="1:3">
      <c r="A847" t="s">
        <v>1956</v>
      </c>
      <c r="B847" t="str">
        <f>IF(ISERROR(VLOOKUP($A847,DB登録部品番号!$A$2:$A$2000,1,FALSE)),"■","")</f>
        <v/>
      </c>
      <c r="C847" t="str">
        <f t="shared" si="13"/>
        <v>INSERT INTO UPK_TEST.main_masters.mm_buhin_no (buhin_no, created_date, created_tantou_id) VALUES ('751J31VA0A', GETDATE(), 999);</v>
      </c>
    </row>
    <row r="848" spans="1:3">
      <c r="A848" t="s">
        <v>1954</v>
      </c>
      <c r="B848" t="str">
        <f>IF(ISERROR(VLOOKUP($A848,DB登録部品番号!$A$2:$A$2000,1,FALSE)),"■","")</f>
        <v/>
      </c>
      <c r="C848" t="str">
        <f t="shared" si="13"/>
        <v>INSERT INTO UPK_TEST.main_masters.mm_buhin_no (buhin_no, created_date, created_tantou_id) VALUES ('751J31AA0A', GETDATE(), 999);</v>
      </c>
    </row>
    <row r="849" spans="1:3">
      <c r="A849" t="s">
        <v>7306</v>
      </c>
      <c r="B849" t="str">
        <f>IF(ISERROR(VLOOKUP($A849,DB登録部品番号!$A$2:$A$2000,1,FALSE)),"■","")</f>
        <v>■</v>
      </c>
      <c r="C849" t="str">
        <f t="shared" si="13"/>
        <v>INSERT INTO UPK_TEST.main_masters.mm_buhin_no (buhin_no, created_date, created_tantou_id) VALUES ('751J31AA0A-E', GETDATE(), 999);</v>
      </c>
    </row>
    <row r="850" spans="1:3">
      <c r="A850" t="s">
        <v>1955</v>
      </c>
      <c r="B850" t="str">
        <f>IF(ISERROR(VLOOKUP($A850,DB登録部品番号!$A$2:$A$2000,1,FALSE)),"■","")</f>
        <v/>
      </c>
      <c r="C850" t="str">
        <f t="shared" si="13"/>
        <v>INSERT INTO UPK_TEST.main_masters.mm_buhin_no (buhin_no, created_date, created_tantou_id) VALUES ('751J31JA0A', GETDATE(), 999);</v>
      </c>
    </row>
    <row r="851" spans="1:3">
      <c r="A851" t="s">
        <v>1963</v>
      </c>
      <c r="B851" t="str">
        <f>IF(ISERROR(VLOOKUP($A851,DB登録部品番号!$A$2:$A$2000,1,FALSE)),"■","")</f>
        <v/>
      </c>
      <c r="C851" t="str">
        <f t="shared" si="13"/>
        <v>INSERT INTO UPK_TEST.main_masters.mm_buhin_no (buhin_no, created_date, created_tantou_id) VALUES ('751L73XA0A', GETDATE(), 999);</v>
      </c>
    </row>
    <row r="852" spans="1:3">
      <c r="A852" t="s">
        <v>1964</v>
      </c>
      <c r="B852" t="str">
        <f>IF(ISERROR(VLOOKUP($A852,DB登録部品番号!$A$2:$A$2000,1,FALSE)),"■","")</f>
        <v/>
      </c>
      <c r="C852" t="str">
        <f t="shared" si="13"/>
        <v>INSERT INTO UPK_TEST.main_masters.mm_buhin_no (buhin_no, created_date, created_tantou_id) VALUES ('751L73XA0A-K', GETDATE(), 999);</v>
      </c>
    </row>
    <row r="853" spans="1:3">
      <c r="A853" t="s">
        <v>1965</v>
      </c>
      <c r="B853" t="str">
        <f>IF(ISERROR(VLOOKUP($A853,DB登録部品番号!$A$2:$A$2000,1,FALSE)),"■","")</f>
        <v/>
      </c>
      <c r="C853" t="str">
        <f t="shared" si="13"/>
        <v>INSERT INTO UPK_TEST.main_masters.mm_buhin_no (buhin_no, created_date, created_tantou_id) VALUES ('751L73XE0A', GETDATE(), 999);</v>
      </c>
    </row>
    <row r="854" spans="1:3">
      <c r="A854" t="s">
        <v>1966</v>
      </c>
      <c r="B854" t="str">
        <f>IF(ISERROR(VLOOKUP($A854,DB登録部品番号!$A$2:$A$2000,1,FALSE)),"■","")</f>
        <v/>
      </c>
      <c r="C854" t="str">
        <f t="shared" si="13"/>
        <v>INSERT INTO UPK_TEST.main_masters.mm_buhin_no (buhin_no, created_date, created_tantou_id) VALUES ('751N86RA0ABL', GETDATE(), 999);</v>
      </c>
    </row>
    <row r="855" spans="1:3">
      <c r="A855" t="s">
        <v>1970</v>
      </c>
      <c r="B855" t="str">
        <f>IF(ISERROR(VLOOKUP($A855,DB登録部品番号!$A$2:$A$2000,1,FALSE)),"■","")</f>
        <v/>
      </c>
      <c r="C855" t="str">
        <f t="shared" si="13"/>
        <v>INSERT INTO UPK_TEST.main_masters.mm_buhin_no (buhin_no, created_date, created_tantou_id) VALUES ('751N96RA0ABL', GETDATE(), 999);</v>
      </c>
    </row>
    <row r="856" spans="1:3">
      <c r="A856" t="s">
        <v>1974</v>
      </c>
      <c r="B856" t="str">
        <f>IF(ISERROR(VLOOKUP($A856,DB登録部品番号!$A$2:$A$2000,1,FALSE)),"■","")</f>
        <v/>
      </c>
      <c r="C856" t="str">
        <f t="shared" si="13"/>
        <v>INSERT INTO UPK_TEST.main_masters.mm_buhin_no (buhin_no, created_date, created_tantou_id) VALUES ('751T76FK0A', GETDATE(), 999);</v>
      </c>
    </row>
    <row r="857" spans="1:3">
      <c r="A857" t="s">
        <v>1975</v>
      </c>
      <c r="B857" t="str">
        <f>IF(ISERROR(VLOOKUP($A857,DB登録部品番号!$A$2:$A$2000,1,FALSE)),"■","")</f>
        <v/>
      </c>
      <c r="C857" t="str">
        <f t="shared" si="13"/>
        <v>INSERT INTO UPK_TEST.main_masters.mm_buhin_no (buhin_no, created_date, created_tantou_id) VALUES ('751T76FK0B', GETDATE(), 999);</v>
      </c>
    </row>
    <row r="858" spans="1:3">
      <c r="A858" t="s">
        <v>1978</v>
      </c>
      <c r="B858" t="str">
        <f>IF(ISERROR(VLOOKUP($A858,DB登録部品番号!$A$2:$A$2000,1,FALSE)),"■","")</f>
        <v/>
      </c>
      <c r="C858" t="str">
        <f t="shared" si="13"/>
        <v>INSERT INTO UPK_TEST.main_masters.mm_buhin_no (buhin_no, created_date, created_tantou_id) VALUES ('751T76FK0C', GETDATE(), 999);</v>
      </c>
    </row>
    <row r="859" spans="1:3">
      <c r="A859" t="s">
        <v>7307</v>
      </c>
      <c r="B859" t="str">
        <f>IF(ISERROR(VLOOKUP($A859,DB登録部品番号!$A$2:$A$2000,1,FALSE)),"■","")</f>
        <v>■</v>
      </c>
      <c r="C859" t="str">
        <f t="shared" si="13"/>
        <v>INSERT INTO UPK_TEST.main_masters.mm_buhin_no (buhin_no, created_date, created_tantou_id) VALUES ('752122N300', GETDATE(), 999);</v>
      </c>
    </row>
    <row r="860" spans="1:3">
      <c r="A860" t="s">
        <v>1979</v>
      </c>
      <c r="B860" t="str">
        <f>IF(ISERROR(VLOOKUP($A860,DB登録部品番号!$A$2:$A$2000,1,FALSE)),"■","")</f>
        <v/>
      </c>
      <c r="C860" t="str">
        <f t="shared" si="13"/>
        <v>INSERT INTO UPK_TEST.main_masters.mm_buhin_no (buhin_no, created_date, created_tantou_id) VALUES ('752343XA0A', GETDATE(), 999);</v>
      </c>
    </row>
    <row r="861" spans="1:3">
      <c r="A861" t="s">
        <v>1980</v>
      </c>
      <c r="B861" t="str">
        <f>IF(ISERROR(VLOOKUP($A861,DB登録部品番号!$A$2:$A$2000,1,FALSE)),"■","")</f>
        <v/>
      </c>
      <c r="C861" t="str">
        <f t="shared" si="13"/>
        <v>INSERT INTO UPK_TEST.main_masters.mm_buhin_no (buhin_no, created_date, created_tantou_id) VALUES ('752343XY0A', GETDATE(), 999);</v>
      </c>
    </row>
    <row r="862" spans="1:3">
      <c r="A862" t="s">
        <v>1986</v>
      </c>
      <c r="B862" t="str">
        <f>IF(ISERROR(VLOOKUP($A862,DB登録部品番号!$A$2:$A$2000,1,FALSE)),"■","")</f>
        <v/>
      </c>
      <c r="C862" t="str">
        <f t="shared" si="13"/>
        <v>INSERT INTO UPK_TEST.main_masters.mm_buhin_no (buhin_no, created_date, created_tantou_id) VALUES ('752626RA1A', GETDATE(), 999);</v>
      </c>
    </row>
    <row r="863" spans="1:3">
      <c r="A863" t="s">
        <v>1982</v>
      </c>
      <c r="B863" t="str">
        <f>IF(ISERROR(VLOOKUP($A863,DB登録部品番号!$A$2:$A$2000,1,FALSE)),"■","")</f>
        <v/>
      </c>
      <c r="C863" t="str">
        <f t="shared" si="13"/>
        <v>INSERT INTO UPK_TEST.main_masters.mm_buhin_no (buhin_no, created_date, created_tantou_id) VALUES ('752621VA0A', GETDATE(), 999);</v>
      </c>
    </row>
    <row r="864" spans="1:3">
      <c r="A864" t="s">
        <v>1989</v>
      </c>
      <c r="B864" t="str">
        <f>IF(ISERROR(VLOOKUP($A864,DB登録部品番号!$A$2:$A$2000,1,FALSE)),"■","")</f>
        <v/>
      </c>
      <c r="C864" t="str">
        <f t="shared" si="13"/>
        <v>INSERT INTO UPK_TEST.main_masters.mm_buhin_no (buhin_no, created_date, created_tantou_id) VALUES ('752631VA0A', GETDATE(), 999);</v>
      </c>
    </row>
    <row r="865" spans="1:3">
      <c r="A865" t="s">
        <v>7308</v>
      </c>
      <c r="B865" t="str">
        <f>IF(ISERROR(VLOOKUP($A865,DB登録部品番号!$A$2:$A$2000,1,FALSE)),"■","")</f>
        <v>■</v>
      </c>
      <c r="C865" t="str">
        <f t="shared" si="13"/>
        <v>INSERT INTO UPK_TEST.main_masters.mm_buhin_no (buhin_no, created_date, created_tantou_id) VALUES ('752623VA0A', GETDATE(), 999);</v>
      </c>
    </row>
    <row r="866" spans="1:3">
      <c r="A866" t="s">
        <v>7309</v>
      </c>
      <c r="B866" t="str">
        <f>IF(ISERROR(VLOOKUP($A866,DB登録部品番号!$A$2:$A$2000,1,FALSE)),"■","")</f>
        <v>■</v>
      </c>
      <c r="C866" t="str">
        <f t="shared" si="13"/>
        <v>INSERT INTO UPK_TEST.main_masters.mm_buhin_no (buhin_no, created_date, created_tantou_id) VALUES ('752633VA0A', GETDATE(), 999);</v>
      </c>
    </row>
    <row r="867" spans="1:3">
      <c r="A867" t="s">
        <v>1983</v>
      </c>
      <c r="B867" t="str">
        <f>IF(ISERROR(VLOOKUP($A867,DB登録部品番号!$A$2:$A$2000,1,FALSE)),"■","")</f>
        <v/>
      </c>
      <c r="C867" t="str">
        <f t="shared" si="13"/>
        <v>INSERT INTO UPK_TEST.main_masters.mm_buhin_no (buhin_no, created_date, created_tantou_id) VALUES ('752624CB5A', GETDATE(), 999);</v>
      </c>
    </row>
    <row r="868" spans="1:3">
      <c r="A868" t="s">
        <v>1990</v>
      </c>
      <c r="B868" t="str">
        <f>IF(ISERROR(VLOOKUP($A868,DB登録部品番号!$A$2:$A$2000,1,FALSE)),"■","")</f>
        <v/>
      </c>
      <c r="C868" t="str">
        <f t="shared" si="13"/>
        <v>INSERT INTO UPK_TEST.main_masters.mm_buhin_no (buhin_no, created_date, created_tantou_id) VALUES ('752634CB5A', GETDATE(), 999);</v>
      </c>
    </row>
    <row r="869" spans="1:3">
      <c r="A869" t="s">
        <v>1984</v>
      </c>
      <c r="B869" t="str">
        <f>IF(ISERROR(VLOOKUP($A869,DB登録部品番号!$A$2:$A$2000,1,FALSE)),"■","")</f>
        <v/>
      </c>
      <c r="C869" t="str">
        <f t="shared" si="13"/>
        <v>INSERT INTO UPK_TEST.main_masters.mm_buhin_no (buhin_no, created_date, created_tantou_id) VALUES ('752626FK5A', GETDATE(), 999);</v>
      </c>
    </row>
    <row r="870" spans="1:3">
      <c r="A870" t="s">
        <v>1991</v>
      </c>
      <c r="B870" t="str">
        <f>IF(ISERROR(VLOOKUP($A870,DB登録部品番号!$A$2:$A$2000,1,FALSE)),"■","")</f>
        <v/>
      </c>
      <c r="C870" t="str">
        <f t="shared" si="13"/>
        <v>INSERT INTO UPK_TEST.main_masters.mm_buhin_no (buhin_no, created_date, created_tantou_id) VALUES ('752636FK5A', GETDATE(), 999);</v>
      </c>
    </row>
    <row r="871" spans="1:3">
      <c r="A871" t="s">
        <v>1985</v>
      </c>
      <c r="B871" t="str">
        <f>IF(ISERROR(VLOOKUP($A871,DB登録部品番号!$A$2:$A$2000,1,FALSE)),"■","")</f>
        <v/>
      </c>
      <c r="C871" t="str">
        <f t="shared" si="13"/>
        <v>INSERT INTO UPK_TEST.main_masters.mm_buhin_no (buhin_no, created_date, created_tantou_id) VALUES ('752626RA0A', GETDATE(), 999);</v>
      </c>
    </row>
    <row r="872" spans="1:3">
      <c r="A872" t="s">
        <v>1992</v>
      </c>
      <c r="B872" t="str">
        <f>IF(ISERROR(VLOOKUP($A872,DB登録部品番号!$A$2:$A$2000,1,FALSE)),"■","")</f>
        <v/>
      </c>
      <c r="C872" t="str">
        <f t="shared" si="13"/>
        <v>INSERT INTO UPK_TEST.main_masters.mm_buhin_no (buhin_no, created_date, created_tantou_id) VALUES ('752636RA0A', GETDATE(), 999);</v>
      </c>
    </row>
    <row r="873" spans="1:3">
      <c r="A873" t="s">
        <v>7310</v>
      </c>
      <c r="B873" t="str">
        <f>IF(ISERROR(VLOOKUP($A873,DB登録部品番号!$A$2:$A$2000,1,FALSE)),"■","")</f>
        <v>■</v>
      </c>
      <c r="C873" t="str">
        <f t="shared" si="13"/>
        <v>INSERT INTO UPK_TEST.main_masters.mm_buhin_no (buhin_no, created_date, created_tantou_id) VALUES ('75262EN000', GETDATE(), 999);</v>
      </c>
    </row>
    <row r="874" spans="1:3">
      <c r="A874" t="s">
        <v>7311</v>
      </c>
      <c r="B874" t="str">
        <f>IF(ISERROR(VLOOKUP($A874,DB登録部品番号!$A$2:$A$2000,1,FALSE)),"■","")</f>
        <v>■</v>
      </c>
      <c r="C874" t="str">
        <f t="shared" si="13"/>
        <v>INSERT INTO UPK_TEST.main_masters.mm_buhin_no (buhin_no, created_date, created_tantou_id) VALUES ('75263EN000', GETDATE(), 999);</v>
      </c>
    </row>
    <row r="875" spans="1:3">
      <c r="A875" t="s">
        <v>7312</v>
      </c>
      <c r="B875" t="str">
        <f>IF(ISERROR(VLOOKUP($A875,DB登録部品番号!$A$2:$A$2000,1,FALSE)),"■","")</f>
        <v>■</v>
      </c>
      <c r="C875" t="str">
        <f t="shared" si="13"/>
        <v>INSERT INTO UPK_TEST.main_masters.mm_buhin_no (buhin_no, created_date, created_tantou_id) VALUES ('75262JG00A', GETDATE(), 999);</v>
      </c>
    </row>
    <row r="876" spans="1:3">
      <c r="A876" t="s">
        <v>7313</v>
      </c>
      <c r="B876" t="str">
        <f>IF(ISERROR(VLOOKUP($A876,DB登録部品番号!$A$2:$A$2000,1,FALSE)),"■","")</f>
        <v>■</v>
      </c>
      <c r="C876" t="str">
        <f t="shared" si="13"/>
        <v>INSERT INTO UPK_TEST.main_masters.mm_buhin_no (buhin_no, created_date, created_tantou_id) VALUES ('75263JG00A', GETDATE(), 999);</v>
      </c>
    </row>
    <row r="877" spans="1:3">
      <c r="A877" t="s">
        <v>7314</v>
      </c>
      <c r="B877" t="str">
        <f>IF(ISERROR(VLOOKUP($A877,DB登録部品番号!$A$2:$A$2000,1,FALSE)),"■","")</f>
        <v>■</v>
      </c>
      <c r="C877" t="str">
        <f t="shared" si="13"/>
        <v>INSERT INTO UPK_TEST.main_masters.mm_buhin_no (buhin_no, created_date, created_tantou_id) VALUES ('75262JG01A', GETDATE(), 999);</v>
      </c>
    </row>
    <row r="878" spans="1:3">
      <c r="A878" t="s">
        <v>7315</v>
      </c>
      <c r="B878" t="str">
        <f>IF(ISERROR(VLOOKUP($A878,DB登録部品番号!$A$2:$A$2000,1,FALSE)),"■","")</f>
        <v>■</v>
      </c>
      <c r="C878" t="str">
        <f t="shared" si="13"/>
        <v>INSERT INTO UPK_TEST.main_masters.mm_buhin_no (buhin_no, created_date, created_tantou_id) VALUES ('75263JG01A', GETDATE(), 999);</v>
      </c>
    </row>
    <row r="879" spans="1:3">
      <c r="A879" t="s">
        <v>7316</v>
      </c>
      <c r="B879" t="str">
        <f>IF(ISERROR(VLOOKUP($A879,DB登録部品番号!$A$2:$A$2000,1,FALSE)),"■","")</f>
        <v>■</v>
      </c>
      <c r="C879" t="str">
        <f t="shared" si="13"/>
        <v>INSERT INTO UPK_TEST.main_masters.mm_buhin_no (buhin_no, created_date, created_tantou_id) VALUES ('75262JG01A-E', GETDATE(), 999);</v>
      </c>
    </row>
    <row r="880" spans="1:3">
      <c r="A880" t="s">
        <v>7317</v>
      </c>
      <c r="B880" t="str">
        <f>IF(ISERROR(VLOOKUP($A880,DB登録部品番号!$A$2:$A$2000,1,FALSE)),"■","")</f>
        <v>■</v>
      </c>
      <c r="C880" t="str">
        <f t="shared" si="13"/>
        <v>INSERT INTO UPK_TEST.main_masters.mm_buhin_no (buhin_no, created_date, created_tantou_id) VALUES ('75263JG01A-E', GETDATE(), 999);</v>
      </c>
    </row>
    <row r="881" spans="1:3">
      <c r="A881" t="s">
        <v>1993</v>
      </c>
      <c r="B881" t="str">
        <f>IF(ISERROR(VLOOKUP($A881,DB登録部品番号!$A$2:$A$2000,1,FALSE)),"■","")</f>
        <v/>
      </c>
      <c r="C881" t="str">
        <f t="shared" si="13"/>
        <v>INSERT INTO UPK_TEST.main_masters.mm_buhin_no (buhin_no, created_date, created_tantou_id) VALUES ('752636RA1A', GETDATE(), 999);</v>
      </c>
    </row>
    <row r="882" spans="1:3">
      <c r="A882" t="s">
        <v>1998</v>
      </c>
      <c r="B882" t="str">
        <f>IF(ISERROR(VLOOKUP($A882,DB登録部品番号!$A$2:$A$2000,1,FALSE)),"■","")</f>
        <v/>
      </c>
      <c r="C882" t="str">
        <f t="shared" si="13"/>
        <v>INSERT INTO UPK_TEST.main_masters.mm_buhin_no (buhin_no, created_date, created_tantou_id) VALUES ('753123NU0A', GETDATE(), 999);</v>
      </c>
    </row>
    <row r="883" spans="1:3">
      <c r="A883" t="s">
        <v>2000</v>
      </c>
      <c r="B883" t="str">
        <f>IF(ISERROR(VLOOKUP($A883,DB登録部品番号!$A$2:$A$2000,1,FALSE)),"■","")</f>
        <v/>
      </c>
      <c r="C883" t="str">
        <f t="shared" si="13"/>
        <v>INSERT INTO UPK_TEST.main_masters.mm_buhin_no (buhin_no, created_date, created_tantou_id) VALUES ('753126RA1A', GETDATE(), 999);</v>
      </c>
    </row>
    <row r="884" spans="1:3">
      <c r="A884" t="s">
        <v>7318</v>
      </c>
      <c r="B884" t="str">
        <f>IF(ISERROR(VLOOKUP($A884,DB登録部品番号!$A$2:$A$2000,1,FALSE)),"■","")</f>
        <v>■</v>
      </c>
      <c r="C884" t="str">
        <f t="shared" si="13"/>
        <v>INSERT INTO UPK_TEST.main_masters.mm_buhin_no (buhin_no, created_date, created_tantou_id) VALUES ('75312CA000', GETDATE(), 999);</v>
      </c>
    </row>
    <row r="885" spans="1:3">
      <c r="A885" t="s">
        <v>1999</v>
      </c>
      <c r="B885" t="str">
        <f>IF(ISERROR(VLOOKUP($A885,DB登録部品番号!$A$2:$A$2000,1,FALSE)),"■","")</f>
        <v/>
      </c>
      <c r="C885" t="str">
        <f t="shared" si="13"/>
        <v>INSERT INTO UPK_TEST.main_masters.mm_buhin_no (buhin_no, created_date, created_tantou_id) VALUES ('753126RA0A', GETDATE(), 999);</v>
      </c>
    </row>
    <row r="886" spans="1:3">
      <c r="A886" t="s">
        <v>2005</v>
      </c>
      <c r="B886" t="str">
        <f>IF(ISERROR(VLOOKUP($A886,DB登録部品番号!$A$2:$A$2000,1,FALSE)),"■","")</f>
        <v/>
      </c>
      <c r="C886" t="str">
        <f t="shared" si="13"/>
        <v>INSERT INTO UPK_TEST.main_masters.mm_buhin_no (buhin_no, created_date, created_tantou_id) VALUES ('753136RA0A', GETDATE(), 999);</v>
      </c>
    </row>
    <row r="887" spans="1:3">
      <c r="A887" t="s">
        <v>2004</v>
      </c>
      <c r="B887" t="str">
        <f>IF(ISERROR(VLOOKUP($A887,DB登録部品番号!$A$2:$A$2000,1,FALSE)),"■","")</f>
        <v/>
      </c>
      <c r="C887" t="str">
        <f t="shared" si="13"/>
        <v>INSERT INTO UPK_TEST.main_masters.mm_buhin_no (buhin_no, created_date, created_tantou_id) VALUES ('753133NU0A', GETDATE(), 999);</v>
      </c>
    </row>
    <row r="888" spans="1:3">
      <c r="A888" t="s">
        <v>2006</v>
      </c>
      <c r="B888" t="str">
        <f>IF(ISERROR(VLOOKUP($A888,DB登録部品番号!$A$2:$A$2000,1,FALSE)),"■","")</f>
        <v/>
      </c>
      <c r="C888" t="str">
        <f t="shared" si="13"/>
        <v>INSERT INTO UPK_TEST.main_masters.mm_buhin_no (buhin_no, created_date, created_tantou_id) VALUES ('753136RA1A', GETDATE(), 999);</v>
      </c>
    </row>
    <row r="889" spans="1:3">
      <c r="A889" t="s">
        <v>7319</v>
      </c>
      <c r="B889" t="str">
        <f>IF(ISERROR(VLOOKUP($A889,DB登録部品番号!$A$2:$A$2000,1,FALSE)),"■","")</f>
        <v>■</v>
      </c>
      <c r="C889" t="str">
        <f t="shared" si="13"/>
        <v>INSERT INTO UPK_TEST.main_masters.mm_buhin_no (buhin_no, created_date, created_tantou_id) VALUES ('75313CA000', GETDATE(), 999);</v>
      </c>
    </row>
    <row r="890" spans="1:3">
      <c r="A890" t="s">
        <v>7320</v>
      </c>
      <c r="B890" t="str">
        <f>IF(ISERROR(VLOOKUP($A890,DB登録部品番号!$A$2:$A$2000,1,FALSE)),"■","")</f>
        <v>■</v>
      </c>
      <c r="C890" t="str">
        <f t="shared" si="13"/>
        <v>INSERT INTO UPK_TEST.main_masters.mm_buhin_no (buhin_no, created_date, created_tantou_id) VALUES ('75352JN20A', GETDATE(), 999);</v>
      </c>
    </row>
    <row r="891" spans="1:3">
      <c r="A891" t="s">
        <v>7321</v>
      </c>
      <c r="B891" t="str">
        <f>IF(ISERROR(VLOOKUP($A891,DB登録部品番号!$A$2:$A$2000,1,FALSE)),"■","")</f>
        <v>■</v>
      </c>
      <c r="C891" t="str">
        <f t="shared" si="13"/>
        <v>INSERT INTO UPK_TEST.main_masters.mm_buhin_no (buhin_no, created_date, created_tantou_id) VALUES ('75353JN20A', GETDATE(), 999);</v>
      </c>
    </row>
    <row r="892" spans="1:3">
      <c r="A892" t="s">
        <v>2015</v>
      </c>
      <c r="B892" t="str">
        <f>IF(ISERROR(VLOOKUP($A892,DB登録部品番号!$A$2:$A$2000,1,FALSE)),"■","")</f>
        <v/>
      </c>
      <c r="C892" t="str">
        <f t="shared" si="13"/>
        <v>INSERT INTO UPK_TEST.main_masters.mm_buhin_no (buhin_no, created_date, created_tantou_id) VALUES ('754121LA0A', GETDATE(), 999);</v>
      </c>
    </row>
    <row r="893" spans="1:3">
      <c r="A893" t="s">
        <v>2016</v>
      </c>
      <c r="B893" t="str">
        <f>IF(ISERROR(VLOOKUP($A893,DB登録部品番号!$A$2:$A$2000,1,FALSE)),"■","")</f>
        <v/>
      </c>
      <c r="C893" t="str">
        <f t="shared" si="13"/>
        <v>INSERT INTO UPK_TEST.main_masters.mm_buhin_no (buhin_no, created_date, created_tantou_id) VALUES ('75412JG00A', GETDATE(), 999);</v>
      </c>
    </row>
    <row r="894" spans="1:3">
      <c r="A894" t="s">
        <v>7322</v>
      </c>
      <c r="B894" t="str">
        <f>IF(ISERROR(VLOOKUP($A894,DB登録部品番号!$A$2:$A$2000,1,FALSE)),"■","")</f>
        <v>■</v>
      </c>
      <c r="C894" t="str">
        <f t="shared" si="13"/>
        <v>INSERT INTO UPK_TEST.main_masters.mm_buhin_no (buhin_no, created_date, created_tantou_id) VALUES ('754221AA0A', GETDATE(), 999);</v>
      </c>
    </row>
    <row r="895" spans="1:3">
      <c r="A895" t="s">
        <v>7323</v>
      </c>
      <c r="B895" t="str">
        <f>IF(ISERROR(VLOOKUP($A895,DB登録部品番号!$A$2:$A$2000,1,FALSE)),"■","")</f>
        <v>■</v>
      </c>
      <c r="C895" t="str">
        <f t="shared" si="13"/>
        <v>INSERT INTO UPK_TEST.main_masters.mm_buhin_no (buhin_no, created_date, created_tantou_id) VALUES ('754223VA0A', GETDATE(), 999);</v>
      </c>
    </row>
    <row r="896" spans="1:3">
      <c r="A896" t="s">
        <v>2019</v>
      </c>
      <c r="B896" t="str">
        <f>IF(ISERROR(VLOOKUP($A896,DB登録部品番号!$A$2:$A$2000,1,FALSE)),"■","")</f>
        <v/>
      </c>
      <c r="C896" t="str">
        <f t="shared" si="13"/>
        <v>INSERT INTO UPK_TEST.main_masters.mm_buhin_no (buhin_no, created_date, created_tantou_id) VALUES ('754225YJ0A', GETDATE(), 999);</v>
      </c>
    </row>
    <row r="897" spans="1:3">
      <c r="A897" t="s">
        <v>2020</v>
      </c>
      <c r="B897" t="str">
        <f>IF(ISERROR(VLOOKUP($A897,DB登録部品番号!$A$2:$A$2000,1,FALSE)),"■","")</f>
        <v/>
      </c>
      <c r="C897" t="str">
        <f t="shared" si="13"/>
        <v>INSERT INTO UPK_TEST.main_masters.mm_buhin_no (buhin_no, created_date, created_tantou_id) VALUES ('754225YJ2A', GETDATE(), 999);</v>
      </c>
    </row>
    <row r="898" spans="1:3">
      <c r="A898" t="s">
        <v>7324</v>
      </c>
      <c r="B898" t="str">
        <f>IF(ISERROR(VLOOKUP($A898,DB登録部品番号!$A$2:$A$2000,1,FALSE)),"■","")</f>
        <v>■</v>
      </c>
      <c r="C898" t="str">
        <f t="shared" si="13"/>
        <v>INSERT INTO UPK_TEST.main_masters.mm_buhin_no (buhin_no, created_date, created_tantou_id) VALUES ('75422EN100', GETDATE(), 999);</v>
      </c>
    </row>
    <row r="899" spans="1:3">
      <c r="A899" t="s">
        <v>7325</v>
      </c>
      <c r="B899" t="str">
        <f>IF(ISERROR(VLOOKUP($A899,DB登録部品番号!$A$2:$A$2000,1,FALSE)),"■","")</f>
        <v>■</v>
      </c>
      <c r="C899" t="str">
        <f t="shared" si="13"/>
        <v>INSERT INTO UPK_TEST.main_masters.mm_buhin_no (buhin_no, created_date, created_tantou_id) VALUES ('75422EN100UF', GETDATE(), 999);</v>
      </c>
    </row>
    <row r="900" spans="1:3">
      <c r="A900" t="s">
        <v>2021</v>
      </c>
      <c r="B900" t="str">
        <f>IF(ISERROR(VLOOKUP($A900,DB登録部品番号!$A$2:$A$2000,1,FALSE)),"■","")</f>
        <v/>
      </c>
      <c r="C900" t="str">
        <f t="shared" si="13"/>
        <v>INSERT INTO UPK_TEST.main_masters.mm_buhin_no (buhin_no, created_date, created_tantou_id) VALUES ('75422JN20A', GETDATE(), 999);</v>
      </c>
    </row>
    <row r="901" spans="1:3">
      <c r="A901" t="s">
        <v>2025</v>
      </c>
      <c r="B901" t="str">
        <f>IF(ISERROR(VLOOKUP($A901,DB登録部品番号!$A$2:$A$2000,1,FALSE)),"■","")</f>
        <v/>
      </c>
      <c r="C901" t="str">
        <f t="shared" ref="C901:C964" si="14">$L$1&amp;"'"&amp;$A901&amp;"', GETDATE(), 999);"</f>
        <v>INSERT INTO UPK_TEST.main_masters.mm_buhin_no (buhin_no, created_date, created_tantou_id) VALUES ('754266RL1ABL', GETDATE(), 999);</v>
      </c>
    </row>
    <row r="902" spans="1:3">
      <c r="A902" t="s">
        <v>2027</v>
      </c>
      <c r="B902" t="str">
        <f>IF(ISERROR(VLOOKUP($A902,DB登録部品番号!$A$2:$A$2000,1,FALSE)),"■","")</f>
        <v/>
      </c>
      <c r="C902" t="str">
        <f t="shared" si="14"/>
        <v>INSERT INTO UPK_TEST.main_masters.mm_buhin_no (buhin_no, created_date, created_tantou_id) VALUES ('754266RL1BBL', GETDATE(), 999);</v>
      </c>
    </row>
    <row r="903" spans="1:3">
      <c r="A903" t="s">
        <v>7326</v>
      </c>
      <c r="B903" t="str">
        <f>IF(ISERROR(VLOOKUP($A903,DB登録部品番号!$A$2:$A$2000,1,FALSE)),"■","")</f>
        <v>■</v>
      </c>
      <c r="C903" t="str">
        <f t="shared" si="14"/>
        <v>INSERT INTO UPK_TEST.main_masters.mm_buhin_no (buhin_no, created_date, created_tantou_id) VALUES ('75426JM00A', GETDATE(), 999);</v>
      </c>
    </row>
    <row r="904" spans="1:3">
      <c r="A904" t="s">
        <v>7327</v>
      </c>
      <c r="B904" t="str">
        <f>IF(ISERROR(VLOOKUP($A904,DB登録部品番号!$A$2:$A$2000,1,FALSE)),"■","")</f>
        <v>■</v>
      </c>
      <c r="C904" t="str">
        <f t="shared" si="14"/>
        <v>INSERT INTO UPK_TEST.main_masters.mm_buhin_no (buhin_no, created_date, created_tantou_id) VALUES ('75427JM00A', GETDATE(), 999);</v>
      </c>
    </row>
    <row r="905" spans="1:3">
      <c r="A905" t="s">
        <v>7328</v>
      </c>
      <c r="B905" t="str">
        <f>IF(ISERROR(VLOOKUP($A905,DB登録部品番号!$A$2:$A$2000,1,FALSE)),"■","")</f>
        <v>■</v>
      </c>
      <c r="C905" t="str">
        <f t="shared" si="14"/>
        <v>INSERT INTO UPK_TEST.main_masters.mm_buhin_no (buhin_no, created_date, created_tantou_id) VALUES ('75426JM00A-E', GETDATE(), 999);</v>
      </c>
    </row>
    <row r="906" spans="1:3">
      <c r="A906" t="s">
        <v>7329</v>
      </c>
      <c r="B906" t="str">
        <f>IF(ISERROR(VLOOKUP($A906,DB登録部品番号!$A$2:$A$2000,1,FALSE)),"■","")</f>
        <v>■</v>
      </c>
      <c r="C906" t="str">
        <f t="shared" si="14"/>
        <v>INSERT INTO UPK_TEST.main_masters.mm_buhin_no (buhin_no, created_date, created_tantou_id) VALUES ('75427JM00A-E', GETDATE(), 999);</v>
      </c>
    </row>
    <row r="907" spans="1:3">
      <c r="A907" t="s">
        <v>2031</v>
      </c>
      <c r="B907" t="str">
        <f>IF(ISERROR(VLOOKUP($A907,DB登録部品番号!$A$2:$A$2000,1,FALSE)),"■","")</f>
        <v/>
      </c>
      <c r="C907" t="str">
        <f t="shared" si="14"/>
        <v>INSERT INTO UPK_TEST.main_masters.mm_buhin_no (buhin_no, created_date, created_tantou_id) VALUES ('754321LA0A', GETDATE(), 999);</v>
      </c>
    </row>
    <row r="908" spans="1:3">
      <c r="A908" t="s">
        <v>7330</v>
      </c>
      <c r="B908" t="str">
        <f>IF(ISERROR(VLOOKUP($A908,DB登録部品番号!$A$2:$A$2000,1,FALSE)),"■","")</f>
        <v>■</v>
      </c>
      <c r="C908" t="str">
        <f t="shared" si="14"/>
        <v>INSERT INTO UPK_TEST.main_masters.mm_buhin_no (buhin_no, created_date, created_tantou_id) VALUES ('754323VA0A', GETDATE(), 999);</v>
      </c>
    </row>
    <row r="909" spans="1:3">
      <c r="A909" t="s">
        <v>7331</v>
      </c>
      <c r="B909" t="str">
        <f>IF(ISERROR(VLOOKUP($A909,DB登録部品番号!$A$2:$A$2000,1,FALSE)),"■","")</f>
        <v>■</v>
      </c>
      <c r="C909" t="str">
        <f t="shared" si="14"/>
        <v>INSERT INTO UPK_TEST.main_masters.mm_buhin_no (buhin_no, created_date, created_tantou_id) VALUES ('754333VA0A', GETDATE(), 999);</v>
      </c>
    </row>
    <row r="910" spans="1:3">
      <c r="A910" t="s">
        <v>2032</v>
      </c>
      <c r="B910" t="str">
        <f>IF(ISERROR(VLOOKUP($A910,DB登録部品番号!$A$2:$A$2000,1,FALSE)),"■","")</f>
        <v/>
      </c>
      <c r="C910" t="str">
        <f t="shared" si="14"/>
        <v>INSERT INTO UPK_TEST.main_masters.mm_buhin_no (buhin_no, created_date, created_tantou_id) VALUES ('754324CB0A', GETDATE(), 999);</v>
      </c>
    </row>
    <row r="911" spans="1:3">
      <c r="A911" t="s">
        <v>2036</v>
      </c>
      <c r="B911" t="str">
        <f>IF(ISERROR(VLOOKUP($A911,DB登録部品番号!$A$2:$A$2000,1,FALSE)),"■","")</f>
        <v/>
      </c>
      <c r="C911" t="str">
        <f t="shared" si="14"/>
        <v>INSERT INTO UPK_TEST.main_masters.mm_buhin_no (buhin_no, created_date, created_tantou_id) VALUES ('754334CB0A', GETDATE(), 999);</v>
      </c>
    </row>
    <row r="912" spans="1:3">
      <c r="A912" t="s">
        <v>7332</v>
      </c>
      <c r="B912" t="str">
        <f>IF(ISERROR(VLOOKUP($A912,DB登録部品番号!$A$2:$A$2000,1,FALSE)),"■","")</f>
        <v>■</v>
      </c>
      <c r="C912" t="str">
        <f t="shared" si="14"/>
        <v>INSERT INTO UPK_TEST.main_masters.mm_buhin_no (buhin_no, created_date, created_tantou_id) VALUES ('75432JN20A', GETDATE(), 999);</v>
      </c>
    </row>
    <row r="913" spans="1:3">
      <c r="A913" t="s">
        <v>7333</v>
      </c>
      <c r="B913" t="str">
        <f>IF(ISERROR(VLOOKUP($A913,DB登録部品番号!$A$2:$A$2000,1,FALSE)),"■","")</f>
        <v>■</v>
      </c>
      <c r="C913" t="str">
        <f t="shared" si="14"/>
        <v>INSERT INTO UPK_TEST.main_masters.mm_buhin_no (buhin_no, created_date, created_tantou_id) VALUES ('75433JN20A', GETDATE(), 999);</v>
      </c>
    </row>
    <row r="914" spans="1:3">
      <c r="A914" t="s">
        <v>2039</v>
      </c>
      <c r="B914" t="str">
        <f>IF(ISERROR(VLOOKUP($A914,DB登録部品番号!$A$2:$A$2000,1,FALSE)),"■","")</f>
        <v/>
      </c>
      <c r="C914" t="str">
        <f t="shared" si="14"/>
        <v>INSERT INTO UPK_TEST.main_masters.mm_buhin_no (buhin_no, created_date, created_tantou_id) VALUES ('754421LA0A', GETDATE(), 999);</v>
      </c>
    </row>
    <row r="915" spans="1:3">
      <c r="A915" t="s">
        <v>7334</v>
      </c>
      <c r="B915" t="str">
        <f>IF(ISERROR(VLOOKUP($A915,DB登録部品番号!$A$2:$A$2000,1,FALSE)),"■","")</f>
        <v>■</v>
      </c>
      <c r="C915" t="str">
        <f t="shared" si="14"/>
        <v>INSERT INTO UPK_TEST.main_masters.mm_buhin_no (buhin_no, created_date, created_tantou_id) VALUES ('754425TA0A', GETDATE(), 999);</v>
      </c>
    </row>
    <row r="916" spans="1:3">
      <c r="A916" t="s">
        <v>2044</v>
      </c>
      <c r="B916" t="str">
        <f>IF(ISERROR(VLOOKUP($A916,DB登録部品番号!$A$2:$A$2000,1,FALSE)),"■","")</f>
        <v/>
      </c>
      <c r="C916" t="str">
        <f t="shared" si="14"/>
        <v>INSERT INTO UPK_TEST.main_masters.mm_buhin_no (buhin_no, created_date, created_tantou_id) VALUES ('754541VN0A', GETDATE(), 999);</v>
      </c>
    </row>
    <row r="917" spans="1:3">
      <c r="A917" t="s">
        <v>2047</v>
      </c>
      <c r="B917" t="str">
        <f>IF(ISERROR(VLOOKUP($A917,DB登録部品番号!$A$2:$A$2000,1,FALSE)),"■","")</f>
        <v/>
      </c>
      <c r="C917" t="str">
        <f t="shared" si="14"/>
        <v>INSERT INTO UPK_TEST.main_masters.mm_buhin_no (buhin_no, created_date, created_tantou_id) VALUES ('754581LA0B', GETDATE(), 999);</v>
      </c>
    </row>
    <row r="918" spans="1:3">
      <c r="A918" t="s">
        <v>2051</v>
      </c>
      <c r="B918" t="str">
        <f>IF(ISERROR(VLOOKUP($A918,DB登録部品番号!$A$2:$A$2000,1,FALSE)),"■","")</f>
        <v/>
      </c>
      <c r="C918" t="str">
        <f t="shared" si="14"/>
        <v>INSERT INTO UPK_TEST.main_masters.mm_buhin_no (buhin_no, created_date, created_tantou_id) VALUES ('754591LA0B', GETDATE(), 999);</v>
      </c>
    </row>
    <row r="919" spans="1:3">
      <c r="A919" t="s">
        <v>2048</v>
      </c>
      <c r="B919" t="str">
        <f>IF(ISERROR(VLOOKUP($A919,DB登録部品番号!$A$2:$A$2000,1,FALSE)),"■","")</f>
        <v/>
      </c>
      <c r="C919" t="str">
        <f t="shared" si="14"/>
        <v>INSERT INTO UPK_TEST.main_masters.mm_buhin_no (buhin_no, created_date, created_tantou_id) VALUES ('754581LA0B-G', GETDATE(), 999);</v>
      </c>
    </row>
    <row r="920" spans="1:3">
      <c r="A920" t="s">
        <v>2052</v>
      </c>
      <c r="B920" t="str">
        <f>IF(ISERROR(VLOOKUP($A920,DB登録部品番号!$A$2:$A$2000,1,FALSE)),"■","")</f>
        <v/>
      </c>
      <c r="C920" t="str">
        <f t="shared" si="14"/>
        <v>INSERT INTO UPK_TEST.main_masters.mm_buhin_no (buhin_no, created_date, created_tantou_id) VALUES ('754591LA0B-G', GETDATE(), 999);</v>
      </c>
    </row>
    <row r="921" spans="1:3">
      <c r="A921" t="s">
        <v>2055</v>
      </c>
      <c r="B921" t="str">
        <f>IF(ISERROR(VLOOKUP($A921,DB登録部品番号!$A$2:$A$2000,1,FALSE)),"■","")</f>
        <v/>
      </c>
      <c r="C921" t="str">
        <f t="shared" si="14"/>
        <v>INSERT INTO UPK_TEST.main_masters.mm_buhin_no (buhin_no, created_date, created_tantou_id) VALUES ('754666RL1ABL', GETDATE(), 999);</v>
      </c>
    </row>
    <row r="922" spans="1:3">
      <c r="A922" t="s">
        <v>2057</v>
      </c>
      <c r="B922" t="str">
        <f>IF(ISERROR(VLOOKUP($A922,DB登録部品番号!$A$2:$A$2000,1,FALSE)),"■","")</f>
        <v/>
      </c>
      <c r="C922" t="str">
        <f t="shared" si="14"/>
        <v>INSERT INTO UPK_TEST.main_masters.mm_buhin_no (buhin_no, created_date, created_tantou_id) VALUES ('754666RL1BBL', GETDATE(), 999);</v>
      </c>
    </row>
    <row r="923" spans="1:3">
      <c r="A923" t="s">
        <v>2054</v>
      </c>
      <c r="B923" t="str">
        <f>IF(ISERROR(VLOOKUP($A923,DB登録部品番号!$A$2:$A$2000,1,FALSE)),"■","")</f>
        <v/>
      </c>
      <c r="C923" t="str">
        <f t="shared" si="14"/>
        <v>INSERT INTO UPK_TEST.main_masters.mm_buhin_no (buhin_no, created_date, created_tantou_id) VALUES ('754666RA0A', GETDATE(), 999);</v>
      </c>
    </row>
    <row r="924" spans="1:3">
      <c r="A924" t="s">
        <v>2059</v>
      </c>
      <c r="B924" t="str">
        <f>IF(ISERROR(VLOOKUP($A924,DB登録部品番号!$A$2:$A$2000,1,FALSE)),"■","")</f>
        <v/>
      </c>
      <c r="C924" t="str">
        <f t="shared" si="14"/>
        <v>INSERT INTO UPK_TEST.main_masters.mm_buhin_no (buhin_no, created_date, created_tantou_id) VALUES ('754676RA0A', GETDATE(), 999);</v>
      </c>
    </row>
    <row r="925" spans="1:3">
      <c r="A925" t="s">
        <v>7335</v>
      </c>
      <c r="B925" t="str">
        <f>IF(ISERROR(VLOOKUP($A925,DB登録部品番号!$A$2:$A$2000,1,FALSE)),"■","")</f>
        <v>■</v>
      </c>
      <c r="C925" t="str">
        <f t="shared" si="14"/>
        <v>INSERT INTO UPK_TEST.main_masters.mm_buhin_no (buhin_no, created_date, created_tantou_id) VALUES ('75466JM00A', GETDATE(), 999);</v>
      </c>
    </row>
    <row r="926" spans="1:3">
      <c r="A926" t="s">
        <v>7336</v>
      </c>
      <c r="B926" t="str">
        <f>IF(ISERROR(VLOOKUP($A926,DB登録部品番号!$A$2:$A$2000,1,FALSE)),"■","")</f>
        <v>■</v>
      </c>
      <c r="C926" t="str">
        <f t="shared" si="14"/>
        <v>INSERT INTO UPK_TEST.main_masters.mm_buhin_no (buhin_no, created_date, created_tantou_id) VALUES ('75467JM00A', GETDATE(), 999);</v>
      </c>
    </row>
    <row r="927" spans="1:3">
      <c r="A927" t="s">
        <v>2062</v>
      </c>
      <c r="B927" t="str">
        <f>IF(ISERROR(VLOOKUP($A927,DB登録部品番号!$A$2:$A$2000,1,FALSE)),"■","")</f>
        <v/>
      </c>
      <c r="C927" t="str">
        <f t="shared" si="14"/>
        <v>INSERT INTO UPK_TEST.main_masters.mm_buhin_no (buhin_no, created_date, created_tantou_id) VALUES ('754721JB0A', GETDATE(), 999);</v>
      </c>
    </row>
    <row r="928" spans="1:3">
      <c r="A928" t="s">
        <v>2066</v>
      </c>
      <c r="B928" t="str">
        <f>IF(ISERROR(VLOOKUP($A928,DB登録部品番号!$A$2:$A$2000,1,FALSE)),"■","")</f>
        <v/>
      </c>
      <c r="C928" t="str">
        <f t="shared" si="14"/>
        <v>INSERT INTO UPK_TEST.main_masters.mm_buhin_no (buhin_no, created_date, created_tantou_id) VALUES ('754761JA0A', GETDATE(), 999);</v>
      </c>
    </row>
    <row r="929" spans="1:3">
      <c r="A929" t="s">
        <v>2069</v>
      </c>
      <c r="B929" t="str">
        <f>IF(ISERROR(VLOOKUP($A929,DB登録部品番号!$A$2:$A$2000,1,FALSE)),"■","")</f>
        <v/>
      </c>
      <c r="C929" t="str">
        <f t="shared" si="14"/>
        <v>INSERT INTO UPK_TEST.main_masters.mm_buhin_no (buhin_no, created_date, created_tantou_id) VALUES ('754921JB0A', GETDATE(), 999);</v>
      </c>
    </row>
    <row r="930" spans="1:3">
      <c r="A930" t="s">
        <v>2070</v>
      </c>
      <c r="B930" t="str">
        <f>IF(ISERROR(VLOOKUP($A930,DB登録部品番号!$A$2:$A$2000,1,FALSE)),"■","")</f>
        <v/>
      </c>
      <c r="C930" t="str">
        <f t="shared" si="14"/>
        <v>INSERT INTO UPK_TEST.main_masters.mm_buhin_no (buhin_no, created_date, created_tantou_id) VALUES ('754931JB0A', GETDATE(), 999);</v>
      </c>
    </row>
    <row r="931" spans="1:3">
      <c r="A931" t="s">
        <v>2071</v>
      </c>
      <c r="B931" t="str">
        <f>IF(ISERROR(VLOOKUP($A931,DB登録部品番号!$A$2:$A$2000,1,FALSE)),"■","")</f>
        <v/>
      </c>
      <c r="C931" t="str">
        <f t="shared" si="14"/>
        <v>INSERT INTO UPK_TEST.main_masters.mm_buhin_no (buhin_no, created_date, created_tantou_id) VALUES ('754946RA0A', GETDATE(), 999);</v>
      </c>
    </row>
    <row r="932" spans="1:3">
      <c r="A932" t="s">
        <v>2074</v>
      </c>
      <c r="B932" t="str">
        <f>IF(ISERROR(VLOOKUP($A932,DB登録部品番号!$A$2:$A$2000,1,FALSE)),"■","")</f>
        <v/>
      </c>
      <c r="C932" t="str">
        <f t="shared" si="14"/>
        <v>INSERT INTO UPK_TEST.main_masters.mm_buhin_no (buhin_no, created_date, created_tantou_id) VALUES ('754956RA0A', GETDATE(), 999);</v>
      </c>
    </row>
    <row r="933" spans="1:3">
      <c r="A933" t="s">
        <v>2073</v>
      </c>
      <c r="B933" t="str">
        <f>IF(ISERROR(VLOOKUP($A933,DB登録部品番号!$A$2:$A$2000,1,FALSE)),"■","")</f>
        <v/>
      </c>
      <c r="C933" t="str">
        <f t="shared" si="14"/>
        <v>INSERT INTO UPK_TEST.main_masters.mm_buhin_no (buhin_no, created_date, created_tantou_id) VALUES ('754955YJ2A', GETDATE(), 999);</v>
      </c>
    </row>
    <row r="934" spans="1:3">
      <c r="A934" t="s">
        <v>7337</v>
      </c>
      <c r="B934" t="str">
        <f>IF(ISERROR(VLOOKUP($A934,DB登録部品番号!$A$2:$A$2000,1,FALSE)),"■","")</f>
        <v>■</v>
      </c>
      <c r="C934" t="str">
        <f t="shared" si="14"/>
        <v>INSERT INTO UPK_TEST.main_masters.mm_buhin_no (buhin_no, created_date, created_tantou_id) VALUES ('755121AC0A', GETDATE(), 999);</v>
      </c>
    </row>
    <row r="935" spans="1:3">
      <c r="A935" t="s">
        <v>2075</v>
      </c>
      <c r="B935" t="str">
        <f>IF(ISERROR(VLOOKUP($A935,DB登録部品番号!$A$2:$A$2000,1,FALSE)),"■","")</f>
        <v/>
      </c>
      <c r="C935" t="str">
        <f t="shared" si="14"/>
        <v>INSERT INTO UPK_TEST.main_masters.mm_buhin_no (buhin_no, created_date, created_tantou_id) VALUES ('755121JA0A', GETDATE(), 999);</v>
      </c>
    </row>
    <row r="936" spans="1:3">
      <c r="A936" t="s">
        <v>2076</v>
      </c>
      <c r="B936" t="str">
        <f>IF(ISERROR(VLOOKUP($A936,DB登録部品番号!$A$2:$A$2000,1,FALSE)),"■","")</f>
        <v/>
      </c>
      <c r="C936" t="str">
        <f t="shared" si="14"/>
        <v>INSERT INTO UPK_TEST.main_masters.mm_buhin_no (buhin_no, created_date, created_tantou_id) VALUES ('755123NU0A', GETDATE(), 999);</v>
      </c>
    </row>
    <row r="937" spans="1:3">
      <c r="A937" t="s">
        <v>2077</v>
      </c>
      <c r="B937" t="str">
        <f>IF(ISERROR(VLOOKUP($A937,DB登録部品番号!$A$2:$A$2000,1,FALSE)),"■","")</f>
        <v/>
      </c>
      <c r="C937" t="str">
        <f t="shared" si="14"/>
        <v>INSERT INTO UPK_TEST.main_masters.mm_buhin_no (buhin_no, created_date, created_tantou_id) VALUES ('755126MA0A', GETDATE(), 999);</v>
      </c>
    </row>
    <row r="938" spans="1:3">
      <c r="A938" t="s">
        <v>2078</v>
      </c>
      <c r="B938" t="str">
        <f>IF(ISERROR(VLOOKUP($A938,DB登録部品番号!$A$2:$A$2000,1,FALSE)),"■","")</f>
        <v/>
      </c>
      <c r="C938" t="str">
        <f t="shared" si="14"/>
        <v>INSERT INTO UPK_TEST.main_masters.mm_buhin_no (buhin_no, created_date, created_tantou_id) VALUES ('755126RA0ABL', GETDATE(), 999);</v>
      </c>
    </row>
    <row r="939" spans="1:3">
      <c r="A939" t="s">
        <v>7338</v>
      </c>
      <c r="B939" t="str">
        <f>IF(ISERROR(VLOOKUP($A939,DB登録部品番号!$A$2:$A$2000,1,FALSE)),"■","")</f>
        <v>■</v>
      </c>
      <c r="C939" t="str">
        <f t="shared" si="14"/>
        <v>INSERT INTO UPK_TEST.main_masters.mm_buhin_no (buhin_no, created_date, created_tantou_id) VALUES ('75512EN000', GETDATE(), 999);</v>
      </c>
    </row>
    <row r="940" spans="1:3">
      <c r="A940" t="s">
        <v>7339</v>
      </c>
      <c r="B940" t="str">
        <f>IF(ISERROR(VLOOKUP($A940,DB登録部品番号!$A$2:$A$2000,1,FALSE)),"■","")</f>
        <v>■</v>
      </c>
      <c r="C940" t="str">
        <f t="shared" si="14"/>
        <v>INSERT INTO UPK_TEST.main_masters.mm_buhin_no (buhin_no, created_date, created_tantou_id) VALUES ('75512EN100', GETDATE(), 999);</v>
      </c>
    </row>
    <row r="941" spans="1:3">
      <c r="A941" t="s">
        <v>7340</v>
      </c>
      <c r="B941" t="str">
        <f>IF(ISERROR(VLOOKUP($A941,DB登録部品番号!$A$2:$A$2000,1,FALSE)),"■","")</f>
        <v>■</v>
      </c>
      <c r="C941" t="str">
        <f t="shared" si="14"/>
        <v>INSERT INTO UPK_TEST.main_masters.mm_buhin_no (buhin_no, created_date, created_tantou_id) VALUES ('75512JG00A', GETDATE(), 999);</v>
      </c>
    </row>
    <row r="942" spans="1:3">
      <c r="A942" t="s">
        <v>2082</v>
      </c>
      <c r="B942" t="str">
        <f>IF(ISERROR(VLOOKUP($A942,DB登録部品番号!$A$2:$A$2000,1,FALSE)),"■","")</f>
        <v/>
      </c>
      <c r="C942" t="str">
        <f t="shared" si="14"/>
        <v>INSERT INTO UPK_TEST.main_masters.mm_buhin_no (buhin_no, created_date, created_tantou_id) VALUES ('75512JM00A', GETDATE(), 999);</v>
      </c>
    </row>
    <row r="943" spans="1:3">
      <c r="A943" t="s">
        <v>7341</v>
      </c>
      <c r="B943" t="str">
        <f>IF(ISERROR(VLOOKUP($A943,DB登録部品番号!$A$2:$A$2000,1,FALSE)),"■","")</f>
        <v>■</v>
      </c>
      <c r="C943" t="str">
        <f t="shared" si="14"/>
        <v>INSERT INTO UPK_TEST.main_masters.mm_buhin_no (buhin_no, created_date, created_tantou_id) VALUES ('75512JN20A', GETDATE(), 999);</v>
      </c>
    </row>
    <row r="944" spans="1:3">
      <c r="A944" t="s">
        <v>7342</v>
      </c>
      <c r="B944" t="str">
        <f>IF(ISERROR(VLOOKUP($A944,DB登録部品番号!$A$2:$A$2000,1,FALSE)),"■","")</f>
        <v>■</v>
      </c>
      <c r="C944" t="str">
        <f t="shared" si="14"/>
        <v>INSERT INTO UPK_TEST.main_masters.mm_buhin_no (buhin_no, created_date, created_tantou_id) VALUES ('755131AC0A', GETDATE(), 999);</v>
      </c>
    </row>
    <row r="945" spans="1:3">
      <c r="A945" t="s">
        <v>2083</v>
      </c>
      <c r="B945" t="str">
        <f>IF(ISERROR(VLOOKUP($A945,DB登録部品番号!$A$2:$A$2000,1,FALSE)),"■","")</f>
        <v/>
      </c>
      <c r="C945" t="str">
        <f t="shared" si="14"/>
        <v>INSERT INTO UPK_TEST.main_masters.mm_buhin_no (buhin_no, created_date, created_tantou_id) VALUES ('755131JA0A', GETDATE(), 999);</v>
      </c>
    </row>
    <row r="946" spans="1:3">
      <c r="A946" t="s">
        <v>2084</v>
      </c>
      <c r="B946" t="str">
        <f>IF(ISERROR(VLOOKUP($A946,DB登録部品番号!$A$2:$A$2000,1,FALSE)),"■","")</f>
        <v/>
      </c>
      <c r="C946" t="str">
        <f t="shared" si="14"/>
        <v>INSERT INTO UPK_TEST.main_masters.mm_buhin_no (buhin_no, created_date, created_tantou_id) VALUES ('755133NU0A', GETDATE(), 999);</v>
      </c>
    </row>
    <row r="947" spans="1:3">
      <c r="A947" t="s">
        <v>2085</v>
      </c>
      <c r="B947" t="str">
        <f>IF(ISERROR(VLOOKUP($A947,DB登録部品番号!$A$2:$A$2000,1,FALSE)),"■","")</f>
        <v/>
      </c>
      <c r="C947" t="str">
        <f t="shared" si="14"/>
        <v>INSERT INTO UPK_TEST.main_masters.mm_buhin_no (buhin_no, created_date, created_tantou_id) VALUES ('755136MA0A', GETDATE(), 999);</v>
      </c>
    </row>
    <row r="948" spans="1:3">
      <c r="A948" t="s">
        <v>2086</v>
      </c>
      <c r="B948" t="str">
        <f>IF(ISERROR(VLOOKUP($A948,DB登録部品番号!$A$2:$A$2000,1,FALSE)),"■","")</f>
        <v/>
      </c>
      <c r="C948" t="str">
        <f t="shared" si="14"/>
        <v>INSERT INTO UPK_TEST.main_masters.mm_buhin_no (buhin_no, created_date, created_tantou_id) VALUES ('755136RA0ABL', GETDATE(), 999);</v>
      </c>
    </row>
    <row r="949" spans="1:3">
      <c r="A949" t="s">
        <v>7343</v>
      </c>
      <c r="B949" t="str">
        <f>IF(ISERROR(VLOOKUP($A949,DB登録部品番号!$A$2:$A$2000,1,FALSE)),"■","")</f>
        <v>■</v>
      </c>
      <c r="C949" t="str">
        <f t="shared" si="14"/>
        <v>INSERT INTO UPK_TEST.main_masters.mm_buhin_no (buhin_no, created_date, created_tantou_id) VALUES ('755139Y000', GETDATE(), 999);</v>
      </c>
    </row>
    <row r="950" spans="1:3">
      <c r="A950" t="s">
        <v>7344</v>
      </c>
      <c r="B950" t="str">
        <f>IF(ISERROR(VLOOKUP($A950,DB登録部品番号!$A$2:$A$2000,1,FALSE)),"■","")</f>
        <v>■</v>
      </c>
      <c r="C950" t="str">
        <f t="shared" si="14"/>
        <v>INSERT INTO UPK_TEST.main_masters.mm_buhin_no (buhin_no, created_date, created_tantou_id) VALUES ('75513CA00001', GETDATE(), 999);</v>
      </c>
    </row>
    <row r="951" spans="1:3">
      <c r="A951" t="s">
        <v>7345</v>
      </c>
      <c r="B951" t="str">
        <f>IF(ISERROR(VLOOKUP($A951,DB登録部品番号!$A$2:$A$2000,1,FALSE)),"■","")</f>
        <v>■</v>
      </c>
      <c r="C951" t="str">
        <f t="shared" si="14"/>
        <v>INSERT INTO UPK_TEST.main_masters.mm_buhin_no (buhin_no, created_date, created_tantou_id) VALUES ('75513CN000', GETDATE(), 999);</v>
      </c>
    </row>
    <row r="952" spans="1:3">
      <c r="A952" t="s">
        <v>7346</v>
      </c>
      <c r="B952" t="str">
        <f>IF(ISERROR(VLOOKUP($A952,DB登録部品番号!$A$2:$A$2000,1,FALSE)),"■","")</f>
        <v>■</v>
      </c>
      <c r="C952" t="str">
        <f t="shared" si="14"/>
        <v>INSERT INTO UPK_TEST.main_masters.mm_buhin_no (buhin_no, created_date, created_tantou_id) VALUES ('75513EN000', GETDATE(), 999);</v>
      </c>
    </row>
    <row r="953" spans="1:3">
      <c r="A953" t="s">
        <v>7347</v>
      </c>
      <c r="B953" t="str">
        <f>IF(ISERROR(VLOOKUP($A953,DB登録部品番号!$A$2:$A$2000,1,FALSE)),"■","")</f>
        <v>■</v>
      </c>
      <c r="C953" t="str">
        <f t="shared" si="14"/>
        <v>INSERT INTO UPK_TEST.main_masters.mm_buhin_no (buhin_no, created_date, created_tantou_id) VALUES ('75513EN100', GETDATE(), 999);</v>
      </c>
    </row>
    <row r="954" spans="1:3">
      <c r="A954" t="s">
        <v>7348</v>
      </c>
      <c r="B954" t="str">
        <f>IF(ISERROR(VLOOKUP($A954,DB登録部品番号!$A$2:$A$2000,1,FALSE)),"■","")</f>
        <v>■</v>
      </c>
      <c r="C954" t="str">
        <f t="shared" si="14"/>
        <v>INSERT INTO UPK_TEST.main_masters.mm_buhin_no (buhin_no, created_date, created_tantou_id) VALUES ('75513JG00A', GETDATE(), 999);</v>
      </c>
    </row>
    <row r="955" spans="1:3">
      <c r="A955" t="s">
        <v>2090</v>
      </c>
      <c r="B955" t="str">
        <f>IF(ISERROR(VLOOKUP($A955,DB登録部品番号!$A$2:$A$2000,1,FALSE)),"■","")</f>
        <v/>
      </c>
      <c r="C955" t="str">
        <f t="shared" si="14"/>
        <v>INSERT INTO UPK_TEST.main_masters.mm_buhin_no (buhin_no, created_date, created_tantou_id) VALUES ('75513JM00A', GETDATE(), 999);</v>
      </c>
    </row>
    <row r="956" spans="1:3">
      <c r="A956" t="s">
        <v>7349</v>
      </c>
      <c r="B956" t="str">
        <f>IF(ISERROR(VLOOKUP($A956,DB登録部品番号!$A$2:$A$2000,1,FALSE)),"■","")</f>
        <v>■</v>
      </c>
      <c r="C956" t="str">
        <f t="shared" si="14"/>
        <v>INSERT INTO UPK_TEST.main_masters.mm_buhin_no (buhin_no, created_date, created_tantou_id) VALUES ('75513JN20A', GETDATE(), 999);</v>
      </c>
    </row>
    <row r="957" spans="1:3">
      <c r="A957" t="s">
        <v>2093</v>
      </c>
      <c r="B957" t="str">
        <f>IF(ISERROR(VLOOKUP($A957,DB登録部品番号!$A$2:$A$2000,1,FALSE)),"■","")</f>
        <v/>
      </c>
      <c r="C957" t="str">
        <f t="shared" si="14"/>
        <v>INSERT INTO UPK_TEST.main_masters.mm_buhin_no (buhin_no, created_date, created_tantou_id) VALUES ('755181JA0A', GETDATE(), 999);</v>
      </c>
    </row>
    <row r="958" spans="1:3">
      <c r="A958" t="s">
        <v>2094</v>
      </c>
      <c r="B958" t="str">
        <f>IF(ISERROR(VLOOKUP($A958,DB登録部品番号!$A$2:$A$2000,1,FALSE)),"■","")</f>
        <v/>
      </c>
      <c r="C958" t="str">
        <f t="shared" si="14"/>
        <v>INSERT INTO UPK_TEST.main_masters.mm_buhin_no (buhin_no, created_date, created_tantou_id) VALUES ('755191JA0A', GETDATE(), 999);</v>
      </c>
    </row>
    <row r="959" spans="1:3">
      <c r="A959" t="s">
        <v>2095</v>
      </c>
      <c r="B959" t="str">
        <f>IF(ISERROR(VLOOKUP($A959,DB登録部品番号!$A$2:$A$2000,1,FALSE)),"■","")</f>
        <v/>
      </c>
      <c r="C959" t="str">
        <f t="shared" si="14"/>
        <v>INSERT INTO UPK_TEST.main_masters.mm_buhin_no (buhin_no, created_date, created_tantou_id) VALUES ('755221JA0A', GETDATE(), 999);</v>
      </c>
    </row>
    <row r="960" spans="1:3">
      <c r="A960" t="s">
        <v>2103</v>
      </c>
      <c r="B960" t="str">
        <f>IF(ISERROR(VLOOKUP($A960,DB登録部品番号!$A$2:$A$2000,1,FALSE)),"■","")</f>
        <v/>
      </c>
      <c r="C960" t="str">
        <f t="shared" si="14"/>
        <v>INSERT INTO UPK_TEST.main_masters.mm_buhin_no (buhin_no, created_date, created_tantou_id) VALUES ('755231JA0A', GETDATE(), 999);</v>
      </c>
    </row>
    <row r="961" spans="1:3">
      <c r="A961" t="s">
        <v>2096</v>
      </c>
      <c r="B961" t="str">
        <f>IF(ISERROR(VLOOKUP($A961,DB登録部品番号!$A$2:$A$2000,1,FALSE)),"■","")</f>
        <v/>
      </c>
      <c r="C961" t="str">
        <f t="shared" si="14"/>
        <v>INSERT INTO UPK_TEST.main_masters.mm_buhin_no (buhin_no, created_date, created_tantou_id) VALUES ('755221LA0A', GETDATE(), 999);</v>
      </c>
    </row>
    <row r="962" spans="1:3">
      <c r="A962" t="s">
        <v>2104</v>
      </c>
      <c r="B962" t="str">
        <f>IF(ISERROR(VLOOKUP($A962,DB登録部品番号!$A$2:$A$2000,1,FALSE)),"■","")</f>
        <v/>
      </c>
      <c r="C962" t="str">
        <f t="shared" si="14"/>
        <v>INSERT INTO UPK_TEST.main_masters.mm_buhin_no (buhin_no, created_date, created_tantou_id) VALUES ('755231LA0A', GETDATE(), 999);</v>
      </c>
    </row>
    <row r="963" spans="1:3">
      <c r="A963" t="s">
        <v>2097</v>
      </c>
      <c r="B963" t="str">
        <f>IF(ISERROR(VLOOKUP($A963,DB登録部品番号!$A$2:$A$2000,1,FALSE)),"■","")</f>
        <v/>
      </c>
      <c r="C963" t="str">
        <f t="shared" si="14"/>
        <v>INSERT INTO UPK_TEST.main_masters.mm_buhin_no (buhin_no, created_date, created_tantou_id) VALUES ('755224BC1A', GETDATE(), 999);</v>
      </c>
    </row>
    <row r="964" spans="1:3">
      <c r="A964" t="s">
        <v>2105</v>
      </c>
      <c r="B964" t="str">
        <f>IF(ISERROR(VLOOKUP($A964,DB登録部品番号!$A$2:$A$2000,1,FALSE)),"■","")</f>
        <v/>
      </c>
      <c r="C964" t="str">
        <f t="shared" si="14"/>
        <v>INSERT INTO UPK_TEST.main_masters.mm_buhin_no (buhin_no, created_date, created_tantou_id) VALUES ('755234BC1A', GETDATE(), 999);</v>
      </c>
    </row>
    <row r="965" spans="1:3">
      <c r="A965" t="s">
        <v>2098</v>
      </c>
      <c r="B965" t="str">
        <f>IF(ISERROR(VLOOKUP($A965,DB登録部品番号!$A$2:$A$2000,1,FALSE)),"■","")</f>
        <v/>
      </c>
      <c r="C965" t="str">
        <f t="shared" ref="C965:C1028" si="15">$L$1&amp;"'"&amp;$A965&amp;"', GETDATE(), 999);"</f>
        <v>INSERT INTO UPK_TEST.main_masters.mm_buhin_no (buhin_no, created_date, created_tantou_id) VALUES ('755224CE0A', GETDATE(), 999);</v>
      </c>
    </row>
    <row r="966" spans="1:3">
      <c r="A966" t="s">
        <v>2106</v>
      </c>
      <c r="B966" t="str">
        <f>IF(ISERROR(VLOOKUP($A966,DB登録部品番号!$A$2:$A$2000,1,FALSE)),"■","")</f>
        <v/>
      </c>
      <c r="C966" t="str">
        <f t="shared" si="15"/>
        <v>INSERT INTO UPK_TEST.main_masters.mm_buhin_no (buhin_no, created_date, created_tantou_id) VALUES ('755234CE0A', GETDATE(), 999);</v>
      </c>
    </row>
    <row r="967" spans="1:3">
      <c r="A967" t="s">
        <v>7350</v>
      </c>
      <c r="B967" t="str">
        <f>IF(ISERROR(VLOOKUP($A967,DB登録部品番号!$A$2:$A$2000,1,FALSE)),"■","")</f>
        <v>■</v>
      </c>
      <c r="C967" t="str">
        <f t="shared" si="15"/>
        <v>INSERT INTO UPK_TEST.main_masters.mm_buhin_no (buhin_no, created_date, created_tantou_id) VALUES ('755224M400', GETDATE(), 999);</v>
      </c>
    </row>
    <row r="968" spans="1:3">
      <c r="A968" t="s">
        <v>7351</v>
      </c>
      <c r="B968" t="str">
        <f>IF(ISERROR(VLOOKUP($A968,DB登録部品番号!$A$2:$A$2000,1,FALSE)),"■","")</f>
        <v>■</v>
      </c>
      <c r="C968" t="str">
        <f t="shared" si="15"/>
        <v>INSERT INTO UPK_TEST.main_masters.mm_buhin_no (buhin_no, created_date, created_tantou_id) VALUES ('755234M400', GETDATE(), 999);</v>
      </c>
    </row>
    <row r="969" spans="1:3">
      <c r="A969" t="s">
        <v>7352</v>
      </c>
      <c r="B969" t="str">
        <f>IF(ISERROR(VLOOKUP($A969,DB登録部品番号!$A$2:$A$2000,1,FALSE)),"■","")</f>
        <v>■</v>
      </c>
      <c r="C969" t="str">
        <f t="shared" si="15"/>
        <v>INSERT INTO UPK_TEST.main_masters.mm_buhin_no (buhin_no, created_date, created_tantou_id) VALUES ('755225M500', GETDATE(), 999);</v>
      </c>
    </row>
    <row r="970" spans="1:3">
      <c r="A970" t="s">
        <v>7353</v>
      </c>
      <c r="B970" t="str">
        <f>IF(ISERROR(VLOOKUP($A970,DB登録部品番号!$A$2:$A$2000,1,FALSE)),"■","")</f>
        <v>■</v>
      </c>
      <c r="C970" t="str">
        <f t="shared" si="15"/>
        <v>INSERT INTO UPK_TEST.main_masters.mm_buhin_no (buhin_no, created_date, created_tantou_id) VALUES ('755235M000', GETDATE(), 999);</v>
      </c>
    </row>
    <row r="971" spans="1:3">
      <c r="A971" t="s">
        <v>2099</v>
      </c>
      <c r="B971" t="str">
        <f>IF(ISERROR(VLOOKUP($A971,DB登録部品番号!$A$2:$A$2000,1,FALSE)),"■","")</f>
        <v/>
      </c>
      <c r="C971" t="str">
        <f t="shared" si="15"/>
        <v>INSERT INTO UPK_TEST.main_masters.mm_buhin_no (buhin_no, created_date, created_tantou_id) VALUES ('755225TA0A', GETDATE(), 999);</v>
      </c>
    </row>
    <row r="972" spans="1:3">
      <c r="A972" t="s">
        <v>2107</v>
      </c>
      <c r="B972" t="str">
        <f>IF(ISERROR(VLOOKUP($A972,DB登録部品番号!$A$2:$A$2000,1,FALSE)),"■","")</f>
        <v/>
      </c>
      <c r="C972" t="str">
        <f t="shared" si="15"/>
        <v>INSERT INTO UPK_TEST.main_masters.mm_buhin_no (buhin_no, created_date, created_tantou_id) VALUES ('755235TA0A', GETDATE(), 999);</v>
      </c>
    </row>
    <row r="973" spans="1:3">
      <c r="A973" t="s">
        <v>2100</v>
      </c>
      <c r="B973" t="str">
        <f>IF(ISERROR(VLOOKUP($A973,DB登録部品番号!$A$2:$A$2000,1,FALSE)),"■","")</f>
        <v/>
      </c>
      <c r="C973" t="str">
        <f t="shared" si="15"/>
        <v>INSERT INTO UPK_TEST.main_masters.mm_buhin_no (buhin_no, created_date, created_tantou_id) VALUES ('755226MA0A', GETDATE(), 999);</v>
      </c>
    </row>
    <row r="974" spans="1:3">
      <c r="A974" t="s">
        <v>2108</v>
      </c>
      <c r="B974" t="str">
        <f>IF(ISERROR(VLOOKUP($A974,DB登録部品番号!$A$2:$A$2000,1,FALSE)),"■","")</f>
        <v/>
      </c>
      <c r="C974" t="str">
        <f t="shared" si="15"/>
        <v>INSERT INTO UPK_TEST.main_masters.mm_buhin_no (buhin_no, created_date, created_tantou_id) VALUES ('755236MA0A', GETDATE(), 999);</v>
      </c>
    </row>
    <row r="975" spans="1:3">
      <c r="A975" t="s">
        <v>2101</v>
      </c>
      <c r="B975" t="str">
        <f>IF(ISERROR(VLOOKUP($A975,DB登録部品番号!$A$2:$A$2000,1,FALSE)),"■","")</f>
        <v/>
      </c>
      <c r="C975" t="str">
        <f t="shared" si="15"/>
        <v>INSERT INTO UPK_TEST.main_masters.mm_buhin_no (buhin_no, created_date, created_tantou_id) VALUES ('755226RA0A', GETDATE(), 999);</v>
      </c>
    </row>
    <row r="976" spans="1:3">
      <c r="A976" t="s">
        <v>2109</v>
      </c>
      <c r="B976" t="str">
        <f>IF(ISERROR(VLOOKUP($A976,DB登録部品番号!$A$2:$A$2000,1,FALSE)),"■","")</f>
        <v/>
      </c>
      <c r="C976" t="str">
        <f t="shared" si="15"/>
        <v>INSERT INTO UPK_TEST.main_masters.mm_buhin_no (buhin_no, created_date, created_tantou_id) VALUES ('755236RA0A', GETDATE(), 999);</v>
      </c>
    </row>
    <row r="977" spans="1:3">
      <c r="A977" t="s">
        <v>7354</v>
      </c>
      <c r="B977" t="str">
        <f>IF(ISERROR(VLOOKUP($A977,DB登録部品番号!$A$2:$A$2000,1,FALSE)),"■","")</f>
        <v>■</v>
      </c>
      <c r="C977" t="str">
        <f t="shared" si="15"/>
        <v>INSERT INTO UPK_TEST.main_masters.mm_buhin_no (buhin_no, created_date, created_tantou_id) VALUES ('75522EN000', GETDATE(), 999);</v>
      </c>
    </row>
    <row r="978" spans="1:3">
      <c r="A978" t="s">
        <v>7355</v>
      </c>
      <c r="B978" t="str">
        <f>IF(ISERROR(VLOOKUP($A978,DB登録部品番号!$A$2:$A$2000,1,FALSE)),"■","")</f>
        <v>■</v>
      </c>
      <c r="C978" t="str">
        <f t="shared" si="15"/>
        <v>INSERT INTO UPK_TEST.main_masters.mm_buhin_no (buhin_no, created_date, created_tantou_id) VALUES ('75523EN000', GETDATE(), 999);</v>
      </c>
    </row>
    <row r="979" spans="1:3">
      <c r="A979" t="s">
        <v>7356</v>
      </c>
      <c r="B979" t="str">
        <f>IF(ISERROR(VLOOKUP($A979,DB登録部品番号!$A$2:$A$2000,1,FALSE)),"■","")</f>
        <v>■</v>
      </c>
      <c r="C979" t="str">
        <f t="shared" si="15"/>
        <v>INSERT INTO UPK_TEST.main_masters.mm_buhin_no (buhin_no, created_date, created_tantou_id) VALUES ('75522JG00A', GETDATE(), 999);</v>
      </c>
    </row>
    <row r="980" spans="1:3">
      <c r="A980" t="s">
        <v>7357</v>
      </c>
      <c r="B980" t="str">
        <f>IF(ISERROR(VLOOKUP($A980,DB登録部品番号!$A$2:$A$2000,1,FALSE)),"■","")</f>
        <v>■</v>
      </c>
      <c r="C980" t="str">
        <f t="shared" si="15"/>
        <v>INSERT INTO UPK_TEST.main_masters.mm_buhin_no (buhin_no, created_date, created_tantou_id) VALUES ('75523JG00A', GETDATE(), 999);</v>
      </c>
    </row>
    <row r="981" spans="1:3">
      <c r="A981" t="s">
        <v>7358</v>
      </c>
      <c r="B981" t="str">
        <f>IF(ISERROR(VLOOKUP($A981,DB登録部品番号!$A$2:$A$2000,1,FALSE)),"■","")</f>
        <v>■</v>
      </c>
      <c r="C981" t="str">
        <f t="shared" si="15"/>
        <v>INSERT INTO UPK_TEST.main_masters.mm_buhin_no (buhin_no, created_date, created_tantou_id) VALUES ('75522JG00A-E', GETDATE(), 999);</v>
      </c>
    </row>
    <row r="982" spans="1:3">
      <c r="A982" t="s">
        <v>7359</v>
      </c>
      <c r="B982" t="str">
        <f>IF(ISERROR(VLOOKUP($A982,DB登録部品番号!$A$2:$A$2000,1,FALSE)),"■","")</f>
        <v>■</v>
      </c>
      <c r="C982" t="str">
        <f t="shared" si="15"/>
        <v>INSERT INTO UPK_TEST.main_masters.mm_buhin_no (buhin_no, created_date, created_tantou_id) VALUES ('75523JG00A-E', GETDATE(), 999);</v>
      </c>
    </row>
    <row r="983" spans="1:3">
      <c r="A983" t="s">
        <v>7360</v>
      </c>
      <c r="B983" t="str">
        <f>IF(ISERROR(VLOOKUP($A983,DB登録部品番号!$A$2:$A$2000,1,FALSE)),"■","")</f>
        <v>■</v>
      </c>
      <c r="C983" t="str">
        <f t="shared" si="15"/>
        <v>INSERT INTO UPK_TEST.main_masters.mm_buhin_no (buhin_no, created_date, created_tantou_id) VALUES ('755281AA0A', GETDATE(), 999);</v>
      </c>
    </row>
    <row r="984" spans="1:3">
      <c r="A984" t="s">
        <v>7361</v>
      </c>
      <c r="B984" t="str">
        <f>IF(ISERROR(VLOOKUP($A984,DB登録部品番号!$A$2:$A$2000,1,FALSE)),"■","")</f>
        <v>■</v>
      </c>
      <c r="C984" t="str">
        <f t="shared" si="15"/>
        <v>INSERT INTO UPK_TEST.main_masters.mm_buhin_no (buhin_no, created_date, created_tantou_id) VALUES ('755291AA0A', GETDATE(), 999);</v>
      </c>
    </row>
    <row r="985" spans="1:3">
      <c r="A985" t="s">
        <v>2115</v>
      </c>
      <c r="B985" t="str">
        <f>IF(ISERROR(VLOOKUP($A985,DB登録部品番号!$A$2:$A$2000,1,FALSE)),"■","")</f>
        <v/>
      </c>
      <c r="C985" t="str">
        <f t="shared" si="15"/>
        <v>INSERT INTO UPK_TEST.main_masters.mm_buhin_no (buhin_no, created_date, created_tantou_id) VALUES ('755281JA0A', GETDATE(), 999);</v>
      </c>
    </row>
    <row r="986" spans="1:3">
      <c r="A986" t="s">
        <v>2119</v>
      </c>
      <c r="B986" t="str">
        <f>IF(ISERROR(VLOOKUP($A986,DB登録部品番号!$A$2:$A$2000,1,FALSE)),"■","")</f>
        <v/>
      </c>
      <c r="C986" t="str">
        <f t="shared" si="15"/>
        <v>INSERT INTO UPK_TEST.main_masters.mm_buhin_no (buhin_no, created_date, created_tantou_id) VALUES ('755291JA0A', GETDATE(), 999);</v>
      </c>
    </row>
    <row r="987" spans="1:3">
      <c r="A987" t="s">
        <v>2116</v>
      </c>
      <c r="B987" t="str">
        <f>IF(ISERROR(VLOOKUP($A987,DB登録部品番号!$A$2:$A$2000,1,FALSE)),"■","")</f>
        <v/>
      </c>
      <c r="C987" t="str">
        <f t="shared" si="15"/>
        <v>INSERT INTO UPK_TEST.main_masters.mm_buhin_no (buhin_no, created_date, created_tantou_id) VALUES ('755286MA0A', GETDATE(), 999);</v>
      </c>
    </row>
    <row r="988" spans="1:3">
      <c r="A988" t="s">
        <v>2121</v>
      </c>
      <c r="B988" t="str">
        <f>IF(ISERROR(VLOOKUP($A988,DB登録部品番号!$A$2:$A$2000,1,FALSE)),"■","")</f>
        <v/>
      </c>
      <c r="C988" t="str">
        <f t="shared" si="15"/>
        <v>INSERT INTO UPK_TEST.main_masters.mm_buhin_no (buhin_no, created_date, created_tantou_id) VALUES ('755296MA0A', GETDATE(), 999);</v>
      </c>
    </row>
    <row r="989" spans="1:3">
      <c r="A989" t="s">
        <v>2117</v>
      </c>
      <c r="B989" t="str">
        <f>IF(ISERROR(VLOOKUP($A989,DB登録部品番号!$A$2:$A$2000,1,FALSE)),"■","")</f>
        <v/>
      </c>
      <c r="C989" t="str">
        <f t="shared" si="15"/>
        <v>INSERT INTO UPK_TEST.main_masters.mm_buhin_no (buhin_no, created_date, created_tantou_id) VALUES ('755286RA0A', GETDATE(), 999);</v>
      </c>
    </row>
    <row r="990" spans="1:3">
      <c r="A990" t="s">
        <v>2122</v>
      </c>
      <c r="B990" t="str">
        <f>IF(ISERROR(VLOOKUP($A990,DB登録部品番号!$A$2:$A$2000,1,FALSE)),"■","")</f>
        <v/>
      </c>
      <c r="C990" t="str">
        <f t="shared" si="15"/>
        <v>INSERT INTO UPK_TEST.main_masters.mm_buhin_no (buhin_no, created_date, created_tantou_id) VALUES ('755296RA0A', GETDATE(), 999);</v>
      </c>
    </row>
    <row r="991" spans="1:3">
      <c r="A991" t="s">
        <v>2118</v>
      </c>
      <c r="B991" t="str">
        <f>IF(ISERROR(VLOOKUP($A991,DB登録部品番号!$A$2:$A$2000,1,FALSE)),"■","")</f>
        <v/>
      </c>
      <c r="C991" t="str">
        <f t="shared" si="15"/>
        <v>INSERT INTO UPK_TEST.main_masters.mm_buhin_no (buhin_no, created_date, created_tantou_id) VALUES ('75528JG00A', GETDATE(), 999);</v>
      </c>
    </row>
    <row r="992" spans="1:3">
      <c r="A992" t="s">
        <v>2123</v>
      </c>
      <c r="B992" t="str">
        <f>IF(ISERROR(VLOOKUP($A992,DB登録部品番号!$A$2:$A$2000,1,FALSE)),"■","")</f>
        <v/>
      </c>
      <c r="C992" t="str">
        <f t="shared" si="15"/>
        <v>INSERT INTO UPK_TEST.main_masters.mm_buhin_no (buhin_no, created_date, created_tantou_id) VALUES ('75529JG00A', GETDATE(), 999);</v>
      </c>
    </row>
    <row r="993" spans="1:3">
      <c r="A993" t="s">
        <v>7362</v>
      </c>
      <c r="B993" t="str">
        <f>IF(ISERROR(VLOOKUP($A993,DB登録部品番号!$A$2:$A$2000,1,FALSE)),"■","")</f>
        <v>■</v>
      </c>
      <c r="C993" t="str">
        <f t="shared" si="15"/>
        <v>INSERT INTO UPK_TEST.main_masters.mm_buhin_no (buhin_no, created_date, created_tantou_id) VALUES ('75528JN20A', GETDATE(), 999);</v>
      </c>
    </row>
    <row r="994" spans="1:3">
      <c r="A994" t="s">
        <v>7363</v>
      </c>
      <c r="B994" t="str">
        <f>IF(ISERROR(VLOOKUP($A994,DB登録部品番号!$A$2:$A$2000,1,FALSE)),"■","")</f>
        <v>■</v>
      </c>
      <c r="C994" t="str">
        <f t="shared" si="15"/>
        <v>INSERT INTO UPK_TEST.main_masters.mm_buhin_no (buhin_no, created_date, created_tantou_id) VALUES ('75529JN20A', GETDATE(), 999);</v>
      </c>
    </row>
    <row r="995" spans="1:3">
      <c r="A995" t="s">
        <v>2120</v>
      </c>
      <c r="B995" t="str">
        <f>IF(ISERROR(VLOOKUP($A995,DB登録部品番号!$A$2:$A$2000,1,FALSE)),"■","")</f>
        <v/>
      </c>
      <c r="C995" t="str">
        <f t="shared" si="15"/>
        <v>INSERT INTO UPK_TEST.main_masters.mm_buhin_no (buhin_no, created_date, created_tantou_id) VALUES ('755291LA0A', GETDATE(), 999);</v>
      </c>
    </row>
    <row r="996" spans="1:3">
      <c r="A996" t="s">
        <v>7364</v>
      </c>
      <c r="B996" t="str">
        <f>IF(ISERROR(VLOOKUP($A996,DB登録部品番号!$A$2:$A$2000,1,FALSE)),"■","")</f>
        <v>■</v>
      </c>
      <c r="C996" t="str">
        <f t="shared" si="15"/>
        <v>INSERT INTO UPK_TEST.main_masters.mm_buhin_no (buhin_no, created_date, created_tantou_id) VALUES ('75532EN000', GETDATE(), 999);</v>
      </c>
    </row>
    <row r="997" spans="1:3">
      <c r="A997" t="s">
        <v>7365</v>
      </c>
      <c r="B997" t="str">
        <f>IF(ISERROR(VLOOKUP($A997,DB登録部品番号!$A$2:$A$2000,1,FALSE)),"■","")</f>
        <v>■</v>
      </c>
      <c r="C997" t="str">
        <f t="shared" si="15"/>
        <v>INSERT INTO UPK_TEST.main_masters.mm_buhin_no (buhin_no, created_date, created_tantou_id) VALUES ('75533EN000', GETDATE(), 999);</v>
      </c>
    </row>
    <row r="998" spans="1:3">
      <c r="A998" t="s">
        <v>7366</v>
      </c>
      <c r="B998" t="str">
        <f>IF(ISERROR(VLOOKUP($A998,DB登録部品番号!$A$2:$A$2000,1,FALSE)),"■","")</f>
        <v>■</v>
      </c>
      <c r="C998" t="str">
        <f t="shared" si="15"/>
        <v>INSERT INTO UPK_TEST.main_masters.mm_buhin_no (buhin_no, created_date, created_tantou_id) VALUES ('75532EN100', GETDATE(), 999);</v>
      </c>
    </row>
    <row r="999" spans="1:3">
      <c r="A999" t="s">
        <v>7367</v>
      </c>
      <c r="B999" t="str">
        <f>IF(ISERROR(VLOOKUP($A999,DB登録部品番号!$A$2:$A$2000,1,FALSE)),"■","")</f>
        <v>■</v>
      </c>
      <c r="C999" t="str">
        <f t="shared" si="15"/>
        <v>INSERT INTO UPK_TEST.main_masters.mm_buhin_no (buhin_no, created_date, created_tantou_id) VALUES ('75533EN100', GETDATE(), 999);</v>
      </c>
    </row>
    <row r="1000" spans="1:3">
      <c r="A1000" t="s">
        <v>2124</v>
      </c>
      <c r="B1000" t="str">
        <f>IF(ISERROR(VLOOKUP($A1000,DB登録部品番号!$A$2:$A$2000,1,FALSE)),"■","")</f>
        <v/>
      </c>
      <c r="C1000" t="str">
        <f t="shared" si="15"/>
        <v>INSERT INTO UPK_TEST.main_masters.mm_buhin_no (buhin_no, created_date, created_tantou_id) VALUES ('755345TA0A', GETDATE(), 999);</v>
      </c>
    </row>
    <row r="1001" spans="1:3">
      <c r="A1001" t="s">
        <v>2126</v>
      </c>
      <c r="B1001" t="str">
        <f>IF(ISERROR(VLOOKUP($A1001,DB登録部品番号!$A$2:$A$2000,1,FALSE)),"■","")</f>
        <v/>
      </c>
      <c r="C1001" t="str">
        <f t="shared" si="15"/>
        <v>INSERT INTO UPK_TEST.main_masters.mm_buhin_no (buhin_no, created_date, created_tantou_id) VALUES ('755355TA0A', GETDATE(), 999);</v>
      </c>
    </row>
    <row r="1002" spans="1:3">
      <c r="A1002" s="228" t="s">
        <v>7368</v>
      </c>
      <c r="B1002" t="str">
        <f>IF(ISERROR(VLOOKUP($A1002,DB登録部品番号!$A$2:$A$2000,1,FALSE)),"■","")</f>
        <v>■</v>
      </c>
      <c r="C1002" t="str">
        <f t="shared" si="15"/>
        <v>INSERT INTO UPK_TEST.main_masters.mm_buhin_no (buhin_no, created_date, created_tantou_id) VALUES ('755361AC0A', GETDATE(), 999);</v>
      </c>
    </row>
    <row r="1003" spans="1:3">
      <c r="A1003" t="s">
        <v>7369</v>
      </c>
      <c r="B1003" t="str">
        <f>IF(ISERROR(VLOOKUP($A1003,DB登録部品番号!$A$2:$A$2000,1,FALSE)),"■","")</f>
        <v>■</v>
      </c>
      <c r="C1003" t="str">
        <f t="shared" si="15"/>
        <v>INSERT INTO UPK_TEST.main_masters.mm_buhin_no (buhin_no, created_date, created_tantou_id) VALUES ('755371AC0A', GETDATE(), 999);</v>
      </c>
    </row>
    <row r="1004" spans="1:3">
      <c r="A1004" t="s">
        <v>7370</v>
      </c>
      <c r="B1004" t="str">
        <f>IF(ISERROR(VLOOKUP($A1004,DB登録部品番号!$A$2:$A$2000,1,FALSE)),"■","")</f>
        <v>■</v>
      </c>
      <c r="C1004" t="str">
        <f t="shared" si="15"/>
        <v>INSERT INTO UPK_TEST.main_masters.mm_buhin_no (buhin_no, created_date, created_tantou_id) VALUES ('755361AC0A-E', GETDATE(), 999);</v>
      </c>
    </row>
    <row r="1005" spans="1:3">
      <c r="A1005" t="s">
        <v>7371</v>
      </c>
      <c r="B1005" t="str">
        <f>IF(ISERROR(VLOOKUP($A1005,DB登録部品番号!$A$2:$A$2000,1,FALSE)),"■","")</f>
        <v>■</v>
      </c>
      <c r="C1005" t="str">
        <f t="shared" si="15"/>
        <v>INSERT INTO UPK_TEST.main_masters.mm_buhin_no (buhin_no, created_date, created_tantou_id) VALUES ('755371AC0A-E', GETDATE(), 999);</v>
      </c>
    </row>
    <row r="1006" spans="1:3">
      <c r="A1006" t="s">
        <v>2133</v>
      </c>
      <c r="B1006" t="str">
        <f>IF(ISERROR(VLOOKUP($A1006,DB登録部品番号!$A$2:$A$2000,1,FALSE)),"■","")</f>
        <v/>
      </c>
      <c r="C1006" t="str">
        <f t="shared" si="15"/>
        <v>INSERT INTO UPK_TEST.main_masters.mm_buhin_no (buhin_no, created_date, created_tantou_id) VALUES ('755564BC1B', GETDATE(), 999);</v>
      </c>
    </row>
    <row r="1007" spans="1:3">
      <c r="A1007" t="s">
        <v>2135</v>
      </c>
      <c r="B1007" t="str">
        <f>IF(ISERROR(VLOOKUP($A1007,DB登録部品番号!$A$2:$A$2000,1,FALSE)),"■","")</f>
        <v/>
      </c>
      <c r="C1007" t="str">
        <f t="shared" si="15"/>
        <v>INSERT INTO UPK_TEST.main_masters.mm_buhin_no (buhin_no, created_date, created_tantou_id) VALUES ('755565TA0A', GETDATE(), 999);</v>
      </c>
    </row>
    <row r="1008" spans="1:3">
      <c r="A1008" t="s">
        <v>2142</v>
      </c>
      <c r="B1008" t="str">
        <f>IF(ISERROR(VLOOKUP($A1008,DB登録部品番号!$A$2:$A$2000,1,FALSE)),"■","")</f>
        <v/>
      </c>
      <c r="C1008" t="str">
        <f t="shared" si="15"/>
        <v>INSERT INTO UPK_TEST.main_masters.mm_buhin_no (buhin_no, created_date, created_tantou_id) VALUES ('755575TA0A', GETDATE(), 999);</v>
      </c>
    </row>
    <row r="1009" spans="1:3">
      <c r="A1009" t="s">
        <v>2136</v>
      </c>
      <c r="B1009" t="str">
        <f>IF(ISERROR(VLOOKUP($A1009,DB登録部品番号!$A$2:$A$2000,1,FALSE)),"■","")</f>
        <v/>
      </c>
      <c r="C1009" t="str">
        <f t="shared" si="15"/>
        <v>INSERT INTO UPK_TEST.main_masters.mm_buhin_no (buhin_no, created_date, created_tantou_id) VALUES ('755566MA0A', GETDATE(), 999);</v>
      </c>
    </row>
    <row r="1010" spans="1:3">
      <c r="A1010" t="s">
        <v>2143</v>
      </c>
      <c r="B1010" t="str">
        <f>IF(ISERROR(VLOOKUP($A1010,DB登録部品番号!$A$2:$A$2000,1,FALSE)),"■","")</f>
        <v/>
      </c>
      <c r="C1010" t="str">
        <f t="shared" si="15"/>
        <v>INSERT INTO UPK_TEST.main_masters.mm_buhin_no (buhin_no, created_date, created_tantou_id) VALUES ('755576MA0A', GETDATE(), 999);</v>
      </c>
    </row>
    <row r="1011" spans="1:3">
      <c r="A1011" t="s">
        <v>2140</v>
      </c>
      <c r="B1011" t="str">
        <f>IF(ISERROR(VLOOKUP($A1011,DB登録部品番号!$A$2:$A$2000,1,FALSE)),"■","")</f>
        <v/>
      </c>
      <c r="C1011" t="str">
        <f t="shared" si="15"/>
        <v>INSERT INTO UPK_TEST.main_masters.mm_buhin_no (buhin_no, created_date, created_tantou_id) VALUES ('755574BC1B', GETDATE(), 999);</v>
      </c>
    </row>
    <row r="1012" spans="1:3">
      <c r="A1012" t="s">
        <v>2146</v>
      </c>
      <c r="B1012" t="str">
        <f>IF(ISERROR(VLOOKUP($A1012,DB登録部品番号!$A$2:$A$2000,1,FALSE)),"■","")</f>
        <v/>
      </c>
      <c r="C1012" t="str">
        <f t="shared" si="15"/>
        <v>INSERT INTO UPK_TEST.main_masters.mm_buhin_no (buhin_no, created_date, created_tantou_id) VALUES ('755781JA0A', GETDATE(), 999);</v>
      </c>
    </row>
    <row r="1013" spans="1:3">
      <c r="A1013" t="s">
        <v>2148</v>
      </c>
      <c r="B1013" t="str">
        <f>IF(ISERROR(VLOOKUP($A1013,DB登録部品番号!$A$2:$A$2000,1,FALSE)),"■","")</f>
        <v/>
      </c>
      <c r="C1013" t="str">
        <f t="shared" si="15"/>
        <v>INSERT INTO UPK_TEST.main_masters.mm_buhin_no (buhin_no, created_date, created_tantou_id) VALUES ('755791JA0A', GETDATE(), 999);</v>
      </c>
    </row>
    <row r="1014" spans="1:3">
      <c r="A1014" t="s">
        <v>2147</v>
      </c>
      <c r="B1014" t="str">
        <f>IF(ISERROR(VLOOKUP($A1014,DB登録部品番号!$A$2:$A$2000,1,FALSE)),"■","")</f>
        <v/>
      </c>
      <c r="C1014" t="str">
        <f t="shared" si="15"/>
        <v>INSERT INTO UPK_TEST.main_masters.mm_buhin_no (buhin_no, created_date, created_tantou_id) VALUES ('755781JB0A', GETDATE(), 999);</v>
      </c>
    </row>
    <row r="1015" spans="1:3">
      <c r="A1015" t="s">
        <v>2149</v>
      </c>
      <c r="B1015" t="str">
        <f>IF(ISERROR(VLOOKUP($A1015,DB登録部品番号!$A$2:$A$2000,1,FALSE)),"■","")</f>
        <v/>
      </c>
      <c r="C1015" t="str">
        <f t="shared" si="15"/>
        <v>INSERT INTO UPK_TEST.main_masters.mm_buhin_no (buhin_no, created_date, created_tantou_id) VALUES ('755791JB0A', GETDATE(), 999);</v>
      </c>
    </row>
    <row r="1016" spans="1:3">
      <c r="A1016" t="s">
        <v>7372</v>
      </c>
      <c r="B1016" t="str">
        <f>IF(ISERROR(VLOOKUP($A1016,DB登録部品番号!$A$2:$A$2000,1,FALSE)),"■","")</f>
        <v>■</v>
      </c>
      <c r="C1016" t="str">
        <f t="shared" si="15"/>
        <v>INSERT INTO UPK_TEST.main_masters.mm_buhin_no (buhin_no, created_date, created_tantou_id) VALUES ('755C23VA0A', GETDATE(), 999);</v>
      </c>
    </row>
    <row r="1017" spans="1:3">
      <c r="A1017" t="s">
        <v>7373</v>
      </c>
      <c r="B1017" t="str">
        <f>IF(ISERROR(VLOOKUP($A1017,DB登録部品番号!$A$2:$A$2000,1,FALSE)),"■","")</f>
        <v>■</v>
      </c>
      <c r="C1017" t="str">
        <f t="shared" si="15"/>
        <v>INSERT INTO UPK_TEST.main_masters.mm_buhin_no (buhin_no, created_date, created_tantou_id) VALUES ('755C33VA0A', GETDATE(), 999);</v>
      </c>
    </row>
    <row r="1018" spans="1:3">
      <c r="A1018" t="s">
        <v>7374</v>
      </c>
      <c r="B1018" t="str">
        <f>IF(ISERROR(VLOOKUP($A1018,DB登録部品番号!$A$2:$A$2000,1,FALSE)),"■","")</f>
        <v>■</v>
      </c>
      <c r="C1018" t="str">
        <f t="shared" si="15"/>
        <v>INSERT INTO UPK_TEST.main_masters.mm_buhin_no (buhin_no, created_date, created_tantou_id) VALUES ('755C43VA0A', GETDATE(), 999);</v>
      </c>
    </row>
    <row r="1019" spans="1:3">
      <c r="A1019" t="s">
        <v>7375</v>
      </c>
      <c r="B1019" t="str">
        <f>IF(ISERROR(VLOOKUP($A1019,DB登録部品番号!$A$2:$A$2000,1,FALSE)),"■","")</f>
        <v>■</v>
      </c>
      <c r="C1019" t="str">
        <f t="shared" si="15"/>
        <v>INSERT INTO UPK_TEST.main_masters.mm_buhin_no (buhin_no, created_date, created_tantou_id) VALUES ('755C53VA0A', GETDATE(), 999);</v>
      </c>
    </row>
    <row r="1020" spans="1:3">
      <c r="A1020" t="s">
        <v>2150</v>
      </c>
      <c r="B1020" t="str">
        <f>IF(ISERROR(VLOOKUP($A1020,DB登録部品番号!$A$2:$A$2000,1,FALSE)),"■","")</f>
        <v/>
      </c>
      <c r="C1020" t="str">
        <f t="shared" si="15"/>
        <v>INSERT INTO UPK_TEST.main_masters.mm_buhin_no (buhin_no, created_date, created_tantou_id) VALUES ('755C46RA0A', GETDATE(), 999);</v>
      </c>
    </row>
    <row r="1021" spans="1:3">
      <c r="A1021" t="s">
        <v>2151</v>
      </c>
      <c r="B1021" t="str">
        <f>IF(ISERROR(VLOOKUP($A1021,DB登録部品番号!$A$2:$A$2000,1,FALSE)),"■","")</f>
        <v/>
      </c>
      <c r="C1021" t="str">
        <f t="shared" si="15"/>
        <v>INSERT INTO UPK_TEST.main_masters.mm_buhin_no (buhin_no, created_date, created_tantou_id) VALUES ('755C56RA0A', GETDATE(), 999);</v>
      </c>
    </row>
    <row r="1022" spans="1:3">
      <c r="A1022" t="s">
        <v>2152</v>
      </c>
      <c r="B1022" t="str">
        <f>IF(ISERROR(VLOOKUP($A1022,DB登録部品番号!$A$2:$A$2000,1,FALSE)),"■","")</f>
        <v/>
      </c>
      <c r="C1022" t="str">
        <f t="shared" si="15"/>
        <v>INSERT INTO UPK_TEST.main_masters.mm_buhin_no (buhin_no, created_date, created_tantou_id) VALUES ('755D63NU0A', GETDATE(), 999);</v>
      </c>
    </row>
    <row r="1023" spans="1:3">
      <c r="A1023" t="s">
        <v>2153</v>
      </c>
      <c r="B1023" t="str">
        <f>IF(ISERROR(VLOOKUP($A1023,DB登録部品番号!$A$2:$A$2000,1,FALSE)),"■","")</f>
        <v/>
      </c>
      <c r="C1023" t="str">
        <f t="shared" si="15"/>
        <v>INSERT INTO UPK_TEST.main_masters.mm_buhin_no (buhin_no, created_date, created_tantou_id) VALUES ('755D73NU0A', GETDATE(), 999);</v>
      </c>
    </row>
    <row r="1024" spans="1:3">
      <c r="A1024" t="s">
        <v>2154</v>
      </c>
      <c r="B1024" t="str">
        <f>IF(ISERROR(VLOOKUP($A1024,DB登録部品番号!$A$2:$A$2000,1,FALSE)),"■","")</f>
        <v/>
      </c>
      <c r="C1024" t="str">
        <f t="shared" si="15"/>
        <v>INSERT INTO UPK_TEST.main_masters.mm_buhin_no (buhin_no, created_date, created_tantou_id) VALUES ('756171LA0A', GETDATE(), 999);</v>
      </c>
    </row>
    <row r="1025" spans="1:3">
      <c r="A1025" t="s">
        <v>2156</v>
      </c>
      <c r="B1025" t="str">
        <f>IF(ISERROR(VLOOKUP($A1025,DB登録部品番号!$A$2:$A$2000,1,FALSE)),"■","")</f>
        <v/>
      </c>
      <c r="C1025" t="str">
        <f t="shared" si="15"/>
        <v>INSERT INTO UPK_TEST.main_masters.mm_buhin_no (buhin_no, created_date, created_tantou_id) VALUES ('756221LA0A', GETDATE(), 999);</v>
      </c>
    </row>
    <row r="1026" spans="1:3">
      <c r="A1026" t="s">
        <v>2158</v>
      </c>
      <c r="B1026" t="str">
        <f>IF(ISERROR(VLOOKUP($A1026,DB登録部品番号!$A$2:$A$2000,1,FALSE)),"■","")</f>
        <v/>
      </c>
      <c r="C1026" t="str">
        <f t="shared" si="15"/>
        <v>INSERT INTO UPK_TEST.main_masters.mm_buhin_no (buhin_no, created_date, created_tantou_id) VALUES ('756231LA0A', GETDATE(), 999);</v>
      </c>
    </row>
    <row r="1027" spans="1:3">
      <c r="A1027" t="s">
        <v>2157</v>
      </c>
      <c r="B1027" t="str">
        <f>IF(ISERROR(VLOOKUP($A1027,DB登録部品番号!$A$2:$A$2000,1,FALSE)),"■","")</f>
        <v/>
      </c>
      <c r="C1027" t="str">
        <f t="shared" si="15"/>
        <v>INSERT INTO UPK_TEST.main_masters.mm_buhin_no (buhin_no, created_date, created_tantou_id) VALUES ('756221LA0A-G', GETDATE(), 999);</v>
      </c>
    </row>
    <row r="1028" spans="1:3">
      <c r="A1028" t="s">
        <v>2159</v>
      </c>
      <c r="B1028" t="str">
        <f>IF(ISERROR(VLOOKUP($A1028,DB登録部品番号!$A$2:$A$2000,1,FALSE)),"■","")</f>
        <v/>
      </c>
      <c r="C1028" t="str">
        <f t="shared" si="15"/>
        <v>INSERT INTO UPK_TEST.main_masters.mm_buhin_no (buhin_no, created_date, created_tantou_id) VALUES ('756231LA0A-G', GETDATE(), 999);</v>
      </c>
    </row>
    <row r="1029" spans="1:3">
      <c r="A1029" t="s">
        <v>2160</v>
      </c>
      <c r="B1029" t="str">
        <f>IF(ISERROR(VLOOKUP($A1029,DB登録部品番号!$A$2:$A$2000,1,FALSE)),"■","")</f>
        <v/>
      </c>
      <c r="C1029" t="str">
        <f t="shared" ref="C1029:C1092" si="16">$L$1&amp;"'"&amp;$A1029&amp;"', GETDATE(), 999);"</f>
        <v>INSERT INTO UPK_TEST.main_masters.mm_buhin_no (buhin_no, created_date, created_tantou_id) VALUES ('756241LA0A', GETDATE(), 999);</v>
      </c>
    </row>
    <row r="1030" spans="1:3">
      <c r="A1030" t="s">
        <v>2162</v>
      </c>
      <c r="B1030" t="str">
        <f>IF(ISERROR(VLOOKUP($A1030,DB登録部品番号!$A$2:$A$2000,1,FALSE)),"■","")</f>
        <v/>
      </c>
      <c r="C1030" t="str">
        <f t="shared" si="16"/>
        <v>INSERT INTO UPK_TEST.main_masters.mm_buhin_no (buhin_no, created_date, created_tantou_id) VALUES ('756251LA0A', GETDATE(), 999);</v>
      </c>
    </row>
    <row r="1031" spans="1:3">
      <c r="A1031" t="s">
        <v>2161</v>
      </c>
      <c r="B1031" t="str">
        <f>IF(ISERROR(VLOOKUP($A1031,DB登録部品番号!$A$2:$A$2000,1,FALSE)),"■","")</f>
        <v/>
      </c>
      <c r="C1031" t="str">
        <f t="shared" si="16"/>
        <v>INSERT INTO UPK_TEST.main_masters.mm_buhin_no (buhin_no, created_date, created_tantou_id) VALUES ('756241LA0A-G', GETDATE(), 999);</v>
      </c>
    </row>
    <row r="1032" spans="1:3">
      <c r="A1032" t="s">
        <v>2163</v>
      </c>
      <c r="B1032" t="str">
        <f>IF(ISERROR(VLOOKUP($A1032,DB登録部品番号!$A$2:$A$2000,1,FALSE)),"■","")</f>
        <v/>
      </c>
      <c r="C1032" t="str">
        <f t="shared" si="16"/>
        <v>INSERT INTO UPK_TEST.main_masters.mm_buhin_no (buhin_no, created_date, created_tantou_id) VALUES ('756251LA0A-G', GETDATE(), 999);</v>
      </c>
    </row>
    <row r="1033" spans="1:3">
      <c r="A1033" t="s">
        <v>7376</v>
      </c>
      <c r="B1033" t="str">
        <f>IF(ISERROR(VLOOKUP($A1033,DB登録部品番号!$A$2:$A$2000,1,FALSE)),"■","")</f>
        <v>■</v>
      </c>
      <c r="C1033" t="str">
        <f t="shared" si="16"/>
        <v>INSERT INTO UPK_TEST.main_masters.mm_buhin_no (buhin_no, created_date, created_tantou_id) VALUES ('756283VA0A', GETDATE(), 999);</v>
      </c>
    </row>
    <row r="1034" spans="1:3">
      <c r="A1034" t="s">
        <v>7377</v>
      </c>
      <c r="B1034" t="str">
        <f>IF(ISERROR(VLOOKUP($A1034,DB登録部品番号!$A$2:$A$2000,1,FALSE)),"■","")</f>
        <v>■</v>
      </c>
      <c r="C1034" t="str">
        <f t="shared" si="16"/>
        <v>INSERT INTO UPK_TEST.main_masters.mm_buhin_no (buhin_no, created_date, created_tantou_id) VALUES ('756321AA0A01', GETDATE(), 999);</v>
      </c>
    </row>
    <row r="1035" spans="1:3">
      <c r="A1035" t="s">
        <v>7378</v>
      </c>
      <c r="B1035" t="str">
        <f>IF(ISERROR(VLOOKUP($A1035,DB登録部品番号!$A$2:$A$2000,1,FALSE)),"■","")</f>
        <v>■</v>
      </c>
      <c r="C1035" t="str">
        <f t="shared" si="16"/>
        <v>INSERT INTO UPK_TEST.main_masters.mm_buhin_no (buhin_no, created_date, created_tantou_id) VALUES ('756321YA0A', GETDATE(), 999);</v>
      </c>
    </row>
    <row r="1036" spans="1:3">
      <c r="A1036" t="s">
        <v>7379</v>
      </c>
      <c r="B1036" t="str">
        <f>IF(ISERROR(VLOOKUP($A1036,DB登録部品番号!$A$2:$A$2000,1,FALSE)),"■","")</f>
        <v>■</v>
      </c>
      <c r="C1036" t="str">
        <f t="shared" si="16"/>
        <v>INSERT INTO UPK_TEST.main_masters.mm_buhin_no (buhin_no, created_date, created_tantou_id) VALUES ('756323VA0A', GETDATE(), 999);</v>
      </c>
    </row>
    <row r="1037" spans="1:3">
      <c r="A1037" t="s">
        <v>7380</v>
      </c>
      <c r="B1037" t="str">
        <f>IF(ISERROR(VLOOKUP($A1037,DB登録部品番号!$A$2:$A$2000,1,FALSE)),"■","")</f>
        <v>■</v>
      </c>
      <c r="C1037" t="str">
        <f t="shared" si="16"/>
        <v>INSERT INTO UPK_TEST.main_masters.mm_buhin_no (buhin_no, created_date, created_tantou_id) VALUES ('756324CE0A', GETDATE(), 999);</v>
      </c>
    </row>
    <row r="1038" spans="1:3">
      <c r="A1038" t="s">
        <v>7381</v>
      </c>
      <c r="B1038" t="str">
        <f>IF(ISERROR(VLOOKUP($A1038,DB登録部品番号!$A$2:$A$2000,1,FALSE)),"■","")</f>
        <v>■</v>
      </c>
      <c r="C1038" t="str">
        <f t="shared" si="16"/>
        <v>INSERT INTO UPK_TEST.main_masters.mm_buhin_no (buhin_no, created_date, created_tantou_id) VALUES ('756326MA0A', GETDATE(), 999);</v>
      </c>
    </row>
    <row r="1039" spans="1:3">
      <c r="A1039" t="s">
        <v>2164</v>
      </c>
      <c r="B1039" t="str">
        <f>IF(ISERROR(VLOOKUP($A1039,DB登録部品番号!$A$2:$A$2000,1,FALSE)),"■","")</f>
        <v/>
      </c>
      <c r="C1039" t="str">
        <f t="shared" si="16"/>
        <v>INSERT INTO UPK_TEST.main_masters.mm_buhin_no (buhin_no, created_date, created_tantou_id) VALUES ('756326RA0A', GETDATE(), 999);</v>
      </c>
    </row>
    <row r="1040" spans="1:3">
      <c r="A1040" t="s">
        <v>2165</v>
      </c>
      <c r="B1040" t="str">
        <f>IF(ISERROR(VLOOKUP($A1040,DB登録部品番号!$A$2:$A$2000,1,FALSE)),"■","")</f>
        <v/>
      </c>
      <c r="C1040" t="str">
        <f t="shared" si="16"/>
        <v>INSERT INTO UPK_TEST.main_masters.mm_buhin_no (buhin_no, created_date, created_tantou_id) VALUES ('756326RA3A', GETDATE(), 999);</v>
      </c>
    </row>
    <row r="1041" spans="1:3">
      <c r="A1041" t="s">
        <v>7382</v>
      </c>
      <c r="B1041" t="str">
        <f>IF(ISERROR(VLOOKUP($A1041,DB登録部品番号!$A$2:$A$2000,1,FALSE)),"■","")</f>
        <v>■</v>
      </c>
      <c r="C1041" t="str">
        <f t="shared" si="16"/>
        <v>INSERT INTO UPK_TEST.main_masters.mm_buhin_no (buhin_no, created_date, created_tantou_id) VALUES ('75632EN000', GETDATE(), 999);</v>
      </c>
    </row>
    <row r="1042" spans="1:3">
      <c r="A1042" t="s">
        <v>7383</v>
      </c>
      <c r="B1042" t="str">
        <f>IF(ISERROR(VLOOKUP($A1042,DB登録部品番号!$A$2:$A$2000,1,FALSE)),"■","")</f>
        <v>■</v>
      </c>
      <c r="C1042" t="str">
        <f t="shared" si="16"/>
        <v>INSERT INTO UPK_TEST.main_masters.mm_buhin_no (buhin_no, created_date, created_tantou_id) VALUES ('75632EN100', GETDATE(), 999);</v>
      </c>
    </row>
    <row r="1043" spans="1:3">
      <c r="A1043" t="s">
        <v>7384</v>
      </c>
      <c r="B1043" t="str">
        <f>IF(ISERROR(VLOOKUP($A1043,DB登録部品番号!$A$2:$A$2000,1,FALSE)),"■","")</f>
        <v>■</v>
      </c>
      <c r="C1043" t="str">
        <f t="shared" si="16"/>
        <v>INSERT INTO UPK_TEST.main_masters.mm_buhin_no (buhin_no, created_date, created_tantou_id) VALUES ('75632JG00A', GETDATE(), 999);</v>
      </c>
    </row>
    <row r="1044" spans="1:3">
      <c r="A1044" t="s">
        <v>7385</v>
      </c>
      <c r="B1044" t="str">
        <f>IF(ISERROR(VLOOKUP($A1044,DB登録部品番号!$A$2:$A$2000,1,FALSE)),"■","")</f>
        <v>■</v>
      </c>
      <c r="C1044" t="str">
        <f t="shared" si="16"/>
        <v>INSERT INTO UPK_TEST.main_masters.mm_buhin_no (buhin_no, created_date, created_tantou_id) VALUES ('75632JH00A', GETDATE(), 999);</v>
      </c>
    </row>
    <row r="1045" spans="1:3">
      <c r="A1045" t="s">
        <v>7386</v>
      </c>
      <c r="B1045" t="str">
        <f>IF(ISERROR(VLOOKUP($A1045,DB登録部品番号!$A$2:$A$2000,1,FALSE)),"■","")</f>
        <v>■</v>
      </c>
      <c r="C1045" t="str">
        <f t="shared" si="16"/>
        <v>INSERT INTO UPK_TEST.main_masters.mm_buhin_no (buhin_no, created_date, created_tantou_id) VALUES ('75632JM00A', GETDATE(), 999);</v>
      </c>
    </row>
    <row r="1046" spans="1:3">
      <c r="A1046" t="s">
        <v>7387</v>
      </c>
      <c r="B1046" t="str">
        <f>IF(ISERROR(VLOOKUP($A1046,DB登録部品番号!$A$2:$A$2000,1,FALSE)),"■","")</f>
        <v>■</v>
      </c>
      <c r="C1046" t="str">
        <f t="shared" si="16"/>
        <v>INSERT INTO UPK_TEST.main_masters.mm_buhin_no (buhin_no, created_date, created_tantou_id) VALUES ('756361AA0A', GETDATE(), 999);</v>
      </c>
    </row>
    <row r="1047" spans="1:3">
      <c r="A1047" t="s">
        <v>7388</v>
      </c>
      <c r="B1047" t="str">
        <f>IF(ISERROR(VLOOKUP($A1047,DB登録部品番号!$A$2:$A$2000,1,FALSE)),"■","")</f>
        <v>■</v>
      </c>
      <c r="C1047" t="str">
        <f t="shared" si="16"/>
        <v>INSERT INTO UPK_TEST.main_masters.mm_buhin_no (buhin_no, created_date, created_tantou_id) VALUES ('756361AA0A-E', GETDATE(), 999);</v>
      </c>
    </row>
    <row r="1048" spans="1:3">
      <c r="A1048" t="s">
        <v>2173</v>
      </c>
      <c r="B1048" t="str">
        <f>IF(ISERROR(VLOOKUP($A1048,DB登録部品番号!$A$2:$A$2000,1,FALSE)),"■","")</f>
        <v/>
      </c>
      <c r="C1048" t="str">
        <f t="shared" si="16"/>
        <v>INSERT INTO UPK_TEST.main_masters.mm_buhin_no (buhin_no, created_date, created_tantou_id) VALUES ('756361VX0A', GETDATE(), 999);</v>
      </c>
    </row>
    <row r="1049" spans="1:3">
      <c r="A1049" t="s">
        <v>2174</v>
      </c>
      <c r="B1049" t="str">
        <f>IF(ISERROR(VLOOKUP($A1049,DB登録部品番号!$A$2:$A$2000,1,FALSE)),"■","")</f>
        <v/>
      </c>
      <c r="C1049" t="str">
        <f t="shared" si="16"/>
        <v>INSERT INTO UPK_TEST.main_masters.mm_buhin_no (buhin_no, created_date, created_tantou_id) VALUES ('756361VX0A-G', GETDATE(), 999);</v>
      </c>
    </row>
    <row r="1050" spans="1:3">
      <c r="A1050" t="s">
        <v>2176</v>
      </c>
      <c r="B1050" t="str">
        <f>IF(ISERROR(VLOOKUP($A1050,DB登録部品番号!$A$2:$A$2000,1,FALSE)),"■","")</f>
        <v/>
      </c>
      <c r="C1050" t="str">
        <f t="shared" si="16"/>
        <v>INSERT INTO UPK_TEST.main_masters.mm_buhin_no (buhin_no, created_date, created_tantou_id) VALUES ('756366MA0B', GETDATE(), 999);</v>
      </c>
    </row>
    <row r="1051" spans="1:3">
      <c r="A1051" t="s">
        <v>7389</v>
      </c>
      <c r="B1051" t="str">
        <f>IF(ISERROR(VLOOKUP($A1051,DB登録部品番号!$A$2:$A$2000,1,FALSE)),"■","")</f>
        <v>■</v>
      </c>
      <c r="C1051" t="str">
        <f t="shared" si="16"/>
        <v>INSERT INTO UPK_TEST.main_masters.mm_buhin_no (buhin_no, created_date, created_tantou_id) VALUES ('756361GR0A', GETDATE(), 999);</v>
      </c>
    </row>
    <row r="1052" spans="1:3">
      <c r="A1052" t="s">
        <v>7390</v>
      </c>
      <c r="B1052" t="str">
        <f>IF(ISERROR(VLOOKUP($A1052,DB登録部品番号!$A$2:$A$2000,1,FALSE)),"■","")</f>
        <v>■</v>
      </c>
      <c r="C1052" t="str">
        <f t="shared" si="16"/>
        <v>INSERT INTO UPK_TEST.main_masters.mm_buhin_no (buhin_no, created_date, created_tantou_id) VALUES ('756371GR0A', GETDATE(), 999);</v>
      </c>
    </row>
    <row r="1053" spans="1:3">
      <c r="A1053" t="s">
        <v>2178</v>
      </c>
      <c r="B1053" t="str">
        <f>IF(ISERROR(VLOOKUP($A1053,DB登録部品番号!$A$2:$A$2000,1,FALSE)),"■","")</f>
        <v/>
      </c>
      <c r="C1053" t="str">
        <f t="shared" si="16"/>
        <v>INSERT INTO UPK_TEST.main_masters.mm_buhin_no (buhin_no, created_date, created_tantou_id) VALUES ('756366RA0A', GETDATE(), 999);</v>
      </c>
    </row>
    <row r="1054" spans="1:3">
      <c r="A1054" t="s">
        <v>2183</v>
      </c>
      <c r="B1054" t="str">
        <f>IF(ISERROR(VLOOKUP($A1054,DB登録部品番号!$A$2:$A$2000,1,FALSE)),"■","")</f>
        <v/>
      </c>
      <c r="C1054" t="str">
        <f t="shared" si="16"/>
        <v>INSERT INTO UPK_TEST.main_masters.mm_buhin_no (buhin_no, created_date, created_tantou_id) VALUES ('756376RA0A', GETDATE(), 999);</v>
      </c>
    </row>
    <row r="1055" spans="1:3">
      <c r="A1055" t="s">
        <v>7391</v>
      </c>
      <c r="B1055" t="str">
        <f>IF(ISERROR(VLOOKUP($A1055,DB登録部品番号!$A$2:$A$2000,1,FALSE)),"■","")</f>
        <v>■</v>
      </c>
      <c r="C1055" t="str">
        <f t="shared" si="16"/>
        <v>INSERT INTO UPK_TEST.main_masters.mm_buhin_no (buhin_no, created_date, created_tantou_id) VALUES ('75636JG00A', GETDATE(), 999);</v>
      </c>
    </row>
    <row r="1056" spans="1:3">
      <c r="A1056" t="s">
        <v>7392</v>
      </c>
      <c r="B1056" t="str">
        <f>IF(ISERROR(VLOOKUP($A1056,DB登録部品番号!$A$2:$A$2000,1,FALSE)),"■","")</f>
        <v>■</v>
      </c>
      <c r="C1056" t="str">
        <f t="shared" si="16"/>
        <v>INSERT INTO UPK_TEST.main_masters.mm_buhin_no (buhin_no, created_date, created_tantou_id) VALUES ('75637JG00A', GETDATE(), 999);</v>
      </c>
    </row>
    <row r="1057" spans="1:3">
      <c r="A1057" t="s">
        <v>7393</v>
      </c>
      <c r="B1057" t="str">
        <f>IF(ISERROR(VLOOKUP($A1057,DB登録部品番号!$A$2:$A$2000,1,FALSE)),"■","")</f>
        <v>■</v>
      </c>
      <c r="C1057" t="str">
        <f t="shared" si="16"/>
        <v>INSERT INTO UPK_TEST.main_masters.mm_buhin_no (buhin_no, created_date, created_tantou_id) VALUES ('756371AA0A', GETDATE(), 999);</v>
      </c>
    </row>
    <row r="1058" spans="1:3">
      <c r="A1058" t="s">
        <v>7394</v>
      </c>
      <c r="B1058" t="str">
        <f>IF(ISERROR(VLOOKUP($A1058,DB登録部品番号!$A$2:$A$2000,1,FALSE)),"■","")</f>
        <v>■</v>
      </c>
      <c r="C1058" t="str">
        <f t="shared" si="16"/>
        <v>INSERT INTO UPK_TEST.main_masters.mm_buhin_no (buhin_no, created_date, created_tantou_id) VALUES ('756371AA0A-E', GETDATE(), 999);</v>
      </c>
    </row>
    <row r="1059" spans="1:3">
      <c r="A1059" t="s">
        <v>7395</v>
      </c>
      <c r="B1059" t="str">
        <f>IF(ISERROR(VLOOKUP($A1059,DB登録部品番号!$A$2:$A$2000,1,FALSE)),"■","")</f>
        <v>■</v>
      </c>
      <c r="C1059" t="str">
        <f t="shared" si="16"/>
        <v>INSERT INTO UPK_TEST.main_masters.mm_buhin_no (buhin_no, created_date, created_tantou_id) VALUES ('756523VA0A', GETDATE(), 999);</v>
      </c>
    </row>
    <row r="1060" spans="1:3">
      <c r="A1060" t="s">
        <v>2188</v>
      </c>
      <c r="B1060" t="str">
        <f>IF(ISERROR(VLOOKUP($A1060,DB登録部品番号!$A$2:$A$2000,1,FALSE)),"■","")</f>
        <v/>
      </c>
      <c r="C1060" t="str">
        <f t="shared" si="16"/>
        <v>INSERT INTO UPK_TEST.main_masters.mm_buhin_no (buhin_no, created_date, created_tantou_id) VALUES ('756526RA0A', GETDATE(), 999);</v>
      </c>
    </row>
    <row r="1061" spans="1:3">
      <c r="A1061" t="s">
        <v>2189</v>
      </c>
      <c r="B1061" t="str">
        <f>IF(ISERROR(VLOOKUP($A1061,DB登録部品番号!$A$2:$A$2000,1,FALSE)),"■","")</f>
        <v/>
      </c>
      <c r="C1061" t="str">
        <f t="shared" si="16"/>
        <v>INSERT INTO UPK_TEST.main_masters.mm_buhin_no (buhin_no, created_date, created_tantou_id) VALUES ('756526RA0A-J', GETDATE(), 999);</v>
      </c>
    </row>
    <row r="1062" spans="1:3">
      <c r="A1062" t="s">
        <v>2193</v>
      </c>
      <c r="B1062" t="str">
        <f>IF(ISERROR(VLOOKUP($A1062,DB登録部品番号!$A$2:$A$2000,1,FALSE)),"■","")</f>
        <v/>
      </c>
      <c r="C1062" t="str">
        <f t="shared" si="16"/>
        <v>INSERT INTO UPK_TEST.main_masters.mm_buhin_no (buhin_no, created_date, created_tantou_id) VALUES ('756586RA0A', GETDATE(), 999);</v>
      </c>
    </row>
    <row r="1063" spans="1:3">
      <c r="A1063" t="s">
        <v>2195</v>
      </c>
      <c r="B1063" t="str">
        <f>IF(ISERROR(VLOOKUP($A1063,DB登録部品番号!$A$2:$A$2000,1,FALSE)),"■","")</f>
        <v/>
      </c>
      <c r="C1063" t="str">
        <f t="shared" si="16"/>
        <v>INSERT INTO UPK_TEST.main_masters.mm_buhin_no (buhin_no, created_date, created_tantou_id) VALUES ('756596RA0A', GETDATE(), 999);</v>
      </c>
    </row>
    <row r="1064" spans="1:3">
      <c r="A1064" t="s">
        <v>2194</v>
      </c>
      <c r="B1064" t="str">
        <f>IF(ISERROR(VLOOKUP($A1064,DB登録部品番号!$A$2:$A$2000,1,FALSE)),"■","")</f>
        <v/>
      </c>
      <c r="C1064" t="str">
        <f t="shared" si="16"/>
        <v>INSERT INTO UPK_TEST.main_masters.mm_buhin_no (buhin_no, created_date, created_tantou_id) VALUES ('75658JG00A', GETDATE(), 999);</v>
      </c>
    </row>
    <row r="1065" spans="1:3">
      <c r="A1065" t="s">
        <v>2196</v>
      </c>
      <c r="B1065" t="str">
        <f>IF(ISERROR(VLOOKUP($A1065,DB登録部品番号!$A$2:$A$2000,1,FALSE)),"■","")</f>
        <v/>
      </c>
      <c r="C1065" t="str">
        <f t="shared" si="16"/>
        <v>INSERT INTO UPK_TEST.main_masters.mm_buhin_no (buhin_no, created_date, created_tantou_id) VALUES ('75659JG00A', GETDATE(), 999);</v>
      </c>
    </row>
    <row r="1066" spans="1:3">
      <c r="A1066" t="s">
        <v>2197</v>
      </c>
      <c r="B1066" t="str">
        <f>IF(ISERROR(VLOOKUP($A1066,DB登録部品番号!$A$2:$A$2000,1,FALSE)),"■","")</f>
        <v/>
      </c>
      <c r="C1066" t="str">
        <f t="shared" si="16"/>
        <v>INSERT INTO UPK_TEST.main_masters.mm_buhin_no (buhin_no, created_date, created_tantou_id) VALUES ('756621LA0A', GETDATE(), 999);</v>
      </c>
    </row>
    <row r="1067" spans="1:3">
      <c r="A1067" t="s">
        <v>2200</v>
      </c>
      <c r="B1067" t="str">
        <f>IF(ISERROR(VLOOKUP($A1067,DB登録部品番号!$A$2:$A$2000,1,FALSE)),"■","")</f>
        <v/>
      </c>
      <c r="C1067" t="str">
        <f t="shared" si="16"/>
        <v>INSERT INTO UPK_TEST.main_masters.mm_buhin_no (buhin_no, created_date, created_tantou_id) VALUES ('756631LA0A', GETDATE(), 999);</v>
      </c>
    </row>
    <row r="1068" spans="1:3">
      <c r="A1068" t="s">
        <v>2198</v>
      </c>
      <c r="B1068" t="str">
        <f>IF(ISERROR(VLOOKUP($A1068,DB登録部品番号!$A$2:$A$2000,1,FALSE)),"■","")</f>
        <v/>
      </c>
      <c r="C1068" t="str">
        <f t="shared" si="16"/>
        <v>INSERT INTO UPK_TEST.main_masters.mm_buhin_no (buhin_no, created_date, created_tantou_id) VALUES ('756625TL0A', GETDATE(), 999);</v>
      </c>
    </row>
    <row r="1069" spans="1:3">
      <c r="A1069" t="s">
        <v>2201</v>
      </c>
      <c r="B1069" t="str">
        <f>IF(ISERROR(VLOOKUP($A1069,DB登録部品番号!$A$2:$A$2000,1,FALSE)),"■","")</f>
        <v/>
      </c>
      <c r="C1069" t="str">
        <f t="shared" si="16"/>
        <v>INSERT INTO UPK_TEST.main_masters.mm_buhin_no (buhin_no, created_date, created_tantou_id) VALUES ('756635TL0A', GETDATE(), 999);</v>
      </c>
    </row>
    <row r="1070" spans="1:3">
      <c r="A1070" t="s">
        <v>2199</v>
      </c>
      <c r="B1070" t="str">
        <f>IF(ISERROR(VLOOKUP($A1070,DB登録部品番号!$A$2:$A$2000,1,FALSE)),"■","")</f>
        <v/>
      </c>
      <c r="C1070" t="str">
        <f t="shared" si="16"/>
        <v>INSERT INTO UPK_TEST.main_masters.mm_buhin_no (buhin_no, created_date, created_tantou_id) VALUES ('756626RA0A', GETDATE(), 999);</v>
      </c>
    </row>
    <row r="1071" spans="1:3">
      <c r="A1071" t="s">
        <v>2202</v>
      </c>
      <c r="B1071" t="str">
        <f>IF(ISERROR(VLOOKUP($A1071,DB登録部品番号!$A$2:$A$2000,1,FALSE)),"■","")</f>
        <v/>
      </c>
      <c r="C1071" t="str">
        <f t="shared" si="16"/>
        <v>INSERT INTO UPK_TEST.main_masters.mm_buhin_no (buhin_no, created_date, created_tantou_id) VALUES ('756636RA0A', GETDATE(), 999);</v>
      </c>
    </row>
    <row r="1072" spans="1:3">
      <c r="A1072" t="s">
        <v>2203</v>
      </c>
      <c r="B1072" t="str">
        <f>IF(ISERROR(VLOOKUP($A1072,DB登録部品番号!$A$2:$A$2000,1,FALSE)),"■","")</f>
        <v/>
      </c>
      <c r="C1072" t="str">
        <f t="shared" si="16"/>
        <v>INSERT INTO UPK_TEST.main_masters.mm_buhin_no (buhin_no, created_date, created_tantou_id) VALUES ('756723XA1A', GETDATE(), 999);</v>
      </c>
    </row>
    <row r="1073" spans="1:3">
      <c r="A1073" t="s">
        <v>2204</v>
      </c>
      <c r="B1073" t="str">
        <f>IF(ISERROR(VLOOKUP($A1073,DB登録部品番号!$A$2:$A$2000,1,FALSE)),"■","")</f>
        <v/>
      </c>
      <c r="C1073" t="str">
        <f t="shared" si="16"/>
        <v>INSERT INTO UPK_TEST.main_masters.mm_buhin_no (buhin_no, created_date, created_tantou_id) VALUES ('756733XA1A', GETDATE(), 999);</v>
      </c>
    </row>
    <row r="1074" spans="1:3">
      <c r="A1074" t="s">
        <v>2211</v>
      </c>
      <c r="B1074" t="str">
        <f>IF(ISERROR(VLOOKUP($A1074,DB登録部品番号!$A$2:$A$2000,1,FALSE)),"■","")</f>
        <v/>
      </c>
      <c r="C1074" t="str">
        <f t="shared" si="16"/>
        <v>INSERT INTO UPK_TEST.main_masters.mm_buhin_no (buhin_no, created_date, created_tantou_id) VALUES ('756764CE0A', GETDATE(), 999);</v>
      </c>
    </row>
    <row r="1075" spans="1:3">
      <c r="A1075" t="s">
        <v>2215</v>
      </c>
      <c r="B1075" t="str">
        <f>IF(ISERROR(VLOOKUP($A1075,DB登録部品番号!$A$2:$A$2000,1,FALSE)),"■","")</f>
        <v/>
      </c>
      <c r="C1075" t="str">
        <f t="shared" si="16"/>
        <v>INSERT INTO UPK_TEST.main_masters.mm_buhin_no (buhin_no, created_date, created_tantou_id) VALUES ('756774CE0A', GETDATE(), 999);</v>
      </c>
    </row>
    <row r="1076" spans="1:3">
      <c r="A1076" t="s">
        <v>2212</v>
      </c>
      <c r="B1076" t="str">
        <f>IF(ISERROR(VLOOKUP($A1076,DB登録部品番号!$A$2:$A$2000,1,FALSE)),"■","")</f>
        <v/>
      </c>
      <c r="C1076" t="str">
        <f t="shared" si="16"/>
        <v>INSERT INTO UPK_TEST.main_masters.mm_buhin_no (buhin_no, created_date, created_tantou_id) VALUES ('756764CE0A-G', GETDATE(), 999);</v>
      </c>
    </row>
    <row r="1077" spans="1:3">
      <c r="A1077" t="s">
        <v>2216</v>
      </c>
      <c r="B1077" t="str">
        <f>IF(ISERROR(VLOOKUP($A1077,DB登録部品番号!$A$2:$A$2000,1,FALSE)),"■","")</f>
        <v/>
      </c>
      <c r="C1077" t="str">
        <f t="shared" si="16"/>
        <v>INSERT INTO UPK_TEST.main_masters.mm_buhin_no (buhin_no, created_date, created_tantou_id) VALUES ('756774CE0A-G', GETDATE(), 999);</v>
      </c>
    </row>
    <row r="1078" spans="1:3">
      <c r="A1078" t="s">
        <v>7396</v>
      </c>
      <c r="B1078" t="str">
        <f>IF(ISERROR(VLOOKUP($A1078,DB登録部品番号!$A$2:$A$2000,1,FALSE)),"■","")</f>
        <v>■</v>
      </c>
      <c r="C1078" t="str">
        <f t="shared" si="16"/>
        <v>INSERT INTO UPK_TEST.main_masters.mm_buhin_no (buhin_no, created_date, created_tantou_id) VALUES ('75676JG00A', GETDATE(), 999);</v>
      </c>
    </row>
    <row r="1079" spans="1:3">
      <c r="A1079" t="s">
        <v>7397</v>
      </c>
      <c r="B1079" t="str">
        <f>IF(ISERROR(VLOOKUP($A1079,DB登録部品番号!$A$2:$A$2000,1,FALSE)),"■","")</f>
        <v>■</v>
      </c>
      <c r="C1079" t="str">
        <f t="shared" si="16"/>
        <v>INSERT INTO UPK_TEST.main_masters.mm_buhin_no (buhin_no, created_date, created_tantou_id) VALUES ('75677JG00A', GETDATE(), 999);</v>
      </c>
    </row>
    <row r="1080" spans="1:3">
      <c r="A1080" t="s">
        <v>7398</v>
      </c>
      <c r="B1080" t="str">
        <f>IF(ISERROR(VLOOKUP($A1080,DB登録部品番号!$A$2:$A$2000,1,FALSE)),"■","")</f>
        <v>■</v>
      </c>
      <c r="C1080" t="str">
        <f t="shared" si="16"/>
        <v>INSERT INTO UPK_TEST.main_masters.mm_buhin_no (buhin_no, created_date, created_tantou_id) VALUES ('75676JG00A-E', GETDATE(), 999);</v>
      </c>
    </row>
    <row r="1081" spans="1:3">
      <c r="A1081" t="s">
        <v>7399</v>
      </c>
      <c r="B1081" t="str">
        <f>IF(ISERROR(VLOOKUP($A1081,DB登録部品番号!$A$2:$A$2000,1,FALSE)),"■","")</f>
        <v>■</v>
      </c>
      <c r="C1081" t="str">
        <f t="shared" si="16"/>
        <v>INSERT INTO UPK_TEST.main_masters.mm_buhin_no (buhin_no, created_date, created_tantou_id) VALUES ('75677JG00A-E', GETDATE(), 999);</v>
      </c>
    </row>
    <row r="1082" spans="1:3">
      <c r="A1082" t="s">
        <v>2219</v>
      </c>
      <c r="B1082" t="str">
        <f>IF(ISERROR(VLOOKUP($A1082,DB登録部品番号!$A$2:$A$2000,1,FALSE)),"■","")</f>
        <v/>
      </c>
      <c r="C1082" t="str">
        <f t="shared" si="16"/>
        <v>INSERT INTO UPK_TEST.main_masters.mm_buhin_no (buhin_no, created_date, created_tantou_id) VALUES ('756825TA0A', GETDATE(), 999);</v>
      </c>
    </row>
    <row r="1083" spans="1:3">
      <c r="A1083" t="s">
        <v>2220</v>
      </c>
      <c r="B1083" t="str">
        <f>IF(ISERROR(VLOOKUP($A1083,DB登録部品番号!$A$2:$A$2000,1,FALSE)),"■","")</f>
        <v/>
      </c>
      <c r="C1083" t="str">
        <f t="shared" si="16"/>
        <v>INSERT INTO UPK_TEST.main_masters.mm_buhin_no (buhin_no, created_date, created_tantou_id) VALUES ('756835TA0A', GETDATE(), 999);</v>
      </c>
    </row>
    <row r="1084" spans="1:3">
      <c r="A1084" t="s">
        <v>2221</v>
      </c>
      <c r="B1084" t="str">
        <f>IF(ISERROR(VLOOKUP($A1084,DB登録部品番号!$A$2:$A$2000,1,FALSE)),"■","")</f>
        <v/>
      </c>
      <c r="C1084" t="str">
        <f t="shared" si="16"/>
        <v>INSERT INTO UPK_TEST.main_masters.mm_buhin_no (buhin_no, created_date, created_tantou_id) VALUES ('756926RA0A', GETDATE(), 999);</v>
      </c>
    </row>
    <row r="1085" spans="1:3">
      <c r="A1085" t="s">
        <v>2223</v>
      </c>
      <c r="B1085" t="str">
        <f>IF(ISERROR(VLOOKUP($A1085,DB登録部品番号!$A$2:$A$2000,1,FALSE)),"■","")</f>
        <v/>
      </c>
      <c r="C1085" t="str">
        <f t="shared" si="16"/>
        <v>INSERT INTO UPK_TEST.main_masters.mm_buhin_no (buhin_no, created_date, created_tantou_id) VALUES ('75692JN20A', GETDATE(), 999);</v>
      </c>
    </row>
    <row r="1086" spans="1:3">
      <c r="A1086" t="s">
        <v>7400</v>
      </c>
      <c r="B1086" t="str">
        <f>IF(ISERROR(VLOOKUP($A1086,DB登録部品番号!$A$2:$A$2000,1,FALSE)),"■","")</f>
        <v>■</v>
      </c>
      <c r="C1086" t="str">
        <f t="shared" si="16"/>
        <v>INSERT INTO UPK_TEST.main_masters.mm_buhin_no (buhin_no, created_date, created_tantou_id) VALUES ('75692JN20A-E', GETDATE(), 999);</v>
      </c>
    </row>
    <row r="1087" spans="1:3">
      <c r="A1087" t="s">
        <v>2222</v>
      </c>
      <c r="B1087" t="str">
        <f>IF(ISERROR(VLOOKUP($A1087,DB登録部品番号!$A$2:$A$2000,1,FALSE)),"■","")</f>
        <v/>
      </c>
      <c r="C1087" t="str">
        <f t="shared" si="16"/>
        <v>INSERT INTO UPK_TEST.main_masters.mm_buhin_no (buhin_no, created_date, created_tantou_id) VALUES ('756926RA1A', GETDATE(), 999);</v>
      </c>
    </row>
    <row r="1088" spans="1:3">
      <c r="A1088" t="s">
        <v>2225</v>
      </c>
      <c r="B1088" t="str">
        <f>IF(ISERROR(VLOOKUP($A1088,DB登録部品番号!$A$2:$A$2000,1,FALSE)),"■","")</f>
        <v/>
      </c>
      <c r="C1088" t="str">
        <f t="shared" si="16"/>
        <v>INSERT INTO UPK_TEST.main_masters.mm_buhin_no (buhin_no, created_date, created_tantou_id) VALUES ('756936RA1A', GETDATE(), 999);</v>
      </c>
    </row>
    <row r="1089" spans="1:3">
      <c r="A1089" t="s">
        <v>2224</v>
      </c>
      <c r="B1089" t="str">
        <f>IF(ISERROR(VLOOKUP($A1089,DB登録部品番号!$A$2:$A$2000,1,FALSE)),"■","")</f>
        <v/>
      </c>
      <c r="C1089" t="str">
        <f t="shared" si="16"/>
        <v>INSERT INTO UPK_TEST.main_masters.mm_buhin_no (buhin_no, created_date, created_tantou_id) VALUES ('756936RA0A', GETDATE(), 999);</v>
      </c>
    </row>
    <row r="1090" spans="1:3">
      <c r="A1090" t="s">
        <v>2226</v>
      </c>
      <c r="B1090" t="str">
        <f>IF(ISERROR(VLOOKUP($A1090,DB登録部品番号!$A$2:$A$2000,1,FALSE)),"■","")</f>
        <v/>
      </c>
      <c r="C1090" t="str">
        <f t="shared" si="16"/>
        <v>INSERT INTO UPK_TEST.main_masters.mm_buhin_no (buhin_no, created_date, created_tantou_id) VALUES ('75693JN20A', GETDATE(), 999);</v>
      </c>
    </row>
    <row r="1091" spans="1:3">
      <c r="A1091" t="s">
        <v>7401</v>
      </c>
      <c r="B1091" t="str">
        <f>IF(ISERROR(VLOOKUP($A1091,DB登録部品番号!$A$2:$A$2000,1,FALSE)),"■","")</f>
        <v>■</v>
      </c>
      <c r="C1091" t="str">
        <f t="shared" si="16"/>
        <v>INSERT INTO UPK_TEST.main_masters.mm_buhin_no (buhin_no, created_date, created_tantou_id) VALUES ('75693JN20A-E', GETDATE(), 999);</v>
      </c>
    </row>
    <row r="1092" spans="1:3">
      <c r="A1092" t="s">
        <v>2229</v>
      </c>
      <c r="B1092" t="str">
        <f>IF(ISERROR(VLOOKUP($A1092,DB登録部品番号!$A$2:$A$2000,1,FALSE)),"■","")</f>
        <v/>
      </c>
      <c r="C1092" t="str">
        <f t="shared" si="16"/>
        <v>INSERT INTO UPK_TEST.main_masters.mm_buhin_no (buhin_no, created_date, created_tantou_id) VALUES ('756B45TL0A', GETDATE(), 999);</v>
      </c>
    </row>
    <row r="1093" spans="1:3">
      <c r="A1093" t="s">
        <v>2230</v>
      </c>
      <c r="B1093" t="str">
        <f>IF(ISERROR(VLOOKUP($A1093,DB登録部品番号!$A$2:$A$2000,1,FALSE)),"■","")</f>
        <v/>
      </c>
      <c r="C1093" t="str">
        <f t="shared" ref="C1093:C1156" si="17">$L$1&amp;"'"&amp;$A1093&amp;"', GETDATE(), 999);"</f>
        <v>INSERT INTO UPK_TEST.main_masters.mm_buhin_no (buhin_no, created_date, created_tantou_id) VALUES ('756B55TL0A', GETDATE(), 999);</v>
      </c>
    </row>
    <row r="1094" spans="1:3">
      <c r="A1094" t="s">
        <v>2231</v>
      </c>
      <c r="B1094" t="str">
        <f>IF(ISERROR(VLOOKUP($A1094,DB登録部品番号!$A$2:$A$2000,1,FALSE)),"■","")</f>
        <v/>
      </c>
      <c r="C1094" t="str">
        <f t="shared" si="17"/>
        <v>INSERT INTO UPK_TEST.main_masters.mm_buhin_no (buhin_no, created_date, created_tantou_id) VALUES ('756B61LA0A', GETDATE(), 999);</v>
      </c>
    </row>
    <row r="1095" spans="1:3">
      <c r="A1095" t="s">
        <v>2233</v>
      </c>
      <c r="B1095" t="str">
        <f>IF(ISERROR(VLOOKUP($A1095,DB登録部品番号!$A$2:$A$2000,1,FALSE)),"■","")</f>
        <v/>
      </c>
      <c r="C1095" t="str">
        <f t="shared" si="17"/>
        <v>INSERT INTO UPK_TEST.main_masters.mm_buhin_no (buhin_no, created_date, created_tantou_id) VALUES ('756B71LA0A', GETDATE(), 999);</v>
      </c>
    </row>
    <row r="1096" spans="1:3">
      <c r="A1096" t="s">
        <v>2232</v>
      </c>
      <c r="B1096" t="str">
        <f>IF(ISERROR(VLOOKUP($A1096,DB登録部品番号!$A$2:$A$2000,1,FALSE)),"■","")</f>
        <v/>
      </c>
      <c r="C1096" t="str">
        <f t="shared" si="17"/>
        <v>INSERT INTO UPK_TEST.main_masters.mm_buhin_no (buhin_no, created_date, created_tantou_id) VALUES ('756B61LA0A-G', GETDATE(), 999);</v>
      </c>
    </row>
    <row r="1097" spans="1:3">
      <c r="A1097" t="s">
        <v>2234</v>
      </c>
      <c r="B1097" t="str">
        <f>IF(ISERROR(VLOOKUP($A1097,DB登録部品番号!$A$2:$A$2000,1,FALSE)),"■","")</f>
        <v/>
      </c>
      <c r="C1097" t="str">
        <f t="shared" si="17"/>
        <v>INSERT INTO UPK_TEST.main_masters.mm_buhin_no (buhin_no, created_date, created_tantou_id) VALUES ('756B71LA0A-G', GETDATE(), 999);</v>
      </c>
    </row>
    <row r="1098" spans="1:3">
      <c r="A1098" t="s">
        <v>2235</v>
      </c>
      <c r="B1098" t="str">
        <f>IF(ISERROR(VLOOKUP($A1098,DB登録部品番号!$A$2:$A$2000,1,FALSE)),"■","")</f>
        <v/>
      </c>
      <c r="C1098" t="str">
        <f t="shared" si="17"/>
        <v>INSERT INTO UPK_TEST.main_masters.mm_buhin_no (buhin_no, created_date, created_tantou_id) VALUES ('756C01LA0A', GETDATE(), 999);</v>
      </c>
    </row>
    <row r="1099" spans="1:3">
      <c r="A1099" t="s">
        <v>2237</v>
      </c>
      <c r="B1099" t="str">
        <f>IF(ISERROR(VLOOKUP($A1099,DB登録部品番号!$A$2:$A$2000,1,FALSE)),"■","")</f>
        <v/>
      </c>
      <c r="C1099" t="str">
        <f t="shared" si="17"/>
        <v>INSERT INTO UPK_TEST.main_masters.mm_buhin_no (buhin_no, created_date, created_tantou_id) VALUES ('756C11LA0A', GETDATE(), 999);</v>
      </c>
    </row>
    <row r="1100" spans="1:3">
      <c r="A1100" t="s">
        <v>2236</v>
      </c>
      <c r="B1100" t="str">
        <f>IF(ISERROR(VLOOKUP($A1100,DB登録部品番号!$A$2:$A$2000,1,FALSE)),"■","")</f>
        <v/>
      </c>
      <c r="C1100" t="str">
        <f t="shared" si="17"/>
        <v>INSERT INTO UPK_TEST.main_masters.mm_buhin_no (buhin_no, created_date, created_tantou_id) VALUES ('756C01LA0A-G', GETDATE(), 999);</v>
      </c>
    </row>
    <row r="1101" spans="1:3">
      <c r="A1101" t="s">
        <v>2238</v>
      </c>
      <c r="B1101" t="str">
        <f>IF(ISERROR(VLOOKUP($A1101,DB登録部品番号!$A$2:$A$2000,1,FALSE)),"■","")</f>
        <v/>
      </c>
      <c r="C1101" t="str">
        <f t="shared" si="17"/>
        <v>INSERT INTO UPK_TEST.main_masters.mm_buhin_no (buhin_no, created_date, created_tantou_id) VALUES ('756C11LA0A-G', GETDATE(), 999);</v>
      </c>
    </row>
    <row r="1102" spans="1:3">
      <c r="A1102" t="s">
        <v>7402</v>
      </c>
      <c r="B1102" t="str">
        <f>IF(ISERROR(VLOOKUP($A1102,DB登録部品番号!$A$2:$A$2000,1,FALSE)),"■","")</f>
        <v>■</v>
      </c>
      <c r="C1102" t="str">
        <f t="shared" si="17"/>
        <v>INSERT INTO UPK_TEST.main_masters.mm_buhin_no (buhin_no, created_date, created_tantou_id) VALUES ('756C0JG00A', GETDATE(), 999);</v>
      </c>
    </row>
    <row r="1103" spans="1:3">
      <c r="A1103" t="s">
        <v>7403</v>
      </c>
      <c r="B1103" t="str">
        <f>IF(ISERROR(VLOOKUP($A1103,DB登録部品番号!$A$2:$A$2000,1,FALSE)),"■","")</f>
        <v>■</v>
      </c>
      <c r="C1103" t="str">
        <f t="shared" si="17"/>
        <v>INSERT INTO UPK_TEST.main_masters.mm_buhin_no (buhin_no, created_date, created_tantou_id) VALUES ('756C1JG00A', GETDATE(), 999);</v>
      </c>
    </row>
    <row r="1104" spans="1:3">
      <c r="A1104" t="s">
        <v>2245</v>
      </c>
      <c r="B1104" t="str">
        <f>IF(ISERROR(VLOOKUP($A1104,DB登録部品番号!$A$2:$A$2000,1,FALSE)),"■","")</f>
        <v/>
      </c>
      <c r="C1104" t="str">
        <f t="shared" si="17"/>
        <v>INSERT INTO UPK_TEST.main_masters.mm_buhin_no (buhin_no, created_date, created_tantou_id) VALUES ('756R2JG00A', GETDATE(), 999);</v>
      </c>
    </row>
    <row r="1105" spans="1:3">
      <c r="A1105" t="s">
        <v>2246</v>
      </c>
      <c r="B1105" t="str">
        <f>IF(ISERROR(VLOOKUP($A1105,DB登録部品番号!$A$2:$A$2000,1,FALSE)),"■","")</f>
        <v/>
      </c>
      <c r="C1105" t="str">
        <f t="shared" si="17"/>
        <v>INSERT INTO UPK_TEST.main_masters.mm_buhin_no (buhin_no, created_date, created_tantou_id) VALUES ('756R3JG00A', GETDATE(), 999);</v>
      </c>
    </row>
    <row r="1106" spans="1:3">
      <c r="A1106" t="s">
        <v>2247</v>
      </c>
      <c r="B1106" t="str">
        <f>IF(ISERROR(VLOOKUP($A1106,DB登録部品番号!$A$2:$A$2000,1,FALSE)),"■","")</f>
        <v/>
      </c>
      <c r="C1106" t="str">
        <f t="shared" si="17"/>
        <v>INSERT INTO UPK_TEST.main_masters.mm_buhin_no (buhin_no, created_date, created_tantou_id) VALUES ('756S83XE0A', GETDATE(), 999);</v>
      </c>
    </row>
    <row r="1107" spans="1:3">
      <c r="A1107" t="s">
        <v>7404</v>
      </c>
      <c r="B1107" t="str">
        <f>IF(ISERROR(VLOOKUP($A1107,DB登録部品番号!$A$2:$A$2000,1,FALSE)),"■","")</f>
        <v>■</v>
      </c>
      <c r="C1107" t="str">
        <f t="shared" si="17"/>
        <v>INSERT INTO UPK_TEST.main_masters.mm_buhin_no (buhin_no, created_date, created_tantou_id) VALUES ('757843VA0A', GETDATE(), 999);</v>
      </c>
    </row>
    <row r="1108" spans="1:3">
      <c r="A1108" t="s">
        <v>7405</v>
      </c>
      <c r="B1108" t="str">
        <f>IF(ISERROR(VLOOKUP($A1108,DB登録部品番号!$A$2:$A$2000,1,FALSE)),"■","")</f>
        <v>■</v>
      </c>
      <c r="C1108" t="str">
        <f t="shared" si="17"/>
        <v>INSERT INTO UPK_TEST.main_masters.mm_buhin_no (buhin_no, created_date, created_tantou_id) VALUES ('757853VA0A', GETDATE(), 999);</v>
      </c>
    </row>
    <row r="1109" spans="1:3">
      <c r="A1109" t="s">
        <v>2258</v>
      </c>
      <c r="B1109" t="str">
        <f>IF(ISERROR(VLOOKUP($A1109,DB登録部品番号!$A$2:$A$2000,1,FALSE)),"■","")</f>
        <v/>
      </c>
      <c r="C1109" t="str">
        <f t="shared" si="17"/>
        <v>INSERT INTO UPK_TEST.main_masters.mm_buhin_no (buhin_no, created_date, created_tantou_id) VALUES ('759261JA0A', GETDATE(), 999);</v>
      </c>
    </row>
    <row r="1110" spans="1:3">
      <c r="A1110" t="s">
        <v>2259</v>
      </c>
      <c r="B1110" t="str">
        <f>IF(ISERROR(VLOOKUP($A1110,DB登録部品番号!$A$2:$A$2000,1,FALSE)),"■","")</f>
        <v/>
      </c>
      <c r="C1110" t="str">
        <f t="shared" si="17"/>
        <v>INSERT INTO UPK_TEST.main_masters.mm_buhin_no (buhin_no, created_date, created_tantou_id) VALUES ('759271JA0A', GETDATE(), 999);</v>
      </c>
    </row>
    <row r="1111" spans="1:3">
      <c r="A1111" t="s">
        <v>2260</v>
      </c>
      <c r="B1111" t="str">
        <f>IF(ISERROR(VLOOKUP($A1111,DB登録部品番号!$A$2:$A$2000,1,FALSE)),"■","")</f>
        <v/>
      </c>
      <c r="C1111" t="str">
        <f t="shared" si="17"/>
        <v>INSERT INTO UPK_TEST.main_masters.mm_buhin_no (buhin_no, created_date, created_tantou_id) VALUES ('759346RA0A', GETDATE(), 999);</v>
      </c>
    </row>
    <row r="1112" spans="1:3">
      <c r="A1112" t="s">
        <v>2262</v>
      </c>
      <c r="B1112" t="str">
        <f>IF(ISERROR(VLOOKUP($A1112,DB登録部品番号!$A$2:$A$2000,1,FALSE)),"■","")</f>
        <v/>
      </c>
      <c r="C1112" t="str">
        <f t="shared" si="17"/>
        <v>INSERT INTO UPK_TEST.main_masters.mm_buhin_no (buhin_no, created_date, created_tantou_id) VALUES ('759356RA0A', GETDATE(), 999);</v>
      </c>
    </row>
    <row r="1113" spans="1:3">
      <c r="A1113" t="s">
        <v>2265</v>
      </c>
      <c r="B1113" t="str">
        <f>IF(ISERROR(VLOOKUP($A1113,DB登録部品番号!$A$2:$A$2000,1,FALSE)),"■","")</f>
        <v/>
      </c>
      <c r="C1113" t="str">
        <f t="shared" si="17"/>
        <v>INSERT INTO UPK_TEST.main_masters.mm_buhin_no (buhin_no, created_date, created_tantou_id) VALUES ('759424CB0A', GETDATE(), 999);</v>
      </c>
    </row>
    <row r="1114" spans="1:3">
      <c r="A1114" t="s">
        <v>2270</v>
      </c>
      <c r="B1114" t="str">
        <f>IF(ISERROR(VLOOKUP($A1114,DB登録部品番号!$A$2:$A$2000,1,FALSE)),"■","")</f>
        <v/>
      </c>
      <c r="C1114" t="str">
        <f t="shared" si="17"/>
        <v>INSERT INTO UPK_TEST.main_masters.mm_buhin_no (buhin_no, created_date, created_tantou_id) VALUES ('759434CB0A', GETDATE(), 999);</v>
      </c>
    </row>
    <row r="1115" spans="1:3">
      <c r="A1115" t="s">
        <v>2266</v>
      </c>
      <c r="B1115" t="str">
        <f>IF(ISERROR(VLOOKUP($A1115,DB登録部品番号!$A$2:$A$2000,1,FALSE)),"■","")</f>
        <v/>
      </c>
      <c r="C1115" t="str">
        <f t="shared" si="17"/>
        <v>INSERT INTO UPK_TEST.main_masters.mm_buhin_no (buhin_no, created_date, created_tantou_id) VALUES ('759426RA0A', GETDATE(), 999);</v>
      </c>
    </row>
    <row r="1116" spans="1:3">
      <c r="A1116" t="s">
        <v>2271</v>
      </c>
      <c r="B1116" t="str">
        <f>IF(ISERROR(VLOOKUP($A1116,DB登録部品番号!$A$2:$A$2000,1,FALSE)),"■","")</f>
        <v/>
      </c>
      <c r="C1116" t="str">
        <f t="shared" si="17"/>
        <v>INSERT INTO UPK_TEST.main_masters.mm_buhin_no (buhin_no, created_date, created_tantou_id) VALUES ('759436RA0A', GETDATE(), 999);</v>
      </c>
    </row>
    <row r="1117" spans="1:3">
      <c r="A1117" t="s">
        <v>2267</v>
      </c>
      <c r="B1117" t="str">
        <f>IF(ISERROR(VLOOKUP($A1117,DB登録部品番号!$A$2:$A$2000,1,FALSE)),"■","")</f>
        <v/>
      </c>
      <c r="C1117" t="str">
        <f t="shared" si="17"/>
        <v>INSERT INTO UPK_TEST.main_masters.mm_buhin_no (buhin_no, created_date, created_tantou_id) VALUES ('759426RA1A', GETDATE(), 999);</v>
      </c>
    </row>
    <row r="1118" spans="1:3">
      <c r="A1118" t="s">
        <v>2272</v>
      </c>
      <c r="B1118" t="str">
        <f>IF(ISERROR(VLOOKUP($A1118,DB登録部品番号!$A$2:$A$2000,1,FALSE)),"■","")</f>
        <v/>
      </c>
      <c r="C1118" t="str">
        <f t="shared" si="17"/>
        <v>INSERT INTO UPK_TEST.main_masters.mm_buhin_no (buhin_no, created_date, created_tantou_id) VALUES ('759436RA1A', GETDATE(), 999);</v>
      </c>
    </row>
    <row r="1119" spans="1:3">
      <c r="A1119" t="s">
        <v>2268</v>
      </c>
      <c r="B1119" t="str">
        <f>IF(ISERROR(VLOOKUP($A1119,DB登録部品番号!$A$2:$A$2000,1,FALSE)),"■","")</f>
        <v/>
      </c>
      <c r="C1119" t="str">
        <f t="shared" si="17"/>
        <v>INSERT INTO UPK_TEST.main_masters.mm_buhin_no (buhin_no, created_date, created_tantou_id) VALUES ('75942JN20A', GETDATE(), 999);</v>
      </c>
    </row>
    <row r="1120" spans="1:3">
      <c r="A1120" t="s">
        <v>2273</v>
      </c>
      <c r="B1120" t="str">
        <f>IF(ISERROR(VLOOKUP($A1120,DB登録部品番号!$A$2:$A$2000,1,FALSE)),"■","")</f>
        <v/>
      </c>
      <c r="C1120" t="str">
        <f t="shared" si="17"/>
        <v>INSERT INTO UPK_TEST.main_masters.mm_buhin_no (buhin_no, created_date, created_tantou_id) VALUES ('75943JN20A', GETDATE(), 999);</v>
      </c>
    </row>
    <row r="1121" spans="1:3">
      <c r="A1121" t="s">
        <v>2274</v>
      </c>
      <c r="B1121" t="str">
        <f>IF(ISERROR(VLOOKUP($A1121,DB登録部品番号!$A$2:$A$2000,1,FALSE)),"■","")</f>
        <v/>
      </c>
      <c r="C1121" t="str">
        <f t="shared" si="17"/>
        <v>INSERT INTO UPK_TEST.main_masters.mm_buhin_no (buhin_no, created_date, created_tantou_id) VALUES ('762183VA0A', GETDATE(), 999);</v>
      </c>
    </row>
    <row r="1122" spans="1:3">
      <c r="A1122" t="s">
        <v>2277</v>
      </c>
      <c r="B1122" t="str">
        <f>IF(ISERROR(VLOOKUP($A1122,DB登録部品番号!$A$2:$A$2000,1,FALSE)),"■","")</f>
        <v/>
      </c>
      <c r="C1122" t="str">
        <f t="shared" si="17"/>
        <v>INSERT INTO UPK_TEST.main_masters.mm_buhin_no (buhin_no, created_date, created_tantou_id) VALUES ('762183XJ0A', GETDATE(), 999);</v>
      </c>
    </row>
    <row r="1123" spans="1:3">
      <c r="A1123" t="s">
        <v>2276</v>
      </c>
      <c r="B1123" t="str">
        <f>IF(ISERROR(VLOOKUP($A1123,DB登録部品番号!$A$2:$A$2000,1,FALSE)),"■","")</f>
        <v/>
      </c>
      <c r="C1123" t="str">
        <f t="shared" si="17"/>
        <v>INSERT INTO UPK_TEST.main_masters.mm_buhin_no (buhin_no, created_date, created_tantou_id) VALUES ('762183XE0A', GETDATE(), 999);</v>
      </c>
    </row>
    <row r="1124" spans="1:3">
      <c r="A1124" t="s">
        <v>2281</v>
      </c>
      <c r="B1124" t="str">
        <f>IF(ISERROR(VLOOKUP($A1124,DB登録部品番号!$A$2:$A$2000,1,FALSE)),"■","")</f>
        <v/>
      </c>
      <c r="C1124" t="str">
        <f t="shared" si="17"/>
        <v>INSERT INTO UPK_TEST.main_masters.mm_buhin_no (buhin_no, created_date, created_tantou_id) VALUES ('762193XE0A', GETDATE(), 999);</v>
      </c>
    </row>
    <row r="1125" spans="1:3">
      <c r="A1125" t="s">
        <v>2278</v>
      </c>
      <c r="B1125" t="str">
        <f>IF(ISERROR(VLOOKUP($A1125,DB登録部品番号!$A$2:$A$2000,1,FALSE)),"■","")</f>
        <v/>
      </c>
      <c r="C1125" t="str">
        <f t="shared" si="17"/>
        <v>INSERT INTO UPK_TEST.main_masters.mm_buhin_no (buhin_no, created_date, created_tantou_id) VALUES ('762184CC0A', GETDATE(), 999);</v>
      </c>
    </row>
    <row r="1126" spans="1:3">
      <c r="A1126" t="s">
        <v>2283</v>
      </c>
      <c r="B1126" t="str">
        <f>IF(ISERROR(VLOOKUP($A1126,DB登録部品番号!$A$2:$A$2000,1,FALSE)),"■","")</f>
        <v/>
      </c>
      <c r="C1126" t="str">
        <f t="shared" si="17"/>
        <v>INSERT INTO UPK_TEST.main_masters.mm_buhin_no (buhin_no, created_date, created_tantou_id) VALUES ('762194CC0A', GETDATE(), 999);</v>
      </c>
    </row>
    <row r="1127" spans="1:3">
      <c r="A1127" t="s">
        <v>2279</v>
      </c>
      <c r="B1127" t="str">
        <f>IF(ISERROR(VLOOKUP($A1127,DB登録部品番号!$A$2:$A$2000,1,FALSE)),"■","")</f>
        <v/>
      </c>
      <c r="C1127" t="str">
        <f t="shared" si="17"/>
        <v>INSERT INTO UPK_TEST.main_masters.mm_buhin_no (buhin_no, created_date, created_tantou_id) VALUES ('762193VA0A', GETDATE(), 999);</v>
      </c>
    </row>
    <row r="1128" spans="1:3">
      <c r="A1128" t="s">
        <v>2282</v>
      </c>
      <c r="B1128" t="str">
        <f>IF(ISERROR(VLOOKUP($A1128,DB登録部品番号!$A$2:$A$2000,1,FALSE)),"■","")</f>
        <v/>
      </c>
      <c r="C1128" t="str">
        <f t="shared" si="17"/>
        <v>INSERT INTO UPK_TEST.main_masters.mm_buhin_no (buhin_no, created_date, created_tantou_id) VALUES ('762193XJ0A', GETDATE(), 999);</v>
      </c>
    </row>
    <row r="1129" spans="1:3">
      <c r="A1129" t="s">
        <v>7406</v>
      </c>
      <c r="B1129" t="str">
        <f>IF(ISERROR(VLOOKUP($A1129,DB登録部品番号!$A$2:$A$2000,1,FALSE)),"■","")</f>
        <v>■</v>
      </c>
      <c r="C1129" t="str">
        <f t="shared" si="17"/>
        <v>INSERT INTO UPK_TEST.main_masters.mm_buhin_no (buhin_no, created_date, created_tantou_id) VALUES ('762268H300', GETDATE(), 999);</v>
      </c>
    </row>
    <row r="1130" spans="1:3">
      <c r="A1130" t="s">
        <v>7407</v>
      </c>
      <c r="B1130" t="str">
        <f>IF(ISERROR(VLOOKUP($A1130,DB登録部品番号!$A$2:$A$2000,1,FALSE)),"■","")</f>
        <v>■</v>
      </c>
      <c r="C1130" t="str">
        <f t="shared" si="17"/>
        <v>INSERT INTO UPK_TEST.main_masters.mm_buhin_no (buhin_no, created_date, created_tantou_id) VALUES ('762278H300', GETDATE(), 999);</v>
      </c>
    </row>
    <row r="1131" spans="1:3">
      <c r="A1131" t="s">
        <v>7408</v>
      </c>
      <c r="B1131" t="str">
        <f>IF(ISERROR(VLOOKUP($A1131,DB登録部品番号!$A$2:$A$2000,1,FALSE)),"■","")</f>
        <v>■</v>
      </c>
      <c r="C1131" t="str">
        <f t="shared" si="17"/>
        <v>INSERT INTO UPK_TEST.main_masters.mm_buhin_no (buhin_no, created_date, created_tantou_id) VALUES ('762268H700', GETDATE(), 999);</v>
      </c>
    </row>
    <row r="1132" spans="1:3">
      <c r="A1132" t="s">
        <v>7409</v>
      </c>
      <c r="B1132" t="str">
        <f>IF(ISERROR(VLOOKUP($A1132,DB登録部品番号!$A$2:$A$2000,1,FALSE)),"■","")</f>
        <v>■</v>
      </c>
      <c r="C1132" t="str">
        <f t="shared" si="17"/>
        <v>INSERT INTO UPK_TEST.main_masters.mm_buhin_no (buhin_no, created_date, created_tantou_id) VALUES ('762278H700', GETDATE(), 999);</v>
      </c>
    </row>
    <row r="1133" spans="1:3">
      <c r="A1133" t="s">
        <v>2284</v>
      </c>
      <c r="B1133" t="str">
        <f>IF(ISERROR(VLOOKUP($A1133,DB登録部品番号!$A$2:$A$2000,1,FALSE)),"■","")</f>
        <v/>
      </c>
      <c r="C1133" t="str">
        <f t="shared" si="17"/>
        <v>INSERT INTO UPK_TEST.main_masters.mm_buhin_no (buhin_no, created_date, created_tantou_id) VALUES ('762321VA0A', GETDATE(), 999);</v>
      </c>
    </row>
    <row r="1134" spans="1:3">
      <c r="A1134" t="s">
        <v>2285</v>
      </c>
      <c r="B1134" t="str">
        <f>IF(ISERROR(VLOOKUP($A1134,DB登録部品番号!$A$2:$A$2000,1,FALSE)),"■","")</f>
        <v/>
      </c>
      <c r="C1134" t="str">
        <f t="shared" si="17"/>
        <v>INSERT INTO UPK_TEST.main_masters.mm_buhin_no (buhin_no, created_date, created_tantou_id) VALUES ('762321VA0B', GETDATE(), 999);</v>
      </c>
    </row>
    <row r="1135" spans="1:3">
      <c r="A1135" t="s">
        <v>2286</v>
      </c>
      <c r="B1135" t="str">
        <f>IF(ISERROR(VLOOKUP($A1135,DB登録部品番号!$A$2:$A$2000,1,FALSE)),"■","")</f>
        <v/>
      </c>
      <c r="C1135" t="str">
        <f t="shared" si="17"/>
        <v>INSERT INTO UPK_TEST.main_masters.mm_buhin_no (buhin_no, created_date, created_tantou_id) VALUES ('762323VA0A', GETDATE(), 999);</v>
      </c>
    </row>
    <row r="1136" spans="1:3">
      <c r="A1136" t="s">
        <v>2287</v>
      </c>
      <c r="B1136" t="str">
        <f>IF(ISERROR(VLOOKUP($A1136,DB登録部品番号!$A$2:$A$2000,1,FALSE)),"■","")</f>
        <v/>
      </c>
      <c r="C1136" t="str">
        <f t="shared" si="17"/>
        <v>INSERT INTO UPK_TEST.main_masters.mm_buhin_no (buhin_no, created_date, created_tantou_id) VALUES ('762323XA0A', GETDATE(), 999);</v>
      </c>
    </row>
    <row r="1137" spans="1:3">
      <c r="A1137" t="s">
        <v>2288</v>
      </c>
      <c r="B1137" t="str">
        <f>IF(ISERROR(VLOOKUP($A1137,DB登録部品番号!$A$2:$A$2000,1,FALSE)),"■","")</f>
        <v/>
      </c>
      <c r="C1137" t="str">
        <f t="shared" si="17"/>
        <v>INSERT INTO UPK_TEST.main_masters.mm_buhin_no (buhin_no, created_date, created_tantou_id) VALUES ('762323XJ0A', GETDATE(), 999);</v>
      </c>
    </row>
    <row r="1138" spans="1:3">
      <c r="A1138" t="s">
        <v>7410</v>
      </c>
      <c r="B1138" t="str">
        <f>IF(ISERROR(VLOOKUP($A1138,DB登録部品番号!$A$2:$A$2000,1,FALSE)),"■","")</f>
        <v>■</v>
      </c>
      <c r="C1138" t="str">
        <f t="shared" si="17"/>
        <v>INSERT INTO UPK_TEST.main_masters.mm_buhin_no (buhin_no, created_date, created_tantou_id) VALUES ('762328H30001', GETDATE(), 999);</v>
      </c>
    </row>
    <row r="1139" spans="1:3">
      <c r="A1139" t="s">
        <v>7411</v>
      </c>
      <c r="B1139" t="str">
        <f>IF(ISERROR(VLOOKUP($A1139,DB登録部品番号!$A$2:$A$2000,1,FALSE)),"■","")</f>
        <v>■</v>
      </c>
      <c r="C1139" t="str">
        <f t="shared" si="17"/>
        <v>INSERT INTO UPK_TEST.main_masters.mm_buhin_no (buhin_no, created_date, created_tantou_id) VALUES ('76232JM00A', GETDATE(), 999);</v>
      </c>
    </row>
    <row r="1140" spans="1:3">
      <c r="A1140" t="s">
        <v>7412</v>
      </c>
      <c r="B1140" t="str">
        <f>IF(ISERROR(VLOOKUP($A1140,DB登録部品番号!$A$2:$A$2000,1,FALSE)),"■","")</f>
        <v>■</v>
      </c>
      <c r="C1140" t="str">
        <f t="shared" si="17"/>
        <v>INSERT INTO UPK_TEST.main_masters.mm_buhin_no (buhin_no, created_date, created_tantou_id) VALUES ('76232JN20A', GETDATE(), 999);</v>
      </c>
    </row>
    <row r="1141" spans="1:3">
      <c r="A1141" t="s">
        <v>2289</v>
      </c>
      <c r="B1141" t="str">
        <f>IF(ISERROR(VLOOKUP($A1141,DB登録部品番号!$A$2:$A$2000,1,FALSE)),"■","")</f>
        <v/>
      </c>
      <c r="C1141" t="str">
        <f t="shared" si="17"/>
        <v>INSERT INTO UPK_TEST.main_masters.mm_buhin_no (buhin_no, created_date, created_tantou_id) VALUES ('762324CC0A', GETDATE(), 999);</v>
      </c>
    </row>
    <row r="1142" spans="1:3">
      <c r="A1142" t="s">
        <v>2295</v>
      </c>
      <c r="B1142" t="str">
        <f>IF(ISERROR(VLOOKUP($A1142,DB登録部品番号!$A$2:$A$2000,1,FALSE)),"■","")</f>
        <v/>
      </c>
      <c r="C1142" t="str">
        <f t="shared" si="17"/>
        <v>INSERT INTO UPK_TEST.main_masters.mm_buhin_no (buhin_no, created_date, created_tantou_id) VALUES ('762334CC0A', GETDATE(), 999);</v>
      </c>
    </row>
    <row r="1143" spans="1:3">
      <c r="A1143" t="s">
        <v>2290</v>
      </c>
      <c r="B1143" t="str">
        <f>IF(ISERROR(VLOOKUP($A1143,DB登録部品番号!$A$2:$A$2000,1,FALSE)),"■","")</f>
        <v/>
      </c>
      <c r="C1143" t="str">
        <f t="shared" si="17"/>
        <v>INSERT INTO UPK_TEST.main_masters.mm_buhin_no (buhin_no, created_date, created_tantou_id) VALUES ('762331VA0A', GETDATE(), 999);</v>
      </c>
    </row>
    <row r="1144" spans="1:3">
      <c r="A1144" t="s">
        <v>2291</v>
      </c>
      <c r="B1144" t="str">
        <f>IF(ISERROR(VLOOKUP($A1144,DB登録部品番号!$A$2:$A$2000,1,FALSE)),"■","")</f>
        <v/>
      </c>
      <c r="C1144" t="str">
        <f t="shared" si="17"/>
        <v>INSERT INTO UPK_TEST.main_masters.mm_buhin_no (buhin_no, created_date, created_tantou_id) VALUES ('762331VA0B', GETDATE(), 999);</v>
      </c>
    </row>
    <row r="1145" spans="1:3">
      <c r="A1145" t="s">
        <v>2292</v>
      </c>
      <c r="B1145" t="str">
        <f>IF(ISERROR(VLOOKUP($A1145,DB登録部品番号!$A$2:$A$2000,1,FALSE)),"■","")</f>
        <v/>
      </c>
      <c r="C1145" t="str">
        <f t="shared" si="17"/>
        <v>INSERT INTO UPK_TEST.main_masters.mm_buhin_no (buhin_no, created_date, created_tantou_id) VALUES ('762333VA0A', GETDATE(), 999);</v>
      </c>
    </row>
    <row r="1146" spans="1:3">
      <c r="A1146" t="s">
        <v>2293</v>
      </c>
      <c r="B1146" t="str">
        <f>IF(ISERROR(VLOOKUP($A1146,DB登録部品番号!$A$2:$A$2000,1,FALSE)),"■","")</f>
        <v/>
      </c>
      <c r="C1146" t="str">
        <f t="shared" si="17"/>
        <v>INSERT INTO UPK_TEST.main_masters.mm_buhin_no (buhin_no, created_date, created_tantou_id) VALUES ('762333XA0A', GETDATE(), 999);</v>
      </c>
    </row>
    <row r="1147" spans="1:3">
      <c r="A1147" t="s">
        <v>2294</v>
      </c>
      <c r="B1147" t="str">
        <f>IF(ISERROR(VLOOKUP($A1147,DB登録部品番号!$A$2:$A$2000,1,FALSE)),"■","")</f>
        <v/>
      </c>
      <c r="C1147" t="str">
        <f t="shared" si="17"/>
        <v>INSERT INTO UPK_TEST.main_masters.mm_buhin_no (buhin_no, created_date, created_tantou_id) VALUES ('762333XJ0A', GETDATE(), 999);</v>
      </c>
    </row>
    <row r="1148" spans="1:3">
      <c r="A1148" t="s">
        <v>7413</v>
      </c>
      <c r="B1148" t="str">
        <f>IF(ISERROR(VLOOKUP($A1148,DB登録部品番号!$A$2:$A$2000,1,FALSE)),"■","")</f>
        <v>■</v>
      </c>
      <c r="C1148" t="str">
        <f t="shared" si="17"/>
        <v>INSERT INTO UPK_TEST.main_masters.mm_buhin_no (buhin_no, created_date, created_tantou_id) VALUES ('762338H30001', GETDATE(), 999);</v>
      </c>
    </row>
    <row r="1149" spans="1:3">
      <c r="A1149" t="s">
        <v>7414</v>
      </c>
      <c r="B1149" t="str">
        <f>IF(ISERROR(VLOOKUP($A1149,DB登録部品番号!$A$2:$A$2000,1,FALSE)),"■","")</f>
        <v>■</v>
      </c>
      <c r="C1149" t="str">
        <f t="shared" si="17"/>
        <v>INSERT INTO UPK_TEST.main_masters.mm_buhin_no (buhin_no, created_date, created_tantou_id) VALUES ('76233JM00A', GETDATE(), 999);</v>
      </c>
    </row>
    <row r="1150" spans="1:3">
      <c r="A1150" t="s">
        <v>7415</v>
      </c>
      <c r="B1150" t="str">
        <f>IF(ISERROR(VLOOKUP($A1150,DB登録部品番号!$A$2:$A$2000,1,FALSE)),"■","")</f>
        <v>■</v>
      </c>
      <c r="C1150" t="str">
        <f t="shared" si="17"/>
        <v>INSERT INTO UPK_TEST.main_masters.mm_buhin_no (buhin_no, created_date, created_tantou_id) VALUES ('76233JN20A', GETDATE(), 999);</v>
      </c>
    </row>
    <row r="1151" spans="1:3">
      <c r="A1151" t="s">
        <v>7416</v>
      </c>
      <c r="B1151" t="str">
        <f>IF(ISERROR(VLOOKUP($A1151,DB登録部品番号!$A$2:$A$2000,1,FALSE)),"■","")</f>
        <v>■</v>
      </c>
      <c r="C1151" t="str">
        <f t="shared" si="17"/>
        <v>INSERT INTO UPK_TEST.main_masters.mm_buhin_no (buhin_no, created_date, created_tantou_id) VALUES ('762348H700', GETDATE(), 999);</v>
      </c>
    </row>
    <row r="1152" spans="1:3">
      <c r="A1152" t="s">
        <v>7417</v>
      </c>
      <c r="B1152" t="str">
        <f>IF(ISERROR(VLOOKUP($A1152,DB登録部品番号!$A$2:$A$2000,1,FALSE)),"■","")</f>
        <v>■</v>
      </c>
      <c r="C1152" t="str">
        <f t="shared" si="17"/>
        <v>INSERT INTO UPK_TEST.main_masters.mm_buhin_no (buhin_no, created_date, created_tantou_id) VALUES ('762358H700', GETDATE(), 999);</v>
      </c>
    </row>
    <row r="1153" spans="1:3">
      <c r="A1153" t="s">
        <v>7418</v>
      </c>
      <c r="B1153" t="str">
        <f>IF(ISERROR(VLOOKUP($A1153,DB登録部品番号!$A$2:$A$2000,1,FALSE)),"■","")</f>
        <v>■</v>
      </c>
      <c r="C1153" t="str">
        <f t="shared" si="17"/>
        <v>INSERT INTO UPK_TEST.main_masters.mm_buhin_no (buhin_no, created_date, created_tantou_id) VALUES ('762423VA0A', GETDATE(), 999);</v>
      </c>
    </row>
    <row r="1154" spans="1:3">
      <c r="A1154" t="s">
        <v>2296</v>
      </c>
      <c r="B1154" t="str">
        <f>IF(ISERROR(VLOOKUP($A1154,DB登録部品番号!$A$2:$A$2000,1,FALSE)),"■","")</f>
        <v/>
      </c>
      <c r="C1154" t="str">
        <f t="shared" si="17"/>
        <v>INSERT INTO UPK_TEST.main_masters.mm_buhin_no (buhin_no, created_date, created_tantou_id) VALUES ('762424CB0A', GETDATE(), 999);</v>
      </c>
    </row>
    <row r="1155" spans="1:3">
      <c r="A1155" t="s">
        <v>7419</v>
      </c>
      <c r="B1155" t="str">
        <f>IF(ISERROR(VLOOKUP($A1155,DB登録部品番号!$A$2:$A$2000,1,FALSE)),"■","")</f>
        <v>■</v>
      </c>
      <c r="C1155" t="str">
        <f t="shared" si="17"/>
        <v>INSERT INTO UPK_TEST.main_masters.mm_buhin_no (buhin_no, created_date, created_tantou_id) VALUES ('76242EN000', GETDATE(), 999);</v>
      </c>
    </row>
    <row r="1156" spans="1:3">
      <c r="A1156" t="s">
        <v>7420</v>
      </c>
      <c r="B1156" t="str">
        <f>IF(ISERROR(VLOOKUP($A1156,DB登録部品番号!$A$2:$A$2000,1,FALSE)),"■","")</f>
        <v>■</v>
      </c>
      <c r="C1156" t="str">
        <f t="shared" si="17"/>
        <v>INSERT INTO UPK_TEST.main_masters.mm_buhin_no (buhin_no, created_date, created_tantou_id) VALUES ('76242JG00A', GETDATE(), 999);</v>
      </c>
    </row>
    <row r="1157" spans="1:3">
      <c r="A1157" t="s">
        <v>7421</v>
      </c>
      <c r="B1157" t="str">
        <f>IF(ISERROR(VLOOKUP($A1157,DB登録部品番号!$A$2:$A$2000,1,FALSE)),"■","")</f>
        <v>■</v>
      </c>
      <c r="C1157" t="str">
        <f t="shared" ref="C1157:C1220" si="18">$L$1&amp;"'"&amp;$A1157&amp;"', GETDATE(), 999);"</f>
        <v>INSERT INTO UPK_TEST.main_masters.mm_buhin_no (buhin_no, created_date, created_tantou_id) VALUES ('76242JG40A', GETDATE(), 999);</v>
      </c>
    </row>
    <row r="1158" spans="1:3">
      <c r="A1158" t="s">
        <v>7422</v>
      </c>
      <c r="B1158" t="str">
        <f>IF(ISERROR(VLOOKUP($A1158,DB登録部品番号!$A$2:$A$2000,1,FALSE)),"■","")</f>
        <v>■</v>
      </c>
      <c r="C1158" t="str">
        <f t="shared" si="18"/>
        <v>INSERT INTO UPK_TEST.main_masters.mm_buhin_no (buhin_no, created_date, created_tantou_id) VALUES ('76242JG40A-E', GETDATE(), 999);</v>
      </c>
    </row>
    <row r="1159" spans="1:3">
      <c r="A1159" t="s">
        <v>7423</v>
      </c>
      <c r="B1159" t="str">
        <f>IF(ISERROR(VLOOKUP($A1159,DB登録部品番号!$A$2:$A$2000,1,FALSE)),"■","")</f>
        <v>■</v>
      </c>
      <c r="C1159" t="str">
        <f t="shared" si="18"/>
        <v>INSERT INTO UPK_TEST.main_masters.mm_buhin_no (buhin_no, created_date, created_tantou_id) VALUES ('762424M408', GETDATE(), 999);</v>
      </c>
    </row>
    <row r="1160" spans="1:3">
      <c r="A1160" t="s">
        <v>7424</v>
      </c>
      <c r="B1160" t="str">
        <f>IF(ISERROR(VLOOKUP($A1160,DB登録部品番号!$A$2:$A$2000,1,FALSE)),"■","")</f>
        <v>■</v>
      </c>
      <c r="C1160" t="str">
        <f t="shared" si="18"/>
        <v>INSERT INTO UPK_TEST.main_masters.mm_buhin_no (buhin_no, created_date, created_tantou_id) VALUES ('762434M400', GETDATE(), 999);</v>
      </c>
    </row>
    <row r="1161" spans="1:3">
      <c r="A1161" t="s">
        <v>2297</v>
      </c>
      <c r="B1161" t="str">
        <f>IF(ISERROR(VLOOKUP($A1161,DB登録部品番号!$A$2:$A$2000,1,FALSE)),"■","")</f>
        <v/>
      </c>
      <c r="C1161" t="str">
        <f t="shared" si="18"/>
        <v>INSERT INTO UPK_TEST.main_masters.mm_buhin_no (buhin_no, created_date, created_tantou_id) VALUES ('762425TA0A', GETDATE(), 999);</v>
      </c>
    </row>
    <row r="1162" spans="1:3">
      <c r="A1162" t="s">
        <v>2301</v>
      </c>
      <c r="B1162" t="str">
        <f>IF(ISERROR(VLOOKUP($A1162,DB登録部品番号!$A$2:$A$2000,1,FALSE)),"■","")</f>
        <v/>
      </c>
      <c r="C1162" t="str">
        <f t="shared" si="18"/>
        <v>INSERT INTO UPK_TEST.main_masters.mm_buhin_no (buhin_no, created_date, created_tantou_id) VALUES ('762435TA0A', GETDATE(), 999);</v>
      </c>
    </row>
    <row r="1163" spans="1:3">
      <c r="A1163" t="s">
        <v>2298</v>
      </c>
      <c r="B1163" t="str">
        <f>IF(ISERROR(VLOOKUP($A1163,DB登録部品番号!$A$2:$A$2000,1,FALSE)),"■","")</f>
        <v/>
      </c>
      <c r="C1163" t="str">
        <f t="shared" si="18"/>
        <v>INSERT INTO UPK_TEST.main_masters.mm_buhin_no (buhin_no, created_date, created_tantou_id) VALUES ('762425TA1A', GETDATE(), 999);</v>
      </c>
    </row>
    <row r="1164" spans="1:3">
      <c r="A1164" t="s">
        <v>2302</v>
      </c>
      <c r="B1164" t="str">
        <f>IF(ISERROR(VLOOKUP($A1164,DB登録部品番号!$A$2:$A$2000,1,FALSE)),"■","")</f>
        <v/>
      </c>
      <c r="C1164" t="str">
        <f t="shared" si="18"/>
        <v>INSERT INTO UPK_TEST.main_masters.mm_buhin_no (buhin_no, created_date, created_tantou_id) VALUES ('762435TA1A', GETDATE(), 999);</v>
      </c>
    </row>
    <row r="1165" spans="1:3">
      <c r="A1165" t="s">
        <v>2299</v>
      </c>
      <c r="B1165" t="str">
        <f>IF(ISERROR(VLOOKUP($A1165,DB登録部品番号!$A$2:$A$2000,1,FALSE)),"■","")</f>
        <v/>
      </c>
      <c r="C1165" t="str">
        <f t="shared" si="18"/>
        <v>INSERT INTO UPK_TEST.main_masters.mm_buhin_no (buhin_no, created_date, created_tantou_id) VALUES ('762426RA0A', GETDATE(), 999);</v>
      </c>
    </row>
    <row r="1166" spans="1:3">
      <c r="A1166" t="s">
        <v>2303</v>
      </c>
      <c r="B1166" t="str">
        <f>IF(ISERROR(VLOOKUP($A1166,DB登録部品番号!$A$2:$A$2000,1,FALSE)),"■","")</f>
        <v/>
      </c>
      <c r="C1166" t="str">
        <f t="shared" si="18"/>
        <v>INSERT INTO UPK_TEST.main_masters.mm_buhin_no (buhin_no, created_date, created_tantou_id) VALUES ('762436RA0A', GETDATE(), 999);</v>
      </c>
    </row>
    <row r="1167" spans="1:3">
      <c r="A1167" t="s">
        <v>7425</v>
      </c>
      <c r="B1167" t="str">
        <f>IF(ISERROR(VLOOKUP($A1167,DB登録部品番号!$A$2:$A$2000,1,FALSE)),"■","")</f>
        <v>■</v>
      </c>
      <c r="C1167" t="str">
        <f t="shared" si="18"/>
        <v>INSERT INTO UPK_TEST.main_masters.mm_buhin_no (buhin_no, created_date, created_tantou_id) VALUES ('762433VA0A', GETDATE(), 999);</v>
      </c>
    </row>
    <row r="1168" spans="1:3">
      <c r="A1168" t="s">
        <v>2300</v>
      </c>
      <c r="B1168" t="str">
        <f>IF(ISERROR(VLOOKUP($A1168,DB登録部品番号!$A$2:$A$2000,1,FALSE)),"■","")</f>
        <v/>
      </c>
      <c r="C1168" t="str">
        <f t="shared" si="18"/>
        <v>INSERT INTO UPK_TEST.main_masters.mm_buhin_no (buhin_no, created_date, created_tantou_id) VALUES ('762434CB0A', GETDATE(), 999);</v>
      </c>
    </row>
    <row r="1169" spans="1:3">
      <c r="A1169" t="s">
        <v>7426</v>
      </c>
      <c r="B1169" t="str">
        <f>IF(ISERROR(VLOOKUP($A1169,DB登録部品番号!$A$2:$A$2000,1,FALSE)),"■","")</f>
        <v>■</v>
      </c>
      <c r="C1169" t="str">
        <f t="shared" si="18"/>
        <v>INSERT INTO UPK_TEST.main_masters.mm_buhin_no (buhin_no, created_date, created_tantou_id) VALUES ('76243EN000', GETDATE(), 999);</v>
      </c>
    </row>
    <row r="1170" spans="1:3">
      <c r="A1170" t="s">
        <v>7427</v>
      </c>
      <c r="B1170" t="str">
        <f>IF(ISERROR(VLOOKUP($A1170,DB登録部品番号!$A$2:$A$2000,1,FALSE)),"■","")</f>
        <v>■</v>
      </c>
      <c r="C1170" t="str">
        <f t="shared" si="18"/>
        <v>INSERT INTO UPK_TEST.main_masters.mm_buhin_no (buhin_no, created_date, created_tantou_id) VALUES ('76243JG00A', GETDATE(), 999);</v>
      </c>
    </row>
    <row r="1171" spans="1:3">
      <c r="A1171" t="s">
        <v>7428</v>
      </c>
      <c r="B1171" t="str">
        <f>IF(ISERROR(VLOOKUP($A1171,DB登録部品番号!$A$2:$A$2000,1,FALSE)),"■","")</f>
        <v>■</v>
      </c>
      <c r="C1171" t="str">
        <f t="shared" si="18"/>
        <v>INSERT INTO UPK_TEST.main_masters.mm_buhin_no (buhin_no, created_date, created_tantou_id) VALUES ('76243JG40A', GETDATE(), 999);</v>
      </c>
    </row>
    <row r="1172" spans="1:3">
      <c r="A1172" t="s">
        <v>7429</v>
      </c>
      <c r="B1172" t="str">
        <f>IF(ISERROR(VLOOKUP($A1172,DB登録部品番号!$A$2:$A$2000,1,FALSE)),"■","")</f>
        <v>■</v>
      </c>
      <c r="C1172" t="str">
        <f t="shared" si="18"/>
        <v>INSERT INTO UPK_TEST.main_masters.mm_buhin_no (buhin_no, created_date, created_tantou_id) VALUES ('76243JG40A-E', GETDATE(), 999);</v>
      </c>
    </row>
    <row r="1173" spans="1:3">
      <c r="A1173" t="s">
        <v>2304</v>
      </c>
      <c r="B1173" t="str">
        <f>IF(ISERROR(VLOOKUP($A1173,DB登録部品番号!$A$2:$A$2000,1,FALSE)),"■","")</f>
        <v/>
      </c>
      <c r="C1173" t="str">
        <f t="shared" si="18"/>
        <v>INSERT INTO UPK_TEST.main_masters.mm_buhin_no (buhin_no, created_date, created_tantou_id) VALUES ('762461JA0A', GETDATE(), 999);</v>
      </c>
    </row>
    <row r="1174" spans="1:3">
      <c r="A1174" t="s">
        <v>7430</v>
      </c>
      <c r="B1174" t="str">
        <f>IF(ISERROR(VLOOKUP($A1174,DB登録部品番号!$A$2:$A$2000,1,FALSE)),"■","")</f>
        <v>■</v>
      </c>
      <c r="C1174" t="str">
        <f t="shared" si="18"/>
        <v>INSERT INTO UPK_TEST.main_masters.mm_buhin_no (buhin_no, created_date, created_tantou_id) VALUES ('76246JG00A', GETDATE(), 999);</v>
      </c>
    </row>
    <row r="1175" spans="1:3">
      <c r="A1175" t="s">
        <v>2305</v>
      </c>
      <c r="B1175" t="str">
        <f>IF(ISERROR(VLOOKUP($A1175,DB登録部品番号!$A$2:$A$2000,1,FALSE)),"■","")</f>
        <v/>
      </c>
      <c r="C1175" t="str">
        <f t="shared" si="18"/>
        <v>INSERT INTO UPK_TEST.main_masters.mm_buhin_no (buhin_no, created_date, created_tantou_id) VALUES ('762463XJ0A', GETDATE(), 999);</v>
      </c>
    </row>
    <row r="1176" spans="1:3">
      <c r="A1176" t="s">
        <v>2309</v>
      </c>
      <c r="B1176" t="str">
        <f>IF(ISERROR(VLOOKUP($A1176,DB登録部品番号!$A$2:$A$2000,1,FALSE)),"■","")</f>
        <v/>
      </c>
      <c r="C1176" t="str">
        <f t="shared" si="18"/>
        <v>INSERT INTO UPK_TEST.main_masters.mm_buhin_no (buhin_no, created_date, created_tantou_id) VALUES ('762473XJ0A', GETDATE(), 999);</v>
      </c>
    </row>
    <row r="1177" spans="1:3">
      <c r="A1177" t="s">
        <v>2307</v>
      </c>
      <c r="B1177" t="str">
        <f>IF(ISERROR(VLOOKUP($A1177,DB登録部品番号!$A$2:$A$2000,1,FALSE)),"■","")</f>
        <v/>
      </c>
      <c r="C1177" t="str">
        <f t="shared" si="18"/>
        <v>INSERT INTO UPK_TEST.main_masters.mm_buhin_no (buhin_no, created_date, created_tantou_id) VALUES ('762466RA0A', GETDATE(), 999);</v>
      </c>
    </row>
    <row r="1178" spans="1:3">
      <c r="A1178" t="s">
        <v>2311</v>
      </c>
      <c r="B1178" t="str">
        <f>IF(ISERROR(VLOOKUP($A1178,DB登録部品番号!$A$2:$A$2000,1,FALSE)),"■","")</f>
        <v/>
      </c>
      <c r="C1178" t="str">
        <f t="shared" si="18"/>
        <v>INSERT INTO UPK_TEST.main_masters.mm_buhin_no (buhin_no, created_date, created_tantou_id) VALUES ('762476RA0A', GETDATE(), 999);</v>
      </c>
    </row>
    <row r="1179" spans="1:3">
      <c r="A1179" t="s">
        <v>2308</v>
      </c>
      <c r="B1179" t="str">
        <f>IF(ISERROR(VLOOKUP($A1179,DB登録部品番号!$A$2:$A$2000,1,FALSE)),"■","")</f>
        <v/>
      </c>
      <c r="C1179" t="str">
        <f t="shared" si="18"/>
        <v>INSERT INTO UPK_TEST.main_masters.mm_buhin_no (buhin_no, created_date, created_tantou_id) VALUES ('762471JA0A', GETDATE(), 999);</v>
      </c>
    </row>
    <row r="1180" spans="1:3">
      <c r="A1180" t="s">
        <v>7431</v>
      </c>
      <c r="B1180" t="str">
        <f>IF(ISERROR(VLOOKUP($A1180,DB登録部品番号!$A$2:$A$2000,1,FALSE)),"■","")</f>
        <v>■</v>
      </c>
      <c r="C1180" t="str">
        <f t="shared" si="18"/>
        <v>INSERT INTO UPK_TEST.main_masters.mm_buhin_no (buhin_no, created_date, created_tantou_id) VALUES ('76247JG00A', GETDATE(), 999);</v>
      </c>
    </row>
    <row r="1181" spans="1:3">
      <c r="A1181" t="s">
        <v>2312</v>
      </c>
      <c r="B1181" t="str">
        <f>IF(ISERROR(VLOOKUP($A1181,DB登録部品番号!$A$2:$A$2000,1,FALSE)),"■","")</f>
        <v/>
      </c>
      <c r="C1181" t="str">
        <f t="shared" si="18"/>
        <v>INSERT INTO UPK_TEST.main_masters.mm_buhin_no (buhin_no, created_date, created_tantou_id) VALUES ('762621LA0A', GETDATE(), 999);</v>
      </c>
    </row>
    <row r="1182" spans="1:3">
      <c r="A1182" t="s">
        <v>7432</v>
      </c>
      <c r="B1182" t="str">
        <f>IF(ISERROR(VLOOKUP($A1182,DB登録部品番号!$A$2:$A$2000,1,FALSE)),"■","")</f>
        <v>■</v>
      </c>
      <c r="C1182" t="str">
        <f t="shared" si="18"/>
        <v>INSERT INTO UPK_TEST.main_masters.mm_buhin_no (buhin_no, created_date, created_tantou_id) VALUES ('762624M400', GETDATE(), 999);</v>
      </c>
    </row>
    <row r="1183" spans="1:3">
      <c r="A1183" t="s">
        <v>7433</v>
      </c>
      <c r="B1183" t="str">
        <f>IF(ISERROR(VLOOKUP($A1183,DB登録部品番号!$A$2:$A$2000,1,FALSE)),"■","")</f>
        <v>■</v>
      </c>
      <c r="C1183" t="str">
        <f t="shared" si="18"/>
        <v>INSERT INTO UPK_TEST.main_masters.mm_buhin_no (buhin_no, created_date, created_tantou_id) VALUES ('762624M710', GETDATE(), 999);</v>
      </c>
    </row>
    <row r="1184" spans="1:3">
      <c r="A1184" t="s">
        <v>2313</v>
      </c>
      <c r="B1184" t="str">
        <f>IF(ISERROR(VLOOKUP($A1184,DB登録部品番号!$A$2:$A$2000,1,FALSE)),"■","")</f>
        <v/>
      </c>
      <c r="C1184" t="str">
        <f t="shared" si="18"/>
        <v>INSERT INTO UPK_TEST.main_masters.mm_buhin_no (buhin_no, created_date, created_tantou_id) VALUES ('762631LA0A', GETDATE(), 999);</v>
      </c>
    </row>
    <row r="1185" spans="1:3">
      <c r="A1185" t="s">
        <v>7434</v>
      </c>
      <c r="B1185" t="str">
        <f>IF(ISERROR(VLOOKUP($A1185,DB登録部品番号!$A$2:$A$2000,1,FALSE)),"■","")</f>
        <v>■</v>
      </c>
      <c r="C1185" t="str">
        <f t="shared" si="18"/>
        <v>INSERT INTO UPK_TEST.main_masters.mm_buhin_no (buhin_no, created_date, created_tantou_id) VALUES ('762634M400', GETDATE(), 999);</v>
      </c>
    </row>
    <row r="1186" spans="1:3">
      <c r="A1186" t="s">
        <v>7435</v>
      </c>
      <c r="B1186" t="str">
        <f>IF(ISERROR(VLOOKUP($A1186,DB登録部品番号!$A$2:$A$2000,1,FALSE)),"■","")</f>
        <v>■</v>
      </c>
      <c r="C1186" t="str">
        <f t="shared" si="18"/>
        <v>INSERT INTO UPK_TEST.main_masters.mm_buhin_no (buhin_no, created_date, created_tantou_id) VALUES ('762634M710', GETDATE(), 999);</v>
      </c>
    </row>
    <row r="1187" spans="1:3">
      <c r="A1187" t="s">
        <v>7436</v>
      </c>
      <c r="B1187" t="str">
        <f>IF(ISERROR(VLOOKUP($A1187,DB登録部品番号!$A$2:$A$2000,1,FALSE)),"■","")</f>
        <v>■</v>
      </c>
      <c r="C1187" t="str">
        <f t="shared" si="18"/>
        <v>INSERT INTO UPK_TEST.main_masters.mm_buhin_no (buhin_no, created_date, created_tantou_id) VALUES ('762723VA0A', GETDATE(), 999);</v>
      </c>
    </row>
    <row r="1188" spans="1:3">
      <c r="A1188" t="s">
        <v>2315</v>
      </c>
      <c r="B1188" t="str">
        <f>IF(ISERROR(VLOOKUP($A1188,DB登録部品番号!$A$2:$A$2000,1,FALSE)),"■","")</f>
        <v/>
      </c>
      <c r="C1188" t="str">
        <f t="shared" si="18"/>
        <v>INSERT INTO UPK_TEST.main_masters.mm_buhin_no (buhin_no, created_date, created_tantou_id) VALUES ('762724CC0A', GETDATE(), 999);</v>
      </c>
    </row>
    <row r="1189" spans="1:3">
      <c r="A1189" t="s">
        <v>7437</v>
      </c>
      <c r="B1189" t="str">
        <f>IF(ISERROR(VLOOKUP($A1189,DB登録部品番号!$A$2:$A$2000,1,FALSE)),"■","")</f>
        <v>■</v>
      </c>
      <c r="C1189" t="str">
        <f t="shared" si="18"/>
        <v>INSERT INTO UPK_TEST.main_masters.mm_buhin_no (buhin_no, created_date, created_tantou_id) VALUES ('762724M400', GETDATE(), 999);</v>
      </c>
    </row>
    <row r="1190" spans="1:3">
      <c r="A1190" t="s">
        <v>7438</v>
      </c>
      <c r="B1190" t="str">
        <f>IF(ISERROR(VLOOKUP($A1190,DB登録部品番号!$A$2:$A$2000,1,FALSE)),"■","")</f>
        <v>■</v>
      </c>
      <c r="C1190" t="str">
        <f t="shared" si="18"/>
        <v>INSERT INTO UPK_TEST.main_masters.mm_buhin_no (buhin_no, created_date, created_tantou_id) VALUES ('762724M500', GETDATE(), 999);</v>
      </c>
    </row>
    <row r="1191" spans="1:3">
      <c r="A1191" t="s">
        <v>7439</v>
      </c>
      <c r="B1191" t="str">
        <f>IF(ISERROR(VLOOKUP($A1191,DB登録部品番号!$A$2:$A$2000,1,FALSE)),"■","")</f>
        <v>■</v>
      </c>
      <c r="C1191" t="str">
        <f t="shared" si="18"/>
        <v>INSERT INTO UPK_TEST.main_masters.mm_buhin_no (buhin_no, created_date, created_tantou_id) VALUES ('76272JM00A', GETDATE(), 999);</v>
      </c>
    </row>
    <row r="1192" spans="1:3">
      <c r="A1192" t="s">
        <v>2314</v>
      </c>
      <c r="B1192" t="str">
        <f>IF(ISERROR(VLOOKUP($A1192,DB登録部品番号!$A$2:$A$2000,1,FALSE)),"■","")</f>
        <v/>
      </c>
      <c r="C1192" t="str">
        <f t="shared" si="18"/>
        <v>INSERT INTO UPK_TEST.main_masters.mm_buhin_no (buhin_no, created_date, created_tantou_id) VALUES ('762721LA0A', GETDATE(), 999);</v>
      </c>
    </row>
    <row r="1193" spans="1:3">
      <c r="A1193" t="s">
        <v>2316</v>
      </c>
      <c r="B1193" t="str">
        <f>IF(ISERROR(VLOOKUP($A1193,DB登録部品番号!$A$2:$A$2000,1,FALSE)),"■","")</f>
        <v/>
      </c>
      <c r="C1193" t="str">
        <f t="shared" si="18"/>
        <v>INSERT INTO UPK_TEST.main_masters.mm_buhin_no (buhin_no, created_date, created_tantou_id) VALUES ('762731LA0A', GETDATE(), 999);</v>
      </c>
    </row>
    <row r="1194" spans="1:3">
      <c r="A1194" t="s">
        <v>7440</v>
      </c>
      <c r="B1194" t="str">
        <f>IF(ISERROR(VLOOKUP($A1194,DB登録部品番号!$A$2:$A$2000,1,FALSE)),"■","")</f>
        <v>■</v>
      </c>
      <c r="C1194" t="str">
        <f t="shared" si="18"/>
        <v>INSERT INTO UPK_TEST.main_masters.mm_buhin_no (buhin_no, created_date, created_tantou_id) VALUES ('76272JN20A', GETDATE(), 999);</v>
      </c>
    </row>
    <row r="1195" spans="1:3">
      <c r="A1195" t="s">
        <v>7441</v>
      </c>
      <c r="B1195" t="str">
        <f>IF(ISERROR(VLOOKUP($A1195,DB登録部品番号!$A$2:$A$2000,1,FALSE)),"■","")</f>
        <v>■</v>
      </c>
      <c r="C1195" t="str">
        <f t="shared" si="18"/>
        <v>INSERT INTO UPK_TEST.main_masters.mm_buhin_no (buhin_no, created_date, created_tantou_id) VALUES ('76273JN20A', GETDATE(), 999);</v>
      </c>
    </row>
    <row r="1196" spans="1:3">
      <c r="A1196" t="s">
        <v>7442</v>
      </c>
      <c r="B1196" t="str">
        <f>IF(ISERROR(VLOOKUP($A1196,DB登録部品番号!$A$2:$A$2000,1,FALSE)),"■","")</f>
        <v>■</v>
      </c>
      <c r="C1196" t="str">
        <f t="shared" si="18"/>
        <v>INSERT INTO UPK_TEST.main_masters.mm_buhin_no (buhin_no, created_date, created_tantou_id) VALUES ('76272JN20A-E', GETDATE(), 999);</v>
      </c>
    </row>
    <row r="1197" spans="1:3">
      <c r="A1197" t="s">
        <v>7443</v>
      </c>
      <c r="B1197" t="str">
        <f>IF(ISERROR(VLOOKUP($A1197,DB登録部品番号!$A$2:$A$2000,1,FALSE)),"■","")</f>
        <v>■</v>
      </c>
      <c r="C1197" t="str">
        <f t="shared" si="18"/>
        <v>INSERT INTO UPK_TEST.main_masters.mm_buhin_no (buhin_no, created_date, created_tantou_id) VALUES ('76273JN20A-E', GETDATE(), 999);</v>
      </c>
    </row>
    <row r="1198" spans="1:3">
      <c r="A1198" t="s">
        <v>7444</v>
      </c>
      <c r="B1198" t="str">
        <f>IF(ISERROR(VLOOKUP($A1198,DB登録部品番号!$A$2:$A$2000,1,FALSE)),"■","")</f>
        <v>■</v>
      </c>
      <c r="C1198" t="str">
        <f t="shared" si="18"/>
        <v>INSERT INTO UPK_TEST.main_masters.mm_buhin_no (buhin_no, created_date, created_tantou_id) VALUES ('762733VA0A', GETDATE(), 999);</v>
      </c>
    </row>
    <row r="1199" spans="1:3">
      <c r="A1199" t="s">
        <v>2317</v>
      </c>
      <c r="B1199" t="str">
        <f>IF(ISERROR(VLOOKUP($A1199,DB登録部品番号!$A$2:$A$2000,1,FALSE)),"■","")</f>
        <v/>
      </c>
      <c r="C1199" t="str">
        <f t="shared" si="18"/>
        <v>INSERT INTO UPK_TEST.main_masters.mm_buhin_no (buhin_no, created_date, created_tantou_id) VALUES ('762734CC0A', GETDATE(), 999);</v>
      </c>
    </row>
    <row r="1200" spans="1:3">
      <c r="A1200" t="s">
        <v>7445</v>
      </c>
      <c r="B1200" t="str">
        <f>IF(ISERROR(VLOOKUP($A1200,DB登録部品番号!$A$2:$A$2000,1,FALSE)),"■","")</f>
        <v>■</v>
      </c>
      <c r="C1200" t="str">
        <f t="shared" si="18"/>
        <v>INSERT INTO UPK_TEST.main_masters.mm_buhin_no (buhin_no, created_date, created_tantou_id) VALUES ('762734M400', GETDATE(), 999);</v>
      </c>
    </row>
    <row r="1201" spans="1:3">
      <c r="A1201" t="s">
        <v>7446</v>
      </c>
      <c r="B1201" t="str">
        <f>IF(ISERROR(VLOOKUP($A1201,DB登録部品番号!$A$2:$A$2000,1,FALSE)),"■","")</f>
        <v>■</v>
      </c>
      <c r="C1201" t="str">
        <f t="shared" si="18"/>
        <v>INSERT INTO UPK_TEST.main_masters.mm_buhin_no (buhin_no, created_date, created_tantou_id) VALUES ('762734M500', GETDATE(), 999);</v>
      </c>
    </row>
    <row r="1202" spans="1:3">
      <c r="A1202" t="s">
        <v>7447</v>
      </c>
      <c r="B1202" t="str">
        <f>IF(ISERROR(VLOOKUP($A1202,DB登録部品番号!$A$2:$A$2000,1,FALSE)),"■","")</f>
        <v>■</v>
      </c>
      <c r="C1202" t="str">
        <f t="shared" si="18"/>
        <v>INSERT INTO UPK_TEST.main_masters.mm_buhin_no (buhin_no, created_date, created_tantou_id) VALUES ('76273JM00A', GETDATE(), 999);</v>
      </c>
    </row>
    <row r="1203" spans="1:3">
      <c r="A1203" t="s">
        <v>7448</v>
      </c>
      <c r="B1203" t="str">
        <f>IF(ISERROR(VLOOKUP($A1203,DB登録部品番号!$A$2:$A$2000,1,FALSE)),"■","")</f>
        <v>■</v>
      </c>
      <c r="C1203" t="str">
        <f t="shared" si="18"/>
        <v>INSERT INTO UPK_TEST.main_masters.mm_buhin_no (buhin_no, created_date, created_tantou_id) VALUES ('762748H300', GETDATE(), 999);</v>
      </c>
    </row>
    <row r="1204" spans="1:3">
      <c r="A1204" t="s">
        <v>7449</v>
      </c>
      <c r="B1204" t="str">
        <f>IF(ISERROR(VLOOKUP($A1204,DB登録部品番号!$A$2:$A$2000,1,FALSE)),"■","")</f>
        <v>■</v>
      </c>
      <c r="C1204" t="str">
        <f t="shared" si="18"/>
        <v>INSERT INTO UPK_TEST.main_masters.mm_buhin_no (buhin_no, created_date, created_tantou_id) VALUES ('762758H300', GETDATE(), 999);</v>
      </c>
    </row>
    <row r="1205" spans="1:3">
      <c r="A1205" t="s">
        <v>7450</v>
      </c>
      <c r="B1205" t="str">
        <f>IF(ISERROR(VLOOKUP($A1205,DB登録部品番号!$A$2:$A$2000,1,FALSE)),"■","")</f>
        <v>■</v>
      </c>
      <c r="C1205" t="str">
        <f t="shared" si="18"/>
        <v>INSERT INTO UPK_TEST.main_masters.mm_buhin_no (buhin_no, created_date, created_tantou_id) VALUES ('762988H300', GETDATE(), 999);</v>
      </c>
    </row>
    <row r="1206" spans="1:3">
      <c r="A1206" t="s">
        <v>7451</v>
      </c>
      <c r="B1206" t="str">
        <f>IF(ISERROR(VLOOKUP($A1206,DB登録部品番号!$A$2:$A$2000,1,FALSE)),"■","")</f>
        <v>■</v>
      </c>
      <c r="C1206" t="str">
        <f t="shared" si="18"/>
        <v>INSERT INTO UPK_TEST.main_masters.mm_buhin_no (buhin_no, created_date, created_tantou_id) VALUES ('762998H300', GETDATE(), 999);</v>
      </c>
    </row>
    <row r="1207" spans="1:3">
      <c r="A1207" t="s">
        <v>2318</v>
      </c>
      <c r="B1207" t="str">
        <f>IF(ISERROR(VLOOKUP($A1207,DB登録部品番号!$A$2:$A$2000,1,FALSE)),"■","")</f>
        <v/>
      </c>
      <c r="C1207" t="str">
        <f t="shared" si="18"/>
        <v>INSERT INTO UPK_TEST.main_masters.mm_buhin_no (buhin_no, created_date, created_tantou_id) VALUES ('762A21JA0A', GETDATE(), 999);</v>
      </c>
    </row>
    <row r="1208" spans="1:3">
      <c r="A1208" t="s">
        <v>2319</v>
      </c>
      <c r="B1208" t="str">
        <f>IF(ISERROR(VLOOKUP($A1208,DB登録部品番号!$A$2:$A$2000,1,FALSE)),"■","")</f>
        <v/>
      </c>
      <c r="C1208" t="str">
        <f t="shared" si="18"/>
        <v>INSERT INTO UPK_TEST.main_masters.mm_buhin_no (buhin_no, created_date, created_tantou_id) VALUES ('762A31JA0A', GETDATE(), 999);</v>
      </c>
    </row>
    <row r="1209" spans="1:3">
      <c r="A1209" t="s">
        <v>2320</v>
      </c>
      <c r="B1209" t="str">
        <f>IF(ISERROR(VLOOKUP($A1209,DB登録部品番号!$A$2:$A$2000,1,FALSE)),"■","")</f>
        <v/>
      </c>
      <c r="C1209" t="str">
        <f t="shared" si="18"/>
        <v>INSERT INTO UPK_TEST.main_masters.mm_buhin_no (buhin_no, created_date, created_tantou_id) VALUES ('763124CC0A', GETDATE(), 999);</v>
      </c>
    </row>
    <row r="1210" spans="1:3">
      <c r="A1210" t="s">
        <v>2321</v>
      </c>
      <c r="B1210" t="str">
        <f>IF(ISERROR(VLOOKUP($A1210,DB登録部品番号!$A$2:$A$2000,1,FALSE)),"■","")</f>
        <v/>
      </c>
      <c r="C1210" t="str">
        <f t="shared" si="18"/>
        <v>INSERT INTO UPK_TEST.main_masters.mm_buhin_no (buhin_no, created_date, created_tantou_id) VALUES ('763134CC0A', GETDATE(), 999);</v>
      </c>
    </row>
    <row r="1211" spans="1:3">
      <c r="A1211" t="s">
        <v>7452</v>
      </c>
      <c r="B1211" t="str">
        <f>IF(ISERROR(VLOOKUP($A1211,DB登録部品番号!$A$2:$A$2000,1,FALSE)),"■","")</f>
        <v>■</v>
      </c>
      <c r="C1211" t="str">
        <f t="shared" si="18"/>
        <v>INSERT INTO UPK_TEST.main_masters.mm_buhin_no (buhin_no, created_date, created_tantou_id) VALUES ('76316JN20A', GETDATE(), 999);</v>
      </c>
    </row>
    <row r="1212" spans="1:3">
      <c r="A1212" t="s">
        <v>7453</v>
      </c>
      <c r="B1212" t="str">
        <f>IF(ISERROR(VLOOKUP($A1212,DB登録部品番号!$A$2:$A$2000,1,FALSE)),"■","")</f>
        <v>■</v>
      </c>
      <c r="C1212" t="str">
        <f t="shared" si="18"/>
        <v>INSERT INTO UPK_TEST.main_masters.mm_buhin_no (buhin_no, created_date, created_tantou_id) VALUES ('763163VA0A', GETDATE(), 999);</v>
      </c>
    </row>
    <row r="1213" spans="1:3">
      <c r="A1213" t="s">
        <v>7454</v>
      </c>
      <c r="B1213" t="str">
        <f>IF(ISERROR(VLOOKUP($A1213,DB登録部品番号!$A$2:$A$2000,1,FALSE)),"■","")</f>
        <v>■</v>
      </c>
      <c r="C1213" t="str">
        <f t="shared" si="18"/>
        <v>INSERT INTO UPK_TEST.main_masters.mm_buhin_no (buhin_no, created_date, created_tantou_id) VALUES ('763173VA0A', GETDATE(), 999);</v>
      </c>
    </row>
    <row r="1214" spans="1:3">
      <c r="A1214" t="s">
        <v>7455</v>
      </c>
      <c r="B1214" t="str">
        <f>IF(ISERROR(VLOOKUP($A1214,DB登録部品番号!$A$2:$A$2000,1,FALSE)),"■","")</f>
        <v>■</v>
      </c>
      <c r="C1214" t="str">
        <f t="shared" si="18"/>
        <v>INSERT INTO UPK_TEST.main_masters.mm_buhin_no (buhin_no, created_date, created_tantou_id) VALUES ('763164M400', GETDATE(), 999);</v>
      </c>
    </row>
    <row r="1215" spans="1:3">
      <c r="A1215" t="s">
        <v>7456</v>
      </c>
      <c r="B1215" t="str">
        <f>IF(ISERROR(VLOOKUP($A1215,DB登録部品番号!$A$2:$A$2000,1,FALSE)),"■","")</f>
        <v>■</v>
      </c>
      <c r="C1215" t="str">
        <f t="shared" si="18"/>
        <v>INSERT INTO UPK_TEST.main_masters.mm_buhin_no (buhin_no, created_date, created_tantou_id) VALUES ('763174M400', GETDATE(), 999);</v>
      </c>
    </row>
    <row r="1216" spans="1:3">
      <c r="A1216" t="s">
        <v>7457</v>
      </c>
      <c r="B1216" t="str">
        <f>IF(ISERROR(VLOOKUP($A1216,DB登録部品番号!$A$2:$A$2000,1,FALSE)),"■","")</f>
        <v>■</v>
      </c>
      <c r="C1216" t="str">
        <f t="shared" si="18"/>
        <v>INSERT INTO UPK_TEST.main_masters.mm_buhin_no (buhin_no, created_date, created_tantou_id) VALUES ('763164M500', GETDATE(), 999);</v>
      </c>
    </row>
    <row r="1217" spans="1:3">
      <c r="A1217" t="s">
        <v>7458</v>
      </c>
      <c r="B1217" t="str">
        <f>IF(ISERROR(VLOOKUP($A1217,DB登録部品番号!$A$2:$A$2000,1,FALSE)),"■","")</f>
        <v>■</v>
      </c>
      <c r="C1217" t="str">
        <f t="shared" si="18"/>
        <v>INSERT INTO UPK_TEST.main_masters.mm_buhin_no (buhin_no, created_date, created_tantou_id) VALUES ('763174M500', GETDATE(), 999);</v>
      </c>
    </row>
    <row r="1218" spans="1:3">
      <c r="A1218" t="s">
        <v>7459</v>
      </c>
      <c r="B1218" t="str">
        <f>IF(ISERROR(VLOOKUP($A1218,DB登録部品番号!$A$2:$A$2000,1,FALSE)),"■","")</f>
        <v>■</v>
      </c>
      <c r="C1218" t="str">
        <f t="shared" si="18"/>
        <v>INSERT INTO UPK_TEST.main_masters.mm_buhin_no (buhin_no, created_date, created_tantou_id) VALUES ('763164M500-B', GETDATE(), 999);</v>
      </c>
    </row>
    <row r="1219" spans="1:3">
      <c r="A1219" t="s">
        <v>7460</v>
      </c>
      <c r="B1219" t="str">
        <f>IF(ISERROR(VLOOKUP($A1219,DB登録部品番号!$A$2:$A$2000,1,FALSE)),"■","")</f>
        <v>■</v>
      </c>
      <c r="C1219" t="str">
        <f t="shared" si="18"/>
        <v>INSERT INTO UPK_TEST.main_masters.mm_buhin_no (buhin_no, created_date, created_tantou_id) VALUES ('763174M500-B', GETDATE(), 999);</v>
      </c>
    </row>
    <row r="1220" spans="1:3">
      <c r="A1220" t="s">
        <v>7461</v>
      </c>
      <c r="B1220" t="str">
        <f>IF(ISERROR(VLOOKUP($A1220,DB登録部品番号!$A$2:$A$2000,1,FALSE)),"■","")</f>
        <v>■</v>
      </c>
      <c r="C1220" t="str">
        <f t="shared" si="18"/>
        <v>INSERT INTO UPK_TEST.main_masters.mm_buhin_no (buhin_no, created_date, created_tantou_id) VALUES ('76317JN20A', GETDATE(), 999);</v>
      </c>
    </row>
    <row r="1221" spans="1:3">
      <c r="A1221" t="s">
        <v>2322</v>
      </c>
      <c r="B1221" t="str">
        <f>IF(ISERROR(VLOOKUP($A1221,DB登録部品番号!$A$2:$A$2000,1,FALSE)),"■","")</f>
        <v/>
      </c>
      <c r="C1221" t="str">
        <f t="shared" ref="C1221:C1284" si="19">$L$1&amp;"'"&amp;$A1221&amp;"', GETDATE(), 999);"</f>
        <v>INSERT INTO UPK_TEST.main_masters.mm_buhin_no (buhin_no, created_date, created_tantou_id) VALUES ('763201JA0A', GETDATE(), 999);</v>
      </c>
    </row>
    <row r="1222" spans="1:3">
      <c r="A1222" t="s">
        <v>2326</v>
      </c>
      <c r="B1222" t="str">
        <f>IF(ISERROR(VLOOKUP($A1222,DB登録部品番号!$A$2:$A$2000,1,FALSE)),"■","")</f>
        <v/>
      </c>
      <c r="C1222" t="str">
        <f t="shared" si="19"/>
        <v>INSERT INTO UPK_TEST.main_masters.mm_buhin_no (buhin_no, created_date, created_tantou_id) VALUES ('763211JA0A', GETDATE(), 999);</v>
      </c>
    </row>
    <row r="1223" spans="1:3">
      <c r="A1223" t="s">
        <v>2323</v>
      </c>
      <c r="B1223" t="str">
        <f>IF(ISERROR(VLOOKUP($A1223,DB登録部品番号!$A$2:$A$2000,1,FALSE)),"■","")</f>
        <v/>
      </c>
      <c r="C1223" t="str">
        <f t="shared" si="19"/>
        <v>INSERT INTO UPK_TEST.main_masters.mm_buhin_no (buhin_no, created_date, created_tantou_id) VALUES ('763203VA0B', GETDATE(), 999);</v>
      </c>
    </row>
    <row r="1224" spans="1:3">
      <c r="A1224" t="s">
        <v>2328</v>
      </c>
      <c r="B1224" t="str">
        <f>IF(ISERROR(VLOOKUP($A1224,DB登録部品番号!$A$2:$A$2000,1,FALSE)),"■","")</f>
        <v/>
      </c>
      <c r="C1224" t="str">
        <f t="shared" si="19"/>
        <v>INSERT INTO UPK_TEST.main_masters.mm_buhin_no (buhin_no, created_date, created_tantou_id) VALUES ('763213VA0B', GETDATE(), 999);</v>
      </c>
    </row>
    <row r="1225" spans="1:3">
      <c r="A1225" t="s">
        <v>2324</v>
      </c>
      <c r="B1225" t="str">
        <f>IF(ISERROR(VLOOKUP($A1225,DB登録部品番号!$A$2:$A$2000,1,FALSE)),"■","")</f>
        <v/>
      </c>
      <c r="C1225" t="str">
        <f t="shared" si="19"/>
        <v>INSERT INTO UPK_TEST.main_masters.mm_buhin_no (buhin_no, created_date, created_tantou_id) VALUES ('763203XA0A', GETDATE(), 999);</v>
      </c>
    </row>
    <row r="1226" spans="1:3">
      <c r="A1226" t="s">
        <v>2329</v>
      </c>
      <c r="B1226" t="str">
        <f>IF(ISERROR(VLOOKUP($A1226,DB登録部品番号!$A$2:$A$2000,1,FALSE)),"■","")</f>
        <v/>
      </c>
      <c r="C1226" t="str">
        <f t="shared" si="19"/>
        <v>INSERT INTO UPK_TEST.main_masters.mm_buhin_no (buhin_no, created_date, created_tantou_id) VALUES ('763213XA0A', GETDATE(), 999);</v>
      </c>
    </row>
    <row r="1227" spans="1:3">
      <c r="A1227" t="s">
        <v>7462</v>
      </c>
      <c r="B1227" t="str">
        <f>IF(ISERROR(VLOOKUP($A1227,DB登録部品番号!$A$2:$A$2000,1,FALSE)),"■","")</f>
        <v>■</v>
      </c>
      <c r="C1227" t="str">
        <f t="shared" si="19"/>
        <v>INSERT INTO UPK_TEST.main_masters.mm_buhin_no (buhin_no, created_date, created_tantou_id) VALUES ('763204M510', GETDATE(), 999);</v>
      </c>
    </row>
    <row r="1228" spans="1:3">
      <c r="A1228" t="s">
        <v>7463</v>
      </c>
      <c r="B1228" t="str">
        <f>IF(ISERROR(VLOOKUP($A1228,DB登録部品番号!$A$2:$A$2000,1,FALSE)),"■","")</f>
        <v>■</v>
      </c>
      <c r="C1228" t="str">
        <f t="shared" si="19"/>
        <v>INSERT INTO UPK_TEST.main_masters.mm_buhin_no (buhin_no, created_date, created_tantou_id) VALUES ('763214M510', GETDATE(), 999);</v>
      </c>
    </row>
    <row r="1229" spans="1:3">
      <c r="A1229" t="s">
        <v>7464</v>
      </c>
      <c r="B1229" t="str">
        <f>IF(ISERROR(VLOOKUP($A1229,DB登録部品番号!$A$2:$A$2000,1,FALSE)),"■","")</f>
        <v>■</v>
      </c>
      <c r="C1229" t="str">
        <f t="shared" si="19"/>
        <v>INSERT INTO UPK_TEST.main_masters.mm_buhin_no (buhin_no, created_date, created_tantou_id) VALUES ('76320JM00A', GETDATE(), 999);</v>
      </c>
    </row>
    <row r="1230" spans="1:3">
      <c r="A1230" t="s">
        <v>7465</v>
      </c>
      <c r="B1230" t="str">
        <f>IF(ISERROR(VLOOKUP($A1230,DB登録部品番号!$A$2:$A$2000,1,FALSE)),"■","")</f>
        <v>■</v>
      </c>
      <c r="C1230" t="str">
        <f t="shared" si="19"/>
        <v>INSERT INTO UPK_TEST.main_masters.mm_buhin_no (buhin_no, created_date, created_tantou_id) VALUES ('76321JM00A', GETDATE(), 999);</v>
      </c>
    </row>
    <row r="1231" spans="1:3">
      <c r="A1231" t="s">
        <v>7466</v>
      </c>
      <c r="B1231" t="str">
        <f>IF(ISERROR(VLOOKUP($A1231,DB登録部品番号!$A$2:$A$2000,1,FALSE)),"■","")</f>
        <v>■</v>
      </c>
      <c r="C1231" t="str">
        <f t="shared" si="19"/>
        <v>INSERT INTO UPK_TEST.main_masters.mm_buhin_no (buhin_no, created_date, created_tantou_id) VALUES ('763321VA0A', GETDATE(), 999);</v>
      </c>
    </row>
    <row r="1232" spans="1:3">
      <c r="A1232" t="s">
        <v>7467</v>
      </c>
      <c r="B1232" t="str">
        <f>IF(ISERROR(VLOOKUP($A1232,DB登録部品番号!$A$2:$A$2000,1,FALSE)),"■","")</f>
        <v>■</v>
      </c>
      <c r="C1232" t="str">
        <f t="shared" si="19"/>
        <v>INSERT INTO UPK_TEST.main_masters.mm_buhin_no (buhin_no, created_date, created_tantou_id) VALUES ('763331VA0A', GETDATE(), 999);</v>
      </c>
    </row>
    <row r="1233" spans="1:3">
      <c r="A1233" t="s">
        <v>7468</v>
      </c>
      <c r="B1233" t="str">
        <f>IF(ISERROR(VLOOKUP($A1233,DB登録部品番号!$A$2:$A$2000,1,FALSE)),"■","")</f>
        <v>■</v>
      </c>
      <c r="C1233" t="str">
        <f t="shared" si="19"/>
        <v>INSERT INTO UPK_TEST.main_masters.mm_buhin_no (buhin_no, created_date, created_tantou_id) VALUES ('763321VA0B', GETDATE(), 999);</v>
      </c>
    </row>
    <row r="1234" spans="1:3">
      <c r="A1234" t="s">
        <v>7469</v>
      </c>
      <c r="B1234" t="str">
        <f>IF(ISERROR(VLOOKUP($A1234,DB登録部品番号!$A$2:$A$2000,1,FALSE)),"■","")</f>
        <v>■</v>
      </c>
      <c r="C1234" t="str">
        <f t="shared" si="19"/>
        <v>INSERT INTO UPK_TEST.main_masters.mm_buhin_no (buhin_no, created_date, created_tantou_id) VALUES ('763331VA0B', GETDATE(), 999);</v>
      </c>
    </row>
    <row r="1235" spans="1:3">
      <c r="A1235" t="s">
        <v>7470</v>
      </c>
      <c r="B1235" t="str">
        <f>IF(ISERROR(VLOOKUP($A1235,DB登録部品番号!$A$2:$A$2000,1,FALSE)),"■","")</f>
        <v>■</v>
      </c>
      <c r="C1235" t="str">
        <f t="shared" si="19"/>
        <v>INSERT INTO UPK_TEST.main_masters.mm_buhin_no (buhin_no, created_date, created_tantou_id) VALUES ('763323VA0A', GETDATE(), 999);</v>
      </c>
    </row>
    <row r="1236" spans="1:3">
      <c r="A1236" t="s">
        <v>7471</v>
      </c>
      <c r="B1236" t="str">
        <f>IF(ISERROR(VLOOKUP($A1236,DB登録部品番号!$A$2:$A$2000,1,FALSE)),"■","")</f>
        <v>■</v>
      </c>
      <c r="C1236" t="str">
        <f t="shared" si="19"/>
        <v>INSERT INTO UPK_TEST.main_masters.mm_buhin_no (buhin_no, created_date, created_tantou_id) VALUES ('763333VA0A', GETDATE(), 999);</v>
      </c>
    </row>
    <row r="1237" spans="1:3">
      <c r="A1237" t="s">
        <v>2331</v>
      </c>
      <c r="B1237" t="str">
        <f>IF(ISERROR(VLOOKUP($A1237,DB登録部品番号!$A$2:$A$2000,1,FALSE)),"■","")</f>
        <v/>
      </c>
      <c r="C1237" t="str">
        <f t="shared" si="19"/>
        <v>INSERT INTO UPK_TEST.main_masters.mm_buhin_no (buhin_no, created_date, created_tantou_id) VALUES ('763323XC0A', GETDATE(), 999);</v>
      </c>
    </row>
    <row r="1238" spans="1:3">
      <c r="A1238" t="s">
        <v>2335</v>
      </c>
      <c r="B1238" t="str">
        <f>IF(ISERROR(VLOOKUP($A1238,DB登録部品番号!$A$2:$A$2000,1,FALSE)),"■","")</f>
        <v/>
      </c>
      <c r="C1238" t="str">
        <f t="shared" si="19"/>
        <v>INSERT INTO UPK_TEST.main_masters.mm_buhin_no (buhin_no, created_date, created_tantou_id) VALUES ('763333XC0A', GETDATE(), 999);</v>
      </c>
    </row>
    <row r="1239" spans="1:3">
      <c r="A1239" t="s">
        <v>2332</v>
      </c>
      <c r="B1239" t="str">
        <f>IF(ISERROR(VLOOKUP($A1239,DB登録部品番号!$A$2:$A$2000,1,FALSE)),"■","")</f>
        <v/>
      </c>
      <c r="C1239" t="str">
        <f t="shared" si="19"/>
        <v>INSERT INTO UPK_TEST.main_masters.mm_buhin_no (buhin_no, created_date, created_tantou_id) VALUES ('763324CC1A', GETDATE(), 999);</v>
      </c>
    </row>
    <row r="1240" spans="1:3">
      <c r="A1240" t="s">
        <v>2336</v>
      </c>
      <c r="B1240" t="str">
        <f>IF(ISERROR(VLOOKUP($A1240,DB登録部品番号!$A$2:$A$2000,1,FALSE)),"■","")</f>
        <v/>
      </c>
      <c r="C1240" t="str">
        <f t="shared" si="19"/>
        <v>INSERT INTO UPK_TEST.main_masters.mm_buhin_no (buhin_no, created_date, created_tantou_id) VALUES ('763334CC1A', GETDATE(), 999);</v>
      </c>
    </row>
    <row r="1241" spans="1:3">
      <c r="A1241" t="s">
        <v>7472</v>
      </c>
      <c r="B1241" t="str">
        <f>IF(ISERROR(VLOOKUP($A1241,DB登録部品番号!$A$2:$A$2000,1,FALSE)),"■","")</f>
        <v>■</v>
      </c>
      <c r="C1241" t="str">
        <f t="shared" si="19"/>
        <v>INSERT INTO UPK_TEST.main_masters.mm_buhin_no (buhin_no, created_date, created_tantou_id) VALUES ('763403VA0A', GETDATE(), 999);</v>
      </c>
    </row>
    <row r="1242" spans="1:3">
      <c r="A1242" t="s">
        <v>7473</v>
      </c>
      <c r="B1242" t="str">
        <f>IF(ISERROR(VLOOKUP($A1242,DB登録部品番号!$A$2:$A$2000,1,FALSE)),"■","")</f>
        <v>■</v>
      </c>
      <c r="C1242" t="str">
        <f t="shared" si="19"/>
        <v>INSERT INTO UPK_TEST.main_masters.mm_buhin_no (buhin_no, created_date, created_tantou_id) VALUES ('763413VA0A', GETDATE(), 999);</v>
      </c>
    </row>
    <row r="1243" spans="1:3">
      <c r="A1243" t="s">
        <v>2339</v>
      </c>
      <c r="B1243" t="str">
        <f>IF(ISERROR(VLOOKUP($A1243,DB登録部品番号!$A$2:$A$2000,1,FALSE)),"■","")</f>
        <v/>
      </c>
      <c r="C1243" t="str">
        <f t="shared" si="19"/>
        <v>INSERT INTO UPK_TEST.main_masters.mm_buhin_no (buhin_no, created_date, created_tantou_id) VALUES ('7635201G00', GETDATE(), 999);</v>
      </c>
    </row>
    <row r="1244" spans="1:3">
      <c r="A1244" t="s">
        <v>2341</v>
      </c>
      <c r="B1244" t="str">
        <f>IF(ISERROR(VLOOKUP($A1244,DB登録部品番号!$A$2:$A$2000,1,FALSE)),"■","")</f>
        <v/>
      </c>
      <c r="C1244" t="str">
        <f t="shared" si="19"/>
        <v>INSERT INTO UPK_TEST.main_masters.mm_buhin_no (buhin_no, created_date, created_tantou_id) VALUES ('7635301G00', GETDATE(), 999);</v>
      </c>
    </row>
    <row r="1245" spans="1:3">
      <c r="A1245" t="s">
        <v>2340</v>
      </c>
      <c r="B1245" t="str">
        <f>IF(ISERROR(VLOOKUP($A1245,DB登録部品番号!$A$2:$A$2000,1,FALSE)),"■","")</f>
        <v/>
      </c>
      <c r="C1245" t="str">
        <f t="shared" si="19"/>
        <v>INSERT INTO UPK_TEST.main_masters.mm_buhin_no (buhin_no, created_date, created_tantou_id) VALUES ('763525TA1A', GETDATE(), 999);</v>
      </c>
    </row>
    <row r="1246" spans="1:3">
      <c r="A1246" t="s">
        <v>2342</v>
      </c>
      <c r="B1246" t="str">
        <f>IF(ISERROR(VLOOKUP($A1246,DB登録部品番号!$A$2:$A$2000,1,FALSE)),"■","")</f>
        <v/>
      </c>
      <c r="C1246" t="str">
        <f t="shared" si="19"/>
        <v>INSERT INTO UPK_TEST.main_masters.mm_buhin_no (buhin_no, created_date, created_tantou_id) VALUES ('763535TA1A', GETDATE(), 999);</v>
      </c>
    </row>
    <row r="1247" spans="1:3">
      <c r="A1247" t="s">
        <v>7474</v>
      </c>
      <c r="B1247" t="str">
        <f>IF(ISERROR(VLOOKUP($A1247,DB登録部品番号!$A$2:$A$2000,1,FALSE)),"■","")</f>
        <v>■</v>
      </c>
      <c r="C1247" t="str">
        <f t="shared" si="19"/>
        <v>INSERT INTO UPK_TEST.main_masters.mm_buhin_no (buhin_no, created_date, created_tantou_id) VALUES ('763661VA0A', GETDATE(), 999);</v>
      </c>
    </row>
    <row r="1248" spans="1:3">
      <c r="A1248" t="s">
        <v>7475</v>
      </c>
      <c r="B1248" t="str">
        <f>IF(ISERROR(VLOOKUP($A1248,DB登録部品番号!$A$2:$A$2000,1,FALSE)),"■","")</f>
        <v>■</v>
      </c>
      <c r="C1248" t="str">
        <f t="shared" si="19"/>
        <v>INSERT INTO UPK_TEST.main_masters.mm_buhin_no (buhin_no, created_date, created_tantou_id) VALUES ('763671VA0A', GETDATE(), 999);</v>
      </c>
    </row>
    <row r="1249" spans="1:3">
      <c r="A1249" t="s">
        <v>7476</v>
      </c>
      <c r="B1249" t="str">
        <f>IF(ISERROR(VLOOKUP($A1249,DB登録部品番号!$A$2:$A$2000,1,FALSE)),"■","")</f>
        <v>■</v>
      </c>
      <c r="C1249" t="str">
        <f t="shared" si="19"/>
        <v>INSERT INTO UPK_TEST.main_masters.mm_buhin_no (buhin_no, created_date, created_tantou_id) VALUES ('763661VA0A-E', GETDATE(), 999);</v>
      </c>
    </row>
    <row r="1250" spans="1:3">
      <c r="A1250" t="s">
        <v>7477</v>
      </c>
      <c r="B1250" t="str">
        <f>IF(ISERROR(VLOOKUP($A1250,DB登録部品番号!$A$2:$A$2000,1,FALSE)),"■","")</f>
        <v>■</v>
      </c>
      <c r="C1250" t="str">
        <f t="shared" si="19"/>
        <v>INSERT INTO UPK_TEST.main_masters.mm_buhin_no (buhin_no, created_date, created_tantou_id) VALUES ('763671VA0A-E', GETDATE(), 999);</v>
      </c>
    </row>
    <row r="1251" spans="1:3">
      <c r="A1251" t="s">
        <v>2345</v>
      </c>
      <c r="B1251" t="str">
        <f>IF(ISERROR(VLOOKUP($A1251,DB登録部品番号!$A$2:$A$2000,1,FALSE)),"■","")</f>
        <v/>
      </c>
      <c r="C1251" t="str">
        <f t="shared" si="19"/>
        <v>INSERT INTO UPK_TEST.main_masters.mm_buhin_no (buhin_no, created_date, created_tantou_id) VALUES ('763723XB0AUF', GETDATE(), 999);</v>
      </c>
    </row>
    <row r="1252" spans="1:3">
      <c r="A1252" t="s">
        <v>2346</v>
      </c>
      <c r="B1252" t="str">
        <f>IF(ISERROR(VLOOKUP($A1252,DB登録部品番号!$A$2:$A$2000,1,FALSE)),"■","")</f>
        <v/>
      </c>
      <c r="C1252" t="str">
        <f t="shared" si="19"/>
        <v>INSERT INTO UPK_TEST.main_masters.mm_buhin_no (buhin_no, created_date, created_tantou_id) VALUES ('763723XD3A', GETDATE(), 999);</v>
      </c>
    </row>
    <row r="1253" spans="1:3">
      <c r="A1253" t="s">
        <v>2349</v>
      </c>
      <c r="B1253" t="str">
        <f>IF(ISERROR(VLOOKUP($A1253,DB登録部品番号!$A$2:$A$2000,1,FALSE)),"■","")</f>
        <v/>
      </c>
      <c r="C1253" t="str">
        <f t="shared" si="19"/>
        <v>INSERT INTO UPK_TEST.main_masters.mm_buhin_no (buhin_no, created_date, created_tantou_id) VALUES ('763733XB0AUF', GETDATE(), 999);</v>
      </c>
    </row>
    <row r="1254" spans="1:3">
      <c r="A1254" t="s">
        <v>2350</v>
      </c>
      <c r="B1254" t="str">
        <f>IF(ISERROR(VLOOKUP($A1254,DB登録部品番号!$A$2:$A$2000,1,FALSE)),"■","")</f>
        <v/>
      </c>
      <c r="C1254" t="str">
        <f t="shared" si="19"/>
        <v>INSERT INTO UPK_TEST.main_masters.mm_buhin_no (buhin_no, created_date, created_tantou_id) VALUES ('763733XD3A', GETDATE(), 999);</v>
      </c>
    </row>
    <row r="1255" spans="1:3">
      <c r="A1255" t="s">
        <v>2351</v>
      </c>
      <c r="B1255" t="str">
        <f>IF(ISERROR(VLOOKUP($A1255,DB登録部品番号!$A$2:$A$2000,1,FALSE)),"■","")</f>
        <v/>
      </c>
      <c r="C1255" t="str">
        <f t="shared" si="19"/>
        <v>INSERT INTO UPK_TEST.main_masters.mm_buhin_no (buhin_no, created_date, created_tantou_id) VALUES ('763733YF3A', GETDATE(), 999);</v>
      </c>
    </row>
    <row r="1256" spans="1:3">
      <c r="A1256" t="s">
        <v>2352</v>
      </c>
      <c r="B1256" t="str">
        <f>IF(ISERROR(VLOOKUP($A1256,DB登録部品番号!$A$2:$A$2000,1,FALSE)),"■","")</f>
        <v/>
      </c>
      <c r="C1256" t="str">
        <f t="shared" si="19"/>
        <v>INSERT INTO UPK_TEST.main_masters.mm_buhin_no (buhin_no, created_date, created_tantou_id) VALUES ('763733YF3A-B', GETDATE(), 999);</v>
      </c>
    </row>
    <row r="1257" spans="1:3">
      <c r="A1257" t="s">
        <v>2353</v>
      </c>
      <c r="B1257" t="str">
        <f>IF(ISERROR(VLOOKUP($A1257,DB登録部品番号!$A$2:$A$2000,1,FALSE)),"■","")</f>
        <v/>
      </c>
      <c r="C1257" t="str">
        <f t="shared" si="19"/>
        <v>INSERT INTO UPK_TEST.main_masters.mm_buhin_no (buhin_no, created_date, created_tantou_id) VALUES ('763963XD0A', GETDATE(), 999);</v>
      </c>
    </row>
    <row r="1258" spans="1:3">
      <c r="A1258" t="s">
        <v>2355</v>
      </c>
      <c r="B1258" t="str">
        <f>IF(ISERROR(VLOOKUP($A1258,DB登録部品番号!$A$2:$A$2000,1,FALSE)),"■","")</f>
        <v/>
      </c>
      <c r="C1258" t="str">
        <f t="shared" si="19"/>
        <v>INSERT INTO UPK_TEST.main_masters.mm_buhin_no (buhin_no, created_date, created_tantou_id) VALUES ('763973XC9A', GETDATE(), 999);</v>
      </c>
    </row>
    <row r="1259" spans="1:3">
      <c r="A1259" t="s">
        <v>2356</v>
      </c>
      <c r="B1259" t="str">
        <f>IF(ISERROR(VLOOKUP($A1259,DB登録部品番号!$A$2:$A$2000,1,FALSE)),"■","")</f>
        <v/>
      </c>
      <c r="C1259" t="str">
        <f t="shared" si="19"/>
        <v>INSERT INTO UPK_TEST.main_masters.mm_buhin_no (buhin_no, created_date, created_tantou_id) VALUES ('763973XD0A', GETDATE(), 999);</v>
      </c>
    </row>
    <row r="1260" spans="1:3">
      <c r="A1260" t="s">
        <v>2357</v>
      </c>
      <c r="B1260" t="str">
        <f>IF(ISERROR(VLOOKUP($A1260,DB登録部品番号!$A$2:$A$2000,1,FALSE)),"■","")</f>
        <v/>
      </c>
      <c r="C1260" t="str">
        <f t="shared" si="19"/>
        <v>INSERT INTO UPK_TEST.main_masters.mm_buhin_no (buhin_no, created_date, created_tantou_id) VALUES ('763973YF0A', GETDATE(), 999);</v>
      </c>
    </row>
    <row r="1261" spans="1:3">
      <c r="A1261" t="s">
        <v>2358</v>
      </c>
      <c r="B1261" t="str">
        <f>IF(ISERROR(VLOOKUP($A1261,DB登録部品番号!$A$2:$A$2000,1,FALSE)),"■","")</f>
        <v/>
      </c>
      <c r="C1261" t="str">
        <f t="shared" si="19"/>
        <v>INSERT INTO UPK_TEST.main_masters.mm_buhin_no (buhin_no, created_date, created_tantou_id) VALUES ('763973YF0A-B', GETDATE(), 999);</v>
      </c>
    </row>
    <row r="1262" spans="1:3">
      <c r="A1262" t="s">
        <v>2359</v>
      </c>
      <c r="B1262" t="str">
        <f>IF(ISERROR(VLOOKUP($A1262,DB登録部品番号!$A$2:$A$2000,1,FALSE)),"■","")</f>
        <v/>
      </c>
      <c r="C1262" t="str">
        <f t="shared" si="19"/>
        <v>INSERT INTO UPK_TEST.main_masters.mm_buhin_no (buhin_no, created_date, created_tantou_id) VALUES ('764261LA0A', GETDATE(), 999);</v>
      </c>
    </row>
    <row r="1263" spans="1:3">
      <c r="A1263" t="s">
        <v>2361</v>
      </c>
      <c r="B1263" t="str">
        <f>IF(ISERROR(VLOOKUP($A1263,DB登録部品番号!$A$2:$A$2000,1,FALSE)),"■","")</f>
        <v/>
      </c>
      <c r="C1263" t="str">
        <f t="shared" si="19"/>
        <v>INSERT INTO UPK_TEST.main_masters.mm_buhin_no (buhin_no, created_date, created_tantou_id) VALUES ('764264CC0A', GETDATE(), 999);</v>
      </c>
    </row>
    <row r="1264" spans="1:3">
      <c r="A1264" t="s">
        <v>7478</v>
      </c>
      <c r="B1264" t="str">
        <f>IF(ISERROR(VLOOKUP($A1264,DB登録部品番号!$A$2:$A$2000,1,FALSE)),"■","")</f>
        <v>■</v>
      </c>
      <c r="C1264" t="str">
        <f t="shared" si="19"/>
        <v>INSERT INTO UPK_TEST.main_masters.mm_buhin_no (buhin_no, created_date, created_tantou_id) VALUES ('764268H300', GETDATE(), 999);</v>
      </c>
    </row>
    <row r="1265" spans="1:3">
      <c r="A1265" t="s">
        <v>7479</v>
      </c>
      <c r="B1265" t="str">
        <f>IF(ISERROR(VLOOKUP($A1265,DB登録部品番号!$A$2:$A$2000,1,FALSE)),"■","")</f>
        <v>■</v>
      </c>
      <c r="C1265" t="str">
        <f t="shared" si="19"/>
        <v>INSERT INTO UPK_TEST.main_masters.mm_buhin_no (buhin_no, created_date, created_tantou_id) VALUES ('76426JN20A', GETDATE(), 999);</v>
      </c>
    </row>
    <row r="1266" spans="1:3">
      <c r="A1266" t="s">
        <v>2362</v>
      </c>
      <c r="B1266" t="str">
        <f>IF(ISERROR(VLOOKUP($A1266,DB登録部品番号!$A$2:$A$2000,1,FALSE)),"■","")</f>
        <v/>
      </c>
      <c r="C1266" t="str">
        <f t="shared" si="19"/>
        <v>INSERT INTO UPK_TEST.main_masters.mm_buhin_no (buhin_no, created_date, created_tantou_id) VALUES ('764271LA0A', GETDATE(), 999);</v>
      </c>
    </row>
    <row r="1267" spans="1:3">
      <c r="A1267" t="s">
        <v>2364</v>
      </c>
      <c r="B1267" t="str">
        <f>IF(ISERROR(VLOOKUP($A1267,DB登録部品番号!$A$2:$A$2000,1,FALSE)),"■","")</f>
        <v/>
      </c>
      <c r="C1267" t="str">
        <f t="shared" si="19"/>
        <v>INSERT INTO UPK_TEST.main_masters.mm_buhin_no (buhin_no, created_date, created_tantou_id) VALUES ('764274CC0A', GETDATE(), 999);</v>
      </c>
    </row>
    <row r="1268" spans="1:3">
      <c r="A1268" t="s">
        <v>7480</v>
      </c>
      <c r="B1268" t="str">
        <f>IF(ISERROR(VLOOKUP($A1268,DB登録部品番号!$A$2:$A$2000,1,FALSE)),"■","")</f>
        <v>■</v>
      </c>
      <c r="C1268" t="str">
        <f t="shared" si="19"/>
        <v>INSERT INTO UPK_TEST.main_masters.mm_buhin_no (buhin_no, created_date, created_tantou_id) VALUES ('764278H300', GETDATE(), 999);</v>
      </c>
    </row>
    <row r="1269" spans="1:3">
      <c r="A1269" t="s">
        <v>7481</v>
      </c>
      <c r="B1269" t="str">
        <f>IF(ISERROR(VLOOKUP($A1269,DB登録部品番号!$A$2:$A$2000,1,FALSE)),"■","")</f>
        <v>■</v>
      </c>
      <c r="C1269" t="str">
        <f t="shared" si="19"/>
        <v>INSERT INTO UPK_TEST.main_masters.mm_buhin_no (buhin_no, created_date, created_tantou_id) VALUES ('76427JN20A', GETDATE(), 999);</v>
      </c>
    </row>
    <row r="1270" spans="1:3">
      <c r="A1270" t="s">
        <v>7482</v>
      </c>
      <c r="B1270" t="str">
        <f>IF(ISERROR(VLOOKUP($A1270,DB登録部品番号!$A$2:$A$2000,1,FALSE)),"■","")</f>
        <v>■</v>
      </c>
      <c r="C1270" t="str">
        <f t="shared" si="19"/>
        <v>INSERT INTO UPK_TEST.main_masters.mm_buhin_no (buhin_no, created_date, created_tantou_id) VALUES ('764288H300', GETDATE(), 999);</v>
      </c>
    </row>
    <row r="1271" spans="1:3">
      <c r="A1271" t="s">
        <v>2365</v>
      </c>
      <c r="B1271" t="str">
        <f>IF(ISERROR(VLOOKUP($A1271,DB登録部品番号!$A$2:$A$2000,1,FALSE)),"■","")</f>
        <v/>
      </c>
      <c r="C1271" t="str">
        <f t="shared" si="19"/>
        <v>INSERT INTO UPK_TEST.main_masters.mm_buhin_no (buhin_no, created_date, created_tantou_id) VALUES ('764281JA0A', GETDATE(), 999);</v>
      </c>
    </row>
    <row r="1272" spans="1:3">
      <c r="A1272" t="s">
        <v>2366</v>
      </c>
      <c r="B1272" t="str">
        <f>IF(ISERROR(VLOOKUP($A1272,DB登録部品番号!$A$2:$A$2000,1,FALSE)),"■","")</f>
        <v/>
      </c>
      <c r="C1272" t="str">
        <f t="shared" si="19"/>
        <v>INSERT INTO UPK_TEST.main_masters.mm_buhin_no (buhin_no, created_date, created_tantou_id) VALUES ('764291JA0A', GETDATE(), 999);</v>
      </c>
    </row>
    <row r="1273" spans="1:3">
      <c r="A1273" t="s">
        <v>7483</v>
      </c>
      <c r="B1273" t="str">
        <f>IF(ISERROR(VLOOKUP($A1273,DB登録部品番号!$A$2:$A$2000,1,FALSE)),"■","")</f>
        <v>■</v>
      </c>
      <c r="C1273" t="str">
        <f t="shared" si="19"/>
        <v>INSERT INTO UPK_TEST.main_masters.mm_buhin_no (buhin_no, created_date, created_tantou_id) VALUES ('76428JN20A', GETDATE(), 999);</v>
      </c>
    </row>
    <row r="1274" spans="1:3">
      <c r="A1274" t="s">
        <v>7484</v>
      </c>
      <c r="B1274" t="str">
        <f>IF(ISERROR(VLOOKUP($A1274,DB登録部品番号!$A$2:$A$2000,1,FALSE)),"■","")</f>
        <v>■</v>
      </c>
      <c r="C1274" t="str">
        <f t="shared" si="19"/>
        <v>INSERT INTO UPK_TEST.main_masters.mm_buhin_no (buhin_no, created_date, created_tantou_id) VALUES ('76429JN20A', GETDATE(), 999);</v>
      </c>
    </row>
    <row r="1275" spans="1:3">
      <c r="A1275" t="s">
        <v>7485</v>
      </c>
      <c r="B1275" t="str">
        <f>IF(ISERROR(VLOOKUP($A1275,DB登録部品番号!$A$2:$A$2000,1,FALSE)),"■","")</f>
        <v>■</v>
      </c>
      <c r="C1275" t="str">
        <f t="shared" si="19"/>
        <v>INSERT INTO UPK_TEST.main_masters.mm_buhin_no (buhin_no, created_date, created_tantou_id) VALUES ('764298H300', GETDATE(), 999);</v>
      </c>
    </row>
    <row r="1276" spans="1:3">
      <c r="A1276" t="s">
        <v>7486</v>
      </c>
      <c r="B1276" t="str">
        <f>IF(ISERROR(VLOOKUP($A1276,DB登録部品番号!$A$2:$A$2000,1,FALSE)),"■","")</f>
        <v>■</v>
      </c>
      <c r="C1276" t="str">
        <f t="shared" si="19"/>
        <v>INSERT INTO UPK_TEST.main_masters.mm_buhin_no (buhin_no, created_date, created_tantou_id) VALUES ('764521GR0A', GETDATE(), 999);</v>
      </c>
    </row>
    <row r="1277" spans="1:3">
      <c r="A1277" t="s">
        <v>2368</v>
      </c>
      <c r="B1277" t="str">
        <f>IF(ISERROR(VLOOKUP($A1277,DB登録部品番号!$A$2:$A$2000,1,FALSE)),"■","")</f>
        <v/>
      </c>
      <c r="C1277" t="str">
        <f t="shared" si="19"/>
        <v>INSERT INTO UPK_TEST.main_masters.mm_buhin_no (buhin_no, created_date, created_tantou_id) VALUES ('764521LA0A', GETDATE(), 999);</v>
      </c>
    </row>
    <row r="1278" spans="1:3">
      <c r="A1278" t="s">
        <v>7487</v>
      </c>
      <c r="B1278" t="str">
        <f>IF(ISERROR(VLOOKUP($A1278,DB登録部品番号!$A$2:$A$2000,1,FALSE)),"■","")</f>
        <v>■</v>
      </c>
      <c r="C1278" t="str">
        <f t="shared" si="19"/>
        <v>INSERT INTO UPK_TEST.main_masters.mm_buhin_no (buhin_no, created_date, created_tantou_id) VALUES ('764523VA0A', GETDATE(), 999);</v>
      </c>
    </row>
    <row r="1279" spans="1:3">
      <c r="A1279" t="s">
        <v>7488</v>
      </c>
      <c r="B1279" t="str">
        <f>IF(ISERROR(VLOOKUP($A1279,DB登録部品番号!$A$2:$A$2000,1,FALSE)),"■","")</f>
        <v>■</v>
      </c>
      <c r="C1279" t="str">
        <f t="shared" si="19"/>
        <v>INSERT INTO UPK_TEST.main_masters.mm_buhin_no (buhin_no, created_date, created_tantou_id) VALUES ('764524BC1A', GETDATE(), 999);</v>
      </c>
    </row>
    <row r="1280" spans="1:3">
      <c r="A1280" t="s">
        <v>7489</v>
      </c>
      <c r="B1280" t="str">
        <f>IF(ISERROR(VLOOKUP($A1280,DB登録部品番号!$A$2:$A$2000,1,FALSE)),"■","")</f>
        <v>■</v>
      </c>
      <c r="C1280" t="str">
        <f t="shared" si="19"/>
        <v>INSERT INTO UPK_TEST.main_masters.mm_buhin_no (buhin_no, created_date, created_tantou_id) VALUES ('764524CE0A', GETDATE(), 999);</v>
      </c>
    </row>
    <row r="1281" spans="1:3">
      <c r="A1281" t="s">
        <v>7490</v>
      </c>
      <c r="B1281" t="str">
        <f>IF(ISERROR(VLOOKUP($A1281,DB登録部品番号!$A$2:$A$2000,1,FALSE)),"■","")</f>
        <v>■</v>
      </c>
      <c r="C1281" t="str">
        <f t="shared" si="19"/>
        <v>INSERT INTO UPK_TEST.main_masters.mm_buhin_no (buhin_no, created_date, created_tantou_id) VALUES ('764524CE0A-E', GETDATE(), 999);</v>
      </c>
    </row>
    <row r="1282" spans="1:3">
      <c r="A1282" t="s">
        <v>2369</v>
      </c>
      <c r="B1282" t="str">
        <f>IF(ISERROR(VLOOKUP($A1282,DB登録部品番号!$A$2:$A$2000,1,FALSE)),"■","")</f>
        <v/>
      </c>
      <c r="C1282" t="str">
        <f t="shared" si="19"/>
        <v>INSERT INTO UPK_TEST.main_masters.mm_buhin_no (buhin_no, created_date, created_tantou_id) VALUES ('764525TA0A', GETDATE(), 999);</v>
      </c>
    </row>
    <row r="1283" spans="1:3">
      <c r="A1283" t="s">
        <v>2370</v>
      </c>
      <c r="B1283" t="str">
        <f>IF(ISERROR(VLOOKUP($A1283,DB登録部品番号!$A$2:$A$2000,1,FALSE)),"■","")</f>
        <v/>
      </c>
      <c r="C1283" t="str">
        <f t="shared" si="19"/>
        <v>INSERT INTO UPK_TEST.main_masters.mm_buhin_no (buhin_no, created_date, created_tantou_id) VALUES ('764526MA0A', GETDATE(), 999);</v>
      </c>
    </row>
    <row r="1284" spans="1:3">
      <c r="A1284" t="s">
        <v>2372</v>
      </c>
      <c r="B1284" t="str">
        <f>IF(ISERROR(VLOOKUP($A1284,DB登録部品番号!$A$2:$A$2000,1,FALSE)),"■","")</f>
        <v/>
      </c>
      <c r="C1284" t="str">
        <f t="shared" si="19"/>
        <v>INSERT INTO UPK_TEST.main_masters.mm_buhin_no (buhin_no, created_date, created_tantou_id) VALUES ('764526MT0A', GETDATE(), 999);</v>
      </c>
    </row>
    <row r="1285" spans="1:3">
      <c r="A1285" t="s">
        <v>2374</v>
      </c>
      <c r="B1285" t="str">
        <f>IF(ISERROR(VLOOKUP($A1285,DB登録部品番号!$A$2:$A$2000,1,FALSE)),"■","")</f>
        <v/>
      </c>
      <c r="C1285" t="str">
        <f t="shared" ref="C1285:C1348" si="20">$L$1&amp;"'"&amp;$A1285&amp;"', GETDATE(), 999);"</f>
        <v>INSERT INTO UPK_TEST.main_masters.mm_buhin_no (buhin_no, created_date, created_tantou_id) VALUES ('764526RA0A', GETDATE(), 999);</v>
      </c>
    </row>
    <row r="1286" spans="1:3">
      <c r="A1286" t="s">
        <v>7491</v>
      </c>
      <c r="B1286" t="str">
        <f>IF(ISERROR(VLOOKUP($A1286,DB登録部品番号!$A$2:$A$2000,1,FALSE)),"■","")</f>
        <v>■</v>
      </c>
      <c r="C1286" t="str">
        <f t="shared" si="20"/>
        <v>INSERT INTO UPK_TEST.main_masters.mm_buhin_no (buhin_no, created_date, created_tantou_id) VALUES ('76452CA000', GETDATE(), 999);</v>
      </c>
    </row>
    <row r="1287" spans="1:3">
      <c r="A1287" t="s">
        <v>7492</v>
      </c>
      <c r="B1287" t="str">
        <f>IF(ISERROR(VLOOKUP($A1287,DB登録部品番号!$A$2:$A$2000,1,FALSE)),"■","")</f>
        <v>■</v>
      </c>
      <c r="C1287" t="str">
        <f t="shared" si="20"/>
        <v>INSERT INTO UPK_TEST.main_masters.mm_buhin_no (buhin_no, created_date, created_tantou_id) VALUES ('76452EN000', GETDATE(), 999);</v>
      </c>
    </row>
    <row r="1288" spans="1:3">
      <c r="A1288" t="s">
        <v>2367</v>
      </c>
      <c r="B1288" t="str">
        <f>IF(ISERROR(VLOOKUP($A1288,DB登録部品番号!$A$2:$A$2000,1,FALSE)),"■","")</f>
        <v/>
      </c>
      <c r="C1288" t="str">
        <f t="shared" si="20"/>
        <v>INSERT INTO UPK_TEST.main_masters.mm_buhin_no (buhin_no, created_date, created_tantou_id) VALUES ('764521JA0A', GETDATE(), 999);</v>
      </c>
    </row>
    <row r="1289" spans="1:3">
      <c r="A1289" t="s">
        <v>2376</v>
      </c>
      <c r="B1289" t="str">
        <f>IF(ISERROR(VLOOKUP($A1289,DB登録部品番号!$A$2:$A$2000,1,FALSE)),"■","")</f>
        <v/>
      </c>
      <c r="C1289" t="str">
        <f t="shared" si="20"/>
        <v>INSERT INTO UPK_TEST.main_masters.mm_buhin_no (buhin_no, created_date, created_tantou_id) VALUES ('764531JA0A', GETDATE(), 999);</v>
      </c>
    </row>
    <row r="1290" spans="1:3">
      <c r="A1290" t="s">
        <v>7493</v>
      </c>
      <c r="B1290" t="str">
        <f>IF(ISERROR(VLOOKUP($A1290,DB登録部品番号!$A$2:$A$2000,1,FALSE)),"■","")</f>
        <v>■</v>
      </c>
      <c r="C1290" t="str">
        <f t="shared" si="20"/>
        <v>INSERT INTO UPK_TEST.main_masters.mm_buhin_no (buhin_no, created_date, created_tantou_id) VALUES ('764524M400', GETDATE(), 999);</v>
      </c>
    </row>
    <row r="1291" spans="1:3">
      <c r="A1291" t="s">
        <v>7494</v>
      </c>
      <c r="B1291" t="str">
        <f>IF(ISERROR(VLOOKUP($A1291,DB登録部品番号!$A$2:$A$2000,1,FALSE)),"■","")</f>
        <v>■</v>
      </c>
      <c r="C1291" t="str">
        <f t="shared" si="20"/>
        <v>INSERT INTO UPK_TEST.main_masters.mm_buhin_no (buhin_no, created_date, created_tantou_id) VALUES ('764534M400', GETDATE(), 999);</v>
      </c>
    </row>
    <row r="1292" spans="1:3">
      <c r="A1292" t="s">
        <v>7495</v>
      </c>
      <c r="B1292" t="str">
        <f>IF(ISERROR(VLOOKUP($A1292,DB登録部品番号!$A$2:$A$2000,1,FALSE)),"■","")</f>
        <v>■</v>
      </c>
      <c r="C1292" t="str">
        <f t="shared" si="20"/>
        <v>INSERT INTO UPK_TEST.main_masters.mm_buhin_no (buhin_no, created_date, created_tantou_id) VALUES ('764531GR0A', GETDATE(), 999);</v>
      </c>
    </row>
    <row r="1293" spans="1:3">
      <c r="A1293" t="s">
        <v>2377</v>
      </c>
      <c r="B1293" t="str">
        <f>IF(ISERROR(VLOOKUP($A1293,DB登録部品番号!$A$2:$A$2000,1,FALSE)),"■","")</f>
        <v/>
      </c>
      <c r="C1293" t="str">
        <f t="shared" si="20"/>
        <v>INSERT INTO UPK_TEST.main_masters.mm_buhin_no (buhin_no, created_date, created_tantou_id) VALUES ('764531LA0A', GETDATE(), 999);</v>
      </c>
    </row>
    <row r="1294" spans="1:3">
      <c r="A1294" t="s">
        <v>7496</v>
      </c>
      <c r="B1294" t="str">
        <f>IF(ISERROR(VLOOKUP($A1294,DB登録部品番号!$A$2:$A$2000,1,FALSE)),"■","")</f>
        <v>■</v>
      </c>
      <c r="C1294" t="str">
        <f t="shared" si="20"/>
        <v>INSERT INTO UPK_TEST.main_masters.mm_buhin_no (buhin_no, created_date, created_tantou_id) VALUES ('764533VA0A', GETDATE(), 999);</v>
      </c>
    </row>
    <row r="1295" spans="1:3">
      <c r="A1295" t="s">
        <v>7497</v>
      </c>
      <c r="B1295" t="str">
        <f>IF(ISERROR(VLOOKUP($A1295,DB登録部品番号!$A$2:$A$2000,1,FALSE)),"■","")</f>
        <v>■</v>
      </c>
      <c r="C1295" t="str">
        <f t="shared" si="20"/>
        <v>INSERT INTO UPK_TEST.main_masters.mm_buhin_no (buhin_no, created_date, created_tantou_id) VALUES ('764534BC1A', GETDATE(), 999);</v>
      </c>
    </row>
    <row r="1296" spans="1:3">
      <c r="A1296" t="s">
        <v>7498</v>
      </c>
      <c r="B1296" t="str">
        <f>IF(ISERROR(VLOOKUP($A1296,DB登録部品番号!$A$2:$A$2000,1,FALSE)),"■","")</f>
        <v>■</v>
      </c>
      <c r="C1296" t="str">
        <f t="shared" si="20"/>
        <v>INSERT INTO UPK_TEST.main_masters.mm_buhin_no (buhin_no, created_date, created_tantou_id) VALUES ('764534CE0A', GETDATE(), 999);</v>
      </c>
    </row>
    <row r="1297" spans="1:3">
      <c r="A1297" t="s">
        <v>7499</v>
      </c>
      <c r="B1297" t="str">
        <f>IF(ISERROR(VLOOKUP($A1297,DB登録部品番号!$A$2:$A$2000,1,FALSE)),"■","")</f>
        <v>■</v>
      </c>
      <c r="C1297" t="str">
        <f t="shared" si="20"/>
        <v>INSERT INTO UPK_TEST.main_masters.mm_buhin_no (buhin_no, created_date, created_tantou_id) VALUES ('764534CE0A-E', GETDATE(), 999);</v>
      </c>
    </row>
    <row r="1298" spans="1:3">
      <c r="A1298" t="s">
        <v>2378</v>
      </c>
      <c r="B1298" t="str">
        <f>IF(ISERROR(VLOOKUP($A1298,DB登録部品番号!$A$2:$A$2000,1,FALSE)),"■","")</f>
        <v/>
      </c>
      <c r="C1298" t="str">
        <f t="shared" si="20"/>
        <v>INSERT INTO UPK_TEST.main_masters.mm_buhin_no (buhin_no, created_date, created_tantou_id) VALUES ('764535TA0A', GETDATE(), 999);</v>
      </c>
    </row>
    <row r="1299" spans="1:3">
      <c r="A1299" t="s">
        <v>2380</v>
      </c>
      <c r="B1299" t="str">
        <f>IF(ISERROR(VLOOKUP($A1299,DB登録部品番号!$A$2:$A$2000,1,FALSE)),"■","")</f>
        <v/>
      </c>
      <c r="C1299" t="str">
        <f t="shared" si="20"/>
        <v>INSERT INTO UPK_TEST.main_masters.mm_buhin_no (buhin_no, created_date, created_tantou_id) VALUES ('764536MT0A', GETDATE(), 999);</v>
      </c>
    </row>
    <row r="1300" spans="1:3">
      <c r="A1300" t="s">
        <v>2382</v>
      </c>
      <c r="B1300" t="str">
        <f>IF(ISERROR(VLOOKUP($A1300,DB登録部品番号!$A$2:$A$2000,1,FALSE)),"■","")</f>
        <v/>
      </c>
      <c r="C1300" t="str">
        <f t="shared" si="20"/>
        <v>INSERT INTO UPK_TEST.main_masters.mm_buhin_no (buhin_no, created_date, created_tantou_id) VALUES ('764536RA0A', GETDATE(), 999);</v>
      </c>
    </row>
    <row r="1301" spans="1:3">
      <c r="A1301" t="s">
        <v>7500</v>
      </c>
      <c r="B1301" t="str">
        <f>IF(ISERROR(VLOOKUP($A1301,DB登録部品番号!$A$2:$A$2000,1,FALSE)),"■","")</f>
        <v>■</v>
      </c>
      <c r="C1301" t="str">
        <f t="shared" si="20"/>
        <v>INSERT INTO UPK_TEST.main_masters.mm_buhin_no (buhin_no, created_date, created_tantou_id) VALUES ('76453CA000', GETDATE(), 999);</v>
      </c>
    </row>
    <row r="1302" spans="1:3">
      <c r="A1302" t="s">
        <v>7501</v>
      </c>
      <c r="B1302" t="str">
        <f>IF(ISERROR(VLOOKUP($A1302,DB登録部品番号!$A$2:$A$2000,1,FALSE)),"■","")</f>
        <v>■</v>
      </c>
      <c r="C1302" t="str">
        <f t="shared" si="20"/>
        <v>INSERT INTO UPK_TEST.main_masters.mm_buhin_no (buhin_no, created_date, created_tantou_id) VALUES ('76453EN000', GETDATE(), 999);</v>
      </c>
    </row>
    <row r="1303" spans="1:3">
      <c r="A1303" t="s">
        <v>7502</v>
      </c>
      <c r="B1303" t="str">
        <f>IF(ISERROR(VLOOKUP($A1303,DB登録部品番号!$A$2:$A$2000,1,FALSE)),"■","")</f>
        <v>■</v>
      </c>
      <c r="C1303" t="str">
        <f t="shared" si="20"/>
        <v>INSERT INTO UPK_TEST.main_masters.mm_buhin_no (buhin_no, created_date, created_tantou_id) VALUES ('764561AC0A', GETDATE(), 999);</v>
      </c>
    </row>
    <row r="1304" spans="1:3">
      <c r="A1304" t="s">
        <v>7503</v>
      </c>
      <c r="B1304" t="str">
        <f>IF(ISERROR(VLOOKUP($A1304,DB登録部品番号!$A$2:$A$2000,1,FALSE)),"■","")</f>
        <v>■</v>
      </c>
      <c r="C1304" t="str">
        <f t="shared" si="20"/>
        <v>INSERT INTO UPK_TEST.main_masters.mm_buhin_no (buhin_no, created_date, created_tantou_id) VALUES ('764571AC0A', GETDATE(), 999);</v>
      </c>
    </row>
    <row r="1305" spans="1:3">
      <c r="A1305" t="s">
        <v>7504</v>
      </c>
      <c r="B1305" t="str">
        <f>IF(ISERROR(VLOOKUP($A1305,DB登録部品番号!$A$2:$A$2000,1,FALSE)),"■","")</f>
        <v>■</v>
      </c>
      <c r="C1305" t="str">
        <f t="shared" si="20"/>
        <v>INSERT INTO UPK_TEST.main_masters.mm_buhin_no (buhin_no, created_date, created_tantou_id) VALUES ('764561GR0A', GETDATE(), 999);</v>
      </c>
    </row>
    <row r="1306" spans="1:3">
      <c r="A1306" t="s">
        <v>7505</v>
      </c>
      <c r="B1306" t="str">
        <f>IF(ISERROR(VLOOKUP($A1306,DB登録部品番号!$A$2:$A$2000,1,FALSE)),"■","")</f>
        <v>■</v>
      </c>
      <c r="C1306" t="str">
        <f t="shared" si="20"/>
        <v>INSERT INTO UPK_TEST.main_masters.mm_buhin_no (buhin_no, created_date, created_tantou_id) VALUES ('764571GR0A', GETDATE(), 999);</v>
      </c>
    </row>
    <row r="1307" spans="1:3">
      <c r="A1307" t="s">
        <v>2384</v>
      </c>
      <c r="B1307" t="str">
        <f>IF(ISERROR(VLOOKUP($A1307,DB登録部品番号!$A$2:$A$2000,1,FALSE)),"■","")</f>
        <v/>
      </c>
      <c r="C1307" t="str">
        <f t="shared" si="20"/>
        <v>INSERT INTO UPK_TEST.main_masters.mm_buhin_no (buhin_no, created_date, created_tantou_id) VALUES ('764561LA0A', GETDATE(), 999);</v>
      </c>
    </row>
    <row r="1308" spans="1:3">
      <c r="A1308" t="s">
        <v>2399</v>
      </c>
      <c r="B1308" t="str">
        <f>IF(ISERROR(VLOOKUP($A1308,DB登録部品番号!$A$2:$A$2000,1,FALSE)),"■","")</f>
        <v/>
      </c>
      <c r="C1308" t="str">
        <f t="shared" si="20"/>
        <v>INSERT INTO UPK_TEST.main_masters.mm_buhin_no (buhin_no, created_date, created_tantou_id) VALUES ('764571LA0A', GETDATE(), 999);</v>
      </c>
    </row>
    <row r="1309" spans="1:3">
      <c r="A1309" t="s">
        <v>2385</v>
      </c>
      <c r="B1309" t="str">
        <f>IF(ISERROR(VLOOKUP($A1309,DB登録部品番号!$A$2:$A$2000,1,FALSE)),"■","")</f>
        <v/>
      </c>
      <c r="C1309" t="str">
        <f t="shared" si="20"/>
        <v>INSERT INTO UPK_TEST.main_masters.mm_buhin_no (buhin_no, created_date, created_tantou_id) VALUES ('764561LA0A-G', GETDATE(), 999);</v>
      </c>
    </row>
    <row r="1310" spans="1:3">
      <c r="A1310" t="s">
        <v>2400</v>
      </c>
      <c r="B1310" t="str">
        <f>IF(ISERROR(VLOOKUP($A1310,DB登録部品番号!$A$2:$A$2000,1,FALSE)),"■","")</f>
        <v/>
      </c>
      <c r="C1310" t="str">
        <f t="shared" si="20"/>
        <v>INSERT INTO UPK_TEST.main_masters.mm_buhin_no (buhin_no, created_date, created_tantou_id) VALUES ('764571LA0A-G', GETDATE(), 999);</v>
      </c>
    </row>
    <row r="1311" spans="1:3">
      <c r="A1311" t="s">
        <v>2386</v>
      </c>
      <c r="B1311" t="str">
        <f>IF(ISERROR(VLOOKUP($A1311,DB登録部品番号!$A$2:$A$2000,1,FALSE)),"■","")</f>
        <v/>
      </c>
      <c r="C1311" t="str">
        <f t="shared" si="20"/>
        <v>INSERT INTO UPK_TEST.main_masters.mm_buhin_no (buhin_no, created_date, created_tantou_id) VALUES ('764564CE0A', GETDATE(), 999);</v>
      </c>
    </row>
    <row r="1312" spans="1:3">
      <c r="A1312" t="s">
        <v>2401</v>
      </c>
      <c r="B1312" t="str">
        <f>IF(ISERROR(VLOOKUP($A1312,DB登録部品番号!$A$2:$A$2000,1,FALSE)),"■","")</f>
        <v/>
      </c>
      <c r="C1312" t="str">
        <f t="shared" si="20"/>
        <v>INSERT INTO UPK_TEST.main_masters.mm_buhin_no (buhin_no, created_date, created_tantou_id) VALUES ('764574CE0A', GETDATE(), 999);</v>
      </c>
    </row>
    <row r="1313" spans="1:3">
      <c r="A1313" t="s">
        <v>2387</v>
      </c>
      <c r="B1313" t="str">
        <f>IF(ISERROR(VLOOKUP($A1313,DB登録部品番号!$A$2:$A$2000,1,FALSE)),"■","")</f>
        <v/>
      </c>
      <c r="C1313" t="str">
        <f t="shared" si="20"/>
        <v>INSERT INTO UPK_TEST.main_masters.mm_buhin_no (buhin_no, created_date, created_tantou_id) VALUES ('764564CE0A-E', GETDATE(), 999);</v>
      </c>
    </row>
    <row r="1314" spans="1:3">
      <c r="A1314" t="s">
        <v>2402</v>
      </c>
      <c r="B1314" t="str">
        <f>IF(ISERROR(VLOOKUP($A1314,DB登録部品番号!$A$2:$A$2000,1,FALSE)),"■","")</f>
        <v/>
      </c>
      <c r="C1314" t="str">
        <f t="shared" si="20"/>
        <v>INSERT INTO UPK_TEST.main_masters.mm_buhin_no (buhin_no, created_date, created_tantou_id) VALUES ('764574CE0A-E', GETDATE(), 999);</v>
      </c>
    </row>
    <row r="1315" spans="1:3">
      <c r="A1315" t="s">
        <v>7506</v>
      </c>
      <c r="B1315" t="str">
        <f>IF(ISERROR(VLOOKUP($A1315,DB登録部品番号!$A$2:$A$2000,1,FALSE)),"■","")</f>
        <v>■</v>
      </c>
      <c r="C1315" t="str">
        <f t="shared" si="20"/>
        <v>INSERT INTO UPK_TEST.main_masters.mm_buhin_no (buhin_no, created_date, created_tantou_id) VALUES ('764564M400', GETDATE(), 999);</v>
      </c>
    </row>
    <row r="1316" spans="1:3">
      <c r="A1316" t="s">
        <v>7507</v>
      </c>
      <c r="B1316" t="str">
        <f>IF(ISERROR(VLOOKUP($A1316,DB登録部品番号!$A$2:$A$2000,1,FALSE)),"■","")</f>
        <v>■</v>
      </c>
      <c r="C1316" t="str">
        <f t="shared" si="20"/>
        <v>INSERT INTO UPK_TEST.main_masters.mm_buhin_no (buhin_no, created_date, created_tantou_id) VALUES ('764574M400', GETDATE(), 999);</v>
      </c>
    </row>
    <row r="1317" spans="1:3">
      <c r="A1317" t="s">
        <v>2391</v>
      </c>
      <c r="B1317" t="str">
        <f>IF(ISERROR(VLOOKUP($A1317,DB登録部品番号!$A$2:$A$2000,1,FALSE)),"■","")</f>
        <v/>
      </c>
      <c r="C1317" t="str">
        <f t="shared" si="20"/>
        <v>INSERT INTO UPK_TEST.main_masters.mm_buhin_no (buhin_no, created_date, created_tantou_id) VALUES ('764566FK0A', GETDATE(), 999);</v>
      </c>
    </row>
    <row r="1318" spans="1:3">
      <c r="A1318" t="s">
        <v>2406</v>
      </c>
      <c r="B1318" t="str">
        <f>IF(ISERROR(VLOOKUP($A1318,DB登録部品番号!$A$2:$A$2000,1,FALSE)),"■","")</f>
        <v/>
      </c>
      <c r="C1318" t="str">
        <f t="shared" si="20"/>
        <v>INSERT INTO UPK_TEST.main_masters.mm_buhin_no (buhin_no, created_date, created_tantou_id) VALUES ('764576FK0A', GETDATE(), 999);</v>
      </c>
    </row>
    <row r="1319" spans="1:3">
      <c r="A1319" t="s">
        <v>2392</v>
      </c>
      <c r="B1319" t="str">
        <f>IF(ISERROR(VLOOKUP($A1319,DB登録部品番号!$A$2:$A$2000,1,FALSE)),"■","")</f>
        <v/>
      </c>
      <c r="C1319" t="str">
        <f t="shared" si="20"/>
        <v>INSERT INTO UPK_TEST.main_masters.mm_buhin_no (buhin_no, created_date, created_tantou_id) VALUES ('764566MA0A', GETDATE(), 999);</v>
      </c>
    </row>
    <row r="1320" spans="1:3">
      <c r="A1320" t="s">
        <v>2407</v>
      </c>
      <c r="B1320" t="str">
        <f>IF(ISERROR(VLOOKUP($A1320,DB登録部品番号!$A$2:$A$2000,1,FALSE)),"■","")</f>
        <v/>
      </c>
      <c r="C1320" t="str">
        <f t="shared" si="20"/>
        <v>INSERT INTO UPK_TEST.main_masters.mm_buhin_no (buhin_no, created_date, created_tantou_id) VALUES ('764576MA0A', GETDATE(), 999);</v>
      </c>
    </row>
    <row r="1321" spans="1:3">
      <c r="A1321" t="s">
        <v>2393</v>
      </c>
      <c r="B1321" t="str">
        <f>IF(ISERROR(VLOOKUP($A1321,DB登録部品番号!$A$2:$A$2000,1,FALSE)),"■","")</f>
        <v/>
      </c>
      <c r="C1321" t="str">
        <f t="shared" si="20"/>
        <v>INSERT INTO UPK_TEST.main_masters.mm_buhin_no (buhin_no, created_date, created_tantou_id) VALUES ('764566MR0A', GETDATE(), 999);</v>
      </c>
    </row>
    <row r="1322" spans="1:3">
      <c r="A1322" t="s">
        <v>2408</v>
      </c>
      <c r="B1322" t="str">
        <f>IF(ISERROR(VLOOKUP($A1322,DB登録部品番号!$A$2:$A$2000,1,FALSE)),"■","")</f>
        <v/>
      </c>
      <c r="C1322" t="str">
        <f t="shared" si="20"/>
        <v>INSERT INTO UPK_TEST.main_masters.mm_buhin_no (buhin_no, created_date, created_tantou_id) VALUES ('764576MR0A', GETDATE(), 999);</v>
      </c>
    </row>
    <row r="1323" spans="1:3">
      <c r="A1323" t="s">
        <v>7508</v>
      </c>
      <c r="B1323" t="str">
        <f>IF(ISERROR(VLOOKUP($A1323,DB登録部品番号!$A$2:$A$2000,1,FALSE)),"■","")</f>
        <v>■</v>
      </c>
      <c r="C1323" t="str">
        <f t="shared" si="20"/>
        <v>INSERT INTO UPK_TEST.main_masters.mm_buhin_no (buhin_no, created_date, created_tantou_id) VALUES ('76456CA000', GETDATE(), 999);</v>
      </c>
    </row>
    <row r="1324" spans="1:3">
      <c r="A1324" t="s">
        <v>7509</v>
      </c>
      <c r="B1324" t="str">
        <f>IF(ISERROR(VLOOKUP($A1324,DB登録部品番号!$A$2:$A$2000,1,FALSE)),"■","")</f>
        <v>■</v>
      </c>
      <c r="C1324" t="str">
        <f t="shared" si="20"/>
        <v>INSERT INTO UPK_TEST.main_masters.mm_buhin_no (buhin_no, created_date, created_tantou_id) VALUES ('76457CA000', GETDATE(), 999);</v>
      </c>
    </row>
    <row r="1325" spans="1:3">
      <c r="A1325" t="s">
        <v>7510</v>
      </c>
      <c r="B1325" t="str">
        <f>IF(ISERROR(VLOOKUP($A1325,DB登録部品番号!$A$2:$A$2000,1,FALSE)),"■","")</f>
        <v>■</v>
      </c>
      <c r="C1325" t="str">
        <f t="shared" si="20"/>
        <v>INSERT INTO UPK_TEST.main_masters.mm_buhin_no (buhin_no, created_date, created_tantou_id) VALUES ('76456EN000', GETDATE(), 999);</v>
      </c>
    </row>
    <row r="1326" spans="1:3">
      <c r="A1326" t="s">
        <v>7511</v>
      </c>
      <c r="B1326" t="str">
        <f>IF(ISERROR(VLOOKUP($A1326,DB登録部品番号!$A$2:$A$2000,1,FALSE)),"■","")</f>
        <v>■</v>
      </c>
      <c r="C1326" t="str">
        <f t="shared" si="20"/>
        <v>INSERT INTO UPK_TEST.main_masters.mm_buhin_no (buhin_no, created_date, created_tantou_id) VALUES ('76457EN000', GETDATE(), 999);</v>
      </c>
    </row>
    <row r="1327" spans="1:3">
      <c r="A1327" t="s">
        <v>7512</v>
      </c>
      <c r="B1327" t="str">
        <f>IF(ISERROR(VLOOKUP($A1327,DB登録部品番号!$A$2:$A$2000,1,FALSE)),"■","")</f>
        <v>■</v>
      </c>
      <c r="C1327" t="str">
        <f t="shared" si="20"/>
        <v>INSERT INTO UPK_TEST.main_masters.mm_buhin_no (buhin_no, created_date, created_tantou_id) VALUES ('76456EN100', GETDATE(), 999);</v>
      </c>
    </row>
    <row r="1328" spans="1:3">
      <c r="A1328" t="s">
        <v>7513</v>
      </c>
      <c r="B1328" t="str">
        <f>IF(ISERROR(VLOOKUP($A1328,DB登録部品番号!$A$2:$A$2000,1,FALSE)),"■","")</f>
        <v>■</v>
      </c>
      <c r="C1328" t="str">
        <f t="shared" si="20"/>
        <v>INSERT INTO UPK_TEST.main_masters.mm_buhin_no (buhin_no, created_date, created_tantou_id) VALUES ('76457EN100', GETDATE(), 999);</v>
      </c>
    </row>
    <row r="1329" spans="1:3">
      <c r="A1329" t="s">
        <v>2414</v>
      </c>
      <c r="B1329" t="str">
        <f>IF(ISERROR(VLOOKUP($A1329,DB登録部品番号!$A$2:$A$2000,1,FALSE)),"■","")</f>
        <v/>
      </c>
      <c r="C1329" t="str">
        <f t="shared" si="20"/>
        <v>INSERT INTO UPK_TEST.main_masters.mm_buhin_no (buhin_no, created_date, created_tantou_id) VALUES ('764583XA0A', GETDATE(), 999);</v>
      </c>
    </row>
    <row r="1330" spans="1:3">
      <c r="A1330" t="s">
        <v>2415</v>
      </c>
      <c r="B1330" t="str">
        <f>IF(ISERROR(VLOOKUP($A1330,DB登録部品番号!$A$2:$A$2000,1,FALSE)),"■","")</f>
        <v/>
      </c>
      <c r="C1330" t="str">
        <f t="shared" si="20"/>
        <v>INSERT INTO UPK_TEST.main_masters.mm_buhin_no (buhin_no, created_date, created_tantou_id) VALUES ('764585TA0A', GETDATE(), 999);</v>
      </c>
    </row>
    <row r="1331" spans="1:3">
      <c r="A1331" t="s">
        <v>2417</v>
      </c>
      <c r="B1331" t="str">
        <f>IF(ISERROR(VLOOKUP($A1331,DB登録部品番号!$A$2:$A$2000,1,FALSE)),"■","")</f>
        <v/>
      </c>
      <c r="C1331" t="str">
        <f t="shared" si="20"/>
        <v>INSERT INTO UPK_TEST.main_masters.mm_buhin_no (buhin_no, created_date, created_tantou_id) VALUES ('764593XA0A', GETDATE(), 999);</v>
      </c>
    </row>
    <row r="1332" spans="1:3">
      <c r="A1332" t="s">
        <v>2418</v>
      </c>
      <c r="B1332" t="str">
        <f>IF(ISERROR(VLOOKUP($A1332,DB登録部品番号!$A$2:$A$2000,1,FALSE)),"■","")</f>
        <v/>
      </c>
      <c r="C1332" t="str">
        <f t="shared" si="20"/>
        <v>INSERT INTO UPK_TEST.main_masters.mm_buhin_no (buhin_no, created_date, created_tantou_id) VALUES ('764595TA0A', GETDATE(), 999);</v>
      </c>
    </row>
    <row r="1333" spans="1:3">
      <c r="A1333" t="s">
        <v>2420</v>
      </c>
      <c r="B1333" t="str">
        <f>IF(ISERROR(VLOOKUP($A1333,DB登録部品番号!$A$2:$A$2000,1,FALSE)),"■","")</f>
        <v/>
      </c>
      <c r="C1333" t="str">
        <f t="shared" si="20"/>
        <v>INSERT INTO UPK_TEST.main_masters.mm_buhin_no (buhin_no, created_date, created_tantou_id) VALUES ('764646RA0A', GETDATE(), 999);</v>
      </c>
    </row>
    <row r="1334" spans="1:3">
      <c r="A1334" t="s">
        <v>2421</v>
      </c>
      <c r="B1334" t="str">
        <f>IF(ISERROR(VLOOKUP($A1334,DB登録部品番号!$A$2:$A$2000,1,FALSE)),"■","")</f>
        <v/>
      </c>
      <c r="C1334" t="str">
        <f t="shared" si="20"/>
        <v>INSERT INTO UPK_TEST.main_masters.mm_buhin_no (buhin_no, created_date, created_tantou_id) VALUES ('764656RA0A', GETDATE(), 999);</v>
      </c>
    </row>
    <row r="1335" spans="1:3">
      <c r="A1335" t="s">
        <v>2422</v>
      </c>
      <c r="B1335" t="str">
        <f>IF(ISERROR(VLOOKUP($A1335,DB登録部品番号!$A$2:$A$2000,1,FALSE)),"■","")</f>
        <v/>
      </c>
      <c r="C1335" t="str">
        <f t="shared" si="20"/>
        <v>INSERT INTO UPK_TEST.main_masters.mm_buhin_no (buhin_no, created_date, created_tantou_id) VALUES ('764664BC1A', GETDATE(), 999);</v>
      </c>
    </row>
    <row r="1336" spans="1:3">
      <c r="A1336" t="s">
        <v>2426</v>
      </c>
      <c r="B1336" t="str">
        <f>IF(ISERROR(VLOOKUP($A1336,DB登録部品番号!$A$2:$A$2000,1,FALSE)),"■","")</f>
        <v/>
      </c>
      <c r="C1336" t="str">
        <f t="shared" si="20"/>
        <v>INSERT INTO UPK_TEST.main_masters.mm_buhin_no (buhin_no, created_date, created_tantou_id) VALUES ('764674BC1A', GETDATE(), 999);</v>
      </c>
    </row>
    <row r="1337" spans="1:3">
      <c r="A1337" t="s">
        <v>2424</v>
      </c>
      <c r="B1337" t="str">
        <f>IF(ISERROR(VLOOKUP($A1337,DB登録部品番号!$A$2:$A$2000,1,FALSE)),"■","")</f>
        <v/>
      </c>
      <c r="C1337" t="str">
        <f t="shared" si="20"/>
        <v>INSERT INTO UPK_TEST.main_masters.mm_buhin_no (buhin_no, created_date, created_tantou_id) VALUES ('764666FK0A', GETDATE(), 999);</v>
      </c>
    </row>
    <row r="1338" spans="1:3">
      <c r="A1338" t="s">
        <v>2428</v>
      </c>
      <c r="B1338" t="str">
        <f>IF(ISERROR(VLOOKUP($A1338,DB登録部品番号!$A$2:$A$2000,1,FALSE)),"■","")</f>
        <v/>
      </c>
      <c r="C1338" t="str">
        <f t="shared" si="20"/>
        <v>INSERT INTO UPK_TEST.main_masters.mm_buhin_no (buhin_no, created_date, created_tantou_id) VALUES ('764676FK0A', GETDATE(), 999);</v>
      </c>
    </row>
    <row r="1339" spans="1:3">
      <c r="A1339" t="s">
        <v>2432</v>
      </c>
      <c r="B1339" t="str">
        <f>IF(ISERROR(VLOOKUP($A1339,DB登録部品番号!$A$2:$A$2000,1,FALSE)),"■","")</f>
        <v/>
      </c>
      <c r="C1339" t="str">
        <f t="shared" si="20"/>
        <v>INSERT INTO UPK_TEST.main_masters.mm_buhin_no (buhin_no, created_date, created_tantou_id) VALUES ('764824CB0A', GETDATE(), 999);</v>
      </c>
    </row>
    <row r="1340" spans="1:3">
      <c r="A1340" t="s">
        <v>2433</v>
      </c>
      <c r="B1340" t="str">
        <f>IF(ISERROR(VLOOKUP($A1340,DB登録部品番号!$A$2:$A$2000,1,FALSE)),"■","")</f>
        <v/>
      </c>
      <c r="C1340" t="str">
        <f t="shared" si="20"/>
        <v>INSERT INTO UPK_TEST.main_masters.mm_buhin_no (buhin_no, created_date, created_tantou_id) VALUES ('764824CB0A-E', GETDATE(), 999);</v>
      </c>
    </row>
    <row r="1341" spans="1:3">
      <c r="A1341" t="s">
        <v>2434</v>
      </c>
      <c r="B1341" t="str">
        <f>IF(ISERROR(VLOOKUP($A1341,DB登録部品番号!$A$2:$A$2000,1,FALSE)),"■","")</f>
        <v/>
      </c>
      <c r="C1341" t="str">
        <f t="shared" si="20"/>
        <v>INSERT INTO UPK_TEST.main_masters.mm_buhin_no (buhin_no, created_date, created_tantou_id) VALUES ('764826RA0A', GETDATE(), 999);</v>
      </c>
    </row>
    <row r="1342" spans="1:3">
      <c r="A1342" t="s">
        <v>2443</v>
      </c>
      <c r="B1342" t="str">
        <f>IF(ISERROR(VLOOKUP($A1342,DB登録部品番号!$A$2:$A$2000,1,FALSE)),"■","")</f>
        <v/>
      </c>
      <c r="C1342" t="str">
        <f t="shared" si="20"/>
        <v>INSERT INTO UPK_TEST.main_masters.mm_buhin_no (buhin_no, created_date, created_tantou_id) VALUES ('764836RA0A', GETDATE(), 999);</v>
      </c>
    </row>
    <row r="1343" spans="1:3">
      <c r="A1343" t="s">
        <v>2435</v>
      </c>
      <c r="B1343" t="str">
        <f>IF(ISERROR(VLOOKUP($A1343,DB登録部品番号!$A$2:$A$2000,1,FALSE)),"■","")</f>
        <v/>
      </c>
      <c r="C1343" t="str">
        <f t="shared" si="20"/>
        <v>INSERT INTO UPK_TEST.main_masters.mm_buhin_no (buhin_no, created_date, created_tantou_id) VALUES ('764826RA1A', GETDATE(), 999);</v>
      </c>
    </row>
    <row r="1344" spans="1:3">
      <c r="A1344" t="s">
        <v>2444</v>
      </c>
      <c r="B1344" t="str">
        <f>IF(ISERROR(VLOOKUP($A1344,DB登録部品番号!$A$2:$A$2000,1,FALSE)),"■","")</f>
        <v/>
      </c>
      <c r="C1344" t="str">
        <f t="shared" si="20"/>
        <v>INSERT INTO UPK_TEST.main_masters.mm_buhin_no (buhin_no, created_date, created_tantou_id) VALUES ('764836RA1A', GETDATE(), 999);</v>
      </c>
    </row>
    <row r="1345" spans="1:3">
      <c r="A1345" t="s">
        <v>2441</v>
      </c>
      <c r="B1345" t="str">
        <f>IF(ISERROR(VLOOKUP($A1345,DB登録部品番号!$A$2:$A$2000,1,FALSE)),"■","")</f>
        <v/>
      </c>
      <c r="C1345" t="str">
        <f t="shared" si="20"/>
        <v>INSERT INTO UPK_TEST.main_masters.mm_buhin_no (buhin_no, created_date, created_tantou_id) VALUES ('764834CB0A', GETDATE(), 999);</v>
      </c>
    </row>
    <row r="1346" spans="1:3">
      <c r="A1346" t="s">
        <v>2442</v>
      </c>
      <c r="B1346" t="str">
        <f>IF(ISERROR(VLOOKUP($A1346,DB登録部品番号!$A$2:$A$2000,1,FALSE)),"■","")</f>
        <v/>
      </c>
      <c r="C1346" t="str">
        <f t="shared" si="20"/>
        <v>INSERT INTO UPK_TEST.main_masters.mm_buhin_no (buhin_no, created_date, created_tantou_id) VALUES ('764836MA0A', GETDATE(), 999);</v>
      </c>
    </row>
    <row r="1347" spans="1:3">
      <c r="A1347" t="s">
        <v>2450</v>
      </c>
      <c r="B1347" t="str">
        <f>IF(ISERROR(VLOOKUP($A1347,DB登録部品番号!$A$2:$A$2000,1,FALSE)),"■","")</f>
        <v/>
      </c>
      <c r="C1347" t="str">
        <f t="shared" si="20"/>
        <v>INSERT INTO UPK_TEST.main_masters.mm_buhin_no (buhin_no, created_date, created_tantou_id) VALUES ('764863VA0B', GETDATE(), 999);</v>
      </c>
    </row>
    <row r="1348" spans="1:3">
      <c r="A1348" t="s">
        <v>7514</v>
      </c>
      <c r="B1348" t="str">
        <f>IF(ISERROR(VLOOKUP($A1348,DB登録部品番号!$A$2:$A$2000,1,FALSE)),"■","")</f>
        <v>■</v>
      </c>
      <c r="C1348" t="str">
        <f t="shared" si="20"/>
        <v>INSERT INTO UPK_TEST.main_masters.mm_buhin_no (buhin_no, created_date, created_tantou_id) VALUES ('764861AA0A', GETDATE(), 999);</v>
      </c>
    </row>
    <row r="1349" spans="1:3">
      <c r="A1349" t="s">
        <v>7515</v>
      </c>
      <c r="B1349" t="str">
        <f>IF(ISERROR(VLOOKUP($A1349,DB登録部品番号!$A$2:$A$2000,1,FALSE)),"■","")</f>
        <v>■</v>
      </c>
      <c r="C1349" t="str">
        <f t="shared" ref="C1349:C1412" si="21">$L$1&amp;"'"&amp;$A1349&amp;"', GETDATE(), 999);"</f>
        <v>INSERT INTO UPK_TEST.main_masters.mm_buhin_no (buhin_no, created_date, created_tantou_id) VALUES ('764871AA0A', GETDATE(), 999);</v>
      </c>
    </row>
    <row r="1350" spans="1:3">
      <c r="A1350" t="s">
        <v>7516</v>
      </c>
      <c r="B1350" t="str">
        <f>IF(ISERROR(VLOOKUP($A1350,DB登録部品番号!$A$2:$A$2000,1,FALSE)),"■","")</f>
        <v>■</v>
      </c>
      <c r="C1350" t="str">
        <f t="shared" si="21"/>
        <v>INSERT INTO UPK_TEST.main_masters.mm_buhin_no (buhin_no, created_date, created_tantou_id) VALUES ('764861AA0A-E', GETDATE(), 999);</v>
      </c>
    </row>
    <row r="1351" spans="1:3">
      <c r="A1351" t="s">
        <v>7517</v>
      </c>
      <c r="B1351" t="str">
        <f>IF(ISERROR(VLOOKUP($A1351,DB登録部品番号!$A$2:$A$2000,1,FALSE)),"■","")</f>
        <v>■</v>
      </c>
      <c r="C1351" t="str">
        <f t="shared" si="21"/>
        <v>INSERT INTO UPK_TEST.main_masters.mm_buhin_no (buhin_no, created_date, created_tantou_id) VALUES ('764871AA0A-E', GETDATE(), 999);</v>
      </c>
    </row>
    <row r="1352" spans="1:3">
      <c r="A1352" t="s">
        <v>7518</v>
      </c>
      <c r="B1352" t="str">
        <f>IF(ISERROR(VLOOKUP($A1352,DB登録部品番号!$A$2:$A$2000,1,FALSE)),"■","")</f>
        <v>■</v>
      </c>
      <c r="C1352" t="str">
        <f t="shared" si="21"/>
        <v>INSERT INTO UPK_TEST.main_masters.mm_buhin_no (buhin_no, created_date, created_tantou_id) VALUES ('764861GR0A', GETDATE(), 999);</v>
      </c>
    </row>
    <row r="1353" spans="1:3">
      <c r="A1353" t="s">
        <v>7519</v>
      </c>
      <c r="B1353" t="str">
        <f>IF(ISERROR(VLOOKUP($A1353,DB登録部品番号!$A$2:$A$2000,1,FALSE)),"■","")</f>
        <v>■</v>
      </c>
      <c r="C1353" t="str">
        <f t="shared" si="21"/>
        <v>INSERT INTO UPK_TEST.main_masters.mm_buhin_no (buhin_no, created_date, created_tantou_id) VALUES ('764871GR0A', GETDATE(), 999);</v>
      </c>
    </row>
    <row r="1354" spans="1:3">
      <c r="A1354" t="s">
        <v>7520</v>
      </c>
      <c r="B1354" t="str">
        <f>IF(ISERROR(VLOOKUP($A1354,DB登録部品番号!$A$2:$A$2000,1,FALSE)),"■","")</f>
        <v>■</v>
      </c>
      <c r="C1354" t="str">
        <f t="shared" si="21"/>
        <v>INSERT INTO UPK_TEST.main_masters.mm_buhin_no (buhin_no, created_date, created_tantou_id) VALUES ('76486JN20A', GETDATE(), 999);</v>
      </c>
    </row>
    <row r="1355" spans="1:3">
      <c r="A1355" t="s">
        <v>7521</v>
      </c>
      <c r="B1355" t="str">
        <f>IF(ISERROR(VLOOKUP($A1355,DB登録部品番号!$A$2:$A$2000,1,FALSE)),"■","")</f>
        <v>■</v>
      </c>
      <c r="C1355" t="str">
        <f t="shared" si="21"/>
        <v>INSERT INTO UPK_TEST.main_masters.mm_buhin_no (buhin_no, created_date, created_tantou_id) VALUES ('76487JN20A', GETDATE(), 999);</v>
      </c>
    </row>
    <row r="1356" spans="1:3">
      <c r="A1356" t="s">
        <v>7522</v>
      </c>
      <c r="B1356" t="str">
        <f>IF(ISERROR(VLOOKUP($A1356,DB登録部品番号!$A$2:$A$2000,1,FALSE)),"■","")</f>
        <v>■</v>
      </c>
      <c r="C1356" t="str">
        <f t="shared" si="21"/>
        <v>INSERT INTO UPK_TEST.main_masters.mm_buhin_no (buhin_no, created_date, created_tantou_id) VALUES ('764881GR0A', GETDATE(), 999);</v>
      </c>
    </row>
    <row r="1357" spans="1:3">
      <c r="A1357" t="s">
        <v>2451</v>
      </c>
      <c r="B1357" t="str">
        <f>IF(ISERROR(VLOOKUP($A1357,DB登録部品番号!$A$2:$A$2000,1,FALSE)),"■","")</f>
        <v/>
      </c>
      <c r="C1357" t="str">
        <f t="shared" si="21"/>
        <v>INSERT INTO UPK_TEST.main_masters.mm_buhin_no (buhin_no, created_date, created_tantou_id) VALUES ('764886RA0A', GETDATE(), 999);</v>
      </c>
    </row>
    <row r="1358" spans="1:3">
      <c r="A1358" t="s">
        <v>2454</v>
      </c>
      <c r="B1358" t="str">
        <f>IF(ISERROR(VLOOKUP($A1358,DB登録部品番号!$A$2:$A$2000,1,FALSE)),"■","")</f>
        <v/>
      </c>
      <c r="C1358" t="str">
        <f t="shared" si="21"/>
        <v>INSERT INTO UPK_TEST.main_masters.mm_buhin_no (buhin_no, created_date, created_tantou_id) VALUES ('764896RA0A', GETDATE(), 999);</v>
      </c>
    </row>
    <row r="1359" spans="1:3">
      <c r="A1359" t="s">
        <v>7523</v>
      </c>
      <c r="B1359" t="str">
        <f>IF(ISERROR(VLOOKUP($A1359,DB登録部品番号!$A$2:$A$2000,1,FALSE)),"■","")</f>
        <v>■</v>
      </c>
      <c r="C1359" t="str">
        <f t="shared" si="21"/>
        <v>INSERT INTO UPK_TEST.main_masters.mm_buhin_no (buhin_no, created_date, created_tantou_id) VALUES ('764891GR0A', GETDATE(), 999);</v>
      </c>
    </row>
    <row r="1360" spans="1:3">
      <c r="A1360" t="s">
        <v>2457</v>
      </c>
      <c r="B1360" t="str">
        <f>IF(ISERROR(VLOOKUP($A1360,DB登録部品番号!$A$2:$A$2000,1,FALSE)),"■","")</f>
        <v/>
      </c>
      <c r="C1360" t="str">
        <f t="shared" si="21"/>
        <v>INSERT INTO UPK_TEST.main_masters.mm_buhin_no (buhin_no, created_date, created_tantou_id) VALUES ('764B03VA0A', GETDATE(), 999);</v>
      </c>
    </row>
    <row r="1361" spans="1:3">
      <c r="A1361" t="s">
        <v>7524</v>
      </c>
      <c r="B1361" t="str">
        <f>IF(ISERROR(VLOOKUP($A1361,DB登録部品番号!$A$2:$A$2000,1,FALSE)),"■","")</f>
        <v>■</v>
      </c>
      <c r="C1361" t="str">
        <f t="shared" si="21"/>
        <v>INSERT INTO UPK_TEST.main_masters.mm_buhin_no (buhin_no, created_date, created_tantou_id) VALUES ('764B04M400', GETDATE(), 999);</v>
      </c>
    </row>
    <row r="1362" spans="1:3">
      <c r="A1362" t="s">
        <v>7525</v>
      </c>
      <c r="B1362" t="str">
        <f>IF(ISERROR(VLOOKUP($A1362,DB登録部品番号!$A$2:$A$2000,1,FALSE)),"■","")</f>
        <v>■</v>
      </c>
      <c r="C1362" t="str">
        <f t="shared" si="21"/>
        <v>INSERT INTO UPK_TEST.main_masters.mm_buhin_no (buhin_no, created_date, created_tantou_id) VALUES ('764B14M400', GETDATE(), 999);</v>
      </c>
    </row>
    <row r="1363" spans="1:3">
      <c r="A1363" t="s">
        <v>2458</v>
      </c>
      <c r="B1363" t="str">
        <f>IF(ISERROR(VLOOKUP($A1363,DB登録部品番号!$A$2:$A$2000,1,FALSE)),"■","")</f>
        <v/>
      </c>
      <c r="C1363" t="str">
        <f t="shared" si="21"/>
        <v>INSERT INTO UPK_TEST.main_masters.mm_buhin_no (buhin_no, created_date, created_tantou_id) VALUES ('764B41LA0A', GETDATE(), 999);</v>
      </c>
    </row>
    <row r="1364" spans="1:3">
      <c r="A1364" t="s">
        <v>2461</v>
      </c>
      <c r="B1364" t="str">
        <f>IF(ISERROR(VLOOKUP($A1364,DB登録部品番号!$A$2:$A$2000,1,FALSE)),"■","")</f>
        <v/>
      </c>
      <c r="C1364" t="str">
        <f t="shared" si="21"/>
        <v>INSERT INTO UPK_TEST.main_masters.mm_buhin_no (buhin_no, created_date, created_tantou_id) VALUES ('764B51LA0A', GETDATE(), 999);</v>
      </c>
    </row>
    <row r="1365" spans="1:3">
      <c r="A1365" t="s">
        <v>2460</v>
      </c>
      <c r="B1365" t="str">
        <f>IF(ISERROR(VLOOKUP($A1365,DB登録部品番号!$A$2:$A$2000,1,FALSE)),"■","")</f>
        <v/>
      </c>
      <c r="C1365" t="str">
        <f t="shared" si="21"/>
        <v>INSERT INTO UPK_TEST.main_masters.mm_buhin_no (buhin_no, created_date, created_tantou_id) VALUES ('764B41LB0A', GETDATE(), 999);</v>
      </c>
    </row>
    <row r="1366" spans="1:3">
      <c r="A1366" t="s">
        <v>2463</v>
      </c>
      <c r="B1366" t="str">
        <f>IF(ISERROR(VLOOKUP($A1366,DB登録部品番号!$A$2:$A$2000,1,FALSE)),"■","")</f>
        <v/>
      </c>
      <c r="C1366" t="str">
        <f t="shared" si="21"/>
        <v>INSERT INTO UPK_TEST.main_masters.mm_buhin_no (buhin_no, created_date, created_tantou_id) VALUES ('764B51LB0A', GETDATE(), 999);</v>
      </c>
    </row>
    <row r="1367" spans="1:3">
      <c r="A1367" t="s">
        <v>7526</v>
      </c>
      <c r="B1367" t="str">
        <f>IF(ISERROR(VLOOKUP($A1367,DB登録部品番号!$A$2:$A$2000,1,FALSE)),"■","")</f>
        <v>■</v>
      </c>
      <c r="C1367" t="str">
        <f t="shared" si="21"/>
        <v>INSERT INTO UPK_TEST.main_masters.mm_buhin_no (buhin_no, created_date, created_tantou_id) VALUES ('764B4JN20A', GETDATE(), 999);</v>
      </c>
    </row>
    <row r="1368" spans="1:3">
      <c r="A1368" t="s">
        <v>7527</v>
      </c>
      <c r="B1368" t="str">
        <f>IF(ISERROR(VLOOKUP($A1368,DB登録部品番号!$A$2:$A$2000,1,FALSE)),"■","")</f>
        <v>■</v>
      </c>
      <c r="C1368" t="str">
        <f t="shared" si="21"/>
        <v>INSERT INTO UPK_TEST.main_masters.mm_buhin_no (buhin_no, created_date, created_tantou_id) VALUES ('764B5JN20A', GETDATE(), 999);</v>
      </c>
    </row>
    <row r="1369" spans="1:3">
      <c r="A1369" t="s">
        <v>2464</v>
      </c>
      <c r="B1369" t="str">
        <f>IF(ISERROR(VLOOKUP($A1369,DB登録部品番号!$A$2:$A$2000,1,FALSE)),"■","")</f>
        <v/>
      </c>
      <c r="C1369" t="str">
        <f t="shared" si="21"/>
        <v>INSERT INTO UPK_TEST.main_masters.mm_buhin_no (buhin_no, created_date, created_tantou_id) VALUES ('764B81JB0A', GETDATE(), 999);</v>
      </c>
    </row>
    <row r="1370" spans="1:3">
      <c r="A1370" t="s">
        <v>2466</v>
      </c>
      <c r="B1370" t="str">
        <f>IF(ISERROR(VLOOKUP($A1370,DB登録部品番号!$A$2:$A$2000,1,FALSE)),"■","")</f>
        <v/>
      </c>
      <c r="C1370" t="str">
        <f t="shared" si="21"/>
        <v>INSERT INTO UPK_TEST.main_masters.mm_buhin_no (buhin_no, created_date, created_tantou_id) VALUES ('764B91JB0A', GETDATE(), 999);</v>
      </c>
    </row>
    <row r="1371" spans="1:3">
      <c r="A1371" t="s">
        <v>2468</v>
      </c>
      <c r="B1371" t="str">
        <f>IF(ISERROR(VLOOKUP($A1371,DB登録部品番号!$A$2:$A$2000,1,FALSE)),"■","")</f>
        <v/>
      </c>
      <c r="C1371" t="str">
        <f t="shared" si="21"/>
        <v>INSERT INTO UPK_TEST.main_masters.mm_buhin_no (buhin_no, created_date, created_tantou_id) VALUES ('765161VA0A', GETDATE(), 999);</v>
      </c>
    </row>
    <row r="1372" spans="1:3">
      <c r="A1372" t="s">
        <v>7528</v>
      </c>
      <c r="B1372" t="str">
        <f>IF(ISERROR(VLOOKUP($A1372,DB登録部品番号!$A$2:$A$2000,1,FALSE)),"■","")</f>
        <v>■</v>
      </c>
      <c r="C1372" t="str">
        <f t="shared" si="21"/>
        <v>INSERT INTO UPK_TEST.main_masters.mm_buhin_no (buhin_no, created_date, created_tantou_id) VALUES ('76516JM00A', GETDATE(), 999);</v>
      </c>
    </row>
    <row r="1373" spans="1:3">
      <c r="A1373" t="s">
        <v>7529</v>
      </c>
      <c r="B1373" t="str">
        <f>IF(ISERROR(VLOOKUP($A1373,DB登録部品番号!$A$2:$A$2000,1,FALSE)),"■","")</f>
        <v>■</v>
      </c>
      <c r="C1373" t="str">
        <f t="shared" si="21"/>
        <v>INSERT INTO UPK_TEST.main_masters.mm_buhin_no (buhin_no, created_date, created_tantou_id) VALUES ('76516JN20A', GETDATE(), 999);</v>
      </c>
    </row>
    <row r="1374" spans="1:3">
      <c r="A1374" t="s">
        <v>7530</v>
      </c>
      <c r="B1374" t="str">
        <f>IF(ISERROR(VLOOKUP($A1374,DB登録部品番号!$A$2:$A$2000,1,FALSE)),"■","")</f>
        <v>■</v>
      </c>
      <c r="C1374" t="str">
        <f t="shared" si="21"/>
        <v>INSERT INTO UPK_TEST.main_masters.mm_buhin_no (buhin_no, created_date, created_tantou_id) VALUES ('76516JN20AT1', GETDATE(), 999);</v>
      </c>
    </row>
    <row r="1375" spans="1:3">
      <c r="A1375" t="s">
        <v>7531</v>
      </c>
      <c r="B1375" t="str">
        <f>IF(ISERROR(VLOOKUP($A1375,DB登録部品番号!$A$2:$A$2000,1,FALSE)),"■","")</f>
        <v>■</v>
      </c>
      <c r="C1375" t="str">
        <f t="shared" si="21"/>
        <v>INSERT INTO UPK_TEST.main_masters.mm_buhin_no (buhin_no, created_date, created_tantou_id) VALUES ('765163VA0A', GETDATE(), 999);</v>
      </c>
    </row>
    <row r="1376" spans="1:3">
      <c r="A1376" t="s">
        <v>7532</v>
      </c>
      <c r="B1376" t="str">
        <f>IF(ISERROR(VLOOKUP($A1376,DB登録部品番号!$A$2:$A$2000,1,FALSE)),"■","")</f>
        <v>■</v>
      </c>
      <c r="C1376" t="str">
        <f t="shared" si="21"/>
        <v>INSERT INTO UPK_TEST.main_masters.mm_buhin_no (buhin_no, created_date, created_tantou_id) VALUES ('765173VA0A', GETDATE(), 999);</v>
      </c>
    </row>
    <row r="1377" spans="1:3">
      <c r="A1377" t="s">
        <v>2469</v>
      </c>
      <c r="B1377" t="str">
        <f>IF(ISERROR(VLOOKUP($A1377,DB登録部品番号!$A$2:$A$2000,1,FALSE)),"■","")</f>
        <v/>
      </c>
      <c r="C1377" t="str">
        <f t="shared" si="21"/>
        <v>INSERT INTO UPK_TEST.main_masters.mm_buhin_no (buhin_no, created_date, created_tantou_id) VALUES ('765163XA0A', GETDATE(), 999);</v>
      </c>
    </row>
    <row r="1378" spans="1:3">
      <c r="A1378" t="s">
        <v>2473</v>
      </c>
      <c r="B1378" t="str">
        <f>IF(ISERROR(VLOOKUP($A1378,DB登録部品番号!$A$2:$A$2000,1,FALSE)),"■","")</f>
        <v/>
      </c>
      <c r="C1378" t="str">
        <f t="shared" si="21"/>
        <v>INSERT INTO UPK_TEST.main_masters.mm_buhin_no (buhin_no, created_date, created_tantou_id) VALUES ('765173XA0A', GETDATE(), 999);</v>
      </c>
    </row>
    <row r="1379" spans="1:3">
      <c r="A1379" t="s">
        <v>2470</v>
      </c>
      <c r="B1379" t="str">
        <f>IF(ISERROR(VLOOKUP($A1379,DB登録部品番号!$A$2:$A$2000,1,FALSE)),"■","")</f>
        <v/>
      </c>
      <c r="C1379" t="str">
        <f t="shared" si="21"/>
        <v>INSERT INTO UPK_TEST.main_masters.mm_buhin_no (buhin_no, created_date, created_tantou_id) VALUES ('765163XA2A', GETDATE(), 999);</v>
      </c>
    </row>
    <row r="1380" spans="1:3">
      <c r="A1380" t="s">
        <v>2474</v>
      </c>
      <c r="B1380" t="str">
        <f>IF(ISERROR(VLOOKUP($A1380,DB登録部品番号!$A$2:$A$2000,1,FALSE)),"■","")</f>
        <v/>
      </c>
      <c r="C1380" t="str">
        <f t="shared" si="21"/>
        <v>INSERT INTO UPK_TEST.main_masters.mm_buhin_no (buhin_no, created_date, created_tantou_id) VALUES ('765173XA2A', GETDATE(), 999);</v>
      </c>
    </row>
    <row r="1381" spans="1:3">
      <c r="A1381" t="s">
        <v>2471</v>
      </c>
      <c r="B1381" t="str">
        <f>IF(ISERROR(VLOOKUP($A1381,DB登録部品番号!$A$2:$A$2000,1,FALSE)),"■","")</f>
        <v/>
      </c>
      <c r="C1381" t="str">
        <f t="shared" si="21"/>
        <v>INSERT INTO UPK_TEST.main_masters.mm_buhin_no (buhin_no, created_date, created_tantou_id) VALUES ('765164CC0A', GETDATE(), 999);</v>
      </c>
    </row>
    <row r="1382" spans="1:3">
      <c r="A1382" t="s">
        <v>2475</v>
      </c>
      <c r="B1382" t="str">
        <f>IF(ISERROR(VLOOKUP($A1382,DB登録部品番号!$A$2:$A$2000,1,FALSE)),"■","")</f>
        <v/>
      </c>
      <c r="C1382" t="str">
        <f t="shared" si="21"/>
        <v>INSERT INTO UPK_TEST.main_masters.mm_buhin_no (buhin_no, created_date, created_tantou_id) VALUES ('765174CC0A', GETDATE(), 999);</v>
      </c>
    </row>
    <row r="1383" spans="1:3">
      <c r="A1383" t="s">
        <v>7533</v>
      </c>
      <c r="B1383" t="str">
        <f>IF(ISERROR(VLOOKUP($A1383,DB登録部品番号!$A$2:$A$2000,1,FALSE)),"■","")</f>
        <v>■</v>
      </c>
      <c r="C1383" t="str">
        <f t="shared" si="21"/>
        <v>INSERT INTO UPK_TEST.main_masters.mm_buhin_no (buhin_no, created_date, created_tantou_id) VALUES ('76516JN20AT2', GETDATE(), 999);</v>
      </c>
    </row>
    <row r="1384" spans="1:3">
      <c r="A1384" t="s">
        <v>7534</v>
      </c>
      <c r="B1384" t="str">
        <f>IF(ISERROR(VLOOKUP($A1384,DB登録部品番号!$A$2:$A$2000,1,FALSE)),"■","")</f>
        <v>■</v>
      </c>
      <c r="C1384" t="str">
        <f t="shared" si="21"/>
        <v>INSERT INTO UPK_TEST.main_masters.mm_buhin_no (buhin_no, created_date, created_tantou_id) VALUES ('76517JN20AT2', GETDATE(), 999);</v>
      </c>
    </row>
    <row r="1385" spans="1:3">
      <c r="A1385" t="s">
        <v>2472</v>
      </c>
      <c r="B1385" t="str">
        <f>IF(ISERROR(VLOOKUP($A1385,DB登録部品番号!$A$2:$A$2000,1,FALSE)),"■","")</f>
        <v/>
      </c>
      <c r="C1385" t="str">
        <f t="shared" si="21"/>
        <v>INSERT INTO UPK_TEST.main_masters.mm_buhin_no (buhin_no, created_date, created_tantou_id) VALUES ('765171VA0A', GETDATE(), 999);</v>
      </c>
    </row>
    <row r="1386" spans="1:3">
      <c r="A1386" t="s">
        <v>7535</v>
      </c>
      <c r="B1386" t="str">
        <f>IF(ISERROR(VLOOKUP($A1386,DB登録部品番号!$A$2:$A$2000,1,FALSE)),"■","")</f>
        <v>■</v>
      </c>
      <c r="C1386" t="str">
        <f t="shared" si="21"/>
        <v>INSERT INTO UPK_TEST.main_masters.mm_buhin_no (buhin_no, created_date, created_tantou_id) VALUES ('76517JM00A', GETDATE(), 999);</v>
      </c>
    </row>
    <row r="1387" spans="1:3">
      <c r="A1387" t="s">
        <v>7536</v>
      </c>
      <c r="B1387" t="str">
        <f>IF(ISERROR(VLOOKUP($A1387,DB登録部品番号!$A$2:$A$2000,1,FALSE)),"■","")</f>
        <v>■</v>
      </c>
      <c r="C1387" t="str">
        <f t="shared" si="21"/>
        <v>INSERT INTO UPK_TEST.main_masters.mm_buhin_no (buhin_no, created_date, created_tantou_id) VALUES ('76517JN20A', GETDATE(), 999);</v>
      </c>
    </row>
    <row r="1388" spans="1:3">
      <c r="A1388" t="s">
        <v>7537</v>
      </c>
      <c r="B1388" t="str">
        <f>IF(ISERROR(VLOOKUP($A1388,DB登録部品番号!$A$2:$A$2000,1,FALSE)),"■","")</f>
        <v>■</v>
      </c>
      <c r="C1388" t="str">
        <f t="shared" si="21"/>
        <v>INSERT INTO UPK_TEST.main_masters.mm_buhin_no (buhin_no, created_date, created_tantou_id) VALUES ('76517JN20AT1', GETDATE(), 999);</v>
      </c>
    </row>
    <row r="1389" spans="1:3">
      <c r="A1389" t="s">
        <v>7538</v>
      </c>
      <c r="B1389" t="str">
        <f>IF(ISERROR(VLOOKUP($A1389,DB登録部品番号!$A$2:$A$2000,1,FALSE)),"■","")</f>
        <v>■</v>
      </c>
      <c r="C1389" t="str">
        <f t="shared" si="21"/>
        <v>INSERT INTO UPK_TEST.main_masters.mm_buhin_no (buhin_no, created_date, created_tantou_id) VALUES ('765324CC0A', GETDATE(), 999);</v>
      </c>
    </row>
    <row r="1390" spans="1:3">
      <c r="A1390" t="s">
        <v>7539</v>
      </c>
      <c r="B1390" t="str">
        <f>IF(ISERROR(VLOOKUP($A1390,DB登録部品番号!$A$2:$A$2000,1,FALSE)),"■","")</f>
        <v>■</v>
      </c>
      <c r="C1390" t="str">
        <f t="shared" si="21"/>
        <v>INSERT INTO UPK_TEST.main_masters.mm_buhin_no (buhin_no, created_date, created_tantou_id) VALUES ('76532JM00B', GETDATE(), 999);</v>
      </c>
    </row>
    <row r="1391" spans="1:3">
      <c r="A1391" t="s">
        <v>7540</v>
      </c>
      <c r="B1391" t="str">
        <f>IF(ISERROR(VLOOKUP($A1391,DB登録部品番号!$A$2:$A$2000,1,FALSE)),"■","")</f>
        <v>■</v>
      </c>
      <c r="C1391" t="str">
        <f t="shared" si="21"/>
        <v>INSERT INTO UPK_TEST.main_masters.mm_buhin_no (buhin_no, created_date, created_tantou_id) VALUES ('76532JN20A', GETDATE(), 999);</v>
      </c>
    </row>
    <row r="1392" spans="1:3">
      <c r="A1392" t="s">
        <v>7541</v>
      </c>
      <c r="B1392" t="str">
        <f>IF(ISERROR(VLOOKUP($A1392,DB登録部品番号!$A$2:$A$2000,1,FALSE)),"■","")</f>
        <v>■</v>
      </c>
      <c r="C1392" t="str">
        <f t="shared" si="21"/>
        <v>INSERT INTO UPK_TEST.main_masters.mm_buhin_no (buhin_no, created_date, created_tantou_id) VALUES ('765324CC0AT1', GETDATE(), 999);</v>
      </c>
    </row>
    <row r="1393" spans="1:3">
      <c r="A1393" t="s">
        <v>7542</v>
      </c>
      <c r="B1393" t="str">
        <f>IF(ISERROR(VLOOKUP($A1393,DB登録部品番号!$A$2:$A$2000,1,FALSE)),"■","")</f>
        <v>■</v>
      </c>
      <c r="C1393" t="str">
        <f t="shared" si="21"/>
        <v>INSERT INTO UPK_TEST.main_masters.mm_buhin_no (buhin_no, created_date, created_tantou_id) VALUES ('765334CC0AT1', GETDATE(), 999);</v>
      </c>
    </row>
    <row r="1394" spans="1:3">
      <c r="A1394" t="s">
        <v>7543</v>
      </c>
      <c r="B1394" t="str">
        <f>IF(ISERROR(VLOOKUP($A1394,DB登録部品番号!$A$2:$A$2000,1,FALSE)),"■","")</f>
        <v>■</v>
      </c>
      <c r="C1394" t="str">
        <f t="shared" si="21"/>
        <v>INSERT INTO UPK_TEST.main_masters.mm_buhin_no (buhin_no, created_date, created_tantou_id) VALUES ('765324CC0AT2', GETDATE(), 999);</v>
      </c>
    </row>
    <row r="1395" spans="1:3">
      <c r="A1395" t="s">
        <v>7544</v>
      </c>
      <c r="B1395" t="str">
        <f>IF(ISERROR(VLOOKUP($A1395,DB登録部品番号!$A$2:$A$2000,1,FALSE)),"■","")</f>
        <v>■</v>
      </c>
      <c r="C1395" t="str">
        <f t="shared" si="21"/>
        <v>INSERT INTO UPK_TEST.main_masters.mm_buhin_no (buhin_no, created_date, created_tantou_id) VALUES ('765334CC0AT2', GETDATE(), 999);</v>
      </c>
    </row>
    <row r="1396" spans="1:3">
      <c r="A1396" t="s">
        <v>7545</v>
      </c>
      <c r="B1396" t="str">
        <f>IF(ISERROR(VLOOKUP($A1396,DB登録部品番号!$A$2:$A$2000,1,FALSE)),"■","")</f>
        <v>■</v>
      </c>
      <c r="C1396" t="str">
        <f t="shared" si="21"/>
        <v>INSERT INTO UPK_TEST.main_masters.mm_buhin_no (buhin_no, created_date, created_tantou_id) VALUES ('765326AX0A', GETDATE(), 999);</v>
      </c>
    </row>
    <row r="1397" spans="1:3">
      <c r="A1397" t="s">
        <v>7546</v>
      </c>
      <c r="B1397" t="str">
        <f>IF(ISERROR(VLOOKUP($A1397,DB登録部品番号!$A$2:$A$2000,1,FALSE)),"■","")</f>
        <v>■</v>
      </c>
      <c r="C1397" t="str">
        <f t="shared" si="21"/>
        <v>INSERT INTO UPK_TEST.main_masters.mm_buhin_no (buhin_no, created_date, created_tantou_id) VALUES ('765336AX0A', GETDATE(), 999);</v>
      </c>
    </row>
    <row r="1398" spans="1:3">
      <c r="A1398" t="s">
        <v>7547</v>
      </c>
      <c r="B1398" t="str">
        <f>IF(ISERROR(VLOOKUP($A1398,DB登録部品番号!$A$2:$A$2000,1,FALSE)),"■","")</f>
        <v>■</v>
      </c>
      <c r="C1398" t="str">
        <f t="shared" si="21"/>
        <v>INSERT INTO UPK_TEST.main_masters.mm_buhin_no (buhin_no, created_date, created_tantou_id) VALUES ('76532JM00A', GETDATE(), 999);</v>
      </c>
    </row>
    <row r="1399" spans="1:3">
      <c r="A1399" t="s">
        <v>7548</v>
      </c>
      <c r="B1399" t="str">
        <f>IF(ISERROR(VLOOKUP($A1399,DB登録部品番号!$A$2:$A$2000,1,FALSE)),"■","")</f>
        <v>■</v>
      </c>
      <c r="C1399" t="str">
        <f t="shared" si="21"/>
        <v>INSERT INTO UPK_TEST.main_masters.mm_buhin_no (buhin_no, created_date, created_tantou_id) VALUES ('76533JM00A', GETDATE(), 999);</v>
      </c>
    </row>
    <row r="1400" spans="1:3">
      <c r="A1400" t="s">
        <v>7549</v>
      </c>
      <c r="B1400" t="str">
        <f>IF(ISERROR(VLOOKUP($A1400,DB登録部品番号!$A$2:$A$2000,1,FALSE)),"■","")</f>
        <v>■</v>
      </c>
      <c r="C1400" t="str">
        <f t="shared" si="21"/>
        <v>INSERT INTO UPK_TEST.main_masters.mm_buhin_no (buhin_no, created_date, created_tantou_id) VALUES ('76532JM00B01', GETDATE(), 999);</v>
      </c>
    </row>
    <row r="1401" spans="1:3">
      <c r="A1401" t="s">
        <v>7550</v>
      </c>
      <c r="B1401" t="str">
        <f>IF(ISERROR(VLOOKUP($A1401,DB登録部品番号!$A$2:$A$2000,1,FALSE)),"■","")</f>
        <v>■</v>
      </c>
      <c r="C1401" t="str">
        <f t="shared" si="21"/>
        <v>INSERT INTO UPK_TEST.main_masters.mm_buhin_no (buhin_no, created_date, created_tantou_id) VALUES ('76533JM00B01', GETDATE(), 999);</v>
      </c>
    </row>
    <row r="1402" spans="1:3">
      <c r="A1402" t="s">
        <v>7551</v>
      </c>
      <c r="B1402" t="str">
        <f>IF(ISERROR(VLOOKUP($A1402,DB登録部品番号!$A$2:$A$2000,1,FALSE)),"■","")</f>
        <v>■</v>
      </c>
      <c r="C1402" t="str">
        <f t="shared" si="21"/>
        <v>INSERT INTO UPK_TEST.main_masters.mm_buhin_no (buhin_no, created_date, created_tantou_id) VALUES ('76532JM00B02', GETDATE(), 999);</v>
      </c>
    </row>
    <row r="1403" spans="1:3">
      <c r="A1403" t="s">
        <v>7552</v>
      </c>
      <c r="B1403" t="str">
        <f>IF(ISERROR(VLOOKUP($A1403,DB登録部品番号!$A$2:$A$2000,1,FALSE)),"■","")</f>
        <v>■</v>
      </c>
      <c r="C1403" t="str">
        <f t="shared" si="21"/>
        <v>INSERT INTO UPK_TEST.main_masters.mm_buhin_no (buhin_no, created_date, created_tantou_id) VALUES ('76533JM00B02', GETDATE(), 999);</v>
      </c>
    </row>
    <row r="1404" spans="1:3">
      <c r="A1404" t="s">
        <v>7553</v>
      </c>
      <c r="B1404" t="str">
        <f>IF(ISERROR(VLOOKUP($A1404,DB登録部品番号!$A$2:$A$2000,1,FALSE)),"■","")</f>
        <v>■</v>
      </c>
      <c r="C1404" t="str">
        <f t="shared" si="21"/>
        <v>INSERT INTO UPK_TEST.main_masters.mm_buhin_no (buhin_no, created_date, created_tantou_id) VALUES ('765334CC0A', GETDATE(), 999);</v>
      </c>
    </row>
    <row r="1405" spans="1:3">
      <c r="A1405" t="s">
        <v>7554</v>
      </c>
      <c r="B1405" t="str">
        <f>IF(ISERROR(VLOOKUP($A1405,DB登録部品番号!$A$2:$A$2000,1,FALSE)),"■","")</f>
        <v>■</v>
      </c>
      <c r="C1405" t="str">
        <f t="shared" si="21"/>
        <v>INSERT INTO UPK_TEST.main_masters.mm_buhin_no (buhin_no, created_date, created_tantou_id) VALUES ('76533JM00B', GETDATE(), 999);</v>
      </c>
    </row>
    <row r="1406" spans="1:3">
      <c r="A1406" t="s">
        <v>7555</v>
      </c>
      <c r="B1406" t="str">
        <f>IF(ISERROR(VLOOKUP($A1406,DB登録部品番号!$A$2:$A$2000,1,FALSE)),"■","")</f>
        <v>■</v>
      </c>
      <c r="C1406" t="str">
        <f t="shared" si="21"/>
        <v>INSERT INTO UPK_TEST.main_masters.mm_buhin_no (buhin_no, created_date, created_tantou_id) VALUES ('76533JN20A', GETDATE(), 999);</v>
      </c>
    </row>
    <row r="1407" spans="1:3">
      <c r="A1407" t="s">
        <v>7556</v>
      </c>
      <c r="B1407" t="str">
        <f>IF(ISERROR(VLOOKUP($A1407,DB登録部品番号!$A$2:$A$2000,1,FALSE)),"■","")</f>
        <v>■</v>
      </c>
      <c r="C1407" t="str">
        <f t="shared" si="21"/>
        <v>INSERT INTO UPK_TEST.main_masters.mm_buhin_no (buhin_no, created_date, created_tantou_id) VALUES ('765426AX0A', GETDATE(), 999);</v>
      </c>
    </row>
    <row r="1408" spans="1:3">
      <c r="A1408" t="s">
        <v>7557</v>
      </c>
      <c r="B1408" t="str">
        <f>IF(ISERROR(VLOOKUP($A1408,DB登録部品番号!$A$2:$A$2000,1,FALSE)),"■","")</f>
        <v>■</v>
      </c>
      <c r="C1408" t="str">
        <f t="shared" si="21"/>
        <v>INSERT INTO UPK_TEST.main_masters.mm_buhin_no (buhin_no, created_date, created_tantou_id) VALUES ('765436AX0A', GETDATE(), 999);</v>
      </c>
    </row>
    <row r="1409" spans="1:3">
      <c r="A1409" t="s">
        <v>2485</v>
      </c>
      <c r="B1409" t="str">
        <f>IF(ISERROR(VLOOKUP($A1409,DB登録部品番号!$A$2:$A$2000,1,FALSE)),"■","")</f>
        <v/>
      </c>
      <c r="C1409" t="str">
        <f t="shared" si="21"/>
        <v>INSERT INTO UPK_TEST.main_masters.mm_buhin_no (buhin_no, created_date, created_tantou_id) VALUES ('765465YM0B', GETDATE(), 999);</v>
      </c>
    </row>
    <row r="1410" spans="1:3">
      <c r="A1410" t="s">
        <v>7558</v>
      </c>
      <c r="B1410" t="str">
        <f>IF(ISERROR(VLOOKUP($A1410,DB登録部品番号!$A$2:$A$2000,1,FALSE)),"■","")</f>
        <v>■</v>
      </c>
      <c r="C1410" t="str">
        <f t="shared" si="21"/>
        <v>INSERT INTO UPK_TEST.main_masters.mm_buhin_no (buhin_no, created_date, created_tantou_id) VALUES ('765464M400', GETDATE(), 999);</v>
      </c>
    </row>
    <row r="1411" spans="1:3">
      <c r="A1411" t="s">
        <v>7559</v>
      </c>
      <c r="B1411" t="str">
        <f>IF(ISERROR(VLOOKUP($A1411,DB登録部品番号!$A$2:$A$2000,1,FALSE)),"■","")</f>
        <v>■</v>
      </c>
      <c r="C1411" t="str">
        <f t="shared" si="21"/>
        <v>INSERT INTO UPK_TEST.main_masters.mm_buhin_no (buhin_no, created_date, created_tantou_id) VALUES ('765474M400', GETDATE(), 999);</v>
      </c>
    </row>
    <row r="1412" spans="1:3">
      <c r="A1412" t="s">
        <v>2487</v>
      </c>
      <c r="B1412" t="str">
        <f>IF(ISERROR(VLOOKUP($A1412,DB登録部品番号!$A$2:$A$2000,1,FALSE)),"■","")</f>
        <v/>
      </c>
      <c r="C1412" t="str">
        <f t="shared" si="21"/>
        <v>INSERT INTO UPK_TEST.main_masters.mm_buhin_no (buhin_no, created_date, created_tantou_id) VALUES ('765475YM0B', GETDATE(), 999);</v>
      </c>
    </row>
    <row r="1413" spans="1:3">
      <c r="A1413" t="s">
        <v>7560</v>
      </c>
      <c r="B1413" t="str">
        <f>IF(ISERROR(VLOOKUP($A1413,DB登録部品番号!$A$2:$A$2000,1,FALSE)),"■","")</f>
        <v>■</v>
      </c>
      <c r="C1413" t="str">
        <f t="shared" ref="C1413:C1476" si="22">$L$1&amp;"'"&amp;$A1413&amp;"', GETDATE(), 999);"</f>
        <v>INSERT INTO UPK_TEST.main_masters.mm_buhin_no (buhin_no, created_date, created_tantou_id) VALUES ('765486AX0A', GETDATE(), 999);</v>
      </c>
    </row>
    <row r="1414" spans="1:3">
      <c r="A1414" t="s">
        <v>7561</v>
      </c>
      <c r="B1414" t="str">
        <f>IF(ISERROR(VLOOKUP($A1414,DB登録部品番号!$A$2:$A$2000,1,FALSE)),"■","")</f>
        <v>■</v>
      </c>
      <c r="C1414" t="str">
        <f t="shared" si="22"/>
        <v>INSERT INTO UPK_TEST.main_masters.mm_buhin_no (buhin_no, created_date, created_tantou_id) VALUES ('765496AX0A', GETDATE(), 999);</v>
      </c>
    </row>
    <row r="1415" spans="1:3">
      <c r="A1415" t="s">
        <v>2488</v>
      </c>
      <c r="B1415" t="str">
        <f>IF(ISERROR(VLOOKUP($A1415,DB登録部品番号!$A$2:$A$2000,1,FALSE)),"■","")</f>
        <v/>
      </c>
      <c r="C1415" t="str">
        <f t="shared" si="22"/>
        <v>INSERT INTO UPK_TEST.main_masters.mm_buhin_no (buhin_no, created_date, created_tantou_id) VALUES ('765723VA0A', GETDATE(), 999);</v>
      </c>
    </row>
    <row r="1416" spans="1:3">
      <c r="A1416" t="s">
        <v>7562</v>
      </c>
      <c r="B1416" t="str">
        <f>IF(ISERROR(VLOOKUP($A1416,DB登録部品番号!$A$2:$A$2000,1,FALSE)),"■","")</f>
        <v>■</v>
      </c>
      <c r="C1416" t="str">
        <f t="shared" si="22"/>
        <v>INSERT INTO UPK_TEST.main_masters.mm_buhin_no (buhin_no, created_date, created_tantou_id) VALUES ('765724CC0A', GETDATE(), 999);</v>
      </c>
    </row>
    <row r="1417" spans="1:3">
      <c r="A1417" t="s">
        <v>7563</v>
      </c>
      <c r="B1417" t="str">
        <f>IF(ISERROR(VLOOKUP($A1417,DB登録部品番号!$A$2:$A$2000,1,FALSE)),"■","")</f>
        <v>■</v>
      </c>
      <c r="C1417" t="str">
        <f t="shared" si="22"/>
        <v>INSERT INTO UPK_TEST.main_masters.mm_buhin_no (buhin_no, created_date, created_tantou_id) VALUES ('765724CC0AT1', GETDATE(), 999);</v>
      </c>
    </row>
    <row r="1418" spans="1:3">
      <c r="A1418" t="s">
        <v>7564</v>
      </c>
      <c r="B1418" t="str">
        <f>IF(ISERROR(VLOOKUP($A1418,DB登録部品番号!$A$2:$A$2000,1,FALSE)),"■","")</f>
        <v>■</v>
      </c>
      <c r="C1418" t="str">
        <f t="shared" si="22"/>
        <v>INSERT INTO UPK_TEST.main_masters.mm_buhin_no (buhin_no, created_date, created_tantou_id) VALUES ('76572JM00A', GETDATE(), 999);</v>
      </c>
    </row>
    <row r="1419" spans="1:3">
      <c r="A1419" t="s">
        <v>7565</v>
      </c>
      <c r="B1419" t="str">
        <f>IF(ISERROR(VLOOKUP($A1419,DB登録部品番号!$A$2:$A$2000,1,FALSE)),"■","")</f>
        <v>■</v>
      </c>
      <c r="C1419" t="str">
        <f t="shared" si="22"/>
        <v>INSERT INTO UPK_TEST.main_masters.mm_buhin_no (buhin_no, created_date, created_tantou_id) VALUES ('765724CC0AT2', GETDATE(), 999);</v>
      </c>
    </row>
    <row r="1420" spans="1:3">
      <c r="A1420" t="s">
        <v>7566</v>
      </c>
      <c r="B1420" t="str">
        <f>IF(ISERROR(VLOOKUP($A1420,DB登録部品番号!$A$2:$A$2000,1,FALSE)),"■","")</f>
        <v>■</v>
      </c>
      <c r="C1420" t="str">
        <f t="shared" si="22"/>
        <v>INSERT INTO UPK_TEST.main_masters.mm_buhin_no (buhin_no, created_date, created_tantou_id) VALUES ('765734CC0AT2', GETDATE(), 999);</v>
      </c>
    </row>
    <row r="1421" spans="1:3">
      <c r="A1421" t="s">
        <v>2489</v>
      </c>
      <c r="B1421" t="str">
        <f>IF(ISERROR(VLOOKUP($A1421,DB登録部品番号!$A$2:$A$2000,1,FALSE)),"■","")</f>
        <v/>
      </c>
      <c r="C1421" t="str">
        <f t="shared" si="22"/>
        <v>INSERT INTO UPK_TEST.main_masters.mm_buhin_no (buhin_no, created_date, created_tantou_id) VALUES ('765733VA0A', GETDATE(), 999);</v>
      </c>
    </row>
    <row r="1422" spans="1:3">
      <c r="A1422" t="s">
        <v>2490</v>
      </c>
      <c r="B1422" t="str">
        <f>IF(ISERROR(VLOOKUP($A1422,DB登録部品番号!$A$2:$A$2000,1,FALSE)),"■","")</f>
        <v/>
      </c>
      <c r="C1422" t="str">
        <f t="shared" si="22"/>
        <v>INSERT INTO UPK_TEST.main_masters.mm_buhin_no (buhin_no, created_date, created_tantou_id) VALUES ('765734CC0A', GETDATE(), 999);</v>
      </c>
    </row>
    <row r="1423" spans="1:3">
      <c r="A1423" t="s">
        <v>7567</v>
      </c>
      <c r="B1423" t="str">
        <f>IF(ISERROR(VLOOKUP($A1423,DB登録部品番号!$A$2:$A$2000,1,FALSE)),"■","")</f>
        <v>■</v>
      </c>
      <c r="C1423" t="str">
        <f t="shared" si="22"/>
        <v>INSERT INTO UPK_TEST.main_masters.mm_buhin_no (buhin_no, created_date, created_tantou_id) VALUES ('765734CC0AT1', GETDATE(), 999);</v>
      </c>
    </row>
    <row r="1424" spans="1:3">
      <c r="A1424" t="s">
        <v>7568</v>
      </c>
      <c r="B1424" t="str">
        <f>IF(ISERROR(VLOOKUP($A1424,DB登録部品番号!$A$2:$A$2000,1,FALSE)),"■","")</f>
        <v>■</v>
      </c>
      <c r="C1424" t="str">
        <f t="shared" si="22"/>
        <v>INSERT INTO UPK_TEST.main_masters.mm_buhin_no (buhin_no, created_date, created_tantou_id) VALUES ('76573JM00A', GETDATE(), 999);</v>
      </c>
    </row>
    <row r="1425" spans="1:3">
      <c r="A1425" t="s">
        <v>2491</v>
      </c>
      <c r="B1425" t="str">
        <f>IF(ISERROR(VLOOKUP($A1425,DB登録部品番号!$A$2:$A$2000,1,FALSE)),"■","")</f>
        <v/>
      </c>
      <c r="C1425" t="str">
        <f t="shared" si="22"/>
        <v>INSERT INTO UPK_TEST.main_masters.mm_buhin_no (buhin_no, created_date, created_tantou_id) VALUES ('765824CF0B', GETDATE(), 999);</v>
      </c>
    </row>
    <row r="1426" spans="1:3">
      <c r="A1426" t="s">
        <v>2492</v>
      </c>
      <c r="B1426" t="str">
        <f>IF(ISERROR(VLOOKUP($A1426,DB登録部品番号!$A$2:$A$2000,1,FALSE)),"■","")</f>
        <v/>
      </c>
      <c r="C1426" t="str">
        <f t="shared" si="22"/>
        <v>INSERT INTO UPK_TEST.main_masters.mm_buhin_no (buhin_no, created_date, created_tantou_id) VALUES ('765834CF0B', GETDATE(), 999);</v>
      </c>
    </row>
    <row r="1427" spans="1:3">
      <c r="A1427" t="s">
        <v>2493</v>
      </c>
      <c r="B1427" t="str">
        <f>IF(ISERROR(VLOOKUP($A1427,DB登録部品番号!$A$2:$A$2000,1,FALSE)),"■","")</f>
        <v/>
      </c>
      <c r="C1427" t="str">
        <f t="shared" si="22"/>
        <v>INSERT INTO UPK_TEST.main_masters.mm_buhin_no (buhin_no, created_date, created_tantou_id) VALUES ('765841VA0A', GETDATE(), 999);</v>
      </c>
    </row>
    <row r="1428" spans="1:3">
      <c r="A1428" t="s">
        <v>2494</v>
      </c>
      <c r="B1428" t="str">
        <f>IF(ISERROR(VLOOKUP($A1428,DB登録部品番号!$A$2:$A$2000,1,FALSE)),"■","")</f>
        <v/>
      </c>
      <c r="C1428" t="str">
        <f t="shared" si="22"/>
        <v>INSERT INTO UPK_TEST.main_masters.mm_buhin_no (buhin_no, created_date, created_tantou_id) VALUES ('765851VA0A', GETDATE(), 999);</v>
      </c>
    </row>
    <row r="1429" spans="1:3">
      <c r="A1429" t="s">
        <v>2495</v>
      </c>
      <c r="B1429" t="str">
        <f>IF(ISERROR(VLOOKUP($A1429,DB登録部品番号!$A$2:$A$2000,1,FALSE)),"■","")</f>
        <v/>
      </c>
      <c r="C1429" t="str">
        <f t="shared" si="22"/>
        <v>INSERT INTO UPK_TEST.main_masters.mm_buhin_no (buhin_no, created_date, created_tantou_id) VALUES ('765861JA0A', GETDATE(), 999);</v>
      </c>
    </row>
    <row r="1430" spans="1:3">
      <c r="A1430" t="s">
        <v>7569</v>
      </c>
      <c r="B1430" t="str">
        <f>IF(ISERROR(VLOOKUP($A1430,DB登録部品番号!$A$2:$A$2000,1,FALSE)),"■","")</f>
        <v>■</v>
      </c>
      <c r="C1430" t="str">
        <f t="shared" si="22"/>
        <v>INSERT INTO UPK_TEST.main_masters.mm_buhin_no (buhin_no, created_date, created_tantou_id) VALUES ('765863VA0A', GETDATE(), 999);</v>
      </c>
    </row>
    <row r="1431" spans="1:3">
      <c r="A1431" t="s">
        <v>7570</v>
      </c>
      <c r="B1431" t="str">
        <f>IF(ISERROR(VLOOKUP($A1431,DB登録部品番号!$A$2:$A$2000,1,FALSE)),"■","")</f>
        <v>■</v>
      </c>
      <c r="C1431" t="str">
        <f t="shared" si="22"/>
        <v>INSERT INTO UPK_TEST.main_masters.mm_buhin_no (buhin_no, created_date, created_tantou_id) VALUES ('765873VA0A', GETDATE(), 999);</v>
      </c>
    </row>
    <row r="1432" spans="1:3">
      <c r="A1432" t="s">
        <v>2496</v>
      </c>
      <c r="B1432" t="str">
        <f>IF(ISERROR(VLOOKUP($A1432,DB登録部品番号!$A$2:$A$2000,1,FALSE)),"■","")</f>
        <v/>
      </c>
      <c r="C1432" t="str">
        <f t="shared" si="22"/>
        <v>INSERT INTO UPK_TEST.main_masters.mm_buhin_no (buhin_no, created_date, created_tantou_id) VALUES ('765871JA0A', GETDATE(), 999);</v>
      </c>
    </row>
    <row r="1433" spans="1:3">
      <c r="A1433" t="s">
        <v>2497</v>
      </c>
      <c r="B1433" t="str">
        <f>IF(ISERROR(VLOOKUP($A1433,DB登録部品番号!$A$2:$A$2000,1,FALSE)),"■","")</f>
        <v/>
      </c>
      <c r="C1433" t="str">
        <f t="shared" si="22"/>
        <v>INSERT INTO UPK_TEST.main_masters.mm_buhin_no (buhin_no, created_date, created_tantou_id) VALUES ('765F44CC0A', GETDATE(), 999);</v>
      </c>
    </row>
    <row r="1434" spans="1:3">
      <c r="A1434" t="s">
        <v>2498</v>
      </c>
      <c r="B1434" t="str">
        <f>IF(ISERROR(VLOOKUP($A1434,DB登録部品番号!$A$2:$A$2000,1,FALSE)),"■","")</f>
        <v/>
      </c>
      <c r="C1434" t="str">
        <f t="shared" si="22"/>
        <v>INSERT INTO UPK_TEST.main_masters.mm_buhin_no (buhin_no, created_date, created_tantou_id) VALUES ('765F54CC0A', GETDATE(), 999);</v>
      </c>
    </row>
    <row r="1435" spans="1:3">
      <c r="A1435" t="s">
        <v>2499</v>
      </c>
      <c r="B1435" t="str">
        <f>IF(ISERROR(VLOOKUP($A1435,DB登録部品番号!$A$2:$A$2000,1,FALSE)),"■","")</f>
        <v/>
      </c>
      <c r="C1435" t="str">
        <f t="shared" si="22"/>
        <v>INSERT INTO UPK_TEST.main_masters.mm_buhin_no (buhin_no, created_date, created_tantou_id) VALUES ('765F64CF0A', GETDATE(), 999);</v>
      </c>
    </row>
    <row r="1436" spans="1:3">
      <c r="A1436" t="s">
        <v>2500</v>
      </c>
      <c r="B1436" t="str">
        <f>IF(ISERROR(VLOOKUP($A1436,DB登録部品番号!$A$2:$A$2000,1,FALSE)),"■","")</f>
        <v/>
      </c>
      <c r="C1436" t="str">
        <f t="shared" si="22"/>
        <v>INSERT INTO UPK_TEST.main_masters.mm_buhin_no (buhin_no, created_date, created_tantou_id) VALUES ('765F74CF0A', GETDATE(), 999);</v>
      </c>
    </row>
    <row r="1437" spans="1:3">
      <c r="A1437" t="s">
        <v>2501</v>
      </c>
      <c r="B1437" t="str">
        <f>IF(ISERROR(VLOOKUP($A1437,DB登録部品番号!$A$2:$A$2000,1,FALSE)),"■","")</f>
        <v/>
      </c>
      <c r="C1437" t="str">
        <f t="shared" si="22"/>
        <v>INSERT INTO UPK_TEST.main_masters.mm_buhin_no (buhin_no, created_date, created_tantou_id) VALUES ('765M23XA0A', GETDATE(), 999);</v>
      </c>
    </row>
    <row r="1438" spans="1:3">
      <c r="A1438" t="s">
        <v>2502</v>
      </c>
      <c r="B1438" t="str">
        <f>IF(ISERROR(VLOOKUP($A1438,DB登録部品番号!$A$2:$A$2000,1,FALSE)),"■","")</f>
        <v/>
      </c>
      <c r="C1438" t="str">
        <f t="shared" si="22"/>
        <v>INSERT INTO UPK_TEST.main_masters.mm_buhin_no (buhin_no, created_date, created_tantou_id) VALUES ('765M23XC0A', GETDATE(), 999);</v>
      </c>
    </row>
    <row r="1439" spans="1:3">
      <c r="A1439" t="s">
        <v>2503</v>
      </c>
      <c r="B1439" t="str">
        <f>IF(ISERROR(VLOOKUP($A1439,DB登録部品番号!$A$2:$A$2000,1,FALSE)),"■","")</f>
        <v/>
      </c>
      <c r="C1439" t="str">
        <f t="shared" si="22"/>
        <v>INSERT INTO UPK_TEST.main_masters.mm_buhin_no (buhin_no, created_date, created_tantou_id) VALUES ('765M33XA0A', GETDATE(), 999);</v>
      </c>
    </row>
    <row r="1440" spans="1:3">
      <c r="A1440" t="s">
        <v>2504</v>
      </c>
      <c r="B1440" t="str">
        <f>IF(ISERROR(VLOOKUP($A1440,DB登録部品番号!$A$2:$A$2000,1,FALSE)),"■","")</f>
        <v/>
      </c>
      <c r="C1440" t="str">
        <f t="shared" si="22"/>
        <v>INSERT INTO UPK_TEST.main_masters.mm_buhin_no (buhin_no, created_date, created_tantou_id) VALUES ('765M33XC0A', GETDATE(), 999);</v>
      </c>
    </row>
    <row r="1441" spans="1:3">
      <c r="A1441" t="s">
        <v>7571</v>
      </c>
      <c r="B1441" t="str">
        <f>IF(ISERROR(VLOOKUP($A1441,DB登録部品番号!$A$2:$A$2000,1,FALSE)),"■","")</f>
        <v>■</v>
      </c>
      <c r="C1441" t="str">
        <f t="shared" si="22"/>
        <v>INSERT INTO UPK_TEST.main_masters.mm_buhin_no (buhin_no, created_date, created_tantou_id) VALUES ('766324M400-1', GETDATE(), 999);</v>
      </c>
    </row>
    <row r="1442" spans="1:3">
      <c r="A1442" t="s">
        <v>7572</v>
      </c>
      <c r="B1442" t="str">
        <f>IF(ISERROR(VLOOKUP($A1442,DB登録部品番号!$A$2:$A$2000,1,FALSE)),"■","")</f>
        <v>■</v>
      </c>
      <c r="C1442" t="str">
        <f t="shared" si="22"/>
        <v>INSERT INTO UPK_TEST.main_masters.mm_buhin_no (buhin_no, created_date, created_tantou_id) VALUES ('766328H300', GETDATE(), 999);</v>
      </c>
    </row>
    <row r="1443" spans="1:3">
      <c r="A1443" t="s">
        <v>7573</v>
      </c>
      <c r="B1443" t="str">
        <f>IF(ISERROR(VLOOKUP($A1443,DB登録部品番号!$A$2:$A$2000,1,FALSE)),"■","")</f>
        <v>■</v>
      </c>
      <c r="C1443" t="str">
        <f t="shared" si="22"/>
        <v>INSERT INTO UPK_TEST.main_masters.mm_buhin_no (buhin_no, created_date, created_tantou_id) VALUES ('76632JM00A', GETDATE(), 999);</v>
      </c>
    </row>
    <row r="1444" spans="1:3">
      <c r="A1444" t="s">
        <v>7574</v>
      </c>
      <c r="B1444" t="str">
        <f>IF(ISERROR(VLOOKUP($A1444,DB登録部品番号!$A$2:$A$2000,1,FALSE)),"■","")</f>
        <v>■</v>
      </c>
      <c r="C1444" t="str">
        <f t="shared" si="22"/>
        <v>INSERT INTO UPK_TEST.main_masters.mm_buhin_no (buhin_no, created_date, created_tantou_id) VALUES ('766334M400-1', GETDATE(), 999);</v>
      </c>
    </row>
    <row r="1445" spans="1:3">
      <c r="A1445" t="s">
        <v>7575</v>
      </c>
      <c r="B1445" t="str">
        <f>IF(ISERROR(VLOOKUP($A1445,DB登録部品番号!$A$2:$A$2000,1,FALSE)),"■","")</f>
        <v>■</v>
      </c>
      <c r="C1445" t="str">
        <f t="shared" si="22"/>
        <v>INSERT INTO UPK_TEST.main_masters.mm_buhin_no (buhin_no, created_date, created_tantou_id) VALUES ('766338H300', GETDATE(), 999);</v>
      </c>
    </row>
    <row r="1446" spans="1:3">
      <c r="A1446" t="s">
        <v>7576</v>
      </c>
      <c r="B1446" t="str">
        <f>IF(ISERROR(VLOOKUP($A1446,DB登録部品番号!$A$2:$A$2000,1,FALSE)),"■","")</f>
        <v>■</v>
      </c>
      <c r="C1446" t="str">
        <f t="shared" si="22"/>
        <v>INSERT INTO UPK_TEST.main_masters.mm_buhin_no (buhin_no, created_date, created_tantou_id) VALUES ('76633JM00A', GETDATE(), 999);</v>
      </c>
    </row>
    <row r="1447" spans="1:3">
      <c r="A1447" t="s">
        <v>7577</v>
      </c>
      <c r="B1447" t="str">
        <f>IF(ISERROR(VLOOKUP($A1447,DB登録部品番号!$A$2:$A$2000,1,FALSE)),"■","")</f>
        <v>■</v>
      </c>
      <c r="C1447" t="str">
        <f t="shared" si="22"/>
        <v>INSERT INTO UPK_TEST.main_masters.mm_buhin_no (buhin_no, created_date, created_tantou_id) VALUES ('766343VA0A', GETDATE(), 999);</v>
      </c>
    </row>
    <row r="1448" spans="1:3">
      <c r="A1448" t="s">
        <v>7578</v>
      </c>
      <c r="B1448" t="str">
        <f>IF(ISERROR(VLOOKUP($A1448,DB登録部品番号!$A$2:$A$2000,1,FALSE)),"■","")</f>
        <v>■</v>
      </c>
      <c r="C1448" t="str">
        <f t="shared" si="22"/>
        <v>INSERT INTO UPK_TEST.main_masters.mm_buhin_no (buhin_no, created_date, created_tantou_id) VALUES ('766353VA0A', GETDATE(), 999);</v>
      </c>
    </row>
    <row r="1449" spans="1:3">
      <c r="A1449" t="s">
        <v>7579</v>
      </c>
      <c r="B1449" t="str">
        <f>IF(ISERROR(VLOOKUP($A1449,DB登録部品番号!$A$2:$A$2000,1,FALSE)),"■","")</f>
        <v>■</v>
      </c>
      <c r="C1449" t="str">
        <f t="shared" si="22"/>
        <v>INSERT INTO UPK_TEST.main_masters.mm_buhin_no (buhin_no, created_date, created_tantou_id) VALUES ('766344M400', GETDATE(), 999);</v>
      </c>
    </row>
    <row r="1450" spans="1:3">
      <c r="A1450" t="s">
        <v>7580</v>
      </c>
      <c r="B1450" t="str">
        <f>IF(ISERROR(VLOOKUP($A1450,DB登録部品番号!$A$2:$A$2000,1,FALSE)),"■","")</f>
        <v>■</v>
      </c>
      <c r="C1450" t="str">
        <f t="shared" si="22"/>
        <v>INSERT INTO UPK_TEST.main_masters.mm_buhin_no (buhin_no, created_date, created_tantou_id) VALUES ('766354M400', GETDATE(), 999);</v>
      </c>
    </row>
    <row r="1451" spans="1:3">
      <c r="A1451" t="s">
        <v>7581</v>
      </c>
      <c r="B1451" t="str">
        <f>IF(ISERROR(VLOOKUP($A1451,DB登録部品番号!$A$2:$A$2000,1,FALSE)),"■","")</f>
        <v>■</v>
      </c>
      <c r="C1451" t="str">
        <f t="shared" si="22"/>
        <v>INSERT INTO UPK_TEST.main_masters.mm_buhin_no (buhin_no, created_date, created_tantou_id) VALUES ('766344M500', GETDATE(), 999);</v>
      </c>
    </row>
    <row r="1452" spans="1:3">
      <c r="A1452" t="s">
        <v>7582</v>
      </c>
      <c r="B1452" t="str">
        <f>IF(ISERROR(VLOOKUP($A1452,DB登録部品番号!$A$2:$A$2000,1,FALSE)),"■","")</f>
        <v>■</v>
      </c>
      <c r="C1452" t="str">
        <f t="shared" si="22"/>
        <v>INSERT INTO UPK_TEST.main_masters.mm_buhin_no (buhin_no, created_date, created_tantou_id) VALUES ('766354M500', GETDATE(), 999);</v>
      </c>
    </row>
    <row r="1453" spans="1:3">
      <c r="A1453" t="s">
        <v>7583</v>
      </c>
      <c r="B1453" t="str">
        <f>IF(ISERROR(VLOOKUP($A1453,DB登録部品番号!$A$2:$A$2000,1,FALSE)),"■","")</f>
        <v>■</v>
      </c>
      <c r="C1453" t="str">
        <f t="shared" si="22"/>
        <v>INSERT INTO UPK_TEST.main_masters.mm_buhin_no (buhin_no, created_date, created_tantou_id) VALUES ('766348H300', GETDATE(), 999);</v>
      </c>
    </row>
    <row r="1454" spans="1:3">
      <c r="A1454" t="s">
        <v>7584</v>
      </c>
      <c r="B1454" t="str">
        <f>IF(ISERROR(VLOOKUP($A1454,DB登録部品番号!$A$2:$A$2000,1,FALSE)),"■","")</f>
        <v>■</v>
      </c>
      <c r="C1454" t="str">
        <f t="shared" si="22"/>
        <v>INSERT INTO UPK_TEST.main_masters.mm_buhin_no (buhin_no, created_date, created_tantou_id) VALUES ('766358H300', GETDATE(), 999);</v>
      </c>
    </row>
    <row r="1455" spans="1:3">
      <c r="A1455" t="s">
        <v>2506</v>
      </c>
      <c r="B1455" t="str">
        <f>IF(ISERROR(VLOOKUP($A1455,DB登録部品番号!$A$2:$A$2000,1,FALSE)),"■","")</f>
        <v/>
      </c>
      <c r="C1455" t="str">
        <f t="shared" si="22"/>
        <v>INSERT INTO UPK_TEST.main_masters.mm_buhin_no (buhin_no, created_date, created_tantou_id) VALUES ('766366MR0A', GETDATE(), 999);</v>
      </c>
    </row>
    <row r="1456" spans="1:3">
      <c r="A1456" t="s">
        <v>2507</v>
      </c>
      <c r="B1456" t="str">
        <f>IF(ISERROR(VLOOKUP($A1456,DB登録部品番号!$A$2:$A$2000,1,FALSE)),"■","")</f>
        <v/>
      </c>
      <c r="C1456" t="str">
        <f t="shared" si="22"/>
        <v>INSERT INTO UPK_TEST.main_masters.mm_buhin_no (buhin_no, created_date, created_tantou_id) VALUES ('766376MR0A', GETDATE(), 999);</v>
      </c>
    </row>
    <row r="1457" spans="1:3">
      <c r="A1457" t="s">
        <v>2508</v>
      </c>
      <c r="B1457" t="str">
        <f>IF(ISERROR(VLOOKUP($A1457,DB登録部品番号!$A$2:$A$2000,1,FALSE)),"■","")</f>
        <v/>
      </c>
      <c r="C1457" t="str">
        <f t="shared" si="22"/>
        <v>INSERT INTO UPK_TEST.main_masters.mm_buhin_no (buhin_no, created_date, created_tantou_id) VALUES ('766425TA0A', GETDATE(), 999);</v>
      </c>
    </row>
    <row r="1458" spans="1:3">
      <c r="A1458" t="s">
        <v>2509</v>
      </c>
      <c r="B1458" t="str">
        <f>IF(ISERROR(VLOOKUP($A1458,DB登録部品番号!$A$2:$A$2000,1,FALSE)),"■","")</f>
        <v/>
      </c>
      <c r="C1458" t="str">
        <f t="shared" si="22"/>
        <v>INSERT INTO UPK_TEST.main_masters.mm_buhin_no (buhin_no, created_date, created_tantou_id) VALUES ('766435TA0A', GETDATE(), 999);</v>
      </c>
    </row>
    <row r="1459" spans="1:3">
      <c r="A1459" t="s">
        <v>7585</v>
      </c>
      <c r="B1459" t="str">
        <f>IF(ISERROR(VLOOKUP($A1459,DB登録部品番号!$A$2:$A$2000,1,FALSE)),"■","")</f>
        <v>■</v>
      </c>
      <c r="C1459" t="str">
        <f t="shared" si="22"/>
        <v>INSERT INTO UPK_TEST.main_masters.mm_buhin_no (buhin_no, created_date, created_tantou_id) VALUES ('766448H300', GETDATE(), 999);</v>
      </c>
    </row>
    <row r="1460" spans="1:3">
      <c r="A1460" t="s">
        <v>7586</v>
      </c>
      <c r="B1460" t="str">
        <f>IF(ISERROR(VLOOKUP($A1460,DB登録部品番号!$A$2:$A$2000,1,FALSE)),"■","")</f>
        <v>■</v>
      </c>
      <c r="C1460" t="str">
        <f t="shared" si="22"/>
        <v>INSERT INTO UPK_TEST.main_masters.mm_buhin_no (buhin_no, created_date, created_tantou_id) VALUES ('766458H300', GETDATE(), 999);</v>
      </c>
    </row>
    <row r="1461" spans="1:3">
      <c r="A1461" t="s">
        <v>7587</v>
      </c>
      <c r="B1461" t="str">
        <f>IF(ISERROR(VLOOKUP($A1461,DB登録部品番号!$A$2:$A$2000,1,FALSE)),"■","")</f>
        <v>■</v>
      </c>
      <c r="C1461" t="str">
        <f t="shared" si="22"/>
        <v>INSERT INTO UPK_TEST.main_masters.mm_buhin_no (buhin_no, created_date, created_tantou_id) VALUES ('766468H300', GETDATE(), 999);</v>
      </c>
    </row>
    <row r="1462" spans="1:3">
      <c r="A1462" t="s">
        <v>7588</v>
      </c>
      <c r="B1462" t="str">
        <f>IF(ISERROR(VLOOKUP($A1462,DB登録部品番号!$A$2:$A$2000,1,FALSE)),"■","")</f>
        <v>■</v>
      </c>
      <c r="C1462" t="str">
        <f t="shared" si="22"/>
        <v>INSERT INTO UPK_TEST.main_masters.mm_buhin_no (buhin_no, created_date, created_tantou_id) VALUES ('766478H300', GETDATE(), 999);</v>
      </c>
    </row>
    <row r="1463" spans="1:3">
      <c r="A1463" t="s">
        <v>7589</v>
      </c>
      <c r="B1463" t="str">
        <f>IF(ISERROR(VLOOKUP($A1463,DB登録部品番号!$A$2:$A$2000,1,FALSE)),"■","")</f>
        <v>■</v>
      </c>
      <c r="C1463" t="str">
        <f t="shared" si="22"/>
        <v>INSERT INTO UPK_TEST.main_masters.mm_buhin_no (buhin_no, created_date, created_tantou_id) VALUES ('76646EQ500', GETDATE(), 999);</v>
      </c>
    </row>
    <row r="1464" spans="1:3">
      <c r="A1464" t="s">
        <v>7590</v>
      </c>
      <c r="B1464" t="str">
        <f>IF(ISERROR(VLOOKUP($A1464,DB登録部品番号!$A$2:$A$2000,1,FALSE)),"■","")</f>
        <v>■</v>
      </c>
      <c r="C1464" t="str">
        <f t="shared" si="22"/>
        <v>INSERT INTO UPK_TEST.main_masters.mm_buhin_no (buhin_no, created_date, created_tantou_id) VALUES ('76647EQ500', GETDATE(), 999);</v>
      </c>
    </row>
    <row r="1465" spans="1:3">
      <c r="A1465" t="s">
        <v>2510</v>
      </c>
      <c r="B1465" t="str">
        <f>IF(ISERROR(VLOOKUP($A1465,DB登録部品番号!$A$2:$A$2000,1,FALSE)),"■","")</f>
        <v/>
      </c>
      <c r="C1465" t="str">
        <f t="shared" si="22"/>
        <v>INSERT INTO UPK_TEST.main_masters.mm_buhin_no (buhin_no, created_date, created_tantou_id) VALUES ('766543TU0A', GETDATE(), 999);</v>
      </c>
    </row>
    <row r="1466" spans="1:3">
      <c r="A1466" t="s">
        <v>2511</v>
      </c>
      <c r="B1466" t="str">
        <f>IF(ISERROR(VLOOKUP($A1466,DB登録部品番号!$A$2:$A$2000,1,FALSE)),"■","")</f>
        <v/>
      </c>
      <c r="C1466" t="str">
        <f t="shared" si="22"/>
        <v>INSERT INTO UPK_TEST.main_masters.mm_buhin_no (buhin_no, created_date, created_tantou_id) VALUES ('766553TU0A', GETDATE(), 999);</v>
      </c>
    </row>
    <row r="1467" spans="1:3">
      <c r="A1467" t="s">
        <v>7591</v>
      </c>
      <c r="B1467" t="str">
        <f>IF(ISERROR(VLOOKUP($A1467,DB登録部品番号!$A$2:$A$2000,1,FALSE)),"■","")</f>
        <v>■</v>
      </c>
      <c r="C1467" t="str">
        <f t="shared" si="22"/>
        <v>INSERT INTO UPK_TEST.main_masters.mm_buhin_no (buhin_no, created_date, created_tantou_id) VALUES ('76682JM00A', GETDATE(), 999);</v>
      </c>
    </row>
    <row r="1468" spans="1:3">
      <c r="A1468" t="s">
        <v>7592</v>
      </c>
      <c r="B1468" t="str">
        <f>IF(ISERROR(VLOOKUP($A1468,DB登録部品番号!$A$2:$A$2000,1,FALSE)),"■","")</f>
        <v>■</v>
      </c>
      <c r="C1468" t="str">
        <f t="shared" si="22"/>
        <v>INSERT INTO UPK_TEST.main_masters.mm_buhin_no (buhin_no, created_date, created_tantou_id) VALUES ('76683JM00A', GETDATE(), 999);</v>
      </c>
    </row>
    <row r="1469" spans="1:3">
      <c r="A1469" t="s">
        <v>2512</v>
      </c>
      <c r="B1469" t="str">
        <f>IF(ISERROR(VLOOKUP($A1469,DB登録部品番号!$A$2:$A$2000,1,FALSE)),"■","")</f>
        <v/>
      </c>
      <c r="C1469" t="str">
        <f t="shared" si="22"/>
        <v>INSERT INTO UPK_TEST.main_masters.mm_buhin_no (buhin_no, created_date, created_tantou_id) VALUES ('767146RA0A', GETDATE(), 999);</v>
      </c>
    </row>
    <row r="1470" spans="1:3">
      <c r="A1470" t="s">
        <v>2513</v>
      </c>
      <c r="B1470" t="str">
        <f>IF(ISERROR(VLOOKUP($A1470,DB登録部品番号!$A$2:$A$2000,1,FALSE)),"■","")</f>
        <v/>
      </c>
      <c r="C1470" t="str">
        <f t="shared" si="22"/>
        <v>INSERT INTO UPK_TEST.main_masters.mm_buhin_no (buhin_no, created_date, created_tantou_id) VALUES ('767156RA0A', GETDATE(), 999);</v>
      </c>
    </row>
    <row r="1471" spans="1:3">
      <c r="A1471" t="s">
        <v>7593</v>
      </c>
      <c r="B1471" t="str">
        <f>IF(ISERROR(VLOOKUP($A1471,DB登録部品番号!$A$2:$A$2000,1,FALSE)),"■","")</f>
        <v>■</v>
      </c>
      <c r="C1471" t="str">
        <f t="shared" si="22"/>
        <v>INSERT INTO UPK_TEST.main_masters.mm_buhin_no (buhin_no, created_date, created_tantou_id) VALUES ('767223VA0A', GETDATE(), 999);</v>
      </c>
    </row>
    <row r="1472" spans="1:3">
      <c r="A1472" t="s">
        <v>7594</v>
      </c>
      <c r="B1472" t="str">
        <f>IF(ISERROR(VLOOKUP($A1472,DB登録部品番号!$A$2:$A$2000,1,FALSE)),"■","")</f>
        <v>■</v>
      </c>
      <c r="C1472" t="str">
        <f t="shared" si="22"/>
        <v>INSERT INTO UPK_TEST.main_masters.mm_buhin_no (buhin_no, created_date, created_tantou_id) VALUES ('767233VA0A', GETDATE(), 999);</v>
      </c>
    </row>
    <row r="1473" spans="1:3">
      <c r="A1473" t="s">
        <v>7595</v>
      </c>
      <c r="B1473" t="str">
        <f>IF(ISERROR(VLOOKUP($A1473,DB登録部品番号!$A$2:$A$2000,1,FALSE)),"■","")</f>
        <v>■</v>
      </c>
      <c r="C1473" t="str">
        <f t="shared" si="22"/>
        <v>INSERT INTO UPK_TEST.main_masters.mm_buhin_no (buhin_no, created_date, created_tantou_id) VALUES ('76731JN21A', GETDATE(), 999);</v>
      </c>
    </row>
    <row r="1474" spans="1:3">
      <c r="A1474" t="s">
        <v>7596</v>
      </c>
      <c r="B1474" t="str">
        <f>IF(ISERROR(VLOOKUP($A1474,DB登録部品番号!$A$2:$A$2000,1,FALSE)),"■","")</f>
        <v>■</v>
      </c>
      <c r="C1474" t="str">
        <f t="shared" si="22"/>
        <v>INSERT INTO UPK_TEST.main_masters.mm_buhin_no (buhin_no, created_date, created_tantou_id) VALUES ('767421AA0A', GETDATE(), 999);</v>
      </c>
    </row>
    <row r="1475" spans="1:3">
      <c r="A1475" t="s">
        <v>7597</v>
      </c>
      <c r="B1475" t="str">
        <f>IF(ISERROR(VLOOKUP($A1475,DB登録部品番号!$A$2:$A$2000,1,FALSE)),"■","")</f>
        <v>■</v>
      </c>
      <c r="C1475" t="str">
        <f t="shared" si="22"/>
        <v>INSERT INTO UPK_TEST.main_masters.mm_buhin_no (buhin_no, created_date, created_tantou_id) VALUES ('76742EN000', GETDATE(), 999);</v>
      </c>
    </row>
    <row r="1476" spans="1:3">
      <c r="A1476" t="s">
        <v>2517</v>
      </c>
      <c r="B1476" t="str">
        <f>IF(ISERROR(VLOOKUP($A1476,DB登録部品番号!$A$2:$A$2000,1,FALSE)),"■","")</f>
        <v/>
      </c>
      <c r="C1476" t="str">
        <f t="shared" si="22"/>
        <v>INSERT INTO UPK_TEST.main_masters.mm_buhin_no (buhin_no, created_date, created_tantou_id) VALUES ('767424CE1A', GETDATE(), 999);</v>
      </c>
    </row>
    <row r="1477" spans="1:3">
      <c r="A1477" t="s">
        <v>2521</v>
      </c>
      <c r="B1477" t="str">
        <f>IF(ISERROR(VLOOKUP($A1477,DB登録部品番号!$A$2:$A$2000,1,FALSE)),"■","")</f>
        <v/>
      </c>
      <c r="C1477" t="str">
        <f t="shared" ref="C1477:C1540" si="23">$L$1&amp;"'"&amp;$A1477&amp;"', GETDATE(), 999);"</f>
        <v>INSERT INTO UPK_TEST.main_masters.mm_buhin_no (buhin_no, created_date, created_tantou_id) VALUES ('767434CE1A', GETDATE(), 999);</v>
      </c>
    </row>
    <row r="1478" spans="1:3">
      <c r="A1478" t="s">
        <v>7598</v>
      </c>
      <c r="B1478" t="str">
        <f>IF(ISERROR(VLOOKUP($A1478,DB登録部品番号!$A$2:$A$2000,1,FALSE)),"■","")</f>
        <v>■</v>
      </c>
      <c r="C1478" t="str">
        <f t="shared" si="23"/>
        <v>INSERT INTO UPK_TEST.main_masters.mm_buhin_no (buhin_no, created_date, created_tantou_id) VALUES ('767424M400-1', GETDATE(), 999);</v>
      </c>
    </row>
    <row r="1479" spans="1:3">
      <c r="A1479" t="s">
        <v>7599</v>
      </c>
      <c r="B1479" t="str">
        <f>IF(ISERROR(VLOOKUP($A1479,DB登録部品番号!$A$2:$A$2000,1,FALSE)),"■","")</f>
        <v>■</v>
      </c>
      <c r="C1479" t="str">
        <f t="shared" si="23"/>
        <v>INSERT INTO UPK_TEST.main_masters.mm_buhin_no (buhin_no, created_date, created_tantou_id) VALUES ('767434M400-1', GETDATE(), 999);</v>
      </c>
    </row>
    <row r="1480" spans="1:3">
      <c r="A1480" t="s">
        <v>2518</v>
      </c>
      <c r="B1480" t="str">
        <f>IF(ISERROR(VLOOKUP($A1480,DB登録部品番号!$A$2:$A$2000,1,FALSE)),"■","")</f>
        <v/>
      </c>
      <c r="C1480" t="str">
        <f t="shared" si="23"/>
        <v>INSERT INTO UPK_TEST.main_masters.mm_buhin_no (buhin_no, created_date, created_tantou_id) VALUES ('767426MA0A', GETDATE(), 999);</v>
      </c>
    </row>
    <row r="1481" spans="1:3">
      <c r="A1481" t="s">
        <v>2522</v>
      </c>
      <c r="B1481" t="str">
        <f>IF(ISERROR(VLOOKUP($A1481,DB登録部品番号!$A$2:$A$2000,1,FALSE)),"■","")</f>
        <v/>
      </c>
      <c r="C1481" t="str">
        <f t="shared" si="23"/>
        <v>INSERT INTO UPK_TEST.main_masters.mm_buhin_no (buhin_no, created_date, created_tantou_id) VALUES ('767436MA0A', GETDATE(), 999);</v>
      </c>
    </row>
    <row r="1482" spans="1:3">
      <c r="A1482" t="s">
        <v>7600</v>
      </c>
      <c r="B1482" t="str">
        <f>IF(ISERROR(VLOOKUP($A1482,DB登録部品番号!$A$2:$A$2000,1,FALSE)),"■","")</f>
        <v>■</v>
      </c>
      <c r="C1482" t="str">
        <f t="shared" si="23"/>
        <v>INSERT INTO UPK_TEST.main_masters.mm_buhin_no (buhin_no, created_date, created_tantou_id) VALUES ('76742JM00A', GETDATE(), 999);</v>
      </c>
    </row>
    <row r="1483" spans="1:3">
      <c r="A1483" t="s">
        <v>7601</v>
      </c>
      <c r="B1483" t="str">
        <f>IF(ISERROR(VLOOKUP($A1483,DB登録部品番号!$A$2:$A$2000,1,FALSE)),"■","")</f>
        <v>■</v>
      </c>
      <c r="C1483" t="str">
        <f t="shared" si="23"/>
        <v>INSERT INTO UPK_TEST.main_masters.mm_buhin_no (buhin_no, created_date, created_tantou_id) VALUES ('76743JM00A', GETDATE(), 999);</v>
      </c>
    </row>
    <row r="1484" spans="1:3">
      <c r="A1484" t="s">
        <v>2520</v>
      </c>
      <c r="B1484" t="str">
        <f>IF(ISERROR(VLOOKUP($A1484,DB登録部品番号!$A$2:$A$2000,1,FALSE)),"■","")</f>
        <v/>
      </c>
      <c r="C1484" t="str">
        <f t="shared" si="23"/>
        <v>INSERT INTO UPK_TEST.main_masters.mm_buhin_no (buhin_no, created_date, created_tantou_id) VALUES ('76742JN20A', GETDATE(), 999);</v>
      </c>
    </row>
    <row r="1485" spans="1:3">
      <c r="A1485" t="s">
        <v>2524</v>
      </c>
      <c r="B1485" t="str">
        <f>IF(ISERROR(VLOOKUP($A1485,DB登録部品番号!$A$2:$A$2000,1,FALSE)),"■","")</f>
        <v/>
      </c>
      <c r="C1485" t="str">
        <f t="shared" si="23"/>
        <v>INSERT INTO UPK_TEST.main_masters.mm_buhin_no (buhin_no, created_date, created_tantou_id) VALUES ('76743JN20A', GETDATE(), 999);</v>
      </c>
    </row>
    <row r="1486" spans="1:3">
      <c r="A1486" t="s">
        <v>7602</v>
      </c>
      <c r="B1486" t="str">
        <f>IF(ISERROR(VLOOKUP($A1486,DB登録部品番号!$A$2:$A$2000,1,FALSE)),"■","")</f>
        <v>■</v>
      </c>
      <c r="C1486" t="str">
        <f t="shared" si="23"/>
        <v>INSERT INTO UPK_TEST.main_masters.mm_buhin_no (buhin_no, created_date, created_tantou_id) VALUES ('767431AA0A', GETDATE(), 999);</v>
      </c>
    </row>
    <row r="1487" spans="1:3">
      <c r="A1487" t="s">
        <v>7603</v>
      </c>
      <c r="B1487" t="str">
        <f>IF(ISERROR(VLOOKUP($A1487,DB登録部品番号!$A$2:$A$2000,1,FALSE)),"■","")</f>
        <v>■</v>
      </c>
      <c r="C1487" t="str">
        <f t="shared" si="23"/>
        <v>INSERT INTO UPK_TEST.main_masters.mm_buhin_no (buhin_no, created_date, created_tantou_id) VALUES ('76743EN000', GETDATE(), 999);</v>
      </c>
    </row>
    <row r="1488" spans="1:3">
      <c r="A1488" t="s">
        <v>2526</v>
      </c>
      <c r="B1488" t="str">
        <f>IF(ISERROR(VLOOKUP($A1488,DB登録部品番号!$A$2:$A$2000,1,FALSE)),"■","")</f>
        <v/>
      </c>
      <c r="C1488" t="str">
        <f t="shared" si="23"/>
        <v>INSERT INTO UPK_TEST.main_masters.mm_buhin_no (buhin_no, created_date, created_tantou_id) VALUES ('76752JN20A', GETDATE(), 999);</v>
      </c>
    </row>
    <row r="1489" spans="1:3">
      <c r="A1489" t="s">
        <v>7604</v>
      </c>
      <c r="B1489" t="str">
        <f>IF(ISERROR(VLOOKUP($A1489,DB登録部品番号!$A$2:$A$2000,1,FALSE)),"■","")</f>
        <v>■</v>
      </c>
      <c r="C1489" t="str">
        <f t="shared" si="23"/>
        <v>INSERT INTO UPK_TEST.main_masters.mm_buhin_no (buhin_no, created_date, created_tantou_id) VALUES ('767521AC0A', GETDATE(), 999);</v>
      </c>
    </row>
    <row r="1490" spans="1:3">
      <c r="A1490" t="s">
        <v>7605</v>
      </c>
      <c r="B1490" t="str">
        <f>IF(ISERROR(VLOOKUP($A1490,DB登録部品番号!$A$2:$A$2000,1,FALSE)),"■","")</f>
        <v>■</v>
      </c>
      <c r="C1490" t="str">
        <f t="shared" si="23"/>
        <v>INSERT INTO UPK_TEST.main_masters.mm_buhin_no (buhin_no, created_date, created_tantou_id) VALUES ('767531AC0A', GETDATE(), 999);</v>
      </c>
    </row>
    <row r="1491" spans="1:3">
      <c r="A1491" t="s">
        <v>2525</v>
      </c>
      <c r="B1491" t="str">
        <f>IF(ISERROR(VLOOKUP($A1491,DB登録部品番号!$A$2:$A$2000,1,FALSE)),"■","")</f>
        <v/>
      </c>
      <c r="C1491" t="str">
        <f t="shared" si="23"/>
        <v>INSERT INTO UPK_TEST.main_masters.mm_buhin_no (buhin_no, created_date, created_tantou_id) VALUES ('767526MA0A', GETDATE(), 999);</v>
      </c>
    </row>
    <row r="1492" spans="1:3">
      <c r="A1492" t="s">
        <v>2527</v>
      </c>
      <c r="B1492" t="str">
        <f>IF(ISERROR(VLOOKUP($A1492,DB登録部品番号!$A$2:$A$2000,1,FALSE)),"■","")</f>
        <v/>
      </c>
      <c r="C1492" t="str">
        <f t="shared" si="23"/>
        <v>INSERT INTO UPK_TEST.main_masters.mm_buhin_no (buhin_no, created_date, created_tantou_id) VALUES ('767536MA0A', GETDATE(), 999);</v>
      </c>
    </row>
    <row r="1493" spans="1:3">
      <c r="A1493" t="s">
        <v>7606</v>
      </c>
      <c r="B1493" t="str">
        <f>IF(ISERROR(VLOOKUP($A1493,DB登録部品番号!$A$2:$A$2000,1,FALSE)),"■","")</f>
        <v>■</v>
      </c>
      <c r="C1493" t="str">
        <f t="shared" si="23"/>
        <v>INSERT INTO UPK_TEST.main_masters.mm_buhin_no (buhin_no, created_date, created_tantou_id) VALUES ('76752CA000', GETDATE(), 999);</v>
      </c>
    </row>
    <row r="1494" spans="1:3">
      <c r="A1494" t="s">
        <v>7607</v>
      </c>
      <c r="B1494" t="str">
        <f>IF(ISERROR(VLOOKUP($A1494,DB登録部品番号!$A$2:$A$2000,1,FALSE)),"■","")</f>
        <v>■</v>
      </c>
      <c r="C1494" t="str">
        <f t="shared" si="23"/>
        <v>INSERT INTO UPK_TEST.main_masters.mm_buhin_no (buhin_no, created_date, created_tantou_id) VALUES ('76753CA000', GETDATE(), 999);</v>
      </c>
    </row>
    <row r="1495" spans="1:3">
      <c r="A1495" t="s">
        <v>7608</v>
      </c>
      <c r="B1495" t="str">
        <f>IF(ISERROR(VLOOKUP($A1495,DB登録部品番号!$A$2:$A$2000,1,FALSE)),"■","")</f>
        <v>■</v>
      </c>
      <c r="C1495" t="str">
        <f t="shared" si="23"/>
        <v>INSERT INTO UPK_TEST.main_masters.mm_buhin_no (buhin_no, created_date, created_tantou_id) VALUES ('76752CN00001', GETDATE(), 999);</v>
      </c>
    </row>
    <row r="1496" spans="1:3">
      <c r="A1496" t="s">
        <v>7609</v>
      </c>
      <c r="B1496" t="str">
        <f>IF(ISERROR(VLOOKUP($A1496,DB登録部品番号!$A$2:$A$2000,1,FALSE)),"■","")</f>
        <v>■</v>
      </c>
      <c r="C1496" t="str">
        <f t="shared" si="23"/>
        <v>INSERT INTO UPK_TEST.main_masters.mm_buhin_no (buhin_no, created_date, created_tantou_id) VALUES ('76753CN00001', GETDATE(), 999);</v>
      </c>
    </row>
    <row r="1497" spans="1:3">
      <c r="A1497" t="s">
        <v>7610</v>
      </c>
      <c r="B1497" t="str">
        <f>IF(ISERROR(VLOOKUP($A1497,DB登録部品番号!$A$2:$A$2000,1,FALSE)),"■","")</f>
        <v>■</v>
      </c>
      <c r="C1497" t="str">
        <f t="shared" si="23"/>
        <v>INSERT INTO UPK_TEST.main_masters.mm_buhin_no (buhin_no, created_date, created_tantou_id) VALUES ('76752EN000', GETDATE(), 999);</v>
      </c>
    </row>
    <row r="1498" spans="1:3">
      <c r="A1498" t="s">
        <v>7611</v>
      </c>
      <c r="B1498" t="str">
        <f>IF(ISERROR(VLOOKUP($A1498,DB登録部品番号!$A$2:$A$2000,1,FALSE)),"■","")</f>
        <v>■</v>
      </c>
      <c r="C1498" t="str">
        <f t="shared" si="23"/>
        <v>INSERT INTO UPK_TEST.main_masters.mm_buhin_no (buhin_no, created_date, created_tantou_id) VALUES ('76753EN000', GETDATE(), 999);</v>
      </c>
    </row>
    <row r="1499" spans="1:3">
      <c r="A1499" t="s">
        <v>7612</v>
      </c>
      <c r="B1499" t="str">
        <f>IF(ISERROR(VLOOKUP($A1499,DB登録部品番号!$A$2:$A$2000,1,FALSE)),"■","")</f>
        <v>■</v>
      </c>
      <c r="C1499" t="str">
        <f t="shared" si="23"/>
        <v>INSERT INTO UPK_TEST.main_masters.mm_buhin_no (buhin_no, created_date, created_tantou_id) VALUES ('76752JG00A', GETDATE(), 999);</v>
      </c>
    </row>
    <row r="1500" spans="1:3">
      <c r="A1500" t="s">
        <v>7613</v>
      </c>
      <c r="B1500" t="str">
        <f>IF(ISERROR(VLOOKUP($A1500,DB登録部品番号!$A$2:$A$2000,1,FALSE)),"■","")</f>
        <v>■</v>
      </c>
      <c r="C1500" t="str">
        <f t="shared" si="23"/>
        <v>INSERT INTO UPK_TEST.main_masters.mm_buhin_no (buhin_no, created_date, created_tantou_id) VALUES ('76753JG00A', GETDATE(), 999);</v>
      </c>
    </row>
    <row r="1501" spans="1:3">
      <c r="A1501" t="s">
        <v>7614</v>
      </c>
      <c r="B1501" t="str">
        <f>IF(ISERROR(VLOOKUP($A1501,DB登録部品番号!$A$2:$A$2000,1,FALSE)),"■","")</f>
        <v>■</v>
      </c>
      <c r="C1501" t="str">
        <f t="shared" si="23"/>
        <v>INSERT INTO UPK_TEST.main_masters.mm_buhin_no (buhin_no, created_date, created_tantou_id) VALUES ('76752JG40A', GETDATE(), 999);</v>
      </c>
    </row>
    <row r="1502" spans="1:3">
      <c r="A1502" t="s">
        <v>7615</v>
      </c>
      <c r="B1502" t="str">
        <f>IF(ISERROR(VLOOKUP($A1502,DB登録部品番号!$A$2:$A$2000,1,FALSE)),"■","")</f>
        <v>■</v>
      </c>
      <c r="C1502" t="str">
        <f t="shared" si="23"/>
        <v>INSERT INTO UPK_TEST.main_masters.mm_buhin_no (buhin_no, created_date, created_tantou_id) VALUES ('76753JG40A', GETDATE(), 999);</v>
      </c>
    </row>
    <row r="1503" spans="1:3">
      <c r="A1503" t="s">
        <v>7616</v>
      </c>
      <c r="B1503" t="str">
        <f>IF(ISERROR(VLOOKUP($A1503,DB登録部品番号!$A$2:$A$2000,1,FALSE)),"■","")</f>
        <v>■</v>
      </c>
      <c r="C1503" t="str">
        <f t="shared" si="23"/>
        <v>INSERT INTO UPK_TEST.main_masters.mm_buhin_no (buhin_no, created_date, created_tantou_id) VALUES ('76753JN20A', GETDATE(), 999);</v>
      </c>
    </row>
    <row r="1504" spans="1:3">
      <c r="A1504" t="s">
        <v>2532</v>
      </c>
      <c r="B1504" t="str">
        <f>IF(ISERROR(VLOOKUP($A1504,DB登録部品番号!$A$2:$A$2000,1,FALSE)),"■","")</f>
        <v/>
      </c>
      <c r="C1504" t="str">
        <f t="shared" si="23"/>
        <v>INSERT INTO UPK_TEST.main_masters.mm_buhin_no (buhin_no, created_date, created_tantou_id) VALUES ('767646RA0A', GETDATE(), 999);</v>
      </c>
    </row>
    <row r="1505" spans="1:3">
      <c r="A1505" t="s">
        <v>2533</v>
      </c>
      <c r="B1505" t="str">
        <f>IF(ISERROR(VLOOKUP($A1505,DB登録部品番号!$A$2:$A$2000,1,FALSE)),"■","")</f>
        <v/>
      </c>
      <c r="C1505" t="str">
        <f t="shared" si="23"/>
        <v>INSERT INTO UPK_TEST.main_masters.mm_buhin_no (buhin_no, created_date, created_tantou_id) VALUES ('767656RA0A', GETDATE(), 999);</v>
      </c>
    </row>
    <row r="1506" spans="1:3">
      <c r="A1506" t="s">
        <v>7617</v>
      </c>
      <c r="B1506" t="str">
        <f>IF(ISERROR(VLOOKUP($A1506,DB登録部品番号!$A$2:$A$2000,1,FALSE)),"■","")</f>
        <v>■</v>
      </c>
      <c r="C1506" t="str">
        <f t="shared" si="23"/>
        <v>INSERT INTO UPK_TEST.main_masters.mm_buhin_no (buhin_no, created_date, created_tantou_id) VALUES ('76776JN20A', GETDATE(), 999);</v>
      </c>
    </row>
    <row r="1507" spans="1:3">
      <c r="A1507" t="s">
        <v>7618</v>
      </c>
      <c r="B1507" t="str">
        <f>IF(ISERROR(VLOOKUP($A1507,DB登録部品番号!$A$2:$A$2000,1,FALSE)),"■","")</f>
        <v>■</v>
      </c>
      <c r="C1507" t="str">
        <f t="shared" si="23"/>
        <v>INSERT INTO UPK_TEST.main_masters.mm_buhin_no (buhin_no, created_date, created_tantou_id) VALUES ('76777JN20A', GETDATE(), 999);</v>
      </c>
    </row>
    <row r="1508" spans="1:3">
      <c r="A1508" t="s">
        <v>7619</v>
      </c>
      <c r="B1508" t="str">
        <f>IF(ISERROR(VLOOKUP($A1508,DB登録部品番号!$A$2:$A$2000,1,FALSE)),"■","")</f>
        <v>■</v>
      </c>
      <c r="C1508" t="str">
        <f t="shared" si="23"/>
        <v>INSERT INTO UPK_TEST.main_masters.mm_buhin_no (buhin_no, created_date, created_tantou_id) VALUES ('767C26MA0A', GETDATE(), 999);</v>
      </c>
    </row>
    <row r="1509" spans="1:3">
      <c r="A1509" t="s">
        <v>7620</v>
      </c>
      <c r="B1509" t="str">
        <f>IF(ISERROR(VLOOKUP($A1509,DB登録部品番号!$A$2:$A$2000,1,FALSE)),"■","")</f>
        <v>■</v>
      </c>
      <c r="C1509" t="str">
        <f t="shared" si="23"/>
        <v>INSERT INTO UPK_TEST.main_masters.mm_buhin_no (buhin_no, created_date, created_tantou_id) VALUES ('767C36MA0A', GETDATE(), 999);</v>
      </c>
    </row>
    <row r="1510" spans="1:3">
      <c r="A1510" t="s">
        <v>7621</v>
      </c>
      <c r="B1510" t="str">
        <f>IF(ISERROR(VLOOKUP($A1510,DB登録部品番号!$A$2:$A$2000,1,FALSE)),"■","")</f>
        <v>■</v>
      </c>
      <c r="C1510" t="str">
        <f t="shared" si="23"/>
        <v>INSERT INTO UPK_TEST.main_masters.mm_buhin_no (buhin_no, created_date, created_tantou_id) VALUES ('767C2JG00A', GETDATE(), 999);</v>
      </c>
    </row>
    <row r="1511" spans="1:3">
      <c r="A1511" t="s">
        <v>7622</v>
      </c>
      <c r="B1511" t="str">
        <f>IF(ISERROR(VLOOKUP($A1511,DB登録部品番号!$A$2:$A$2000,1,FALSE)),"■","")</f>
        <v>■</v>
      </c>
      <c r="C1511" t="str">
        <f t="shared" si="23"/>
        <v>INSERT INTO UPK_TEST.main_masters.mm_buhin_no (buhin_no, created_date, created_tantou_id) VALUES ('767C3JG00A', GETDATE(), 999);</v>
      </c>
    </row>
    <row r="1512" spans="1:3">
      <c r="A1512" t="s">
        <v>7623</v>
      </c>
      <c r="B1512" t="str">
        <f>IF(ISERROR(VLOOKUP($A1512,DB登録部品番号!$A$2:$A$2000,1,FALSE)),"■","")</f>
        <v>■</v>
      </c>
      <c r="C1512" t="str">
        <f t="shared" si="23"/>
        <v>INSERT INTO UPK_TEST.main_masters.mm_buhin_no (buhin_no, created_date, created_tantou_id) VALUES ('767C2JM00A', GETDATE(), 999);</v>
      </c>
    </row>
    <row r="1513" spans="1:3">
      <c r="A1513" t="s">
        <v>7624</v>
      </c>
      <c r="B1513" t="str">
        <f>IF(ISERROR(VLOOKUP($A1513,DB登録部品番号!$A$2:$A$2000,1,FALSE)),"■","")</f>
        <v>■</v>
      </c>
      <c r="C1513" t="str">
        <f t="shared" si="23"/>
        <v>INSERT INTO UPK_TEST.main_masters.mm_buhin_no (buhin_no, created_date, created_tantou_id) VALUES ('767C3JM00A', GETDATE(), 999);</v>
      </c>
    </row>
    <row r="1514" spans="1:3">
      <c r="A1514" t="s">
        <v>2536</v>
      </c>
      <c r="B1514" t="str">
        <f>IF(ISERROR(VLOOKUP($A1514,DB登録部品番号!$A$2:$A$2000,1,FALSE)),"■","")</f>
        <v/>
      </c>
      <c r="C1514" t="str">
        <f t="shared" si="23"/>
        <v>INSERT INTO UPK_TEST.main_masters.mm_buhin_no (buhin_no, created_date, created_tantou_id) VALUES ('767C41LA0A', GETDATE(), 999);</v>
      </c>
    </row>
    <row r="1515" spans="1:3">
      <c r="A1515" t="s">
        <v>2537</v>
      </c>
      <c r="B1515" t="str">
        <f>IF(ISERROR(VLOOKUP($A1515,DB登録部品番号!$A$2:$A$2000,1,FALSE)),"■","")</f>
        <v/>
      </c>
      <c r="C1515" t="str">
        <f t="shared" si="23"/>
        <v>INSERT INTO UPK_TEST.main_masters.mm_buhin_no (buhin_no, created_date, created_tantou_id) VALUES ('767C51LA0A', GETDATE(), 999);</v>
      </c>
    </row>
    <row r="1516" spans="1:3">
      <c r="A1516" t="s">
        <v>7625</v>
      </c>
      <c r="B1516" t="str">
        <f>IF(ISERROR(VLOOKUP($A1516,DB登録部品番号!$A$2:$A$2000,1,FALSE)),"■","")</f>
        <v>■</v>
      </c>
      <c r="C1516" t="str">
        <f t="shared" si="23"/>
        <v>INSERT INTO UPK_TEST.main_masters.mm_buhin_no (buhin_no, created_date, created_tantou_id) VALUES ('768060W001', GETDATE(), 999);</v>
      </c>
    </row>
    <row r="1517" spans="1:3">
      <c r="A1517" t="s">
        <v>7626</v>
      </c>
      <c r="B1517" t="str">
        <f>IF(ISERROR(VLOOKUP($A1517,DB登録部品番号!$A$2:$A$2000,1,FALSE)),"■","")</f>
        <v>■</v>
      </c>
      <c r="C1517" t="str">
        <f t="shared" si="23"/>
        <v>INSERT INTO UPK_TEST.main_masters.mm_buhin_no (buhin_no, created_date, created_tantou_id) VALUES ('768070W001', GETDATE(), 999);</v>
      </c>
    </row>
    <row r="1518" spans="1:3">
      <c r="A1518" t="s">
        <v>2539</v>
      </c>
      <c r="B1518" t="str">
        <f>IF(ISERROR(VLOOKUP($A1518,DB登録部品番号!$A$2:$A$2000,1,FALSE)),"■","")</f>
        <v/>
      </c>
      <c r="C1518" t="str">
        <f t="shared" si="23"/>
        <v>INSERT INTO UPK_TEST.main_masters.mm_buhin_no (buhin_no, created_date, created_tantou_id) VALUES ('775323XA0AUF', GETDATE(), 999);</v>
      </c>
    </row>
    <row r="1519" spans="1:3">
      <c r="A1519" t="s">
        <v>2541</v>
      </c>
      <c r="B1519" t="str">
        <f>IF(ISERROR(VLOOKUP($A1519,DB登録部品番号!$A$2:$A$2000,1,FALSE)),"■","")</f>
        <v/>
      </c>
      <c r="C1519" t="str">
        <f t="shared" si="23"/>
        <v>INSERT INTO UPK_TEST.main_masters.mm_buhin_no (buhin_no, created_date, created_tantou_id) VALUES ('775323XA2CUF', GETDATE(), 999);</v>
      </c>
    </row>
    <row r="1520" spans="1:3">
      <c r="A1520" t="s">
        <v>2543</v>
      </c>
      <c r="B1520" t="str">
        <f>IF(ISERROR(VLOOKUP($A1520,DB登録部品番号!$A$2:$A$2000,1,FALSE)),"■","")</f>
        <v/>
      </c>
      <c r="C1520" t="str">
        <f t="shared" si="23"/>
        <v>INSERT INTO UPK_TEST.main_masters.mm_buhin_no (buhin_no, created_date, created_tantou_id) VALUES ('775323YB0CUF', GETDATE(), 999);</v>
      </c>
    </row>
    <row r="1521" spans="1:3">
      <c r="A1521" t="s">
        <v>2545</v>
      </c>
      <c r="B1521" t="str">
        <f>IF(ISERROR(VLOOKUP($A1521,DB登録部品番号!$A$2:$A$2000,1,FALSE)),"■","")</f>
        <v/>
      </c>
      <c r="C1521" t="str">
        <f t="shared" si="23"/>
        <v>INSERT INTO UPK_TEST.main_masters.mm_buhin_no (buhin_no, created_date, created_tantou_id) VALUES ('775323YF2AUF', GETDATE(), 999);</v>
      </c>
    </row>
    <row r="1522" spans="1:3">
      <c r="A1522" t="s">
        <v>2547</v>
      </c>
      <c r="B1522" t="str">
        <f>IF(ISERROR(VLOOKUP($A1522,DB登録部品番号!$A$2:$A$2000,1,FALSE)),"■","")</f>
        <v/>
      </c>
      <c r="C1522" t="str">
        <f t="shared" si="23"/>
        <v>INSERT INTO UPK_TEST.main_masters.mm_buhin_no (buhin_no, created_date, created_tantou_id) VALUES ('775333YB0AUF', GETDATE(), 999);</v>
      </c>
    </row>
    <row r="1523" spans="1:3">
      <c r="A1523" t="s">
        <v>2549</v>
      </c>
      <c r="B1523" t="str">
        <f>IF(ISERROR(VLOOKUP($A1523,DB登録部品番号!$A$2:$A$2000,1,FALSE)),"■","")</f>
        <v/>
      </c>
      <c r="C1523" t="str">
        <f t="shared" si="23"/>
        <v>INSERT INTO UPK_TEST.main_masters.mm_buhin_no (buhin_no, created_date, created_tantou_id) VALUES ('775333YD0BUF', GETDATE(), 999);</v>
      </c>
    </row>
    <row r="1524" spans="1:3">
      <c r="A1524" t="s">
        <v>2551</v>
      </c>
      <c r="B1524" t="str">
        <f>IF(ISERROR(VLOOKUP($A1524,DB登録部品番号!$A$2:$A$2000,1,FALSE)),"■","")</f>
        <v/>
      </c>
      <c r="C1524" t="str">
        <f t="shared" si="23"/>
        <v>INSERT INTO UPK_TEST.main_masters.mm_buhin_no (buhin_no, created_date, created_tantou_id) VALUES ('775333YE2AUF', GETDATE(), 999);</v>
      </c>
    </row>
    <row r="1525" spans="1:3">
      <c r="A1525" t="s">
        <v>2553</v>
      </c>
      <c r="B1525" t="str">
        <f>IF(ISERROR(VLOOKUP($A1525,DB登録部品番号!$A$2:$A$2000,1,FALSE)),"■","")</f>
        <v/>
      </c>
      <c r="C1525" t="str">
        <f t="shared" si="23"/>
        <v>INSERT INTO UPK_TEST.main_masters.mm_buhin_no (buhin_no, created_date, created_tantou_id) VALUES ('775333YF2BUF', GETDATE(), 999);</v>
      </c>
    </row>
    <row r="1526" spans="1:3">
      <c r="A1526" t="s">
        <v>2554</v>
      </c>
      <c r="B1526" t="str">
        <f>IF(ISERROR(VLOOKUP($A1526,DB登録部品番号!$A$2:$A$2000,1,FALSE)),"■","")</f>
        <v/>
      </c>
      <c r="C1526" t="str">
        <f t="shared" si="23"/>
        <v>INSERT INTO UPK_TEST.main_masters.mm_buhin_no (buhin_no, created_date, created_tantou_id) VALUES ('775363XA0A', GETDATE(), 999);</v>
      </c>
    </row>
    <row r="1527" spans="1:3">
      <c r="A1527" t="s">
        <v>2555</v>
      </c>
      <c r="B1527" t="str">
        <f>IF(ISERROR(VLOOKUP($A1527,DB登録部品番号!$A$2:$A$2000,1,FALSE)),"■","")</f>
        <v/>
      </c>
      <c r="C1527" t="str">
        <f t="shared" si="23"/>
        <v>INSERT INTO UPK_TEST.main_masters.mm_buhin_no (buhin_no, created_date, created_tantou_id) VALUES ('775373XA0A', GETDATE(), 999);</v>
      </c>
    </row>
    <row r="1528" spans="1:3">
      <c r="A1528" t="s">
        <v>2557</v>
      </c>
      <c r="B1528" t="str">
        <f>IF(ISERROR(VLOOKUP($A1528,DB登録部品番号!$A$2:$A$2000,1,FALSE)),"■","")</f>
        <v/>
      </c>
      <c r="C1528" t="str">
        <f t="shared" si="23"/>
        <v>INSERT INTO UPK_TEST.main_masters.mm_buhin_no (buhin_no, created_date, created_tantou_id) VALUES ('775523YF2AUF', GETDATE(), 999);</v>
      </c>
    </row>
    <row r="1529" spans="1:3">
      <c r="A1529" t="s">
        <v>2559</v>
      </c>
      <c r="B1529" t="str">
        <f>IF(ISERROR(VLOOKUP($A1529,DB登録部品番号!$A$2:$A$2000,1,FALSE)),"■","")</f>
        <v/>
      </c>
      <c r="C1529" t="str">
        <f t="shared" si="23"/>
        <v>INSERT INTO UPK_TEST.main_masters.mm_buhin_no (buhin_no, created_date, created_tantou_id) VALUES ('775533YE2AUF', GETDATE(), 999);</v>
      </c>
    </row>
    <row r="1530" spans="1:3">
      <c r="A1530" t="s">
        <v>2560</v>
      </c>
      <c r="B1530" t="str">
        <f>IF(ISERROR(VLOOKUP($A1530,DB登録部品番号!$A$2:$A$2000,1,FALSE)),"■","")</f>
        <v/>
      </c>
      <c r="C1530" t="str">
        <f t="shared" si="23"/>
        <v>INSERT INTO UPK_TEST.main_masters.mm_buhin_no (buhin_no, created_date, created_tantou_id) VALUES ('775743XA0A', GETDATE(), 999);</v>
      </c>
    </row>
    <row r="1531" spans="1:3">
      <c r="A1531" t="s">
        <v>2561</v>
      </c>
      <c r="B1531" t="str">
        <f>IF(ISERROR(VLOOKUP($A1531,DB登録部品番号!$A$2:$A$2000,1,FALSE)),"■","")</f>
        <v/>
      </c>
      <c r="C1531" t="str">
        <f t="shared" si="23"/>
        <v>INSERT INTO UPK_TEST.main_masters.mm_buhin_no (buhin_no, created_date, created_tantou_id) VALUES ('775753XA0A', GETDATE(), 999);</v>
      </c>
    </row>
    <row r="1532" spans="1:3">
      <c r="A1532" t="s">
        <v>2567</v>
      </c>
      <c r="B1532" t="str">
        <f>IF(ISERROR(VLOOKUP($A1532,DB登録部品番号!$A$2:$A$2000,1,FALSE)),"■","")</f>
        <v/>
      </c>
      <c r="C1532" t="str">
        <f t="shared" si="23"/>
        <v>INSERT INTO UPK_TEST.main_masters.mm_buhin_no (buhin_no, created_date, created_tantou_id) VALUES ('775983XC8A', GETDATE(), 999);</v>
      </c>
    </row>
    <row r="1533" spans="1:3">
      <c r="A1533" t="s">
        <v>2568</v>
      </c>
      <c r="B1533" t="str">
        <f>IF(ISERROR(VLOOKUP($A1533,DB登録部品番号!$A$2:$A$2000,1,FALSE)),"■","")</f>
        <v/>
      </c>
      <c r="C1533" t="str">
        <f t="shared" si="23"/>
        <v>INSERT INTO UPK_TEST.main_masters.mm_buhin_no (buhin_no, created_date, created_tantou_id) VALUES ('776143VA0A', GETDATE(), 999);</v>
      </c>
    </row>
    <row r="1534" spans="1:3">
      <c r="A1534" t="s">
        <v>2569</v>
      </c>
      <c r="B1534" t="str">
        <f>IF(ISERROR(VLOOKUP($A1534,DB登録部品番号!$A$2:$A$2000,1,FALSE)),"■","")</f>
        <v/>
      </c>
      <c r="C1534" t="str">
        <f t="shared" si="23"/>
        <v>INSERT INTO UPK_TEST.main_masters.mm_buhin_no (buhin_no, created_date, created_tantou_id) VALUES ('776153VA0A', GETDATE(), 999);</v>
      </c>
    </row>
    <row r="1535" spans="1:3">
      <c r="A1535" t="s">
        <v>7627</v>
      </c>
      <c r="B1535" t="str">
        <f>IF(ISERROR(VLOOKUP($A1535,DB登録部品番号!$A$2:$A$2000,1,FALSE)),"■","")</f>
        <v>■</v>
      </c>
      <c r="C1535" t="str">
        <f t="shared" si="23"/>
        <v>INSERT INTO UPK_TEST.main_masters.mm_buhin_no (buhin_no, created_date, created_tantou_id) VALUES ('77632JM00A', GETDATE(), 999);</v>
      </c>
    </row>
    <row r="1536" spans="1:3">
      <c r="A1536" t="s">
        <v>7628</v>
      </c>
      <c r="B1536" t="str">
        <f>IF(ISERROR(VLOOKUP($A1536,DB登録部品番号!$A$2:$A$2000,1,FALSE)),"■","")</f>
        <v>■</v>
      </c>
      <c r="C1536" t="str">
        <f t="shared" si="23"/>
        <v>INSERT INTO UPK_TEST.main_masters.mm_buhin_no (buhin_no, created_date, created_tantou_id) VALUES ('77633JM00A', GETDATE(), 999);</v>
      </c>
    </row>
    <row r="1537" spans="1:3">
      <c r="A1537" t="s">
        <v>7629</v>
      </c>
      <c r="B1537" t="str">
        <f>IF(ISERROR(VLOOKUP($A1537,DB登録部品番号!$A$2:$A$2000,1,FALSE)),"■","")</f>
        <v>■</v>
      </c>
      <c r="C1537" t="str">
        <f t="shared" si="23"/>
        <v>INSERT INTO UPK_TEST.main_masters.mm_buhin_no (buhin_no, created_date, created_tantou_id) VALUES ('77646JM00A', GETDATE(), 999);</v>
      </c>
    </row>
    <row r="1538" spans="1:3">
      <c r="A1538" t="s">
        <v>7630</v>
      </c>
      <c r="B1538" t="str">
        <f>IF(ISERROR(VLOOKUP($A1538,DB登録部品番号!$A$2:$A$2000,1,FALSE)),"■","")</f>
        <v>■</v>
      </c>
      <c r="C1538" t="str">
        <f t="shared" si="23"/>
        <v>INSERT INTO UPK_TEST.main_masters.mm_buhin_no (buhin_no, created_date, created_tantou_id) VALUES ('77647JM00A', GETDATE(), 999);</v>
      </c>
    </row>
    <row r="1539" spans="1:3">
      <c r="A1539" t="s">
        <v>7631</v>
      </c>
      <c r="B1539" t="str">
        <f>IF(ISERROR(VLOOKUP($A1539,DB登録部品番号!$A$2:$A$2000,1,FALSE)),"■","")</f>
        <v>■</v>
      </c>
      <c r="C1539" t="str">
        <f t="shared" si="23"/>
        <v>INSERT INTO UPK_TEST.main_masters.mm_buhin_no (buhin_no, created_date, created_tantou_id) VALUES ('776483VA0A', GETDATE(), 999);</v>
      </c>
    </row>
    <row r="1540" spans="1:3">
      <c r="A1540" t="s">
        <v>7632</v>
      </c>
      <c r="B1540" t="str">
        <f>IF(ISERROR(VLOOKUP($A1540,DB登録部品番号!$A$2:$A$2000,1,FALSE)),"■","")</f>
        <v>■</v>
      </c>
      <c r="C1540" t="str">
        <f t="shared" si="23"/>
        <v>INSERT INTO UPK_TEST.main_masters.mm_buhin_no (buhin_no, created_date, created_tantou_id) VALUES ('776488H300', GETDATE(), 999);</v>
      </c>
    </row>
    <row r="1541" spans="1:3">
      <c r="A1541" t="s">
        <v>7633</v>
      </c>
      <c r="B1541" t="str">
        <f>IF(ISERROR(VLOOKUP($A1541,DB登録部品番号!$A$2:$A$2000,1,FALSE)),"■","")</f>
        <v>■</v>
      </c>
      <c r="C1541" t="str">
        <f t="shared" ref="C1541:C1604" si="24">$L$1&amp;"'"&amp;$A1541&amp;"', GETDATE(), 999);"</f>
        <v>INSERT INTO UPK_TEST.main_masters.mm_buhin_no (buhin_no, created_date, created_tantou_id) VALUES ('776498H300', GETDATE(), 999);</v>
      </c>
    </row>
    <row r="1542" spans="1:3">
      <c r="A1542" t="s">
        <v>7634</v>
      </c>
      <c r="B1542" t="str">
        <f>IF(ISERROR(VLOOKUP($A1542,DB登録部品番号!$A$2:$A$2000,1,FALSE)),"■","")</f>
        <v>■</v>
      </c>
      <c r="C1542" t="str">
        <f t="shared" si="24"/>
        <v>INSERT INTO UPK_TEST.main_masters.mm_buhin_no (buhin_no, created_date, created_tantou_id) VALUES ('776493VA0A', GETDATE(), 999);</v>
      </c>
    </row>
    <row r="1543" spans="1:3">
      <c r="A1543" t="s">
        <v>2572</v>
      </c>
      <c r="B1543" t="str">
        <f>IF(ISERROR(VLOOKUP($A1543,DB登録部品番号!$A$2:$A$2000,1,FALSE)),"■","")</f>
        <v/>
      </c>
      <c r="C1543" t="str">
        <f t="shared" si="24"/>
        <v>INSERT INTO UPK_TEST.main_masters.mm_buhin_no (buhin_no, created_date, created_tantou_id) VALUES ('77652JM00A', GETDATE(), 999);</v>
      </c>
    </row>
    <row r="1544" spans="1:3">
      <c r="A1544" t="s">
        <v>2573</v>
      </c>
      <c r="B1544" t="str">
        <f>IF(ISERROR(VLOOKUP($A1544,DB登録部品番号!$A$2:$A$2000,1,FALSE)),"■","")</f>
        <v/>
      </c>
      <c r="C1544" t="str">
        <f t="shared" si="24"/>
        <v>INSERT INTO UPK_TEST.main_masters.mm_buhin_no (buhin_no, created_date, created_tantou_id) VALUES ('77653JM00A', GETDATE(), 999);</v>
      </c>
    </row>
    <row r="1545" spans="1:3">
      <c r="A1545" t="s">
        <v>2574</v>
      </c>
      <c r="B1545" t="str">
        <f>IF(ISERROR(VLOOKUP($A1545,DB登録部品番号!$A$2:$A$2000,1,FALSE)),"■","")</f>
        <v/>
      </c>
      <c r="C1545" t="str">
        <f t="shared" si="24"/>
        <v>INSERT INTO UPK_TEST.main_masters.mm_buhin_no (buhin_no, created_date, created_tantou_id) VALUES ('776626MR0A', GETDATE(), 999);</v>
      </c>
    </row>
    <row r="1546" spans="1:3">
      <c r="A1546" t="s">
        <v>2575</v>
      </c>
      <c r="B1546" t="str">
        <f>IF(ISERROR(VLOOKUP($A1546,DB登録部品番号!$A$2:$A$2000,1,FALSE)),"■","")</f>
        <v/>
      </c>
      <c r="C1546" t="str">
        <f t="shared" si="24"/>
        <v>INSERT INTO UPK_TEST.main_masters.mm_buhin_no (buhin_no, created_date, created_tantou_id) VALUES ('776636MR0A', GETDATE(), 999);</v>
      </c>
    </row>
    <row r="1547" spans="1:3">
      <c r="A1547" t="s">
        <v>2577</v>
      </c>
      <c r="B1547" t="str">
        <f>IF(ISERROR(VLOOKUP($A1547,DB登録部品番号!$A$2:$A$2000,1,FALSE)),"■","")</f>
        <v/>
      </c>
      <c r="C1547" t="str">
        <f t="shared" si="24"/>
        <v>INSERT INTO UPK_TEST.main_masters.mm_buhin_no (buhin_no, created_date, created_tantou_id) VALUES ('781186MA0A', GETDATE(), 999);</v>
      </c>
    </row>
    <row r="1548" spans="1:3">
      <c r="A1548" t="s">
        <v>7635</v>
      </c>
      <c r="B1548" t="str">
        <f>IF(ISERROR(VLOOKUP($A1548,DB登録部品番号!$A$2:$A$2000,1,FALSE)),"■","")</f>
        <v>■</v>
      </c>
      <c r="C1548" t="str">
        <f t="shared" si="24"/>
        <v>INSERT INTO UPK_TEST.main_masters.mm_buhin_no (buhin_no, created_date, created_tantou_id) VALUES ('781180N000', GETDATE(), 999);</v>
      </c>
    </row>
    <row r="1549" spans="1:3">
      <c r="A1549" t="s">
        <v>7636</v>
      </c>
      <c r="B1549" t="str">
        <f>IF(ISERROR(VLOOKUP($A1549,DB登録部品番号!$A$2:$A$2000,1,FALSE)),"■","")</f>
        <v>■</v>
      </c>
      <c r="C1549" t="str">
        <f t="shared" si="24"/>
        <v>INSERT INTO UPK_TEST.main_masters.mm_buhin_no (buhin_no, created_date, created_tantou_id) VALUES ('781190N000', GETDATE(), 999);</v>
      </c>
    </row>
    <row r="1550" spans="1:3">
      <c r="A1550" t="s">
        <v>2578</v>
      </c>
      <c r="B1550" t="str">
        <f>IF(ISERROR(VLOOKUP($A1550,DB登録部品番号!$A$2:$A$2000,1,FALSE)),"■","")</f>
        <v/>
      </c>
      <c r="C1550" t="str">
        <f t="shared" si="24"/>
        <v>INSERT INTO UPK_TEST.main_masters.mm_buhin_no (buhin_no, created_date, created_tantou_id) VALUES ('781186MA0AUF', GETDATE(), 999);</v>
      </c>
    </row>
    <row r="1551" spans="1:3">
      <c r="A1551" t="s">
        <v>2581</v>
      </c>
      <c r="B1551" t="str">
        <f>IF(ISERROR(VLOOKUP($A1551,DB登録部品番号!$A$2:$A$2000,1,FALSE)),"■","")</f>
        <v/>
      </c>
      <c r="C1551" t="str">
        <f t="shared" si="24"/>
        <v>INSERT INTO UPK_TEST.main_masters.mm_buhin_no (buhin_no, created_date, created_tantou_id) VALUES ('781196MA0AUF', GETDATE(), 999);</v>
      </c>
    </row>
    <row r="1552" spans="1:3">
      <c r="A1552" t="s">
        <v>7637</v>
      </c>
      <c r="B1552" t="str">
        <f>IF(ISERROR(VLOOKUP($A1552,DB登録部品番号!$A$2:$A$2000,1,FALSE)),"■","")</f>
        <v>■</v>
      </c>
      <c r="C1552" t="str">
        <f t="shared" si="24"/>
        <v>INSERT INTO UPK_TEST.main_masters.mm_buhin_no (buhin_no, created_date, created_tantou_id) VALUES ('781188H300', GETDATE(), 999);</v>
      </c>
    </row>
    <row r="1553" spans="1:3">
      <c r="A1553" t="s">
        <v>7638</v>
      </c>
      <c r="B1553" t="str">
        <f>IF(ISERROR(VLOOKUP($A1553,DB登録部品番号!$A$2:$A$2000,1,FALSE)),"■","")</f>
        <v>■</v>
      </c>
      <c r="C1553" t="str">
        <f t="shared" si="24"/>
        <v>INSERT INTO UPK_TEST.main_masters.mm_buhin_no (buhin_no, created_date, created_tantou_id) VALUES ('781198H300', GETDATE(), 999);</v>
      </c>
    </row>
    <row r="1554" spans="1:3">
      <c r="A1554" t="s">
        <v>7639</v>
      </c>
      <c r="B1554" t="str">
        <f>IF(ISERROR(VLOOKUP($A1554,DB登録部品番号!$A$2:$A$2000,1,FALSE)),"■","")</f>
        <v>■</v>
      </c>
      <c r="C1554" t="str">
        <f t="shared" si="24"/>
        <v>INSERT INTO UPK_TEST.main_masters.mm_buhin_no (buhin_no, created_date, created_tantou_id) VALUES ('781188H710', GETDATE(), 999);</v>
      </c>
    </row>
    <row r="1555" spans="1:3">
      <c r="A1555" t="s">
        <v>7640</v>
      </c>
      <c r="B1555" t="str">
        <f>IF(ISERROR(VLOOKUP($A1555,DB登録部品番号!$A$2:$A$2000,1,FALSE)),"■","")</f>
        <v>■</v>
      </c>
      <c r="C1555" t="str">
        <f t="shared" si="24"/>
        <v>INSERT INTO UPK_TEST.main_masters.mm_buhin_no (buhin_no, created_date, created_tantou_id) VALUES ('781198H710', GETDATE(), 999);</v>
      </c>
    </row>
    <row r="1556" spans="1:3">
      <c r="A1556" t="s">
        <v>2580</v>
      </c>
      <c r="B1556" t="str">
        <f>IF(ISERROR(VLOOKUP($A1556,DB登録部品番号!$A$2:$A$2000,1,FALSE)),"■","")</f>
        <v/>
      </c>
      <c r="C1556" t="str">
        <f t="shared" si="24"/>
        <v>INSERT INTO UPK_TEST.main_masters.mm_buhin_no (buhin_no, created_date, created_tantou_id) VALUES ('781196MA0A', GETDATE(), 999);</v>
      </c>
    </row>
    <row r="1557" spans="1:3">
      <c r="A1557" t="s">
        <v>7641</v>
      </c>
      <c r="B1557" t="str">
        <f>IF(ISERROR(VLOOKUP($A1557,DB登録部品番号!$A$2:$A$2000,1,FALSE)),"■","")</f>
        <v>■</v>
      </c>
      <c r="C1557" t="str">
        <f t="shared" si="24"/>
        <v>INSERT INTO UPK_TEST.main_masters.mm_buhin_no (buhin_no, created_date, created_tantou_id) VALUES ('781324M500', GETDATE(), 999);</v>
      </c>
    </row>
    <row r="1558" spans="1:3">
      <c r="A1558" t="s">
        <v>7642</v>
      </c>
      <c r="B1558" t="str">
        <f>IF(ISERROR(VLOOKUP($A1558,DB登録部品番号!$A$2:$A$2000,1,FALSE)),"■","")</f>
        <v>■</v>
      </c>
      <c r="C1558" t="str">
        <f t="shared" si="24"/>
        <v>INSERT INTO UPK_TEST.main_masters.mm_buhin_no (buhin_no, created_date, created_tantou_id) VALUES ('781334M500', GETDATE(), 999);</v>
      </c>
    </row>
    <row r="1559" spans="1:3">
      <c r="A1559" t="s">
        <v>2582</v>
      </c>
      <c r="B1559" t="str">
        <f>IF(ISERROR(VLOOKUP($A1559,DB登録部品番号!$A$2:$A$2000,1,FALSE)),"■","")</f>
        <v/>
      </c>
      <c r="C1559" t="str">
        <f t="shared" si="24"/>
        <v>INSERT INTO UPK_TEST.main_masters.mm_buhin_no (buhin_no, created_date, created_tantou_id) VALUES ('78136JN20A', GETDATE(), 999);</v>
      </c>
    </row>
    <row r="1560" spans="1:3">
      <c r="A1560" t="s">
        <v>7643</v>
      </c>
      <c r="B1560" t="str">
        <f>IF(ISERROR(VLOOKUP($A1560,DB登録部品番号!$A$2:$A$2000,1,FALSE)),"■","")</f>
        <v>■</v>
      </c>
      <c r="C1560" t="str">
        <f t="shared" si="24"/>
        <v>INSERT INTO UPK_TEST.main_masters.mm_buhin_no (buhin_no, created_date, created_tantou_id) VALUES ('781364M500', GETDATE(), 999);</v>
      </c>
    </row>
    <row r="1561" spans="1:3">
      <c r="A1561" t="s">
        <v>7644</v>
      </c>
      <c r="B1561" t="str">
        <f>IF(ISERROR(VLOOKUP($A1561,DB登録部品番号!$A$2:$A$2000,1,FALSE)),"■","")</f>
        <v>■</v>
      </c>
      <c r="C1561" t="str">
        <f t="shared" si="24"/>
        <v>INSERT INTO UPK_TEST.main_masters.mm_buhin_no (buhin_no, created_date, created_tantou_id) VALUES ('781374M500', GETDATE(), 999);</v>
      </c>
    </row>
    <row r="1562" spans="1:3">
      <c r="A1562" t="s">
        <v>7645</v>
      </c>
      <c r="B1562" t="str">
        <f>IF(ISERROR(VLOOKUP($A1562,DB登録部品番号!$A$2:$A$2000,1,FALSE)),"■","")</f>
        <v>■</v>
      </c>
      <c r="C1562" t="str">
        <f t="shared" si="24"/>
        <v>INSERT INTO UPK_TEST.main_masters.mm_buhin_no (buhin_no, created_date, created_tantou_id) VALUES ('781369Y000', GETDATE(), 999);</v>
      </c>
    </row>
    <row r="1563" spans="1:3">
      <c r="A1563" t="s">
        <v>7646</v>
      </c>
      <c r="B1563" t="str">
        <f>IF(ISERROR(VLOOKUP($A1563,DB登録部品番号!$A$2:$A$2000,1,FALSE)),"■","")</f>
        <v>■</v>
      </c>
      <c r="C1563" t="str">
        <f t="shared" si="24"/>
        <v>INSERT INTO UPK_TEST.main_masters.mm_buhin_no (buhin_no, created_date, created_tantou_id) VALUES ('781379Y000', GETDATE(), 999);</v>
      </c>
    </row>
    <row r="1564" spans="1:3">
      <c r="A1564" t="s">
        <v>2583</v>
      </c>
      <c r="B1564" t="str">
        <f>IF(ISERROR(VLOOKUP($A1564,DB登録部品番号!$A$2:$A$2000,1,FALSE)),"■","")</f>
        <v/>
      </c>
      <c r="C1564" t="str">
        <f t="shared" si="24"/>
        <v>INSERT INTO UPK_TEST.main_masters.mm_buhin_no (buhin_no, created_date, created_tantou_id) VALUES ('78137JN20A', GETDATE(), 999);</v>
      </c>
    </row>
    <row r="1565" spans="1:3">
      <c r="A1565" t="s">
        <v>7647</v>
      </c>
      <c r="B1565" t="str">
        <f>IF(ISERROR(VLOOKUP($A1565,DB登録部品番号!$A$2:$A$2000,1,FALSE)),"■","")</f>
        <v>■</v>
      </c>
      <c r="C1565" t="str">
        <f t="shared" si="24"/>
        <v>INSERT INTO UPK_TEST.main_masters.mm_buhin_no (buhin_no, created_date, created_tantou_id) VALUES ('781426N600', GETDATE(), 999);</v>
      </c>
    </row>
    <row r="1566" spans="1:3">
      <c r="A1566" t="s">
        <v>7648</v>
      </c>
      <c r="B1566" t="str">
        <f>IF(ISERROR(VLOOKUP($A1566,DB登録部品番号!$A$2:$A$2000,1,FALSE)),"■","")</f>
        <v>■</v>
      </c>
      <c r="C1566" t="str">
        <f t="shared" si="24"/>
        <v>INSERT INTO UPK_TEST.main_masters.mm_buhin_no (buhin_no, created_date, created_tantou_id) VALUES ('781429Y00001', GETDATE(), 999);</v>
      </c>
    </row>
    <row r="1567" spans="1:3">
      <c r="A1567" t="s">
        <v>7649</v>
      </c>
      <c r="B1567" t="str">
        <f>IF(ISERROR(VLOOKUP($A1567,DB登録部品番号!$A$2:$A$2000,1,FALSE)),"■","")</f>
        <v>■</v>
      </c>
      <c r="C1567" t="str">
        <f t="shared" si="24"/>
        <v>INSERT INTO UPK_TEST.main_masters.mm_buhin_no (buhin_no, created_date, created_tantou_id) VALUES ('781424M500', GETDATE(), 999);</v>
      </c>
    </row>
    <row r="1568" spans="1:3">
      <c r="A1568" t="s">
        <v>7650</v>
      </c>
      <c r="B1568" t="str">
        <f>IF(ISERROR(VLOOKUP($A1568,DB登録部品番号!$A$2:$A$2000,1,FALSE)),"■","")</f>
        <v>■</v>
      </c>
      <c r="C1568" t="str">
        <f t="shared" si="24"/>
        <v>INSERT INTO UPK_TEST.main_masters.mm_buhin_no (buhin_no, created_date, created_tantou_id) VALUES ('781434M500', GETDATE(), 999);</v>
      </c>
    </row>
    <row r="1569" spans="1:3">
      <c r="A1569" t="s">
        <v>2584</v>
      </c>
      <c r="B1569" t="str">
        <f>IF(ISERROR(VLOOKUP($A1569,DB登録部品番号!$A$2:$A$2000,1,FALSE)),"■","")</f>
        <v/>
      </c>
      <c r="C1569" t="str">
        <f t="shared" si="24"/>
        <v>INSERT INTO UPK_TEST.main_masters.mm_buhin_no (buhin_no, created_date, created_tantou_id) VALUES ('781426MA0A', GETDATE(), 999);</v>
      </c>
    </row>
    <row r="1570" spans="1:3">
      <c r="A1570" t="s">
        <v>2585</v>
      </c>
      <c r="B1570" t="str">
        <f>IF(ISERROR(VLOOKUP($A1570,DB登録部品番号!$A$2:$A$2000,1,FALSE)),"■","")</f>
        <v/>
      </c>
      <c r="C1570" t="str">
        <f t="shared" si="24"/>
        <v>INSERT INTO UPK_TEST.main_masters.mm_buhin_no (buhin_no, created_date, created_tantou_id) VALUES ('781436MA0A', GETDATE(), 999);</v>
      </c>
    </row>
    <row r="1571" spans="1:3">
      <c r="A1571" t="s">
        <v>7651</v>
      </c>
      <c r="B1571" t="str">
        <f>IF(ISERROR(VLOOKUP($A1571,DB登録部品番号!$A$2:$A$2000,1,FALSE)),"■","")</f>
        <v>■</v>
      </c>
      <c r="C1571" t="str">
        <f t="shared" si="24"/>
        <v>INSERT INTO UPK_TEST.main_masters.mm_buhin_no (buhin_no, created_date, created_tantou_id) VALUES ('78142JN20A', GETDATE(), 999);</v>
      </c>
    </row>
    <row r="1572" spans="1:3">
      <c r="A1572" t="s">
        <v>7652</v>
      </c>
      <c r="B1572" t="str">
        <f>IF(ISERROR(VLOOKUP($A1572,DB登録部品番号!$A$2:$A$2000,1,FALSE)),"■","")</f>
        <v>■</v>
      </c>
      <c r="C1572" t="str">
        <f t="shared" si="24"/>
        <v>INSERT INTO UPK_TEST.main_masters.mm_buhin_no (buhin_no, created_date, created_tantou_id) VALUES ('78143JN20A', GETDATE(), 999);</v>
      </c>
    </row>
    <row r="1573" spans="1:3">
      <c r="A1573" t="s">
        <v>7653</v>
      </c>
      <c r="B1573" t="str">
        <f>IF(ISERROR(VLOOKUP($A1573,DB登録部品番号!$A$2:$A$2000,1,FALSE)),"■","")</f>
        <v>■</v>
      </c>
      <c r="C1573" t="str">
        <f t="shared" si="24"/>
        <v>INSERT INTO UPK_TEST.main_masters.mm_buhin_no (buhin_no, created_date, created_tantou_id) VALUES ('781436N600', GETDATE(), 999);</v>
      </c>
    </row>
    <row r="1574" spans="1:3">
      <c r="A1574" t="s">
        <v>7654</v>
      </c>
      <c r="B1574" t="str">
        <f>IF(ISERROR(VLOOKUP($A1574,DB登録部品番号!$A$2:$A$2000,1,FALSE)),"■","")</f>
        <v>■</v>
      </c>
      <c r="C1574" t="str">
        <f t="shared" si="24"/>
        <v>INSERT INTO UPK_TEST.main_masters.mm_buhin_no (buhin_no, created_date, created_tantou_id) VALUES ('781439Y00001', GETDATE(), 999);</v>
      </c>
    </row>
    <row r="1575" spans="1:3">
      <c r="A1575" t="s">
        <v>7655</v>
      </c>
      <c r="B1575" t="str">
        <f>IF(ISERROR(VLOOKUP($A1575,DB登録部品番号!$A$2:$A$2000,1,FALSE)),"■","")</f>
        <v>■</v>
      </c>
      <c r="C1575" t="str">
        <f t="shared" si="24"/>
        <v>INSERT INTO UPK_TEST.main_masters.mm_buhin_no (buhin_no, created_date, created_tantou_id) VALUES ('78152CN000', GETDATE(), 999);</v>
      </c>
    </row>
    <row r="1576" spans="1:3">
      <c r="A1576" t="s">
        <v>7656</v>
      </c>
      <c r="B1576" t="str">
        <f>IF(ISERROR(VLOOKUP($A1576,DB登録部品番号!$A$2:$A$2000,1,FALSE)),"■","")</f>
        <v>■</v>
      </c>
      <c r="C1576" t="str">
        <f t="shared" si="24"/>
        <v>INSERT INTO UPK_TEST.main_masters.mm_buhin_no (buhin_no, created_date, created_tantou_id) VALUES ('791123MA0A', GETDATE(), 999);</v>
      </c>
    </row>
    <row r="1577" spans="1:3">
      <c r="A1577" t="s">
        <v>2586</v>
      </c>
      <c r="B1577" t="str">
        <f>IF(ISERROR(VLOOKUP($A1577,DB登録部品番号!$A$2:$A$2000,1,FALSE)),"■","")</f>
        <v/>
      </c>
      <c r="C1577" t="str">
        <f t="shared" si="24"/>
        <v>INSERT INTO UPK_TEST.main_masters.mm_buhin_no (buhin_no, created_date, created_tantou_id) VALUES ('791124M400', GETDATE(), 999);</v>
      </c>
    </row>
    <row r="1578" spans="1:3">
      <c r="A1578" t="s">
        <v>2587</v>
      </c>
      <c r="B1578" t="str">
        <f>IF(ISERROR(VLOOKUP($A1578,DB登録部品番号!$A$2:$A$2000,1,FALSE)),"■","")</f>
        <v/>
      </c>
      <c r="C1578" t="str">
        <f t="shared" si="24"/>
        <v>INSERT INTO UPK_TEST.main_masters.mm_buhin_no (buhin_no, created_date, created_tantou_id) VALUES ('791126N600', GETDATE(), 999);</v>
      </c>
    </row>
    <row r="1579" spans="1:3">
      <c r="A1579" t="s">
        <v>7657</v>
      </c>
      <c r="B1579" t="str">
        <f>IF(ISERROR(VLOOKUP($A1579,DB登録部品番号!$A$2:$A$2000,1,FALSE)),"■","")</f>
        <v>■</v>
      </c>
      <c r="C1579" t="str">
        <f t="shared" si="24"/>
        <v>INSERT INTO UPK_TEST.main_masters.mm_buhin_no (buhin_no, created_date, created_tantou_id) VALUES ('791126N610', GETDATE(), 999);</v>
      </c>
    </row>
    <row r="1580" spans="1:3">
      <c r="A1580" t="s">
        <v>2588</v>
      </c>
      <c r="B1580" t="str">
        <f>IF(ISERROR(VLOOKUP($A1580,DB登録部品番号!$A$2:$A$2000,1,FALSE)),"■","")</f>
        <v/>
      </c>
      <c r="C1580" t="str">
        <f t="shared" si="24"/>
        <v>INSERT INTO UPK_TEST.main_masters.mm_buhin_no (buhin_no, created_date, created_tantou_id) VALUES ('7911285F00', GETDATE(), 999);</v>
      </c>
    </row>
    <row r="1581" spans="1:3">
      <c r="A1581" t="s">
        <v>2589</v>
      </c>
      <c r="B1581" t="str">
        <f>IF(ISERROR(VLOOKUP($A1581,DB登録部品番号!$A$2:$A$2000,1,FALSE)),"■","")</f>
        <v/>
      </c>
      <c r="C1581" t="str">
        <f t="shared" si="24"/>
        <v>INSERT INTO UPK_TEST.main_masters.mm_buhin_no (buhin_no, created_date, created_tantou_id) VALUES ('79112AU100', GETDATE(), 999);</v>
      </c>
    </row>
    <row r="1582" spans="1:3">
      <c r="A1582" t="s">
        <v>7658</v>
      </c>
      <c r="B1582" t="str">
        <f>IF(ISERROR(VLOOKUP($A1582,DB登録部品番号!$A$2:$A$2000,1,FALSE)),"■","")</f>
        <v>■</v>
      </c>
      <c r="C1582" t="str">
        <f t="shared" si="24"/>
        <v>INSERT INTO UPK_TEST.main_masters.mm_buhin_no (buhin_no, created_date, created_tantou_id) VALUES ('79112JN20A', GETDATE(), 999);</v>
      </c>
    </row>
    <row r="1583" spans="1:3">
      <c r="A1583" t="s">
        <v>7659</v>
      </c>
      <c r="B1583" t="str">
        <f>IF(ISERROR(VLOOKUP($A1583,DB登録部品番号!$A$2:$A$2000,1,FALSE)),"■","")</f>
        <v>■</v>
      </c>
      <c r="C1583" t="str">
        <f t="shared" si="24"/>
        <v>INSERT INTO UPK_TEST.main_masters.mm_buhin_no (buhin_no, created_date, created_tantou_id) VALUES ('79112JN90A', GETDATE(), 999);</v>
      </c>
    </row>
    <row r="1584" spans="1:3">
      <c r="A1584" t="s">
        <v>2590</v>
      </c>
      <c r="B1584" t="str">
        <f>IF(ISERROR(VLOOKUP($A1584,DB登録部品番号!$A$2:$A$2000,1,FALSE)),"■","")</f>
        <v/>
      </c>
      <c r="C1584" t="str">
        <f t="shared" si="24"/>
        <v>INSERT INTO UPK_TEST.main_masters.mm_buhin_no (buhin_no, created_date, created_tantou_id) VALUES ('791134M400', GETDATE(), 999);</v>
      </c>
    </row>
    <row r="1585" spans="1:3">
      <c r="A1585" t="s">
        <v>2591</v>
      </c>
      <c r="B1585" t="str">
        <f>IF(ISERROR(VLOOKUP($A1585,DB登録部品番号!$A$2:$A$2000,1,FALSE)),"■","")</f>
        <v/>
      </c>
      <c r="C1585" t="str">
        <f t="shared" si="24"/>
        <v>INSERT INTO UPK_TEST.main_masters.mm_buhin_no (buhin_no, created_date, created_tantou_id) VALUES ('791134M500', GETDATE(), 999);</v>
      </c>
    </row>
    <row r="1586" spans="1:3">
      <c r="A1586" t="s">
        <v>2592</v>
      </c>
      <c r="B1586" t="str">
        <f>IF(ISERROR(VLOOKUP($A1586,DB登録部品番号!$A$2:$A$2000,1,FALSE)),"■","")</f>
        <v/>
      </c>
      <c r="C1586" t="str">
        <f t="shared" si="24"/>
        <v>INSERT INTO UPK_TEST.main_masters.mm_buhin_no (buhin_no, created_date, created_tantou_id) VALUES ('791136N600', GETDATE(), 999);</v>
      </c>
    </row>
    <row r="1587" spans="1:3">
      <c r="A1587" t="s">
        <v>2593</v>
      </c>
      <c r="B1587" t="str">
        <f>IF(ISERROR(VLOOKUP($A1587,DB登録部品番号!$A$2:$A$2000,1,FALSE)),"■","")</f>
        <v/>
      </c>
      <c r="C1587" t="str">
        <f t="shared" si="24"/>
        <v>INSERT INTO UPK_TEST.main_masters.mm_buhin_no (buhin_no, created_date, created_tantou_id) VALUES ('79113JN20A', GETDATE(), 999);</v>
      </c>
    </row>
    <row r="1588" spans="1:3">
      <c r="A1588" t="s">
        <v>7660</v>
      </c>
      <c r="B1588" t="str">
        <f>IF(ISERROR(VLOOKUP($A1588,DB登録部品番号!$A$2:$A$2000,1,FALSE)),"■","")</f>
        <v>■</v>
      </c>
      <c r="C1588" t="str">
        <f t="shared" si="24"/>
        <v>INSERT INTO UPK_TEST.main_masters.mm_buhin_no (buhin_no, created_date, created_tantou_id) VALUES ('791225TA0A', GETDATE(), 999);</v>
      </c>
    </row>
    <row r="1589" spans="1:3">
      <c r="A1589" t="s">
        <v>7661</v>
      </c>
      <c r="B1589" t="str">
        <f>IF(ISERROR(VLOOKUP($A1589,DB登録部品番号!$A$2:$A$2000,1,FALSE)),"■","")</f>
        <v>■</v>
      </c>
      <c r="C1589" t="str">
        <f t="shared" si="24"/>
        <v>INSERT INTO UPK_TEST.main_masters.mm_buhin_no (buhin_no, created_date, created_tantou_id) VALUES ('791265TA0A', GETDATE(), 999);</v>
      </c>
    </row>
    <row r="1590" spans="1:3">
      <c r="A1590" t="s">
        <v>7662</v>
      </c>
      <c r="B1590" t="str">
        <f>IF(ISERROR(VLOOKUP($A1590,DB登録部品番号!$A$2:$A$2000,1,FALSE)),"■","")</f>
        <v>■</v>
      </c>
      <c r="C1590" t="str">
        <f t="shared" si="24"/>
        <v>INSERT INTO UPK_TEST.main_masters.mm_buhin_no (buhin_no, created_date, created_tantou_id) VALUES ('791275TA0A', GETDATE(), 999);</v>
      </c>
    </row>
    <row r="1591" spans="1:3">
      <c r="A1591" t="s">
        <v>7663</v>
      </c>
      <c r="B1591" t="str">
        <f>IF(ISERROR(VLOOKUP($A1591,DB登録部品番号!$A$2:$A$2000,1,FALSE)),"■","")</f>
        <v>■</v>
      </c>
      <c r="C1591" t="str">
        <f t="shared" si="24"/>
        <v>INSERT INTO UPK_TEST.main_masters.mm_buhin_no (buhin_no, created_date, created_tantou_id) VALUES ('791423VA0A', GETDATE(), 999);</v>
      </c>
    </row>
    <row r="1592" spans="1:3">
      <c r="A1592" t="s">
        <v>2594</v>
      </c>
      <c r="B1592" t="str">
        <f>IF(ISERROR(VLOOKUP($A1592,DB登録部品番号!$A$2:$A$2000,1,FALSE)),"■","")</f>
        <v/>
      </c>
      <c r="C1592" t="str">
        <f t="shared" si="24"/>
        <v>INSERT INTO UPK_TEST.main_masters.mm_buhin_no (buhin_no, created_date, created_tantou_id) VALUES ('791428H300', GETDATE(), 999);</v>
      </c>
    </row>
    <row r="1593" spans="1:3">
      <c r="A1593" t="s">
        <v>2595</v>
      </c>
      <c r="B1593" t="str">
        <f>IF(ISERROR(VLOOKUP($A1593,DB登録部品番号!$A$2:$A$2000,1,FALSE)),"■","")</f>
        <v/>
      </c>
      <c r="C1593" t="str">
        <f t="shared" si="24"/>
        <v>INSERT INTO UPK_TEST.main_masters.mm_buhin_no (buhin_no, created_date, created_tantou_id) VALUES ('79142JM00A', GETDATE(), 999);</v>
      </c>
    </row>
    <row r="1594" spans="1:3">
      <c r="A1594" t="s">
        <v>7664</v>
      </c>
      <c r="B1594" t="str">
        <f>IF(ISERROR(VLOOKUP($A1594,DB登録部品番号!$A$2:$A$2000,1,FALSE)),"■","")</f>
        <v>■</v>
      </c>
      <c r="C1594" t="str">
        <f t="shared" si="24"/>
        <v>INSERT INTO UPK_TEST.main_masters.mm_buhin_no (buhin_no, created_date, created_tantou_id) VALUES ('791460N800', GETDATE(), 999);</v>
      </c>
    </row>
    <row r="1595" spans="1:3">
      <c r="A1595" t="s">
        <v>2596</v>
      </c>
      <c r="B1595" t="str">
        <f>IF(ISERROR(VLOOKUP($A1595,DB登録部品番号!$A$2:$A$2000,1,FALSE)),"■","")</f>
        <v/>
      </c>
      <c r="C1595" t="str">
        <f t="shared" si="24"/>
        <v>INSERT INTO UPK_TEST.main_masters.mm_buhin_no (buhin_no, created_date, created_tantou_id) VALUES ('791468H300', GETDATE(), 999);</v>
      </c>
    </row>
    <row r="1596" spans="1:3">
      <c r="A1596" t="s">
        <v>7665</v>
      </c>
      <c r="B1596" t="str">
        <f>IF(ISERROR(VLOOKUP($A1596,DB登録部品番号!$A$2:$A$2000,1,FALSE)),"■","")</f>
        <v>■</v>
      </c>
      <c r="C1596" t="str">
        <f t="shared" si="24"/>
        <v>INSERT INTO UPK_TEST.main_masters.mm_buhin_no (buhin_no, created_date, created_tantou_id) VALUES ('794124M500', GETDATE(), 999);</v>
      </c>
    </row>
    <row r="1597" spans="1:3">
      <c r="A1597" t="s">
        <v>7666</v>
      </c>
      <c r="B1597" t="str">
        <f>IF(ISERROR(VLOOKUP($A1597,DB登録部品番号!$A$2:$A$2000,1,FALSE)),"■","")</f>
        <v>■</v>
      </c>
      <c r="C1597" t="str">
        <f t="shared" si="24"/>
        <v>INSERT INTO UPK_TEST.main_masters.mm_buhin_no (buhin_no, created_date, created_tantou_id) VALUES ('794224M500', GETDATE(), 999);</v>
      </c>
    </row>
    <row r="1598" spans="1:3">
      <c r="A1598" t="s">
        <v>7667</v>
      </c>
      <c r="B1598" t="str">
        <f>IF(ISERROR(VLOOKUP($A1598,DB登録部品番号!$A$2:$A$2000,1,FALSE)),"■","")</f>
        <v>■</v>
      </c>
      <c r="C1598" t="str">
        <f t="shared" si="24"/>
        <v>INSERT INTO UPK_TEST.main_masters.mm_buhin_no (buhin_no, created_date, created_tantou_id) VALUES ('79422JN20A', GETDATE(), 999);</v>
      </c>
    </row>
    <row r="1599" spans="1:3">
      <c r="A1599" t="s">
        <v>7668</v>
      </c>
      <c r="B1599" t="str">
        <f>IF(ISERROR(VLOOKUP($A1599,DB登録部品番号!$A$2:$A$2000,1,FALSE)),"■","")</f>
        <v>■</v>
      </c>
      <c r="C1599" t="str">
        <f t="shared" si="24"/>
        <v>INSERT INTO UPK_TEST.main_masters.mm_buhin_no (buhin_no, created_date, created_tantou_id) VALUES ('79422JN20B', GETDATE(), 999);</v>
      </c>
    </row>
    <row r="1600" spans="1:3">
      <c r="A1600" t="s">
        <v>7669</v>
      </c>
      <c r="B1600" t="str">
        <f>IF(ISERROR(VLOOKUP($A1600,DB登録部品番号!$A$2:$A$2000,1,FALSE)),"■","")</f>
        <v>■</v>
      </c>
      <c r="C1600" t="str">
        <f t="shared" si="24"/>
        <v>INSERT INTO UPK_TEST.main_masters.mm_buhin_no (buhin_no, created_date, created_tantou_id) VALUES ('79424JN20A', GETDATE(), 999);</v>
      </c>
    </row>
    <row r="1601" spans="1:3">
      <c r="A1601" t="s">
        <v>7670</v>
      </c>
      <c r="B1601" t="str">
        <f>IF(ISERROR(VLOOKUP($A1601,DB登録部品番号!$A$2:$A$2000,1,FALSE)),"■","")</f>
        <v>■</v>
      </c>
      <c r="C1601" t="str">
        <f t="shared" si="24"/>
        <v>INSERT INTO UPK_TEST.main_masters.mm_buhin_no (buhin_no, created_date, created_tantou_id) VALUES ('801183VA0A', GETDATE(), 999);</v>
      </c>
    </row>
    <row r="1602" spans="1:3">
      <c r="A1602" t="s">
        <v>7671</v>
      </c>
      <c r="B1602" t="str">
        <f>IF(ISERROR(VLOOKUP($A1602,DB登録部品番号!$A$2:$A$2000,1,FALSE)),"■","")</f>
        <v>■</v>
      </c>
      <c r="C1602" t="str">
        <f t="shared" si="24"/>
        <v>INSERT INTO UPK_TEST.main_masters.mm_buhin_no (buhin_no, created_date, created_tantou_id) VALUES ('801193VA0A', GETDATE(), 999);</v>
      </c>
    </row>
    <row r="1603" spans="1:3">
      <c r="A1603" t="s">
        <v>2597</v>
      </c>
      <c r="B1603" t="str">
        <f>IF(ISERROR(VLOOKUP($A1603,DB登録部品番号!$A$2:$A$2000,1,FALSE)),"■","")</f>
        <v/>
      </c>
      <c r="C1603" t="str">
        <f t="shared" si="24"/>
        <v>INSERT INTO UPK_TEST.main_masters.mm_buhin_no (buhin_no, created_date, created_tantou_id) VALUES ('801184M700', GETDATE(), 999);</v>
      </c>
    </row>
    <row r="1604" spans="1:3">
      <c r="A1604" t="s">
        <v>2598</v>
      </c>
      <c r="B1604" t="str">
        <f>IF(ISERROR(VLOOKUP($A1604,DB登録部品番号!$A$2:$A$2000,1,FALSE)),"■","")</f>
        <v/>
      </c>
      <c r="C1604" t="str">
        <f t="shared" si="24"/>
        <v>INSERT INTO UPK_TEST.main_masters.mm_buhin_no (buhin_no, created_date, created_tantou_id) VALUES ('801194M700', GETDATE(), 999);</v>
      </c>
    </row>
    <row r="1605" spans="1:3">
      <c r="A1605" t="s">
        <v>7672</v>
      </c>
      <c r="B1605" t="str">
        <f>IF(ISERROR(VLOOKUP($A1605,DB登録部品番号!$A$2:$A$2000,1,FALSE)),"■","")</f>
        <v>■</v>
      </c>
      <c r="C1605" t="str">
        <f t="shared" ref="C1605:C1668" si="25">$L$1&amp;"'"&amp;$A1605&amp;"', GETDATE(), 999);"</f>
        <v>INSERT INTO UPK_TEST.main_masters.mm_buhin_no (buhin_no, created_date, created_tantou_id) VALUES ('801264M400', GETDATE(), 999);</v>
      </c>
    </row>
    <row r="1606" spans="1:3">
      <c r="A1606" t="s">
        <v>7673</v>
      </c>
      <c r="B1606" t="str">
        <f>IF(ISERROR(VLOOKUP($A1606,DB登録部品番号!$A$2:$A$2000,1,FALSE)),"■","")</f>
        <v>■</v>
      </c>
      <c r="C1606" t="str">
        <f t="shared" si="25"/>
        <v>INSERT INTO UPK_TEST.main_masters.mm_buhin_no (buhin_no, created_date, created_tantou_id) VALUES ('801274M400', GETDATE(), 999);</v>
      </c>
    </row>
    <row r="1607" spans="1:3">
      <c r="A1607" t="s">
        <v>7674</v>
      </c>
      <c r="B1607" t="str">
        <f>IF(ISERROR(VLOOKUP($A1607,DB登録部品番号!$A$2:$A$2000,1,FALSE)),"■","")</f>
        <v>■</v>
      </c>
      <c r="C1607" t="str">
        <f t="shared" si="25"/>
        <v>INSERT INTO UPK_TEST.main_masters.mm_buhin_no (buhin_no, created_date, created_tantou_id) VALUES ('801426N000', GETDATE(), 999);</v>
      </c>
    </row>
    <row r="1608" spans="1:3">
      <c r="A1608" t="s">
        <v>2599</v>
      </c>
      <c r="B1608" t="str">
        <f>IF(ISERROR(VLOOKUP($A1608,DB登録部品番号!$A$2:$A$2000,1,FALSE)),"■","")</f>
        <v/>
      </c>
      <c r="C1608" t="str">
        <f t="shared" si="25"/>
        <v>INSERT INTO UPK_TEST.main_masters.mm_buhin_no (buhin_no, created_date, created_tantou_id) VALUES ('801424M400', GETDATE(), 999);</v>
      </c>
    </row>
    <row r="1609" spans="1:3">
      <c r="A1609" t="s">
        <v>198</v>
      </c>
      <c r="B1609" t="str">
        <f>IF(ISERROR(VLOOKUP($A1609,DB登録部品番号!$A$2:$A$2000,1,FALSE)),"■","")</f>
        <v/>
      </c>
      <c r="C1609" t="str">
        <f t="shared" si="25"/>
        <v>INSERT INTO UPK_TEST.main_masters.mm_buhin_no (buhin_no, created_date, created_tantou_id) VALUES ('801434M400', GETDATE(), 999);</v>
      </c>
    </row>
    <row r="1610" spans="1:3">
      <c r="A1610" t="s">
        <v>7675</v>
      </c>
      <c r="B1610" t="str">
        <f>IF(ISERROR(VLOOKUP($A1610,DB登録部品番号!$A$2:$A$2000,1,FALSE)),"■","")</f>
        <v>■</v>
      </c>
      <c r="C1610" t="str">
        <f t="shared" si="25"/>
        <v>INSERT INTO UPK_TEST.main_masters.mm_buhin_no (buhin_no, created_date, created_tantou_id) VALUES ('801425TA0A', GETDATE(), 999);</v>
      </c>
    </row>
    <row r="1611" spans="1:3">
      <c r="A1611" t="s">
        <v>7676</v>
      </c>
      <c r="B1611" t="str">
        <f>IF(ISERROR(VLOOKUP($A1611,DB登録部品番号!$A$2:$A$2000,1,FALSE)),"■","")</f>
        <v>■</v>
      </c>
      <c r="C1611" t="str">
        <f t="shared" si="25"/>
        <v>INSERT INTO UPK_TEST.main_masters.mm_buhin_no (buhin_no, created_date, created_tantou_id) VALUES ('801435TA0A', GETDATE(), 999);</v>
      </c>
    </row>
    <row r="1612" spans="1:3">
      <c r="A1612" t="s">
        <v>7677</v>
      </c>
      <c r="B1612" t="str">
        <f>IF(ISERROR(VLOOKUP($A1612,DB登録部品番号!$A$2:$A$2000,1,FALSE)),"■","")</f>
        <v>■</v>
      </c>
      <c r="C1612" t="str">
        <f t="shared" si="25"/>
        <v>INSERT INTO UPK_TEST.main_masters.mm_buhin_no (buhin_no, created_date, created_tantou_id) VALUES ('80142JM00A', GETDATE(), 999);</v>
      </c>
    </row>
    <row r="1613" spans="1:3">
      <c r="A1613" t="s">
        <v>7678</v>
      </c>
      <c r="B1613" t="str">
        <f>IF(ISERROR(VLOOKUP($A1613,DB登録部品番号!$A$2:$A$2000,1,FALSE)),"■","")</f>
        <v>■</v>
      </c>
      <c r="C1613" t="str">
        <f t="shared" si="25"/>
        <v>INSERT INTO UPK_TEST.main_masters.mm_buhin_no (buhin_no, created_date, created_tantou_id) VALUES ('80143JM00A', GETDATE(), 999);</v>
      </c>
    </row>
    <row r="1614" spans="1:3">
      <c r="A1614" t="s">
        <v>7679</v>
      </c>
      <c r="B1614" t="str">
        <f>IF(ISERROR(VLOOKUP($A1614,DB登録部品番号!$A$2:$A$2000,1,FALSE)),"■","")</f>
        <v>■</v>
      </c>
      <c r="C1614" t="str">
        <f t="shared" si="25"/>
        <v>INSERT INTO UPK_TEST.main_masters.mm_buhin_no (buhin_no, created_date, created_tantou_id) VALUES ('801485TA0A', GETDATE(), 999);</v>
      </c>
    </row>
    <row r="1615" spans="1:3">
      <c r="A1615" t="s">
        <v>7680</v>
      </c>
      <c r="B1615" t="str">
        <f>IF(ISERROR(VLOOKUP($A1615,DB登録部品番号!$A$2:$A$2000,1,FALSE)),"■","")</f>
        <v>■</v>
      </c>
      <c r="C1615" t="str">
        <f t="shared" si="25"/>
        <v>INSERT INTO UPK_TEST.main_masters.mm_buhin_no (buhin_no, created_date, created_tantou_id) VALUES ('801495TA0A', GETDATE(), 999);</v>
      </c>
    </row>
    <row r="1616" spans="1:3">
      <c r="A1616" t="s">
        <v>7681</v>
      </c>
      <c r="B1616" t="str">
        <f>IF(ISERROR(VLOOKUP($A1616,DB登録部品番号!$A$2:$A$2000,1,FALSE)),"■","")</f>
        <v>■</v>
      </c>
      <c r="C1616" t="str">
        <f t="shared" si="25"/>
        <v>INSERT INTO UPK_TEST.main_masters.mm_buhin_no (buhin_no, created_date, created_tantou_id) VALUES ('80148JM00A', GETDATE(), 999);</v>
      </c>
    </row>
    <row r="1617" spans="1:3">
      <c r="A1617" t="s">
        <v>7682</v>
      </c>
      <c r="B1617" t="str">
        <f>IF(ISERROR(VLOOKUP($A1617,DB登録部品番号!$A$2:$A$2000,1,FALSE)),"■","")</f>
        <v>■</v>
      </c>
      <c r="C1617" t="str">
        <f t="shared" si="25"/>
        <v>INSERT INTO UPK_TEST.main_masters.mm_buhin_no (buhin_no, created_date, created_tantou_id) VALUES ('80149JM00A', GETDATE(), 999);</v>
      </c>
    </row>
    <row r="1618" spans="1:3">
      <c r="A1618" t="s">
        <v>2601</v>
      </c>
      <c r="B1618" t="str">
        <f>IF(ISERROR(VLOOKUP($A1618,DB登録部品番号!$A$2:$A$2000,1,FALSE)),"■","")</f>
        <v/>
      </c>
      <c r="C1618" t="str">
        <f t="shared" si="25"/>
        <v>INSERT INTO UPK_TEST.main_masters.mm_buhin_no (buhin_no, created_date, created_tantou_id) VALUES ('80154JM00A', GETDATE(), 999);</v>
      </c>
    </row>
    <row r="1619" spans="1:3">
      <c r="A1619" t="s">
        <v>2603</v>
      </c>
      <c r="B1619" t="str">
        <f>IF(ISERROR(VLOOKUP($A1619,DB登録部品番号!$A$2:$A$2000,1,FALSE)),"■","")</f>
        <v/>
      </c>
      <c r="C1619" t="str">
        <f t="shared" si="25"/>
        <v>INSERT INTO UPK_TEST.main_masters.mm_buhin_no (buhin_no, created_date, created_tantou_id) VALUES ('80155JM00A', GETDATE(), 999);</v>
      </c>
    </row>
    <row r="1620" spans="1:3">
      <c r="A1620" t="s">
        <v>2604</v>
      </c>
      <c r="B1620" t="str">
        <f>IF(ISERROR(VLOOKUP($A1620,DB登録部品番号!$A$2:$A$2000,1,FALSE)),"■","")</f>
        <v/>
      </c>
      <c r="C1620" t="str">
        <f t="shared" si="25"/>
        <v>INSERT INTO UPK_TEST.main_masters.mm_buhin_no (buhin_no, created_date, created_tantou_id) VALUES ('801625TA0A', GETDATE(), 999);</v>
      </c>
    </row>
    <row r="1621" spans="1:3">
      <c r="A1621" t="s">
        <v>7683</v>
      </c>
      <c r="B1621" t="str">
        <f>IF(ISERROR(VLOOKUP($A1621,DB登録部品番号!$A$2:$A$2000,1,FALSE)),"■","")</f>
        <v>■</v>
      </c>
      <c r="C1621" t="str">
        <f t="shared" si="25"/>
        <v>INSERT INTO UPK_TEST.main_masters.mm_buhin_no (buhin_no, created_date, created_tantou_id) VALUES ('801625TA1A', GETDATE(), 999);</v>
      </c>
    </row>
    <row r="1622" spans="1:3">
      <c r="A1622" t="s">
        <v>2605</v>
      </c>
      <c r="B1622" t="str">
        <f>IF(ISERROR(VLOOKUP($A1622,DB登録部品番号!$A$2:$A$2000,1,FALSE)),"■","")</f>
        <v/>
      </c>
      <c r="C1622" t="str">
        <f t="shared" si="25"/>
        <v>INSERT INTO UPK_TEST.main_masters.mm_buhin_no (buhin_no, created_date, created_tantou_id) VALUES ('801635TA0A', GETDATE(), 999);</v>
      </c>
    </row>
    <row r="1623" spans="1:3">
      <c r="A1623" t="s">
        <v>7684</v>
      </c>
      <c r="B1623" t="str">
        <f>IF(ISERROR(VLOOKUP($A1623,DB登録部品番号!$A$2:$A$2000,1,FALSE)),"■","")</f>
        <v>■</v>
      </c>
      <c r="C1623" t="str">
        <f t="shared" si="25"/>
        <v>INSERT INTO UPK_TEST.main_masters.mm_buhin_no (buhin_no, created_date, created_tantou_id) VALUES ('801635TA1A', GETDATE(), 999);</v>
      </c>
    </row>
    <row r="1624" spans="1:3">
      <c r="A1624" t="s">
        <v>2606</v>
      </c>
      <c r="B1624" t="str">
        <f>IF(ISERROR(VLOOKUP($A1624,DB登録部品番号!$A$2:$A$2000,1,FALSE)),"■","")</f>
        <v/>
      </c>
      <c r="C1624" t="str">
        <f t="shared" si="25"/>
        <v>INSERT INTO UPK_TEST.main_masters.mm_buhin_no (buhin_no, created_date, created_tantou_id) VALUES ('802384M400', GETDATE(), 999);</v>
      </c>
    </row>
    <row r="1625" spans="1:3">
      <c r="A1625" t="s">
        <v>2607</v>
      </c>
      <c r="B1625" t="str">
        <f>IF(ISERROR(VLOOKUP($A1625,DB登録部品番号!$A$2:$A$2000,1,FALSE)),"■","")</f>
        <v/>
      </c>
      <c r="C1625" t="str">
        <f t="shared" si="25"/>
        <v>INSERT INTO UPK_TEST.main_masters.mm_buhin_no (buhin_no, created_date, created_tantou_id) VALUES ('802394M400', GETDATE(), 999);</v>
      </c>
    </row>
    <row r="1626" spans="1:3">
      <c r="A1626" t="s">
        <v>2608</v>
      </c>
      <c r="B1626" t="str">
        <f>IF(ISERROR(VLOOKUP($A1626,DB登録部品番号!$A$2:$A$2000,1,FALSE)),"■","")</f>
        <v/>
      </c>
      <c r="C1626" t="str">
        <f t="shared" si="25"/>
        <v>INSERT INTO UPK_TEST.main_masters.mm_buhin_no (buhin_no, created_date, created_tantou_id) VALUES ('806331LC0A', GETDATE(), 999);</v>
      </c>
    </row>
    <row r="1627" spans="1:3">
      <c r="A1627" t="s">
        <v>7685</v>
      </c>
      <c r="B1627" t="str">
        <f>IF(ISERROR(VLOOKUP($A1627,DB登録部品番号!$A$2:$A$2000,1,FALSE)),"■","")</f>
        <v>■</v>
      </c>
      <c r="C1627" t="str">
        <f t="shared" si="25"/>
        <v>INSERT INTO UPK_TEST.main_masters.mm_buhin_no (buhin_no, created_date, created_tantou_id) VALUES ('821184M400', GETDATE(), 999);</v>
      </c>
    </row>
    <row r="1628" spans="1:3">
      <c r="A1628" t="s">
        <v>7686</v>
      </c>
      <c r="B1628" t="str">
        <f>IF(ISERROR(VLOOKUP($A1628,DB登録部品番号!$A$2:$A$2000,1,FALSE)),"■","")</f>
        <v>■</v>
      </c>
      <c r="C1628" t="str">
        <f t="shared" si="25"/>
        <v>INSERT INTO UPK_TEST.main_masters.mm_buhin_no (buhin_no, created_date, created_tantou_id) VALUES ('821194M400', GETDATE(), 999);</v>
      </c>
    </row>
    <row r="1629" spans="1:3">
      <c r="A1629" t="s">
        <v>2609</v>
      </c>
      <c r="B1629" t="str">
        <f>IF(ISERROR(VLOOKUP($A1629,DB登録部品番号!$A$2:$A$2000,1,FALSE)),"■","")</f>
        <v/>
      </c>
      <c r="C1629" t="str">
        <f t="shared" si="25"/>
        <v>INSERT INTO UPK_TEST.main_masters.mm_buhin_no (buhin_no, created_date, created_tantou_id) VALUES ('821185M000', GETDATE(), 999);</v>
      </c>
    </row>
    <row r="1630" spans="1:3">
      <c r="A1630" t="s">
        <v>2610</v>
      </c>
      <c r="B1630" t="str">
        <f>IF(ISERROR(VLOOKUP($A1630,DB登録部品番号!$A$2:$A$2000,1,FALSE)),"■","")</f>
        <v/>
      </c>
      <c r="C1630" t="str">
        <f t="shared" si="25"/>
        <v>INSERT INTO UPK_TEST.main_masters.mm_buhin_no (buhin_no, created_date, created_tantou_id) VALUES ('821195M000', GETDATE(), 999);</v>
      </c>
    </row>
    <row r="1631" spans="1:3">
      <c r="A1631" t="s">
        <v>7687</v>
      </c>
      <c r="B1631" t="str">
        <f>IF(ISERROR(VLOOKUP($A1631,DB登録部品番号!$A$2:$A$2000,1,FALSE)),"■","")</f>
        <v>■</v>
      </c>
      <c r="C1631" t="str">
        <f t="shared" si="25"/>
        <v>INSERT INTO UPK_TEST.main_masters.mm_buhin_no (buhin_no, created_date, created_tantou_id) VALUES ('821264M400', GETDATE(), 999);</v>
      </c>
    </row>
    <row r="1632" spans="1:3">
      <c r="A1632" t="s">
        <v>7688</v>
      </c>
      <c r="B1632" t="str">
        <f>IF(ISERROR(VLOOKUP($A1632,DB登録部品番号!$A$2:$A$2000,1,FALSE)),"■","")</f>
        <v>■</v>
      </c>
      <c r="C1632" t="str">
        <f t="shared" si="25"/>
        <v>INSERT INTO UPK_TEST.main_masters.mm_buhin_no (buhin_no, created_date, created_tantou_id) VALUES ('821274M400', GETDATE(), 999);</v>
      </c>
    </row>
    <row r="1633" spans="1:3">
      <c r="A1633" t="s">
        <v>7689</v>
      </c>
      <c r="B1633" t="str">
        <f>IF(ISERROR(VLOOKUP($A1633,DB登録部品番号!$A$2:$A$2000,1,FALSE)),"■","")</f>
        <v>■</v>
      </c>
      <c r="C1633" t="str">
        <f t="shared" si="25"/>
        <v>INSERT INTO UPK_TEST.main_masters.mm_buhin_no (buhin_no, created_date, created_tantou_id) VALUES ('821264M700', GETDATE(), 999);</v>
      </c>
    </row>
    <row r="1634" spans="1:3">
      <c r="A1634" t="s">
        <v>7690</v>
      </c>
      <c r="B1634" t="str">
        <f>IF(ISERROR(VLOOKUP($A1634,DB登録部品番号!$A$2:$A$2000,1,FALSE)),"■","")</f>
        <v>■</v>
      </c>
      <c r="C1634" t="str">
        <f t="shared" si="25"/>
        <v>INSERT INTO UPK_TEST.main_masters.mm_buhin_no (buhin_no, created_date, created_tantou_id) VALUES ('821274M700', GETDATE(), 999);</v>
      </c>
    </row>
    <row r="1635" spans="1:3">
      <c r="A1635" t="s">
        <v>7691</v>
      </c>
      <c r="B1635" t="str">
        <f>IF(ISERROR(VLOOKUP($A1635,DB登録部品番号!$A$2:$A$2000,1,FALSE)),"■","")</f>
        <v>■</v>
      </c>
      <c r="C1635" t="str">
        <f t="shared" si="25"/>
        <v>INSERT INTO UPK_TEST.main_masters.mm_buhin_no (buhin_no, created_date, created_tantou_id) VALUES ('821265M400', GETDATE(), 999);</v>
      </c>
    </row>
    <row r="1636" spans="1:3">
      <c r="A1636" t="s">
        <v>7692</v>
      </c>
      <c r="B1636" t="str">
        <f>IF(ISERROR(VLOOKUP($A1636,DB登録部品番号!$A$2:$A$2000,1,FALSE)),"■","")</f>
        <v>■</v>
      </c>
      <c r="C1636" t="str">
        <f t="shared" si="25"/>
        <v>INSERT INTO UPK_TEST.main_masters.mm_buhin_no (buhin_no, created_date, created_tantou_id) VALUES ('821275M400', GETDATE(), 999);</v>
      </c>
    </row>
    <row r="1637" spans="1:3">
      <c r="A1637" t="s">
        <v>200</v>
      </c>
      <c r="B1637" t="str">
        <f>IF(ISERROR(VLOOKUP($A1637,DB登録部品番号!$A$2:$A$2000,1,FALSE)),"■","")</f>
        <v>■</v>
      </c>
      <c r="C1637" t="str">
        <f t="shared" si="25"/>
        <v>INSERT INTO UPK_TEST.main_masters.mm_buhin_no (buhin_no, created_date, created_tantou_id) VALUES ('82142JM00A', GETDATE(), 999);</v>
      </c>
    </row>
    <row r="1638" spans="1:3">
      <c r="A1638" t="s">
        <v>7693</v>
      </c>
      <c r="B1638" t="str">
        <f>IF(ISERROR(VLOOKUP($A1638,DB登録部品番号!$A$2:$A$2000,1,FALSE)),"■","")</f>
        <v>■</v>
      </c>
      <c r="C1638" t="str">
        <f t="shared" si="25"/>
        <v>INSERT INTO UPK_TEST.main_masters.mm_buhin_no (buhin_no, created_date, created_tantou_id) VALUES ('82143JM00A', GETDATE(), 999);</v>
      </c>
    </row>
    <row r="1639" spans="1:3">
      <c r="A1639" t="s">
        <v>196</v>
      </c>
      <c r="B1639" t="str">
        <f>IF(ISERROR(VLOOKUP($A1639,DB登録部品番号!$A$2:$A$2000,1,FALSE)),"■","")</f>
        <v>■</v>
      </c>
      <c r="C1639" t="str">
        <f t="shared" si="25"/>
        <v>INSERT INTO UPK_TEST.main_masters.mm_buhin_no (buhin_no, created_date, created_tantou_id) VALUES ('82148JM00A', GETDATE(), 999);</v>
      </c>
    </row>
    <row r="1640" spans="1:3">
      <c r="A1640" t="s">
        <v>197</v>
      </c>
      <c r="B1640" t="str">
        <f>IF(ISERROR(VLOOKUP($A1640,DB登録部品番号!$A$2:$A$2000,1,FALSE)),"■","")</f>
        <v>■</v>
      </c>
      <c r="C1640" t="str">
        <f t="shared" si="25"/>
        <v>INSERT INTO UPK_TEST.main_masters.mm_buhin_no (buhin_no, created_date, created_tantou_id) VALUES ('82149JM00A', GETDATE(), 999);</v>
      </c>
    </row>
    <row r="1641" spans="1:3">
      <c r="A1641" t="s">
        <v>2613</v>
      </c>
      <c r="B1641" t="str">
        <f>IF(ISERROR(VLOOKUP($A1641,DB登録部品番号!$A$2:$A$2000,1,FALSE)),"■","")</f>
        <v/>
      </c>
      <c r="C1641" t="str">
        <f t="shared" si="25"/>
        <v>INSERT INTO UPK_TEST.main_masters.mm_buhin_no (buhin_no, created_date, created_tantou_id) VALUES ('821545TA0A', GETDATE(), 999);</v>
      </c>
    </row>
    <row r="1642" spans="1:3">
      <c r="A1642" t="s">
        <v>2614</v>
      </c>
      <c r="B1642" t="str">
        <f>IF(ISERROR(VLOOKUP($A1642,DB登録部品番号!$A$2:$A$2000,1,FALSE)),"■","")</f>
        <v/>
      </c>
      <c r="C1642" t="str">
        <f t="shared" si="25"/>
        <v>INSERT INTO UPK_TEST.main_masters.mm_buhin_no (buhin_no, created_date, created_tantou_id) VALUES ('821555TA0A', GETDATE(), 999);</v>
      </c>
    </row>
    <row r="1643" spans="1:3">
      <c r="A1643" t="s">
        <v>2615</v>
      </c>
      <c r="B1643" t="str">
        <f>IF(ISERROR(VLOOKUP($A1643,DB登録部品番号!$A$2:$A$2000,1,FALSE)),"■","")</f>
        <v/>
      </c>
      <c r="C1643" t="str">
        <f t="shared" si="25"/>
        <v>INSERT INTO UPK_TEST.main_masters.mm_buhin_no (buhin_no, created_date, created_tantou_id) VALUES ('821555TA1A', GETDATE(), 999);</v>
      </c>
    </row>
    <row r="1644" spans="1:3">
      <c r="A1644" t="s">
        <v>199</v>
      </c>
      <c r="B1644" t="str">
        <f>IF(ISERROR(VLOOKUP($A1644,DB登録部品番号!$A$2:$A$2000,1,FALSE)),"■","")</f>
        <v>■</v>
      </c>
      <c r="C1644" t="str">
        <f t="shared" si="25"/>
        <v>INSERT INTO UPK_TEST.main_masters.mm_buhin_no (buhin_no, created_date, created_tantou_id) VALUES ('821984M400', GETDATE(), 999);</v>
      </c>
    </row>
    <row r="1645" spans="1:3">
      <c r="A1645" t="s">
        <v>7694</v>
      </c>
      <c r="B1645" t="str">
        <f>IF(ISERROR(VLOOKUP($A1645,DB登録部品番号!$A$2:$A$2000,1,FALSE)),"■","")</f>
        <v>■</v>
      </c>
      <c r="C1645" t="str">
        <f t="shared" si="25"/>
        <v>INSERT INTO UPK_TEST.main_masters.mm_buhin_no (buhin_no, created_date, created_tantou_id) VALUES ('821994M400', GETDATE(), 999);</v>
      </c>
    </row>
    <row r="1646" spans="1:3">
      <c r="A1646" t="s">
        <v>7695</v>
      </c>
      <c r="B1646" t="str">
        <f>IF(ISERROR(VLOOKUP($A1646,DB登録部品番号!$A$2:$A$2000,1,FALSE)),"■","")</f>
        <v>■</v>
      </c>
      <c r="C1646" t="str">
        <f t="shared" si="25"/>
        <v>INSERT INTO UPK_TEST.main_masters.mm_buhin_no (buhin_no, created_date, created_tantou_id) VALUES ('85032EN000', GETDATE(), 999);</v>
      </c>
    </row>
    <row r="1647" spans="1:3">
      <c r="A1647" t="s">
        <v>182</v>
      </c>
      <c r="B1647" t="str">
        <f>IF(ISERROR(VLOOKUP($A1647,DB登録部品番号!$A$2:$A$2000,1,FALSE)),"■","")</f>
        <v/>
      </c>
      <c r="C1647" t="str">
        <f t="shared" si="25"/>
        <v>INSERT INTO UPK_TEST.main_masters.mm_buhin_no (buhin_no, created_date, created_tantou_id) VALUES ('85032JG00A', GETDATE(), 999);</v>
      </c>
    </row>
    <row r="1648" spans="1:3">
      <c r="A1648" t="s">
        <v>2616</v>
      </c>
      <c r="B1648" t="str">
        <f>IF(ISERROR(VLOOKUP($A1648,DB登録部品番号!$A$2:$A$2000,1,FALSE)),"■","")</f>
        <v/>
      </c>
      <c r="C1648" t="str">
        <f t="shared" si="25"/>
        <v>INSERT INTO UPK_TEST.main_masters.mm_buhin_no (buhin_no, created_date, created_tantou_id) VALUES ('85032JG00ACE', GETDATE(), 999);</v>
      </c>
    </row>
    <row r="1649" spans="1:3">
      <c r="A1649" t="s">
        <v>2617</v>
      </c>
      <c r="B1649" t="str">
        <f>IF(ISERROR(VLOOKUP($A1649,DB登録部品番号!$A$2:$A$2000,1,FALSE)),"■","")</f>
        <v/>
      </c>
      <c r="C1649" t="str">
        <f t="shared" si="25"/>
        <v>INSERT INTO UPK_TEST.main_masters.mm_buhin_no (buhin_no, created_date, created_tantou_id) VALUES ('850341LA0A01', GETDATE(), 999);</v>
      </c>
    </row>
    <row r="1650" spans="1:3">
      <c r="A1650" t="s">
        <v>2621</v>
      </c>
      <c r="B1650" t="str">
        <f>IF(ISERROR(VLOOKUP($A1650,DB登録部品番号!$A$2:$A$2000,1,FALSE)),"■","")</f>
        <v/>
      </c>
      <c r="C1650" t="str">
        <f t="shared" si="25"/>
        <v>INSERT INTO UPK_TEST.main_masters.mm_buhin_no (buhin_no, created_date, created_tantou_id) VALUES ('850351LA0A01', GETDATE(), 999);</v>
      </c>
    </row>
    <row r="1651" spans="1:3">
      <c r="A1651" t="s">
        <v>2618</v>
      </c>
      <c r="B1651" t="str">
        <f>IF(ISERROR(VLOOKUP($A1651,DB登録部品番号!$A$2:$A$2000,1,FALSE)),"■","")</f>
        <v/>
      </c>
      <c r="C1651" t="str">
        <f t="shared" si="25"/>
        <v>INSERT INTO UPK_TEST.main_masters.mm_buhin_no (buhin_no, created_date, created_tantou_id) VALUES ('850341LA0A02', GETDATE(), 999);</v>
      </c>
    </row>
    <row r="1652" spans="1:3">
      <c r="A1652" t="s">
        <v>2622</v>
      </c>
      <c r="B1652" t="str">
        <f>IF(ISERROR(VLOOKUP($A1652,DB登録部品番号!$A$2:$A$2000,1,FALSE)),"■","")</f>
        <v/>
      </c>
      <c r="C1652" t="str">
        <f t="shared" si="25"/>
        <v>INSERT INTO UPK_TEST.main_masters.mm_buhin_no (buhin_no, created_date, created_tantou_id) VALUES ('850351LA0A02', GETDATE(), 999);</v>
      </c>
    </row>
    <row r="1653" spans="1:3">
      <c r="A1653" t="s">
        <v>2619</v>
      </c>
      <c r="B1653" t="str">
        <f>IF(ISERROR(VLOOKUP($A1653,DB登録部品番号!$A$2:$A$2000,1,FALSE)),"■","")</f>
        <v/>
      </c>
      <c r="C1653" t="str">
        <f t="shared" si="25"/>
        <v>INSERT INTO UPK_TEST.main_masters.mm_buhin_no (buhin_no, created_date, created_tantou_id) VALUES ('850341LB0A01', GETDATE(), 999);</v>
      </c>
    </row>
    <row r="1654" spans="1:3">
      <c r="A1654" t="s">
        <v>2623</v>
      </c>
      <c r="B1654" t="str">
        <f>IF(ISERROR(VLOOKUP($A1654,DB登録部品番号!$A$2:$A$2000,1,FALSE)),"■","")</f>
        <v/>
      </c>
      <c r="C1654" t="str">
        <f t="shared" si="25"/>
        <v>INSERT INTO UPK_TEST.main_masters.mm_buhin_no (buhin_no, created_date, created_tantou_id) VALUES ('850351LB0A01', GETDATE(), 999);</v>
      </c>
    </row>
    <row r="1655" spans="1:3">
      <c r="A1655" t="s">
        <v>2620</v>
      </c>
      <c r="B1655" t="str">
        <f>IF(ISERROR(VLOOKUP($A1655,DB登録部品番号!$A$2:$A$2000,1,FALSE)),"■","")</f>
        <v/>
      </c>
      <c r="C1655" t="str">
        <f t="shared" si="25"/>
        <v>INSERT INTO UPK_TEST.main_masters.mm_buhin_no (buhin_no, created_date, created_tantou_id) VALUES ('850341LB0A02', GETDATE(), 999);</v>
      </c>
    </row>
    <row r="1656" spans="1:3">
      <c r="A1656" t="s">
        <v>2624</v>
      </c>
      <c r="B1656" t="str">
        <f>IF(ISERROR(VLOOKUP($A1656,DB登録部品番号!$A$2:$A$2000,1,FALSE)),"■","")</f>
        <v/>
      </c>
      <c r="C1656" t="str">
        <f t="shared" si="25"/>
        <v>INSERT INTO UPK_TEST.main_masters.mm_buhin_no (buhin_no, created_date, created_tantou_id) VALUES ('850351LB0A02', GETDATE(), 999);</v>
      </c>
    </row>
    <row r="1657" spans="1:3">
      <c r="A1657" t="s">
        <v>7696</v>
      </c>
      <c r="B1657" t="str">
        <f>IF(ISERROR(VLOOKUP($A1657,DB登録部品番号!$A$2:$A$2000,1,FALSE)),"■","")</f>
        <v>■</v>
      </c>
      <c r="C1657" t="str">
        <f t="shared" si="25"/>
        <v>INSERT INTO UPK_TEST.main_masters.mm_buhin_no (buhin_no, created_date, created_tantou_id) VALUES ('850641DA0A', GETDATE(), 999);</v>
      </c>
    </row>
    <row r="1658" spans="1:3">
      <c r="A1658" t="s">
        <v>7697</v>
      </c>
      <c r="B1658" t="str">
        <f>IF(ISERROR(VLOOKUP($A1658,DB登録部品番号!$A$2:$A$2000,1,FALSE)),"■","")</f>
        <v>■</v>
      </c>
      <c r="C1658" t="str">
        <f t="shared" si="25"/>
        <v>INSERT INTO UPK_TEST.main_masters.mm_buhin_no (buhin_no, created_date, created_tantou_id) VALUES ('850651DA0A', GETDATE(), 999);</v>
      </c>
    </row>
    <row r="1659" spans="1:3">
      <c r="A1659" t="s">
        <v>7698</v>
      </c>
      <c r="B1659" t="str">
        <f>IF(ISERROR(VLOOKUP($A1659,DB登録部品番号!$A$2:$A$2000,1,FALSE)),"■","")</f>
        <v>■</v>
      </c>
      <c r="C1659" t="str">
        <f t="shared" si="25"/>
        <v>INSERT INTO UPK_TEST.main_masters.mm_buhin_no (buhin_no, created_date, created_tantou_id) VALUES ('8521240F29', GETDATE(), 999);</v>
      </c>
    </row>
    <row r="1660" spans="1:3">
      <c r="A1660" t="s">
        <v>7699</v>
      </c>
      <c r="B1660" t="str">
        <f>IF(ISERROR(VLOOKUP($A1660,DB登録部品番号!$A$2:$A$2000,1,FALSE)),"■","")</f>
        <v>■</v>
      </c>
      <c r="C1660" t="str">
        <f t="shared" si="25"/>
        <v>INSERT INTO UPK_TEST.main_masters.mm_buhin_no (buhin_no, created_date, created_tantou_id) VALUES ('8521340F29', GETDATE(), 999);</v>
      </c>
    </row>
    <row r="1661" spans="1:3">
      <c r="A1661" t="s">
        <v>7700</v>
      </c>
      <c r="B1661" t="str">
        <f>IF(ISERROR(VLOOKUP($A1661,DB登録部品番号!$A$2:$A$2000,1,FALSE)),"■","")</f>
        <v>■</v>
      </c>
      <c r="C1661" t="str">
        <f t="shared" si="25"/>
        <v>INSERT INTO UPK_TEST.main_masters.mm_buhin_no (buhin_no, created_date, created_tantou_id) VALUES ('852324M400', GETDATE(), 999);</v>
      </c>
    </row>
    <row r="1662" spans="1:3">
      <c r="A1662" t="s">
        <v>7701</v>
      </c>
      <c r="B1662" t="str">
        <f>IF(ISERROR(VLOOKUP($A1662,DB登録部品番号!$A$2:$A$2000,1,FALSE)),"■","")</f>
        <v>■</v>
      </c>
      <c r="C1662" t="str">
        <f t="shared" si="25"/>
        <v>INSERT INTO UPK_TEST.main_masters.mm_buhin_no (buhin_no, created_date, created_tantou_id) VALUES ('852334M400', GETDATE(), 999);</v>
      </c>
    </row>
    <row r="1663" spans="1:3">
      <c r="A1663" t="s">
        <v>2625</v>
      </c>
      <c r="B1663" t="str">
        <f>IF(ISERROR(VLOOKUP($A1663,DB登録部品番号!$A$2:$A$2000,1,FALSE)),"■","")</f>
        <v/>
      </c>
      <c r="C1663" t="str">
        <f t="shared" si="25"/>
        <v>INSERT INTO UPK_TEST.main_masters.mm_buhin_no (buhin_no, created_date, created_tantou_id) VALUES ('901265TA0A', GETDATE(), 999);</v>
      </c>
    </row>
    <row r="1664" spans="1:3">
      <c r="A1664" t="s">
        <v>2627</v>
      </c>
      <c r="B1664" t="str">
        <f>IF(ISERROR(VLOOKUP($A1664,DB登録部品番号!$A$2:$A$2000,1,FALSE)),"■","")</f>
        <v/>
      </c>
      <c r="C1664" t="str">
        <f t="shared" si="25"/>
        <v>INSERT INTO UPK_TEST.main_masters.mm_buhin_no (buhin_no, created_date, created_tantou_id) VALUES ('901275TA0A', GETDATE(), 999);</v>
      </c>
    </row>
    <row r="1665" spans="1:3">
      <c r="A1665" t="s">
        <v>2626</v>
      </c>
      <c r="B1665" t="str">
        <f>IF(ISERROR(VLOOKUP($A1665,DB登録部品番号!$A$2:$A$2000,1,FALSE)),"■","")</f>
        <v/>
      </c>
      <c r="C1665" t="str">
        <f t="shared" si="25"/>
        <v>INSERT INTO UPK_TEST.main_masters.mm_buhin_no (buhin_no, created_date, created_tantou_id) VALUES ('90126JM00A', GETDATE(), 999);</v>
      </c>
    </row>
    <row r="1666" spans="1:3">
      <c r="A1666" t="s">
        <v>2628</v>
      </c>
      <c r="B1666" t="str">
        <f>IF(ISERROR(VLOOKUP($A1666,DB登録部品番号!$A$2:$A$2000,1,FALSE)),"■","")</f>
        <v/>
      </c>
      <c r="C1666" t="str">
        <f t="shared" si="25"/>
        <v>INSERT INTO UPK_TEST.main_masters.mm_buhin_no (buhin_no, created_date, created_tantou_id) VALUES ('90127JM00A', GETDATE(), 999);</v>
      </c>
    </row>
    <row r="1667" spans="1:3">
      <c r="A1667" t="s">
        <v>2631</v>
      </c>
      <c r="B1667" t="str">
        <f>IF(ISERROR(VLOOKUP($A1667,DB登録部品番号!$A$2:$A$2000,1,FALSE)),"■","")</f>
        <v/>
      </c>
      <c r="C1667" t="str">
        <f t="shared" si="25"/>
        <v>INSERT INTO UPK_TEST.main_masters.mm_buhin_no (buhin_no, created_date, created_tantou_id) VALUES ('901365TA0A', GETDATE(), 999);</v>
      </c>
    </row>
    <row r="1668" spans="1:3">
      <c r="A1668" t="s">
        <v>2632</v>
      </c>
      <c r="B1668" t="str">
        <f>IF(ISERROR(VLOOKUP($A1668,DB登録部品番号!$A$2:$A$2000,1,FALSE)),"■","")</f>
        <v/>
      </c>
      <c r="C1668" t="str">
        <f t="shared" si="25"/>
        <v>INSERT INTO UPK_TEST.main_masters.mm_buhin_no (buhin_no, created_date, created_tantou_id) VALUES ('901375TA0A', GETDATE(), 999);</v>
      </c>
    </row>
    <row r="1669" spans="1:3">
      <c r="A1669" t="s">
        <v>7702</v>
      </c>
      <c r="B1669" t="str">
        <f>IF(ISERROR(VLOOKUP($A1669,DB登録部品番号!$A$2:$A$2000,1,FALSE)),"■","")</f>
        <v>■</v>
      </c>
      <c r="C1669" t="str">
        <f t="shared" ref="C1669:C1711" si="26">$L$1&amp;"'"&amp;$A1669&amp;"', GETDATE(), 999);"</f>
        <v>INSERT INTO UPK_TEST.main_masters.mm_buhin_no (buhin_no, created_date, created_tantou_id) VALUES ('913140W000-P', GETDATE(), 999);</v>
      </c>
    </row>
    <row r="1670" spans="1:3">
      <c r="A1670" t="s">
        <v>7703</v>
      </c>
      <c r="B1670" t="str">
        <f>IF(ISERROR(VLOOKUP($A1670,DB登録部品番号!$A$2:$A$2000,1,FALSE)),"■","")</f>
        <v>■</v>
      </c>
      <c r="C1670" t="str">
        <f t="shared" si="26"/>
        <v>INSERT INTO UPK_TEST.main_masters.mm_buhin_no (buhin_no, created_date, created_tantou_id) VALUES ('913150W000-P', GETDATE(), 999);</v>
      </c>
    </row>
    <row r="1671" spans="1:3">
      <c r="A1671" t="s">
        <v>7704</v>
      </c>
      <c r="B1671" t="str">
        <f>IF(ISERROR(VLOOKUP($A1671,DB登録部品番号!$A$2:$A$2000,1,FALSE)),"■","")</f>
        <v>■</v>
      </c>
      <c r="C1671" t="str">
        <f t="shared" si="26"/>
        <v>INSERT INTO UPK_TEST.main_masters.mm_buhin_no (buhin_no, created_date, created_tantou_id) VALUES ('913180W000-P', GETDATE(), 999);</v>
      </c>
    </row>
    <row r="1672" spans="1:3">
      <c r="A1672" t="s">
        <v>7705</v>
      </c>
      <c r="B1672" t="str">
        <f>IF(ISERROR(VLOOKUP($A1672,DB登録部品番号!$A$2:$A$2000,1,FALSE)),"■","")</f>
        <v>■</v>
      </c>
      <c r="C1672" t="str">
        <f t="shared" si="26"/>
        <v>INSERT INTO UPK_TEST.main_masters.mm_buhin_no (buhin_no, created_date, created_tantou_id) VALUES ('913190W000-P', GETDATE(), 999);</v>
      </c>
    </row>
    <row r="1673" spans="1:3">
      <c r="A1673" t="s">
        <v>7706</v>
      </c>
      <c r="B1673" t="str">
        <f>IF(ISERROR(VLOOKUP($A1673,DB登録部品番号!$A$2:$A$2000,1,FALSE)),"■","")</f>
        <v>■</v>
      </c>
      <c r="C1673" t="str">
        <f t="shared" si="26"/>
        <v>INSERT INTO UPK_TEST.main_masters.mm_buhin_no (buhin_no, created_date, created_tantou_id) VALUES ('9363401G00-G', GETDATE(), 999);</v>
      </c>
    </row>
    <row r="1674" spans="1:3">
      <c r="A1674" t="s">
        <v>7707</v>
      </c>
      <c r="B1674" t="str">
        <f>IF(ISERROR(VLOOKUP($A1674,DB登録部品番号!$A$2:$A$2000,1,FALSE)),"■","")</f>
        <v>■</v>
      </c>
      <c r="C1674" t="str">
        <f t="shared" si="26"/>
        <v>INSERT INTO UPK_TEST.main_masters.mm_buhin_no (buhin_no, created_date, created_tantou_id) VALUES ('9374201G00', GETDATE(), 999);</v>
      </c>
    </row>
    <row r="1675" spans="1:3">
      <c r="A1675" t="s">
        <v>7708</v>
      </c>
      <c r="B1675" t="str">
        <f>IF(ISERROR(VLOOKUP($A1675,DB登録部品番号!$A$2:$A$2000,1,FALSE)),"■","")</f>
        <v>■</v>
      </c>
      <c r="C1675" t="str">
        <f t="shared" si="26"/>
        <v>INSERT INTO UPK_TEST.main_masters.mm_buhin_no (buhin_no, created_date, created_tantou_id) VALUES ('9375212G00', GETDATE(), 999);</v>
      </c>
    </row>
    <row r="1676" spans="1:3">
      <c r="A1676" t="s">
        <v>7709</v>
      </c>
      <c r="B1676" t="str">
        <f>IF(ISERROR(VLOOKUP($A1676,DB登録部品番号!$A$2:$A$2000,1,FALSE)),"■","")</f>
        <v>■</v>
      </c>
      <c r="C1676" t="str">
        <f t="shared" si="26"/>
        <v>INSERT INTO UPK_TEST.main_masters.mm_buhin_no (buhin_no, created_date, created_tantou_id) VALUES ('9377201G00', GETDATE(), 999);</v>
      </c>
    </row>
    <row r="1677" spans="1:3">
      <c r="A1677" t="s">
        <v>7710</v>
      </c>
      <c r="B1677" t="str">
        <f>IF(ISERROR(VLOOKUP($A1677,DB登録部品番号!$A$2:$A$2000,1,FALSE)),"■","")</f>
        <v>■</v>
      </c>
      <c r="C1677" t="str">
        <f t="shared" si="26"/>
        <v>INSERT INTO UPK_TEST.main_masters.mm_buhin_no (buhin_no, created_date, created_tantou_id) VALUES ('9387292G00', GETDATE(), 999);</v>
      </c>
    </row>
    <row r="1678" spans="1:3">
      <c r="A1678" t="s">
        <v>2633</v>
      </c>
      <c r="B1678" t="str">
        <f>IF(ISERROR(VLOOKUP($A1678,DB登録部品番号!$A$2:$A$2000,1,FALSE)),"■","")</f>
        <v/>
      </c>
      <c r="C1678" t="str">
        <f t="shared" si="26"/>
        <v>INSERT INTO UPK_TEST.main_masters.mm_buhin_no (buhin_no, created_date, created_tantou_id) VALUES ('9450B39400', GETDATE(), 999);</v>
      </c>
    </row>
    <row r="1679" spans="1:3">
      <c r="A1679" t="s">
        <v>2634</v>
      </c>
      <c r="B1679" t="str">
        <f>IF(ISERROR(VLOOKUP($A1679,DB登録部品番号!$A$2:$A$2000,1,FALSE)),"■","")</f>
        <v/>
      </c>
      <c r="C1679" t="str">
        <f t="shared" si="26"/>
        <v>INSERT INTO UPK_TEST.main_masters.mm_buhin_no (buhin_no, created_date, created_tantou_id) VALUES ('9450B39500', GETDATE(), 999);</v>
      </c>
    </row>
    <row r="1680" spans="1:3">
      <c r="A1680" t="s">
        <v>2635</v>
      </c>
      <c r="B1680" t="str">
        <f>IF(ISERROR(VLOOKUP($A1680,DB登録部品番号!$A$2:$A$2000,1,FALSE)),"■","")</f>
        <v/>
      </c>
      <c r="C1680" t="str">
        <f t="shared" si="26"/>
        <v>INSERT INTO UPK_TEST.main_masters.mm_buhin_no (buhin_no, created_date, created_tantou_id) VALUES ('9450B86300', GETDATE(), 999);</v>
      </c>
    </row>
    <row r="1681" spans="1:3">
      <c r="A1681" t="s">
        <v>2636</v>
      </c>
      <c r="B1681" t="str">
        <f>IF(ISERROR(VLOOKUP($A1681,DB登録部品番号!$A$2:$A$2000,1,FALSE)),"■","")</f>
        <v/>
      </c>
      <c r="C1681" t="str">
        <f t="shared" si="26"/>
        <v>INSERT INTO UPK_TEST.main_masters.mm_buhin_no (buhin_no, created_date, created_tantou_id) VALUES ('9450B98900', GETDATE(), 999);</v>
      </c>
    </row>
    <row r="1682" spans="1:3">
      <c r="A1682" t="s">
        <v>2637</v>
      </c>
      <c r="B1682" t="str">
        <f>IF(ISERROR(VLOOKUP($A1682,DB登録部品番号!$A$2:$A$2000,1,FALSE)),"■","")</f>
        <v/>
      </c>
      <c r="C1682" t="str">
        <f t="shared" si="26"/>
        <v>INSERT INTO UPK_TEST.main_masters.mm_buhin_no (buhin_no, created_date, created_tantou_id) VALUES ('9450B99000', GETDATE(), 999);</v>
      </c>
    </row>
    <row r="1683" spans="1:3">
      <c r="A1683" t="s">
        <v>2638</v>
      </c>
      <c r="B1683" t="str">
        <f>IF(ISERROR(VLOOKUP($A1683,DB登録部品番号!$A$2:$A$2000,1,FALSE)),"■","")</f>
        <v/>
      </c>
      <c r="C1683" t="str">
        <f t="shared" si="26"/>
        <v>INSERT INTO UPK_TEST.main_masters.mm_buhin_no (buhin_no, created_date, created_tantou_id) VALUES ('9450C01700', GETDATE(), 999);</v>
      </c>
    </row>
    <row r="1684" spans="1:3">
      <c r="A1684" t="s">
        <v>2639</v>
      </c>
      <c r="B1684" t="str">
        <f>IF(ISERROR(VLOOKUP($A1684,DB登録部品番号!$A$2:$A$2000,1,FALSE)),"■","")</f>
        <v/>
      </c>
      <c r="C1684" t="str">
        <f t="shared" si="26"/>
        <v>INSERT INTO UPK_TEST.main_masters.mm_buhin_no (buhin_no, created_date, created_tantou_id) VALUES ('9450C01800', GETDATE(), 999);</v>
      </c>
    </row>
    <row r="1685" spans="1:3">
      <c r="A1685" t="s">
        <v>2640</v>
      </c>
      <c r="B1685" t="str">
        <f>IF(ISERROR(VLOOKUP($A1685,DB登録部品番号!$A$2:$A$2000,1,FALSE)),"■","")</f>
        <v/>
      </c>
      <c r="C1685" t="str">
        <f t="shared" si="26"/>
        <v>INSERT INTO UPK_TEST.main_masters.mm_buhin_no (buhin_no, created_date, created_tantou_id) VALUES ('9450C01900', GETDATE(), 999);</v>
      </c>
    </row>
    <row r="1686" spans="1:3">
      <c r="A1686" t="s">
        <v>2641</v>
      </c>
      <c r="B1686" t="str">
        <f>IF(ISERROR(VLOOKUP($A1686,DB登録部品番号!$A$2:$A$2000,1,FALSE)),"■","")</f>
        <v/>
      </c>
      <c r="C1686" t="str">
        <f t="shared" si="26"/>
        <v>INSERT INTO UPK_TEST.main_masters.mm_buhin_no (buhin_no, created_date, created_tantou_id) VALUES ('9450C02000', GETDATE(), 999);</v>
      </c>
    </row>
    <row r="1687" spans="1:3">
      <c r="A1687" t="s">
        <v>2642</v>
      </c>
      <c r="B1687" t="str">
        <f>IF(ISERROR(VLOOKUP($A1687,DB登録部品番号!$A$2:$A$2000,1,FALSE)),"■","")</f>
        <v/>
      </c>
      <c r="C1687" t="str">
        <f t="shared" si="26"/>
        <v>INSERT INTO UPK_TEST.main_masters.mm_buhin_no (buhin_no, created_date, created_tantou_id) VALUES ('9450C02200', GETDATE(), 999);</v>
      </c>
    </row>
    <row r="1688" spans="1:3">
      <c r="A1688" t="s">
        <v>2645</v>
      </c>
      <c r="B1688" t="str">
        <f>IF(ISERROR(VLOOKUP($A1688,DB登録部品番号!$A$2:$A$2000,1,FALSE)),"■","")</f>
        <v/>
      </c>
      <c r="C1688" t="str">
        <f t="shared" si="26"/>
        <v>INSERT INTO UPK_TEST.main_masters.mm_buhin_no (buhin_no, created_date, created_tantou_id) VALUES ('9450C02900', GETDATE(), 999);</v>
      </c>
    </row>
    <row r="1689" spans="1:3">
      <c r="A1689" t="s">
        <v>2646</v>
      </c>
      <c r="B1689" t="str">
        <f>IF(ISERROR(VLOOKUP($A1689,DB登録部品番号!$A$2:$A$2000,1,FALSE)),"■","")</f>
        <v/>
      </c>
      <c r="C1689" t="str">
        <f t="shared" si="26"/>
        <v>INSERT INTO UPK_TEST.main_masters.mm_buhin_no (buhin_no, created_date, created_tantou_id) VALUES ('9450C03000', GETDATE(), 999);</v>
      </c>
    </row>
    <row r="1690" spans="1:3">
      <c r="A1690" t="s">
        <v>2643</v>
      </c>
      <c r="B1690" t="str">
        <f>IF(ISERROR(VLOOKUP($A1690,DB登録部品番号!$A$2:$A$2000,1,FALSE)),"■","")</f>
        <v/>
      </c>
      <c r="C1690" t="str">
        <f t="shared" si="26"/>
        <v>INSERT INTO UPK_TEST.main_masters.mm_buhin_no (buhin_no, created_date, created_tantou_id) VALUES ('9450C02700', GETDATE(), 999);</v>
      </c>
    </row>
    <row r="1691" spans="1:3">
      <c r="A1691" t="s">
        <v>2647</v>
      </c>
      <c r="B1691" t="str">
        <f>IF(ISERROR(VLOOKUP($A1691,DB登録部品番号!$A$2:$A$2000,1,FALSE)),"■","")</f>
        <v/>
      </c>
      <c r="C1691" t="str">
        <f t="shared" si="26"/>
        <v>INSERT INTO UPK_TEST.main_masters.mm_buhin_no (buhin_no, created_date, created_tantou_id) VALUES ('9450C03300', GETDATE(), 999);</v>
      </c>
    </row>
    <row r="1692" spans="1:3">
      <c r="A1692" t="s">
        <v>2644</v>
      </c>
      <c r="B1692" t="str">
        <f>IF(ISERROR(VLOOKUP($A1692,DB登録部品番号!$A$2:$A$2000,1,FALSE)),"■","")</f>
        <v/>
      </c>
      <c r="C1692" t="str">
        <f t="shared" si="26"/>
        <v>INSERT INTO UPK_TEST.main_masters.mm_buhin_no (buhin_no, created_date, created_tantou_id) VALUES ('9450C02800', GETDATE(), 999);</v>
      </c>
    </row>
    <row r="1693" spans="1:3">
      <c r="A1693" t="s">
        <v>2648</v>
      </c>
      <c r="B1693" t="str">
        <f>IF(ISERROR(VLOOKUP($A1693,DB登録部品番号!$A$2:$A$2000,1,FALSE)),"■","")</f>
        <v/>
      </c>
      <c r="C1693" t="str">
        <f t="shared" si="26"/>
        <v>INSERT INTO UPK_TEST.main_masters.mm_buhin_no (buhin_no, created_date, created_tantou_id) VALUES ('9450C03400', GETDATE(), 999);</v>
      </c>
    </row>
    <row r="1694" spans="1:3">
      <c r="A1694" t="s">
        <v>2649</v>
      </c>
      <c r="B1694" t="str">
        <f>IF(ISERROR(VLOOKUP($A1694,DB登録部品番号!$A$2:$A$2000,1,FALSE)),"■","")</f>
        <v/>
      </c>
      <c r="C1694" t="str">
        <f t="shared" si="26"/>
        <v>INSERT INTO UPK_TEST.main_masters.mm_buhin_no (buhin_no, created_date, created_tantou_id) VALUES ('9450C03600', GETDATE(), 999);</v>
      </c>
    </row>
    <row r="1695" spans="1:3">
      <c r="A1695" t="s">
        <v>2650</v>
      </c>
      <c r="B1695" t="str">
        <f>IF(ISERROR(VLOOKUP($A1695,DB登録部品番号!$A$2:$A$2000,1,FALSE)),"■","")</f>
        <v/>
      </c>
      <c r="C1695" t="str">
        <f t="shared" si="26"/>
        <v>INSERT INTO UPK_TEST.main_masters.mm_buhin_no (buhin_no, created_date, created_tantou_id) VALUES ('9450C03800', GETDATE(), 999);</v>
      </c>
    </row>
    <row r="1696" spans="1:3">
      <c r="A1696" t="s">
        <v>2651</v>
      </c>
      <c r="B1696" t="str">
        <f>IF(ISERROR(VLOOKUP($A1696,DB登録部品番号!$A$2:$A$2000,1,FALSE)),"■","")</f>
        <v/>
      </c>
      <c r="C1696" t="str">
        <f t="shared" si="26"/>
        <v>INSERT INTO UPK_TEST.main_masters.mm_buhin_no (buhin_no, created_date, created_tantou_id) VALUES ('9450C04000', GETDATE(), 999);</v>
      </c>
    </row>
    <row r="1697" spans="1:3">
      <c r="A1697" t="s">
        <v>2652</v>
      </c>
      <c r="B1697" t="str">
        <f>IF(ISERROR(VLOOKUP($A1697,DB登録部品番号!$A$2:$A$2000,1,FALSE)),"■","")</f>
        <v/>
      </c>
      <c r="C1697" t="str">
        <f t="shared" si="26"/>
        <v>INSERT INTO UPK_TEST.main_masters.mm_buhin_no (buhin_no, created_date, created_tantou_id) VALUES ('9450C04300', GETDATE(), 999);</v>
      </c>
    </row>
    <row r="1698" spans="1:3">
      <c r="A1698" t="s">
        <v>2654</v>
      </c>
      <c r="B1698" t="str">
        <f>IF(ISERROR(VLOOKUP($A1698,DB登録部品番号!$A$2:$A$2000,1,FALSE)),"■","")</f>
        <v/>
      </c>
      <c r="C1698" t="str">
        <f t="shared" si="26"/>
        <v>INSERT INTO UPK_TEST.main_masters.mm_buhin_no (buhin_no, created_date, created_tantou_id) VALUES ('9450C04500', GETDATE(), 999);</v>
      </c>
    </row>
    <row r="1699" spans="1:3">
      <c r="A1699" t="s">
        <v>2653</v>
      </c>
      <c r="B1699" t="str">
        <f>IF(ISERROR(VLOOKUP($A1699,DB登録部品番号!$A$2:$A$2000,1,FALSE)),"■","")</f>
        <v/>
      </c>
      <c r="C1699" t="str">
        <f t="shared" si="26"/>
        <v>INSERT INTO UPK_TEST.main_masters.mm_buhin_no (buhin_no, created_date, created_tantou_id) VALUES ('9450C04400', GETDATE(), 999);</v>
      </c>
    </row>
    <row r="1700" spans="1:3">
      <c r="A1700" t="s">
        <v>2655</v>
      </c>
      <c r="B1700" t="str">
        <f>IF(ISERROR(VLOOKUP($A1700,DB登録部品番号!$A$2:$A$2000,1,FALSE)),"■","")</f>
        <v/>
      </c>
      <c r="C1700" t="str">
        <f t="shared" si="26"/>
        <v>INSERT INTO UPK_TEST.main_masters.mm_buhin_no (buhin_no, created_date, created_tantou_id) VALUES ('9450C04600', GETDATE(), 999);</v>
      </c>
    </row>
    <row r="1701" spans="1:3">
      <c r="A1701" t="s">
        <v>2656</v>
      </c>
      <c r="B1701" t="str">
        <f>IF(ISERROR(VLOOKUP($A1701,DB登録部品番号!$A$2:$A$2000,1,FALSE)),"■","")</f>
        <v/>
      </c>
      <c r="C1701" t="str">
        <f t="shared" si="26"/>
        <v>INSERT INTO UPK_TEST.main_masters.mm_buhin_no (buhin_no, created_date, created_tantou_id) VALUES ('9450C04900', GETDATE(), 999);</v>
      </c>
    </row>
    <row r="1702" spans="1:3">
      <c r="A1702" t="s">
        <v>2657</v>
      </c>
      <c r="B1702" t="str">
        <f>IF(ISERROR(VLOOKUP($A1702,DB登録部品番号!$A$2:$A$2000,1,FALSE)),"■","")</f>
        <v/>
      </c>
      <c r="C1702" t="str">
        <f t="shared" si="26"/>
        <v>INSERT INTO UPK_TEST.main_masters.mm_buhin_no (buhin_no, created_date, created_tantou_id) VALUES ('9450C05000', GETDATE(), 999);</v>
      </c>
    </row>
    <row r="1703" spans="1:3">
      <c r="A1703" t="s">
        <v>7711</v>
      </c>
      <c r="B1703" t="str">
        <f>IF(ISERROR(VLOOKUP($A1703,DB登録部品番号!$A$2:$A$2000,1,FALSE)),"■","")</f>
        <v>■</v>
      </c>
      <c r="C1703" t="str">
        <f t="shared" si="26"/>
        <v>INSERT INTO UPK_TEST.main_masters.mm_buhin_no (buhin_no, created_date, created_tantou_id) VALUES ('960614193', GETDATE(), 999);</v>
      </c>
    </row>
    <row r="1704" spans="1:3">
      <c r="A1704" t="s">
        <v>7712</v>
      </c>
      <c r="B1704" t="str">
        <f>IF(ISERROR(VLOOKUP($A1704,DB登録部品番号!$A$2:$A$2000,1,FALSE)),"■","")</f>
        <v>■</v>
      </c>
      <c r="C1704" t="str">
        <f t="shared" si="26"/>
        <v>INSERT INTO UPK_TEST.main_masters.mm_buhin_no (buhin_no, created_date, created_tantou_id) VALUES ('960714193', GETDATE(), 999);</v>
      </c>
    </row>
    <row r="1705" spans="1:3">
      <c r="A1705" t="s">
        <v>7713</v>
      </c>
      <c r="B1705" t="str">
        <f>IF(ISERROR(VLOOKUP($A1705,DB登録部品番号!$A$2:$A$2000,1,FALSE)),"■","")</f>
        <v>■</v>
      </c>
      <c r="C1705" t="str">
        <f t="shared" si="26"/>
        <v>INSERT INTO UPK_TEST.main_masters.mm_buhin_no (buhin_no, created_date, created_tantou_id) VALUES ('960814193', GETDATE(), 999);</v>
      </c>
    </row>
    <row r="1706" spans="1:3">
      <c r="A1706" t="s">
        <v>7714</v>
      </c>
      <c r="B1706" t="str">
        <f>IF(ISERROR(VLOOKUP($A1706,DB登録部品番号!$A$2:$A$2000,1,FALSE)),"■","")</f>
        <v>■</v>
      </c>
      <c r="C1706" t="str">
        <f t="shared" si="26"/>
        <v>INSERT INTO UPK_TEST.main_masters.mm_buhin_no (buhin_no, created_date, created_tantou_id) VALUES ('960914193', GETDATE(), 999);</v>
      </c>
    </row>
    <row r="1707" spans="1:3">
      <c r="A1707" t="s">
        <v>7715</v>
      </c>
      <c r="B1707" t="str">
        <f>IF(ISERROR(VLOOKUP($A1707,DB登録部品番号!$A$2:$A$2000,1,FALSE)),"■","")</f>
        <v>■</v>
      </c>
      <c r="C1707" t="str">
        <f t="shared" si="26"/>
        <v>INSERT INTO UPK_TEST.main_masters.mm_buhin_no (buhin_no, created_date, created_tantou_id) VALUES ('961120W700', GETDATE(), 999);</v>
      </c>
    </row>
    <row r="1708" spans="1:3">
      <c r="A1708" t="s">
        <v>7716</v>
      </c>
      <c r="B1708" t="str">
        <f>IF(ISERROR(VLOOKUP($A1708,DB登録部品番号!$A$2:$A$2000,1,FALSE)),"■","")</f>
        <v>■</v>
      </c>
      <c r="C1708" t="str">
        <f t="shared" si="26"/>
        <v>INSERT INTO UPK_TEST.main_masters.mm_buhin_no (buhin_no, created_date, created_tantou_id) VALUES ('961130W700', GETDATE(), 999);</v>
      </c>
    </row>
    <row r="1709" spans="1:3">
      <c r="A1709" t="s">
        <v>7717</v>
      </c>
      <c r="B1709" t="str">
        <f>IF(ISERROR(VLOOKUP($A1709,DB登録部品番号!$A$2:$A$2000,1,FALSE)),"■","")</f>
        <v>■</v>
      </c>
      <c r="C1709" t="str">
        <f t="shared" si="26"/>
        <v>INSERT INTO UPK_TEST.main_masters.mm_buhin_no (buhin_no, created_date, created_tantou_id) VALUES ('963214190-P', GETDATE(), 999);</v>
      </c>
    </row>
    <row r="1710" spans="1:3">
      <c r="A1710" t="s">
        <v>7718</v>
      </c>
      <c r="B1710" t="str">
        <f>IF(ISERROR(VLOOKUP($A1710,DB登録部品番号!$A$2:$A$2000,1,FALSE)),"■","")</f>
        <v>■</v>
      </c>
      <c r="C1710" t="str">
        <f t="shared" si="26"/>
        <v>INSERT INTO UPK_TEST.main_masters.mm_buhin_no (buhin_no, created_date, created_tantou_id) VALUES ('964014220', GETDATE(), 999);</v>
      </c>
    </row>
    <row r="1711" spans="1:3">
      <c r="A1711" t="s">
        <v>7719</v>
      </c>
      <c r="B1711" t="str">
        <f>IF(ISERROR(VLOOKUP($A1711,DB登録部品番号!$A$2:$A$2000,1,FALSE)),"■","")</f>
        <v>■</v>
      </c>
      <c r="C1711" t="str">
        <f t="shared" si="26"/>
        <v>INSERT INTO UPK_TEST.main_masters.mm_buhin_no (buhin_no, created_date, created_tantou_id) VALUES ('964114220', GETDATE(), 999);</v>
      </c>
    </row>
    <row r="1712" spans="1:3">
      <c r="A1712" t="s">
        <v>1232</v>
      </c>
      <c r="C1712" t="str">
        <f>$L$1&amp;"'"&amp;$A1712&amp;"', GETDATE(), 999);"</f>
        <v>INSERT INTO UPK_TEST.main_masters.mm_buhin_no (buhin_no, created_date, created_tantou_id) VALUES ('BRQP33552-1', GETDATE(), 999);</v>
      </c>
    </row>
    <row r="1713" spans="1:3">
      <c r="A1713" t="s">
        <v>1233</v>
      </c>
      <c r="C1713" t="str">
        <f>$L$1&amp;"'"&amp;$A1713&amp;"', GETDATE(), 999);"</f>
        <v>INSERT INTO UPK_TEST.main_masters.mm_buhin_no (buhin_no, created_date, created_tantou_id) VALUES ('BRQP33553-1', GETDATE(), 999);</v>
      </c>
    </row>
    <row r="1714" spans="1:3">
      <c r="A1714" t="s">
        <v>1234</v>
      </c>
      <c r="C1714" t="str">
        <f>$L$1&amp;"'"&amp;$A1714&amp;"', GETDATE(), 999);"</f>
        <v>INSERT INTO UPK_TEST.main_masters.mm_buhin_no (buhin_no, created_date, created_tantou_id) VALUES ('BRQP33554-1', GETDATE(), 999);</v>
      </c>
    </row>
  </sheetData>
  <phoneticPr fontId="46"/>
  <dataValidations count="2">
    <dataValidation imeMode="disabled" allowBlank="1" showInputMessage="1" showErrorMessage="1" sqref="C3:J3 G9:M10" xr:uid="{00000000-0002-0000-1500-000000000000}"/>
    <dataValidation imeMode="hiragana" allowBlank="1" showInputMessage="1" showErrorMessage="1" sqref="C1:J1" xr:uid="{00000000-0002-0000-1500-000001000000}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1"/>
  <dimension ref="A1:K1420"/>
  <sheetViews>
    <sheetView workbookViewId="0"/>
    <sheetView workbookViewId="1"/>
  </sheetViews>
  <sheetFormatPr defaultRowHeight="15"/>
  <cols>
    <col min="1" max="1" width="23.5703125" style="229" customWidth="1"/>
    <col min="2" max="16384" width="9.140625" style="229"/>
  </cols>
  <sheetData>
    <row r="1" spans="1:11">
      <c r="A1" s="229" t="s">
        <v>5758</v>
      </c>
      <c r="B1" s="229" t="s">
        <v>163</v>
      </c>
      <c r="C1" s="229" t="s">
        <v>245</v>
      </c>
      <c r="D1" s="229" t="s">
        <v>269</v>
      </c>
      <c r="E1" s="229" t="s">
        <v>272</v>
      </c>
      <c r="F1" s="229" t="s">
        <v>276</v>
      </c>
      <c r="G1" s="229" t="s">
        <v>279</v>
      </c>
      <c r="H1" s="229" t="s">
        <v>281</v>
      </c>
      <c r="I1" s="229" t="s">
        <v>283</v>
      </c>
      <c r="K1" s="229" t="str">
        <f>"INSERT INTO "&amp;$A$1&amp;"."&amp;$A$2&amp;" ("&amp;$C$2&amp;", "&amp;$F$2&amp;", "&amp;$G$2&amp;") VALUES ("</f>
        <v>INSERT INTO UPK_TEST.upk_k60.m_k60_buhin_no (buhin_no, created_date, created_tantou_id) VALUES (</v>
      </c>
    </row>
    <row r="2" spans="1:11">
      <c r="A2" s="229" t="s">
        <v>297</v>
      </c>
      <c r="B2" s="229" t="s">
        <v>80</v>
      </c>
      <c r="C2" s="229" t="s">
        <v>86</v>
      </c>
      <c r="D2" s="229" t="s">
        <v>91</v>
      </c>
      <c r="E2" s="229" t="s">
        <v>90</v>
      </c>
      <c r="F2" s="229" t="s">
        <v>50</v>
      </c>
      <c r="G2" s="229" t="s">
        <v>51</v>
      </c>
      <c r="H2" s="229" t="s">
        <v>52</v>
      </c>
      <c r="I2" s="229" t="s">
        <v>53</v>
      </c>
    </row>
    <row r="3" spans="1:11" ht="31.5" customHeight="1">
      <c r="A3" s="230" t="s">
        <v>5757</v>
      </c>
      <c r="B3" s="229" t="s">
        <v>56</v>
      </c>
      <c r="C3" s="229" t="s">
        <v>60</v>
      </c>
      <c r="D3" s="229" t="s">
        <v>87</v>
      </c>
      <c r="E3" s="229" t="s">
        <v>89</v>
      </c>
      <c r="F3" s="229" t="s">
        <v>87</v>
      </c>
      <c r="G3" s="229" t="s">
        <v>89</v>
      </c>
      <c r="H3" s="229" t="s">
        <v>87</v>
      </c>
      <c r="I3" s="229" t="s">
        <v>89</v>
      </c>
    </row>
    <row r="4" spans="1:11">
      <c r="A4" s="229" t="s">
        <v>5481</v>
      </c>
      <c r="B4" s="229" t="str">
        <f>$K$1&amp;"'"&amp;$A4&amp;"', GETDATE(), 999);"</f>
        <v>INSERT INTO UPK_TEST.upk_k60.m_k60_buhin_no (buhin_no, created_date, created_tantou_id) VALUES ('67408/9 4M400', GETDATE(), 999);</v>
      </c>
    </row>
    <row r="5" spans="1:11">
      <c r="A5" s="229" t="s">
        <v>5482</v>
      </c>
      <c r="B5" s="229" t="str">
        <f t="shared" ref="B5:B68" si="0">$K$1&amp;"'"&amp;$A5&amp;"', GETDATE(), 999);"</f>
        <v>INSERT INTO UPK_TEST.upk_k60.m_k60_buhin_no (buhin_no, created_date, created_tantou_id) VALUES ('76742/3 4M400-1', GETDATE(), 999);</v>
      </c>
    </row>
    <row r="6" spans="1:11">
      <c r="A6" s="229" t="s">
        <v>344</v>
      </c>
      <c r="B6" s="229" t="str">
        <f t="shared" si="0"/>
        <v>INSERT INTO UPK_TEST.upk_k60.m_k60_buhin_no (buhin_no, created_date, created_tantou_id) VALUES ('79112 3MA0A', GETDATE(), 999);</v>
      </c>
    </row>
    <row r="7" spans="1:11">
      <c r="A7" s="229" t="s">
        <v>345</v>
      </c>
      <c r="B7" s="229" t="str">
        <f t="shared" si="0"/>
        <v>INSERT INTO UPK_TEST.upk_k60.m_k60_buhin_no (buhin_no, created_date, created_tantou_id) VALUES ('79112 6N600', GETDATE(), 999);</v>
      </c>
    </row>
    <row r="8" spans="1:11">
      <c r="A8" s="229" t="s">
        <v>346</v>
      </c>
      <c r="B8" s="229" t="str">
        <f t="shared" si="0"/>
        <v>INSERT INTO UPK_TEST.upk_k60.m_k60_buhin_no (buhin_no, created_date, created_tantou_id) VALUES ('79112 6N610', GETDATE(), 999);</v>
      </c>
    </row>
    <row r="9" spans="1:11">
      <c r="A9" s="229" t="s">
        <v>347</v>
      </c>
      <c r="B9" s="229" t="str">
        <f t="shared" si="0"/>
        <v>INSERT INTO UPK_TEST.upk_k60.m_k60_buhin_no (buhin_no, created_date, created_tantou_id) VALUES ('79422 4M500', GETDATE(), 999);</v>
      </c>
    </row>
    <row r="10" spans="1:11">
      <c r="A10" s="229" t="s">
        <v>5483</v>
      </c>
      <c r="B10" s="229" t="str">
        <f t="shared" si="0"/>
        <v>INSERT INTO UPK_TEST.upk_k60.m_k60_buhin_no (buhin_no, created_date, created_tantou_id) VALUES ('64132/3 AU000', GETDATE(), 999);</v>
      </c>
    </row>
    <row r="11" spans="1:11">
      <c r="A11" s="229" t="s">
        <v>348</v>
      </c>
      <c r="B11" s="229" t="str">
        <f t="shared" si="0"/>
        <v>INSERT INTO UPK_TEST.upk_k60.m_k60_buhin_no (buhin_no, created_date, created_tantou_id) VALUES ('74516 8H310', GETDATE(), 999);</v>
      </c>
    </row>
    <row r="12" spans="1:11">
      <c r="A12" s="229" t="s">
        <v>349</v>
      </c>
      <c r="B12" s="229" t="str">
        <f t="shared" si="0"/>
        <v>INSERT INTO UPK_TEST.upk_k60.m_k60_buhin_no (buhin_no, created_date, created_tantou_id) VALUES ('74516 EQ000', GETDATE(), 999);</v>
      </c>
    </row>
    <row r="13" spans="1:11">
      <c r="A13" s="229" t="s">
        <v>350</v>
      </c>
      <c r="B13" s="229" t="str">
        <f t="shared" si="0"/>
        <v>INSERT INTO UPK_TEST.upk_k60.m_k60_buhin_no (buhin_no, created_date, created_tantou_id) VALUES ('74516 EQ500', GETDATE(), 999);</v>
      </c>
    </row>
    <row r="14" spans="1:11">
      <c r="A14" s="229" t="s">
        <v>351</v>
      </c>
      <c r="B14" s="229" t="str">
        <f t="shared" si="0"/>
        <v>INSERT INTO UPK_TEST.upk_k60.m_k60_buhin_no (buhin_no, created_date, created_tantou_id) VALUES ('76426 8H300', GETDATE(), 999);</v>
      </c>
    </row>
    <row r="15" spans="1:11">
      <c r="A15" s="229" t="s">
        <v>352</v>
      </c>
      <c r="B15" s="229" t="str">
        <f t="shared" si="0"/>
        <v>INSERT INTO UPK_TEST.upk_k60.m_k60_buhin_no (buhin_no, created_date, created_tantou_id) VALUES ('76427 8H300', GETDATE(), 999);</v>
      </c>
    </row>
    <row r="16" spans="1:11">
      <c r="A16" s="229" t="s">
        <v>5484</v>
      </c>
      <c r="B16" s="229" t="str">
        <f t="shared" si="0"/>
        <v>INSERT INTO UPK_TEST.upk_k60.m_k60_buhin_no (buhin_no, created_date, created_tantou_id) VALUES ('76634/5 8H300', GETDATE(), 999);</v>
      </c>
    </row>
    <row r="17" spans="1:2">
      <c r="A17" s="229" t="s">
        <v>5485</v>
      </c>
      <c r="B17" s="229" t="str">
        <f t="shared" si="0"/>
        <v>INSERT INTO UPK_TEST.upk_k60.m_k60_buhin_no (buhin_no, created_date, created_tantou_id) VALUES ('78118/9 8H300', GETDATE(), 999);</v>
      </c>
    </row>
    <row r="18" spans="1:2">
      <c r="A18" s="229" t="s">
        <v>5486</v>
      </c>
      <c r="B18" s="229" t="str">
        <f t="shared" si="0"/>
        <v>INSERT INTO UPK_TEST.upk_k60.m_k60_buhin_no (buhin_no, created_date, created_tantou_id) VALUES ('78118/9 8H710', GETDATE(), 999);</v>
      </c>
    </row>
    <row r="19" spans="1:2">
      <c r="A19" s="229" t="s">
        <v>5487</v>
      </c>
      <c r="B19" s="229" t="str">
        <f t="shared" si="0"/>
        <v>INSERT INTO UPK_TEST.upk_k60.m_k60_buhin_no (buhin_no, created_date, created_tantou_id) VALUES ('64122/3 EN000', GETDATE(), 999);</v>
      </c>
    </row>
    <row r="20" spans="1:2">
      <c r="A20" s="229" t="s">
        <v>353</v>
      </c>
      <c r="B20" s="229" t="str">
        <f t="shared" si="0"/>
        <v>INSERT INTO UPK_TEST.upk_k60.m_k60_buhin_no (buhin_no, created_date, created_tantou_id) VALUES ('66312 EN000', GETDATE(), 999);</v>
      </c>
    </row>
    <row r="21" spans="1:2">
      <c r="A21" s="229" t="s">
        <v>5488</v>
      </c>
      <c r="B21" s="229" t="str">
        <f t="shared" si="0"/>
        <v>INSERT INTO UPK_TEST.upk_k60.m_k60_buhin_no (buhin_no, created_date, created_tantou_id) VALUES ('67408/9 EN000', GETDATE(), 999);</v>
      </c>
    </row>
    <row r="22" spans="1:2">
      <c r="A22" s="229" t="s">
        <v>5489</v>
      </c>
      <c r="B22" s="229" t="str">
        <f t="shared" si="0"/>
        <v>INSERT INTO UPK_TEST.upk_k60.m_k60_buhin_no (buhin_no, created_date, created_tantou_id) VALUES ('75262/3 EN000', GETDATE(), 999);</v>
      </c>
    </row>
    <row r="23" spans="1:2">
      <c r="A23" s="229" t="s">
        <v>5490</v>
      </c>
      <c r="B23" s="229" t="str">
        <f t="shared" si="0"/>
        <v>INSERT INTO UPK_TEST.upk_k60.m_k60_buhin_no (buhin_no, created_date, created_tantou_id) VALUES ('61231/2 B5010', GETDATE(), 999);</v>
      </c>
    </row>
    <row r="24" spans="1:2">
      <c r="A24" s="229" t="s">
        <v>5491</v>
      </c>
      <c r="B24" s="229" t="str">
        <f t="shared" si="0"/>
        <v>INSERT INTO UPK_TEST.upk_k60.m_k60_buhin_no (buhin_no, created_date, created_tantou_id) VALUES ('61231/2 B5020', GETDATE(), 999);</v>
      </c>
    </row>
    <row r="25" spans="1:2">
      <c r="A25" s="229" t="s">
        <v>5492</v>
      </c>
      <c r="B25" s="229" t="str">
        <f t="shared" si="0"/>
        <v>INSERT INTO UPK_TEST.upk_k60.m_k60_buhin_no (buhin_no, created_date, created_tantou_id) VALUES ('61231/2 B5020-B', GETDATE(), 999);</v>
      </c>
    </row>
    <row r="26" spans="1:2">
      <c r="A26" s="229" t="s">
        <v>5493</v>
      </c>
      <c r="B26" s="229" t="str">
        <f t="shared" si="0"/>
        <v>INSERT INTO UPK_TEST.upk_k60.m_k60_buhin_no (buhin_no, created_date, created_tantou_id) VALUES ('61231/2 B5030', GETDATE(), 999);</v>
      </c>
    </row>
    <row r="27" spans="1:2">
      <c r="A27" s="229" t="s">
        <v>354</v>
      </c>
      <c r="B27" s="229" t="str">
        <f t="shared" si="0"/>
        <v>INSERT INTO UPK_TEST.upk_k60.m_k60_buhin_no (buhin_no, created_date, created_tantou_id) VALUES ('61137 B5010', GETDATE(), 999);</v>
      </c>
    </row>
    <row r="28" spans="1:2">
      <c r="A28" s="229" t="s">
        <v>355</v>
      </c>
      <c r="B28" s="229" t="str">
        <f t="shared" si="0"/>
        <v>INSERT INTO UPK_TEST.upk_k60.m_k60_buhin_no (buhin_no, created_date, created_tantou_id) VALUES ('61138 B5010', GETDATE(), 999);</v>
      </c>
    </row>
    <row r="29" spans="1:2">
      <c r="A29" s="229" t="s">
        <v>356</v>
      </c>
      <c r="B29" s="229" t="str">
        <f t="shared" si="0"/>
        <v>INSERT INTO UPK_TEST.upk_k60.m_k60_buhin_no (buhin_no, created_date, created_tantou_id) VALUES ('75632 JG00A', GETDATE(), 999);</v>
      </c>
    </row>
    <row r="30" spans="1:2">
      <c r="A30" s="229" t="s">
        <v>357</v>
      </c>
      <c r="B30" s="229" t="str">
        <f t="shared" si="0"/>
        <v>INSERT INTO UPK_TEST.upk_k60.m_k60_buhin_no (buhin_no, created_date, created_tantou_id) VALUES ('75632 JH00A', GETDATE(), 999);</v>
      </c>
    </row>
    <row r="31" spans="1:2">
      <c r="A31" s="229" t="s">
        <v>358</v>
      </c>
      <c r="B31" s="229" t="str">
        <f t="shared" si="0"/>
        <v>INSERT INTO UPK_TEST.upk_k60.m_k60_buhin_no (buhin_no, created_date, created_tantou_id) VALUES ('75632 1YA0A', GETDATE(), 999);</v>
      </c>
    </row>
    <row r="32" spans="1:2">
      <c r="A32" s="229" t="s">
        <v>5494</v>
      </c>
      <c r="B32" s="229" t="str">
        <f t="shared" si="0"/>
        <v>INSERT INTO UPK_TEST.upk_k60.m_k60_buhin_no (buhin_no, created_date, created_tantou_id) VALUES ('75522/3 JG00A', GETDATE(), 999);</v>
      </c>
    </row>
    <row r="33" spans="1:2">
      <c r="A33" s="229" t="s">
        <v>5495</v>
      </c>
      <c r="B33" s="229" t="str">
        <f t="shared" si="0"/>
        <v>INSERT INTO UPK_TEST.upk_k60.m_k60_buhin_no (buhin_no, created_date, created_tantou_id) VALUES ('75522/3 JG00A-E', GETDATE(), 999);</v>
      </c>
    </row>
    <row r="34" spans="1:2">
      <c r="A34" s="229" t="s">
        <v>359</v>
      </c>
      <c r="B34" s="229" t="str">
        <f t="shared" si="0"/>
        <v>INSERT INTO UPK_TEST.upk_k60.m_k60_buhin_no (buhin_no, created_date, created_tantou_id) VALUES ('76242 JG00A', GETDATE(), 999);</v>
      </c>
    </row>
    <row r="35" spans="1:2">
      <c r="A35" s="229" t="s">
        <v>360</v>
      </c>
      <c r="B35" s="229" t="str">
        <f t="shared" si="0"/>
        <v>INSERT INTO UPK_TEST.upk_k60.m_k60_buhin_no (buhin_no, created_date, created_tantou_id) VALUES ('76242 JG40A', GETDATE(), 999);</v>
      </c>
    </row>
    <row r="36" spans="1:2">
      <c r="A36" s="229" t="s">
        <v>361</v>
      </c>
      <c r="B36" s="229" t="str">
        <f t="shared" si="0"/>
        <v>INSERT INTO UPK_TEST.upk_k60.m_k60_buhin_no (buhin_no, created_date, created_tantou_id) VALUES ('76242 JG40A-E', GETDATE(), 999);</v>
      </c>
    </row>
    <row r="37" spans="1:2">
      <c r="A37" s="229" t="s">
        <v>362</v>
      </c>
      <c r="B37" s="229" t="str">
        <f t="shared" si="0"/>
        <v>INSERT INTO UPK_TEST.upk_k60.m_k60_buhin_no (buhin_no, created_date, created_tantou_id) VALUES ('76243 JG00A', GETDATE(), 999);</v>
      </c>
    </row>
    <row r="38" spans="1:2">
      <c r="A38" s="229" t="s">
        <v>363</v>
      </c>
      <c r="B38" s="229" t="str">
        <f t="shared" si="0"/>
        <v>INSERT INTO UPK_TEST.upk_k60.m_k60_buhin_no (buhin_no, created_date, created_tantou_id) VALUES ('76243 JG40A', GETDATE(), 999);</v>
      </c>
    </row>
    <row r="39" spans="1:2">
      <c r="A39" s="229" t="s">
        <v>364</v>
      </c>
      <c r="B39" s="229" t="str">
        <f t="shared" si="0"/>
        <v>INSERT INTO UPK_TEST.upk_k60.m_k60_buhin_no (buhin_no, created_date, created_tantou_id) VALUES ('76243 JG40A-E', GETDATE(), 999);</v>
      </c>
    </row>
    <row r="40" spans="1:2">
      <c r="A40" s="229" t="s">
        <v>5496</v>
      </c>
      <c r="B40" s="229" t="str">
        <f t="shared" si="0"/>
        <v>INSERT INTO UPK_TEST.upk_k60.m_k60_buhin_no (buhin_no, created_date, created_tantou_id) VALUES ('77652/3 JM00A', GETDATE(), 999);</v>
      </c>
    </row>
    <row r="41" spans="1:2">
      <c r="A41" s="229" t="s">
        <v>365</v>
      </c>
      <c r="B41" s="229" t="str">
        <f t="shared" si="0"/>
        <v>INSERT INTO UPK_TEST.upk_k60.m_k60_buhin_no (buhin_no, created_date, created_tantou_id) VALUES ('75632 JM00A', GETDATE(), 999);</v>
      </c>
    </row>
    <row r="42" spans="1:2">
      <c r="A42" s="229" t="s">
        <v>366</v>
      </c>
      <c r="B42" s="229" t="str">
        <f t="shared" si="0"/>
        <v>INSERT INTO UPK_TEST.upk_k60.m_k60_buhin_no (buhin_no, created_date, created_tantou_id) VALUES ('76232 JM00A', GETDATE(), 999);</v>
      </c>
    </row>
    <row r="43" spans="1:2">
      <c r="A43" s="229" t="s">
        <v>367</v>
      </c>
      <c r="B43" s="229" t="str">
        <f t="shared" si="0"/>
        <v>INSERT INTO UPK_TEST.upk_k60.m_k60_buhin_no (buhin_no, created_date, created_tantou_id) VALUES ('76233 JM00A', GETDATE(), 999);</v>
      </c>
    </row>
    <row r="44" spans="1:2">
      <c r="A44" s="229" t="s">
        <v>368</v>
      </c>
      <c r="B44" s="229" t="str">
        <f t="shared" si="0"/>
        <v>INSERT INTO UPK_TEST.upk_k60.m_k60_buhin_no (buhin_no, created_date, created_tantou_id) VALUES ('76272 JM00A', GETDATE(), 999);</v>
      </c>
    </row>
    <row r="45" spans="1:2">
      <c r="A45" s="229" t="s">
        <v>369</v>
      </c>
      <c r="B45" s="229" t="str">
        <f t="shared" si="0"/>
        <v>INSERT INTO UPK_TEST.upk_k60.m_k60_buhin_no (buhin_no, created_date, created_tantou_id) VALUES ('76273 JM00A', GETDATE(), 999);</v>
      </c>
    </row>
    <row r="46" spans="1:2">
      <c r="A46" s="229" t="s">
        <v>370</v>
      </c>
      <c r="B46" s="229" t="str">
        <f t="shared" si="0"/>
        <v>INSERT INTO UPK_TEST.upk_k60.m_k60_buhin_no (buhin_no, created_date, created_tantou_id) VALUES ('76516 JM00A', GETDATE(), 999);</v>
      </c>
    </row>
    <row r="47" spans="1:2">
      <c r="A47" s="229" t="s">
        <v>371</v>
      </c>
      <c r="B47" s="229" t="str">
        <f t="shared" si="0"/>
        <v>INSERT INTO UPK_TEST.upk_k60.m_k60_buhin_no (buhin_no, created_date, created_tantou_id) VALUES ('76517 JM00A', GETDATE(), 999);</v>
      </c>
    </row>
    <row r="48" spans="1:2">
      <c r="A48" s="229" t="s">
        <v>5497</v>
      </c>
      <c r="B48" s="229" t="str">
        <f t="shared" si="0"/>
        <v>INSERT INTO UPK_TEST.upk_k60.m_k60_buhin_no (buhin_no, created_date, created_tantou_id) VALUES ('77632/3 JM00A', GETDATE(), 999);</v>
      </c>
    </row>
    <row r="49" spans="1:2">
      <c r="A49" s="229" t="s">
        <v>5498</v>
      </c>
      <c r="B49" s="229" t="str">
        <f t="shared" si="0"/>
        <v>INSERT INTO UPK_TEST.upk_k60.m_k60_buhin_no (buhin_no, created_date, created_tantou_id) VALUES ('77646/7 JM00A', GETDATE(), 999);</v>
      </c>
    </row>
    <row r="50" spans="1:2">
      <c r="A50" s="229" t="s">
        <v>5499</v>
      </c>
      <c r="B50" s="229" t="str">
        <f t="shared" si="0"/>
        <v>INSERT INTO UPK_TEST.upk_k60.m_k60_buhin_no (buhin_no, created_date, created_tantou_id) VALUES ('76742/3 JM00A', GETDATE(), 999);</v>
      </c>
    </row>
    <row r="51" spans="1:2">
      <c r="A51" s="229" t="s">
        <v>5500</v>
      </c>
      <c r="B51" s="229" t="str">
        <f t="shared" si="0"/>
        <v>INSERT INTO UPK_TEST.upk_k60.m_k60_buhin_no (buhin_no, created_date, created_tantou_id) VALUES ('64142/3 1AA0A', GETDATE(), 999);</v>
      </c>
    </row>
    <row r="52" spans="1:2">
      <c r="A52" s="229" t="s">
        <v>5501</v>
      </c>
      <c r="B52" s="229" t="str">
        <f t="shared" si="0"/>
        <v>INSERT INTO UPK_TEST.upk_k60.m_k60_buhin_no (buhin_no, created_date, created_tantou_id) VALUES ('64142/3 1AA0A-K', GETDATE(), 999);</v>
      </c>
    </row>
    <row r="53" spans="1:2">
      <c r="A53" s="229" t="s">
        <v>372</v>
      </c>
      <c r="B53" s="229" t="str">
        <f t="shared" si="0"/>
        <v>INSERT INTO UPK_TEST.upk_k60.m_k60_buhin_no (buhin_no, created_date, created_tantou_id) VALUES ('67112 1AE0A', GETDATE(), 999);</v>
      </c>
    </row>
    <row r="54" spans="1:2">
      <c r="A54" s="229" t="s">
        <v>373</v>
      </c>
      <c r="B54" s="229" t="str">
        <f t="shared" si="0"/>
        <v>INSERT INTO UPK_TEST.upk_k60.m_k60_buhin_no (buhin_no, created_date, created_tantou_id) VALUES ('67412 1AE0A', GETDATE(), 999);</v>
      </c>
    </row>
    <row r="55" spans="1:2">
      <c r="A55" s="229" t="s">
        <v>374</v>
      </c>
      <c r="B55" s="229" t="str">
        <f t="shared" si="0"/>
        <v>INSERT INTO UPK_TEST.upk_k60.m_k60_buhin_no (buhin_no, created_date, created_tantou_id) VALUES ('67413 1AA0A', GETDATE(), 999);</v>
      </c>
    </row>
    <row r="56" spans="1:2">
      <c r="A56" s="229" t="s">
        <v>375</v>
      </c>
      <c r="B56" s="229" t="str">
        <f t="shared" si="0"/>
        <v>INSERT INTO UPK_TEST.upk_k60.m_k60_buhin_no (buhin_no, created_date, created_tantou_id) VALUES ('751J2 1AA0A', GETDATE(), 999);</v>
      </c>
    </row>
    <row r="57" spans="1:2">
      <c r="A57" s="229" t="s">
        <v>376</v>
      </c>
      <c r="B57" s="229" t="str">
        <f t="shared" si="0"/>
        <v>INSERT INTO UPK_TEST.upk_k60.m_k60_buhin_no (buhin_no, created_date, created_tantou_id) VALUES ('751J3 1AA0A', GETDATE(), 999);</v>
      </c>
    </row>
    <row r="58" spans="1:2">
      <c r="A58" s="229" t="s">
        <v>377</v>
      </c>
      <c r="B58" s="229" t="str">
        <f t="shared" si="0"/>
        <v>INSERT INTO UPK_TEST.upk_k60.m_k60_buhin_no (buhin_no, created_date, created_tantou_id) VALUES ('751J3 1AA0A-E', GETDATE(), 999);</v>
      </c>
    </row>
    <row r="59" spans="1:2">
      <c r="A59" s="229" t="s">
        <v>378</v>
      </c>
      <c r="B59" s="229" t="str">
        <f t="shared" si="0"/>
        <v>INSERT INTO UPK_TEST.upk_k60.m_k60_buhin_no (buhin_no, created_date, created_tantou_id) VALUES ('75172 1AA0A', GETDATE(), 999);</v>
      </c>
    </row>
    <row r="60" spans="1:2">
      <c r="A60" s="229" t="s">
        <v>379</v>
      </c>
      <c r="B60" s="229" t="str">
        <f t="shared" si="0"/>
        <v>INSERT INTO UPK_TEST.upk_k60.m_k60_buhin_no (buhin_no, created_date, created_tantou_id) VALUES ('75172 1AA0A-E', GETDATE(), 999);</v>
      </c>
    </row>
    <row r="61" spans="1:2">
      <c r="A61" s="229" t="s">
        <v>380</v>
      </c>
      <c r="B61" s="229" t="str">
        <f t="shared" si="0"/>
        <v>INSERT INTO UPK_TEST.upk_k60.m_k60_buhin_no (buhin_no, created_date, created_tantou_id) VALUES ('75172 1AE0A', GETDATE(), 999);</v>
      </c>
    </row>
    <row r="62" spans="1:2">
      <c r="A62" s="229" t="s">
        <v>381</v>
      </c>
      <c r="B62" s="229" t="str">
        <f t="shared" si="0"/>
        <v>INSERT INTO UPK_TEST.upk_k60.m_k60_buhin_no (buhin_no, created_date, created_tantou_id) VALUES ('75173 1AA0A', GETDATE(), 999);</v>
      </c>
    </row>
    <row r="63" spans="1:2">
      <c r="A63" s="229" t="s">
        <v>382</v>
      </c>
      <c r="B63" s="229" t="str">
        <f t="shared" si="0"/>
        <v>INSERT INTO UPK_TEST.upk_k60.m_k60_buhin_no (buhin_no, created_date, created_tantou_id) VALUES ('75173 1AA0A-E', GETDATE(), 999);</v>
      </c>
    </row>
    <row r="64" spans="1:2">
      <c r="A64" s="229" t="s">
        <v>383</v>
      </c>
      <c r="B64" s="229" t="str">
        <f t="shared" si="0"/>
        <v>INSERT INTO UPK_TEST.upk_k60.m_k60_buhin_no (buhin_no, created_date, created_tantou_id) VALUES ('75197 1AA0A', GETDATE(), 999);</v>
      </c>
    </row>
    <row r="65" spans="1:2">
      <c r="A65" s="229" t="s">
        <v>5502</v>
      </c>
      <c r="B65" s="229" t="str">
        <f t="shared" si="0"/>
        <v>INSERT INTO UPK_TEST.upk_k60.m_k60_buhin_no (buhin_no, created_date, created_tantou_id) VALUES ('75536/7 1AC0A', GETDATE(), 999);</v>
      </c>
    </row>
    <row r="66" spans="1:2">
      <c r="A66" s="229" t="s">
        <v>5503</v>
      </c>
      <c r="B66" s="229" t="str">
        <f t="shared" si="0"/>
        <v>INSERT INTO UPK_TEST.upk_k60.m_k60_buhin_no (buhin_no, created_date, created_tantou_id) VALUES ('75536/7 1AC0A-E', GETDATE(), 999);</v>
      </c>
    </row>
    <row r="67" spans="1:2">
      <c r="A67" s="229" t="s">
        <v>384</v>
      </c>
      <c r="B67" s="229" t="str">
        <f t="shared" si="0"/>
        <v>INSERT INTO UPK_TEST.upk_k60.m_k60_buhin_no (buhin_no, created_date, created_tantou_id) VALUES ('745G3 1GR0A', GETDATE(), 999);</v>
      </c>
    </row>
    <row r="68" spans="1:2">
      <c r="A68" s="229" t="s">
        <v>5504</v>
      </c>
      <c r="B68" s="229" t="str">
        <f t="shared" si="0"/>
        <v>INSERT INTO UPK_TEST.upk_k60.m_k60_buhin_no (buhin_no, created_date, created_tantou_id) VALUES ('745J4/5 1GR0A', GETDATE(), 999);</v>
      </c>
    </row>
    <row r="69" spans="1:2">
      <c r="A69" s="229" t="s">
        <v>5505</v>
      </c>
      <c r="B69" s="229" t="str">
        <f t="shared" ref="B69:B132" si="1">$K$1&amp;"'"&amp;$A69&amp;"', GETDATE(), 999);"</f>
        <v>INSERT INTO UPK_TEST.upk_k60.m_k60_buhin_no (buhin_no, created_date, created_tantou_id) VALUES ('748B2/3 1GR0ATE', GETDATE(), 999);</v>
      </c>
    </row>
    <row r="70" spans="1:2">
      <c r="A70" s="229" t="s">
        <v>5506</v>
      </c>
      <c r="B70" s="229" t="str">
        <f t="shared" si="1"/>
        <v>INSERT INTO UPK_TEST.upk_k60.m_k60_buhin_no (buhin_no, created_date, created_tantou_id) VALUES ('76456/7 1GR0A', GETDATE(), 999);</v>
      </c>
    </row>
    <row r="71" spans="1:2">
      <c r="A71" s="229" t="s">
        <v>385</v>
      </c>
      <c r="B71" s="229" t="str">
        <f t="shared" si="1"/>
        <v>INSERT INTO UPK_TEST.upk_k60.m_k60_buhin_no (buhin_no, created_date, created_tantou_id) VALUES ('76488 1GR0A', GETDATE(), 999);</v>
      </c>
    </row>
    <row r="72" spans="1:2">
      <c r="A72" s="229" t="s">
        <v>386</v>
      </c>
      <c r="B72" s="229" t="str">
        <f t="shared" si="1"/>
        <v>INSERT INTO UPK_TEST.upk_k60.m_k60_buhin_no (buhin_no, created_date, created_tantou_id) VALUES ('76489 1GR0A', GETDATE(), 999);</v>
      </c>
    </row>
    <row r="73" spans="1:2">
      <c r="A73" s="229" t="s">
        <v>387</v>
      </c>
      <c r="B73" s="229" t="str">
        <f t="shared" si="1"/>
        <v>INSERT INTO UPK_TEST.upk_k60.m_k60_buhin_no (buhin_no, created_date, created_tantou_id) VALUES ('67413 JN20A', GETDATE(), 999);</v>
      </c>
    </row>
    <row r="74" spans="1:2">
      <c r="A74" s="229" t="s">
        <v>388</v>
      </c>
      <c r="B74" s="229" t="str">
        <f t="shared" si="1"/>
        <v>INSERT INTO UPK_TEST.upk_k60.m_k60_buhin_no (buhin_no, created_date, created_tantou_id) VALUES ('67413 JN20A-G', GETDATE(), 999);</v>
      </c>
    </row>
    <row r="75" spans="1:2">
      <c r="A75" s="229" t="s">
        <v>389</v>
      </c>
      <c r="B75" s="229" t="str">
        <f t="shared" si="1"/>
        <v>INSERT INTO UPK_TEST.upk_k60.m_k60_buhin_no (buhin_no, created_date, created_tantou_id) VALUES ('67413 1VA0A', GETDATE(), 999);</v>
      </c>
    </row>
    <row r="76" spans="1:2">
      <c r="A76" s="229" t="s">
        <v>5507</v>
      </c>
      <c r="B76" s="229" t="str">
        <f t="shared" si="1"/>
        <v>INSERT INTO UPK_TEST.upk_k60.m_k60_buhin_no (buhin_no, created_date, created_tantou_id) VALUES ('76366/7 1VA0A', GETDATE(), 999);</v>
      </c>
    </row>
    <row r="77" spans="1:2">
      <c r="A77" s="229" t="s">
        <v>5508</v>
      </c>
      <c r="B77" s="229" t="str">
        <f t="shared" si="1"/>
        <v>INSERT INTO UPK_TEST.upk_k60.m_k60_buhin_no (buhin_no, created_date, created_tantou_id) VALUES ('76366/7 1VA0A-E', GETDATE(), 999);</v>
      </c>
    </row>
    <row r="78" spans="1:2">
      <c r="A78" s="233" t="s">
        <v>5763</v>
      </c>
      <c r="B78" s="229" t="str">
        <f>$K$1&amp;"'"&amp;$A78&amp;"', GETDATE(), 999);"</f>
        <v>INSERT INTO UPK_TEST.upk_k60.m_k60_buhin_no (buhin_no, created_date, created_tantou_id) VALUES ('64142/3 3TU0A/JN20A-E', GETDATE(), 999);</v>
      </c>
    </row>
    <row r="79" spans="1:2">
      <c r="A79" s="233" t="s">
        <v>5510</v>
      </c>
      <c r="B79" s="229" t="str">
        <f t="shared" si="1"/>
        <v>INSERT INTO UPK_TEST.upk_k60.m_k60_buhin_no (buhin_no, created_date, created_tantou_id) VALUES ('64142/3 3TU0A/JN20A', GETDATE(), 999);</v>
      </c>
    </row>
    <row r="80" spans="1:2">
      <c r="A80" s="229" t="s">
        <v>390</v>
      </c>
      <c r="B80" s="229" t="str">
        <f t="shared" si="1"/>
        <v>INSERT INTO UPK_TEST.upk_k60.m_k60_buhin_no (buhin_no, created_date, created_tantou_id) VALUES ('67412 JN90A-E', GETDATE(), 999);</v>
      </c>
    </row>
    <row r="81" spans="1:2">
      <c r="A81" s="229" t="s">
        <v>391</v>
      </c>
      <c r="B81" s="229" t="str">
        <f t="shared" si="1"/>
        <v>INSERT INTO UPK_TEST.upk_k60.m_k60_buhin_no (buhin_no, created_date, created_tantou_id) VALUES ('67412 JN90A', GETDATE(), 999);</v>
      </c>
    </row>
    <row r="82" spans="1:2">
      <c r="A82" s="229" t="s">
        <v>5511</v>
      </c>
      <c r="B82" s="229" t="str">
        <f t="shared" si="1"/>
        <v>INSERT INTO UPK_TEST.upk_k60.m_k60_buhin_no (buhin_no, created_date, created_tantou_id) VALUES ('67408/9 JN20A', GETDATE(), 999);</v>
      </c>
    </row>
    <row r="83" spans="1:2">
      <c r="A83" s="229" t="s">
        <v>5512</v>
      </c>
      <c r="B83" s="229" t="str">
        <f t="shared" si="1"/>
        <v>INSERT INTO UPK_TEST.upk_k60.m_k60_buhin_no (buhin_no, created_date, created_tantou_id) VALUES ('67408/9 JN20A-E', GETDATE(), 999);</v>
      </c>
    </row>
    <row r="84" spans="1:2">
      <c r="A84" s="229" t="s">
        <v>392</v>
      </c>
      <c r="B84" s="229" t="str">
        <f t="shared" si="1"/>
        <v>INSERT INTO UPK_TEST.upk_k60.m_k60_buhin_no (buhin_no, created_date, created_tantou_id) VALUES ('75134 JN20A', GETDATE(), 999);</v>
      </c>
    </row>
    <row r="85" spans="1:2">
      <c r="A85" s="229" t="s">
        <v>393</v>
      </c>
      <c r="B85" s="229" t="str">
        <f t="shared" si="1"/>
        <v>INSERT INTO UPK_TEST.upk_k60.m_k60_buhin_no (buhin_no, created_date, created_tantou_id) VALUES ('75134 JN20A-E', GETDATE(), 999);</v>
      </c>
    </row>
    <row r="86" spans="1:2">
      <c r="A86" s="229" t="s">
        <v>394</v>
      </c>
      <c r="B86" s="229" t="str">
        <f t="shared" si="1"/>
        <v>INSERT INTO UPK_TEST.upk_k60.m_k60_buhin_no (buhin_no, created_date, created_tantou_id) VALUES ('75135 JN20A', GETDATE(), 999);</v>
      </c>
    </row>
    <row r="87" spans="1:2">
      <c r="A87" s="229" t="s">
        <v>395</v>
      </c>
      <c r="B87" s="229" t="str">
        <f t="shared" si="1"/>
        <v>INSERT INTO UPK_TEST.upk_k60.m_k60_buhin_no (buhin_no, created_date, created_tantou_id) VALUES ('75135 JN20A-E', GETDATE(), 999);</v>
      </c>
    </row>
    <row r="88" spans="1:2">
      <c r="A88" s="229" t="s">
        <v>5513</v>
      </c>
      <c r="B88" s="229" t="str">
        <f t="shared" si="1"/>
        <v>INSERT INTO UPK_TEST.upk_k60.m_k60_buhin_no (buhin_no, created_date, created_tantou_id) VALUES ('75432/3 JN20A', GETDATE(), 999);</v>
      </c>
    </row>
    <row r="89" spans="1:2">
      <c r="A89" s="229" t="s">
        <v>5514</v>
      </c>
      <c r="B89" s="229" t="str">
        <f t="shared" si="1"/>
        <v>INSERT INTO UPK_TEST.upk_k60.m_k60_buhin_no (buhin_no, created_date, created_tantou_id) VALUES ('76272/3 JN20A', GETDATE(), 999);</v>
      </c>
    </row>
    <row r="90" spans="1:2">
      <c r="A90" s="229" t="s">
        <v>5515</v>
      </c>
      <c r="B90" s="229" t="str">
        <f t="shared" si="1"/>
        <v>INSERT INTO UPK_TEST.upk_k60.m_k60_buhin_no (buhin_no, created_date, created_tantou_id) VALUES ('76272/3 JN20A-E', GETDATE(), 999);</v>
      </c>
    </row>
    <row r="91" spans="1:2">
      <c r="A91" s="229" t="s">
        <v>396</v>
      </c>
      <c r="B91" s="229" t="str">
        <f t="shared" si="1"/>
        <v>INSERT INTO UPK_TEST.upk_k60.m_k60_buhin_no (buhin_no, created_date, created_tantou_id) VALUES ('76232 JN20A', GETDATE(), 999);</v>
      </c>
    </row>
    <row r="92" spans="1:2">
      <c r="A92" s="229" t="s">
        <v>397</v>
      </c>
      <c r="B92" s="229" t="str">
        <f t="shared" si="1"/>
        <v>INSERT INTO UPK_TEST.upk_k60.m_k60_buhin_no (buhin_no, created_date, created_tantou_id) VALUES ('76233 JN20A', GETDATE(), 999);</v>
      </c>
    </row>
    <row r="93" spans="1:2">
      <c r="A93" s="229" t="s">
        <v>5516</v>
      </c>
      <c r="B93" s="229" t="str">
        <f t="shared" si="1"/>
        <v>INSERT INTO UPK_TEST.upk_k60.m_k60_buhin_no (buhin_no, created_date, created_tantou_id) VALUES ('764B4/5 JN20A', GETDATE(), 999);</v>
      </c>
    </row>
    <row r="94" spans="1:2">
      <c r="A94" s="229" t="s">
        <v>398</v>
      </c>
      <c r="B94" s="229" t="str">
        <f t="shared" si="1"/>
        <v>INSERT INTO UPK_TEST.upk_k60.m_k60_buhin_no (buhin_no, created_date, created_tantou_id) VALUES ('76753 JN20A', GETDATE(), 999);</v>
      </c>
    </row>
    <row r="95" spans="1:2">
      <c r="A95" s="229" t="s">
        <v>399</v>
      </c>
      <c r="B95" s="229" t="str">
        <f t="shared" si="1"/>
        <v>INSERT INTO UPK_TEST.upk_k60.m_k60_buhin_no (buhin_no, created_date, created_tantou_id) VALUES ('79422 JN20A', GETDATE(), 999);</v>
      </c>
    </row>
    <row r="96" spans="1:2">
      <c r="A96" s="229" t="s">
        <v>400</v>
      </c>
      <c r="B96" s="229" t="str">
        <f t="shared" si="1"/>
        <v>INSERT INTO UPK_TEST.upk_k60.m_k60_buhin_no (buhin_no, created_date, created_tantou_id) VALUES ('79422 JN20B', GETDATE(), 999);</v>
      </c>
    </row>
    <row r="97" spans="1:2">
      <c r="A97" s="229" t="s">
        <v>401</v>
      </c>
      <c r="B97" s="229" t="str">
        <f t="shared" si="1"/>
        <v>INSERT INTO UPK_TEST.upk_k60.m_k60_buhin_no (buhin_no, created_date, created_tantou_id) VALUES ('17285 1LA1A01', GETDATE(), 999);</v>
      </c>
    </row>
    <row r="98" spans="1:2">
      <c r="A98" s="229" t="s">
        <v>402</v>
      </c>
      <c r="B98" s="229" t="str">
        <f t="shared" si="1"/>
        <v>INSERT INTO UPK_TEST.upk_k60.m_k60_buhin_no (buhin_no, created_date, created_tantou_id) VALUES ('64132 1LA0A', GETDATE(), 999);</v>
      </c>
    </row>
    <row r="99" spans="1:2">
      <c r="A99" s="229" t="s">
        <v>403</v>
      </c>
      <c r="B99" s="229" t="str">
        <f t="shared" si="1"/>
        <v>INSERT INTO UPK_TEST.upk_k60.m_k60_buhin_no (buhin_no, created_date, created_tantou_id) VALUES ('64132 1LA0A-G', GETDATE(), 999);</v>
      </c>
    </row>
    <row r="100" spans="1:2">
      <c r="A100" s="229" t="s">
        <v>404</v>
      </c>
      <c r="B100" s="229" t="str">
        <f t="shared" si="1"/>
        <v>INSERT INTO UPK_TEST.upk_k60.m_k60_buhin_no (buhin_no, created_date, created_tantou_id) VALUES ('64133 1LA0A', GETDATE(), 999);</v>
      </c>
    </row>
    <row r="101" spans="1:2">
      <c r="A101" s="229" t="s">
        <v>5517</v>
      </c>
      <c r="B101" s="229" t="str">
        <f t="shared" si="1"/>
        <v>INSERT INTO UPK_TEST.upk_k60.m_k60_buhin_no (buhin_no, created_date, created_tantou_id) VALUES ('64182/3 1LA0A', GETDATE(), 999);</v>
      </c>
    </row>
    <row r="102" spans="1:2">
      <c r="A102" s="229" t="s">
        <v>5518</v>
      </c>
      <c r="B102" s="229" t="str">
        <f t="shared" si="1"/>
        <v>INSERT INTO UPK_TEST.upk_k60.m_k60_buhin_no (buhin_no, created_date, created_tantou_id) VALUES ('745B6/7 1LA0A', GETDATE(), 999);</v>
      </c>
    </row>
    <row r="103" spans="1:2">
      <c r="A103" s="229" t="s">
        <v>5519</v>
      </c>
      <c r="B103" s="229" t="str">
        <f t="shared" si="1"/>
        <v>INSERT INTO UPK_TEST.upk_k60.m_k60_buhin_no (buhin_no, created_date, created_tantou_id) VALUES ('745B6/7 1LA0A-G', GETDATE(), 999);</v>
      </c>
    </row>
    <row r="104" spans="1:2">
      <c r="A104" s="229" t="s">
        <v>5520</v>
      </c>
      <c r="B104" s="229" t="str">
        <f t="shared" si="1"/>
        <v>INSERT INTO UPK_TEST.upk_k60.m_k60_buhin_no (buhin_no, created_date, created_tantou_id) VALUES ('76456/7 1LA0A', GETDATE(), 999);</v>
      </c>
    </row>
    <row r="105" spans="1:2">
      <c r="A105" s="229" t="s">
        <v>5521</v>
      </c>
      <c r="B105" s="229" t="str">
        <f t="shared" si="1"/>
        <v>INSERT INTO UPK_TEST.upk_k60.m_k60_buhin_no (buhin_no, created_date, created_tantou_id) VALUES ('76456/7 1LA0A-G', GETDATE(), 999);</v>
      </c>
    </row>
    <row r="106" spans="1:2">
      <c r="A106" s="229" t="s">
        <v>405</v>
      </c>
      <c r="B106" s="229" t="str">
        <f t="shared" si="1"/>
        <v>INSERT INTO UPK_TEST.upk_k60.m_k60_buhin_no (buhin_no, created_date, created_tantou_id) VALUES ('75432 1LA0A', GETDATE(), 999);</v>
      </c>
    </row>
    <row r="107" spans="1:2">
      <c r="A107" s="229" t="s">
        <v>5522</v>
      </c>
      <c r="B107" s="229" t="str">
        <f t="shared" si="1"/>
        <v>INSERT INTO UPK_TEST.upk_k60.m_k60_buhin_no (buhin_no, created_date, created_tantou_id) VALUES ('756C0/1 1LA0A', GETDATE(), 999);</v>
      </c>
    </row>
    <row r="108" spans="1:2">
      <c r="A108" s="229" t="s">
        <v>5523</v>
      </c>
      <c r="B108" s="229" t="str">
        <f t="shared" si="1"/>
        <v>INSERT INTO UPK_TEST.upk_k60.m_k60_buhin_no (buhin_no, created_date, created_tantou_id) VALUES ('756C0/1 1LA0A-G', GETDATE(), 999);</v>
      </c>
    </row>
    <row r="109" spans="1:2">
      <c r="A109" s="229" t="s">
        <v>406</v>
      </c>
      <c r="B109" s="229" t="str">
        <f t="shared" si="1"/>
        <v>INSERT INTO UPK_TEST.upk_k60.m_k60_buhin_no (buhin_no, created_date, created_tantou_id) VALUES ('76262 1LA0A', GETDATE(), 999);</v>
      </c>
    </row>
    <row r="110" spans="1:2">
      <c r="A110" s="229" t="s">
        <v>407</v>
      </c>
      <c r="B110" s="229" t="str">
        <f t="shared" si="1"/>
        <v>INSERT INTO UPK_TEST.upk_k60.m_k60_buhin_no (buhin_no, created_date, created_tantou_id) VALUES ('76263 1LA0A', GETDATE(), 999);</v>
      </c>
    </row>
    <row r="111" spans="1:2">
      <c r="A111" s="229" t="s">
        <v>5524</v>
      </c>
      <c r="B111" s="229" t="str">
        <f t="shared" si="1"/>
        <v>INSERT INTO UPK_TEST.upk_k60.m_k60_buhin_no (buhin_no, created_date, created_tantou_id) VALUES ('76272/3 1LA0A', GETDATE(), 999);</v>
      </c>
    </row>
    <row r="112" spans="1:2">
      <c r="A112" s="229" t="s">
        <v>5525</v>
      </c>
      <c r="B112" s="229" t="str">
        <f t="shared" si="1"/>
        <v>INSERT INTO UPK_TEST.upk_k60.m_k60_buhin_no (buhin_no, created_date, created_tantou_id) VALUES ('64112/3 1JA0A-B', GETDATE(), 999);</v>
      </c>
    </row>
    <row r="113" spans="1:2">
      <c r="A113" s="229" t="s">
        <v>408</v>
      </c>
      <c r="B113" s="229" t="str">
        <f t="shared" si="1"/>
        <v>INSERT INTO UPK_TEST.upk_k60.m_k60_buhin_no (buhin_no, created_date, created_tantou_id) VALUES ('64112 1JA0A-C', GETDATE(), 999);</v>
      </c>
    </row>
    <row r="114" spans="1:2">
      <c r="A114" s="229" t="s">
        <v>409</v>
      </c>
      <c r="B114" s="229" t="str">
        <f t="shared" si="1"/>
        <v>INSERT INTO UPK_TEST.upk_k60.m_k60_buhin_no (buhin_no, created_date, created_tantou_id) VALUES ('64113 1JA0A', GETDATE(), 999);</v>
      </c>
    </row>
    <row r="115" spans="1:2">
      <c r="A115" s="229" t="s">
        <v>5526</v>
      </c>
      <c r="B115" s="229" t="str">
        <f t="shared" si="1"/>
        <v>INSERT INTO UPK_TEST.upk_k60.m_k60_buhin_no (buhin_no, created_date, created_tantou_id) VALUES ('64142/3 1JA0A', GETDATE(), 999);</v>
      </c>
    </row>
    <row r="116" spans="1:2">
      <c r="A116" s="229" t="s">
        <v>410</v>
      </c>
      <c r="B116" s="229" t="str">
        <f t="shared" si="1"/>
        <v>INSERT INTO UPK_TEST.upk_k60.m_k60_buhin_no (buhin_no, created_date, created_tantou_id) VALUES ('75176 1JB0A', GETDATE(), 999);</v>
      </c>
    </row>
    <row r="117" spans="1:2">
      <c r="A117" s="229" t="s">
        <v>411</v>
      </c>
      <c r="B117" s="229" t="str">
        <f t="shared" si="1"/>
        <v>INSERT INTO UPK_TEST.upk_k60.m_k60_buhin_no (buhin_no, created_date, created_tantou_id) VALUES ('75177 1JA0A', GETDATE(), 999);</v>
      </c>
    </row>
    <row r="118" spans="1:2">
      <c r="A118" s="229" t="s">
        <v>412</v>
      </c>
      <c r="B118" s="229" t="str">
        <f t="shared" si="1"/>
        <v>INSERT INTO UPK_TEST.upk_k60.m_k60_buhin_no (buhin_no, created_date, created_tantou_id) VALUES ('76548 6AX0A', GETDATE(), 999);</v>
      </c>
    </row>
    <row r="119" spans="1:2">
      <c r="A119" s="229" t="s">
        <v>413</v>
      </c>
      <c r="B119" s="229" t="str">
        <f t="shared" si="1"/>
        <v>INSERT INTO UPK_TEST.upk_k60.m_k60_buhin_no (buhin_no, created_date, created_tantou_id) VALUES ('76549 6AX0A', GETDATE(), 999);</v>
      </c>
    </row>
    <row r="120" spans="1:2">
      <c r="A120" s="229" t="s">
        <v>414</v>
      </c>
      <c r="B120" s="229" t="str">
        <f t="shared" si="1"/>
        <v>INSERT INTO UPK_TEST.upk_k60.m_k60_buhin_no (buhin_no, created_date, created_tantou_id) VALUES ('74283 3XA0A', GETDATE(), 999);</v>
      </c>
    </row>
    <row r="121" spans="1:2">
      <c r="A121" s="229" t="s">
        <v>415</v>
      </c>
      <c r="B121" s="229" t="str">
        <f t="shared" si="1"/>
        <v>INSERT INTO UPK_TEST.upk_k60.m_k60_buhin_no (buhin_no, created_date, created_tantou_id) VALUES ('74283 3XA0B', GETDATE(), 999);</v>
      </c>
    </row>
    <row r="122" spans="1:2">
      <c r="A122" s="229" t="s">
        <v>416</v>
      </c>
      <c r="B122" s="229" t="str">
        <f t="shared" si="1"/>
        <v>INSERT INTO UPK_TEST.upk_k60.m_k60_buhin_no (buhin_no, created_date, created_tantou_id) VALUES ('74322 5YJ0A', GETDATE(), 999);</v>
      </c>
    </row>
    <row r="123" spans="1:2">
      <c r="A123" s="229" t="s">
        <v>417</v>
      </c>
      <c r="B123" s="229" t="str">
        <f t="shared" si="1"/>
        <v>INSERT INTO UPK_TEST.upk_k60.m_k60_buhin_no (buhin_no, created_date, created_tantou_id) VALUES ('75112 3XA0A', GETDATE(), 999);</v>
      </c>
    </row>
    <row r="124" spans="1:2">
      <c r="A124" s="229" t="s">
        <v>418</v>
      </c>
      <c r="B124" s="229" t="str">
        <f t="shared" si="1"/>
        <v>INSERT INTO UPK_TEST.upk_k60.m_k60_buhin_no (buhin_no, created_date, created_tantou_id) VALUES ('75113 3XA0A', GETDATE(), 999);</v>
      </c>
    </row>
    <row r="125" spans="1:2">
      <c r="A125" s="229" t="s">
        <v>419</v>
      </c>
      <c r="B125" s="229" t="str">
        <f t="shared" si="1"/>
        <v>INSERT INTO UPK_TEST.upk_k60.m_k60_buhin_no (buhin_no, created_date, created_tantou_id) VALUES ('75112 3XE0A', GETDATE(), 999);</v>
      </c>
    </row>
    <row r="126" spans="1:2">
      <c r="A126" s="229" t="s">
        <v>420</v>
      </c>
      <c r="B126" s="229" t="str">
        <f t="shared" si="1"/>
        <v>INSERT INTO UPK_TEST.upk_k60.m_k60_buhin_no (buhin_no, created_date, created_tantou_id) VALUES ('75113 3XE0A', GETDATE(), 999);</v>
      </c>
    </row>
    <row r="127" spans="1:2">
      <c r="A127" s="229" t="s">
        <v>421</v>
      </c>
      <c r="B127" s="229" t="str">
        <f t="shared" si="1"/>
        <v>INSERT INTO UPK_TEST.upk_k60.m_k60_buhin_no (buhin_no, created_date, created_tantou_id) VALUES ('75422 5YJ0A', GETDATE(), 999);</v>
      </c>
    </row>
    <row r="128" spans="1:2">
      <c r="A128" s="229" t="s">
        <v>422</v>
      </c>
      <c r="B128" s="229" t="str">
        <f t="shared" si="1"/>
        <v>INSERT INTO UPK_TEST.upk_k60.m_k60_buhin_no (buhin_no, created_date, created_tantou_id) VALUES ('75422 5YJ2A', GETDATE(), 999);</v>
      </c>
    </row>
    <row r="129" spans="1:2">
      <c r="A129" s="229" t="s">
        <v>423</v>
      </c>
      <c r="B129" s="229" t="str">
        <f t="shared" si="1"/>
        <v>INSERT INTO UPK_TEST.upk_k60.m_k60_buhin_no (buhin_no, created_date, created_tantou_id) VALUES ('17285 5YJ0A01', GETDATE(), 999);</v>
      </c>
    </row>
    <row r="130" spans="1:2">
      <c r="A130" s="229" t="s">
        <v>424</v>
      </c>
      <c r="B130" s="229" t="str">
        <f t="shared" si="1"/>
        <v>INSERT INTO UPK_TEST.upk_k60.m_k60_buhin_no (buhin_no, created_date, created_tantou_id) VALUES ('765M2 3XA0A', GETDATE(), 999);</v>
      </c>
    </row>
    <row r="131" spans="1:2">
      <c r="A131" s="229" t="s">
        <v>425</v>
      </c>
      <c r="B131" s="229" t="str">
        <f t="shared" si="1"/>
        <v>INSERT INTO UPK_TEST.upk_k60.m_k60_buhin_no (buhin_no, created_date, created_tantou_id) VALUES ('765M3 3XA0A', GETDATE(), 999);</v>
      </c>
    </row>
    <row r="132" spans="1:2">
      <c r="A132" s="229" t="s">
        <v>426</v>
      </c>
      <c r="B132" s="229" t="str">
        <f t="shared" si="1"/>
        <v>INSERT INTO UPK_TEST.upk_k60.m_k60_buhin_no (buhin_no, created_date, created_tantou_id) VALUES ('765M2 3XC0A', GETDATE(), 999);</v>
      </c>
    </row>
    <row r="133" spans="1:2">
      <c r="A133" s="229" t="s">
        <v>427</v>
      </c>
      <c r="B133" s="229" t="str">
        <f t="shared" ref="B133:B196" si="2">$K$1&amp;"'"&amp;$A133&amp;"', GETDATE(), 999);"</f>
        <v>INSERT INTO UPK_TEST.upk_k60.m_k60_buhin_no (buhin_no, created_date, created_tantou_id) VALUES ('765M3 3XC0A', GETDATE(), 999);</v>
      </c>
    </row>
    <row r="134" spans="1:2">
      <c r="A134" s="229" t="s">
        <v>428</v>
      </c>
      <c r="B134" s="229" t="str">
        <f t="shared" si="2"/>
        <v>INSERT INTO UPK_TEST.upk_k60.m_k60_buhin_no (buhin_no, created_date, created_tantou_id) VALUES ('77532 3XA2CUF', GETDATE(), 999);</v>
      </c>
    </row>
    <row r="135" spans="1:2">
      <c r="A135" s="229" t="s">
        <v>429</v>
      </c>
      <c r="B135" s="229" t="str">
        <f t="shared" si="2"/>
        <v>INSERT INTO UPK_TEST.upk_k60.m_k60_buhin_no (buhin_no, created_date, created_tantou_id) VALUES ('77533 3YF2BUF', GETDATE(), 999);</v>
      </c>
    </row>
    <row r="136" spans="1:2">
      <c r="A136" s="229" t="s">
        <v>430</v>
      </c>
      <c r="B136" s="229" t="str">
        <f t="shared" si="2"/>
        <v>INSERT INTO UPK_TEST.upk_k60.m_k60_buhin_no (buhin_no, created_date, created_tantou_id) VALUES ('77552 3YF2AUF', GETDATE(), 999);</v>
      </c>
    </row>
    <row r="137" spans="1:2">
      <c r="A137" s="229" t="s">
        <v>431</v>
      </c>
      <c r="B137" s="229" t="str">
        <f t="shared" si="2"/>
        <v>INSERT INTO UPK_TEST.upk_k60.m_k60_buhin_no (buhin_no, created_date, created_tantou_id) VALUES ('77553 3YE2AUF', GETDATE(), 999);</v>
      </c>
    </row>
    <row r="138" spans="1:2">
      <c r="A138" s="229" t="s">
        <v>432</v>
      </c>
      <c r="B138" s="229" t="str">
        <f t="shared" si="2"/>
        <v>INSERT INTO UPK_TEST.upk_k60.m_k60_buhin_no (buhin_no, created_date, created_tantou_id) VALUES ('77574 3XA0A', GETDATE(), 999);</v>
      </c>
    </row>
    <row r="139" spans="1:2">
      <c r="A139" s="229" t="s">
        <v>433</v>
      </c>
      <c r="B139" s="229" t="str">
        <f t="shared" si="2"/>
        <v>INSERT INTO UPK_TEST.upk_k60.m_k60_buhin_no (buhin_no, created_date, created_tantou_id) VALUES ('77575 3XA0A', GETDATE(), 999);</v>
      </c>
    </row>
    <row r="140" spans="1:2">
      <c r="A140" s="229" t="s">
        <v>434</v>
      </c>
      <c r="B140" s="229" t="str">
        <f t="shared" si="2"/>
        <v>INSERT INTO UPK_TEST.upk_k60.m_k60_buhin_no (buhin_no, created_date, created_tantou_id) VALUES ('76232 3XA0A', GETDATE(), 999);</v>
      </c>
    </row>
    <row r="141" spans="1:2">
      <c r="A141" s="229" t="s">
        <v>435</v>
      </c>
      <c r="B141" s="229" t="str">
        <f t="shared" si="2"/>
        <v>INSERT INTO UPK_TEST.upk_k60.m_k60_buhin_no (buhin_no, created_date, created_tantou_id) VALUES ('76232 3XJ0A', GETDATE(), 999);</v>
      </c>
    </row>
    <row r="142" spans="1:2">
      <c r="A142" s="229" t="s">
        <v>436</v>
      </c>
      <c r="B142" s="229" t="str">
        <f t="shared" si="2"/>
        <v>INSERT INTO UPK_TEST.upk_k60.m_k60_buhin_no (buhin_no, created_date, created_tantou_id) VALUES ('76233 3XA0A', GETDATE(), 999);</v>
      </c>
    </row>
    <row r="143" spans="1:2">
      <c r="A143" s="229" t="s">
        <v>437</v>
      </c>
      <c r="B143" s="229" t="str">
        <f t="shared" si="2"/>
        <v>INSERT INTO UPK_TEST.upk_k60.m_k60_buhin_no (buhin_no, created_date, created_tantou_id) VALUES ('76233 3XJ0A', GETDATE(), 999);</v>
      </c>
    </row>
    <row r="144" spans="1:2">
      <c r="A144" s="229" t="s">
        <v>438</v>
      </c>
      <c r="B144" s="229" t="str">
        <f t="shared" si="2"/>
        <v>INSERT INTO UPK_TEST.upk_k60.m_k60_buhin_no (buhin_no, created_date, created_tantou_id) VALUES ('76272 3VA0A', GETDATE(), 999);</v>
      </c>
    </row>
    <row r="145" spans="1:2">
      <c r="A145" s="229" t="s">
        <v>439</v>
      </c>
      <c r="B145" s="229" t="str">
        <f t="shared" si="2"/>
        <v>INSERT INTO UPK_TEST.upk_k60.m_k60_buhin_no (buhin_no, created_date, created_tantou_id) VALUES ('76273 3VA0A', GETDATE(), 999);</v>
      </c>
    </row>
    <row r="146" spans="1:2">
      <c r="A146" s="229" t="s">
        <v>5527</v>
      </c>
      <c r="B146" s="229" t="str">
        <f t="shared" si="2"/>
        <v>INSERT INTO UPK_TEST.upk_k60.m_k60_buhin_no (buhin_no, created_date, created_tantou_id) VALUES ('76332/3 3VA0A', GETDATE(), 999);</v>
      </c>
    </row>
    <row r="147" spans="1:2">
      <c r="A147" s="229" t="s">
        <v>440</v>
      </c>
      <c r="B147" s="229" t="str">
        <f t="shared" si="2"/>
        <v>INSERT INTO UPK_TEST.upk_k60.m_k60_buhin_no (buhin_no, created_date, created_tantou_id) VALUES ('66312 3VA1C', GETDATE(), 999);</v>
      </c>
    </row>
    <row r="148" spans="1:2">
      <c r="A148" s="229" t="s">
        <v>441</v>
      </c>
      <c r="B148" s="229" t="str">
        <f t="shared" si="2"/>
        <v>INSERT INTO UPK_TEST.upk_k60.m_k60_buhin_no (buhin_no, created_date, created_tantou_id) VALUES ('66312 5WK1C', GETDATE(), 999);</v>
      </c>
    </row>
    <row r="149" spans="1:2">
      <c r="A149" s="229" t="s">
        <v>5528</v>
      </c>
      <c r="B149" s="229" t="str">
        <f t="shared" si="2"/>
        <v>INSERT INTO UPK_TEST.upk_k60.m_k60_buhin_no (buhin_no, created_date, created_tantou_id) VALUES ('80118/9 3VA0A', GETDATE(), 999);</v>
      </c>
    </row>
    <row r="150" spans="1:2">
      <c r="A150" s="229" t="s">
        <v>5529</v>
      </c>
      <c r="B150" s="229" t="str">
        <f t="shared" si="2"/>
        <v>INSERT INTO UPK_TEST.upk_k60.m_k60_buhin_no (buhin_no, created_date, created_tantou_id) VALUES ('76316/7 3VA0A', GETDATE(), 999);</v>
      </c>
    </row>
    <row r="151" spans="1:2">
      <c r="A151" s="229" t="s">
        <v>442</v>
      </c>
      <c r="B151" s="229" t="str">
        <f t="shared" si="2"/>
        <v>INSERT INTO UPK_TEST.upk_k60.m_k60_buhin_no (buhin_no, created_date, created_tantou_id) VALUES ('75632 3VA0A', GETDATE(), 999);</v>
      </c>
    </row>
    <row r="152" spans="1:2">
      <c r="A152" s="229" t="s">
        <v>443</v>
      </c>
      <c r="B152" s="229" t="str">
        <f t="shared" si="2"/>
        <v>INSERT INTO UPK_TEST.upk_k60.m_k60_buhin_no (buhin_no, created_date, created_tantou_id) VALUES ('75652 3VA0A', GETDATE(), 999);</v>
      </c>
    </row>
    <row r="153" spans="1:2">
      <c r="A153" s="229" t="s">
        <v>5530</v>
      </c>
      <c r="B153" s="229" t="str">
        <f t="shared" si="2"/>
        <v>INSERT INTO UPK_TEST.upk_k60.m_k60_buhin_no (buhin_no, created_date, created_tantou_id) VALUES ('755C4/5 3VA0A', GETDATE(), 999);</v>
      </c>
    </row>
    <row r="154" spans="1:2">
      <c r="A154" s="229" t="s">
        <v>5531</v>
      </c>
      <c r="B154" s="229" t="str">
        <f t="shared" si="2"/>
        <v>INSERT INTO UPK_TEST.upk_k60.m_k60_buhin_no (buhin_no, created_date, created_tantou_id) VALUES ('64122/3 4CB0A', GETDATE(), 999);</v>
      </c>
    </row>
    <row r="155" spans="1:2">
      <c r="A155" s="229" t="s">
        <v>5532</v>
      </c>
      <c r="B155" s="229" t="str">
        <f t="shared" si="2"/>
        <v>INSERT INTO UPK_TEST.upk_k60.m_k60_buhin_no (buhin_no, created_date, created_tantou_id) VALUES ('64122/3 4CB0A-E', GETDATE(), 999);</v>
      </c>
    </row>
    <row r="156" spans="1:2">
      <c r="A156" s="229" t="s">
        <v>5533</v>
      </c>
      <c r="B156" s="229" t="str">
        <f t="shared" si="2"/>
        <v>INSERT INTO UPK_TEST.upk_k60.m_k60_buhin_no (buhin_no, created_date, created_tantou_id) VALUES ('64184/5 4CB0A', GETDATE(), 999);</v>
      </c>
    </row>
    <row r="157" spans="1:2">
      <c r="A157" s="229" t="s">
        <v>444</v>
      </c>
      <c r="B157" s="229" t="str">
        <f t="shared" si="2"/>
        <v>INSERT INTO UPK_TEST.upk_k60.m_k60_buhin_no (buhin_no, created_date, created_tantou_id) VALUES ('66312 4CB0A', GETDATE(), 999);</v>
      </c>
    </row>
    <row r="158" spans="1:2">
      <c r="A158" s="229" t="s">
        <v>5534</v>
      </c>
      <c r="B158" s="229" t="str">
        <f t="shared" si="2"/>
        <v>INSERT INTO UPK_TEST.upk_k60.m_k60_buhin_no (buhin_no, created_date, created_tantou_id) VALUES ('74516/7 4CE0A', GETDATE(), 999);</v>
      </c>
    </row>
    <row r="159" spans="1:2">
      <c r="A159" s="229" t="s">
        <v>5535</v>
      </c>
      <c r="B159" s="229" t="str">
        <f t="shared" si="2"/>
        <v>INSERT INTO UPK_TEST.upk_k60.m_k60_buhin_no (buhin_no, created_date, created_tantou_id) VALUES ('74516/7 4CE0A-E', GETDATE(), 999);</v>
      </c>
    </row>
    <row r="160" spans="1:2">
      <c r="A160" s="229" t="s">
        <v>5536</v>
      </c>
      <c r="B160" s="229" t="str">
        <f t="shared" si="2"/>
        <v>INSERT INTO UPK_TEST.upk_k60.m_k60_buhin_no (buhin_no, created_date, created_tantou_id) VALUES ('74516/7 4CE1A', GETDATE(), 999);</v>
      </c>
    </row>
    <row r="161" spans="1:2">
      <c r="A161" s="229" t="s">
        <v>5537</v>
      </c>
      <c r="B161" s="229" t="str">
        <f t="shared" si="2"/>
        <v>INSERT INTO UPK_TEST.upk_k60.m_k60_buhin_no (buhin_no, created_date, created_tantou_id) VALUES ('76218/9 4CC0A', GETDATE(), 999);</v>
      </c>
    </row>
    <row r="162" spans="1:2">
      <c r="A162" s="229" t="s">
        <v>5538</v>
      </c>
      <c r="B162" s="229" t="str">
        <f t="shared" si="2"/>
        <v>INSERT INTO UPK_TEST.upk_k60.m_k60_buhin_no (buhin_no, created_date, created_tantou_id) VALUES ('76232/3 4CC0A', GETDATE(), 999);</v>
      </c>
    </row>
    <row r="163" spans="1:2">
      <c r="A163" s="229" t="s">
        <v>445</v>
      </c>
      <c r="B163" s="229" t="str">
        <f t="shared" si="2"/>
        <v>INSERT INTO UPK_TEST.upk_k60.m_k60_buhin_no (buhin_no, created_date, created_tantou_id) VALUES ('76242 4CB0A', GETDATE(), 999);</v>
      </c>
    </row>
    <row r="164" spans="1:2">
      <c r="A164" s="229" t="s">
        <v>446</v>
      </c>
      <c r="B164" s="229" t="str">
        <f t="shared" si="2"/>
        <v>INSERT INTO UPK_TEST.upk_k60.m_k60_buhin_no (buhin_no, created_date, created_tantou_id) VALUES ('76243 4CB0A', GETDATE(), 999);</v>
      </c>
    </row>
    <row r="165" spans="1:2">
      <c r="A165" s="229" t="s">
        <v>447</v>
      </c>
      <c r="B165" s="229" t="str">
        <f t="shared" si="2"/>
        <v>INSERT INTO UPK_TEST.upk_k60.m_k60_buhin_no (buhin_no, created_date, created_tantou_id) VALUES ('76272 4CC0A', GETDATE(), 999);</v>
      </c>
    </row>
    <row r="166" spans="1:2">
      <c r="A166" s="229" t="s">
        <v>448</v>
      </c>
      <c r="B166" s="229" t="str">
        <f t="shared" si="2"/>
        <v>INSERT INTO UPK_TEST.upk_k60.m_k60_buhin_no (buhin_no, created_date, created_tantou_id) VALUES ('76273 4CC0A', GETDATE(), 999);</v>
      </c>
    </row>
    <row r="167" spans="1:2">
      <c r="A167" s="229" t="s">
        <v>449</v>
      </c>
      <c r="B167" s="229" t="str">
        <f t="shared" si="2"/>
        <v>INSERT INTO UPK_TEST.upk_k60.m_k60_buhin_no (buhin_no, created_date, created_tantou_id) VALUES ('76426 4CC0A', GETDATE(), 999);</v>
      </c>
    </row>
    <row r="168" spans="1:2">
      <c r="A168" s="229" t="s">
        <v>450</v>
      </c>
      <c r="B168" s="229" t="str">
        <f t="shared" si="2"/>
        <v>INSERT INTO UPK_TEST.upk_k60.m_k60_buhin_no (buhin_no, created_date, created_tantou_id) VALUES ('76427 4CC0A', GETDATE(), 999);</v>
      </c>
    </row>
    <row r="169" spans="1:2">
      <c r="A169" s="229" t="s">
        <v>5539</v>
      </c>
      <c r="B169" s="229" t="str">
        <f t="shared" si="2"/>
        <v>INSERT INTO UPK_TEST.upk_k60.m_k60_buhin_no (buhin_no, created_date, created_tantou_id) VALUES ('64112/3 5TA0A', GETDATE(), 999);</v>
      </c>
    </row>
    <row r="170" spans="1:2">
      <c r="A170" s="229" t="s">
        <v>451</v>
      </c>
      <c r="B170" s="229" t="str">
        <f t="shared" si="2"/>
        <v>INSERT INTO UPK_TEST.upk_k60.m_k60_buhin_no (buhin_no, created_date, created_tantou_id) VALUES ('67413 5TA0A', GETDATE(), 999);</v>
      </c>
    </row>
    <row r="171" spans="1:2">
      <c r="A171" s="229" t="s">
        <v>5540</v>
      </c>
      <c r="B171" s="229" t="str">
        <f t="shared" si="2"/>
        <v>INSERT INTO UPK_TEST.upk_k60.m_k60_buhin_no (buhin_no, created_date, created_tantou_id) VALUES ('75534/5 5TA0A', GETDATE(), 999);</v>
      </c>
    </row>
    <row r="172" spans="1:2">
      <c r="A172" s="229" t="s">
        <v>5541</v>
      </c>
      <c r="B172" s="229" t="str">
        <f t="shared" si="2"/>
        <v>INSERT INTO UPK_TEST.upk_k60.m_k60_buhin_no (buhin_no, created_date, created_tantou_id) VALUES ('75682/3 5TA0A', GETDATE(), 999);</v>
      </c>
    </row>
    <row r="173" spans="1:2">
      <c r="A173" s="229" t="s">
        <v>5542</v>
      </c>
      <c r="B173" s="229" t="str">
        <f t="shared" si="2"/>
        <v>INSERT INTO UPK_TEST.upk_k60.m_k60_buhin_no (buhin_no, created_date, created_tantou_id) VALUES ('76242/3 5TA0A', GETDATE(), 999);</v>
      </c>
    </row>
    <row r="174" spans="1:2">
      <c r="A174" s="229" t="s">
        <v>5543</v>
      </c>
      <c r="B174" s="229" t="str">
        <f t="shared" si="2"/>
        <v>INSERT INTO UPK_TEST.upk_k60.m_k60_buhin_no (buhin_no, created_date, created_tantou_id) VALUES ('76242/3 5TA1A', GETDATE(), 999);</v>
      </c>
    </row>
    <row r="175" spans="1:2">
      <c r="A175" s="229" t="s">
        <v>5544</v>
      </c>
      <c r="B175" s="229" t="str">
        <f t="shared" si="2"/>
        <v>INSERT INTO UPK_TEST.upk_k60.m_k60_buhin_no (buhin_no, created_date, created_tantou_id) VALUES ('64184/5 6MA0A', GETDATE(), 999);</v>
      </c>
    </row>
    <row r="176" spans="1:2">
      <c r="A176" s="229" t="s">
        <v>5545</v>
      </c>
      <c r="B176" s="229" t="str">
        <f t="shared" si="2"/>
        <v>INSERT INTO UPK_TEST.upk_k60.m_k60_buhin_no (buhin_no, created_date, created_tantou_id) VALUES ('74516/7 6FM0A', GETDATE(), 999);</v>
      </c>
    </row>
    <row r="177" spans="1:2">
      <c r="A177" s="229" t="s">
        <v>5546</v>
      </c>
      <c r="B177" s="229" t="str">
        <f t="shared" si="2"/>
        <v>INSERT INTO UPK_TEST.upk_k60.m_k60_buhin_no (buhin_no, created_date, created_tantou_id) VALUES ('74516/7 6MA0A', GETDATE(), 999);</v>
      </c>
    </row>
    <row r="178" spans="1:2">
      <c r="A178" s="229" t="s">
        <v>5547</v>
      </c>
      <c r="B178" s="229" t="str">
        <f t="shared" si="2"/>
        <v>INSERT INTO UPK_TEST.upk_k60.m_k60_buhin_no (buhin_no, created_date, created_tantou_id) VALUES ('75528/9 6MA0A', GETDATE(), 999);</v>
      </c>
    </row>
    <row r="179" spans="1:2">
      <c r="A179" s="229" t="s">
        <v>5548</v>
      </c>
      <c r="B179" s="229" t="str">
        <f t="shared" si="2"/>
        <v>INSERT INTO UPK_TEST.upk_k60.m_k60_buhin_no (buhin_no, created_date, created_tantou_id) VALUES ('76456/7 6MA0A', GETDATE(), 999);</v>
      </c>
    </row>
    <row r="180" spans="1:2">
      <c r="A180" s="229" t="s">
        <v>452</v>
      </c>
      <c r="B180" s="229" t="str">
        <f t="shared" si="2"/>
        <v>INSERT INTO UPK_TEST.upk_k60.m_k60_buhin_no (buhin_no, created_date, created_tantou_id) VALUES ('76483 6MA0A', GETDATE(), 999);</v>
      </c>
    </row>
    <row r="181" spans="1:2">
      <c r="A181" s="229" t="s">
        <v>5549</v>
      </c>
      <c r="B181" s="229" t="str">
        <f t="shared" si="2"/>
        <v>INSERT INTO UPK_TEST.upk_k60.m_k60_buhin_no (buhin_no, created_date, created_tantou_id) VALUES ('76742/3 6MA0A', GETDATE(), 999);</v>
      </c>
    </row>
    <row r="182" spans="1:2">
      <c r="A182" s="229" t="s">
        <v>5550</v>
      </c>
      <c r="B182" s="229" t="str">
        <f t="shared" si="2"/>
        <v>INSERT INTO UPK_TEST.upk_k60.m_k60_buhin_no (buhin_no, created_date, created_tantou_id) VALUES ('76332/3 4CC1A', GETDATE(), 999);</v>
      </c>
    </row>
    <row r="183" spans="1:2">
      <c r="A183" s="229" t="s">
        <v>5551</v>
      </c>
      <c r="B183" s="229" t="str">
        <f t="shared" si="2"/>
        <v>INSERT INTO UPK_TEST.upk_k60.m_k60_buhin_no (buhin_no, created_date, created_tantou_id) VALUES ('75662/3 5TL0A', GETDATE(), 999);</v>
      </c>
    </row>
    <row r="184" spans="1:2">
      <c r="A184" s="229" t="s">
        <v>5552</v>
      </c>
      <c r="B184" s="229" t="str">
        <f t="shared" si="2"/>
        <v>INSERT INTO UPK_TEST.upk_k60.m_k60_buhin_no (buhin_no, created_date, created_tantou_id) VALUES ('76456/7 6MR0A', GETDATE(), 999);</v>
      </c>
    </row>
    <row r="185" spans="1:2">
      <c r="A185" s="229" t="s">
        <v>5553</v>
      </c>
      <c r="B185" s="229" t="str">
        <f t="shared" si="2"/>
        <v>INSERT INTO UPK_TEST.upk_k60.m_k60_buhin_no (buhin_no, created_date, created_tantou_id) VALUES ('78118/9 6MA0AUF', GETDATE(), 999);</v>
      </c>
    </row>
    <row r="186" spans="1:2">
      <c r="A186" s="229" t="s">
        <v>5554</v>
      </c>
      <c r="B186" s="229" t="str">
        <f t="shared" si="2"/>
        <v>INSERT INTO UPK_TEST.upk_k60.m_k60_buhin_no (buhin_no, created_date, created_tantou_id) VALUES ('64112/3 6RA0A', GETDATE(), 999);</v>
      </c>
    </row>
    <row r="187" spans="1:2">
      <c r="A187" s="229" t="s">
        <v>5555</v>
      </c>
      <c r="B187" s="229" t="str">
        <f t="shared" si="2"/>
        <v>INSERT INTO UPK_TEST.upk_k60.m_k60_buhin_no (buhin_no, created_date, created_tantou_id) VALUES ('64122/3 6RA0A', GETDATE(), 999);</v>
      </c>
    </row>
    <row r="188" spans="1:2">
      <c r="A188" s="229" t="s">
        <v>5556</v>
      </c>
      <c r="B188" s="229" t="str">
        <f t="shared" si="2"/>
        <v>INSERT INTO UPK_TEST.upk_k60.m_k60_buhin_no (buhin_no, created_date, created_tantou_id) VALUES ('5220A M7400/M7300', GETDATE(), 999);</v>
      </c>
    </row>
    <row r="189" spans="1:2">
      <c r="A189" s="229" t="s">
        <v>5557</v>
      </c>
      <c r="B189" s="229" t="str">
        <f t="shared" si="2"/>
        <v>INSERT INTO UPK_TEST.upk_k60.m_k60_buhin_no (buhin_no, created_date, created_tantou_id) VALUES ('64182/3 6RA0A', GETDATE(), 999);</v>
      </c>
    </row>
    <row r="190" spans="1:2">
      <c r="A190" s="229" t="s">
        <v>453</v>
      </c>
      <c r="B190" s="229" t="str">
        <f t="shared" si="2"/>
        <v>INSERT INTO UPK_TEST.upk_k60.m_k60_buhin_no (buhin_no, created_date, created_tantou_id) VALUES ('66319 6RA0A', GETDATE(), 999);</v>
      </c>
    </row>
    <row r="191" spans="1:2">
      <c r="A191" s="229" t="s">
        <v>454</v>
      </c>
      <c r="B191" s="229" t="str">
        <f t="shared" si="2"/>
        <v>INSERT INTO UPK_TEST.upk_k60.m_k60_buhin_no (buhin_no, created_date, created_tantou_id) VALUES ('66362 6RA0A', GETDATE(), 999);</v>
      </c>
    </row>
    <row r="192" spans="1:2">
      <c r="A192" s="229" t="s">
        <v>5558</v>
      </c>
      <c r="B192" s="229" t="str">
        <f t="shared" si="2"/>
        <v>INSERT INTO UPK_TEST.upk_k60.m_k60_buhin_no (buhin_no, created_date, created_tantou_id) VALUES ('67466/7 6RA0A', GETDATE(), 999);</v>
      </c>
    </row>
    <row r="193" spans="1:2">
      <c r="A193" s="229" t="s">
        <v>455</v>
      </c>
      <c r="B193" s="229" t="str">
        <f t="shared" si="2"/>
        <v>INSERT INTO UPK_TEST.upk_k60.m_k60_buhin_no (buhin_no, created_date, created_tantou_id) VALUES ('74516 6RA0A', GETDATE(), 999);</v>
      </c>
    </row>
    <row r="194" spans="1:2">
      <c r="A194" s="229" t="s">
        <v>456</v>
      </c>
      <c r="B194" s="229" t="str">
        <f t="shared" si="2"/>
        <v>INSERT INTO UPK_TEST.upk_k60.m_k60_buhin_no (buhin_no, created_date, created_tantou_id) VALUES ('5253B Y6400', GETDATE(), 999);</v>
      </c>
    </row>
    <row r="195" spans="1:2">
      <c r="A195" s="229" t="s">
        <v>5559</v>
      </c>
      <c r="B195" s="229" t="str">
        <f t="shared" si="2"/>
        <v>INSERT INTO UPK_TEST.upk_k60.m_k60_buhin_no (buhin_no, created_date, created_tantou_id) VALUES ('75186/7 6RA0A', GETDATE(), 999);</v>
      </c>
    </row>
    <row r="196" spans="1:2">
      <c r="A196" s="229" t="s">
        <v>5560</v>
      </c>
      <c r="B196" s="229" t="str">
        <f t="shared" si="2"/>
        <v>INSERT INTO UPK_TEST.upk_k60.m_k60_buhin_no (buhin_no, created_date, created_tantou_id) VALUES ('751B0/1 6RA0A', GETDATE(), 999);</v>
      </c>
    </row>
    <row r="197" spans="1:2">
      <c r="A197" s="229" t="s">
        <v>5561</v>
      </c>
      <c r="B197" s="229" t="str">
        <f t="shared" ref="B197:B260" si="3">$K$1&amp;"'"&amp;$A197&amp;"', GETDATE(), 999);"</f>
        <v>INSERT INTO UPK_TEST.upk_k60.m_k60_buhin_no (buhin_no, created_date, created_tantou_id) VALUES ('5253 CG9800/BY9300', GETDATE(), 999);</v>
      </c>
    </row>
    <row r="198" spans="1:2">
      <c r="A198" s="229" t="s">
        <v>5562</v>
      </c>
      <c r="B198" s="229" t="str">
        <f t="shared" si="3"/>
        <v>INSERT INTO UPK_TEST.upk_k60.m_k60_buhin_no (buhin_no, created_date, created_tantou_id) VALUES ('75262/3 6RA0A', GETDATE(), 999);</v>
      </c>
    </row>
    <row r="199" spans="1:2">
      <c r="A199" s="229" t="s">
        <v>5563</v>
      </c>
      <c r="B199" s="229" t="str">
        <f t="shared" si="3"/>
        <v>INSERT INTO UPK_TEST.upk_k60.m_k60_buhin_no (buhin_no, created_date, created_tantou_id) VALUES ('5220A M8400/M8300', GETDATE(), 999);</v>
      </c>
    </row>
    <row r="200" spans="1:2">
      <c r="A200" s="229" t="s">
        <v>5564</v>
      </c>
      <c r="B200" s="229" t="str">
        <f t="shared" si="3"/>
        <v>INSERT INTO UPK_TEST.upk_k60.m_k60_buhin_no (buhin_no, created_date, created_tantou_id) VALUES ('75494/5 6RA0A', GETDATE(), 999);</v>
      </c>
    </row>
    <row r="201" spans="1:2">
      <c r="A201" s="229" t="s">
        <v>5565</v>
      </c>
      <c r="B201" s="229" t="str">
        <f t="shared" si="3"/>
        <v>INSERT INTO UPK_TEST.upk_k60.m_k60_buhin_no (buhin_no, created_date, created_tantou_id) VALUES ('5253C A5800/A5700', GETDATE(), 999);</v>
      </c>
    </row>
    <row r="202" spans="1:2">
      <c r="A202" s="229" t="s">
        <v>5566</v>
      </c>
      <c r="B202" s="229" t="str">
        <f t="shared" si="3"/>
        <v>INSERT INTO UPK_TEST.upk_k60.m_k60_buhin_no (buhin_no, created_date, created_tantou_id) VALUES ('75522/3 6RA0A', GETDATE(), 999);</v>
      </c>
    </row>
    <row r="203" spans="1:2">
      <c r="A203" s="229" t="s">
        <v>5567</v>
      </c>
      <c r="B203" s="229" t="str">
        <f t="shared" si="3"/>
        <v>INSERT INTO UPK_TEST.upk_k60.m_k60_buhin_no (buhin_no, created_date, created_tantou_id) VALUES ('5253C A9600/A9500', GETDATE(), 999);</v>
      </c>
    </row>
    <row r="204" spans="1:2">
      <c r="A204" s="229" t="s">
        <v>457</v>
      </c>
      <c r="B204" s="229" t="str">
        <f t="shared" si="3"/>
        <v>INSERT INTO UPK_TEST.upk_k60.m_k60_buhin_no (buhin_no, created_date, created_tantou_id) VALUES ('75632 6RA0A', GETDATE(), 999);</v>
      </c>
    </row>
    <row r="205" spans="1:2">
      <c r="A205" s="229" t="s">
        <v>458</v>
      </c>
      <c r="B205" s="229" t="str">
        <f t="shared" si="3"/>
        <v>INSERT INTO UPK_TEST.upk_k60.m_k60_buhin_no (buhin_no, created_date, created_tantou_id) VALUES ('5253B M5600', GETDATE(), 999);</v>
      </c>
    </row>
    <row r="206" spans="1:2">
      <c r="A206" s="229" t="s">
        <v>459</v>
      </c>
      <c r="B206" s="229" t="str">
        <f t="shared" si="3"/>
        <v>INSERT INTO UPK_TEST.upk_k60.m_k60_buhin_no (buhin_no, created_date, created_tantou_id) VALUES ('75632 6RA3A', GETDATE(), 999);</v>
      </c>
    </row>
    <row r="207" spans="1:2">
      <c r="A207" s="229" t="s">
        <v>460</v>
      </c>
      <c r="B207" s="229" t="str">
        <f t="shared" si="3"/>
        <v>INSERT INTO UPK_TEST.upk_k60.m_k60_buhin_no (buhin_no, created_date, created_tantou_id) VALUES ('5253C C9700', GETDATE(), 999);</v>
      </c>
    </row>
    <row r="208" spans="1:2">
      <c r="A208" s="229" t="s">
        <v>5568</v>
      </c>
      <c r="B208" s="229" t="str">
        <f t="shared" si="3"/>
        <v>INSERT INTO UPK_TEST.upk_k60.m_k60_buhin_no (buhin_no, created_date, created_tantou_id) VALUES ('75942/3 6RA1A', GETDATE(), 999);</v>
      </c>
    </row>
    <row r="209" spans="1:2">
      <c r="A209" s="229" t="s">
        <v>5569</v>
      </c>
      <c r="B209" s="229" t="str">
        <f t="shared" si="3"/>
        <v>INSERT INTO UPK_TEST.upk_k60.m_k60_buhin_no (buhin_no, created_date, created_tantou_id) VALUES ('5220A N0200/N0100', GETDATE(), 999);</v>
      </c>
    </row>
    <row r="210" spans="1:2">
      <c r="A210" s="229" t="s">
        <v>5570</v>
      </c>
      <c r="B210" s="229" t="str">
        <f t="shared" si="3"/>
        <v>INSERT INTO UPK_TEST.upk_k60.m_k60_buhin_no (buhin_no, created_date, created_tantou_id) VALUES ('76242/3 6RA0A', GETDATE(), 999);</v>
      </c>
    </row>
    <row r="211" spans="1:2">
      <c r="A211" s="229" t="s">
        <v>461</v>
      </c>
      <c r="B211" s="229" t="str">
        <f t="shared" si="3"/>
        <v>INSERT INTO UPK_TEST.upk_k60.m_k60_buhin_no (buhin_no, created_date, created_tantou_id) VALUES ('9450C 02200', GETDATE(), 999);</v>
      </c>
    </row>
    <row r="212" spans="1:2">
      <c r="A212" s="229" t="s">
        <v>462</v>
      </c>
      <c r="B212" s="229" t="str">
        <f t="shared" si="3"/>
        <v>INSERT INTO UPK_TEST.upk_k60.m_k60_buhin_no (buhin_no, created_date, created_tantou_id) VALUES ('5253C D4300', GETDATE(), 999);</v>
      </c>
    </row>
    <row r="213" spans="1:2">
      <c r="A213" s="229" t="s">
        <v>463</v>
      </c>
      <c r="B213" s="229" t="str">
        <f t="shared" si="3"/>
        <v>INSERT INTO UPK_TEST.upk_k60.m_k60_buhin_no (buhin_no, created_date, created_tantou_id) VALUES ('5253C D5600', GETDATE(), 999);</v>
      </c>
    </row>
    <row r="214" spans="1:2">
      <c r="A214" s="229" t="s">
        <v>464</v>
      </c>
      <c r="B214" s="229" t="str">
        <f t="shared" si="3"/>
        <v>INSERT INTO UPK_TEST.upk_k60.m_k60_buhin_no (buhin_no, created_date, created_tantou_id) VALUES ('5253C G9700', GETDATE(), 999);</v>
      </c>
    </row>
    <row r="215" spans="1:2">
      <c r="A215" s="229" t="s">
        <v>465</v>
      </c>
      <c r="B215" s="229" t="str">
        <f t="shared" si="3"/>
        <v>INSERT INTO UPK_TEST.upk_k60.m_k60_buhin_no (buhin_no, created_date, created_tantou_id) VALUES ('5253C Q4100', GETDATE(), 999);</v>
      </c>
    </row>
    <row r="216" spans="1:2">
      <c r="A216" s="229" t="s">
        <v>466</v>
      </c>
      <c r="B216" s="229" t="str">
        <f t="shared" si="3"/>
        <v>INSERT INTO UPK_TEST.upk_k60.m_k60_buhin_no (buhin_no, created_date, created_tantou_id) VALUES ('5253C Q4200', GETDATE(), 999);</v>
      </c>
    </row>
    <row r="217" spans="1:2">
      <c r="A217" s="229" t="s">
        <v>467</v>
      </c>
      <c r="B217" s="229" t="str">
        <f t="shared" si="3"/>
        <v>INSERT INTO UPK_TEST.upk_k60.m_k60_buhin_no (buhin_no, created_date, created_tantou_id) VALUES ('5253C Q4300', GETDATE(), 999);</v>
      </c>
    </row>
    <row r="218" spans="1:2">
      <c r="A218" s="229" t="s">
        <v>2880</v>
      </c>
      <c r="B218" s="229" t="str">
        <f t="shared" si="3"/>
        <v>INSERT INTO UPK_TEST.upk_k60.m_k60_buhin_no (buhin_no, created_date, created_tantou_id) VALUES ('64182/3 4M41001', GETDATE(), 999);</v>
      </c>
    </row>
    <row r="219" spans="1:2">
      <c r="A219" s="229" t="s">
        <v>2882</v>
      </c>
      <c r="B219" s="229" t="str">
        <f t="shared" si="3"/>
        <v>INSERT INTO UPK_TEST.upk_k60.m_k60_buhin_no (buhin_no, created_date, created_tantou_id) VALUES ('64182/3 4M410-G', GETDATE(), 999);</v>
      </c>
    </row>
    <row r="220" spans="1:2">
      <c r="A220" s="229" t="s">
        <v>2884</v>
      </c>
      <c r="B220" s="229" t="str">
        <f t="shared" si="3"/>
        <v>INSERT INTO UPK_TEST.upk_k60.m_k60_buhin_no (buhin_no, created_date, created_tantou_id) VALUES ('64182/3 5M01001', GETDATE(), 999);</v>
      </c>
    </row>
    <row r="221" spans="1:2">
      <c r="A221" s="229" t="s">
        <v>468</v>
      </c>
      <c r="B221" s="229" t="str">
        <f t="shared" si="3"/>
        <v>INSERT INTO UPK_TEST.upk_k60.m_k60_buhin_no (buhin_no, created_date, created_tantou_id) VALUES ('74346 4M400', GETDATE(), 999);</v>
      </c>
    </row>
    <row r="222" spans="1:2">
      <c r="A222" s="229" t="s">
        <v>469</v>
      </c>
      <c r="B222" s="229" t="str">
        <f t="shared" si="3"/>
        <v>INSERT INTO UPK_TEST.upk_k60.m_k60_buhin_no (buhin_no, created_date, created_tantou_id) VALUES ('74346 4M400-G', GETDATE(), 999);</v>
      </c>
    </row>
    <row r="223" spans="1:2">
      <c r="A223" s="229" t="s">
        <v>470</v>
      </c>
      <c r="B223" s="229" t="str">
        <f t="shared" si="3"/>
        <v>INSERT INTO UPK_TEST.upk_k60.m_k60_buhin_no (buhin_no, created_date, created_tantou_id) VALUES ('76262 4M400', GETDATE(), 999);</v>
      </c>
    </row>
    <row r="224" spans="1:2">
      <c r="A224" s="229" t="s">
        <v>471</v>
      </c>
      <c r="B224" s="229" t="str">
        <f t="shared" si="3"/>
        <v>INSERT INTO UPK_TEST.upk_k60.m_k60_buhin_no (buhin_no, created_date, created_tantou_id) VALUES ('76262 4M710', GETDATE(), 999);</v>
      </c>
    </row>
    <row r="225" spans="1:2">
      <c r="A225" s="229" t="s">
        <v>472</v>
      </c>
      <c r="B225" s="229" t="str">
        <f t="shared" si="3"/>
        <v>INSERT INTO UPK_TEST.upk_k60.m_k60_buhin_no (buhin_no, created_date, created_tantou_id) VALUES ('76263 4M400', GETDATE(), 999);</v>
      </c>
    </row>
    <row r="226" spans="1:2">
      <c r="A226" s="229" t="s">
        <v>473</v>
      </c>
      <c r="B226" s="229" t="str">
        <f t="shared" si="3"/>
        <v>INSERT INTO UPK_TEST.upk_k60.m_k60_buhin_no (buhin_no, created_date, created_tantou_id) VALUES ('76263 4M710', GETDATE(), 999);</v>
      </c>
    </row>
    <row r="227" spans="1:2">
      <c r="A227" s="229" t="s">
        <v>474</v>
      </c>
      <c r="B227" s="229" t="str">
        <f t="shared" si="3"/>
        <v>INSERT INTO UPK_TEST.upk_k60.m_k60_buhin_no (buhin_no, created_date, created_tantou_id) VALUES ('76272 4M400', GETDATE(), 999);</v>
      </c>
    </row>
    <row r="228" spans="1:2">
      <c r="A228" s="229" t="s">
        <v>475</v>
      </c>
      <c r="B228" s="229" t="str">
        <f t="shared" si="3"/>
        <v>INSERT INTO UPK_TEST.upk_k60.m_k60_buhin_no (buhin_no, created_date, created_tantou_id) VALUES ('76272 4M500', GETDATE(), 999);</v>
      </c>
    </row>
    <row r="229" spans="1:2">
      <c r="A229" s="229" t="s">
        <v>476</v>
      </c>
      <c r="B229" s="229" t="str">
        <f t="shared" si="3"/>
        <v>INSERT INTO UPK_TEST.upk_k60.m_k60_buhin_no (buhin_no, created_date, created_tantou_id) VALUES ('76273 4M400', GETDATE(), 999);</v>
      </c>
    </row>
    <row r="230" spans="1:2">
      <c r="A230" s="229" t="s">
        <v>477</v>
      </c>
      <c r="B230" s="229" t="str">
        <f t="shared" si="3"/>
        <v>INSERT INTO UPK_TEST.upk_k60.m_k60_buhin_no (buhin_no, created_date, created_tantou_id) VALUES ('76273 4M500', GETDATE(), 999);</v>
      </c>
    </row>
    <row r="231" spans="1:2">
      <c r="A231" s="229" t="s">
        <v>2897</v>
      </c>
      <c r="B231" s="229" t="str">
        <f t="shared" si="3"/>
        <v>INSERT INTO UPK_TEST.upk_k60.m_k60_buhin_no (buhin_no, created_date, created_tantou_id) VALUES ('76316/7 4M500', GETDATE(), 999);</v>
      </c>
    </row>
    <row r="232" spans="1:2">
      <c r="A232" s="229" t="s">
        <v>2899</v>
      </c>
      <c r="B232" s="229" t="str">
        <f t="shared" si="3"/>
        <v>INSERT INTO UPK_TEST.upk_k60.m_k60_buhin_no (buhin_no, created_date, created_tantou_id) VALUES ('76316/7 4M500-B', GETDATE(), 999);</v>
      </c>
    </row>
    <row r="233" spans="1:2">
      <c r="A233" s="229" t="s">
        <v>2900</v>
      </c>
      <c r="B233" s="229" t="str">
        <f t="shared" si="3"/>
        <v>INSERT INTO UPK_TEST.upk_k60.m_k60_buhin_no (buhin_no, created_date, created_tantou_id) VALUES ('76320/1 4M510', GETDATE(), 999);</v>
      </c>
    </row>
    <row r="234" spans="1:2">
      <c r="A234" s="229" t="s">
        <v>478</v>
      </c>
      <c r="B234" s="229" t="str">
        <f t="shared" si="3"/>
        <v>INSERT INTO UPK_TEST.upk_k60.m_k60_buhin_no (buhin_no, created_date, created_tantou_id) VALUES ('76632 4M400-1', GETDATE(), 999);</v>
      </c>
    </row>
    <row r="235" spans="1:2">
      <c r="A235" s="229" t="s">
        <v>479</v>
      </c>
      <c r="B235" s="229" t="str">
        <f t="shared" si="3"/>
        <v>INSERT INTO UPK_TEST.upk_k60.m_k60_buhin_no (buhin_no, created_date, created_tantou_id) VALUES ('76633 4M400-1', GETDATE(), 999);</v>
      </c>
    </row>
    <row r="236" spans="1:2">
      <c r="A236" s="229" t="s">
        <v>2904</v>
      </c>
      <c r="B236" s="229" t="str">
        <f t="shared" si="3"/>
        <v>INSERT INTO UPK_TEST.upk_k60.m_k60_buhin_no (buhin_no, created_date, created_tantou_id) VALUES ('76634/5 4M400', GETDATE(), 999);</v>
      </c>
    </row>
    <row r="237" spans="1:2">
      <c r="A237" s="229" t="s">
        <v>2905</v>
      </c>
      <c r="B237" s="229" t="str">
        <f t="shared" si="3"/>
        <v>INSERT INTO UPK_TEST.upk_k60.m_k60_buhin_no (buhin_no, created_date, created_tantou_id) VALUES ('76634/5 4M500', GETDATE(), 999);</v>
      </c>
    </row>
    <row r="238" spans="1:2">
      <c r="A238" s="229" t="s">
        <v>2906</v>
      </c>
      <c r="B238" s="229" t="str">
        <f t="shared" si="3"/>
        <v>INSERT INTO UPK_TEST.upk_k60.m_k60_buhin_no (buhin_no, created_date, created_tantou_id) VALUES ('78142/3 4M500', GETDATE(), 999);</v>
      </c>
    </row>
    <row r="239" spans="1:2">
      <c r="A239" s="229" t="s">
        <v>2907</v>
      </c>
      <c r="B239" s="229" t="str">
        <f t="shared" si="3"/>
        <v>INSERT INTO UPK_TEST.upk_k60.m_k60_buhin_no (buhin_no, created_date, created_tantou_id) VALUES ('82198/9 4M400', GETDATE(), 999);</v>
      </c>
    </row>
    <row r="240" spans="1:2">
      <c r="A240" s="229" t="s">
        <v>2908</v>
      </c>
      <c r="B240" s="229" t="str">
        <f t="shared" si="3"/>
        <v>INSERT INTO UPK_TEST.upk_k60.m_k60_buhin_no (buhin_no, created_date, created_tantou_id) VALUES ('66322/3 8H300', GETDATE(), 999);</v>
      </c>
    </row>
    <row r="241" spans="1:2">
      <c r="A241" s="229" t="s">
        <v>2909</v>
      </c>
      <c r="B241" s="229" t="str">
        <f t="shared" si="3"/>
        <v>INSERT INTO UPK_TEST.upk_k60.m_k60_buhin_no (buhin_no, created_date, created_tantou_id) VALUES ('66322/3 8H900', GETDATE(), 999);</v>
      </c>
    </row>
    <row r="242" spans="1:2">
      <c r="A242" s="229" t="s">
        <v>480</v>
      </c>
      <c r="B242" s="229" t="str">
        <f t="shared" si="3"/>
        <v>INSERT INTO UPK_TEST.upk_k60.m_k60_buhin_no (buhin_no, created_date, created_tantou_id) VALUES ('67123 8H30001', GETDATE(), 999);</v>
      </c>
    </row>
    <row r="243" spans="1:2">
      <c r="A243" s="229" t="s">
        <v>481</v>
      </c>
      <c r="B243" s="229" t="str">
        <f t="shared" si="3"/>
        <v>INSERT INTO UPK_TEST.upk_k60.m_k60_buhin_no (buhin_no, created_date, created_tantou_id) VALUES ('67123 8H70001', GETDATE(), 999);</v>
      </c>
    </row>
    <row r="244" spans="1:2">
      <c r="A244" s="229" t="s">
        <v>482</v>
      </c>
      <c r="B244" s="229" t="str">
        <f t="shared" si="3"/>
        <v>INSERT INTO UPK_TEST.upk_k60.m_k60_buhin_no (buhin_no, created_date, created_tantou_id) VALUES ('67123 8H90001', GETDATE(), 999);</v>
      </c>
    </row>
    <row r="245" spans="1:2">
      <c r="A245" s="229" t="s">
        <v>483</v>
      </c>
      <c r="B245" s="229" t="str">
        <f t="shared" si="3"/>
        <v>INSERT INTO UPK_TEST.upk_k60.m_k60_buhin_no (buhin_no, created_date, created_tantou_id) VALUES ('74333 8H70001', GETDATE(), 999);</v>
      </c>
    </row>
    <row r="246" spans="1:2">
      <c r="A246" s="229" t="s">
        <v>484</v>
      </c>
      <c r="B246" s="229" t="str">
        <f t="shared" si="3"/>
        <v>INSERT INTO UPK_TEST.upk_k60.m_k60_buhin_no (buhin_no, created_date, created_tantou_id) VALUES ('74346 8H300', GETDATE(), 999);</v>
      </c>
    </row>
    <row r="247" spans="1:2">
      <c r="A247" s="229" t="s">
        <v>485</v>
      </c>
      <c r="B247" s="229" t="str">
        <f t="shared" si="3"/>
        <v>INSERT INTO UPK_TEST.upk_k60.m_k60_buhin_no (buhin_no, created_date, created_tantou_id) VALUES ('74356 8H300', GETDATE(), 999);</v>
      </c>
    </row>
    <row r="248" spans="1:2">
      <c r="A248" s="229" t="s">
        <v>486</v>
      </c>
      <c r="B248" s="229" t="str">
        <f t="shared" si="3"/>
        <v>INSERT INTO UPK_TEST.upk_k60.m_k60_buhin_no (buhin_no, created_date, created_tantou_id) VALUES ('74356 AW000', GETDATE(), 999);</v>
      </c>
    </row>
    <row r="249" spans="1:2">
      <c r="A249" s="229" t="s">
        <v>2918</v>
      </c>
      <c r="B249" s="229" t="str">
        <f t="shared" si="3"/>
        <v>INSERT INTO UPK_TEST.upk_k60.m_k60_buhin_no (buhin_no, created_date, created_tantou_id) VALUES ('75138/9 8H90001', GETDATE(), 999);</v>
      </c>
    </row>
    <row r="250" spans="1:2">
      <c r="A250" s="229" t="s">
        <v>2919</v>
      </c>
      <c r="B250" s="229" t="str">
        <f t="shared" si="3"/>
        <v>INSERT INTO UPK_TEST.upk_k60.m_k60_buhin_no (buhin_no, created_date, created_tantou_id) VALUES ('76226/7 8H300', GETDATE(), 999);</v>
      </c>
    </row>
    <row r="251" spans="1:2">
      <c r="A251" s="229" t="s">
        <v>2921</v>
      </c>
      <c r="B251" s="229" t="str">
        <f t="shared" si="3"/>
        <v>INSERT INTO UPK_TEST.upk_k60.m_k60_buhin_no (buhin_no, created_date, created_tantou_id) VALUES ('76226/7 8H700', GETDATE(), 999);</v>
      </c>
    </row>
    <row r="252" spans="1:2">
      <c r="A252" s="229" t="s">
        <v>2922</v>
      </c>
      <c r="B252" s="229" t="str">
        <f t="shared" si="3"/>
        <v>INSERT INTO UPK_TEST.upk_k60.m_k60_buhin_no (buhin_no, created_date, created_tantou_id) VALUES ('76298/9 8H300', GETDATE(), 999);</v>
      </c>
    </row>
    <row r="253" spans="1:2">
      <c r="A253" s="229" t="s">
        <v>487</v>
      </c>
      <c r="B253" s="229" t="str">
        <f t="shared" si="3"/>
        <v>INSERT INTO UPK_TEST.upk_k60.m_k60_buhin_no (buhin_no, created_date, created_tantou_id) VALUES ('76428 8H300', GETDATE(), 999);</v>
      </c>
    </row>
    <row r="254" spans="1:2">
      <c r="A254" s="229" t="s">
        <v>488</v>
      </c>
      <c r="B254" s="229" t="str">
        <f t="shared" si="3"/>
        <v>INSERT INTO UPK_TEST.upk_k60.m_k60_buhin_no (buhin_no, created_date, created_tantou_id) VALUES ('76429 8H300', GETDATE(), 999);</v>
      </c>
    </row>
    <row r="255" spans="1:2">
      <c r="A255" s="229" t="s">
        <v>2925</v>
      </c>
      <c r="B255" s="229" t="str">
        <f t="shared" si="3"/>
        <v>INSERT INTO UPK_TEST.upk_k60.m_k60_buhin_no (buhin_no, created_date, created_tantou_id) VALUES ('76644/5 8H300', GETDATE(), 999);</v>
      </c>
    </row>
    <row r="256" spans="1:2">
      <c r="A256" s="229" t="s">
        <v>2926</v>
      </c>
      <c r="B256" s="229" t="str">
        <f t="shared" si="3"/>
        <v>INSERT INTO UPK_TEST.upk_k60.m_k60_buhin_no (buhin_no, created_date, created_tantou_id) VALUES ('76646/7 8H300', GETDATE(), 999);</v>
      </c>
    </row>
    <row r="257" spans="1:2">
      <c r="A257" s="229" t="s">
        <v>2927</v>
      </c>
      <c r="B257" s="229" t="str">
        <f t="shared" si="3"/>
        <v>INSERT INTO UPK_TEST.upk_k60.m_k60_buhin_no (buhin_no, created_date, created_tantou_id) VALUES ('76646/7 EQ500', GETDATE(), 999);</v>
      </c>
    </row>
    <row r="258" spans="1:2">
      <c r="A258" s="229" t="s">
        <v>2928</v>
      </c>
      <c r="B258" s="229" t="str">
        <f t="shared" si="3"/>
        <v>INSERT INTO UPK_TEST.upk_k60.m_k60_buhin_no (buhin_no, created_date, created_tantou_id) VALUES ('77648/9 8H300', GETDATE(), 999);</v>
      </c>
    </row>
    <row r="259" spans="1:2">
      <c r="A259" s="229" t="s">
        <v>489</v>
      </c>
      <c r="B259" s="229" t="str">
        <f t="shared" si="3"/>
        <v>INSERT INTO UPK_TEST.upk_k60.m_k60_buhin_no (buhin_no, created_date, created_tantou_id) VALUES ('64124 EN000', GETDATE(), 999);</v>
      </c>
    </row>
    <row r="260" spans="1:2">
      <c r="A260" s="229" t="s">
        <v>490</v>
      </c>
      <c r="B260" s="229" t="str">
        <f t="shared" si="3"/>
        <v>INSERT INTO UPK_TEST.upk_k60.m_k60_buhin_no (buhin_no, created_date, created_tantou_id) VALUES ('64125 EN000', GETDATE(), 999);</v>
      </c>
    </row>
    <row r="261" spans="1:2">
      <c r="A261" s="229" t="s">
        <v>2931</v>
      </c>
      <c r="B261" s="229" t="str">
        <f t="shared" ref="B261:B324" si="4">$K$1&amp;"'"&amp;$A261&amp;"', GETDATE(), 999);"</f>
        <v>INSERT INTO UPK_TEST.upk_k60.m_k60_buhin_no (buhin_no, created_date, created_tantou_id) VALUES ('64182/3 EN000', GETDATE(), 999);</v>
      </c>
    </row>
    <row r="262" spans="1:2">
      <c r="A262" s="229" t="s">
        <v>2932</v>
      </c>
      <c r="B262" s="229" t="str">
        <f t="shared" si="4"/>
        <v>INSERT INTO UPK_TEST.upk_k60.m_k60_buhin_no (buhin_no, created_date, created_tantou_id) VALUES ('74352/3 EN012', GETDATE(), 999);</v>
      </c>
    </row>
    <row r="263" spans="1:2">
      <c r="A263" s="229" t="s">
        <v>2934</v>
      </c>
      <c r="B263" s="229" t="str">
        <f t="shared" si="4"/>
        <v>INSERT INTO UPK_TEST.upk_k60.m_k60_buhin_no (buhin_no, created_date, created_tantou_id) VALUES ('75522/3 EN000', GETDATE(), 999);</v>
      </c>
    </row>
    <row r="264" spans="1:2">
      <c r="A264" s="229" t="s">
        <v>2935</v>
      </c>
      <c r="B264" s="229" t="str">
        <f t="shared" si="4"/>
        <v>INSERT INTO UPK_TEST.upk_k60.m_k60_buhin_no (buhin_no, created_date, created_tantou_id) VALUES ('75532/3 EN000', GETDATE(), 999);</v>
      </c>
    </row>
    <row r="265" spans="1:2">
      <c r="A265" s="229" t="s">
        <v>2937</v>
      </c>
      <c r="B265" s="229" t="str">
        <f t="shared" si="4"/>
        <v>INSERT INTO UPK_TEST.upk_k60.m_k60_buhin_no (buhin_no, created_date, created_tantou_id) VALUES ('75532/3 EN100', GETDATE(), 999);</v>
      </c>
    </row>
    <row r="266" spans="1:2">
      <c r="A266" s="229" t="s">
        <v>491</v>
      </c>
      <c r="B266" s="229" t="str">
        <f t="shared" si="4"/>
        <v>INSERT INTO UPK_TEST.upk_k60.m_k60_buhin_no (buhin_no, created_date, created_tantou_id) VALUES ('76742 EN000', GETDATE(), 999);</v>
      </c>
    </row>
    <row r="267" spans="1:2">
      <c r="A267" s="229" t="s">
        <v>492</v>
      </c>
      <c r="B267" s="229" t="str">
        <f t="shared" si="4"/>
        <v>INSERT INTO UPK_TEST.upk_k60.m_k60_buhin_no (buhin_no, created_date, created_tantou_id) VALUES ('76743 EN000', GETDATE(), 999);</v>
      </c>
    </row>
    <row r="268" spans="1:2">
      <c r="A268" s="229" t="s">
        <v>493</v>
      </c>
      <c r="B268" s="229" t="str">
        <f t="shared" si="4"/>
        <v>INSERT INTO UPK_TEST.upk_k60.m_k60_buhin_no (buhin_no, created_date, created_tantou_id) VALUES ('53216 B217101', GETDATE(), 999);</v>
      </c>
    </row>
    <row r="269" spans="1:2">
      <c r="A269" s="233" t="s">
        <v>2941</v>
      </c>
      <c r="B269" s="229" t="str">
        <f t="shared" si="4"/>
        <v>INSERT INTO UPK_TEST.upk_k60.m_k60_buhin_no (buhin_no, created_date, created_tantou_id) VALUES ('451631/2-1017P/05P', GETDATE(), 999);</v>
      </c>
    </row>
    <row r="270" spans="1:2">
      <c r="A270" s="229" t="s">
        <v>2943</v>
      </c>
      <c r="B270" s="229" t="str">
        <f t="shared" si="4"/>
        <v>INSERT INTO UPK_TEST.upk_k60.m_k60_buhin_no (buhin_no, created_date, created_tantou_id) VALUES ('451633/4-1004P', GETDATE(), 999);</v>
      </c>
    </row>
    <row r="271" spans="1:2">
      <c r="A271" s="233" t="s">
        <v>2944</v>
      </c>
      <c r="B271" s="229" t="str">
        <f t="shared" si="4"/>
        <v>INSERT INTO UPK_TEST.upk_k60.m_k60_buhin_no (buhin_no, created_date, created_tantou_id) VALUES ('451621/2-1052P/28P', GETDATE(), 999);</v>
      </c>
    </row>
    <row r="272" spans="1:2">
      <c r="A272" s="229" t="s">
        <v>2945</v>
      </c>
      <c r="B272" s="229" t="str">
        <f t="shared" si="4"/>
        <v>INSERT INTO UPK_TEST.upk_k60.m_k60_buhin_no (buhin_no, created_date, created_tantou_id) VALUES ('451673/4-1019P', GETDATE(), 999);</v>
      </c>
    </row>
    <row r="273" spans="1:2">
      <c r="A273" s="229" t="s">
        <v>502</v>
      </c>
      <c r="B273" s="229" t="str">
        <f t="shared" si="4"/>
        <v>INSERT INTO UPK_TEST.upk_k60.m_k60_buhin_no (buhin_no, created_date, created_tantou_id) VALUES ('64285 5301001', GETDATE(), 999);</v>
      </c>
    </row>
    <row r="274" spans="1:2">
      <c r="A274" s="229" t="s">
        <v>503</v>
      </c>
      <c r="B274" s="229" t="str">
        <f t="shared" si="4"/>
        <v>INSERT INTO UPK_TEST.upk_k60.m_k60_buhin_no (buhin_no, created_date, created_tantou_id) VALUES ('65426 5301001', GETDATE(), 999);</v>
      </c>
    </row>
    <row r="275" spans="1:2">
      <c r="A275" s="229" t="s">
        <v>504</v>
      </c>
      <c r="B275" s="229" t="str">
        <f t="shared" si="4"/>
        <v>INSERT INTO UPK_TEST.upk_k60.m_k60_buhin_no (buhin_no, created_date, created_tantou_id) VALUES ('65437 5301001', GETDATE(), 999);</v>
      </c>
    </row>
    <row r="276" spans="1:2">
      <c r="A276" s="229" t="s">
        <v>2949</v>
      </c>
      <c r="B276" s="229" t="str">
        <f t="shared" si="4"/>
        <v>INSERT INTO UPK_TEST.upk_k60.m_k60_buhin_no (buhin_no, created_date, created_tantou_id) VALUES ('64182/3 JG00A', GETDATE(), 999);</v>
      </c>
    </row>
    <row r="277" spans="1:2">
      <c r="A277" s="229" t="s">
        <v>505</v>
      </c>
      <c r="B277" s="229" t="str">
        <f t="shared" si="4"/>
        <v>INSERT INTO UPK_TEST.upk_k60.m_k60_buhin_no (buhin_no, created_date, created_tantou_id) VALUES ('66312 JG00A', GETDATE(), 999);</v>
      </c>
    </row>
    <row r="278" spans="1:2">
      <c r="A278" s="229" t="s">
        <v>506</v>
      </c>
      <c r="B278" s="229" t="str">
        <f t="shared" si="4"/>
        <v>INSERT INTO UPK_TEST.upk_k60.m_k60_buhin_no (buhin_no, created_date, created_tantou_id) VALUES ('67416 JG01A', GETDATE(), 999);</v>
      </c>
    </row>
    <row r="279" spans="1:2">
      <c r="A279" s="229" t="s">
        <v>507</v>
      </c>
      <c r="B279" s="229" t="str">
        <f t="shared" si="4"/>
        <v>INSERT INTO UPK_TEST.upk_k60.m_k60_buhin_no (buhin_no, created_date, created_tantou_id) VALUES ('67416 JG01A-G', GETDATE(), 999);</v>
      </c>
    </row>
    <row r="280" spans="1:2">
      <c r="A280" s="229" t="s">
        <v>508</v>
      </c>
      <c r="B280" s="229" t="str">
        <f t="shared" si="4"/>
        <v>INSERT INTO UPK_TEST.upk_k60.m_k60_buhin_no (buhin_no, created_date, created_tantou_id) VALUES ('74356 JG00A', GETDATE(), 999);</v>
      </c>
    </row>
    <row r="281" spans="1:2">
      <c r="A281" s="229" t="s">
        <v>509</v>
      </c>
      <c r="B281" s="229" t="str">
        <f t="shared" si="4"/>
        <v>INSERT INTO UPK_TEST.upk_k60.m_k60_buhin_no (buhin_no, created_date, created_tantou_id) VALUES ('74356 JG00A-B', GETDATE(), 999);</v>
      </c>
    </row>
    <row r="282" spans="1:2">
      <c r="A282" s="229" t="s">
        <v>510</v>
      </c>
      <c r="B282" s="229" t="str">
        <f t="shared" si="4"/>
        <v>INSERT INTO UPK_TEST.upk_k60.m_k60_buhin_no (buhin_no, created_date, created_tantou_id) VALUES ('74366 JG00A', GETDATE(), 999);</v>
      </c>
    </row>
    <row r="283" spans="1:2">
      <c r="A283" s="229" t="s">
        <v>511</v>
      </c>
      <c r="B283" s="229" t="str">
        <f t="shared" si="4"/>
        <v>INSERT INTO UPK_TEST.upk_k60.m_k60_buhin_no (buhin_no, created_date, created_tantou_id) VALUES ('75128 JG00A', GETDATE(), 999);</v>
      </c>
    </row>
    <row r="284" spans="1:2">
      <c r="A284" s="229" t="s">
        <v>512</v>
      </c>
      <c r="B284" s="229" t="str">
        <f t="shared" si="4"/>
        <v>INSERT INTO UPK_TEST.upk_k60.m_k60_buhin_no (buhin_no, created_date, created_tantou_id) VALUES ('75128 JG00A-K', GETDATE(), 999);</v>
      </c>
    </row>
    <row r="285" spans="1:2">
      <c r="A285" s="229" t="s">
        <v>513</v>
      </c>
      <c r="B285" s="229" t="str">
        <f t="shared" si="4"/>
        <v>INSERT INTO UPK_TEST.upk_k60.m_k60_buhin_no (buhin_no, created_date, created_tantou_id) VALUES ('75128 JG00A-E', GETDATE(), 999);</v>
      </c>
    </row>
    <row r="286" spans="1:2">
      <c r="A286" s="229" t="s">
        <v>2963</v>
      </c>
      <c r="B286" s="229" t="str">
        <f t="shared" si="4"/>
        <v>INSERT INTO UPK_TEST.upk_k60.m_k60_buhin_no (buhin_no, created_date, created_tantou_id) VALUES ('75262/3 JG00A', GETDATE(), 999);</v>
      </c>
    </row>
    <row r="287" spans="1:2">
      <c r="A287" s="229" t="s">
        <v>2964</v>
      </c>
      <c r="B287" s="229" t="str">
        <f t="shared" si="4"/>
        <v>INSERT INTO UPK_TEST.upk_k60.m_k60_buhin_no (buhin_no, created_date, created_tantou_id) VALUES ('75262/3 JG01A', GETDATE(), 999);</v>
      </c>
    </row>
    <row r="288" spans="1:2">
      <c r="A288" s="229" t="s">
        <v>2965</v>
      </c>
      <c r="B288" s="229" t="str">
        <f t="shared" si="4"/>
        <v>INSERT INTO UPK_TEST.upk_k60.m_k60_buhin_no (buhin_no, created_date, created_tantou_id) VALUES ('75262/3 JG01A-E', GETDATE(), 999);</v>
      </c>
    </row>
    <row r="289" spans="1:2">
      <c r="A289" s="229" t="s">
        <v>2967</v>
      </c>
      <c r="B289" s="229" t="str">
        <f t="shared" si="4"/>
        <v>INSERT INTO UPK_TEST.upk_k60.m_k60_buhin_no (buhin_no, created_date, created_tantou_id) VALUES ('75636/7 JG00A', GETDATE(), 999);</v>
      </c>
    </row>
    <row r="290" spans="1:2">
      <c r="A290" s="229" t="s">
        <v>2968</v>
      </c>
      <c r="B290" s="229" t="str">
        <f t="shared" si="4"/>
        <v>INSERT INTO UPK_TEST.upk_k60.m_k60_buhin_no (buhin_no, created_date, created_tantou_id) VALUES ('75676/7 JG00A', GETDATE(), 999);</v>
      </c>
    </row>
    <row r="291" spans="1:2">
      <c r="A291" s="229" t="s">
        <v>2969</v>
      </c>
      <c r="B291" s="229" t="str">
        <f t="shared" si="4"/>
        <v>INSERT INTO UPK_TEST.upk_k60.m_k60_buhin_no (buhin_no, created_date, created_tantou_id) VALUES ('75676/7 JG00A-E', GETDATE(), 999);</v>
      </c>
    </row>
    <row r="292" spans="1:2">
      <c r="A292" s="229" t="s">
        <v>2971</v>
      </c>
      <c r="B292" s="229" t="str">
        <f t="shared" si="4"/>
        <v>INSERT INTO UPK_TEST.upk_k60.m_k60_buhin_no (buhin_no, created_date, created_tantou_id) VALUES ('756C0/1 JG00A', GETDATE(), 999);</v>
      </c>
    </row>
    <row r="293" spans="1:2">
      <c r="A293" s="229" t="s">
        <v>514</v>
      </c>
      <c r="B293" s="229" t="str">
        <f t="shared" si="4"/>
        <v>INSERT INTO UPK_TEST.upk_k60.m_k60_buhin_no (buhin_no, created_date, created_tantou_id) VALUES ('76246 JG00A', GETDATE(), 999);</v>
      </c>
    </row>
    <row r="294" spans="1:2">
      <c r="A294" s="229" t="s">
        <v>515</v>
      </c>
      <c r="B294" s="229" t="str">
        <f t="shared" si="4"/>
        <v>INSERT INTO UPK_TEST.upk_k60.m_k60_buhin_no (buhin_no, created_date, created_tantou_id) VALUES ('76247 JG00A', GETDATE(), 999);</v>
      </c>
    </row>
    <row r="295" spans="1:2">
      <c r="A295" s="229" t="s">
        <v>2974</v>
      </c>
      <c r="B295" s="229" t="str">
        <f t="shared" si="4"/>
        <v>INSERT INTO UPK_TEST.upk_k60.m_k60_buhin_no (buhin_no, created_date, created_tantou_id) VALUES ('767C2/3 JG00A', GETDATE(), 999);</v>
      </c>
    </row>
    <row r="296" spans="1:2">
      <c r="A296" s="229" t="s">
        <v>2975</v>
      </c>
      <c r="B296" s="229" t="str">
        <f t="shared" si="4"/>
        <v>INSERT INTO UPK_TEST.upk_k60.m_k60_buhin_no (buhin_no, created_date, created_tantou_id) VALUES ('64112/3 JGA00-E', GETDATE(), 999);</v>
      </c>
    </row>
    <row r="297" spans="1:2">
      <c r="A297" s="229" t="s">
        <v>2977</v>
      </c>
      <c r="B297" s="229" t="str">
        <f t="shared" si="4"/>
        <v>INSERT INTO UPK_TEST.upk_k60.m_k60_buhin_no (buhin_no, created_date, created_tantou_id) VALUES ('64112/3 JG00A', GETDATE(), 999);</v>
      </c>
    </row>
    <row r="298" spans="1:2">
      <c r="A298" s="229" t="s">
        <v>2979</v>
      </c>
      <c r="B298" s="229" t="str">
        <f t="shared" si="4"/>
        <v>INSERT INTO UPK_TEST.upk_k60.m_k60_buhin_no (buhin_no, created_date, created_tantou_id) VALUES ('64112/3 JH00A', GETDATE(), 999);</v>
      </c>
    </row>
    <row r="299" spans="1:2">
      <c r="A299" s="229" t="s">
        <v>516</v>
      </c>
      <c r="B299" s="229" t="str">
        <f t="shared" si="4"/>
        <v>INSERT INTO UPK_TEST.upk_k60.m_k60_buhin_no (buhin_no, created_date, created_tantou_id) VALUES ('74332 01G00', GETDATE(), 999);</v>
      </c>
    </row>
    <row r="300" spans="1:2">
      <c r="A300" s="229" t="s">
        <v>517</v>
      </c>
      <c r="B300" s="229" t="str">
        <f t="shared" si="4"/>
        <v>INSERT INTO UPK_TEST.upk_k60.m_k60_buhin_no (buhin_no, created_date, created_tantou_id) VALUES ('74333 01G00', GETDATE(), 999);</v>
      </c>
    </row>
    <row r="301" spans="1:2">
      <c r="A301" s="229" t="s">
        <v>518</v>
      </c>
      <c r="B301" s="229" t="str">
        <f t="shared" si="4"/>
        <v>INSERT INTO UPK_TEST.upk_k60.m_k60_buhin_no (buhin_no, created_date, created_tantou_id) VALUES ('65616 JM00A', GETDATE(), 999);</v>
      </c>
    </row>
    <row r="302" spans="1:2">
      <c r="A302" s="229" t="s">
        <v>2984</v>
      </c>
      <c r="B302" s="229" t="str">
        <f t="shared" si="4"/>
        <v>INSERT INTO UPK_TEST.upk_k60.m_k60_buhin_no (buhin_no, created_date, created_tantou_id) VALUES ('67632/3 JM00A', GETDATE(), 999);</v>
      </c>
    </row>
    <row r="303" spans="1:2">
      <c r="A303" s="229" t="s">
        <v>519</v>
      </c>
      <c r="B303" s="229" t="str">
        <f t="shared" si="4"/>
        <v>INSERT INTO UPK_TEST.upk_k60.m_k60_buhin_no (buhin_no, created_date, created_tantou_id) VALUES ('73141 JM010', GETDATE(), 999);</v>
      </c>
    </row>
    <row r="304" spans="1:2">
      <c r="A304" s="229" t="s">
        <v>2986</v>
      </c>
      <c r="B304" s="229" t="str">
        <f t="shared" si="4"/>
        <v>INSERT INTO UPK_TEST.upk_k60.m_k60_buhin_no (buhin_no, created_date, created_tantou_id) VALUES ('73152/3 JM010', GETDATE(), 999);</v>
      </c>
    </row>
    <row r="305" spans="1:2">
      <c r="A305" s="229" t="s">
        <v>520</v>
      </c>
      <c r="B305" s="229" t="str">
        <f t="shared" si="4"/>
        <v>INSERT INTO UPK_TEST.upk_k60.m_k60_buhin_no (buhin_no, created_date, created_tantou_id) VALUES ('73211 JM000', GETDATE(), 999);</v>
      </c>
    </row>
    <row r="306" spans="1:2">
      <c r="A306" s="229" t="s">
        <v>521</v>
      </c>
      <c r="B306" s="229" t="str">
        <f t="shared" si="4"/>
        <v>INSERT INTO UPK_TEST.upk_k60.m_k60_buhin_no (buhin_no, created_date, created_tantou_id) VALUES ('73232 JM000', GETDATE(), 999);</v>
      </c>
    </row>
    <row r="307" spans="1:2">
      <c r="A307" s="229" t="s">
        <v>522</v>
      </c>
      <c r="B307" s="229" t="str">
        <f t="shared" si="4"/>
        <v>INSERT INTO UPK_TEST.upk_k60.m_k60_buhin_no (buhin_no, created_date, created_tantou_id) VALUES ('73237 JM000', GETDATE(), 999);</v>
      </c>
    </row>
    <row r="308" spans="1:2">
      <c r="A308" s="229" t="s">
        <v>523</v>
      </c>
      <c r="B308" s="229" t="str">
        <f t="shared" si="4"/>
        <v>INSERT INTO UPK_TEST.upk_k60.m_k60_buhin_no (buhin_no, created_date, created_tantou_id) VALUES ('73252 JM000', GETDATE(), 999);</v>
      </c>
    </row>
    <row r="309" spans="1:2">
      <c r="A309" s="229" t="s">
        <v>524</v>
      </c>
      <c r="B309" s="229" t="str">
        <f t="shared" si="4"/>
        <v>INSERT INTO UPK_TEST.upk_k60.m_k60_buhin_no (buhin_no, created_date, created_tantou_id) VALUES ('74366 JM00A', GETDATE(), 999);</v>
      </c>
    </row>
    <row r="310" spans="1:2">
      <c r="A310" s="229" t="s">
        <v>525</v>
      </c>
      <c r="B310" s="229" t="str">
        <f t="shared" si="4"/>
        <v>INSERT INTO UPK_TEST.upk_k60.m_k60_buhin_no (buhin_no, created_date, created_tantou_id) VALUES ('743F3 JM00A', GETDATE(), 999);</v>
      </c>
    </row>
    <row r="311" spans="1:2">
      <c r="A311" s="229" t="s">
        <v>526</v>
      </c>
      <c r="B311" s="229" t="str">
        <f t="shared" si="4"/>
        <v>INSERT INTO UPK_TEST.upk_k60.m_k60_buhin_no (buhin_no, created_date, created_tantou_id) VALUES ('74542 JM00A', GETDATE(), 999);</v>
      </c>
    </row>
    <row r="312" spans="1:2">
      <c r="A312" s="229" t="s">
        <v>2994</v>
      </c>
      <c r="B312" s="229" t="str">
        <f t="shared" si="4"/>
        <v>INSERT INTO UPK_TEST.upk_k60.m_k60_buhin_no (buhin_no, created_date, created_tantou_id) VALUES ('75426/7 JM00A', GETDATE(), 999);</v>
      </c>
    </row>
    <row r="313" spans="1:2">
      <c r="A313" s="229" t="s">
        <v>2995</v>
      </c>
      <c r="B313" s="229" t="str">
        <f t="shared" si="4"/>
        <v>INSERT INTO UPK_TEST.upk_k60.m_k60_buhin_no (buhin_no, created_date, created_tantou_id) VALUES ('75426/7 JM00A-E', GETDATE(), 999);</v>
      </c>
    </row>
    <row r="314" spans="1:2">
      <c r="A314" s="229" t="s">
        <v>2997</v>
      </c>
      <c r="B314" s="229" t="str">
        <f t="shared" si="4"/>
        <v>INSERT INTO UPK_TEST.upk_k60.m_k60_buhin_no (buhin_no, created_date, created_tantou_id) VALUES ('75466/7 JM00A', GETDATE(), 999);</v>
      </c>
    </row>
    <row r="315" spans="1:2">
      <c r="A315" s="229" t="s">
        <v>2998</v>
      </c>
      <c r="B315" s="229" t="str">
        <f t="shared" si="4"/>
        <v>INSERT INTO UPK_TEST.upk_k60.m_k60_buhin_no (buhin_no, created_date, created_tantou_id) VALUES ('76320/1 JM00A', GETDATE(), 999);</v>
      </c>
    </row>
    <row r="316" spans="1:2">
      <c r="A316" s="229" t="s">
        <v>2999</v>
      </c>
      <c r="B316" s="229" t="str">
        <f t="shared" si="4"/>
        <v>INSERT INTO UPK_TEST.upk_k60.m_k60_buhin_no (buhin_no, created_date, created_tantou_id) VALUES ('76532/3 JM00A', GETDATE(), 999);</v>
      </c>
    </row>
    <row r="317" spans="1:2">
      <c r="A317" s="229" t="s">
        <v>3000</v>
      </c>
      <c r="B317" s="229" t="str">
        <f t="shared" si="4"/>
        <v>INSERT INTO UPK_TEST.upk_k60.m_k60_buhin_no (buhin_no, created_date, created_tantou_id) VALUES ('76682/3 JM00A', GETDATE(), 999);</v>
      </c>
    </row>
    <row r="318" spans="1:2">
      <c r="A318" s="229" t="s">
        <v>3001</v>
      </c>
      <c r="B318" s="229" t="str">
        <f t="shared" si="4"/>
        <v>INSERT INTO UPK_TEST.upk_k60.m_k60_buhin_no (buhin_no, created_date, created_tantou_id) VALUES ('767C2/3 JM00A', GETDATE(), 999);</v>
      </c>
    </row>
    <row r="319" spans="1:2">
      <c r="A319" s="229" t="s">
        <v>3002</v>
      </c>
      <c r="B319" s="229" t="str">
        <f t="shared" si="4"/>
        <v>INSERT INTO UPK_TEST.upk_k60.m_k60_buhin_no (buhin_no, created_date, created_tantou_id) VALUES ('80142/3 JM00A', GETDATE(), 999);</v>
      </c>
    </row>
    <row r="320" spans="1:2">
      <c r="A320" s="229" t="s">
        <v>3003</v>
      </c>
      <c r="B320" s="229" t="str">
        <f t="shared" si="4"/>
        <v>INSERT INTO UPK_TEST.upk_k60.m_k60_buhin_no (buhin_no, created_date, created_tantou_id) VALUES ('80148/9 JM00A', GETDATE(), 999);</v>
      </c>
    </row>
    <row r="321" spans="1:2">
      <c r="A321" s="229" t="s">
        <v>527</v>
      </c>
      <c r="B321" s="229" t="str">
        <f t="shared" si="4"/>
        <v>INSERT INTO UPK_TEST.upk_k60.m_k60_buhin_no (buhin_no, created_date, created_tantou_id) VALUES ('80154 JM00A', GETDATE(), 999);</v>
      </c>
    </row>
    <row r="322" spans="1:2">
      <c r="A322" s="229" t="s">
        <v>528</v>
      </c>
      <c r="B322" s="229" t="str">
        <f t="shared" si="4"/>
        <v>INSERT INTO UPK_TEST.upk_k60.m_k60_buhin_no (buhin_no, created_date, created_tantou_id) VALUES ('80155 JM00A', GETDATE(), 999);</v>
      </c>
    </row>
    <row r="323" spans="1:2">
      <c r="A323" s="229" t="s">
        <v>3006</v>
      </c>
      <c r="B323" s="229" t="str">
        <f t="shared" si="4"/>
        <v>INSERT INTO UPK_TEST.upk_k60.m_k60_buhin_no (buhin_no, created_date, created_tantou_id) VALUES ('82142/3 JM00A', GETDATE(), 999);</v>
      </c>
    </row>
    <row r="324" spans="1:2">
      <c r="A324" s="229" t="s">
        <v>3007</v>
      </c>
      <c r="B324" s="229" t="str">
        <f t="shared" si="4"/>
        <v>INSERT INTO UPK_TEST.upk_k60.m_k60_buhin_no (buhin_no, created_date, created_tantou_id) VALUES ('82148/9 JM00A', GETDATE(), 999);</v>
      </c>
    </row>
    <row r="325" spans="1:2">
      <c r="A325" s="229" t="s">
        <v>3008</v>
      </c>
      <c r="B325" s="229" t="str">
        <f t="shared" ref="B325:B388" si="5">$K$1&amp;"'"&amp;$A325&amp;"', GETDATE(), 999);"</f>
        <v>INSERT INTO UPK_TEST.upk_k60.m_k60_buhin_no (buhin_no, created_date, created_tantou_id) VALUES ('90126/7 JM00A', GETDATE(), 999);</v>
      </c>
    </row>
    <row r="326" spans="1:2">
      <c r="A326" s="229" t="s">
        <v>529</v>
      </c>
      <c r="B326" s="229" t="str">
        <f t="shared" si="5"/>
        <v>INSERT INTO UPK_TEST.upk_k60.m_k60_buhin_no (buhin_no, created_date, created_tantou_id) VALUES ('64124 1AA0A', GETDATE(), 999);</v>
      </c>
    </row>
    <row r="327" spans="1:2">
      <c r="A327" s="229" t="s">
        <v>530</v>
      </c>
      <c r="B327" s="229" t="str">
        <f t="shared" si="5"/>
        <v>INSERT INTO UPK_TEST.upk_k60.m_k60_buhin_no (buhin_no, created_date, created_tantou_id) VALUES ('64124 1AA0A-K', GETDATE(), 999);</v>
      </c>
    </row>
    <row r="328" spans="1:2">
      <c r="A328" s="229" t="s">
        <v>531</v>
      </c>
      <c r="B328" s="229" t="str">
        <f t="shared" si="5"/>
        <v>INSERT INTO UPK_TEST.upk_k60.m_k60_buhin_no (buhin_no, created_date, created_tantou_id) VALUES ('64125 1AA0A', GETDATE(), 999);</v>
      </c>
    </row>
    <row r="329" spans="1:2">
      <c r="A329" s="229" t="s">
        <v>532</v>
      </c>
      <c r="B329" s="229" t="str">
        <f t="shared" si="5"/>
        <v>INSERT INTO UPK_TEST.upk_k60.m_k60_buhin_no (buhin_no, created_date, created_tantou_id) VALUES ('64125 1AA0A-K', GETDATE(), 999);</v>
      </c>
    </row>
    <row r="330" spans="1:2">
      <c r="A330" s="229" t="s">
        <v>3014</v>
      </c>
      <c r="B330" s="229" t="str">
        <f t="shared" si="5"/>
        <v>INSERT INTO UPK_TEST.upk_k60.m_k60_buhin_no (buhin_no, created_date, created_tantou_id) VALUES ('66324/5 1AA0A01', GETDATE(), 999);</v>
      </c>
    </row>
    <row r="331" spans="1:2">
      <c r="A331" s="229" t="s">
        <v>3015</v>
      </c>
      <c r="B331" s="229" t="str">
        <f t="shared" si="5"/>
        <v>INSERT INTO UPK_TEST.upk_k60.m_k60_buhin_no (buhin_no, created_date, created_tantou_id) VALUES ('66324/5 1AE0A01', GETDATE(), 999);</v>
      </c>
    </row>
    <row r="332" spans="1:2">
      <c r="A332" s="233" t="s">
        <v>3016</v>
      </c>
      <c r="B332" s="229" t="str">
        <f t="shared" si="5"/>
        <v>INSERT INTO UPK_TEST.upk_k60.m_k60_buhin_no (buhin_no, created_date, created_tantou_id) VALUES ('67338/9 1AE0A/1AA0A', GETDATE(), 999);</v>
      </c>
    </row>
    <row r="333" spans="1:2">
      <c r="A333" s="229" t="s">
        <v>533</v>
      </c>
      <c r="B333" s="229" t="str">
        <f t="shared" si="5"/>
        <v>INSERT INTO UPK_TEST.upk_k60.m_k60_buhin_no (buhin_no, created_date, created_tantou_id) VALUES ('67412 1AE0B', GETDATE(), 999);</v>
      </c>
    </row>
    <row r="334" spans="1:2">
      <c r="A334" s="229" t="s">
        <v>534</v>
      </c>
      <c r="B334" s="229" t="str">
        <f t="shared" si="5"/>
        <v>INSERT INTO UPK_TEST.upk_k60.m_k60_buhin_no (buhin_no, created_date, created_tantou_id) VALUES ('67413 1AA0B', GETDATE(), 999);</v>
      </c>
    </row>
    <row r="335" spans="1:2">
      <c r="A335" s="229" t="s">
        <v>535</v>
      </c>
      <c r="B335" s="229" t="str">
        <f t="shared" si="5"/>
        <v>INSERT INTO UPK_TEST.upk_k60.m_k60_buhin_no (buhin_no, created_date, created_tantou_id) VALUES ('67870 1AE0A03', GETDATE(), 999);</v>
      </c>
    </row>
    <row r="336" spans="1:2">
      <c r="A336" s="229" t="s">
        <v>536</v>
      </c>
      <c r="B336" s="229" t="str">
        <f t="shared" si="5"/>
        <v>INSERT INTO UPK_TEST.upk_k60.m_k60_buhin_no (buhin_no, created_date, created_tantou_id) VALUES ('67870 1AE0A04', GETDATE(), 999);</v>
      </c>
    </row>
    <row r="337" spans="1:2">
      <c r="A337" s="229" t="s">
        <v>537</v>
      </c>
      <c r="B337" s="229" t="str">
        <f t="shared" si="5"/>
        <v>INSERT INTO UPK_TEST.upk_k60.m_k60_buhin_no (buhin_no, created_date, created_tantou_id) VALUES ('67870 1AE0A05', GETDATE(), 999);</v>
      </c>
    </row>
    <row r="338" spans="1:2">
      <c r="A338" s="229" t="s">
        <v>538</v>
      </c>
      <c r="B338" s="229" t="str">
        <f t="shared" si="5"/>
        <v>INSERT INTO UPK_TEST.upk_k60.m_k60_buhin_no (buhin_no, created_date, created_tantou_id) VALUES ('74317 1AA0A', GETDATE(), 999);</v>
      </c>
    </row>
    <row r="339" spans="1:2">
      <c r="A339" s="229" t="s">
        <v>539</v>
      </c>
      <c r="B339" s="229" t="str">
        <f t="shared" si="5"/>
        <v>INSERT INTO UPK_TEST.upk_k60.m_k60_buhin_no (buhin_no, created_date, created_tantou_id) VALUES ('74356 1AA0A', GETDATE(), 999);</v>
      </c>
    </row>
    <row r="340" spans="1:2">
      <c r="A340" s="229" t="s">
        <v>3026</v>
      </c>
      <c r="B340" s="229" t="str">
        <f t="shared" si="5"/>
        <v>INSERT INTO UPK_TEST.upk_k60.m_k60_buhin_no (buhin_no, created_date, created_tantou_id) VALUES ('75186/7 1AA0A', GETDATE(), 999);</v>
      </c>
    </row>
    <row r="341" spans="1:2">
      <c r="A341" s="229" t="s">
        <v>540</v>
      </c>
      <c r="B341" s="229" t="str">
        <f t="shared" si="5"/>
        <v>INSERT INTO UPK_TEST.upk_k60.m_k60_buhin_no (buhin_no, created_date, created_tantou_id) VALUES ('751A3 1AN0A', GETDATE(), 999);</v>
      </c>
    </row>
    <row r="342" spans="1:2">
      <c r="A342" s="229" t="s">
        <v>541</v>
      </c>
      <c r="B342" s="229" t="str">
        <f t="shared" si="5"/>
        <v>INSERT INTO UPK_TEST.upk_k60.m_k60_buhin_no (buhin_no, created_date, created_tantou_id) VALUES ('751A3 1AN0A-E', GETDATE(), 999);</v>
      </c>
    </row>
    <row r="343" spans="1:2">
      <c r="A343" s="229" t="s">
        <v>542</v>
      </c>
      <c r="B343" s="229" t="str">
        <f t="shared" si="5"/>
        <v>INSERT INTO UPK_TEST.upk_k60.m_k60_buhin_no (buhin_no, created_date, created_tantou_id) VALUES ('751B1 1AA0A', GETDATE(), 999);</v>
      </c>
    </row>
    <row r="344" spans="1:2">
      <c r="A344" s="229" t="s">
        <v>543</v>
      </c>
      <c r="B344" s="229" t="str">
        <f t="shared" si="5"/>
        <v>INSERT INTO UPK_TEST.upk_k60.m_k60_buhin_no (buhin_no, created_date, created_tantou_id) VALUES ('75422 1AA0A', GETDATE(), 999);</v>
      </c>
    </row>
    <row r="345" spans="1:2">
      <c r="A345" s="229" t="s">
        <v>544</v>
      </c>
      <c r="B345" s="229" t="str">
        <f t="shared" si="5"/>
        <v>INSERT INTO UPK_TEST.upk_k60.m_k60_buhin_no (buhin_no, created_date, created_tantou_id) VALUES ('75636 1AA0A', GETDATE(), 999);</v>
      </c>
    </row>
    <row r="346" spans="1:2">
      <c r="A346" s="229" t="s">
        <v>545</v>
      </c>
      <c r="B346" s="229" t="str">
        <f t="shared" si="5"/>
        <v>INSERT INTO UPK_TEST.upk_k60.m_k60_buhin_no (buhin_no, created_date, created_tantou_id) VALUES ('75636 1AA0A-E', GETDATE(), 999);</v>
      </c>
    </row>
    <row r="347" spans="1:2">
      <c r="A347" s="229" t="s">
        <v>546</v>
      </c>
      <c r="B347" s="229" t="str">
        <f t="shared" si="5"/>
        <v>INSERT INTO UPK_TEST.upk_k60.m_k60_buhin_no (buhin_no, created_date, created_tantou_id) VALUES ('75637 1AA0A', GETDATE(), 999);</v>
      </c>
    </row>
    <row r="348" spans="1:2">
      <c r="A348" s="229" t="s">
        <v>547</v>
      </c>
      <c r="B348" s="229" t="str">
        <f t="shared" si="5"/>
        <v>INSERT INTO UPK_TEST.upk_k60.m_k60_buhin_no (buhin_no, created_date, created_tantou_id) VALUES ('75637 1AA0A-E', GETDATE(), 999);</v>
      </c>
    </row>
    <row r="349" spans="1:2">
      <c r="A349" s="229" t="s">
        <v>3038</v>
      </c>
      <c r="B349" s="229" t="str">
        <f t="shared" si="5"/>
        <v>INSERT INTO UPK_TEST.upk_k60.m_k60_buhin_no (buhin_no, created_date, created_tantou_id) VALUES ('76486/7 1AA0A', GETDATE(), 999);</v>
      </c>
    </row>
    <row r="350" spans="1:2">
      <c r="A350" s="229" t="s">
        <v>3039</v>
      </c>
      <c r="B350" s="229" t="str">
        <f t="shared" si="5"/>
        <v>INSERT INTO UPK_TEST.upk_k60.m_k60_buhin_no (buhin_no, created_date, created_tantou_id) VALUES ('76486/7 1AA0A-E', GETDATE(), 999);</v>
      </c>
    </row>
    <row r="351" spans="1:2">
      <c r="A351" s="229" t="s">
        <v>3041</v>
      </c>
      <c r="B351" s="229" t="str">
        <f t="shared" si="5"/>
        <v>INSERT INTO UPK_TEST.upk_k60.m_k60_buhin_no (buhin_no, created_date, created_tantou_id) VALUES ('64184/5 JN20A', GETDATE(), 999);</v>
      </c>
    </row>
    <row r="352" spans="1:2">
      <c r="A352" s="229" t="s">
        <v>3042</v>
      </c>
      <c r="B352" s="229" t="str">
        <f t="shared" si="5"/>
        <v>INSERT INTO UPK_TEST.upk_k60.m_k60_buhin_no (buhin_no, created_date, created_tantou_id) VALUES ('64184/5 JN20A-E', GETDATE(), 999);</v>
      </c>
    </row>
    <row r="353" spans="1:2">
      <c r="A353" s="229" t="s">
        <v>548</v>
      </c>
      <c r="B353" s="229" t="str">
        <f t="shared" si="5"/>
        <v>INSERT INTO UPK_TEST.upk_k60.m_k60_buhin_no (buhin_no, created_date, created_tantou_id) VALUES ('66316 JN20A', GETDATE(), 999);</v>
      </c>
    </row>
    <row r="354" spans="1:2">
      <c r="A354" s="229" t="s">
        <v>549</v>
      </c>
      <c r="B354" s="229" t="str">
        <f t="shared" si="5"/>
        <v>INSERT INTO UPK_TEST.upk_k60.m_k60_buhin_no (buhin_no, created_date, created_tantou_id) VALUES ('67338 JN20A', GETDATE(), 999);</v>
      </c>
    </row>
    <row r="355" spans="1:2">
      <c r="A355" s="229" t="s">
        <v>550</v>
      </c>
      <c r="B355" s="229" t="str">
        <f t="shared" si="5"/>
        <v>INSERT INTO UPK_TEST.upk_k60.m_k60_buhin_no (buhin_no, created_date, created_tantou_id) VALUES ('67419 JN20A', GETDATE(), 999);</v>
      </c>
    </row>
    <row r="356" spans="1:2">
      <c r="A356" s="229" t="s">
        <v>551</v>
      </c>
      <c r="B356" s="229" t="str">
        <f t="shared" si="5"/>
        <v>INSERT INTO UPK_TEST.upk_k60.m_k60_buhin_no (buhin_no, created_date, created_tantou_id) VALUES ('67419 JN90A', GETDATE(), 999);</v>
      </c>
    </row>
    <row r="357" spans="1:2">
      <c r="A357" s="229" t="s">
        <v>552</v>
      </c>
      <c r="B357" s="229" t="str">
        <f t="shared" si="5"/>
        <v>INSERT INTO UPK_TEST.upk_k60.m_k60_buhin_no (buhin_no, created_date, created_tantou_id) VALUES ('67870 JN20A03', GETDATE(), 999);</v>
      </c>
    </row>
    <row r="358" spans="1:2">
      <c r="A358" s="229" t="s">
        <v>553</v>
      </c>
      <c r="B358" s="229" t="str">
        <f t="shared" si="5"/>
        <v>INSERT INTO UPK_TEST.upk_k60.m_k60_buhin_no (buhin_no, created_date, created_tantou_id) VALUES ('67870 JN20A04', GETDATE(), 999);</v>
      </c>
    </row>
    <row r="359" spans="1:2">
      <c r="A359" s="229" t="s">
        <v>554</v>
      </c>
      <c r="B359" s="229" t="str">
        <f t="shared" si="5"/>
        <v>INSERT INTO UPK_TEST.upk_k60.m_k60_buhin_no (buhin_no, created_date, created_tantou_id) VALUES ('67870 JN20A05', GETDATE(), 999);</v>
      </c>
    </row>
    <row r="360" spans="1:2">
      <c r="A360" s="229" t="s">
        <v>555</v>
      </c>
      <c r="B360" s="229" t="str">
        <f t="shared" si="5"/>
        <v>INSERT INTO UPK_TEST.upk_k60.m_k60_buhin_no (buhin_no, created_date, created_tantou_id) VALUES ('75126 JN20A', GETDATE(), 999);</v>
      </c>
    </row>
    <row r="361" spans="1:2">
      <c r="A361" s="229" t="s">
        <v>556</v>
      </c>
      <c r="B361" s="229" t="str">
        <f t="shared" si="5"/>
        <v>INSERT INTO UPK_TEST.upk_k60.m_k60_buhin_no (buhin_no, created_date, created_tantou_id) VALUES ('75126 JN20A-E', GETDATE(), 999);</v>
      </c>
    </row>
    <row r="362" spans="1:2">
      <c r="A362" s="229" t="s">
        <v>557</v>
      </c>
      <c r="B362" s="229" t="str">
        <f t="shared" si="5"/>
        <v>INSERT INTO UPK_TEST.upk_k60.m_k60_buhin_no (buhin_no, created_date, created_tantou_id) VALUES ('75182 JN20A', GETDATE(), 999);</v>
      </c>
    </row>
    <row r="363" spans="1:2">
      <c r="A363" s="229" t="s">
        <v>558</v>
      </c>
      <c r="B363" s="229" t="str">
        <f t="shared" si="5"/>
        <v>INSERT INTO UPK_TEST.upk_k60.m_k60_buhin_no (buhin_no, created_date, created_tantou_id) VALUES ('75352 JN20A', GETDATE(), 999);</v>
      </c>
    </row>
    <row r="364" spans="1:2">
      <c r="A364" s="229" t="s">
        <v>559</v>
      </c>
      <c r="B364" s="229" t="str">
        <f t="shared" si="5"/>
        <v>INSERT INTO UPK_TEST.upk_k60.m_k60_buhin_no (buhin_no, created_date, created_tantou_id) VALUES ('75353 JN20A', GETDATE(), 999);</v>
      </c>
    </row>
    <row r="365" spans="1:2">
      <c r="A365" s="229" t="s">
        <v>560</v>
      </c>
      <c r="B365" s="229" t="str">
        <f t="shared" si="5"/>
        <v>INSERT INTO UPK_TEST.upk_k60.m_k60_buhin_no (buhin_no, created_date, created_tantou_id) VALUES ('75422 JN20A', GETDATE(), 999);</v>
      </c>
    </row>
    <row r="366" spans="1:2">
      <c r="A366" s="229" t="s">
        <v>561</v>
      </c>
      <c r="B366" s="229" t="str">
        <f t="shared" si="5"/>
        <v>INSERT INTO UPK_TEST.upk_k60.m_k60_buhin_no (buhin_no, created_date, created_tantou_id) VALUES ('75692 JN20A', GETDATE(), 999);</v>
      </c>
    </row>
    <row r="367" spans="1:2">
      <c r="A367" s="229" t="s">
        <v>562</v>
      </c>
      <c r="B367" s="229" t="str">
        <f t="shared" si="5"/>
        <v>INSERT INTO UPK_TEST.upk_k60.m_k60_buhin_no (buhin_no, created_date, created_tantou_id) VALUES ('75692 JN20A-E', GETDATE(), 999);</v>
      </c>
    </row>
    <row r="368" spans="1:2">
      <c r="A368" s="229" t="s">
        <v>563</v>
      </c>
      <c r="B368" s="229" t="str">
        <f t="shared" si="5"/>
        <v>INSERT INTO UPK_TEST.upk_k60.m_k60_buhin_no (buhin_no, created_date, created_tantou_id) VALUES ('75693 JN20A', GETDATE(), 999);</v>
      </c>
    </row>
    <row r="369" spans="1:2">
      <c r="A369" s="229" t="s">
        <v>564</v>
      </c>
      <c r="B369" s="229" t="str">
        <f t="shared" si="5"/>
        <v>INSERT INTO UPK_TEST.upk_k60.m_k60_buhin_no (buhin_no, created_date, created_tantou_id) VALUES ('75693 JN20A-E', GETDATE(), 999);</v>
      </c>
    </row>
    <row r="370" spans="1:2">
      <c r="A370" s="229" t="s">
        <v>3063</v>
      </c>
      <c r="B370" s="229" t="str">
        <f t="shared" si="5"/>
        <v>INSERT INTO UPK_TEST.upk_k60.m_k60_buhin_no (buhin_no, created_date, created_tantou_id) VALUES ('76428/9 JN20A', GETDATE(), 999);</v>
      </c>
    </row>
    <row r="371" spans="1:2">
      <c r="A371" s="229" t="s">
        <v>3064</v>
      </c>
      <c r="B371" s="229" t="str">
        <f t="shared" si="5"/>
        <v>INSERT INTO UPK_TEST.upk_k60.m_k60_buhin_no (buhin_no, created_date, created_tantou_id) VALUES ('76486/7 JN20A', GETDATE(), 999);</v>
      </c>
    </row>
    <row r="372" spans="1:2">
      <c r="A372" s="229" t="s">
        <v>3065</v>
      </c>
      <c r="B372" s="229" t="str">
        <f t="shared" si="5"/>
        <v>INSERT INTO UPK_TEST.upk_k60.m_k60_buhin_no (buhin_no, created_date, created_tantou_id) VALUES ('76776/7 JN20A', GETDATE(), 999);</v>
      </c>
    </row>
    <row r="373" spans="1:2">
      <c r="A373" s="229" t="s">
        <v>565</v>
      </c>
      <c r="B373" s="229" t="str">
        <f t="shared" si="5"/>
        <v>INSERT INTO UPK_TEST.upk_k60.m_k60_buhin_no (buhin_no, created_date, created_tantou_id) VALUES ('79424 JN20A', GETDATE(), 999);</v>
      </c>
    </row>
    <row r="374" spans="1:2">
      <c r="A374" s="229" t="s">
        <v>566</v>
      </c>
      <c r="B374" s="229" t="str">
        <f t="shared" si="5"/>
        <v>INSERT INTO UPK_TEST.upk_k60.m_k60_buhin_no (buhin_no, created_date, created_tantou_id) VALUES ('62522 1LA5A', GETDATE(), 999);</v>
      </c>
    </row>
    <row r="375" spans="1:2">
      <c r="A375" s="229" t="s">
        <v>3068</v>
      </c>
      <c r="B375" s="229" t="str">
        <f t="shared" si="5"/>
        <v>INSERT INTO UPK_TEST.upk_k60.m_k60_buhin_no (buhin_no, created_date, created_tantou_id) VALUES ('62522/3 1LA0A', GETDATE(), 999);</v>
      </c>
    </row>
    <row r="376" spans="1:2">
      <c r="A376" s="229" t="s">
        <v>3069</v>
      </c>
      <c r="B376" s="229" t="str">
        <f t="shared" si="5"/>
        <v>INSERT INTO UPK_TEST.upk_k60.m_k60_buhin_no (buhin_no, created_date, created_tantou_id) VALUES ('62532/3 1LA0A', GETDATE(), 999);</v>
      </c>
    </row>
    <row r="377" spans="1:2">
      <c r="A377" s="229" t="s">
        <v>567</v>
      </c>
      <c r="B377" s="229" t="str">
        <f t="shared" si="5"/>
        <v>INSERT INTO UPK_TEST.upk_k60.m_k60_buhin_no (buhin_no, created_date, created_tantou_id) VALUES ('67332 1LA0B', GETDATE(), 999);</v>
      </c>
    </row>
    <row r="378" spans="1:2">
      <c r="A378" s="229" t="s">
        <v>568</v>
      </c>
      <c r="B378" s="229" t="str">
        <f t="shared" si="5"/>
        <v>INSERT INTO UPK_TEST.upk_k60.m_k60_buhin_no (buhin_no, created_date, created_tantou_id) VALUES ('67336 1LA0A', GETDATE(), 999);</v>
      </c>
    </row>
    <row r="379" spans="1:2">
      <c r="A379" s="229" t="s">
        <v>569</v>
      </c>
      <c r="B379" s="229" t="str">
        <f t="shared" si="5"/>
        <v>INSERT INTO UPK_TEST.upk_k60.m_k60_buhin_no (buhin_no, created_date, created_tantou_id) VALUES ('74332 1LA0A', GETDATE(), 999);</v>
      </c>
    </row>
    <row r="380" spans="1:2">
      <c r="A380" s="229" t="s">
        <v>570</v>
      </c>
      <c r="B380" s="229" t="str">
        <f t="shared" si="5"/>
        <v>INSERT INTO UPK_TEST.upk_k60.m_k60_buhin_no (buhin_no, created_date, created_tantou_id) VALUES ('74333 1LA0A', GETDATE(), 999);</v>
      </c>
    </row>
    <row r="381" spans="1:2">
      <c r="A381" s="229" t="s">
        <v>3074</v>
      </c>
      <c r="B381" s="229" t="str">
        <f t="shared" si="5"/>
        <v>INSERT INTO UPK_TEST.upk_k60.m_k60_buhin_no (buhin_no, created_date, created_tantou_id) VALUES ('74362/3 1LA0A', GETDATE(), 999);</v>
      </c>
    </row>
    <row r="382" spans="1:2">
      <c r="A382" s="229" t="s">
        <v>571</v>
      </c>
      <c r="B382" s="229" t="str">
        <f t="shared" si="5"/>
        <v>INSERT INTO UPK_TEST.upk_k60.m_k60_buhin_no (buhin_no, created_date, created_tantou_id) VALUES ('74522 1LA0A', GETDATE(), 999);</v>
      </c>
    </row>
    <row r="383" spans="1:2">
      <c r="A383" s="229" t="s">
        <v>572</v>
      </c>
      <c r="B383" s="229" t="str">
        <f t="shared" si="5"/>
        <v>INSERT INTO UPK_TEST.upk_k60.m_k60_buhin_no (buhin_no, created_date, created_tantou_id) VALUES ('74526 1LA0A', GETDATE(), 999);</v>
      </c>
    </row>
    <row r="384" spans="1:2">
      <c r="A384" s="229" t="s">
        <v>573</v>
      </c>
      <c r="B384" s="229" t="str">
        <f t="shared" si="5"/>
        <v>INSERT INTO UPK_TEST.upk_k60.m_k60_buhin_no (buhin_no, created_date, created_tantou_id) VALUES ('74532 1LA0A', GETDATE(), 999);</v>
      </c>
    </row>
    <row r="385" spans="1:2">
      <c r="A385" s="229" t="s">
        <v>574</v>
      </c>
      <c r="B385" s="229" t="str">
        <f t="shared" si="5"/>
        <v>INSERT INTO UPK_TEST.upk_k60.m_k60_buhin_no (buhin_no, created_date, created_tantou_id) VALUES ('74548 1LA0A', GETDATE(), 999);</v>
      </c>
    </row>
    <row r="386" spans="1:2">
      <c r="A386" s="229" t="s">
        <v>3079</v>
      </c>
      <c r="B386" s="229" t="str">
        <f t="shared" si="5"/>
        <v>INSERT INTO UPK_TEST.upk_k60.m_k60_buhin_no (buhin_no, created_date, created_tantou_id) VALUES ('74586/7 1LA0A', GETDATE(), 999);</v>
      </c>
    </row>
    <row r="387" spans="1:2">
      <c r="A387" s="229" t="s">
        <v>3081</v>
      </c>
      <c r="B387" s="229" t="str">
        <f t="shared" si="5"/>
        <v>INSERT INTO UPK_TEST.upk_k60.m_k60_buhin_no (buhin_no, created_date, created_tantou_id) VALUES ('74586/7 1LA0A-G', GETDATE(), 999);</v>
      </c>
    </row>
    <row r="388" spans="1:2">
      <c r="A388" s="229" t="s">
        <v>575</v>
      </c>
      <c r="B388" s="229" t="str">
        <f t="shared" si="5"/>
        <v>INSERT INTO UPK_TEST.upk_k60.m_k60_buhin_no (buhin_no, created_date, created_tantou_id) VALUES ('75412 1LA0A', GETDATE(), 999);</v>
      </c>
    </row>
    <row r="389" spans="1:2">
      <c r="A389" s="229" t="s">
        <v>3084</v>
      </c>
      <c r="B389" s="229" t="str">
        <f t="shared" ref="B389:B452" si="6">$K$1&amp;"'"&amp;$A389&amp;"', GETDATE(), 999);"</f>
        <v>INSERT INTO UPK_TEST.upk_k60.m_k60_buhin_no (buhin_no, created_date, created_tantou_id) VALUES ('75458/9 1LA0B', GETDATE(), 999);</v>
      </c>
    </row>
    <row r="390" spans="1:2">
      <c r="A390" s="229" t="s">
        <v>3085</v>
      </c>
      <c r="B390" s="229" t="str">
        <f t="shared" si="6"/>
        <v>INSERT INTO UPK_TEST.upk_k60.m_k60_buhin_no (buhin_no, created_date, created_tantou_id) VALUES ('75458/9 1LA0B-G', GETDATE(), 999);</v>
      </c>
    </row>
    <row r="391" spans="1:2">
      <c r="A391" s="229" t="s">
        <v>3086</v>
      </c>
      <c r="B391" s="229" t="str">
        <f t="shared" si="6"/>
        <v>INSERT INTO UPK_TEST.upk_k60.m_k60_buhin_no (buhin_no, created_date, created_tantou_id) VALUES ('75622/3 1LA0A', GETDATE(), 999);</v>
      </c>
    </row>
    <row r="392" spans="1:2">
      <c r="A392" s="229" t="s">
        <v>3087</v>
      </c>
      <c r="B392" s="229" t="str">
        <f t="shared" si="6"/>
        <v>INSERT INTO UPK_TEST.upk_k60.m_k60_buhin_no (buhin_no, created_date, created_tantou_id) VALUES ('75622/3 1LA0A-G', GETDATE(), 999);</v>
      </c>
    </row>
    <row r="393" spans="1:2">
      <c r="A393" s="229" t="s">
        <v>3088</v>
      </c>
      <c r="B393" s="229" t="str">
        <f t="shared" si="6"/>
        <v>INSERT INTO UPK_TEST.upk_k60.m_k60_buhin_no (buhin_no, created_date, created_tantou_id) VALUES ('75624/5 1LA0A', GETDATE(), 999);</v>
      </c>
    </row>
    <row r="394" spans="1:2">
      <c r="A394" s="229" t="s">
        <v>3089</v>
      </c>
      <c r="B394" s="229" t="str">
        <f t="shared" si="6"/>
        <v>INSERT INTO UPK_TEST.upk_k60.m_k60_buhin_no (buhin_no, created_date, created_tantou_id) VALUES ('75624/5 1LA0A-G', GETDATE(), 999);</v>
      </c>
    </row>
    <row r="395" spans="1:2">
      <c r="A395" s="229" t="s">
        <v>3090</v>
      </c>
      <c r="B395" s="229" t="str">
        <f t="shared" si="6"/>
        <v>INSERT INTO UPK_TEST.upk_k60.m_k60_buhin_no (buhin_no, created_date, created_tantou_id) VALUES ('756B6/7 1LA0A', GETDATE(), 999);</v>
      </c>
    </row>
    <row r="396" spans="1:2">
      <c r="A396" s="229" t="s">
        <v>3091</v>
      </c>
      <c r="B396" s="229" t="str">
        <f t="shared" si="6"/>
        <v>INSERT INTO UPK_TEST.upk_k60.m_k60_buhin_no (buhin_no, created_date, created_tantou_id) VALUES ('756B6/7 1LA0A-G', GETDATE(), 999);</v>
      </c>
    </row>
    <row r="397" spans="1:2">
      <c r="A397" s="229" t="s">
        <v>3092</v>
      </c>
      <c r="B397" s="229" t="str">
        <f t="shared" si="6"/>
        <v>INSERT INTO UPK_TEST.upk_k60.m_k60_buhin_no (buhin_no, created_date, created_tantou_id) VALUES ('767C4/5 1LA0A', GETDATE(), 999);</v>
      </c>
    </row>
    <row r="398" spans="1:2">
      <c r="A398" s="229" t="s">
        <v>576</v>
      </c>
      <c r="B398" s="229" t="str">
        <f t="shared" si="6"/>
        <v>INSERT INTO UPK_TEST.upk_k60.m_k60_buhin_no (buhin_no, created_date, created_tantou_id) VALUES ('67503 1JA0ACE', GETDATE(), 999);</v>
      </c>
    </row>
    <row r="399" spans="1:2">
      <c r="A399" s="229" t="s">
        <v>577</v>
      </c>
      <c r="B399" s="229" t="str">
        <f t="shared" si="6"/>
        <v>INSERT INTO UPK_TEST.upk_k60.m_k60_buhin_no (buhin_no, created_date, created_tantou_id) VALUES ('67870 1JA0A03', GETDATE(), 999);</v>
      </c>
    </row>
    <row r="400" spans="1:2">
      <c r="A400" s="229" t="s">
        <v>578</v>
      </c>
      <c r="B400" s="229" t="str">
        <f t="shared" si="6"/>
        <v>INSERT INTO UPK_TEST.upk_k60.m_k60_buhin_no (buhin_no, created_date, created_tantou_id) VALUES ('67870 1JA0A04', GETDATE(), 999);</v>
      </c>
    </row>
    <row r="401" spans="1:2">
      <c r="A401" s="229" t="s">
        <v>579</v>
      </c>
      <c r="B401" s="229" t="str">
        <f t="shared" si="6"/>
        <v>INSERT INTO UPK_TEST.upk_k60.m_k60_buhin_no (buhin_no, created_date, created_tantou_id) VALUES ('67870 1JA0A06', GETDATE(), 999);</v>
      </c>
    </row>
    <row r="402" spans="1:2">
      <c r="A402" s="229" t="s">
        <v>580</v>
      </c>
      <c r="B402" s="229" t="str">
        <f t="shared" si="6"/>
        <v>INSERT INTO UPK_TEST.upk_k60.m_k60_buhin_no (buhin_no, created_date, created_tantou_id) VALUES ('67870 1JB0A03', GETDATE(), 999);</v>
      </c>
    </row>
    <row r="403" spans="1:2">
      <c r="A403" s="229" t="s">
        <v>581</v>
      </c>
      <c r="B403" s="229" t="str">
        <f t="shared" si="6"/>
        <v>INSERT INTO UPK_TEST.upk_k60.m_k60_buhin_no (buhin_no, created_date, created_tantou_id) VALUES ('67870 1JB0A04', GETDATE(), 999);</v>
      </c>
    </row>
    <row r="404" spans="1:2">
      <c r="A404" s="229" t="s">
        <v>582</v>
      </c>
      <c r="B404" s="229" t="str">
        <f t="shared" si="6"/>
        <v>INSERT INTO UPK_TEST.upk_k60.m_k60_buhin_no (buhin_no, created_date, created_tantou_id) VALUES ('67870 1JB0A06', GETDATE(), 999);</v>
      </c>
    </row>
    <row r="405" spans="1:2">
      <c r="A405" s="229" t="s">
        <v>3101</v>
      </c>
      <c r="B405" s="229" t="str">
        <f t="shared" si="6"/>
        <v>INSERT INTO UPK_TEST.upk_k60.m_k60_buhin_no (buhin_no, created_date, created_tantou_id) VALUES ('745Q2/3 1JA0A', GETDATE(), 999);</v>
      </c>
    </row>
    <row r="406" spans="1:2">
      <c r="A406" s="229" t="s">
        <v>583</v>
      </c>
      <c r="B406" s="229" t="str">
        <f t="shared" si="6"/>
        <v>INSERT INTO UPK_TEST.upk_k60.m_k60_buhin_no (buhin_no, created_date, created_tantou_id) VALUES ('74623 1JB0A01', GETDATE(), 999);</v>
      </c>
    </row>
    <row r="407" spans="1:2">
      <c r="A407" s="229" t="s">
        <v>584</v>
      </c>
      <c r="B407" s="229" t="str">
        <f t="shared" si="6"/>
        <v>INSERT INTO UPK_TEST.upk_k60.m_k60_buhin_no (buhin_no, created_date, created_tantou_id) VALUES ('751J2 1JA0A', GETDATE(), 999);</v>
      </c>
    </row>
    <row r="408" spans="1:2">
      <c r="A408" s="229" t="s">
        <v>585</v>
      </c>
      <c r="B408" s="229" t="str">
        <f t="shared" si="6"/>
        <v>INSERT INTO UPK_TEST.upk_k60.m_k60_buhin_no (buhin_no, created_date, created_tantou_id) VALUES ('751J3 1JA0A', GETDATE(), 999);</v>
      </c>
    </row>
    <row r="409" spans="1:2">
      <c r="A409" s="229" t="s">
        <v>586</v>
      </c>
      <c r="B409" s="229" t="str">
        <f t="shared" si="6"/>
        <v>INSERT INTO UPK_TEST.upk_k60.m_k60_buhin_no (buhin_no, created_date, created_tantou_id) VALUES ('75476 1JA0A', GETDATE(), 999);</v>
      </c>
    </row>
    <row r="410" spans="1:2">
      <c r="A410" s="229" t="s">
        <v>3108</v>
      </c>
      <c r="B410" s="229" t="str">
        <f t="shared" si="6"/>
        <v>INSERT INTO UPK_TEST.upk_k60.m_k60_buhin_no (buhin_no, created_date, created_tantou_id) VALUES ('75578/9 1JA0A', GETDATE(), 999);</v>
      </c>
    </row>
    <row r="411" spans="1:2">
      <c r="A411" s="229" t="s">
        <v>3109</v>
      </c>
      <c r="B411" s="229" t="str">
        <f t="shared" si="6"/>
        <v>INSERT INTO UPK_TEST.upk_k60.m_k60_buhin_no (buhin_no, created_date, created_tantou_id) VALUES ('75578/9 1JB0A', GETDATE(), 999);</v>
      </c>
    </row>
    <row r="412" spans="1:2">
      <c r="A412" s="229" t="s">
        <v>587</v>
      </c>
      <c r="B412" s="229" t="str">
        <f t="shared" si="6"/>
        <v>INSERT INTO UPK_TEST.upk_k60.m_k60_buhin_no (buhin_no, created_date, created_tantou_id) VALUES ('75926 1JA0A', GETDATE(), 999);</v>
      </c>
    </row>
    <row r="413" spans="1:2">
      <c r="A413" s="229" t="s">
        <v>588</v>
      </c>
      <c r="B413" s="229" t="str">
        <f t="shared" si="6"/>
        <v>INSERT INTO UPK_TEST.upk_k60.m_k60_buhin_no (buhin_no, created_date, created_tantou_id) VALUES ('75927 1JA0A', GETDATE(), 999);</v>
      </c>
    </row>
    <row r="414" spans="1:2">
      <c r="A414" s="229" t="s">
        <v>3112</v>
      </c>
      <c r="B414" s="229" t="str">
        <f t="shared" si="6"/>
        <v>INSERT INTO UPK_TEST.upk_k60.m_k60_buhin_no (buhin_no, created_date, created_tantou_id) VALUES ('76452/3 1JA0A', GETDATE(), 999);</v>
      </c>
    </row>
    <row r="415" spans="1:2">
      <c r="A415" s="229" t="s">
        <v>589</v>
      </c>
      <c r="B415" s="229" t="str">
        <f t="shared" si="6"/>
        <v>INSERT INTO UPK_TEST.upk_k60.m_k60_buhin_no (buhin_no, created_date, created_tantou_id) VALUES ('62522 1VA0A', GETDATE(), 999);</v>
      </c>
    </row>
    <row r="416" spans="1:2">
      <c r="A416" s="229" t="s">
        <v>590</v>
      </c>
      <c r="B416" s="229" t="str">
        <f t="shared" si="6"/>
        <v>INSERT INTO UPK_TEST.upk_k60.m_k60_buhin_no (buhin_no, created_date, created_tantou_id) VALUES ('62523 1VA0A', GETDATE(), 999);</v>
      </c>
    </row>
    <row r="417" spans="1:2">
      <c r="A417" s="229" t="s">
        <v>591</v>
      </c>
      <c r="B417" s="229" t="str">
        <f t="shared" si="6"/>
        <v>INSERT INTO UPK_TEST.upk_k60.m_k60_buhin_no (buhin_no, created_date, created_tantou_id) VALUES ('67870 1VA0A06', GETDATE(), 999);</v>
      </c>
    </row>
    <row r="418" spans="1:2">
      <c r="A418" s="229" t="s">
        <v>3116</v>
      </c>
      <c r="B418" s="229" t="str">
        <f t="shared" si="6"/>
        <v>INSERT INTO UPK_TEST.upk_k60.m_k60_buhin_no (buhin_no, created_date, created_tantou_id) VALUES ('751J2/3 1VA0A', GETDATE(), 999);</v>
      </c>
    </row>
    <row r="419" spans="1:2">
      <c r="A419" s="229" t="s">
        <v>3117</v>
      </c>
      <c r="B419" s="229" t="str">
        <f t="shared" si="6"/>
        <v>INSERT INTO UPK_TEST.upk_k60.m_k60_buhin_no (buhin_no, created_date, created_tantou_id) VALUES ('743F2/3 1GR0A', GETDATE(), 999);</v>
      </c>
    </row>
    <row r="420" spans="1:2">
      <c r="A420" s="229" t="s">
        <v>592</v>
      </c>
      <c r="B420" s="229" t="str">
        <f t="shared" si="6"/>
        <v>INSERT INTO UPK_TEST.upk_k60.m_k60_buhin_no (buhin_no, created_date, created_tantou_id) VALUES ('17285 3XP0A01', GETDATE(), 999);</v>
      </c>
    </row>
    <row r="421" spans="1:2">
      <c r="A421" s="229" t="s">
        <v>3119</v>
      </c>
      <c r="B421" s="229" t="str">
        <f t="shared" si="6"/>
        <v>INSERT INTO UPK_TEST.upk_k60.m_k60_buhin_no (buhin_no, created_date, created_tantou_id) VALUES ('54272/3 3XA0A', GETDATE(), 999);</v>
      </c>
    </row>
    <row r="422" spans="1:2">
      <c r="A422" s="229" t="s">
        <v>593</v>
      </c>
      <c r="B422" s="229" t="str">
        <f t="shared" si="6"/>
        <v>INSERT INTO UPK_TEST.upk_k60.m_k60_buhin_no (buhin_no, created_date, created_tantou_id) VALUES ('73233 3XC0A', GETDATE(), 999);</v>
      </c>
    </row>
    <row r="423" spans="1:2">
      <c r="A423" s="229" t="s">
        <v>594</v>
      </c>
      <c r="B423" s="229" t="str">
        <f t="shared" si="6"/>
        <v>INSERT INTO UPK_TEST.upk_k60.m_k60_buhin_no (buhin_no, created_date, created_tantou_id) VALUES ('73233 3XC0B', GETDATE(), 999);</v>
      </c>
    </row>
    <row r="424" spans="1:2">
      <c r="A424" s="229" t="s">
        <v>595</v>
      </c>
      <c r="B424" s="229" t="str">
        <f t="shared" si="6"/>
        <v>INSERT INTO UPK_TEST.upk_k60.m_k60_buhin_no (buhin_no, created_date, created_tantou_id) VALUES ('73233 3XC0C', GETDATE(), 999);</v>
      </c>
    </row>
    <row r="425" spans="1:2">
      <c r="A425" s="229" t="s">
        <v>596</v>
      </c>
      <c r="B425" s="229" t="str">
        <f t="shared" si="6"/>
        <v>INSERT INTO UPK_TEST.upk_k60.m_k60_buhin_no (buhin_no, created_date, created_tantou_id) VALUES ('73233 3XE0A', GETDATE(), 999);</v>
      </c>
    </row>
    <row r="426" spans="1:2">
      <c r="A426" s="229" t="s">
        <v>597</v>
      </c>
      <c r="B426" s="229" t="str">
        <f t="shared" si="6"/>
        <v>INSERT INTO UPK_TEST.upk_k60.m_k60_buhin_no (buhin_no, created_date, created_tantou_id) VALUES ('73233 3XE0B', GETDATE(), 999);</v>
      </c>
    </row>
    <row r="427" spans="1:2">
      <c r="A427" s="229" t="s">
        <v>598</v>
      </c>
      <c r="B427" s="229" t="str">
        <f t="shared" si="6"/>
        <v>INSERT INTO UPK_TEST.upk_k60.m_k60_buhin_no (buhin_no, created_date, created_tantou_id) VALUES ('73233 3XE0C', GETDATE(), 999);</v>
      </c>
    </row>
    <row r="428" spans="1:2">
      <c r="A428" s="229" t="s">
        <v>599</v>
      </c>
      <c r="B428" s="229" t="str">
        <f t="shared" si="6"/>
        <v>INSERT INTO UPK_TEST.upk_k60.m_k60_buhin_no (buhin_no, created_date, created_tantou_id) VALUES ('74223 3XA0A', GETDATE(), 999);</v>
      </c>
    </row>
    <row r="429" spans="1:2">
      <c r="A429" s="229" t="s">
        <v>600</v>
      </c>
      <c r="B429" s="229" t="str">
        <f t="shared" si="6"/>
        <v>INSERT INTO UPK_TEST.upk_k60.m_k60_buhin_no (buhin_no, created_date, created_tantou_id) VALUES ('742D1 3XA0A', GETDATE(), 999);</v>
      </c>
    </row>
    <row r="430" spans="1:2">
      <c r="A430" s="229" t="s">
        <v>601</v>
      </c>
      <c r="B430" s="229" t="str">
        <f t="shared" si="6"/>
        <v>INSERT INTO UPK_TEST.upk_k60.m_k60_buhin_no (buhin_no, created_date, created_tantou_id) VALUES ('74323 3XA0A', GETDATE(), 999);</v>
      </c>
    </row>
    <row r="431" spans="1:2">
      <c r="A431" s="229" t="s">
        <v>602</v>
      </c>
      <c r="B431" s="229" t="str">
        <f t="shared" si="6"/>
        <v>INSERT INTO UPK_TEST.upk_k60.m_k60_buhin_no (buhin_no, created_date, created_tantou_id) VALUES ('74326 3XA0A', GETDATE(), 999);</v>
      </c>
    </row>
    <row r="432" spans="1:2">
      <c r="A432" s="229" t="s">
        <v>603</v>
      </c>
      <c r="B432" s="229" t="str">
        <f t="shared" si="6"/>
        <v>INSERT INTO UPK_TEST.upk_k60.m_k60_buhin_no (buhin_no, created_date, created_tantou_id) VALUES ('74327 3XA0A', GETDATE(), 999);</v>
      </c>
    </row>
    <row r="433" spans="1:2">
      <c r="A433" s="229" t="s">
        <v>604</v>
      </c>
      <c r="B433" s="229" t="str">
        <f t="shared" si="6"/>
        <v>INSERT INTO UPK_TEST.upk_k60.m_k60_buhin_no (buhin_no, created_date, created_tantou_id) VALUES ('74384 3XA0A', GETDATE(), 999);</v>
      </c>
    </row>
    <row r="434" spans="1:2">
      <c r="A434" s="229" t="s">
        <v>605</v>
      </c>
      <c r="B434" s="229" t="str">
        <f t="shared" si="6"/>
        <v>INSERT INTO UPK_TEST.upk_k60.m_k60_buhin_no (buhin_no, created_date, created_tantou_id) VALUES ('743F6 3XA0A', GETDATE(), 999);</v>
      </c>
    </row>
    <row r="435" spans="1:2">
      <c r="A435" s="229" t="s">
        <v>606</v>
      </c>
      <c r="B435" s="229" t="str">
        <f t="shared" si="6"/>
        <v>INSERT INTO UPK_TEST.upk_k60.m_k60_buhin_no (buhin_no, created_date, created_tantou_id) VALUES ('743F7 3XA0A', GETDATE(), 999);</v>
      </c>
    </row>
    <row r="436" spans="1:2">
      <c r="A436" s="229" t="s">
        <v>607</v>
      </c>
      <c r="B436" s="229" t="str">
        <f t="shared" si="6"/>
        <v>INSERT INTO UPK_TEST.upk_k60.m_k60_buhin_no (buhin_no, created_date, created_tantou_id) VALUES ('743R2 3XA0A', GETDATE(), 999);</v>
      </c>
    </row>
    <row r="437" spans="1:2">
      <c r="A437" s="229" t="s">
        <v>608</v>
      </c>
      <c r="B437" s="229" t="str">
        <f t="shared" si="6"/>
        <v>INSERT INTO UPK_TEST.upk_k60.m_k60_buhin_no (buhin_no, created_date, created_tantou_id) VALUES ('743R3 3XA0A', GETDATE(), 999);</v>
      </c>
    </row>
    <row r="438" spans="1:2">
      <c r="A438" s="229" t="s">
        <v>609</v>
      </c>
      <c r="B438" s="229" t="str">
        <f t="shared" si="6"/>
        <v>INSERT INTO UPK_TEST.upk_k60.m_k60_buhin_no (buhin_no, created_date, created_tantou_id) VALUES ('743R4 3XA0A', GETDATE(), 999);</v>
      </c>
    </row>
    <row r="439" spans="1:2">
      <c r="A439" s="229" t="s">
        <v>610</v>
      </c>
      <c r="B439" s="229" t="str">
        <f t="shared" si="6"/>
        <v>INSERT INTO UPK_TEST.upk_k60.m_k60_buhin_no (buhin_no, created_date, created_tantou_id) VALUES ('75234 3XY0A', GETDATE(), 999);</v>
      </c>
    </row>
    <row r="440" spans="1:2">
      <c r="A440" s="229" t="s">
        <v>611</v>
      </c>
      <c r="B440" s="229" t="str">
        <f t="shared" si="6"/>
        <v>INSERT INTO UPK_TEST.upk_k60.m_k60_buhin_no (buhin_no, created_date, created_tantou_id) VALUES ('756S8 3XE0A', GETDATE(), 999);</v>
      </c>
    </row>
    <row r="441" spans="1:2">
      <c r="A441" s="229" t="s">
        <v>3143</v>
      </c>
      <c r="B441" s="229" t="str">
        <f t="shared" si="6"/>
        <v>INSERT INTO UPK_TEST.upk_k60.m_k60_buhin_no (buhin_no, created_date, created_tantou_id) VALUES ('76218/9 3XE0A', GETDATE(), 999);</v>
      </c>
    </row>
    <row r="442" spans="1:2">
      <c r="A442" s="229" t="s">
        <v>3144</v>
      </c>
      <c r="B442" s="229" t="str">
        <f t="shared" si="6"/>
        <v>INSERT INTO UPK_TEST.upk_k60.m_k60_buhin_no (buhin_no, created_date, created_tantou_id) VALUES ('76320/1 3XA0A', GETDATE(), 999);</v>
      </c>
    </row>
    <row r="443" spans="1:2">
      <c r="A443" s="229" t="s">
        <v>612</v>
      </c>
      <c r="B443" s="229" t="str">
        <f t="shared" si="6"/>
        <v>INSERT INTO UPK_TEST.upk_k60.m_k60_buhin_no (buhin_no, created_date, created_tantou_id) VALUES ('76396 3XD0A', GETDATE(), 999);</v>
      </c>
    </row>
    <row r="444" spans="1:2">
      <c r="A444" s="229" t="s">
        <v>613</v>
      </c>
      <c r="B444" s="229" t="str">
        <f t="shared" si="6"/>
        <v>INSERT INTO UPK_TEST.upk_k60.m_k60_buhin_no (buhin_no, created_date, created_tantou_id) VALUES ('76397 3XD0A', GETDATE(), 999);</v>
      </c>
    </row>
    <row r="445" spans="1:2">
      <c r="A445" s="229" t="s">
        <v>614</v>
      </c>
      <c r="B445" s="229" t="str">
        <f t="shared" si="6"/>
        <v>INSERT INTO UPK_TEST.upk_k60.m_k60_buhin_no (buhin_no, created_date, created_tantou_id) VALUES ('76397 3YF0A-B', GETDATE(), 999);</v>
      </c>
    </row>
    <row r="446" spans="1:2">
      <c r="A446" s="229" t="s">
        <v>615</v>
      </c>
      <c r="B446" s="229" t="str">
        <f t="shared" si="6"/>
        <v>INSERT INTO UPK_TEST.upk_k60.m_k60_buhin_no (buhin_no, created_date, created_tantou_id) VALUES ('76397 3XC9A', GETDATE(), 999);</v>
      </c>
    </row>
    <row r="447" spans="1:2">
      <c r="A447" s="229" t="s">
        <v>3150</v>
      </c>
      <c r="B447" s="229" t="str">
        <f t="shared" si="6"/>
        <v>INSERT INTO UPK_TEST.upk_k60.m_k60_buhin_no (buhin_no, created_date, created_tantou_id) VALUES ('76516/7 3XA0A', GETDATE(), 999);</v>
      </c>
    </row>
    <row r="448" spans="1:2">
      <c r="A448" s="229" t="s">
        <v>3151</v>
      </c>
      <c r="B448" s="229" t="str">
        <f t="shared" si="6"/>
        <v>INSERT INTO UPK_TEST.upk_k60.m_k60_buhin_no (buhin_no, created_date, created_tantou_id) VALUES ('76516/7 3XA2A', GETDATE(), 999);</v>
      </c>
    </row>
    <row r="449" spans="1:2">
      <c r="A449" s="229" t="s">
        <v>616</v>
      </c>
      <c r="B449" s="229" t="str">
        <f t="shared" si="6"/>
        <v>INSERT INTO UPK_TEST.upk_k60.m_k60_buhin_no (buhin_no, created_date, created_tantou_id) VALUES ('62516 4CB0A', GETDATE(), 999);</v>
      </c>
    </row>
    <row r="450" spans="1:2">
      <c r="A450" s="229" t="s">
        <v>617</v>
      </c>
      <c r="B450" s="229" t="str">
        <f t="shared" si="6"/>
        <v>INSERT INTO UPK_TEST.upk_k60.m_k60_buhin_no (buhin_no, created_date, created_tantou_id) VALUES ('62516 6MA0A', GETDATE(), 999);</v>
      </c>
    </row>
    <row r="451" spans="1:2">
      <c r="A451" s="229" t="s">
        <v>3154</v>
      </c>
      <c r="B451" s="229" t="str">
        <f t="shared" si="6"/>
        <v>INSERT INTO UPK_TEST.upk_k60.m_k60_buhin_no (buhin_no, created_date, created_tantou_id) VALUES ('64112/3 3VA0A', GETDATE(), 999);</v>
      </c>
    </row>
    <row r="452" spans="1:2">
      <c r="A452" s="229" t="s">
        <v>3156</v>
      </c>
      <c r="B452" s="229" t="str">
        <f t="shared" si="6"/>
        <v>INSERT INTO UPK_TEST.upk_k60.m_k60_buhin_no (buhin_no, created_date, created_tantou_id) VALUES ('74342/3 3VA0A', GETDATE(), 999);</v>
      </c>
    </row>
    <row r="453" spans="1:2">
      <c r="A453" s="229" t="s">
        <v>618</v>
      </c>
      <c r="B453" s="229" t="str">
        <f t="shared" ref="B453:B516" si="7">$K$1&amp;"'"&amp;$A453&amp;"', GETDATE(), 999);"</f>
        <v>INSERT INTO UPK_TEST.upk_k60.m_k60_buhin_no (buhin_no, created_date, created_tantou_id) VALUES ('75176 3VA0A', GETDATE(), 999);</v>
      </c>
    </row>
    <row r="454" spans="1:2">
      <c r="A454" s="229" t="s">
        <v>619</v>
      </c>
      <c r="B454" s="229" t="str">
        <f t="shared" si="7"/>
        <v>INSERT INTO UPK_TEST.upk_k60.m_k60_buhin_no (buhin_no, created_date, created_tantou_id) VALUES ('75422 3VA0A', GETDATE(), 999);</v>
      </c>
    </row>
    <row r="455" spans="1:2">
      <c r="A455" s="229" t="s">
        <v>3160</v>
      </c>
      <c r="B455" s="229" t="str">
        <f t="shared" si="7"/>
        <v>INSERT INTO UPK_TEST.upk_k60.m_k60_buhin_no (buhin_no, created_date, created_tantou_id) VALUES ('76586/7 3VA0A', GETDATE(), 999);</v>
      </c>
    </row>
    <row r="456" spans="1:2">
      <c r="A456" s="229" t="s">
        <v>620</v>
      </c>
      <c r="B456" s="229" t="str">
        <f t="shared" si="7"/>
        <v>INSERT INTO UPK_TEST.upk_k60.m_k60_buhin_no (buhin_no, created_date, created_tantou_id) VALUES ('77648 3VA0A', GETDATE(), 999);</v>
      </c>
    </row>
    <row r="457" spans="1:2">
      <c r="A457" s="229" t="s">
        <v>621</v>
      </c>
      <c r="B457" s="229" t="str">
        <f t="shared" si="7"/>
        <v>INSERT INTO UPK_TEST.upk_k60.m_k60_buhin_no (buhin_no, created_date, created_tantou_id) VALUES ('77649 3VA0A', GETDATE(), 999);</v>
      </c>
    </row>
    <row r="458" spans="1:2">
      <c r="A458" s="229" t="s">
        <v>622</v>
      </c>
      <c r="B458" s="229" t="str">
        <f t="shared" si="7"/>
        <v>INSERT INTO UPK_TEST.upk_k60.m_k60_buhin_no (buhin_no, created_date, created_tantou_id) VALUES ('73211 3VA0A', GETDATE(), 999);</v>
      </c>
    </row>
    <row r="459" spans="1:2">
      <c r="A459" s="229" t="s">
        <v>623</v>
      </c>
      <c r="B459" s="229" t="str">
        <f t="shared" si="7"/>
        <v>INSERT INTO UPK_TEST.upk_k60.m_k60_buhin_no (buhin_no, created_date, created_tantou_id) VALUES ('73233 3VA0A', GETDATE(), 999);</v>
      </c>
    </row>
    <row r="460" spans="1:2">
      <c r="A460" s="229" t="s">
        <v>3165</v>
      </c>
      <c r="B460" s="229" t="str">
        <f t="shared" si="7"/>
        <v>INSERT INTO UPK_TEST.upk_k60.m_k60_buhin_no (buhin_no, created_date, created_tantou_id) VALUES ('75432/3 3VA0A', GETDATE(), 999);</v>
      </c>
    </row>
    <row r="461" spans="1:2">
      <c r="A461" s="229" t="s">
        <v>3166</v>
      </c>
      <c r="B461" s="229" t="str">
        <f t="shared" si="7"/>
        <v>INSERT INTO UPK_TEST.upk_k60.m_k60_buhin_no (buhin_no, created_date, created_tantou_id) VALUES ('76722/3 3VA0A', GETDATE(), 999);</v>
      </c>
    </row>
    <row r="462" spans="1:2">
      <c r="A462" s="229" t="s">
        <v>3167</v>
      </c>
      <c r="B462" s="229" t="str">
        <f t="shared" si="7"/>
        <v>INSERT INTO UPK_TEST.upk_k60.m_k60_buhin_no (buhin_no, created_date, created_tantou_id) VALUES ('75262/3 3VA0A', GETDATE(), 999);</v>
      </c>
    </row>
    <row r="463" spans="1:2">
      <c r="A463" s="229" t="s">
        <v>3168</v>
      </c>
      <c r="B463" s="229" t="str">
        <f t="shared" si="7"/>
        <v>INSERT INTO UPK_TEST.upk_k60.m_k60_buhin_no (buhin_no, created_date, created_tantou_id) VALUES ('755C2/3 3VA0A', GETDATE(), 999);</v>
      </c>
    </row>
    <row r="464" spans="1:2">
      <c r="A464" s="229" t="s">
        <v>3169</v>
      </c>
      <c r="B464" s="229" t="str">
        <f t="shared" si="7"/>
        <v>INSERT INTO UPK_TEST.upk_k60.m_k60_buhin_no (buhin_no, created_date, created_tantou_id) VALUES ('75784/5 3VA0A', GETDATE(), 999);</v>
      </c>
    </row>
    <row r="465" spans="1:2">
      <c r="A465" s="229" t="s">
        <v>624</v>
      </c>
      <c r="B465" s="229" t="str">
        <f t="shared" si="7"/>
        <v>INSERT INTO UPK_TEST.upk_k60.m_k60_buhin_no (buhin_no, created_date, created_tantou_id) VALUES ('64124 4CB0A', GETDATE(), 999);</v>
      </c>
    </row>
    <row r="466" spans="1:2">
      <c r="A466" s="229" t="s">
        <v>625</v>
      </c>
      <c r="B466" s="229" t="str">
        <f t="shared" si="7"/>
        <v>INSERT INTO UPK_TEST.upk_k60.m_k60_buhin_no (buhin_no, created_date, created_tantou_id) VALUES ('64124 4CB0A-G', GETDATE(), 999);</v>
      </c>
    </row>
    <row r="467" spans="1:2">
      <c r="A467" s="229" t="s">
        <v>626</v>
      </c>
      <c r="B467" s="229" t="str">
        <f t="shared" si="7"/>
        <v>INSERT INTO UPK_TEST.upk_k60.m_k60_buhin_no (buhin_no, created_date, created_tantou_id) VALUES ('64125 4CB0A', GETDATE(), 999);</v>
      </c>
    </row>
    <row r="468" spans="1:2">
      <c r="A468" s="229" t="s">
        <v>627</v>
      </c>
      <c r="B468" s="229" t="str">
        <f t="shared" si="7"/>
        <v>INSERT INTO UPK_TEST.upk_k60.m_k60_buhin_no (buhin_no, created_date, created_tantou_id) VALUES ('64125 4CB0A-G', GETDATE(), 999);</v>
      </c>
    </row>
    <row r="469" spans="1:2">
      <c r="A469" s="229" t="s">
        <v>3174</v>
      </c>
      <c r="B469" s="229" t="str">
        <f t="shared" si="7"/>
        <v>INSERT INTO UPK_TEST.upk_k60.m_k60_buhin_no (buhin_no, created_date, created_tantou_id) VALUES ('64182/3 4CB0A', GETDATE(), 999);</v>
      </c>
    </row>
    <row r="470" spans="1:2">
      <c r="A470" s="229" t="s">
        <v>628</v>
      </c>
      <c r="B470" s="229" t="str">
        <f t="shared" si="7"/>
        <v>INSERT INTO UPK_TEST.upk_k60.m_k60_buhin_no (buhin_no, created_date, created_tantou_id) VALUES ('67418 4CB0A', GETDATE(), 999);</v>
      </c>
    </row>
    <row r="471" spans="1:2">
      <c r="A471" s="229" t="s">
        <v>629</v>
      </c>
      <c r="B471" s="229" t="str">
        <f t="shared" si="7"/>
        <v>INSERT INTO UPK_TEST.upk_k60.m_k60_buhin_no (buhin_no, created_date, created_tantou_id) VALUES ('74356 4CB0A', GETDATE(), 999);</v>
      </c>
    </row>
    <row r="472" spans="1:2">
      <c r="A472" s="229" t="s">
        <v>630</v>
      </c>
      <c r="B472" s="229" t="str">
        <f t="shared" si="7"/>
        <v>INSERT INTO UPK_TEST.upk_k60.m_k60_buhin_no (buhin_no, created_date, created_tantou_id) VALUES ('74356 4CB0A-G', GETDATE(), 999);</v>
      </c>
    </row>
    <row r="473" spans="1:2">
      <c r="A473" s="229" t="s">
        <v>631</v>
      </c>
      <c r="B473" s="229" t="str">
        <f t="shared" si="7"/>
        <v>INSERT INTO UPK_TEST.upk_k60.m_k60_buhin_no (buhin_no, created_date, created_tantou_id) VALUES ('74356 4CE0A-B', GETDATE(), 999);</v>
      </c>
    </row>
    <row r="474" spans="1:2">
      <c r="A474" s="229" t="s">
        <v>632</v>
      </c>
      <c r="B474" s="229" t="str">
        <f t="shared" si="7"/>
        <v>INSERT INTO UPK_TEST.upk_k60.m_k60_buhin_no (buhin_no, created_date, created_tantou_id) VALUES ('74356 4CE0A', GETDATE(), 999);</v>
      </c>
    </row>
    <row r="475" spans="1:2">
      <c r="A475" s="229" t="s">
        <v>633</v>
      </c>
      <c r="B475" s="229" t="str">
        <f t="shared" si="7"/>
        <v>INSERT INTO UPK_TEST.upk_k60.m_k60_buhin_no (buhin_no, created_date, created_tantou_id) VALUES ('74356 4CE0A-E', GETDATE(), 999);</v>
      </c>
    </row>
    <row r="476" spans="1:2">
      <c r="A476" s="229" t="s">
        <v>634</v>
      </c>
      <c r="B476" s="229" t="str">
        <f t="shared" si="7"/>
        <v>INSERT INTO UPK_TEST.upk_k60.m_k60_buhin_no (buhin_no, created_date, created_tantou_id) VALUES ('74366 4CB0A', GETDATE(), 999);</v>
      </c>
    </row>
    <row r="477" spans="1:2">
      <c r="A477" s="229" t="s">
        <v>635</v>
      </c>
      <c r="B477" s="229" t="str">
        <f t="shared" si="7"/>
        <v>INSERT INTO UPK_TEST.upk_k60.m_k60_buhin_no (buhin_no, created_date, created_tantou_id) VALUES ('75118 4CB0A', GETDATE(), 999);</v>
      </c>
    </row>
    <row r="478" spans="1:2">
      <c r="A478" s="229" t="s">
        <v>3183</v>
      </c>
      <c r="B478" s="229" t="str">
        <f t="shared" si="7"/>
        <v>INSERT INTO UPK_TEST.upk_k60.m_k60_buhin_no (buhin_no, created_date, created_tantou_id) VALUES ('75676/7 4CE0A', GETDATE(), 999);</v>
      </c>
    </row>
    <row r="479" spans="1:2">
      <c r="A479" s="229" t="s">
        <v>3184</v>
      </c>
      <c r="B479" s="229" t="str">
        <f t="shared" si="7"/>
        <v>INSERT INTO UPK_TEST.upk_k60.m_k60_buhin_no (buhin_no, created_date, created_tantou_id) VALUES ('75676/7 4CE0A-G', GETDATE(), 999);</v>
      </c>
    </row>
    <row r="480" spans="1:2">
      <c r="A480" s="229" t="s">
        <v>3185</v>
      </c>
      <c r="B480" s="229" t="str">
        <f t="shared" si="7"/>
        <v>INSERT INTO UPK_TEST.upk_k60.m_k60_buhin_no (buhin_no, created_date, created_tantou_id) VALUES ('765F4/5 4CC0A', GETDATE(), 999);</v>
      </c>
    </row>
    <row r="481" spans="1:2">
      <c r="A481" s="229" t="s">
        <v>3186</v>
      </c>
      <c r="B481" s="229" t="str">
        <f t="shared" si="7"/>
        <v>INSERT INTO UPK_TEST.upk_k60.m_k60_buhin_no (buhin_no, created_date, created_tantou_id) VALUES ('76466/7 4BC1A', GETDATE(), 999);</v>
      </c>
    </row>
    <row r="482" spans="1:2">
      <c r="A482" s="229" t="s">
        <v>3187</v>
      </c>
      <c r="B482" s="229" t="str">
        <f t="shared" si="7"/>
        <v>INSERT INTO UPK_TEST.upk_k60.m_k60_buhin_no (buhin_no, created_date, created_tantou_id) VALUES ('76466/7 6FK0A', GETDATE(), 999);</v>
      </c>
    </row>
    <row r="483" spans="1:2">
      <c r="A483" s="229" t="s">
        <v>3188</v>
      </c>
      <c r="B483" s="229" t="str">
        <f t="shared" si="7"/>
        <v>INSERT INTO UPK_TEST.upk_k60.m_k60_buhin_no (buhin_no, created_date, created_tantou_id) VALUES ('75186/7 6FK0A', GETDATE(), 999);</v>
      </c>
    </row>
    <row r="484" spans="1:2">
      <c r="A484" s="229" t="s">
        <v>636</v>
      </c>
      <c r="B484" s="229" t="str">
        <f t="shared" si="7"/>
        <v>INSERT INTO UPK_TEST.upk_k60.m_k60_buhin_no (buhin_no, created_date, created_tantou_id) VALUES ('751C5 6FK0A', GETDATE(), 999);</v>
      </c>
    </row>
    <row r="485" spans="1:2">
      <c r="A485" s="229" t="s">
        <v>637</v>
      </c>
      <c r="B485" s="229" t="str">
        <f t="shared" si="7"/>
        <v>INSERT INTO UPK_TEST.upk_k60.m_k60_buhin_no (buhin_no, created_date, created_tantou_id) VALUES ('751T7 6FK0B', GETDATE(), 999);</v>
      </c>
    </row>
    <row r="486" spans="1:2">
      <c r="A486" s="229" t="s">
        <v>638</v>
      </c>
      <c r="B486" s="229" t="str">
        <f t="shared" si="7"/>
        <v>INSERT INTO UPK_TEST.upk_k60.m_k60_buhin_no (buhin_no, created_date, created_tantou_id) VALUES ('73211 4CC1A', GETDATE(), 999);</v>
      </c>
    </row>
    <row r="487" spans="1:2">
      <c r="A487" s="229" t="s">
        <v>5571</v>
      </c>
      <c r="B487" s="229" t="str">
        <f t="shared" si="7"/>
        <v>INSERT INTO UPK_TEST.upk_k60.m_k60_buhin_no (buhin_no, created_date, created_tantou_id) VALUES ('62522/3 5TA0A', GETDATE(), 999);</v>
      </c>
    </row>
    <row r="488" spans="1:2">
      <c r="A488" s="229" t="s">
        <v>639</v>
      </c>
      <c r="B488" s="229" t="str">
        <f t="shared" si="7"/>
        <v>INSERT INTO UPK_TEST.upk_k60.m_k60_buhin_no (buhin_no, created_date, created_tantou_id) VALUES ('65616 5TA0A', GETDATE(), 999);</v>
      </c>
    </row>
    <row r="489" spans="1:2">
      <c r="A489" s="229" t="s">
        <v>640</v>
      </c>
      <c r="B489" s="229" t="str">
        <f t="shared" si="7"/>
        <v>INSERT INTO UPK_TEST.upk_k60.m_k60_buhin_no (buhin_no, created_date, created_tantou_id) VALUES ('67632 5TA0A', GETDATE(), 999);</v>
      </c>
    </row>
    <row r="490" spans="1:2">
      <c r="A490" s="229" t="s">
        <v>641</v>
      </c>
      <c r="B490" s="229" t="str">
        <f t="shared" si="7"/>
        <v>INSERT INTO UPK_TEST.upk_k60.m_k60_buhin_no (buhin_no, created_date, created_tantou_id) VALUES ('73211 5TA0A', GETDATE(), 999);</v>
      </c>
    </row>
    <row r="491" spans="1:2">
      <c r="A491" s="229" t="s">
        <v>642</v>
      </c>
      <c r="B491" s="229" t="str">
        <f t="shared" si="7"/>
        <v>INSERT INTO UPK_TEST.upk_k60.m_k60_buhin_no (buhin_no, created_date, created_tantou_id) VALUES ('75118 5TA0A', GETDATE(), 999);</v>
      </c>
    </row>
    <row r="492" spans="1:2">
      <c r="A492" s="229" t="s">
        <v>643</v>
      </c>
      <c r="B492" s="229" t="str">
        <f t="shared" si="7"/>
        <v>INSERT INTO UPK_TEST.upk_k60.m_k60_buhin_no (buhin_no, created_date, created_tantou_id) VALUES ('75442 5TA0A', GETDATE(), 999);</v>
      </c>
    </row>
    <row r="493" spans="1:2">
      <c r="A493" s="229" t="s">
        <v>5572</v>
      </c>
      <c r="B493" s="229" t="str">
        <f t="shared" si="7"/>
        <v>INSERT INTO UPK_TEST.upk_k60.m_k60_buhin_no (buhin_no, created_date, created_tantou_id) VALUES ('75556/7 5TA0A', GETDATE(), 999);</v>
      </c>
    </row>
    <row r="494" spans="1:2">
      <c r="A494" s="229" t="s">
        <v>5573</v>
      </c>
      <c r="B494" s="229" t="str">
        <f t="shared" si="7"/>
        <v>INSERT INTO UPK_TEST.upk_k60.m_k60_buhin_no (buhin_no, created_date, created_tantou_id) VALUES ('76352/3 5TA1A', GETDATE(), 999);</v>
      </c>
    </row>
    <row r="495" spans="1:2">
      <c r="A495" s="229" t="s">
        <v>644</v>
      </c>
      <c r="B495" s="229" t="str">
        <f t="shared" si="7"/>
        <v>INSERT INTO UPK_TEST.upk_k60.m_k60_buhin_no (buhin_no, created_date, created_tantou_id) VALUES ('76458 5TA0A', GETDATE(), 999);</v>
      </c>
    </row>
    <row r="496" spans="1:2">
      <c r="A496" s="229" t="s">
        <v>645</v>
      </c>
      <c r="B496" s="229" t="str">
        <f t="shared" si="7"/>
        <v>INSERT INTO UPK_TEST.upk_k60.m_k60_buhin_no (buhin_no, created_date, created_tantou_id) VALUES ('76459 5TA0A', GETDATE(), 999);</v>
      </c>
    </row>
    <row r="497" spans="1:2">
      <c r="A497" s="229" t="s">
        <v>5574</v>
      </c>
      <c r="B497" s="229" t="str">
        <f t="shared" si="7"/>
        <v>INSERT INTO UPK_TEST.upk_k60.m_k60_buhin_no (buhin_no, created_date, created_tantou_id) VALUES ('76642/3 5TA0A', GETDATE(), 999);</v>
      </c>
    </row>
    <row r="498" spans="1:2">
      <c r="A498" s="229" t="s">
        <v>646</v>
      </c>
      <c r="B498" s="229" t="str">
        <f t="shared" si="7"/>
        <v>INSERT INTO UPK_TEST.upk_k60.m_k60_buhin_no (buhin_no, created_date, created_tantou_id) VALUES ('79122 5TA0A', GETDATE(), 999);</v>
      </c>
    </row>
    <row r="499" spans="1:2">
      <c r="A499" s="229" t="s">
        <v>5575</v>
      </c>
      <c r="B499" s="229" t="str">
        <f t="shared" si="7"/>
        <v>INSERT INTO UPK_TEST.upk_k60.m_k60_buhin_no (buhin_no, created_date, created_tantou_id) VALUES ('79126/7 5TA0A', GETDATE(), 999);</v>
      </c>
    </row>
    <row r="500" spans="1:2">
      <c r="A500" s="229" t="s">
        <v>5576</v>
      </c>
      <c r="B500" s="229" t="str">
        <f t="shared" si="7"/>
        <v>INSERT INTO UPK_TEST.upk_k60.m_k60_buhin_no (buhin_no, created_date, created_tantou_id) VALUES ('80142/3 5TA0A', GETDATE(), 999);</v>
      </c>
    </row>
    <row r="501" spans="1:2">
      <c r="A501" s="229" t="s">
        <v>5577</v>
      </c>
      <c r="B501" s="229" t="str">
        <f t="shared" si="7"/>
        <v>INSERT INTO UPK_TEST.upk_k60.m_k60_buhin_no (buhin_no, created_date, created_tantou_id) VALUES ('80148/9 5TA0A', GETDATE(), 999);</v>
      </c>
    </row>
    <row r="502" spans="1:2">
      <c r="A502" s="229" t="s">
        <v>647</v>
      </c>
      <c r="B502" s="229" t="str">
        <f t="shared" si="7"/>
        <v>INSERT INTO UPK_TEST.upk_k60.m_k60_buhin_no (buhin_no, created_date, created_tantou_id) VALUES ('90136 5TA0A', GETDATE(), 999);</v>
      </c>
    </row>
    <row r="503" spans="1:2">
      <c r="A503" s="229" t="s">
        <v>648</v>
      </c>
      <c r="B503" s="229" t="str">
        <f t="shared" si="7"/>
        <v>INSERT INTO UPK_TEST.upk_k60.m_k60_buhin_no (buhin_no, created_date, created_tantou_id) VALUES ('90137 5TA0A', GETDATE(), 999);</v>
      </c>
    </row>
    <row r="504" spans="1:2">
      <c r="A504" s="229" t="s">
        <v>5578</v>
      </c>
      <c r="B504" s="229" t="str">
        <f t="shared" si="7"/>
        <v>INSERT INTO UPK_TEST.upk_k60.m_k60_buhin_no (buhin_no, created_date, created_tantou_id) VALUES ('64182/3 6MA0A', GETDATE(), 999);</v>
      </c>
    </row>
    <row r="505" spans="1:2">
      <c r="A505" s="229" t="s">
        <v>5579</v>
      </c>
      <c r="B505" s="229" t="str">
        <f t="shared" si="7"/>
        <v>INSERT INTO UPK_TEST.upk_k60.m_k60_buhin_no (buhin_no, created_date, created_tantou_id) VALUES ('75186/7 6MA0A', GETDATE(), 999);</v>
      </c>
    </row>
    <row r="506" spans="1:2">
      <c r="A506" s="229" t="s">
        <v>5580</v>
      </c>
      <c r="B506" s="229" t="str">
        <f t="shared" si="7"/>
        <v>INSERT INTO UPK_TEST.upk_k60.m_k60_buhin_no (buhin_no, created_date, created_tantou_id) VALUES ('74542/3 6MR0A', GETDATE(), 999);</v>
      </c>
    </row>
    <row r="507" spans="1:2">
      <c r="A507" s="229" t="s">
        <v>649</v>
      </c>
      <c r="B507" s="229" t="str">
        <f t="shared" si="7"/>
        <v>INSERT INTO UPK_TEST.upk_k60.m_k60_buhin_no (buhin_no, created_date, created_tantou_id) VALUES ('75118 5TL0A', GETDATE(), 999);</v>
      </c>
    </row>
    <row r="508" spans="1:2">
      <c r="A508" s="229" t="s">
        <v>5581</v>
      </c>
      <c r="B508" s="229" t="str">
        <f t="shared" si="7"/>
        <v>INSERT INTO UPK_TEST.upk_k60.m_k60_buhin_no (buhin_no, created_date, created_tantou_id) VALUES ('63122/3 6GW0A', GETDATE(), 999);</v>
      </c>
    </row>
    <row r="509" spans="1:2">
      <c r="A509" s="229" t="s">
        <v>5582</v>
      </c>
      <c r="B509" s="229" t="str">
        <f t="shared" si="7"/>
        <v>INSERT INTO UPK_TEST.upk_k60.m_k60_buhin_no (buhin_no, created_date, created_tantou_id) VALUES ('64178/9 6RA0A', GETDATE(), 999);</v>
      </c>
    </row>
    <row r="510" spans="1:2">
      <c r="A510" s="229" t="s">
        <v>5583</v>
      </c>
      <c r="B510" s="229" t="str">
        <f t="shared" si="7"/>
        <v>INSERT INTO UPK_TEST.upk_k60.m_k60_buhin_no (buhin_no, created_date, created_tantou_id) VALUES ('641G0/1 6RA0A', GETDATE(), 999);</v>
      </c>
    </row>
    <row r="511" spans="1:2">
      <c r="A511" s="229" t="s">
        <v>3221</v>
      </c>
      <c r="B511" s="229" t="str">
        <f t="shared" si="7"/>
        <v>INSERT INTO UPK_TEST.upk_k60.m_k60_buhin_no (buhin_no, created_date, created_tantou_id) VALUES ('5220A N1200/N1100', GETDATE(), 999);</v>
      </c>
    </row>
    <row r="512" spans="1:2">
      <c r="A512" s="229" t="s">
        <v>5584</v>
      </c>
      <c r="B512" s="229" t="str">
        <f t="shared" si="7"/>
        <v>INSERT INTO UPK_TEST.upk_k60.m_k60_buhin_no (buhin_no, created_date, created_tantou_id) VALUES ('75176/7 6RA0A', GETDATE(), 999);</v>
      </c>
    </row>
    <row r="513" spans="1:2">
      <c r="A513" s="229" t="s">
        <v>3225</v>
      </c>
      <c r="B513" s="229" t="str">
        <f t="shared" si="7"/>
        <v>INSERT INTO UPK_TEST.upk_k60.m_k60_buhin_no (buhin_no, created_date, created_tantou_id) VALUES ('5220A N4200/N4100', GETDATE(), 999);</v>
      </c>
    </row>
    <row r="514" spans="1:2">
      <c r="A514" s="229" t="s">
        <v>650</v>
      </c>
      <c r="B514" s="229" t="str">
        <f t="shared" si="7"/>
        <v>INSERT INTO UPK_TEST.upk_k60.m_k60_buhin_no (buhin_no, created_date, created_tantou_id) VALUES ('75262 6RA1A', GETDATE(), 999);</v>
      </c>
    </row>
    <row r="515" spans="1:2">
      <c r="A515" s="229" t="s">
        <v>651</v>
      </c>
      <c r="B515" s="229" t="str">
        <f t="shared" si="7"/>
        <v>INSERT INTO UPK_TEST.upk_k60.m_k60_buhin_no (buhin_no, created_date, created_tantou_id) VALUES ('5220A M8000', GETDATE(), 999);</v>
      </c>
    </row>
    <row r="516" spans="1:2">
      <c r="A516" s="229" t="s">
        <v>652</v>
      </c>
      <c r="B516" s="229" t="str">
        <f t="shared" si="7"/>
        <v>INSERT INTO UPK_TEST.upk_k60.m_k60_buhin_no (buhin_no, created_date, created_tantou_id) VALUES ('75263 6RA1A', GETDATE(), 999);</v>
      </c>
    </row>
    <row r="517" spans="1:2">
      <c r="A517" s="229" t="s">
        <v>653</v>
      </c>
      <c r="B517" s="229" t="str">
        <f t="shared" ref="B517:B580" si="8">$K$1&amp;"'"&amp;$A517&amp;"', GETDATE(), 999);"</f>
        <v>INSERT INTO UPK_TEST.upk_k60.m_k60_buhin_no (buhin_no, created_date, created_tantou_id) VALUES ('5220A M7900', GETDATE(), 999);</v>
      </c>
    </row>
    <row r="518" spans="1:2">
      <c r="A518" s="229" t="s">
        <v>654</v>
      </c>
      <c r="B518" s="229" t="str">
        <f t="shared" si="8"/>
        <v>INSERT INTO UPK_TEST.upk_k60.m_k60_buhin_no (buhin_no, created_date, created_tantou_id) VALUES ('75652 6RA0A-J', GETDATE(), 999);</v>
      </c>
    </row>
    <row r="519" spans="1:2">
      <c r="A519" s="229" t="s">
        <v>655</v>
      </c>
      <c r="B519" s="229" t="str">
        <f t="shared" si="8"/>
        <v>INSERT INTO UPK_TEST.upk_k60.m_k60_buhin_no (buhin_no, created_date, created_tantou_id) VALUES ('75652 6RA0A', GETDATE(), 999);</v>
      </c>
    </row>
    <row r="520" spans="1:2">
      <c r="A520" s="229" t="s">
        <v>5585</v>
      </c>
      <c r="B520" s="229" t="str">
        <f t="shared" si="8"/>
        <v>INSERT INTO UPK_TEST.upk_k60.m_k60_buhin_no (buhin_no, created_date, created_tantou_id) VALUES ('75658/9 6RA0A', GETDATE(), 999);</v>
      </c>
    </row>
    <row r="521" spans="1:2">
      <c r="A521" s="229" t="s">
        <v>5586</v>
      </c>
      <c r="B521" s="229" t="str">
        <f t="shared" si="8"/>
        <v>INSERT INTO UPK_TEST.upk_k60.m_k60_buhin_no (buhin_no, created_date, created_tantou_id) VALUES ('75662/3 6RA0A', GETDATE(), 999);</v>
      </c>
    </row>
    <row r="522" spans="1:2">
      <c r="A522" s="229" t="s">
        <v>3235</v>
      </c>
      <c r="B522" s="229" t="str">
        <f t="shared" si="8"/>
        <v>INSERT INTO UPK_TEST.upk_k60.m_k60_buhin_no (buhin_no, created_date, created_tantou_id) VALUES ('5220A T9200/T9100', GETDATE(), 999);</v>
      </c>
    </row>
    <row r="523" spans="1:2">
      <c r="A523" s="229" t="s">
        <v>5587</v>
      </c>
      <c r="B523" s="229" t="str">
        <f t="shared" si="8"/>
        <v>INSERT INTO UPK_TEST.upk_k60.m_k60_buhin_no (buhin_no, created_date, created_tantou_id) VALUES ('75934/5 6RA0A', GETDATE(), 999);</v>
      </c>
    </row>
    <row r="524" spans="1:2">
      <c r="A524" s="229" t="s">
        <v>5588</v>
      </c>
      <c r="B524" s="229" t="str">
        <f t="shared" si="8"/>
        <v>INSERT INTO UPK_TEST.upk_k60.m_k60_buhin_no (buhin_no, created_date, created_tantou_id) VALUES ('75942/3 6RA0A', GETDATE(), 999);</v>
      </c>
    </row>
    <row r="525" spans="1:2">
      <c r="A525" s="229" t="s">
        <v>3239</v>
      </c>
      <c r="B525" s="229" t="str">
        <f t="shared" si="8"/>
        <v>INSERT INTO UPK_TEST.upk_k60.m_k60_buhin_no (buhin_no, created_date, created_tantou_id) VALUES ('5220A M9200/M9100', GETDATE(), 999);</v>
      </c>
    </row>
    <row r="526" spans="1:2">
      <c r="A526" s="229" t="s">
        <v>5589</v>
      </c>
      <c r="B526" s="229" t="str">
        <f t="shared" si="8"/>
        <v>INSERT INTO UPK_TEST.upk_k60.m_k60_buhin_no (buhin_no, created_date, created_tantou_id) VALUES ('76464/5 6RA0A', GETDATE(), 999);</v>
      </c>
    </row>
    <row r="527" spans="1:2">
      <c r="A527" s="229" t="s">
        <v>5590</v>
      </c>
      <c r="B527" s="229" t="str">
        <f t="shared" si="8"/>
        <v>INSERT INTO UPK_TEST.upk_k60.m_k60_buhin_no (buhin_no, created_date, created_tantou_id) VALUES ('9450C 04300/04500', GETDATE(), 999);</v>
      </c>
    </row>
    <row r="528" spans="1:2">
      <c r="A528" s="229" t="s">
        <v>3243</v>
      </c>
      <c r="B528" s="229" t="str">
        <f t="shared" si="8"/>
        <v>INSERT INTO UPK_TEST.upk_k60.m_k60_buhin_no (buhin_no, created_date, created_tantou_id) VALUES ('9450C 04400/04600', GETDATE(), 999);</v>
      </c>
    </row>
    <row r="529" spans="1:2">
      <c r="A529" s="229" t="s">
        <v>656</v>
      </c>
      <c r="B529" s="229" t="str">
        <f t="shared" si="8"/>
        <v>INSERT INTO UPK_TEST.upk_k60.m_k60_buhin_no (buhin_no, created_date, created_tantou_id) VALUES ('9450C 04900', GETDATE(), 999);</v>
      </c>
    </row>
    <row r="530" spans="1:2">
      <c r="A530" s="229" t="s">
        <v>657</v>
      </c>
      <c r="B530" s="229" t="str">
        <f t="shared" si="8"/>
        <v>INSERT INTO UPK_TEST.upk_k60.m_k60_buhin_no (buhin_no, created_date, created_tantou_id) VALUES ('9450C 05000', GETDATE(), 999);</v>
      </c>
    </row>
    <row r="531" spans="1:2">
      <c r="A531" s="229" t="s">
        <v>658</v>
      </c>
      <c r="B531" s="229" t="str">
        <f t="shared" si="8"/>
        <v>INSERT INTO UPK_TEST.upk_k60.m_k60_buhin_no (buhin_no, created_date, created_tantou_id) VALUES ('17420 11G09', GETDATE(), 999);</v>
      </c>
    </row>
    <row r="532" spans="1:2">
      <c r="A532" s="229" t="s">
        <v>659</v>
      </c>
      <c r="B532" s="229" t="str">
        <f t="shared" si="8"/>
        <v>INSERT INTO UPK_TEST.upk_k60.m_k60_buhin_no (buhin_no, created_date, created_tantou_id) VALUES ('93742 01G00', GETDATE(), 999);</v>
      </c>
    </row>
    <row r="533" spans="1:2">
      <c r="A533" s="229" t="s">
        <v>660</v>
      </c>
      <c r="B533" s="229" t="str">
        <f t="shared" si="8"/>
        <v>INSERT INTO UPK_TEST.upk_k60.m_k60_buhin_no (buhin_no, created_date, created_tantou_id) VALUES ('93752 12G00', GETDATE(), 999);</v>
      </c>
    </row>
    <row r="534" spans="1:2">
      <c r="A534" s="229" t="s">
        <v>661</v>
      </c>
      <c r="B534" s="229" t="str">
        <f t="shared" si="8"/>
        <v>INSERT INTO UPK_TEST.upk_k60.m_k60_buhin_no (buhin_no, created_date, created_tantou_id) VALUES ('93772 01G00', GETDATE(), 999);</v>
      </c>
    </row>
    <row r="535" spans="1:2">
      <c r="A535" s="229" t="s">
        <v>662</v>
      </c>
      <c r="B535" s="229" t="str">
        <f t="shared" si="8"/>
        <v>INSERT INTO UPK_TEST.upk_k60.m_k60_buhin_no (buhin_no, created_date, created_tantou_id) VALUES ('62532 VG200', GETDATE(), 999);</v>
      </c>
    </row>
    <row r="536" spans="1:2">
      <c r="A536" s="229" t="s">
        <v>663</v>
      </c>
      <c r="B536" s="229" t="str">
        <f t="shared" si="8"/>
        <v>INSERT INTO UPK_TEST.upk_k60.m_k60_buhin_no (buhin_no, created_date, created_tantou_id) VALUES ('62532 VE000', GETDATE(), 999);</v>
      </c>
    </row>
    <row r="537" spans="1:2">
      <c r="A537" s="229" t="s">
        <v>664</v>
      </c>
      <c r="B537" s="229" t="str">
        <f t="shared" si="8"/>
        <v>INSERT INTO UPK_TEST.upk_k60.m_k60_buhin_no (buhin_no, created_date, created_tantou_id) VALUES ('62532 WL00001', GETDATE(), 999);</v>
      </c>
    </row>
    <row r="538" spans="1:2">
      <c r="A538" s="229" t="s">
        <v>665</v>
      </c>
      <c r="B538" s="229" t="str">
        <f t="shared" si="8"/>
        <v>INSERT INTO UPK_TEST.upk_k60.m_k60_buhin_no (buhin_no, created_date, created_tantou_id) VALUES ('62532 0W700-1', GETDATE(), 999);</v>
      </c>
    </row>
    <row r="539" spans="1:2">
      <c r="A539" s="229" t="s">
        <v>666</v>
      </c>
      <c r="B539" s="229" t="str">
        <f t="shared" si="8"/>
        <v>INSERT INTO UPK_TEST.upk_k60.m_k60_buhin_no (buhin_no, created_date, created_tantou_id) VALUES ('62532 1W200-1', GETDATE(), 999);</v>
      </c>
    </row>
    <row r="540" spans="1:2">
      <c r="A540" s="229" t="s">
        <v>667</v>
      </c>
      <c r="B540" s="229" t="str">
        <f t="shared" si="8"/>
        <v>INSERT INTO UPK_TEST.upk_k60.m_k60_buhin_no (buhin_no, created_date, created_tantou_id) VALUES ('17216 8N001', GETDATE(), 999);</v>
      </c>
    </row>
    <row r="541" spans="1:2">
      <c r="A541" s="229" t="s">
        <v>668</v>
      </c>
      <c r="B541" s="229" t="str">
        <f t="shared" si="8"/>
        <v>INSERT INTO UPK_TEST.upk_k60.m_k60_buhin_no (buhin_no, created_date, created_tantou_id) VALUES ('17216 8N00001', GETDATE(), 999);</v>
      </c>
    </row>
    <row r="542" spans="1:2">
      <c r="A542" s="229" t="s">
        <v>669</v>
      </c>
      <c r="B542" s="229" t="str">
        <f t="shared" si="8"/>
        <v>INSERT INTO UPK_TEST.upk_k60.m_k60_buhin_no (buhin_no, created_date, created_tantou_id) VALUES ('17216 8N00002', GETDATE(), 999);</v>
      </c>
    </row>
    <row r="543" spans="1:2">
      <c r="A543" s="229" t="s">
        <v>670</v>
      </c>
      <c r="B543" s="229" t="str">
        <f t="shared" si="8"/>
        <v>INSERT INTO UPK_TEST.upk_k60.m_k60_buhin_no (buhin_no, created_date, created_tantou_id) VALUES ('73242 4M700', GETDATE(), 999);</v>
      </c>
    </row>
    <row r="544" spans="1:2">
      <c r="A544" s="229" t="s">
        <v>671</v>
      </c>
      <c r="B544" s="229" t="str">
        <f t="shared" si="8"/>
        <v>INSERT INTO UPK_TEST.upk_k60.m_k60_buhin_no (buhin_no, created_date, created_tantou_id) VALUES ('73262 4M500', GETDATE(), 999);</v>
      </c>
    </row>
    <row r="545" spans="1:2">
      <c r="A545" s="229" t="s">
        <v>672</v>
      </c>
      <c r="B545" s="229" t="str">
        <f t="shared" si="8"/>
        <v>INSERT INTO UPK_TEST.upk_k60.m_k60_buhin_no (buhin_no, created_date, created_tantou_id) VALUES ('62533 4M41001', GETDATE(), 999);</v>
      </c>
    </row>
    <row r="546" spans="1:2">
      <c r="A546" s="229" t="s">
        <v>5591</v>
      </c>
      <c r="B546" s="229" t="str">
        <f t="shared" si="8"/>
        <v>INSERT INTO UPK_TEST.upk_k60.m_k60_buhin_no (buhin_no, created_date, created_tantou_id) VALUES ('764B0/1 4M400', GETDATE(), 999);</v>
      </c>
    </row>
    <row r="547" spans="1:2">
      <c r="A547" s="229" t="s">
        <v>5592</v>
      </c>
      <c r="B547" s="229" t="str">
        <f t="shared" si="8"/>
        <v>INSERT INTO UPK_TEST.upk_k60.m_k60_buhin_no (buhin_no, created_date, created_tantou_id) VALUES ('76546/7 4M400', GETDATE(), 999);</v>
      </c>
    </row>
    <row r="548" spans="1:2">
      <c r="A548" s="229" t="s">
        <v>5593</v>
      </c>
      <c r="B548" s="229" t="str">
        <f t="shared" si="8"/>
        <v>INSERT INTO UPK_TEST.upk_k60.m_k60_buhin_no (buhin_no, created_date, created_tantou_id) VALUES ('76316/7 4M400', GETDATE(), 999);</v>
      </c>
    </row>
    <row r="549" spans="1:2">
      <c r="A549" s="229" t="s">
        <v>673</v>
      </c>
      <c r="B549" s="229" t="str">
        <f t="shared" si="8"/>
        <v>INSERT INTO UPK_TEST.upk_k60.m_k60_buhin_no (buhin_no, created_date, created_tantou_id) VALUES ('62512 3VA3A', GETDATE(), 999);</v>
      </c>
    </row>
    <row r="550" spans="1:2">
      <c r="A550" s="229" t="s">
        <v>674</v>
      </c>
      <c r="B550" s="229" t="str">
        <f t="shared" si="8"/>
        <v>INSERT INTO UPK_TEST.upk_k60.m_k60_buhin_no (buhin_no, created_date, created_tantou_id) VALUES ('62512 5WK0A', GETDATE(), 999);</v>
      </c>
    </row>
    <row r="551" spans="1:2">
      <c r="A551" s="229" t="s">
        <v>675</v>
      </c>
      <c r="B551" s="229" t="str">
        <f t="shared" si="8"/>
        <v>INSERT INTO UPK_TEST.upk_k60.m_k60_buhin_no (buhin_no, created_date, created_tantou_id) VALUES ('66355 JN20A', GETDATE(), 999);</v>
      </c>
    </row>
    <row r="552" spans="1:2">
      <c r="A552" s="229" t="s">
        <v>676</v>
      </c>
      <c r="B552" s="229" t="str">
        <f t="shared" si="8"/>
        <v>INSERT INTO UPK_TEST.upk_k60.m_k60_buhin_no (buhin_no, created_date, created_tantou_id) VALUES ('751T7 6FK0C', GETDATE(), 999);</v>
      </c>
    </row>
    <row r="553" spans="1:2">
      <c r="A553" s="229" t="s">
        <v>677</v>
      </c>
      <c r="B553" s="229" t="str">
        <f t="shared" si="8"/>
        <v>INSERT INTO UPK_TEST.upk_k60.m_k60_buhin_no (buhin_no, created_date, created_tantou_id) VALUES ('62541 4CB0A', GETDATE(), 999);</v>
      </c>
    </row>
    <row r="554" spans="1:2">
      <c r="A554" s="229" t="s">
        <v>678</v>
      </c>
      <c r="B554" s="229" t="str">
        <f t="shared" si="8"/>
        <v>INSERT INTO UPK_TEST.upk_k60.m_k60_buhin_no (buhin_no, created_date, created_tantou_id) VALUES ('74539 3XA0A', GETDATE(), 999);</v>
      </c>
    </row>
    <row r="555" spans="1:2">
      <c r="A555" s="229" t="s">
        <v>679</v>
      </c>
      <c r="B555" s="229" t="str">
        <f t="shared" si="8"/>
        <v>INSERT INTO UPK_TEST.upk_k60.m_k60_buhin_no (buhin_no, created_date, created_tantou_id) VALUES ('75495 5YJ2A', GETDATE(), 999);</v>
      </c>
    </row>
    <row r="556" spans="1:2">
      <c r="A556" s="229" t="s">
        <v>5594</v>
      </c>
      <c r="B556" s="229" t="str">
        <f t="shared" si="8"/>
        <v>INSERT INTO UPK_TEST.upk_k60.m_k60_buhin_no (buhin_no, created_date, created_tantou_id) VALUES ('75672/3 3XA1A', GETDATE(), 999);</v>
      </c>
    </row>
    <row r="557" spans="1:2">
      <c r="A557" s="229" t="s">
        <v>680</v>
      </c>
      <c r="B557" s="229" t="str">
        <f t="shared" si="8"/>
        <v>INSERT INTO UPK_TEST.upk_k60.m_k60_buhin_no (buhin_no, created_date, created_tantou_id) VALUES ('77536 3XA0A', GETDATE(), 999);</v>
      </c>
    </row>
    <row r="558" spans="1:2">
      <c r="A558" s="229" t="s">
        <v>681</v>
      </c>
      <c r="B558" s="229" t="str">
        <f t="shared" si="8"/>
        <v>INSERT INTO UPK_TEST.upk_k60.m_k60_buhin_no (buhin_no, created_date, created_tantou_id) VALUES ('77537 3XA0A', GETDATE(), 999);</v>
      </c>
    </row>
    <row r="559" spans="1:2">
      <c r="A559" s="229" t="s">
        <v>5595</v>
      </c>
      <c r="B559" s="229" t="str">
        <f t="shared" si="8"/>
        <v>INSERT INTO UPK_TEST.upk_k60.m_k60_buhin_no (buhin_no, created_date, created_tantou_id) VALUES ('73234/5 3VA0A', GETDATE(), 999);</v>
      </c>
    </row>
    <row r="560" spans="1:2">
      <c r="A560" s="229" t="s">
        <v>5596</v>
      </c>
      <c r="B560" s="229" t="str">
        <f t="shared" si="8"/>
        <v>INSERT INTO UPK_TEST.upk_k60.m_k60_buhin_no (buhin_no, created_date, created_tantou_id) VALUES ('76320/1 3VA0B', GETDATE(), 999);</v>
      </c>
    </row>
    <row r="561" spans="1:2">
      <c r="A561" s="229" t="s">
        <v>682</v>
      </c>
      <c r="B561" s="229" t="str">
        <f t="shared" si="8"/>
        <v>INSERT INTO UPK_TEST.upk_k60.m_k60_buhin_no (buhin_no, created_date, created_tantou_id) VALUES ('76486 3VA0B', GETDATE(), 999);</v>
      </c>
    </row>
    <row r="562" spans="1:2">
      <c r="A562" s="229" t="s">
        <v>683</v>
      </c>
      <c r="B562" s="229" t="str">
        <f t="shared" si="8"/>
        <v>INSERT INTO UPK_TEST.upk_k60.m_k60_buhin_no (buhin_no, created_date, created_tantou_id) VALUES ('764B0 3VA0A', GETDATE(), 999);</v>
      </c>
    </row>
    <row r="563" spans="1:2">
      <c r="A563" s="229" t="s">
        <v>5597</v>
      </c>
      <c r="B563" s="229" t="str">
        <f t="shared" si="8"/>
        <v>INSERT INTO UPK_TEST.upk_k60.m_k60_buhin_no (buhin_no, created_date, created_tantou_id) VALUES ('62522/3 3VA0A', GETDATE(), 999);</v>
      </c>
    </row>
    <row r="564" spans="1:2">
      <c r="A564" s="229" t="s">
        <v>5598</v>
      </c>
      <c r="B564" s="229" t="str">
        <f t="shared" si="8"/>
        <v>INSERT INTO UPK_TEST.upk_k60.m_k60_buhin_no (buhin_no, created_date, created_tantou_id) VALUES ('751F2/3 3VA0A', GETDATE(), 999);</v>
      </c>
    </row>
    <row r="565" spans="1:2">
      <c r="A565" s="229" t="s">
        <v>5599</v>
      </c>
      <c r="B565" s="229" t="str">
        <f t="shared" si="8"/>
        <v>INSERT INTO UPK_TEST.upk_k60.m_k60_buhin_no (buhin_no, created_date, created_tantou_id) VALUES ('751F6/7 3VA0A', GETDATE(), 999);</v>
      </c>
    </row>
    <row r="566" spans="1:2">
      <c r="A566" s="229" t="s">
        <v>684</v>
      </c>
      <c r="B566" s="229" t="str">
        <f t="shared" si="8"/>
        <v>INSERT INTO UPK_TEST.upk_k60.m_k60_buhin_no (buhin_no, created_date, created_tantou_id) VALUES ('75628 3VA0A', GETDATE(), 999);</v>
      </c>
    </row>
    <row r="567" spans="1:2">
      <c r="A567" s="229" t="s">
        <v>4698</v>
      </c>
      <c r="B567" s="229" t="str">
        <f t="shared" si="8"/>
        <v>INSERT INTO UPK_TEST.upk_k60.m_k60_buhin_no (buhin_no, created_date, created_tantou_id) VALUES ('451671/2-1006P', GETDATE(), 999);</v>
      </c>
    </row>
    <row r="568" spans="1:2">
      <c r="A568" s="229" t="s">
        <v>4699</v>
      </c>
      <c r="B568" s="229" t="str">
        <f t="shared" si="8"/>
        <v>INSERT INTO UPK_TEST.upk_k60.m_k60_buhin_no (buhin_no, created_date, created_tantou_id) VALUES ('451673/4-1006P', GETDATE(), 999);</v>
      </c>
    </row>
    <row r="569" spans="1:2">
      <c r="A569" s="229" t="s">
        <v>4700</v>
      </c>
      <c r="B569" s="229" t="str">
        <f t="shared" si="8"/>
        <v>INSERT INTO UPK_TEST.upk_k60.m_k60_buhin_no (buhin_no, created_date, created_tantou_id) VALUES ('451671/2-1011P', GETDATE(), 999);</v>
      </c>
    </row>
    <row r="570" spans="1:2">
      <c r="A570" s="229" t="s">
        <v>4701</v>
      </c>
      <c r="B570" s="229" t="str">
        <f t="shared" si="8"/>
        <v>INSERT INTO UPK_TEST.upk_k60.m_k60_buhin_no (buhin_no, created_date, created_tantou_id) VALUES ('451673/4-1011P', GETDATE(), 999);</v>
      </c>
    </row>
    <row r="571" spans="1:2">
      <c r="A571" s="233" t="s">
        <v>4702</v>
      </c>
      <c r="B571" s="229" t="str">
        <f t="shared" si="8"/>
        <v>INSERT INTO UPK_TEST.upk_k60.m_k60_buhin_no (buhin_no, created_date, created_tantou_id) VALUES ('451633/4-1017P/1016P', GETDATE(), 999);</v>
      </c>
    </row>
    <row r="572" spans="1:2">
      <c r="A572" s="229" t="s">
        <v>695</v>
      </c>
      <c r="B572" s="229" t="str">
        <f t="shared" si="8"/>
        <v>INSERT INTO UPK_TEST.upk_k60.m_k60_buhin_no (buhin_no, created_date, created_tantou_id) VALUES ('451151-1026P', GETDATE(), 999);</v>
      </c>
    </row>
    <row r="573" spans="1:2">
      <c r="A573" s="229" t="s">
        <v>696</v>
      </c>
      <c r="B573" s="229" t="str">
        <f t="shared" si="8"/>
        <v>INSERT INTO UPK_TEST.upk_k60.m_k60_buhin_no (buhin_no, created_date, created_tantou_id) VALUES ('451152-1025P', GETDATE(), 999);</v>
      </c>
    </row>
    <row r="574" spans="1:2">
      <c r="A574" s="229" t="s">
        <v>697</v>
      </c>
      <c r="B574" s="229" t="str">
        <f t="shared" si="8"/>
        <v>INSERT INTO UPK_TEST.upk_k60.m_k60_buhin_no (buhin_no, created_date, created_tantou_id) VALUES ('451155-1020P', GETDATE(), 999);</v>
      </c>
    </row>
    <row r="575" spans="1:2">
      <c r="A575" s="229" t="s">
        <v>698</v>
      </c>
      <c r="B575" s="229" t="str">
        <f t="shared" si="8"/>
        <v>INSERT INTO UPK_TEST.upk_k60.m_k60_buhin_no (buhin_no, created_date, created_tantou_id) VALUES ('451156-1020P', GETDATE(), 999);</v>
      </c>
    </row>
    <row r="576" spans="1:2">
      <c r="A576" s="233" t="s">
        <v>4707</v>
      </c>
      <c r="B576" s="229" t="str">
        <f t="shared" si="8"/>
        <v>INSERT INTO UPK_TEST.upk_k60.m_k60_buhin_no (buhin_no, created_date, created_tantou_id) VALUES ('451671/2-1026P/1025', GETDATE(), 999);</v>
      </c>
    </row>
    <row r="577" spans="1:2">
      <c r="A577" s="229" t="s">
        <v>4708</v>
      </c>
      <c r="B577" s="229" t="str">
        <f t="shared" si="8"/>
        <v>INSERT INTO UPK_TEST.upk_k60.m_k60_buhin_no (buhin_no, created_date, created_tantou_id) VALUES ('451673/4-1053P', GETDATE(), 999);</v>
      </c>
    </row>
    <row r="578" spans="1:2">
      <c r="A578" s="229" t="s">
        <v>703</v>
      </c>
      <c r="B578" s="229" t="str">
        <f t="shared" si="8"/>
        <v>INSERT INTO UPK_TEST.upk_k60.m_k60_buhin_no (buhin_no, created_date, created_tantou_id) VALUES ('73242 5TA0A', GETDATE(), 999);</v>
      </c>
    </row>
    <row r="579" spans="1:2">
      <c r="A579" s="229" t="s">
        <v>704</v>
      </c>
      <c r="B579" s="229" t="str">
        <f t="shared" si="8"/>
        <v>INSERT INTO UPK_TEST.upk_k60.m_k60_buhin_no (buhin_no, created_date, created_tantou_id) VALUES ('73262 5TA0A', GETDATE(), 999);</v>
      </c>
    </row>
    <row r="580" spans="1:2">
      <c r="A580" s="229" t="s">
        <v>705</v>
      </c>
      <c r="B580" s="229" t="str">
        <f t="shared" si="8"/>
        <v>INSERT INTO UPK_TEST.upk_k60.m_k60_buhin_no (buhin_no, created_date, created_tantou_id) VALUES ('73272 5TA0A', GETDATE(), 999);</v>
      </c>
    </row>
    <row r="581" spans="1:2">
      <c r="A581" s="229" t="s">
        <v>706</v>
      </c>
      <c r="B581" s="229" t="str">
        <f t="shared" ref="B581:B644" si="9">$K$1&amp;"'"&amp;$A581&amp;"', GETDATE(), 999);"</f>
        <v>INSERT INTO UPK_TEST.upk_k60.m_k60_buhin_no (buhin_no, created_date, created_tantou_id) VALUES ('74568 5TA0A', GETDATE(), 999);</v>
      </c>
    </row>
    <row r="582" spans="1:2">
      <c r="A582" s="229" t="s">
        <v>707</v>
      </c>
      <c r="B582" s="229" t="str">
        <f t="shared" si="9"/>
        <v>INSERT INTO UPK_TEST.upk_k60.m_k60_buhin_no (buhin_no, created_date, created_tantou_id) VALUES ('75182 5TA0A', GETDATE(), 999);</v>
      </c>
    </row>
    <row r="583" spans="1:2">
      <c r="A583" s="229" t="s">
        <v>708</v>
      </c>
      <c r="B583" s="229" t="str">
        <f t="shared" si="9"/>
        <v>INSERT INTO UPK_TEST.upk_k60.m_k60_buhin_no (buhin_no, created_date, created_tantou_id) VALUES ('80162 5TA0A', GETDATE(), 999);</v>
      </c>
    </row>
    <row r="584" spans="1:2">
      <c r="A584" s="229" t="s">
        <v>709</v>
      </c>
      <c r="B584" s="229" t="str">
        <f t="shared" si="9"/>
        <v>INSERT INTO UPK_TEST.upk_k60.m_k60_buhin_no (buhin_no, created_date, created_tantou_id) VALUES ('80163 5TA0A', GETDATE(), 999);</v>
      </c>
    </row>
    <row r="585" spans="1:2">
      <c r="A585" s="229" t="s">
        <v>710</v>
      </c>
      <c r="B585" s="229" t="str">
        <f t="shared" si="9"/>
        <v>INSERT INTO UPK_TEST.upk_k60.m_k60_buhin_no (buhin_no, created_date, created_tantou_id) VALUES ('80162 5TA1A', GETDATE(), 999);</v>
      </c>
    </row>
    <row r="586" spans="1:2">
      <c r="A586" s="229" t="s">
        <v>711</v>
      </c>
      <c r="B586" s="229" t="str">
        <f t="shared" si="9"/>
        <v>INSERT INTO UPK_TEST.upk_k60.m_k60_buhin_no (buhin_no, created_date, created_tantou_id) VALUES ('80163 5TA1A', GETDATE(), 999);</v>
      </c>
    </row>
    <row r="587" spans="1:2">
      <c r="A587" s="229" t="s">
        <v>712</v>
      </c>
      <c r="B587" s="229" t="str">
        <f t="shared" si="9"/>
        <v>INSERT INTO UPK_TEST.upk_k60.m_k60_buhin_no (buhin_no, created_date, created_tantou_id) VALUES ('82154 5TA0A', GETDATE(), 999);</v>
      </c>
    </row>
    <row r="588" spans="1:2">
      <c r="A588" s="229" t="s">
        <v>713</v>
      </c>
      <c r="B588" s="229" t="str">
        <f t="shared" si="9"/>
        <v>INSERT INTO UPK_TEST.upk_k60.m_k60_buhin_no (buhin_no, created_date, created_tantou_id) VALUES ('82155 5TA0A', GETDATE(), 999);</v>
      </c>
    </row>
    <row r="589" spans="1:2">
      <c r="A589" s="229" t="s">
        <v>714</v>
      </c>
      <c r="B589" s="229" t="str">
        <f t="shared" si="9"/>
        <v>INSERT INTO UPK_TEST.upk_k60.m_k60_buhin_no (buhin_no, created_date, created_tantou_id) VALUES ('82155 5TA1A', GETDATE(), 999);</v>
      </c>
    </row>
    <row r="590" spans="1:2">
      <c r="A590" s="229" t="s">
        <v>715</v>
      </c>
      <c r="B590" s="229" t="str">
        <f t="shared" si="9"/>
        <v>INSERT INTO UPK_TEST.upk_k60.m_k60_buhin_no (buhin_no, created_date, created_tantou_id) VALUES ('62541 6MA0A', GETDATE(), 999);</v>
      </c>
    </row>
    <row r="591" spans="1:2">
      <c r="A591" s="229" t="s">
        <v>716</v>
      </c>
      <c r="B591" s="229" t="str">
        <f t="shared" si="9"/>
        <v>INSERT INTO UPK_TEST.upk_k60.m_k60_buhin_no (buhin_no, created_date, created_tantou_id) VALUES ('62590 6MA0A', GETDATE(), 999);</v>
      </c>
    </row>
    <row r="592" spans="1:2">
      <c r="A592" s="229" t="s">
        <v>5600</v>
      </c>
      <c r="B592" s="229" t="str">
        <f t="shared" si="9"/>
        <v>INSERT INTO UPK_TEST.upk_k60.m_k60_buhin_no (buhin_no, created_date, created_tantou_id) VALUES ('767C2/3 6MA0A', GETDATE(), 999);</v>
      </c>
    </row>
    <row r="593" spans="1:2">
      <c r="A593" s="229" t="s">
        <v>5601</v>
      </c>
      <c r="B593" s="229" t="str">
        <f t="shared" si="9"/>
        <v>INSERT INTO UPK_TEST.upk_k60.m_k60_buhin_no (buhin_no, created_date, created_tantou_id) VALUES ('756B4/5 5TL0A', GETDATE(), 999);</v>
      </c>
    </row>
    <row r="594" spans="1:2">
      <c r="A594" s="229" t="s">
        <v>717</v>
      </c>
      <c r="B594" s="229" t="str">
        <f t="shared" si="9"/>
        <v>INSERT INTO UPK_TEST.upk_k60.m_k60_buhin_no (buhin_no, created_date, created_tantou_id) VALUES ('73211 3XA0A', GETDATE(), 999);</v>
      </c>
    </row>
    <row r="595" spans="1:2">
      <c r="A595" s="229" t="s">
        <v>5602</v>
      </c>
      <c r="B595" s="229" t="str">
        <f t="shared" si="9"/>
        <v>INSERT INTO UPK_TEST.upk_k60.m_k60_buhin_no (buhin_no, created_date, created_tantou_id) VALUES ('9450B 99000/98900', GETDATE(), 999);</v>
      </c>
    </row>
    <row r="596" spans="1:2">
      <c r="A596" s="229" t="s">
        <v>5603</v>
      </c>
      <c r="B596" s="229" t="str">
        <f t="shared" si="9"/>
        <v>INSERT INTO UPK_TEST.upk_k60.m_k60_buhin_no (buhin_no, created_date, created_tantou_id) VALUES ('9450C 03300/02700', GETDATE(), 999);</v>
      </c>
    </row>
    <row r="597" spans="1:2">
      <c r="A597" s="229" t="s">
        <v>5604</v>
      </c>
      <c r="B597" s="229" t="str">
        <f t="shared" si="9"/>
        <v>INSERT INTO UPK_TEST.upk_k60.m_k60_buhin_no (buhin_no, created_date, created_tantou_id) VALUES ('9450C 03400/02800', GETDATE(), 999);</v>
      </c>
    </row>
    <row r="598" spans="1:2">
      <c r="A598" s="229" t="s">
        <v>718</v>
      </c>
      <c r="B598" s="229" t="str">
        <f t="shared" si="9"/>
        <v>INSERT INTO UPK_TEST.upk_k60.m_k60_buhin_no (buhin_no, created_date, created_tantou_id) VALUES ('9450C 02900', GETDATE(), 999);</v>
      </c>
    </row>
    <row r="599" spans="1:2">
      <c r="A599" s="229" t="s">
        <v>719</v>
      </c>
      <c r="B599" s="229" t="str">
        <f t="shared" si="9"/>
        <v>INSERT INTO UPK_TEST.upk_k60.m_k60_buhin_no (buhin_no, created_date, created_tantou_id) VALUES ('9450C 03000', GETDATE(), 999);</v>
      </c>
    </row>
    <row r="600" spans="1:2">
      <c r="A600" s="229" t="s">
        <v>5605</v>
      </c>
      <c r="B600" s="229" t="str">
        <f t="shared" si="9"/>
        <v>INSERT INTO UPK_TEST.upk_k60.m_k60_buhin_no (buhin_no, created_date, created_tantou_id) VALUES ('751N8/9 6RA0ABL', GETDATE(), 999);</v>
      </c>
    </row>
    <row r="601" spans="1:2">
      <c r="A601" s="229" t="s">
        <v>720</v>
      </c>
      <c r="B601" s="229" t="str">
        <f t="shared" si="9"/>
        <v>INSERT INTO UPK_TEST.upk_k60.m_k60_buhin_no (buhin_no, created_date, created_tantou_id) VALUES ('67413 6RA0ABL', GETDATE(), 999);</v>
      </c>
    </row>
    <row r="602" spans="1:2">
      <c r="A602" s="229" t="s">
        <v>721</v>
      </c>
      <c r="B602" s="229" t="str">
        <f t="shared" si="9"/>
        <v>INSERT INTO UPK_TEST.upk_k60.m_k60_buhin_no (buhin_no, created_date, created_tantou_id) VALUES ('75512 6RA0ABL', GETDATE(), 999);</v>
      </c>
    </row>
    <row r="603" spans="1:2">
      <c r="A603" s="229" t="s">
        <v>722</v>
      </c>
      <c r="B603" s="229" t="str">
        <f t="shared" si="9"/>
        <v>INSERT INTO UPK_TEST.upk_k60.m_k60_buhin_no (buhin_no, created_date, created_tantou_id) VALUES ('75513 6RA0ABL', GETDATE(), 999);</v>
      </c>
    </row>
    <row r="604" spans="1:2">
      <c r="A604" s="229" t="s">
        <v>5606</v>
      </c>
      <c r="B604" s="229" t="str">
        <f t="shared" si="9"/>
        <v>INSERT INTO UPK_TEST.upk_k60.m_k60_buhin_no (buhin_no, created_date, created_tantou_id) VALUES ('75174/5 6RA0ABL', GETDATE(), 999);</v>
      </c>
    </row>
    <row r="605" spans="1:2">
      <c r="A605" s="229" t="s">
        <v>5607</v>
      </c>
      <c r="B605" s="229" t="str">
        <f t="shared" si="9"/>
        <v>INSERT INTO UPK_TEST.upk_k60.m_k60_buhin_no (buhin_no, created_date, created_tantou_id) VALUES ('5253C F0200/0100BL', GETDATE(), 999);</v>
      </c>
    </row>
    <row r="606" spans="1:2">
      <c r="A606" s="229" t="s">
        <v>5608</v>
      </c>
      <c r="B606" s="229" t="str">
        <f t="shared" si="9"/>
        <v>INSERT INTO UPK_TEST.upk_k60.m_k60_buhin_no (buhin_no, created_date, created_tantou_id) VALUES ('75174/5 6RL0ABL', GETDATE(), 999);</v>
      </c>
    </row>
    <row r="607" spans="1:2">
      <c r="A607" s="229" t="s">
        <v>723</v>
      </c>
      <c r="B607" s="229" t="str">
        <f t="shared" si="9"/>
        <v>INSERT INTO UPK_TEST.upk_k60.m_k60_buhin_no (buhin_no, created_date, created_tantou_id) VALUES ('75426 6RL1ABL', GETDATE(), 999);</v>
      </c>
    </row>
    <row r="608" spans="1:2">
      <c r="A608" s="229" t="s">
        <v>724</v>
      </c>
      <c r="B608" s="229" t="str">
        <f t="shared" si="9"/>
        <v>INSERT INTO UPK_TEST.upk_k60.m_k60_buhin_no (buhin_no, created_date, created_tantou_id) VALUES ('75426 6RL1BBL', GETDATE(), 999);</v>
      </c>
    </row>
    <row r="609" spans="1:2">
      <c r="A609" s="229" t="s">
        <v>725</v>
      </c>
      <c r="B609" s="229" t="str">
        <f t="shared" si="9"/>
        <v>INSERT INTO UPK_TEST.upk_k60.m_k60_buhin_no (buhin_no, created_date, created_tantou_id) VALUES ('75466 6RL1ABL', GETDATE(), 999);</v>
      </c>
    </row>
    <row r="610" spans="1:2">
      <c r="A610" s="229" t="s">
        <v>726</v>
      </c>
      <c r="B610" s="229" t="str">
        <f t="shared" si="9"/>
        <v>INSERT INTO UPK_TEST.upk_k60.m_k60_buhin_no (buhin_no, created_date, created_tantou_id) VALUES ('75466 6RL1BBL', GETDATE(), 999);</v>
      </c>
    </row>
    <row r="611" spans="1:2">
      <c r="A611" s="229" t="s">
        <v>5609</v>
      </c>
      <c r="B611" s="229" t="str">
        <f t="shared" si="9"/>
        <v>INSERT INTO UPK_TEST.upk_k60.m_k60_buhin_no (buhin_no, created_date, created_tantou_id) VALUES ('76532/3 4CC0AT1', GETDATE(), 999);</v>
      </c>
    </row>
    <row r="612" spans="1:2">
      <c r="A612" s="229" t="s">
        <v>5610</v>
      </c>
      <c r="B612" s="229" t="str">
        <f t="shared" si="9"/>
        <v>INSERT INTO UPK_TEST.upk_k60.m_k60_buhin_no (buhin_no, created_date, created_tantou_id) VALUES ('76532/3 4CC0AT2', GETDATE(), 999);</v>
      </c>
    </row>
    <row r="613" spans="1:2">
      <c r="A613" s="229" t="s">
        <v>727</v>
      </c>
      <c r="B613" s="229" t="str">
        <f t="shared" si="9"/>
        <v>INSERT INTO UPK_TEST.upk_k60.m_k60_buhin_no (buhin_no, created_date, created_tantou_id) VALUES ('76572 4CC0AT1', GETDATE(), 999);</v>
      </c>
    </row>
    <row r="614" spans="1:2">
      <c r="A614" s="229" t="s">
        <v>728</v>
      </c>
      <c r="B614" s="229" t="str">
        <f t="shared" si="9"/>
        <v>INSERT INTO UPK_TEST.upk_k60.m_k60_buhin_no (buhin_no, created_date, created_tantou_id) VALUES ('76573 4CC0AT1', GETDATE(), 999);</v>
      </c>
    </row>
    <row r="615" spans="1:2">
      <c r="A615" s="229" t="s">
        <v>5611</v>
      </c>
      <c r="B615" s="229" t="str">
        <f t="shared" si="9"/>
        <v>INSERT INTO UPK_TEST.upk_k60.m_k60_buhin_no (buhin_no, created_date, created_tantou_id) VALUES ('76572/3 4CC0AT2', GETDATE(), 999);</v>
      </c>
    </row>
    <row r="616" spans="1:2">
      <c r="A616" s="229" t="s">
        <v>5612</v>
      </c>
      <c r="B616" s="229" t="str">
        <f t="shared" si="9"/>
        <v>INSERT INTO UPK_TEST.upk_k60.m_k60_buhin_no (buhin_no, created_date, created_tantou_id) VALUES ('75112/3 JG00A01', GETDATE(), 999);</v>
      </c>
    </row>
    <row r="617" spans="1:2">
      <c r="A617" s="229" t="s">
        <v>729</v>
      </c>
      <c r="B617" s="229" t="str">
        <f t="shared" si="9"/>
        <v>INSERT INTO UPK_TEST.upk_k60.m_k60_buhin_no (buhin_no, created_date, created_tantou_id) VALUES ('75112 JG00A02', GETDATE(), 999);</v>
      </c>
    </row>
    <row r="618" spans="1:2">
      <c r="A618" s="229" t="s">
        <v>730</v>
      </c>
      <c r="B618" s="229" t="str">
        <f t="shared" si="9"/>
        <v>INSERT INTO UPK_TEST.upk_k60.m_k60_buhin_no (buhin_no, created_date, created_tantou_id) VALUES ('75113 JG00A02', GETDATE(), 999);</v>
      </c>
    </row>
    <row r="619" spans="1:2">
      <c r="A619" s="229" t="s">
        <v>731</v>
      </c>
      <c r="B619" s="229" t="str">
        <f t="shared" si="9"/>
        <v>INSERT INTO UPK_TEST.upk_k60.m_k60_buhin_no (buhin_no, created_date, created_tantou_id) VALUES ('75134 JG00A02', GETDATE(), 999);</v>
      </c>
    </row>
    <row r="620" spans="1:2">
      <c r="A620" s="229" t="s">
        <v>732</v>
      </c>
      <c r="B620" s="229" t="str">
        <f t="shared" si="9"/>
        <v>INSERT INTO UPK_TEST.upk_k60.m_k60_buhin_no (buhin_no, created_date, created_tantou_id) VALUES ('75135 JG00A02', GETDATE(), 999);</v>
      </c>
    </row>
    <row r="621" spans="1:2">
      <c r="A621" s="229" t="s">
        <v>5613</v>
      </c>
      <c r="B621" s="229" t="str">
        <f t="shared" si="9"/>
        <v>INSERT INTO UPK_TEST.upk_k60.m_k60_buhin_no (buhin_no, created_date, created_tantou_id) VALUES ('75134/5 JG40A01', GETDATE(), 999);</v>
      </c>
    </row>
    <row r="622" spans="1:2">
      <c r="A622" s="229" t="s">
        <v>5614</v>
      </c>
      <c r="B622" s="229" t="str">
        <f t="shared" si="9"/>
        <v>INSERT INTO UPK_TEST.upk_k60.m_k60_buhin_no (buhin_no, created_date, created_tantou_id) VALUES ('76532/3 JM00B01', GETDATE(), 999);</v>
      </c>
    </row>
    <row r="623" spans="1:2">
      <c r="A623" s="229" t="s">
        <v>5615</v>
      </c>
      <c r="B623" s="229" t="str">
        <f t="shared" si="9"/>
        <v>INSERT INTO UPK_TEST.upk_k60.m_k60_buhin_no (buhin_no, created_date, created_tantou_id) VALUES ('76532/3 JM00B02', GETDATE(), 999);</v>
      </c>
    </row>
    <row r="624" spans="1:2">
      <c r="A624" s="229" t="s">
        <v>5616</v>
      </c>
      <c r="B624" s="229" t="str">
        <f t="shared" si="9"/>
        <v>INSERT INTO UPK_TEST.upk_k60.m_k60_buhin_no (buhin_no, created_date, created_tantou_id) VALUES ('75112/3 5TA0AT1', GETDATE(), 999);</v>
      </c>
    </row>
    <row r="625" spans="1:2">
      <c r="A625" s="229" t="s">
        <v>733</v>
      </c>
      <c r="B625" s="229" t="str">
        <f t="shared" si="9"/>
        <v>INSERT INTO UPK_TEST.upk_k60.m_k60_buhin_no (buhin_no, created_date, created_tantou_id) VALUES ('75112 5TA0AT2', GETDATE(), 999);</v>
      </c>
    </row>
    <row r="626" spans="1:2">
      <c r="A626" s="229" t="s">
        <v>734</v>
      </c>
      <c r="B626" s="229" t="str">
        <f t="shared" si="9"/>
        <v>INSERT INTO UPK_TEST.upk_k60.m_k60_buhin_no (buhin_no, created_date, created_tantou_id) VALUES ('75113 5TA0AT2', GETDATE(), 999);</v>
      </c>
    </row>
    <row r="627" spans="1:2">
      <c r="A627" s="229" t="s">
        <v>5617</v>
      </c>
      <c r="B627" s="229" t="str">
        <f t="shared" si="9"/>
        <v>INSERT INTO UPK_TEST.upk_k60.m_k60_buhin_no (buhin_no, created_date, created_tantou_id) VALUES ('75134/5 5TA0AT1', GETDATE(), 999);</v>
      </c>
    </row>
    <row r="628" spans="1:2">
      <c r="A628" s="229" t="s">
        <v>735</v>
      </c>
      <c r="B628" s="229" t="str">
        <f t="shared" si="9"/>
        <v>INSERT INTO UPK_TEST.upk_k60.m_k60_buhin_no (buhin_no, created_date, created_tantou_id) VALUES ('75134 5TA0AT2', GETDATE(), 999);</v>
      </c>
    </row>
    <row r="629" spans="1:2">
      <c r="A629" s="229" t="s">
        <v>736</v>
      </c>
      <c r="B629" s="229" t="str">
        <f t="shared" si="9"/>
        <v>INSERT INTO UPK_TEST.upk_k60.m_k60_buhin_no (buhin_no, created_date, created_tantou_id) VALUES ('75135 5TA0AT2', GETDATE(), 999);</v>
      </c>
    </row>
    <row r="630" spans="1:2">
      <c r="A630" s="229" t="s">
        <v>3346</v>
      </c>
      <c r="B630" s="229" t="str">
        <f t="shared" si="9"/>
        <v>INSERT INTO UPK_TEST.upk_k60.m_k60_buhin_no (buhin_no, created_date, created_tantou_id) VALUES ('75112/3 JN20AT1', GETDATE(), 999);</v>
      </c>
    </row>
    <row r="631" spans="1:2">
      <c r="A631" s="229" t="s">
        <v>3347</v>
      </c>
      <c r="B631" s="229" t="str">
        <f t="shared" si="9"/>
        <v>INSERT INTO UPK_TEST.upk_k60.m_k60_buhin_no (buhin_no, created_date, created_tantou_id) VALUES ('75112/3 JN20AT2', GETDATE(), 999);</v>
      </c>
    </row>
    <row r="632" spans="1:2">
      <c r="A632" s="229" t="s">
        <v>737</v>
      </c>
      <c r="B632" s="229" t="str">
        <f t="shared" si="9"/>
        <v>INSERT INTO UPK_TEST.upk_k60.m_k60_buhin_no (buhin_no, created_date, created_tantou_id) VALUES ('76516 JN20AT1', GETDATE(), 999);</v>
      </c>
    </row>
    <row r="633" spans="1:2">
      <c r="A633" s="229" t="s">
        <v>738</v>
      </c>
      <c r="B633" s="229" t="str">
        <f t="shared" si="9"/>
        <v>INSERT INTO UPK_TEST.upk_k60.m_k60_buhin_no (buhin_no, created_date, created_tantou_id) VALUES ('76517 JN20AT1', GETDATE(), 999);</v>
      </c>
    </row>
    <row r="634" spans="1:2">
      <c r="A634" s="229" t="s">
        <v>3350</v>
      </c>
      <c r="B634" s="229" t="str">
        <f t="shared" si="9"/>
        <v>INSERT INTO UPK_TEST.upk_k60.m_k60_buhin_no (buhin_no, created_date, created_tantou_id) VALUES ('76516/7 JN20AT2', GETDATE(), 999);</v>
      </c>
    </row>
    <row r="635" spans="1:2">
      <c r="A635" s="229" t="s">
        <v>3351</v>
      </c>
      <c r="B635" s="229" t="str">
        <f t="shared" si="9"/>
        <v>INSERT INTO UPK_TEST.upk_k60.m_k60_buhin_no (buhin_no, created_date, created_tantou_id) VALUES ('75112/3 1JA0AT1', GETDATE(), 999);</v>
      </c>
    </row>
    <row r="636" spans="1:2">
      <c r="A636" s="229" t="s">
        <v>739</v>
      </c>
      <c r="B636" s="229" t="str">
        <f t="shared" si="9"/>
        <v>INSERT INTO UPK_TEST.upk_k60.m_k60_buhin_no (buhin_no, created_date, created_tantou_id) VALUES ('75112 1JA0AT2', GETDATE(), 999);</v>
      </c>
    </row>
    <row r="637" spans="1:2">
      <c r="A637" s="229" t="s">
        <v>740</v>
      </c>
      <c r="B637" s="229" t="str">
        <f t="shared" si="9"/>
        <v>INSERT INTO UPK_TEST.upk_k60.m_k60_buhin_no (buhin_no, created_date, created_tantou_id) VALUES ('75113 1JA0AT2', GETDATE(), 999);</v>
      </c>
    </row>
    <row r="638" spans="1:2">
      <c r="A638" s="229" t="s">
        <v>3354</v>
      </c>
      <c r="B638" s="229" t="str">
        <f t="shared" si="9"/>
        <v>INSERT INTO UPK_TEST.upk_k60.m_k60_buhin_no (buhin_no, created_date, created_tantou_id) VALUES ('75134/5 1JA0AT1', GETDATE(), 999);</v>
      </c>
    </row>
    <row r="639" spans="1:2">
      <c r="A639" s="229" t="s">
        <v>741</v>
      </c>
      <c r="B639" s="229" t="str">
        <f t="shared" si="9"/>
        <v>INSERT INTO UPK_TEST.upk_k60.m_k60_buhin_no (buhin_no, created_date, created_tantou_id) VALUES ('75134 1JA0AT2', GETDATE(), 999);</v>
      </c>
    </row>
    <row r="640" spans="1:2">
      <c r="A640" s="229" t="s">
        <v>742</v>
      </c>
      <c r="B640" s="229" t="str">
        <f t="shared" si="9"/>
        <v>INSERT INTO UPK_TEST.upk_k60.m_k60_buhin_no (buhin_no, created_date, created_tantou_id) VALUES ('75135 1JA0AT2', GETDATE(), 999);</v>
      </c>
    </row>
    <row r="641" spans="1:2">
      <c r="A641" s="229" t="s">
        <v>743</v>
      </c>
      <c r="B641" s="229" t="str">
        <f t="shared" si="9"/>
        <v>INSERT INTO UPK_TEST.upk_k60.m_k60_buhin_no (buhin_no, created_date, created_tantou_id) VALUES ('67612 1GR0AT1', GETDATE(), 999);</v>
      </c>
    </row>
    <row r="642" spans="1:2">
      <c r="A642" s="229" t="s">
        <v>744</v>
      </c>
      <c r="B642" s="229" t="str">
        <f t="shared" si="9"/>
        <v>INSERT INTO UPK_TEST.upk_k60.m_k60_buhin_no (buhin_no, created_date, created_tantou_id) VALUES ('67612 1GR0AT2', GETDATE(), 999);</v>
      </c>
    </row>
    <row r="643" spans="1:2">
      <c r="A643" s="229" t="s">
        <v>745</v>
      </c>
      <c r="B643" s="229" t="str">
        <f t="shared" si="9"/>
        <v>INSERT INTO UPK_TEST.upk_k60.m_k60_buhin_no (buhin_no, created_date, created_tantou_id) VALUES ('67613 1GR0AT1', GETDATE(), 999);</v>
      </c>
    </row>
    <row r="644" spans="1:2">
      <c r="A644" s="229" t="s">
        <v>746</v>
      </c>
      <c r="B644" s="229" t="str">
        <f t="shared" si="9"/>
        <v>INSERT INTO UPK_TEST.upk_k60.m_k60_buhin_no (buhin_no, created_date, created_tantou_id) VALUES ('67613 1GR0AT2', GETDATE(), 999);</v>
      </c>
    </row>
    <row r="645" spans="1:2">
      <c r="A645" s="229" t="s">
        <v>747</v>
      </c>
      <c r="B645" s="229" t="str">
        <f t="shared" ref="B645:B708" si="10">$K$1&amp;"'"&amp;$A645&amp;"', GETDATE(), 999);"</f>
        <v>INSERT INTO UPK_TEST.upk_k60.m_k60_buhin_no (buhin_no, created_date, created_tantou_id) VALUES ('75127 1GR0AT1', GETDATE(), 999);</v>
      </c>
    </row>
    <row r="646" spans="1:2">
      <c r="A646" s="229" t="s">
        <v>748</v>
      </c>
      <c r="B646" s="229" t="str">
        <f t="shared" si="10"/>
        <v>INSERT INTO UPK_TEST.upk_k60.m_k60_buhin_no (buhin_no, created_date, created_tantou_id) VALUES ('75127 1GR0AT2', GETDATE(), 999);</v>
      </c>
    </row>
    <row r="647" spans="1:2">
      <c r="A647" s="229" t="s">
        <v>3363</v>
      </c>
      <c r="B647" s="229" t="str">
        <f t="shared" si="10"/>
        <v>INSERT INTO UPK_TEST.upk_k60.m_k60_buhin_no (buhin_no, created_date, created_tantou_id) VALUES ('75112/3 3VA0AT1', GETDATE(), 999);</v>
      </c>
    </row>
    <row r="648" spans="1:2">
      <c r="A648" s="229" t="s">
        <v>749</v>
      </c>
      <c r="B648" s="229" t="str">
        <f t="shared" si="10"/>
        <v>INSERT INTO UPK_TEST.upk_k60.m_k60_buhin_no (buhin_no, created_date, created_tantou_id) VALUES ('75112 3VA0AT2', GETDATE(), 999);</v>
      </c>
    </row>
    <row r="649" spans="1:2">
      <c r="A649" s="229" t="s">
        <v>750</v>
      </c>
      <c r="B649" s="229" t="str">
        <f t="shared" si="10"/>
        <v>INSERT INTO UPK_TEST.upk_k60.m_k60_buhin_no (buhin_no, created_date, created_tantou_id) VALUES ('75113 3VA0AT2', GETDATE(), 999);</v>
      </c>
    </row>
    <row r="650" spans="1:2">
      <c r="A650" s="229" t="s">
        <v>5618</v>
      </c>
      <c r="B650" s="229" t="str">
        <f t="shared" si="10"/>
        <v>INSERT INTO UPK_TEST.upk_k60.m_k60_buhin_no (buhin_no, created_date, created_tantou_id) VALUES ('62522/3 80F00', GETDATE(), 999);</v>
      </c>
    </row>
    <row r="651" spans="1:2">
      <c r="A651" s="229" t="s">
        <v>5619</v>
      </c>
      <c r="B651" s="229" t="str">
        <f t="shared" si="10"/>
        <v>INSERT INTO UPK_TEST.upk_k60.m_k60_buhin_no (buhin_no, created_date, created_tantou_id) VALUES ('75134/5 JG00A01', GETDATE(), 999);</v>
      </c>
    </row>
    <row r="652" spans="1:2">
      <c r="A652" s="229" t="s">
        <v>5620</v>
      </c>
      <c r="B652" s="229" t="str">
        <f t="shared" si="10"/>
        <v>INSERT INTO UPK_TEST.upk_k60.m_k60_buhin_no (buhin_no, created_date, created_tantou_id) VALUES ('75112/3 1AA0AT1', GETDATE(), 999);</v>
      </c>
    </row>
    <row r="653" spans="1:2">
      <c r="A653" s="229" t="s">
        <v>751</v>
      </c>
      <c r="B653" s="229" t="str">
        <f t="shared" si="10"/>
        <v>INSERT INTO UPK_TEST.upk_k60.m_k60_buhin_no (buhin_no, created_date, created_tantou_id) VALUES ('61161 B5010', GETDATE(), 999);</v>
      </c>
    </row>
    <row r="654" spans="1:2">
      <c r="A654" s="229" t="s">
        <v>752</v>
      </c>
      <c r="B654" s="229" t="str">
        <f t="shared" si="10"/>
        <v>INSERT INTO UPK_TEST.upk_k60.m_k60_buhin_no (buhin_no, created_date, created_tantou_id) VALUES ('61161 B5030', GETDATE(), 999);</v>
      </c>
    </row>
    <row r="655" spans="1:2">
      <c r="A655" s="229" t="s">
        <v>753</v>
      </c>
      <c r="B655" s="229" t="str">
        <f t="shared" si="10"/>
        <v>INSERT INTO UPK_TEST.upk_k60.m_k60_buhin_no (buhin_no, created_date, created_tantou_id) VALUES ('61162 B5010', GETDATE(), 999);</v>
      </c>
    </row>
    <row r="656" spans="1:2">
      <c r="A656" s="229" t="s">
        <v>754</v>
      </c>
      <c r="B656" s="229" t="str">
        <f t="shared" si="10"/>
        <v>INSERT INTO UPK_TEST.upk_k60.m_k60_buhin_no (buhin_no, created_date, created_tantou_id) VALUES ('61162 B5030', GETDATE(), 999);</v>
      </c>
    </row>
    <row r="657" spans="1:2">
      <c r="A657" s="229" t="s">
        <v>755</v>
      </c>
      <c r="B657" s="229" t="str">
        <f t="shared" si="10"/>
        <v>INSERT INTO UPK_TEST.upk_k60.m_k60_buhin_no (buhin_no, created_date, created_tantou_id) VALUES ('61175 B5010', GETDATE(), 999);</v>
      </c>
    </row>
    <row r="658" spans="1:2">
      <c r="A658" s="229" t="s">
        <v>756</v>
      </c>
      <c r="B658" s="229" t="str">
        <f t="shared" si="10"/>
        <v>INSERT INTO UPK_TEST.upk_k60.m_k60_buhin_no (buhin_no, created_date, created_tantou_id) VALUES ('61176 B5010', GETDATE(), 999);</v>
      </c>
    </row>
    <row r="659" spans="1:2">
      <c r="A659" s="233" t="s">
        <v>3375</v>
      </c>
      <c r="B659" s="229" t="str">
        <f t="shared" si="10"/>
        <v>INSERT INTO UPK_TEST.upk_k60.m_k60_buhin_no (buhin_no, created_date, created_tantou_id) VALUES ('451631/2-1047P/1029P', GETDATE(), 999);</v>
      </c>
    </row>
    <row r="660" spans="1:2">
      <c r="A660" s="229" t="s">
        <v>759</v>
      </c>
      <c r="B660" s="229" t="str">
        <f t="shared" si="10"/>
        <v>INSERT INTO UPK_TEST.upk_k60.m_k60_buhin_no (buhin_no, created_date, created_tantou_id) VALUES ('62516 3VA3A', GETDATE(), 999);</v>
      </c>
    </row>
    <row r="661" spans="1:2">
      <c r="A661" s="229" t="s">
        <v>760</v>
      </c>
      <c r="B661" s="229" t="str">
        <f t="shared" si="10"/>
        <v>INSERT INTO UPK_TEST.upk_k60.m_k60_buhin_no (buhin_no, created_date, created_tantou_id) VALUES ('62532 3VA1A', GETDATE(), 999);</v>
      </c>
    </row>
    <row r="662" spans="1:2">
      <c r="A662" s="229" t="s">
        <v>761</v>
      </c>
      <c r="B662" s="229" t="str">
        <f t="shared" si="10"/>
        <v>INSERT INTO UPK_TEST.upk_k60.m_k60_buhin_no (buhin_no, created_date, created_tantou_id) VALUES ('76218 3VA0A', GETDATE(), 999);</v>
      </c>
    </row>
    <row r="663" spans="1:2">
      <c r="A663" s="229" t="s">
        <v>762</v>
      </c>
      <c r="B663" s="229" t="str">
        <f t="shared" si="10"/>
        <v>INSERT INTO UPK_TEST.upk_k60.m_k60_buhin_no (buhin_no, created_date, created_tantou_id) VALUES ('76219 3VA0A', GETDATE(), 999);</v>
      </c>
    </row>
    <row r="664" spans="1:2">
      <c r="A664" s="229" t="s">
        <v>3381</v>
      </c>
      <c r="B664" s="229" t="str">
        <f t="shared" si="10"/>
        <v>INSERT INTO UPK_TEST.upk_k60.m_k60_buhin_no (buhin_no, created_date, created_tantou_id) VALUES ('75186/7 5TA0A', GETDATE(), 999);</v>
      </c>
    </row>
    <row r="665" spans="1:2">
      <c r="A665" s="229" t="s">
        <v>763</v>
      </c>
      <c r="B665" s="229" t="str">
        <f t="shared" si="10"/>
        <v>INSERT INTO UPK_TEST.upk_k60.m_k60_buhin_no (buhin_no, created_date, created_tantou_id) VALUES ('751B2 5TA0A', GETDATE(), 999);</v>
      </c>
    </row>
    <row r="666" spans="1:2">
      <c r="A666" s="229" t="s">
        <v>3383</v>
      </c>
      <c r="B666" s="229" t="str">
        <f t="shared" si="10"/>
        <v>INSERT INTO UPK_TEST.upk_k60.m_k60_buhin_no (buhin_no, created_date, created_tantou_id) VALUES ('90126/7 5TA0A', GETDATE(), 999);</v>
      </c>
    </row>
    <row r="667" spans="1:2">
      <c r="A667" s="229" t="s">
        <v>3384</v>
      </c>
      <c r="B667" s="229" t="str">
        <f t="shared" si="10"/>
        <v>INSERT INTO UPK_TEST.upk_k60.m_k60_buhin_no (buhin_no, created_date, created_tantou_id) VALUES ('641C2/3 JG00A', GETDATE(), 999);</v>
      </c>
    </row>
    <row r="668" spans="1:2">
      <c r="A668" s="229" t="s">
        <v>764</v>
      </c>
      <c r="B668" s="229" t="str">
        <f t="shared" si="10"/>
        <v>INSERT INTO UPK_TEST.upk_k60.m_k60_buhin_no (buhin_no, created_date, created_tantou_id) VALUES ('75412 JG00A', GETDATE(), 999);</v>
      </c>
    </row>
    <row r="669" spans="1:2">
      <c r="A669" s="229" t="s">
        <v>3386</v>
      </c>
      <c r="B669" s="229" t="str">
        <f t="shared" si="10"/>
        <v>INSERT INTO UPK_TEST.upk_k60.m_k60_buhin_no (buhin_no, created_date, created_tantou_id) VALUES ('75528/9 JG00A', GETDATE(), 999);</v>
      </c>
    </row>
    <row r="670" spans="1:2">
      <c r="A670" s="229" t="s">
        <v>3387</v>
      </c>
      <c r="B670" s="229" t="str">
        <f t="shared" si="10"/>
        <v>INSERT INTO UPK_TEST.upk_k60.m_k60_buhin_no (buhin_no, created_date, created_tantou_id) VALUES ('75522/3 6MA0A', GETDATE(), 999);</v>
      </c>
    </row>
    <row r="671" spans="1:2">
      <c r="A671" s="229" t="s">
        <v>3388</v>
      </c>
      <c r="B671" s="229" t="str">
        <f t="shared" si="10"/>
        <v>INSERT INTO UPK_TEST.upk_k60.m_k60_buhin_no (buhin_no, created_date, created_tantou_id) VALUES ('75556/7 6MA0A', GETDATE(), 999);</v>
      </c>
    </row>
    <row r="672" spans="1:2">
      <c r="A672" s="229" t="s">
        <v>765</v>
      </c>
      <c r="B672" s="229" t="str">
        <f t="shared" si="10"/>
        <v>INSERT INTO UPK_TEST.upk_k60.m_k60_buhin_no (buhin_no, created_date, created_tantou_id) VALUES ('74317 4BD0A', GETDATE(), 999);</v>
      </c>
    </row>
    <row r="673" spans="1:2">
      <c r="A673" s="229" t="s">
        <v>766</v>
      </c>
      <c r="B673" s="229" t="str">
        <f t="shared" si="10"/>
        <v>INSERT INTO UPK_TEST.upk_k60.m_k60_buhin_no (buhin_no, created_date, created_tantou_id) VALUES ('74317 4CB0A', GETDATE(), 999);</v>
      </c>
    </row>
    <row r="674" spans="1:2">
      <c r="A674" s="229" t="s">
        <v>3392</v>
      </c>
      <c r="B674" s="229" t="str">
        <f t="shared" si="10"/>
        <v>INSERT INTO UPK_TEST.upk_k60.m_k60_buhin_no (buhin_no, created_date, created_tantou_id) VALUES ('74332/3 4CB0A', GETDATE(), 999);</v>
      </c>
    </row>
    <row r="675" spans="1:2">
      <c r="A675" s="229" t="s">
        <v>3393</v>
      </c>
      <c r="B675" s="229" t="str">
        <f t="shared" si="10"/>
        <v>INSERT INTO UPK_TEST.upk_k60.m_k60_buhin_no (buhin_no, created_date, created_tantou_id) VALUES ('75152/3 4CB0A', GETDATE(), 999);</v>
      </c>
    </row>
    <row r="676" spans="1:2">
      <c r="A676" s="229" t="s">
        <v>3394</v>
      </c>
      <c r="B676" s="229" t="str">
        <f t="shared" si="10"/>
        <v>INSERT INTO UPK_TEST.upk_k60.m_k60_buhin_no (buhin_no, created_date, created_tantou_id) VALUES ('75432/3 4CB0A', GETDATE(), 999);</v>
      </c>
    </row>
    <row r="677" spans="1:2">
      <c r="A677" s="229" t="s">
        <v>3395</v>
      </c>
      <c r="B677" s="229" t="str">
        <f t="shared" si="10"/>
        <v>INSERT INTO UPK_TEST.upk_k60.m_k60_buhin_no (buhin_no, created_date, created_tantou_id) VALUES ('75522/3 4BC1A', GETDATE(), 999);</v>
      </c>
    </row>
    <row r="678" spans="1:2">
      <c r="A678" s="229" t="s">
        <v>3396</v>
      </c>
      <c r="B678" s="229" t="str">
        <f t="shared" si="10"/>
        <v>INSERT INTO UPK_TEST.upk_k60.m_k60_buhin_no (buhin_no, created_date, created_tantou_id) VALUES ('75522/3 4CE0A', GETDATE(), 999);</v>
      </c>
    </row>
    <row r="679" spans="1:2">
      <c r="A679" s="229" t="s">
        <v>3397</v>
      </c>
      <c r="B679" s="229" t="str">
        <f t="shared" si="10"/>
        <v>INSERT INTO UPK_TEST.upk_k60.m_k60_buhin_no (buhin_no, created_date, created_tantou_id) VALUES ('75942/3 4CB0A', GETDATE(), 999);</v>
      </c>
    </row>
    <row r="680" spans="1:2">
      <c r="A680" s="229" t="s">
        <v>767</v>
      </c>
      <c r="B680" s="229" t="str">
        <f t="shared" si="10"/>
        <v>INSERT INTO UPK_TEST.upk_k60.m_k60_buhin_no (buhin_no, created_date, created_tantou_id) VALUES ('76483 4CB0A', GETDATE(), 999);</v>
      </c>
    </row>
    <row r="681" spans="1:2">
      <c r="A681" s="229" t="s">
        <v>3399</v>
      </c>
      <c r="B681" s="229" t="str">
        <f t="shared" si="10"/>
        <v>INSERT INTO UPK_TEST.upk_k60.m_k60_buhin_no (buhin_no, created_date, created_tantou_id) VALUES ('765F6/7 4CF0A', GETDATE(), 999);</v>
      </c>
    </row>
    <row r="682" spans="1:2">
      <c r="A682" s="229" t="s">
        <v>3400</v>
      </c>
      <c r="B682" s="229" t="str">
        <f t="shared" si="10"/>
        <v>INSERT INTO UPK_TEST.upk_k60.m_k60_buhin_no (buhin_no, created_date, created_tantou_id) VALUES ('76742/3 4CE1A', GETDATE(), 999);</v>
      </c>
    </row>
    <row r="683" spans="1:2">
      <c r="A683" s="229" t="s">
        <v>768</v>
      </c>
      <c r="B683" s="229" t="str">
        <f t="shared" si="10"/>
        <v>INSERT INTO UPK_TEST.upk_k60.m_k60_buhin_no (buhin_no, created_date, created_tantou_id) VALUES ('9450B 86300', GETDATE(), 999);</v>
      </c>
    </row>
    <row r="684" spans="1:2">
      <c r="A684" s="229" t="s">
        <v>769</v>
      </c>
      <c r="B684" s="229" t="str">
        <f t="shared" si="10"/>
        <v>INSERT INTO UPK_TEST.upk_k60.m_k60_buhin_no (buhin_no, created_date, created_tantou_id) VALUES ('9450C 01700', GETDATE(), 999);</v>
      </c>
    </row>
    <row r="685" spans="1:2">
      <c r="A685" s="229" t="s">
        <v>770</v>
      </c>
      <c r="B685" s="229" t="str">
        <f t="shared" si="10"/>
        <v>INSERT INTO UPK_TEST.upk_k60.m_k60_buhin_no (buhin_no, created_date, created_tantou_id) VALUES ('9450C 01800', GETDATE(), 999);</v>
      </c>
    </row>
    <row r="686" spans="1:2">
      <c r="A686" s="229" t="s">
        <v>771</v>
      </c>
      <c r="B686" s="229" t="str">
        <f t="shared" si="10"/>
        <v>INSERT INTO UPK_TEST.upk_k60.m_k60_buhin_no (buhin_no, created_date, created_tantou_id) VALUES ('9450C 01900', GETDATE(), 999);</v>
      </c>
    </row>
    <row r="687" spans="1:2">
      <c r="A687" s="229" t="s">
        <v>772</v>
      </c>
      <c r="B687" s="229" t="str">
        <f t="shared" si="10"/>
        <v>INSERT INTO UPK_TEST.upk_k60.m_k60_buhin_no (buhin_no, created_date, created_tantou_id) VALUES ('9450C 02000', GETDATE(), 999);</v>
      </c>
    </row>
    <row r="688" spans="1:2">
      <c r="A688" s="229" t="s">
        <v>773</v>
      </c>
      <c r="B688" s="229" t="str">
        <f t="shared" si="10"/>
        <v>INSERT INTO UPK_TEST.upk_k60.m_k60_buhin_no (buhin_no, created_date, created_tantou_id) VALUES ('9450C 03600', GETDATE(), 999);</v>
      </c>
    </row>
    <row r="689" spans="1:2">
      <c r="A689" s="229" t="s">
        <v>5621</v>
      </c>
      <c r="B689" s="229" t="str">
        <f t="shared" si="10"/>
        <v>INSERT INTO UPK_TEST.upk_k60.m_k60_buhin_no (buhin_no, created_date, created_tantou_id) VALUES ('9450C 04000/03800', GETDATE(), 999);</v>
      </c>
    </row>
    <row r="690" spans="1:2">
      <c r="A690" s="229" t="s">
        <v>774</v>
      </c>
      <c r="B690" s="229" t="str">
        <f t="shared" si="10"/>
        <v>INSERT INTO UPK_TEST.upk_k60.m_k60_buhin_no (buhin_no, created_date, created_tantou_id) VALUES ('64124 6RA0A', GETDATE(), 999);</v>
      </c>
    </row>
    <row r="691" spans="1:2">
      <c r="A691" s="229" t="s">
        <v>775</v>
      </c>
      <c r="B691" s="229" t="str">
        <f t="shared" si="10"/>
        <v>INSERT INTO UPK_TEST.upk_k60.m_k60_buhin_no (buhin_no, created_date, created_tantou_id) VALUES ('5220A M9400', GETDATE(), 999);</v>
      </c>
    </row>
    <row r="692" spans="1:2">
      <c r="A692" s="229" t="s">
        <v>776</v>
      </c>
      <c r="B692" s="229" t="str">
        <f t="shared" si="10"/>
        <v>INSERT INTO UPK_TEST.upk_k60.m_k60_buhin_no (buhin_no, created_date, created_tantou_id) VALUES ('64125 6RA0A', GETDATE(), 999);</v>
      </c>
    </row>
    <row r="693" spans="1:2">
      <c r="A693" s="229" t="s">
        <v>777</v>
      </c>
      <c r="B693" s="229" t="str">
        <f t="shared" si="10"/>
        <v>INSERT INTO UPK_TEST.upk_k60.m_k60_buhin_no (buhin_no, created_date, created_tantou_id) VALUES ('5220A M9300', GETDATE(), 999);</v>
      </c>
    </row>
    <row r="694" spans="1:2">
      <c r="A694" s="229" t="s">
        <v>3412</v>
      </c>
      <c r="B694" s="229" t="str">
        <f t="shared" si="10"/>
        <v>INSERT INTO UPK_TEST.upk_k60.m_k60_buhin_no (buhin_no, created_date, created_tantou_id) VALUES ('75312/3 6RA0A', GETDATE(), 999);</v>
      </c>
    </row>
    <row r="695" spans="1:2">
      <c r="A695" s="229" t="s">
        <v>5622</v>
      </c>
      <c r="B695" s="229" t="str">
        <f t="shared" si="10"/>
        <v>INSERT INTO UPK_TEST.upk_k60.m_k60_buhin_no (buhin_no, created_date, created_tantou_id) VALUES ('5253C J2200/J2100', GETDATE(), 999);</v>
      </c>
    </row>
    <row r="696" spans="1:2">
      <c r="A696" s="229" t="s">
        <v>778</v>
      </c>
      <c r="B696" s="229" t="str">
        <f t="shared" si="10"/>
        <v>INSERT INTO UPK_TEST.upk_k60.m_k60_buhin_no (buhin_no, created_date, created_tantou_id) VALUES ('75312 6RA1A', GETDATE(), 999);</v>
      </c>
    </row>
    <row r="697" spans="1:2">
      <c r="A697" s="229" t="s">
        <v>779</v>
      </c>
      <c r="B697" s="229" t="str">
        <f t="shared" si="10"/>
        <v>INSERT INTO UPK_TEST.upk_k60.m_k60_buhin_no (buhin_no, created_date, created_tantou_id) VALUES ('5253C J1800', GETDATE(), 999);</v>
      </c>
    </row>
    <row r="698" spans="1:2">
      <c r="A698" s="229" t="s">
        <v>780</v>
      </c>
      <c r="B698" s="229" t="str">
        <f t="shared" si="10"/>
        <v>INSERT INTO UPK_TEST.upk_k60.m_k60_buhin_no (buhin_no, created_date, created_tantou_id) VALUES ('75313 6RA1A', GETDATE(), 999);</v>
      </c>
    </row>
    <row r="699" spans="1:2">
      <c r="A699" s="229" t="s">
        <v>781</v>
      </c>
      <c r="B699" s="229" t="str">
        <f t="shared" si="10"/>
        <v>INSERT INTO UPK_TEST.upk_k60.m_k60_buhin_no (buhin_no, created_date, created_tantou_id) VALUES ('5253C J1700', GETDATE(), 999);</v>
      </c>
    </row>
    <row r="700" spans="1:2">
      <c r="A700" s="229" t="s">
        <v>3418</v>
      </c>
      <c r="B700" s="229" t="str">
        <f t="shared" si="10"/>
        <v>INSERT INTO UPK_TEST.upk_k60.m_k60_buhin_no (buhin_no, created_date, created_tantou_id) VALUES ('75466/7 6RA0A', GETDATE(), 999);</v>
      </c>
    </row>
    <row r="701" spans="1:2">
      <c r="A701" s="229" t="s">
        <v>5623</v>
      </c>
      <c r="B701" s="229" t="str">
        <f t="shared" si="10"/>
        <v>INSERT INTO UPK_TEST.upk_k60.m_k60_buhin_no (buhin_no, created_date, created_tantou_id) VALUES ('5253C K1000/K0900', GETDATE(), 999);</v>
      </c>
    </row>
    <row r="702" spans="1:2">
      <c r="A702" s="229" t="s">
        <v>3420</v>
      </c>
      <c r="B702" s="229" t="str">
        <f t="shared" si="10"/>
        <v>INSERT INTO UPK_TEST.upk_k60.m_k60_buhin_no (buhin_no, created_date, created_tantou_id) VALUES ('75636/7 6RA0A', GETDATE(), 999);</v>
      </c>
    </row>
    <row r="703" spans="1:2">
      <c r="A703" s="229" t="s">
        <v>5624</v>
      </c>
      <c r="B703" s="229" t="str">
        <f t="shared" si="10"/>
        <v>INSERT INTO UPK_TEST.upk_k60.m_k60_buhin_no (buhin_no, created_date, created_tantou_id) VALUES ('5253C K3000/K2900', GETDATE(), 999);</v>
      </c>
    </row>
    <row r="704" spans="1:2">
      <c r="A704" s="229" t="s">
        <v>782</v>
      </c>
      <c r="B704" s="229" t="str">
        <f t="shared" si="10"/>
        <v>INSERT INTO UPK_TEST.upk_k60.m_k60_buhin_no (buhin_no, created_date, created_tantou_id) VALUES ('75692 6RA0A', GETDATE(), 999);</v>
      </c>
    </row>
    <row r="705" spans="1:2">
      <c r="A705" s="229" t="s">
        <v>783</v>
      </c>
      <c r="B705" s="229" t="str">
        <f t="shared" si="10"/>
        <v>INSERT INTO UPK_TEST.upk_k60.m_k60_buhin_no (buhin_no, created_date, created_tantou_id) VALUES ('5253C B3200', GETDATE(), 999);</v>
      </c>
    </row>
    <row r="706" spans="1:2">
      <c r="A706" s="229" t="s">
        <v>784</v>
      </c>
      <c r="B706" s="229" t="str">
        <f t="shared" si="10"/>
        <v>INSERT INTO UPK_TEST.upk_k60.m_k60_buhin_no (buhin_no, created_date, created_tantou_id) VALUES ('75693 6RA0A', GETDATE(), 999);</v>
      </c>
    </row>
    <row r="707" spans="1:2">
      <c r="A707" s="229" t="s">
        <v>785</v>
      </c>
      <c r="B707" s="229" t="str">
        <f t="shared" si="10"/>
        <v>INSERT INTO UPK_TEST.upk_k60.m_k60_buhin_no (buhin_no, created_date, created_tantou_id) VALUES ('5253C B3100', GETDATE(), 999);</v>
      </c>
    </row>
    <row r="708" spans="1:2">
      <c r="A708" s="229" t="s">
        <v>3426</v>
      </c>
      <c r="B708" s="229" t="str">
        <f t="shared" si="10"/>
        <v>INSERT INTO UPK_TEST.upk_k60.m_k60_buhin_no (buhin_no, created_date, created_tantou_id) VALUES ('76488/9 6RA0A', GETDATE(), 999);</v>
      </c>
    </row>
    <row r="709" spans="1:2">
      <c r="A709" s="229" t="s">
        <v>5625</v>
      </c>
      <c r="B709" s="229" t="str">
        <f t="shared" ref="B709:B772" si="11">$K$1&amp;"'"&amp;$A709&amp;"', GETDATE(), 999);"</f>
        <v>INSERT INTO UPK_TEST.upk_k60.m_k60_buhin_no (buhin_no, created_date, created_tantou_id) VALUES ('5253C A4600/A4500', GETDATE(), 999);</v>
      </c>
    </row>
    <row r="710" spans="1:2">
      <c r="A710" s="229" t="s">
        <v>786</v>
      </c>
      <c r="B710" s="229" t="str">
        <f t="shared" si="11"/>
        <v>INSERT INTO UPK_TEST.upk_k60.m_k60_buhin_no (buhin_no, created_date, created_tantou_id) VALUES ('17285 1LA0A01', GETDATE(), 999);</v>
      </c>
    </row>
    <row r="711" spans="1:2">
      <c r="A711" s="229" t="s">
        <v>787</v>
      </c>
      <c r="B711" s="229" t="str">
        <f t="shared" si="11"/>
        <v>INSERT INTO UPK_TEST.upk_k60.m_k60_buhin_no (buhin_no, created_date, created_tantou_id) VALUES ('67309 1LA0A', GETDATE(), 999);</v>
      </c>
    </row>
    <row r="712" spans="1:2">
      <c r="A712" s="229" t="s">
        <v>788</v>
      </c>
      <c r="B712" s="229" t="str">
        <f t="shared" si="11"/>
        <v>INSERT INTO UPK_TEST.upk_k60.m_k60_buhin_no (buhin_no, created_date, created_tantou_id) VALUES ('67332 1LA0A', GETDATE(), 999);</v>
      </c>
    </row>
    <row r="713" spans="1:2">
      <c r="A713" s="229" t="s">
        <v>789</v>
      </c>
      <c r="B713" s="229" t="str">
        <f t="shared" si="11"/>
        <v>INSERT INTO UPK_TEST.upk_k60.m_k60_buhin_no (buhin_no, created_date, created_tantou_id) VALUES ('67332 1LA0C', GETDATE(), 999);</v>
      </c>
    </row>
    <row r="714" spans="1:2">
      <c r="A714" s="229" t="s">
        <v>790</v>
      </c>
      <c r="B714" s="229" t="str">
        <f t="shared" si="11"/>
        <v>INSERT INTO UPK_TEST.upk_k60.m_k60_buhin_no (buhin_no, created_date, created_tantou_id) VALUES ('74548 1LA0B', GETDATE(), 999);</v>
      </c>
    </row>
    <row r="715" spans="1:2">
      <c r="A715" s="229" t="s">
        <v>791</v>
      </c>
      <c r="B715" s="229" t="str">
        <f t="shared" si="11"/>
        <v>INSERT INTO UPK_TEST.upk_k60.m_k60_buhin_no (buhin_no, created_date, created_tantou_id) VALUES ('74548 1LS0B', GETDATE(), 999);</v>
      </c>
    </row>
    <row r="716" spans="1:2">
      <c r="A716" s="229" t="s">
        <v>792</v>
      </c>
      <c r="B716" s="229" t="str">
        <f t="shared" si="11"/>
        <v>INSERT INTO UPK_TEST.upk_k60.m_k60_buhin_no (buhin_no, created_date, created_tantou_id) VALUES ('745P4 1LA0B', GETDATE(), 999);</v>
      </c>
    </row>
    <row r="717" spans="1:2">
      <c r="A717" s="229" t="s">
        <v>3435</v>
      </c>
      <c r="B717" s="229" t="str">
        <f t="shared" si="11"/>
        <v>INSERT INTO UPK_TEST.upk_k60.m_k60_buhin_no (buhin_no, created_date, created_tantou_id) VALUES ('64132/3 1AA0A', GETDATE(), 999);</v>
      </c>
    </row>
    <row r="718" spans="1:2">
      <c r="A718" s="229" t="s">
        <v>793</v>
      </c>
      <c r="B718" s="229" t="str">
        <f t="shared" si="11"/>
        <v>INSERT INTO UPK_TEST.upk_k60.m_k60_buhin_no (buhin_no, created_date, created_tantou_id) VALUES ('671C1 1JB0A', GETDATE(), 999);</v>
      </c>
    </row>
    <row r="719" spans="1:2">
      <c r="A719" s="229" t="s">
        <v>794</v>
      </c>
      <c r="B719" s="229" t="str">
        <f t="shared" si="11"/>
        <v>INSERT INTO UPK_TEST.upk_k60.m_k60_buhin_no (buhin_no, created_date, created_tantou_id) VALUES ('75472 1JB0A', GETDATE(), 999);</v>
      </c>
    </row>
    <row r="720" spans="1:2">
      <c r="A720" s="229" t="s">
        <v>795</v>
      </c>
      <c r="B720" s="229" t="str">
        <f t="shared" si="11"/>
        <v>INSERT INTO UPK_TEST.upk_k60.m_k60_buhin_no (buhin_no, created_date, created_tantou_id) VALUES ('762A2 1JA0A', GETDATE(), 999);</v>
      </c>
    </row>
    <row r="721" spans="1:2">
      <c r="A721" s="229" t="s">
        <v>796</v>
      </c>
      <c r="B721" s="229" t="str">
        <f t="shared" si="11"/>
        <v>INSERT INTO UPK_TEST.upk_k60.m_k60_buhin_no (buhin_no, created_date, created_tantou_id) VALUES ('762A3 1JA0A', GETDATE(), 999);</v>
      </c>
    </row>
    <row r="722" spans="1:2">
      <c r="A722" s="229" t="s">
        <v>3440</v>
      </c>
      <c r="B722" s="229" t="str">
        <f t="shared" si="11"/>
        <v>INSERT INTO UPK_TEST.upk_k60.m_k60_buhin_no (buhin_no, created_date, created_tantou_id) VALUES ('76320/1 1JA0A', GETDATE(), 999);</v>
      </c>
    </row>
    <row r="723" spans="1:2">
      <c r="A723" s="229" t="s">
        <v>797</v>
      </c>
      <c r="B723" s="229" t="str">
        <f t="shared" si="11"/>
        <v>INSERT INTO UPK_TEST.upk_k60.m_k60_buhin_no (buhin_no, created_date, created_tantou_id) VALUES ('742D1 3XA0B', GETDATE(), 999);</v>
      </c>
    </row>
    <row r="724" spans="1:2">
      <c r="A724" s="229" t="s">
        <v>798</v>
      </c>
      <c r="B724" s="229" t="str">
        <f t="shared" si="11"/>
        <v>INSERT INTO UPK_TEST.upk_k60.m_k60_buhin_no (buhin_no, created_date, created_tantou_id) VALUES ('74328 3XA0A', GETDATE(), 999);</v>
      </c>
    </row>
    <row r="725" spans="1:2">
      <c r="A725" s="229" t="s">
        <v>799</v>
      </c>
      <c r="B725" s="229" t="str">
        <f t="shared" si="11"/>
        <v>INSERT INTO UPK_TEST.upk_k60.m_k60_buhin_no (buhin_no, created_date, created_tantou_id) VALUES ('76546 5YM0B', GETDATE(), 999);</v>
      </c>
    </row>
    <row r="726" spans="1:2">
      <c r="A726" s="229" t="s">
        <v>800</v>
      </c>
      <c r="B726" s="229" t="str">
        <f t="shared" si="11"/>
        <v>INSERT INTO UPK_TEST.upk_k60.m_k60_buhin_no (buhin_no, created_date, created_tantou_id) VALUES ('76547 5YM0B', GETDATE(), 999);</v>
      </c>
    </row>
    <row r="727" spans="1:2">
      <c r="A727" s="229" t="s">
        <v>801</v>
      </c>
      <c r="B727" s="229" t="str">
        <f t="shared" si="11"/>
        <v>INSERT INTO UPK_TEST.upk_k60.m_k60_buhin_no (buhin_no, created_date, created_tantou_id) VALUES ('77532 3YB0CUF', GETDATE(), 999);</v>
      </c>
    </row>
    <row r="728" spans="1:2">
      <c r="A728" s="229" t="s">
        <v>802</v>
      </c>
      <c r="B728" s="229" t="str">
        <f t="shared" si="11"/>
        <v>INSERT INTO UPK_TEST.upk_k60.m_k60_buhin_no (buhin_no, created_date, created_tantou_id) VALUES ('77532 3YF2AUF', GETDATE(), 999);</v>
      </c>
    </row>
    <row r="729" spans="1:2">
      <c r="A729" s="229" t="s">
        <v>803</v>
      </c>
      <c r="B729" s="229" t="str">
        <f t="shared" si="11"/>
        <v>INSERT INTO UPK_TEST.upk_k60.m_k60_buhin_no (buhin_no, created_date, created_tantou_id) VALUES ('77533 3YB0AUF', GETDATE(), 999);</v>
      </c>
    </row>
    <row r="730" spans="1:2">
      <c r="A730" s="229" t="s">
        <v>804</v>
      </c>
      <c r="B730" s="229" t="str">
        <f t="shared" si="11"/>
        <v>INSERT INTO UPK_TEST.upk_k60.m_k60_buhin_no (buhin_no, created_date, created_tantou_id) VALUES ('77533 3YE2AUF', GETDATE(), 999);</v>
      </c>
    </row>
    <row r="731" spans="1:2">
      <c r="A731" s="229" t="s">
        <v>805</v>
      </c>
      <c r="B731" s="229" t="str">
        <f t="shared" si="11"/>
        <v>INSERT INTO UPK_TEST.upk_k60.m_k60_buhin_no (buhin_no, created_date, created_tantou_id) VALUES ('11330 80G09', GETDATE(), 999);</v>
      </c>
    </row>
    <row r="732" spans="1:2">
      <c r="A732" s="229" t="s">
        <v>806</v>
      </c>
      <c r="B732" s="229" t="str">
        <f t="shared" si="11"/>
        <v>INSERT INTO UPK_TEST.upk_k60.m_k60_buhin_no (buhin_no, created_date, created_tantou_id) VALUES ('11331 2S60001', GETDATE(), 999);</v>
      </c>
    </row>
    <row r="733" spans="1:2">
      <c r="A733" s="229" t="s">
        <v>807</v>
      </c>
      <c r="B733" s="229" t="str">
        <f t="shared" si="11"/>
        <v>INSERT INTO UPK_TEST.upk_k60.m_k60_buhin_no (buhin_no, created_date, created_tantou_id) VALUES ('11331 33G00-1', GETDATE(), 999);</v>
      </c>
    </row>
    <row r="734" spans="1:2">
      <c r="A734" s="229" t="s">
        <v>808</v>
      </c>
      <c r="B734" s="229" t="str">
        <f t="shared" si="11"/>
        <v>INSERT INTO UPK_TEST.upk_k60.m_k60_buhin_no (buhin_no, created_date, created_tantou_id) VALUES ('11331 35G00-1', GETDATE(), 999);</v>
      </c>
    </row>
    <row r="735" spans="1:2">
      <c r="A735" s="229" t="s">
        <v>809</v>
      </c>
      <c r="B735" s="229" t="str">
        <f t="shared" si="11"/>
        <v>INSERT INTO UPK_TEST.upk_k60.m_k60_buhin_no (buhin_no, created_date, created_tantou_id) VALUES ('11331 37G00-1', GETDATE(), 999);</v>
      </c>
    </row>
    <row r="736" spans="1:2">
      <c r="A736" s="229" t="s">
        <v>810</v>
      </c>
      <c r="B736" s="229" t="str">
        <f t="shared" si="11"/>
        <v>INSERT INTO UPK_TEST.upk_k60.m_k60_buhin_no (buhin_no, created_date, created_tantou_id) VALUES ('11331 86G09', GETDATE(), 999);</v>
      </c>
    </row>
    <row r="737" spans="1:2">
      <c r="A737" s="229" t="s">
        <v>811</v>
      </c>
      <c r="B737" s="229" t="str">
        <f t="shared" si="11"/>
        <v>INSERT INTO UPK_TEST.upk_k60.m_k60_buhin_no (buhin_no, created_date, created_tantou_id) VALUES ('11331 VK30001', GETDATE(), 999);</v>
      </c>
    </row>
    <row r="738" spans="1:2">
      <c r="A738" s="229" t="s">
        <v>812</v>
      </c>
      <c r="B738" s="229" t="str">
        <f t="shared" si="11"/>
        <v>INSERT INTO UPK_TEST.upk_k60.m_k60_buhin_no (buhin_no, created_date, created_tantou_id) VALUES ('17420 11G08', GETDATE(), 999);</v>
      </c>
    </row>
    <row r="739" spans="1:2">
      <c r="A739" s="229" t="s">
        <v>813</v>
      </c>
      <c r="B739" s="229" t="str">
        <f t="shared" si="11"/>
        <v>INSERT INTO UPK_TEST.upk_k60.m_k60_buhin_no (buhin_no, created_date, created_tantou_id) VALUES ('17426 01G09', GETDATE(), 999);</v>
      </c>
    </row>
    <row r="740" spans="1:2">
      <c r="A740" s="229" t="s">
        <v>814</v>
      </c>
      <c r="B740" s="229" t="str">
        <f t="shared" si="11"/>
        <v>INSERT INTO UPK_TEST.upk_k60.m_k60_buhin_no (buhin_no, created_date, created_tantou_id) VALUES ('67331 15G11', GETDATE(), 999);</v>
      </c>
    </row>
    <row r="741" spans="1:2">
      <c r="A741" s="229" t="s">
        <v>815</v>
      </c>
      <c r="B741" s="229" t="str">
        <f t="shared" si="11"/>
        <v>INSERT INTO UPK_TEST.upk_k60.m_k60_buhin_no (buhin_no, created_date, created_tantou_id) VALUES ('62512 4U000', GETDATE(), 999);</v>
      </c>
    </row>
    <row r="742" spans="1:2">
      <c r="A742" s="229" t="s">
        <v>816</v>
      </c>
      <c r="B742" s="229" t="str">
        <f t="shared" si="11"/>
        <v>INSERT INTO UPK_TEST.upk_k60.m_k60_buhin_no (buhin_no, created_date, created_tantou_id) VALUES ('54724 0W00001', GETDATE(), 999);</v>
      </c>
    </row>
    <row r="743" spans="1:2" ht="15.75" thickBot="1">
      <c r="A743" s="229" t="s">
        <v>817</v>
      </c>
      <c r="B743" s="229" t="str">
        <f t="shared" si="11"/>
        <v>INSERT INTO UPK_TEST.upk_k60.m_k60_buhin_no (buhin_no, created_date, created_tantou_id) VALUES ('54734 0W00001', GETDATE(), 999);</v>
      </c>
    </row>
    <row r="744" spans="1:2" ht="15.75" thickTop="1">
      <c r="A744" s="238" t="s">
        <v>5626</v>
      </c>
      <c r="B744" s="229" t="str">
        <f t="shared" si="11"/>
        <v>INSERT INTO UPK_TEST.upk_k60.m_k60_buhin_no (buhin_no, created_date, created_tantou_id) VALUES ('76806/7 0W001', GETDATE(), 999);</v>
      </c>
    </row>
    <row r="745" spans="1:2">
      <c r="A745" s="229" t="s">
        <v>5627</v>
      </c>
      <c r="B745" s="229" t="str">
        <f t="shared" si="11"/>
        <v>INSERT INTO UPK_TEST.upk_k60.m_k60_buhin_no (buhin_no, created_date, created_tantou_id) VALUES ('9606/7 14193', GETDATE(), 999);</v>
      </c>
    </row>
    <row r="746" spans="1:2">
      <c r="A746" s="229" t="s">
        <v>5628</v>
      </c>
      <c r="B746" s="229" t="str">
        <f t="shared" si="11"/>
        <v>INSERT INTO UPK_TEST.upk_k60.m_k60_buhin_no (buhin_no, created_date, created_tantou_id) VALUES ('9608/9 14193', GETDATE(), 999);</v>
      </c>
    </row>
    <row r="747" spans="1:2">
      <c r="A747" s="229" t="s">
        <v>818</v>
      </c>
      <c r="B747" s="229" t="str">
        <f t="shared" si="11"/>
        <v>INSERT INTO UPK_TEST.upk_k60.m_k60_buhin_no (buhin_no, created_date, created_tantou_id) VALUES ('9632 14190-P', GETDATE(), 999);</v>
      </c>
    </row>
    <row r="748" spans="1:2">
      <c r="A748" s="229" t="s">
        <v>5629</v>
      </c>
      <c r="B748" s="229" t="str">
        <f t="shared" si="11"/>
        <v>INSERT INTO UPK_TEST.upk_k60.m_k60_buhin_no (buhin_no, created_date, created_tantou_id) VALUES ('78118/9 0N000', GETDATE(), 999);</v>
      </c>
    </row>
    <row r="749" spans="1:2">
      <c r="A749" s="229" t="s">
        <v>819</v>
      </c>
      <c r="B749" s="229" t="str">
        <f t="shared" si="11"/>
        <v>INSERT INTO UPK_TEST.upk_k60.m_k60_buhin_no (buhin_no, created_date, created_tantou_id) VALUES ('62240 0M010', GETDATE(), 999);</v>
      </c>
    </row>
    <row r="750" spans="1:2">
      <c r="A750" s="229" t="s">
        <v>820</v>
      </c>
      <c r="B750" s="229" t="str">
        <f t="shared" si="11"/>
        <v>INSERT INTO UPK_TEST.upk_k60.m_k60_buhin_no (buhin_no, created_date, created_tantou_id) VALUES ('75212 2N300', GETDATE(), 999);</v>
      </c>
    </row>
    <row r="751" spans="1:2">
      <c r="A751" s="229" t="s">
        <v>821</v>
      </c>
      <c r="B751" s="229" t="str">
        <f t="shared" si="11"/>
        <v>INSERT INTO UPK_TEST.upk_k60.m_k60_buhin_no (buhin_no, created_date, created_tantou_id) VALUES ('62512 65F00', GETDATE(), 999);</v>
      </c>
    </row>
    <row r="752" spans="1:2">
      <c r="A752" s="229" t="s">
        <v>822</v>
      </c>
      <c r="B752" s="229" t="str">
        <f t="shared" si="11"/>
        <v>INSERT INTO UPK_TEST.upk_k60.m_k60_buhin_no (buhin_no, created_date, created_tantou_id) VALUES ('62532 65F00', GETDATE(), 999);</v>
      </c>
    </row>
    <row r="753" spans="1:2">
      <c r="A753" s="229" t="s">
        <v>823</v>
      </c>
      <c r="B753" s="229" t="str">
        <f t="shared" si="11"/>
        <v>INSERT INTO UPK_TEST.upk_k60.m_k60_buhin_no (buhin_no, created_date, created_tantou_id) VALUES ('62532 70F00', GETDATE(), 999);</v>
      </c>
    </row>
    <row r="754" spans="1:2">
      <c r="A754" s="229" t="s">
        <v>824</v>
      </c>
      <c r="B754" s="229" t="str">
        <f t="shared" si="11"/>
        <v>INSERT INTO UPK_TEST.upk_k60.m_k60_buhin_no (buhin_no, created_date, created_tantou_id) VALUES ('62512 85F00', GETDATE(), 999);</v>
      </c>
    </row>
    <row r="755" spans="1:2">
      <c r="A755" s="229" t="s">
        <v>5630</v>
      </c>
      <c r="B755" s="229" t="str">
        <f t="shared" si="11"/>
        <v>INSERT INTO UPK_TEST.upk_k60.m_k60_buhin_no (buhin_no, created_date, created_tantou_id) VALUES ('85212/3 40F29', GETDATE(), 999);</v>
      </c>
    </row>
    <row r="756" spans="1:2">
      <c r="A756" s="229" t="s">
        <v>825</v>
      </c>
      <c r="B756" s="229" t="str">
        <f t="shared" si="11"/>
        <v>INSERT INTO UPK_TEST.upk_k60.m_k60_buhin_no (buhin_no, created_date, created_tantou_id) VALUES ('66312 5M410', GETDATE(), 999);</v>
      </c>
    </row>
    <row r="757" spans="1:2">
      <c r="A757" s="229" t="s">
        <v>826</v>
      </c>
      <c r="B757" s="229" t="str">
        <f t="shared" si="11"/>
        <v>INSERT INTO UPK_TEST.upk_k60.m_k60_buhin_no (buhin_no, created_date, created_tantou_id) VALUES ('67123 4M400', GETDATE(), 999);</v>
      </c>
    </row>
    <row r="758" spans="1:2">
      <c r="A758" s="229" t="s">
        <v>827</v>
      </c>
      <c r="B758" s="229" t="str">
        <f t="shared" si="11"/>
        <v>INSERT INTO UPK_TEST.upk_k60.m_k60_buhin_no (buhin_no, created_date, created_tantou_id) VALUES ('67332 4M400', GETDATE(), 999);</v>
      </c>
    </row>
    <row r="759" spans="1:2">
      <c r="A759" s="229" t="s">
        <v>5631</v>
      </c>
      <c r="B759" s="229" t="str">
        <f t="shared" si="11"/>
        <v>INSERT INTO UPK_TEST.upk_k60.m_k60_buhin_no (buhin_no, created_date, created_tantou_id) VALUES ('75522/3 4M400', GETDATE(), 999);</v>
      </c>
    </row>
    <row r="760" spans="1:2">
      <c r="A760" s="229" t="s">
        <v>5632</v>
      </c>
      <c r="B760" s="229" t="str">
        <f t="shared" si="11"/>
        <v>INSERT INTO UPK_TEST.upk_k60.m_k60_buhin_no (buhin_no, created_date, created_tantou_id) VALUES ('75522/3 5M500/5M000', GETDATE(), 999);</v>
      </c>
    </row>
    <row r="761" spans="1:2">
      <c r="A761" s="229" t="s">
        <v>5633</v>
      </c>
      <c r="B761" s="229" t="str">
        <f t="shared" si="11"/>
        <v>INSERT INTO UPK_TEST.upk_k60.m_k60_buhin_no (buhin_no, created_date, created_tantou_id) VALUES ('76452/3 4M400', GETDATE(), 999);</v>
      </c>
    </row>
    <row r="762" spans="1:2">
      <c r="A762" s="229" t="s">
        <v>5634</v>
      </c>
      <c r="B762" s="229" t="str">
        <f t="shared" si="11"/>
        <v>INSERT INTO UPK_TEST.upk_k60.m_k60_buhin_no (buhin_no, created_date, created_tantou_id) VALUES ('76456/7 4M400', GETDATE(), 999);</v>
      </c>
    </row>
    <row r="763" spans="1:2">
      <c r="A763" s="229" t="s">
        <v>828</v>
      </c>
      <c r="B763" s="229" t="str">
        <f t="shared" si="11"/>
        <v>INSERT INTO UPK_TEST.upk_k60.m_k60_buhin_no (buhin_no, created_date, created_tantou_id) VALUES ('78132 4M500', GETDATE(), 999);</v>
      </c>
    </row>
    <row r="764" spans="1:2">
      <c r="A764" s="229" t="s">
        <v>829</v>
      </c>
      <c r="B764" s="229" t="str">
        <f t="shared" si="11"/>
        <v>INSERT INTO UPK_TEST.upk_k60.m_k60_buhin_no (buhin_no, created_date, created_tantou_id) VALUES ('78133 4M500', GETDATE(), 999);</v>
      </c>
    </row>
    <row r="765" spans="1:2">
      <c r="A765" s="229" t="s">
        <v>5635</v>
      </c>
      <c r="B765" s="229" t="str">
        <f t="shared" si="11"/>
        <v>INSERT INTO UPK_TEST.upk_k60.m_k60_buhin_no (buhin_no, created_date, created_tantou_id) VALUES ('80118/9 4M700', GETDATE(), 999);</v>
      </c>
    </row>
    <row r="766" spans="1:2">
      <c r="A766" s="229" t="s">
        <v>5636</v>
      </c>
      <c r="B766" s="229" t="str">
        <f t="shared" si="11"/>
        <v>INSERT INTO UPK_TEST.upk_k60.m_k60_buhin_no (buhin_no, created_date, created_tantou_id) VALUES ('80126/7 4M400', GETDATE(), 999);</v>
      </c>
    </row>
    <row r="767" spans="1:2">
      <c r="A767" s="229" t="s">
        <v>830</v>
      </c>
      <c r="B767" s="229" t="str">
        <f t="shared" si="11"/>
        <v>INSERT INTO UPK_TEST.upk_k60.m_k60_buhin_no (buhin_no, created_date, created_tantou_id) VALUES ('80142 6N000', GETDATE(), 999);</v>
      </c>
    </row>
    <row r="768" spans="1:2">
      <c r="A768" s="229" t="s">
        <v>5637</v>
      </c>
      <c r="B768" s="229" t="str">
        <f t="shared" si="11"/>
        <v>INSERT INTO UPK_TEST.upk_k60.m_k60_buhin_no (buhin_no, created_date, created_tantou_id) VALUES ('80238/9 4M400', GETDATE(), 999);</v>
      </c>
    </row>
    <row r="769" spans="1:2">
      <c r="A769" s="229" t="s">
        <v>5638</v>
      </c>
      <c r="B769" s="229" t="str">
        <f t="shared" si="11"/>
        <v>INSERT INTO UPK_TEST.upk_k60.m_k60_buhin_no (buhin_no, created_date, created_tantou_id) VALUES ('82118/9 4M400', GETDATE(), 999);</v>
      </c>
    </row>
    <row r="770" spans="1:2">
      <c r="A770" s="229" t="s">
        <v>5639</v>
      </c>
      <c r="B770" s="229" t="str">
        <f t="shared" si="11"/>
        <v>INSERT INTO UPK_TEST.upk_k60.m_k60_buhin_no (buhin_no, created_date, created_tantou_id) VALUES ('82126/7 4M400', GETDATE(), 999);</v>
      </c>
    </row>
    <row r="771" spans="1:2">
      <c r="A771" s="229" t="s">
        <v>5640</v>
      </c>
      <c r="B771" s="229" t="str">
        <f t="shared" si="11"/>
        <v>INSERT INTO UPK_TEST.upk_k60.m_k60_buhin_no (buhin_no, created_date, created_tantou_id) VALUES ('82126/7 4M700', GETDATE(), 999);</v>
      </c>
    </row>
    <row r="772" spans="1:2">
      <c r="A772" s="229" t="s">
        <v>5641</v>
      </c>
      <c r="B772" s="229" t="str">
        <f t="shared" si="11"/>
        <v>INSERT INTO UPK_TEST.upk_k60.m_k60_buhin_no (buhin_no, created_date, created_tantou_id) VALUES ('82126/7 5M400', GETDATE(), 999);</v>
      </c>
    </row>
    <row r="773" spans="1:2">
      <c r="A773" s="229" t="s">
        <v>831</v>
      </c>
      <c r="B773" s="229" t="str">
        <f t="shared" ref="B773:B836" si="12">$K$1&amp;"'"&amp;$A773&amp;"', GETDATE(), 999);"</f>
        <v>INSERT INTO UPK_TEST.upk_k60.m_k60_buhin_no (buhin_no, created_date, created_tantou_id) VALUES ('17286 8H300', GETDATE(), 999);</v>
      </c>
    </row>
    <row r="774" spans="1:2">
      <c r="A774" s="229" t="s">
        <v>832</v>
      </c>
      <c r="B774" s="229" t="str">
        <f t="shared" si="12"/>
        <v>INSERT INTO UPK_TEST.upk_k60.m_k60_buhin_no (buhin_no, created_date, created_tantou_id) VALUES ('17286 8H30001', GETDATE(), 999);</v>
      </c>
    </row>
    <row r="775" spans="1:2">
      <c r="A775" s="229" t="s">
        <v>833</v>
      </c>
      <c r="B775" s="229" t="str">
        <f t="shared" si="12"/>
        <v>INSERT INTO UPK_TEST.upk_k60.m_k60_buhin_no (buhin_no, created_date, created_tantou_id) VALUES ('17286 8H30002', GETDATE(), 999);</v>
      </c>
    </row>
    <row r="776" spans="1:2">
      <c r="A776" s="229" t="s">
        <v>834</v>
      </c>
      <c r="B776" s="229" t="str">
        <f t="shared" si="12"/>
        <v>INSERT INTO UPK_TEST.upk_k60.m_k60_buhin_no (buhin_no, created_date, created_tantou_id) VALUES ('62030 EQ30001', GETDATE(), 999);</v>
      </c>
    </row>
    <row r="777" spans="1:2">
      <c r="A777" s="229" t="s">
        <v>5642</v>
      </c>
      <c r="B777" s="229" t="str">
        <f t="shared" si="12"/>
        <v>INSERT INTO UPK_TEST.upk_k60.m_k60_buhin_no (buhin_no, created_date, created_tantou_id) VALUES ('76234/5 8H700', GETDATE(), 999);</v>
      </c>
    </row>
    <row r="778" spans="1:2">
      <c r="A778" s="229" t="s">
        <v>5643</v>
      </c>
      <c r="B778" s="229" t="str">
        <f t="shared" si="12"/>
        <v>INSERT INTO UPK_TEST.upk_k60.m_k60_buhin_no (buhin_no, created_date, created_tantou_id) VALUES ('76274/5 8H300', GETDATE(), 999);</v>
      </c>
    </row>
    <row r="779" spans="1:2">
      <c r="A779" s="229" t="s">
        <v>835</v>
      </c>
      <c r="B779" s="229" t="str">
        <f t="shared" si="12"/>
        <v>INSERT INTO UPK_TEST.upk_k60.m_k60_buhin_no (buhin_no, created_date, created_tantou_id) VALUES ('79146 8H300', GETDATE(), 999);</v>
      </c>
    </row>
    <row r="780" spans="1:2">
      <c r="A780" s="229" t="s">
        <v>836</v>
      </c>
      <c r="B780" s="229" t="str">
        <f t="shared" si="12"/>
        <v>INSERT INTO UPK_TEST.upk_k60.m_k60_buhin_no (buhin_no, created_date, created_tantou_id) VALUES ('74754 CA000', GETDATE(), 999);</v>
      </c>
    </row>
    <row r="781" spans="1:2">
      <c r="A781" s="229" t="s">
        <v>837</v>
      </c>
      <c r="B781" s="229" t="str">
        <f t="shared" si="12"/>
        <v>INSERT INTO UPK_TEST.upk_k60.m_k60_buhin_no (buhin_no, created_date, created_tantou_id) VALUES ('74754 CA000-E', GETDATE(), 999);</v>
      </c>
    </row>
    <row r="782" spans="1:2">
      <c r="A782" s="229" t="s">
        <v>838</v>
      </c>
      <c r="B782" s="229" t="str">
        <f t="shared" si="12"/>
        <v>INSERT INTO UPK_TEST.upk_k60.m_k60_buhin_no (buhin_no, created_date, created_tantou_id) VALUES ('74772 9Y300', GETDATE(), 999);</v>
      </c>
    </row>
    <row r="783" spans="1:2">
      <c r="A783" s="229" t="s">
        <v>839</v>
      </c>
      <c r="B783" s="229" t="str">
        <f t="shared" si="12"/>
        <v>INSERT INTO UPK_TEST.upk_k60.m_k60_buhin_no (buhin_no, created_date, created_tantou_id) VALUES ('74772 9Y300-E', GETDATE(), 999);</v>
      </c>
    </row>
    <row r="784" spans="1:2">
      <c r="A784" s="229" t="s">
        <v>840</v>
      </c>
      <c r="B784" s="229" t="str">
        <f t="shared" si="12"/>
        <v>INSERT INTO UPK_TEST.upk_k60.m_k60_buhin_no (buhin_no, created_date, created_tantou_id) VALUES ('17285 EN00001', GETDATE(), 999);</v>
      </c>
    </row>
    <row r="785" spans="1:2">
      <c r="A785" s="229" t="s">
        <v>5644</v>
      </c>
      <c r="B785" s="229" t="str">
        <f t="shared" si="12"/>
        <v>INSERT INTO UPK_TEST.upk_k60.m_k60_buhin_no (buhin_no, created_date, created_tantou_id) VALUES ('17285 EN00002/3', GETDATE(), 999);</v>
      </c>
    </row>
    <row r="786" spans="1:2">
      <c r="A786" s="229" t="s">
        <v>841</v>
      </c>
      <c r="B786" s="229" t="str">
        <f t="shared" si="12"/>
        <v>INSERT INTO UPK_TEST.upk_k60.m_k60_buhin_no (buhin_no, created_date, created_tantou_id) VALUES ('67332 EN000', GETDATE(), 999);</v>
      </c>
    </row>
    <row r="787" spans="1:2">
      <c r="A787" s="229" t="s">
        <v>842</v>
      </c>
      <c r="B787" s="229" t="str">
        <f t="shared" si="12"/>
        <v>INSERT INTO UPK_TEST.upk_k60.m_k60_buhin_no (buhin_no, created_date, created_tantou_id) VALUES ('74753 EN00A', GETDATE(), 999);</v>
      </c>
    </row>
    <row r="788" spans="1:2">
      <c r="A788" s="229" t="s">
        <v>843</v>
      </c>
      <c r="B788" s="229" t="str">
        <f t="shared" si="12"/>
        <v>INSERT INTO UPK_TEST.upk_k60.m_k60_buhin_no (buhin_no, created_date, created_tantou_id) VALUES ('74758 EN100', GETDATE(), 999);</v>
      </c>
    </row>
    <row r="789" spans="1:2">
      <c r="A789" s="229" t="s">
        <v>844</v>
      </c>
      <c r="B789" s="229" t="str">
        <f t="shared" si="12"/>
        <v>INSERT INTO UPK_TEST.upk_k60.m_k60_buhin_no (buhin_no, created_date, created_tantou_id) VALUES ('74763 EN000', GETDATE(), 999);</v>
      </c>
    </row>
    <row r="790" spans="1:2">
      <c r="A790" s="229" t="s">
        <v>845</v>
      </c>
      <c r="B790" s="229" t="str">
        <f t="shared" si="12"/>
        <v>INSERT INTO UPK_TEST.upk_k60.m_k60_buhin_no (buhin_no, created_date, created_tantou_id) VALUES ('74772 EN100', GETDATE(), 999);</v>
      </c>
    </row>
    <row r="791" spans="1:2">
      <c r="A791" s="229" t="s">
        <v>846</v>
      </c>
      <c r="B791" s="229" t="str">
        <f t="shared" si="12"/>
        <v>INSERT INTO UPK_TEST.upk_k60.m_k60_buhin_no (buhin_no, created_date, created_tantou_id) VALUES ('75422 EN100UF', GETDATE(), 999);</v>
      </c>
    </row>
    <row r="792" spans="1:2">
      <c r="A792" s="229" t="s">
        <v>5645</v>
      </c>
      <c r="B792" s="229" t="str">
        <f t="shared" si="12"/>
        <v>INSERT INTO UPK_TEST.upk_k60.m_k60_buhin_no (buhin_no, created_date, created_tantou_id) VALUES ('85064/5 1DA0A', GETDATE(), 999);</v>
      </c>
    </row>
    <row r="793" spans="1:2">
      <c r="A793" s="229" t="s">
        <v>847</v>
      </c>
      <c r="B793" s="229" t="str">
        <f t="shared" si="12"/>
        <v>INSERT INTO UPK_TEST.upk_k60.m_k60_buhin_no (buhin_no, created_date, created_tantou_id) VALUES ('17285 1AA0A0B', GETDATE(), 999);</v>
      </c>
    </row>
    <row r="794" spans="1:2">
      <c r="A794" s="229" t="s">
        <v>848</v>
      </c>
      <c r="B794" s="229" t="str">
        <f t="shared" si="12"/>
        <v>INSERT INTO UPK_TEST.upk_k60.m_k60_buhin_no (buhin_no, created_date, created_tantou_id) VALUES ('67339 1AT0A', GETDATE(), 999);</v>
      </c>
    </row>
    <row r="795" spans="1:2">
      <c r="A795" s="229" t="s">
        <v>849</v>
      </c>
      <c r="B795" s="229" t="str">
        <f t="shared" si="12"/>
        <v>INSERT INTO UPK_TEST.upk_k60.m_k60_buhin_no (buhin_no, created_date, created_tantou_id) VALUES ('67339 1AT0B', GETDATE(), 999);</v>
      </c>
    </row>
    <row r="796" spans="1:2">
      <c r="A796" s="229" t="s">
        <v>850</v>
      </c>
      <c r="B796" s="229" t="str">
        <f t="shared" si="12"/>
        <v>INSERT INTO UPK_TEST.upk_k60.m_k60_buhin_no (buhin_no, created_date, created_tantou_id) VALUES ('67419 1AT0A', GETDATE(), 999);</v>
      </c>
    </row>
    <row r="797" spans="1:2">
      <c r="A797" s="229" t="s">
        <v>5646</v>
      </c>
      <c r="B797" s="229" t="str">
        <f t="shared" si="12"/>
        <v>INSERT INTO UPK_TEST.upk_k60.m_k60_buhin_no (buhin_no, created_date, created_tantou_id) VALUES ('66362/3 1GR0A', GETDATE(), 999);</v>
      </c>
    </row>
    <row r="798" spans="1:2">
      <c r="A798" s="229" t="s">
        <v>5647</v>
      </c>
      <c r="B798" s="229" t="str">
        <f t="shared" si="12"/>
        <v>INSERT INTO UPK_TEST.upk_k60.m_k60_buhin_no (buhin_no, created_date, created_tantou_id) VALUES ('743F2/3 1GR0C', GETDATE(), 999);</v>
      </c>
    </row>
    <row r="799" spans="1:2">
      <c r="A799" s="229" t="s">
        <v>5648</v>
      </c>
      <c r="B799" s="229" t="str">
        <f t="shared" si="12"/>
        <v>INSERT INTO UPK_TEST.upk_k60.m_k60_buhin_no (buhin_no, created_date, created_tantou_id) VALUES ('743F2/3 1GR0D', GETDATE(), 999);</v>
      </c>
    </row>
    <row r="800" spans="1:2">
      <c r="A800" s="229" t="s">
        <v>5649</v>
      </c>
      <c r="B800" s="229" t="str">
        <f t="shared" si="12"/>
        <v>INSERT INTO UPK_TEST.upk_k60.m_k60_buhin_no (buhin_no, created_date, created_tantou_id) VALUES ('743F2/3 1GR0E', GETDATE(), 999);</v>
      </c>
    </row>
    <row r="801" spans="1:2">
      <c r="A801" s="229" t="s">
        <v>851</v>
      </c>
      <c r="B801" s="229" t="str">
        <f t="shared" si="12"/>
        <v>INSERT INTO UPK_TEST.upk_k60.m_k60_buhin_no (buhin_no, created_date, created_tantou_id) VALUES ('74366 1GR0A', GETDATE(), 999);</v>
      </c>
    </row>
    <row r="802" spans="1:2">
      <c r="A802" s="229" t="s">
        <v>852</v>
      </c>
      <c r="B802" s="229" t="str">
        <f t="shared" si="12"/>
        <v>INSERT INTO UPK_TEST.upk_k60.m_k60_buhin_no (buhin_no, created_date, created_tantou_id) VALUES ('74367 1GR0A', GETDATE(), 999);</v>
      </c>
    </row>
    <row r="803" spans="1:2">
      <c r="A803" s="229" t="s">
        <v>853</v>
      </c>
      <c r="B803" s="229" t="str">
        <f t="shared" si="12"/>
        <v>INSERT INTO UPK_TEST.upk_k60.m_k60_buhin_no (buhin_no, created_date, created_tantou_id) VALUES ('74366 1GR0B', GETDATE(), 999);</v>
      </c>
    </row>
    <row r="804" spans="1:2">
      <c r="A804" s="229" t="s">
        <v>854</v>
      </c>
      <c r="B804" s="229" t="str">
        <f t="shared" si="12"/>
        <v>INSERT INTO UPK_TEST.upk_k60.m_k60_buhin_no (buhin_no, created_date, created_tantou_id) VALUES ('74367 1GR0B', GETDATE(), 999);</v>
      </c>
    </row>
    <row r="805" spans="1:2">
      <c r="A805" s="229" t="s">
        <v>855</v>
      </c>
      <c r="B805" s="229" t="str">
        <f t="shared" si="12"/>
        <v>INSERT INTO UPK_TEST.upk_k60.m_k60_buhin_no (buhin_no, created_date, created_tantou_id) VALUES ('74516 1GR0A', GETDATE(), 999);</v>
      </c>
    </row>
    <row r="806" spans="1:2">
      <c r="A806" s="229" t="s">
        <v>5650</v>
      </c>
      <c r="B806" s="229" t="str">
        <f t="shared" si="12"/>
        <v>INSERT INTO UPK_TEST.upk_k60.m_k60_buhin_no (buhin_no, created_date, created_tantou_id) VALUES ('76486/7 1GR0A', GETDATE(), 999);</v>
      </c>
    </row>
    <row r="807" spans="1:2">
      <c r="A807" s="229" t="s">
        <v>856</v>
      </c>
      <c r="B807" s="229" t="str">
        <f t="shared" si="12"/>
        <v>INSERT INTO UPK_TEST.upk_k60.m_k60_buhin_no (buhin_no, created_date, created_tantou_id) VALUES ('65616 JN20A', GETDATE(), 999);</v>
      </c>
    </row>
    <row r="808" spans="1:2">
      <c r="A808" s="229" t="s">
        <v>857</v>
      </c>
      <c r="B808" s="229" t="str">
        <f t="shared" si="12"/>
        <v>INSERT INTO UPK_TEST.upk_k60.m_k60_buhin_no (buhin_no, created_date, created_tantou_id) VALUES ('67466 JN20A', GETDATE(), 999);</v>
      </c>
    </row>
    <row r="809" spans="1:2">
      <c r="A809" s="229" t="s">
        <v>858</v>
      </c>
      <c r="B809" s="229" t="str">
        <f t="shared" si="12"/>
        <v>INSERT INTO UPK_TEST.upk_k60.m_k60_buhin_no (buhin_no, created_date, created_tantou_id) VALUES ('73211 JN22A', GETDATE(), 999);</v>
      </c>
    </row>
    <row r="810" spans="1:2">
      <c r="A810" s="229" t="s">
        <v>859</v>
      </c>
      <c r="B810" s="229" t="str">
        <f t="shared" si="12"/>
        <v>INSERT INTO UPK_TEST.upk_k60.m_k60_buhin_no (buhin_no, created_date, created_tantou_id) VALUES ('73231 JN22A', GETDATE(), 999);</v>
      </c>
    </row>
    <row r="811" spans="1:2">
      <c r="A811" s="229" t="s">
        <v>5651</v>
      </c>
      <c r="B811" s="229" t="str">
        <f t="shared" si="12"/>
        <v>INSERT INTO UPK_TEST.upk_k60.m_k60_buhin_no (buhin_no, created_date, created_tantou_id) VALUES ('76654/5 3TU0A', GETDATE(), 999);</v>
      </c>
    </row>
    <row r="812" spans="1:2">
      <c r="A812" s="229" t="s">
        <v>860</v>
      </c>
      <c r="B812" s="229" t="str">
        <f t="shared" si="12"/>
        <v>INSERT INTO UPK_TEST.upk_k60.m_k60_buhin_no (buhin_no, created_date, created_tantou_id) VALUES ('755D6 3NU0A', GETDATE(), 999);</v>
      </c>
    </row>
    <row r="813" spans="1:2">
      <c r="A813" s="229" t="s">
        <v>861</v>
      </c>
      <c r="B813" s="229" t="str">
        <f t="shared" si="12"/>
        <v>INSERT INTO UPK_TEST.upk_k60.m_k60_buhin_no (buhin_no, created_date, created_tantou_id) VALUES ('755D7 3NU0A', GETDATE(), 999);</v>
      </c>
    </row>
    <row r="814" spans="1:2">
      <c r="A814" s="229" t="s">
        <v>5652</v>
      </c>
      <c r="B814" s="229" t="str">
        <f t="shared" si="12"/>
        <v>INSERT INTO UPK_TEST.upk_k60.m_k60_buhin_no (buhin_no, created_date, created_tantou_id) VALUES ('74558/9 1LA0A-B', GETDATE(), 999);</v>
      </c>
    </row>
    <row r="815" spans="1:2">
      <c r="A815" s="229" t="s">
        <v>5653</v>
      </c>
      <c r="B815" s="229" t="str">
        <f t="shared" si="12"/>
        <v>INSERT INTO UPK_TEST.upk_k60.m_k60_buhin_no (buhin_no, created_date, created_tantou_id) VALUES ('74558/9 1LA0A', GETDATE(), 999);</v>
      </c>
    </row>
    <row r="816" spans="1:2">
      <c r="A816" s="229" t="s">
        <v>862</v>
      </c>
      <c r="B816" s="229" t="str">
        <f t="shared" si="12"/>
        <v>INSERT INTO UPK_TEST.upk_k60.m_k60_buhin_no (buhin_no, created_date, created_tantou_id) VALUES ('75529 1LA0A', GETDATE(), 999);</v>
      </c>
    </row>
    <row r="817" spans="1:2">
      <c r="A817" s="229" t="s">
        <v>863</v>
      </c>
      <c r="B817" s="229" t="str">
        <f t="shared" si="12"/>
        <v>INSERT INTO UPK_TEST.upk_k60.m_k60_buhin_no (buhin_no, created_date, created_tantou_id) VALUES ('67332 1ZR0A', GETDATE(), 999);</v>
      </c>
    </row>
    <row r="818" spans="1:2">
      <c r="A818" s="229" t="s">
        <v>864</v>
      </c>
      <c r="B818" s="229" t="str">
        <f t="shared" si="12"/>
        <v>INSERT INTO UPK_TEST.upk_k60.m_k60_buhin_no (buhin_no, created_date, created_tantou_id) VALUES ('67332 1ZR0B', GETDATE(), 999);</v>
      </c>
    </row>
    <row r="819" spans="1:2">
      <c r="A819" s="229" t="s">
        <v>865</v>
      </c>
      <c r="B819" s="229" t="str">
        <f t="shared" si="12"/>
        <v>INSERT INTO UPK_TEST.upk_k60.m_k60_buhin_no (buhin_no, created_date, created_tantou_id) VALUES ('67870 1ZR0A03', GETDATE(), 999);</v>
      </c>
    </row>
    <row r="820" spans="1:2">
      <c r="A820" s="229" t="s">
        <v>866</v>
      </c>
      <c r="B820" s="229" t="str">
        <f t="shared" si="12"/>
        <v>INSERT INTO UPK_TEST.upk_k60.m_k60_buhin_no (buhin_no, created_date, created_tantou_id) VALUES ('67870 1ZR0A04', GETDATE(), 999);</v>
      </c>
    </row>
    <row r="821" spans="1:2">
      <c r="A821" s="229" t="s">
        <v>5654</v>
      </c>
      <c r="B821" s="229" t="str">
        <f t="shared" si="12"/>
        <v>INSERT INTO UPK_TEST.upk_k60.m_k60_buhin_no (buhin_no, created_date, created_tantou_id) VALUES ('75492/3 1JB0A', GETDATE(), 999);</v>
      </c>
    </row>
    <row r="822" spans="1:2">
      <c r="A822" s="229" t="s">
        <v>867</v>
      </c>
      <c r="B822" s="229" t="str">
        <f t="shared" si="12"/>
        <v>INSERT INTO UPK_TEST.upk_k60.m_k60_buhin_no (buhin_no, created_date, created_tantou_id) VALUES ('76246 1JA0A', GETDATE(), 999);</v>
      </c>
    </row>
    <row r="823" spans="1:2">
      <c r="A823" s="229" t="s">
        <v>868</v>
      </c>
      <c r="B823" s="229" t="str">
        <f t="shared" si="12"/>
        <v>INSERT INTO UPK_TEST.upk_k60.m_k60_buhin_no (buhin_no, created_date, created_tantou_id) VALUES ('76247 1JA0A', GETDATE(), 999);</v>
      </c>
    </row>
    <row r="824" spans="1:2">
      <c r="A824" s="229" t="s">
        <v>5655</v>
      </c>
      <c r="B824" s="229" t="str">
        <f t="shared" si="12"/>
        <v>INSERT INTO UPK_TEST.upk_k60.m_k60_buhin_no (buhin_no, created_date, created_tantou_id) VALUES ('61212/3 3XA0A', GETDATE(), 999);</v>
      </c>
    </row>
    <row r="825" spans="1:2">
      <c r="A825" s="229" t="s">
        <v>5656</v>
      </c>
      <c r="B825" s="229" t="str">
        <f t="shared" si="12"/>
        <v>INSERT INTO UPK_TEST.upk_k60.m_k60_buhin_no (buhin_no, created_date, created_tantou_id) VALUES ('61212/3 3XA0A/3XE0A', GETDATE(), 999);</v>
      </c>
    </row>
    <row r="826" spans="1:2">
      <c r="A826" s="229" t="s">
        <v>5657</v>
      </c>
      <c r="B826" s="229" t="str">
        <f t="shared" si="12"/>
        <v>INSERT INTO UPK_TEST.upk_k60.m_k60_buhin_no (buhin_no, created_date, created_tantou_id) VALUES ('61212/3 3XA2A', GETDATE(), 999);</v>
      </c>
    </row>
    <row r="827" spans="1:2">
      <c r="A827" s="229" t="s">
        <v>5658</v>
      </c>
      <c r="B827" s="229" t="str">
        <f t="shared" si="12"/>
        <v>INSERT INTO UPK_TEST.upk_k60.m_k60_buhin_no (buhin_no, created_date, created_tantou_id) VALUES ('61212/3 3XE2A/3XA2A', GETDATE(), 999);</v>
      </c>
    </row>
    <row r="828" spans="1:2">
      <c r="A828" s="229" t="s">
        <v>869</v>
      </c>
      <c r="B828" s="229" t="str">
        <f t="shared" si="12"/>
        <v>INSERT INTO UPK_TEST.upk_k60.m_k60_buhin_no (buhin_no, created_date, created_tantou_id) VALUES ('73211 3XE0A', GETDATE(), 999);</v>
      </c>
    </row>
    <row r="829" spans="1:2">
      <c r="A829" s="229" t="s">
        <v>870</v>
      </c>
      <c r="B829" s="229" t="str">
        <f t="shared" si="12"/>
        <v>INSERT INTO UPK_TEST.upk_k60.m_k60_buhin_no (buhin_no, created_date, created_tantou_id) VALUES ('75234 3XA0A', GETDATE(), 999);</v>
      </c>
    </row>
    <row r="830" spans="1:2">
      <c r="A830" s="229" t="s">
        <v>871</v>
      </c>
      <c r="B830" s="229" t="str">
        <f t="shared" si="12"/>
        <v>INSERT INTO UPK_TEST.upk_k60.m_k60_buhin_no (buhin_no, created_date, created_tantou_id) VALUES ('76458 3XA0A', GETDATE(), 999);</v>
      </c>
    </row>
    <row r="831" spans="1:2">
      <c r="A831" s="229" t="s">
        <v>872</v>
      </c>
      <c r="B831" s="229" t="str">
        <f t="shared" si="12"/>
        <v>INSERT INTO UPK_TEST.upk_k60.m_k60_buhin_no (buhin_no, created_date, created_tantou_id) VALUES ('76459 3XA0A', GETDATE(), 999);</v>
      </c>
    </row>
    <row r="832" spans="1:2">
      <c r="A832" s="229" t="s">
        <v>873</v>
      </c>
      <c r="B832" s="229" t="str">
        <f t="shared" si="12"/>
        <v>INSERT INTO UPK_TEST.upk_k60.m_k60_buhin_no (buhin_no, created_date, created_tantou_id) VALUES ('73212 3XC0A', GETDATE(), 999);</v>
      </c>
    </row>
    <row r="833" spans="1:2">
      <c r="A833" s="229" t="s">
        <v>874</v>
      </c>
      <c r="B833" s="229" t="str">
        <f t="shared" si="12"/>
        <v>INSERT INTO UPK_TEST.upk_k60.m_k60_buhin_no (buhin_no, created_date, created_tantou_id) VALUES ('73232 3XC0A', GETDATE(), 999);</v>
      </c>
    </row>
    <row r="834" spans="1:2">
      <c r="A834" s="229" t="s">
        <v>875</v>
      </c>
      <c r="B834" s="229" t="str">
        <f t="shared" si="12"/>
        <v>INSERT INTO UPK_TEST.upk_k60.m_k60_buhin_no (buhin_no, created_date, created_tantou_id) VALUES ('74329 3XN0A', GETDATE(), 999);</v>
      </c>
    </row>
    <row r="835" spans="1:2">
      <c r="A835" s="229" t="s">
        <v>5659</v>
      </c>
      <c r="B835" s="229" t="str">
        <f t="shared" si="12"/>
        <v>INSERT INTO UPK_TEST.upk_k60.m_k60_buhin_no (buhin_no, created_date, created_tantou_id) VALUES ('76332/3 3XC0A', GETDATE(), 999);</v>
      </c>
    </row>
    <row r="836" spans="1:2">
      <c r="A836" s="229" t="s">
        <v>876</v>
      </c>
      <c r="B836" s="229" t="str">
        <f t="shared" si="12"/>
        <v>INSERT INTO UPK_TEST.upk_k60.m_k60_buhin_no (buhin_no, created_date, created_tantou_id) VALUES ('77598 3XC8A', GETDATE(), 999);</v>
      </c>
    </row>
    <row r="837" spans="1:2">
      <c r="A837" s="229" t="s">
        <v>877</v>
      </c>
      <c r="B837" s="229" t="str">
        <f t="shared" ref="B837:B900" si="13">$K$1&amp;"'"&amp;$A837&amp;"', GETDATE(), 999);"</f>
        <v>INSERT INTO UPK_TEST.upk_k60.m_k60_buhin_no (buhin_no, created_date, created_tantou_id) VALUES ('76218 3XJ0A', GETDATE(), 999);</v>
      </c>
    </row>
    <row r="838" spans="1:2">
      <c r="A838" s="229" t="s">
        <v>878</v>
      </c>
      <c r="B838" s="229" t="str">
        <f t="shared" si="13"/>
        <v>INSERT INTO UPK_TEST.upk_k60.m_k60_buhin_no (buhin_no, created_date, created_tantou_id) VALUES ('76219 3XJ0A', GETDATE(), 999);</v>
      </c>
    </row>
    <row r="839" spans="1:2">
      <c r="A839" s="229" t="s">
        <v>5660</v>
      </c>
      <c r="B839" s="229" t="str">
        <f t="shared" si="13"/>
        <v>INSERT INTO UPK_TEST.upk_k60.m_k60_buhin_no (buhin_no, created_date, created_tantou_id) VALUES ('76246/7 3XJ0A', GETDATE(), 999);</v>
      </c>
    </row>
    <row r="840" spans="1:2">
      <c r="A840" s="229" t="s">
        <v>879</v>
      </c>
      <c r="B840" s="229" t="str">
        <f t="shared" si="13"/>
        <v>INSERT INTO UPK_TEST.upk_k60.m_k60_buhin_no (buhin_no, created_date, created_tantou_id) VALUES ('76373 3YF3A', GETDATE(), 999);</v>
      </c>
    </row>
    <row r="841" spans="1:2">
      <c r="A841" s="229" t="s">
        <v>880</v>
      </c>
      <c r="B841" s="229" t="str">
        <f t="shared" si="13"/>
        <v>INSERT INTO UPK_TEST.upk_k60.m_k60_buhin_no (buhin_no, created_date, created_tantou_id) VALUES ('76397 3YF0A', GETDATE(), 999);</v>
      </c>
    </row>
    <row r="842" spans="1:2">
      <c r="A842" s="229" t="s">
        <v>881</v>
      </c>
      <c r="B842" s="229" t="str">
        <f t="shared" si="13"/>
        <v>INSERT INTO UPK_TEST.upk_k60.m_k60_buhin_no (buhin_no, created_date, created_tantou_id) VALUES ('17216 CY00A', GETDATE(), 999);</v>
      </c>
    </row>
    <row r="843" spans="1:2">
      <c r="A843" s="229" t="s">
        <v>882</v>
      </c>
      <c r="B843" s="229" t="str">
        <f t="shared" si="13"/>
        <v>INSERT INTO UPK_TEST.upk_k60.m_k60_buhin_no (buhin_no, created_date, created_tantou_id) VALUES ('17217 CY00A', GETDATE(), 999);</v>
      </c>
    </row>
    <row r="844" spans="1:2">
      <c r="A844" s="229" t="s">
        <v>883</v>
      </c>
      <c r="B844" s="229" t="str">
        <f t="shared" si="13"/>
        <v>INSERT INTO UPK_TEST.upk_k60.m_k60_buhin_no (buhin_no, created_date, created_tantou_id) VALUES ('75454 1VN0A', GETDATE(), 999);</v>
      </c>
    </row>
    <row r="845" spans="1:2">
      <c r="A845" s="229" t="s">
        <v>884</v>
      </c>
      <c r="B845" s="229" t="str">
        <f t="shared" si="13"/>
        <v>INSERT INTO UPK_TEST.upk_k60.m_k60_buhin_no (buhin_no, created_date, created_tantou_id) VALUES ('51162 3VA4A', GETDATE(), 999);</v>
      </c>
    </row>
    <row r="846" spans="1:2">
      <c r="A846" s="229" t="s">
        <v>885</v>
      </c>
      <c r="B846" s="229" t="str">
        <f t="shared" si="13"/>
        <v>INSERT INTO UPK_TEST.upk_k60.m_k60_buhin_no (buhin_no, created_date, created_tantou_id) VALUES ('75176 5WK0A', GETDATE(), 999);</v>
      </c>
    </row>
    <row r="847" spans="1:2">
      <c r="A847" s="229" t="s">
        <v>886</v>
      </c>
      <c r="B847" s="229" t="str">
        <f t="shared" si="13"/>
        <v>INSERT INTO UPK_TEST.upk_k60.m_k60_buhin_no (buhin_no, created_date, created_tantou_id) VALUES ('67466 4CB0A', GETDATE(), 999);</v>
      </c>
    </row>
    <row r="848" spans="1:2">
      <c r="A848" s="229" t="s">
        <v>887</v>
      </c>
      <c r="B848" s="229" t="str">
        <f t="shared" si="13"/>
        <v>INSERT INTO UPK_TEST.upk_k60.m_k60_buhin_no (buhin_no, created_date, created_tantou_id) VALUES ('67466 4CB0A-E', GETDATE(), 999);</v>
      </c>
    </row>
    <row r="849" spans="1:2">
      <c r="A849" s="229" t="s">
        <v>888</v>
      </c>
      <c r="B849" s="229" t="str">
        <f t="shared" si="13"/>
        <v>INSERT INTO UPK_TEST.upk_k60.m_k60_buhin_no (buhin_no, created_date, created_tantou_id) VALUES ('76482 4CB0A', GETDATE(), 999);</v>
      </c>
    </row>
    <row r="850" spans="1:2">
      <c r="A850" s="229" t="s">
        <v>889</v>
      </c>
      <c r="B850" s="229" t="str">
        <f t="shared" si="13"/>
        <v>INSERT INTO UPK_TEST.upk_k60.m_k60_buhin_no (buhin_no, created_date, created_tantou_id) VALUES ('76482 4CB0A-E', GETDATE(), 999);</v>
      </c>
    </row>
    <row r="851" spans="1:2">
      <c r="A851" s="229" t="s">
        <v>890</v>
      </c>
      <c r="B851" s="229" t="str">
        <f t="shared" si="13"/>
        <v>INSERT INTO UPK_TEST.upk_k60.m_k60_buhin_no (buhin_no, created_date, created_tantou_id) VALUES ('78118 6MA0A', GETDATE(), 999);</v>
      </c>
    </row>
    <row r="852" spans="1:2">
      <c r="A852" s="229" t="s">
        <v>891</v>
      </c>
      <c r="B852" s="229" t="str">
        <f t="shared" si="13"/>
        <v>INSERT INTO UPK_TEST.upk_k60.m_k60_buhin_no (buhin_no, created_date, created_tantou_id) VALUES ('78119 6MA0A', GETDATE(), 999);</v>
      </c>
    </row>
    <row r="853" spans="1:2">
      <c r="A853" s="229" t="s">
        <v>5661</v>
      </c>
      <c r="B853" s="229" t="str">
        <f t="shared" si="13"/>
        <v>INSERT INTO UPK_TEST.upk_k60.m_k60_buhin_no (buhin_no, created_date, created_tantou_id) VALUES ('76352/3 01G00', GETDATE(), 999);</v>
      </c>
    </row>
    <row r="854" spans="1:2">
      <c r="A854" s="229" t="s">
        <v>892</v>
      </c>
      <c r="B854" s="229" t="str">
        <f t="shared" si="13"/>
        <v>INSERT INTO UPK_TEST.upk_k60.m_k60_buhin_no (buhin_no, created_date, created_tantou_id) VALUES ('78152 CN000', GETDATE(), 999);</v>
      </c>
    </row>
    <row r="855" spans="1:2">
      <c r="A855" s="229" t="s">
        <v>5662</v>
      </c>
      <c r="B855" s="229" t="str">
        <f t="shared" si="13"/>
        <v>INSERT INTO UPK_TEST.upk_k60.m_k60_buhin_no (buhin_no, created_date, created_tantou_id) VALUES ('80142/3 4M400', GETDATE(), 999);</v>
      </c>
    </row>
    <row r="856" spans="1:2">
      <c r="A856" s="229" t="s">
        <v>893</v>
      </c>
      <c r="B856" s="229" t="str">
        <f t="shared" si="13"/>
        <v>INSERT INTO UPK_TEST.upk_k60.m_k60_buhin_no (buhin_no, created_date, created_tantou_id) VALUES ('62240 4M500', GETDATE(), 999);</v>
      </c>
    </row>
    <row r="857" spans="1:2">
      <c r="A857" s="229" t="s">
        <v>5663</v>
      </c>
      <c r="B857" s="229" t="str">
        <f t="shared" si="13"/>
        <v>INSERT INTO UPK_TEST.upk_k60.m_k60_buhin_no (buhin_no, created_date, created_tantou_id) VALUES ('82118/9 5M000', GETDATE(), 999);</v>
      </c>
    </row>
    <row r="858" spans="1:2">
      <c r="A858" s="229" t="s">
        <v>894</v>
      </c>
      <c r="B858" s="229" t="str">
        <f t="shared" si="13"/>
        <v>INSERT INTO UPK_TEST.upk_k60.m_k60_buhin_no (buhin_no, created_date, created_tantou_id) VALUES ('64828 D0109', GETDATE(), 999);</v>
      </c>
    </row>
    <row r="859" spans="1:2">
      <c r="A859" s="229" t="s">
        <v>895</v>
      </c>
      <c r="B859" s="229" t="str">
        <f t="shared" si="13"/>
        <v>INSERT INTO UPK_TEST.upk_k60.m_k60_buhin_no (buhin_no, created_date, created_tantou_id) VALUES ('64828 D0109-G', GETDATE(), 999);</v>
      </c>
    </row>
    <row r="860" spans="1:2">
      <c r="A860" s="229" t="s">
        <v>896</v>
      </c>
      <c r="B860" s="229" t="str">
        <f t="shared" si="13"/>
        <v>INSERT INTO UPK_TEST.upk_k60.m_k60_buhin_no (buhin_no, created_date, created_tantou_id) VALUES ('74811 01G0A', GETDATE(), 999);</v>
      </c>
    </row>
    <row r="861" spans="1:2">
      <c r="A861" s="229" t="s">
        <v>897</v>
      </c>
      <c r="B861" s="229" t="str">
        <f t="shared" si="13"/>
        <v>INSERT INTO UPK_TEST.upk_k60.m_k60_buhin_no (buhin_no, created_date, created_tantou_id) VALUES ('74811 08G00', GETDATE(), 999);</v>
      </c>
    </row>
    <row r="862" spans="1:2">
      <c r="A862" s="229" t="s">
        <v>898</v>
      </c>
      <c r="B862" s="229" t="str">
        <f t="shared" si="13"/>
        <v>INSERT INTO UPK_TEST.upk_k60.m_k60_buhin_no (buhin_no, created_date, created_tantou_id) VALUES ('74811 31G0A', GETDATE(), 999);</v>
      </c>
    </row>
    <row r="863" spans="1:2">
      <c r="A863" s="229" t="s">
        <v>899</v>
      </c>
      <c r="B863" s="229" t="str">
        <f t="shared" si="13"/>
        <v>INSERT INTO UPK_TEST.upk_k60.m_k60_buhin_no (buhin_no, created_date, created_tantou_id) VALUES ('74811 3S800', GETDATE(), 999);</v>
      </c>
    </row>
    <row r="864" spans="1:2">
      <c r="A864" s="229" t="s">
        <v>900</v>
      </c>
      <c r="B864" s="229" t="str">
        <f t="shared" si="13"/>
        <v>INSERT INTO UPK_TEST.upk_k60.m_k60_buhin_no (buhin_no, created_date, created_tantou_id) VALUES ('74811 3S810', GETDATE(), 999);</v>
      </c>
    </row>
    <row r="865" spans="1:2">
      <c r="A865" s="229" t="s">
        <v>901</v>
      </c>
      <c r="B865" s="229" t="str">
        <f t="shared" si="13"/>
        <v>INSERT INTO UPK_TEST.upk_k60.m_k60_buhin_no (buhin_no, created_date, created_tantou_id) VALUES ('74811 VJ30A', GETDATE(), 999);</v>
      </c>
    </row>
    <row r="866" spans="1:2">
      <c r="A866" s="229" t="s">
        <v>902</v>
      </c>
      <c r="B866" s="229" t="str">
        <f t="shared" si="13"/>
        <v>INSERT INTO UPK_TEST.upk_k60.m_k60_buhin_no (buhin_no, created_date, created_tantou_id) VALUES ('74811 VJ40A', GETDATE(), 999);</v>
      </c>
    </row>
    <row r="867" spans="1:2">
      <c r="A867" s="229" t="s">
        <v>903</v>
      </c>
      <c r="B867" s="229" t="str">
        <f t="shared" si="13"/>
        <v>INSERT INTO UPK_TEST.upk_k60.m_k60_buhin_no (buhin_no, created_date, created_tantou_id) VALUES ('62592 VG200-01', GETDATE(), 999);</v>
      </c>
    </row>
    <row r="868" spans="1:2">
      <c r="A868" s="229" t="s">
        <v>904</v>
      </c>
      <c r="B868" s="229" t="str">
        <f t="shared" si="13"/>
        <v>INSERT INTO UPK_TEST.upk_k60.m_k60_buhin_no (buhin_no, created_date, created_tantou_id) VALUES ('62593 VG200-01', GETDATE(), 999);</v>
      </c>
    </row>
    <row r="869" spans="1:2">
      <c r="A869" s="229" t="s">
        <v>905</v>
      </c>
      <c r="B869" s="229" t="str">
        <f t="shared" si="13"/>
        <v>INSERT INTO UPK_TEST.upk_k60.m_k60_buhin_no (buhin_no, created_date, created_tantou_id) VALUES ('93872 92G00', GETDATE(), 999);</v>
      </c>
    </row>
    <row r="870" spans="1:2">
      <c r="A870" s="229" t="s">
        <v>5664</v>
      </c>
      <c r="B870" s="229" t="str">
        <f t="shared" si="13"/>
        <v>INSERT INTO UPK_TEST.upk_k60.m_k60_buhin_no (buhin_no, created_date, created_tantou_id) VALUES ('91314/5 0W000-P', GETDATE(), 999);</v>
      </c>
    </row>
    <row r="871" spans="1:2">
      <c r="A871" s="229" t="s">
        <v>5665</v>
      </c>
      <c r="B871" s="229" t="str">
        <f t="shared" si="13"/>
        <v>INSERT INTO UPK_TEST.upk_k60.m_k60_buhin_no (buhin_no, created_date, created_tantou_id) VALUES ('91318/9 0W000-P', GETDATE(), 999);</v>
      </c>
    </row>
    <row r="872" spans="1:2">
      <c r="A872" s="229" t="s">
        <v>5666</v>
      </c>
      <c r="B872" s="229" t="str">
        <f t="shared" si="13"/>
        <v>INSERT INTO UPK_TEST.upk_k60.m_k60_buhin_no (buhin_no, created_date, created_tantou_id) VALUES ('9640/1 14220', GETDATE(), 999);</v>
      </c>
    </row>
    <row r="873" spans="1:2">
      <c r="A873" s="229" t="s">
        <v>906</v>
      </c>
      <c r="B873" s="229" t="str">
        <f t="shared" si="13"/>
        <v>INSERT INTO UPK_TEST.upk_k60.m_k60_buhin_no (buhin_no, created_date, created_tantou_id) VALUES ('74755 73R0001', GETDATE(), 999);</v>
      </c>
    </row>
    <row r="874" spans="1:2">
      <c r="A874" s="229" t="s">
        <v>907</v>
      </c>
      <c r="B874" s="229" t="str">
        <f t="shared" si="13"/>
        <v>INSERT INTO UPK_TEST.upk_k60.m_k60_buhin_no (buhin_no, created_date, created_tantou_id) VALUES ('74532 CA000', GETDATE(), 999);</v>
      </c>
    </row>
    <row r="875" spans="1:2">
      <c r="A875" s="229" t="s">
        <v>908</v>
      </c>
      <c r="B875" s="229" t="str">
        <f t="shared" si="13"/>
        <v>INSERT INTO UPK_TEST.upk_k60.m_k60_buhin_no (buhin_no, created_date, created_tantou_id) VALUES ('75422 EN100', GETDATE(), 999);</v>
      </c>
    </row>
    <row r="876" spans="1:2">
      <c r="A876" s="229" t="s">
        <v>909</v>
      </c>
      <c r="B876" s="229" t="str">
        <f t="shared" si="13"/>
        <v>INSERT INTO UPK_TEST.upk_k60.m_k60_buhin_no (buhin_no, created_date, created_tantou_id) VALUES ('66312 4M410', GETDATE(), 999);</v>
      </c>
    </row>
    <row r="877" spans="1:2">
      <c r="A877" s="229" t="s">
        <v>910</v>
      </c>
      <c r="B877" s="229" t="str">
        <f t="shared" si="13"/>
        <v>INSERT INTO UPK_TEST.upk_k60.m_k60_buhin_no (buhin_no, created_date, created_tantou_id) VALUES ('66312 6M000', GETDATE(), 999);</v>
      </c>
    </row>
    <row r="878" spans="1:2">
      <c r="A878" s="229" t="s">
        <v>911</v>
      </c>
      <c r="B878" s="229" t="str">
        <f t="shared" si="13"/>
        <v>INSERT INTO UPK_TEST.upk_k60.m_k60_buhin_no (buhin_no, created_date, created_tantou_id) VALUES ('67122 4M409', GETDATE(), 999);</v>
      </c>
    </row>
    <row r="879" spans="1:2">
      <c r="A879" s="229" t="s">
        <v>912</v>
      </c>
      <c r="B879" s="229" t="str">
        <f t="shared" si="13"/>
        <v>INSERT INTO UPK_TEST.upk_k60.m_k60_buhin_no (buhin_no, created_date, created_tantou_id) VALUES ('67122 5M019', GETDATE(), 999);</v>
      </c>
    </row>
    <row r="880" spans="1:2">
      <c r="A880" s="229" t="s">
        <v>913</v>
      </c>
      <c r="B880" s="229" t="str">
        <f t="shared" si="13"/>
        <v>INSERT INTO UPK_TEST.upk_k60.m_k60_buhin_no (buhin_no, created_date, created_tantou_id) VALUES ('67332 5M000', GETDATE(), 999);</v>
      </c>
    </row>
    <row r="881" spans="1:2">
      <c r="A881" s="229" t="s">
        <v>5667</v>
      </c>
      <c r="B881" s="229" t="str">
        <f t="shared" si="13"/>
        <v>INSERT INTO UPK_TEST.upk_k60.m_k60_buhin_no (buhin_no, created_date, created_tantou_id) VALUES ('74332/3 4M400', GETDATE(), 999);</v>
      </c>
    </row>
    <row r="882" spans="1:2">
      <c r="A882" s="229" t="s">
        <v>914</v>
      </c>
      <c r="B882" s="229" t="str">
        <f t="shared" si="13"/>
        <v>INSERT INTO UPK_TEST.upk_k60.m_k60_buhin_no (buhin_no, created_date, created_tantou_id) VALUES ('75172 4M412', GETDATE(), 999);</v>
      </c>
    </row>
    <row r="883" spans="1:2">
      <c r="A883" s="229" t="s">
        <v>915</v>
      </c>
      <c r="B883" s="229" t="str">
        <f t="shared" si="13"/>
        <v>INSERT INTO UPK_TEST.upk_k60.m_k60_buhin_no (buhin_no, created_date, created_tantou_id) VALUES ('75173 4M412', GETDATE(), 999);</v>
      </c>
    </row>
    <row r="884" spans="1:2">
      <c r="A884" s="229" t="s">
        <v>5668</v>
      </c>
      <c r="B884" s="229" t="str">
        <f t="shared" si="13"/>
        <v>INSERT INTO UPK_TEST.upk_k60.m_k60_buhin_no (buhin_no, created_date, created_tantou_id) VALUES ('76242/3 4M408/400', GETDATE(), 999);</v>
      </c>
    </row>
    <row r="885" spans="1:2">
      <c r="A885" s="229" t="s">
        <v>916</v>
      </c>
      <c r="B885" s="229" t="str">
        <f t="shared" si="13"/>
        <v>INSERT INTO UPK_TEST.upk_k60.m_k60_buhin_no (buhin_no, created_date, created_tantou_id) VALUES ('79412 4M500', GETDATE(), 999);</v>
      </c>
    </row>
    <row r="886" spans="1:2">
      <c r="A886" s="229" t="s">
        <v>917</v>
      </c>
      <c r="B886" s="229" t="str">
        <f t="shared" si="13"/>
        <v>INSERT INTO UPK_TEST.upk_k60.m_k60_buhin_no (buhin_no, created_date, created_tantou_id) VALUES ('62532 4M410001', GETDATE(), 999);</v>
      </c>
    </row>
    <row r="887" spans="1:2">
      <c r="A887" s="229" t="s">
        <v>918</v>
      </c>
      <c r="B887" s="229" t="str">
        <f t="shared" si="13"/>
        <v>INSERT INTO UPK_TEST.upk_k60.m_k60_buhin_no (buhin_no, created_date, created_tantou_id) VALUES ('62532 AU00001', GETDATE(), 999);</v>
      </c>
    </row>
    <row r="888" spans="1:2">
      <c r="A888" s="229" t="s">
        <v>919</v>
      </c>
      <c r="B888" s="229" t="str">
        <f t="shared" si="13"/>
        <v>INSERT INTO UPK_TEST.upk_k60.m_k60_buhin_no (buhin_no, created_date, created_tantou_id) VALUES ('75172 AU000', GETDATE(), 999);</v>
      </c>
    </row>
    <row r="889" spans="1:2">
      <c r="A889" s="229" t="s">
        <v>920</v>
      </c>
      <c r="B889" s="229" t="str">
        <f t="shared" si="13"/>
        <v>INSERT INTO UPK_TEST.upk_k60.m_k60_buhin_no (buhin_no, created_date, created_tantou_id) VALUES ('75173 AU000', GETDATE(), 999);</v>
      </c>
    </row>
    <row r="890" spans="1:2">
      <c r="A890" s="229" t="s">
        <v>921</v>
      </c>
      <c r="B890" s="229" t="str">
        <f t="shared" si="13"/>
        <v>INSERT INTO UPK_TEST.upk_k60.m_k60_buhin_no (buhin_no, created_date, created_tantou_id) VALUES ('75513 CN000', GETDATE(), 999);</v>
      </c>
    </row>
    <row r="891" spans="1:2">
      <c r="A891" s="229" t="s">
        <v>5669</v>
      </c>
      <c r="B891" s="229" t="str">
        <f t="shared" si="13"/>
        <v>INSERT INTO UPK_TEST.upk_k60.m_k60_buhin_no (buhin_no, created_date, created_tantou_id) VALUES ('76752/3 CN00001', GETDATE(), 999);</v>
      </c>
    </row>
    <row r="892" spans="1:2">
      <c r="A892" s="229" t="s">
        <v>922</v>
      </c>
      <c r="B892" s="229" t="str">
        <f t="shared" si="13"/>
        <v>INSERT INTO UPK_TEST.upk_k60.m_k60_buhin_no (buhin_no, created_date, created_tantou_id) VALUES ('67122 8H30001', GETDATE(), 999);</v>
      </c>
    </row>
    <row r="893" spans="1:2">
      <c r="A893" s="229" t="s">
        <v>923</v>
      </c>
      <c r="B893" s="229" t="str">
        <f t="shared" si="13"/>
        <v>INSERT INTO UPK_TEST.upk_k60.m_k60_buhin_no (buhin_no, created_date, created_tantou_id) VALUES ('67122 8H70001', GETDATE(), 999);</v>
      </c>
    </row>
    <row r="894" spans="1:2">
      <c r="A894" s="229" t="s">
        <v>924</v>
      </c>
      <c r="B894" s="229" t="str">
        <f t="shared" si="13"/>
        <v>INSERT INTO UPK_TEST.upk_k60.m_k60_buhin_no (buhin_no, created_date, created_tantou_id) VALUES ('67122 8H90001', GETDATE(), 999);</v>
      </c>
    </row>
    <row r="895" spans="1:2">
      <c r="A895" s="229" t="s">
        <v>925</v>
      </c>
      <c r="B895" s="229" t="str">
        <f t="shared" si="13"/>
        <v>INSERT INTO UPK_TEST.upk_k60.m_k60_buhin_no (buhin_no, created_date, created_tantou_id) VALUES ('76232 8H30001', GETDATE(), 999);</v>
      </c>
    </row>
    <row r="896" spans="1:2">
      <c r="A896" s="229" t="s">
        <v>926</v>
      </c>
      <c r="B896" s="229" t="str">
        <f t="shared" si="13"/>
        <v>INSERT INTO UPK_TEST.upk_k60.m_k60_buhin_no (buhin_no, created_date, created_tantou_id) VALUES ('76233 8H30001', GETDATE(), 999);</v>
      </c>
    </row>
    <row r="897" spans="1:2">
      <c r="A897" s="229" t="s">
        <v>927</v>
      </c>
      <c r="B897" s="229" t="str">
        <f t="shared" si="13"/>
        <v>INSERT INTO UPK_TEST.upk_k60.m_k60_buhin_no (buhin_no, created_date, created_tantou_id) VALUES ('75113 CA00001', GETDATE(), 999);</v>
      </c>
    </row>
    <row r="898" spans="1:2">
      <c r="A898" s="229" t="s">
        <v>928</v>
      </c>
      <c r="B898" s="229" t="str">
        <f t="shared" si="13"/>
        <v>INSERT INTO UPK_TEST.upk_k60.m_k60_buhin_no (buhin_no, created_date, created_tantou_id) VALUES ('75182 CA000', GETDATE(), 999);</v>
      </c>
    </row>
    <row r="899" spans="1:2">
      <c r="A899" s="229" t="s">
        <v>929</v>
      </c>
      <c r="B899" s="229" t="str">
        <f t="shared" si="13"/>
        <v>INSERT INTO UPK_TEST.upk_k60.m_k60_buhin_no (buhin_no, created_date, created_tantou_id) VALUES ('75182 CB000', GETDATE(), 999);</v>
      </c>
    </row>
    <row r="900" spans="1:2">
      <c r="A900" s="229" t="s">
        <v>930</v>
      </c>
      <c r="B900" s="229" t="str">
        <f t="shared" si="13"/>
        <v>INSERT INTO UPK_TEST.upk_k60.m_k60_buhin_no (buhin_no, created_date, created_tantou_id) VALUES ('66319 EN000', GETDATE(), 999);</v>
      </c>
    </row>
    <row r="901" spans="1:2">
      <c r="A901" s="229" t="s">
        <v>931</v>
      </c>
      <c r="B901" s="229" t="str">
        <f t="shared" ref="B901:B964" si="14">$K$1&amp;"'"&amp;$A901&amp;"', GETDATE(), 999);"</f>
        <v>INSERT INTO UPK_TEST.upk_k60.m_k60_buhin_no (buhin_no, created_date, created_tantou_id) VALUES ('74516 EN000', GETDATE(), 999);</v>
      </c>
    </row>
    <row r="902" spans="1:2">
      <c r="A902" s="229" t="s">
        <v>932</v>
      </c>
      <c r="B902" s="229" t="str">
        <f t="shared" si="14"/>
        <v>INSERT INTO UPK_TEST.upk_k60.m_k60_buhin_no (buhin_no, created_date, created_tantou_id) VALUES ('74516 EN100', GETDATE(), 999);</v>
      </c>
    </row>
    <row r="903" spans="1:2">
      <c r="A903" s="229" t="s">
        <v>933</v>
      </c>
      <c r="B903" s="229" t="str">
        <f t="shared" si="14"/>
        <v>INSERT INTO UPK_TEST.upk_k60.m_k60_buhin_no (buhin_no, created_date, created_tantou_id) VALUES ('75112 EN000', GETDATE(), 999);</v>
      </c>
    </row>
    <row r="904" spans="1:2">
      <c r="A904" s="229" t="s">
        <v>934</v>
      </c>
      <c r="B904" s="229" t="str">
        <f t="shared" si="14"/>
        <v>INSERT INTO UPK_TEST.upk_k60.m_k60_buhin_no (buhin_no, created_date, created_tantou_id) VALUES ('75113 EN000', GETDATE(), 999);</v>
      </c>
    </row>
    <row r="905" spans="1:2">
      <c r="A905" s="229" t="s">
        <v>5670</v>
      </c>
      <c r="B905" s="229" t="str">
        <f t="shared" si="14"/>
        <v>INSERT INTO UPK_TEST.upk_k60.m_k60_buhin_no (buhin_no, created_date, created_tantou_id) VALUES ('75152/3 EN000', GETDATE(), 999);</v>
      </c>
    </row>
    <row r="906" spans="1:2">
      <c r="A906" s="229" t="s">
        <v>935</v>
      </c>
      <c r="B906" s="229" t="str">
        <f t="shared" si="14"/>
        <v>INSERT INTO UPK_TEST.upk_k60.m_k60_buhin_no (buhin_no, created_date, created_tantou_id) VALUES ('75134 EN000', GETDATE(), 999);</v>
      </c>
    </row>
    <row r="907" spans="1:2">
      <c r="A907" s="229" t="s">
        <v>936</v>
      </c>
      <c r="B907" s="229" t="str">
        <f t="shared" si="14"/>
        <v>INSERT INTO UPK_TEST.upk_k60.m_k60_buhin_no (buhin_no, created_date, created_tantou_id) VALUES ('75135 EN000', GETDATE(), 999);</v>
      </c>
    </row>
    <row r="908" spans="1:2">
      <c r="A908" s="229" t="s">
        <v>937</v>
      </c>
      <c r="B908" s="229" t="str">
        <f t="shared" si="14"/>
        <v>INSERT INTO UPK_TEST.upk_k60.m_k60_buhin_no (buhin_no, created_date, created_tantou_id) VALUES ('75512 EN000', GETDATE(), 999);</v>
      </c>
    </row>
    <row r="909" spans="1:2">
      <c r="A909" s="229" t="s">
        <v>938</v>
      </c>
      <c r="B909" s="229" t="str">
        <f t="shared" si="14"/>
        <v>INSERT INTO UPK_TEST.upk_k60.m_k60_buhin_no (buhin_no, created_date, created_tantou_id) VALUES ('75512 EN100', GETDATE(), 999);</v>
      </c>
    </row>
    <row r="910" spans="1:2">
      <c r="A910" s="229" t="s">
        <v>939</v>
      </c>
      <c r="B910" s="229" t="str">
        <f t="shared" si="14"/>
        <v>INSERT INTO UPK_TEST.upk_k60.m_k60_buhin_no (buhin_no, created_date, created_tantou_id) VALUES ('75513 EN000', GETDATE(), 999);</v>
      </c>
    </row>
    <row r="911" spans="1:2">
      <c r="A911" s="229" t="s">
        <v>940</v>
      </c>
      <c r="B911" s="229" t="str">
        <f t="shared" si="14"/>
        <v>INSERT INTO UPK_TEST.upk_k60.m_k60_buhin_no (buhin_no, created_date, created_tantou_id) VALUES ('75513 EN100', GETDATE(), 999);</v>
      </c>
    </row>
    <row r="912" spans="1:2">
      <c r="A912" s="229" t="s">
        <v>5671</v>
      </c>
      <c r="B912" s="229" t="str">
        <f t="shared" si="14"/>
        <v>INSERT INTO UPK_TEST.upk_k60.m_k60_buhin_no (buhin_no, created_date, created_tantou_id) VALUES ('76456/7 EN000', GETDATE(), 999);</v>
      </c>
    </row>
    <row r="913" spans="1:2">
      <c r="A913" s="229" t="s">
        <v>5672</v>
      </c>
      <c r="B913" s="229" t="str">
        <f t="shared" si="14"/>
        <v>INSERT INTO UPK_TEST.upk_k60.m_k60_buhin_no (buhin_no, created_date, created_tantou_id) VALUES ('76456/7 EN100', GETDATE(), 999);</v>
      </c>
    </row>
    <row r="914" spans="1:2">
      <c r="A914" s="229" t="s">
        <v>941</v>
      </c>
      <c r="B914" s="229" t="str">
        <f t="shared" si="14"/>
        <v>INSERT INTO UPK_TEST.upk_k60.m_k60_buhin_no (buhin_no, created_date, created_tantou_id) VALUES ('75632 EN000', GETDATE(), 999);</v>
      </c>
    </row>
    <row r="915" spans="1:2">
      <c r="A915" s="229" t="s">
        <v>942</v>
      </c>
      <c r="B915" s="229" t="str">
        <f t="shared" si="14"/>
        <v>INSERT INTO UPK_TEST.upk_k60.m_k60_buhin_no (buhin_no, created_date, created_tantou_id) VALUES ('75632 EN100', GETDATE(), 999);</v>
      </c>
    </row>
    <row r="916" spans="1:2">
      <c r="A916" s="229" t="s">
        <v>943</v>
      </c>
      <c r="B916" s="229" t="str">
        <f t="shared" si="14"/>
        <v>INSERT INTO UPK_TEST.upk_k60.m_k60_buhin_no (buhin_no, created_date, created_tantou_id) VALUES ('76242 EN000', GETDATE(), 999);</v>
      </c>
    </row>
    <row r="917" spans="1:2">
      <c r="A917" s="229" t="s">
        <v>944</v>
      </c>
      <c r="B917" s="229" t="str">
        <f t="shared" si="14"/>
        <v>INSERT INTO UPK_TEST.upk_k60.m_k60_buhin_no (buhin_no, created_date, created_tantou_id) VALUES ('76243 EN000', GETDATE(), 999);</v>
      </c>
    </row>
    <row r="918" spans="1:2">
      <c r="A918" s="229" t="s">
        <v>5673</v>
      </c>
      <c r="B918" s="229" t="str">
        <f t="shared" si="14"/>
        <v>INSERT INTO UPK_TEST.upk_k60.m_k60_buhin_no (buhin_no, created_date, created_tantou_id) VALUES ('76752/3 EN000', GETDATE(), 999);</v>
      </c>
    </row>
    <row r="919" spans="1:2">
      <c r="A919" s="229" t="s">
        <v>945</v>
      </c>
      <c r="B919" s="229" t="str">
        <f t="shared" si="14"/>
        <v>INSERT INTO UPK_TEST.upk_k60.m_k60_buhin_no (buhin_no, created_date, created_tantou_id) VALUES ('74372 EN000', GETDATE(), 999);</v>
      </c>
    </row>
    <row r="920" spans="1:2">
      <c r="A920" s="229" t="s">
        <v>946</v>
      </c>
      <c r="B920" s="229" t="str">
        <f t="shared" si="14"/>
        <v>INSERT INTO UPK_TEST.upk_k60.m_k60_buhin_no (buhin_no, created_date, created_tantou_id) VALUES ('74372 EN100', GETDATE(), 999);</v>
      </c>
    </row>
    <row r="921" spans="1:2">
      <c r="A921" s="229" t="s">
        <v>947</v>
      </c>
      <c r="B921" s="229" t="str">
        <f t="shared" si="14"/>
        <v>INSERT INTO UPK_TEST.upk_k60.m_k60_buhin_no (buhin_no, created_date, created_tantou_id) VALUES ('76452 EN000', GETDATE(), 999);</v>
      </c>
    </row>
    <row r="922" spans="1:2">
      <c r="A922" s="229" t="s">
        <v>948</v>
      </c>
      <c r="B922" s="229" t="str">
        <f t="shared" si="14"/>
        <v>INSERT INTO UPK_TEST.upk_k60.m_k60_buhin_no (buhin_no, created_date, created_tantou_id) VALUES ('76453 EN000', GETDATE(), 999);</v>
      </c>
    </row>
    <row r="923" spans="1:2">
      <c r="A923" s="229" t="s">
        <v>949</v>
      </c>
      <c r="B923" s="229" t="str">
        <f t="shared" si="14"/>
        <v>INSERT INTO UPK_TEST.upk_k60.m_k60_buhin_no (buhin_no, created_date, created_tantou_id) VALUES ('75112 CA00001', GETDATE(), 999);</v>
      </c>
    </row>
    <row r="924" spans="1:2">
      <c r="A924" s="229" t="s">
        <v>950</v>
      </c>
      <c r="B924" s="229" t="str">
        <f t="shared" si="14"/>
        <v>INSERT INTO UPK_TEST.upk_k60.m_k60_buhin_no (buhin_no, created_date, created_tantou_id) VALUES ('66319 CA00001', GETDATE(), 999);</v>
      </c>
    </row>
    <row r="925" spans="1:2">
      <c r="A925" s="229" t="s">
        <v>951</v>
      </c>
      <c r="B925" s="229" t="str">
        <f t="shared" si="14"/>
        <v>INSERT INTO UPK_TEST.upk_k60.m_k60_buhin_no (buhin_no, created_date, created_tantou_id) VALUES ('74332 CA000', GETDATE(), 999);</v>
      </c>
    </row>
    <row r="926" spans="1:2">
      <c r="A926" s="229" t="s">
        <v>952</v>
      </c>
      <c r="B926" s="229" t="str">
        <f t="shared" si="14"/>
        <v>INSERT INTO UPK_TEST.upk_k60.m_k60_buhin_no (buhin_no, created_date, created_tantou_id) VALUES ('75173 CA000', GETDATE(), 999);</v>
      </c>
    </row>
    <row r="927" spans="1:2">
      <c r="A927" s="229" t="s">
        <v>953</v>
      </c>
      <c r="B927" s="229" t="str">
        <f t="shared" si="14"/>
        <v>INSERT INTO UPK_TEST.upk_k60.m_k60_buhin_no (buhin_no, created_date, created_tantou_id) VALUES ('75513 CA00001', GETDATE(), 999);</v>
      </c>
    </row>
    <row r="928" spans="1:2">
      <c r="A928" s="229" t="s">
        <v>5674</v>
      </c>
      <c r="B928" s="229" t="str">
        <f t="shared" si="14"/>
        <v>INSERT INTO UPK_TEST.upk_k60.m_k60_buhin_no (buhin_no, created_date, created_tantou_id) VALUES ('76456/7 CA000', GETDATE(), 999);</v>
      </c>
    </row>
    <row r="929" spans="1:2">
      <c r="A929" s="229" t="s">
        <v>954</v>
      </c>
      <c r="B929" s="229" t="str">
        <f t="shared" si="14"/>
        <v>INSERT INTO UPK_TEST.upk_k60.m_k60_buhin_no (buhin_no, created_date, created_tantou_id) VALUES ('76452 CA000', GETDATE(), 999);</v>
      </c>
    </row>
    <row r="930" spans="1:2">
      <c r="A930" s="229" t="s">
        <v>955</v>
      </c>
      <c r="B930" s="229" t="str">
        <f t="shared" si="14"/>
        <v>INSERT INTO UPK_TEST.upk_k60.m_k60_buhin_no (buhin_no, created_date, created_tantou_id) VALUES ('76453 CA000', GETDATE(), 999);</v>
      </c>
    </row>
    <row r="931" spans="1:2">
      <c r="A931" s="229" t="s">
        <v>5675</v>
      </c>
      <c r="B931" s="229" t="str">
        <f t="shared" si="14"/>
        <v>INSERT INTO UPK_TEST.upk_k60.m_k60_buhin_no (buhin_no, created_date, created_tantou_id) VALUES ('76752/3 CA000', GETDATE(), 999);</v>
      </c>
    </row>
    <row r="932" spans="1:2">
      <c r="A932" s="229" t="s">
        <v>956</v>
      </c>
      <c r="B932" s="229" t="str">
        <f t="shared" si="14"/>
        <v>INSERT INTO UPK_TEST.upk_k60.m_k60_buhin_no (buhin_no, created_date, created_tantou_id) VALUES ('75312 CA000', GETDATE(), 999);</v>
      </c>
    </row>
    <row r="933" spans="1:2">
      <c r="A933" s="229" t="s">
        <v>957</v>
      </c>
      <c r="B933" s="229" t="str">
        <f t="shared" si="14"/>
        <v>INSERT INTO UPK_TEST.upk_k60.m_k60_buhin_no (buhin_no, created_date, created_tantou_id) VALUES ('75313 CA000', GETDATE(), 999);</v>
      </c>
    </row>
    <row r="934" spans="1:2">
      <c r="A934" s="229" t="s">
        <v>5676</v>
      </c>
      <c r="B934" s="229" t="str">
        <f t="shared" si="14"/>
        <v>INSERT INTO UPK_TEST.upk_k60.m_k60_buhin_no (buhin_no, created_date, created_tantou_id) VALUES ('67408/9 9Y000', GETDATE(), 999);</v>
      </c>
    </row>
    <row r="935" spans="1:2">
      <c r="A935" s="229" t="s">
        <v>958</v>
      </c>
      <c r="B935" s="229" t="str">
        <f t="shared" si="14"/>
        <v>INSERT INTO UPK_TEST.upk_k60.m_k60_buhin_no (buhin_no, created_date, created_tantou_id) VALUES ('75513 9Y000', GETDATE(), 999);</v>
      </c>
    </row>
    <row r="936" spans="1:2">
      <c r="A936" s="229" t="s">
        <v>959</v>
      </c>
      <c r="B936" s="229" t="str">
        <f t="shared" si="14"/>
        <v>INSERT INTO UPK_TEST.upk_k60.m_k60_buhin_no (buhin_no, created_date, created_tantou_id) VALUES ('57131 B5011', GETDATE(), 999);</v>
      </c>
    </row>
    <row r="937" spans="1:2">
      <c r="A937" s="229" t="s">
        <v>960</v>
      </c>
      <c r="B937" s="229" t="str">
        <f t="shared" si="14"/>
        <v>INSERT INTO UPK_TEST.upk_k60.m_k60_buhin_no (buhin_no, created_date, created_tantou_id) VALUES ('57132 B5011', GETDATE(), 999);</v>
      </c>
    </row>
    <row r="938" spans="1:2">
      <c r="A938" s="229" t="s">
        <v>961</v>
      </c>
      <c r="B938" s="229" t="str">
        <f t="shared" si="14"/>
        <v>INSERT INTO UPK_TEST.upk_k60.m_k60_buhin_no (buhin_no, created_date, created_tantou_id) VALUES ('57131 B5020', GETDATE(), 999);</v>
      </c>
    </row>
    <row r="939" spans="1:2">
      <c r="A939" s="229" t="s">
        <v>962</v>
      </c>
      <c r="B939" s="229" t="str">
        <f t="shared" si="14"/>
        <v>INSERT INTO UPK_TEST.upk_k60.m_k60_buhin_no (buhin_no, created_date, created_tantou_id) VALUES ('57132 B5020', GETDATE(), 999);</v>
      </c>
    </row>
    <row r="940" spans="1:2">
      <c r="A940" s="229" t="s">
        <v>963</v>
      </c>
      <c r="B940" s="229" t="str">
        <f t="shared" si="14"/>
        <v>INSERT INTO UPK_TEST.upk_k60.m_k60_buhin_no (buhin_no, created_date, created_tantou_id) VALUES ('64184 JG00A', GETDATE(), 999);</v>
      </c>
    </row>
    <row r="941" spans="1:2">
      <c r="A941" s="229" t="s">
        <v>964</v>
      </c>
      <c r="B941" s="229" t="str">
        <f t="shared" si="14"/>
        <v>INSERT INTO UPK_TEST.upk_k60.m_k60_buhin_no (buhin_no, created_date, created_tantou_id) VALUES ('64185 JG00A', GETDATE(), 999);</v>
      </c>
    </row>
    <row r="942" spans="1:2">
      <c r="A942" s="229" t="s">
        <v>5677</v>
      </c>
      <c r="B942" s="229" t="str">
        <f t="shared" si="14"/>
        <v>INSERT INTO UPK_TEST.upk_k60.m_k60_buhin_no (buhin_no, created_date, created_tantou_id) VALUES ('76752/3 JG00A', GETDATE(), 999);</v>
      </c>
    </row>
    <row r="943" spans="1:2">
      <c r="A943" s="229" t="s">
        <v>5678</v>
      </c>
      <c r="B943" s="229" t="str">
        <f t="shared" si="14"/>
        <v>INSERT INTO UPK_TEST.upk_k60.m_k60_buhin_no (buhin_no, created_date, created_tantou_id) VALUES ('76752/3 JG40A', GETDATE(), 999);</v>
      </c>
    </row>
    <row r="944" spans="1:2">
      <c r="A944" s="229" t="s">
        <v>965</v>
      </c>
      <c r="B944" s="229" t="str">
        <f t="shared" si="14"/>
        <v>INSERT INTO UPK_TEST.upk_k60.m_k60_buhin_no (buhin_no, created_date, created_tantou_id) VALUES ('74798 JM00ACE', GETDATE(), 999);</v>
      </c>
    </row>
    <row r="945" spans="1:2">
      <c r="A945" s="229" t="s">
        <v>966</v>
      </c>
      <c r="B945" s="229" t="str">
        <f t="shared" si="14"/>
        <v>INSERT INTO UPK_TEST.upk_k60.m_k60_buhin_no (buhin_no, created_date, created_tantou_id) VALUES ('76572 JM00A', GETDATE(), 999);</v>
      </c>
    </row>
    <row r="946" spans="1:2">
      <c r="A946" s="229" t="s">
        <v>967</v>
      </c>
      <c r="B946" s="229" t="str">
        <f t="shared" si="14"/>
        <v>INSERT INTO UPK_TEST.upk_k60.m_k60_buhin_no (buhin_no, created_date, created_tantou_id) VALUES ('76573 JM00A', GETDATE(), 999);</v>
      </c>
    </row>
    <row r="947" spans="1:2">
      <c r="A947" s="229" t="s">
        <v>968</v>
      </c>
      <c r="B947" s="229" t="str">
        <f t="shared" si="14"/>
        <v>INSERT INTO UPK_TEST.upk_k60.m_k60_buhin_no (buhin_no, created_date, created_tantou_id) VALUES ('76532 JM00B', GETDATE(), 999);</v>
      </c>
    </row>
    <row r="948" spans="1:2">
      <c r="A948" s="229" t="s">
        <v>969</v>
      </c>
      <c r="B948" s="229" t="str">
        <f t="shared" si="14"/>
        <v>INSERT INTO UPK_TEST.upk_k60.m_k60_buhin_no (buhin_no, created_date, created_tantou_id) VALUES ('76533 JM00B', GETDATE(), 999);</v>
      </c>
    </row>
    <row r="949" spans="1:2">
      <c r="A949" s="229" t="s">
        <v>970</v>
      </c>
      <c r="B949" s="229" t="str">
        <f t="shared" si="14"/>
        <v>INSERT INTO UPK_TEST.upk_k60.m_k60_buhin_no (buhin_no, created_date, created_tantou_id) VALUES ('75512 JG00A', GETDATE(), 999);</v>
      </c>
    </row>
    <row r="950" spans="1:2">
      <c r="A950" s="229" t="s">
        <v>971</v>
      </c>
      <c r="B950" s="229" t="str">
        <f t="shared" si="14"/>
        <v>INSERT INTO UPK_TEST.upk_k60.m_k60_buhin_no (buhin_no, created_date, created_tantou_id) VALUES ('75512 6MA0A', GETDATE(), 999);</v>
      </c>
    </row>
    <row r="951" spans="1:2">
      <c r="A951" s="229" t="s">
        <v>972</v>
      </c>
      <c r="B951" s="229" t="str">
        <f t="shared" si="14"/>
        <v>INSERT INTO UPK_TEST.upk_k60.m_k60_buhin_no (buhin_no, created_date, created_tantou_id) VALUES ('75512 JM00A', GETDATE(), 999);</v>
      </c>
    </row>
    <row r="952" spans="1:2">
      <c r="A952" s="229" t="s">
        <v>973</v>
      </c>
      <c r="B952" s="229" t="str">
        <f t="shared" si="14"/>
        <v>INSERT INTO UPK_TEST.upk_k60.m_k60_buhin_no (buhin_no, created_date, created_tantou_id) VALUES ('75513 JG00A', GETDATE(), 999);</v>
      </c>
    </row>
    <row r="953" spans="1:2">
      <c r="A953" s="229" t="s">
        <v>974</v>
      </c>
      <c r="B953" s="229" t="str">
        <f t="shared" si="14"/>
        <v>INSERT INTO UPK_TEST.upk_k60.m_k60_buhin_no (buhin_no, created_date, created_tantou_id) VALUES ('75513 6MA0A', GETDATE(), 999);</v>
      </c>
    </row>
    <row r="954" spans="1:2">
      <c r="A954" s="229" t="s">
        <v>975</v>
      </c>
      <c r="B954" s="229" t="str">
        <f t="shared" si="14"/>
        <v>INSERT INTO UPK_TEST.upk_k60.m_k60_buhin_no (buhin_no, created_date, created_tantou_id) VALUES ('75513 JM00A', GETDATE(), 999);</v>
      </c>
    </row>
    <row r="955" spans="1:2">
      <c r="A955" s="229" t="s">
        <v>976</v>
      </c>
      <c r="B955" s="229" t="str">
        <f t="shared" si="14"/>
        <v>INSERT INTO UPK_TEST.upk_k60.m_k60_buhin_no (buhin_no, created_date, created_tantou_id) VALUES ('75112 JG00A-K', GETDATE(), 999);</v>
      </c>
    </row>
    <row r="956" spans="1:2">
      <c r="A956" s="229" t="s">
        <v>977</v>
      </c>
      <c r="B956" s="229" t="str">
        <f t="shared" si="14"/>
        <v>INSERT INTO UPK_TEST.upk_k60.m_k60_buhin_no (buhin_no, created_date, created_tantou_id) VALUES ('75113 JG00A-K', GETDATE(), 999);</v>
      </c>
    </row>
    <row r="957" spans="1:2">
      <c r="A957" s="229" t="s">
        <v>978</v>
      </c>
      <c r="B957" s="229" t="str">
        <f t="shared" si="14"/>
        <v>INSERT INTO UPK_TEST.upk_k60.m_k60_buhin_no (buhin_no, created_date, created_tantou_id) VALUES ('75113 6FK0A', GETDATE(), 999);</v>
      </c>
    </row>
    <row r="958" spans="1:2">
      <c r="A958" s="229" t="s">
        <v>979</v>
      </c>
      <c r="B958" s="229" t="str">
        <f t="shared" si="14"/>
        <v>INSERT INTO UPK_TEST.upk_k60.m_k60_buhin_no (buhin_no, created_date, created_tantou_id) VALUES ('75134 JG00A', GETDATE(), 999);</v>
      </c>
    </row>
    <row r="959" spans="1:2">
      <c r="A959" s="229" t="s">
        <v>980</v>
      </c>
      <c r="B959" s="229" t="str">
        <f t="shared" si="14"/>
        <v>INSERT INTO UPK_TEST.upk_k60.m_k60_buhin_no (buhin_no, created_date, created_tantou_id) VALUES ('75134 JG40A', GETDATE(), 999);</v>
      </c>
    </row>
    <row r="960" spans="1:2">
      <c r="A960" s="229" t="s">
        <v>981</v>
      </c>
      <c r="B960" s="229" t="str">
        <f t="shared" si="14"/>
        <v>INSERT INTO UPK_TEST.upk_k60.m_k60_buhin_no (buhin_no, created_date, created_tantou_id) VALUES ('75134 6FK1A', GETDATE(), 999);</v>
      </c>
    </row>
    <row r="961" spans="1:2">
      <c r="A961" s="229" t="s">
        <v>982</v>
      </c>
      <c r="B961" s="229" t="str">
        <f t="shared" si="14"/>
        <v>INSERT INTO UPK_TEST.upk_k60.m_k60_buhin_no (buhin_no, created_date, created_tantou_id) VALUES ('75135 JG00A', GETDATE(), 999);</v>
      </c>
    </row>
    <row r="962" spans="1:2">
      <c r="A962" s="229" t="s">
        <v>983</v>
      </c>
      <c r="B962" s="229" t="str">
        <f t="shared" si="14"/>
        <v>INSERT INTO UPK_TEST.upk_k60.m_k60_buhin_no (buhin_no, created_date, created_tantou_id) VALUES ('75135 JG40A', GETDATE(), 999);</v>
      </c>
    </row>
    <row r="963" spans="1:2">
      <c r="A963" s="229" t="s">
        <v>984</v>
      </c>
      <c r="B963" s="229" t="str">
        <f t="shared" si="14"/>
        <v>INSERT INTO UPK_TEST.upk_k60.m_k60_buhin_no (buhin_no, created_date, created_tantou_id) VALUES ('75135 6FK1A', GETDATE(), 999);</v>
      </c>
    </row>
    <row r="964" spans="1:2">
      <c r="A964" s="229" t="s">
        <v>985</v>
      </c>
      <c r="B964" s="229" t="str">
        <f t="shared" si="14"/>
        <v>INSERT INTO UPK_TEST.upk_k60.m_k60_buhin_no (buhin_no, created_date, created_tantou_id) VALUES ('75174 JG00A-W', GETDATE(), 999);</v>
      </c>
    </row>
    <row r="965" spans="1:2">
      <c r="A965" s="229" t="s">
        <v>5679</v>
      </c>
      <c r="B965" s="229" t="str">
        <f t="shared" ref="B965:B1028" si="15">$K$1&amp;"'"&amp;$A965&amp;"', GETDATE(), 999);"</f>
        <v>INSERT INTO UPK_TEST.upk_k60.m_k60_buhin_no (buhin_no, created_date, created_tantou_id) VALUES ('67408/9 1GR0A', GETDATE(), 999);</v>
      </c>
    </row>
    <row r="966" spans="1:2">
      <c r="A966" s="229" t="s">
        <v>986</v>
      </c>
      <c r="B966" s="229" t="str">
        <f t="shared" si="15"/>
        <v>INSERT INTO UPK_TEST.upk_k60.m_k60_buhin_no (buhin_no, created_date, created_tantou_id) VALUES ('67413 1AE0A', GETDATE(), 999);</v>
      </c>
    </row>
    <row r="967" spans="1:2">
      <c r="A967" s="229" t="s">
        <v>987</v>
      </c>
      <c r="B967" s="229" t="str">
        <f t="shared" si="15"/>
        <v>INSERT INTO UPK_TEST.upk_k60.m_k60_buhin_no (buhin_no, created_date, created_tantou_id) VALUES ('74332 1AA0A', GETDATE(), 999);</v>
      </c>
    </row>
    <row r="968" spans="1:2">
      <c r="A968" s="229" t="s">
        <v>988</v>
      </c>
      <c r="B968" s="229" t="str">
        <f t="shared" si="15"/>
        <v>INSERT INTO UPK_TEST.upk_k60.m_k60_buhin_no (buhin_no, created_date, created_tantou_id) VALUES ('74333 1AA0A', GETDATE(), 999);</v>
      </c>
    </row>
    <row r="969" spans="1:2">
      <c r="A969" s="229" t="s">
        <v>989</v>
      </c>
      <c r="B969" s="229" t="str">
        <f t="shared" si="15"/>
        <v>INSERT INTO UPK_TEST.upk_k60.m_k60_buhin_no (buhin_no, created_date, created_tantou_id) VALUES ('75112 1AA0A', GETDATE(), 999);</v>
      </c>
    </row>
    <row r="970" spans="1:2">
      <c r="A970" s="229" t="s">
        <v>990</v>
      </c>
      <c r="B970" s="229" t="str">
        <f t="shared" si="15"/>
        <v>INSERT INTO UPK_TEST.upk_k60.m_k60_buhin_no (buhin_no, created_date, created_tantou_id) VALUES ('75113 1AA0A', GETDATE(), 999);</v>
      </c>
    </row>
    <row r="971" spans="1:2">
      <c r="A971" s="229" t="s">
        <v>991</v>
      </c>
      <c r="B971" s="229" t="str">
        <f t="shared" si="15"/>
        <v>INSERT INTO UPK_TEST.upk_k60.m_k60_buhin_no (buhin_no, created_date, created_tantou_id) VALUES ('75134 1AA0A', GETDATE(), 999);</v>
      </c>
    </row>
    <row r="972" spans="1:2">
      <c r="A972" s="229" t="s">
        <v>992</v>
      </c>
      <c r="B972" s="229" t="str">
        <f t="shared" si="15"/>
        <v>INSERT INTO UPK_TEST.upk_k60.m_k60_buhin_no (buhin_no, created_date, created_tantou_id) VALUES ('75135 1AA0A', GETDATE(), 999);</v>
      </c>
    </row>
    <row r="973" spans="1:2">
      <c r="A973" s="229" t="s">
        <v>993</v>
      </c>
      <c r="B973" s="229" t="str">
        <f t="shared" si="15"/>
        <v>INSERT INTO UPK_TEST.upk_k60.m_k60_buhin_no (buhin_no, created_date, created_tantou_id) VALUES ('75512 1AC0A', GETDATE(), 999);</v>
      </c>
    </row>
    <row r="974" spans="1:2">
      <c r="A974" s="229" t="s">
        <v>994</v>
      </c>
      <c r="B974" s="229" t="str">
        <f t="shared" si="15"/>
        <v>INSERT INTO UPK_TEST.upk_k60.m_k60_buhin_no (buhin_no, created_date, created_tantou_id) VALUES ('75513 1AC0A', GETDATE(), 999);</v>
      </c>
    </row>
    <row r="975" spans="1:2">
      <c r="A975" s="229" t="s">
        <v>5680</v>
      </c>
      <c r="B975" s="229" t="str">
        <f t="shared" si="15"/>
        <v>INSERT INTO UPK_TEST.upk_k60.m_k60_buhin_no (buhin_no, created_date, created_tantou_id) VALUES ('75528/9 1AA0A', GETDATE(), 999);</v>
      </c>
    </row>
    <row r="976" spans="1:2">
      <c r="A976" s="229" t="s">
        <v>5681</v>
      </c>
      <c r="B976" s="229" t="str">
        <f t="shared" si="15"/>
        <v>INSERT INTO UPK_TEST.upk_k60.m_k60_buhin_no (buhin_no, created_date, created_tantou_id) VALUES ('76752/3 1AC0A', GETDATE(), 999);</v>
      </c>
    </row>
    <row r="977" spans="1:2">
      <c r="A977" s="229" t="s">
        <v>995</v>
      </c>
      <c r="B977" s="229" t="str">
        <f t="shared" si="15"/>
        <v>INSERT INTO UPK_TEST.upk_k60.m_k60_buhin_no (buhin_no, created_date, created_tantou_id) VALUES ('67412 JN20A', GETDATE(), 999);</v>
      </c>
    </row>
    <row r="978" spans="1:2">
      <c r="A978" s="229" t="s">
        <v>996</v>
      </c>
      <c r="B978" s="229" t="str">
        <f t="shared" si="15"/>
        <v>INSERT INTO UPK_TEST.upk_k60.m_k60_buhin_no (buhin_no, created_date, created_tantou_id) VALUES ('67412 JN20A-G', GETDATE(), 999);</v>
      </c>
    </row>
    <row r="979" spans="1:2">
      <c r="A979" s="229" t="s">
        <v>997</v>
      </c>
      <c r="B979" s="229" t="str">
        <f t="shared" si="15"/>
        <v>INSERT INTO UPK_TEST.upk_k60.m_k60_buhin_no (buhin_no, created_date, created_tantou_id) VALUES ('67413 JN90A', GETDATE(), 999);</v>
      </c>
    </row>
    <row r="980" spans="1:2">
      <c r="A980" s="229" t="s">
        <v>998</v>
      </c>
      <c r="B980" s="229" t="str">
        <f t="shared" si="15"/>
        <v>INSERT INTO UPK_TEST.upk_k60.m_k60_buhin_no (buhin_no, created_date, created_tantou_id) VALUES ('67413 JN90A-E', GETDATE(), 999);</v>
      </c>
    </row>
    <row r="981" spans="1:2">
      <c r="A981" s="229" t="s">
        <v>999</v>
      </c>
      <c r="B981" s="229" t="str">
        <f t="shared" si="15"/>
        <v>INSERT INTO UPK_TEST.upk_k60.m_k60_buhin_no (buhin_no, created_date, created_tantou_id) VALUES ('75112 3NU0A', GETDATE(), 999);</v>
      </c>
    </row>
    <row r="982" spans="1:2">
      <c r="A982" s="229" t="s">
        <v>1000</v>
      </c>
      <c r="B982" s="229" t="str">
        <f t="shared" si="15"/>
        <v>INSERT INTO UPK_TEST.upk_k60.m_k60_buhin_no (buhin_no, created_date, created_tantou_id) VALUES ('75113 3NU0A', GETDATE(), 999);</v>
      </c>
    </row>
    <row r="983" spans="1:2">
      <c r="A983" s="229" t="s">
        <v>1001</v>
      </c>
      <c r="B983" s="229" t="str">
        <f t="shared" si="15"/>
        <v>INSERT INTO UPK_TEST.upk_k60.m_k60_buhin_no (buhin_no, created_date, created_tantou_id) VALUES ('75142 JN20A', GETDATE(), 999);</v>
      </c>
    </row>
    <row r="984" spans="1:2">
      <c r="A984" s="229" t="s">
        <v>1002</v>
      </c>
      <c r="B984" s="229" t="str">
        <f t="shared" si="15"/>
        <v>INSERT INTO UPK_TEST.upk_k60.m_k60_buhin_no (buhin_no, created_date, created_tantou_id) VALUES ('75143 JN20A', GETDATE(), 999);</v>
      </c>
    </row>
    <row r="985" spans="1:2">
      <c r="A985" s="229" t="s">
        <v>1003</v>
      </c>
      <c r="B985" s="229" t="str">
        <f t="shared" si="15"/>
        <v>INSERT INTO UPK_TEST.upk_k60.m_k60_buhin_no (buhin_no, created_date, created_tantou_id) VALUES ('75313 3NU0A', GETDATE(), 999);</v>
      </c>
    </row>
    <row r="986" spans="1:2">
      <c r="A986" s="229" t="s">
        <v>5682</v>
      </c>
      <c r="B986" s="229" t="str">
        <f t="shared" si="15"/>
        <v>INSERT INTO UPK_TEST.upk_k60.m_k60_buhin_no (buhin_no, created_date, created_tantou_id) VALUES ('75528/9 JN20A', GETDATE(), 999);</v>
      </c>
    </row>
    <row r="987" spans="1:2">
      <c r="A987" s="229" t="s">
        <v>1004</v>
      </c>
      <c r="B987" s="229" t="str">
        <f t="shared" si="15"/>
        <v>INSERT INTO UPK_TEST.upk_k60.m_k60_buhin_no (buhin_no, created_date, created_tantou_id) VALUES ('76316 JN20A', GETDATE(), 999);</v>
      </c>
    </row>
    <row r="988" spans="1:2">
      <c r="A988" s="229" t="s">
        <v>1005</v>
      </c>
      <c r="B988" s="229" t="str">
        <f t="shared" si="15"/>
        <v>INSERT INTO UPK_TEST.upk_k60.m_k60_buhin_no (buhin_no, created_date, created_tantou_id) VALUES ('76317 JN20A', GETDATE(), 999);</v>
      </c>
    </row>
    <row r="989" spans="1:2">
      <c r="A989" s="229" t="s">
        <v>1006</v>
      </c>
      <c r="B989" s="229" t="str">
        <f t="shared" si="15"/>
        <v>INSERT INTO UPK_TEST.upk_k60.m_k60_buhin_no (buhin_no, created_date, created_tantou_id) VALUES ('76426 JN20A', GETDATE(), 999);</v>
      </c>
    </row>
    <row r="990" spans="1:2">
      <c r="A990" s="229" t="s">
        <v>1007</v>
      </c>
      <c r="B990" s="229" t="str">
        <f t="shared" si="15"/>
        <v>INSERT INTO UPK_TEST.upk_k60.m_k60_buhin_no (buhin_no, created_date, created_tantou_id) VALUES ('76427 JN20A', GETDATE(), 999);</v>
      </c>
    </row>
    <row r="991" spans="1:2">
      <c r="A991" s="229" t="s">
        <v>1008</v>
      </c>
      <c r="B991" s="229" t="str">
        <f t="shared" si="15"/>
        <v>INSERT INTO UPK_TEST.upk_k60.m_k60_buhin_no (buhin_no, created_date, created_tantou_id) VALUES ('76516 JN20A', GETDATE(), 999);</v>
      </c>
    </row>
    <row r="992" spans="1:2">
      <c r="A992" s="229" t="s">
        <v>1009</v>
      </c>
      <c r="B992" s="229" t="str">
        <f t="shared" si="15"/>
        <v>INSERT INTO UPK_TEST.upk_k60.m_k60_buhin_no (buhin_no, created_date, created_tantou_id) VALUES ('76517 JN20A', GETDATE(), 999);</v>
      </c>
    </row>
    <row r="993" spans="1:2">
      <c r="A993" s="229" t="s">
        <v>1010</v>
      </c>
      <c r="B993" s="229" t="str">
        <f t="shared" si="15"/>
        <v>INSERT INTO UPK_TEST.upk_k60.m_k60_buhin_no (buhin_no, created_date, created_tantou_id) VALUES ('17285 1LA0A02', GETDATE(), 999);</v>
      </c>
    </row>
    <row r="994" spans="1:2">
      <c r="A994" s="229" t="s">
        <v>5683</v>
      </c>
      <c r="B994" s="229" t="str">
        <f t="shared" si="15"/>
        <v>INSERT INTO UPK_TEST.upk_k60.m_k60_buhin_no (buhin_no, created_date, created_tantou_id) VALUES ('75662/3 1LA0A', GETDATE(), 999);</v>
      </c>
    </row>
    <row r="995" spans="1:2">
      <c r="A995" s="229" t="s">
        <v>1011</v>
      </c>
      <c r="B995" s="229" t="str">
        <f t="shared" si="15"/>
        <v>INSERT INTO UPK_TEST.upk_k60.m_k60_buhin_no (buhin_no, created_date, created_tantou_id) VALUES ('74366 1LA0B', GETDATE(), 999);</v>
      </c>
    </row>
    <row r="996" spans="1:2">
      <c r="A996" s="229" t="s">
        <v>1012</v>
      </c>
      <c r="B996" s="229" t="str">
        <f t="shared" si="15"/>
        <v>INSERT INTO UPK_TEST.upk_k60.m_k60_buhin_no (buhin_no, created_date, created_tantou_id) VALUES ('74542 1LA0A', GETDATE(), 999);</v>
      </c>
    </row>
    <row r="997" spans="1:2">
      <c r="A997" s="229" t="s">
        <v>1013</v>
      </c>
      <c r="B997" s="229" t="str">
        <f t="shared" si="15"/>
        <v>INSERT INTO UPK_TEST.upk_k60.m_k60_buhin_no (buhin_no, created_date, created_tantou_id) VALUES ('75442 1LA0A', GETDATE(), 999);</v>
      </c>
    </row>
    <row r="998" spans="1:2">
      <c r="A998" s="229" t="s">
        <v>5684</v>
      </c>
      <c r="B998" s="229" t="str">
        <f t="shared" si="15"/>
        <v>INSERT INTO UPK_TEST.upk_k60.m_k60_buhin_no (buhin_no, created_date, created_tantou_id) VALUES ('75522/3 1LA0A', GETDATE(), 999);</v>
      </c>
    </row>
    <row r="999" spans="1:2">
      <c r="A999" s="229" t="s">
        <v>1014</v>
      </c>
      <c r="B999" s="229" t="str">
        <f t="shared" si="15"/>
        <v>INSERT INTO UPK_TEST.upk_k60.m_k60_buhin_no (buhin_no, created_date, created_tantou_id) VALUES ('75617 1LA0A', GETDATE(), 999);</v>
      </c>
    </row>
    <row r="1000" spans="1:2">
      <c r="A1000" s="229" t="s">
        <v>5685</v>
      </c>
      <c r="B1000" s="229" t="str">
        <f t="shared" si="15"/>
        <v>INSERT INTO UPK_TEST.upk_k60.m_k60_buhin_no (buhin_no, created_date, created_tantou_id) VALUES ('85034/5 1LB0A01', GETDATE(), 999);</v>
      </c>
    </row>
    <row r="1001" spans="1:2">
      <c r="A1001" s="229" t="s">
        <v>5686</v>
      </c>
      <c r="B1001" s="229" t="str">
        <f t="shared" si="15"/>
        <v>INSERT INTO UPK_TEST.upk_k60.m_k60_buhin_no (buhin_no, created_date, created_tantou_id) VALUES ('85034/5 1LB0A02', GETDATE(), 999);</v>
      </c>
    </row>
    <row r="1002" spans="1:2">
      <c r="A1002" s="229" t="s">
        <v>1015</v>
      </c>
      <c r="B1002" s="229" t="str">
        <f t="shared" si="15"/>
        <v>INSERT INTO UPK_TEST.upk_k60.m_k60_buhin_no (buhin_no, created_date, created_tantou_id) VALUES ('75112 1JA0A', GETDATE(), 999);</v>
      </c>
    </row>
    <row r="1003" spans="1:2">
      <c r="A1003" s="229" t="s">
        <v>1016</v>
      </c>
      <c r="B1003" s="229" t="str">
        <f t="shared" si="15"/>
        <v>INSERT INTO UPK_TEST.upk_k60.m_k60_buhin_no (buhin_no, created_date, created_tantou_id) VALUES ('75113 1JA0A', GETDATE(), 999);</v>
      </c>
    </row>
    <row r="1004" spans="1:2">
      <c r="A1004" s="229" t="s">
        <v>1017</v>
      </c>
      <c r="B1004" s="229" t="str">
        <f t="shared" si="15"/>
        <v>INSERT INTO UPK_TEST.upk_k60.m_k60_buhin_no (buhin_no, created_date, created_tantou_id) VALUES ('75134 1JA0A', GETDATE(), 999);</v>
      </c>
    </row>
    <row r="1005" spans="1:2">
      <c r="A1005" s="229" t="s">
        <v>1018</v>
      </c>
      <c r="B1005" s="229" t="str">
        <f t="shared" si="15"/>
        <v>INSERT INTO UPK_TEST.upk_k60.m_k60_buhin_no (buhin_no, created_date, created_tantou_id) VALUES ('75135 1JA0A', GETDATE(), 999);</v>
      </c>
    </row>
    <row r="1006" spans="1:2">
      <c r="A1006" s="229" t="s">
        <v>1019</v>
      </c>
      <c r="B1006" s="229" t="str">
        <f t="shared" si="15"/>
        <v>INSERT INTO UPK_TEST.upk_k60.m_k60_buhin_no (buhin_no, created_date, created_tantou_id) VALUES ('75126 1JB0A', GETDATE(), 999);</v>
      </c>
    </row>
    <row r="1007" spans="1:2">
      <c r="A1007" s="229" t="s">
        <v>1020</v>
      </c>
      <c r="B1007" s="229" t="str">
        <f t="shared" si="15"/>
        <v>INSERT INTO UPK_TEST.upk_k60.m_k60_buhin_no (buhin_no, created_date, created_tantou_id) VALUES ('75127 1GR0A', GETDATE(), 999);</v>
      </c>
    </row>
    <row r="1008" spans="1:2">
      <c r="A1008" s="229" t="s">
        <v>1021</v>
      </c>
      <c r="B1008" s="229" t="str">
        <f t="shared" si="15"/>
        <v>INSERT INTO UPK_TEST.upk_k60.m_k60_buhin_no (buhin_no, created_date, created_tantou_id) VALUES ('75512 1JA0A', GETDATE(), 999);</v>
      </c>
    </row>
    <row r="1009" spans="1:2">
      <c r="A1009" s="229" t="s">
        <v>1022</v>
      </c>
      <c r="B1009" s="229" t="str">
        <f t="shared" si="15"/>
        <v>INSERT INTO UPK_TEST.upk_k60.m_k60_buhin_no (buhin_no, created_date, created_tantou_id) VALUES ('75513 1JA0A', GETDATE(), 999);</v>
      </c>
    </row>
    <row r="1010" spans="1:2">
      <c r="A1010" s="229" t="s">
        <v>5687</v>
      </c>
      <c r="B1010" s="229" t="str">
        <f t="shared" si="15"/>
        <v>INSERT INTO UPK_TEST.upk_k60.m_k60_buhin_no (buhin_no, created_date, created_tantou_id) VALUES ('75522/3 1JA0A', GETDATE(), 999);</v>
      </c>
    </row>
    <row r="1011" spans="1:2">
      <c r="A1011" s="229" t="s">
        <v>5688</v>
      </c>
      <c r="B1011" s="229" t="str">
        <f t="shared" si="15"/>
        <v>INSERT INTO UPK_TEST.upk_k60.m_k60_buhin_no (buhin_no, created_date, created_tantou_id) VALUES ('76428/9 1JA0A', GETDATE(), 999);</v>
      </c>
    </row>
    <row r="1012" spans="1:2">
      <c r="A1012" s="229" t="s">
        <v>1023</v>
      </c>
      <c r="B1012" s="229" t="str">
        <f t="shared" si="15"/>
        <v>INSERT INTO UPK_TEST.upk_k60.m_k60_buhin_no (buhin_no, created_date, created_tantou_id) VALUES ('76586 1JA0A', GETDATE(), 999);</v>
      </c>
    </row>
    <row r="1013" spans="1:2">
      <c r="A1013" s="229" t="s">
        <v>1024</v>
      </c>
      <c r="B1013" s="229" t="str">
        <f t="shared" si="15"/>
        <v>INSERT INTO UPK_TEST.upk_k60.m_k60_buhin_no (buhin_no, created_date, created_tantou_id) VALUES ('76587 1JA0A', GETDATE(), 999);</v>
      </c>
    </row>
    <row r="1014" spans="1:2">
      <c r="A1014" s="229" t="s">
        <v>1025</v>
      </c>
      <c r="B1014" s="229" t="str">
        <f t="shared" si="15"/>
        <v>INSERT INTO UPK_TEST.upk_k60.m_k60_buhin_no (buhin_no, created_date, created_tantou_id) VALUES ('76542 6AX0A', GETDATE(), 999);</v>
      </c>
    </row>
    <row r="1015" spans="1:2">
      <c r="A1015" s="229" t="s">
        <v>1026</v>
      </c>
      <c r="B1015" s="229" t="str">
        <f t="shared" si="15"/>
        <v>INSERT INTO UPK_TEST.upk_k60.m_k60_buhin_no (buhin_no, created_date, created_tantou_id) VALUES ('76543 6AX0A', GETDATE(), 999);</v>
      </c>
    </row>
    <row r="1016" spans="1:2">
      <c r="A1016" s="229" t="s">
        <v>5689</v>
      </c>
      <c r="B1016" s="229" t="str">
        <f t="shared" si="15"/>
        <v>INSERT INTO UPK_TEST.upk_k60.m_k60_buhin_no (buhin_no, created_date, created_tantou_id) VALUES ('54292/3 3XA0A', GETDATE(), 999);</v>
      </c>
    </row>
    <row r="1017" spans="1:2">
      <c r="A1017" s="229" t="s">
        <v>5690</v>
      </c>
      <c r="B1017" s="229" t="str">
        <f t="shared" si="15"/>
        <v>INSERT INTO UPK_TEST.upk_k60.m_k60_buhin_no (buhin_no, created_date, created_tantou_id) VALUES ('54294/5 5YJ0A/3XA0A', GETDATE(), 999);</v>
      </c>
    </row>
    <row r="1018" spans="1:2">
      <c r="A1018" s="229" t="s">
        <v>1027</v>
      </c>
      <c r="B1018" s="229" t="str">
        <f t="shared" si="15"/>
        <v>INSERT INTO UPK_TEST.upk_k60.m_k60_buhin_no (buhin_no, created_date, created_tantou_id) VALUES ('75126 5YJ0A', GETDATE(), 999);</v>
      </c>
    </row>
    <row r="1019" spans="1:2">
      <c r="A1019" s="229" t="s">
        <v>1028</v>
      </c>
      <c r="B1019" s="229" t="str">
        <f t="shared" si="15"/>
        <v>INSERT INTO UPK_TEST.upk_k60.m_k60_buhin_no (buhin_no, created_date, created_tantou_id) VALUES ('75126 3XE0A', GETDATE(), 999);</v>
      </c>
    </row>
    <row r="1020" spans="1:2">
      <c r="A1020" s="229" t="s">
        <v>1029</v>
      </c>
      <c r="B1020" s="229" t="str">
        <f t="shared" si="15"/>
        <v>INSERT INTO UPK_TEST.upk_k60.m_k60_buhin_no (buhin_no, created_date, created_tantou_id) VALUES ('75126 3XF0A', GETDATE(), 999);</v>
      </c>
    </row>
    <row r="1021" spans="1:2">
      <c r="A1021" s="229" t="s">
        <v>1030</v>
      </c>
      <c r="B1021" s="229" t="str">
        <f t="shared" si="15"/>
        <v>INSERT INTO UPK_TEST.upk_k60.m_k60_buhin_no (buhin_no, created_date, created_tantou_id) VALUES ('75126 3XY0A', GETDATE(), 999);</v>
      </c>
    </row>
    <row r="1022" spans="1:2">
      <c r="A1022" s="229" t="s">
        <v>1031</v>
      </c>
      <c r="B1022" s="229" t="str">
        <f t="shared" si="15"/>
        <v>INSERT INTO UPK_TEST.upk_k60.m_k60_buhin_no (buhin_no, created_date, created_tantou_id) VALUES ('75127 5YJ0A', GETDATE(), 999);</v>
      </c>
    </row>
    <row r="1023" spans="1:2">
      <c r="A1023" s="229" t="s">
        <v>1032</v>
      </c>
      <c r="B1023" s="229" t="str">
        <f t="shared" si="15"/>
        <v>INSERT INTO UPK_TEST.upk_k60.m_k60_buhin_no (buhin_no, created_date, created_tantou_id) VALUES ('75127 3XE0A', GETDATE(), 999);</v>
      </c>
    </row>
    <row r="1024" spans="1:2">
      <c r="A1024" s="229" t="s">
        <v>1033</v>
      </c>
      <c r="B1024" s="229" t="str">
        <f t="shared" si="15"/>
        <v>INSERT INTO UPK_TEST.upk_k60.m_k60_buhin_no (buhin_no, created_date, created_tantou_id) VALUES ('75127 3XF0A', GETDATE(), 999);</v>
      </c>
    </row>
    <row r="1025" spans="1:2">
      <c r="A1025" s="229" t="s">
        <v>1034</v>
      </c>
      <c r="B1025" s="229" t="str">
        <f t="shared" si="15"/>
        <v>INSERT INTO UPK_TEST.upk_k60.m_k60_buhin_no (buhin_no, created_date, created_tantou_id) VALUES ('75127 3XY0A', GETDATE(), 999);</v>
      </c>
    </row>
    <row r="1026" spans="1:2">
      <c r="A1026" s="229" t="s">
        <v>1035</v>
      </c>
      <c r="B1026" s="229" t="str">
        <f t="shared" si="15"/>
        <v>INSERT INTO UPK_TEST.upk_k60.m_k60_buhin_no (buhin_no, created_date, created_tantou_id) VALUES ('75134 3XA0A', GETDATE(), 999);</v>
      </c>
    </row>
    <row r="1027" spans="1:2">
      <c r="A1027" s="229" t="s">
        <v>1036</v>
      </c>
      <c r="B1027" s="229" t="str">
        <f t="shared" si="15"/>
        <v>INSERT INTO UPK_TEST.upk_k60.m_k60_buhin_no (buhin_no, created_date, created_tantou_id) VALUES ('75135 3XA0A', GETDATE(), 999);</v>
      </c>
    </row>
    <row r="1028" spans="1:2">
      <c r="A1028" s="229" t="s">
        <v>1037</v>
      </c>
      <c r="B1028" s="229" t="str">
        <f t="shared" si="15"/>
        <v>INSERT INTO UPK_TEST.upk_k60.m_k60_buhin_no (buhin_no, created_date, created_tantou_id) VALUES ('75134 3XE0A', GETDATE(), 999);</v>
      </c>
    </row>
    <row r="1029" spans="1:2">
      <c r="A1029" s="229" t="s">
        <v>1038</v>
      </c>
      <c r="B1029" s="229" t="str">
        <f t="shared" ref="B1029:B1092" si="16">$K$1&amp;"'"&amp;$A1029&amp;"', GETDATE(), 999);"</f>
        <v>INSERT INTO UPK_TEST.upk_k60.m_k60_buhin_no (buhin_no, created_date, created_tantou_id) VALUES ('75135 3XE0A', GETDATE(), 999);</v>
      </c>
    </row>
    <row r="1030" spans="1:2">
      <c r="A1030" s="229" t="s">
        <v>1039</v>
      </c>
      <c r="B1030" s="229" t="str">
        <f t="shared" si="16"/>
        <v>INSERT INTO UPK_TEST.upk_k60.m_k60_buhin_no (buhin_no, created_date, created_tantou_id) VALUES ('751L7 3XA0A', GETDATE(), 999);</v>
      </c>
    </row>
    <row r="1031" spans="1:2">
      <c r="A1031" s="229" t="s">
        <v>1040</v>
      </c>
      <c r="B1031" s="229" t="str">
        <f t="shared" si="16"/>
        <v>INSERT INTO UPK_TEST.upk_k60.m_k60_buhin_no (buhin_no, created_date, created_tantou_id) VALUES ('751L7 3XA0A-K', GETDATE(), 999);</v>
      </c>
    </row>
    <row r="1032" spans="1:2">
      <c r="A1032" s="229" t="s">
        <v>1041</v>
      </c>
      <c r="B1032" s="229" t="str">
        <f t="shared" si="16"/>
        <v>INSERT INTO UPK_TEST.upk_k60.m_k60_buhin_no (buhin_no, created_date, created_tantou_id) VALUES ('751L7 3XE0A', GETDATE(), 999);</v>
      </c>
    </row>
    <row r="1033" spans="1:2">
      <c r="A1033" s="229" t="s">
        <v>1042</v>
      </c>
      <c r="B1033" s="229" t="str">
        <f t="shared" si="16"/>
        <v>INSERT INTO UPK_TEST.upk_k60.m_k60_buhin_no (buhin_no, created_date, created_tantou_id) VALUES ('76372 3XB0AUF', GETDATE(), 999);</v>
      </c>
    </row>
    <row r="1034" spans="1:2">
      <c r="A1034" s="229" t="s">
        <v>1043</v>
      </c>
      <c r="B1034" s="229" t="str">
        <f t="shared" si="16"/>
        <v>INSERT INTO UPK_TEST.upk_k60.m_k60_buhin_no (buhin_no, created_date, created_tantou_id) VALUES ('76373 3XB0AUF', GETDATE(), 999);</v>
      </c>
    </row>
    <row r="1035" spans="1:2">
      <c r="A1035" s="229" t="s">
        <v>1044</v>
      </c>
      <c r="B1035" s="229" t="str">
        <f t="shared" si="16"/>
        <v>INSERT INTO UPK_TEST.upk_k60.m_k60_buhin_no (buhin_no, created_date, created_tantou_id) VALUES ('76372 3XD3A', GETDATE(), 999);</v>
      </c>
    </row>
    <row r="1036" spans="1:2">
      <c r="A1036" s="229" t="s">
        <v>1045</v>
      </c>
      <c r="B1036" s="229" t="str">
        <f t="shared" si="16"/>
        <v>INSERT INTO UPK_TEST.upk_k60.m_k60_buhin_no (buhin_no, created_date, created_tantou_id) VALUES ('76373 3XD3A', GETDATE(), 999);</v>
      </c>
    </row>
    <row r="1037" spans="1:2">
      <c r="A1037" s="229" t="s">
        <v>1046</v>
      </c>
      <c r="B1037" s="229" t="str">
        <f t="shared" si="16"/>
        <v>INSERT INTO UPK_TEST.upk_k60.m_k60_buhin_no (buhin_no, created_date, created_tantou_id) VALUES ('76373 3YF3A-B', GETDATE(), 999);</v>
      </c>
    </row>
    <row r="1038" spans="1:2">
      <c r="A1038" s="229" t="s">
        <v>1047</v>
      </c>
      <c r="B1038" s="229" t="str">
        <f t="shared" si="16"/>
        <v>INSERT INTO UPK_TEST.upk_k60.m_k60_buhin_no (buhin_no, created_date, created_tantou_id) VALUES ('77532 3XA0AUF', GETDATE(), 999);</v>
      </c>
    </row>
    <row r="1039" spans="1:2">
      <c r="A1039" s="229" t="s">
        <v>1048</v>
      </c>
      <c r="B1039" s="229" t="str">
        <f t="shared" si="16"/>
        <v>INSERT INTO UPK_TEST.upk_k60.m_k60_buhin_no (buhin_no, created_date, created_tantou_id) VALUES ('77533 3YD0BUF', GETDATE(), 999);</v>
      </c>
    </row>
    <row r="1040" spans="1:2">
      <c r="A1040" s="229" t="s">
        <v>1049</v>
      </c>
      <c r="B1040" s="229" t="str">
        <f t="shared" si="16"/>
        <v>INSERT INTO UPK_TEST.upk_k60.m_k60_buhin_no (buhin_no, created_date, created_tantou_id) VALUES ('75112 3VA0A', GETDATE(), 999);</v>
      </c>
    </row>
    <row r="1041" spans="1:2">
      <c r="A1041" s="229" t="s">
        <v>1050</v>
      </c>
      <c r="B1041" s="229" t="str">
        <f t="shared" si="16"/>
        <v>INSERT INTO UPK_TEST.upk_k60.m_k60_buhin_no (buhin_no, created_date, created_tantou_id) VALUES ('75113 3VA0A', GETDATE(), 999);</v>
      </c>
    </row>
    <row r="1042" spans="1:2">
      <c r="A1042" s="229" t="s">
        <v>1051</v>
      </c>
      <c r="B1042" s="229" t="str">
        <f t="shared" si="16"/>
        <v>INSERT INTO UPK_TEST.upk_k60.m_k60_buhin_no (buhin_no, created_date, created_tantou_id) VALUES ('76242 3VA0A', GETDATE(), 999);</v>
      </c>
    </row>
    <row r="1043" spans="1:2">
      <c r="A1043" s="229" t="s">
        <v>1052</v>
      </c>
      <c r="B1043" s="229" t="str">
        <f t="shared" si="16"/>
        <v>INSERT INTO UPK_TEST.upk_k60.m_k60_buhin_no (buhin_no, created_date, created_tantou_id) VALUES ('76243 3VA0A', GETDATE(), 999);</v>
      </c>
    </row>
    <row r="1044" spans="1:2">
      <c r="A1044" s="229" t="s">
        <v>1053</v>
      </c>
      <c r="B1044" s="229" t="str">
        <f t="shared" si="16"/>
        <v>INSERT INTO UPK_TEST.upk_k60.m_k60_buhin_no (buhin_no, created_date, created_tantou_id) VALUES ('76452 3VA0A', GETDATE(), 999);</v>
      </c>
    </row>
    <row r="1045" spans="1:2">
      <c r="A1045" s="229" t="s">
        <v>1054</v>
      </c>
      <c r="B1045" s="229" t="str">
        <f t="shared" si="16"/>
        <v>INSERT INTO UPK_TEST.upk_k60.m_k60_buhin_no (buhin_no, created_date, created_tantou_id) VALUES ('76453 3VA0A', GETDATE(), 999);</v>
      </c>
    </row>
    <row r="1046" spans="1:2">
      <c r="A1046" s="229" t="s">
        <v>1055</v>
      </c>
      <c r="B1046" s="229" t="str">
        <f t="shared" si="16"/>
        <v>INSERT INTO UPK_TEST.upk_k60.m_k60_buhin_no (buhin_no, created_date, created_tantou_id) VALUES ('76232 1VA0A', GETDATE(), 999);</v>
      </c>
    </row>
    <row r="1047" spans="1:2">
      <c r="A1047" s="229" t="s">
        <v>1056</v>
      </c>
      <c r="B1047" s="229" t="str">
        <f t="shared" si="16"/>
        <v>INSERT INTO UPK_TEST.upk_k60.m_k60_buhin_no (buhin_no, created_date, created_tantou_id) VALUES ('76232 1VA0B', GETDATE(), 999);</v>
      </c>
    </row>
    <row r="1048" spans="1:2">
      <c r="A1048" s="229" t="s">
        <v>1057</v>
      </c>
      <c r="B1048" s="229" t="str">
        <f t="shared" si="16"/>
        <v>INSERT INTO UPK_TEST.upk_k60.m_k60_buhin_no (buhin_no, created_date, created_tantou_id) VALUES ('76233 1VA0A', GETDATE(), 999);</v>
      </c>
    </row>
    <row r="1049" spans="1:2">
      <c r="A1049" s="229" t="s">
        <v>1058</v>
      </c>
      <c r="B1049" s="229" t="str">
        <f t="shared" si="16"/>
        <v>INSERT INTO UPK_TEST.upk_k60.m_k60_buhin_no (buhin_no, created_date, created_tantou_id) VALUES ('76233 1VA0B', GETDATE(), 999);</v>
      </c>
    </row>
    <row r="1050" spans="1:2">
      <c r="A1050" s="229" t="s">
        <v>5691</v>
      </c>
      <c r="B1050" s="229" t="str">
        <f t="shared" si="16"/>
        <v>INSERT INTO UPK_TEST.upk_k60.m_k60_buhin_no (buhin_no, created_date, created_tantou_id) VALUES ('76332/3 1VA0A', GETDATE(), 999);</v>
      </c>
    </row>
    <row r="1051" spans="1:2">
      <c r="A1051" s="229" t="s">
        <v>5692</v>
      </c>
      <c r="B1051" s="229" t="str">
        <f t="shared" si="16"/>
        <v>INSERT INTO UPK_TEST.upk_k60.m_k60_buhin_no (buhin_no, created_date, created_tantou_id) VALUES ('76332/3 1VA0B', GETDATE(), 999);</v>
      </c>
    </row>
    <row r="1052" spans="1:2">
      <c r="A1052" s="229" t="s">
        <v>1059</v>
      </c>
      <c r="B1052" s="229" t="str">
        <f t="shared" si="16"/>
        <v>INSERT INTO UPK_TEST.upk_k60.m_k60_buhin_no (buhin_no, created_date, created_tantou_id) VALUES ('75112 5TA0A', GETDATE(), 999);</v>
      </c>
    </row>
    <row r="1053" spans="1:2">
      <c r="A1053" s="229" t="s">
        <v>1060</v>
      </c>
      <c r="B1053" s="229" t="str">
        <f t="shared" si="16"/>
        <v>INSERT INTO UPK_TEST.upk_k60.m_k60_buhin_no (buhin_no, created_date, created_tantou_id) VALUES ('75113 5TA0A', GETDATE(), 999);</v>
      </c>
    </row>
    <row r="1054" spans="1:2">
      <c r="A1054" s="229" t="s">
        <v>1061</v>
      </c>
      <c r="B1054" s="229" t="str">
        <f t="shared" si="16"/>
        <v>INSERT INTO UPK_TEST.upk_k60.m_k60_buhin_no (buhin_no, created_date, created_tantou_id) VALUES ('75134 5TA0A', GETDATE(), 999);</v>
      </c>
    </row>
    <row r="1055" spans="1:2">
      <c r="A1055" s="229" t="s">
        <v>1062</v>
      </c>
      <c r="B1055" s="229" t="str">
        <f t="shared" si="16"/>
        <v>INSERT INTO UPK_TEST.upk_k60.m_k60_buhin_no (buhin_no, created_date, created_tantou_id) VALUES ('75135 5TA0A', GETDATE(), 999);</v>
      </c>
    </row>
    <row r="1056" spans="1:2">
      <c r="A1056" s="229" t="s">
        <v>5693</v>
      </c>
      <c r="B1056" s="229" t="str">
        <f t="shared" si="16"/>
        <v>INSERT INTO UPK_TEST.upk_k60.m_k60_buhin_no (buhin_no, created_date, created_tantou_id) VALUES ('75262/3 1VA0A', GETDATE(), 999);</v>
      </c>
    </row>
    <row r="1057" spans="1:2">
      <c r="A1057" s="229" t="s">
        <v>1063</v>
      </c>
      <c r="B1057" s="229" t="str">
        <f t="shared" si="16"/>
        <v>INSERT INTO UPK_TEST.upk_k60.m_k60_buhin_no (buhin_no, created_date, created_tantou_id) VALUES ('76452 5TA0A', GETDATE(), 999);</v>
      </c>
    </row>
    <row r="1058" spans="1:2">
      <c r="A1058" s="229" t="s">
        <v>1064</v>
      </c>
      <c r="B1058" s="229" t="str">
        <f t="shared" si="16"/>
        <v>INSERT INTO UPK_TEST.upk_k60.m_k60_buhin_no (buhin_no, created_date, created_tantou_id) VALUES ('76453 5TA0A', GETDATE(), 999);</v>
      </c>
    </row>
    <row r="1059" spans="1:2">
      <c r="A1059" s="229" t="s">
        <v>1065</v>
      </c>
      <c r="B1059" s="229" t="str">
        <f t="shared" si="16"/>
        <v>INSERT INTO UPK_TEST.upk_k60.m_k60_buhin_no (buhin_no, created_date, created_tantou_id) VALUES ('67467 4CC0A', GETDATE(), 999);</v>
      </c>
    </row>
    <row r="1060" spans="1:2">
      <c r="A1060" s="229" t="s">
        <v>1066</v>
      </c>
      <c r="B1060" s="229" t="str">
        <f t="shared" si="16"/>
        <v>INSERT INTO UPK_TEST.upk_k60.m_k60_buhin_no (buhin_no, created_date, created_tantou_id) VALUES ('67467 4CC0A-E', GETDATE(), 999);</v>
      </c>
    </row>
    <row r="1061" spans="1:2">
      <c r="A1061" s="229" t="s">
        <v>1067</v>
      </c>
      <c r="B1061" s="229" t="str">
        <f t="shared" si="16"/>
        <v>INSERT INTO UPK_TEST.upk_k60.m_k60_buhin_no (buhin_no, created_date, created_tantou_id) VALUES ('74372 4CB0A', GETDATE(), 999);</v>
      </c>
    </row>
    <row r="1062" spans="1:2">
      <c r="A1062" s="229" t="s">
        <v>5694</v>
      </c>
      <c r="B1062" s="229" t="str">
        <f t="shared" si="16"/>
        <v>INSERT INTO UPK_TEST.upk_k60.m_k60_buhin_no (buhin_no, created_date, created_tantou_id) VALUES ('76312/3 4CC0A', GETDATE(), 999);</v>
      </c>
    </row>
    <row r="1063" spans="1:2">
      <c r="A1063" s="229" t="s">
        <v>1068</v>
      </c>
      <c r="B1063" s="229" t="str">
        <f t="shared" si="16"/>
        <v>INSERT INTO UPK_TEST.upk_k60.m_k60_buhin_no (buhin_no, created_date, created_tantou_id) VALUES ('76452 4CE0A', GETDATE(), 999);</v>
      </c>
    </row>
    <row r="1064" spans="1:2">
      <c r="A1064" s="229" t="s">
        <v>1069</v>
      </c>
      <c r="B1064" s="229" t="str">
        <f t="shared" si="16"/>
        <v>INSERT INTO UPK_TEST.upk_k60.m_k60_buhin_no (buhin_no, created_date, created_tantou_id) VALUES ('76452 4CE0A-E', GETDATE(), 999);</v>
      </c>
    </row>
    <row r="1065" spans="1:2">
      <c r="A1065" s="229" t="s">
        <v>1070</v>
      </c>
      <c r="B1065" s="229" t="str">
        <f t="shared" si="16"/>
        <v>INSERT INTO UPK_TEST.upk_k60.m_k60_buhin_no (buhin_no, created_date, created_tantou_id) VALUES ('76452 4BC1A', GETDATE(), 999);</v>
      </c>
    </row>
    <row r="1066" spans="1:2">
      <c r="A1066" s="229" t="s">
        <v>1071</v>
      </c>
      <c r="B1066" s="229" t="str">
        <f t="shared" si="16"/>
        <v>INSERT INTO UPK_TEST.upk_k60.m_k60_buhin_no (buhin_no, created_date, created_tantou_id) VALUES ('76453 4CE0A', GETDATE(), 999);</v>
      </c>
    </row>
    <row r="1067" spans="1:2">
      <c r="A1067" s="229" t="s">
        <v>1072</v>
      </c>
      <c r="B1067" s="229" t="str">
        <f t="shared" si="16"/>
        <v>INSERT INTO UPK_TEST.upk_k60.m_k60_buhin_no (buhin_no, created_date, created_tantou_id) VALUES ('76453 4CE0A-E', GETDATE(), 999);</v>
      </c>
    </row>
    <row r="1068" spans="1:2">
      <c r="A1068" s="229" t="s">
        <v>1073</v>
      </c>
      <c r="B1068" s="229" t="str">
        <f t="shared" si="16"/>
        <v>INSERT INTO UPK_TEST.upk_k60.m_k60_buhin_no (buhin_no, created_date, created_tantou_id) VALUES ('76453 4BC1A', GETDATE(), 999);</v>
      </c>
    </row>
    <row r="1069" spans="1:2">
      <c r="A1069" s="229" t="s">
        <v>1074</v>
      </c>
      <c r="B1069" s="229" t="str">
        <f t="shared" si="16"/>
        <v>INSERT INTO UPK_TEST.upk_k60.m_k60_buhin_no (buhin_no, created_date, created_tantou_id) VALUES ('76532 4CC0A', GETDATE(), 999);</v>
      </c>
    </row>
    <row r="1070" spans="1:2">
      <c r="A1070" s="229" t="s">
        <v>1075</v>
      </c>
      <c r="B1070" s="229" t="str">
        <f t="shared" si="16"/>
        <v>INSERT INTO UPK_TEST.upk_k60.m_k60_buhin_no (buhin_no, created_date, created_tantou_id) VALUES ('76533 4CC0A', GETDATE(), 999);</v>
      </c>
    </row>
    <row r="1071" spans="1:2">
      <c r="A1071" s="229" t="s">
        <v>1076</v>
      </c>
      <c r="B1071" s="229" t="str">
        <f t="shared" si="16"/>
        <v>INSERT INTO UPK_TEST.upk_k60.m_k60_buhin_no (buhin_no, created_date, created_tantou_id) VALUES ('76572 4CC0A', GETDATE(), 999);</v>
      </c>
    </row>
    <row r="1072" spans="1:2">
      <c r="A1072" s="229" t="s">
        <v>1077</v>
      </c>
      <c r="B1072" s="229" t="str">
        <f t="shared" si="16"/>
        <v>INSERT INTO UPK_TEST.upk_k60.m_k60_buhin_no (buhin_no, created_date, created_tantou_id) VALUES ('76573 4CC0A', GETDATE(), 999);</v>
      </c>
    </row>
    <row r="1073" spans="1:2">
      <c r="A1073" s="229" t="s">
        <v>1078</v>
      </c>
      <c r="B1073" s="229" t="str">
        <f t="shared" si="16"/>
        <v>INSERT INTO UPK_TEST.upk_k60.m_k60_buhin_no (buhin_no, created_date, created_tantou_id) VALUES ('75556 4BC1B', GETDATE(), 999);</v>
      </c>
    </row>
    <row r="1074" spans="1:2">
      <c r="A1074" s="229" t="s">
        <v>1079</v>
      </c>
      <c r="B1074" s="229" t="str">
        <f t="shared" si="16"/>
        <v>INSERT INTO UPK_TEST.upk_k60.m_k60_buhin_no (buhin_no, created_date, created_tantou_id) VALUES ('75557 4BC1B', GETDATE(), 999);</v>
      </c>
    </row>
    <row r="1075" spans="1:2">
      <c r="A1075" s="229" t="s">
        <v>5695</v>
      </c>
      <c r="B1075" s="229" t="str">
        <f t="shared" si="16"/>
        <v>INSERT INTO UPK_TEST.upk_k60.m_k60_buhin_no (buhin_no, created_date, created_tantou_id) VALUES ('76456/7 4CE0A', GETDATE(), 999);</v>
      </c>
    </row>
    <row r="1076" spans="1:2">
      <c r="A1076" s="229" t="s">
        <v>5696</v>
      </c>
      <c r="B1076" s="229" t="str">
        <f t="shared" si="16"/>
        <v>INSERT INTO UPK_TEST.upk_k60.m_k60_buhin_no (buhin_no, created_date, created_tantou_id) VALUES ('76456/7 4CE0A-E', GETDATE(), 999);</v>
      </c>
    </row>
    <row r="1077" spans="1:2">
      <c r="A1077" s="229" t="s">
        <v>5697</v>
      </c>
      <c r="B1077" s="229" t="str">
        <f t="shared" si="16"/>
        <v>INSERT INTO UPK_TEST.upk_k60.m_k60_buhin_no (buhin_no, created_date, created_tantou_id) VALUES ('76456/7 6FK0A', GETDATE(), 999);</v>
      </c>
    </row>
    <row r="1078" spans="1:2">
      <c r="A1078" s="229" t="s">
        <v>1080</v>
      </c>
      <c r="B1078" s="229" t="str">
        <f t="shared" si="16"/>
        <v>INSERT INTO UPK_TEST.upk_k60.m_k60_buhin_no (buhin_no, created_date, created_tantou_id) VALUES ('76452 6MA0A', GETDATE(), 999);</v>
      </c>
    </row>
    <row r="1079" spans="1:2">
      <c r="A1079" s="229" t="s">
        <v>1081</v>
      </c>
      <c r="B1079" s="229" t="str">
        <f t="shared" si="16"/>
        <v>INSERT INTO UPK_TEST.upk_k60.m_k60_buhin_no (buhin_no, created_date, created_tantou_id) VALUES ('76452 6MT0A', GETDATE(), 999);</v>
      </c>
    </row>
    <row r="1080" spans="1:2">
      <c r="A1080" s="229" t="s">
        <v>1082</v>
      </c>
      <c r="B1080" s="229" t="str">
        <f t="shared" si="16"/>
        <v>INSERT INTO UPK_TEST.upk_k60.m_k60_buhin_no (buhin_no, created_date, created_tantou_id) VALUES ('76453 6MT0A', GETDATE(), 999);</v>
      </c>
    </row>
    <row r="1081" spans="1:2">
      <c r="A1081" s="229" t="s">
        <v>5698</v>
      </c>
      <c r="B1081" s="229" t="str">
        <f t="shared" si="16"/>
        <v>INSERT INTO UPK_TEST.upk_k60.m_k60_buhin_no (buhin_no, created_date, created_tantou_id) VALUES ('77662/3 6MR0A', GETDATE(), 999);</v>
      </c>
    </row>
    <row r="1082" spans="1:2">
      <c r="A1082" s="229" t="s">
        <v>5699</v>
      </c>
      <c r="B1082" s="229" t="str">
        <f t="shared" si="16"/>
        <v>INSERT INTO UPK_TEST.upk_k60.m_k60_buhin_no (buhin_no, created_date, created_tantou_id) VALUES ('78142/3 6MA0A', GETDATE(), 999);</v>
      </c>
    </row>
    <row r="1083" spans="1:2">
      <c r="A1083" s="229" t="s">
        <v>5700</v>
      </c>
      <c r="B1083" s="229" t="str">
        <f t="shared" si="16"/>
        <v>INSERT INTO UPK_TEST.upk_k60.m_k60_buhin_no (buhin_no, created_date, created_tantou_id) VALUES ('64182/3 6RA1A', GETDATE(), 999);</v>
      </c>
    </row>
    <row r="1084" spans="1:2">
      <c r="A1084" s="229" t="s">
        <v>5701</v>
      </c>
      <c r="B1084" s="229" t="str">
        <f t="shared" si="16"/>
        <v>INSERT INTO UPK_TEST.upk_k60.m_k60_buhin_no (buhin_no, created_date, created_tantou_id) VALUES ('66322/3 6RA0A', GETDATE(), 999);</v>
      </c>
    </row>
    <row r="1085" spans="1:2">
      <c r="A1085" s="229" t="s">
        <v>1083</v>
      </c>
      <c r="B1085" s="229" t="str">
        <f t="shared" si="16"/>
        <v>INSERT INTO UPK_TEST.upk_k60.m_k60_buhin_no (buhin_no, created_date, created_tantou_id) VALUES ('75112 6RA0A', GETDATE(), 999);</v>
      </c>
    </row>
    <row r="1086" spans="1:2">
      <c r="A1086" s="229" t="s">
        <v>1084</v>
      </c>
      <c r="B1086" s="229" t="str">
        <f t="shared" si="16"/>
        <v>INSERT INTO UPK_TEST.upk_k60.m_k60_buhin_no (buhin_no, created_date, created_tantou_id) VALUES ('75113 6RA0A', GETDATE(), 999);</v>
      </c>
    </row>
    <row r="1087" spans="1:2">
      <c r="A1087" s="229" t="s">
        <v>5702</v>
      </c>
      <c r="B1087" s="229" t="str">
        <f t="shared" si="16"/>
        <v>INSERT INTO UPK_TEST.upk_k60.m_k60_buhin_no (buhin_no, created_date, created_tantou_id) VALUES ('75692/3 6RA1A', GETDATE(), 999);</v>
      </c>
    </row>
    <row r="1088" spans="1:2">
      <c r="A1088" s="229" t="s">
        <v>5703</v>
      </c>
      <c r="B1088" s="229" t="str">
        <f t="shared" si="16"/>
        <v>INSERT INTO UPK_TEST.upk_k60.m_k60_buhin_no (buhin_no, created_date, created_tantou_id) VALUES ('5253C B4800/B4700', GETDATE(), 999);</v>
      </c>
    </row>
    <row r="1089" spans="1:2">
      <c r="A1089" s="229" t="s">
        <v>1085</v>
      </c>
      <c r="B1089" s="229" t="str">
        <f t="shared" si="16"/>
        <v>INSERT INTO UPK_TEST.upk_k60.m_k60_buhin_no (buhin_no, created_date, created_tantou_id) VALUES ('76452 6RA0A', GETDATE(), 999);</v>
      </c>
    </row>
    <row r="1090" spans="1:2">
      <c r="A1090" s="229" t="s">
        <v>1086</v>
      </c>
      <c r="B1090" s="229" t="str">
        <f t="shared" si="16"/>
        <v>INSERT INTO UPK_TEST.upk_k60.m_k60_buhin_no (buhin_no, created_date, created_tantou_id) VALUES ('76453 6RA0A', GETDATE(), 999);</v>
      </c>
    </row>
    <row r="1091" spans="1:2">
      <c r="A1091" s="229" t="s">
        <v>5704</v>
      </c>
      <c r="B1091" s="229" t="str">
        <f t="shared" si="16"/>
        <v>INSERT INTO UPK_TEST.upk_k60.m_k60_buhin_no (buhin_no, created_date, created_tantou_id) VALUES ('76482/3 6RA0A', GETDATE(), 999);</v>
      </c>
    </row>
    <row r="1092" spans="1:2">
      <c r="A1092" s="229" t="s">
        <v>5705</v>
      </c>
      <c r="B1092" s="229" t="str">
        <f t="shared" si="16"/>
        <v>INSERT INTO UPK_TEST.upk_k60.m_k60_buhin_no (buhin_no, created_date, created_tantou_id) VALUES ('76482/3 6RA1A', GETDATE(), 999);</v>
      </c>
    </row>
    <row r="1093" spans="1:2">
      <c r="A1093" s="229" t="s">
        <v>5706</v>
      </c>
      <c r="B1093" s="229" t="str">
        <f t="shared" ref="B1093:B1156" si="17">$K$1&amp;"'"&amp;$A1093&amp;"', GETDATE(), 999);"</f>
        <v>INSERT INTO UPK_TEST.upk_k60.m_k60_buhin_no (buhin_no, created_date, created_tantou_id) VALUES ('5253C A0800/A0700', GETDATE(), 999);</v>
      </c>
    </row>
    <row r="1094" spans="1:2">
      <c r="A1094" s="229" t="s">
        <v>1087</v>
      </c>
      <c r="B1094" s="229" t="str">
        <f t="shared" si="17"/>
        <v>INSERT INTO UPK_TEST.upk_k60.m_k60_buhin_no (buhin_no, created_date, created_tantou_id) VALUES ('76764 6RA0A', GETDATE(), 999);</v>
      </c>
    </row>
    <row r="1095" spans="1:2">
      <c r="A1095" s="229" t="s">
        <v>1088</v>
      </c>
      <c r="B1095" s="229" t="str">
        <f t="shared" si="17"/>
        <v>INSERT INTO UPK_TEST.upk_k60.m_k60_buhin_no (buhin_no, created_date, created_tantou_id) VALUES ('5228A 52200', GETDATE(), 999);</v>
      </c>
    </row>
    <row r="1096" spans="1:2">
      <c r="A1096" s="229" t="s">
        <v>1089</v>
      </c>
      <c r="B1096" s="229" t="str">
        <f t="shared" si="17"/>
        <v>INSERT INTO UPK_TEST.upk_k60.m_k60_buhin_no (buhin_no, created_date, created_tantou_id) VALUES ('76765 6RA0A', GETDATE(), 999);</v>
      </c>
    </row>
    <row r="1097" spans="1:2">
      <c r="A1097" s="229" t="s">
        <v>1090</v>
      </c>
      <c r="B1097" s="229" t="str">
        <f t="shared" si="17"/>
        <v>INSERT INTO UPK_TEST.upk_k60.m_k60_buhin_no (buhin_no, created_date, created_tantou_id) VALUES ('5228A 52100', GETDATE(), 999);</v>
      </c>
    </row>
    <row r="1098" spans="1:2">
      <c r="A1098" s="229" t="s">
        <v>1091</v>
      </c>
      <c r="B1098" s="229" t="str">
        <f t="shared" si="17"/>
        <v>INSERT INTO UPK_TEST.upk_k60.m_k60_buhin_no (buhin_no, created_date, created_tantou_id) VALUES ('5253C D6100', GETDATE(), 999);</v>
      </c>
    </row>
    <row r="1099" spans="1:2">
      <c r="A1099" s="229" t="s">
        <v>1092</v>
      </c>
      <c r="B1099" s="229" t="str">
        <f t="shared" si="17"/>
        <v>INSERT INTO UPK_TEST.upk_k60.m_k60_buhin_no (buhin_no, created_date, created_tantou_id) VALUES ('9450B 39500', GETDATE(), 999);</v>
      </c>
    </row>
    <row r="1100" spans="1:2">
      <c r="A1100" s="229" t="s">
        <v>1093</v>
      </c>
      <c r="B1100" s="229" t="str">
        <f t="shared" si="17"/>
        <v>INSERT INTO UPK_TEST.upk_k60.m_k60_buhin_no (buhin_no, created_date, created_tantou_id) VALUES ('9450B 39400', GETDATE(), 999);</v>
      </c>
    </row>
    <row r="1101" spans="1:2">
      <c r="A1101" s="229" t="s">
        <v>1094</v>
      </c>
      <c r="B1101" s="229" t="str">
        <f t="shared" si="17"/>
        <v>INSERT INTO UPK_TEST.upk_k60.m_k60_buhin_no (buhin_no, created_date, created_tantou_id) VALUES ('67112 JG00A', GETDATE(), 999);</v>
      </c>
    </row>
    <row r="1102" spans="1:2">
      <c r="A1102" s="229" t="s">
        <v>1095</v>
      </c>
      <c r="B1102" s="229" t="str">
        <f t="shared" si="17"/>
        <v>INSERT INTO UPK_TEST.upk_k60.m_k60_buhin_no (buhin_no, created_date, created_tantou_id) VALUES ('67112 JG40A', GETDATE(), 999);</v>
      </c>
    </row>
    <row r="1103" spans="1:2">
      <c r="A1103" s="229" t="s">
        <v>1096</v>
      </c>
      <c r="B1103" s="229" t="str">
        <f t="shared" si="17"/>
        <v>INSERT INTO UPK_TEST.upk_k60.m_k60_buhin_no (buhin_no, created_date, created_tantou_id) VALUES ('67112 JM00A', GETDATE(), 999);</v>
      </c>
    </row>
    <row r="1104" spans="1:2">
      <c r="A1104" s="229" t="s">
        <v>5707</v>
      </c>
      <c r="B1104" s="229" t="str">
        <f t="shared" si="17"/>
        <v>INSERT INTO UPK_TEST.upk_k60.m_k60_buhin_no (buhin_no, created_date, created_tantou_id) VALUES ('756R2/3 JG00A', GETDATE(), 999);</v>
      </c>
    </row>
    <row r="1105" spans="1:2">
      <c r="A1105" s="229" t="s">
        <v>1097</v>
      </c>
      <c r="B1105" s="229" t="str">
        <f t="shared" si="17"/>
        <v>INSERT INTO UPK_TEST.upk_k60.m_k60_buhin_no (buhin_no, created_date, created_tantou_id) VALUES ('76632 JM00A', GETDATE(), 999);</v>
      </c>
    </row>
    <row r="1106" spans="1:2">
      <c r="A1106" s="229" t="s">
        <v>1098</v>
      </c>
      <c r="B1106" s="229" t="str">
        <f t="shared" si="17"/>
        <v>INSERT INTO UPK_TEST.upk_k60.m_k60_buhin_no (buhin_no, created_date, created_tantou_id) VALUES ('76633 JM00A', GETDATE(), 999);</v>
      </c>
    </row>
    <row r="1107" spans="1:2">
      <c r="A1107" s="229" t="s">
        <v>1099</v>
      </c>
      <c r="B1107" s="229" t="str">
        <f t="shared" si="17"/>
        <v>INSERT INTO UPK_TEST.upk_k60.m_k60_buhin_no (buhin_no, created_date, created_tantou_id) VALUES ('75174 JG00A', GETDATE(), 999);</v>
      </c>
    </row>
    <row r="1108" spans="1:2">
      <c r="A1108" s="229" t="s">
        <v>1100</v>
      </c>
      <c r="B1108" s="229" t="str">
        <f t="shared" si="17"/>
        <v>INSERT INTO UPK_TEST.upk_k60.m_k60_buhin_no (buhin_no, created_date, created_tantou_id) VALUES ('75174 JG00A-K', GETDATE(), 999);</v>
      </c>
    </row>
    <row r="1109" spans="1:2">
      <c r="A1109" s="229" t="s">
        <v>5708</v>
      </c>
      <c r="B1109" s="229" t="str">
        <f t="shared" si="17"/>
        <v>INSERT INTO UPK_TEST.upk_k60.m_k60_buhin_no (buhin_no, created_date, created_tantou_id) VALUES ('75152/3 JG00A-K', GETDATE(), 999);</v>
      </c>
    </row>
    <row r="1110" spans="1:2">
      <c r="A1110" s="229" t="s">
        <v>1101</v>
      </c>
      <c r="B1110" s="229" t="str">
        <f t="shared" si="17"/>
        <v>INSERT INTO UPK_TEST.upk_k60.m_k60_buhin_no (buhin_no, created_date, created_tantou_id) VALUES ('75636 1VX0A', GETDATE(), 999);</v>
      </c>
    </row>
    <row r="1111" spans="1:2">
      <c r="A1111" s="229" t="s">
        <v>1102</v>
      </c>
      <c r="B1111" s="229" t="str">
        <f t="shared" si="17"/>
        <v>INSERT INTO UPK_TEST.upk_k60.m_k60_buhin_no (buhin_no, created_date, created_tantou_id) VALUES ('75636 1VX0A-G', GETDATE(), 999);</v>
      </c>
    </row>
    <row r="1112" spans="1:2">
      <c r="A1112" s="229" t="s">
        <v>1103</v>
      </c>
      <c r="B1112" s="229" t="str">
        <f t="shared" si="17"/>
        <v>INSERT INTO UPK_TEST.upk_k60.m_k60_buhin_no (buhin_no, created_date, created_tantou_id) VALUES ('75636 6MA0B', GETDATE(), 999);</v>
      </c>
    </row>
    <row r="1113" spans="1:2">
      <c r="A1113" s="229" t="s">
        <v>5709</v>
      </c>
      <c r="B1113" s="229" t="str">
        <f t="shared" si="17"/>
        <v>INSERT INTO UPK_TEST.upk_k60.m_k60_buhin_no (buhin_no, created_date, created_tantou_id) VALUES ('75658/9 JG00A', GETDATE(), 999);</v>
      </c>
    </row>
    <row r="1114" spans="1:2">
      <c r="A1114" s="229" t="s">
        <v>1104</v>
      </c>
      <c r="B1114" s="229" t="str">
        <f t="shared" si="17"/>
        <v>INSERT INTO UPK_TEST.upk_k60.m_k60_buhin_no (buhin_no, created_date, created_tantou_id) VALUES ('75196 JN20A', GETDATE(), 999);</v>
      </c>
    </row>
    <row r="1115" spans="1:2">
      <c r="A1115" s="229" t="s">
        <v>1105</v>
      </c>
      <c r="B1115" s="229" t="str">
        <f t="shared" si="17"/>
        <v>INSERT INTO UPK_TEST.upk_k60.m_k60_buhin_no (buhin_no, created_date, created_tantou_id) VALUES ('75172 JN20A', GETDATE(), 999);</v>
      </c>
    </row>
    <row r="1116" spans="1:2">
      <c r="A1116" s="229" t="s">
        <v>1106</v>
      </c>
      <c r="B1116" s="229" t="str">
        <f t="shared" si="17"/>
        <v>INSERT INTO UPK_TEST.upk_k60.m_k60_buhin_no (buhin_no, created_date, created_tantou_id) VALUES ('75173 JN20A', GETDATE(), 999);</v>
      </c>
    </row>
    <row r="1117" spans="1:2">
      <c r="A1117" s="229" t="s">
        <v>1107</v>
      </c>
      <c r="B1117" s="229" t="str">
        <f t="shared" si="17"/>
        <v>INSERT INTO UPK_TEST.upk_k60.m_k60_buhin_no (buhin_no, created_date, created_tantou_id) VALUES ('75312 3NU0A', GETDATE(), 999);</v>
      </c>
    </row>
    <row r="1118" spans="1:2">
      <c r="A1118" s="229" t="s">
        <v>1108</v>
      </c>
      <c r="B1118" s="229" t="str">
        <f t="shared" si="17"/>
        <v>INSERT INTO UPK_TEST.upk_k60.m_k60_buhin_no (buhin_no, created_date, created_tantou_id) VALUES ('75512 JN20A', GETDATE(), 999);</v>
      </c>
    </row>
    <row r="1119" spans="1:2">
      <c r="A1119" s="229" t="s">
        <v>1109</v>
      </c>
      <c r="B1119" s="229" t="str">
        <f t="shared" si="17"/>
        <v>INSERT INTO UPK_TEST.upk_k60.m_k60_buhin_no (buhin_no, created_date, created_tantou_id) VALUES ('75512 3NU0A', GETDATE(), 999);</v>
      </c>
    </row>
    <row r="1120" spans="1:2">
      <c r="A1120" s="229" t="s">
        <v>1110</v>
      </c>
      <c r="B1120" s="229" t="str">
        <f t="shared" si="17"/>
        <v>INSERT INTO UPK_TEST.upk_k60.m_k60_buhin_no (buhin_no, created_date, created_tantou_id) VALUES ('75513 JN20A', GETDATE(), 999);</v>
      </c>
    </row>
    <row r="1121" spans="1:2">
      <c r="A1121" s="229" t="s">
        <v>1111</v>
      </c>
      <c r="B1121" s="229" t="str">
        <f t="shared" si="17"/>
        <v>INSERT INTO UPK_TEST.upk_k60.m_k60_buhin_no (buhin_no, created_date, created_tantou_id) VALUES ('75513 3NU0A', GETDATE(), 999);</v>
      </c>
    </row>
    <row r="1122" spans="1:2">
      <c r="A1122" s="229" t="s">
        <v>1112</v>
      </c>
      <c r="B1122" s="229" t="str">
        <f t="shared" si="17"/>
        <v>INSERT INTO UPK_TEST.upk_k60.m_k60_buhin_no (buhin_no, created_date, created_tantou_id) VALUES ('76532 JN20A', GETDATE(), 999);</v>
      </c>
    </row>
    <row r="1123" spans="1:2">
      <c r="A1123" s="229" t="s">
        <v>1113</v>
      </c>
      <c r="B1123" s="229" t="str">
        <f t="shared" si="17"/>
        <v>INSERT INTO UPK_TEST.upk_k60.m_k60_buhin_no (buhin_no, created_date, created_tantou_id) VALUES ('76533 JN20A', GETDATE(), 999);</v>
      </c>
    </row>
    <row r="1124" spans="1:2">
      <c r="A1124" s="229" t="s">
        <v>5710</v>
      </c>
      <c r="B1124" s="229" t="str">
        <f t="shared" si="17"/>
        <v>INSERT INTO UPK_TEST.upk_k60.m_k60_buhin_no (buhin_no, created_date, created_tantou_id) VALUES ('76742/3 JN20A', GETDATE(), 999);</v>
      </c>
    </row>
    <row r="1125" spans="1:2">
      <c r="A1125" s="229" t="s">
        <v>1114</v>
      </c>
      <c r="B1125" s="229" t="str">
        <f t="shared" si="17"/>
        <v>INSERT INTO UPK_TEST.upk_k60.m_k60_buhin_no (buhin_no, created_date, created_tantou_id) VALUES ('76752 JN20A', GETDATE(), 999);</v>
      </c>
    </row>
    <row r="1126" spans="1:2">
      <c r="A1126" s="229" t="s">
        <v>1115</v>
      </c>
      <c r="B1126" s="229" t="str">
        <f t="shared" si="17"/>
        <v>INSERT INTO UPK_TEST.upk_k60.m_k60_buhin_no (buhin_no, created_date, created_tantou_id) VALUES ('79112 JN20A', GETDATE(), 999);</v>
      </c>
    </row>
    <row r="1127" spans="1:2">
      <c r="A1127" s="229" t="s">
        <v>1116</v>
      </c>
      <c r="B1127" s="229" t="str">
        <f t="shared" si="17"/>
        <v>INSERT INTO UPK_TEST.upk_k60.m_k60_buhin_no (buhin_no, created_date, created_tantou_id) VALUES ('79112 JN90A', GETDATE(), 999);</v>
      </c>
    </row>
    <row r="1128" spans="1:2">
      <c r="A1128" s="229" t="s">
        <v>1117</v>
      </c>
      <c r="B1128" s="229" t="str">
        <f t="shared" si="17"/>
        <v>INSERT INTO UPK_TEST.upk_k60.m_k60_buhin_no (buhin_no, created_date, created_tantou_id) VALUES ('79113 JN20A', GETDATE(), 999);</v>
      </c>
    </row>
    <row r="1129" spans="1:2">
      <c r="A1129" s="229" t="s">
        <v>1118</v>
      </c>
      <c r="B1129" s="229" t="str">
        <f t="shared" si="17"/>
        <v>INSERT INTO UPK_TEST.upk_k60.m_k60_buhin_no (buhin_no, created_date, created_tantou_id) VALUES ('74542 1LA0B', GETDATE(), 999);</v>
      </c>
    </row>
    <row r="1130" spans="1:2">
      <c r="A1130" s="229" t="s">
        <v>1119</v>
      </c>
      <c r="B1130" s="229" t="str">
        <f t="shared" si="17"/>
        <v>INSERT INTO UPK_TEST.upk_k60.m_k60_buhin_no (buhin_no, created_date, created_tantou_id) VALUES ('76426 1LA0A', GETDATE(), 999);</v>
      </c>
    </row>
    <row r="1131" spans="1:2">
      <c r="A1131" s="229" t="s">
        <v>1120</v>
      </c>
      <c r="B1131" s="229" t="str">
        <f t="shared" si="17"/>
        <v>INSERT INTO UPK_TEST.upk_k60.m_k60_buhin_no (buhin_no, created_date, created_tantou_id) VALUES ('76427 1LA0A', GETDATE(), 999);</v>
      </c>
    </row>
    <row r="1132" spans="1:2">
      <c r="A1132" s="229" t="s">
        <v>1121</v>
      </c>
      <c r="B1132" s="229" t="str">
        <f t="shared" si="17"/>
        <v>INSERT INTO UPK_TEST.upk_k60.m_k60_buhin_no (buhin_no, created_date, created_tantou_id) VALUES ('76452 1LA0A', GETDATE(), 999);</v>
      </c>
    </row>
    <row r="1133" spans="1:2">
      <c r="A1133" s="229" t="s">
        <v>1122</v>
      </c>
      <c r="B1133" s="229" t="str">
        <f t="shared" si="17"/>
        <v>INSERT INTO UPK_TEST.upk_k60.m_k60_buhin_no (buhin_no, created_date, created_tantou_id) VALUES ('76453 1LA0A', GETDATE(), 999);</v>
      </c>
    </row>
    <row r="1134" spans="1:2">
      <c r="A1134" s="229" t="s">
        <v>5711</v>
      </c>
      <c r="B1134" s="229" t="str">
        <f t="shared" si="17"/>
        <v>INSERT INTO UPK_TEST.upk_k60.m_k60_buhin_no (buhin_no, created_date, created_tantou_id) VALUES ('764B4/5 1LA0A', GETDATE(), 999);</v>
      </c>
    </row>
    <row r="1135" spans="1:2">
      <c r="A1135" s="229" t="s">
        <v>5712</v>
      </c>
      <c r="B1135" s="229" t="str">
        <f t="shared" si="17"/>
        <v>INSERT INTO UPK_TEST.upk_k60.m_k60_buhin_no (buhin_no, created_date, created_tantou_id) VALUES ('764B4/5 1LB0A', GETDATE(), 999);</v>
      </c>
    </row>
    <row r="1136" spans="1:2">
      <c r="A1136" s="229" t="s">
        <v>5713</v>
      </c>
      <c r="B1136" s="229" t="str">
        <f t="shared" si="17"/>
        <v>INSERT INTO UPK_TEST.upk_k60.m_k60_buhin_no (buhin_no, created_date, created_tantou_id) VALUES ('85034/5 1LA0A01', GETDATE(), 999);</v>
      </c>
    </row>
    <row r="1137" spans="1:2">
      <c r="A1137" s="229" t="s">
        <v>5714</v>
      </c>
      <c r="B1137" s="229" t="str">
        <f t="shared" si="17"/>
        <v>INSERT INTO UPK_TEST.upk_k60.m_k60_buhin_no (buhin_no, created_date, created_tantou_id) VALUES ('85034/5 1LA0A02', GETDATE(), 999);</v>
      </c>
    </row>
    <row r="1138" spans="1:2">
      <c r="A1138" s="229" t="s">
        <v>1123</v>
      </c>
      <c r="B1138" s="229" t="str">
        <f t="shared" si="17"/>
        <v>INSERT INTO UPK_TEST.upk_k60.m_k60_buhin_no (buhin_no, created_date, created_tantou_id) VALUES ('74516 1JA0A', GETDATE(), 999);</v>
      </c>
    </row>
    <row r="1139" spans="1:2">
      <c r="A1139" s="229" t="s">
        <v>1124</v>
      </c>
      <c r="B1139" s="229" t="str">
        <f t="shared" si="17"/>
        <v>INSERT INTO UPK_TEST.upk_k60.m_k60_buhin_no (buhin_no, created_date, created_tantou_id) VALUES ('74516 1JB0A', GETDATE(), 999);</v>
      </c>
    </row>
    <row r="1140" spans="1:2">
      <c r="A1140" s="229" t="s">
        <v>1125</v>
      </c>
      <c r="B1140" s="229" t="str">
        <f t="shared" si="17"/>
        <v>INSERT INTO UPK_TEST.upk_k60.m_k60_buhin_no (buhin_no, created_date, created_tantou_id) VALUES ('74517 1JA0A', GETDATE(), 999);</v>
      </c>
    </row>
    <row r="1141" spans="1:2">
      <c r="A1141" s="229" t="s">
        <v>1126</v>
      </c>
      <c r="B1141" s="229" t="str">
        <f t="shared" si="17"/>
        <v>INSERT INTO UPK_TEST.upk_k60.m_k60_buhin_no (buhin_no, created_date, created_tantou_id) VALUES ('74517 1JB0A', GETDATE(), 999);</v>
      </c>
    </row>
    <row r="1142" spans="1:2">
      <c r="A1142" s="229" t="s">
        <v>5715</v>
      </c>
      <c r="B1142" s="229" t="str">
        <f t="shared" si="17"/>
        <v>INSERT INTO UPK_TEST.upk_k60.m_k60_buhin_no (buhin_no, created_date, created_tantou_id) VALUES ('74532/3 1JA1A', GETDATE(), 999);</v>
      </c>
    </row>
    <row r="1143" spans="1:2">
      <c r="A1143" s="229" t="s">
        <v>5716</v>
      </c>
      <c r="B1143" s="229" t="str">
        <f t="shared" si="17"/>
        <v>INSERT INTO UPK_TEST.upk_k60.m_k60_buhin_no (buhin_no, created_date, created_tantou_id) VALUES ('76532/3 6AX0A', GETDATE(), 999);</v>
      </c>
    </row>
    <row r="1144" spans="1:2">
      <c r="A1144" s="229" t="s">
        <v>5717</v>
      </c>
      <c r="B1144" s="229" t="str">
        <f t="shared" si="17"/>
        <v>INSERT INTO UPK_TEST.upk_k60.m_k60_buhin_no (buhin_no, created_date, created_tantou_id) VALUES ('67408/9 1JA0A', GETDATE(), 999);</v>
      </c>
    </row>
    <row r="1145" spans="1:2">
      <c r="A1145" s="229" t="s">
        <v>5718</v>
      </c>
      <c r="B1145" s="229" t="str">
        <f t="shared" si="17"/>
        <v>INSERT INTO UPK_TEST.upk_k60.m_k60_buhin_no (buhin_no, created_date, created_tantou_id) VALUES ('67408/9 1JB0A', GETDATE(), 999);</v>
      </c>
    </row>
    <row r="1146" spans="1:2">
      <c r="A1146" s="229" t="s">
        <v>1127</v>
      </c>
      <c r="B1146" s="229" t="str">
        <f t="shared" si="17"/>
        <v>INSERT INTO UPK_TEST.upk_k60.m_k60_buhin_no (buhin_no, created_date, created_tantou_id) VALUES ('75182 1JB0A', GETDATE(), 999);</v>
      </c>
    </row>
    <row r="1147" spans="1:2">
      <c r="A1147" s="229" t="s">
        <v>1128</v>
      </c>
      <c r="B1147" s="229" t="str">
        <f t="shared" si="17"/>
        <v>INSERT INTO UPK_TEST.upk_k60.m_k60_buhin_no (buhin_no, created_date, created_tantou_id) VALUES ('75183 1JB0A', GETDATE(), 999);</v>
      </c>
    </row>
    <row r="1148" spans="1:2">
      <c r="A1148" s="229" t="s">
        <v>5719</v>
      </c>
      <c r="B1148" s="229" t="str">
        <f t="shared" si="17"/>
        <v>INSERT INTO UPK_TEST.upk_k60.m_k60_buhin_no (buhin_no, created_date, created_tantou_id) VALUES ('75518/9 1JA0A', GETDATE(), 999);</v>
      </c>
    </row>
    <row r="1149" spans="1:2">
      <c r="A1149" s="229" t="s">
        <v>5720</v>
      </c>
      <c r="B1149" s="229" t="str">
        <f t="shared" si="17"/>
        <v>INSERT INTO UPK_TEST.upk_k60.m_k60_buhin_no (buhin_no, created_date, created_tantou_id) VALUES ('75528/9 1JA0A', GETDATE(), 999);</v>
      </c>
    </row>
    <row r="1150" spans="1:2">
      <c r="A1150" s="229" t="s">
        <v>1129</v>
      </c>
      <c r="B1150" s="229" t="str">
        <f t="shared" si="17"/>
        <v>INSERT INTO UPK_TEST.upk_k60.m_k60_buhin_no (buhin_no, created_date, created_tantou_id) VALUES ('764B8 1JB0A', GETDATE(), 999);</v>
      </c>
    </row>
    <row r="1151" spans="1:2">
      <c r="A1151" s="229" t="s">
        <v>1130</v>
      </c>
      <c r="B1151" s="229" t="str">
        <f t="shared" si="17"/>
        <v>INSERT INTO UPK_TEST.upk_k60.m_k60_buhin_no (buhin_no, created_date, created_tantou_id) VALUES ('764B9 1JB0A', GETDATE(), 999);</v>
      </c>
    </row>
    <row r="1152" spans="1:2">
      <c r="A1152" s="229" t="s">
        <v>5721</v>
      </c>
      <c r="B1152" s="229" t="str">
        <f t="shared" si="17"/>
        <v>INSERT INTO UPK_TEST.upk_k60.m_k60_buhin_no (buhin_no, created_date, created_tantou_id) VALUES ('64182/3 1AA0A', GETDATE(), 999);</v>
      </c>
    </row>
    <row r="1153" spans="1:2">
      <c r="A1153" s="229" t="s">
        <v>1131</v>
      </c>
      <c r="B1153" s="229" t="str">
        <f t="shared" si="17"/>
        <v>INSERT INTO UPK_TEST.upk_k60.m_k60_buhin_no (buhin_no, created_date, created_tantou_id) VALUES ('75632 1AA0A01', GETDATE(), 999);</v>
      </c>
    </row>
    <row r="1154" spans="1:2">
      <c r="A1154" s="229" t="s">
        <v>5722</v>
      </c>
      <c r="B1154" s="229" t="str">
        <f t="shared" si="17"/>
        <v>INSERT INTO UPK_TEST.upk_k60.m_k60_buhin_no (buhin_no, created_date, created_tantou_id) VALUES ('76456/7 1AC0A', GETDATE(), 999);</v>
      </c>
    </row>
    <row r="1155" spans="1:2">
      <c r="A1155" s="229" t="s">
        <v>1132</v>
      </c>
      <c r="B1155" s="229" t="str">
        <f t="shared" si="17"/>
        <v>INSERT INTO UPK_TEST.upk_k60.m_k60_buhin_no (buhin_no, created_date, created_tantou_id) VALUES ('76452 1GR0A', GETDATE(), 999);</v>
      </c>
    </row>
    <row r="1156" spans="1:2">
      <c r="A1156" s="229" t="s">
        <v>1133</v>
      </c>
      <c r="B1156" s="229" t="str">
        <f t="shared" si="17"/>
        <v>INSERT INTO UPK_TEST.upk_k60.m_k60_buhin_no (buhin_no, created_date, created_tantou_id) VALUES ('76453 1GR0A', GETDATE(), 999);</v>
      </c>
    </row>
    <row r="1157" spans="1:2">
      <c r="A1157" s="229" t="s">
        <v>1134</v>
      </c>
      <c r="B1157" s="229" t="str">
        <f t="shared" ref="B1157:B1220" si="18">$K$1&amp;"'"&amp;$A1157&amp;"', GETDATE(), 999);"</f>
        <v>INSERT INTO UPK_TEST.upk_k60.m_k60_buhin_no (buhin_no, created_date, created_tantou_id) VALUES ('17205 1VA0A', GETDATE(), 999);</v>
      </c>
    </row>
    <row r="1158" spans="1:2">
      <c r="A1158" s="229" t="s">
        <v>1135</v>
      </c>
      <c r="B1158" s="229" t="str">
        <f t="shared" si="18"/>
        <v>INSERT INTO UPK_TEST.upk_k60.m_k60_buhin_no (buhin_no, created_date, created_tantou_id) VALUES ('17205 5TA0A', GETDATE(), 999);</v>
      </c>
    </row>
    <row r="1159" spans="1:2">
      <c r="A1159" s="229" t="s">
        <v>1136</v>
      </c>
      <c r="B1159" s="229" t="str">
        <f t="shared" si="18"/>
        <v>INSERT INTO UPK_TEST.upk_k60.m_k60_buhin_no (buhin_no, created_date, created_tantou_id) VALUES ('17206 CY00A', GETDATE(), 999);</v>
      </c>
    </row>
    <row r="1160" spans="1:2">
      <c r="A1160" s="229" t="s">
        <v>1137</v>
      </c>
      <c r="B1160" s="229" t="str">
        <f t="shared" si="18"/>
        <v>INSERT INTO UPK_TEST.upk_k60.m_k60_buhin_no (buhin_no, created_date, created_tantou_id) VALUES ('17205 1VB0A', GETDATE(), 999);</v>
      </c>
    </row>
    <row r="1161" spans="1:2">
      <c r="A1161" s="229" t="s">
        <v>1138</v>
      </c>
      <c r="B1161" s="229" t="str">
        <f t="shared" si="18"/>
        <v>INSERT INTO UPK_TEST.upk_k60.m_k60_buhin_no (buhin_no, created_date, created_tantou_id) VALUES ('17206 CY10A', GETDATE(), 999);</v>
      </c>
    </row>
    <row r="1162" spans="1:2">
      <c r="A1162" s="229" t="s">
        <v>5723</v>
      </c>
      <c r="B1162" s="229" t="str">
        <f t="shared" si="18"/>
        <v>INSERT INTO UPK_TEST.upk_k60.m_k60_buhin_no (buhin_no, created_date, created_tantou_id) VALUES ('76584/5 1VA0A', GETDATE(), 999);</v>
      </c>
    </row>
    <row r="1163" spans="1:2">
      <c r="A1163" s="229" t="s">
        <v>1139</v>
      </c>
      <c r="B1163" s="229" t="str">
        <f t="shared" si="18"/>
        <v>INSERT INTO UPK_TEST.upk_k60.m_k60_buhin_no (buhin_no, created_date, created_tantou_id) VALUES ('76516 1VA0A', GETDATE(), 999);</v>
      </c>
    </row>
    <row r="1164" spans="1:2">
      <c r="A1164" s="229" t="s">
        <v>1140</v>
      </c>
      <c r="B1164" s="229" t="str">
        <f t="shared" si="18"/>
        <v>INSERT INTO UPK_TEST.upk_k60.m_k60_buhin_no (buhin_no, created_date, created_tantou_id) VALUES ('76517 1VA0A', GETDATE(), 999);</v>
      </c>
    </row>
    <row r="1165" spans="1:2">
      <c r="A1165" s="229" t="s">
        <v>1141</v>
      </c>
      <c r="B1165" s="229" t="str">
        <f t="shared" si="18"/>
        <v>INSERT INTO UPK_TEST.upk_k60.m_k60_buhin_no (buhin_no, created_date, created_tantou_id) VALUES ('74558 5TA0A', GETDATE(), 999);</v>
      </c>
    </row>
    <row r="1166" spans="1:2">
      <c r="A1166" s="229" t="s">
        <v>1142</v>
      </c>
      <c r="B1166" s="229" t="str">
        <f t="shared" si="18"/>
        <v>INSERT INTO UPK_TEST.upk_k60.m_k60_buhin_no (buhin_no, created_date, created_tantou_id) VALUES ('74559 5TA0A', GETDATE(), 999);</v>
      </c>
    </row>
    <row r="1167" spans="1:2">
      <c r="A1167" s="229" t="s">
        <v>5724</v>
      </c>
      <c r="B1167" s="229" t="str">
        <f t="shared" si="18"/>
        <v>INSERT INTO UPK_TEST.upk_k60.m_k60_buhin_no (buhin_no, created_date, created_tantou_id) VALUES ('75522/3 5TA0A', GETDATE(), 999);</v>
      </c>
    </row>
    <row r="1168" spans="1:2">
      <c r="A1168" s="229" t="s">
        <v>1143</v>
      </c>
      <c r="B1168" s="229" t="str">
        <f t="shared" si="18"/>
        <v>INSERT INTO UPK_TEST.upk_k60.m_k60_buhin_no (buhin_no, created_date, created_tantou_id) VALUES ('75112 5YJ0A', GETDATE(), 999);</v>
      </c>
    </row>
    <row r="1169" spans="1:2">
      <c r="A1169" s="229" t="s">
        <v>1144</v>
      </c>
      <c r="B1169" s="229" t="str">
        <f t="shared" si="18"/>
        <v>INSERT INTO UPK_TEST.upk_k60.m_k60_buhin_no (buhin_no, created_date, created_tantou_id) VALUES ('75113 5YJ0A', GETDATE(), 999);</v>
      </c>
    </row>
    <row r="1170" spans="1:2">
      <c r="A1170" s="229" t="s">
        <v>1145</v>
      </c>
      <c r="B1170" s="229" t="str">
        <f t="shared" si="18"/>
        <v>INSERT INTO UPK_TEST.upk_k60.m_k60_buhin_no (buhin_no, created_date, created_tantou_id) VALUES ('74554 3XA0A', GETDATE(), 999);</v>
      </c>
    </row>
    <row r="1171" spans="1:2">
      <c r="A1171" s="229" t="s">
        <v>1146</v>
      </c>
      <c r="B1171" s="229" t="str">
        <f t="shared" si="18"/>
        <v>INSERT INTO UPK_TEST.upk_k60.m_k60_buhin_no (buhin_no, created_date, created_tantou_id) VALUES ('74554 3XA0B', GETDATE(), 999);</v>
      </c>
    </row>
    <row r="1172" spans="1:2">
      <c r="A1172" s="229" t="s">
        <v>1147</v>
      </c>
      <c r="B1172" s="229" t="str">
        <f t="shared" si="18"/>
        <v>INSERT INTO UPK_TEST.upk_k60.m_k60_buhin_no (buhin_no, created_date, created_tantou_id) VALUES ('74554 3XR0A', GETDATE(), 999);</v>
      </c>
    </row>
    <row r="1173" spans="1:2">
      <c r="A1173" s="229" t="s">
        <v>1148</v>
      </c>
      <c r="B1173" s="229" t="str">
        <f t="shared" si="18"/>
        <v>INSERT INTO UPK_TEST.upk_k60.m_k60_buhin_no (buhin_no, created_date, created_tantou_id) VALUES ('74282 3XA0AUF', GETDATE(), 999);</v>
      </c>
    </row>
    <row r="1174" spans="1:2">
      <c r="A1174" s="229" t="s">
        <v>1149</v>
      </c>
      <c r="B1174" s="229" t="str">
        <f t="shared" si="18"/>
        <v>INSERT INTO UPK_TEST.upk_k60.m_k60_buhin_no (buhin_no, created_date, created_tantou_id) VALUES ('74282 3XE0AUF', GETDATE(), 999);</v>
      </c>
    </row>
    <row r="1175" spans="1:2">
      <c r="A1175" s="229" t="s">
        <v>1150</v>
      </c>
      <c r="B1175" s="229" t="str">
        <f t="shared" si="18"/>
        <v>INSERT INTO UPK_TEST.upk_k60.m_k60_buhin_no (buhin_no, created_date, created_tantou_id) VALUES ('74282 5YJ0A', GETDATE(), 999);</v>
      </c>
    </row>
    <row r="1176" spans="1:2">
      <c r="A1176" s="229" t="s">
        <v>1151</v>
      </c>
      <c r="B1176" s="229" t="str">
        <f t="shared" si="18"/>
        <v>INSERT INTO UPK_TEST.upk_k60.m_k60_buhin_no (buhin_no, created_date, created_tantou_id) VALUES ('74282 5YJ0B', GETDATE(), 999);</v>
      </c>
    </row>
    <row r="1177" spans="1:2">
      <c r="A1177" s="229" t="s">
        <v>1152</v>
      </c>
      <c r="B1177" s="229" t="str">
        <f t="shared" si="18"/>
        <v>INSERT INTO UPK_TEST.upk_k60.m_k60_buhin_no (buhin_no, created_date, created_tantou_id) VALUES ('74282 5YJ0D', GETDATE(), 999);</v>
      </c>
    </row>
    <row r="1178" spans="1:2">
      <c r="A1178" s="229" t="s">
        <v>5725</v>
      </c>
      <c r="B1178" s="229" t="str">
        <f t="shared" si="18"/>
        <v>INSERT INTO UPK_TEST.upk_k60.m_k60_buhin_no (buhin_no, created_date, created_tantou_id) VALUES ('74332/3 3VA0A', GETDATE(), 999);</v>
      </c>
    </row>
    <row r="1179" spans="1:2">
      <c r="A1179" s="229" t="s">
        <v>1153</v>
      </c>
      <c r="B1179" s="229" t="str">
        <f t="shared" si="18"/>
        <v>INSERT INTO UPK_TEST.upk_k60.m_k60_buhin_no (buhin_no, created_date, created_tantou_id) VALUES ('76232 3VA0A', GETDATE(), 999);</v>
      </c>
    </row>
    <row r="1180" spans="1:2">
      <c r="A1180" s="229" t="s">
        <v>1154</v>
      </c>
      <c r="B1180" s="229" t="str">
        <f t="shared" si="18"/>
        <v>INSERT INTO UPK_TEST.upk_k60.m_k60_buhin_no (buhin_no, created_date, created_tantou_id) VALUES ('76233 3VA0A', GETDATE(), 999);</v>
      </c>
    </row>
    <row r="1181" spans="1:2">
      <c r="A1181" s="229" t="s">
        <v>5726</v>
      </c>
      <c r="B1181" s="229" t="str">
        <f t="shared" si="18"/>
        <v>INSERT INTO UPK_TEST.upk_k60.m_k60_buhin_no (buhin_no, created_date, created_tantou_id) VALUES ('76340/1 3VA0A', GETDATE(), 999);</v>
      </c>
    </row>
    <row r="1182" spans="1:2">
      <c r="A1182" s="229" t="s">
        <v>1155</v>
      </c>
      <c r="B1182" s="229" t="str">
        <f t="shared" si="18"/>
        <v>INSERT INTO UPK_TEST.upk_k60.m_k60_buhin_no (buhin_no, created_date, created_tantou_id) VALUES ('76572 3VA0A', GETDATE(), 999);</v>
      </c>
    </row>
    <row r="1183" spans="1:2">
      <c r="A1183" s="229" t="s">
        <v>1156</v>
      </c>
      <c r="B1183" s="229" t="str">
        <f t="shared" si="18"/>
        <v>INSERT INTO UPK_TEST.upk_k60.m_k60_buhin_no (buhin_no, created_date, created_tantou_id) VALUES ('76573 3VA0A', GETDATE(), 999);</v>
      </c>
    </row>
    <row r="1184" spans="1:2">
      <c r="A1184" s="229" t="s">
        <v>5727</v>
      </c>
      <c r="B1184" s="229" t="str">
        <f t="shared" si="18"/>
        <v>INSERT INTO UPK_TEST.upk_k60.m_k60_buhin_no (buhin_no, created_date, created_tantou_id) VALUES ('76516/7 3VA0A', GETDATE(), 999);</v>
      </c>
    </row>
    <row r="1185" spans="1:2">
      <c r="A1185" s="229" t="s">
        <v>5728</v>
      </c>
      <c r="B1185" s="229" t="str">
        <f t="shared" si="18"/>
        <v>INSERT INTO UPK_TEST.upk_k60.m_k60_buhin_no (buhin_no, created_date, created_tantou_id) VALUES ('76634/5 3VA0A', GETDATE(), 999);</v>
      </c>
    </row>
    <row r="1186" spans="1:2">
      <c r="A1186" s="229" t="s">
        <v>1157</v>
      </c>
      <c r="B1186" s="229" t="str">
        <f t="shared" si="18"/>
        <v>INSERT INTO UPK_TEST.upk_k60.m_k60_buhin_no (buhin_no, created_date, created_tantou_id) VALUES ('79142 3VA0A', GETDATE(), 999);</v>
      </c>
    </row>
    <row r="1187" spans="1:2">
      <c r="A1187" s="229" t="s">
        <v>1158</v>
      </c>
      <c r="B1187" s="229" t="str">
        <f t="shared" si="18"/>
        <v>INSERT INTO UPK_TEST.upk_k60.m_k60_buhin_no (buhin_no, created_date, created_tantou_id) VALUES ('67112 4CB0A', GETDATE(), 999);</v>
      </c>
    </row>
    <row r="1188" spans="1:2">
      <c r="A1188" s="229" t="s">
        <v>1159</v>
      </c>
      <c r="B1188" s="229" t="str">
        <f t="shared" si="18"/>
        <v>INSERT INTO UPK_TEST.upk_k60.m_k60_buhin_no (buhin_no, created_date, created_tantou_id) VALUES ('67112 4CC0A', GETDATE(), 999);</v>
      </c>
    </row>
    <row r="1189" spans="1:2">
      <c r="A1189" s="229" t="s">
        <v>5729</v>
      </c>
      <c r="B1189" s="229" t="str">
        <f t="shared" si="18"/>
        <v>INSERT INTO UPK_TEST.upk_k60.m_k60_buhin_no (buhin_no, created_date, created_tantou_id) VALUES ('75262/3 4CB5A', GETDATE(), 999);</v>
      </c>
    </row>
    <row r="1190" spans="1:2">
      <c r="A1190" s="229" t="s">
        <v>5730</v>
      </c>
      <c r="B1190" s="229" t="str">
        <f t="shared" si="18"/>
        <v>INSERT INTO UPK_TEST.upk_k60.m_k60_buhin_no (buhin_no, created_date, created_tantou_id) VALUES ('75262/3 6FK5A', GETDATE(), 999);</v>
      </c>
    </row>
    <row r="1191" spans="1:2">
      <c r="A1191" s="229" t="s">
        <v>1160</v>
      </c>
      <c r="B1191" s="229" t="str">
        <f t="shared" si="18"/>
        <v>INSERT INTO UPK_TEST.upk_k60.m_k60_buhin_no (buhin_no, created_date, created_tantou_id) VALUES ('75632 4CE0A', GETDATE(), 999);</v>
      </c>
    </row>
    <row r="1192" spans="1:2">
      <c r="A1192" s="229" t="s">
        <v>5731</v>
      </c>
      <c r="B1192" s="229" t="str">
        <f t="shared" si="18"/>
        <v>INSERT INTO UPK_TEST.upk_k60.m_k60_buhin_no (buhin_no, created_date, created_tantou_id) VALUES ('76516/7 4CC0A', GETDATE(), 999);</v>
      </c>
    </row>
    <row r="1193" spans="1:2">
      <c r="A1193" s="229" t="s">
        <v>5732</v>
      </c>
      <c r="B1193" s="229" t="str">
        <f t="shared" si="18"/>
        <v>INSERT INTO UPK_TEST.upk_k60.m_k60_buhin_no (buhin_no, created_date, created_tantou_id) VALUES ('76582/3 4CF0B', GETDATE(), 999);</v>
      </c>
    </row>
    <row r="1194" spans="1:2">
      <c r="A1194" s="229" t="s">
        <v>1161</v>
      </c>
      <c r="B1194" s="229" t="str">
        <f t="shared" si="18"/>
        <v>INSERT INTO UPK_TEST.upk_k60.m_k60_buhin_no (buhin_no, created_date, created_tantou_id) VALUES ('75632 6MA0A', GETDATE(), 999);</v>
      </c>
    </row>
    <row r="1195" spans="1:2">
      <c r="A1195" s="229" t="s">
        <v>5733</v>
      </c>
      <c r="B1195" s="229" t="str">
        <f t="shared" si="18"/>
        <v>INSERT INTO UPK_TEST.upk_k60.m_k60_buhin_no (buhin_no, created_date, created_tantou_id) VALUES ('76752/3 6MA0A', GETDATE(), 999);</v>
      </c>
    </row>
    <row r="1196" spans="1:2">
      <c r="A1196" s="229" t="s">
        <v>5734</v>
      </c>
      <c r="B1196" s="229" t="str">
        <f t="shared" si="18"/>
        <v>INSERT INTO UPK_TEST.upk_k60.m_k60_buhin_no (buhin_no, created_date, created_tantou_id) VALUES ('76636/7 6MR0A', GETDATE(), 999);</v>
      </c>
    </row>
    <row r="1197" spans="1:2">
      <c r="A1197" s="229" t="s">
        <v>5735</v>
      </c>
      <c r="B1197" s="229" t="str">
        <f t="shared" si="18"/>
        <v>INSERT INTO UPK_TEST.upk_k60.m_k60_buhin_no (buhin_no, created_date, created_tantou_id) VALUES ('62518/9 6RA0A', GETDATE(), 999);</v>
      </c>
    </row>
    <row r="1198" spans="1:2">
      <c r="A1198" s="229" t="s">
        <v>5736</v>
      </c>
      <c r="B1198" s="229" t="str">
        <f t="shared" si="18"/>
        <v>INSERT INTO UPK_TEST.upk_k60.m_k60_buhin_no (buhin_no, created_date, created_tantou_id) VALUES ('64194/5 6RA0A', GETDATE(), 999);</v>
      </c>
    </row>
    <row r="1199" spans="1:2">
      <c r="A1199" s="229" t="s">
        <v>5737</v>
      </c>
      <c r="B1199" s="229" t="str">
        <f t="shared" si="18"/>
        <v>INSERT INTO UPK_TEST.upk_k60.m_k60_buhin_no (buhin_no, created_date, created_tantou_id) VALUES ('5220A N300000/N290000', GETDATE(), 999);</v>
      </c>
    </row>
    <row r="1200" spans="1:2">
      <c r="A1200" s="229" t="s">
        <v>5738</v>
      </c>
      <c r="B1200" s="229" t="str">
        <f t="shared" si="18"/>
        <v>INSERT INTO UPK_TEST.upk_k60.m_k60_buhin_no (buhin_no, created_date, created_tantou_id) VALUES ('74332/3 6RA0A', GETDATE(), 999);</v>
      </c>
    </row>
    <row r="1201" spans="1:2">
      <c r="A1201" s="229" t="s">
        <v>5739</v>
      </c>
      <c r="B1201" s="229" t="str">
        <f t="shared" si="18"/>
        <v>INSERT INTO UPK_TEST.upk_k60.m_k60_buhin_no (buhin_no, created_date, created_tantou_id) VALUES ('5253C J9800/J9700', GETDATE(), 999);</v>
      </c>
    </row>
    <row r="1202" spans="1:2">
      <c r="A1202" s="229" t="s">
        <v>1162</v>
      </c>
      <c r="B1202" s="229" t="str">
        <f t="shared" si="18"/>
        <v>INSERT INTO UPK_TEST.upk_k60.m_k60_buhin_no (buhin_no, created_date, created_tantou_id) VALUES ('74372 6RA0A', GETDATE(), 999);</v>
      </c>
    </row>
    <row r="1203" spans="1:2">
      <c r="A1203" s="229" t="s">
        <v>1163</v>
      </c>
      <c r="B1203" s="229" t="str">
        <f t="shared" si="18"/>
        <v>INSERT INTO UPK_TEST.upk_k60.m_k60_buhin_no (buhin_no, created_date, created_tantou_id) VALUES ('5253B X2700', GETDATE(), 999);</v>
      </c>
    </row>
    <row r="1204" spans="1:2">
      <c r="A1204" s="229" t="s">
        <v>5740</v>
      </c>
      <c r="B1204" s="229" t="str">
        <f t="shared" si="18"/>
        <v>INSERT INTO UPK_TEST.upk_k60.m_k60_buhin_no (buhin_no, created_date, created_tantou_id) VALUES ('75134/5 6RA0A', GETDATE(), 999);</v>
      </c>
    </row>
    <row r="1205" spans="1:2">
      <c r="A1205" s="229" t="s">
        <v>5741</v>
      </c>
      <c r="B1205" s="229" t="str">
        <f t="shared" si="18"/>
        <v>INSERT INTO UPK_TEST.upk_k60.m_k60_buhin_no (buhin_no, created_date, created_tantou_id) VALUES ('75528/9 6RA0A', GETDATE(), 999);</v>
      </c>
    </row>
    <row r="1206" spans="1:2">
      <c r="A1206" s="229" t="s">
        <v>5742</v>
      </c>
      <c r="B1206" s="229" t="str">
        <f t="shared" si="18"/>
        <v>INSERT INTO UPK_TEST.upk_k60.m_k60_buhin_no (buhin_no, created_date, created_tantou_id) VALUES ('5253C A6600/A6500', GETDATE(), 999);</v>
      </c>
    </row>
    <row r="1207" spans="1:2">
      <c r="A1207" s="229" t="s">
        <v>5743</v>
      </c>
      <c r="B1207" s="229" t="str">
        <f t="shared" si="18"/>
        <v>INSERT INTO UPK_TEST.upk_k60.m_k60_buhin_no (buhin_no, created_date, created_tantou_id) VALUES ('755C4/5 6RA0A', GETDATE(), 999);</v>
      </c>
    </row>
    <row r="1208" spans="1:2">
      <c r="A1208" s="229" t="s">
        <v>5744</v>
      </c>
      <c r="B1208" s="229" t="str">
        <f t="shared" si="18"/>
        <v>INSERT INTO UPK_TEST.upk_k60.m_k60_buhin_no (buhin_no, created_date, created_tantou_id) VALUES ('5253C A7400/A7300', GETDATE(), 999);</v>
      </c>
    </row>
    <row r="1209" spans="1:2">
      <c r="A1209" s="229" t="s">
        <v>5745</v>
      </c>
      <c r="B1209" s="229" t="str">
        <f t="shared" si="18"/>
        <v>INSERT INTO UPK_TEST.upk_k60.m_k60_buhin_no (buhin_no, created_date, created_tantou_id) VALUES ('76246/7 6RA0A', GETDATE(), 999);</v>
      </c>
    </row>
    <row r="1210" spans="1:2">
      <c r="A1210" s="229" t="s">
        <v>1164</v>
      </c>
      <c r="B1210" s="229" t="str">
        <f t="shared" si="18"/>
        <v>INSERT INTO UPK_TEST.upk_k60.m_k60_buhin_no (buhin_no, created_date, created_tantou_id) VALUES ('76714 6RA0A', GETDATE(), 999);</v>
      </c>
    </row>
    <row r="1211" spans="1:2">
      <c r="A1211" s="229" t="s">
        <v>1165</v>
      </c>
      <c r="B1211" s="229" t="str">
        <f t="shared" si="18"/>
        <v>INSERT INTO UPK_TEST.upk_k60.m_k60_buhin_no (buhin_no, created_date, created_tantou_id) VALUES ('76715 6RA0A', GETDATE(), 999);</v>
      </c>
    </row>
    <row r="1212" spans="1:2">
      <c r="A1212" s="229" t="s">
        <v>1166</v>
      </c>
      <c r="B1212" s="229" t="str">
        <f t="shared" si="18"/>
        <v>INSERT INTO UPK_TEST.upk_k60.m_k60_buhin_no (buhin_no, created_date, created_tantou_id) VALUES ('5253C D4100', GETDATE(), 999);</v>
      </c>
    </row>
    <row r="1213" spans="1:2">
      <c r="A1213" s="229" t="s">
        <v>1167</v>
      </c>
      <c r="B1213" s="229" t="str">
        <f t="shared" si="18"/>
        <v>INSERT INTO UPK_TEST.upk_k60.m_k60_buhin_no (buhin_no, created_date, created_tantou_id) VALUES ('5253C D5500', GETDATE(), 999);</v>
      </c>
    </row>
    <row r="1214" spans="1:2">
      <c r="A1214" s="229" t="s">
        <v>1168</v>
      </c>
      <c r="B1214" s="229" t="str">
        <f t="shared" si="18"/>
        <v>INSERT INTO UPK_TEST.upk_k60.m_k60_buhin_no (buhin_no, created_date, created_tantou_id) VALUES ('5240C 66500', GETDATE(), 999);</v>
      </c>
    </row>
    <row r="1215" spans="1:2">
      <c r="A1215" s="229" t="s">
        <v>1169</v>
      </c>
      <c r="B1215" s="229" t="str">
        <f t="shared" si="18"/>
        <v>INSERT INTO UPK_TEST.upk_k60.m_k60_buhin_no (buhin_no, created_date, created_tantou_id) VALUES ('67413 6US0B', GETDATE(), 999);</v>
      </c>
    </row>
    <row r="1216" spans="1:2">
      <c r="A1216" s="229" t="s">
        <v>1170</v>
      </c>
      <c r="B1216" s="229" t="str">
        <f t="shared" si="18"/>
        <v>INSERT INTO UPK_TEST.upk_k60.m_k60_buhin_no (buhin_no, created_date, created_tantou_id) VALUES ('67413 6RL0B', GETDATE(), 999);</v>
      </c>
    </row>
    <row r="1217" spans="1:2">
      <c r="A1217" s="229" t="s">
        <v>1171</v>
      </c>
      <c r="B1217" s="229" t="str">
        <f t="shared" si="18"/>
        <v>INSERT INTO UPK_TEST.upk_k60.m_k60_buhin_no (buhin_no, created_date, created_tantou_id) VALUES ('5253C S6800', GETDATE(), 999);</v>
      </c>
    </row>
    <row r="1218" spans="1:2">
      <c r="A1218" s="229" t="s">
        <v>1172</v>
      </c>
      <c r="B1218" s="229" t="str">
        <f t="shared" si="18"/>
        <v>INSERT INTO UPK_TEST.upk_k60.m_k60_buhin_no (buhin_no, created_date, created_tantou_id) VALUES ('5253C D7100', GETDATE(), 999);</v>
      </c>
    </row>
    <row r="1219" spans="1:2">
      <c r="A1219" s="229" t="s">
        <v>1173</v>
      </c>
      <c r="B1219" s="229" t="str">
        <f t="shared" si="18"/>
        <v>INSERT INTO UPK_TEST.upk_k60.m_k60_buhin_no (buhin_no, created_date, created_tantou_id) VALUES ('5253C D7200', GETDATE(), 999);</v>
      </c>
    </row>
    <row r="1220" spans="1:2">
      <c r="A1220" s="229" t="s">
        <v>1174</v>
      </c>
      <c r="B1220" s="229" t="str">
        <f t="shared" si="18"/>
        <v>INSERT INTO UPK_TEST.upk_k60.m_k60_buhin_no (buhin_no, created_date, created_tantou_id) VALUES ('67331 21G00', GETDATE(), 999);</v>
      </c>
    </row>
    <row r="1221" spans="1:2">
      <c r="A1221" s="229" t="s">
        <v>1175</v>
      </c>
      <c r="B1221" s="229" t="str">
        <f t="shared" ref="B1221:B1284" si="19">$K$1&amp;"'"&amp;$A1221&amp;"', GETDATE(), 999);"</f>
        <v>INSERT INTO UPK_TEST.upk_k60.m_k60_buhin_no (buhin_no, created_date, created_tantou_id) VALUES ('67331 21G00-E', GETDATE(), 999);</v>
      </c>
    </row>
    <row r="1222" spans="1:2">
      <c r="A1222" s="229" t="s">
        <v>1176</v>
      </c>
      <c r="B1222" s="229" t="str">
        <f t="shared" si="19"/>
        <v>INSERT INTO UPK_TEST.upk_k60.m_k60_buhin_no (buhin_no, created_date, created_tantou_id) VALUES ('67331 21G00-B', GETDATE(), 999);</v>
      </c>
    </row>
    <row r="1223" spans="1:2">
      <c r="A1223" s="229" t="s">
        <v>1177</v>
      </c>
      <c r="B1223" s="229" t="str">
        <f t="shared" si="19"/>
        <v>INSERT INTO UPK_TEST.upk_k60.m_k60_buhin_no (buhin_no, created_date, created_tantou_id) VALUES ('74755 65Y0001', GETDATE(), 999);</v>
      </c>
    </row>
    <row r="1224" spans="1:2">
      <c r="A1224" s="229" t="s">
        <v>1178</v>
      </c>
      <c r="B1224" s="229" t="str">
        <f t="shared" si="19"/>
        <v>INSERT INTO UPK_TEST.upk_k60.m_k60_buhin_no (buhin_no, created_date, created_tantou_id) VALUES ('93634 01G00-G', GETDATE(), 999);</v>
      </c>
    </row>
    <row r="1225" spans="1:2">
      <c r="A1225" s="229" t="s">
        <v>1179</v>
      </c>
      <c r="B1225" s="229" t="str">
        <f t="shared" si="19"/>
        <v>INSERT INTO UPK_TEST.upk_k60.m_k60_buhin_no (buhin_no, created_date, created_tantou_id) VALUES ('79146 0N800', GETDATE(), 999);</v>
      </c>
    </row>
    <row r="1226" spans="1:2">
      <c r="A1226" s="229" t="s">
        <v>1180</v>
      </c>
      <c r="B1226" s="229" t="str">
        <f t="shared" si="19"/>
        <v>INSERT INTO UPK_TEST.upk_k60.m_k60_buhin_no (buhin_no, created_date, created_tantou_id) VALUES ('66812 92G00', GETDATE(), 999);</v>
      </c>
    </row>
    <row r="1227" spans="1:2">
      <c r="A1227" s="229" t="s">
        <v>1181</v>
      </c>
      <c r="B1227" s="229" t="str">
        <f t="shared" si="19"/>
        <v>INSERT INTO UPK_TEST.upk_k60.m_k60_buhin_no (buhin_no, created_date, created_tantou_id) VALUES ('66812 92G10', GETDATE(), 999);</v>
      </c>
    </row>
    <row r="1228" spans="1:2">
      <c r="A1228" s="229" t="s">
        <v>5746</v>
      </c>
      <c r="B1228" s="229" t="str">
        <f t="shared" si="19"/>
        <v>INSERT INTO UPK_TEST.upk_k60.m_k60_buhin_no (buhin_no, created_date, created_tantou_id) VALUES ('62522/3 85F00', GETDATE(), 999);</v>
      </c>
    </row>
    <row r="1229" spans="1:2">
      <c r="A1229" s="229" t="s">
        <v>1182</v>
      </c>
      <c r="B1229" s="229" t="str">
        <f t="shared" si="19"/>
        <v>INSERT INTO UPK_TEST.upk_k60.m_k60_buhin_no (buhin_no, created_date, created_tantou_id) VALUES ('96112 0W700', GETDATE(), 999);</v>
      </c>
    </row>
    <row r="1230" spans="1:2">
      <c r="A1230" s="229" t="s">
        <v>1183</v>
      </c>
      <c r="B1230" s="229" t="str">
        <f t="shared" si="19"/>
        <v>INSERT INTO UPK_TEST.upk_k60.m_k60_buhin_no (buhin_no, created_date, created_tantou_id) VALUES ('96113 0W700', GETDATE(), 999);</v>
      </c>
    </row>
    <row r="1231" spans="1:2">
      <c r="A1231" s="229" t="s">
        <v>5747</v>
      </c>
      <c r="B1231" s="229" t="str">
        <f t="shared" si="19"/>
        <v>INSERT INTO UPK_TEST.upk_k60.m_k60_buhin_no (buhin_no, created_date, created_tantou_id) VALUES ('62522/3 0W000', GETDATE(), 999);</v>
      </c>
    </row>
    <row r="1232" spans="1:2">
      <c r="A1232" s="229" t="s">
        <v>1184</v>
      </c>
      <c r="B1232" s="229" t="str">
        <f t="shared" si="19"/>
        <v>INSERT INTO UPK_TEST.upk_k60.m_k60_buhin_no (buhin_no, created_date, created_tantou_id) VALUES ('62032 6N000-B', GETDATE(), 999);</v>
      </c>
    </row>
    <row r="1233" spans="1:2">
      <c r="A1233" s="229" t="s">
        <v>1185</v>
      </c>
      <c r="B1233" s="229" t="str">
        <f t="shared" si="19"/>
        <v>INSERT INTO UPK_TEST.upk_k60.m_k60_buhin_no (buhin_no, created_date, created_tantou_id) VALUES ('73256 4M500', GETDATE(), 999);</v>
      </c>
    </row>
    <row r="1234" spans="1:2">
      <c r="A1234" s="229" t="s">
        <v>5748</v>
      </c>
      <c r="B1234" s="229" t="str">
        <f t="shared" si="19"/>
        <v>INSERT INTO UPK_TEST.upk_k60.m_k60_buhin_no (buhin_no, created_date, created_tantou_id) VALUES ('78136/7 4M500', GETDATE(), 999);</v>
      </c>
    </row>
    <row r="1235" spans="1:2">
      <c r="A1235" s="229" t="s">
        <v>1186</v>
      </c>
      <c r="B1235" s="229" t="str">
        <f t="shared" si="19"/>
        <v>INSERT INTO UPK_TEST.upk_k60.m_k60_buhin_no (buhin_no, created_date, created_tantou_id) VALUES ('78142 6N600', GETDATE(), 999);</v>
      </c>
    </row>
    <row r="1236" spans="1:2">
      <c r="A1236" s="229" t="s">
        <v>1187</v>
      </c>
      <c r="B1236" s="229" t="str">
        <f t="shared" si="19"/>
        <v>INSERT INTO UPK_TEST.upk_k60.m_k60_buhin_no (buhin_no, created_date, created_tantou_id) VALUES ('78143 6N600', GETDATE(), 999);</v>
      </c>
    </row>
    <row r="1237" spans="1:2">
      <c r="A1237" s="229" t="s">
        <v>1188</v>
      </c>
      <c r="B1237" s="229" t="str">
        <f t="shared" si="19"/>
        <v>INSERT INTO UPK_TEST.upk_k60.m_k60_buhin_no (buhin_no, created_date, created_tantou_id) VALUES ('79113 6N600', GETDATE(), 999);</v>
      </c>
    </row>
    <row r="1238" spans="1:2">
      <c r="A1238" s="229" t="s">
        <v>5749</v>
      </c>
      <c r="B1238" s="229" t="str">
        <f t="shared" si="19"/>
        <v>INSERT INTO UPK_TEST.upk_k60.m_k60_buhin_no (buhin_no, created_date, created_tantou_id) VALUES ('85232/3 4M400', GETDATE(), 999);</v>
      </c>
    </row>
    <row r="1239" spans="1:2">
      <c r="A1239" s="229" t="s">
        <v>1189</v>
      </c>
      <c r="B1239" s="229" t="str">
        <f t="shared" si="19"/>
        <v>INSERT INTO UPK_TEST.upk_k60.m_k60_buhin_no (buhin_no, created_date, created_tantou_id) VALUES ('79112 4M400', GETDATE(), 999);</v>
      </c>
    </row>
    <row r="1240" spans="1:2">
      <c r="A1240" s="229" t="s">
        <v>1190</v>
      </c>
      <c r="B1240" s="229" t="str">
        <f t="shared" si="19"/>
        <v>INSERT INTO UPK_TEST.upk_k60.m_k60_buhin_no (buhin_no, created_date, created_tantou_id) VALUES ('79113 4M400', GETDATE(), 999);</v>
      </c>
    </row>
    <row r="1241" spans="1:2">
      <c r="A1241" s="229" t="s">
        <v>1191</v>
      </c>
      <c r="B1241" s="229" t="str">
        <f t="shared" si="19"/>
        <v>INSERT INTO UPK_TEST.upk_k60.m_k60_buhin_no (buhin_no, created_date, created_tantou_id) VALUES ('79113 4M500', GETDATE(), 999);</v>
      </c>
    </row>
    <row r="1242" spans="1:2">
      <c r="A1242" s="229" t="s">
        <v>1192</v>
      </c>
      <c r="B1242" s="229" t="str">
        <f t="shared" si="19"/>
        <v>INSERT INTO UPK_TEST.upk_k60.m_k60_buhin_no (buhin_no, created_date, created_tantou_id) VALUES ('79112 85F00', GETDATE(), 999);</v>
      </c>
    </row>
    <row r="1243" spans="1:2">
      <c r="A1243" s="229" t="s">
        <v>1193</v>
      </c>
      <c r="B1243" s="229" t="str">
        <f t="shared" si="19"/>
        <v>INSERT INTO UPK_TEST.upk_k60.m_k60_buhin_no (buhin_no, created_date, created_tantou_id) VALUES ('76632 8H300', GETDATE(), 999);</v>
      </c>
    </row>
    <row r="1244" spans="1:2">
      <c r="A1244" s="229" t="s">
        <v>1194</v>
      </c>
      <c r="B1244" s="229" t="str">
        <f t="shared" si="19"/>
        <v>INSERT INTO UPK_TEST.upk_k60.m_k60_buhin_no (buhin_no, created_date, created_tantou_id) VALUES ('76633 8H300', GETDATE(), 999);</v>
      </c>
    </row>
    <row r="1245" spans="1:2">
      <c r="A1245" s="229" t="s">
        <v>1195</v>
      </c>
      <c r="B1245" s="229" t="str">
        <f t="shared" si="19"/>
        <v>INSERT INTO UPK_TEST.upk_k60.m_k60_buhin_no (buhin_no, created_date, created_tantou_id) VALUES ('62036 8H700', GETDATE(), 999);</v>
      </c>
    </row>
    <row r="1246" spans="1:2">
      <c r="A1246" s="229" t="s">
        <v>1196</v>
      </c>
      <c r="B1246" s="229" t="str">
        <f t="shared" si="19"/>
        <v>INSERT INTO UPK_TEST.upk_k60.m_k60_buhin_no (buhin_no, created_date, created_tantou_id) VALUES ('62038 8H710', GETDATE(), 999);</v>
      </c>
    </row>
    <row r="1247" spans="1:2">
      <c r="A1247" s="229" t="s">
        <v>1197</v>
      </c>
      <c r="B1247" s="229" t="str">
        <f t="shared" si="19"/>
        <v>INSERT INTO UPK_TEST.upk_k60.m_k60_buhin_no (buhin_no, created_date, created_tantou_id) VALUES ('79142 8H300', GETDATE(), 999);</v>
      </c>
    </row>
    <row r="1248" spans="1:2">
      <c r="A1248" s="229" t="s">
        <v>1198</v>
      </c>
      <c r="B1248" s="229" t="str">
        <f t="shared" si="19"/>
        <v>INSERT INTO UPK_TEST.upk_k60.m_k60_buhin_no (buhin_no, created_date, created_tantou_id) VALUES ('62512 AU00001', GETDATE(), 999);</v>
      </c>
    </row>
    <row r="1249" spans="1:2">
      <c r="A1249" s="229" t="s">
        <v>1199</v>
      </c>
      <c r="B1249" s="229" t="str">
        <f t="shared" si="19"/>
        <v>INSERT INTO UPK_TEST.upk_k60.m_k60_buhin_no (buhin_no, created_date, created_tantou_id) VALUES ('74762 CA01A', GETDATE(), 999);</v>
      </c>
    </row>
    <row r="1250" spans="1:2">
      <c r="A1250" s="229" t="s">
        <v>5750</v>
      </c>
      <c r="B1250" s="229" t="str">
        <f t="shared" si="19"/>
        <v>INSERT INTO UPK_TEST.upk_k60.m_k60_buhin_no (buhin_no, created_date, created_tantou_id) VALUES ('78136/7 9Y000', GETDATE(), 999);</v>
      </c>
    </row>
    <row r="1251" spans="1:2">
      <c r="A1251" s="229" t="s">
        <v>1200</v>
      </c>
      <c r="B1251" s="229" t="str">
        <f t="shared" si="19"/>
        <v>INSERT INTO UPK_TEST.upk_k60.m_k60_buhin_no (buhin_no, created_date, created_tantou_id) VALUES ('78142 9Y00001', GETDATE(), 999);</v>
      </c>
    </row>
    <row r="1252" spans="1:2">
      <c r="A1252" s="229" t="s">
        <v>1201</v>
      </c>
      <c r="B1252" s="229" t="str">
        <f t="shared" si="19"/>
        <v>INSERT INTO UPK_TEST.upk_k60.m_k60_buhin_no (buhin_no, created_date, created_tantou_id) VALUES ('78143 9Y00001', GETDATE(), 999);</v>
      </c>
    </row>
    <row r="1253" spans="1:2">
      <c r="A1253" s="229" t="s">
        <v>5751</v>
      </c>
      <c r="B1253" s="229" t="str">
        <f t="shared" si="19"/>
        <v>INSERT INTO UPK_TEST.upk_k60.m_k60_buhin_no (buhin_no, created_date, created_tantou_id) VALUES ('62522/3 4U000', GETDATE(), 999);</v>
      </c>
    </row>
    <row r="1254" spans="1:2">
      <c r="A1254" s="229" t="s">
        <v>1202</v>
      </c>
      <c r="B1254" s="229" t="str">
        <f t="shared" si="19"/>
        <v>INSERT INTO UPK_TEST.upk_k60.m_k60_buhin_no (buhin_no, created_date, created_tantou_id) VALUES ('17285 EN10001', GETDATE(), 999);</v>
      </c>
    </row>
    <row r="1255" spans="1:2">
      <c r="A1255" s="229" t="s">
        <v>1203</v>
      </c>
      <c r="B1255" s="229" t="str">
        <f t="shared" si="19"/>
        <v>INSERT INTO UPK_TEST.upk_k60.m_k60_buhin_no (buhin_no, created_date, created_tantou_id) VALUES ('85032 EN000', GETDATE(), 999);</v>
      </c>
    </row>
    <row r="1256" spans="1:2">
      <c r="A1256" s="229" t="s">
        <v>5752</v>
      </c>
      <c r="B1256" s="229" t="str">
        <f t="shared" si="19"/>
        <v>INSERT INTO UPK_TEST.upk_k60.m_k60_buhin_no (buhin_no, created_date, created_tantou_id) VALUES ('61413/4 B5010', GETDATE(), 999);</v>
      </c>
    </row>
    <row r="1257" spans="1:2">
      <c r="A1257" s="229" t="s">
        <v>1204</v>
      </c>
      <c r="B1257" s="229" t="str">
        <f t="shared" si="19"/>
        <v>INSERT INTO UPK_TEST.upk_k60.m_k60_buhin_no (buhin_no, created_date, created_tantou_id) VALUES ('74317 JG00A', GETDATE(), 999);</v>
      </c>
    </row>
    <row r="1258" spans="1:2">
      <c r="A1258" s="229" t="s">
        <v>1205</v>
      </c>
      <c r="B1258" s="229" t="str">
        <f t="shared" si="19"/>
        <v>INSERT INTO UPK_TEST.upk_k60.m_k60_buhin_no (buhin_no, created_date, created_tantou_id) VALUES ('74317 JG00A-K', GETDATE(), 999);</v>
      </c>
    </row>
    <row r="1259" spans="1:2">
      <c r="A1259" s="229" t="s">
        <v>1206</v>
      </c>
      <c r="B1259" s="229" t="str">
        <f t="shared" si="19"/>
        <v>INSERT INTO UPK_TEST.upk_k60.m_k60_buhin_no (buhin_no, created_date, created_tantou_id) VALUES ('85032 JG00A', GETDATE(), 999);</v>
      </c>
    </row>
    <row r="1260" spans="1:2">
      <c r="A1260" s="229" t="s">
        <v>1207</v>
      </c>
      <c r="B1260" s="229" t="str">
        <f t="shared" si="19"/>
        <v>INSERT INTO UPK_TEST.upk_k60.m_k60_buhin_no (buhin_no, created_date, created_tantou_id) VALUES ('85032 JG00ACE', GETDATE(), 999);</v>
      </c>
    </row>
    <row r="1261" spans="1:2">
      <c r="A1261" s="229" t="s">
        <v>1208</v>
      </c>
      <c r="B1261" s="229" t="str">
        <f t="shared" si="19"/>
        <v>INSERT INTO UPK_TEST.upk_k60.m_k60_buhin_no (buhin_no, created_date, created_tantou_id) VALUES ('17285 JM00A', GETDATE(), 999);</v>
      </c>
    </row>
    <row r="1262" spans="1:2">
      <c r="A1262" s="229" t="s">
        <v>1209</v>
      </c>
      <c r="B1262" s="229" t="str">
        <f t="shared" si="19"/>
        <v>INSERT INTO UPK_TEST.upk_k60.m_k60_buhin_no (buhin_no, created_date, created_tantou_id) VALUES ('73236 JM000', GETDATE(), 999);</v>
      </c>
    </row>
    <row r="1263" spans="1:2">
      <c r="A1263" s="229" t="s">
        <v>1210</v>
      </c>
      <c r="B1263" s="229" t="str">
        <f t="shared" si="19"/>
        <v>INSERT INTO UPK_TEST.upk_k60.m_k60_buhin_no (buhin_no, created_date, created_tantou_id) VALUES ('79142 JM00A', GETDATE(), 999);</v>
      </c>
    </row>
    <row r="1264" spans="1:2">
      <c r="A1264" s="236" t="s">
        <v>5753</v>
      </c>
      <c r="B1264" s="229" t="str">
        <f t="shared" si="19"/>
        <v>INSERT INTO UPK_TEST.upk_k60.m_k60_buhin_no (buhin_no, created_date, created_tantou_id) VALUES ('17285 1AA1A/2A', GETDATE(), 999);</v>
      </c>
    </row>
    <row r="1265" spans="1:2">
      <c r="A1265" s="229" t="s">
        <v>1211</v>
      </c>
      <c r="B1265" s="229" t="str">
        <f t="shared" si="19"/>
        <v>INSERT INTO UPK_TEST.upk_k60.m_k60_buhin_no (buhin_no, created_date, created_tantou_id) VALUES ('67408 1AA0A', GETDATE(), 999);</v>
      </c>
    </row>
    <row r="1266" spans="1:2">
      <c r="A1266" s="229" t="s">
        <v>1212</v>
      </c>
      <c r="B1266" s="229" t="str">
        <f t="shared" si="19"/>
        <v>INSERT INTO UPK_TEST.upk_k60.m_k60_buhin_no (buhin_no, created_date, created_tantou_id) VALUES ('67409 1AA0A', GETDATE(), 999);</v>
      </c>
    </row>
    <row r="1267" spans="1:2">
      <c r="A1267" s="229" t="s">
        <v>1213</v>
      </c>
      <c r="B1267" s="229" t="str">
        <f t="shared" si="19"/>
        <v>INSERT INTO UPK_TEST.upk_k60.m_k60_buhin_no (buhin_no, created_date, created_tantou_id) VALUES ('76742 1AA0A', GETDATE(), 999);</v>
      </c>
    </row>
    <row r="1268" spans="1:2">
      <c r="A1268" s="229" t="s">
        <v>1214</v>
      </c>
      <c r="B1268" s="229" t="str">
        <f t="shared" si="19"/>
        <v>INSERT INTO UPK_TEST.upk_k60.m_k60_buhin_no (buhin_no, created_date, created_tantou_id) VALUES ('76743 1AA0A', GETDATE(), 999);</v>
      </c>
    </row>
    <row r="1269" spans="1:2">
      <c r="A1269" s="229" t="s">
        <v>5754</v>
      </c>
      <c r="B1269" s="229" t="str">
        <f t="shared" si="19"/>
        <v>INSERT INTO UPK_TEST.upk_k60.m_k60_buhin_no (buhin_no, created_date, created_tantou_id) VALUES ('75636/7 1GR0A', GETDATE(), 999);</v>
      </c>
    </row>
    <row r="1270" spans="1:2">
      <c r="A1270" s="229" t="s">
        <v>1215</v>
      </c>
      <c r="B1270" s="229" t="str">
        <f t="shared" si="19"/>
        <v>INSERT INTO UPK_TEST.upk_k60.m_k60_buhin_no (buhin_no, created_date, created_tantou_id) VALUES ('64124 JN20A', GETDATE(), 999);</v>
      </c>
    </row>
    <row r="1271" spans="1:2">
      <c r="A1271" s="229" t="s">
        <v>1216</v>
      </c>
      <c r="B1271" s="229" t="str">
        <f t="shared" si="19"/>
        <v>INSERT INTO UPK_TEST.upk_k60.m_k60_buhin_no (buhin_no, created_date, created_tantou_id) VALUES ('64125 JN20A', GETDATE(), 999);</v>
      </c>
    </row>
    <row r="1272" spans="1:2">
      <c r="A1272" s="229" t="s">
        <v>1217</v>
      </c>
      <c r="B1272" s="229" t="str">
        <f t="shared" si="19"/>
        <v>INSERT INTO UPK_TEST.upk_k60.m_k60_buhin_no (buhin_no, created_date, created_tantou_id) VALUES ('67418 JN20A', GETDATE(), 999);</v>
      </c>
    </row>
    <row r="1273" spans="1:2">
      <c r="A1273" s="229" t="s">
        <v>5755</v>
      </c>
      <c r="B1273" s="229" t="str">
        <f t="shared" si="19"/>
        <v>INSERT INTO UPK_TEST.upk_k60.m_k60_buhin_no (buhin_no, created_date, created_tantou_id) VALUES ('75942/3 JN20A', GETDATE(), 999);</v>
      </c>
    </row>
    <row r="1274" spans="1:2">
      <c r="A1274" s="229" t="s">
        <v>1218</v>
      </c>
      <c r="B1274" s="229" t="str">
        <f t="shared" si="19"/>
        <v>INSERT INTO UPK_TEST.upk_k60.m_k60_buhin_no (buhin_no, created_date, created_tantou_id) VALUES ('76731 JN21A', GETDATE(), 999);</v>
      </c>
    </row>
    <row r="1275" spans="1:2">
      <c r="A1275" s="229" t="s">
        <v>1219</v>
      </c>
      <c r="B1275" s="229" t="str">
        <f t="shared" si="19"/>
        <v>INSERT INTO UPK_TEST.upk_k60.m_k60_buhin_no (buhin_no, created_date, created_tantou_id) VALUES ('78136 JN20A', GETDATE(), 999);</v>
      </c>
    </row>
    <row r="1276" spans="1:2">
      <c r="A1276" s="229" t="s">
        <v>1220</v>
      </c>
      <c r="B1276" s="229" t="str">
        <f t="shared" si="19"/>
        <v>INSERT INTO UPK_TEST.upk_k60.m_k60_buhin_no (buhin_no, created_date, created_tantou_id) VALUES ('78137 JN20A', GETDATE(), 999);</v>
      </c>
    </row>
    <row r="1277" spans="1:2">
      <c r="A1277" s="229" t="s">
        <v>5756</v>
      </c>
      <c r="B1277" s="229" t="str">
        <f t="shared" si="19"/>
        <v>INSERT INTO UPK_TEST.upk_k60.m_k60_buhin_no (buhin_no, created_date, created_tantou_id) VALUES ('78142/3 JN20A', GETDATE(), 999);</v>
      </c>
    </row>
    <row r="1278" spans="1:2">
      <c r="A1278" s="229" t="s">
        <v>1221</v>
      </c>
      <c r="B1278" s="229" t="str">
        <f t="shared" si="19"/>
        <v>INSERT INTO UPK_TEST.upk_k60.m_k60_buhin_no (buhin_no, created_date, created_tantou_id) VALUES ('17422 1LB0C01', GETDATE(), 999);</v>
      </c>
    </row>
    <row r="1279" spans="1:2">
      <c r="A1279" s="229" t="s">
        <v>1222</v>
      </c>
      <c r="B1279" s="229" t="str">
        <f t="shared" si="19"/>
        <v>INSERT INTO UPK_TEST.upk_k60.m_k60_buhin_no (buhin_no, created_date, created_tantou_id) VALUES ('17423 1LB0C01', GETDATE(), 999);</v>
      </c>
    </row>
    <row r="1280" spans="1:2">
      <c r="A1280" s="229" t="s">
        <v>1223</v>
      </c>
      <c r="B1280" s="229" t="str">
        <f t="shared" si="19"/>
        <v>INSERT INTO UPK_TEST.upk_k60.m_k60_buhin_no (buhin_no, created_date, created_tantou_id) VALUES ('80633 1LC0A', GETDATE(), 999);</v>
      </c>
    </row>
    <row r="1281" spans="1:2">
      <c r="A1281" s="229" t="s">
        <v>1224</v>
      </c>
      <c r="B1281" s="229" t="str">
        <f t="shared" si="19"/>
        <v>INSERT INTO UPK_TEST.upk_k60.m_k60_buhin_no (buhin_no, created_date, created_tantou_id) VALUES ('67332 1ZR0C', GETDATE(), 999);</v>
      </c>
    </row>
    <row r="1282" spans="1:2">
      <c r="A1282" s="229" t="s">
        <v>1225</v>
      </c>
      <c r="B1282" s="229" t="str">
        <f t="shared" si="19"/>
        <v>INSERT INTO UPK_TEST.upk_k60.m_k60_buhin_no (buhin_no, created_date, created_tantou_id) VALUES ('62518 1JA0A', GETDATE(), 999);</v>
      </c>
    </row>
    <row r="1283" spans="1:2">
      <c r="A1283" s="229" t="s">
        <v>1226</v>
      </c>
      <c r="B1283" s="229" t="str">
        <f t="shared" si="19"/>
        <v>INSERT INTO UPK_TEST.upk_k60.m_k60_buhin_no (buhin_no, created_date, created_tantou_id) VALUES ('62518 1JB0A', GETDATE(), 999);</v>
      </c>
    </row>
    <row r="1284" spans="1:2">
      <c r="A1284" s="229" t="s">
        <v>1227</v>
      </c>
      <c r="B1284" s="229" t="str">
        <f t="shared" si="19"/>
        <v>INSERT INTO UPK_TEST.upk_k60.m_k60_buhin_no (buhin_no, created_date, created_tantou_id) VALUES ('62519 1JA0A', GETDATE(), 999);</v>
      </c>
    </row>
    <row r="1285" spans="1:2">
      <c r="A1285" s="229" t="s">
        <v>1228</v>
      </c>
      <c r="B1285" s="229" t="str">
        <f t="shared" ref="B1285:B1292" si="20">$K$1&amp;"'"&amp;$A1285&amp;"', GETDATE(), 999);"</f>
        <v>INSERT INTO UPK_TEST.upk_k60.m_k60_buhin_no (buhin_no, created_date, created_tantou_id) VALUES ('62519 1JB0A', GETDATE(), 999);</v>
      </c>
    </row>
    <row r="1286" spans="1:2">
      <c r="A1286" s="229" t="s">
        <v>1229</v>
      </c>
      <c r="B1286" s="229" t="str">
        <f t="shared" si="20"/>
        <v>INSERT INTO UPK_TEST.upk_k60.m_k60_buhin_no (buhin_no, created_date, created_tantou_id) VALUES ('77614 3VA0A', GETDATE(), 999);</v>
      </c>
    </row>
    <row r="1287" spans="1:2">
      <c r="A1287" s="229" t="s">
        <v>1230</v>
      </c>
      <c r="B1287" s="229" t="str">
        <f t="shared" si="20"/>
        <v>INSERT INTO UPK_TEST.upk_k60.m_k60_buhin_no (buhin_no, created_date, created_tantou_id) VALUES ('77615 3VA0A', GETDATE(), 999);</v>
      </c>
    </row>
    <row r="1288" spans="1:2">
      <c r="A1288" s="229" t="s">
        <v>1231</v>
      </c>
      <c r="B1288" s="229" t="str">
        <f t="shared" si="20"/>
        <v>INSERT INTO UPK_TEST.upk_k60.m_k60_buhin_no (buhin_no, created_date, created_tantou_id) VALUES ('751T7 6FK0A', GETDATE(), 999);</v>
      </c>
    </row>
    <row r="1289" spans="1:2">
      <c r="A1289" s="229" t="s">
        <v>1232</v>
      </c>
      <c r="B1289" s="229" t="str">
        <f t="shared" si="20"/>
        <v>INSERT INTO UPK_TEST.upk_k60.m_k60_buhin_no (buhin_no, created_date, created_tantou_id) VALUES ('BRQP33552-1', GETDATE(), 999);</v>
      </c>
    </row>
    <row r="1290" spans="1:2">
      <c r="A1290" s="229" t="s">
        <v>1233</v>
      </c>
      <c r="B1290" s="229" t="str">
        <f t="shared" si="20"/>
        <v>INSERT INTO UPK_TEST.upk_k60.m_k60_buhin_no (buhin_no, created_date, created_tantou_id) VALUES ('BRQP33553-1', GETDATE(), 999);</v>
      </c>
    </row>
    <row r="1291" spans="1:2">
      <c r="A1291" s="229" t="s">
        <v>1234</v>
      </c>
      <c r="B1291" s="229" t="str">
        <f t="shared" si="20"/>
        <v>INSERT INTO UPK_TEST.upk_k60.m_k60_buhin_no (buhin_no, created_date, created_tantou_id) VALUES ('BRQP33554-1', GETDATE(), 999);</v>
      </c>
    </row>
    <row r="1292" spans="1:2">
      <c r="A1292" s="229" t="s">
        <v>1235</v>
      </c>
      <c r="B1292" s="229" t="str">
        <f t="shared" si="20"/>
        <v>INSERT INTO UPK_TEST.upk_k60.m_k60_buhin_no (buhin_no, created_date, created_tantou_id) VALUES ('79112 AU100', GETDATE(), 999);</v>
      </c>
    </row>
    <row r="1293" spans="1:2">
      <c r="A1293"/>
    </row>
    <row r="1294" spans="1:2">
      <c r="A1294"/>
    </row>
    <row r="1295" spans="1:2">
      <c r="A1295"/>
    </row>
    <row r="1296" spans="1:2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</sheetData>
  <autoFilter ref="A3:A1292" xr:uid="{00000000-0009-0000-0000-000016000000}"/>
  <phoneticPr fontId="46"/>
  <pageMargins left="0.39370078740157483" right="0.39370078740157483" top="0.78740157480314965" bottom="0.39370078740157483" header="0.31496062992125984" footer="0.31496062992125984"/>
  <pageSetup paperSize="9" scale="6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1"/>
  <dimension ref="A1:P1421"/>
  <sheetViews>
    <sheetView workbookViewId="0"/>
    <sheetView workbookViewId="1"/>
  </sheetViews>
  <sheetFormatPr defaultRowHeight="15"/>
  <cols>
    <col min="1" max="1" width="32.85546875" style="229" bestFit="1" customWidth="1"/>
    <col min="2" max="3" width="23.5703125" style="229" customWidth="1"/>
    <col min="4" max="4" width="17.85546875" style="229" bestFit="1" customWidth="1"/>
    <col min="5" max="16384" width="9.140625" style="229"/>
  </cols>
  <sheetData>
    <row r="1" spans="1:16">
      <c r="A1" s="229" t="s">
        <v>5758</v>
      </c>
      <c r="F1" s="229" t="s">
        <v>163</v>
      </c>
      <c r="G1" s="229" t="s">
        <v>291</v>
      </c>
      <c r="H1" s="229" t="s">
        <v>306</v>
      </c>
      <c r="I1" s="229" t="s">
        <v>269</v>
      </c>
      <c r="J1" s="229" t="s">
        <v>272</v>
      </c>
      <c r="K1" s="229" t="s">
        <v>276</v>
      </c>
      <c r="L1" s="229" t="s">
        <v>279</v>
      </c>
      <c r="M1" s="229" t="s">
        <v>281</v>
      </c>
      <c r="N1" s="229" t="s">
        <v>283</v>
      </c>
    </row>
    <row r="2" spans="1:16">
      <c r="A2" s="229" t="s">
        <v>304</v>
      </c>
      <c r="F2" s="229" t="s">
        <v>80</v>
      </c>
      <c r="G2" s="229" t="s">
        <v>292</v>
      </c>
      <c r="H2" s="229" t="s">
        <v>307</v>
      </c>
      <c r="I2" s="229" t="s">
        <v>91</v>
      </c>
      <c r="J2" s="229" t="s">
        <v>90</v>
      </c>
      <c r="K2" s="229" t="s">
        <v>50</v>
      </c>
      <c r="L2" s="229" t="s">
        <v>51</v>
      </c>
      <c r="M2" s="229" t="s">
        <v>52</v>
      </c>
      <c r="N2" s="229" t="s">
        <v>53</v>
      </c>
      <c r="P2" s="229" t="str">
        <f>"INSERT INTO "&amp;$A$1&amp;"."&amp;$A$2&amp;" ("&amp;$G$2&amp;", "&amp;$H$2&amp;", "&amp;$K$2&amp;", "&amp;$L$2&amp;") VALUES ("</f>
        <v>INSERT INTO UPK_TEST.upk_k60.k60_so_buno_link (os_buhin_no, k60_buno_id, created_date, created_tantou_id) VALUES (</v>
      </c>
    </row>
    <row r="3" spans="1:16">
      <c r="F3" s="229" t="s">
        <v>56</v>
      </c>
      <c r="G3" s="229" t="s">
        <v>60</v>
      </c>
      <c r="H3" s="229" t="s">
        <v>56</v>
      </c>
      <c r="I3" s="229" t="s">
        <v>87</v>
      </c>
      <c r="J3" s="229" t="s">
        <v>89</v>
      </c>
      <c r="K3" s="229" t="s">
        <v>87</v>
      </c>
      <c r="L3" s="229" t="s">
        <v>89</v>
      </c>
      <c r="M3" s="229" t="s">
        <v>87</v>
      </c>
      <c r="N3" s="229" t="s">
        <v>89</v>
      </c>
    </row>
    <row r="4" spans="1:16" ht="31.5" customHeight="1">
      <c r="A4" s="229" t="s">
        <v>5759</v>
      </c>
      <c r="B4" s="230" t="s">
        <v>5760</v>
      </c>
      <c r="C4" s="230" t="s">
        <v>5761</v>
      </c>
      <c r="D4" s="242" t="s">
        <v>86</v>
      </c>
      <c r="E4" s="242" t="s">
        <v>80</v>
      </c>
      <c r="F4" s="229" t="s">
        <v>57</v>
      </c>
      <c r="G4" s="229" t="s">
        <v>203</v>
      </c>
      <c r="H4" s="229" t="s">
        <v>57</v>
      </c>
      <c r="I4" s="229" t="s">
        <v>77</v>
      </c>
      <c r="J4" s="229" t="s">
        <v>76</v>
      </c>
      <c r="K4" s="229" t="s">
        <v>77</v>
      </c>
      <c r="L4" s="229" t="s">
        <v>76</v>
      </c>
      <c r="M4" s="229" t="s">
        <v>77</v>
      </c>
      <c r="N4" s="229" t="s">
        <v>76</v>
      </c>
    </row>
    <row r="5" spans="1:16">
      <c r="A5" s="229" t="s">
        <v>4134</v>
      </c>
      <c r="B5" s="229" t="s">
        <v>5481</v>
      </c>
      <c r="C5" s="229" t="str">
        <f>VLOOKUP($B5,$D$5:$E$2000,2,FALSE)</f>
        <v>1291</v>
      </c>
      <c r="D5" s="242" t="s">
        <v>5481</v>
      </c>
      <c r="E5" s="242" t="s">
        <v>5764</v>
      </c>
      <c r="F5" s="229" t="str">
        <f>$P$2&amp;"'"&amp;$A5&amp;"', "&amp;$C5&amp;", GETDATE(), 999);"</f>
        <v>INSERT INTO UPK_TEST.upk_k60.k60_so_buno_link (os_buhin_no, k60_buno_id, created_date, created_tantou_id) VALUES ('67408/9 4M400     K70ｻﾌﾞ2', 1291, GETDATE(), 999);</v>
      </c>
    </row>
    <row r="6" spans="1:16">
      <c r="A6" s="229" t="s">
        <v>2664</v>
      </c>
      <c r="B6" s="229" t="s">
        <v>5482</v>
      </c>
      <c r="C6" s="229" t="str">
        <f t="shared" ref="C6:C69" si="0">VLOOKUP($B6,$D$5:$E$2000,2,FALSE)</f>
        <v>1292</v>
      </c>
      <c r="D6" s="242" t="s">
        <v>5482</v>
      </c>
      <c r="E6" s="242" t="s">
        <v>5765</v>
      </c>
      <c r="F6" s="229" t="str">
        <f t="shared" ref="F6:F69" si="1">$P$2&amp;"'"&amp;$A6&amp;"', "&amp;$C6&amp;", GETDATE(), 999);"</f>
        <v>INSERT INTO UPK_TEST.upk_k60.k60_so_buno_link (os_buhin_no, k60_buno_id, created_date, created_tantou_id) VALUES ('76742/3 4M400-1   P303', 1292, GETDATE(), 999);</v>
      </c>
    </row>
    <row r="7" spans="1:16">
      <c r="A7" s="229" t="s">
        <v>2665</v>
      </c>
      <c r="B7" s="229" t="s">
        <v>344</v>
      </c>
      <c r="C7" s="229" t="str">
        <f t="shared" si="0"/>
        <v>1293</v>
      </c>
      <c r="D7" s="242" t="s">
        <v>344</v>
      </c>
      <c r="E7" s="242" t="s">
        <v>5766</v>
      </c>
      <c r="F7" s="229" t="str">
        <f t="shared" si="1"/>
        <v>INSERT INTO UPK_TEST.upk_k60.k60_so_buno_link (os_buhin_no, k60_buno_id, created_date, created_tantou_id) VALUES ('79112   3MA0A     B309', 1293, GETDATE(), 999);</v>
      </c>
    </row>
    <row r="8" spans="1:16">
      <c r="A8" s="229" t="s">
        <v>2666</v>
      </c>
      <c r="B8" s="229" t="s">
        <v>345</v>
      </c>
      <c r="C8" s="229" t="str">
        <f t="shared" si="0"/>
        <v>1294</v>
      </c>
      <c r="D8" s="242" t="s">
        <v>345</v>
      </c>
      <c r="E8" s="242" t="s">
        <v>5767</v>
      </c>
      <c r="F8" s="229" t="str">
        <f t="shared" si="1"/>
        <v>INSERT INTO UPK_TEST.upk_k60.k60_so_buno_link (os_buhin_no, k60_buno_id, created_date, created_tantou_id) VALUES ('79112   6N600     B309', 1294, GETDATE(), 999);</v>
      </c>
    </row>
    <row r="9" spans="1:16">
      <c r="A9" s="229" t="s">
        <v>2667</v>
      </c>
      <c r="B9" s="229" t="s">
        <v>346</v>
      </c>
      <c r="C9" s="229" t="str">
        <f t="shared" si="0"/>
        <v>1295</v>
      </c>
      <c r="D9" s="242" t="s">
        <v>346</v>
      </c>
      <c r="E9" s="242" t="s">
        <v>5768</v>
      </c>
      <c r="F9" s="229" t="str">
        <f t="shared" si="1"/>
        <v>INSERT INTO UPK_TEST.upk_k60.k60_so_buno_link (os_buhin_no, k60_buno_id, created_date, created_tantou_id) VALUES ('79112   6N610     B309', 1295, GETDATE(), 999);</v>
      </c>
    </row>
    <row r="10" spans="1:16">
      <c r="A10" s="229" t="s">
        <v>2668</v>
      </c>
      <c r="B10" s="229" t="s">
        <v>347</v>
      </c>
      <c r="C10" s="229" t="str">
        <f t="shared" si="0"/>
        <v>1296</v>
      </c>
      <c r="D10" s="242" t="s">
        <v>347</v>
      </c>
      <c r="E10" s="242" t="s">
        <v>5769</v>
      </c>
      <c r="F10" s="229" t="str">
        <f t="shared" si="1"/>
        <v>INSERT INTO UPK_TEST.upk_k60.k60_so_buno_link (os_buhin_no, k60_buno_id, created_date, created_tantou_id) VALUES ('79422   4M500     B301', 1296, GETDATE(), 999);</v>
      </c>
    </row>
    <row r="11" spans="1:16">
      <c r="A11" s="229" t="s">
        <v>2669</v>
      </c>
      <c r="B11" s="229" t="s">
        <v>5483</v>
      </c>
      <c r="C11" s="229" t="str">
        <f t="shared" si="0"/>
        <v>1297</v>
      </c>
      <c r="D11" s="242" t="s">
        <v>5483</v>
      </c>
      <c r="E11" s="242" t="s">
        <v>5770</v>
      </c>
      <c r="F11" s="229" t="str">
        <f t="shared" si="1"/>
        <v>INSERT INTO UPK_TEST.upk_k60.k60_so_buno_link (os_buhin_no, k60_buno_id, created_date, created_tantou_id) VALUES ('64132/3 AU000     B301', 1297, GETDATE(), 999);</v>
      </c>
    </row>
    <row r="12" spans="1:16">
      <c r="A12" s="229" t="s">
        <v>2670</v>
      </c>
      <c r="B12" s="229" t="s">
        <v>348</v>
      </c>
      <c r="C12" s="229" t="str">
        <f t="shared" si="0"/>
        <v>1298</v>
      </c>
      <c r="D12" s="242" t="s">
        <v>348</v>
      </c>
      <c r="E12" s="242" t="s">
        <v>5771</v>
      </c>
      <c r="F12" s="229" t="str">
        <f t="shared" si="1"/>
        <v>INSERT INTO UPK_TEST.upk_k60.k60_so_buno_link (os_buhin_no, k60_buno_id, created_date, created_tantou_id) VALUES ('74516   8H310     B309', 1298, GETDATE(), 999);</v>
      </c>
    </row>
    <row r="13" spans="1:16">
      <c r="A13" s="229" t="s">
        <v>2671</v>
      </c>
      <c r="B13" s="229" t="s">
        <v>349</v>
      </c>
      <c r="C13" s="229" t="str">
        <f t="shared" si="0"/>
        <v>1299</v>
      </c>
      <c r="D13" s="242" t="s">
        <v>349</v>
      </c>
      <c r="E13" s="242" t="s">
        <v>5772</v>
      </c>
      <c r="F13" s="229" t="str">
        <f t="shared" si="1"/>
        <v>INSERT INTO UPK_TEST.upk_k60.k60_so_buno_link (os_buhin_no, k60_buno_id, created_date, created_tantou_id) VALUES ('74516   EQ000     B309', 1299, GETDATE(), 999);</v>
      </c>
    </row>
    <row r="14" spans="1:16">
      <c r="A14" s="229" t="s">
        <v>2672</v>
      </c>
      <c r="B14" s="229" t="s">
        <v>350</v>
      </c>
      <c r="C14" s="229" t="str">
        <f t="shared" si="0"/>
        <v>1300</v>
      </c>
      <c r="D14" s="242" t="s">
        <v>350</v>
      </c>
      <c r="E14" s="242" t="s">
        <v>5773</v>
      </c>
      <c r="F14" s="229" t="str">
        <f t="shared" si="1"/>
        <v>INSERT INTO UPK_TEST.upk_k60.k60_so_buno_link (os_buhin_no, k60_buno_id, created_date, created_tantou_id) VALUES ('74516   EQ500     B309', 1300, GETDATE(), 999);</v>
      </c>
    </row>
    <row r="15" spans="1:16">
      <c r="A15" s="229" t="s">
        <v>2673</v>
      </c>
      <c r="B15" s="229" t="s">
        <v>351</v>
      </c>
      <c r="C15" s="229" t="str">
        <f t="shared" si="0"/>
        <v>1301</v>
      </c>
      <c r="D15" s="242" t="s">
        <v>351</v>
      </c>
      <c r="E15" s="242" t="s">
        <v>5774</v>
      </c>
      <c r="F15" s="229" t="str">
        <f t="shared" si="1"/>
        <v>INSERT INTO UPK_TEST.upk_k60.k60_so_buno_link (os_buhin_no, k60_buno_id, created_date, created_tantou_id) VALUES ('76426   8H300     B301', 1301, GETDATE(), 999);</v>
      </c>
    </row>
    <row r="16" spans="1:16">
      <c r="A16" s="229" t="s">
        <v>2674</v>
      </c>
      <c r="B16" s="229" t="s">
        <v>352</v>
      </c>
      <c r="C16" s="229" t="str">
        <f t="shared" si="0"/>
        <v>1302</v>
      </c>
      <c r="D16" s="242" t="s">
        <v>352</v>
      </c>
      <c r="E16" s="242" t="s">
        <v>5775</v>
      </c>
      <c r="F16" s="229" t="str">
        <f t="shared" si="1"/>
        <v>INSERT INTO UPK_TEST.upk_k60.k60_so_buno_link (os_buhin_no, k60_buno_id, created_date, created_tantou_id) VALUES ('76427   8H300     B301', 1302, GETDATE(), 999);</v>
      </c>
    </row>
    <row r="17" spans="1:6">
      <c r="A17" s="229" t="s">
        <v>2675</v>
      </c>
      <c r="B17" s="229" t="s">
        <v>5484</v>
      </c>
      <c r="C17" s="229" t="str">
        <f t="shared" si="0"/>
        <v>1303</v>
      </c>
      <c r="D17" s="242" t="s">
        <v>5484</v>
      </c>
      <c r="E17" s="242" t="s">
        <v>5776</v>
      </c>
      <c r="F17" s="229" t="str">
        <f t="shared" si="1"/>
        <v>INSERT INTO UPK_TEST.upk_k60.k60_so_buno_link (os_buhin_no, k60_buno_id, created_date, created_tantou_id) VALUES ('76634/5 8H300     Bへ', 1303, GETDATE(), 999);</v>
      </c>
    </row>
    <row r="18" spans="1:6">
      <c r="A18" s="229" t="s">
        <v>2676</v>
      </c>
      <c r="B18" s="229" t="s">
        <v>5485</v>
      </c>
      <c r="C18" s="229" t="str">
        <f t="shared" si="0"/>
        <v>1304</v>
      </c>
      <c r="D18" s="242" t="s">
        <v>5485</v>
      </c>
      <c r="E18" s="242" t="s">
        <v>5777</v>
      </c>
      <c r="F18" s="229" t="str">
        <f t="shared" si="1"/>
        <v>INSERT INTO UPK_TEST.upk_k60.k60_so_buno_link (os_buhin_no, k60_buno_id, created_date, created_tantou_id) VALUES ('78118/9 8H300     K30', 1304, GETDATE(), 999);</v>
      </c>
    </row>
    <row r="19" spans="1:6">
      <c r="A19" s="229" t="s">
        <v>2677</v>
      </c>
      <c r="B19" s="229" t="s">
        <v>5486</v>
      </c>
      <c r="C19" s="229" t="str">
        <f t="shared" si="0"/>
        <v>1305</v>
      </c>
      <c r="D19" s="242" t="s">
        <v>5486</v>
      </c>
      <c r="E19" s="242" t="s">
        <v>5778</v>
      </c>
      <c r="F19" s="229" t="str">
        <f t="shared" si="1"/>
        <v>INSERT INTO UPK_TEST.upk_k60.k60_so_buno_link (os_buhin_no, k60_buno_id, created_date, created_tantou_id) VALUES ('78118/9 8H710     K30', 1305, GETDATE(), 999);</v>
      </c>
    </row>
    <row r="20" spans="1:6">
      <c r="A20" s="229" t="s">
        <v>2678</v>
      </c>
      <c r="B20" s="229" t="s">
        <v>5487</v>
      </c>
      <c r="C20" s="229" t="str">
        <f t="shared" si="0"/>
        <v>1306</v>
      </c>
      <c r="D20" s="242" t="s">
        <v>5487</v>
      </c>
      <c r="E20" s="242" t="s">
        <v>5779</v>
      </c>
      <c r="F20" s="229" t="str">
        <f t="shared" si="1"/>
        <v>INSERT INTO UPK_TEST.upk_k60.k60_so_buno_link (os_buhin_no, k60_buno_id, created_date, created_tantou_id) VALUES ('64122/3 EN000     K70', 1306, GETDATE(), 999);</v>
      </c>
    </row>
    <row r="21" spans="1:6">
      <c r="A21" s="229" t="s">
        <v>2679</v>
      </c>
      <c r="B21" s="229" t="s">
        <v>353</v>
      </c>
      <c r="C21" s="229" t="str">
        <f t="shared" si="0"/>
        <v>1307</v>
      </c>
      <c r="D21" s="242" t="s">
        <v>353</v>
      </c>
      <c r="E21" s="242" t="s">
        <v>5780</v>
      </c>
      <c r="F21" s="229" t="str">
        <f t="shared" si="1"/>
        <v>INSERT INTO UPK_TEST.upk_k60.k60_so_buno_link (os_buhin_no, k60_buno_id, created_date, created_tantou_id) VALUES ('66312   EN000     J70', 1307, GETDATE(), 999);</v>
      </c>
    </row>
    <row r="22" spans="1:6">
      <c r="A22" s="229" t="s">
        <v>2680</v>
      </c>
      <c r="B22" s="229" t="s">
        <v>5488</v>
      </c>
      <c r="C22" s="229" t="str">
        <f t="shared" si="0"/>
        <v>1308</v>
      </c>
      <c r="D22" s="242" t="s">
        <v>5488</v>
      </c>
      <c r="E22" s="242" t="s">
        <v>5781</v>
      </c>
      <c r="F22" s="229" t="str">
        <f t="shared" si="1"/>
        <v>INSERT INTO UPK_TEST.upk_k60.k60_so_buno_link (os_buhin_no, k60_buno_id, created_date, created_tantou_id) VALUES ('67408/9 EN000     J70', 1308, GETDATE(), 999);</v>
      </c>
    </row>
    <row r="23" spans="1:6">
      <c r="A23" s="229" t="s">
        <v>2681</v>
      </c>
      <c r="B23" s="229" t="s">
        <v>5489</v>
      </c>
      <c r="C23" s="229" t="str">
        <f t="shared" si="0"/>
        <v>1309</v>
      </c>
      <c r="D23" s="242" t="s">
        <v>5489</v>
      </c>
      <c r="E23" s="242" t="s">
        <v>5782</v>
      </c>
      <c r="F23" s="229" t="str">
        <f t="shared" si="1"/>
        <v>INSERT INTO UPK_TEST.upk_k60.k60_so_buno_link (os_buhin_no, k60_buno_id, created_date, created_tantou_id) VALUES ('75262/3 EN000     B301', 1309, GETDATE(), 999);</v>
      </c>
    </row>
    <row r="24" spans="1:6">
      <c r="A24" s="229" t="s">
        <v>2682</v>
      </c>
      <c r="B24" s="229" t="s">
        <v>5490</v>
      </c>
      <c r="C24" s="229" t="str">
        <f t="shared" si="0"/>
        <v>1310</v>
      </c>
      <c r="D24" s="242" t="s">
        <v>5490</v>
      </c>
      <c r="E24" s="242" t="s">
        <v>5783</v>
      </c>
      <c r="F24" s="229" t="str">
        <f t="shared" si="1"/>
        <v>INSERT INTO UPK_TEST.upk_k60.k60_so_buno_link (os_buhin_no, k60_buno_id, created_date, created_tantou_id) VALUES ('61231/2 B5010     B70', 1310, GETDATE(), 999);</v>
      </c>
    </row>
    <row r="25" spans="1:6">
      <c r="A25" s="229" t="s">
        <v>2683</v>
      </c>
      <c r="B25" s="229" t="s">
        <v>5491</v>
      </c>
      <c r="C25" s="229" t="str">
        <f t="shared" si="0"/>
        <v>1311</v>
      </c>
      <c r="D25" s="242" t="s">
        <v>5491</v>
      </c>
      <c r="E25" s="242" t="s">
        <v>5784</v>
      </c>
      <c r="F25" s="229" t="str">
        <f t="shared" si="1"/>
        <v>INSERT INTO UPK_TEST.upk_k60.k60_so_buno_link (os_buhin_no, k60_buno_id, created_date, created_tantou_id) VALUES ('61231/2 B5020     B70', 1311, GETDATE(), 999);</v>
      </c>
    </row>
    <row r="26" spans="1:6">
      <c r="A26" s="229" t="s">
        <v>2684</v>
      </c>
      <c r="B26" s="229" t="s">
        <v>5492</v>
      </c>
      <c r="C26" s="229" t="str">
        <f t="shared" si="0"/>
        <v>1312</v>
      </c>
      <c r="D26" s="242" t="s">
        <v>5492</v>
      </c>
      <c r="E26" s="242" t="s">
        <v>5785</v>
      </c>
      <c r="F26" s="229" t="str">
        <f t="shared" si="1"/>
        <v>INSERT INTO UPK_TEST.upk_k60.k60_so_buno_link (os_buhin_no, k60_buno_id, created_date, created_tantou_id) VALUES ('61231/2 B5020-B   B301', 1312, GETDATE(), 999);</v>
      </c>
    </row>
    <row r="27" spans="1:6">
      <c r="A27" s="229" t="s">
        <v>2685</v>
      </c>
      <c r="B27" s="229" t="s">
        <v>5493</v>
      </c>
      <c r="C27" s="229" t="str">
        <f t="shared" si="0"/>
        <v>1313</v>
      </c>
      <c r="D27" s="242" t="s">
        <v>5493</v>
      </c>
      <c r="E27" s="242" t="s">
        <v>5786</v>
      </c>
      <c r="F27" s="229" t="str">
        <f t="shared" si="1"/>
        <v>INSERT INTO UPK_TEST.upk_k60.k60_so_buno_link (os_buhin_no, k60_buno_id, created_date, created_tantou_id) VALUES ('61231/2 B5030     B70', 1313, GETDATE(), 999);</v>
      </c>
    </row>
    <row r="28" spans="1:6">
      <c r="A28" s="229" t="s">
        <v>2686</v>
      </c>
      <c r="B28" s="229" t="s">
        <v>354</v>
      </c>
      <c r="C28" s="229" t="str">
        <f t="shared" si="0"/>
        <v>1314</v>
      </c>
      <c r="D28" s="242" t="s">
        <v>354</v>
      </c>
      <c r="E28" s="242" t="s">
        <v>5787</v>
      </c>
      <c r="F28" s="229" t="str">
        <f t="shared" si="1"/>
        <v>INSERT INTO UPK_TEST.upk_k60.k60_so_buno_link (os_buhin_no, k60_buno_id, created_date, created_tantou_id) VALUES ('61137   B5010     B70', 1314, GETDATE(), 999);</v>
      </c>
    </row>
    <row r="29" spans="1:6">
      <c r="A29" s="229" t="s">
        <v>2687</v>
      </c>
      <c r="B29" s="229" t="s">
        <v>355</v>
      </c>
      <c r="C29" s="229" t="str">
        <f t="shared" si="0"/>
        <v>1315</v>
      </c>
      <c r="D29" s="242" t="s">
        <v>355</v>
      </c>
      <c r="E29" s="242" t="s">
        <v>5788</v>
      </c>
      <c r="F29" s="229" t="str">
        <f t="shared" si="1"/>
        <v>INSERT INTO UPK_TEST.upk_k60.k60_so_buno_link (os_buhin_no, k60_buno_id, created_date, created_tantou_id) VALUES ('61138   B5010     B70', 1315, GETDATE(), 999);</v>
      </c>
    </row>
    <row r="30" spans="1:6">
      <c r="A30" s="229" t="s">
        <v>2688</v>
      </c>
      <c r="B30" s="229" t="s">
        <v>356</v>
      </c>
      <c r="C30" s="229" t="str">
        <f t="shared" si="0"/>
        <v>1316</v>
      </c>
      <c r="D30" s="242" t="s">
        <v>356</v>
      </c>
      <c r="E30" s="242" t="s">
        <v>5789</v>
      </c>
      <c r="F30" s="229" t="str">
        <f t="shared" si="1"/>
        <v>INSERT INTO UPK_TEST.upk_k60.k60_so_buno_link (os_buhin_no, k60_buno_id, created_date, created_tantou_id) VALUES ('75632   JG00A     J70', 1316, GETDATE(), 999);</v>
      </c>
    </row>
    <row r="31" spans="1:6">
      <c r="A31" s="229" t="s">
        <v>2689</v>
      </c>
      <c r="B31" s="229" t="s">
        <v>357</v>
      </c>
      <c r="C31" s="229" t="str">
        <f t="shared" si="0"/>
        <v>1317</v>
      </c>
      <c r="D31" s="242" t="s">
        <v>357</v>
      </c>
      <c r="E31" s="242" t="s">
        <v>5790</v>
      </c>
      <c r="F31" s="229" t="str">
        <f t="shared" si="1"/>
        <v>INSERT INTO UPK_TEST.upk_k60.k60_so_buno_link (os_buhin_no, k60_buno_id, created_date, created_tantou_id) VALUES ('75632   JH00A     J70', 1317, GETDATE(), 999);</v>
      </c>
    </row>
    <row r="32" spans="1:6">
      <c r="A32" s="229" t="s">
        <v>2690</v>
      </c>
      <c r="B32" s="229" t="s">
        <v>358</v>
      </c>
      <c r="C32" s="229" t="str">
        <f t="shared" si="0"/>
        <v>1318</v>
      </c>
      <c r="D32" s="242" t="s">
        <v>358</v>
      </c>
      <c r="E32" s="242" t="s">
        <v>5791</v>
      </c>
      <c r="F32" s="229" t="str">
        <f t="shared" si="1"/>
        <v>INSERT INTO UPK_TEST.upk_k60.k60_so_buno_link (os_buhin_no, k60_buno_id, created_date, created_tantou_id) VALUES ('75632   1YA0A     K30', 1318, GETDATE(), 999);</v>
      </c>
    </row>
    <row r="33" spans="1:6">
      <c r="A33" s="229" t="s">
        <v>2691</v>
      </c>
      <c r="B33" s="229" t="s">
        <v>5494</v>
      </c>
      <c r="C33" s="229" t="str">
        <f t="shared" si="0"/>
        <v>1319</v>
      </c>
      <c r="D33" s="242" t="s">
        <v>5494</v>
      </c>
      <c r="E33" s="242" t="s">
        <v>5792</v>
      </c>
      <c r="F33" s="229" t="str">
        <f t="shared" si="1"/>
        <v>INSERT INTO UPK_TEST.upk_k60.k60_so_buno_link (os_buhin_no, k60_buno_id, created_date, created_tantou_id) VALUES ('75522/3 JG00A     J70ｻﾌﾞ', 1319, GETDATE(), 999);</v>
      </c>
    </row>
    <row r="34" spans="1:6">
      <c r="A34" s="229" t="s">
        <v>2692</v>
      </c>
      <c r="B34" s="229" t="s">
        <v>5495</v>
      </c>
      <c r="C34" s="229" t="str">
        <f t="shared" si="0"/>
        <v>1320</v>
      </c>
      <c r="D34" s="242" t="s">
        <v>5495</v>
      </c>
      <c r="E34" s="242" t="s">
        <v>5793</v>
      </c>
      <c r="F34" s="229" t="str">
        <f t="shared" si="1"/>
        <v>INSERT INTO UPK_TEST.upk_k60.k60_so_buno_link (os_buhin_no, k60_buno_id, created_date, created_tantou_id) VALUES ('75522/3 JG00A-E  RV8-250', 1320, GETDATE(), 999);</v>
      </c>
    </row>
    <row r="35" spans="1:6">
      <c r="A35" s="229" t="s">
        <v>2693</v>
      </c>
      <c r="B35" s="229" t="s">
        <v>359</v>
      </c>
      <c r="C35" s="229" t="str">
        <f t="shared" si="0"/>
        <v>1321</v>
      </c>
      <c r="D35" s="242" t="s">
        <v>359</v>
      </c>
      <c r="E35" s="242" t="s">
        <v>5794</v>
      </c>
      <c r="F35" s="229" t="str">
        <f t="shared" si="1"/>
        <v>INSERT INTO UPK_TEST.upk_k60.k60_so_buno_link (os_buhin_no, k60_buno_id, created_date, created_tantou_id) VALUES ('76242   JG00A     J70', 1321, GETDATE(), 999);</v>
      </c>
    </row>
    <row r="36" spans="1:6">
      <c r="A36" s="229" t="s">
        <v>2694</v>
      </c>
      <c r="B36" s="229" t="s">
        <v>360</v>
      </c>
      <c r="C36" s="229" t="str">
        <f t="shared" si="0"/>
        <v>1322</v>
      </c>
      <c r="D36" s="242" t="s">
        <v>360</v>
      </c>
      <c r="E36" s="242" t="s">
        <v>5795</v>
      </c>
      <c r="F36" s="229" t="str">
        <f t="shared" si="1"/>
        <v>INSERT INTO UPK_TEST.upk_k60.k60_so_buno_link (os_buhin_no, k60_buno_id, created_date, created_tantou_id) VALUES ('76242   JG40A     J70', 1322, GETDATE(), 999);</v>
      </c>
    </row>
    <row r="37" spans="1:6">
      <c r="A37" s="229" t="s">
        <v>2695</v>
      </c>
      <c r="B37" s="229" t="s">
        <v>361</v>
      </c>
      <c r="C37" s="229" t="str">
        <f t="shared" si="0"/>
        <v>1323</v>
      </c>
      <c r="D37" s="242" t="s">
        <v>361</v>
      </c>
      <c r="E37" s="242" t="s">
        <v>5796</v>
      </c>
      <c r="F37" s="229" t="str">
        <f t="shared" si="1"/>
        <v>INSERT INTO UPK_TEST.upk_k60.k60_so_buno_link (os_buhin_no, k60_buno_id, created_date, created_tantou_id) VALUES ('76242   JG40A-E  RV8-60', 1323, GETDATE(), 999);</v>
      </c>
    </row>
    <row r="38" spans="1:6">
      <c r="A38" s="229" t="s">
        <v>2696</v>
      </c>
      <c r="B38" s="229" t="s">
        <v>362</v>
      </c>
      <c r="C38" s="229" t="str">
        <f t="shared" si="0"/>
        <v>1324</v>
      </c>
      <c r="D38" s="242" t="s">
        <v>362</v>
      </c>
      <c r="E38" s="242" t="s">
        <v>5797</v>
      </c>
      <c r="F38" s="229" t="str">
        <f t="shared" si="1"/>
        <v>INSERT INTO UPK_TEST.upk_k60.k60_so_buno_link (os_buhin_no, k60_buno_id, created_date, created_tantou_id) VALUES ('76243   JG00A     J70', 1324, GETDATE(), 999);</v>
      </c>
    </row>
    <row r="39" spans="1:6">
      <c r="A39" s="229" t="s">
        <v>2697</v>
      </c>
      <c r="B39" s="229" t="s">
        <v>363</v>
      </c>
      <c r="C39" s="229" t="str">
        <f t="shared" si="0"/>
        <v>1325</v>
      </c>
      <c r="D39" s="242" t="s">
        <v>363</v>
      </c>
      <c r="E39" s="242" t="s">
        <v>5798</v>
      </c>
      <c r="F39" s="229" t="str">
        <f t="shared" si="1"/>
        <v>INSERT INTO UPK_TEST.upk_k60.k60_so_buno_link (os_buhin_no, k60_buno_id, created_date, created_tantou_id) VALUES ('76243   JG40A     J70', 1325, GETDATE(), 999);</v>
      </c>
    </row>
    <row r="40" spans="1:6">
      <c r="A40" s="229" t="s">
        <v>2698</v>
      </c>
      <c r="B40" s="229" t="s">
        <v>364</v>
      </c>
      <c r="C40" s="229" t="str">
        <f t="shared" si="0"/>
        <v>1326</v>
      </c>
      <c r="D40" s="242" t="s">
        <v>364</v>
      </c>
      <c r="E40" s="242" t="s">
        <v>5799</v>
      </c>
      <c r="F40" s="229" t="str">
        <f t="shared" si="1"/>
        <v>INSERT INTO UPK_TEST.upk_k60.k60_so_buno_link (os_buhin_no, k60_buno_id, created_date, created_tantou_id) VALUES ('76243   JG40A-E  RV8-60', 1326, GETDATE(), 999);</v>
      </c>
    </row>
    <row r="41" spans="1:6">
      <c r="A41" s="229" t="s">
        <v>2699</v>
      </c>
      <c r="B41" s="229" t="s">
        <v>5496</v>
      </c>
      <c r="C41" s="229" t="str">
        <f t="shared" si="0"/>
        <v>1327</v>
      </c>
      <c r="D41" s="242" t="s">
        <v>5496</v>
      </c>
      <c r="E41" s="242" t="s">
        <v>5800</v>
      </c>
      <c r="F41" s="229" t="str">
        <f t="shared" si="1"/>
        <v>INSERT INTO UPK_TEST.upk_k60.k60_so_buno_link (os_buhin_no, k60_buno_id, created_date, created_tantou_id) VALUES ('77652/3 JM00A     B309', 1327, GETDATE(), 999);</v>
      </c>
    </row>
    <row r="42" spans="1:6">
      <c r="A42" s="229" t="s">
        <v>2700</v>
      </c>
      <c r="B42" s="229" t="s">
        <v>365</v>
      </c>
      <c r="C42" s="229" t="str">
        <f t="shared" si="0"/>
        <v>1328</v>
      </c>
      <c r="D42" s="242" t="s">
        <v>365</v>
      </c>
      <c r="E42" s="242" t="s">
        <v>5801</v>
      </c>
      <c r="F42" s="229" t="str">
        <f t="shared" si="1"/>
        <v>INSERT INTO UPK_TEST.upk_k60.k60_so_buno_link (os_buhin_no, k60_buno_id, created_date, created_tantou_id) VALUES ('75632   JM00A     J70', 1328, GETDATE(), 999);</v>
      </c>
    </row>
    <row r="43" spans="1:6">
      <c r="A43" s="229" t="s">
        <v>2701</v>
      </c>
      <c r="B43" s="229" t="s">
        <v>366</v>
      </c>
      <c r="C43" s="229" t="str">
        <f t="shared" si="0"/>
        <v>1329</v>
      </c>
      <c r="D43" s="242" t="s">
        <v>366</v>
      </c>
      <c r="E43" s="242" t="s">
        <v>5802</v>
      </c>
      <c r="F43" s="229" t="str">
        <f t="shared" si="1"/>
        <v>INSERT INTO UPK_TEST.upk_k60.k60_so_buno_link (os_buhin_no, k60_buno_id, created_date, created_tantou_id) VALUES ('76232   JM00A     K70', 1329, GETDATE(), 999);</v>
      </c>
    </row>
    <row r="44" spans="1:6">
      <c r="A44" s="229" t="s">
        <v>2702</v>
      </c>
      <c r="B44" s="229" t="s">
        <v>367</v>
      </c>
      <c r="C44" s="229" t="str">
        <f t="shared" si="0"/>
        <v>1330</v>
      </c>
      <c r="D44" s="242" t="s">
        <v>367</v>
      </c>
      <c r="E44" s="242" t="s">
        <v>5803</v>
      </c>
      <c r="F44" s="229" t="str">
        <f t="shared" si="1"/>
        <v>INSERT INTO UPK_TEST.upk_k60.k60_so_buno_link (os_buhin_no, k60_buno_id, created_date, created_tantou_id) VALUES ('76233   JM00A     K70', 1330, GETDATE(), 999);</v>
      </c>
    </row>
    <row r="45" spans="1:6">
      <c r="A45" s="229" t="s">
        <v>2703</v>
      </c>
      <c r="B45" s="229" t="s">
        <v>368</v>
      </c>
      <c r="C45" s="229" t="str">
        <f t="shared" si="0"/>
        <v>1331</v>
      </c>
      <c r="D45" s="242" t="s">
        <v>368</v>
      </c>
      <c r="E45" s="242" t="s">
        <v>5804</v>
      </c>
      <c r="F45" s="229" t="str">
        <f t="shared" si="1"/>
        <v>INSERT INTO UPK_TEST.upk_k60.k60_so_buno_link (os_buhin_no, k60_buno_id, created_date, created_tantou_id) VALUES ('76272   JM00A     B301', 1331, GETDATE(), 999);</v>
      </c>
    </row>
    <row r="46" spans="1:6">
      <c r="A46" s="229" t="s">
        <v>2704</v>
      </c>
      <c r="B46" s="229" t="s">
        <v>369</v>
      </c>
      <c r="C46" s="229" t="str">
        <f t="shared" si="0"/>
        <v>1332</v>
      </c>
      <c r="D46" s="242" t="s">
        <v>369</v>
      </c>
      <c r="E46" s="242" t="s">
        <v>5805</v>
      </c>
      <c r="F46" s="229" t="str">
        <f t="shared" si="1"/>
        <v>INSERT INTO UPK_TEST.upk_k60.k60_so_buno_link (os_buhin_no, k60_buno_id, created_date, created_tantou_id) VALUES ('76273   JM00A     B301', 1332, GETDATE(), 999);</v>
      </c>
    </row>
    <row r="47" spans="1:6">
      <c r="A47" s="229" t="s">
        <v>2705</v>
      </c>
      <c r="B47" s="229" t="s">
        <v>370</v>
      </c>
      <c r="C47" s="229" t="str">
        <f t="shared" si="0"/>
        <v>1333</v>
      </c>
      <c r="D47" s="242" t="s">
        <v>370</v>
      </c>
      <c r="E47" s="242" t="s">
        <v>5806</v>
      </c>
      <c r="F47" s="229" t="str">
        <f t="shared" si="1"/>
        <v>INSERT INTO UPK_TEST.upk_k60.k60_so_buno_link (os_buhin_no, k60_buno_id, created_date, created_tantou_id) VALUES ('76516   JM00A     K70', 1333, GETDATE(), 999);</v>
      </c>
    </row>
    <row r="48" spans="1:6">
      <c r="A48" s="229" t="s">
        <v>2706</v>
      </c>
      <c r="B48" s="229" t="s">
        <v>371</v>
      </c>
      <c r="C48" s="229" t="str">
        <f t="shared" si="0"/>
        <v>1334</v>
      </c>
      <c r="D48" s="242" t="s">
        <v>371</v>
      </c>
      <c r="E48" s="242" t="s">
        <v>5807</v>
      </c>
      <c r="F48" s="229" t="str">
        <f t="shared" si="1"/>
        <v>INSERT INTO UPK_TEST.upk_k60.k60_so_buno_link (os_buhin_no, k60_buno_id, created_date, created_tantou_id) VALUES ('76517   JM00A     K70', 1334, GETDATE(), 999);</v>
      </c>
    </row>
    <row r="49" spans="1:6">
      <c r="A49" s="229" t="s">
        <v>2707</v>
      </c>
      <c r="B49" s="229" t="s">
        <v>5497</v>
      </c>
      <c r="C49" s="229" t="str">
        <f t="shared" si="0"/>
        <v>1335</v>
      </c>
      <c r="D49" s="242" t="s">
        <v>5497</v>
      </c>
      <c r="E49" s="242" t="s">
        <v>5808</v>
      </c>
      <c r="F49" s="229" t="str">
        <f t="shared" si="1"/>
        <v>INSERT INTO UPK_TEST.upk_k60.k60_so_buno_link (os_buhin_no, k60_buno_id, created_date, created_tantou_id) VALUES ('77632/3 JM00A     J70', 1335, GETDATE(), 999);</v>
      </c>
    </row>
    <row r="50" spans="1:6">
      <c r="A50" s="229" t="s">
        <v>2708</v>
      </c>
      <c r="B50" s="229" t="s">
        <v>5498</v>
      </c>
      <c r="C50" s="229" t="str">
        <f t="shared" si="0"/>
        <v>1336</v>
      </c>
      <c r="D50" s="242" t="s">
        <v>5498</v>
      </c>
      <c r="E50" s="242" t="s">
        <v>5809</v>
      </c>
      <c r="F50" s="229" t="str">
        <f t="shared" si="1"/>
        <v>INSERT INTO UPK_TEST.upk_k60.k60_so_buno_link (os_buhin_no, k60_buno_id, created_date, created_tantou_id) VALUES ('77646/7 JM00A     J70', 1336, GETDATE(), 999);</v>
      </c>
    </row>
    <row r="51" spans="1:6">
      <c r="A51" s="229" t="s">
        <v>2709</v>
      </c>
      <c r="B51" s="229" t="s">
        <v>5499</v>
      </c>
      <c r="C51" s="229" t="str">
        <f t="shared" si="0"/>
        <v>1337</v>
      </c>
      <c r="D51" s="242" t="s">
        <v>5499</v>
      </c>
      <c r="E51" s="242" t="s">
        <v>5810</v>
      </c>
      <c r="F51" s="229" t="str">
        <f t="shared" si="1"/>
        <v>INSERT INTO UPK_TEST.upk_k60.k60_so_buno_link (os_buhin_no, k60_buno_id, created_date, created_tantou_id) VALUES ('76742/3 JM00A     J70', 1337, GETDATE(), 999);</v>
      </c>
    </row>
    <row r="52" spans="1:6">
      <c r="A52" s="229" t="s">
        <v>2710</v>
      </c>
      <c r="B52" s="229" t="s">
        <v>5500</v>
      </c>
      <c r="C52" s="229" t="str">
        <f t="shared" si="0"/>
        <v>1338</v>
      </c>
      <c r="D52" s="242" t="s">
        <v>5500</v>
      </c>
      <c r="E52" s="242" t="s">
        <v>5811</v>
      </c>
      <c r="F52" s="229" t="str">
        <f t="shared" si="1"/>
        <v>INSERT INTO UPK_TEST.upk_k60.k60_so_buno_link (os_buhin_no, k60_buno_id, created_date, created_tantou_id) VALUES ('64142/3 1AA0A     W70', 1338, GETDATE(), 999);</v>
      </c>
    </row>
    <row r="53" spans="1:6">
      <c r="A53" s="229" t="s">
        <v>2711</v>
      </c>
      <c r="B53" s="229" t="s">
        <v>5501</v>
      </c>
      <c r="C53" s="229" t="str">
        <f t="shared" si="0"/>
        <v>1339</v>
      </c>
      <c r="D53" s="242" t="s">
        <v>5501</v>
      </c>
      <c r="E53" s="242" t="s">
        <v>5812</v>
      </c>
      <c r="F53" s="229" t="str">
        <f t="shared" si="1"/>
        <v>INSERT INTO UPK_TEST.upk_k60.k60_so_buno_link (os_buhin_no, k60_buno_id, created_date, created_tantou_id) VALUES ('64142/3 1AA0A-K   B302', 1339, GETDATE(), 999);</v>
      </c>
    </row>
    <row r="54" spans="1:6">
      <c r="A54" s="229" t="s">
        <v>2712</v>
      </c>
      <c r="B54" s="229" t="s">
        <v>372</v>
      </c>
      <c r="C54" s="229" t="str">
        <f t="shared" si="0"/>
        <v>1340</v>
      </c>
      <c r="D54" s="242" t="s">
        <v>372</v>
      </c>
      <c r="E54" s="242" t="s">
        <v>5813</v>
      </c>
      <c r="F54" s="229" t="str">
        <f t="shared" si="1"/>
        <v>INSERT INTO UPK_TEST.upk_k60.k60_so_buno_link (os_buhin_no, k60_buno_id, created_date, created_tantou_id) VALUES ('67112   1AE0A     W70', 1340, GETDATE(), 999);</v>
      </c>
    </row>
    <row r="55" spans="1:6">
      <c r="A55" s="229" t="s">
        <v>2713</v>
      </c>
      <c r="B55" s="229" t="s">
        <v>373</v>
      </c>
      <c r="C55" s="229" t="str">
        <f t="shared" si="0"/>
        <v>1341</v>
      </c>
      <c r="D55" s="242" t="s">
        <v>373</v>
      </c>
      <c r="E55" s="242" t="s">
        <v>5814</v>
      </c>
      <c r="F55" s="229" t="str">
        <f t="shared" si="1"/>
        <v>INSERT INTO UPK_TEST.upk_k60.k60_so_buno_link (os_buhin_no, k60_buno_id, created_date, created_tantou_id) VALUES ('67412   1AE0A     B302', 1341, GETDATE(), 999);</v>
      </c>
    </row>
    <row r="56" spans="1:6">
      <c r="A56" s="229" t="s">
        <v>2714</v>
      </c>
      <c r="B56" s="229" t="s">
        <v>374</v>
      </c>
      <c r="C56" s="229" t="str">
        <f t="shared" si="0"/>
        <v>1342</v>
      </c>
      <c r="D56" s="242" t="s">
        <v>374</v>
      </c>
      <c r="E56" s="242" t="s">
        <v>5815</v>
      </c>
      <c r="F56" s="229" t="str">
        <f t="shared" si="1"/>
        <v>INSERT INTO UPK_TEST.upk_k60.k60_so_buno_link (os_buhin_no, k60_buno_id, created_date, created_tantou_id) VALUES ('67413   1AA0A     B302', 1342, GETDATE(), 999);</v>
      </c>
    </row>
    <row r="57" spans="1:6">
      <c r="A57" s="229" t="s">
        <v>2715</v>
      </c>
      <c r="B57" s="229" t="s">
        <v>375</v>
      </c>
      <c r="C57" s="229" t="str">
        <f t="shared" si="0"/>
        <v>1343</v>
      </c>
      <c r="D57" s="242" t="s">
        <v>375</v>
      </c>
      <c r="E57" s="242" t="s">
        <v>5816</v>
      </c>
      <c r="F57" s="229" t="str">
        <f t="shared" si="1"/>
        <v>INSERT INTO UPK_TEST.upk_k60.k60_so_buno_link (os_buhin_no, k60_buno_id, created_date, created_tantou_id) VALUES ('751J2   1AA0A    B302ｻﾌﾞ3', 1343, GETDATE(), 999);</v>
      </c>
    </row>
    <row r="58" spans="1:6">
      <c r="A58" s="232" t="s">
        <v>2716</v>
      </c>
      <c r="B58" s="229" t="s">
        <v>376</v>
      </c>
      <c r="C58" s="229" t="str">
        <f t="shared" si="0"/>
        <v>1344</v>
      </c>
      <c r="D58" s="242" t="s">
        <v>376</v>
      </c>
      <c r="E58" s="242" t="s">
        <v>5817</v>
      </c>
      <c r="F58" s="229" t="str">
        <f t="shared" si="1"/>
        <v>INSERT INTO UPK_TEST.upk_k60.k60_so_buno_link (os_buhin_no, k60_buno_id, created_date, created_tantou_id) VALUES ('751J3   1AA0A     X70ｻﾌﾞ ', 1344, GETDATE(), 999);</v>
      </c>
    </row>
    <row r="59" spans="1:6">
      <c r="A59" s="229" t="s">
        <v>2717</v>
      </c>
      <c r="B59" s="229" t="s">
        <v>377</v>
      </c>
      <c r="C59" s="229" t="str">
        <f t="shared" si="0"/>
        <v>1345</v>
      </c>
      <c r="D59" s="242" t="s">
        <v>377</v>
      </c>
      <c r="E59" s="242" t="s">
        <v>5818</v>
      </c>
      <c r="F59" s="229" t="str">
        <f t="shared" si="1"/>
        <v>INSERT INTO UPK_TEST.upk_k60.k60_so_buno_link (os_buhin_no, k60_buno_id, created_date, created_tantou_id) VALUES ('751J3   1AA0A-E   RV8-200', 1345, GETDATE(), 999);</v>
      </c>
    </row>
    <row r="60" spans="1:6">
      <c r="A60" s="229" t="s">
        <v>2718</v>
      </c>
      <c r="B60" s="229" t="s">
        <v>378</v>
      </c>
      <c r="C60" s="229" t="str">
        <f t="shared" si="0"/>
        <v>1346</v>
      </c>
      <c r="D60" s="242" t="s">
        <v>378</v>
      </c>
      <c r="E60" s="242" t="s">
        <v>5819</v>
      </c>
      <c r="F60" s="229" t="str">
        <f t="shared" si="1"/>
        <v>INSERT INTO UPK_TEST.upk_k60.k60_so_buno_link (os_buhin_no, k60_buno_id, created_date, created_tantou_id) VALUES ('75172   1AA0A     B302', 1346, GETDATE(), 999);</v>
      </c>
    </row>
    <row r="61" spans="1:6">
      <c r="A61" s="229" t="s">
        <v>2719</v>
      </c>
      <c r="B61" s="229" t="s">
        <v>379</v>
      </c>
      <c r="C61" s="229" t="str">
        <f t="shared" si="0"/>
        <v>1347</v>
      </c>
      <c r="D61" s="242" t="s">
        <v>379</v>
      </c>
      <c r="E61" s="242" t="s">
        <v>5820</v>
      </c>
      <c r="F61" s="229" t="str">
        <f t="shared" si="1"/>
        <v>INSERT INTO UPK_TEST.upk_k60.k60_so_buno_link (os_buhin_no, k60_buno_id, created_date, created_tantou_id) VALUES ('75172   1AA0A-E   RV8-170', 1347, GETDATE(), 999);</v>
      </c>
    </row>
    <row r="62" spans="1:6">
      <c r="A62" s="229" t="s">
        <v>2720</v>
      </c>
      <c r="B62" s="229" t="s">
        <v>380</v>
      </c>
      <c r="C62" s="229" t="str">
        <f t="shared" si="0"/>
        <v>1348</v>
      </c>
      <c r="D62" s="242" t="s">
        <v>380</v>
      </c>
      <c r="E62" s="242" t="s">
        <v>5821</v>
      </c>
      <c r="F62" s="229" t="str">
        <f t="shared" si="1"/>
        <v>INSERT INTO UPK_TEST.upk_k60.k60_so_buno_link (os_buhin_no, k60_buno_id, created_date, created_tantou_id) VALUES ('75172   1AE0A     B302', 1348, GETDATE(), 999);</v>
      </c>
    </row>
    <row r="63" spans="1:6">
      <c r="A63" s="229" t="s">
        <v>2721</v>
      </c>
      <c r="B63" s="229" t="s">
        <v>381</v>
      </c>
      <c r="C63" s="229" t="str">
        <f t="shared" si="0"/>
        <v>1349</v>
      </c>
      <c r="D63" s="242" t="s">
        <v>381</v>
      </c>
      <c r="E63" s="242" t="s">
        <v>5822</v>
      </c>
      <c r="F63" s="229" t="str">
        <f t="shared" si="1"/>
        <v>INSERT INTO UPK_TEST.upk_k60.k60_so_buno_link (os_buhin_no, k60_buno_id, created_date, created_tantou_id) VALUES ('75173   1AA0A     B302', 1349, GETDATE(), 999);</v>
      </c>
    </row>
    <row r="64" spans="1:6">
      <c r="A64" s="229" t="s">
        <v>2722</v>
      </c>
      <c r="B64" s="229" t="s">
        <v>382</v>
      </c>
      <c r="C64" s="229" t="str">
        <f t="shared" si="0"/>
        <v>1350</v>
      </c>
      <c r="D64" s="242" t="s">
        <v>382</v>
      </c>
      <c r="E64" s="242" t="s">
        <v>5823</v>
      </c>
      <c r="F64" s="229" t="str">
        <f t="shared" si="1"/>
        <v>INSERT INTO UPK_TEST.upk_k60.k60_so_buno_link (os_buhin_no, k60_buno_id, created_date, created_tantou_id) VALUES ('75173   1AA0A-E   RV8-170', 1350, GETDATE(), 999);</v>
      </c>
    </row>
    <row r="65" spans="1:6">
      <c r="A65" s="229" t="s">
        <v>2723</v>
      </c>
      <c r="B65" s="229" t="s">
        <v>383</v>
      </c>
      <c r="C65" s="229" t="str">
        <f t="shared" si="0"/>
        <v>1351</v>
      </c>
      <c r="D65" s="242" t="s">
        <v>383</v>
      </c>
      <c r="E65" s="242" t="s">
        <v>5824</v>
      </c>
      <c r="F65" s="229" t="str">
        <f t="shared" si="1"/>
        <v>INSERT INTO UPK_TEST.upk_k60.k60_so_buno_link (os_buhin_no, k60_buno_id, created_date, created_tantou_id) VALUES ('75197   1AA0A     K70Ｚへ', 1351, GETDATE(), 999);</v>
      </c>
    </row>
    <row r="66" spans="1:6">
      <c r="A66" s="229" t="s">
        <v>2724</v>
      </c>
      <c r="B66" s="229" t="s">
        <v>5502</v>
      </c>
      <c r="C66" s="229" t="str">
        <f t="shared" si="0"/>
        <v>1352</v>
      </c>
      <c r="D66" s="242" t="s">
        <v>5502</v>
      </c>
      <c r="E66" s="242" t="s">
        <v>5825</v>
      </c>
      <c r="F66" s="229" t="str">
        <f t="shared" si="1"/>
        <v>INSERT INTO UPK_TEST.upk_k60.k60_so_buno_link (os_buhin_no, k60_buno_id, created_date, created_tantou_id) VALUES ('75536/7 1AC0A     W70', 1352, GETDATE(), 999);</v>
      </c>
    </row>
    <row r="67" spans="1:6">
      <c r="A67" s="229" t="s">
        <v>2725</v>
      </c>
      <c r="B67" s="229" t="s">
        <v>5503</v>
      </c>
      <c r="C67" s="229" t="str">
        <f t="shared" si="0"/>
        <v>1353</v>
      </c>
      <c r="D67" s="242" t="s">
        <v>5503</v>
      </c>
      <c r="E67" s="242" t="s">
        <v>5826</v>
      </c>
      <c r="F67" s="229" t="str">
        <f t="shared" si="1"/>
        <v>INSERT INTO UPK_TEST.upk_k60.k60_so_buno_link (os_buhin_no, k60_buno_id, created_date, created_tantou_id) VALUES ('75536/7 1AC0A-E   RV8-100', 1353, GETDATE(), 999);</v>
      </c>
    </row>
    <row r="68" spans="1:6">
      <c r="A68" s="229" t="s">
        <v>2726</v>
      </c>
      <c r="B68" s="229" t="s">
        <v>384</v>
      </c>
      <c r="C68" s="229" t="str">
        <f t="shared" si="0"/>
        <v>1354</v>
      </c>
      <c r="D68" s="242" t="s">
        <v>384</v>
      </c>
      <c r="E68" s="242" t="s">
        <v>5827</v>
      </c>
      <c r="F68" s="229" t="str">
        <f t="shared" si="1"/>
        <v>INSERT INTO UPK_TEST.upk_k60.k60_so_buno_link (os_buhin_no, k60_buno_id, created_date, created_tantou_id) VALUES ('745G3   1GR0A     B309', 1354, GETDATE(), 999);</v>
      </c>
    </row>
    <row r="69" spans="1:6">
      <c r="A69" s="229" t="s">
        <v>2727</v>
      </c>
      <c r="B69" s="229" t="s">
        <v>5504</v>
      </c>
      <c r="C69" s="229" t="str">
        <f t="shared" si="0"/>
        <v>1355</v>
      </c>
      <c r="D69" s="242" t="s">
        <v>5504</v>
      </c>
      <c r="E69" s="242" t="s">
        <v>5828</v>
      </c>
      <c r="F69" s="229" t="str">
        <f t="shared" si="1"/>
        <v>INSERT INTO UPK_TEST.upk_k60.k60_so_buno_link (os_buhin_no, k60_buno_id, created_date, created_tantou_id) VALUES ('745J4/5 1GR0A     K70ｻﾌﾞ2', 1355, GETDATE(), 999);</v>
      </c>
    </row>
    <row r="70" spans="1:6">
      <c r="A70" s="229" t="s">
        <v>2728</v>
      </c>
      <c r="B70" s="229" t="s">
        <v>5505</v>
      </c>
      <c r="C70" s="229" t="str">
        <f t="shared" ref="C70:C133" si="2">VLOOKUP($B70,$D$5:$E$2000,2,FALSE)</f>
        <v>1356</v>
      </c>
      <c r="D70" s="242" t="s">
        <v>5505</v>
      </c>
      <c r="E70" s="242" t="s">
        <v>5829</v>
      </c>
      <c r="F70" s="229" t="str">
        <f t="shared" ref="F70:F133" si="3">$P$2&amp;"'"&amp;$A70&amp;"', "&amp;$C70&amp;", GETDATE(), 999);"</f>
        <v>INSERT INTO UPK_TEST.upk_k60.k60_so_buno_link (os_buhin_no, k60_buno_id, created_date, created_tantou_id) VALUES ('748B2/3 1GR0ATE   T308', 1356, GETDATE(), 999);</v>
      </c>
    </row>
    <row r="71" spans="1:6">
      <c r="A71" s="229" t="s">
        <v>2729</v>
      </c>
      <c r="B71" s="229" t="s">
        <v>5506</v>
      </c>
      <c r="C71" s="229" t="str">
        <f t="shared" si="2"/>
        <v>1357</v>
      </c>
      <c r="D71" s="242" t="s">
        <v>5506</v>
      </c>
      <c r="E71" s="242" t="s">
        <v>5830</v>
      </c>
      <c r="F71" s="229" t="str">
        <f t="shared" si="3"/>
        <v>INSERT INTO UPK_TEST.upk_k60.k60_so_buno_link (os_buhin_no, k60_buno_id, created_date, created_tantou_id) VALUES ('76456/7 1GR0A     W70ｻﾌﾞ2', 1357, GETDATE(), 999);</v>
      </c>
    </row>
    <row r="72" spans="1:6">
      <c r="A72" s="229" t="s">
        <v>2730</v>
      </c>
      <c r="B72" s="229" t="s">
        <v>385</v>
      </c>
      <c r="C72" s="229" t="str">
        <f t="shared" si="2"/>
        <v>1358</v>
      </c>
      <c r="D72" s="242" t="s">
        <v>385</v>
      </c>
      <c r="E72" s="242" t="s">
        <v>5831</v>
      </c>
      <c r="F72" s="229" t="str">
        <f t="shared" si="3"/>
        <v>INSERT INTO UPK_TEST.upk_k60.k60_so_buno_link (os_buhin_no, k60_buno_id, created_date, created_tantou_id) VALUES ('76488   1GR0A     K70ｻﾌﾞ2', 1358, GETDATE(), 999);</v>
      </c>
    </row>
    <row r="73" spans="1:6">
      <c r="A73" s="229" t="s">
        <v>2731</v>
      </c>
      <c r="B73" s="229" t="s">
        <v>386</v>
      </c>
      <c r="C73" s="229" t="str">
        <f t="shared" si="2"/>
        <v>1359</v>
      </c>
      <c r="D73" s="242" t="s">
        <v>386</v>
      </c>
      <c r="E73" s="242" t="s">
        <v>5832</v>
      </c>
      <c r="F73" s="229" t="str">
        <f t="shared" si="3"/>
        <v>INSERT INTO UPK_TEST.upk_k60.k60_so_buno_link (os_buhin_no, k60_buno_id, created_date, created_tantou_id) VALUES ('76489   1GR0A     K70ｻﾌﾞ2', 1359, GETDATE(), 999);</v>
      </c>
    </row>
    <row r="74" spans="1:6">
      <c r="A74" s="229" t="s">
        <v>2732</v>
      </c>
      <c r="B74" s="229" t="s">
        <v>387</v>
      </c>
      <c r="C74" s="229" t="str">
        <f t="shared" si="2"/>
        <v>1360</v>
      </c>
      <c r="D74" s="242" t="s">
        <v>387</v>
      </c>
      <c r="E74" s="242" t="s">
        <v>5833</v>
      </c>
      <c r="F74" s="229" t="str">
        <f t="shared" si="3"/>
        <v>INSERT INTO UPK_TEST.upk_k60.k60_so_buno_link (os_buhin_no, k60_buno_id, created_date, created_tantou_id) VALUES ('67413   JN20A     B309', 1360, GETDATE(), 999);</v>
      </c>
    </row>
    <row r="75" spans="1:6">
      <c r="A75" s="229" t="s">
        <v>2733</v>
      </c>
      <c r="B75" s="229" t="s">
        <v>388</v>
      </c>
      <c r="C75" s="229" t="str">
        <f t="shared" si="2"/>
        <v>1361</v>
      </c>
      <c r="D75" s="242" t="s">
        <v>388</v>
      </c>
      <c r="E75" s="242" t="s">
        <v>5834</v>
      </c>
      <c r="F75" s="229" t="str">
        <f t="shared" si="3"/>
        <v>INSERT INTO UPK_TEST.upk_k60.k60_so_buno_link (os_buhin_no, k60_buno_id, created_date, created_tantou_id) VALUES ('67413   JN20A-G   RJG-300', 1361, GETDATE(), 999);</v>
      </c>
    </row>
    <row r="76" spans="1:6">
      <c r="A76" s="229" t="s">
        <v>2734</v>
      </c>
      <c r="B76" s="229" t="s">
        <v>389</v>
      </c>
      <c r="C76" s="229" t="str">
        <f t="shared" si="2"/>
        <v>1362</v>
      </c>
      <c r="D76" s="242" t="s">
        <v>389</v>
      </c>
      <c r="E76" s="242" t="s">
        <v>5835</v>
      </c>
      <c r="F76" s="229" t="str">
        <f t="shared" si="3"/>
        <v>INSERT INTO UPK_TEST.upk_k60.k60_so_buno_link (os_buhin_no, k60_buno_id, created_date, created_tantou_id) VALUES ('67413   1VA0A     B301', 1362, GETDATE(), 999);</v>
      </c>
    </row>
    <row r="77" spans="1:6">
      <c r="A77" s="229" t="s">
        <v>2735</v>
      </c>
      <c r="B77" s="229" t="s">
        <v>5507</v>
      </c>
      <c r="C77" s="229" t="str">
        <f t="shared" si="2"/>
        <v>1363</v>
      </c>
      <c r="D77" s="242" t="s">
        <v>5507</v>
      </c>
      <c r="E77" s="242" t="s">
        <v>5836</v>
      </c>
      <c r="F77" s="229" t="str">
        <f t="shared" si="3"/>
        <v>INSERT INTO UPK_TEST.upk_k60.k60_so_buno_link (os_buhin_no, k60_buno_id, created_date, created_tantou_id) VALUES ('76366/7 1VA0A     B301', 1363, GETDATE(), 999);</v>
      </c>
    </row>
    <row r="78" spans="1:6">
      <c r="A78" s="229" t="s">
        <v>2736</v>
      </c>
      <c r="B78" s="229" t="s">
        <v>5508</v>
      </c>
      <c r="C78" s="229" t="str">
        <f t="shared" si="2"/>
        <v>1364</v>
      </c>
      <c r="D78" s="242" t="s">
        <v>5508</v>
      </c>
      <c r="E78" s="242" t="s">
        <v>5837</v>
      </c>
      <c r="F78" s="229" t="str">
        <f t="shared" si="3"/>
        <v>INSERT INTO UPK_TEST.upk_k60.k60_so_buno_link (os_buhin_no, k60_buno_id, created_date, created_tantou_id) VALUES ('76366/7 1VA0A-E   250', 1364, GETDATE(), 999);</v>
      </c>
    </row>
    <row r="79" spans="1:6">
      <c r="A79" s="233" t="s">
        <v>2737</v>
      </c>
      <c r="B79" s="233" t="s">
        <v>5763</v>
      </c>
      <c r="C79" s="229" t="str">
        <f t="shared" si="2"/>
        <v>1365</v>
      </c>
      <c r="D79" s="242" t="s">
        <v>5509</v>
      </c>
      <c r="E79" s="242" t="s">
        <v>5838</v>
      </c>
      <c r="F79" s="229" t="str">
        <f t="shared" si="3"/>
        <v>INSERT INTO UPK_TEST.upk_k60.k60_so_buno_link (os_buhin_no, k60_buno_id, created_date, created_tantou_id) VALUES ('64142/3 3TU0A/JN20A-E  RV8-200', 1365, GETDATE(), 999);</v>
      </c>
    </row>
    <row r="80" spans="1:6">
      <c r="A80" s="233" t="s">
        <v>2738</v>
      </c>
      <c r="B80" s="233" t="s">
        <v>5510</v>
      </c>
      <c r="C80" s="229" t="str">
        <f t="shared" si="2"/>
        <v>1366</v>
      </c>
      <c r="D80" s="242" t="s">
        <v>5510</v>
      </c>
      <c r="E80" s="242" t="s">
        <v>5839</v>
      </c>
      <c r="F80" s="229" t="str">
        <f t="shared" si="3"/>
        <v>INSERT INTO UPK_TEST.upk_k60.k60_so_buno_link (os_buhin_no, k60_buno_id, created_date, created_tantou_id) VALUES ('64142/3 3TU0A/JN20A  W70', 1366, GETDATE(), 999);</v>
      </c>
    </row>
    <row r="81" spans="1:6">
      <c r="A81" s="229" t="s">
        <v>2739</v>
      </c>
      <c r="B81" s="229" t="s">
        <v>390</v>
      </c>
      <c r="C81" s="229" t="str">
        <f t="shared" si="2"/>
        <v>1367</v>
      </c>
      <c r="D81" s="242" t="s">
        <v>390</v>
      </c>
      <c r="E81" s="242" t="s">
        <v>5840</v>
      </c>
      <c r="F81" s="229" t="str">
        <f t="shared" si="3"/>
        <v>INSERT INTO UPK_TEST.upk_k60.k60_so_buno_link (os_buhin_no, k60_buno_id, created_date, created_tantou_id) VALUES ('67412   JN90A-E   RB-300', 1367, GETDATE(), 999);</v>
      </c>
    </row>
    <row r="82" spans="1:6">
      <c r="A82" s="229" t="s">
        <v>2740</v>
      </c>
      <c r="B82" s="229" t="s">
        <v>391</v>
      </c>
      <c r="C82" s="229" t="str">
        <f t="shared" si="2"/>
        <v>1368</v>
      </c>
      <c r="D82" s="242" t="s">
        <v>391</v>
      </c>
      <c r="E82" s="242" t="s">
        <v>5841</v>
      </c>
      <c r="F82" s="229" t="str">
        <f t="shared" si="3"/>
        <v>INSERT INTO UPK_TEST.upk_k60.k60_so_buno_link (os_buhin_no, k60_buno_id, created_date, created_tantou_id) VALUES ('67412   JN90A     B309', 1368, GETDATE(), 999);</v>
      </c>
    </row>
    <row r="83" spans="1:6">
      <c r="A83" s="229" t="s">
        <v>2741</v>
      </c>
      <c r="B83" s="229" t="s">
        <v>5511</v>
      </c>
      <c r="C83" s="229" t="str">
        <f t="shared" si="2"/>
        <v>1369</v>
      </c>
      <c r="D83" s="242" t="s">
        <v>5511</v>
      </c>
      <c r="E83" s="242" t="s">
        <v>5842</v>
      </c>
      <c r="F83" s="229" t="str">
        <f t="shared" si="3"/>
        <v>INSERT INTO UPK_TEST.upk_k60.k60_so_buno_link (os_buhin_no, k60_buno_id, created_date, created_tantou_id) VALUES ('67408/9 JN20A     B302', 1369, GETDATE(), 999);</v>
      </c>
    </row>
    <row r="84" spans="1:6">
      <c r="A84" s="229" t="s">
        <v>2742</v>
      </c>
      <c r="B84" s="229" t="s">
        <v>5512</v>
      </c>
      <c r="C84" s="229" t="str">
        <f t="shared" si="2"/>
        <v>1370</v>
      </c>
      <c r="D84" s="242" t="s">
        <v>5512</v>
      </c>
      <c r="E84" s="242" t="s">
        <v>5843</v>
      </c>
      <c r="F84" s="229" t="str">
        <f t="shared" si="3"/>
        <v>INSERT INTO UPK_TEST.upk_k60.k60_so_buno_link (os_buhin_no, k60_buno_id, created_date, created_tantou_id) VALUES ('67408/9 JN20A-E   RB-500', 1370, GETDATE(), 999);</v>
      </c>
    </row>
    <row r="85" spans="1:6">
      <c r="A85" s="229" t="s">
        <v>2743</v>
      </c>
      <c r="B85" s="229" t="s">
        <v>392</v>
      </c>
      <c r="C85" s="229" t="str">
        <f t="shared" si="2"/>
        <v>1371</v>
      </c>
      <c r="D85" s="242" t="s">
        <v>392</v>
      </c>
      <c r="E85" s="242" t="s">
        <v>5844</v>
      </c>
      <c r="F85" s="229" t="str">
        <f t="shared" si="3"/>
        <v>INSERT INTO UPK_TEST.upk_k60.k60_so_buno_link (os_buhin_no, k60_buno_id, created_date, created_tantou_id) VALUES ('75134   JN20A     B309', 1371, GETDATE(), 999);</v>
      </c>
    </row>
    <row r="86" spans="1:6">
      <c r="A86" s="229" t="s">
        <v>2744</v>
      </c>
      <c r="B86" s="229" t="s">
        <v>393</v>
      </c>
      <c r="C86" s="229" t="str">
        <f t="shared" si="2"/>
        <v>1372</v>
      </c>
      <c r="D86" s="242" t="s">
        <v>393</v>
      </c>
      <c r="E86" s="242" t="s">
        <v>5845</v>
      </c>
      <c r="F86" s="229" t="str">
        <f t="shared" si="3"/>
        <v>INSERT INTO UPK_TEST.upk_k60.k60_so_buno_link (os_buhin_no, k60_buno_id, created_date, created_tantou_id) VALUES ('75134   JN20A-E   RB-200', 1372, GETDATE(), 999);</v>
      </c>
    </row>
    <row r="87" spans="1:6">
      <c r="A87" s="229" t="s">
        <v>2745</v>
      </c>
      <c r="B87" s="229" t="s">
        <v>394</v>
      </c>
      <c r="C87" s="229" t="str">
        <f t="shared" si="2"/>
        <v>1373</v>
      </c>
      <c r="D87" s="242" t="s">
        <v>394</v>
      </c>
      <c r="E87" s="242" t="s">
        <v>5846</v>
      </c>
      <c r="F87" s="229" t="str">
        <f t="shared" si="3"/>
        <v>INSERT INTO UPK_TEST.upk_k60.k60_so_buno_link (os_buhin_no, k60_buno_id, created_date, created_tantou_id) VALUES ('75135   JN20A     B309', 1373, GETDATE(), 999);</v>
      </c>
    </row>
    <row r="88" spans="1:6">
      <c r="A88" s="229" t="s">
        <v>2746</v>
      </c>
      <c r="B88" s="229" t="s">
        <v>395</v>
      </c>
      <c r="C88" s="229" t="str">
        <f t="shared" si="2"/>
        <v>1374</v>
      </c>
      <c r="D88" s="242" t="s">
        <v>395</v>
      </c>
      <c r="E88" s="242" t="s">
        <v>5847</v>
      </c>
      <c r="F88" s="229" t="str">
        <f t="shared" si="3"/>
        <v>INSERT INTO UPK_TEST.upk_k60.k60_so_buno_link (os_buhin_no, k60_buno_id, created_date, created_tantou_id) VALUES ('75135   JN20A-E   RB-200', 1374, GETDATE(), 999);</v>
      </c>
    </row>
    <row r="89" spans="1:6">
      <c r="A89" s="229" t="s">
        <v>2747</v>
      </c>
      <c r="B89" s="229" t="s">
        <v>5513</v>
      </c>
      <c r="C89" s="229" t="str">
        <f t="shared" si="2"/>
        <v>1375</v>
      </c>
      <c r="D89" s="242" t="s">
        <v>5513</v>
      </c>
      <c r="E89" s="242" t="s">
        <v>5848</v>
      </c>
      <c r="F89" s="229" t="str">
        <f t="shared" si="3"/>
        <v>INSERT INTO UPK_TEST.upk_k60.k60_so_buno_link (os_buhin_no, k60_buno_id, created_date, created_tantou_id) VALUES ('75432/3 JN20A     B70', 1375, GETDATE(), 999);</v>
      </c>
    </row>
    <row r="90" spans="1:6">
      <c r="A90" s="229" t="s">
        <v>2748</v>
      </c>
      <c r="B90" s="229" t="s">
        <v>5514</v>
      </c>
      <c r="C90" s="229" t="str">
        <f t="shared" si="2"/>
        <v>1376</v>
      </c>
      <c r="D90" s="242" t="s">
        <v>5514</v>
      </c>
      <c r="E90" s="242" t="s">
        <v>5849</v>
      </c>
      <c r="F90" s="229" t="str">
        <f t="shared" si="3"/>
        <v>INSERT INTO UPK_TEST.upk_k60.k60_so_buno_link (os_buhin_no, k60_buno_id, created_date, created_tantou_id) VALUES ('76272/3 JN20A     B70', 1376, GETDATE(), 999);</v>
      </c>
    </row>
    <row r="91" spans="1:6">
      <c r="A91" s="229" t="s">
        <v>2749</v>
      </c>
      <c r="B91" s="229" t="s">
        <v>5515</v>
      </c>
      <c r="C91" s="229" t="str">
        <f t="shared" si="2"/>
        <v>1377</v>
      </c>
      <c r="D91" s="242" t="s">
        <v>5515</v>
      </c>
      <c r="E91" s="242" t="s">
        <v>5850</v>
      </c>
      <c r="F91" s="229" t="str">
        <f t="shared" si="3"/>
        <v>INSERT INTO UPK_TEST.upk_k60.k60_so_buno_link (os_buhin_no, k60_buno_id, created_date, created_tantou_id) VALUES ('76272/3 JN20A-E   RV8-120', 1377, GETDATE(), 999);</v>
      </c>
    </row>
    <row r="92" spans="1:6">
      <c r="A92" s="229" t="s">
        <v>2750</v>
      </c>
      <c r="B92" s="229" t="s">
        <v>396</v>
      </c>
      <c r="C92" s="229" t="str">
        <f t="shared" si="2"/>
        <v>1378</v>
      </c>
      <c r="D92" s="242" t="s">
        <v>396</v>
      </c>
      <c r="E92" s="242" t="s">
        <v>5851</v>
      </c>
      <c r="F92" s="229" t="str">
        <f t="shared" si="3"/>
        <v>INSERT INTO UPK_TEST.upk_k60.k60_so_buno_link (os_buhin_no, k60_buno_id, created_date, created_tantou_id) VALUES ('76232   JN20A     B70', 1378, GETDATE(), 999);</v>
      </c>
    </row>
    <row r="93" spans="1:6">
      <c r="A93" s="229" t="s">
        <v>2751</v>
      </c>
      <c r="B93" s="229" t="s">
        <v>397</v>
      </c>
      <c r="C93" s="229" t="str">
        <f t="shared" si="2"/>
        <v>1379</v>
      </c>
      <c r="D93" s="242" t="s">
        <v>397</v>
      </c>
      <c r="E93" s="242" t="s">
        <v>5852</v>
      </c>
      <c r="F93" s="229" t="str">
        <f t="shared" si="3"/>
        <v>INSERT INTO UPK_TEST.upk_k60.k60_so_buno_link (os_buhin_no, k60_buno_id, created_date, created_tantou_id) VALUES ('76233   JN20A     B70', 1379, GETDATE(), 999);</v>
      </c>
    </row>
    <row r="94" spans="1:6">
      <c r="A94" s="229" t="s">
        <v>2752</v>
      </c>
      <c r="B94" s="229" t="s">
        <v>5516</v>
      </c>
      <c r="C94" s="229" t="str">
        <f t="shared" si="2"/>
        <v>1380</v>
      </c>
      <c r="D94" s="242" t="s">
        <v>5516</v>
      </c>
      <c r="E94" s="242" t="s">
        <v>5853</v>
      </c>
      <c r="F94" s="229" t="str">
        <f t="shared" si="3"/>
        <v>INSERT INTO UPK_TEST.upk_k60.k60_so_buno_link (os_buhin_no, k60_buno_id, created_date, created_tantou_id) VALUES ('764B4/5 JN20A     RV8-100', 1380, GETDATE(), 999);</v>
      </c>
    </row>
    <row r="95" spans="1:6">
      <c r="A95" s="229" t="s">
        <v>2753</v>
      </c>
      <c r="B95" s="229" t="s">
        <v>5516</v>
      </c>
      <c r="C95" s="229" t="str">
        <f t="shared" si="2"/>
        <v>1380</v>
      </c>
      <c r="D95" s="242" t="s">
        <v>398</v>
      </c>
      <c r="E95" s="242" t="s">
        <v>5854</v>
      </c>
      <c r="F95" s="229" t="str">
        <f t="shared" si="3"/>
        <v>INSERT INTO UPK_TEST.upk_k60.k60_so_buno_link (os_buhin_no, k60_buno_id, created_date, created_tantou_id) VALUES ('764B4/5 JN20A     K30', 1380, GETDATE(), 999);</v>
      </c>
    </row>
    <row r="96" spans="1:6">
      <c r="A96" s="229" t="s">
        <v>2754</v>
      </c>
      <c r="B96" s="229" t="s">
        <v>398</v>
      </c>
      <c r="C96" s="229" t="str">
        <f t="shared" si="2"/>
        <v>1381</v>
      </c>
      <c r="D96" s="242" t="s">
        <v>399</v>
      </c>
      <c r="E96" s="242" t="s">
        <v>5855</v>
      </c>
      <c r="F96" s="229" t="str">
        <f t="shared" si="3"/>
        <v>INSERT INTO UPK_TEST.upk_k60.k60_so_buno_link (os_buhin_no, k60_buno_id, created_date, created_tantou_id) VALUES ('76753   JN20A     RWB-100', 1381, GETDATE(), 999);</v>
      </c>
    </row>
    <row r="97" spans="1:6">
      <c r="A97" s="229" t="s">
        <v>2755</v>
      </c>
      <c r="B97" s="229" t="s">
        <v>398</v>
      </c>
      <c r="C97" s="229" t="str">
        <f t="shared" si="2"/>
        <v>1381</v>
      </c>
      <c r="D97" s="242" t="s">
        <v>400</v>
      </c>
      <c r="E97" s="242" t="s">
        <v>5856</v>
      </c>
      <c r="F97" s="229" t="str">
        <f t="shared" si="3"/>
        <v>INSERT INTO UPK_TEST.upk_k60.k60_so_buno_link (os_buhin_no, k60_buno_id, created_date, created_tantou_id) VALUES ('76753   JN20A     K30', 1381, GETDATE(), 999);</v>
      </c>
    </row>
    <row r="98" spans="1:6">
      <c r="A98" s="229" t="s">
        <v>2756</v>
      </c>
      <c r="B98" s="229" t="s">
        <v>399</v>
      </c>
      <c r="C98" s="229" t="str">
        <f t="shared" si="2"/>
        <v>1382</v>
      </c>
      <c r="D98" s="242" t="s">
        <v>401</v>
      </c>
      <c r="E98" s="242" t="s">
        <v>5857</v>
      </c>
      <c r="F98" s="229" t="str">
        <f t="shared" si="3"/>
        <v>INSERT INTO UPK_TEST.upk_k60.k60_so_buno_link (os_buhin_no, k60_buno_id, created_date, created_tantou_id) VALUES ('79422   JN20A     B309', 1382, GETDATE(), 999);</v>
      </c>
    </row>
    <row r="99" spans="1:6">
      <c r="A99" s="229" t="s">
        <v>2757</v>
      </c>
      <c r="B99" s="229" t="s">
        <v>400</v>
      </c>
      <c r="C99" s="229" t="str">
        <f t="shared" si="2"/>
        <v>1383</v>
      </c>
      <c r="D99" s="242" t="s">
        <v>402</v>
      </c>
      <c r="E99" s="242" t="s">
        <v>5858</v>
      </c>
      <c r="F99" s="229" t="str">
        <f t="shared" si="3"/>
        <v>INSERT INTO UPK_TEST.upk_k60.k60_so_buno_link (os_buhin_no, k60_buno_id, created_date, created_tantou_id) VALUES ('79422   JN20B     B309', 1383, GETDATE(), 999);</v>
      </c>
    </row>
    <row r="100" spans="1:6">
      <c r="A100" s="229" t="s">
        <v>2758</v>
      </c>
      <c r="B100" s="229" t="s">
        <v>401</v>
      </c>
      <c r="C100" s="229" t="str">
        <f t="shared" si="2"/>
        <v>1384</v>
      </c>
      <c r="D100" s="242" t="s">
        <v>403</v>
      </c>
      <c r="E100" s="242" t="s">
        <v>5859</v>
      </c>
      <c r="F100" s="229" t="str">
        <f t="shared" si="3"/>
        <v>INSERT INTO UPK_TEST.upk_k60.k60_so_buno_link (os_buhin_no, k60_buno_id, created_date, created_tantou_id) VALUES ('17285   1LA1A01   B301', 1384, GETDATE(), 999);</v>
      </c>
    </row>
    <row r="101" spans="1:6">
      <c r="A101" s="229" t="s">
        <v>2759</v>
      </c>
      <c r="B101" s="229" t="s">
        <v>402</v>
      </c>
      <c r="C101" s="229" t="str">
        <f t="shared" si="2"/>
        <v>1385</v>
      </c>
      <c r="D101" s="242" t="s">
        <v>404</v>
      </c>
      <c r="E101" s="242" t="s">
        <v>5860</v>
      </c>
      <c r="F101" s="229" t="str">
        <f t="shared" si="3"/>
        <v>INSERT INTO UPK_TEST.upk_k60.k60_so_buno_link (os_buhin_no, k60_buno_id, created_date, created_tantou_id) VALUES ('64132   1LA0A     B301', 1385, GETDATE(), 999);</v>
      </c>
    </row>
    <row r="102" spans="1:6">
      <c r="A102" s="229" t="s">
        <v>2760</v>
      </c>
      <c r="B102" s="229" t="s">
        <v>403</v>
      </c>
      <c r="C102" s="229" t="str">
        <f t="shared" si="2"/>
        <v>1386</v>
      </c>
      <c r="D102" s="242" t="s">
        <v>5517</v>
      </c>
      <c r="E102" s="242" t="s">
        <v>5861</v>
      </c>
      <c r="F102" s="229" t="str">
        <f t="shared" si="3"/>
        <v>INSERT INTO UPK_TEST.upk_k60.k60_so_buno_link (os_buhin_no, k60_buno_id, created_date, created_tantou_id) VALUES ('64132   1LA0A-G   浜岳', 1386, GETDATE(), 999);</v>
      </c>
    </row>
    <row r="103" spans="1:6">
      <c r="A103" s="229" t="s">
        <v>2761</v>
      </c>
      <c r="B103" s="229" t="s">
        <v>404</v>
      </c>
      <c r="C103" s="229" t="str">
        <f t="shared" si="2"/>
        <v>1387</v>
      </c>
      <c r="D103" s="242" t="s">
        <v>5518</v>
      </c>
      <c r="E103" s="242" t="s">
        <v>5862</v>
      </c>
      <c r="F103" s="229" t="str">
        <f t="shared" si="3"/>
        <v>INSERT INTO UPK_TEST.upk_k60.k60_so_buno_link (os_buhin_no, k60_buno_id, created_date, created_tantou_id) VALUES ('64133   1LA0A     B301', 1387, GETDATE(), 999);</v>
      </c>
    </row>
    <row r="104" spans="1:6">
      <c r="A104" s="229" t="s">
        <v>2762</v>
      </c>
      <c r="B104" s="229" t="s">
        <v>5517</v>
      </c>
      <c r="C104" s="229" t="str">
        <f t="shared" si="2"/>
        <v>1388</v>
      </c>
      <c r="D104" s="242" t="s">
        <v>5519</v>
      </c>
      <c r="E104" s="242" t="s">
        <v>5863</v>
      </c>
      <c r="F104" s="229" t="str">
        <f t="shared" si="3"/>
        <v>INSERT INTO UPK_TEST.upk_k60.k60_so_buno_link (os_buhin_no, k60_buno_id, created_date, created_tantou_id) VALUES ('64182/3 1LA0A     B309', 1388, GETDATE(), 999);</v>
      </c>
    </row>
    <row r="105" spans="1:6">
      <c r="A105" s="229" t="s">
        <v>2763</v>
      </c>
      <c r="B105" s="229" t="s">
        <v>5518</v>
      </c>
      <c r="C105" s="229" t="str">
        <f t="shared" si="2"/>
        <v>1389</v>
      </c>
      <c r="D105" s="242" t="s">
        <v>5520</v>
      </c>
      <c r="E105" s="242" t="s">
        <v>5864</v>
      </c>
      <c r="F105" s="229" t="str">
        <f t="shared" si="3"/>
        <v>INSERT INTO UPK_TEST.upk_k60.k60_so_buno_link (os_buhin_no, k60_buno_id, created_date, created_tantou_id) VALUES ('745B6/7 1LA0A     K70', 1389, GETDATE(), 999);</v>
      </c>
    </row>
    <row r="106" spans="1:6">
      <c r="A106" s="229" t="s">
        <v>2764</v>
      </c>
      <c r="B106" s="229" t="s">
        <v>5519</v>
      </c>
      <c r="C106" s="229" t="str">
        <f t="shared" si="2"/>
        <v>1390</v>
      </c>
      <c r="D106" s="242" t="s">
        <v>5521</v>
      </c>
      <c r="E106" s="242" t="s">
        <v>5865</v>
      </c>
      <c r="F106" s="229" t="str">
        <f t="shared" si="3"/>
        <v>INSERT INTO UPK_TEST.upk_k60.k60_so_buno_link (os_buhin_no, k60_buno_id, created_date, created_tantou_id) VALUES ('745B6/7 1LA0A-G   浜岳', 1390, GETDATE(), 999);</v>
      </c>
    </row>
    <row r="107" spans="1:6">
      <c r="A107" s="229" t="s">
        <v>2765</v>
      </c>
      <c r="B107" s="229" t="s">
        <v>5520</v>
      </c>
      <c r="C107" s="229" t="str">
        <f t="shared" si="2"/>
        <v>1391</v>
      </c>
      <c r="D107" s="242" t="s">
        <v>405</v>
      </c>
      <c r="E107" s="242" t="s">
        <v>5866</v>
      </c>
      <c r="F107" s="229" t="str">
        <f t="shared" si="3"/>
        <v>INSERT INTO UPK_TEST.upk_k60.k60_so_buno_link (os_buhin_no, k60_buno_id, created_date, created_tantou_id) VALUES ('76456/7 1LA0A     K70', 1391, GETDATE(), 999);</v>
      </c>
    </row>
    <row r="108" spans="1:6">
      <c r="A108" s="229" t="s">
        <v>2766</v>
      </c>
      <c r="B108" s="229" t="s">
        <v>5521</v>
      </c>
      <c r="C108" s="229" t="str">
        <f t="shared" si="2"/>
        <v>1392</v>
      </c>
      <c r="D108" s="242" t="s">
        <v>5522</v>
      </c>
      <c r="E108" s="242" t="s">
        <v>5867</v>
      </c>
      <c r="F108" s="229" t="str">
        <f t="shared" si="3"/>
        <v>INSERT INTO UPK_TEST.upk_k60.k60_so_buno_link (os_buhin_no, k60_buno_id, created_date, created_tantou_id) VALUES ('76456/7 1LA0A-G   浜岳', 1392, GETDATE(), 999);</v>
      </c>
    </row>
    <row r="109" spans="1:6">
      <c r="A109" s="229" t="s">
        <v>2767</v>
      </c>
      <c r="B109" s="229" t="s">
        <v>405</v>
      </c>
      <c r="C109" s="229" t="str">
        <f t="shared" si="2"/>
        <v>1393</v>
      </c>
      <c r="D109" s="242" t="s">
        <v>5523</v>
      </c>
      <c r="E109" s="242" t="s">
        <v>5868</v>
      </c>
      <c r="F109" s="229" t="str">
        <f t="shared" si="3"/>
        <v>INSERT INTO UPK_TEST.upk_k60.k60_so_buno_link (os_buhin_no, k60_buno_id, created_date, created_tantou_id) VALUES ('75432   1LA0A     K70', 1393, GETDATE(), 999);</v>
      </c>
    </row>
    <row r="110" spans="1:6">
      <c r="A110" s="229" t="s">
        <v>2768</v>
      </c>
      <c r="B110" s="229" t="s">
        <v>5522</v>
      </c>
      <c r="C110" s="229" t="str">
        <f t="shared" si="2"/>
        <v>1394</v>
      </c>
      <c r="D110" s="242" t="s">
        <v>406</v>
      </c>
      <c r="E110" s="242" t="s">
        <v>5869</v>
      </c>
      <c r="F110" s="229" t="str">
        <f t="shared" si="3"/>
        <v>INSERT INTO UPK_TEST.upk_k60.k60_so_buno_link (os_buhin_no, k60_buno_id, created_date, created_tantou_id) VALUES ('756C0/1 1LA0A     Bへｻﾌﾞ', 1394, GETDATE(), 999);</v>
      </c>
    </row>
    <row r="111" spans="1:6">
      <c r="A111" s="229" t="s">
        <v>2769</v>
      </c>
      <c r="B111" s="229" t="s">
        <v>5523</v>
      </c>
      <c r="C111" s="229" t="str">
        <f t="shared" si="2"/>
        <v>1395</v>
      </c>
      <c r="D111" s="242" t="s">
        <v>407</v>
      </c>
      <c r="E111" s="242" t="s">
        <v>5870</v>
      </c>
      <c r="F111" s="229" t="str">
        <f t="shared" si="3"/>
        <v>INSERT INTO UPK_TEST.upk_k60.k60_so_buno_link (os_buhin_no, k60_buno_id, created_date, created_tantou_id) VALUES ('756C0/1 1LA0A-G   Bへ浜岳', 1395, GETDATE(), 999);</v>
      </c>
    </row>
    <row r="112" spans="1:6">
      <c r="A112" s="229" t="s">
        <v>2770</v>
      </c>
      <c r="B112" s="229" t="s">
        <v>406</v>
      </c>
      <c r="C112" s="229" t="str">
        <f t="shared" si="2"/>
        <v>1396</v>
      </c>
      <c r="D112" s="242" t="s">
        <v>5524</v>
      </c>
      <c r="E112" s="242" t="s">
        <v>5871</v>
      </c>
      <c r="F112" s="229" t="str">
        <f t="shared" si="3"/>
        <v>INSERT INTO UPK_TEST.upk_k60.k60_so_buno_link (os_buhin_no, k60_buno_id, created_date, created_tantou_id) VALUES ('76262   1LA0A     K70', 1396, GETDATE(), 999);</v>
      </c>
    </row>
    <row r="113" spans="1:6">
      <c r="A113" s="229" t="s">
        <v>2771</v>
      </c>
      <c r="B113" s="229" t="s">
        <v>407</v>
      </c>
      <c r="C113" s="229" t="str">
        <f t="shared" si="2"/>
        <v>1397</v>
      </c>
      <c r="D113" s="242" t="s">
        <v>5525</v>
      </c>
      <c r="E113" s="242" t="s">
        <v>5872</v>
      </c>
      <c r="F113" s="229" t="str">
        <f t="shared" si="3"/>
        <v>INSERT INTO UPK_TEST.upk_k60.k60_so_buno_link (os_buhin_no, k60_buno_id, created_date, created_tantou_id) VALUES ('76263   1LA0A     K70', 1397, GETDATE(), 999);</v>
      </c>
    </row>
    <row r="114" spans="1:6">
      <c r="A114" s="229" t="s">
        <v>2772</v>
      </c>
      <c r="B114" s="229" t="s">
        <v>5524</v>
      </c>
      <c r="C114" s="229" t="str">
        <f t="shared" si="2"/>
        <v>1398</v>
      </c>
      <c r="D114" s="242" t="s">
        <v>408</v>
      </c>
      <c r="E114" s="242" t="s">
        <v>5873</v>
      </c>
      <c r="F114" s="229" t="str">
        <f t="shared" si="3"/>
        <v>INSERT INTO UPK_TEST.upk_k60.k60_so_buno_link (os_buhin_no, k60_buno_id, created_date, created_tantou_id) VALUES ('76272/3 1LA0A     K70', 1398, GETDATE(), 999);</v>
      </c>
    </row>
    <row r="115" spans="1:6">
      <c r="A115" s="229" t="s">
        <v>2773</v>
      </c>
      <c r="B115" s="229" t="s">
        <v>5525</v>
      </c>
      <c r="C115" s="229" t="str">
        <f t="shared" si="2"/>
        <v>1399</v>
      </c>
      <c r="D115" s="242" t="s">
        <v>409</v>
      </c>
      <c r="E115" s="242" t="s">
        <v>5874</v>
      </c>
      <c r="F115" s="229" t="str">
        <f t="shared" si="3"/>
        <v>INSERT INTO UPK_TEST.upk_k60.k60_so_buno_link (os_buhin_no, k60_buno_id, created_date, created_tantou_id) VALUES ('64112/3 1JA0A-B   B302', 1399, GETDATE(), 999);</v>
      </c>
    </row>
    <row r="116" spans="1:6">
      <c r="A116" s="229" t="s">
        <v>2774</v>
      </c>
      <c r="B116" s="229" t="s">
        <v>408</v>
      </c>
      <c r="C116" s="229" t="str">
        <f t="shared" si="2"/>
        <v>1400</v>
      </c>
      <c r="D116" s="242" t="s">
        <v>5526</v>
      </c>
      <c r="E116" s="242" t="s">
        <v>5875</v>
      </c>
      <c r="F116" s="229" t="str">
        <f t="shared" si="3"/>
        <v>INSERT INTO UPK_TEST.upk_k60.k60_so_buno_link (os_buhin_no, k60_buno_id, created_date, created_tantou_id) VALUES ('64112   1JA0A-C   B302', 1400, GETDATE(), 999);</v>
      </c>
    </row>
    <row r="117" spans="1:6">
      <c r="A117" s="229" t="s">
        <v>2775</v>
      </c>
      <c r="B117" s="229" t="s">
        <v>409</v>
      </c>
      <c r="C117" s="229" t="str">
        <f t="shared" si="2"/>
        <v>1401</v>
      </c>
      <c r="D117" s="242" t="s">
        <v>410</v>
      </c>
      <c r="E117" s="242" t="s">
        <v>5876</v>
      </c>
      <c r="F117" s="229" t="str">
        <f t="shared" si="3"/>
        <v>INSERT INTO UPK_TEST.upk_k60.k60_so_buno_link (os_buhin_no, k60_buno_id, created_date, created_tantou_id) VALUES ('64113   1JA0A     K30', 1401, GETDATE(), 999);</v>
      </c>
    </row>
    <row r="118" spans="1:6">
      <c r="A118" s="229" t="s">
        <v>2776</v>
      </c>
      <c r="B118" s="229" t="s">
        <v>5526</v>
      </c>
      <c r="C118" s="229" t="str">
        <f t="shared" si="2"/>
        <v>1402</v>
      </c>
      <c r="D118" s="242" t="s">
        <v>411</v>
      </c>
      <c r="E118" s="242" t="s">
        <v>5877</v>
      </c>
      <c r="F118" s="229" t="str">
        <f t="shared" si="3"/>
        <v>INSERT INTO UPK_TEST.upk_k60.k60_so_buno_link (os_buhin_no, k60_buno_id, created_date, created_tantou_id) VALUES ('64142/3 1JA0A     B302', 1402, GETDATE(), 999);</v>
      </c>
    </row>
    <row r="119" spans="1:6">
      <c r="A119" s="229" t="s">
        <v>2777</v>
      </c>
      <c r="B119" s="229" t="s">
        <v>410</v>
      </c>
      <c r="C119" s="229" t="str">
        <f t="shared" si="2"/>
        <v>1403</v>
      </c>
      <c r="D119" s="242" t="s">
        <v>412</v>
      </c>
      <c r="E119" s="242" t="s">
        <v>5878</v>
      </c>
      <c r="F119" s="229" t="str">
        <f t="shared" si="3"/>
        <v>INSERT INTO UPK_TEST.upk_k60.k60_so_buno_link (os_buhin_no, k60_buno_id, created_date, created_tantou_id) VALUES ('75176   1JB0A     K70ｻﾌﾞ2', 1403, GETDATE(), 999);</v>
      </c>
    </row>
    <row r="120" spans="1:6">
      <c r="A120" s="229" t="s">
        <v>2778</v>
      </c>
      <c r="B120" s="229" t="s">
        <v>411</v>
      </c>
      <c r="C120" s="229" t="str">
        <f t="shared" si="2"/>
        <v>1404</v>
      </c>
      <c r="D120" s="242" t="s">
        <v>413</v>
      </c>
      <c r="E120" s="242" t="s">
        <v>5879</v>
      </c>
      <c r="F120" s="229" t="str">
        <f t="shared" si="3"/>
        <v>INSERT INTO UPK_TEST.upk_k60.k60_so_buno_link (os_buhin_no, k60_buno_id, created_date, created_tantou_id) VALUES ('75177   1JA0A     K70ｻﾌﾞ2', 1404, GETDATE(), 999);</v>
      </c>
    </row>
    <row r="121" spans="1:6">
      <c r="A121" s="229" t="s">
        <v>2779</v>
      </c>
      <c r="B121" s="229" t="s">
        <v>412</v>
      </c>
      <c r="C121" s="229" t="str">
        <f t="shared" si="2"/>
        <v>1405</v>
      </c>
      <c r="D121" s="242" t="s">
        <v>414</v>
      </c>
      <c r="E121" s="242" t="s">
        <v>5880</v>
      </c>
      <c r="F121" s="229" t="str">
        <f t="shared" si="3"/>
        <v>INSERT INTO UPK_TEST.upk_k60.k60_so_buno_link (os_buhin_no, k60_buno_id, created_date, created_tantou_id) VALUES ('76548   6AX0A     K70     ', 1405, GETDATE(), 999);</v>
      </c>
    </row>
    <row r="122" spans="1:6">
      <c r="A122" s="229" t="s">
        <v>2780</v>
      </c>
      <c r="B122" s="229" t="s">
        <v>413</v>
      </c>
      <c r="C122" s="229" t="str">
        <f t="shared" si="2"/>
        <v>1406</v>
      </c>
      <c r="D122" s="242" t="s">
        <v>415</v>
      </c>
      <c r="E122" s="242" t="s">
        <v>5881</v>
      </c>
      <c r="F122" s="229" t="str">
        <f t="shared" si="3"/>
        <v>INSERT INTO UPK_TEST.upk_k60.k60_so_buno_link (os_buhin_no, k60_buno_id, created_date, created_tantou_id) VALUES ('76549   6AX0A     K70     ', 1406, GETDATE(), 999);</v>
      </c>
    </row>
    <row r="123" spans="1:6">
      <c r="A123" s="229" t="s">
        <v>2781</v>
      </c>
      <c r="B123" s="229" t="s">
        <v>414</v>
      </c>
      <c r="C123" s="229" t="str">
        <f t="shared" si="2"/>
        <v>1407</v>
      </c>
      <c r="D123" s="242" t="s">
        <v>416</v>
      </c>
      <c r="E123" s="242" t="s">
        <v>5882</v>
      </c>
      <c r="F123" s="229" t="str">
        <f t="shared" si="3"/>
        <v>INSERT INTO UPK_TEST.upk_k60.k60_so_buno_link (os_buhin_no, k60_buno_id, created_date, created_tantou_id) VALUES ('74283   3XA0A     K70ｼﾝｸﾛ', 1407, GETDATE(), 999);</v>
      </c>
    </row>
    <row r="124" spans="1:6">
      <c r="A124" s="229" t="s">
        <v>2782</v>
      </c>
      <c r="B124" s="229" t="s">
        <v>415</v>
      </c>
      <c r="C124" s="229" t="str">
        <f t="shared" si="2"/>
        <v>1408</v>
      </c>
      <c r="D124" s="242" t="s">
        <v>417</v>
      </c>
      <c r="E124" s="242" t="s">
        <v>5883</v>
      </c>
      <c r="F124" s="229" t="str">
        <f t="shared" si="3"/>
        <v>INSERT INTO UPK_TEST.upk_k60.k60_so_buno_link (os_buhin_no, k60_buno_id, created_date, created_tantou_id) VALUES ('74283   3XA0B     K70ｼﾝｸﾛ', 1408, GETDATE(), 999);</v>
      </c>
    </row>
    <row r="125" spans="1:6">
      <c r="A125" s="229" t="s">
        <v>2783</v>
      </c>
      <c r="B125" s="229" t="s">
        <v>416</v>
      </c>
      <c r="C125" s="229" t="str">
        <f t="shared" si="2"/>
        <v>1409</v>
      </c>
      <c r="D125" s="242" t="s">
        <v>418</v>
      </c>
      <c r="E125" s="242" t="s">
        <v>5884</v>
      </c>
      <c r="F125" s="229" t="str">
        <f t="shared" si="3"/>
        <v>INSERT INTO UPK_TEST.upk_k60.k60_so_buno_link (os_buhin_no, k60_buno_id, created_date, created_tantou_id) VALUES ('74322   5YJ0A     ﾃｸﾉｼﾝｸﾛ', 1409, GETDATE(), 999);</v>
      </c>
    </row>
    <row r="126" spans="1:6">
      <c r="A126" s="229" t="s">
        <v>2784</v>
      </c>
      <c r="B126" s="229" t="s">
        <v>417</v>
      </c>
      <c r="C126" s="229" t="str">
        <f t="shared" si="2"/>
        <v>1410</v>
      </c>
      <c r="D126" s="242" t="s">
        <v>419</v>
      </c>
      <c r="E126" s="242" t="s">
        <v>5885</v>
      </c>
      <c r="F126" s="229" t="str">
        <f t="shared" si="3"/>
        <v>INSERT INTO UPK_TEST.upk_k60.k60_so_buno_link (os_buhin_no, k60_buno_id, created_date, created_tantou_id) VALUES ('75112   3XA0A     K30　Zへ', 1410, GETDATE(), 999);</v>
      </c>
    </row>
    <row r="127" spans="1:6">
      <c r="A127" s="229" t="s">
        <v>2785</v>
      </c>
      <c r="B127" s="229" t="s">
        <v>418</v>
      </c>
      <c r="C127" s="229" t="str">
        <f t="shared" si="2"/>
        <v>1411</v>
      </c>
      <c r="D127" s="242" t="s">
        <v>420</v>
      </c>
      <c r="E127" s="242" t="s">
        <v>5886</v>
      </c>
      <c r="F127" s="229" t="str">
        <f t="shared" si="3"/>
        <v>INSERT INTO UPK_TEST.upk_k60.k60_so_buno_link (os_buhin_no, k60_buno_id, created_date, created_tantou_id) VALUES ('75113   3XA0A     K30　Zへ', 1411, GETDATE(), 999);</v>
      </c>
    </row>
    <row r="128" spans="1:6">
      <c r="A128" s="229" t="s">
        <v>2786</v>
      </c>
      <c r="B128" s="229" t="s">
        <v>419</v>
      </c>
      <c r="C128" s="229" t="str">
        <f t="shared" si="2"/>
        <v>1412</v>
      </c>
      <c r="D128" s="242" t="s">
        <v>421</v>
      </c>
      <c r="E128" s="242" t="s">
        <v>5887</v>
      </c>
      <c r="F128" s="229" t="str">
        <f t="shared" si="3"/>
        <v>INSERT INTO UPK_TEST.upk_k60.k60_so_buno_link (os_buhin_no, k60_buno_id, created_date, created_tantou_id) VALUES ('75112   3XE0A     K30　Zへ', 1412, GETDATE(), 999);</v>
      </c>
    </row>
    <row r="129" spans="1:6">
      <c r="A129" s="229" t="s">
        <v>2787</v>
      </c>
      <c r="B129" s="229" t="s">
        <v>420</v>
      </c>
      <c r="C129" s="229" t="str">
        <f t="shared" si="2"/>
        <v>1413</v>
      </c>
      <c r="D129" s="242" t="s">
        <v>422</v>
      </c>
      <c r="E129" s="242" t="s">
        <v>5888</v>
      </c>
      <c r="F129" s="229" t="str">
        <f t="shared" si="3"/>
        <v>INSERT INTO UPK_TEST.upk_k60.k60_so_buno_link (os_buhin_no, k60_buno_id, created_date, created_tantou_id) VALUES ('75113   3XE0A     K30　Zへ', 1413, GETDATE(), 999);</v>
      </c>
    </row>
    <row r="130" spans="1:6">
      <c r="A130" s="229" t="s">
        <v>2788</v>
      </c>
      <c r="B130" s="229" t="s">
        <v>421</v>
      </c>
      <c r="C130" s="229" t="str">
        <f t="shared" si="2"/>
        <v>1414</v>
      </c>
      <c r="D130" s="242" t="s">
        <v>423</v>
      </c>
      <c r="E130" s="242" t="s">
        <v>5889</v>
      </c>
      <c r="F130" s="229" t="str">
        <f t="shared" si="3"/>
        <v>INSERT INTO UPK_TEST.upk_k60.k60_so_buno_link (os_buhin_no, k60_buno_id, created_date, created_tantou_id) VALUES ('75422   5YJ0A     K70ｼﾝｸﾛ', 1414, GETDATE(), 999);</v>
      </c>
    </row>
    <row r="131" spans="1:6">
      <c r="A131" s="229" t="s">
        <v>2789</v>
      </c>
      <c r="B131" s="229" t="s">
        <v>422</v>
      </c>
      <c r="C131" s="229" t="str">
        <f t="shared" si="2"/>
        <v>1415</v>
      </c>
      <c r="D131" s="242" t="s">
        <v>424</v>
      </c>
      <c r="E131" s="242" t="s">
        <v>5890</v>
      </c>
      <c r="F131" s="229" t="str">
        <f t="shared" si="3"/>
        <v>INSERT INTO UPK_TEST.upk_k60.k60_so_buno_link (os_buhin_no, k60_buno_id, created_date, created_tantou_id) VALUES ('75422   5YJ2A     K70ｼﾝｸﾛ', 1415, GETDATE(), 999);</v>
      </c>
    </row>
    <row r="132" spans="1:6">
      <c r="A132" s="229" t="s">
        <v>2790</v>
      </c>
      <c r="B132" s="229" t="s">
        <v>423</v>
      </c>
      <c r="C132" s="229" t="str">
        <f t="shared" si="2"/>
        <v>1416</v>
      </c>
      <c r="D132" s="242" t="s">
        <v>425</v>
      </c>
      <c r="E132" s="242" t="s">
        <v>5891</v>
      </c>
      <c r="F132" s="229" t="str">
        <f t="shared" si="3"/>
        <v>INSERT INTO UPK_TEST.upk_k60.k60_so_buno_link (os_buhin_no, k60_buno_id, created_date, created_tantou_id) VALUES ('17285   5YJ0A01   K70', 1416, GETDATE(), 999);</v>
      </c>
    </row>
    <row r="133" spans="1:6">
      <c r="A133" s="229" t="s">
        <v>2791</v>
      </c>
      <c r="B133" s="229" t="s">
        <v>424</v>
      </c>
      <c r="C133" s="229" t="str">
        <f t="shared" si="2"/>
        <v>1417</v>
      </c>
      <c r="D133" s="242" t="s">
        <v>426</v>
      </c>
      <c r="E133" s="242" t="s">
        <v>5892</v>
      </c>
      <c r="F133" s="229" t="str">
        <f t="shared" si="3"/>
        <v>INSERT INTO UPK_TEST.upk_k60.k60_so_buno_link (os_buhin_no, k60_buno_id, created_date, created_tantou_id) VALUES ('765M2   3XA0A     K30', 1417, GETDATE(), 999);</v>
      </c>
    </row>
    <row r="134" spans="1:6">
      <c r="A134" s="229" t="s">
        <v>2792</v>
      </c>
      <c r="B134" s="229" t="s">
        <v>425</v>
      </c>
      <c r="C134" s="229" t="str">
        <f t="shared" ref="C134:C197" si="4">VLOOKUP($B134,$D$5:$E$2000,2,FALSE)</f>
        <v>1418</v>
      </c>
      <c r="D134" s="242" t="s">
        <v>427</v>
      </c>
      <c r="E134" s="242" t="s">
        <v>5893</v>
      </c>
      <c r="F134" s="229" t="str">
        <f t="shared" ref="F134:F197" si="5">$P$2&amp;"'"&amp;$A134&amp;"', "&amp;$C134&amp;", GETDATE(), 999);"</f>
        <v>INSERT INTO UPK_TEST.upk_k60.k60_so_buno_link (os_buhin_no, k60_buno_id, created_date, created_tantou_id) VALUES ('765M3   3XA0A     K30', 1418, GETDATE(), 999);</v>
      </c>
    </row>
    <row r="135" spans="1:6">
      <c r="A135" s="229" t="s">
        <v>2793</v>
      </c>
      <c r="B135" s="229" t="s">
        <v>426</v>
      </c>
      <c r="C135" s="229" t="str">
        <f t="shared" si="4"/>
        <v>1419</v>
      </c>
      <c r="D135" s="242" t="s">
        <v>428</v>
      </c>
      <c r="E135" s="242" t="s">
        <v>5894</v>
      </c>
      <c r="F135" s="229" t="str">
        <f t="shared" si="5"/>
        <v>INSERT INTO UPK_TEST.upk_k60.k60_so_buno_link (os_buhin_no, k60_buno_id, created_date, created_tantou_id) VALUES ('765M2   3XC0A     B301', 1419, GETDATE(), 999);</v>
      </c>
    </row>
    <row r="136" spans="1:6">
      <c r="A136" s="229" t="s">
        <v>2794</v>
      </c>
      <c r="B136" s="229" t="s">
        <v>427</v>
      </c>
      <c r="C136" s="229" t="str">
        <f t="shared" si="4"/>
        <v>1420</v>
      </c>
      <c r="D136" s="242" t="s">
        <v>429</v>
      </c>
      <c r="E136" s="242" t="s">
        <v>5895</v>
      </c>
      <c r="F136" s="229" t="str">
        <f t="shared" si="5"/>
        <v>INSERT INTO UPK_TEST.upk_k60.k60_so_buno_link (os_buhin_no, k60_buno_id, created_date, created_tantou_id) VALUES ('765M3   3XC0A     B301', 1420, GETDATE(), 999);</v>
      </c>
    </row>
    <row r="137" spans="1:6">
      <c r="A137" s="229" t="s">
        <v>2795</v>
      </c>
      <c r="B137" s="229" t="s">
        <v>428</v>
      </c>
      <c r="C137" s="229" t="str">
        <f t="shared" si="4"/>
        <v>1421</v>
      </c>
      <c r="D137" s="242" t="s">
        <v>430</v>
      </c>
      <c r="E137" s="242" t="s">
        <v>5896</v>
      </c>
      <c r="F137" s="229" t="str">
        <f t="shared" si="5"/>
        <v>INSERT INTO UPK_TEST.upk_k60.k60_so_buno_link (os_buhin_no, k60_buno_id, created_date, created_tantou_id) VALUES ('77532   3XA2CUF   K70ｼﾝｸﾛ', 1421, GETDATE(), 999);</v>
      </c>
    </row>
    <row r="138" spans="1:6">
      <c r="A138" s="229" t="s">
        <v>2796</v>
      </c>
      <c r="B138" s="229" t="s">
        <v>429</v>
      </c>
      <c r="C138" s="229" t="str">
        <f t="shared" si="4"/>
        <v>1422</v>
      </c>
      <c r="D138" s="242" t="s">
        <v>431</v>
      </c>
      <c r="E138" s="242" t="s">
        <v>5897</v>
      </c>
      <c r="F138" s="229" t="str">
        <f t="shared" si="5"/>
        <v>INSERT INTO UPK_TEST.upk_k60.k60_so_buno_link (os_buhin_no, k60_buno_id, created_date, created_tantou_id) VALUES ('77533   3YF2BUF   K70ｼﾝｸﾛ', 1422, GETDATE(), 999);</v>
      </c>
    </row>
    <row r="139" spans="1:6">
      <c r="A139" s="229" t="s">
        <v>2797</v>
      </c>
      <c r="B139" s="229" t="s">
        <v>430</v>
      </c>
      <c r="C139" s="229" t="str">
        <f t="shared" si="4"/>
        <v>1423</v>
      </c>
      <c r="D139" s="242" t="s">
        <v>432</v>
      </c>
      <c r="E139" s="242" t="s">
        <v>5898</v>
      </c>
      <c r="F139" s="229" t="str">
        <f t="shared" si="5"/>
        <v>INSERT INTO UPK_TEST.upk_k60.k60_so_buno_link (os_buhin_no, k60_buno_id, created_date, created_tantou_id) VALUES ('77552   3YF2AUF   K70ｼﾝｸﾛ', 1423, GETDATE(), 999);</v>
      </c>
    </row>
    <row r="140" spans="1:6">
      <c r="A140" s="229" t="s">
        <v>2798</v>
      </c>
      <c r="B140" s="229" t="s">
        <v>431</v>
      </c>
      <c r="C140" s="229" t="str">
        <f t="shared" si="4"/>
        <v>1424</v>
      </c>
      <c r="D140" s="242" t="s">
        <v>433</v>
      </c>
      <c r="E140" s="242" t="s">
        <v>5899</v>
      </c>
      <c r="F140" s="229" t="str">
        <f t="shared" si="5"/>
        <v>INSERT INTO UPK_TEST.upk_k60.k60_so_buno_link (os_buhin_no, k60_buno_id, created_date, created_tantou_id) VALUES ('77553   3YE2AUF   K70ｼﾝｸﾛ', 1424, GETDATE(), 999);</v>
      </c>
    </row>
    <row r="141" spans="1:6">
      <c r="A141" s="229" t="s">
        <v>2799</v>
      </c>
      <c r="B141" s="229" t="s">
        <v>432</v>
      </c>
      <c r="C141" s="229" t="str">
        <f t="shared" si="4"/>
        <v>1425</v>
      </c>
      <c r="D141" s="242" t="s">
        <v>434</v>
      </c>
      <c r="E141" s="242" t="s">
        <v>5900</v>
      </c>
      <c r="F141" s="229" t="str">
        <f t="shared" si="5"/>
        <v>INSERT INTO UPK_TEST.upk_k60.k60_so_buno_link (os_buhin_no, k60_buno_id, created_date, created_tantou_id) VALUES ('77574   3XA0A     B301', 1425, GETDATE(), 999);</v>
      </c>
    </row>
    <row r="142" spans="1:6">
      <c r="A142" s="229" t="s">
        <v>2800</v>
      </c>
      <c r="B142" s="229" t="s">
        <v>433</v>
      </c>
      <c r="C142" s="229" t="str">
        <f t="shared" si="4"/>
        <v>1426</v>
      </c>
      <c r="D142" s="242" t="s">
        <v>435</v>
      </c>
      <c r="E142" s="242" t="s">
        <v>5901</v>
      </c>
      <c r="F142" s="229" t="str">
        <f t="shared" si="5"/>
        <v>INSERT INTO UPK_TEST.upk_k60.k60_so_buno_link (os_buhin_no, k60_buno_id, created_date, created_tantou_id) VALUES ('77575   3XA0A     B301', 1426, GETDATE(), 999);</v>
      </c>
    </row>
    <row r="143" spans="1:6">
      <c r="A143" s="229" t="s">
        <v>2801</v>
      </c>
      <c r="B143" s="229" t="s">
        <v>434</v>
      </c>
      <c r="C143" s="229" t="str">
        <f t="shared" si="4"/>
        <v>1427</v>
      </c>
      <c r="D143" s="242" t="s">
        <v>436</v>
      </c>
      <c r="E143" s="242" t="s">
        <v>5902</v>
      </c>
      <c r="F143" s="229" t="str">
        <f t="shared" si="5"/>
        <v>INSERT INTO UPK_TEST.upk_k60.k60_so_buno_link (os_buhin_no, k60_buno_id, created_date, created_tantou_id) VALUES ('76232   3XA0A     K70ｼﾝｸﾛ', 1427, GETDATE(), 999);</v>
      </c>
    </row>
    <row r="144" spans="1:6">
      <c r="A144" s="229" t="s">
        <v>2802</v>
      </c>
      <c r="B144" s="229" t="s">
        <v>435</v>
      </c>
      <c r="C144" s="229" t="str">
        <f t="shared" si="4"/>
        <v>1428</v>
      </c>
      <c r="D144" s="242" t="s">
        <v>437</v>
      </c>
      <c r="E144" s="242" t="s">
        <v>5903</v>
      </c>
      <c r="F144" s="229" t="str">
        <f t="shared" si="5"/>
        <v>INSERT INTO UPK_TEST.upk_k60.k60_so_buno_link (os_buhin_no, k60_buno_id, created_date, created_tantou_id) VALUES ('76232   3XJ0A     K70ｼﾝｸﾛ', 1428, GETDATE(), 999);</v>
      </c>
    </row>
    <row r="145" spans="1:6">
      <c r="A145" s="229" t="s">
        <v>2803</v>
      </c>
      <c r="B145" s="229" t="s">
        <v>436</v>
      </c>
      <c r="C145" s="229" t="str">
        <f t="shared" si="4"/>
        <v>1429</v>
      </c>
      <c r="D145" s="242" t="s">
        <v>438</v>
      </c>
      <c r="E145" s="242" t="s">
        <v>5904</v>
      </c>
      <c r="F145" s="229" t="str">
        <f t="shared" si="5"/>
        <v>INSERT INTO UPK_TEST.upk_k60.k60_so_buno_link (os_buhin_no, k60_buno_id, created_date, created_tantou_id) VALUES ('76233   3XA0A     K70ｼﾝｸﾛ', 1429, GETDATE(), 999);</v>
      </c>
    </row>
    <row r="146" spans="1:6">
      <c r="A146" s="229" t="s">
        <v>2804</v>
      </c>
      <c r="B146" s="229" t="s">
        <v>437</v>
      </c>
      <c r="C146" s="229" t="str">
        <f t="shared" si="4"/>
        <v>1430</v>
      </c>
      <c r="D146" s="242" t="s">
        <v>439</v>
      </c>
      <c r="E146" s="242" t="s">
        <v>5905</v>
      </c>
      <c r="F146" s="229" t="str">
        <f t="shared" si="5"/>
        <v>INSERT INTO UPK_TEST.upk_k60.k60_so_buno_link (os_buhin_no, k60_buno_id, created_date, created_tantou_id) VALUES ('76233   3XJ0A     K70ｼﾝｸﾛ', 1430, GETDATE(), 999);</v>
      </c>
    </row>
    <row r="147" spans="1:6">
      <c r="A147" s="229" t="s">
        <v>2805</v>
      </c>
      <c r="B147" s="229" t="s">
        <v>438</v>
      </c>
      <c r="C147" s="229" t="str">
        <f t="shared" si="4"/>
        <v>1431</v>
      </c>
      <c r="D147" s="242" t="s">
        <v>5527</v>
      </c>
      <c r="E147" s="242" t="s">
        <v>5906</v>
      </c>
      <c r="F147" s="229" t="str">
        <f t="shared" si="5"/>
        <v>INSERT INTO UPK_TEST.upk_k60.k60_so_buno_link (os_buhin_no, k60_buno_id, created_date, created_tantou_id) VALUES ('76272   3VA0A     逆送', 1431, GETDATE(), 999);</v>
      </c>
    </row>
    <row r="148" spans="1:6">
      <c r="A148" s="229" t="s">
        <v>2806</v>
      </c>
      <c r="B148" s="229" t="s">
        <v>439</v>
      </c>
      <c r="C148" s="229" t="str">
        <f t="shared" si="4"/>
        <v>1432</v>
      </c>
      <c r="D148" s="242" t="s">
        <v>440</v>
      </c>
      <c r="E148" s="242" t="s">
        <v>5907</v>
      </c>
      <c r="F148" s="229" t="str">
        <f t="shared" si="5"/>
        <v>INSERT INTO UPK_TEST.upk_k60.k60_so_buno_link (os_buhin_no, k60_buno_id, created_date, created_tantou_id) VALUES ('76273   3VA0A   　逆送', 1432, GETDATE(), 999);</v>
      </c>
    </row>
    <row r="149" spans="1:6">
      <c r="A149" s="229" t="s">
        <v>2807</v>
      </c>
      <c r="B149" s="229" t="s">
        <v>5527</v>
      </c>
      <c r="C149" s="229" t="str">
        <f t="shared" si="4"/>
        <v>1433</v>
      </c>
      <c r="D149" s="242" t="s">
        <v>441</v>
      </c>
      <c r="E149" s="242" t="s">
        <v>5908</v>
      </c>
      <c r="F149" s="229" t="str">
        <f t="shared" si="5"/>
        <v>INSERT INTO UPK_TEST.upk_k60.k60_so_buno_link (os_buhin_no, k60_buno_id, created_date, created_tantou_id) VALUES ('76332/3 3VA0A     逆送', 1433, GETDATE(), 999);</v>
      </c>
    </row>
    <row r="150" spans="1:6">
      <c r="A150" s="229" t="s">
        <v>2808</v>
      </c>
      <c r="B150" s="229" t="s">
        <v>440</v>
      </c>
      <c r="C150" s="229" t="str">
        <f t="shared" si="4"/>
        <v>1434</v>
      </c>
      <c r="D150" s="242" t="s">
        <v>5528</v>
      </c>
      <c r="E150" s="242" t="s">
        <v>5909</v>
      </c>
      <c r="F150" s="229" t="str">
        <f t="shared" si="5"/>
        <v>INSERT INTO UPK_TEST.upk_k60.k60_so_buno_link (os_buhin_no, k60_buno_id, created_date, created_tantou_id) VALUES ('66312   3VA1C     ﾃｸﾉ', 1434, GETDATE(), 999);</v>
      </c>
    </row>
    <row r="151" spans="1:6">
      <c r="A151" s="229" t="s">
        <v>2809</v>
      </c>
      <c r="B151" s="229" t="s">
        <v>441</v>
      </c>
      <c r="C151" s="229" t="str">
        <f t="shared" si="4"/>
        <v>1435</v>
      </c>
      <c r="D151" s="242" t="s">
        <v>5529</v>
      </c>
      <c r="E151" s="242" t="s">
        <v>5910</v>
      </c>
      <c r="F151" s="229" t="str">
        <f t="shared" si="5"/>
        <v>INSERT INTO UPK_TEST.upk_k60.k60_so_buno_link (os_buhin_no, k60_buno_id, created_date, created_tantou_id) VALUES ('66312   5WK1C     ﾃｸﾉ', 1435, GETDATE(), 999);</v>
      </c>
    </row>
    <row r="152" spans="1:6">
      <c r="A152" s="229" t="s">
        <v>2810</v>
      </c>
      <c r="B152" s="229" t="s">
        <v>5528</v>
      </c>
      <c r="C152" s="229" t="str">
        <f t="shared" si="4"/>
        <v>1436</v>
      </c>
      <c r="D152" s="242" t="s">
        <v>442</v>
      </c>
      <c r="E152" s="242" t="s">
        <v>5911</v>
      </c>
      <c r="F152" s="229" t="str">
        <f t="shared" si="5"/>
        <v>INSERT INTO UPK_TEST.upk_k60.k60_so_buno_link (os_buhin_no, k60_buno_id, created_date, created_tantou_id) VALUES ('80118/9 3VA0A     外転', 1436, GETDATE(), 999);</v>
      </c>
    </row>
    <row r="153" spans="1:6">
      <c r="A153" s="229" t="s">
        <v>2811</v>
      </c>
      <c r="B153" s="229" t="s">
        <v>5529</v>
      </c>
      <c r="C153" s="229" t="str">
        <f t="shared" si="4"/>
        <v>1437</v>
      </c>
      <c r="D153" s="242" t="s">
        <v>443</v>
      </c>
      <c r="E153" s="242" t="s">
        <v>5912</v>
      </c>
      <c r="F153" s="229" t="str">
        <f t="shared" si="5"/>
        <v>INSERT INTO UPK_TEST.upk_k60.k60_so_buno_link (os_buhin_no, k60_buno_id, created_date, created_tantou_id) VALUES ('76316/7 3VA0A     外転', 1437, GETDATE(), 999);</v>
      </c>
    </row>
    <row r="154" spans="1:6">
      <c r="A154" s="229" t="s">
        <v>2812</v>
      </c>
      <c r="B154" s="229" t="s">
        <v>442</v>
      </c>
      <c r="C154" s="229" t="str">
        <f t="shared" si="4"/>
        <v>1438</v>
      </c>
      <c r="D154" s="242" t="s">
        <v>5530</v>
      </c>
      <c r="E154" s="242" t="s">
        <v>5913</v>
      </c>
      <c r="F154" s="229" t="str">
        <f t="shared" si="5"/>
        <v>INSERT INTO UPK_TEST.upk_k60.k60_so_buno_link (os_buhin_no, k60_buno_id, created_date, created_tantou_id) VALUES ('75632   3VA0A     逆送', 1438, GETDATE(), 999);</v>
      </c>
    </row>
    <row r="155" spans="1:6">
      <c r="A155" s="229" t="s">
        <v>2813</v>
      </c>
      <c r="B155" s="229" t="s">
        <v>443</v>
      </c>
      <c r="C155" s="229" t="str">
        <f t="shared" si="4"/>
        <v>1439</v>
      </c>
      <c r="D155" s="242" t="s">
        <v>5531</v>
      </c>
      <c r="E155" s="242" t="s">
        <v>5914</v>
      </c>
      <c r="F155" s="229" t="str">
        <f t="shared" si="5"/>
        <v>INSERT INTO UPK_TEST.upk_k60.k60_so_buno_link (os_buhin_no, k60_buno_id, created_date, created_tantou_id) VALUES ('75652   3VA0A     外転', 1439, GETDATE(), 999);</v>
      </c>
    </row>
    <row r="156" spans="1:6">
      <c r="A156" s="229" t="s">
        <v>2814</v>
      </c>
      <c r="B156" s="229" t="s">
        <v>5530</v>
      </c>
      <c r="C156" s="229" t="str">
        <f t="shared" si="4"/>
        <v>1440</v>
      </c>
      <c r="D156" s="242" t="s">
        <v>5532</v>
      </c>
      <c r="E156" s="242" t="s">
        <v>5915</v>
      </c>
      <c r="F156" s="229" t="str">
        <f t="shared" si="5"/>
        <v>INSERT INTO UPK_TEST.upk_k60.k60_so_buno_link (os_buhin_no, k60_buno_id, created_date, created_tantou_id) VALUES ('755C4/5 3VA0A     外転', 1440, GETDATE(), 999);</v>
      </c>
    </row>
    <row r="157" spans="1:6">
      <c r="A157" s="229" t="s">
        <v>2815</v>
      </c>
      <c r="B157" s="229" t="s">
        <v>5531</v>
      </c>
      <c r="C157" s="229" t="str">
        <f t="shared" si="4"/>
        <v>1441</v>
      </c>
      <c r="D157" s="242" t="s">
        <v>5533</v>
      </c>
      <c r="E157" s="242" t="s">
        <v>5916</v>
      </c>
      <c r="F157" s="229" t="str">
        <f t="shared" si="5"/>
        <v>INSERT INTO UPK_TEST.upk_k60.k60_so_buno_link (os_buhin_no, k60_buno_id, created_date, created_tantou_id) VALUES ('64122/3 4CB0A     J70', 1441, GETDATE(), 999);</v>
      </c>
    </row>
    <row r="158" spans="1:6">
      <c r="A158" s="229" t="s">
        <v>2816</v>
      </c>
      <c r="B158" s="229" t="s">
        <v>5532</v>
      </c>
      <c r="C158" s="229" t="str">
        <f t="shared" si="4"/>
        <v>1442</v>
      </c>
      <c r="D158" s="242" t="s">
        <v>444</v>
      </c>
      <c r="E158" s="242" t="s">
        <v>5917</v>
      </c>
      <c r="F158" s="229" t="str">
        <f t="shared" si="5"/>
        <v>INSERT INTO UPK_TEST.upk_k60.k60_so_buno_link (os_buhin_no, k60_buno_id, created_date, created_tantou_id) VALUES ('64122/3 4CB0A-E　(仮）', 1442, GETDATE(), 999);</v>
      </c>
    </row>
    <row r="159" spans="1:6">
      <c r="A159" s="229" t="s">
        <v>2817</v>
      </c>
      <c r="B159" s="229" t="s">
        <v>5533</v>
      </c>
      <c r="C159" s="229" t="str">
        <f t="shared" si="4"/>
        <v>1443</v>
      </c>
      <c r="D159" s="242" t="s">
        <v>5534</v>
      </c>
      <c r="E159" s="242" t="s">
        <v>5918</v>
      </c>
      <c r="F159" s="229" t="str">
        <f t="shared" si="5"/>
        <v>INSERT INTO UPK_TEST.upk_k60.k60_so_buno_link (os_buhin_no, k60_buno_id, created_date, created_tantou_id) VALUES ('64184/5 4CB0A     外転', 1443, GETDATE(), 999);</v>
      </c>
    </row>
    <row r="160" spans="1:6">
      <c r="A160" s="229" t="s">
        <v>2818</v>
      </c>
      <c r="B160" s="229" t="s">
        <v>444</v>
      </c>
      <c r="C160" s="229" t="str">
        <f t="shared" si="4"/>
        <v>1444</v>
      </c>
      <c r="D160" s="242" t="s">
        <v>5535</v>
      </c>
      <c r="E160" s="242" t="s">
        <v>5919</v>
      </c>
      <c r="F160" s="229" t="str">
        <f t="shared" si="5"/>
        <v>INSERT INTO UPK_TEST.upk_k60.k60_so_buno_link (os_buhin_no, k60_buno_id, created_date, created_tantou_id) VALUES ('66312   4CB0A     完成品', 1444, GETDATE(), 999);</v>
      </c>
    </row>
    <row r="161" spans="1:6">
      <c r="A161" s="229" t="s">
        <v>2819</v>
      </c>
      <c r="B161" s="229" t="s">
        <v>5534</v>
      </c>
      <c r="C161" s="229" t="str">
        <f t="shared" si="4"/>
        <v>1445</v>
      </c>
      <c r="D161" s="242" t="s">
        <v>5536</v>
      </c>
      <c r="E161" s="242" t="s">
        <v>5920</v>
      </c>
      <c r="F161" s="229" t="str">
        <f t="shared" si="5"/>
        <v>INSERT INTO UPK_TEST.upk_k60.k60_so_buno_link (os_buhin_no, k60_buno_id, created_date, created_tantou_id) VALUES ('74516/7 4CE0A     完成品', 1445, GETDATE(), 999);</v>
      </c>
    </row>
    <row r="162" spans="1:6">
      <c r="A162" s="229" t="s">
        <v>2820</v>
      </c>
      <c r="B162" s="229" t="s">
        <v>5535</v>
      </c>
      <c r="C162" s="229" t="str">
        <f t="shared" si="4"/>
        <v>1446</v>
      </c>
      <c r="D162" s="242" t="s">
        <v>5537</v>
      </c>
      <c r="E162" s="242" t="s">
        <v>5921</v>
      </c>
      <c r="F162" s="229" t="str">
        <f t="shared" si="5"/>
        <v>INSERT INTO UPK_TEST.upk_k60.k60_so_buno_link (os_buhin_no, k60_buno_id, created_date, created_tantou_id) VALUES ('74516/7 4CE0A-E   RV8-350', 1446, GETDATE(), 999);</v>
      </c>
    </row>
    <row r="163" spans="1:6">
      <c r="A163" s="229" t="s">
        <v>2821</v>
      </c>
      <c r="B163" s="229" t="s">
        <v>5536</v>
      </c>
      <c r="C163" s="229" t="str">
        <f t="shared" si="4"/>
        <v>1447</v>
      </c>
      <c r="D163" s="242" t="s">
        <v>5538</v>
      </c>
      <c r="E163" s="242" t="s">
        <v>5922</v>
      </c>
      <c r="F163" s="229" t="str">
        <f t="shared" si="5"/>
        <v>INSERT INTO UPK_TEST.upk_k60.k60_so_buno_link (os_buhin_no, k60_buno_id, created_date, created_tantou_id) VALUES ('74516/7 4CE1A     K70', 1447, GETDATE(), 999);</v>
      </c>
    </row>
    <row r="164" spans="1:6">
      <c r="A164" s="229" t="s">
        <v>2822</v>
      </c>
      <c r="B164" s="229" t="s">
        <v>5537</v>
      </c>
      <c r="C164" s="229" t="str">
        <f t="shared" si="4"/>
        <v>1448</v>
      </c>
      <c r="D164" s="242" t="s">
        <v>445</v>
      </c>
      <c r="E164" s="242" t="s">
        <v>5923</v>
      </c>
      <c r="F164" s="229" t="str">
        <f t="shared" si="5"/>
        <v>INSERT INTO UPK_TEST.upk_k60.k60_so_buno_link (os_buhin_no, k60_buno_id, created_date, created_tantou_id) VALUES ('76218/9 4CC0A     J70', 1448, GETDATE(), 999);</v>
      </c>
    </row>
    <row r="165" spans="1:6">
      <c r="A165" s="229" t="s">
        <v>2823</v>
      </c>
      <c r="B165" s="229" t="s">
        <v>5538</v>
      </c>
      <c r="C165" s="229" t="str">
        <f t="shared" si="4"/>
        <v>1449</v>
      </c>
      <c r="D165" s="242" t="s">
        <v>446</v>
      </c>
      <c r="E165" s="242" t="s">
        <v>5924</v>
      </c>
      <c r="F165" s="229" t="str">
        <f t="shared" si="5"/>
        <v>INSERT INTO UPK_TEST.upk_k60.k60_so_buno_link (os_buhin_no, k60_buno_id, created_date, created_tantou_id) VALUES ('76232/3 4CC0A     K70', 1449, GETDATE(), 999);</v>
      </c>
    </row>
    <row r="166" spans="1:6">
      <c r="A166" s="229" t="s">
        <v>2824</v>
      </c>
      <c r="B166" s="229" t="s">
        <v>445</v>
      </c>
      <c r="C166" s="229" t="str">
        <f t="shared" si="4"/>
        <v>1450</v>
      </c>
      <c r="D166" s="242" t="s">
        <v>447</v>
      </c>
      <c r="E166" s="242" t="s">
        <v>5925</v>
      </c>
      <c r="F166" s="229" t="str">
        <f t="shared" si="5"/>
        <v>INSERT INTO UPK_TEST.upk_k60.k60_so_buno_link (os_buhin_no, k60_buno_id, created_date, created_tantou_id) VALUES ('76242   4CB0A     J70', 1450, GETDATE(), 999);</v>
      </c>
    </row>
    <row r="167" spans="1:6">
      <c r="A167" s="229" t="s">
        <v>2825</v>
      </c>
      <c r="B167" s="229" t="s">
        <v>446</v>
      </c>
      <c r="C167" s="229" t="str">
        <f t="shared" si="4"/>
        <v>1451</v>
      </c>
      <c r="D167" s="242" t="s">
        <v>448</v>
      </c>
      <c r="E167" s="242" t="s">
        <v>5926</v>
      </c>
      <c r="F167" s="229" t="str">
        <f t="shared" si="5"/>
        <v>INSERT INTO UPK_TEST.upk_k60.k60_so_buno_link (os_buhin_no, k60_buno_id, created_date, created_tantou_id) VALUES ('76243   4CB0A     J70', 1451, GETDATE(), 999);</v>
      </c>
    </row>
    <row r="168" spans="1:6">
      <c r="A168" s="229" t="s">
        <v>2826</v>
      </c>
      <c r="B168" s="229" t="s">
        <v>447</v>
      </c>
      <c r="C168" s="229" t="str">
        <f t="shared" si="4"/>
        <v>1452</v>
      </c>
      <c r="D168" s="242" t="s">
        <v>449</v>
      </c>
      <c r="E168" s="242" t="s">
        <v>5927</v>
      </c>
      <c r="F168" s="229" t="str">
        <f t="shared" si="5"/>
        <v>INSERT INTO UPK_TEST.upk_k60.k60_so_buno_link (os_buhin_no, k60_buno_id, created_date, created_tantou_id) VALUES ('76272   4CC0A     Zへ', 1452, GETDATE(), 999);</v>
      </c>
    </row>
    <row r="169" spans="1:6">
      <c r="A169" s="229" t="s">
        <v>2827</v>
      </c>
      <c r="B169" s="229" t="s">
        <v>448</v>
      </c>
      <c r="C169" s="229" t="str">
        <f t="shared" si="4"/>
        <v>1453</v>
      </c>
      <c r="D169" s="242" t="s">
        <v>450</v>
      </c>
      <c r="E169" s="242" t="s">
        <v>5928</v>
      </c>
      <c r="F169" s="229" t="str">
        <f t="shared" si="5"/>
        <v>INSERT INTO UPK_TEST.upk_k60.k60_so_buno_link (os_buhin_no, k60_buno_id, created_date, created_tantou_id) VALUES ('76273   4CC0A     Zへ', 1453, GETDATE(), 999);</v>
      </c>
    </row>
    <row r="170" spans="1:6">
      <c r="A170" s="229" t="s">
        <v>2828</v>
      </c>
      <c r="B170" s="229" t="s">
        <v>449</v>
      </c>
      <c r="C170" s="229" t="str">
        <f t="shared" si="4"/>
        <v>1454</v>
      </c>
      <c r="D170" s="242" t="s">
        <v>5539</v>
      </c>
      <c r="E170" s="242" t="s">
        <v>5929</v>
      </c>
      <c r="F170" s="229" t="str">
        <f t="shared" si="5"/>
        <v>INSERT INTO UPK_TEST.upk_k60.k60_so_buno_link (os_buhin_no, k60_buno_id, created_date, created_tantou_id) VALUES ('76426   4CC0A     Zへ', 1454, GETDATE(), 999);</v>
      </c>
    </row>
    <row r="171" spans="1:6">
      <c r="A171" s="229" t="s">
        <v>2829</v>
      </c>
      <c r="B171" s="229" t="s">
        <v>450</v>
      </c>
      <c r="C171" s="229" t="str">
        <f t="shared" si="4"/>
        <v>1455</v>
      </c>
      <c r="D171" s="242" t="s">
        <v>451</v>
      </c>
      <c r="E171" s="242" t="s">
        <v>5930</v>
      </c>
      <c r="F171" s="229" t="str">
        <f t="shared" si="5"/>
        <v>INSERT INTO UPK_TEST.upk_k60.k60_so_buno_link (os_buhin_no, k60_buno_id, created_date, created_tantou_id) VALUES ('76427   4CC0A     Zへ', 1455, GETDATE(), 999);</v>
      </c>
    </row>
    <row r="172" spans="1:6">
      <c r="A172" s="229" t="s">
        <v>2830</v>
      </c>
      <c r="B172" s="229" t="s">
        <v>5539</v>
      </c>
      <c r="C172" s="229" t="str">
        <f t="shared" si="4"/>
        <v>1456</v>
      </c>
      <c r="D172" s="242" t="s">
        <v>5540</v>
      </c>
      <c r="E172" s="242" t="s">
        <v>5931</v>
      </c>
      <c r="F172" s="229" t="str">
        <f t="shared" si="5"/>
        <v>INSERT INTO UPK_TEST.upk_k60.k60_so_buno_link (os_buhin_no, k60_buno_id, created_date, created_tantou_id) VALUES ('64112/3  5TA0A    W70', 1456, GETDATE(), 999);</v>
      </c>
    </row>
    <row r="173" spans="1:6">
      <c r="A173" s="229" t="s">
        <v>2831</v>
      </c>
      <c r="B173" s="229" t="s">
        <v>451</v>
      </c>
      <c r="C173" s="229" t="str">
        <f t="shared" si="4"/>
        <v>1457</v>
      </c>
      <c r="D173" s="242" t="s">
        <v>5541</v>
      </c>
      <c r="E173" s="242" t="s">
        <v>5932</v>
      </c>
      <c r="F173" s="229" t="str">
        <f t="shared" si="5"/>
        <v>INSERT INTO UPK_TEST.upk_k60.k60_so_buno_link (os_buhin_no, k60_buno_id, created_date, created_tantou_id) VALUES ('67413    5TA0A　　B301', 1457, GETDATE(), 999);</v>
      </c>
    </row>
    <row r="174" spans="1:6">
      <c r="A174" s="229" t="s">
        <v>2832</v>
      </c>
      <c r="B174" s="229" t="s">
        <v>5540</v>
      </c>
      <c r="C174" s="229" t="str">
        <f t="shared" si="4"/>
        <v>1458</v>
      </c>
      <c r="D174" s="242" t="s">
        <v>5542</v>
      </c>
      <c r="E174" s="242" t="s">
        <v>5933</v>
      </c>
      <c r="F174" s="229" t="str">
        <f t="shared" si="5"/>
        <v>INSERT INTO UPK_TEST.upk_k60.k60_so_buno_link (os_buhin_no, k60_buno_id, created_date, created_tantou_id) VALUES ('75534/5  5TA0A   Z100へ', 1458, GETDATE(), 999);</v>
      </c>
    </row>
    <row r="175" spans="1:6">
      <c r="A175" s="229" t="s">
        <v>2833</v>
      </c>
      <c r="B175" s="229" t="s">
        <v>5541</v>
      </c>
      <c r="C175" s="229" t="str">
        <f t="shared" si="4"/>
        <v>1459</v>
      </c>
      <c r="D175" s="242" t="s">
        <v>5543</v>
      </c>
      <c r="E175" s="242" t="s">
        <v>5934</v>
      </c>
      <c r="F175" s="229" t="str">
        <f t="shared" si="5"/>
        <v>INSERT INTO UPK_TEST.upk_k60.k60_so_buno_link (os_buhin_no, k60_buno_id, created_date, created_tantou_id) VALUES ('75682/3  5TA0A   Z100へ', 1459, GETDATE(), 999);</v>
      </c>
    </row>
    <row r="176" spans="1:6">
      <c r="A176" s="229" t="s">
        <v>2834</v>
      </c>
      <c r="B176" s="229" t="s">
        <v>5542</v>
      </c>
      <c r="C176" s="229" t="str">
        <f t="shared" si="4"/>
        <v>1460</v>
      </c>
      <c r="D176" s="242" t="s">
        <v>5544</v>
      </c>
      <c r="E176" s="242" t="s">
        <v>5935</v>
      </c>
      <c r="F176" s="229" t="str">
        <f t="shared" si="5"/>
        <v>INSERT INTO UPK_TEST.upk_k60.k60_so_buno_link (os_buhin_no, k60_buno_id, created_date, created_tantou_id) VALUES ('76242/3  5TA0A    W70', 1460, GETDATE(), 999);</v>
      </c>
    </row>
    <row r="177" spans="1:6">
      <c r="A177" s="229" t="s">
        <v>2835</v>
      </c>
      <c r="B177" s="229" t="s">
        <v>5543</v>
      </c>
      <c r="C177" s="229" t="str">
        <f t="shared" si="4"/>
        <v>1461</v>
      </c>
      <c r="D177" s="242" t="s">
        <v>5545</v>
      </c>
      <c r="E177" s="242" t="s">
        <v>5936</v>
      </c>
      <c r="F177" s="229" t="str">
        <f t="shared" si="5"/>
        <v>INSERT INTO UPK_TEST.upk_k60.k60_so_buno_link (os_buhin_no, k60_buno_id, created_date, created_tantou_id) VALUES ('76242/3  5TA1A    W70', 1461, GETDATE(), 999);</v>
      </c>
    </row>
    <row r="178" spans="1:6">
      <c r="A178" s="229" t="s">
        <v>2836</v>
      </c>
      <c r="B178" s="229" t="s">
        <v>5544</v>
      </c>
      <c r="C178" s="229" t="str">
        <f t="shared" si="4"/>
        <v>1462</v>
      </c>
      <c r="D178" s="242" t="s">
        <v>5546</v>
      </c>
      <c r="E178" s="242" t="s">
        <v>5937</v>
      </c>
      <c r="F178" s="229" t="str">
        <f t="shared" si="5"/>
        <v>INSERT INTO UPK_TEST.upk_k60.k60_so_buno_link (os_buhin_no, k60_buno_id, created_date, created_tantou_id) VALUES ('64184/5  6MA0A    K70', 1462, GETDATE(), 999);</v>
      </c>
    </row>
    <row r="179" spans="1:6">
      <c r="A179" s="229" t="s">
        <v>2837</v>
      </c>
      <c r="B179" s="229" t="s">
        <v>5545</v>
      </c>
      <c r="C179" s="229" t="str">
        <f t="shared" si="4"/>
        <v>1463</v>
      </c>
      <c r="D179" s="242" t="s">
        <v>5547</v>
      </c>
      <c r="E179" s="242" t="s">
        <v>5938</v>
      </c>
      <c r="F179" s="229" t="str">
        <f t="shared" si="5"/>
        <v>INSERT INTO UPK_TEST.upk_k60.k60_so_buno_link (os_buhin_no, k60_buno_id, created_date, created_tantou_id) VALUES ('74516/7  6FM0A    K70', 1463, GETDATE(), 999);</v>
      </c>
    </row>
    <row r="180" spans="1:6">
      <c r="A180" s="229" t="s">
        <v>2838</v>
      </c>
      <c r="B180" s="229" t="s">
        <v>5546</v>
      </c>
      <c r="C180" s="229" t="str">
        <f t="shared" si="4"/>
        <v>1464</v>
      </c>
      <c r="D180" s="242" t="s">
        <v>5548</v>
      </c>
      <c r="E180" s="242" t="s">
        <v>5939</v>
      </c>
      <c r="F180" s="229" t="str">
        <f t="shared" si="5"/>
        <v>INSERT INTO UPK_TEST.upk_k60.k60_so_buno_link (os_buhin_no, k60_buno_id, created_date, created_tantou_id) VALUES ('74516/7  6MA0A    K30', 1464, GETDATE(), 999);</v>
      </c>
    </row>
    <row r="181" spans="1:6">
      <c r="A181" s="229" t="s">
        <v>2839</v>
      </c>
      <c r="B181" s="229" t="s">
        <v>5547</v>
      </c>
      <c r="C181" s="229" t="str">
        <f t="shared" si="4"/>
        <v>1465</v>
      </c>
      <c r="D181" s="242" t="s">
        <v>452</v>
      </c>
      <c r="E181" s="242" t="s">
        <v>5940</v>
      </c>
      <c r="F181" s="229" t="str">
        <f t="shared" si="5"/>
        <v>INSERT INTO UPK_TEST.upk_k60.k60_so_buno_link (os_buhin_no, k60_buno_id, created_date, created_tantou_id) VALUES ('75528/9  6MA0A    W70', 1465, GETDATE(), 999);</v>
      </c>
    </row>
    <row r="182" spans="1:6">
      <c r="A182" s="229" t="s">
        <v>2840</v>
      </c>
      <c r="B182" s="229" t="s">
        <v>5548</v>
      </c>
      <c r="C182" s="229" t="str">
        <f t="shared" si="4"/>
        <v>1466</v>
      </c>
      <c r="D182" s="242" t="s">
        <v>5549</v>
      </c>
      <c r="E182" s="242" t="s">
        <v>5941</v>
      </c>
      <c r="F182" s="229" t="str">
        <f t="shared" si="5"/>
        <v>INSERT INTO UPK_TEST.upk_k60.k60_so_buno_link (os_buhin_no, k60_buno_id, created_date, created_tantou_id) VALUES ('76456/7  6MA0A    W70', 1466, GETDATE(), 999);</v>
      </c>
    </row>
    <row r="183" spans="1:6">
      <c r="A183" s="229" t="s">
        <v>2841</v>
      </c>
      <c r="B183" s="229" t="s">
        <v>452</v>
      </c>
      <c r="C183" s="229" t="str">
        <f t="shared" si="4"/>
        <v>1467</v>
      </c>
      <c r="D183" s="242" t="s">
        <v>5550</v>
      </c>
      <c r="E183" s="242" t="s">
        <v>5942</v>
      </c>
      <c r="F183" s="229" t="str">
        <f t="shared" si="5"/>
        <v>INSERT INTO UPK_TEST.upk_k60.k60_so_buno_link (os_buhin_no, k60_buno_id, created_date, created_tantou_id) VALUES ('76483    6MA0A    K70', 1467, GETDATE(), 999);</v>
      </c>
    </row>
    <row r="184" spans="1:6">
      <c r="A184" s="229" t="s">
        <v>2842</v>
      </c>
      <c r="B184" s="229" t="s">
        <v>5549</v>
      </c>
      <c r="C184" s="229" t="str">
        <f t="shared" si="4"/>
        <v>1468</v>
      </c>
      <c r="D184" s="242" t="s">
        <v>5551</v>
      </c>
      <c r="E184" s="242" t="s">
        <v>5943</v>
      </c>
      <c r="F184" s="229" t="str">
        <f t="shared" si="5"/>
        <v>INSERT INTO UPK_TEST.upk_k60.k60_so_buno_link (os_buhin_no, k60_buno_id, created_date, created_tantou_id) VALUES ('76742/3  6MA0A    W70', 1468, GETDATE(), 999);</v>
      </c>
    </row>
    <row r="185" spans="1:6">
      <c r="A185" s="229" t="s">
        <v>2843</v>
      </c>
      <c r="B185" s="229" t="s">
        <v>5550</v>
      </c>
      <c r="C185" s="229" t="str">
        <f t="shared" si="4"/>
        <v>1469</v>
      </c>
      <c r="D185" s="242" t="s">
        <v>5552</v>
      </c>
      <c r="E185" s="242" t="s">
        <v>5944</v>
      </c>
      <c r="F185" s="229" t="str">
        <f t="shared" si="5"/>
        <v>INSERT INTO UPK_TEST.upk_k60.k60_so_buno_link (os_buhin_no, k60_buno_id, created_date, created_tantou_id) VALUES ('76332/3  4CC1A    K70', 1469, GETDATE(), 999);</v>
      </c>
    </row>
    <row r="186" spans="1:6">
      <c r="A186" s="229" t="s">
        <v>2844</v>
      </c>
      <c r="B186" s="229" t="s">
        <v>5551</v>
      </c>
      <c r="C186" s="229" t="str">
        <f t="shared" si="4"/>
        <v>1470</v>
      </c>
      <c r="D186" s="242" t="s">
        <v>5553</v>
      </c>
      <c r="E186" s="242" t="s">
        <v>5945</v>
      </c>
      <c r="F186" s="229" t="str">
        <f t="shared" si="5"/>
        <v>INSERT INTO UPK_TEST.upk_k60.k60_so_buno_link (os_buhin_no, k60_buno_id, created_date, created_tantou_id) VALUES ('75662/3  5TL0A    B301', 1470, GETDATE(), 999);</v>
      </c>
    </row>
    <row r="187" spans="1:6">
      <c r="A187" s="229" t="s">
        <v>2845</v>
      </c>
      <c r="B187" s="229" t="s">
        <v>5552</v>
      </c>
      <c r="C187" s="229" t="str">
        <f t="shared" si="4"/>
        <v>1471</v>
      </c>
      <c r="D187" s="242" t="s">
        <v>5554</v>
      </c>
      <c r="E187" s="242" t="s">
        <v>5946</v>
      </c>
      <c r="F187" s="229" t="str">
        <f t="shared" si="5"/>
        <v>INSERT INTO UPK_TEST.upk_k60.k60_so_buno_link (os_buhin_no, k60_buno_id, created_date, created_tantou_id) VALUES ('76456/7  6MR0A    W70', 1471, GETDATE(), 999);</v>
      </c>
    </row>
    <row r="188" spans="1:6">
      <c r="A188" s="229" t="s">
        <v>2846</v>
      </c>
      <c r="B188" s="229" t="s">
        <v>5553</v>
      </c>
      <c r="C188" s="229" t="str">
        <f t="shared" si="4"/>
        <v>1472</v>
      </c>
      <c r="D188" s="242" t="s">
        <v>5555</v>
      </c>
      <c r="E188" s="242" t="s">
        <v>5947</v>
      </c>
      <c r="F188" s="229" t="str">
        <f t="shared" si="5"/>
        <v>INSERT INTO UPK_TEST.upk_k60.k60_so_buno_link (os_buhin_no, k60_buno_id, created_date, created_tantou_id) VALUES ('78118/9  6MA0AUF  Bライン', 1472, GETDATE(), 999);</v>
      </c>
    </row>
    <row r="189" spans="1:6">
      <c r="A189" s="229" t="s">
        <v>2847</v>
      </c>
      <c r="B189" s="229" t="s">
        <v>5554</v>
      </c>
      <c r="C189" s="229" t="str">
        <f t="shared" si="4"/>
        <v>1473</v>
      </c>
      <c r="D189" s="242" t="s">
        <v>5556</v>
      </c>
      <c r="E189" s="242" t="s">
        <v>5948</v>
      </c>
      <c r="F189" s="229" t="str">
        <f t="shared" si="5"/>
        <v>INSERT INTO UPK_TEST.upk_k60.k60_so_buno_link (os_buhin_no, k60_buno_id, created_date, created_tantou_id) VALUES ('64112/3  6RA0A    W70', 1473, GETDATE(), 999);</v>
      </c>
    </row>
    <row r="190" spans="1:6">
      <c r="A190" s="229" t="s">
        <v>2848</v>
      </c>
      <c r="B190" s="229" t="s">
        <v>5555</v>
      </c>
      <c r="C190" s="229" t="str">
        <f t="shared" si="4"/>
        <v>1474</v>
      </c>
      <c r="D190" s="242" t="s">
        <v>5557</v>
      </c>
      <c r="E190" s="242" t="s">
        <v>5949</v>
      </c>
      <c r="F190" s="229" t="str">
        <f t="shared" si="5"/>
        <v>INSERT INTO UPK_TEST.upk_k60.k60_so_buno_link (os_buhin_no, k60_buno_id, created_date, created_tantou_id) VALUES ('64122/3  6RA0A    W70', 1474, GETDATE(), 999);</v>
      </c>
    </row>
    <row r="191" spans="1:6">
      <c r="A191" s="229" t="s">
        <v>2849</v>
      </c>
      <c r="B191" s="229" t="s">
        <v>5556</v>
      </c>
      <c r="C191" s="229" t="str">
        <f t="shared" si="4"/>
        <v>1475</v>
      </c>
      <c r="D191" s="242" t="s">
        <v>453</v>
      </c>
      <c r="E191" s="242" t="s">
        <v>5950</v>
      </c>
      <c r="F191" s="229" t="str">
        <f t="shared" si="5"/>
        <v>INSERT INTO UPK_TEST.upk_k60.k60_so_buno_link (os_buhin_no, k60_buno_id, created_date, created_tantou_id) VALUES ('5220A M7400/M7300  メタル', 1475, GETDATE(), 999);</v>
      </c>
    </row>
    <row r="192" spans="1:6">
      <c r="A192" s="229" t="s">
        <v>2850</v>
      </c>
      <c r="B192" s="229" t="s">
        <v>5557</v>
      </c>
      <c r="C192" s="229" t="str">
        <f t="shared" si="4"/>
        <v>1476</v>
      </c>
      <c r="D192" s="242" t="s">
        <v>454</v>
      </c>
      <c r="E192" s="242" t="s">
        <v>5951</v>
      </c>
      <c r="F192" s="229" t="str">
        <f t="shared" si="5"/>
        <v>INSERT INTO UPK_TEST.upk_k60.k60_so_buno_link (os_buhin_no, k60_buno_id, created_date, created_tantou_id) VALUES ('64182/3  6RA0A    K70', 1476, GETDATE(), 999);</v>
      </c>
    </row>
    <row r="193" spans="1:6">
      <c r="A193" s="229" t="s">
        <v>2851</v>
      </c>
      <c r="B193" s="229" t="s">
        <v>453</v>
      </c>
      <c r="C193" s="229" t="str">
        <f t="shared" si="4"/>
        <v>1477</v>
      </c>
      <c r="D193" s="242" t="s">
        <v>5558</v>
      </c>
      <c r="E193" s="242" t="s">
        <v>5952</v>
      </c>
      <c r="F193" s="229" t="str">
        <f t="shared" si="5"/>
        <v>INSERT INTO UPK_TEST.upk_k60.k60_so_buno_link (os_buhin_no, k60_buno_id, created_date, created_tantou_id) VALUES ('66319    6RA0A    W70', 1477, GETDATE(), 999);</v>
      </c>
    </row>
    <row r="194" spans="1:6">
      <c r="A194" s="229" t="s">
        <v>2852</v>
      </c>
      <c r="B194" s="229" t="s">
        <v>454</v>
      </c>
      <c r="C194" s="229" t="str">
        <f t="shared" si="4"/>
        <v>1478</v>
      </c>
      <c r="D194" s="242" t="s">
        <v>455</v>
      </c>
      <c r="E194" s="242" t="s">
        <v>5953</v>
      </c>
      <c r="F194" s="229" t="str">
        <f t="shared" si="5"/>
        <v>INSERT INTO UPK_TEST.upk_k60.k60_so_buno_link (os_buhin_no, k60_buno_id, created_date, created_tantou_id) VALUES ('66362    6RA0A    W70', 1478, GETDATE(), 999);</v>
      </c>
    </row>
    <row r="195" spans="1:6">
      <c r="A195" s="229" t="s">
        <v>2853</v>
      </c>
      <c r="B195" s="229" t="s">
        <v>5558</v>
      </c>
      <c r="C195" s="229" t="str">
        <f t="shared" si="4"/>
        <v>1479</v>
      </c>
      <c r="D195" s="242" t="s">
        <v>456</v>
      </c>
      <c r="E195" s="242" t="s">
        <v>5954</v>
      </c>
      <c r="F195" s="229" t="str">
        <f t="shared" si="5"/>
        <v>INSERT INTO UPK_TEST.upk_k60.k60_so_buno_link (os_buhin_no, k60_buno_id, created_date, created_tantou_id) VALUES ('67466/7  6RA0A    B309', 1479, GETDATE(), 999);</v>
      </c>
    </row>
    <row r="196" spans="1:6">
      <c r="A196" s="229" t="s">
        <v>2854</v>
      </c>
      <c r="B196" s="229" t="s">
        <v>455</v>
      </c>
      <c r="C196" s="229" t="str">
        <f t="shared" si="4"/>
        <v>1480</v>
      </c>
      <c r="D196" s="242" t="s">
        <v>5559</v>
      </c>
      <c r="E196" s="242" t="s">
        <v>5955</v>
      </c>
      <c r="F196" s="229" t="str">
        <f t="shared" si="5"/>
        <v>INSERT INTO UPK_TEST.upk_k60.k60_so_buno_link (os_buhin_no, k60_buno_id, created_date, created_tantou_id) VALUES ('74516    6RA0A    W70', 1480, GETDATE(), 999);</v>
      </c>
    </row>
    <row r="197" spans="1:6">
      <c r="A197" s="229" t="s">
        <v>2855</v>
      </c>
      <c r="B197" s="229" t="s">
        <v>456</v>
      </c>
      <c r="C197" s="229" t="str">
        <f t="shared" si="4"/>
        <v>1481</v>
      </c>
      <c r="D197" s="242" t="s">
        <v>5560</v>
      </c>
      <c r="E197" s="242" t="s">
        <v>5956</v>
      </c>
      <c r="F197" s="229" t="str">
        <f t="shared" si="5"/>
        <v>INSERT INTO UPK_TEST.upk_k60.k60_so_buno_link (os_buhin_no, k60_buno_id, created_date, created_tantou_id) VALUES ('5253B    Y6400    メタル', 1481, GETDATE(), 999);</v>
      </c>
    </row>
    <row r="198" spans="1:6">
      <c r="A198" s="229" t="s">
        <v>2856</v>
      </c>
      <c r="B198" s="229" t="s">
        <v>5559</v>
      </c>
      <c r="C198" s="229" t="str">
        <f t="shared" ref="C198:C261" si="6">VLOOKUP($B198,$D$5:$E$2000,2,FALSE)</f>
        <v>1482</v>
      </c>
      <c r="D198" s="242" t="s">
        <v>5561</v>
      </c>
      <c r="E198" s="242" t="s">
        <v>5957</v>
      </c>
      <c r="F198" s="229" t="str">
        <f t="shared" ref="F198:F261" si="7">$P$2&amp;"'"&amp;$A198&amp;"', "&amp;$C198&amp;", GETDATE(), 999);"</f>
        <v>INSERT INTO UPK_TEST.upk_k60.k60_so_buno_link (os_buhin_no, k60_buno_id, created_date, created_tantou_id) VALUES ('75186/7  6RA0A    K70サブ', 1482, GETDATE(), 999);</v>
      </c>
    </row>
    <row r="199" spans="1:6">
      <c r="A199" s="229" t="s">
        <v>2857</v>
      </c>
      <c r="B199" s="229" t="s">
        <v>5560</v>
      </c>
      <c r="C199" s="229" t="str">
        <f t="shared" si="6"/>
        <v>1483</v>
      </c>
      <c r="D199" s="242" t="s">
        <v>5562</v>
      </c>
      <c r="E199" s="242" t="s">
        <v>5958</v>
      </c>
      <c r="F199" s="229" t="str">
        <f t="shared" si="7"/>
        <v>INSERT INTO UPK_TEST.upk_k60.k60_so_buno_link (os_buhin_no, k60_buno_id, created_date, created_tantou_id) VALUES ('751B0/1  6RA0A    W70', 1483, GETDATE(), 999);</v>
      </c>
    </row>
    <row r="200" spans="1:6">
      <c r="A200" s="229" t="s">
        <v>2858</v>
      </c>
      <c r="B200" s="229" t="s">
        <v>5561</v>
      </c>
      <c r="C200" s="229" t="str">
        <f t="shared" si="6"/>
        <v>1484</v>
      </c>
      <c r="D200" s="242" t="s">
        <v>5563</v>
      </c>
      <c r="E200" s="242" t="s">
        <v>5959</v>
      </c>
      <c r="F200" s="229" t="str">
        <f t="shared" si="7"/>
        <v>INSERT INTO UPK_TEST.upk_k60.k60_so_buno_link (os_buhin_no, k60_buno_id, created_date, created_tantou_id) VALUES ('5253 CG9800/BY9300 メタル', 1484, GETDATE(), 999);</v>
      </c>
    </row>
    <row r="201" spans="1:6">
      <c r="A201" s="229" t="s">
        <v>2859</v>
      </c>
      <c r="B201" s="229" t="s">
        <v>5562</v>
      </c>
      <c r="C201" s="229" t="str">
        <f t="shared" si="6"/>
        <v>1485</v>
      </c>
      <c r="D201" s="242" t="s">
        <v>5564</v>
      </c>
      <c r="E201" s="242" t="s">
        <v>5960</v>
      </c>
      <c r="F201" s="229" t="str">
        <f t="shared" si="7"/>
        <v>INSERT INTO UPK_TEST.upk_k60.k60_so_buno_link (os_buhin_no, k60_buno_id, created_date, created_tantou_id) VALUES ('75262/3  6RA0A    B301', 1485, GETDATE(), 999);</v>
      </c>
    </row>
    <row r="202" spans="1:6">
      <c r="A202" s="229" t="s">
        <v>2860</v>
      </c>
      <c r="B202" s="229" t="s">
        <v>5563</v>
      </c>
      <c r="C202" s="229" t="str">
        <f t="shared" si="6"/>
        <v>1486</v>
      </c>
      <c r="D202" s="242" t="s">
        <v>5565</v>
      </c>
      <c r="E202" s="242" t="s">
        <v>5961</v>
      </c>
      <c r="F202" s="229" t="str">
        <f t="shared" si="7"/>
        <v>INSERT INTO UPK_TEST.upk_k60.k60_so_buno_link (os_buhin_no, k60_buno_id, created_date, created_tantou_id) VALUES ('5220A M8400/M8300  メタル', 1486, GETDATE(), 999);</v>
      </c>
    </row>
    <row r="203" spans="1:6">
      <c r="A203" s="229" t="s">
        <v>2861</v>
      </c>
      <c r="B203" s="229" t="s">
        <v>5564</v>
      </c>
      <c r="C203" s="229" t="str">
        <f t="shared" si="6"/>
        <v>1487</v>
      </c>
      <c r="D203" s="242" t="s">
        <v>5566</v>
      </c>
      <c r="E203" s="242" t="s">
        <v>5962</v>
      </c>
      <c r="F203" s="229" t="str">
        <f t="shared" si="7"/>
        <v>INSERT INTO UPK_TEST.upk_k60.k60_so_buno_link (os_buhin_no, k60_buno_id, created_date, created_tantou_id) VALUES ('75494/5  6RA0A    W70サブ', 1487, GETDATE(), 999);</v>
      </c>
    </row>
    <row r="204" spans="1:6">
      <c r="A204" s="229" t="s">
        <v>2862</v>
      </c>
      <c r="B204" s="229" t="s">
        <v>5565</v>
      </c>
      <c r="C204" s="229" t="str">
        <f t="shared" si="6"/>
        <v>1488</v>
      </c>
      <c r="D204" s="242" t="s">
        <v>5567</v>
      </c>
      <c r="E204" s="242" t="s">
        <v>5963</v>
      </c>
      <c r="F204" s="229" t="str">
        <f t="shared" si="7"/>
        <v>INSERT INTO UPK_TEST.upk_k60.k60_so_buno_link (os_buhin_no, k60_buno_id, created_date, created_tantou_id) VALUES ('5253C A5800/A5700 メタル', 1488, GETDATE(), 999);</v>
      </c>
    </row>
    <row r="205" spans="1:6">
      <c r="A205" s="229" t="s">
        <v>2863</v>
      </c>
      <c r="B205" s="229" t="s">
        <v>5566</v>
      </c>
      <c r="C205" s="229" t="str">
        <f t="shared" si="6"/>
        <v>1489</v>
      </c>
      <c r="D205" s="242" t="s">
        <v>457</v>
      </c>
      <c r="E205" s="242" t="s">
        <v>5964</v>
      </c>
      <c r="F205" s="229" t="str">
        <f t="shared" si="7"/>
        <v>INSERT INTO UPK_TEST.upk_k60.k60_so_buno_link (os_buhin_no, k60_buno_id, created_date, created_tantou_id) VALUES ('75522/3  6RA0A    K70サブ', 1489, GETDATE(), 999);</v>
      </c>
    </row>
    <row r="206" spans="1:6">
      <c r="A206" s="229" t="s">
        <v>2864</v>
      </c>
      <c r="B206" s="229" t="s">
        <v>5567</v>
      </c>
      <c r="C206" s="229" t="str">
        <f t="shared" si="6"/>
        <v>1490</v>
      </c>
      <c r="D206" s="242" t="s">
        <v>458</v>
      </c>
      <c r="E206" s="242" t="s">
        <v>5965</v>
      </c>
      <c r="F206" s="229" t="str">
        <f t="shared" si="7"/>
        <v>INSERT INTO UPK_TEST.upk_k60.k60_so_buno_link (os_buhin_no, k60_buno_id, created_date, created_tantou_id) VALUES ('5253C A9600/A9500 メタル', 1490, GETDATE(), 999);</v>
      </c>
    </row>
    <row r="207" spans="1:6">
      <c r="A207" s="229" t="s">
        <v>2865</v>
      </c>
      <c r="B207" s="229" t="s">
        <v>457</v>
      </c>
      <c r="C207" s="229" t="str">
        <f t="shared" si="6"/>
        <v>1491</v>
      </c>
      <c r="D207" s="242" t="s">
        <v>459</v>
      </c>
      <c r="E207" s="242" t="s">
        <v>5966</v>
      </c>
      <c r="F207" s="229" t="str">
        <f t="shared" si="7"/>
        <v>INSERT INTO UPK_TEST.upk_k60.k60_so_buno_link (os_buhin_no, k60_buno_id, created_date, created_tantou_id) VALUES ('75632    6RA0A    W70', 1491, GETDATE(), 999);</v>
      </c>
    </row>
    <row r="208" spans="1:6">
      <c r="A208" s="229" t="s">
        <v>2866</v>
      </c>
      <c r="B208" s="229" t="s">
        <v>458</v>
      </c>
      <c r="C208" s="229" t="str">
        <f t="shared" si="6"/>
        <v>1492</v>
      </c>
      <c r="D208" s="242" t="s">
        <v>460</v>
      </c>
      <c r="E208" s="242" t="s">
        <v>5967</v>
      </c>
      <c r="F208" s="229" t="str">
        <f t="shared" si="7"/>
        <v>INSERT INTO UPK_TEST.upk_k60.k60_so_buno_link (os_buhin_no, k60_buno_id, created_date, created_tantou_id) VALUES ('5253B    M5600    メタル ', 1492, GETDATE(), 999);</v>
      </c>
    </row>
    <row r="209" spans="1:6">
      <c r="A209" s="229" t="s">
        <v>2867</v>
      </c>
      <c r="B209" s="229" t="s">
        <v>459</v>
      </c>
      <c r="C209" s="229" t="str">
        <f t="shared" si="6"/>
        <v>1493</v>
      </c>
      <c r="D209" s="242" t="s">
        <v>5568</v>
      </c>
      <c r="E209" s="242" t="s">
        <v>5968</v>
      </c>
      <c r="F209" s="229" t="str">
        <f t="shared" si="7"/>
        <v>INSERT INTO UPK_TEST.upk_k60.k60_so_buno_link (os_buhin_no, k60_buno_id, created_date, created_tantou_id) VALUES ('75632    6RA3A    W70', 1493, GETDATE(), 999);</v>
      </c>
    </row>
    <row r="210" spans="1:6">
      <c r="A210" s="229" t="s">
        <v>2868</v>
      </c>
      <c r="B210" s="229" t="s">
        <v>460</v>
      </c>
      <c r="C210" s="229" t="str">
        <f t="shared" si="6"/>
        <v>1494</v>
      </c>
      <c r="D210" s="242" t="s">
        <v>5569</v>
      </c>
      <c r="E210" s="242" t="s">
        <v>5969</v>
      </c>
      <c r="F210" s="229" t="str">
        <f t="shared" si="7"/>
        <v>INSERT INTO UPK_TEST.upk_k60.k60_so_buno_link (os_buhin_no, k60_buno_id, created_date, created_tantou_id) VALUES ('5253C    C9700    メタル', 1494, GETDATE(), 999);</v>
      </c>
    </row>
    <row r="211" spans="1:6">
      <c r="A211" s="229" t="s">
        <v>2869</v>
      </c>
      <c r="B211" s="229" t="s">
        <v>5568</v>
      </c>
      <c r="C211" s="229" t="str">
        <f t="shared" si="6"/>
        <v>1495</v>
      </c>
      <c r="D211" s="242" t="s">
        <v>5570</v>
      </c>
      <c r="E211" s="242" t="s">
        <v>5970</v>
      </c>
      <c r="F211" s="229" t="str">
        <f t="shared" si="7"/>
        <v>INSERT INTO UPK_TEST.upk_k60.k60_so_buno_link (os_buhin_no, k60_buno_id, created_date, created_tantou_id) VALUES ('75942/3  6RA1A    B301', 1495, GETDATE(), 999);</v>
      </c>
    </row>
    <row r="212" spans="1:6">
      <c r="A212" s="229" t="s">
        <v>2870</v>
      </c>
      <c r="B212" s="229" t="s">
        <v>5569</v>
      </c>
      <c r="C212" s="229" t="str">
        <f t="shared" si="6"/>
        <v>1496</v>
      </c>
      <c r="D212" s="242" t="s">
        <v>461</v>
      </c>
      <c r="E212" s="242" t="s">
        <v>5971</v>
      </c>
      <c r="F212" s="229" t="str">
        <f t="shared" si="7"/>
        <v>INSERT INTO UPK_TEST.upk_k60.k60_so_buno_link (os_buhin_no, k60_buno_id, created_date, created_tantou_id) VALUES ('5220A N0200/N0100 メタル', 1496, GETDATE(), 999);</v>
      </c>
    </row>
    <row r="213" spans="1:6">
      <c r="A213" s="229" t="s">
        <v>2871</v>
      </c>
      <c r="B213" s="229" t="s">
        <v>5570</v>
      </c>
      <c r="C213" s="229" t="str">
        <f t="shared" si="6"/>
        <v>1497</v>
      </c>
      <c r="D213" s="242" t="s">
        <v>462</v>
      </c>
      <c r="E213" s="242" t="s">
        <v>5972</v>
      </c>
      <c r="F213" s="229" t="str">
        <f t="shared" si="7"/>
        <v>INSERT INTO UPK_TEST.upk_k60.k60_so_buno_link (os_buhin_no, k60_buno_id, created_date, created_tantou_id) VALUES ('76242/3  6RA0A    W70', 1497, GETDATE(), 999);</v>
      </c>
    </row>
    <row r="214" spans="1:6">
      <c r="A214" s="229" t="s">
        <v>2872</v>
      </c>
      <c r="B214" s="229" t="s">
        <v>461</v>
      </c>
      <c r="C214" s="229" t="str">
        <f t="shared" si="6"/>
        <v>1498</v>
      </c>
      <c r="D214" s="242" t="s">
        <v>463</v>
      </c>
      <c r="E214" s="242" t="s">
        <v>209</v>
      </c>
      <c r="F214" s="229" t="str">
        <f t="shared" si="7"/>
        <v>INSERT INTO UPK_TEST.upk_k60.k60_so_buno_link (os_buhin_no, k60_buno_id, created_date, created_tantou_id) VALUES ('9450C   02200    K70', 1498, GETDATE(), 999);</v>
      </c>
    </row>
    <row r="215" spans="1:6">
      <c r="A215" s="229" t="s">
        <v>2873</v>
      </c>
      <c r="B215" s="229" t="s">
        <v>462</v>
      </c>
      <c r="C215" s="229" t="str">
        <f t="shared" si="6"/>
        <v>1499</v>
      </c>
      <c r="D215" s="242" t="s">
        <v>464</v>
      </c>
      <c r="E215" s="242" t="s">
        <v>5973</v>
      </c>
      <c r="F215" s="229" t="str">
        <f t="shared" si="7"/>
        <v>INSERT INTO UPK_TEST.upk_k60.k60_so_buno_link (os_buhin_no, k60_buno_id, created_date, created_tantou_id) VALUES ('5253C   D4300    メタル', 1499, GETDATE(), 999);</v>
      </c>
    </row>
    <row r="216" spans="1:6">
      <c r="A216" s="229" t="s">
        <v>2874</v>
      </c>
      <c r="B216" s="229" t="s">
        <v>463</v>
      </c>
      <c r="C216" s="229" t="str">
        <f t="shared" si="6"/>
        <v>1500</v>
      </c>
      <c r="D216" s="242" t="s">
        <v>465</v>
      </c>
      <c r="E216" s="242" t="s">
        <v>5974</v>
      </c>
      <c r="F216" s="229" t="str">
        <f t="shared" si="7"/>
        <v>INSERT INTO UPK_TEST.upk_k60.k60_so_buno_link (os_buhin_no, k60_buno_id, created_date, created_tantou_id) VALUES ('5253C   D5600    メタル', 1500, GETDATE(), 999);</v>
      </c>
    </row>
    <row r="217" spans="1:6">
      <c r="A217" s="229" t="s">
        <v>2875</v>
      </c>
      <c r="B217" s="229" t="s">
        <v>464</v>
      </c>
      <c r="C217" s="229" t="str">
        <f t="shared" si="6"/>
        <v>1501</v>
      </c>
      <c r="D217" s="242" t="s">
        <v>466</v>
      </c>
      <c r="E217" s="242" t="s">
        <v>5975</v>
      </c>
      <c r="F217" s="229" t="str">
        <f t="shared" si="7"/>
        <v>INSERT INTO UPK_TEST.upk_k60.k60_so_buno_link (os_buhin_no, k60_buno_id, created_date, created_tantou_id) VALUES ('5253C   G9700    メタル', 1501, GETDATE(), 999);</v>
      </c>
    </row>
    <row r="218" spans="1:6">
      <c r="A218" s="229" t="s">
        <v>2876</v>
      </c>
      <c r="B218" s="229" t="s">
        <v>465</v>
      </c>
      <c r="C218" s="229" t="str">
        <f t="shared" si="6"/>
        <v>1502</v>
      </c>
      <c r="D218" s="242" t="s">
        <v>467</v>
      </c>
      <c r="E218" s="242" t="s">
        <v>5976</v>
      </c>
      <c r="F218" s="229" t="str">
        <f t="shared" si="7"/>
        <v>INSERT INTO UPK_TEST.upk_k60.k60_so_buno_link (os_buhin_no, k60_buno_id, created_date, created_tantou_id) VALUES ('5253C   Q4100    メタル', 1502, GETDATE(), 999);</v>
      </c>
    </row>
    <row r="219" spans="1:6">
      <c r="A219" s="229" t="s">
        <v>2877</v>
      </c>
      <c r="B219" s="229" t="s">
        <v>466</v>
      </c>
      <c r="C219" s="229" t="str">
        <f t="shared" si="6"/>
        <v>1503</v>
      </c>
      <c r="D219" s="242" t="s">
        <v>2880</v>
      </c>
      <c r="E219" s="242" t="s">
        <v>5977</v>
      </c>
      <c r="F219" s="229" t="str">
        <f t="shared" si="7"/>
        <v>INSERT INTO UPK_TEST.upk_k60.k60_so_buno_link (os_buhin_no, k60_buno_id, created_date, created_tantou_id) VALUES ('5253C   Q4200    メタル', 1503, GETDATE(), 999);</v>
      </c>
    </row>
    <row r="220" spans="1:6">
      <c r="A220" s="229" t="s">
        <v>2878</v>
      </c>
      <c r="B220" s="229" t="s">
        <v>467</v>
      </c>
      <c r="C220" s="229" t="str">
        <f t="shared" si="6"/>
        <v>1504</v>
      </c>
      <c r="D220" s="242" t="s">
        <v>2882</v>
      </c>
      <c r="E220" s="242" t="s">
        <v>5978</v>
      </c>
      <c r="F220" s="229" t="str">
        <f t="shared" si="7"/>
        <v>INSERT INTO UPK_TEST.upk_k60.k60_so_buno_link (os_buhin_no, k60_buno_id, created_date, created_tantou_id) VALUES ('5253C   Q4300    メタル', 1504, GETDATE(), 999);</v>
      </c>
    </row>
    <row r="221" spans="1:6">
      <c r="A221" s="229" t="s">
        <v>2880</v>
      </c>
      <c r="B221" s="229" t="s">
        <v>2880</v>
      </c>
      <c r="C221" s="229" t="str">
        <f t="shared" si="6"/>
        <v>1505</v>
      </c>
      <c r="D221" s="242" t="s">
        <v>2884</v>
      </c>
      <c r="E221" s="242" t="s">
        <v>5979</v>
      </c>
      <c r="F221" s="229" t="str">
        <f t="shared" si="7"/>
        <v>INSERT INTO UPK_TEST.upk_k60.k60_so_buno_link (os_buhin_no, k60_buno_id, created_date, created_tantou_id) VALUES ('64182/3 4M41001', 1505, GETDATE(), 999);</v>
      </c>
    </row>
    <row r="222" spans="1:6">
      <c r="A222" s="229" t="s">
        <v>2882</v>
      </c>
      <c r="B222" s="229" t="s">
        <v>2882</v>
      </c>
      <c r="C222" s="229" t="str">
        <f t="shared" si="6"/>
        <v>1506</v>
      </c>
      <c r="D222" s="242" t="s">
        <v>468</v>
      </c>
      <c r="E222" s="242" t="s">
        <v>5980</v>
      </c>
      <c r="F222" s="229" t="str">
        <f t="shared" si="7"/>
        <v>INSERT INTO UPK_TEST.upk_k60.k60_so_buno_link (os_buhin_no, k60_buno_id, created_date, created_tantou_id) VALUES ('64182/3 4M410-G', 1506, GETDATE(), 999);</v>
      </c>
    </row>
    <row r="223" spans="1:6">
      <c r="A223" s="229" t="s">
        <v>2884</v>
      </c>
      <c r="B223" s="229" t="s">
        <v>2884</v>
      </c>
      <c r="C223" s="229" t="str">
        <f t="shared" si="6"/>
        <v>1507</v>
      </c>
      <c r="D223" s="242" t="s">
        <v>469</v>
      </c>
      <c r="E223" s="242" t="s">
        <v>5981</v>
      </c>
      <c r="F223" s="229" t="str">
        <f t="shared" si="7"/>
        <v>INSERT INTO UPK_TEST.upk_k60.k60_so_buno_link (os_buhin_no, k60_buno_id, created_date, created_tantou_id) VALUES ('64182/3 5M01001', 1507, GETDATE(), 999);</v>
      </c>
    </row>
    <row r="224" spans="1:6">
      <c r="A224" s="229" t="s">
        <v>2885</v>
      </c>
      <c r="B224" s="229" t="s">
        <v>468</v>
      </c>
      <c r="C224" s="229" t="str">
        <f t="shared" si="6"/>
        <v>1508</v>
      </c>
      <c r="D224" s="242" t="s">
        <v>470</v>
      </c>
      <c r="E224" s="242" t="s">
        <v>5982</v>
      </c>
      <c r="F224" s="229" t="str">
        <f t="shared" si="7"/>
        <v>INSERT INTO UPK_TEST.upk_k60.k60_so_buno_link (os_buhin_no, k60_buno_id, created_date, created_tantou_id) VALUES ('74346   4M400', 1508, GETDATE(), 999);</v>
      </c>
    </row>
    <row r="225" spans="1:6">
      <c r="A225" s="229" t="s">
        <v>2887</v>
      </c>
      <c r="B225" s="229" t="s">
        <v>469</v>
      </c>
      <c r="C225" s="229" t="str">
        <f t="shared" si="6"/>
        <v>1509</v>
      </c>
      <c r="D225" s="242" t="s">
        <v>471</v>
      </c>
      <c r="E225" s="242" t="s">
        <v>5983</v>
      </c>
      <c r="F225" s="229" t="str">
        <f t="shared" si="7"/>
        <v>INSERT INTO UPK_TEST.upk_k60.k60_so_buno_link (os_buhin_no, k60_buno_id, created_date, created_tantou_id) VALUES ('74346   4M400-G', 1509, GETDATE(), 999);</v>
      </c>
    </row>
    <row r="226" spans="1:6">
      <c r="A226" s="229" t="s">
        <v>2888</v>
      </c>
      <c r="B226" s="229" t="s">
        <v>470</v>
      </c>
      <c r="C226" s="229" t="str">
        <f t="shared" si="6"/>
        <v>1510</v>
      </c>
      <c r="D226" s="242" t="s">
        <v>472</v>
      </c>
      <c r="E226" s="242" t="s">
        <v>5984</v>
      </c>
      <c r="F226" s="229" t="str">
        <f t="shared" si="7"/>
        <v>INSERT INTO UPK_TEST.upk_k60.k60_so_buno_link (os_buhin_no, k60_buno_id, created_date, created_tantou_id) VALUES ('76262   4M400', 1510, GETDATE(), 999);</v>
      </c>
    </row>
    <row r="227" spans="1:6">
      <c r="A227" s="229" t="s">
        <v>2890</v>
      </c>
      <c r="B227" s="229" t="s">
        <v>471</v>
      </c>
      <c r="C227" s="229" t="str">
        <f t="shared" si="6"/>
        <v>1511</v>
      </c>
      <c r="D227" s="242" t="s">
        <v>473</v>
      </c>
      <c r="E227" s="242" t="s">
        <v>5985</v>
      </c>
      <c r="F227" s="229" t="str">
        <f t="shared" si="7"/>
        <v>INSERT INTO UPK_TEST.upk_k60.k60_so_buno_link (os_buhin_no, k60_buno_id, created_date, created_tantou_id) VALUES ('76262   4M710', 1511, GETDATE(), 999);</v>
      </c>
    </row>
    <row r="228" spans="1:6">
      <c r="A228" s="229" t="s">
        <v>2891</v>
      </c>
      <c r="B228" s="229" t="s">
        <v>472</v>
      </c>
      <c r="C228" s="229" t="str">
        <f t="shared" si="6"/>
        <v>1512</v>
      </c>
      <c r="D228" s="242" t="s">
        <v>474</v>
      </c>
      <c r="E228" s="242" t="s">
        <v>5986</v>
      </c>
      <c r="F228" s="229" t="str">
        <f t="shared" si="7"/>
        <v>INSERT INTO UPK_TEST.upk_k60.k60_so_buno_link (os_buhin_no, k60_buno_id, created_date, created_tantou_id) VALUES ('76263   4M400', 1512, GETDATE(), 999);</v>
      </c>
    </row>
    <row r="229" spans="1:6">
      <c r="A229" s="229" t="s">
        <v>2892</v>
      </c>
      <c r="B229" s="229" t="s">
        <v>473</v>
      </c>
      <c r="C229" s="229" t="str">
        <f t="shared" si="6"/>
        <v>1513</v>
      </c>
      <c r="D229" s="242" t="s">
        <v>475</v>
      </c>
      <c r="E229" s="242" t="s">
        <v>5987</v>
      </c>
      <c r="F229" s="229" t="str">
        <f t="shared" si="7"/>
        <v>INSERT INTO UPK_TEST.upk_k60.k60_so_buno_link (os_buhin_no, k60_buno_id, created_date, created_tantou_id) VALUES ('76263   4M710', 1513, GETDATE(), 999);</v>
      </c>
    </row>
    <row r="230" spans="1:6">
      <c r="A230" s="229" t="s">
        <v>2893</v>
      </c>
      <c r="B230" s="229" t="s">
        <v>474</v>
      </c>
      <c r="C230" s="229" t="str">
        <f t="shared" si="6"/>
        <v>1514</v>
      </c>
      <c r="D230" s="242" t="s">
        <v>476</v>
      </c>
      <c r="E230" s="242" t="s">
        <v>5988</v>
      </c>
      <c r="F230" s="229" t="str">
        <f t="shared" si="7"/>
        <v>INSERT INTO UPK_TEST.upk_k60.k60_so_buno_link (os_buhin_no, k60_buno_id, created_date, created_tantou_id) VALUES ('76272   4M400', 1514, GETDATE(), 999);</v>
      </c>
    </row>
    <row r="231" spans="1:6">
      <c r="A231" s="229" t="s">
        <v>2894</v>
      </c>
      <c r="B231" s="229" t="s">
        <v>475</v>
      </c>
      <c r="C231" s="229" t="str">
        <f t="shared" si="6"/>
        <v>1515</v>
      </c>
      <c r="D231" s="242" t="s">
        <v>477</v>
      </c>
      <c r="E231" s="242" t="s">
        <v>5989</v>
      </c>
      <c r="F231" s="229" t="str">
        <f t="shared" si="7"/>
        <v>INSERT INTO UPK_TEST.upk_k60.k60_so_buno_link (os_buhin_no, k60_buno_id, created_date, created_tantou_id) VALUES ('76272   4M500', 1515, GETDATE(), 999);</v>
      </c>
    </row>
    <row r="232" spans="1:6">
      <c r="A232" s="229" t="s">
        <v>2895</v>
      </c>
      <c r="B232" s="229" t="s">
        <v>476</v>
      </c>
      <c r="C232" s="229" t="str">
        <f t="shared" si="6"/>
        <v>1516</v>
      </c>
      <c r="D232" s="242" t="s">
        <v>2897</v>
      </c>
      <c r="E232" s="242" t="s">
        <v>5990</v>
      </c>
      <c r="F232" s="229" t="str">
        <f t="shared" si="7"/>
        <v>INSERT INTO UPK_TEST.upk_k60.k60_so_buno_link (os_buhin_no, k60_buno_id, created_date, created_tantou_id) VALUES ('76273   4M400', 1516, GETDATE(), 999);</v>
      </c>
    </row>
    <row r="233" spans="1:6">
      <c r="A233" s="229" t="s">
        <v>2896</v>
      </c>
      <c r="B233" s="229" t="s">
        <v>477</v>
      </c>
      <c r="C233" s="229" t="str">
        <f t="shared" si="6"/>
        <v>1517</v>
      </c>
      <c r="D233" s="242" t="s">
        <v>2899</v>
      </c>
      <c r="E233" s="242" t="s">
        <v>5991</v>
      </c>
      <c r="F233" s="229" t="str">
        <f t="shared" si="7"/>
        <v>INSERT INTO UPK_TEST.upk_k60.k60_so_buno_link (os_buhin_no, k60_buno_id, created_date, created_tantou_id) VALUES ('76273   4M500', 1517, GETDATE(), 999);</v>
      </c>
    </row>
    <row r="234" spans="1:6">
      <c r="A234" s="229" t="s">
        <v>2897</v>
      </c>
      <c r="B234" s="229" t="s">
        <v>2897</v>
      </c>
      <c r="C234" s="229" t="str">
        <f t="shared" si="6"/>
        <v>1518</v>
      </c>
      <c r="D234" s="242" t="s">
        <v>2900</v>
      </c>
      <c r="E234" s="242" t="s">
        <v>5992</v>
      </c>
      <c r="F234" s="229" t="str">
        <f t="shared" si="7"/>
        <v>INSERT INTO UPK_TEST.upk_k60.k60_so_buno_link (os_buhin_no, k60_buno_id, created_date, created_tantou_id) VALUES ('76316/7 4M500', 1518, GETDATE(), 999);</v>
      </c>
    </row>
    <row r="235" spans="1:6">
      <c r="A235" s="229" t="s">
        <v>2899</v>
      </c>
      <c r="B235" s="229" t="s">
        <v>2899</v>
      </c>
      <c r="C235" s="229" t="str">
        <f t="shared" si="6"/>
        <v>1519</v>
      </c>
      <c r="D235" s="242" t="s">
        <v>478</v>
      </c>
      <c r="E235" s="242" t="s">
        <v>5993</v>
      </c>
      <c r="F235" s="229" t="str">
        <f t="shared" si="7"/>
        <v>INSERT INTO UPK_TEST.upk_k60.k60_so_buno_link (os_buhin_no, k60_buno_id, created_date, created_tantou_id) VALUES ('76316/7 4M500-B', 1519, GETDATE(), 999);</v>
      </c>
    </row>
    <row r="236" spans="1:6">
      <c r="A236" s="229" t="s">
        <v>2900</v>
      </c>
      <c r="B236" s="229" t="s">
        <v>2900</v>
      </c>
      <c r="C236" s="229" t="str">
        <f t="shared" si="6"/>
        <v>1520</v>
      </c>
      <c r="D236" s="242" t="s">
        <v>479</v>
      </c>
      <c r="E236" s="242" t="s">
        <v>5994</v>
      </c>
      <c r="F236" s="229" t="str">
        <f t="shared" si="7"/>
        <v>INSERT INTO UPK_TEST.upk_k60.k60_so_buno_link (os_buhin_no, k60_buno_id, created_date, created_tantou_id) VALUES ('76320/1 4M510', 1520, GETDATE(), 999);</v>
      </c>
    </row>
    <row r="237" spans="1:6">
      <c r="A237" s="229" t="s">
        <v>2902</v>
      </c>
      <c r="B237" s="229" t="s">
        <v>478</v>
      </c>
      <c r="C237" s="229" t="str">
        <f t="shared" si="6"/>
        <v>1521</v>
      </c>
      <c r="D237" s="242" t="s">
        <v>2904</v>
      </c>
      <c r="E237" s="242" t="s">
        <v>5995</v>
      </c>
      <c r="F237" s="229" t="str">
        <f t="shared" si="7"/>
        <v>INSERT INTO UPK_TEST.upk_k60.k60_so_buno_link (os_buhin_no, k60_buno_id, created_date, created_tantou_id) VALUES ('76632   4M400-1', 1521, GETDATE(), 999);</v>
      </c>
    </row>
    <row r="238" spans="1:6">
      <c r="A238" s="229" t="s">
        <v>2903</v>
      </c>
      <c r="B238" s="229" t="s">
        <v>479</v>
      </c>
      <c r="C238" s="229" t="str">
        <f t="shared" si="6"/>
        <v>1522</v>
      </c>
      <c r="D238" s="242" t="s">
        <v>2905</v>
      </c>
      <c r="E238" s="242" t="s">
        <v>5996</v>
      </c>
      <c r="F238" s="229" t="str">
        <f t="shared" si="7"/>
        <v>INSERT INTO UPK_TEST.upk_k60.k60_so_buno_link (os_buhin_no, k60_buno_id, created_date, created_tantou_id) VALUES ('76633   4M400-1', 1522, GETDATE(), 999);</v>
      </c>
    </row>
    <row r="239" spans="1:6">
      <c r="A239" s="229" t="s">
        <v>2904</v>
      </c>
      <c r="B239" s="229" t="s">
        <v>2904</v>
      </c>
      <c r="C239" s="229" t="str">
        <f t="shared" si="6"/>
        <v>1523</v>
      </c>
      <c r="D239" s="242" t="s">
        <v>2906</v>
      </c>
      <c r="E239" s="242" t="s">
        <v>5997</v>
      </c>
      <c r="F239" s="229" t="str">
        <f t="shared" si="7"/>
        <v>INSERT INTO UPK_TEST.upk_k60.k60_so_buno_link (os_buhin_no, k60_buno_id, created_date, created_tantou_id) VALUES ('76634/5 4M400', 1523, GETDATE(), 999);</v>
      </c>
    </row>
    <row r="240" spans="1:6">
      <c r="A240" s="229" t="s">
        <v>2905</v>
      </c>
      <c r="B240" s="229" t="s">
        <v>2905</v>
      </c>
      <c r="C240" s="229" t="str">
        <f t="shared" si="6"/>
        <v>1524</v>
      </c>
      <c r="D240" s="242" t="s">
        <v>2907</v>
      </c>
      <c r="E240" s="242" t="s">
        <v>5998</v>
      </c>
      <c r="F240" s="229" t="str">
        <f t="shared" si="7"/>
        <v>INSERT INTO UPK_TEST.upk_k60.k60_so_buno_link (os_buhin_no, k60_buno_id, created_date, created_tantou_id) VALUES ('76634/5 4M500', 1524, GETDATE(), 999);</v>
      </c>
    </row>
    <row r="241" spans="1:6">
      <c r="A241" s="229" t="s">
        <v>2906</v>
      </c>
      <c r="B241" s="229" t="s">
        <v>2906</v>
      </c>
      <c r="C241" s="229" t="str">
        <f t="shared" si="6"/>
        <v>1525</v>
      </c>
      <c r="D241" s="242" t="s">
        <v>2908</v>
      </c>
      <c r="E241" s="242" t="s">
        <v>5999</v>
      </c>
      <c r="F241" s="229" t="str">
        <f t="shared" si="7"/>
        <v>INSERT INTO UPK_TEST.upk_k60.k60_so_buno_link (os_buhin_no, k60_buno_id, created_date, created_tantou_id) VALUES ('78142/3 4M500', 1525, GETDATE(), 999);</v>
      </c>
    </row>
    <row r="242" spans="1:6">
      <c r="A242" s="229" t="s">
        <v>2907</v>
      </c>
      <c r="B242" s="229" t="s">
        <v>2907</v>
      </c>
      <c r="C242" s="229" t="str">
        <f t="shared" si="6"/>
        <v>1526</v>
      </c>
      <c r="D242" s="242" t="s">
        <v>2909</v>
      </c>
      <c r="E242" s="242" t="s">
        <v>6000</v>
      </c>
      <c r="F242" s="229" t="str">
        <f t="shared" si="7"/>
        <v>INSERT INTO UPK_TEST.upk_k60.k60_so_buno_link (os_buhin_no, k60_buno_id, created_date, created_tantou_id) VALUES ('82198/9 4M400', 1526, GETDATE(), 999);</v>
      </c>
    </row>
    <row r="243" spans="1:6">
      <c r="A243" s="229" t="s">
        <v>2908</v>
      </c>
      <c r="B243" s="229" t="s">
        <v>2908</v>
      </c>
      <c r="C243" s="229" t="str">
        <f t="shared" si="6"/>
        <v>1527</v>
      </c>
      <c r="D243" s="242" t="s">
        <v>480</v>
      </c>
      <c r="E243" s="242" t="s">
        <v>6001</v>
      </c>
      <c r="F243" s="229" t="str">
        <f t="shared" si="7"/>
        <v>INSERT INTO UPK_TEST.upk_k60.k60_so_buno_link (os_buhin_no, k60_buno_id, created_date, created_tantou_id) VALUES ('66322/3 8H300', 1527, GETDATE(), 999);</v>
      </c>
    </row>
    <row r="244" spans="1:6">
      <c r="A244" s="229" t="s">
        <v>2909</v>
      </c>
      <c r="B244" s="229" t="s">
        <v>2909</v>
      </c>
      <c r="C244" s="229" t="str">
        <f t="shared" si="6"/>
        <v>1528</v>
      </c>
      <c r="D244" s="242" t="s">
        <v>481</v>
      </c>
      <c r="E244" s="242" t="s">
        <v>6002</v>
      </c>
      <c r="F244" s="229" t="str">
        <f t="shared" si="7"/>
        <v>INSERT INTO UPK_TEST.upk_k60.k60_so_buno_link (os_buhin_no, k60_buno_id, created_date, created_tantou_id) VALUES ('66322/3 8H900', 1528, GETDATE(), 999);</v>
      </c>
    </row>
    <row r="245" spans="1:6">
      <c r="A245" s="229" t="s">
        <v>2910</v>
      </c>
      <c r="B245" s="229" t="s">
        <v>480</v>
      </c>
      <c r="C245" s="229" t="str">
        <f t="shared" si="6"/>
        <v>1529</v>
      </c>
      <c r="D245" s="242" t="s">
        <v>482</v>
      </c>
      <c r="E245" s="242" t="s">
        <v>6003</v>
      </c>
      <c r="F245" s="229" t="str">
        <f t="shared" si="7"/>
        <v>INSERT INTO UPK_TEST.upk_k60.k60_so_buno_link (os_buhin_no, k60_buno_id, created_date, created_tantou_id) VALUES ('67123   8H30001', 1529, GETDATE(), 999);</v>
      </c>
    </row>
    <row r="246" spans="1:6">
      <c r="A246" s="229" t="s">
        <v>2911</v>
      </c>
      <c r="B246" s="229" t="s">
        <v>481</v>
      </c>
      <c r="C246" s="229" t="str">
        <f t="shared" si="6"/>
        <v>1530</v>
      </c>
      <c r="D246" s="242" t="s">
        <v>483</v>
      </c>
      <c r="E246" s="242" t="s">
        <v>6004</v>
      </c>
      <c r="F246" s="229" t="str">
        <f t="shared" si="7"/>
        <v>INSERT INTO UPK_TEST.upk_k60.k60_so_buno_link (os_buhin_no, k60_buno_id, created_date, created_tantou_id) VALUES ('67123   8H70001', 1530, GETDATE(), 999);</v>
      </c>
    </row>
    <row r="247" spans="1:6">
      <c r="A247" s="229" t="s">
        <v>2912</v>
      </c>
      <c r="B247" s="229" t="s">
        <v>482</v>
      </c>
      <c r="C247" s="229" t="str">
        <f t="shared" si="6"/>
        <v>1531</v>
      </c>
      <c r="D247" s="242" t="s">
        <v>484</v>
      </c>
      <c r="E247" s="242" t="s">
        <v>6005</v>
      </c>
      <c r="F247" s="229" t="str">
        <f t="shared" si="7"/>
        <v>INSERT INTO UPK_TEST.upk_k60.k60_so_buno_link (os_buhin_no, k60_buno_id, created_date, created_tantou_id) VALUES ('67123   8H90001', 1531, GETDATE(), 999);</v>
      </c>
    </row>
    <row r="248" spans="1:6">
      <c r="A248" s="229" t="s">
        <v>2913</v>
      </c>
      <c r="B248" s="229" t="s">
        <v>483</v>
      </c>
      <c r="C248" s="229" t="str">
        <f t="shared" si="6"/>
        <v>1532</v>
      </c>
      <c r="D248" s="242" t="s">
        <v>485</v>
      </c>
      <c r="E248" s="242" t="s">
        <v>6006</v>
      </c>
      <c r="F248" s="229" t="str">
        <f t="shared" si="7"/>
        <v>INSERT INTO UPK_TEST.upk_k60.k60_so_buno_link (os_buhin_no, k60_buno_id, created_date, created_tantou_id) VALUES ('74333   8H70001', 1532, GETDATE(), 999);</v>
      </c>
    </row>
    <row r="249" spans="1:6">
      <c r="A249" s="229" t="s">
        <v>2915</v>
      </c>
      <c r="B249" s="229" t="s">
        <v>484</v>
      </c>
      <c r="C249" s="229" t="str">
        <f t="shared" si="6"/>
        <v>1533</v>
      </c>
      <c r="D249" s="242" t="s">
        <v>486</v>
      </c>
      <c r="E249" s="242" t="s">
        <v>6007</v>
      </c>
      <c r="F249" s="229" t="str">
        <f t="shared" si="7"/>
        <v>INSERT INTO UPK_TEST.upk_k60.k60_so_buno_link (os_buhin_no, k60_buno_id, created_date, created_tantou_id) VALUES ('74346   8H300', 1533, GETDATE(), 999);</v>
      </c>
    </row>
    <row r="250" spans="1:6">
      <c r="A250" s="229" t="s">
        <v>2916</v>
      </c>
      <c r="B250" s="229" t="s">
        <v>485</v>
      </c>
      <c r="C250" s="229" t="str">
        <f t="shared" si="6"/>
        <v>1534</v>
      </c>
      <c r="D250" s="242" t="s">
        <v>2918</v>
      </c>
      <c r="E250" s="242" t="s">
        <v>6008</v>
      </c>
      <c r="F250" s="229" t="str">
        <f t="shared" si="7"/>
        <v>INSERT INTO UPK_TEST.upk_k60.k60_so_buno_link (os_buhin_no, k60_buno_id, created_date, created_tantou_id) VALUES ('74356   8H300', 1534, GETDATE(), 999);</v>
      </c>
    </row>
    <row r="251" spans="1:6">
      <c r="A251" s="229" t="s">
        <v>2917</v>
      </c>
      <c r="B251" s="229" t="s">
        <v>486</v>
      </c>
      <c r="C251" s="229" t="str">
        <f t="shared" si="6"/>
        <v>1535</v>
      </c>
      <c r="D251" s="242" t="s">
        <v>2919</v>
      </c>
      <c r="E251" s="242" t="s">
        <v>6009</v>
      </c>
      <c r="F251" s="229" t="str">
        <f t="shared" si="7"/>
        <v>INSERT INTO UPK_TEST.upk_k60.k60_so_buno_link (os_buhin_no, k60_buno_id, created_date, created_tantou_id) VALUES ('74356   AW000', 1535, GETDATE(), 999);</v>
      </c>
    </row>
    <row r="252" spans="1:6">
      <c r="A252" s="229" t="s">
        <v>2918</v>
      </c>
      <c r="B252" s="229" t="s">
        <v>2918</v>
      </c>
      <c r="C252" s="229" t="str">
        <f t="shared" si="6"/>
        <v>1536</v>
      </c>
      <c r="D252" s="242" t="s">
        <v>2921</v>
      </c>
      <c r="E252" s="242" t="s">
        <v>6010</v>
      </c>
      <c r="F252" s="229" t="str">
        <f t="shared" si="7"/>
        <v>INSERT INTO UPK_TEST.upk_k60.k60_so_buno_link (os_buhin_no, k60_buno_id, created_date, created_tantou_id) VALUES ('75138/9 8H90001', 1536, GETDATE(), 999);</v>
      </c>
    </row>
    <row r="253" spans="1:6">
      <c r="A253" s="229" t="s">
        <v>2919</v>
      </c>
      <c r="B253" s="229" t="s">
        <v>2919</v>
      </c>
      <c r="C253" s="229" t="str">
        <f t="shared" si="6"/>
        <v>1537</v>
      </c>
      <c r="D253" s="242" t="s">
        <v>2922</v>
      </c>
      <c r="E253" s="242" t="s">
        <v>6011</v>
      </c>
      <c r="F253" s="229" t="str">
        <f t="shared" si="7"/>
        <v>INSERT INTO UPK_TEST.upk_k60.k60_so_buno_link (os_buhin_no, k60_buno_id, created_date, created_tantou_id) VALUES ('76226/7 8H300', 1537, GETDATE(), 999);</v>
      </c>
    </row>
    <row r="254" spans="1:6">
      <c r="A254" s="229" t="s">
        <v>2921</v>
      </c>
      <c r="B254" s="229" t="s">
        <v>2921</v>
      </c>
      <c r="C254" s="229" t="str">
        <f t="shared" si="6"/>
        <v>1538</v>
      </c>
      <c r="D254" s="242" t="s">
        <v>487</v>
      </c>
      <c r="E254" s="242" t="s">
        <v>6012</v>
      </c>
      <c r="F254" s="229" t="str">
        <f t="shared" si="7"/>
        <v>INSERT INTO UPK_TEST.upk_k60.k60_so_buno_link (os_buhin_no, k60_buno_id, created_date, created_tantou_id) VALUES ('76226/7 8H700', 1538, GETDATE(), 999);</v>
      </c>
    </row>
    <row r="255" spans="1:6">
      <c r="A255" s="229" t="s">
        <v>2922</v>
      </c>
      <c r="B255" s="229" t="s">
        <v>2922</v>
      </c>
      <c r="C255" s="229" t="str">
        <f t="shared" si="6"/>
        <v>1539</v>
      </c>
      <c r="D255" s="242" t="s">
        <v>488</v>
      </c>
      <c r="E255" s="242" t="s">
        <v>6013</v>
      </c>
      <c r="F255" s="229" t="str">
        <f t="shared" si="7"/>
        <v>INSERT INTO UPK_TEST.upk_k60.k60_so_buno_link (os_buhin_no, k60_buno_id, created_date, created_tantou_id) VALUES ('76298/9 8H300', 1539, GETDATE(), 999);</v>
      </c>
    </row>
    <row r="256" spans="1:6">
      <c r="A256" s="229" t="s">
        <v>2923</v>
      </c>
      <c r="B256" s="229" t="s">
        <v>487</v>
      </c>
      <c r="C256" s="229" t="str">
        <f t="shared" si="6"/>
        <v>1540</v>
      </c>
      <c r="D256" s="242" t="s">
        <v>2925</v>
      </c>
      <c r="E256" s="242" t="s">
        <v>6014</v>
      </c>
      <c r="F256" s="229" t="str">
        <f t="shared" si="7"/>
        <v>INSERT INTO UPK_TEST.upk_k60.k60_so_buno_link (os_buhin_no, k60_buno_id, created_date, created_tantou_id) VALUES ('76428   8H300', 1540, GETDATE(), 999);</v>
      </c>
    </row>
    <row r="257" spans="1:6">
      <c r="A257" s="229" t="s">
        <v>2924</v>
      </c>
      <c r="B257" s="229" t="s">
        <v>488</v>
      </c>
      <c r="C257" s="229" t="str">
        <f t="shared" si="6"/>
        <v>1541</v>
      </c>
      <c r="D257" s="242" t="s">
        <v>2926</v>
      </c>
      <c r="E257" s="242" t="s">
        <v>6015</v>
      </c>
      <c r="F257" s="229" t="str">
        <f t="shared" si="7"/>
        <v>INSERT INTO UPK_TEST.upk_k60.k60_so_buno_link (os_buhin_no, k60_buno_id, created_date, created_tantou_id) VALUES ('76429   8H300', 1541, GETDATE(), 999);</v>
      </c>
    </row>
    <row r="258" spans="1:6">
      <c r="A258" s="229" t="s">
        <v>2925</v>
      </c>
      <c r="B258" s="229" t="s">
        <v>2925</v>
      </c>
      <c r="C258" s="229" t="str">
        <f t="shared" si="6"/>
        <v>1542</v>
      </c>
      <c r="D258" s="242" t="s">
        <v>2927</v>
      </c>
      <c r="E258" s="242" t="s">
        <v>6016</v>
      </c>
      <c r="F258" s="229" t="str">
        <f t="shared" si="7"/>
        <v>INSERT INTO UPK_TEST.upk_k60.k60_so_buno_link (os_buhin_no, k60_buno_id, created_date, created_tantou_id) VALUES ('76644/5 8H300', 1542, GETDATE(), 999);</v>
      </c>
    </row>
    <row r="259" spans="1:6">
      <c r="A259" s="229" t="s">
        <v>2926</v>
      </c>
      <c r="B259" s="229" t="s">
        <v>2926</v>
      </c>
      <c r="C259" s="229" t="str">
        <f t="shared" si="6"/>
        <v>1543</v>
      </c>
      <c r="D259" s="242" t="s">
        <v>2928</v>
      </c>
      <c r="E259" s="242" t="s">
        <v>6017</v>
      </c>
      <c r="F259" s="229" t="str">
        <f t="shared" si="7"/>
        <v>INSERT INTO UPK_TEST.upk_k60.k60_so_buno_link (os_buhin_no, k60_buno_id, created_date, created_tantou_id) VALUES ('76646/7 8H300', 1543, GETDATE(), 999);</v>
      </c>
    </row>
    <row r="260" spans="1:6">
      <c r="A260" s="229" t="s">
        <v>2927</v>
      </c>
      <c r="B260" s="229" t="s">
        <v>2927</v>
      </c>
      <c r="C260" s="229" t="str">
        <f t="shared" si="6"/>
        <v>1544</v>
      </c>
      <c r="D260" s="242" t="s">
        <v>489</v>
      </c>
      <c r="E260" s="242" t="s">
        <v>6018</v>
      </c>
      <c r="F260" s="229" t="str">
        <f t="shared" si="7"/>
        <v>INSERT INTO UPK_TEST.upk_k60.k60_so_buno_link (os_buhin_no, k60_buno_id, created_date, created_tantou_id) VALUES ('76646/7 EQ500', 1544, GETDATE(), 999);</v>
      </c>
    </row>
    <row r="261" spans="1:6">
      <c r="A261" s="229" t="s">
        <v>2928</v>
      </c>
      <c r="B261" s="229" t="s">
        <v>2928</v>
      </c>
      <c r="C261" s="229" t="str">
        <f t="shared" si="6"/>
        <v>1545</v>
      </c>
      <c r="D261" s="242" t="s">
        <v>490</v>
      </c>
      <c r="E261" s="242" t="s">
        <v>6019</v>
      </c>
      <c r="F261" s="229" t="str">
        <f t="shared" si="7"/>
        <v>INSERT INTO UPK_TEST.upk_k60.k60_so_buno_link (os_buhin_no, k60_buno_id, created_date, created_tantou_id) VALUES ('77648/9 8H300', 1545, GETDATE(), 999);</v>
      </c>
    </row>
    <row r="262" spans="1:6">
      <c r="A262" s="229" t="s">
        <v>2929</v>
      </c>
      <c r="B262" s="229" t="s">
        <v>489</v>
      </c>
      <c r="C262" s="229" t="str">
        <f t="shared" ref="C262:C325" si="8">VLOOKUP($B262,$D$5:$E$2000,2,FALSE)</f>
        <v>1546</v>
      </c>
      <c r="D262" s="242" t="s">
        <v>2931</v>
      </c>
      <c r="E262" s="242" t="s">
        <v>6020</v>
      </c>
      <c r="F262" s="229" t="str">
        <f t="shared" ref="F262:F325" si="9">$P$2&amp;"'"&amp;$A262&amp;"', "&amp;$C262&amp;", GETDATE(), 999);"</f>
        <v>INSERT INTO UPK_TEST.upk_k60.k60_so_buno_link (os_buhin_no, k60_buno_id, created_date, created_tantou_id) VALUES ('64124   EN000', 1546, GETDATE(), 999);</v>
      </c>
    </row>
    <row r="263" spans="1:6">
      <c r="A263" s="229" t="s">
        <v>2930</v>
      </c>
      <c r="B263" s="229" t="s">
        <v>490</v>
      </c>
      <c r="C263" s="229" t="str">
        <f t="shared" si="8"/>
        <v>1547</v>
      </c>
      <c r="D263" s="242" t="s">
        <v>2932</v>
      </c>
      <c r="E263" s="242" t="s">
        <v>6021</v>
      </c>
      <c r="F263" s="229" t="str">
        <f t="shared" si="9"/>
        <v>INSERT INTO UPK_TEST.upk_k60.k60_so_buno_link (os_buhin_no, k60_buno_id, created_date, created_tantou_id) VALUES ('64125   EN000', 1547, GETDATE(), 999);</v>
      </c>
    </row>
    <row r="264" spans="1:6">
      <c r="A264" s="229" t="s">
        <v>2931</v>
      </c>
      <c r="B264" s="229" t="s">
        <v>2931</v>
      </c>
      <c r="C264" s="229" t="str">
        <f t="shared" si="8"/>
        <v>1548</v>
      </c>
      <c r="D264" s="242" t="s">
        <v>2934</v>
      </c>
      <c r="E264" s="242" t="s">
        <v>6022</v>
      </c>
      <c r="F264" s="229" t="str">
        <f t="shared" si="9"/>
        <v>INSERT INTO UPK_TEST.upk_k60.k60_so_buno_link (os_buhin_no, k60_buno_id, created_date, created_tantou_id) VALUES ('64182/3 EN000', 1548, GETDATE(), 999);</v>
      </c>
    </row>
    <row r="265" spans="1:6">
      <c r="A265" s="229" t="s">
        <v>2932</v>
      </c>
      <c r="B265" s="229" t="s">
        <v>2932</v>
      </c>
      <c r="C265" s="229" t="str">
        <f t="shared" si="8"/>
        <v>1549</v>
      </c>
      <c r="D265" s="242" t="s">
        <v>2935</v>
      </c>
      <c r="E265" s="242" t="s">
        <v>6023</v>
      </c>
      <c r="F265" s="229" t="str">
        <f t="shared" si="9"/>
        <v>INSERT INTO UPK_TEST.upk_k60.k60_so_buno_link (os_buhin_no, k60_buno_id, created_date, created_tantou_id) VALUES ('74352/3 EN012', 1549, GETDATE(), 999);</v>
      </c>
    </row>
    <row r="266" spans="1:6">
      <c r="A266" s="229" t="s">
        <v>2934</v>
      </c>
      <c r="B266" s="229" t="s">
        <v>2934</v>
      </c>
      <c r="C266" s="229" t="str">
        <f t="shared" si="8"/>
        <v>1550</v>
      </c>
      <c r="D266" s="242" t="s">
        <v>2937</v>
      </c>
      <c r="E266" s="242" t="s">
        <v>6024</v>
      </c>
      <c r="F266" s="229" t="str">
        <f t="shared" si="9"/>
        <v>INSERT INTO UPK_TEST.upk_k60.k60_so_buno_link (os_buhin_no, k60_buno_id, created_date, created_tantou_id) VALUES ('75522/3 EN000', 1550, GETDATE(), 999);</v>
      </c>
    </row>
    <row r="267" spans="1:6">
      <c r="A267" s="229" t="s">
        <v>2935</v>
      </c>
      <c r="B267" s="229" t="s">
        <v>2935</v>
      </c>
      <c r="C267" s="229" t="str">
        <f t="shared" si="8"/>
        <v>1551</v>
      </c>
      <c r="D267" s="242" t="s">
        <v>491</v>
      </c>
      <c r="E267" s="242" t="s">
        <v>6025</v>
      </c>
      <c r="F267" s="229" t="str">
        <f t="shared" si="9"/>
        <v>INSERT INTO UPK_TEST.upk_k60.k60_so_buno_link (os_buhin_no, k60_buno_id, created_date, created_tantou_id) VALUES ('75532/3 EN000', 1551, GETDATE(), 999);</v>
      </c>
    </row>
    <row r="268" spans="1:6">
      <c r="A268" s="229" t="s">
        <v>2937</v>
      </c>
      <c r="B268" s="229" t="s">
        <v>2937</v>
      </c>
      <c r="C268" s="229" t="str">
        <f t="shared" si="8"/>
        <v>1552</v>
      </c>
      <c r="D268" s="242" t="s">
        <v>492</v>
      </c>
      <c r="E268" s="242" t="s">
        <v>6026</v>
      </c>
      <c r="F268" s="229" t="str">
        <f t="shared" si="9"/>
        <v>INSERT INTO UPK_TEST.upk_k60.k60_so_buno_link (os_buhin_no, k60_buno_id, created_date, created_tantou_id) VALUES ('75532/3 EN100', 1552, GETDATE(), 999);</v>
      </c>
    </row>
    <row r="269" spans="1:6">
      <c r="A269" s="229" t="s">
        <v>2938</v>
      </c>
      <c r="B269" s="229" t="s">
        <v>491</v>
      </c>
      <c r="C269" s="229" t="str">
        <f t="shared" si="8"/>
        <v>1553</v>
      </c>
      <c r="D269" s="242" t="s">
        <v>493</v>
      </c>
      <c r="E269" s="242" t="s">
        <v>6027</v>
      </c>
      <c r="F269" s="229" t="str">
        <f t="shared" si="9"/>
        <v>INSERT INTO UPK_TEST.upk_k60.k60_so_buno_link (os_buhin_no, k60_buno_id, created_date, created_tantou_id) VALUES ('76742   EN000', 1553, GETDATE(), 999);</v>
      </c>
    </row>
    <row r="270" spans="1:6">
      <c r="A270" s="229" t="s">
        <v>2939</v>
      </c>
      <c r="B270" s="229" t="s">
        <v>492</v>
      </c>
      <c r="C270" s="229" t="str">
        <f t="shared" si="8"/>
        <v>1554</v>
      </c>
      <c r="D270" s="242" t="s">
        <v>2941</v>
      </c>
      <c r="E270" s="242" t="s">
        <v>6028</v>
      </c>
      <c r="F270" s="229" t="str">
        <f t="shared" si="9"/>
        <v>INSERT INTO UPK_TEST.upk_k60.k60_so_buno_link (os_buhin_no, k60_buno_id, created_date, created_tantou_id) VALUES ('76743   EN000', 1554, GETDATE(), 999);</v>
      </c>
    </row>
    <row r="271" spans="1:6">
      <c r="A271" s="229" t="s">
        <v>2940</v>
      </c>
      <c r="B271" s="229" t="s">
        <v>493</v>
      </c>
      <c r="C271" s="229" t="str">
        <f t="shared" si="8"/>
        <v>1555</v>
      </c>
      <c r="D271" s="242" t="s">
        <v>2943</v>
      </c>
      <c r="E271" s="242" t="s">
        <v>6029</v>
      </c>
      <c r="F271" s="229" t="str">
        <f t="shared" si="9"/>
        <v>INSERT INTO UPK_TEST.upk_k60.k60_so_buno_link (os_buhin_no, k60_buno_id, created_date, created_tantou_id) VALUES ('53216   B217101', 1555, GETDATE(), 999);</v>
      </c>
    </row>
    <row r="272" spans="1:6">
      <c r="A272" s="233" t="s">
        <v>2941</v>
      </c>
      <c r="B272" s="233" t="s">
        <v>2941</v>
      </c>
      <c r="C272" s="229" t="str">
        <f t="shared" si="8"/>
        <v>1556</v>
      </c>
      <c r="D272" s="242" t="s">
        <v>2944</v>
      </c>
      <c r="E272" s="242" t="s">
        <v>6030</v>
      </c>
      <c r="F272" s="229" t="str">
        <f t="shared" si="9"/>
        <v>INSERT INTO UPK_TEST.upk_k60.k60_so_buno_link (os_buhin_no, k60_buno_id, created_date, created_tantou_id) VALUES ('451631/2-1017P/05P', 1556, GETDATE(), 999);</v>
      </c>
    </row>
    <row r="273" spans="1:6">
      <c r="A273" s="229" t="s">
        <v>2943</v>
      </c>
      <c r="B273" s="229" t="s">
        <v>2943</v>
      </c>
      <c r="C273" s="229" t="str">
        <f t="shared" si="8"/>
        <v>1557</v>
      </c>
      <c r="D273" s="242" t="s">
        <v>2945</v>
      </c>
      <c r="E273" s="242" t="s">
        <v>6031</v>
      </c>
      <c r="F273" s="229" t="str">
        <f t="shared" si="9"/>
        <v>INSERT INTO UPK_TEST.upk_k60.k60_so_buno_link (os_buhin_no, k60_buno_id, created_date, created_tantou_id) VALUES ('451633/4-1004P', 1557, GETDATE(), 999);</v>
      </c>
    </row>
    <row r="274" spans="1:6">
      <c r="A274" s="233" t="s">
        <v>2944</v>
      </c>
      <c r="B274" s="233" t="s">
        <v>2944</v>
      </c>
      <c r="C274" s="229" t="str">
        <f t="shared" si="8"/>
        <v>1558</v>
      </c>
      <c r="D274" s="242" t="s">
        <v>502</v>
      </c>
      <c r="E274" s="242" t="s">
        <v>6032</v>
      </c>
      <c r="F274" s="229" t="str">
        <f t="shared" si="9"/>
        <v>INSERT INTO UPK_TEST.upk_k60.k60_so_buno_link (os_buhin_no, k60_buno_id, created_date, created_tantou_id) VALUES ('451621/2-1052P/28P', 1558, GETDATE(), 999);</v>
      </c>
    </row>
    <row r="275" spans="1:6">
      <c r="A275" s="229" t="s">
        <v>2945</v>
      </c>
      <c r="B275" s="229" t="s">
        <v>2945</v>
      </c>
      <c r="C275" s="229" t="str">
        <f t="shared" si="8"/>
        <v>1559</v>
      </c>
      <c r="D275" s="242" t="s">
        <v>503</v>
      </c>
      <c r="E275" s="242" t="s">
        <v>6033</v>
      </c>
      <c r="F275" s="229" t="str">
        <f t="shared" si="9"/>
        <v>INSERT INTO UPK_TEST.upk_k60.k60_so_buno_link (os_buhin_no, k60_buno_id, created_date, created_tantou_id) VALUES ('451673/4-1019P', 1559, GETDATE(), 999);</v>
      </c>
    </row>
    <row r="276" spans="1:6">
      <c r="A276" s="229" t="s">
        <v>2946</v>
      </c>
      <c r="B276" s="229" t="s">
        <v>502</v>
      </c>
      <c r="C276" s="229" t="str">
        <f t="shared" si="8"/>
        <v>1560</v>
      </c>
      <c r="D276" s="242" t="s">
        <v>504</v>
      </c>
      <c r="E276" s="242" t="s">
        <v>6034</v>
      </c>
      <c r="F276" s="229" t="str">
        <f t="shared" si="9"/>
        <v>INSERT INTO UPK_TEST.upk_k60.k60_so_buno_link (os_buhin_no, k60_buno_id, created_date, created_tantou_id) VALUES ('64285   5301001', 1560, GETDATE(), 999);</v>
      </c>
    </row>
    <row r="277" spans="1:6">
      <c r="A277" s="229" t="s">
        <v>2947</v>
      </c>
      <c r="B277" s="229" t="s">
        <v>503</v>
      </c>
      <c r="C277" s="229" t="str">
        <f t="shared" si="8"/>
        <v>1561</v>
      </c>
      <c r="D277" s="242" t="s">
        <v>2949</v>
      </c>
      <c r="E277" s="242" t="s">
        <v>6035</v>
      </c>
      <c r="F277" s="229" t="str">
        <f t="shared" si="9"/>
        <v>INSERT INTO UPK_TEST.upk_k60.k60_so_buno_link (os_buhin_no, k60_buno_id, created_date, created_tantou_id) VALUES ('65426   5301001', 1561, GETDATE(), 999);</v>
      </c>
    </row>
    <row r="278" spans="1:6">
      <c r="A278" s="229" t="s">
        <v>2948</v>
      </c>
      <c r="B278" s="229" t="s">
        <v>504</v>
      </c>
      <c r="C278" s="229" t="str">
        <f t="shared" si="8"/>
        <v>1562</v>
      </c>
      <c r="D278" s="242" t="s">
        <v>505</v>
      </c>
      <c r="E278" s="242" t="s">
        <v>6036</v>
      </c>
      <c r="F278" s="229" t="str">
        <f t="shared" si="9"/>
        <v>INSERT INTO UPK_TEST.upk_k60.k60_so_buno_link (os_buhin_no, k60_buno_id, created_date, created_tantou_id) VALUES ('65437   5301001', 1562, GETDATE(), 999);</v>
      </c>
    </row>
    <row r="279" spans="1:6">
      <c r="A279" s="229" t="s">
        <v>2949</v>
      </c>
      <c r="B279" s="229" t="s">
        <v>2949</v>
      </c>
      <c r="C279" s="229" t="str">
        <f t="shared" si="8"/>
        <v>1563</v>
      </c>
      <c r="D279" s="242" t="s">
        <v>506</v>
      </c>
      <c r="E279" s="242" t="s">
        <v>6037</v>
      </c>
      <c r="F279" s="229" t="str">
        <f t="shared" si="9"/>
        <v>INSERT INTO UPK_TEST.upk_k60.k60_so_buno_link (os_buhin_no, k60_buno_id, created_date, created_tantou_id) VALUES ('64182/3 JG00A', 1563, GETDATE(), 999);</v>
      </c>
    </row>
    <row r="280" spans="1:6">
      <c r="A280" s="229" t="s">
        <v>2951</v>
      </c>
      <c r="B280" s="229" t="s">
        <v>505</v>
      </c>
      <c r="C280" s="229" t="str">
        <f t="shared" si="8"/>
        <v>1564</v>
      </c>
      <c r="D280" s="242" t="s">
        <v>507</v>
      </c>
      <c r="E280" s="242" t="s">
        <v>6038</v>
      </c>
      <c r="F280" s="229" t="str">
        <f t="shared" si="9"/>
        <v>INSERT INTO UPK_TEST.upk_k60.k60_so_buno_link (os_buhin_no, k60_buno_id, created_date, created_tantou_id) VALUES ('66312   JG00A', 1564, GETDATE(), 999);</v>
      </c>
    </row>
    <row r="281" spans="1:6">
      <c r="A281" s="229" t="s">
        <v>2952</v>
      </c>
      <c r="B281" s="229" t="s">
        <v>506</v>
      </c>
      <c r="C281" s="229" t="str">
        <f t="shared" si="8"/>
        <v>1565</v>
      </c>
      <c r="D281" s="242" t="s">
        <v>508</v>
      </c>
      <c r="E281" s="242" t="s">
        <v>6039</v>
      </c>
      <c r="F281" s="229" t="str">
        <f t="shared" si="9"/>
        <v>INSERT INTO UPK_TEST.upk_k60.k60_so_buno_link (os_buhin_no, k60_buno_id, created_date, created_tantou_id) VALUES ('67416   JG01A', 1565, GETDATE(), 999);</v>
      </c>
    </row>
    <row r="282" spans="1:6">
      <c r="A282" s="229" t="s">
        <v>2953</v>
      </c>
      <c r="B282" s="229" t="s">
        <v>507</v>
      </c>
      <c r="C282" s="229" t="str">
        <f t="shared" si="8"/>
        <v>1566</v>
      </c>
      <c r="D282" s="242" t="s">
        <v>509</v>
      </c>
      <c r="E282" s="242" t="s">
        <v>6040</v>
      </c>
      <c r="F282" s="229" t="str">
        <f t="shared" si="9"/>
        <v>INSERT INTO UPK_TEST.upk_k60.k60_so_buno_link (os_buhin_no, k60_buno_id, created_date, created_tantou_id) VALUES ('67416   JG01A-G', 1566, GETDATE(), 999);</v>
      </c>
    </row>
    <row r="283" spans="1:6">
      <c r="A283" s="229" t="s">
        <v>2955</v>
      </c>
      <c r="B283" s="229" t="s">
        <v>508</v>
      </c>
      <c r="C283" s="229" t="str">
        <f t="shared" si="8"/>
        <v>1567</v>
      </c>
      <c r="D283" s="242" t="s">
        <v>510</v>
      </c>
      <c r="E283" s="242" t="s">
        <v>6041</v>
      </c>
      <c r="F283" s="229" t="str">
        <f t="shared" si="9"/>
        <v>INSERT INTO UPK_TEST.upk_k60.k60_so_buno_link (os_buhin_no, k60_buno_id, created_date, created_tantou_id) VALUES ('74356   JG00A', 1567, GETDATE(), 999);</v>
      </c>
    </row>
    <row r="284" spans="1:6">
      <c r="A284" s="229" t="s">
        <v>2956</v>
      </c>
      <c r="B284" s="229" t="s">
        <v>509</v>
      </c>
      <c r="C284" s="229" t="str">
        <f t="shared" si="8"/>
        <v>1568</v>
      </c>
      <c r="D284" s="242" t="s">
        <v>511</v>
      </c>
      <c r="E284" s="242" t="s">
        <v>6042</v>
      </c>
      <c r="F284" s="229" t="str">
        <f t="shared" si="9"/>
        <v>INSERT INTO UPK_TEST.upk_k60.k60_so_buno_link (os_buhin_no, k60_buno_id, created_date, created_tantou_id) VALUES ('74356   JG00A-B', 1568, GETDATE(), 999);</v>
      </c>
    </row>
    <row r="285" spans="1:6">
      <c r="A285" s="229" t="s">
        <v>2957</v>
      </c>
      <c r="B285" s="229" t="s">
        <v>510</v>
      </c>
      <c r="C285" s="229" t="str">
        <f t="shared" si="8"/>
        <v>1569</v>
      </c>
      <c r="D285" s="242" t="s">
        <v>512</v>
      </c>
      <c r="E285" s="242" t="s">
        <v>6043</v>
      </c>
      <c r="F285" s="229" t="str">
        <f t="shared" si="9"/>
        <v>INSERT INTO UPK_TEST.upk_k60.k60_so_buno_link (os_buhin_no, k60_buno_id, created_date, created_tantou_id) VALUES ('74366   JG00A', 1569, GETDATE(), 999);</v>
      </c>
    </row>
    <row r="286" spans="1:6">
      <c r="A286" s="229" t="s">
        <v>2958</v>
      </c>
      <c r="B286" s="229" t="s">
        <v>511</v>
      </c>
      <c r="C286" s="229" t="str">
        <f t="shared" si="8"/>
        <v>1570</v>
      </c>
      <c r="D286" s="242" t="s">
        <v>513</v>
      </c>
      <c r="E286" s="242" t="s">
        <v>6044</v>
      </c>
      <c r="F286" s="229" t="str">
        <f t="shared" si="9"/>
        <v>INSERT INTO UPK_TEST.upk_k60.k60_so_buno_link (os_buhin_no, k60_buno_id, created_date, created_tantou_id) VALUES ('75128   JG00A', 1570, GETDATE(), 999);</v>
      </c>
    </row>
    <row r="287" spans="1:6">
      <c r="A287" s="229" t="s">
        <v>2959</v>
      </c>
      <c r="B287" s="229" t="s">
        <v>512</v>
      </c>
      <c r="C287" s="229" t="str">
        <f t="shared" si="8"/>
        <v>1571</v>
      </c>
      <c r="D287" s="242" t="s">
        <v>2963</v>
      </c>
      <c r="E287" s="242" t="s">
        <v>6045</v>
      </c>
      <c r="F287" s="229" t="str">
        <f t="shared" si="9"/>
        <v>INSERT INTO UPK_TEST.upk_k60.k60_so_buno_link (os_buhin_no, k60_buno_id, created_date, created_tantou_id) VALUES ('75128   JG00A-K', 1571, GETDATE(), 999);</v>
      </c>
    </row>
    <row r="288" spans="1:6">
      <c r="A288" s="229" t="s">
        <v>2961</v>
      </c>
      <c r="B288" s="229" t="s">
        <v>513</v>
      </c>
      <c r="C288" s="229" t="str">
        <f t="shared" si="8"/>
        <v>1572</v>
      </c>
      <c r="D288" s="242" t="s">
        <v>2964</v>
      </c>
      <c r="E288" s="242" t="s">
        <v>6046</v>
      </c>
      <c r="F288" s="229" t="str">
        <f t="shared" si="9"/>
        <v>INSERT INTO UPK_TEST.upk_k60.k60_so_buno_link (os_buhin_no, k60_buno_id, created_date, created_tantou_id) VALUES ('75128   JG00A-E', 1572, GETDATE(), 999);</v>
      </c>
    </row>
    <row r="289" spans="1:6">
      <c r="A289" s="229" t="s">
        <v>2963</v>
      </c>
      <c r="B289" s="229" t="s">
        <v>2963</v>
      </c>
      <c r="C289" s="229" t="str">
        <f t="shared" si="8"/>
        <v>1573</v>
      </c>
      <c r="D289" s="242" t="s">
        <v>2965</v>
      </c>
      <c r="E289" s="242" t="s">
        <v>6047</v>
      </c>
      <c r="F289" s="229" t="str">
        <f t="shared" si="9"/>
        <v>INSERT INTO UPK_TEST.upk_k60.k60_so_buno_link (os_buhin_no, k60_buno_id, created_date, created_tantou_id) VALUES ('75262/3 JG00A', 1573, GETDATE(), 999);</v>
      </c>
    </row>
    <row r="290" spans="1:6">
      <c r="A290" s="229" t="s">
        <v>2964</v>
      </c>
      <c r="B290" s="229" t="s">
        <v>2964</v>
      </c>
      <c r="C290" s="229" t="str">
        <f t="shared" si="8"/>
        <v>1574</v>
      </c>
      <c r="D290" s="242" t="s">
        <v>2967</v>
      </c>
      <c r="E290" s="242" t="s">
        <v>6048</v>
      </c>
      <c r="F290" s="229" t="str">
        <f t="shared" si="9"/>
        <v>INSERT INTO UPK_TEST.upk_k60.k60_so_buno_link (os_buhin_no, k60_buno_id, created_date, created_tantou_id) VALUES ('75262/3 JG01A', 1574, GETDATE(), 999);</v>
      </c>
    </row>
    <row r="291" spans="1:6">
      <c r="A291" s="229" t="s">
        <v>2965</v>
      </c>
      <c r="B291" s="229" t="s">
        <v>2965</v>
      </c>
      <c r="C291" s="229" t="str">
        <f t="shared" si="8"/>
        <v>1575</v>
      </c>
      <c r="D291" s="242" t="s">
        <v>2968</v>
      </c>
      <c r="E291" s="242" t="s">
        <v>6049</v>
      </c>
      <c r="F291" s="229" t="str">
        <f t="shared" si="9"/>
        <v>INSERT INTO UPK_TEST.upk_k60.k60_so_buno_link (os_buhin_no, k60_buno_id, created_date, created_tantou_id) VALUES ('75262/3 JG01A-E', 1575, GETDATE(), 999);</v>
      </c>
    </row>
    <row r="292" spans="1:6">
      <c r="A292" s="229" t="s">
        <v>2967</v>
      </c>
      <c r="B292" s="229" t="s">
        <v>2967</v>
      </c>
      <c r="C292" s="229" t="str">
        <f t="shared" si="8"/>
        <v>1576</v>
      </c>
      <c r="D292" s="242" t="s">
        <v>2969</v>
      </c>
      <c r="E292" s="242" t="s">
        <v>6050</v>
      </c>
      <c r="F292" s="229" t="str">
        <f t="shared" si="9"/>
        <v>INSERT INTO UPK_TEST.upk_k60.k60_so_buno_link (os_buhin_no, k60_buno_id, created_date, created_tantou_id) VALUES ('75636/7 JG00A', 1576, GETDATE(), 999);</v>
      </c>
    </row>
    <row r="293" spans="1:6">
      <c r="A293" s="229" t="s">
        <v>2968</v>
      </c>
      <c r="B293" s="229" t="s">
        <v>2968</v>
      </c>
      <c r="C293" s="229" t="str">
        <f t="shared" si="8"/>
        <v>1577</v>
      </c>
      <c r="D293" s="242" t="s">
        <v>2971</v>
      </c>
      <c r="E293" s="242" t="s">
        <v>6051</v>
      </c>
      <c r="F293" s="229" t="str">
        <f t="shared" si="9"/>
        <v>INSERT INTO UPK_TEST.upk_k60.k60_so_buno_link (os_buhin_no, k60_buno_id, created_date, created_tantou_id) VALUES ('75676/7 JG00A', 1577, GETDATE(), 999);</v>
      </c>
    </row>
    <row r="294" spans="1:6">
      <c r="A294" s="229" t="s">
        <v>2969</v>
      </c>
      <c r="B294" s="229" t="s">
        <v>2969</v>
      </c>
      <c r="C294" s="229" t="str">
        <f t="shared" si="8"/>
        <v>1578</v>
      </c>
      <c r="D294" s="242" t="s">
        <v>514</v>
      </c>
      <c r="E294" s="242" t="s">
        <v>6052</v>
      </c>
      <c r="F294" s="229" t="str">
        <f t="shared" si="9"/>
        <v>INSERT INTO UPK_TEST.upk_k60.k60_so_buno_link (os_buhin_no, k60_buno_id, created_date, created_tantou_id) VALUES ('75676/7 JG00A-E', 1578, GETDATE(), 999);</v>
      </c>
    </row>
    <row r="295" spans="1:6">
      <c r="A295" s="229" t="s">
        <v>2971</v>
      </c>
      <c r="B295" s="229" t="s">
        <v>2971</v>
      </c>
      <c r="C295" s="229" t="str">
        <f t="shared" si="8"/>
        <v>1579</v>
      </c>
      <c r="D295" s="242" t="s">
        <v>515</v>
      </c>
      <c r="E295" s="242" t="s">
        <v>6053</v>
      </c>
      <c r="F295" s="229" t="str">
        <f t="shared" si="9"/>
        <v>INSERT INTO UPK_TEST.upk_k60.k60_so_buno_link (os_buhin_no, k60_buno_id, created_date, created_tantou_id) VALUES ('756C0/1 JG00A', 1579, GETDATE(), 999);</v>
      </c>
    </row>
    <row r="296" spans="1:6">
      <c r="A296" s="229" t="s">
        <v>2972</v>
      </c>
      <c r="B296" s="229" t="s">
        <v>514</v>
      </c>
      <c r="C296" s="229" t="str">
        <f t="shared" si="8"/>
        <v>1580</v>
      </c>
      <c r="D296" s="242" t="s">
        <v>2974</v>
      </c>
      <c r="E296" s="242" t="s">
        <v>6054</v>
      </c>
      <c r="F296" s="229" t="str">
        <f t="shared" si="9"/>
        <v>INSERT INTO UPK_TEST.upk_k60.k60_so_buno_link (os_buhin_no, k60_buno_id, created_date, created_tantou_id) VALUES ('76246   JG00A', 1580, GETDATE(), 999);</v>
      </c>
    </row>
    <row r="297" spans="1:6">
      <c r="A297" s="229" t="s">
        <v>2973</v>
      </c>
      <c r="B297" s="229" t="s">
        <v>515</v>
      </c>
      <c r="C297" s="229" t="str">
        <f t="shared" si="8"/>
        <v>1581</v>
      </c>
      <c r="D297" s="242" t="s">
        <v>2975</v>
      </c>
      <c r="E297" s="242" t="s">
        <v>6055</v>
      </c>
      <c r="F297" s="229" t="str">
        <f t="shared" si="9"/>
        <v>INSERT INTO UPK_TEST.upk_k60.k60_so_buno_link (os_buhin_no, k60_buno_id, created_date, created_tantou_id) VALUES ('76247   JG00A', 1581, GETDATE(), 999);</v>
      </c>
    </row>
    <row r="298" spans="1:6">
      <c r="A298" s="229" t="s">
        <v>2974</v>
      </c>
      <c r="B298" s="229" t="s">
        <v>2974</v>
      </c>
      <c r="C298" s="229" t="str">
        <f t="shared" si="8"/>
        <v>1582</v>
      </c>
      <c r="D298" s="242" t="s">
        <v>2977</v>
      </c>
      <c r="E298" s="242" t="s">
        <v>6056</v>
      </c>
      <c r="F298" s="229" t="str">
        <f t="shared" si="9"/>
        <v>INSERT INTO UPK_TEST.upk_k60.k60_so_buno_link (os_buhin_no, k60_buno_id, created_date, created_tantou_id) VALUES ('767C2/3 JG00A', 1582, GETDATE(), 999);</v>
      </c>
    </row>
    <row r="299" spans="1:6">
      <c r="A299" s="229" t="s">
        <v>2975</v>
      </c>
      <c r="B299" s="229" t="s">
        <v>2975</v>
      </c>
      <c r="C299" s="229" t="str">
        <f t="shared" si="8"/>
        <v>1583</v>
      </c>
      <c r="D299" s="242" t="s">
        <v>2979</v>
      </c>
      <c r="E299" s="242" t="s">
        <v>6057</v>
      </c>
      <c r="F299" s="229" t="str">
        <f t="shared" si="9"/>
        <v>INSERT INTO UPK_TEST.upk_k60.k60_so_buno_link (os_buhin_no, k60_buno_id, created_date, created_tantou_id) VALUES ('64112/3 JGA00-E', 1583, GETDATE(), 999);</v>
      </c>
    </row>
    <row r="300" spans="1:6">
      <c r="A300" s="229" t="s">
        <v>2977</v>
      </c>
      <c r="B300" s="229" t="s">
        <v>2977</v>
      </c>
      <c r="C300" s="229" t="str">
        <f t="shared" si="8"/>
        <v>1584</v>
      </c>
      <c r="D300" s="242" t="s">
        <v>516</v>
      </c>
      <c r="E300" s="242" t="s">
        <v>6058</v>
      </c>
      <c r="F300" s="229" t="str">
        <f t="shared" si="9"/>
        <v>INSERT INTO UPK_TEST.upk_k60.k60_so_buno_link (os_buhin_no, k60_buno_id, created_date, created_tantou_id) VALUES ('64112/3 JG00A', 1584, GETDATE(), 999);</v>
      </c>
    </row>
    <row r="301" spans="1:6">
      <c r="A301" s="229" t="s">
        <v>2979</v>
      </c>
      <c r="B301" s="229" t="s">
        <v>2979</v>
      </c>
      <c r="C301" s="229" t="str">
        <f t="shared" si="8"/>
        <v>1585</v>
      </c>
      <c r="D301" s="242" t="s">
        <v>517</v>
      </c>
      <c r="E301" s="242" t="s">
        <v>6059</v>
      </c>
      <c r="F301" s="229" t="str">
        <f t="shared" si="9"/>
        <v>INSERT INTO UPK_TEST.upk_k60.k60_so_buno_link (os_buhin_no, k60_buno_id, created_date, created_tantou_id) VALUES ('64112/3 JH00A', 1585, GETDATE(), 999);</v>
      </c>
    </row>
    <row r="302" spans="1:6">
      <c r="A302" s="229" t="s">
        <v>2980</v>
      </c>
      <c r="B302" s="229" t="s">
        <v>516</v>
      </c>
      <c r="C302" s="229" t="str">
        <f t="shared" si="8"/>
        <v>1586</v>
      </c>
      <c r="D302" s="242" t="s">
        <v>518</v>
      </c>
      <c r="E302" s="242" t="s">
        <v>6060</v>
      </c>
      <c r="F302" s="229" t="str">
        <f t="shared" si="9"/>
        <v>INSERT INTO UPK_TEST.upk_k60.k60_so_buno_link (os_buhin_no, k60_buno_id, created_date, created_tantou_id) VALUES ('74332   01G00', 1586, GETDATE(), 999);</v>
      </c>
    </row>
    <row r="303" spans="1:6">
      <c r="A303" s="229" t="s">
        <v>2982</v>
      </c>
      <c r="B303" s="229" t="s">
        <v>517</v>
      </c>
      <c r="C303" s="229" t="str">
        <f t="shared" si="8"/>
        <v>1587</v>
      </c>
      <c r="D303" s="242" t="s">
        <v>2984</v>
      </c>
      <c r="E303" s="242" t="s">
        <v>6061</v>
      </c>
      <c r="F303" s="229" t="str">
        <f t="shared" si="9"/>
        <v>INSERT INTO UPK_TEST.upk_k60.k60_so_buno_link (os_buhin_no, k60_buno_id, created_date, created_tantou_id) VALUES ('74333   01G00', 1587, GETDATE(), 999);</v>
      </c>
    </row>
    <row r="304" spans="1:6">
      <c r="A304" s="229" t="s">
        <v>2983</v>
      </c>
      <c r="B304" s="229" t="s">
        <v>518</v>
      </c>
      <c r="C304" s="229" t="str">
        <f t="shared" si="8"/>
        <v>1588</v>
      </c>
      <c r="D304" s="242" t="s">
        <v>519</v>
      </c>
      <c r="E304" s="242" t="s">
        <v>6062</v>
      </c>
      <c r="F304" s="229" t="str">
        <f t="shared" si="9"/>
        <v>INSERT INTO UPK_TEST.upk_k60.k60_so_buno_link (os_buhin_no, k60_buno_id, created_date, created_tantou_id) VALUES ('65616   JM00A', 1588, GETDATE(), 999);</v>
      </c>
    </row>
    <row r="305" spans="1:6">
      <c r="A305" s="229" t="s">
        <v>2984</v>
      </c>
      <c r="B305" s="229" t="s">
        <v>2984</v>
      </c>
      <c r="C305" s="229" t="str">
        <f t="shared" si="8"/>
        <v>1589</v>
      </c>
      <c r="D305" s="242" t="s">
        <v>2986</v>
      </c>
      <c r="E305" s="242" t="s">
        <v>6063</v>
      </c>
      <c r="F305" s="229" t="str">
        <f t="shared" si="9"/>
        <v>INSERT INTO UPK_TEST.upk_k60.k60_so_buno_link (os_buhin_no, k60_buno_id, created_date, created_tantou_id) VALUES ('67632/3 JM00A', 1589, GETDATE(), 999);</v>
      </c>
    </row>
    <row r="306" spans="1:6">
      <c r="A306" s="229" t="s">
        <v>2985</v>
      </c>
      <c r="B306" s="229" t="s">
        <v>519</v>
      </c>
      <c r="C306" s="229" t="str">
        <f t="shared" si="8"/>
        <v>1590</v>
      </c>
      <c r="D306" s="242" t="s">
        <v>520</v>
      </c>
      <c r="E306" s="242" t="s">
        <v>6064</v>
      </c>
      <c r="F306" s="229" t="str">
        <f t="shared" si="9"/>
        <v>INSERT INTO UPK_TEST.upk_k60.k60_so_buno_link (os_buhin_no, k60_buno_id, created_date, created_tantou_id) VALUES ('73141   JM010', 1590, GETDATE(), 999);</v>
      </c>
    </row>
    <row r="307" spans="1:6">
      <c r="A307" s="229" t="s">
        <v>2986</v>
      </c>
      <c r="B307" s="229" t="s">
        <v>2986</v>
      </c>
      <c r="C307" s="229" t="str">
        <f t="shared" si="8"/>
        <v>1591</v>
      </c>
      <c r="D307" s="242" t="s">
        <v>521</v>
      </c>
      <c r="E307" s="242" t="s">
        <v>6065</v>
      </c>
      <c r="F307" s="229" t="str">
        <f t="shared" si="9"/>
        <v>INSERT INTO UPK_TEST.upk_k60.k60_so_buno_link (os_buhin_no, k60_buno_id, created_date, created_tantou_id) VALUES ('73152/3 JM010', 1591, GETDATE(), 999);</v>
      </c>
    </row>
    <row r="308" spans="1:6">
      <c r="A308" s="229" t="s">
        <v>2987</v>
      </c>
      <c r="B308" s="229" t="s">
        <v>520</v>
      </c>
      <c r="C308" s="229" t="str">
        <f t="shared" si="8"/>
        <v>1592</v>
      </c>
      <c r="D308" s="242" t="s">
        <v>522</v>
      </c>
      <c r="E308" s="242" t="s">
        <v>6066</v>
      </c>
      <c r="F308" s="229" t="str">
        <f t="shared" si="9"/>
        <v>INSERT INTO UPK_TEST.upk_k60.k60_so_buno_link (os_buhin_no, k60_buno_id, created_date, created_tantou_id) VALUES ('73211   JM000', 1592, GETDATE(), 999);</v>
      </c>
    </row>
    <row r="309" spans="1:6">
      <c r="A309" s="229" t="s">
        <v>2988</v>
      </c>
      <c r="B309" s="229" t="s">
        <v>521</v>
      </c>
      <c r="C309" s="229" t="str">
        <f t="shared" si="8"/>
        <v>1593</v>
      </c>
      <c r="D309" s="242" t="s">
        <v>523</v>
      </c>
      <c r="E309" s="242" t="s">
        <v>6067</v>
      </c>
      <c r="F309" s="229" t="str">
        <f t="shared" si="9"/>
        <v>INSERT INTO UPK_TEST.upk_k60.k60_so_buno_link (os_buhin_no, k60_buno_id, created_date, created_tantou_id) VALUES ('73232   JM000', 1593, GETDATE(), 999);</v>
      </c>
    </row>
    <row r="310" spans="1:6">
      <c r="A310" s="229" t="s">
        <v>2989</v>
      </c>
      <c r="B310" s="229" t="s">
        <v>522</v>
      </c>
      <c r="C310" s="229" t="str">
        <f t="shared" si="8"/>
        <v>1594</v>
      </c>
      <c r="D310" s="242" t="s">
        <v>524</v>
      </c>
      <c r="E310" s="242" t="s">
        <v>6068</v>
      </c>
      <c r="F310" s="229" t="str">
        <f t="shared" si="9"/>
        <v>INSERT INTO UPK_TEST.upk_k60.k60_so_buno_link (os_buhin_no, k60_buno_id, created_date, created_tantou_id) VALUES ('73237   JM000', 1594, GETDATE(), 999);</v>
      </c>
    </row>
    <row r="311" spans="1:6">
      <c r="A311" s="229" t="s">
        <v>2990</v>
      </c>
      <c r="B311" s="229" t="s">
        <v>523</v>
      </c>
      <c r="C311" s="229" t="str">
        <f t="shared" si="8"/>
        <v>1595</v>
      </c>
      <c r="D311" s="242" t="s">
        <v>525</v>
      </c>
      <c r="E311" s="242" t="s">
        <v>6069</v>
      </c>
      <c r="F311" s="229" t="str">
        <f t="shared" si="9"/>
        <v>INSERT INTO UPK_TEST.upk_k60.k60_so_buno_link (os_buhin_no, k60_buno_id, created_date, created_tantou_id) VALUES ('73252   JM000', 1595, GETDATE(), 999);</v>
      </c>
    </row>
    <row r="312" spans="1:6">
      <c r="A312" s="229" t="s">
        <v>2991</v>
      </c>
      <c r="B312" s="229" t="s">
        <v>524</v>
      </c>
      <c r="C312" s="229" t="str">
        <f t="shared" si="8"/>
        <v>1596</v>
      </c>
      <c r="D312" s="242" t="s">
        <v>526</v>
      </c>
      <c r="E312" s="242" t="s">
        <v>6070</v>
      </c>
      <c r="F312" s="229" t="str">
        <f t="shared" si="9"/>
        <v>INSERT INTO UPK_TEST.upk_k60.k60_so_buno_link (os_buhin_no, k60_buno_id, created_date, created_tantou_id) VALUES ('74366   JM00A', 1596, GETDATE(), 999);</v>
      </c>
    </row>
    <row r="313" spans="1:6">
      <c r="A313" s="229" t="s">
        <v>2992</v>
      </c>
      <c r="B313" s="229" t="s">
        <v>525</v>
      </c>
      <c r="C313" s="229" t="str">
        <f t="shared" si="8"/>
        <v>1597</v>
      </c>
      <c r="D313" s="242" t="s">
        <v>2994</v>
      </c>
      <c r="E313" s="242" t="s">
        <v>6071</v>
      </c>
      <c r="F313" s="229" t="str">
        <f t="shared" si="9"/>
        <v>INSERT INTO UPK_TEST.upk_k60.k60_so_buno_link (os_buhin_no, k60_buno_id, created_date, created_tantou_id) VALUES ('743F3   JM00A', 1597, GETDATE(), 999);</v>
      </c>
    </row>
    <row r="314" spans="1:6">
      <c r="A314" s="229" t="s">
        <v>2993</v>
      </c>
      <c r="B314" s="229" t="s">
        <v>526</v>
      </c>
      <c r="C314" s="229" t="str">
        <f t="shared" si="8"/>
        <v>1598</v>
      </c>
      <c r="D314" s="242" t="s">
        <v>2995</v>
      </c>
      <c r="E314" s="242" t="s">
        <v>6072</v>
      </c>
      <c r="F314" s="229" t="str">
        <f t="shared" si="9"/>
        <v>INSERT INTO UPK_TEST.upk_k60.k60_so_buno_link (os_buhin_no, k60_buno_id, created_date, created_tantou_id) VALUES ('74542   JM00A', 1598, GETDATE(), 999);</v>
      </c>
    </row>
    <row r="315" spans="1:6">
      <c r="A315" s="229" t="s">
        <v>2994</v>
      </c>
      <c r="B315" s="229" t="s">
        <v>2994</v>
      </c>
      <c r="C315" s="229" t="str">
        <f t="shared" si="8"/>
        <v>1599</v>
      </c>
      <c r="D315" s="242" t="s">
        <v>2997</v>
      </c>
      <c r="E315" s="242" t="s">
        <v>6073</v>
      </c>
      <c r="F315" s="229" t="str">
        <f t="shared" si="9"/>
        <v>INSERT INTO UPK_TEST.upk_k60.k60_so_buno_link (os_buhin_no, k60_buno_id, created_date, created_tantou_id) VALUES ('75426/7 JM00A', 1599, GETDATE(), 999);</v>
      </c>
    </row>
    <row r="316" spans="1:6">
      <c r="A316" s="229" t="s">
        <v>2995</v>
      </c>
      <c r="B316" s="229" t="s">
        <v>2995</v>
      </c>
      <c r="C316" s="229" t="str">
        <f t="shared" si="8"/>
        <v>1600</v>
      </c>
      <c r="D316" s="242" t="s">
        <v>2998</v>
      </c>
      <c r="E316" s="242" t="s">
        <v>6074</v>
      </c>
      <c r="F316" s="229" t="str">
        <f t="shared" si="9"/>
        <v>INSERT INTO UPK_TEST.upk_k60.k60_so_buno_link (os_buhin_no, k60_buno_id, created_date, created_tantou_id) VALUES ('75426/7 JM00A-E', 1600, GETDATE(), 999);</v>
      </c>
    </row>
    <row r="317" spans="1:6">
      <c r="A317" s="229" t="s">
        <v>2997</v>
      </c>
      <c r="B317" s="229" t="s">
        <v>2997</v>
      </c>
      <c r="C317" s="229" t="str">
        <f t="shared" si="8"/>
        <v>1601</v>
      </c>
      <c r="D317" s="242" t="s">
        <v>2999</v>
      </c>
      <c r="E317" s="242" t="s">
        <v>6075</v>
      </c>
      <c r="F317" s="229" t="str">
        <f t="shared" si="9"/>
        <v>INSERT INTO UPK_TEST.upk_k60.k60_so_buno_link (os_buhin_no, k60_buno_id, created_date, created_tantou_id) VALUES ('75466/7 JM00A', 1601, GETDATE(), 999);</v>
      </c>
    </row>
    <row r="318" spans="1:6">
      <c r="A318" s="229" t="s">
        <v>2998</v>
      </c>
      <c r="B318" s="229" t="s">
        <v>2998</v>
      </c>
      <c r="C318" s="229" t="str">
        <f t="shared" si="8"/>
        <v>1602</v>
      </c>
      <c r="D318" s="242" t="s">
        <v>3000</v>
      </c>
      <c r="E318" s="242" t="s">
        <v>6076</v>
      </c>
      <c r="F318" s="229" t="str">
        <f t="shared" si="9"/>
        <v>INSERT INTO UPK_TEST.upk_k60.k60_so_buno_link (os_buhin_no, k60_buno_id, created_date, created_tantou_id) VALUES ('76320/1 JM00A', 1602, GETDATE(), 999);</v>
      </c>
    </row>
    <row r="319" spans="1:6">
      <c r="A319" s="229" t="s">
        <v>2999</v>
      </c>
      <c r="B319" s="229" t="s">
        <v>2999</v>
      </c>
      <c r="C319" s="229" t="str">
        <f t="shared" si="8"/>
        <v>1603</v>
      </c>
      <c r="D319" s="242" t="s">
        <v>3001</v>
      </c>
      <c r="E319" s="242" t="s">
        <v>6077</v>
      </c>
      <c r="F319" s="229" t="str">
        <f t="shared" si="9"/>
        <v>INSERT INTO UPK_TEST.upk_k60.k60_so_buno_link (os_buhin_no, k60_buno_id, created_date, created_tantou_id) VALUES ('76532/3 JM00A', 1603, GETDATE(), 999);</v>
      </c>
    </row>
    <row r="320" spans="1:6">
      <c r="A320" s="229" t="s">
        <v>3000</v>
      </c>
      <c r="B320" s="229" t="s">
        <v>3000</v>
      </c>
      <c r="C320" s="229" t="str">
        <f t="shared" si="8"/>
        <v>1604</v>
      </c>
      <c r="D320" s="242" t="s">
        <v>3002</v>
      </c>
      <c r="E320" s="242" t="s">
        <v>6078</v>
      </c>
      <c r="F320" s="229" t="str">
        <f t="shared" si="9"/>
        <v>INSERT INTO UPK_TEST.upk_k60.k60_so_buno_link (os_buhin_no, k60_buno_id, created_date, created_tantou_id) VALUES ('76682/3 JM00A', 1604, GETDATE(), 999);</v>
      </c>
    </row>
    <row r="321" spans="1:6">
      <c r="A321" s="229" t="s">
        <v>3001</v>
      </c>
      <c r="B321" s="229" t="s">
        <v>3001</v>
      </c>
      <c r="C321" s="229" t="str">
        <f t="shared" si="8"/>
        <v>1605</v>
      </c>
      <c r="D321" s="242" t="s">
        <v>3003</v>
      </c>
      <c r="E321" s="242" t="s">
        <v>6079</v>
      </c>
      <c r="F321" s="229" t="str">
        <f t="shared" si="9"/>
        <v>INSERT INTO UPK_TEST.upk_k60.k60_so_buno_link (os_buhin_no, k60_buno_id, created_date, created_tantou_id) VALUES ('767C2/3 JM00A', 1605, GETDATE(), 999);</v>
      </c>
    </row>
    <row r="322" spans="1:6">
      <c r="A322" s="229" t="s">
        <v>3002</v>
      </c>
      <c r="B322" s="229" t="s">
        <v>3002</v>
      </c>
      <c r="C322" s="229" t="str">
        <f t="shared" si="8"/>
        <v>1606</v>
      </c>
      <c r="D322" s="242" t="s">
        <v>527</v>
      </c>
      <c r="E322" s="242" t="s">
        <v>6080</v>
      </c>
      <c r="F322" s="229" t="str">
        <f t="shared" si="9"/>
        <v>INSERT INTO UPK_TEST.upk_k60.k60_so_buno_link (os_buhin_no, k60_buno_id, created_date, created_tantou_id) VALUES ('80142/3 JM00A', 1606, GETDATE(), 999);</v>
      </c>
    </row>
    <row r="323" spans="1:6">
      <c r="A323" s="229" t="s">
        <v>3003</v>
      </c>
      <c r="B323" s="229" t="s">
        <v>3003</v>
      </c>
      <c r="C323" s="229" t="str">
        <f t="shared" si="8"/>
        <v>1607</v>
      </c>
      <c r="D323" s="242" t="s">
        <v>528</v>
      </c>
      <c r="E323" s="242" t="s">
        <v>6081</v>
      </c>
      <c r="F323" s="229" t="str">
        <f t="shared" si="9"/>
        <v>INSERT INTO UPK_TEST.upk_k60.k60_so_buno_link (os_buhin_no, k60_buno_id, created_date, created_tantou_id) VALUES ('80148/9 JM00A', 1607, GETDATE(), 999);</v>
      </c>
    </row>
    <row r="324" spans="1:6">
      <c r="A324" s="229" t="s">
        <v>3004</v>
      </c>
      <c r="B324" s="229" t="s">
        <v>527</v>
      </c>
      <c r="C324" s="229" t="str">
        <f t="shared" si="8"/>
        <v>1608</v>
      </c>
      <c r="D324" s="242" t="s">
        <v>3006</v>
      </c>
      <c r="E324" s="242" t="s">
        <v>6082</v>
      </c>
      <c r="F324" s="229" t="str">
        <f t="shared" si="9"/>
        <v>INSERT INTO UPK_TEST.upk_k60.k60_so_buno_link (os_buhin_no, k60_buno_id, created_date, created_tantou_id) VALUES ('80154   JM00A', 1608, GETDATE(), 999);</v>
      </c>
    </row>
    <row r="325" spans="1:6">
      <c r="A325" s="229" t="s">
        <v>3005</v>
      </c>
      <c r="B325" s="229" t="s">
        <v>528</v>
      </c>
      <c r="C325" s="229" t="str">
        <f t="shared" si="8"/>
        <v>1609</v>
      </c>
      <c r="D325" s="242" t="s">
        <v>3007</v>
      </c>
      <c r="E325" s="242" t="s">
        <v>6083</v>
      </c>
      <c r="F325" s="229" t="str">
        <f t="shared" si="9"/>
        <v>INSERT INTO UPK_TEST.upk_k60.k60_so_buno_link (os_buhin_no, k60_buno_id, created_date, created_tantou_id) VALUES ('80155   JM00A', 1609, GETDATE(), 999);</v>
      </c>
    </row>
    <row r="326" spans="1:6">
      <c r="A326" s="229" t="s">
        <v>3006</v>
      </c>
      <c r="B326" s="229" t="s">
        <v>3006</v>
      </c>
      <c r="C326" s="229" t="str">
        <f t="shared" ref="C326:C389" si="10">VLOOKUP($B326,$D$5:$E$2000,2,FALSE)</f>
        <v>1610</v>
      </c>
      <c r="D326" s="242" t="s">
        <v>3008</v>
      </c>
      <c r="E326" s="242" t="s">
        <v>6084</v>
      </c>
      <c r="F326" s="229" t="str">
        <f t="shared" ref="F326:F389" si="11">$P$2&amp;"'"&amp;$A326&amp;"', "&amp;$C326&amp;", GETDATE(), 999);"</f>
        <v>INSERT INTO UPK_TEST.upk_k60.k60_so_buno_link (os_buhin_no, k60_buno_id, created_date, created_tantou_id) VALUES ('82142/3 JM00A', 1610, GETDATE(), 999);</v>
      </c>
    </row>
    <row r="327" spans="1:6">
      <c r="A327" s="229" t="s">
        <v>3007</v>
      </c>
      <c r="B327" s="229" t="s">
        <v>3007</v>
      </c>
      <c r="C327" s="229" t="str">
        <f t="shared" si="10"/>
        <v>1611</v>
      </c>
      <c r="D327" s="242" t="s">
        <v>529</v>
      </c>
      <c r="E327" s="242" t="s">
        <v>6085</v>
      </c>
      <c r="F327" s="229" t="str">
        <f t="shared" si="11"/>
        <v>INSERT INTO UPK_TEST.upk_k60.k60_so_buno_link (os_buhin_no, k60_buno_id, created_date, created_tantou_id) VALUES ('82148/9 JM00A', 1611, GETDATE(), 999);</v>
      </c>
    </row>
    <row r="328" spans="1:6">
      <c r="A328" s="229" t="s">
        <v>3008</v>
      </c>
      <c r="B328" s="229" t="s">
        <v>3008</v>
      </c>
      <c r="C328" s="229" t="str">
        <f t="shared" si="10"/>
        <v>1612</v>
      </c>
      <c r="D328" s="242" t="s">
        <v>530</v>
      </c>
      <c r="E328" s="242" t="s">
        <v>6086</v>
      </c>
      <c r="F328" s="229" t="str">
        <f t="shared" si="11"/>
        <v>INSERT INTO UPK_TEST.upk_k60.k60_so_buno_link (os_buhin_no, k60_buno_id, created_date, created_tantou_id) VALUES ('90126/7 JM00A', 1612, GETDATE(), 999);</v>
      </c>
    </row>
    <row r="329" spans="1:6">
      <c r="A329" s="229" t="s">
        <v>3009</v>
      </c>
      <c r="B329" s="229" t="s">
        <v>529</v>
      </c>
      <c r="C329" s="229" t="str">
        <f t="shared" si="10"/>
        <v>1613</v>
      </c>
      <c r="D329" s="242" t="s">
        <v>531</v>
      </c>
      <c r="E329" s="242" t="s">
        <v>6087</v>
      </c>
      <c r="F329" s="229" t="str">
        <f t="shared" si="11"/>
        <v>INSERT INTO UPK_TEST.upk_k60.k60_so_buno_link (os_buhin_no, k60_buno_id, created_date, created_tantou_id) VALUES ('64124   1AA0A', 1613, GETDATE(), 999);</v>
      </c>
    </row>
    <row r="330" spans="1:6">
      <c r="A330" s="229" t="s">
        <v>3011</v>
      </c>
      <c r="B330" s="229" t="s">
        <v>530</v>
      </c>
      <c r="C330" s="229" t="str">
        <f t="shared" si="10"/>
        <v>1614</v>
      </c>
      <c r="D330" s="242" t="s">
        <v>532</v>
      </c>
      <c r="E330" s="242" t="s">
        <v>6088</v>
      </c>
      <c r="F330" s="229" t="str">
        <f t="shared" si="11"/>
        <v>INSERT INTO UPK_TEST.upk_k60.k60_so_buno_link (os_buhin_no, k60_buno_id, created_date, created_tantou_id) VALUES ('64124   1AA0A-K', 1614, GETDATE(), 999);</v>
      </c>
    </row>
    <row r="331" spans="1:6">
      <c r="A331" s="229" t="s">
        <v>3012</v>
      </c>
      <c r="B331" s="229" t="s">
        <v>531</v>
      </c>
      <c r="C331" s="229" t="str">
        <f t="shared" si="10"/>
        <v>1615</v>
      </c>
      <c r="D331" s="242" t="s">
        <v>3014</v>
      </c>
      <c r="E331" s="242" t="s">
        <v>6089</v>
      </c>
      <c r="F331" s="229" t="str">
        <f t="shared" si="11"/>
        <v>INSERT INTO UPK_TEST.upk_k60.k60_so_buno_link (os_buhin_no, k60_buno_id, created_date, created_tantou_id) VALUES ('64125   1AA0A', 1615, GETDATE(), 999);</v>
      </c>
    </row>
    <row r="332" spans="1:6">
      <c r="A332" s="229" t="s">
        <v>3013</v>
      </c>
      <c r="B332" s="229" t="s">
        <v>532</v>
      </c>
      <c r="C332" s="229" t="str">
        <f t="shared" si="10"/>
        <v>1616</v>
      </c>
      <c r="D332" s="242" t="s">
        <v>3015</v>
      </c>
      <c r="E332" s="242" t="s">
        <v>6090</v>
      </c>
      <c r="F332" s="229" t="str">
        <f t="shared" si="11"/>
        <v>INSERT INTO UPK_TEST.upk_k60.k60_so_buno_link (os_buhin_no, k60_buno_id, created_date, created_tantou_id) VALUES ('64125   1AA0A-K', 1616, GETDATE(), 999);</v>
      </c>
    </row>
    <row r="333" spans="1:6">
      <c r="A333" s="229" t="s">
        <v>3014</v>
      </c>
      <c r="B333" s="229" t="s">
        <v>3014</v>
      </c>
      <c r="C333" s="229" t="str">
        <f t="shared" si="10"/>
        <v>1617</v>
      </c>
      <c r="D333" s="242" t="s">
        <v>3016</v>
      </c>
      <c r="E333" s="242" t="s">
        <v>6091</v>
      </c>
      <c r="F333" s="229" t="str">
        <f t="shared" si="11"/>
        <v>INSERT INTO UPK_TEST.upk_k60.k60_so_buno_link (os_buhin_no, k60_buno_id, created_date, created_tantou_id) VALUES ('66324/5 1AA0A01', 1617, GETDATE(), 999);</v>
      </c>
    </row>
    <row r="334" spans="1:6">
      <c r="A334" s="229" t="s">
        <v>3015</v>
      </c>
      <c r="B334" s="229" t="s">
        <v>3015</v>
      </c>
      <c r="C334" s="229" t="str">
        <f t="shared" si="10"/>
        <v>1618</v>
      </c>
      <c r="D334" s="242" t="s">
        <v>533</v>
      </c>
      <c r="E334" s="242" t="s">
        <v>6092</v>
      </c>
      <c r="F334" s="229" t="str">
        <f t="shared" si="11"/>
        <v>INSERT INTO UPK_TEST.upk_k60.k60_so_buno_link (os_buhin_no, k60_buno_id, created_date, created_tantou_id) VALUES ('66324/5 1AE0A01', 1618, GETDATE(), 999);</v>
      </c>
    </row>
    <row r="335" spans="1:6">
      <c r="A335" s="233" t="s">
        <v>3016</v>
      </c>
      <c r="B335" s="233" t="s">
        <v>3016</v>
      </c>
      <c r="C335" s="229" t="str">
        <f t="shared" si="10"/>
        <v>1619</v>
      </c>
      <c r="D335" s="242" t="s">
        <v>534</v>
      </c>
      <c r="E335" s="242" t="s">
        <v>6093</v>
      </c>
      <c r="F335" s="229" t="str">
        <f t="shared" si="11"/>
        <v>INSERT INTO UPK_TEST.upk_k60.k60_so_buno_link (os_buhin_no, k60_buno_id, created_date, created_tantou_id) VALUES ('67338/9 1AE0A/1AA0A', 1619, GETDATE(), 999);</v>
      </c>
    </row>
    <row r="336" spans="1:6">
      <c r="A336" s="229" t="s">
        <v>3018</v>
      </c>
      <c r="B336" s="229" t="s">
        <v>533</v>
      </c>
      <c r="C336" s="229" t="str">
        <f t="shared" si="10"/>
        <v>1620</v>
      </c>
      <c r="D336" s="242" t="s">
        <v>535</v>
      </c>
      <c r="E336" s="242" t="s">
        <v>6094</v>
      </c>
      <c r="F336" s="229" t="str">
        <f t="shared" si="11"/>
        <v>INSERT INTO UPK_TEST.upk_k60.k60_so_buno_link (os_buhin_no, k60_buno_id, created_date, created_tantou_id) VALUES ('67412   1AE0B', 1620, GETDATE(), 999);</v>
      </c>
    </row>
    <row r="337" spans="1:6">
      <c r="A337" s="229" t="s">
        <v>3019</v>
      </c>
      <c r="B337" s="229" t="s">
        <v>534</v>
      </c>
      <c r="C337" s="229" t="str">
        <f t="shared" si="10"/>
        <v>1621</v>
      </c>
      <c r="D337" s="242" t="s">
        <v>536</v>
      </c>
      <c r="E337" s="242" t="s">
        <v>6095</v>
      </c>
      <c r="F337" s="229" t="str">
        <f t="shared" si="11"/>
        <v>INSERT INTO UPK_TEST.upk_k60.k60_so_buno_link (os_buhin_no, k60_buno_id, created_date, created_tantou_id) VALUES ('67413   1AA0B', 1621, GETDATE(), 999);</v>
      </c>
    </row>
    <row r="338" spans="1:6">
      <c r="A338" s="229" t="s">
        <v>3020</v>
      </c>
      <c r="B338" s="229" t="s">
        <v>535</v>
      </c>
      <c r="C338" s="229" t="str">
        <f t="shared" si="10"/>
        <v>1622</v>
      </c>
      <c r="D338" s="242" t="s">
        <v>537</v>
      </c>
      <c r="E338" s="242" t="s">
        <v>6096</v>
      </c>
      <c r="F338" s="229" t="str">
        <f t="shared" si="11"/>
        <v>INSERT INTO UPK_TEST.upk_k60.k60_so_buno_link (os_buhin_no, k60_buno_id, created_date, created_tantou_id) VALUES ('67870   1AE0A03', 1622, GETDATE(), 999);</v>
      </c>
    </row>
    <row r="339" spans="1:6">
      <c r="A339" s="229" t="s">
        <v>3022</v>
      </c>
      <c r="B339" s="229" t="s">
        <v>536</v>
      </c>
      <c r="C339" s="229" t="str">
        <f t="shared" si="10"/>
        <v>1623</v>
      </c>
      <c r="D339" s="242" t="s">
        <v>538</v>
      </c>
      <c r="E339" s="242" t="s">
        <v>6097</v>
      </c>
      <c r="F339" s="229" t="str">
        <f t="shared" si="11"/>
        <v>INSERT INTO UPK_TEST.upk_k60.k60_so_buno_link (os_buhin_no, k60_buno_id, created_date, created_tantou_id) VALUES ('67870   1AE0A04', 1623, GETDATE(), 999);</v>
      </c>
    </row>
    <row r="340" spans="1:6">
      <c r="A340" s="229" t="s">
        <v>3023</v>
      </c>
      <c r="B340" s="229" t="s">
        <v>537</v>
      </c>
      <c r="C340" s="229" t="str">
        <f t="shared" si="10"/>
        <v>1624</v>
      </c>
      <c r="D340" s="242" t="s">
        <v>539</v>
      </c>
      <c r="E340" s="242" t="s">
        <v>6098</v>
      </c>
      <c r="F340" s="229" t="str">
        <f t="shared" si="11"/>
        <v>INSERT INTO UPK_TEST.upk_k60.k60_so_buno_link (os_buhin_no, k60_buno_id, created_date, created_tantou_id) VALUES ('67870   1AE0A05', 1624, GETDATE(), 999);</v>
      </c>
    </row>
    <row r="341" spans="1:6">
      <c r="A341" s="229" t="s">
        <v>3024</v>
      </c>
      <c r="B341" s="229" t="s">
        <v>538</v>
      </c>
      <c r="C341" s="229" t="str">
        <f t="shared" si="10"/>
        <v>1625</v>
      </c>
      <c r="D341" s="242" t="s">
        <v>3026</v>
      </c>
      <c r="E341" s="242" t="s">
        <v>6099</v>
      </c>
      <c r="F341" s="229" t="str">
        <f t="shared" si="11"/>
        <v>INSERT INTO UPK_TEST.upk_k60.k60_so_buno_link (os_buhin_no, k60_buno_id, created_date, created_tantou_id) VALUES ('74317   1AA0A', 1625, GETDATE(), 999);</v>
      </c>
    </row>
    <row r="342" spans="1:6">
      <c r="A342" s="229" t="s">
        <v>3025</v>
      </c>
      <c r="B342" s="229" t="s">
        <v>539</v>
      </c>
      <c r="C342" s="229" t="str">
        <f t="shared" si="10"/>
        <v>1626</v>
      </c>
      <c r="D342" s="242" t="s">
        <v>540</v>
      </c>
      <c r="E342" s="242" t="s">
        <v>6100</v>
      </c>
      <c r="F342" s="229" t="str">
        <f t="shared" si="11"/>
        <v>INSERT INTO UPK_TEST.upk_k60.k60_so_buno_link (os_buhin_no, k60_buno_id, created_date, created_tantou_id) VALUES ('74356   1AA0A', 1626, GETDATE(), 999);</v>
      </c>
    </row>
    <row r="343" spans="1:6">
      <c r="A343" s="229" t="s">
        <v>3026</v>
      </c>
      <c r="B343" s="229" t="s">
        <v>3026</v>
      </c>
      <c r="C343" s="229" t="str">
        <f t="shared" si="10"/>
        <v>1627</v>
      </c>
      <c r="D343" s="242" t="s">
        <v>541</v>
      </c>
      <c r="E343" s="242" t="s">
        <v>6101</v>
      </c>
      <c r="F343" s="229" t="str">
        <f t="shared" si="11"/>
        <v>INSERT INTO UPK_TEST.upk_k60.k60_so_buno_link (os_buhin_no, k60_buno_id, created_date, created_tantou_id) VALUES ('75186/7 1AA0A', 1627, GETDATE(), 999);</v>
      </c>
    </row>
    <row r="344" spans="1:6">
      <c r="A344" s="229" t="s">
        <v>3028</v>
      </c>
      <c r="B344" s="229" t="s">
        <v>540</v>
      </c>
      <c r="C344" s="229" t="str">
        <f t="shared" si="10"/>
        <v>1628</v>
      </c>
      <c r="D344" s="242" t="s">
        <v>542</v>
      </c>
      <c r="E344" s="242" t="s">
        <v>6102</v>
      </c>
      <c r="F344" s="229" t="str">
        <f t="shared" si="11"/>
        <v>INSERT INTO UPK_TEST.upk_k60.k60_so_buno_link (os_buhin_no, k60_buno_id, created_date, created_tantou_id) VALUES ('751A3   1AN0A', 1628, GETDATE(), 999);</v>
      </c>
    </row>
    <row r="345" spans="1:6">
      <c r="A345" s="229" t="s">
        <v>3029</v>
      </c>
      <c r="B345" s="229" t="s">
        <v>541</v>
      </c>
      <c r="C345" s="229" t="str">
        <f t="shared" si="10"/>
        <v>1629</v>
      </c>
      <c r="D345" s="242" t="s">
        <v>543</v>
      </c>
      <c r="E345" s="242" t="s">
        <v>6103</v>
      </c>
      <c r="F345" s="229" t="str">
        <f t="shared" si="11"/>
        <v>INSERT INTO UPK_TEST.upk_k60.k60_so_buno_link (os_buhin_no, k60_buno_id, created_date, created_tantou_id) VALUES ('751A3   1AN0A-E', 1629, GETDATE(), 999);</v>
      </c>
    </row>
    <row r="346" spans="1:6">
      <c r="A346" s="229" t="s">
        <v>3031</v>
      </c>
      <c r="B346" s="229" t="s">
        <v>542</v>
      </c>
      <c r="C346" s="229" t="str">
        <f t="shared" si="10"/>
        <v>1630</v>
      </c>
      <c r="D346" s="242" t="s">
        <v>544</v>
      </c>
      <c r="E346" s="242" t="s">
        <v>6104</v>
      </c>
      <c r="F346" s="229" t="str">
        <f t="shared" si="11"/>
        <v>INSERT INTO UPK_TEST.upk_k60.k60_so_buno_link (os_buhin_no, k60_buno_id, created_date, created_tantou_id) VALUES ('751B1   1AA0A', 1630, GETDATE(), 999);</v>
      </c>
    </row>
    <row r="347" spans="1:6">
      <c r="A347" s="229" t="s">
        <v>3032</v>
      </c>
      <c r="B347" s="229" t="s">
        <v>543</v>
      </c>
      <c r="C347" s="229" t="str">
        <f t="shared" si="10"/>
        <v>1631</v>
      </c>
      <c r="D347" s="242" t="s">
        <v>545</v>
      </c>
      <c r="E347" s="242" t="s">
        <v>6105</v>
      </c>
      <c r="F347" s="229" t="str">
        <f t="shared" si="11"/>
        <v>INSERT INTO UPK_TEST.upk_k60.k60_so_buno_link (os_buhin_no, k60_buno_id, created_date, created_tantou_id) VALUES ('75422   1AA0A', 1631, GETDATE(), 999);</v>
      </c>
    </row>
    <row r="348" spans="1:6">
      <c r="A348" s="229" t="s">
        <v>3033</v>
      </c>
      <c r="B348" s="229" t="s">
        <v>544</v>
      </c>
      <c r="C348" s="229" t="str">
        <f t="shared" si="10"/>
        <v>1632</v>
      </c>
      <c r="D348" s="242" t="s">
        <v>546</v>
      </c>
      <c r="E348" s="242" t="s">
        <v>6106</v>
      </c>
      <c r="F348" s="229" t="str">
        <f t="shared" si="11"/>
        <v>INSERT INTO UPK_TEST.upk_k60.k60_so_buno_link (os_buhin_no, k60_buno_id, created_date, created_tantou_id) VALUES ('75636   1AA0A', 1632, GETDATE(), 999);</v>
      </c>
    </row>
    <row r="349" spans="1:6">
      <c r="A349" s="229" t="s">
        <v>3035</v>
      </c>
      <c r="B349" s="229" t="s">
        <v>545</v>
      </c>
      <c r="C349" s="229" t="str">
        <f t="shared" si="10"/>
        <v>1633</v>
      </c>
      <c r="D349" s="242" t="s">
        <v>547</v>
      </c>
      <c r="E349" s="242" t="s">
        <v>6107</v>
      </c>
      <c r="F349" s="229" t="str">
        <f t="shared" si="11"/>
        <v>INSERT INTO UPK_TEST.upk_k60.k60_so_buno_link (os_buhin_no, k60_buno_id, created_date, created_tantou_id) VALUES ('75636   1AA0A-E', 1633, GETDATE(), 999);</v>
      </c>
    </row>
    <row r="350" spans="1:6">
      <c r="A350" s="229" t="s">
        <v>3036</v>
      </c>
      <c r="B350" s="229" t="s">
        <v>546</v>
      </c>
      <c r="C350" s="229" t="str">
        <f t="shared" si="10"/>
        <v>1634</v>
      </c>
      <c r="D350" s="242" t="s">
        <v>3038</v>
      </c>
      <c r="E350" s="242" t="s">
        <v>6108</v>
      </c>
      <c r="F350" s="229" t="str">
        <f t="shared" si="11"/>
        <v>INSERT INTO UPK_TEST.upk_k60.k60_so_buno_link (os_buhin_no, k60_buno_id, created_date, created_tantou_id) VALUES ('75637   1AA0A', 1634, GETDATE(), 999);</v>
      </c>
    </row>
    <row r="351" spans="1:6">
      <c r="A351" s="229" t="s">
        <v>3037</v>
      </c>
      <c r="B351" s="229" t="s">
        <v>547</v>
      </c>
      <c r="C351" s="229" t="str">
        <f t="shared" si="10"/>
        <v>1635</v>
      </c>
      <c r="D351" s="242" t="s">
        <v>3039</v>
      </c>
      <c r="E351" s="242" t="s">
        <v>6109</v>
      </c>
      <c r="F351" s="229" t="str">
        <f t="shared" si="11"/>
        <v>INSERT INTO UPK_TEST.upk_k60.k60_so_buno_link (os_buhin_no, k60_buno_id, created_date, created_tantou_id) VALUES ('75637   1AA0A-E', 1635, GETDATE(), 999);</v>
      </c>
    </row>
    <row r="352" spans="1:6">
      <c r="A352" s="229" t="s">
        <v>3038</v>
      </c>
      <c r="B352" s="229" t="s">
        <v>3038</v>
      </c>
      <c r="C352" s="229" t="str">
        <f t="shared" si="10"/>
        <v>1636</v>
      </c>
      <c r="D352" s="242" t="s">
        <v>3041</v>
      </c>
      <c r="E352" s="242" t="s">
        <v>6110</v>
      </c>
      <c r="F352" s="229" t="str">
        <f t="shared" si="11"/>
        <v>INSERT INTO UPK_TEST.upk_k60.k60_so_buno_link (os_buhin_no, k60_buno_id, created_date, created_tantou_id) VALUES ('76486/7 1AA0A', 1636, GETDATE(), 999);</v>
      </c>
    </row>
    <row r="353" spans="1:6">
      <c r="A353" s="229" t="s">
        <v>3039</v>
      </c>
      <c r="B353" s="229" t="s">
        <v>3039</v>
      </c>
      <c r="C353" s="229" t="str">
        <f t="shared" si="10"/>
        <v>1637</v>
      </c>
      <c r="D353" s="242" t="s">
        <v>3042</v>
      </c>
      <c r="E353" s="242" t="s">
        <v>6111</v>
      </c>
      <c r="F353" s="229" t="str">
        <f t="shared" si="11"/>
        <v>INSERT INTO UPK_TEST.upk_k60.k60_so_buno_link (os_buhin_no, k60_buno_id, created_date, created_tantou_id) VALUES ('76486/7 1AA0A-E', 1637, GETDATE(), 999);</v>
      </c>
    </row>
    <row r="354" spans="1:6">
      <c r="A354" s="229" t="s">
        <v>3041</v>
      </c>
      <c r="B354" s="229" t="s">
        <v>3041</v>
      </c>
      <c r="C354" s="229" t="str">
        <f t="shared" si="10"/>
        <v>1638</v>
      </c>
      <c r="D354" s="242" t="s">
        <v>548</v>
      </c>
      <c r="E354" s="242" t="s">
        <v>6112</v>
      </c>
      <c r="F354" s="229" t="str">
        <f t="shared" si="11"/>
        <v>INSERT INTO UPK_TEST.upk_k60.k60_so_buno_link (os_buhin_no, k60_buno_id, created_date, created_tantou_id) VALUES ('64184/5 JN20A', 1638, GETDATE(), 999);</v>
      </c>
    </row>
    <row r="355" spans="1:6">
      <c r="A355" s="229" t="s">
        <v>3042</v>
      </c>
      <c r="B355" s="229" t="s">
        <v>3042</v>
      </c>
      <c r="C355" s="229" t="str">
        <f t="shared" si="10"/>
        <v>1639</v>
      </c>
      <c r="D355" s="242" t="s">
        <v>549</v>
      </c>
      <c r="E355" s="242" t="s">
        <v>6113</v>
      </c>
      <c r="F355" s="229" t="str">
        <f t="shared" si="11"/>
        <v>INSERT INTO UPK_TEST.upk_k60.k60_so_buno_link (os_buhin_no, k60_buno_id, created_date, created_tantou_id) VALUES ('64184/5 JN20A-E', 1639, GETDATE(), 999);</v>
      </c>
    </row>
    <row r="356" spans="1:6">
      <c r="A356" s="229" t="s">
        <v>3044</v>
      </c>
      <c r="B356" s="229" t="s">
        <v>548</v>
      </c>
      <c r="C356" s="229" t="str">
        <f t="shared" si="10"/>
        <v>1640</v>
      </c>
      <c r="D356" s="242" t="s">
        <v>550</v>
      </c>
      <c r="E356" s="242" t="s">
        <v>6114</v>
      </c>
      <c r="F356" s="229" t="str">
        <f t="shared" si="11"/>
        <v>INSERT INTO UPK_TEST.upk_k60.k60_so_buno_link (os_buhin_no, k60_buno_id, created_date, created_tantou_id) VALUES ('66316   JN20A', 1640, GETDATE(), 999);</v>
      </c>
    </row>
    <row r="357" spans="1:6">
      <c r="A357" s="229" t="s">
        <v>3045</v>
      </c>
      <c r="B357" s="229" t="s">
        <v>549</v>
      </c>
      <c r="C357" s="229" t="str">
        <f t="shared" si="10"/>
        <v>1641</v>
      </c>
      <c r="D357" s="242" t="s">
        <v>551</v>
      </c>
      <c r="E357" s="242" t="s">
        <v>6115</v>
      </c>
      <c r="F357" s="229" t="str">
        <f t="shared" si="11"/>
        <v>INSERT INTO UPK_TEST.upk_k60.k60_so_buno_link (os_buhin_no, k60_buno_id, created_date, created_tantou_id) VALUES ('67338   JN20A', 1641, GETDATE(), 999);</v>
      </c>
    </row>
    <row r="358" spans="1:6">
      <c r="A358" s="229" t="s">
        <v>3047</v>
      </c>
      <c r="B358" s="229" t="s">
        <v>550</v>
      </c>
      <c r="C358" s="229" t="str">
        <f t="shared" si="10"/>
        <v>1642</v>
      </c>
      <c r="D358" s="242" t="s">
        <v>552</v>
      </c>
      <c r="E358" s="242" t="s">
        <v>6116</v>
      </c>
      <c r="F358" s="229" t="str">
        <f t="shared" si="11"/>
        <v>INSERT INTO UPK_TEST.upk_k60.k60_so_buno_link (os_buhin_no, k60_buno_id, created_date, created_tantou_id) VALUES ('67419   JN20A', 1642, GETDATE(), 999);</v>
      </c>
    </row>
    <row r="359" spans="1:6">
      <c r="A359" s="229" t="s">
        <v>3048</v>
      </c>
      <c r="B359" s="229" t="s">
        <v>551</v>
      </c>
      <c r="C359" s="229" t="str">
        <f t="shared" si="10"/>
        <v>1643</v>
      </c>
      <c r="D359" s="242" t="s">
        <v>553</v>
      </c>
      <c r="E359" s="242" t="s">
        <v>6117</v>
      </c>
      <c r="F359" s="229" t="str">
        <f t="shared" si="11"/>
        <v>INSERT INTO UPK_TEST.upk_k60.k60_so_buno_link (os_buhin_no, k60_buno_id, created_date, created_tantou_id) VALUES ('67419   JN90A', 1643, GETDATE(), 999);</v>
      </c>
    </row>
    <row r="360" spans="1:6">
      <c r="A360" s="229" t="s">
        <v>3049</v>
      </c>
      <c r="B360" s="229" t="s">
        <v>552</v>
      </c>
      <c r="C360" s="229" t="str">
        <f t="shared" si="10"/>
        <v>1644</v>
      </c>
      <c r="D360" s="242" t="s">
        <v>554</v>
      </c>
      <c r="E360" s="242" t="s">
        <v>6118</v>
      </c>
      <c r="F360" s="229" t="str">
        <f t="shared" si="11"/>
        <v>INSERT INTO UPK_TEST.upk_k60.k60_so_buno_link (os_buhin_no, k60_buno_id, created_date, created_tantou_id) VALUES ('67870   JN20A03', 1644, GETDATE(), 999);</v>
      </c>
    </row>
    <row r="361" spans="1:6">
      <c r="A361" s="229" t="s">
        <v>3050</v>
      </c>
      <c r="B361" s="229" t="s">
        <v>553</v>
      </c>
      <c r="C361" s="229" t="str">
        <f t="shared" si="10"/>
        <v>1645</v>
      </c>
      <c r="D361" s="242" t="s">
        <v>555</v>
      </c>
      <c r="E361" s="242" t="s">
        <v>6119</v>
      </c>
      <c r="F361" s="229" t="str">
        <f t="shared" si="11"/>
        <v>INSERT INTO UPK_TEST.upk_k60.k60_so_buno_link (os_buhin_no, k60_buno_id, created_date, created_tantou_id) VALUES ('67870   JN20A04', 1645, GETDATE(), 999);</v>
      </c>
    </row>
    <row r="362" spans="1:6">
      <c r="A362" s="229" t="s">
        <v>3051</v>
      </c>
      <c r="B362" s="229" t="s">
        <v>554</v>
      </c>
      <c r="C362" s="229" t="str">
        <f t="shared" si="10"/>
        <v>1646</v>
      </c>
      <c r="D362" s="242" t="s">
        <v>556</v>
      </c>
      <c r="E362" s="242" t="s">
        <v>6120</v>
      </c>
      <c r="F362" s="229" t="str">
        <f t="shared" si="11"/>
        <v>INSERT INTO UPK_TEST.upk_k60.k60_so_buno_link (os_buhin_no, k60_buno_id, created_date, created_tantou_id) VALUES ('67870   JN20A05', 1646, GETDATE(), 999);</v>
      </c>
    </row>
    <row r="363" spans="1:6">
      <c r="A363" s="229" t="s">
        <v>3052</v>
      </c>
      <c r="B363" s="229" t="s">
        <v>555</v>
      </c>
      <c r="C363" s="229" t="str">
        <f t="shared" si="10"/>
        <v>1647</v>
      </c>
      <c r="D363" s="242" t="s">
        <v>557</v>
      </c>
      <c r="E363" s="242" t="s">
        <v>6121</v>
      </c>
      <c r="F363" s="229" t="str">
        <f t="shared" si="11"/>
        <v>INSERT INTO UPK_TEST.upk_k60.k60_so_buno_link (os_buhin_no, k60_buno_id, created_date, created_tantou_id) VALUES ('75126   JN20A', 1647, GETDATE(), 999);</v>
      </c>
    </row>
    <row r="364" spans="1:6">
      <c r="A364" s="229" t="s">
        <v>3053</v>
      </c>
      <c r="B364" s="229" t="s">
        <v>556</v>
      </c>
      <c r="C364" s="229" t="str">
        <f t="shared" si="10"/>
        <v>1648</v>
      </c>
      <c r="D364" s="242" t="s">
        <v>558</v>
      </c>
      <c r="E364" s="242" t="s">
        <v>6122</v>
      </c>
      <c r="F364" s="229" t="str">
        <f t="shared" si="11"/>
        <v>INSERT INTO UPK_TEST.upk_k60.k60_so_buno_link (os_buhin_no, k60_buno_id, created_date, created_tantou_id) VALUES ('75126   JN20A-E', 1648, GETDATE(), 999);</v>
      </c>
    </row>
    <row r="365" spans="1:6">
      <c r="A365" s="229" t="s">
        <v>3055</v>
      </c>
      <c r="B365" s="229" t="s">
        <v>557</v>
      </c>
      <c r="C365" s="229" t="str">
        <f t="shared" si="10"/>
        <v>1649</v>
      </c>
      <c r="D365" s="242" t="s">
        <v>559</v>
      </c>
      <c r="E365" s="242" t="s">
        <v>6123</v>
      </c>
      <c r="F365" s="229" t="str">
        <f t="shared" si="11"/>
        <v>INSERT INTO UPK_TEST.upk_k60.k60_so_buno_link (os_buhin_no, k60_buno_id, created_date, created_tantou_id) VALUES ('75182   JN20A', 1649, GETDATE(), 999);</v>
      </c>
    </row>
    <row r="366" spans="1:6">
      <c r="A366" s="229" t="s">
        <v>3056</v>
      </c>
      <c r="B366" s="229" t="s">
        <v>558</v>
      </c>
      <c r="C366" s="229" t="str">
        <f t="shared" si="10"/>
        <v>1650</v>
      </c>
      <c r="D366" s="242" t="s">
        <v>560</v>
      </c>
      <c r="E366" s="242" t="s">
        <v>6124</v>
      </c>
      <c r="F366" s="229" t="str">
        <f t="shared" si="11"/>
        <v>INSERT INTO UPK_TEST.upk_k60.k60_so_buno_link (os_buhin_no, k60_buno_id, created_date, created_tantou_id) VALUES ('75352   JN20A', 1650, GETDATE(), 999);</v>
      </c>
    </row>
    <row r="367" spans="1:6">
      <c r="A367" s="229" t="s">
        <v>3057</v>
      </c>
      <c r="B367" s="229" t="s">
        <v>559</v>
      </c>
      <c r="C367" s="229" t="str">
        <f t="shared" si="10"/>
        <v>1651</v>
      </c>
      <c r="D367" s="242" t="s">
        <v>561</v>
      </c>
      <c r="E367" s="242" t="s">
        <v>6125</v>
      </c>
      <c r="F367" s="229" t="str">
        <f t="shared" si="11"/>
        <v>INSERT INTO UPK_TEST.upk_k60.k60_so_buno_link (os_buhin_no, k60_buno_id, created_date, created_tantou_id) VALUES ('75353   JN20A', 1651, GETDATE(), 999);</v>
      </c>
    </row>
    <row r="368" spans="1:6">
      <c r="A368" s="229" t="s">
        <v>3058</v>
      </c>
      <c r="B368" s="229" t="s">
        <v>560</v>
      </c>
      <c r="C368" s="229" t="str">
        <f t="shared" si="10"/>
        <v>1652</v>
      </c>
      <c r="D368" s="242" t="s">
        <v>562</v>
      </c>
      <c r="E368" s="242" t="s">
        <v>6126</v>
      </c>
      <c r="F368" s="229" t="str">
        <f t="shared" si="11"/>
        <v>INSERT INTO UPK_TEST.upk_k60.k60_so_buno_link (os_buhin_no, k60_buno_id, created_date, created_tantou_id) VALUES ('75422   JN20A', 1652, GETDATE(), 999);</v>
      </c>
    </row>
    <row r="369" spans="1:6">
      <c r="A369" s="229" t="s">
        <v>3059</v>
      </c>
      <c r="B369" s="229" t="s">
        <v>561</v>
      </c>
      <c r="C369" s="229" t="str">
        <f t="shared" si="10"/>
        <v>1653</v>
      </c>
      <c r="D369" s="242" t="s">
        <v>563</v>
      </c>
      <c r="E369" s="242" t="s">
        <v>6127</v>
      </c>
      <c r="F369" s="229" t="str">
        <f t="shared" si="11"/>
        <v>INSERT INTO UPK_TEST.upk_k60.k60_so_buno_link (os_buhin_no, k60_buno_id, created_date, created_tantou_id) VALUES ('75692   JN20A', 1653, GETDATE(), 999);</v>
      </c>
    </row>
    <row r="370" spans="1:6">
      <c r="A370" s="229" t="s">
        <v>3060</v>
      </c>
      <c r="B370" s="229" t="s">
        <v>562</v>
      </c>
      <c r="C370" s="229" t="str">
        <f t="shared" si="10"/>
        <v>1654</v>
      </c>
      <c r="D370" s="242" t="s">
        <v>564</v>
      </c>
      <c r="E370" s="242" t="s">
        <v>6128</v>
      </c>
      <c r="F370" s="229" t="str">
        <f t="shared" si="11"/>
        <v>INSERT INTO UPK_TEST.upk_k60.k60_so_buno_link (os_buhin_no, k60_buno_id, created_date, created_tantou_id) VALUES ('75692   JN20A-E', 1654, GETDATE(), 999);</v>
      </c>
    </row>
    <row r="371" spans="1:6">
      <c r="A371" s="229" t="s">
        <v>3061</v>
      </c>
      <c r="B371" s="229" t="s">
        <v>563</v>
      </c>
      <c r="C371" s="229" t="str">
        <f t="shared" si="10"/>
        <v>1655</v>
      </c>
      <c r="D371" s="242" t="s">
        <v>3063</v>
      </c>
      <c r="E371" s="242" t="s">
        <v>6129</v>
      </c>
      <c r="F371" s="229" t="str">
        <f t="shared" si="11"/>
        <v>INSERT INTO UPK_TEST.upk_k60.k60_so_buno_link (os_buhin_no, k60_buno_id, created_date, created_tantou_id) VALUES ('75693   JN20A', 1655, GETDATE(), 999);</v>
      </c>
    </row>
    <row r="372" spans="1:6">
      <c r="A372" s="229" t="s">
        <v>3062</v>
      </c>
      <c r="B372" s="229" t="s">
        <v>564</v>
      </c>
      <c r="C372" s="229" t="str">
        <f t="shared" si="10"/>
        <v>1656</v>
      </c>
      <c r="D372" s="242" t="s">
        <v>3064</v>
      </c>
      <c r="E372" s="242" t="s">
        <v>6130</v>
      </c>
      <c r="F372" s="229" t="str">
        <f t="shared" si="11"/>
        <v>INSERT INTO UPK_TEST.upk_k60.k60_so_buno_link (os_buhin_no, k60_buno_id, created_date, created_tantou_id) VALUES ('75693   JN20A-E', 1656, GETDATE(), 999);</v>
      </c>
    </row>
    <row r="373" spans="1:6">
      <c r="A373" s="229" t="s">
        <v>3063</v>
      </c>
      <c r="B373" s="229" t="s">
        <v>3063</v>
      </c>
      <c r="C373" s="229" t="str">
        <f t="shared" si="10"/>
        <v>1657</v>
      </c>
      <c r="D373" s="242" t="s">
        <v>3065</v>
      </c>
      <c r="E373" s="242" t="s">
        <v>6131</v>
      </c>
      <c r="F373" s="229" t="str">
        <f t="shared" si="11"/>
        <v>INSERT INTO UPK_TEST.upk_k60.k60_so_buno_link (os_buhin_no, k60_buno_id, created_date, created_tantou_id) VALUES ('76428/9 JN20A', 1657, GETDATE(), 999);</v>
      </c>
    </row>
    <row r="374" spans="1:6">
      <c r="A374" s="229" t="s">
        <v>3064</v>
      </c>
      <c r="B374" s="229" t="s">
        <v>3064</v>
      </c>
      <c r="C374" s="229" t="str">
        <f t="shared" si="10"/>
        <v>1658</v>
      </c>
      <c r="D374" s="242" t="s">
        <v>565</v>
      </c>
      <c r="E374" s="242" t="s">
        <v>6132</v>
      </c>
      <c r="F374" s="229" t="str">
        <f t="shared" si="11"/>
        <v>INSERT INTO UPK_TEST.upk_k60.k60_so_buno_link (os_buhin_no, k60_buno_id, created_date, created_tantou_id) VALUES ('76486/7 JN20A', 1658, GETDATE(), 999);</v>
      </c>
    </row>
    <row r="375" spans="1:6">
      <c r="A375" s="229" t="s">
        <v>3065</v>
      </c>
      <c r="B375" s="229" t="s">
        <v>3065</v>
      </c>
      <c r="C375" s="229" t="str">
        <f t="shared" si="10"/>
        <v>1659</v>
      </c>
      <c r="D375" s="242" t="s">
        <v>566</v>
      </c>
      <c r="E375" s="242" t="s">
        <v>6133</v>
      </c>
      <c r="F375" s="229" t="str">
        <f t="shared" si="11"/>
        <v>INSERT INTO UPK_TEST.upk_k60.k60_so_buno_link (os_buhin_no, k60_buno_id, created_date, created_tantou_id) VALUES ('76776/7 JN20A', 1659, GETDATE(), 999);</v>
      </c>
    </row>
    <row r="376" spans="1:6">
      <c r="A376" s="229" t="s">
        <v>3066</v>
      </c>
      <c r="B376" s="229" t="s">
        <v>565</v>
      </c>
      <c r="C376" s="229" t="str">
        <f t="shared" si="10"/>
        <v>1660</v>
      </c>
      <c r="D376" s="242" t="s">
        <v>3068</v>
      </c>
      <c r="E376" s="242" t="s">
        <v>6134</v>
      </c>
      <c r="F376" s="229" t="str">
        <f t="shared" si="11"/>
        <v>INSERT INTO UPK_TEST.upk_k60.k60_so_buno_link (os_buhin_no, k60_buno_id, created_date, created_tantou_id) VALUES ('79424   JN20A', 1660, GETDATE(), 999);</v>
      </c>
    </row>
    <row r="377" spans="1:6">
      <c r="A377" s="229" t="s">
        <v>3067</v>
      </c>
      <c r="B377" s="229" t="s">
        <v>566</v>
      </c>
      <c r="C377" s="229" t="str">
        <f t="shared" si="10"/>
        <v>1661</v>
      </c>
      <c r="D377" s="242" t="s">
        <v>3069</v>
      </c>
      <c r="E377" s="242" t="s">
        <v>6135</v>
      </c>
      <c r="F377" s="229" t="str">
        <f t="shared" si="11"/>
        <v>INSERT INTO UPK_TEST.upk_k60.k60_so_buno_link (os_buhin_no, k60_buno_id, created_date, created_tantou_id) VALUES ('62522   1LA5A', 1661, GETDATE(), 999);</v>
      </c>
    </row>
    <row r="378" spans="1:6">
      <c r="A378" s="229" t="s">
        <v>3068</v>
      </c>
      <c r="B378" s="229" t="s">
        <v>3068</v>
      </c>
      <c r="C378" s="229" t="str">
        <f t="shared" si="10"/>
        <v>1662</v>
      </c>
      <c r="D378" s="242" t="s">
        <v>567</v>
      </c>
      <c r="E378" s="242" t="s">
        <v>6136</v>
      </c>
      <c r="F378" s="229" t="str">
        <f t="shared" si="11"/>
        <v>INSERT INTO UPK_TEST.upk_k60.k60_so_buno_link (os_buhin_no, k60_buno_id, created_date, created_tantou_id) VALUES ('62522/3 1LA0A', 1662, GETDATE(), 999);</v>
      </c>
    </row>
    <row r="379" spans="1:6">
      <c r="A379" s="229" t="s">
        <v>3069</v>
      </c>
      <c r="B379" s="229" t="s">
        <v>3069</v>
      </c>
      <c r="C379" s="229" t="str">
        <f t="shared" si="10"/>
        <v>1663</v>
      </c>
      <c r="D379" s="242" t="s">
        <v>568</v>
      </c>
      <c r="E379" s="242" t="s">
        <v>6137</v>
      </c>
      <c r="F379" s="229" t="str">
        <f t="shared" si="11"/>
        <v>INSERT INTO UPK_TEST.upk_k60.k60_so_buno_link (os_buhin_no, k60_buno_id, created_date, created_tantou_id) VALUES ('62532/3 1LA0A', 1663, GETDATE(), 999);</v>
      </c>
    </row>
    <row r="380" spans="1:6">
      <c r="A380" s="229" t="s">
        <v>3070</v>
      </c>
      <c r="B380" s="229" t="s">
        <v>567</v>
      </c>
      <c r="C380" s="229" t="str">
        <f t="shared" si="10"/>
        <v>1664</v>
      </c>
      <c r="D380" s="242" t="s">
        <v>569</v>
      </c>
      <c r="E380" s="242" t="s">
        <v>6138</v>
      </c>
      <c r="F380" s="229" t="str">
        <f t="shared" si="11"/>
        <v>INSERT INTO UPK_TEST.upk_k60.k60_so_buno_link (os_buhin_no, k60_buno_id, created_date, created_tantou_id) VALUES ('67332   1LA0B', 1664, GETDATE(), 999);</v>
      </c>
    </row>
    <row r="381" spans="1:6">
      <c r="A381" s="229" t="s">
        <v>3071</v>
      </c>
      <c r="B381" s="229" t="s">
        <v>568</v>
      </c>
      <c r="C381" s="229" t="str">
        <f t="shared" si="10"/>
        <v>1665</v>
      </c>
      <c r="D381" s="242" t="s">
        <v>570</v>
      </c>
      <c r="E381" s="242" t="s">
        <v>6139</v>
      </c>
      <c r="F381" s="229" t="str">
        <f t="shared" si="11"/>
        <v>INSERT INTO UPK_TEST.upk_k60.k60_so_buno_link (os_buhin_no, k60_buno_id, created_date, created_tantou_id) VALUES ('67336   1LA0A', 1665, GETDATE(), 999);</v>
      </c>
    </row>
    <row r="382" spans="1:6">
      <c r="A382" s="229" t="s">
        <v>3072</v>
      </c>
      <c r="B382" s="229" t="s">
        <v>569</v>
      </c>
      <c r="C382" s="229" t="str">
        <f t="shared" si="10"/>
        <v>1666</v>
      </c>
      <c r="D382" s="242" t="s">
        <v>3074</v>
      </c>
      <c r="E382" s="242" t="s">
        <v>6140</v>
      </c>
      <c r="F382" s="229" t="str">
        <f t="shared" si="11"/>
        <v>INSERT INTO UPK_TEST.upk_k60.k60_so_buno_link (os_buhin_no, k60_buno_id, created_date, created_tantou_id) VALUES ('74332   1LA0A', 1666, GETDATE(), 999);</v>
      </c>
    </row>
    <row r="383" spans="1:6">
      <c r="A383" s="229" t="s">
        <v>3073</v>
      </c>
      <c r="B383" s="229" t="s">
        <v>570</v>
      </c>
      <c r="C383" s="229" t="str">
        <f t="shared" si="10"/>
        <v>1667</v>
      </c>
      <c r="D383" s="242" t="s">
        <v>571</v>
      </c>
      <c r="E383" s="242" t="s">
        <v>6141</v>
      </c>
      <c r="F383" s="229" t="str">
        <f t="shared" si="11"/>
        <v>INSERT INTO UPK_TEST.upk_k60.k60_so_buno_link (os_buhin_no, k60_buno_id, created_date, created_tantou_id) VALUES ('74333   1LA0A', 1667, GETDATE(), 999);</v>
      </c>
    </row>
    <row r="384" spans="1:6">
      <c r="A384" s="229" t="s">
        <v>3074</v>
      </c>
      <c r="B384" s="229" t="s">
        <v>3074</v>
      </c>
      <c r="C384" s="229" t="str">
        <f t="shared" si="10"/>
        <v>1668</v>
      </c>
      <c r="D384" s="242" t="s">
        <v>572</v>
      </c>
      <c r="E384" s="242" t="s">
        <v>6142</v>
      </c>
      <c r="F384" s="229" t="str">
        <f t="shared" si="11"/>
        <v>INSERT INTO UPK_TEST.upk_k60.k60_so_buno_link (os_buhin_no, k60_buno_id, created_date, created_tantou_id) VALUES ('74362/3 1LA0A', 1668, GETDATE(), 999);</v>
      </c>
    </row>
    <row r="385" spans="1:6">
      <c r="A385" s="229" t="s">
        <v>3075</v>
      </c>
      <c r="B385" s="229" t="s">
        <v>571</v>
      </c>
      <c r="C385" s="229" t="str">
        <f t="shared" si="10"/>
        <v>1669</v>
      </c>
      <c r="D385" s="242" t="s">
        <v>573</v>
      </c>
      <c r="E385" s="242" t="s">
        <v>6143</v>
      </c>
      <c r="F385" s="229" t="str">
        <f t="shared" si="11"/>
        <v>INSERT INTO UPK_TEST.upk_k60.k60_so_buno_link (os_buhin_no, k60_buno_id, created_date, created_tantou_id) VALUES ('74522   1LA0A', 1669, GETDATE(), 999);</v>
      </c>
    </row>
    <row r="386" spans="1:6">
      <c r="A386" s="229" t="s">
        <v>3076</v>
      </c>
      <c r="B386" s="229" t="s">
        <v>572</v>
      </c>
      <c r="C386" s="229" t="str">
        <f t="shared" si="10"/>
        <v>1670</v>
      </c>
      <c r="D386" s="242" t="s">
        <v>574</v>
      </c>
      <c r="E386" s="242" t="s">
        <v>6144</v>
      </c>
      <c r="F386" s="229" t="str">
        <f t="shared" si="11"/>
        <v>INSERT INTO UPK_TEST.upk_k60.k60_so_buno_link (os_buhin_no, k60_buno_id, created_date, created_tantou_id) VALUES ('74526   1LA0A', 1670, GETDATE(), 999);</v>
      </c>
    </row>
    <row r="387" spans="1:6">
      <c r="A387" s="229" t="s">
        <v>3077</v>
      </c>
      <c r="B387" s="229" t="s">
        <v>573</v>
      </c>
      <c r="C387" s="229" t="str">
        <f t="shared" si="10"/>
        <v>1671</v>
      </c>
      <c r="D387" s="242" t="s">
        <v>3079</v>
      </c>
      <c r="E387" s="242" t="s">
        <v>6145</v>
      </c>
      <c r="F387" s="229" t="str">
        <f t="shared" si="11"/>
        <v>INSERT INTO UPK_TEST.upk_k60.k60_so_buno_link (os_buhin_no, k60_buno_id, created_date, created_tantou_id) VALUES ('74532   1LA0A', 1671, GETDATE(), 999);</v>
      </c>
    </row>
    <row r="388" spans="1:6">
      <c r="A388" s="229" t="s">
        <v>3078</v>
      </c>
      <c r="B388" s="229" t="s">
        <v>574</v>
      </c>
      <c r="C388" s="229" t="str">
        <f t="shared" si="10"/>
        <v>1672</v>
      </c>
      <c r="D388" s="242" t="s">
        <v>3081</v>
      </c>
      <c r="E388" s="242" t="s">
        <v>6146</v>
      </c>
      <c r="F388" s="229" t="str">
        <f t="shared" si="11"/>
        <v>INSERT INTO UPK_TEST.upk_k60.k60_so_buno_link (os_buhin_no, k60_buno_id, created_date, created_tantou_id) VALUES ('74548   1LA0A', 1672, GETDATE(), 999);</v>
      </c>
    </row>
    <row r="389" spans="1:6">
      <c r="A389" s="229" t="s">
        <v>3079</v>
      </c>
      <c r="B389" s="229" t="s">
        <v>3079</v>
      </c>
      <c r="C389" s="229" t="str">
        <f t="shared" si="10"/>
        <v>1673</v>
      </c>
      <c r="D389" s="242" t="s">
        <v>575</v>
      </c>
      <c r="E389" s="242" t="s">
        <v>6147</v>
      </c>
      <c r="F389" s="229" t="str">
        <f t="shared" si="11"/>
        <v>INSERT INTO UPK_TEST.upk_k60.k60_so_buno_link (os_buhin_no, k60_buno_id, created_date, created_tantou_id) VALUES ('74586/7 1LA0A', 1673, GETDATE(), 999);</v>
      </c>
    </row>
    <row r="390" spans="1:6">
      <c r="A390" s="229" t="s">
        <v>3081</v>
      </c>
      <c r="B390" s="229" t="s">
        <v>3081</v>
      </c>
      <c r="C390" s="229" t="str">
        <f t="shared" ref="C390:C453" si="12">VLOOKUP($B390,$D$5:$E$2000,2,FALSE)</f>
        <v>1674</v>
      </c>
      <c r="D390" s="242" t="s">
        <v>3084</v>
      </c>
      <c r="E390" s="242" t="s">
        <v>6148</v>
      </c>
      <c r="F390" s="229" t="str">
        <f t="shared" ref="F390:F453" si="13">$P$2&amp;"'"&amp;$A390&amp;"', "&amp;$C390&amp;", GETDATE(), 999);"</f>
        <v>INSERT INTO UPK_TEST.upk_k60.k60_so_buno_link (os_buhin_no, k60_buno_id, created_date, created_tantou_id) VALUES ('74586/7 1LA0A-G', 1674, GETDATE(), 999);</v>
      </c>
    </row>
    <row r="391" spans="1:6">
      <c r="A391" s="229" t="s">
        <v>3083</v>
      </c>
      <c r="B391" s="229" t="s">
        <v>575</v>
      </c>
      <c r="C391" s="229" t="str">
        <f t="shared" si="12"/>
        <v>1675</v>
      </c>
      <c r="D391" s="242" t="s">
        <v>3085</v>
      </c>
      <c r="E391" s="242" t="s">
        <v>6149</v>
      </c>
      <c r="F391" s="229" t="str">
        <f t="shared" si="13"/>
        <v>INSERT INTO UPK_TEST.upk_k60.k60_so_buno_link (os_buhin_no, k60_buno_id, created_date, created_tantou_id) VALUES ('75412   1LA0A', 1675, GETDATE(), 999);</v>
      </c>
    </row>
    <row r="392" spans="1:6">
      <c r="A392" s="229" t="s">
        <v>3084</v>
      </c>
      <c r="B392" s="229" t="s">
        <v>3084</v>
      </c>
      <c r="C392" s="229" t="str">
        <f t="shared" si="12"/>
        <v>1676</v>
      </c>
      <c r="D392" s="242" t="s">
        <v>3086</v>
      </c>
      <c r="E392" s="242" t="s">
        <v>6150</v>
      </c>
      <c r="F392" s="229" t="str">
        <f t="shared" si="13"/>
        <v>INSERT INTO UPK_TEST.upk_k60.k60_so_buno_link (os_buhin_no, k60_buno_id, created_date, created_tantou_id) VALUES ('75458/9 1LA0B', 1676, GETDATE(), 999);</v>
      </c>
    </row>
    <row r="393" spans="1:6">
      <c r="A393" s="229" t="s">
        <v>3085</v>
      </c>
      <c r="B393" s="229" t="s">
        <v>3085</v>
      </c>
      <c r="C393" s="229" t="str">
        <f t="shared" si="12"/>
        <v>1677</v>
      </c>
      <c r="D393" s="242" t="s">
        <v>3087</v>
      </c>
      <c r="E393" s="242" t="s">
        <v>6151</v>
      </c>
      <c r="F393" s="229" t="str">
        <f t="shared" si="13"/>
        <v>INSERT INTO UPK_TEST.upk_k60.k60_so_buno_link (os_buhin_no, k60_buno_id, created_date, created_tantou_id) VALUES ('75458/9 1LA0B-G', 1677, GETDATE(), 999);</v>
      </c>
    </row>
    <row r="394" spans="1:6">
      <c r="A394" s="229" t="s">
        <v>3086</v>
      </c>
      <c r="B394" s="229" t="s">
        <v>3086</v>
      </c>
      <c r="C394" s="229" t="str">
        <f t="shared" si="12"/>
        <v>1678</v>
      </c>
      <c r="D394" s="242" t="s">
        <v>3088</v>
      </c>
      <c r="E394" s="242" t="s">
        <v>6152</v>
      </c>
      <c r="F394" s="229" t="str">
        <f t="shared" si="13"/>
        <v>INSERT INTO UPK_TEST.upk_k60.k60_so_buno_link (os_buhin_no, k60_buno_id, created_date, created_tantou_id) VALUES ('75622/3 1LA0A', 1678, GETDATE(), 999);</v>
      </c>
    </row>
    <row r="395" spans="1:6">
      <c r="A395" s="229" t="s">
        <v>3087</v>
      </c>
      <c r="B395" s="229" t="s">
        <v>3087</v>
      </c>
      <c r="C395" s="229" t="str">
        <f t="shared" si="12"/>
        <v>1679</v>
      </c>
      <c r="D395" s="242" t="s">
        <v>3089</v>
      </c>
      <c r="E395" s="242" t="s">
        <v>6153</v>
      </c>
      <c r="F395" s="229" t="str">
        <f t="shared" si="13"/>
        <v>INSERT INTO UPK_TEST.upk_k60.k60_so_buno_link (os_buhin_no, k60_buno_id, created_date, created_tantou_id) VALUES ('75622/3 1LA0A-G', 1679, GETDATE(), 999);</v>
      </c>
    </row>
    <row r="396" spans="1:6">
      <c r="A396" s="229" t="s">
        <v>3088</v>
      </c>
      <c r="B396" s="229" t="s">
        <v>3088</v>
      </c>
      <c r="C396" s="229" t="str">
        <f t="shared" si="12"/>
        <v>1680</v>
      </c>
      <c r="D396" s="242" t="s">
        <v>3090</v>
      </c>
      <c r="E396" s="242" t="s">
        <v>6154</v>
      </c>
      <c r="F396" s="229" t="str">
        <f t="shared" si="13"/>
        <v>INSERT INTO UPK_TEST.upk_k60.k60_so_buno_link (os_buhin_no, k60_buno_id, created_date, created_tantou_id) VALUES ('75624/5 1LA0A', 1680, GETDATE(), 999);</v>
      </c>
    </row>
    <row r="397" spans="1:6">
      <c r="A397" s="229" t="s">
        <v>3089</v>
      </c>
      <c r="B397" s="229" t="s">
        <v>3089</v>
      </c>
      <c r="C397" s="229" t="str">
        <f t="shared" si="12"/>
        <v>1681</v>
      </c>
      <c r="D397" s="242" t="s">
        <v>3091</v>
      </c>
      <c r="E397" s="242" t="s">
        <v>6155</v>
      </c>
      <c r="F397" s="229" t="str">
        <f t="shared" si="13"/>
        <v>INSERT INTO UPK_TEST.upk_k60.k60_so_buno_link (os_buhin_no, k60_buno_id, created_date, created_tantou_id) VALUES ('75624/5 1LA0A-G', 1681, GETDATE(), 999);</v>
      </c>
    </row>
    <row r="398" spans="1:6">
      <c r="A398" s="229" t="s">
        <v>3090</v>
      </c>
      <c r="B398" s="229" t="s">
        <v>3090</v>
      </c>
      <c r="C398" s="229" t="str">
        <f t="shared" si="12"/>
        <v>1682</v>
      </c>
      <c r="D398" s="242" t="s">
        <v>3092</v>
      </c>
      <c r="E398" s="242" t="s">
        <v>6156</v>
      </c>
      <c r="F398" s="229" t="str">
        <f t="shared" si="13"/>
        <v>INSERT INTO UPK_TEST.upk_k60.k60_so_buno_link (os_buhin_no, k60_buno_id, created_date, created_tantou_id) VALUES ('756B6/7 1LA0A', 1682, GETDATE(), 999);</v>
      </c>
    </row>
    <row r="399" spans="1:6">
      <c r="A399" s="229" t="s">
        <v>3091</v>
      </c>
      <c r="B399" s="229" t="s">
        <v>3091</v>
      </c>
      <c r="C399" s="229" t="str">
        <f t="shared" si="12"/>
        <v>1683</v>
      </c>
      <c r="D399" s="242" t="s">
        <v>576</v>
      </c>
      <c r="E399" s="242" t="s">
        <v>6157</v>
      </c>
      <c r="F399" s="229" t="str">
        <f t="shared" si="13"/>
        <v>INSERT INTO UPK_TEST.upk_k60.k60_so_buno_link (os_buhin_no, k60_buno_id, created_date, created_tantou_id) VALUES ('756B6/7 1LA0A-G', 1683, GETDATE(), 999);</v>
      </c>
    </row>
    <row r="400" spans="1:6">
      <c r="A400" s="229" t="s">
        <v>3092</v>
      </c>
      <c r="B400" s="229" t="s">
        <v>3092</v>
      </c>
      <c r="C400" s="229" t="str">
        <f t="shared" si="12"/>
        <v>1684</v>
      </c>
      <c r="D400" s="242" t="s">
        <v>577</v>
      </c>
      <c r="E400" s="242" t="s">
        <v>6158</v>
      </c>
      <c r="F400" s="229" t="str">
        <f t="shared" si="13"/>
        <v>INSERT INTO UPK_TEST.upk_k60.k60_so_buno_link (os_buhin_no, k60_buno_id, created_date, created_tantou_id) VALUES ('767C4/5 1LA0A', 1684, GETDATE(), 999);</v>
      </c>
    </row>
    <row r="401" spans="1:6">
      <c r="A401" s="229" t="s">
        <v>3093</v>
      </c>
      <c r="B401" s="229" t="s">
        <v>576</v>
      </c>
      <c r="C401" s="229" t="str">
        <f t="shared" si="12"/>
        <v>1685</v>
      </c>
      <c r="D401" s="242" t="s">
        <v>578</v>
      </c>
      <c r="E401" s="242" t="s">
        <v>6159</v>
      </c>
      <c r="F401" s="229" t="str">
        <f t="shared" si="13"/>
        <v>INSERT INTO UPK_TEST.upk_k60.k60_so_buno_link (os_buhin_no, k60_buno_id, created_date, created_tantou_id) VALUES ('67503   1JA0ACE', 1685, GETDATE(), 999);</v>
      </c>
    </row>
    <row r="402" spans="1:6">
      <c r="A402" s="229" t="s">
        <v>3095</v>
      </c>
      <c r="B402" s="229" t="s">
        <v>577</v>
      </c>
      <c r="C402" s="229" t="str">
        <f t="shared" si="12"/>
        <v>1686</v>
      </c>
      <c r="D402" s="242" t="s">
        <v>579</v>
      </c>
      <c r="E402" s="242" t="s">
        <v>6160</v>
      </c>
      <c r="F402" s="229" t="str">
        <f t="shared" si="13"/>
        <v>INSERT INTO UPK_TEST.upk_k60.k60_so_buno_link (os_buhin_no, k60_buno_id, created_date, created_tantou_id) VALUES ('67870   1JA0A03', 1686, GETDATE(), 999);</v>
      </c>
    </row>
    <row r="403" spans="1:6">
      <c r="A403" s="229" t="s">
        <v>3096</v>
      </c>
      <c r="B403" s="229" t="s">
        <v>578</v>
      </c>
      <c r="C403" s="229" t="str">
        <f t="shared" si="12"/>
        <v>1687</v>
      </c>
      <c r="D403" s="242" t="s">
        <v>580</v>
      </c>
      <c r="E403" s="242" t="s">
        <v>6161</v>
      </c>
      <c r="F403" s="229" t="str">
        <f t="shared" si="13"/>
        <v>INSERT INTO UPK_TEST.upk_k60.k60_so_buno_link (os_buhin_no, k60_buno_id, created_date, created_tantou_id) VALUES ('67870   1JA0A04', 1687, GETDATE(), 999);</v>
      </c>
    </row>
    <row r="404" spans="1:6">
      <c r="A404" s="229" t="s">
        <v>3097</v>
      </c>
      <c r="B404" s="229" t="s">
        <v>579</v>
      </c>
      <c r="C404" s="229" t="str">
        <f t="shared" si="12"/>
        <v>1688</v>
      </c>
      <c r="D404" s="242" t="s">
        <v>581</v>
      </c>
      <c r="E404" s="242" t="s">
        <v>6162</v>
      </c>
      <c r="F404" s="229" t="str">
        <f t="shared" si="13"/>
        <v>INSERT INTO UPK_TEST.upk_k60.k60_so_buno_link (os_buhin_no, k60_buno_id, created_date, created_tantou_id) VALUES ('67870   1JA0A06', 1688, GETDATE(), 999);</v>
      </c>
    </row>
    <row r="405" spans="1:6">
      <c r="A405" s="229" t="s">
        <v>3098</v>
      </c>
      <c r="B405" s="229" t="s">
        <v>580</v>
      </c>
      <c r="C405" s="229" t="str">
        <f t="shared" si="12"/>
        <v>1689</v>
      </c>
      <c r="D405" s="242" t="s">
        <v>582</v>
      </c>
      <c r="E405" s="242" t="s">
        <v>6163</v>
      </c>
      <c r="F405" s="229" t="str">
        <f t="shared" si="13"/>
        <v>INSERT INTO UPK_TEST.upk_k60.k60_so_buno_link (os_buhin_no, k60_buno_id, created_date, created_tantou_id) VALUES ('67870   1JB0A03', 1689, GETDATE(), 999);</v>
      </c>
    </row>
    <row r="406" spans="1:6">
      <c r="A406" s="229" t="s">
        <v>3099</v>
      </c>
      <c r="B406" s="229" t="s">
        <v>581</v>
      </c>
      <c r="C406" s="229" t="str">
        <f t="shared" si="12"/>
        <v>1690</v>
      </c>
      <c r="D406" s="242" t="s">
        <v>3101</v>
      </c>
      <c r="E406" s="242" t="s">
        <v>6164</v>
      </c>
      <c r="F406" s="229" t="str">
        <f t="shared" si="13"/>
        <v>INSERT INTO UPK_TEST.upk_k60.k60_so_buno_link (os_buhin_no, k60_buno_id, created_date, created_tantou_id) VALUES ('67870   1JB0A04', 1690, GETDATE(), 999);</v>
      </c>
    </row>
    <row r="407" spans="1:6">
      <c r="A407" s="229" t="s">
        <v>3100</v>
      </c>
      <c r="B407" s="229" t="s">
        <v>582</v>
      </c>
      <c r="C407" s="229" t="str">
        <f t="shared" si="12"/>
        <v>1691</v>
      </c>
      <c r="D407" s="242" t="s">
        <v>583</v>
      </c>
      <c r="E407" s="242" t="s">
        <v>6165</v>
      </c>
      <c r="F407" s="229" t="str">
        <f t="shared" si="13"/>
        <v>INSERT INTO UPK_TEST.upk_k60.k60_so_buno_link (os_buhin_no, k60_buno_id, created_date, created_tantou_id) VALUES ('67870   1JB0A06', 1691, GETDATE(), 999);</v>
      </c>
    </row>
    <row r="408" spans="1:6">
      <c r="A408" s="229" t="s">
        <v>3101</v>
      </c>
      <c r="B408" s="229" t="s">
        <v>3101</v>
      </c>
      <c r="C408" s="229" t="str">
        <f t="shared" si="12"/>
        <v>1692</v>
      </c>
      <c r="D408" s="242" t="s">
        <v>584</v>
      </c>
      <c r="E408" s="242" t="s">
        <v>6166</v>
      </c>
      <c r="F408" s="229" t="str">
        <f t="shared" si="13"/>
        <v>INSERT INTO UPK_TEST.upk_k60.k60_so_buno_link (os_buhin_no, k60_buno_id, created_date, created_tantou_id) VALUES ('745Q2/3 1JA0A', 1692, GETDATE(), 999);</v>
      </c>
    </row>
    <row r="409" spans="1:6">
      <c r="A409" s="229" t="s">
        <v>3102</v>
      </c>
      <c r="B409" s="229" t="s">
        <v>583</v>
      </c>
      <c r="C409" s="229" t="str">
        <f t="shared" si="12"/>
        <v>1693</v>
      </c>
      <c r="D409" s="242" t="s">
        <v>585</v>
      </c>
      <c r="E409" s="242" t="s">
        <v>6167</v>
      </c>
      <c r="F409" s="229" t="str">
        <f t="shared" si="13"/>
        <v>INSERT INTO UPK_TEST.upk_k60.k60_so_buno_link (os_buhin_no, k60_buno_id, created_date, created_tantou_id) VALUES ('74623   1JB0A01', 1693, GETDATE(), 999);</v>
      </c>
    </row>
    <row r="410" spans="1:6">
      <c r="A410" s="229" t="s">
        <v>3103</v>
      </c>
      <c r="B410" s="229" t="s">
        <v>584</v>
      </c>
      <c r="C410" s="229" t="str">
        <f t="shared" si="12"/>
        <v>1694</v>
      </c>
      <c r="D410" s="242" t="s">
        <v>586</v>
      </c>
      <c r="E410" s="242" t="s">
        <v>6168</v>
      </c>
      <c r="F410" s="229" t="str">
        <f t="shared" si="13"/>
        <v>INSERT INTO UPK_TEST.upk_k60.k60_so_buno_link (os_buhin_no, k60_buno_id, created_date, created_tantou_id) VALUES ('751J2   1JA0A', 1694, GETDATE(), 999);</v>
      </c>
    </row>
    <row r="411" spans="1:6">
      <c r="A411" s="229" t="s">
        <v>3105</v>
      </c>
      <c r="B411" s="229" t="s">
        <v>585</v>
      </c>
      <c r="C411" s="229" t="str">
        <f t="shared" si="12"/>
        <v>1695</v>
      </c>
      <c r="D411" s="242" t="s">
        <v>3108</v>
      </c>
      <c r="E411" s="242" t="s">
        <v>6169</v>
      </c>
      <c r="F411" s="229" t="str">
        <f t="shared" si="13"/>
        <v>INSERT INTO UPK_TEST.upk_k60.k60_so_buno_link (os_buhin_no, k60_buno_id, created_date, created_tantou_id) VALUES ('751J3   1JA0A', 1695, GETDATE(), 999);</v>
      </c>
    </row>
    <row r="412" spans="1:6">
      <c r="A412" s="229" t="s">
        <v>3106</v>
      </c>
      <c r="B412" s="229" t="s">
        <v>586</v>
      </c>
      <c r="C412" s="229" t="str">
        <f t="shared" si="12"/>
        <v>1696</v>
      </c>
      <c r="D412" s="242" t="s">
        <v>3109</v>
      </c>
      <c r="E412" s="242" t="s">
        <v>6170</v>
      </c>
      <c r="F412" s="229" t="str">
        <f t="shared" si="13"/>
        <v>INSERT INTO UPK_TEST.upk_k60.k60_so_buno_link (os_buhin_no, k60_buno_id, created_date, created_tantou_id) VALUES ('75476   1JA0A', 1696, GETDATE(), 999);</v>
      </c>
    </row>
    <row r="413" spans="1:6">
      <c r="A413" s="229" t="s">
        <v>3108</v>
      </c>
      <c r="B413" s="229" t="s">
        <v>3108</v>
      </c>
      <c r="C413" s="229" t="str">
        <f t="shared" si="12"/>
        <v>1697</v>
      </c>
      <c r="D413" s="242" t="s">
        <v>587</v>
      </c>
      <c r="E413" s="242" t="s">
        <v>6171</v>
      </c>
      <c r="F413" s="229" t="str">
        <f t="shared" si="13"/>
        <v>INSERT INTO UPK_TEST.upk_k60.k60_so_buno_link (os_buhin_no, k60_buno_id, created_date, created_tantou_id) VALUES ('75578/9 1JA0A', 1697, GETDATE(), 999);</v>
      </c>
    </row>
    <row r="414" spans="1:6">
      <c r="A414" s="229" t="s">
        <v>3109</v>
      </c>
      <c r="B414" s="229" t="s">
        <v>3109</v>
      </c>
      <c r="C414" s="229" t="str">
        <f t="shared" si="12"/>
        <v>1698</v>
      </c>
      <c r="D414" s="242" t="s">
        <v>588</v>
      </c>
      <c r="E414" s="242" t="s">
        <v>6172</v>
      </c>
      <c r="F414" s="229" t="str">
        <f t="shared" si="13"/>
        <v>INSERT INTO UPK_TEST.upk_k60.k60_so_buno_link (os_buhin_no, k60_buno_id, created_date, created_tantou_id) VALUES ('75578/9 1JB0A', 1698, GETDATE(), 999);</v>
      </c>
    </row>
    <row r="415" spans="1:6">
      <c r="A415" s="229" t="s">
        <v>3110</v>
      </c>
      <c r="B415" s="229" t="s">
        <v>587</v>
      </c>
      <c r="C415" s="229" t="str">
        <f t="shared" si="12"/>
        <v>1699</v>
      </c>
      <c r="D415" s="242" t="s">
        <v>3112</v>
      </c>
      <c r="E415" s="242" t="s">
        <v>6173</v>
      </c>
      <c r="F415" s="229" t="str">
        <f t="shared" si="13"/>
        <v>INSERT INTO UPK_TEST.upk_k60.k60_so_buno_link (os_buhin_no, k60_buno_id, created_date, created_tantou_id) VALUES ('75926   1JA0A', 1699, GETDATE(), 999);</v>
      </c>
    </row>
    <row r="416" spans="1:6">
      <c r="A416" s="229" t="s">
        <v>3111</v>
      </c>
      <c r="B416" s="229" t="s">
        <v>588</v>
      </c>
      <c r="C416" s="229" t="str">
        <f t="shared" si="12"/>
        <v>1700</v>
      </c>
      <c r="D416" s="242" t="s">
        <v>589</v>
      </c>
      <c r="E416" s="242" t="s">
        <v>6174</v>
      </c>
      <c r="F416" s="229" t="str">
        <f t="shared" si="13"/>
        <v>INSERT INTO UPK_TEST.upk_k60.k60_so_buno_link (os_buhin_no, k60_buno_id, created_date, created_tantou_id) VALUES ('75927   1JA0A', 1700, GETDATE(), 999);</v>
      </c>
    </row>
    <row r="417" spans="1:6">
      <c r="A417" s="229" t="s">
        <v>3112</v>
      </c>
      <c r="B417" s="229" t="s">
        <v>3112</v>
      </c>
      <c r="C417" s="229" t="str">
        <f t="shared" si="12"/>
        <v>1701</v>
      </c>
      <c r="D417" s="242" t="s">
        <v>590</v>
      </c>
      <c r="E417" s="242" t="s">
        <v>6175</v>
      </c>
      <c r="F417" s="229" t="str">
        <f t="shared" si="13"/>
        <v>INSERT INTO UPK_TEST.upk_k60.k60_so_buno_link (os_buhin_no, k60_buno_id, created_date, created_tantou_id) VALUES ('76452/3 1JA0A', 1701, GETDATE(), 999);</v>
      </c>
    </row>
    <row r="418" spans="1:6">
      <c r="A418" s="229" t="s">
        <v>3113</v>
      </c>
      <c r="B418" s="229" t="s">
        <v>589</v>
      </c>
      <c r="C418" s="229" t="str">
        <f t="shared" si="12"/>
        <v>1702</v>
      </c>
      <c r="D418" s="242" t="s">
        <v>591</v>
      </c>
      <c r="E418" s="242" t="s">
        <v>6176</v>
      </c>
      <c r="F418" s="229" t="str">
        <f t="shared" si="13"/>
        <v>INSERT INTO UPK_TEST.upk_k60.k60_so_buno_link (os_buhin_no, k60_buno_id, created_date, created_tantou_id) VALUES ('62522   1VA0A', 1702, GETDATE(), 999);</v>
      </c>
    </row>
    <row r="419" spans="1:6">
      <c r="A419" s="229" t="s">
        <v>3114</v>
      </c>
      <c r="B419" s="229" t="s">
        <v>590</v>
      </c>
      <c r="C419" s="229" t="str">
        <f t="shared" si="12"/>
        <v>1703</v>
      </c>
      <c r="D419" s="242" t="s">
        <v>3116</v>
      </c>
      <c r="E419" s="242" t="s">
        <v>6177</v>
      </c>
      <c r="F419" s="229" t="str">
        <f t="shared" si="13"/>
        <v>INSERT INTO UPK_TEST.upk_k60.k60_so_buno_link (os_buhin_no, k60_buno_id, created_date, created_tantou_id) VALUES ('62523   1VA0A', 1703, GETDATE(), 999);</v>
      </c>
    </row>
    <row r="420" spans="1:6">
      <c r="A420" s="229" t="s">
        <v>3115</v>
      </c>
      <c r="B420" s="229" t="s">
        <v>591</v>
      </c>
      <c r="C420" s="229" t="str">
        <f t="shared" si="12"/>
        <v>1704</v>
      </c>
      <c r="D420" s="242" t="s">
        <v>3117</v>
      </c>
      <c r="E420" s="242" t="s">
        <v>6178</v>
      </c>
      <c r="F420" s="229" t="str">
        <f t="shared" si="13"/>
        <v>INSERT INTO UPK_TEST.upk_k60.k60_so_buno_link (os_buhin_no, k60_buno_id, created_date, created_tantou_id) VALUES ('67870   1VA0A06', 1704, GETDATE(), 999);</v>
      </c>
    </row>
    <row r="421" spans="1:6">
      <c r="A421" s="229" t="s">
        <v>3116</v>
      </c>
      <c r="B421" s="229" t="s">
        <v>3116</v>
      </c>
      <c r="C421" s="229" t="str">
        <f t="shared" si="12"/>
        <v>1705</v>
      </c>
      <c r="D421" s="242" t="s">
        <v>592</v>
      </c>
      <c r="E421" s="242" t="s">
        <v>6179</v>
      </c>
      <c r="F421" s="229" t="str">
        <f t="shared" si="13"/>
        <v>INSERT INTO UPK_TEST.upk_k60.k60_so_buno_link (os_buhin_no, k60_buno_id, created_date, created_tantou_id) VALUES ('751J2/3 1VA0A', 1705, GETDATE(), 999);</v>
      </c>
    </row>
    <row r="422" spans="1:6">
      <c r="A422" s="229" t="s">
        <v>3117</v>
      </c>
      <c r="B422" s="229" t="s">
        <v>3117</v>
      </c>
      <c r="C422" s="229" t="str">
        <f t="shared" si="12"/>
        <v>1706</v>
      </c>
      <c r="D422" s="242" t="s">
        <v>3119</v>
      </c>
      <c r="E422" s="242" t="s">
        <v>6180</v>
      </c>
      <c r="F422" s="229" t="str">
        <f t="shared" si="13"/>
        <v>INSERT INTO UPK_TEST.upk_k60.k60_so_buno_link (os_buhin_no, k60_buno_id, created_date, created_tantou_id) VALUES ('743F2/3 1GR0A', 1706, GETDATE(), 999);</v>
      </c>
    </row>
    <row r="423" spans="1:6">
      <c r="A423" s="229" t="s">
        <v>3118</v>
      </c>
      <c r="B423" s="229" t="s">
        <v>592</v>
      </c>
      <c r="C423" s="229" t="str">
        <f t="shared" si="12"/>
        <v>1707</v>
      </c>
      <c r="D423" s="242" t="s">
        <v>593</v>
      </c>
      <c r="E423" s="242" t="s">
        <v>6181</v>
      </c>
      <c r="F423" s="229" t="str">
        <f t="shared" si="13"/>
        <v>INSERT INTO UPK_TEST.upk_k60.k60_so_buno_link (os_buhin_no, k60_buno_id, created_date, created_tantou_id) VALUES ('17285   3XP0A01', 1707, GETDATE(), 999);</v>
      </c>
    </row>
    <row r="424" spans="1:6">
      <c r="A424" s="229" t="s">
        <v>3119</v>
      </c>
      <c r="B424" s="229" t="s">
        <v>3119</v>
      </c>
      <c r="C424" s="229" t="str">
        <f t="shared" si="12"/>
        <v>1708</v>
      </c>
      <c r="D424" s="242" t="s">
        <v>594</v>
      </c>
      <c r="E424" s="242" t="s">
        <v>6182</v>
      </c>
      <c r="F424" s="229" t="str">
        <f t="shared" si="13"/>
        <v>INSERT INTO UPK_TEST.upk_k60.k60_so_buno_link (os_buhin_no, k60_buno_id, created_date, created_tantou_id) VALUES ('54272/3 3XA0A', 1708, GETDATE(), 999);</v>
      </c>
    </row>
    <row r="425" spans="1:6">
      <c r="A425" s="229" t="s">
        <v>3121</v>
      </c>
      <c r="B425" s="229" t="s">
        <v>593</v>
      </c>
      <c r="C425" s="229" t="str">
        <f t="shared" si="12"/>
        <v>1709</v>
      </c>
      <c r="D425" s="242" t="s">
        <v>595</v>
      </c>
      <c r="E425" s="242" t="s">
        <v>6183</v>
      </c>
      <c r="F425" s="229" t="str">
        <f t="shared" si="13"/>
        <v>INSERT INTO UPK_TEST.upk_k60.k60_so_buno_link (os_buhin_no, k60_buno_id, created_date, created_tantou_id) VALUES ('73233   3XC0A', 1709, GETDATE(), 999);</v>
      </c>
    </row>
    <row r="426" spans="1:6">
      <c r="A426" s="229" t="s">
        <v>3122</v>
      </c>
      <c r="B426" s="229" t="s">
        <v>594</v>
      </c>
      <c r="C426" s="229" t="str">
        <f t="shared" si="12"/>
        <v>1710</v>
      </c>
      <c r="D426" s="242" t="s">
        <v>596</v>
      </c>
      <c r="E426" s="242" t="s">
        <v>6184</v>
      </c>
      <c r="F426" s="229" t="str">
        <f t="shared" si="13"/>
        <v>INSERT INTO UPK_TEST.upk_k60.k60_so_buno_link (os_buhin_no, k60_buno_id, created_date, created_tantou_id) VALUES ('73233   3XC0B', 1710, GETDATE(), 999);</v>
      </c>
    </row>
    <row r="427" spans="1:6">
      <c r="A427" s="229" t="s">
        <v>3123</v>
      </c>
      <c r="B427" s="229" t="s">
        <v>595</v>
      </c>
      <c r="C427" s="229" t="str">
        <f t="shared" si="12"/>
        <v>1711</v>
      </c>
      <c r="D427" s="242" t="s">
        <v>597</v>
      </c>
      <c r="E427" s="242" t="s">
        <v>6185</v>
      </c>
      <c r="F427" s="229" t="str">
        <f t="shared" si="13"/>
        <v>INSERT INTO UPK_TEST.upk_k60.k60_so_buno_link (os_buhin_no, k60_buno_id, created_date, created_tantou_id) VALUES ('73233   3XC0C', 1711, GETDATE(), 999);</v>
      </c>
    </row>
    <row r="428" spans="1:6">
      <c r="A428" s="229" t="s">
        <v>3124</v>
      </c>
      <c r="B428" s="229" t="s">
        <v>596</v>
      </c>
      <c r="C428" s="229" t="str">
        <f t="shared" si="12"/>
        <v>1712</v>
      </c>
      <c r="D428" s="242" t="s">
        <v>598</v>
      </c>
      <c r="E428" s="242" t="s">
        <v>6186</v>
      </c>
      <c r="F428" s="229" t="str">
        <f t="shared" si="13"/>
        <v>INSERT INTO UPK_TEST.upk_k60.k60_so_buno_link (os_buhin_no, k60_buno_id, created_date, created_tantou_id) VALUES ('73233   3XE0A', 1712, GETDATE(), 999);</v>
      </c>
    </row>
    <row r="429" spans="1:6">
      <c r="A429" s="229" t="s">
        <v>3125</v>
      </c>
      <c r="B429" s="229" t="s">
        <v>597</v>
      </c>
      <c r="C429" s="229" t="str">
        <f t="shared" si="12"/>
        <v>1713</v>
      </c>
      <c r="D429" s="242" t="s">
        <v>599</v>
      </c>
      <c r="E429" s="242" t="s">
        <v>6187</v>
      </c>
      <c r="F429" s="229" t="str">
        <f t="shared" si="13"/>
        <v>INSERT INTO UPK_TEST.upk_k60.k60_so_buno_link (os_buhin_no, k60_buno_id, created_date, created_tantou_id) VALUES ('73233   3XE0B', 1713, GETDATE(), 999);</v>
      </c>
    </row>
    <row r="430" spans="1:6">
      <c r="A430" s="229" t="s">
        <v>3126</v>
      </c>
      <c r="B430" s="229" t="s">
        <v>598</v>
      </c>
      <c r="C430" s="229" t="str">
        <f t="shared" si="12"/>
        <v>1714</v>
      </c>
      <c r="D430" s="242" t="s">
        <v>600</v>
      </c>
      <c r="E430" s="242" t="s">
        <v>6188</v>
      </c>
      <c r="F430" s="229" t="str">
        <f t="shared" si="13"/>
        <v>INSERT INTO UPK_TEST.upk_k60.k60_so_buno_link (os_buhin_no, k60_buno_id, created_date, created_tantou_id) VALUES ('73233   3XE0C', 1714, GETDATE(), 999);</v>
      </c>
    </row>
    <row r="431" spans="1:6">
      <c r="A431" s="229" t="s">
        <v>3127</v>
      </c>
      <c r="B431" s="229" t="s">
        <v>599</v>
      </c>
      <c r="C431" s="229" t="str">
        <f t="shared" si="12"/>
        <v>1715</v>
      </c>
      <c r="D431" s="242" t="s">
        <v>601</v>
      </c>
      <c r="E431" s="242" t="s">
        <v>6189</v>
      </c>
      <c r="F431" s="229" t="str">
        <f t="shared" si="13"/>
        <v>INSERT INTO UPK_TEST.upk_k60.k60_so_buno_link (os_buhin_no, k60_buno_id, created_date, created_tantou_id) VALUES ('74223   3XA0A', 1715, GETDATE(), 999);</v>
      </c>
    </row>
    <row r="432" spans="1:6">
      <c r="A432" s="229" t="s">
        <v>3128</v>
      </c>
      <c r="B432" s="229" t="s">
        <v>600</v>
      </c>
      <c r="C432" s="229" t="str">
        <f t="shared" si="12"/>
        <v>1716</v>
      </c>
      <c r="D432" s="242" t="s">
        <v>602</v>
      </c>
      <c r="E432" s="242" t="s">
        <v>6190</v>
      </c>
      <c r="F432" s="229" t="str">
        <f t="shared" si="13"/>
        <v>INSERT INTO UPK_TEST.upk_k60.k60_so_buno_link (os_buhin_no, k60_buno_id, created_date, created_tantou_id) VALUES ('742D1   3XA0A', 1716, GETDATE(), 999);</v>
      </c>
    </row>
    <row r="433" spans="1:6">
      <c r="A433" s="229" t="s">
        <v>3130</v>
      </c>
      <c r="B433" s="229" t="s">
        <v>601</v>
      </c>
      <c r="C433" s="229" t="str">
        <f t="shared" si="12"/>
        <v>1717</v>
      </c>
      <c r="D433" s="242" t="s">
        <v>603</v>
      </c>
      <c r="E433" s="242" t="s">
        <v>6191</v>
      </c>
      <c r="F433" s="229" t="str">
        <f t="shared" si="13"/>
        <v>INSERT INTO UPK_TEST.upk_k60.k60_so_buno_link (os_buhin_no, k60_buno_id, created_date, created_tantou_id) VALUES ('74323   3XA0A', 1717, GETDATE(), 999);</v>
      </c>
    </row>
    <row r="434" spans="1:6">
      <c r="A434" s="229" t="s">
        <v>3132</v>
      </c>
      <c r="B434" s="229" t="s">
        <v>602</v>
      </c>
      <c r="C434" s="229" t="str">
        <f t="shared" si="12"/>
        <v>1718</v>
      </c>
      <c r="D434" s="242" t="s">
        <v>604</v>
      </c>
      <c r="E434" s="242" t="s">
        <v>6192</v>
      </c>
      <c r="F434" s="229" t="str">
        <f t="shared" si="13"/>
        <v>INSERT INTO UPK_TEST.upk_k60.k60_so_buno_link (os_buhin_no, k60_buno_id, created_date, created_tantou_id) VALUES ('74326   3XA0A', 1718, GETDATE(), 999);</v>
      </c>
    </row>
    <row r="435" spans="1:6">
      <c r="A435" s="229" t="s">
        <v>3133</v>
      </c>
      <c r="B435" s="229" t="s">
        <v>603</v>
      </c>
      <c r="C435" s="229" t="str">
        <f t="shared" si="12"/>
        <v>1719</v>
      </c>
      <c r="D435" s="242" t="s">
        <v>605</v>
      </c>
      <c r="E435" s="242" t="s">
        <v>6193</v>
      </c>
      <c r="F435" s="229" t="str">
        <f t="shared" si="13"/>
        <v>INSERT INTO UPK_TEST.upk_k60.k60_so_buno_link (os_buhin_no, k60_buno_id, created_date, created_tantou_id) VALUES ('74327   3XA0A', 1719, GETDATE(), 999);</v>
      </c>
    </row>
    <row r="436" spans="1:6">
      <c r="A436" s="229" t="s">
        <v>3134</v>
      </c>
      <c r="B436" s="229" t="s">
        <v>604</v>
      </c>
      <c r="C436" s="229" t="str">
        <f t="shared" si="12"/>
        <v>1720</v>
      </c>
      <c r="D436" s="242" t="s">
        <v>606</v>
      </c>
      <c r="E436" s="242" t="s">
        <v>6194</v>
      </c>
      <c r="F436" s="229" t="str">
        <f t="shared" si="13"/>
        <v>INSERT INTO UPK_TEST.upk_k60.k60_so_buno_link (os_buhin_no, k60_buno_id, created_date, created_tantou_id) VALUES ('74384   3XA0A', 1720, GETDATE(), 999);</v>
      </c>
    </row>
    <row r="437" spans="1:6">
      <c r="A437" s="229" t="s">
        <v>3135</v>
      </c>
      <c r="B437" s="229" t="s">
        <v>605</v>
      </c>
      <c r="C437" s="229" t="str">
        <f t="shared" si="12"/>
        <v>1721</v>
      </c>
      <c r="D437" s="242" t="s">
        <v>607</v>
      </c>
      <c r="E437" s="242" t="s">
        <v>6195</v>
      </c>
      <c r="F437" s="229" t="str">
        <f t="shared" si="13"/>
        <v>INSERT INTO UPK_TEST.upk_k60.k60_so_buno_link (os_buhin_no, k60_buno_id, created_date, created_tantou_id) VALUES ('743F6   3XA0A', 1721, GETDATE(), 999);</v>
      </c>
    </row>
    <row r="438" spans="1:6">
      <c r="A438" s="229" t="s">
        <v>3136</v>
      </c>
      <c r="B438" s="229" t="s">
        <v>606</v>
      </c>
      <c r="C438" s="229" t="str">
        <f t="shared" si="12"/>
        <v>1722</v>
      </c>
      <c r="D438" s="242" t="s">
        <v>608</v>
      </c>
      <c r="E438" s="242" t="s">
        <v>6196</v>
      </c>
      <c r="F438" s="229" t="str">
        <f t="shared" si="13"/>
        <v>INSERT INTO UPK_TEST.upk_k60.k60_so_buno_link (os_buhin_no, k60_buno_id, created_date, created_tantou_id) VALUES ('743F7   3XA0A', 1722, GETDATE(), 999);</v>
      </c>
    </row>
    <row r="439" spans="1:6">
      <c r="A439" s="229" t="s">
        <v>3137</v>
      </c>
      <c r="B439" s="229" t="s">
        <v>607</v>
      </c>
      <c r="C439" s="229" t="str">
        <f t="shared" si="12"/>
        <v>1723</v>
      </c>
      <c r="D439" s="242" t="s">
        <v>609</v>
      </c>
      <c r="E439" s="242" t="s">
        <v>6197</v>
      </c>
      <c r="F439" s="229" t="str">
        <f t="shared" si="13"/>
        <v>INSERT INTO UPK_TEST.upk_k60.k60_so_buno_link (os_buhin_no, k60_buno_id, created_date, created_tantou_id) VALUES ('743R2   3XA0A', 1723, GETDATE(), 999);</v>
      </c>
    </row>
    <row r="440" spans="1:6">
      <c r="A440" s="229" t="s">
        <v>3138</v>
      </c>
      <c r="B440" s="229" t="s">
        <v>608</v>
      </c>
      <c r="C440" s="229" t="str">
        <f t="shared" si="12"/>
        <v>1724</v>
      </c>
      <c r="D440" s="242" t="s">
        <v>610</v>
      </c>
      <c r="E440" s="242" t="s">
        <v>6198</v>
      </c>
      <c r="F440" s="229" t="str">
        <f t="shared" si="13"/>
        <v>INSERT INTO UPK_TEST.upk_k60.k60_so_buno_link (os_buhin_no, k60_buno_id, created_date, created_tantou_id) VALUES ('743R3   3XA0A', 1724, GETDATE(), 999);</v>
      </c>
    </row>
    <row r="441" spans="1:6">
      <c r="A441" s="229" t="s">
        <v>3139</v>
      </c>
      <c r="B441" s="229" t="s">
        <v>609</v>
      </c>
      <c r="C441" s="229" t="str">
        <f t="shared" si="12"/>
        <v>1725</v>
      </c>
      <c r="D441" s="242" t="s">
        <v>611</v>
      </c>
      <c r="E441" s="242" t="s">
        <v>6199</v>
      </c>
      <c r="F441" s="229" t="str">
        <f t="shared" si="13"/>
        <v>INSERT INTO UPK_TEST.upk_k60.k60_so_buno_link (os_buhin_no, k60_buno_id, created_date, created_tantou_id) VALUES ('743R4   3XA0A', 1725, GETDATE(), 999);</v>
      </c>
    </row>
    <row r="442" spans="1:6">
      <c r="A442" s="229" t="s">
        <v>3140</v>
      </c>
      <c r="B442" s="229" t="s">
        <v>610</v>
      </c>
      <c r="C442" s="229" t="str">
        <f t="shared" si="12"/>
        <v>1726</v>
      </c>
      <c r="D442" s="242" t="s">
        <v>3143</v>
      </c>
      <c r="E442" s="242" t="s">
        <v>6200</v>
      </c>
      <c r="F442" s="229" t="str">
        <f t="shared" si="13"/>
        <v>INSERT INTO UPK_TEST.upk_k60.k60_so_buno_link (os_buhin_no, k60_buno_id, created_date, created_tantou_id) VALUES ('75234   3XY0A', 1726, GETDATE(), 999);</v>
      </c>
    </row>
    <row r="443" spans="1:6">
      <c r="A443" s="229" t="s">
        <v>3141</v>
      </c>
      <c r="B443" s="229" t="s">
        <v>611</v>
      </c>
      <c r="C443" s="229" t="str">
        <f t="shared" si="12"/>
        <v>1727</v>
      </c>
      <c r="D443" s="242" t="s">
        <v>3144</v>
      </c>
      <c r="E443" s="242" t="s">
        <v>6201</v>
      </c>
      <c r="F443" s="229" t="str">
        <f t="shared" si="13"/>
        <v>INSERT INTO UPK_TEST.upk_k60.k60_so_buno_link (os_buhin_no, k60_buno_id, created_date, created_tantou_id) VALUES ('756S8   3XE0A', 1727, GETDATE(), 999);</v>
      </c>
    </row>
    <row r="444" spans="1:6">
      <c r="A444" s="229" t="s">
        <v>3143</v>
      </c>
      <c r="B444" s="229" t="s">
        <v>3143</v>
      </c>
      <c r="C444" s="229" t="str">
        <f t="shared" si="12"/>
        <v>1728</v>
      </c>
      <c r="D444" s="242" t="s">
        <v>612</v>
      </c>
      <c r="E444" s="242" t="s">
        <v>6202</v>
      </c>
      <c r="F444" s="229" t="str">
        <f t="shared" si="13"/>
        <v>INSERT INTO UPK_TEST.upk_k60.k60_so_buno_link (os_buhin_no, k60_buno_id, created_date, created_tantou_id) VALUES ('76218/9 3XE0A', 1728, GETDATE(), 999);</v>
      </c>
    </row>
    <row r="445" spans="1:6">
      <c r="A445" s="229" t="s">
        <v>3144</v>
      </c>
      <c r="B445" s="229" t="s">
        <v>3144</v>
      </c>
      <c r="C445" s="229" t="str">
        <f t="shared" si="12"/>
        <v>1729</v>
      </c>
      <c r="D445" s="242" t="s">
        <v>613</v>
      </c>
      <c r="E445" s="242" t="s">
        <v>6203</v>
      </c>
      <c r="F445" s="229" t="str">
        <f t="shared" si="13"/>
        <v>INSERT INTO UPK_TEST.upk_k60.k60_so_buno_link (os_buhin_no, k60_buno_id, created_date, created_tantou_id) VALUES ('76320/1 3XA0A', 1729, GETDATE(), 999);</v>
      </c>
    </row>
    <row r="446" spans="1:6">
      <c r="A446" s="229" t="s">
        <v>3145</v>
      </c>
      <c r="B446" s="229" t="s">
        <v>612</v>
      </c>
      <c r="C446" s="229" t="str">
        <f t="shared" si="12"/>
        <v>1730</v>
      </c>
      <c r="D446" s="242" t="s">
        <v>614</v>
      </c>
      <c r="E446" s="242" t="s">
        <v>6204</v>
      </c>
      <c r="F446" s="229" t="str">
        <f t="shared" si="13"/>
        <v>INSERT INTO UPK_TEST.upk_k60.k60_so_buno_link (os_buhin_no, k60_buno_id, created_date, created_tantou_id) VALUES ('76396   3XD0A', 1730, GETDATE(), 999);</v>
      </c>
    </row>
    <row r="447" spans="1:6">
      <c r="A447" s="229" t="s">
        <v>3146</v>
      </c>
      <c r="B447" s="229" t="s">
        <v>613</v>
      </c>
      <c r="C447" s="229" t="str">
        <f t="shared" si="12"/>
        <v>1731</v>
      </c>
      <c r="D447" s="242" t="s">
        <v>615</v>
      </c>
      <c r="E447" s="242" t="s">
        <v>6205</v>
      </c>
      <c r="F447" s="229" t="str">
        <f t="shared" si="13"/>
        <v>INSERT INTO UPK_TEST.upk_k60.k60_so_buno_link (os_buhin_no, k60_buno_id, created_date, created_tantou_id) VALUES ('76397   3XD0A', 1731, GETDATE(), 999);</v>
      </c>
    </row>
    <row r="448" spans="1:6">
      <c r="A448" s="229" t="s">
        <v>3147</v>
      </c>
      <c r="B448" s="229" t="s">
        <v>614</v>
      </c>
      <c r="C448" s="229" t="str">
        <f t="shared" si="12"/>
        <v>1732</v>
      </c>
      <c r="D448" s="242" t="s">
        <v>3150</v>
      </c>
      <c r="E448" s="242" t="s">
        <v>6206</v>
      </c>
      <c r="F448" s="229" t="str">
        <f t="shared" si="13"/>
        <v>INSERT INTO UPK_TEST.upk_k60.k60_so_buno_link (os_buhin_no, k60_buno_id, created_date, created_tantou_id) VALUES ('76397   3YF0A-B', 1732, GETDATE(), 999);</v>
      </c>
    </row>
    <row r="449" spans="1:6">
      <c r="A449" s="229" t="s">
        <v>3149</v>
      </c>
      <c r="B449" s="229" t="s">
        <v>615</v>
      </c>
      <c r="C449" s="229" t="str">
        <f t="shared" si="12"/>
        <v>1733</v>
      </c>
      <c r="D449" s="242" t="s">
        <v>3151</v>
      </c>
      <c r="E449" s="242" t="s">
        <v>6207</v>
      </c>
      <c r="F449" s="229" t="str">
        <f t="shared" si="13"/>
        <v>INSERT INTO UPK_TEST.upk_k60.k60_so_buno_link (os_buhin_no, k60_buno_id, created_date, created_tantou_id) VALUES ('76397   3XC9A', 1733, GETDATE(), 999);</v>
      </c>
    </row>
    <row r="450" spans="1:6">
      <c r="A450" s="229" t="s">
        <v>3150</v>
      </c>
      <c r="B450" s="229" t="s">
        <v>3150</v>
      </c>
      <c r="C450" s="229" t="str">
        <f t="shared" si="12"/>
        <v>1734</v>
      </c>
      <c r="D450" s="242" t="s">
        <v>616</v>
      </c>
      <c r="E450" s="242" t="s">
        <v>6208</v>
      </c>
      <c r="F450" s="229" t="str">
        <f t="shared" si="13"/>
        <v>INSERT INTO UPK_TEST.upk_k60.k60_so_buno_link (os_buhin_no, k60_buno_id, created_date, created_tantou_id) VALUES ('76516/7 3XA0A', 1734, GETDATE(), 999);</v>
      </c>
    </row>
    <row r="451" spans="1:6">
      <c r="A451" s="229" t="s">
        <v>3151</v>
      </c>
      <c r="B451" s="229" t="s">
        <v>3151</v>
      </c>
      <c r="C451" s="229" t="str">
        <f t="shared" si="12"/>
        <v>1735</v>
      </c>
      <c r="D451" s="242" t="s">
        <v>617</v>
      </c>
      <c r="E451" s="242" t="s">
        <v>6209</v>
      </c>
      <c r="F451" s="229" t="str">
        <f t="shared" si="13"/>
        <v>INSERT INTO UPK_TEST.upk_k60.k60_so_buno_link (os_buhin_no, k60_buno_id, created_date, created_tantou_id) VALUES ('76516/7 3XA2A', 1735, GETDATE(), 999);</v>
      </c>
    </row>
    <row r="452" spans="1:6">
      <c r="A452" s="229" t="s">
        <v>3152</v>
      </c>
      <c r="B452" s="229" t="s">
        <v>616</v>
      </c>
      <c r="C452" s="229" t="str">
        <f t="shared" si="12"/>
        <v>1736</v>
      </c>
      <c r="D452" s="242" t="s">
        <v>3154</v>
      </c>
      <c r="E452" s="242" t="s">
        <v>6210</v>
      </c>
      <c r="F452" s="229" t="str">
        <f t="shared" si="13"/>
        <v>INSERT INTO UPK_TEST.upk_k60.k60_so_buno_link (os_buhin_no, k60_buno_id, created_date, created_tantou_id) VALUES ('62516   4CB0A', 1736, GETDATE(), 999);</v>
      </c>
    </row>
    <row r="453" spans="1:6">
      <c r="A453" s="229" t="s">
        <v>3153</v>
      </c>
      <c r="B453" s="229" t="s">
        <v>617</v>
      </c>
      <c r="C453" s="229" t="str">
        <f t="shared" si="12"/>
        <v>1737</v>
      </c>
      <c r="D453" s="242" t="s">
        <v>3156</v>
      </c>
      <c r="E453" s="242" t="s">
        <v>6211</v>
      </c>
      <c r="F453" s="229" t="str">
        <f t="shared" si="13"/>
        <v>INSERT INTO UPK_TEST.upk_k60.k60_so_buno_link (os_buhin_no, k60_buno_id, created_date, created_tantou_id) VALUES ('62516   6MA0A', 1737, GETDATE(), 999);</v>
      </c>
    </row>
    <row r="454" spans="1:6">
      <c r="A454" s="229" t="s">
        <v>3154</v>
      </c>
      <c r="B454" s="229" t="s">
        <v>3154</v>
      </c>
      <c r="C454" s="229" t="str">
        <f t="shared" ref="C454:C517" si="14">VLOOKUP($B454,$D$5:$E$2000,2,FALSE)</f>
        <v>1738</v>
      </c>
      <c r="D454" s="242" t="s">
        <v>618</v>
      </c>
      <c r="E454" s="242" t="s">
        <v>6212</v>
      </c>
      <c r="F454" s="229" t="str">
        <f t="shared" ref="F454:F517" si="15">$P$2&amp;"'"&amp;$A454&amp;"', "&amp;$C454&amp;", GETDATE(), 999);"</f>
        <v>INSERT INTO UPK_TEST.upk_k60.k60_so_buno_link (os_buhin_no, k60_buno_id, created_date, created_tantou_id) VALUES ('64112/3 3VA0A', 1738, GETDATE(), 999);</v>
      </c>
    </row>
    <row r="455" spans="1:6">
      <c r="A455" s="229" t="s">
        <v>3156</v>
      </c>
      <c r="B455" s="229" t="s">
        <v>3156</v>
      </c>
      <c r="C455" s="229" t="str">
        <f t="shared" si="14"/>
        <v>1739</v>
      </c>
      <c r="D455" s="242" t="s">
        <v>619</v>
      </c>
      <c r="E455" s="242" t="s">
        <v>6213</v>
      </c>
      <c r="F455" s="229" t="str">
        <f t="shared" si="15"/>
        <v>INSERT INTO UPK_TEST.upk_k60.k60_so_buno_link (os_buhin_no, k60_buno_id, created_date, created_tantou_id) VALUES ('74342/3 3VA0A', 1739, GETDATE(), 999);</v>
      </c>
    </row>
    <row r="456" spans="1:6">
      <c r="A456" s="229" t="s">
        <v>3157</v>
      </c>
      <c r="B456" s="229" t="s">
        <v>618</v>
      </c>
      <c r="C456" s="229" t="str">
        <f t="shared" si="14"/>
        <v>1740</v>
      </c>
      <c r="D456" s="242" t="s">
        <v>3160</v>
      </c>
      <c r="E456" s="242" t="s">
        <v>6214</v>
      </c>
      <c r="F456" s="229" t="str">
        <f t="shared" si="15"/>
        <v>INSERT INTO UPK_TEST.upk_k60.k60_so_buno_link (os_buhin_no, k60_buno_id, created_date, created_tantou_id) VALUES ('75176   3VA0A', 1740, GETDATE(), 999);</v>
      </c>
    </row>
    <row r="457" spans="1:6">
      <c r="A457" s="229" t="s">
        <v>3158</v>
      </c>
      <c r="B457" s="229" t="s">
        <v>619</v>
      </c>
      <c r="C457" s="229" t="str">
        <f t="shared" si="14"/>
        <v>1741</v>
      </c>
      <c r="D457" s="242" t="s">
        <v>620</v>
      </c>
      <c r="E457" s="242" t="s">
        <v>6215</v>
      </c>
      <c r="F457" s="229" t="str">
        <f t="shared" si="15"/>
        <v>INSERT INTO UPK_TEST.upk_k60.k60_so_buno_link (os_buhin_no, k60_buno_id, created_date, created_tantou_id) VALUES ('75422   3VA0A', 1741, GETDATE(), 999);</v>
      </c>
    </row>
    <row r="458" spans="1:6">
      <c r="A458" s="229" t="s">
        <v>3160</v>
      </c>
      <c r="B458" s="229" t="s">
        <v>3160</v>
      </c>
      <c r="C458" s="229" t="str">
        <f t="shared" si="14"/>
        <v>1742</v>
      </c>
      <c r="D458" s="242" t="s">
        <v>621</v>
      </c>
      <c r="E458" s="242" t="s">
        <v>6216</v>
      </c>
      <c r="F458" s="229" t="str">
        <f t="shared" si="15"/>
        <v>INSERT INTO UPK_TEST.upk_k60.k60_so_buno_link (os_buhin_no, k60_buno_id, created_date, created_tantou_id) VALUES ('76586/7 3VA0A', 1742, GETDATE(), 999);</v>
      </c>
    </row>
    <row r="459" spans="1:6">
      <c r="A459" s="229" t="s">
        <v>3161</v>
      </c>
      <c r="B459" s="229" t="s">
        <v>620</v>
      </c>
      <c r="C459" s="229" t="str">
        <f t="shared" si="14"/>
        <v>1743</v>
      </c>
      <c r="D459" s="242" t="s">
        <v>622</v>
      </c>
      <c r="E459" s="242" t="s">
        <v>6217</v>
      </c>
      <c r="F459" s="229" t="str">
        <f t="shared" si="15"/>
        <v>INSERT INTO UPK_TEST.upk_k60.k60_so_buno_link (os_buhin_no, k60_buno_id, created_date, created_tantou_id) VALUES ('77648   3VA0A', 1743, GETDATE(), 999);</v>
      </c>
    </row>
    <row r="460" spans="1:6">
      <c r="A460" s="229" t="s">
        <v>3162</v>
      </c>
      <c r="B460" s="229" t="s">
        <v>621</v>
      </c>
      <c r="C460" s="229" t="str">
        <f t="shared" si="14"/>
        <v>1744</v>
      </c>
      <c r="D460" s="242" t="s">
        <v>623</v>
      </c>
      <c r="E460" s="242" t="s">
        <v>6218</v>
      </c>
      <c r="F460" s="229" t="str">
        <f t="shared" si="15"/>
        <v>INSERT INTO UPK_TEST.upk_k60.k60_so_buno_link (os_buhin_no, k60_buno_id, created_date, created_tantou_id) VALUES ('77649   3VA0A', 1744, GETDATE(), 999);</v>
      </c>
    </row>
    <row r="461" spans="1:6">
      <c r="A461" s="229" t="s">
        <v>3163</v>
      </c>
      <c r="B461" s="229" t="s">
        <v>622</v>
      </c>
      <c r="C461" s="229" t="str">
        <f t="shared" si="14"/>
        <v>1745</v>
      </c>
      <c r="D461" s="242" t="s">
        <v>3165</v>
      </c>
      <c r="E461" s="242" t="s">
        <v>6219</v>
      </c>
      <c r="F461" s="229" t="str">
        <f t="shared" si="15"/>
        <v>INSERT INTO UPK_TEST.upk_k60.k60_so_buno_link (os_buhin_no, k60_buno_id, created_date, created_tantou_id) VALUES ('73211   3VA0A', 1745, GETDATE(), 999);</v>
      </c>
    </row>
    <row r="462" spans="1:6">
      <c r="A462" s="229" t="s">
        <v>3164</v>
      </c>
      <c r="B462" s="229" t="s">
        <v>623</v>
      </c>
      <c r="C462" s="229" t="str">
        <f t="shared" si="14"/>
        <v>1746</v>
      </c>
      <c r="D462" s="242" t="s">
        <v>3166</v>
      </c>
      <c r="E462" s="242" t="s">
        <v>6220</v>
      </c>
      <c r="F462" s="229" t="str">
        <f t="shared" si="15"/>
        <v>INSERT INTO UPK_TEST.upk_k60.k60_so_buno_link (os_buhin_no, k60_buno_id, created_date, created_tantou_id) VALUES ('73233   3VA0A', 1746, GETDATE(), 999);</v>
      </c>
    </row>
    <row r="463" spans="1:6">
      <c r="A463" s="229" t="s">
        <v>3165</v>
      </c>
      <c r="B463" s="229" t="s">
        <v>3165</v>
      </c>
      <c r="C463" s="229" t="str">
        <f t="shared" si="14"/>
        <v>1747</v>
      </c>
      <c r="D463" s="242" t="s">
        <v>3167</v>
      </c>
      <c r="E463" s="242" t="s">
        <v>6221</v>
      </c>
      <c r="F463" s="229" t="str">
        <f t="shared" si="15"/>
        <v>INSERT INTO UPK_TEST.upk_k60.k60_so_buno_link (os_buhin_no, k60_buno_id, created_date, created_tantou_id) VALUES ('75432/3 3VA0A', 1747, GETDATE(), 999);</v>
      </c>
    </row>
    <row r="464" spans="1:6">
      <c r="A464" s="229" t="s">
        <v>3166</v>
      </c>
      <c r="B464" s="229" t="s">
        <v>3166</v>
      </c>
      <c r="C464" s="229" t="str">
        <f t="shared" si="14"/>
        <v>1748</v>
      </c>
      <c r="D464" s="242" t="s">
        <v>3168</v>
      </c>
      <c r="E464" s="242" t="s">
        <v>6222</v>
      </c>
      <c r="F464" s="229" t="str">
        <f t="shared" si="15"/>
        <v>INSERT INTO UPK_TEST.upk_k60.k60_so_buno_link (os_buhin_no, k60_buno_id, created_date, created_tantou_id) VALUES ('76722/3 3VA0A', 1748, GETDATE(), 999);</v>
      </c>
    </row>
    <row r="465" spans="1:6">
      <c r="A465" s="229" t="s">
        <v>3167</v>
      </c>
      <c r="B465" s="229" t="s">
        <v>3167</v>
      </c>
      <c r="C465" s="229" t="str">
        <f t="shared" si="14"/>
        <v>1749</v>
      </c>
      <c r="D465" s="242" t="s">
        <v>3169</v>
      </c>
      <c r="E465" s="242" t="s">
        <v>6223</v>
      </c>
      <c r="F465" s="229" t="str">
        <f t="shared" si="15"/>
        <v>INSERT INTO UPK_TEST.upk_k60.k60_so_buno_link (os_buhin_no, k60_buno_id, created_date, created_tantou_id) VALUES ('75262/3 3VA0A', 1749, GETDATE(), 999);</v>
      </c>
    </row>
    <row r="466" spans="1:6">
      <c r="A466" s="229" t="s">
        <v>3168</v>
      </c>
      <c r="B466" s="229" t="s">
        <v>3168</v>
      </c>
      <c r="C466" s="229" t="str">
        <f t="shared" si="14"/>
        <v>1750</v>
      </c>
      <c r="D466" s="242" t="s">
        <v>624</v>
      </c>
      <c r="E466" s="242" t="s">
        <v>6224</v>
      </c>
      <c r="F466" s="229" t="str">
        <f t="shared" si="15"/>
        <v>INSERT INTO UPK_TEST.upk_k60.k60_so_buno_link (os_buhin_no, k60_buno_id, created_date, created_tantou_id) VALUES ('755C2/3 3VA0A', 1750, GETDATE(), 999);</v>
      </c>
    </row>
    <row r="467" spans="1:6">
      <c r="A467" s="229" t="s">
        <v>3169</v>
      </c>
      <c r="B467" s="229" t="s">
        <v>3169</v>
      </c>
      <c r="C467" s="229" t="str">
        <f t="shared" si="14"/>
        <v>1751</v>
      </c>
      <c r="D467" s="242" t="s">
        <v>625</v>
      </c>
      <c r="E467" s="242" t="s">
        <v>6225</v>
      </c>
      <c r="F467" s="229" t="str">
        <f t="shared" si="15"/>
        <v>INSERT INTO UPK_TEST.upk_k60.k60_so_buno_link (os_buhin_no, k60_buno_id, created_date, created_tantou_id) VALUES ('75784/5 3VA0A', 1751, GETDATE(), 999);</v>
      </c>
    </row>
    <row r="468" spans="1:6">
      <c r="A468" s="229" t="s">
        <v>3170</v>
      </c>
      <c r="B468" s="229" t="s">
        <v>624</v>
      </c>
      <c r="C468" s="229" t="str">
        <f t="shared" si="14"/>
        <v>1752</v>
      </c>
      <c r="D468" s="242" t="s">
        <v>626</v>
      </c>
      <c r="E468" s="242" t="s">
        <v>6226</v>
      </c>
      <c r="F468" s="229" t="str">
        <f t="shared" si="15"/>
        <v>INSERT INTO UPK_TEST.upk_k60.k60_so_buno_link (os_buhin_no, k60_buno_id, created_date, created_tantou_id) VALUES ('64124   4CB0A', 1752, GETDATE(), 999);</v>
      </c>
    </row>
    <row r="469" spans="1:6">
      <c r="A469" s="229" t="s">
        <v>3171</v>
      </c>
      <c r="B469" s="229" t="s">
        <v>625</v>
      </c>
      <c r="C469" s="229" t="str">
        <f t="shared" si="14"/>
        <v>1753</v>
      </c>
      <c r="D469" s="242" t="s">
        <v>627</v>
      </c>
      <c r="E469" s="242" t="s">
        <v>6227</v>
      </c>
      <c r="F469" s="229" t="str">
        <f t="shared" si="15"/>
        <v>INSERT INTO UPK_TEST.upk_k60.k60_so_buno_link (os_buhin_no, k60_buno_id, created_date, created_tantou_id) VALUES ('64124   4CB0A-G', 1753, GETDATE(), 999);</v>
      </c>
    </row>
    <row r="470" spans="1:6">
      <c r="A470" s="229" t="s">
        <v>3172</v>
      </c>
      <c r="B470" s="229" t="s">
        <v>626</v>
      </c>
      <c r="C470" s="229" t="str">
        <f t="shared" si="14"/>
        <v>1754</v>
      </c>
      <c r="D470" s="242" t="s">
        <v>3174</v>
      </c>
      <c r="E470" s="242" t="s">
        <v>6228</v>
      </c>
      <c r="F470" s="229" t="str">
        <f t="shared" si="15"/>
        <v>INSERT INTO UPK_TEST.upk_k60.k60_so_buno_link (os_buhin_no, k60_buno_id, created_date, created_tantou_id) VALUES ('64125   4CB0A', 1754, GETDATE(), 999);</v>
      </c>
    </row>
    <row r="471" spans="1:6">
      <c r="A471" s="229" t="s">
        <v>3173</v>
      </c>
      <c r="B471" s="229" t="s">
        <v>627</v>
      </c>
      <c r="C471" s="229" t="str">
        <f t="shared" si="14"/>
        <v>1755</v>
      </c>
      <c r="D471" s="242" t="s">
        <v>628</v>
      </c>
      <c r="E471" s="242" t="s">
        <v>6229</v>
      </c>
      <c r="F471" s="229" t="str">
        <f t="shared" si="15"/>
        <v>INSERT INTO UPK_TEST.upk_k60.k60_so_buno_link (os_buhin_no, k60_buno_id, created_date, created_tantou_id) VALUES ('64125   4CB0A-G', 1755, GETDATE(), 999);</v>
      </c>
    </row>
    <row r="472" spans="1:6">
      <c r="A472" s="229" t="s">
        <v>3174</v>
      </c>
      <c r="B472" s="229" t="s">
        <v>3174</v>
      </c>
      <c r="C472" s="229" t="str">
        <f t="shared" si="14"/>
        <v>1756</v>
      </c>
      <c r="D472" s="242" t="s">
        <v>629</v>
      </c>
      <c r="E472" s="242" t="s">
        <v>6230</v>
      </c>
      <c r="F472" s="229" t="str">
        <f t="shared" si="15"/>
        <v>INSERT INTO UPK_TEST.upk_k60.k60_so_buno_link (os_buhin_no, k60_buno_id, created_date, created_tantou_id) VALUES ('64182/3 4CB0A', 1756, GETDATE(), 999);</v>
      </c>
    </row>
    <row r="473" spans="1:6">
      <c r="A473" s="229" t="s">
        <v>3175</v>
      </c>
      <c r="B473" s="229" t="s">
        <v>628</v>
      </c>
      <c r="C473" s="229" t="str">
        <f t="shared" si="14"/>
        <v>1757</v>
      </c>
      <c r="D473" s="242" t="s">
        <v>630</v>
      </c>
      <c r="E473" s="242" t="s">
        <v>6231</v>
      </c>
      <c r="F473" s="229" t="str">
        <f t="shared" si="15"/>
        <v>INSERT INTO UPK_TEST.upk_k60.k60_so_buno_link (os_buhin_no, k60_buno_id, created_date, created_tantou_id) VALUES ('67418   4CB0A', 1757, GETDATE(), 999);</v>
      </c>
    </row>
    <row r="474" spans="1:6">
      <c r="A474" s="229" t="s">
        <v>3176</v>
      </c>
      <c r="B474" s="229" t="s">
        <v>629</v>
      </c>
      <c r="C474" s="229" t="str">
        <f t="shared" si="14"/>
        <v>1758</v>
      </c>
      <c r="D474" s="242" t="s">
        <v>631</v>
      </c>
      <c r="E474" s="242" t="s">
        <v>6232</v>
      </c>
      <c r="F474" s="229" t="str">
        <f t="shared" si="15"/>
        <v>INSERT INTO UPK_TEST.upk_k60.k60_so_buno_link (os_buhin_no, k60_buno_id, created_date, created_tantou_id) VALUES ('74356   4CB0A', 1758, GETDATE(), 999);</v>
      </c>
    </row>
    <row r="475" spans="1:6">
      <c r="A475" s="229" t="s">
        <v>3177</v>
      </c>
      <c r="B475" s="229" t="s">
        <v>630</v>
      </c>
      <c r="C475" s="229" t="str">
        <f t="shared" si="14"/>
        <v>1759</v>
      </c>
      <c r="D475" s="242" t="s">
        <v>632</v>
      </c>
      <c r="E475" s="242" t="s">
        <v>6233</v>
      </c>
      <c r="F475" s="229" t="str">
        <f t="shared" si="15"/>
        <v>INSERT INTO UPK_TEST.upk_k60.k60_so_buno_link (os_buhin_no, k60_buno_id, created_date, created_tantou_id) VALUES ('74356   4CB0A-G', 1759, GETDATE(), 999);</v>
      </c>
    </row>
    <row r="476" spans="1:6">
      <c r="A476" s="229" t="s">
        <v>3178</v>
      </c>
      <c r="B476" s="229" t="s">
        <v>631</v>
      </c>
      <c r="C476" s="229" t="str">
        <f t="shared" si="14"/>
        <v>1760</v>
      </c>
      <c r="D476" s="242" t="s">
        <v>633</v>
      </c>
      <c r="E476" s="242" t="s">
        <v>6234</v>
      </c>
      <c r="F476" s="229" t="str">
        <f t="shared" si="15"/>
        <v>INSERT INTO UPK_TEST.upk_k60.k60_so_buno_link (os_buhin_no, k60_buno_id, created_date, created_tantou_id) VALUES ('74356   4CE0A-B', 1760, GETDATE(), 999);</v>
      </c>
    </row>
    <row r="477" spans="1:6">
      <c r="A477" s="229" t="s">
        <v>3179</v>
      </c>
      <c r="B477" s="229" t="s">
        <v>632</v>
      </c>
      <c r="C477" s="229" t="str">
        <f t="shared" si="14"/>
        <v>1761</v>
      </c>
      <c r="D477" s="242" t="s">
        <v>634</v>
      </c>
      <c r="E477" s="242" t="s">
        <v>6235</v>
      </c>
      <c r="F477" s="229" t="str">
        <f t="shared" si="15"/>
        <v>INSERT INTO UPK_TEST.upk_k60.k60_so_buno_link (os_buhin_no, k60_buno_id, created_date, created_tantou_id) VALUES ('74356   4CE0A', 1761, GETDATE(), 999);</v>
      </c>
    </row>
    <row r="478" spans="1:6">
      <c r="A478" s="229" t="s">
        <v>3180</v>
      </c>
      <c r="B478" s="229" t="s">
        <v>633</v>
      </c>
      <c r="C478" s="229" t="str">
        <f t="shared" si="14"/>
        <v>1762</v>
      </c>
      <c r="D478" s="242" t="s">
        <v>635</v>
      </c>
      <c r="E478" s="242" t="s">
        <v>6236</v>
      </c>
      <c r="F478" s="229" t="str">
        <f t="shared" si="15"/>
        <v>INSERT INTO UPK_TEST.upk_k60.k60_so_buno_link (os_buhin_no, k60_buno_id, created_date, created_tantou_id) VALUES ('74356   4CE0A-E', 1762, GETDATE(), 999);</v>
      </c>
    </row>
    <row r="479" spans="1:6">
      <c r="A479" s="229" t="s">
        <v>3181</v>
      </c>
      <c r="B479" s="229" t="s">
        <v>634</v>
      </c>
      <c r="C479" s="229" t="str">
        <f t="shared" si="14"/>
        <v>1763</v>
      </c>
      <c r="D479" s="242" t="s">
        <v>3183</v>
      </c>
      <c r="E479" s="242" t="s">
        <v>6237</v>
      </c>
      <c r="F479" s="229" t="str">
        <f t="shared" si="15"/>
        <v>INSERT INTO UPK_TEST.upk_k60.k60_so_buno_link (os_buhin_no, k60_buno_id, created_date, created_tantou_id) VALUES ('74366   4CB0A', 1763, GETDATE(), 999);</v>
      </c>
    </row>
    <row r="480" spans="1:6">
      <c r="A480" s="229" t="s">
        <v>3182</v>
      </c>
      <c r="B480" s="229" t="s">
        <v>635</v>
      </c>
      <c r="C480" s="229" t="str">
        <f t="shared" si="14"/>
        <v>1764</v>
      </c>
      <c r="D480" s="242" t="s">
        <v>3184</v>
      </c>
      <c r="E480" s="242" t="s">
        <v>6238</v>
      </c>
      <c r="F480" s="229" t="str">
        <f t="shared" si="15"/>
        <v>INSERT INTO UPK_TEST.upk_k60.k60_so_buno_link (os_buhin_no, k60_buno_id, created_date, created_tantou_id) VALUES ('75118   4CB0A', 1764, GETDATE(), 999);</v>
      </c>
    </row>
    <row r="481" spans="1:6">
      <c r="A481" s="229" t="s">
        <v>3183</v>
      </c>
      <c r="B481" s="229" t="s">
        <v>3183</v>
      </c>
      <c r="C481" s="229" t="str">
        <f t="shared" si="14"/>
        <v>1765</v>
      </c>
      <c r="D481" s="242" t="s">
        <v>3185</v>
      </c>
      <c r="E481" s="242" t="s">
        <v>6239</v>
      </c>
      <c r="F481" s="229" t="str">
        <f t="shared" si="15"/>
        <v>INSERT INTO UPK_TEST.upk_k60.k60_so_buno_link (os_buhin_no, k60_buno_id, created_date, created_tantou_id) VALUES ('75676/7 4CE0A', 1765, GETDATE(), 999);</v>
      </c>
    </row>
    <row r="482" spans="1:6">
      <c r="A482" s="229" t="s">
        <v>3184</v>
      </c>
      <c r="B482" s="229" t="s">
        <v>3184</v>
      </c>
      <c r="C482" s="229" t="str">
        <f t="shared" si="14"/>
        <v>1766</v>
      </c>
      <c r="D482" s="242" t="s">
        <v>3186</v>
      </c>
      <c r="E482" s="242" t="s">
        <v>6240</v>
      </c>
      <c r="F482" s="229" t="str">
        <f t="shared" si="15"/>
        <v>INSERT INTO UPK_TEST.upk_k60.k60_so_buno_link (os_buhin_no, k60_buno_id, created_date, created_tantou_id) VALUES ('75676/7 4CE0A-G', 1766, GETDATE(), 999);</v>
      </c>
    </row>
    <row r="483" spans="1:6">
      <c r="A483" s="229" t="s">
        <v>3185</v>
      </c>
      <c r="B483" s="229" t="s">
        <v>3185</v>
      </c>
      <c r="C483" s="229" t="str">
        <f t="shared" si="14"/>
        <v>1767</v>
      </c>
      <c r="D483" s="242" t="s">
        <v>3187</v>
      </c>
      <c r="E483" s="242" t="s">
        <v>6241</v>
      </c>
      <c r="F483" s="229" t="str">
        <f t="shared" si="15"/>
        <v>INSERT INTO UPK_TEST.upk_k60.k60_so_buno_link (os_buhin_no, k60_buno_id, created_date, created_tantou_id) VALUES ('765F4/5 4CC0A', 1767, GETDATE(), 999);</v>
      </c>
    </row>
    <row r="484" spans="1:6">
      <c r="A484" s="229" t="s">
        <v>3186</v>
      </c>
      <c r="B484" s="229" t="s">
        <v>3186</v>
      </c>
      <c r="C484" s="229" t="str">
        <f t="shared" si="14"/>
        <v>1768</v>
      </c>
      <c r="D484" s="242" t="s">
        <v>3188</v>
      </c>
      <c r="E484" s="242" t="s">
        <v>6242</v>
      </c>
      <c r="F484" s="229" t="str">
        <f t="shared" si="15"/>
        <v>INSERT INTO UPK_TEST.upk_k60.k60_so_buno_link (os_buhin_no, k60_buno_id, created_date, created_tantou_id) VALUES ('76466/7 4BC1A', 1768, GETDATE(), 999);</v>
      </c>
    </row>
    <row r="485" spans="1:6">
      <c r="A485" s="229" t="s">
        <v>3187</v>
      </c>
      <c r="B485" s="229" t="s">
        <v>3187</v>
      </c>
      <c r="C485" s="229" t="str">
        <f t="shared" si="14"/>
        <v>1769</v>
      </c>
      <c r="D485" s="242" t="s">
        <v>636</v>
      </c>
      <c r="E485" s="242" t="s">
        <v>6243</v>
      </c>
      <c r="F485" s="229" t="str">
        <f t="shared" si="15"/>
        <v>INSERT INTO UPK_TEST.upk_k60.k60_so_buno_link (os_buhin_no, k60_buno_id, created_date, created_tantou_id) VALUES ('76466/7 6FK0A', 1769, GETDATE(), 999);</v>
      </c>
    </row>
    <row r="486" spans="1:6">
      <c r="A486" s="229" t="s">
        <v>3188</v>
      </c>
      <c r="B486" s="229" t="s">
        <v>3188</v>
      </c>
      <c r="C486" s="229" t="str">
        <f t="shared" si="14"/>
        <v>1770</v>
      </c>
      <c r="D486" s="242" t="s">
        <v>637</v>
      </c>
      <c r="E486" s="242" t="s">
        <v>6244</v>
      </c>
      <c r="F486" s="229" t="str">
        <f t="shared" si="15"/>
        <v>INSERT INTO UPK_TEST.upk_k60.k60_so_buno_link (os_buhin_no, k60_buno_id, created_date, created_tantou_id) VALUES ('75186/7 6FK0A', 1770, GETDATE(), 999);</v>
      </c>
    </row>
    <row r="487" spans="1:6">
      <c r="A487" s="229" t="s">
        <v>3189</v>
      </c>
      <c r="B487" s="229" t="s">
        <v>3188</v>
      </c>
      <c r="C487" s="229" t="str">
        <f t="shared" si="14"/>
        <v>1770</v>
      </c>
      <c r="D487" s="242" t="s">
        <v>638</v>
      </c>
      <c r="E487" s="242" t="s">
        <v>6245</v>
      </c>
      <c r="F487" s="229" t="str">
        <f t="shared" si="15"/>
        <v>INSERT INTO UPK_TEST.upk_k60.k60_so_buno_link (os_buhin_no, k60_buno_id, created_date, created_tantou_id) VALUES ('75186/7 6FK0A YM', 1770, GETDATE(), 999);</v>
      </c>
    </row>
    <row r="488" spans="1:6">
      <c r="A488" s="229" t="s">
        <v>3191</v>
      </c>
      <c r="B488" s="229" t="s">
        <v>636</v>
      </c>
      <c r="C488" s="229" t="str">
        <f t="shared" si="14"/>
        <v>1771</v>
      </c>
      <c r="D488" s="242" t="s">
        <v>5571</v>
      </c>
      <c r="E488" s="242" t="s">
        <v>6246</v>
      </c>
      <c r="F488" s="229" t="str">
        <f t="shared" si="15"/>
        <v>INSERT INTO UPK_TEST.upk_k60.k60_so_buno_link (os_buhin_no, k60_buno_id, created_date, created_tantou_id) VALUES ('751C5   6FK0A', 1771, GETDATE(), 999);</v>
      </c>
    </row>
    <row r="489" spans="1:6">
      <c r="A489" s="229" t="s">
        <v>3192</v>
      </c>
      <c r="B489" s="229" t="s">
        <v>637</v>
      </c>
      <c r="C489" s="229" t="str">
        <f t="shared" si="14"/>
        <v>1772</v>
      </c>
      <c r="D489" s="242" t="s">
        <v>639</v>
      </c>
      <c r="E489" s="242" t="s">
        <v>6247</v>
      </c>
      <c r="F489" s="229" t="str">
        <f t="shared" si="15"/>
        <v>INSERT INTO UPK_TEST.upk_k60.k60_so_buno_link (os_buhin_no, k60_buno_id, created_date, created_tantou_id) VALUES ('751T7   6FK0B', 1772, GETDATE(), 999);</v>
      </c>
    </row>
    <row r="490" spans="1:6">
      <c r="A490" s="229" t="s">
        <v>3193</v>
      </c>
      <c r="B490" s="229" t="s">
        <v>637</v>
      </c>
      <c r="C490" s="229" t="str">
        <f t="shared" si="14"/>
        <v>1772</v>
      </c>
      <c r="D490" s="242" t="s">
        <v>640</v>
      </c>
      <c r="E490" s="242" t="s">
        <v>6248</v>
      </c>
      <c r="F490" s="229" t="str">
        <f t="shared" si="15"/>
        <v>INSERT INTO UPK_TEST.upk_k60.k60_so_buno_link (os_buhin_no, k60_buno_id, created_date, created_tantou_id) VALUES ('751T7   6FK0B YM', 1772, GETDATE(), 999);</v>
      </c>
    </row>
    <row r="491" spans="1:6">
      <c r="A491" s="229" t="s">
        <v>3194</v>
      </c>
      <c r="B491" s="229" t="s">
        <v>638</v>
      </c>
      <c r="C491" s="229" t="str">
        <f t="shared" si="14"/>
        <v>1773</v>
      </c>
      <c r="D491" s="242" t="s">
        <v>641</v>
      </c>
      <c r="E491" s="242" t="s">
        <v>6249</v>
      </c>
      <c r="F491" s="229" t="str">
        <f t="shared" si="15"/>
        <v>INSERT INTO UPK_TEST.upk_k60.k60_so_buno_link (os_buhin_no, k60_buno_id, created_date, created_tantou_id) VALUES ('73211   4CC1A', 1773, GETDATE(), 999);</v>
      </c>
    </row>
    <row r="492" spans="1:6">
      <c r="A492" s="229" t="s">
        <v>3195</v>
      </c>
      <c r="B492" s="229" t="s">
        <v>5571</v>
      </c>
      <c r="C492" s="229" t="str">
        <f t="shared" si="14"/>
        <v>1774</v>
      </c>
      <c r="D492" s="242" t="s">
        <v>642</v>
      </c>
      <c r="E492" s="242" t="s">
        <v>6250</v>
      </c>
      <c r="F492" s="229" t="str">
        <f t="shared" si="15"/>
        <v>INSERT INTO UPK_TEST.upk_k60.k60_so_buno_link (os_buhin_no, k60_buno_id, created_date, created_tantou_id) VALUES ('62522/3  5TA0A', 1774, GETDATE(), 999);</v>
      </c>
    </row>
    <row r="493" spans="1:6">
      <c r="A493" s="229" t="s">
        <v>3196</v>
      </c>
      <c r="B493" s="229" t="s">
        <v>639</v>
      </c>
      <c r="C493" s="229" t="str">
        <f t="shared" si="14"/>
        <v>1775</v>
      </c>
      <c r="D493" s="242" t="s">
        <v>643</v>
      </c>
      <c r="E493" s="242" t="s">
        <v>6251</v>
      </c>
      <c r="F493" s="229" t="str">
        <f t="shared" si="15"/>
        <v>INSERT INTO UPK_TEST.upk_k60.k60_so_buno_link (os_buhin_no, k60_buno_id, created_date, created_tantou_id) VALUES ('65616    5TA0A', 1775, GETDATE(), 999);</v>
      </c>
    </row>
    <row r="494" spans="1:6">
      <c r="A494" s="229" t="s">
        <v>3197</v>
      </c>
      <c r="B494" s="229" t="s">
        <v>640</v>
      </c>
      <c r="C494" s="229" t="str">
        <f t="shared" si="14"/>
        <v>1776</v>
      </c>
      <c r="D494" s="242" t="s">
        <v>5572</v>
      </c>
      <c r="E494" s="242" t="s">
        <v>6252</v>
      </c>
      <c r="F494" s="229" t="str">
        <f t="shared" si="15"/>
        <v>INSERT INTO UPK_TEST.upk_k60.k60_so_buno_link (os_buhin_no, k60_buno_id, created_date, created_tantou_id) VALUES ('67632    5TA0A', 1776, GETDATE(), 999);</v>
      </c>
    </row>
    <row r="495" spans="1:6">
      <c r="A495" s="229" t="s">
        <v>3198</v>
      </c>
      <c r="B495" s="229" t="s">
        <v>641</v>
      </c>
      <c r="C495" s="229" t="str">
        <f t="shared" si="14"/>
        <v>1777</v>
      </c>
      <c r="D495" s="242" t="s">
        <v>5573</v>
      </c>
      <c r="E495" s="242" t="s">
        <v>6253</v>
      </c>
      <c r="F495" s="229" t="str">
        <f t="shared" si="15"/>
        <v>INSERT INTO UPK_TEST.upk_k60.k60_so_buno_link (os_buhin_no, k60_buno_id, created_date, created_tantou_id) VALUES ('73211    5TA0A', 1777, GETDATE(), 999);</v>
      </c>
    </row>
    <row r="496" spans="1:6">
      <c r="A496" s="229" t="s">
        <v>3200</v>
      </c>
      <c r="B496" s="229" t="s">
        <v>642</v>
      </c>
      <c r="C496" s="229" t="str">
        <f t="shared" si="14"/>
        <v>1778</v>
      </c>
      <c r="D496" s="242" t="s">
        <v>644</v>
      </c>
      <c r="E496" s="242" t="s">
        <v>6254</v>
      </c>
      <c r="F496" s="229" t="str">
        <f t="shared" si="15"/>
        <v>INSERT INTO UPK_TEST.upk_k60.k60_so_buno_link (os_buhin_no, k60_buno_id, created_date, created_tantou_id) VALUES ('75118    5TA0A', 1778, GETDATE(), 999);</v>
      </c>
    </row>
    <row r="497" spans="1:6">
      <c r="A497" s="229" t="s">
        <v>3201</v>
      </c>
      <c r="B497" s="229" t="s">
        <v>643</v>
      </c>
      <c r="C497" s="229" t="str">
        <f t="shared" si="14"/>
        <v>1779</v>
      </c>
      <c r="D497" s="242" t="s">
        <v>645</v>
      </c>
      <c r="E497" s="242" t="s">
        <v>6255</v>
      </c>
      <c r="F497" s="229" t="str">
        <f t="shared" si="15"/>
        <v>INSERT INTO UPK_TEST.upk_k60.k60_so_buno_link (os_buhin_no, k60_buno_id, created_date, created_tantou_id) VALUES ('75442    5TA0A', 1779, GETDATE(), 999);</v>
      </c>
    </row>
    <row r="498" spans="1:6">
      <c r="A498" s="229" t="s">
        <v>3203</v>
      </c>
      <c r="B498" s="229" t="s">
        <v>5572</v>
      </c>
      <c r="C498" s="229" t="str">
        <f t="shared" si="14"/>
        <v>1780</v>
      </c>
      <c r="D498" s="242" t="s">
        <v>5574</v>
      </c>
      <c r="E498" s="242" t="s">
        <v>6256</v>
      </c>
      <c r="F498" s="229" t="str">
        <f t="shared" si="15"/>
        <v>INSERT INTO UPK_TEST.upk_k60.k60_so_buno_link (os_buhin_no, k60_buno_id, created_date, created_tantou_id) VALUES ('75556/7  5TA0A', 1780, GETDATE(), 999);</v>
      </c>
    </row>
    <row r="499" spans="1:6">
      <c r="A499" s="229" t="s">
        <v>3204</v>
      </c>
      <c r="B499" s="229" t="s">
        <v>5573</v>
      </c>
      <c r="C499" s="229" t="str">
        <f t="shared" si="14"/>
        <v>1781</v>
      </c>
      <c r="D499" s="242" t="s">
        <v>646</v>
      </c>
      <c r="E499" s="242" t="s">
        <v>6257</v>
      </c>
      <c r="F499" s="229" t="str">
        <f t="shared" si="15"/>
        <v>INSERT INTO UPK_TEST.upk_k60.k60_so_buno_link (os_buhin_no, k60_buno_id, created_date, created_tantou_id) VALUES ('76352/3  5TA1A', 1781, GETDATE(), 999);</v>
      </c>
    </row>
    <row r="500" spans="1:6">
      <c r="A500" s="229" t="s">
        <v>3205</v>
      </c>
      <c r="B500" s="229" t="s">
        <v>644</v>
      </c>
      <c r="C500" s="229" t="str">
        <f t="shared" si="14"/>
        <v>1782</v>
      </c>
      <c r="D500" s="242" t="s">
        <v>5575</v>
      </c>
      <c r="E500" s="242" t="s">
        <v>6258</v>
      </c>
      <c r="F500" s="229" t="str">
        <f t="shared" si="15"/>
        <v>INSERT INTO UPK_TEST.upk_k60.k60_so_buno_link (os_buhin_no, k60_buno_id, created_date, created_tantou_id) VALUES ('76458    5TA0A', 1782, GETDATE(), 999);</v>
      </c>
    </row>
    <row r="501" spans="1:6">
      <c r="A501" s="229" t="s">
        <v>3206</v>
      </c>
      <c r="B501" s="229" t="s">
        <v>645</v>
      </c>
      <c r="C501" s="229" t="str">
        <f t="shared" si="14"/>
        <v>1783</v>
      </c>
      <c r="D501" s="242" t="s">
        <v>5576</v>
      </c>
      <c r="E501" s="242" t="s">
        <v>6259</v>
      </c>
      <c r="F501" s="229" t="str">
        <f t="shared" si="15"/>
        <v>INSERT INTO UPK_TEST.upk_k60.k60_so_buno_link (os_buhin_no, k60_buno_id, created_date, created_tantou_id) VALUES ('76459    5TA0A', 1783, GETDATE(), 999);</v>
      </c>
    </row>
    <row r="502" spans="1:6">
      <c r="A502" s="229" t="s">
        <v>3207</v>
      </c>
      <c r="B502" s="229" t="s">
        <v>5574</v>
      </c>
      <c r="C502" s="229" t="str">
        <f t="shared" si="14"/>
        <v>1784</v>
      </c>
      <c r="D502" s="242" t="s">
        <v>5577</v>
      </c>
      <c r="E502" s="242" t="s">
        <v>6260</v>
      </c>
      <c r="F502" s="229" t="str">
        <f t="shared" si="15"/>
        <v>INSERT INTO UPK_TEST.upk_k60.k60_so_buno_link (os_buhin_no, k60_buno_id, created_date, created_tantou_id) VALUES ('76642/3  5TA0A', 1784, GETDATE(), 999);</v>
      </c>
    </row>
    <row r="503" spans="1:6">
      <c r="A503" s="229" t="s">
        <v>3208</v>
      </c>
      <c r="B503" s="229" t="s">
        <v>646</v>
      </c>
      <c r="C503" s="229" t="str">
        <f t="shared" si="14"/>
        <v>1785</v>
      </c>
      <c r="D503" s="242" t="s">
        <v>647</v>
      </c>
      <c r="E503" s="242" t="s">
        <v>6261</v>
      </c>
      <c r="F503" s="229" t="str">
        <f t="shared" si="15"/>
        <v>INSERT INTO UPK_TEST.upk_k60.k60_so_buno_link (os_buhin_no, k60_buno_id, created_date, created_tantou_id) VALUES ('79122    5TA0A', 1785, GETDATE(), 999);</v>
      </c>
    </row>
    <row r="504" spans="1:6">
      <c r="A504" s="229" t="s">
        <v>3209</v>
      </c>
      <c r="B504" s="229" t="s">
        <v>5575</v>
      </c>
      <c r="C504" s="229" t="str">
        <f t="shared" si="14"/>
        <v>1786</v>
      </c>
      <c r="D504" s="242" t="s">
        <v>648</v>
      </c>
      <c r="E504" s="242" t="s">
        <v>6262</v>
      </c>
      <c r="F504" s="229" t="str">
        <f t="shared" si="15"/>
        <v>INSERT INTO UPK_TEST.upk_k60.k60_so_buno_link (os_buhin_no, k60_buno_id, created_date, created_tantou_id) VALUES ('79126/7   5TA0A', 1786, GETDATE(), 999);</v>
      </c>
    </row>
    <row r="505" spans="1:6">
      <c r="A505" s="229" t="s">
        <v>3210</v>
      </c>
      <c r="B505" s="229" t="s">
        <v>5576</v>
      </c>
      <c r="C505" s="229" t="str">
        <f t="shared" si="14"/>
        <v>1787</v>
      </c>
      <c r="D505" s="242" t="s">
        <v>5578</v>
      </c>
      <c r="E505" s="242" t="s">
        <v>6263</v>
      </c>
      <c r="F505" s="229" t="str">
        <f t="shared" si="15"/>
        <v>INSERT INTO UPK_TEST.upk_k60.k60_so_buno_link (os_buhin_no, k60_buno_id, created_date, created_tantou_id) VALUES ('80142/3  5TA0A', 1787, GETDATE(), 999);</v>
      </c>
    </row>
    <row r="506" spans="1:6">
      <c r="A506" s="229" t="s">
        <v>3211</v>
      </c>
      <c r="B506" s="229" t="s">
        <v>5577</v>
      </c>
      <c r="C506" s="229" t="str">
        <f t="shared" si="14"/>
        <v>1788</v>
      </c>
      <c r="D506" s="242" t="s">
        <v>5579</v>
      </c>
      <c r="E506" s="242" t="s">
        <v>6264</v>
      </c>
      <c r="F506" s="229" t="str">
        <f t="shared" si="15"/>
        <v>INSERT INTO UPK_TEST.upk_k60.k60_so_buno_link (os_buhin_no, k60_buno_id, created_date, created_tantou_id) VALUES ('80148/9  5TA0A', 1788, GETDATE(), 999);</v>
      </c>
    </row>
    <row r="507" spans="1:6">
      <c r="A507" s="229" t="s">
        <v>3212</v>
      </c>
      <c r="B507" s="229" t="s">
        <v>647</v>
      </c>
      <c r="C507" s="229" t="str">
        <f t="shared" si="14"/>
        <v>1789</v>
      </c>
      <c r="D507" s="242" t="s">
        <v>5580</v>
      </c>
      <c r="E507" s="242" t="s">
        <v>6265</v>
      </c>
      <c r="F507" s="229" t="str">
        <f t="shared" si="15"/>
        <v>INSERT INTO UPK_TEST.upk_k60.k60_so_buno_link (os_buhin_no, k60_buno_id, created_date, created_tantou_id) VALUES ('90136    5TA0A', 1789, GETDATE(), 999);</v>
      </c>
    </row>
    <row r="508" spans="1:6">
      <c r="A508" s="229" t="s">
        <v>3213</v>
      </c>
      <c r="B508" s="229" t="s">
        <v>648</v>
      </c>
      <c r="C508" s="229" t="str">
        <f t="shared" si="14"/>
        <v>1790</v>
      </c>
      <c r="D508" s="242" t="s">
        <v>649</v>
      </c>
      <c r="E508" s="242" t="s">
        <v>6266</v>
      </c>
      <c r="F508" s="229" t="str">
        <f t="shared" si="15"/>
        <v>INSERT INTO UPK_TEST.upk_k60.k60_so_buno_link (os_buhin_no, k60_buno_id, created_date, created_tantou_id) VALUES ('90137    5TA0A', 1790, GETDATE(), 999);</v>
      </c>
    </row>
    <row r="509" spans="1:6">
      <c r="A509" s="229" t="s">
        <v>3214</v>
      </c>
      <c r="B509" s="229" t="s">
        <v>5578</v>
      </c>
      <c r="C509" s="229" t="str">
        <f t="shared" si="14"/>
        <v>1791</v>
      </c>
      <c r="D509" s="242" t="s">
        <v>5581</v>
      </c>
      <c r="E509" s="242" t="s">
        <v>6267</v>
      </c>
      <c r="F509" s="229" t="str">
        <f t="shared" si="15"/>
        <v>INSERT INTO UPK_TEST.upk_k60.k60_so_buno_link (os_buhin_no, k60_buno_id, created_date, created_tantou_id) VALUES ('64182/3  6MA0A', 1791, GETDATE(), 999);</v>
      </c>
    </row>
    <row r="510" spans="1:6">
      <c r="A510" s="229" t="s">
        <v>3215</v>
      </c>
      <c r="B510" s="229" t="s">
        <v>5579</v>
      </c>
      <c r="C510" s="229" t="str">
        <f t="shared" si="14"/>
        <v>1792</v>
      </c>
      <c r="D510" s="242" t="s">
        <v>5582</v>
      </c>
      <c r="E510" s="242" t="s">
        <v>6268</v>
      </c>
      <c r="F510" s="229" t="str">
        <f t="shared" si="15"/>
        <v>INSERT INTO UPK_TEST.upk_k60.k60_so_buno_link (os_buhin_no, k60_buno_id, created_date, created_tantou_id) VALUES ('75186/7  6MA0A', 1792, GETDATE(), 999);</v>
      </c>
    </row>
    <row r="511" spans="1:6">
      <c r="A511" s="229" t="s">
        <v>3216</v>
      </c>
      <c r="B511" s="229" t="s">
        <v>5580</v>
      </c>
      <c r="C511" s="229" t="str">
        <f t="shared" si="14"/>
        <v>1793</v>
      </c>
      <c r="D511" s="242" t="s">
        <v>5583</v>
      </c>
      <c r="E511" s="242" t="s">
        <v>6269</v>
      </c>
      <c r="F511" s="229" t="str">
        <f t="shared" si="15"/>
        <v>INSERT INTO UPK_TEST.upk_k60.k60_so_buno_link (os_buhin_no, k60_buno_id, created_date, created_tantou_id) VALUES ('74542/3  6MR0A', 1793, GETDATE(), 999);</v>
      </c>
    </row>
    <row r="512" spans="1:6">
      <c r="A512" s="229" t="s">
        <v>3217</v>
      </c>
      <c r="B512" s="229" t="s">
        <v>649</v>
      </c>
      <c r="C512" s="229" t="str">
        <f t="shared" si="14"/>
        <v>1794</v>
      </c>
      <c r="D512" s="242" t="s">
        <v>3221</v>
      </c>
      <c r="E512" s="242" t="s">
        <v>6270</v>
      </c>
      <c r="F512" s="229" t="str">
        <f t="shared" si="15"/>
        <v>INSERT INTO UPK_TEST.upk_k60.k60_so_buno_link (os_buhin_no, k60_buno_id, created_date, created_tantou_id) VALUES ('75118    5TL0A  ', 1794, GETDATE(), 999);</v>
      </c>
    </row>
    <row r="513" spans="1:6">
      <c r="A513" s="229" t="s">
        <v>3218</v>
      </c>
      <c r="B513" s="229" t="s">
        <v>5581</v>
      </c>
      <c r="C513" s="229" t="str">
        <f t="shared" si="14"/>
        <v>1795</v>
      </c>
      <c r="D513" s="242" t="s">
        <v>5584</v>
      </c>
      <c r="E513" s="242" t="s">
        <v>6271</v>
      </c>
      <c r="F513" s="229" t="str">
        <f t="shared" si="15"/>
        <v>INSERT INTO UPK_TEST.upk_k60.k60_so_buno_link (os_buhin_no, k60_buno_id, created_date, created_tantou_id) VALUES ('63122/3  6GW0A', 1795, GETDATE(), 999);</v>
      </c>
    </row>
    <row r="514" spans="1:6">
      <c r="A514" s="229" t="s">
        <v>3219</v>
      </c>
      <c r="B514" s="229" t="s">
        <v>5582</v>
      </c>
      <c r="C514" s="229" t="str">
        <f t="shared" si="14"/>
        <v>1796</v>
      </c>
      <c r="D514" s="242" t="s">
        <v>3225</v>
      </c>
      <c r="E514" s="242" t="s">
        <v>6272</v>
      </c>
      <c r="F514" s="229" t="str">
        <f t="shared" si="15"/>
        <v>INSERT INTO UPK_TEST.upk_k60.k60_so_buno_link (os_buhin_no, k60_buno_id, created_date, created_tantou_id) VALUES ('64178/9  6RA0A', 1796, GETDATE(), 999);</v>
      </c>
    </row>
    <row r="515" spans="1:6">
      <c r="A515" s="229" t="s">
        <v>3220</v>
      </c>
      <c r="B515" s="229" t="s">
        <v>5583</v>
      </c>
      <c r="C515" s="229" t="str">
        <f t="shared" si="14"/>
        <v>1797</v>
      </c>
      <c r="D515" s="242" t="s">
        <v>650</v>
      </c>
      <c r="E515" s="242" t="s">
        <v>6273</v>
      </c>
      <c r="F515" s="229" t="str">
        <f t="shared" si="15"/>
        <v>INSERT INTO UPK_TEST.upk_k60.k60_so_buno_link (os_buhin_no, k60_buno_id, created_date, created_tantou_id) VALUES ('641G0/1  6RA0A', 1797, GETDATE(), 999);</v>
      </c>
    </row>
    <row r="516" spans="1:6">
      <c r="A516" s="229" t="s">
        <v>3221</v>
      </c>
      <c r="B516" s="229" t="s">
        <v>3221</v>
      </c>
      <c r="C516" s="229" t="str">
        <f t="shared" si="14"/>
        <v>1798</v>
      </c>
      <c r="D516" s="242" t="s">
        <v>651</v>
      </c>
      <c r="E516" s="242" t="s">
        <v>6274</v>
      </c>
      <c r="F516" s="229" t="str">
        <f t="shared" si="15"/>
        <v>INSERT INTO UPK_TEST.upk_k60.k60_so_buno_link (os_buhin_no, k60_buno_id, created_date, created_tantou_id) VALUES ('5220A N1200/N1100', 1798, GETDATE(), 999);</v>
      </c>
    </row>
    <row r="517" spans="1:6">
      <c r="A517" s="229" t="s">
        <v>3223</v>
      </c>
      <c r="B517" s="229" t="s">
        <v>5584</v>
      </c>
      <c r="C517" s="229" t="str">
        <f t="shared" si="14"/>
        <v>1799</v>
      </c>
      <c r="D517" s="242" t="s">
        <v>652</v>
      </c>
      <c r="E517" s="242" t="s">
        <v>6275</v>
      </c>
      <c r="F517" s="229" t="str">
        <f t="shared" si="15"/>
        <v>INSERT INTO UPK_TEST.upk_k60.k60_so_buno_link (os_buhin_no, k60_buno_id, created_date, created_tantou_id) VALUES ('75176/7  6RA0A', 1799, GETDATE(), 999);</v>
      </c>
    </row>
    <row r="518" spans="1:6">
      <c r="A518" s="229" t="s">
        <v>3225</v>
      </c>
      <c r="B518" s="229" t="s">
        <v>3225</v>
      </c>
      <c r="C518" s="229" t="str">
        <f t="shared" ref="C518:C581" si="16">VLOOKUP($B518,$D$5:$E$2000,2,FALSE)</f>
        <v>1800</v>
      </c>
      <c r="D518" s="242" t="s">
        <v>653</v>
      </c>
      <c r="E518" s="242" t="s">
        <v>6276</v>
      </c>
      <c r="F518" s="229" t="str">
        <f t="shared" ref="F518:F581" si="17">$P$2&amp;"'"&amp;$A518&amp;"', "&amp;$C518&amp;", GETDATE(), 999);"</f>
        <v>INSERT INTO UPK_TEST.upk_k60.k60_so_buno_link (os_buhin_no, k60_buno_id, created_date, created_tantou_id) VALUES ('5220A N4200/N4100', 1800, GETDATE(), 999);</v>
      </c>
    </row>
    <row r="519" spans="1:6">
      <c r="A519" s="229" t="s">
        <v>3226</v>
      </c>
      <c r="B519" s="229" t="s">
        <v>650</v>
      </c>
      <c r="C519" s="229" t="str">
        <f t="shared" si="16"/>
        <v>1801</v>
      </c>
      <c r="D519" s="242" t="s">
        <v>654</v>
      </c>
      <c r="E519" s="242" t="s">
        <v>6277</v>
      </c>
      <c r="F519" s="229" t="str">
        <f t="shared" si="17"/>
        <v>INSERT INTO UPK_TEST.upk_k60.k60_so_buno_link (os_buhin_no, k60_buno_id, created_date, created_tantou_id) VALUES ('75262    6RA1A', 1801, GETDATE(), 999);</v>
      </c>
    </row>
    <row r="520" spans="1:6">
      <c r="A520" s="229" t="s">
        <v>3227</v>
      </c>
      <c r="B520" s="229" t="s">
        <v>651</v>
      </c>
      <c r="C520" s="229" t="str">
        <f t="shared" si="16"/>
        <v>1802</v>
      </c>
      <c r="D520" s="242" t="s">
        <v>655</v>
      </c>
      <c r="E520" s="242" t="s">
        <v>6278</v>
      </c>
      <c r="F520" s="229" t="str">
        <f t="shared" si="17"/>
        <v>INSERT INTO UPK_TEST.upk_k60.k60_so_buno_link (os_buhin_no, k60_buno_id, created_date, created_tantou_id) VALUES ('5220A    M8000', 1802, GETDATE(), 999);</v>
      </c>
    </row>
    <row r="521" spans="1:6">
      <c r="A521" s="229" t="s">
        <v>3228</v>
      </c>
      <c r="B521" s="229" t="s">
        <v>652</v>
      </c>
      <c r="C521" s="229" t="str">
        <f t="shared" si="16"/>
        <v>1803</v>
      </c>
      <c r="D521" s="242" t="s">
        <v>5585</v>
      </c>
      <c r="E521" s="242" t="s">
        <v>6279</v>
      </c>
      <c r="F521" s="229" t="str">
        <f t="shared" si="17"/>
        <v>INSERT INTO UPK_TEST.upk_k60.k60_so_buno_link (os_buhin_no, k60_buno_id, created_date, created_tantou_id) VALUES ('75263    6RA1A', 1803, GETDATE(), 999);</v>
      </c>
    </row>
    <row r="522" spans="1:6">
      <c r="A522" s="229" t="s">
        <v>3229</v>
      </c>
      <c r="B522" s="229" t="s">
        <v>653</v>
      </c>
      <c r="C522" s="229" t="str">
        <f t="shared" si="16"/>
        <v>1804</v>
      </c>
      <c r="D522" s="242" t="s">
        <v>5586</v>
      </c>
      <c r="E522" s="242" t="s">
        <v>6280</v>
      </c>
      <c r="F522" s="229" t="str">
        <f t="shared" si="17"/>
        <v>INSERT INTO UPK_TEST.upk_k60.k60_so_buno_link (os_buhin_no, k60_buno_id, created_date, created_tantou_id) VALUES ('5220A    M7900', 1804, GETDATE(), 999);</v>
      </c>
    </row>
    <row r="523" spans="1:6">
      <c r="A523" s="229" t="s">
        <v>3230</v>
      </c>
      <c r="B523" s="229" t="s">
        <v>654</v>
      </c>
      <c r="C523" s="229" t="str">
        <f t="shared" si="16"/>
        <v>1805</v>
      </c>
      <c r="D523" s="242" t="s">
        <v>3235</v>
      </c>
      <c r="E523" s="242" t="s">
        <v>6281</v>
      </c>
      <c r="F523" s="229" t="str">
        <f t="shared" si="17"/>
        <v>INSERT INTO UPK_TEST.upk_k60.k60_so_buno_link (os_buhin_no, k60_buno_id, created_date, created_tantou_id) VALUES ('75652    6RA0A-J', 1805, GETDATE(), 999);</v>
      </c>
    </row>
    <row r="524" spans="1:6">
      <c r="A524" s="229" t="s">
        <v>3231</v>
      </c>
      <c r="B524" s="229" t="s">
        <v>655</v>
      </c>
      <c r="C524" s="229" t="str">
        <f t="shared" si="16"/>
        <v>1806</v>
      </c>
      <c r="D524" s="242" t="s">
        <v>5587</v>
      </c>
      <c r="E524" s="242" t="s">
        <v>6282</v>
      </c>
      <c r="F524" s="229" t="str">
        <f t="shared" si="17"/>
        <v>INSERT INTO UPK_TEST.upk_k60.k60_so_buno_link (os_buhin_no, k60_buno_id, created_date, created_tantou_id) VALUES ('75652    6RA0A', 1806, GETDATE(), 999);</v>
      </c>
    </row>
    <row r="525" spans="1:6">
      <c r="A525" s="229" t="s">
        <v>3232</v>
      </c>
      <c r="B525" s="229" t="s">
        <v>5585</v>
      </c>
      <c r="C525" s="229" t="str">
        <f t="shared" si="16"/>
        <v>1807</v>
      </c>
      <c r="D525" s="242" t="s">
        <v>5588</v>
      </c>
      <c r="E525" s="242" t="s">
        <v>6283</v>
      </c>
      <c r="F525" s="229" t="str">
        <f t="shared" si="17"/>
        <v>INSERT INTO UPK_TEST.upk_k60.k60_so_buno_link (os_buhin_no, k60_buno_id, created_date, created_tantou_id) VALUES ('75658/9  6RA0A', 1807, GETDATE(), 999);</v>
      </c>
    </row>
    <row r="526" spans="1:6">
      <c r="A526" s="229" t="s">
        <v>3234</v>
      </c>
      <c r="B526" s="229" t="s">
        <v>5586</v>
      </c>
      <c r="C526" s="229" t="str">
        <f t="shared" si="16"/>
        <v>1808</v>
      </c>
      <c r="D526" s="242" t="s">
        <v>3239</v>
      </c>
      <c r="E526" s="242" t="s">
        <v>6284</v>
      </c>
      <c r="F526" s="229" t="str">
        <f t="shared" si="17"/>
        <v>INSERT INTO UPK_TEST.upk_k60.k60_so_buno_link (os_buhin_no, k60_buno_id, created_date, created_tantou_id) VALUES ('75662/3  6RA0A', 1808, GETDATE(), 999);</v>
      </c>
    </row>
    <row r="527" spans="1:6">
      <c r="A527" s="229" t="s">
        <v>3235</v>
      </c>
      <c r="B527" s="229" t="s">
        <v>3235</v>
      </c>
      <c r="C527" s="229" t="str">
        <f t="shared" si="16"/>
        <v>1809</v>
      </c>
      <c r="D527" s="242" t="s">
        <v>5589</v>
      </c>
      <c r="E527" s="242" t="s">
        <v>6285</v>
      </c>
      <c r="F527" s="229" t="str">
        <f t="shared" si="17"/>
        <v>INSERT INTO UPK_TEST.upk_k60.k60_so_buno_link (os_buhin_no, k60_buno_id, created_date, created_tantou_id) VALUES ('5220A T9200/T9100', 1809, GETDATE(), 999);</v>
      </c>
    </row>
    <row r="528" spans="1:6">
      <c r="A528" s="229" t="s">
        <v>3236</v>
      </c>
      <c r="B528" s="229" t="s">
        <v>5587</v>
      </c>
      <c r="C528" s="229" t="str">
        <f t="shared" si="16"/>
        <v>1810</v>
      </c>
      <c r="D528" s="242" t="s">
        <v>5590</v>
      </c>
      <c r="E528" s="242" t="s">
        <v>6286</v>
      </c>
      <c r="F528" s="229" t="str">
        <f t="shared" si="17"/>
        <v>INSERT INTO UPK_TEST.upk_k60.k60_so_buno_link (os_buhin_no, k60_buno_id, created_date, created_tantou_id) VALUES ('75934/5  6RA0A', 1810, GETDATE(), 999);</v>
      </c>
    </row>
    <row r="529" spans="1:6">
      <c r="A529" s="229" t="s">
        <v>3238</v>
      </c>
      <c r="B529" s="229" t="s">
        <v>5588</v>
      </c>
      <c r="C529" s="229" t="str">
        <f t="shared" si="16"/>
        <v>1811</v>
      </c>
      <c r="D529" s="242" t="s">
        <v>3243</v>
      </c>
      <c r="E529" s="242" t="s">
        <v>6287</v>
      </c>
      <c r="F529" s="229" t="str">
        <f t="shared" si="17"/>
        <v>INSERT INTO UPK_TEST.upk_k60.k60_so_buno_link (os_buhin_no, k60_buno_id, created_date, created_tantou_id) VALUES ('75942/3  6RA0A', 1811, GETDATE(), 999);</v>
      </c>
    </row>
    <row r="530" spans="1:6">
      <c r="A530" s="229" t="s">
        <v>3239</v>
      </c>
      <c r="B530" s="229" t="s">
        <v>3239</v>
      </c>
      <c r="C530" s="229" t="str">
        <f t="shared" si="16"/>
        <v>1812</v>
      </c>
      <c r="D530" s="242" t="s">
        <v>656</v>
      </c>
      <c r="E530" s="242" t="s">
        <v>6288</v>
      </c>
      <c r="F530" s="229" t="str">
        <f t="shared" si="17"/>
        <v>INSERT INTO UPK_TEST.upk_k60.k60_so_buno_link (os_buhin_no, k60_buno_id, created_date, created_tantou_id) VALUES ('5220A M9200/M9100', 1812, GETDATE(), 999);</v>
      </c>
    </row>
    <row r="531" spans="1:6">
      <c r="A531" s="229" t="s">
        <v>3240</v>
      </c>
      <c r="B531" s="229" t="s">
        <v>5589</v>
      </c>
      <c r="C531" s="229" t="str">
        <f t="shared" si="16"/>
        <v>1813</v>
      </c>
      <c r="D531" s="242" t="s">
        <v>657</v>
      </c>
      <c r="E531" s="242" t="s">
        <v>6289</v>
      </c>
      <c r="F531" s="229" t="str">
        <f t="shared" si="17"/>
        <v>INSERT INTO UPK_TEST.upk_k60.k60_so_buno_link (os_buhin_no, k60_buno_id, created_date, created_tantou_id) VALUES ('76464/5  6RA0A', 1813, GETDATE(), 999);</v>
      </c>
    </row>
    <row r="532" spans="1:6">
      <c r="A532" s="229" t="s">
        <v>3242</v>
      </c>
      <c r="B532" s="229" t="s">
        <v>5590</v>
      </c>
      <c r="C532" s="229" t="str">
        <f t="shared" si="16"/>
        <v>1814</v>
      </c>
      <c r="D532" s="242" t="s">
        <v>658</v>
      </c>
      <c r="E532" s="242" t="s">
        <v>6290</v>
      </c>
      <c r="F532" s="229" t="str">
        <f t="shared" si="17"/>
        <v>INSERT INTO UPK_TEST.upk_k60.k60_so_buno_link (os_buhin_no, k60_buno_id, created_date, created_tantou_id) VALUES ('9450C 04300/04500 ', 1814, GETDATE(), 999);</v>
      </c>
    </row>
    <row r="533" spans="1:6">
      <c r="A533" s="229" t="s">
        <v>3243</v>
      </c>
      <c r="B533" s="229" t="s">
        <v>3243</v>
      </c>
      <c r="C533" s="229" t="str">
        <f t="shared" si="16"/>
        <v>1815</v>
      </c>
      <c r="D533" s="242" t="s">
        <v>659</v>
      </c>
      <c r="E533" s="242" t="s">
        <v>6291</v>
      </c>
      <c r="F533" s="229" t="str">
        <f t="shared" si="17"/>
        <v>INSERT INTO UPK_TEST.upk_k60.k60_so_buno_link (os_buhin_no, k60_buno_id, created_date, created_tantou_id) VALUES ('9450C 04400/04600', 1815, GETDATE(), 999);</v>
      </c>
    </row>
    <row r="534" spans="1:6">
      <c r="A534" s="229" t="s">
        <v>656</v>
      </c>
      <c r="B534" s="229" t="s">
        <v>656</v>
      </c>
      <c r="C534" s="229" t="str">
        <f t="shared" si="16"/>
        <v>1816</v>
      </c>
      <c r="D534" s="242" t="s">
        <v>660</v>
      </c>
      <c r="E534" s="242" t="s">
        <v>6292</v>
      </c>
      <c r="F534" s="229" t="str">
        <f t="shared" si="17"/>
        <v>INSERT INTO UPK_TEST.upk_k60.k60_so_buno_link (os_buhin_no, k60_buno_id, created_date, created_tantou_id) VALUES ('9450C 04900', 1816, GETDATE(), 999);</v>
      </c>
    </row>
    <row r="535" spans="1:6">
      <c r="A535" s="229" t="s">
        <v>657</v>
      </c>
      <c r="B535" s="229" t="s">
        <v>657</v>
      </c>
      <c r="C535" s="229" t="str">
        <f t="shared" si="16"/>
        <v>1817</v>
      </c>
      <c r="D535" s="242" t="s">
        <v>661</v>
      </c>
      <c r="E535" s="242" t="s">
        <v>6293</v>
      </c>
      <c r="F535" s="229" t="str">
        <f t="shared" si="17"/>
        <v>INSERT INTO UPK_TEST.upk_k60.k60_so_buno_link (os_buhin_no, k60_buno_id, created_date, created_tantou_id) VALUES ('9450C 05000', 1817, GETDATE(), 999);</v>
      </c>
    </row>
    <row r="536" spans="1:6">
      <c r="A536" s="229" t="s">
        <v>3245</v>
      </c>
      <c r="B536" s="229" t="s">
        <v>658</v>
      </c>
      <c r="C536" s="229" t="str">
        <f t="shared" si="16"/>
        <v>1818</v>
      </c>
      <c r="D536" s="242" t="s">
        <v>662</v>
      </c>
      <c r="E536" s="242" t="s">
        <v>6294</v>
      </c>
      <c r="F536" s="229" t="str">
        <f t="shared" si="17"/>
        <v>INSERT INTO UPK_TEST.upk_k60.k60_so_buno_link (os_buhin_no, k60_buno_id, created_date, created_tantou_id) VALUES ('17420   11G09     B309', 1818, GETDATE(), 999);</v>
      </c>
    </row>
    <row r="537" spans="1:6">
      <c r="A537" s="229" t="s">
        <v>3246</v>
      </c>
      <c r="B537" s="229" t="s">
        <v>659</v>
      </c>
      <c r="C537" s="229" t="str">
        <f t="shared" si="16"/>
        <v>1819</v>
      </c>
      <c r="D537" s="242" t="s">
        <v>663</v>
      </c>
      <c r="E537" s="242" t="s">
        <v>6295</v>
      </c>
      <c r="F537" s="229" t="str">
        <f t="shared" si="17"/>
        <v>INSERT INTO UPK_TEST.upk_k60.k60_so_buno_link (os_buhin_no, k60_buno_id, created_date, created_tantou_id) VALUES ('93742   01G00     逆送', 1819, GETDATE(), 999);</v>
      </c>
    </row>
    <row r="538" spans="1:6">
      <c r="A538" s="229" t="s">
        <v>3247</v>
      </c>
      <c r="B538" s="229" t="s">
        <v>660</v>
      </c>
      <c r="C538" s="229" t="str">
        <f t="shared" si="16"/>
        <v>1820</v>
      </c>
      <c r="D538" s="242" t="s">
        <v>664</v>
      </c>
      <c r="E538" s="242" t="s">
        <v>6296</v>
      </c>
      <c r="F538" s="229" t="str">
        <f t="shared" si="17"/>
        <v>INSERT INTO UPK_TEST.upk_k60.k60_so_buno_link (os_buhin_no, k60_buno_id, created_date, created_tantou_id) VALUES ('93752   12G00     逆送　　　　　', 1820, GETDATE(), 999);</v>
      </c>
    </row>
    <row r="539" spans="1:6">
      <c r="A539" s="229" t="s">
        <v>3248</v>
      </c>
      <c r="B539" s="229" t="s">
        <v>661</v>
      </c>
      <c r="C539" s="229" t="str">
        <f t="shared" si="16"/>
        <v>1821</v>
      </c>
      <c r="D539" s="242" t="s">
        <v>665</v>
      </c>
      <c r="E539" s="242" t="s">
        <v>6297</v>
      </c>
      <c r="F539" s="229" t="str">
        <f t="shared" si="17"/>
        <v>INSERT INTO UPK_TEST.upk_k60.k60_so_buno_link (os_buhin_no, k60_buno_id, created_date, created_tantou_id) VALUES ('93772   01G00     逆送', 1821, GETDATE(), 999);</v>
      </c>
    </row>
    <row r="540" spans="1:6">
      <c r="A540" s="229" t="s">
        <v>3249</v>
      </c>
      <c r="B540" s="229" t="s">
        <v>662</v>
      </c>
      <c r="C540" s="229" t="str">
        <f t="shared" si="16"/>
        <v>1822</v>
      </c>
      <c r="D540" s="242" t="s">
        <v>666</v>
      </c>
      <c r="E540" s="242" t="s">
        <v>6298</v>
      </c>
      <c r="F540" s="229" t="str">
        <f t="shared" si="17"/>
        <v>INSERT INTO UPK_TEST.upk_k60.k60_so_buno_link (os_buhin_no, k60_buno_id, created_date, created_tantou_id) VALUES ('62532   VG200     Aへ', 1822, GETDATE(), 999);</v>
      </c>
    </row>
    <row r="541" spans="1:6">
      <c r="A541" s="229" t="s">
        <v>3250</v>
      </c>
      <c r="B541" s="229" t="s">
        <v>663</v>
      </c>
      <c r="C541" s="229" t="str">
        <f t="shared" si="16"/>
        <v>1823</v>
      </c>
      <c r="D541" s="242" t="s">
        <v>667</v>
      </c>
      <c r="E541" s="242" t="s">
        <v>6299</v>
      </c>
      <c r="F541" s="229" t="str">
        <f t="shared" si="17"/>
        <v>INSERT INTO UPK_TEST.upk_k60.k60_so_buno_link (os_buhin_no, k60_buno_id, created_date, created_tantou_id) VALUES ('62532   VE000     逆送', 1823, GETDATE(), 999);</v>
      </c>
    </row>
    <row r="542" spans="1:6">
      <c r="A542" s="229" t="s">
        <v>3251</v>
      </c>
      <c r="B542" s="229" t="s">
        <v>664</v>
      </c>
      <c r="C542" s="229" t="str">
        <f t="shared" si="16"/>
        <v>1824</v>
      </c>
      <c r="D542" s="242" t="s">
        <v>668</v>
      </c>
      <c r="E542" s="242" t="s">
        <v>6300</v>
      </c>
      <c r="F542" s="229" t="str">
        <f t="shared" si="17"/>
        <v>INSERT INTO UPK_TEST.upk_k60.k60_so_buno_link (os_buhin_no, k60_buno_id, created_date, created_tantou_id) VALUES ('62532   WL00001   Aへ', 1824, GETDATE(), 999);</v>
      </c>
    </row>
    <row r="543" spans="1:6">
      <c r="A543" s="229" t="s">
        <v>3252</v>
      </c>
      <c r="B543" s="229" t="s">
        <v>665</v>
      </c>
      <c r="C543" s="229" t="str">
        <f t="shared" si="16"/>
        <v>1825</v>
      </c>
      <c r="D543" s="242" t="s">
        <v>669</v>
      </c>
      <c r="E543" s="242" t="s">
        <v>6301</v>
      </c>
      <c r="F543" s="229" t="str">
        <f t="shared" si="17"/>
        <v>INSERT INTO UPK_TEST.upk_k60.k60_so_buno_link (os_buhin_no, k60_buno_id, created_date, created_tantou_id) VALUES ('62532   0W700-1   M70', 1825, GETDATE(), 999);</v>
      </c>
    </row>
    <row r="544" spans="1:6">
      <c r="A544" s="229" t="s">
        <v>3253</v>
      </c>
      <c r="B544" s="229" t="s">
        <v>666</v>
      </c>
      <c r="C544" s="229" t="str">
        <f t="shared" si="16"/>
        <v>1826</v>
      </c>
      <c r="D544" s="242" t="s">
        <v>670</v>
      </c>
      <c r="E544" s="242" t="s">
        <v>6302</v>
      </c>
      <c r="F544" s="229" t="str">
        <f t="shared" si="17"/>
        <v>INSERT INTO UPK_TEST.upk_k60.k60_so_buno_link (os_buhin_no, k60_buno_id, created_date, created_tantou_id) VALUES ('62532   1W200-1   M70', 1826, GETDATE(), 999);</v>
      </c>
    </row>
    <row r="545" spans="1:6">
      <c r="A545" s="229" t="s">
        <v>3254</v>
      </c>
      <c r="B545" s="229" t="s">
        <v>667</v>
      </c>
      <c r="C545" s="229" t="str">
        <f t="shared" si="16"/>
        <v>1827</v>
      </c>
      <c r="D545" s="242" t="s">
        <v>671</v>
      </c>
      <c r="E545" s="242" t="s">
        <v>6303</v>
      </c>
      <c r="F545" s="229" t="str">
        <f t="shared" si="17"/>
        <v>INSERT INTO UPK_TEST.upk_k60.k60_so_buno_link (os_buhin_no, k60_buno_id, created_date, created_tantou_id) VALUES ('17216   8N001     K30', 1827, GETDATE(), 999);</v>
      </c>
    </row>
    <row r="546" spans="1:6">
      <c r="A546" s="229" t="s">
        <v>3255</v>
      </c>
      <c r="B546" s="229" t="s">
        <v>668</v>
      </c>
      <c r="C546" s="229" t="str">
        <f t="shared" si="16"/>
        <v>1828</v>
      </c>
      <c r="D546" s="242" t="s">
        <v>672</v>
      </c>
      <c r="E546" s="242" t="s">
        <v>6304</v>
      </c>
      <c r="F546" s="229" t="str">
        <f t="shared" si="17"/>
        <v>INSERT INTO UPK_TEST.upk_k60.k60_so_buno_link (os_buhin_no, k60_buno_id, created_date, created_tantou_id) VALUES ('17216   8N00001   B302', 1828, GETDATE(), 999);</v>
      </c>
    </row>
    <row r="547" spans="1:6">
      <c r="A547" s="229" t="s">
        <v>3256</v>
      </c>
      <c r="B547" s="229" t="s">
        <v>669</v>
      </c>
      <c r="C547" s="229" t="str">
        <f t="shared" si="16"/>
        <v>1829</v>
      </c>
      <c r="D547" s="242" t="s">
        <v>5591</v>
      </c>
      <c r="E547" s="242" t="s">
        <v>6305</v>
      </c>
      <c r="F547" s="229" t="str">
        <f t="shared" si="17"/>
        <v>INSERT INTO UPK_TEST.upk_k60.k60_so_buno_link (os_buhin_no, k60_buno_id, created_date, created_tantou_id) VALUES ('17216   8N00002   B302', 1829, GETDATE(), 999);</v>
      </c>
    </row>
    <row r="548" spans="1:6">
      <c r="A548" s="229" t="s">
        <v>3257</v>
      </c>
      <c r="B548" s="229" t="s">
        <v>670</v>
      </c>
      <c r="C548" s="229" t="str">
        <f t="shared" si="16"/>
        <v>1830</v>
      </c>
      <c r="D548" s="242" t="s">
        <v>5592</v>
      </c>
      <c r="E548" s="242" t="s">
        <v>6306</v>
      </c>
      <c r="F548" s="229" t="str">
        <f t="shared" si="17"/>
        <v>INSERT INTO UPK_TEST.upk_k60.k60_so_buno_link (os_buhin_no, k60_buno_id, created_date, created_tantou_id) VALUES ('73242   4M700     K30', 1830, GETDATE(), 999);</v>
      </c>
    </row>
    <row r="549" spans="1:6">
      <c r="A549" s="229" t="s">
        <v>3258</v>
      </c>
      <c r="B549" s="229" t="s">
        <v>671</v>
      </c>
      <c r="C549" s="229" t="str">
        <f t="shared" si="16"/>
        <v>1831</v>
      </c>
      <c r="D549" s="242" t="s">
        <v>5593</v>
      </c>
      <c r="E549" s="242" t="s">
        <v>6307</v>
      </c>
      <c r="F549" s="229" t="str">
        <f t="shared" si="17"/>
        <v>INSERT INTO UPK_TEST.upk_k60.k60_so_buno_link (os_buhin_no, k60_buno_id, created_date, created_tantou_id) VALUES ('73262   4M500     K30', 1831, GETDATE(), 999);</v>
      </c>
    </row>
    <row r="550" spans="1:6">
      <c r="A550" s="229" t="s">
        <v>3259</v>
      </c>
      <c r="B550" s="229" t="s">
        <v>672</v>
      </c>
      <c r="C550" s="229" t="str">
        <f t="shared" si="16"/>
        <v>1832</v>
      </c>
      <c r="D550" s="242" t="s">
        <v>673</v>
      </c>
      <c r="E550" s="242" t="s">
        <v>6308</v>
      </c>
      <c r="F550" s="229" t="str">
        <f t="shared" si="17"/>
        <v>INSERT INTO UPK_TEST.upk_k60.k60_so_buno_link (os_buhin_no, k60_buno_id, created_date, created_tantou_id) VALUES ('62533   4M41001   K70', 1832, GETDATE(), 999);</v>
      </c>
    </row>
    <row r="551" spans="1:6">
      <c r="A551" s="229" t="s">
        <v>3260</v>
      </c>
      <c r="B551" s="229" t="s">
        <v>5591</v>
      </c>
      <c r="C551" s="229" t="str">
        <f t="shared" si="16"/>
        <v>1833</v>
      </c>
      <c r="D551" s="242" t="s">
        <v>674</v>
      </c>
      <c r="E551" s="242" t="s">
        <v>6309</v>
      </c>
      <c r="F551" s="229" t="str">
        <f t="shared" si="17"/>
        <v>INSERT INTO UPK_TEST.upk_k60.k60_so_buno_link (os_buhin_no, k60_buno_id, created_date, created_tantou_id) VALUES ('764B0/1 4M400     B309', 1833, GETDATE(), 999);</v>
      </c>
    </row>
    <row r="552" spans="1:6">
      <c r="A552" s="229" t="s">
        <v>3261</v>
      </c>
      <c r="B552" s="229" t="s">
        <v>5592</v>
      </c>
      <c r="C552" s="229" t="str">
        <f t="shared" si="16"/>
        <v>1834</v>
      </c>
      <c r="D552" s="242" t="s">
        <v>675</v>
      </c>
      <c r="E552" s="242" t="s">
        <v>6310</v>
      </c>
      <c r="F552" s="229" t="str">
        <f t="shared" si="17"/>
        <v>INSERT INTO UPK_TEST.upk_k60.k60_so_buno_link (os_buhin_no, k60_buno_id, created_date, created_tantou_id) VALUES ('76546/7 4M400     K70   ', 1834, GETDATE(), 999);</v>
      </c>
    </row>
    <row r="553" spans="1:6">
      <c r="A553" s="229" t="s">
        <v>3262</v>
      </c>
      <c r="B553" s="229" t="s">
        <v>5593</v>
      </c>
      <c r="C553" s="229" t="str">
        <f t="shared" si="16"/>
        <v>1835</v>
      </c>
      <c r="D553" s="242" t="s">
        <v>676</v>
      </c>
      <c r="E553" s="242" t="s">
        <v>6311</v>
      </c>
      <c r="F553" s="229" t="str">
        <f t="shared" si="17"/>
        <v>INSERT INTO UPK_TEST.upk_k60.k60_so_buno_link (os_buhin_no, k60_buno_id, created_date, created_tantou_id) VALUES ('76316/7 4M400     B302', 1835, GETDATE(), 999);</v>
      </c>
    </row>
    <row r="554" spans="1:6">
      <c r="A554" s="229" t="s">
        <v>3263</v>
      </c>
      <c r="B554" s="229" t="s">
        <v>673</v>
      </c>
      <c r="C554" s="229" t="str">
        <f t="shared" si="16"/>
        <v>1836</v>
      </c>
      <c r="D554" s="242" t="s">
        <v>677</v>
      </c>
      <c r="E554" s="242" t="s">
        <v>6312</v>
      </c>
      <c r="F554" s="229" t="str">
        <f t="shared" si="17"/>
        <v>INSERT INTO UPK_TEST.upk_k60.k60_so_buno_link (os_buhin_no, k60_buno_id, created_date, created_tantou_id) VALUES ('62512   3VA3A     K70', 1836, GETDATE(), 999);</v>
      </c>
    </row>
    <row r="555" spans="1:6">
      <c r="A555" s="229" t="s">
        <v>3264</v>
      </c>
      <c r="B555" s="229" t="s">
        <v>674</v>
      </c>
      <c r="C555" s="229" t="str">
        <f t="shared" si="16"/>
        <v>1837</v>
      </c>
      <c r="D555" s="242" t="s">
        <v>678</v>
      </c>
      <c r="E555" s="242" t="s">
        <v>6313</v>
      </c>
      <c r="F555" s="229" t="str">
        <f t="shared" si="17"/>
        <v>INSERT INTO UPK_TEST.upk_k60.k60_so_buno_link (os_buhin_no, k60_buno_id, created_date, created_tantou_id) VALUES ('62512   5WK0A     K70', 1837, GETDATE(), 999);</v>
      </c>
    </row>
    <row r="556" spans="1:6">
      <c r="A556" s="229" t="s">
        <v>3265</v>
      </c>
      <c r="B556" s="229" t="s">
        <v>675</v>
      </c>
      <c r="C556" s="229" t="str">
        <f t="shared" si="16"/>
        <v>1838</v>
      </c>
      <c r="D556" s="242" t="s">
        <v>679</v>
      </c>
      <c r="E556" s="242" t="s">
        <v>6314</v>
      </c>
      <c r="F556" s="229" t="str">
        <f t="shared" si="17"/>
        <v>INSERT INTO UPK_TEST.upk_k60.k60_so_buno_link (os_buhin_no, k60_buno_id, created_date, created_tantou_id) VALUES ('66355   JN20A     B309', 1838, GETDATE(), 999);</v>
      </c>
    </row>
    <row r="557" spans="1:6">
      <c r="A557" s="229" t="s">
        <v>3266</v>
      </c>
      <c r="B557" s="229" t="s">
        <v>676</v>
      </c>
      <c r="C557" s="229" t="str">
        <f t="shared" si="16"/>
        <v>1839</v>
      </c>
      <c r="D557" s="242" t="s">
        <v>5594</v>
      </c>
      <c r="E557" s="242" t="s">
        <v>6315</v>
      </c>
      <c r="F557" s="229" t="str">
        <f t="shared" si="17"/>
        <v>INSERT INTO UPK_TEST.upk_k60.k60_so_buno_link (os_buhin_no, k60_buno_id, created_date, created_tantou_id) VALUES ('751T7   6FK0C     K70', 1839, GETDATE(), 999);</v>
      </c>
    </row>
    <row r="558" spans="1:6">
      <c r="A558" s="229" t="s">
        <v>3267</v>
      </c>
      <c r="B558" s="229" t="s">
        <v>677</v>
      </c>
      <c r="C558" s="229" t="str">
        <f t="shared" si="16"/>
        <v>1840</v>
      </c>
      <c r="D558" s="242" t="s">
        <v>680</v>
      </c>
      <c r="E558" s="242" t="s">
        <v>6316</v>
      </c>
      <c r="F558" s="229" t="str">
        <f t="shared" si="17"/>
        <v>INSERT INTO UPK_TEST.upk_k60.k60_so_buno_link (os_buhin_no, k60_buno_id, created_date, created_tantou_id) VALUES ('62541   4CB0A     B309', 1840, GETDATE(), 999);</v>
      </c>
    </row>
    <row r="559" spans="1:6">
      <c r="A559" s="229" t="s">
        <v>3268</v>
      </c>
      <c r="B559" s="229" t="s">
        <v>678</v>
      </c>
      <c r="C559" s="229" t="str">
        <f t="shared" si="16"/>
        <v>1841</v>
      </c>
      <c r="D559" s="242" t="s">
        <v>681</v>
      </c>
      <c r="E559" s="242" t="s">
        <v>6317</v>
      </c>
      <c r="F559" s="229" t="str">
        <f t="shared" si="17"/>
        <v>INSERT INTO UPK_TEST.upk_k60.k60_so_buno_link (os_buhin_no, k60_buno_id, created_date, created_tantou_id) VALUES ('74539   3XA0A     X70', 1841, GETDATE(), 999);</v>
      </c>
    </row>
    <row r="560" spans="1:6">
      <c r="A560" s="229" t="s">
        <v>3269</v>
      </c>
      <c r="B560" s="229" t="s">
        <v>679</v>
      </c>
      <c r="C560" s="229" t="str">
        <f t="shared" si="16"/>
        <v>1842</v>
      </c>
      <c r="D560" s="242" t="s">
        <v>5595</v>
      </c>
      <c r="E560" s="242" t="s">
        <v>6318</v>
      </c>
      <c r="F560" s="229" t="str">
        <f t="shared" si="17"/>
        <v>INSERT INTO UPK_TEST.upk_k60.k60_so_buno_link (os_buhin_no, k60_buno_id, created_date, created_tantou_id) VALUES ('75495   5YJ2A     K70', 1842, GETDATE(), 999);</v>
      </c>
    </row>
    <row r="561" spans="1:6">
      <c r="A561" s="229" t="s">
        <v>3270</v>
      </c>
      <c r="B561" s="229" t="s">
        <v>5594</v>
      </c>
      <c r="C561" s="229" t="str">
        <f t="shared" si="16"/>
        <v>1843</v>
      </c>
      <c r="D561" s="242" t="s">
        <v>5596</v>
      </c>
      <c r="E561" s="242" t="s">
        <v>6319</v>
      </c>
      <c r="F561" s="229" t="str">
        <f t="shared" si="17"/>
        <v>INSERT INTO UPK_TEST.upk_k60.k60_so_buno_link (os_buhin_no, k60_buno_id, created_date, created_tantou_id) VALUES ('75672/3 3XA1A     B301', 1843, GETDATE(), 999);</v>
      </c>
    </row>
    <row r="562" spans="1:6">
      <c r="A562" s="229" t="s">
        <v>3271</v>
      </c>
      <c r="B562" s="229" t="s">
        <v>680</v>
      </c>
      <c r="C562" s="229" t="str">
        <f t="shared" si="16"/>
        <v>1844</v>
      </c>
      <c r="D562" s="242" t="s">
        <v>682</v>
      </c>
      <c r="E562" s="242" t="s">
        <v>6320</v>
      </c>
      <c r="F562" s="229" t="str">
        <f t="shared" si="17"/>
        <v>INSERT INTO UPK_TEST.upk_k60.k60_so_buno_link (os_buhin_no, k60_buno_id, created_date, created_tantou_id) VALUES ('77536   3XA0A     K70', 1844, GETDATE(), 999);</v>
      </c>
    </row>
    <row r="563" spans="1:6">
      <c r="A563" s="229" t="s">
        <v>3272</v>
      </c>
      <c r="B563" s="229" t="s">
        <v>681</v>
      </c>
      <c r="C563" s="229" t="str">
        <f t="shared" si="16"/>
        <v>1845</v>
      </c>
      <c r="D563" s="242" t="s">
        <v>683</v>
      </c>
      <c r="E563" s="242" t="s">
        <v>6321</v>
      </c>
      <c r="F563" s="229" t="str">
        <f t="shared" si="17"/>
        <v>INSERT INTO UPK_TEST.upk_k60.k60_so_buno_link (os_buhin_no, k60_buno_id, created_date, created_tantou_id) VALUES ('77537   3XA0A     K70', 1845, GETDATE(), 999);</v>
      </c>
    </row>
    <row r="564" spans="1:6">
      <c r="A564" s="229" t="s">
        <v>3273</v>
      </c>
      <c r="B564" s="229" t="s">
        <v>5595</v>
      </c>
      <c r="C564" s="229" t="str">
        <f t="shared" si="16"/>
        <v>1846</v>
      </c>
      <c r="D564" s="242" t="s">
        <v>5597</v>
      </c>
      <c r="E564" s="242" t="s">
        <v>6322</v>
      </c>
      <c r="F564" s="229" t="str">
        <f t="shared" si="17"/>
        <v>INSERT INTO UPK_TEST.upk_k60.k60_so_buno_link (os_buhin_no, k60_buno_id, created_date, created_tantou_id) VALUES ('73234/5 3VA0A     外転', 1846, GETDATE(), 999);</v>
      </c>
    </row>
    <row r="565" spans="1:6">
      <c r="A565" s="229" t="s">
        <v>3274</v>
      </c>
      <c r="B565" s="229" t="s">
        <v>5596</v>
      </c>
      <c r="C565" s="229" t="str">
        <f t="shared" si="16"/>
        <v>1847</v>
      </c>
      <c r="D565" s="242" t="s">
        <v>5598</v>
      </c>
      <c r="E565" s="242" t="s">
        <v>6323</v>
      </c>
      <c r="F565" s="229" t="str">
        <f t="shared" si="17"/>
        <v>INSERT INTO UPK_TEST.upk_k60.k60_so_buno_link (os_buhin_no, k60_buno_id, created_date, created_tantou_id) VALUES ('76320/1 3VA0B     逆送', 1847, GETDATE(), 999);</v>
      </c>
    </row>
    <row r="566" spans="1:6">
      <c r="A566" s="229" t="s">
        <v>3275</v>
      </c>
      <c r="B566" s="229" t="s">
        <v>682</v>
      </c>
      <c r="C566" s="229" t="str">
        <f t="shared" si="16"/>
        <v>1848</v>
      </c>
      <c r="D566" s="242" t="s">
        <v>5599</v>
      </c>
      <c r="E566" s="242" t="s">
        <v>6324</v>
      </c>
      <c r="F566" s="229" t="str">
        <f t="shared" si="17"/>
        <v>INSERT INTO UPK_TEST.upk_k60.k60_so_buno_link (os_buhin_no, k60_buno_id, created_date, created_tantou_id) VALUES ('76486   3VA0B     逆送', 1848, GETDATE(), 999);</v>
      </c>
    </row>
    <row r="567" spans="1:6">
      <c r="A567" s="229" t="s">
        <v>3276</v>
      </c>
      <c r="B567" s="229" t="s">
        <v>683</v>
      </c>
      <c r="C567" s="229" t="str">
        <f t="shared" si="16"/>
        <v>1849</v>
      </c>
      <c r="D567" s="242" t="s">
        <v>684</v>
      </c>
      <c r="E567" s="242" t="s">
        <v>6325</v>
      </c>
      <c r="F567" s="229" t="str">
        <f t="shared" si="17"/>
        <v>INSERT INTO UPK_TEST.upk_k60.k60_so_buno_link (os_buhin_no, k60_buno_id, created_date, created_tantou_id) VALUES ('764B0   3VA0A     逆送', 1849, GETDATE(), 999);</v>
      </c>
    </row>
    <row r="568" spans="1:6">
      <c r="A568" s="229" t="s">
        <v>3277</v>
      </c>
      <c r="B568" s="229" t="s">
        <v>5597</v>
      </c>
      <c r="C568" s="229" t="str">
        <f t="shared" si="16"/>
        <v>1850</v>
      </c>
      <c r="D568" s="242" t="s">
        <v>4698</v>
      </c>
      <c r="E568" s="242" t="s">
        <v>6326</v>
      </c>
      <c r="F568" s="229" t="str">
        <f t="shared" si="17"/>
        <v>INSERT INTO UPK_TEST.upk_k60.k60_so_buno_link (os_buhin_no, k60_buno_id, created_date, created_tantou_id) VALUES ('62522/3 3VA0A     外転', 1850, GETDATE(), 999);</v>
      </c>
    </row>
    <row r="569" spans="1:6">
      <c r="A569" s="229" t="s">
        <v>3278</v>
      </c>
      <c r="B569" s="229" t="s">
        <v>5598</v>
      </c>
      <c r="C569" s="229" t="str">
        <f t="shared" si="16"/>
        <v>1851</v>
      </c>
      <c r="D569" s="242" t="s">
        <v>4699</v>
      </c>
      <c r="E569" s="242" t="s">
        <v>6327</v>
      </c>
      <c r="F569" s="229" t="str">
        <f t="shared" si="17"/>
        <v>INSERT INTO UPK_TEST.upk_k60.k60_so_buno_link (os_buhin_no, k60_buno_id, created_date, created_tantou_id) VALUES ('751F2/3 3VA0A     逆送', 1851, GETDATE(), 999);</v>
      </c>
    </row>
    <row r="570" spans="1:6">
      <c r="A570" s="229" t="s">
        <v>3279</v>
      </c>
      <c r="B570" s="229" t="s">
        <v>5599</v>
      </c>
      <c r="C570" s="229" t="str">
        <f t="shared" si="16"/>
        <v>1852</v>
      </c>
      <c r="D570" s="242" t="s">
        <v>4700</v>
      </c>
      <c r="E570" s="242" t="s">
        <v>6328</v>
      </c>
      <c r="F570" s="229" t="str">
        <f t="shared" si="17"/>
        <v>INSERT INTO UPK_TEST.upk_k60.k60_so_buno_link (os_buhin_no, k60_buno_id, created_date, created_tantou_id) VALUES ('751F6/7 3VA0A     逆送', 1852, GETDATE(), 999);</v>
      </c>
    </row>
    <row r="571" spans="1:6">
      <c r="A571" s="229" t="s">
        <v>3280</v>
      </c>
      <c r="B571" s="229" t="s">
        <v>684</v>
      </c>
      <c r="C571" s="229" t="str">
        <f t="shared" si="16"/>
        <v>1853</v>
      </c>
      <c r="D571" s="242" t="s">
        <v>4701</v>
      </c>
      <c r="E571" s="242" t="s">
        <v>6329</v>
      </c>
      <c r="F571" s="229" t="str">
        <f t="shared" si="17"/>
        <v>INSERT INTO UPK_TEST.upk_k60.k60_so_buno_link (os_buhin_no, k60_buno_id, created_date, created_tantou_id) VALUES ('75628   3VA0A     外転', 1853, GETDATE(), 999);</v>
      </c>
    </row>
    <row r="572" spans="1:6">
      <c r="A572" s="229" t="s">
        <v>3281</v>
      </c>
      <c r="B572" s="229" t="s">
        <v>4698</v>
      </c>
      <c r="C572" s="229" t="str">
        <f t="shared" si="16"/>
        <v>1854</v>
      </c>
      <c r="D572" s="242" t="s">
        <v>4702</v>
      </c>
      <c r="E572" s="242" t="s">
        <v>6330</v>
      </c>
      <c r="F572" s="229" t="str">
        <f t="shared" si="17"/>
        <v>INSERT INTO UPK_TEST.upk_k60.k60_so_buno_link (os_buhin_no, k60_buno_id, created_date, created_tantou_id) VALUES ('451671/2-1006P    T308', 1854, GETDATE(), 999);</v>
      </c>
    </row>
    <row r="573" spans="1:6">
      <c r="A573" s="229" t="s">
        <v>3282</v>
      </c>
      <c r="B573" s="229" t="s">
        <v>4699</v>
      </c>
      <c r="C573" s="229" t="str">
        <f t="shared" si="16"/>
        <v>1855</v>
      </c>
      <c r="D573" s="242" t="s">
        <v>695</v>
      </c>
      <c r="E573" s="242" t="s">
        <v>6331</v>
      </c>
      <c r="F573" s="229" t="str">
        <f t="shared" si="17"/>
        <v>INSERT INTO UPK_TEST.upk_k60.k60_so_buno_link (os_buhin_no, k60_buno_id, created_date, created_tantou_id) VALUES ('451673/4-1006P    T308', 1855, GETDATE(), 999);</v>
      </c>
    </row>
    <row r="574" spans="1:6">
      <c r="A574" s="229" t="s">
        <v>3283</v>
      </c>
      <c r="B574" s="229" t="s">
        <v>4700</v>
      </c>
      <c r="C574" s="229" t="str">
        <f t="shared" si="16"/>
        <v>1856</v>
      </c>
      <c r="D574" s="242" t="s">
        <v>696</v>
      </c>
      <c r="E574" s="242" t="s">
        <v>6332</v>
      </c>
      <c r="F574" s="229" t="str">
        <f t="shared" si="17"/>
        <v>INSERT INTO UPK_TEST.upk_k60.k60_so_buno_link (os_buhin_no, k60_buno_id, created_date, created_tantou_id) VALUES ('451671/2-1011P    T308', 1856, GETDATE(), 999);</v>
      </c>
    </row>
    <row r="575" spans="1:6">
      <c r="A575" s="229" t="s">
        <v>3284</v>
      </c>
      <c r="B575" s="229" t="s">
        <v>4701</v>
      </c>
      <c r="C575" s="229" t="str">
        <f t="shared" si="16"/>
        <v>1857</v>
      </c>
      <c r="D575" s="242" t="s">
        <v>697</v>
      </c>
      <c r="E575" s="242" t="s">
        <v>6333</v>
      </c>
      <c r="F575" s="229" t="str">
        <f t="shared" si="17"/>
        <v>INSERT INTO UPK_TEST.upk_k60.k60_so_buno_link (os_buhin_no, k60_buno_id, created_date, created_tantou_id) VALUES ('451673/4-1011P    T308', 1857, GETDATE(), 999);</v>
      </c>
    </row>
    <row r="576" spans="1:6">
      <c r="A576" s="233" t="s">
        <v>3285</v>
      </c>
      <c r="B576" s="233" t="s">
        <v>4702</v>
      </c>
      <c r="C576" s="229" t="str">
        <f t="shared" si="16"/>
        <v>1858</v>
      </c>
      <c r="D576" s="242" t="s">
        <v>698</v>
      </c>
      <c r="E576" s="242" t="s">
        <v>6334</v>
      </c>
      <c r="F576" s="229" t="str">
        <f t="shared" si="17"/>
        <v>INSERT INTO UPK_TEST.upk_k60.k60_so_buno_link (os_buhin_no, k60_buno_id, created_date, created_tantou_id) VALUES ('451633/4-1017P/1016P T308', 1858, GETDATE(), 999);</v>
      </c>
    </row>
    <row r="577" spans="1:6">
      <c r="A577" s="229" t="s">
        <v>3286</v>
      </c>
      <c r="B577" s="229" t="s">
        <v>695</v>
      </c>
      <c r="C577" s="229" t="str">
        <f t="shared" si="16"/>
        <v>1859</v>
      </c>
      <c r="D577" s="242" t="s">
        <v>4707</v>
      </c>
      <c r="E577" s="242" t="s">
        <v>6335</v>
      </c>
      <c r="F577" s="229" t="str">
        <f t="shared" si="17"/>
        <v>INSERT INTO UPK_TEST.upk_k60.k60_so_buno_link (os_buhin_no, k60_buno_id, created_date, created_tantou_id) VALUES ('451151-1026P      B302', 1859, GETDATE(), 999);</v>
      </c>
    </row>
    <row r="578" spans="1:6">
      <c r="A578" s="229" t="s">
        <v>3287</v>
      </c>
      <c r="B578" s="229" t="s">
        <v>696</v>
      </c>
      <c r="C578" s="229" t="str">
        <f t="shared" si="16"/>
        <v>1860</v>
      </c>
      <c r="D578" s="242" t="s">
        <v>4708</v>
      </c>
      <c r="E578" s="242" t="s">
        <v>6336</v>
      </c>
      <c r="F578" s="229" t="str">
        <f t="shared" si="17"/>
        <v>INSERT INTO UPK_TEST.upk_k60.k60_so_buno_link (os_buhin_no, k60_buno_id, created_date, created_tantou_id) VALUES ('451152-1025P      B302', 1860, GETDATE(), 999);</v>
      </c>
    </row>
    <row r="579" spans="1:6">
      <c r="A579" s="229" t="s">
        <v>3288</v>
      </c>
      <c r="B579" s="229" t="s">
        <v>697</v>
      </c>
      <c r="C579" s="229" t="str">
        <f t="shared" si="16"/>
        <v>1861</v>
      </c>
      <c r="D579" s="242" t="s">
        <v>703</v>
      </c>
      <c r="E579" s="242" t="s">
        <v>6337</v>
      </c>
      <c r="F579" s="229" t="str">
        <f t="shared" si="17"/>
        <v>INSERT INTO UPK_TEST.upk_k60.k60_so_buno_link (os_buhin_no, k60_buno_id, created_date, created_tantou_id) VALUES ('451155-1020P      B302', 1861, GETDATE(), 999);</v>
      </c>
    </row>
    <row r="580" spans="1:6">
      <c r="A580" s="229" t="s">
        <v>3289</v>
      </c>
      <c r="B580" s="229" t="s">
        <v>698</v>
      </c>
      <c r="C580" s="229" t="str">
        <f t="shared" si="16"/>
        <v>1862</v>
      </c>
      <c r="D580" s="242" t="s">
        <v>704</v>
      </c>
      <c r="E580" s="242" t="s">
        <v>6338</v>
      </c>
      <c r="F580" s="229" t="str">
        <f t="shared" si="17"/>
        <v>INSERT INTO UPK_TEST.upk_k60.k60_so_buno_link (os_buhin_no, k60_buno_id, created_date, created_tantou_id) VALUES ('451156-1020P      B302', 1862, GETDATE(), 999);</v>
      </c>
    </row>
    <row r="581" spans="1:6">
      <c r="A581" s="233" t="s">
        <v>3290</v>
      </c>
      <c r="B581" s="233" t="s">
        <v>4707</v>
      </c>
      <c r="C581" s="229" t="str">
        <f t="shared" si="16"/>
        <v>1863</v>
      </c>
      <c r="D581" s="242" t="s">
        <v>705</v>
      </c>
      <c r="E581" s="242" t="s">
        <v>6339</v>
      </c>
      <c r="F581" s="229" t="str">
        <f t="shared" si="17"/>
        <v>INSERT INTO UPK_TEST.upk_k60.k60_so_buno_link (os_buhin_no, k60_buno_id, created_date, created_tantou_id) VALUES ('451671/2-1026P/1025  T308', 1863, GETDATE(), 999);</v>
      </c>
    </row>
    <row r="582" spans="1:6">
      <c r="A582" s="229" t="s">
        <v>3291</v>
      </c>
      <c r="B582" s="229" t="s">
        <v>4708</v>
      </c>
      <c r="C582" s="229" t="str">
        <f t="shared" ref="C582:C645" si="18">VLOOKUP($B582,$D$5:$E$2000,2,FALSE)</f>
        <v>1864</v>
      </c>
      <c r="D582" s="242" t="s">
        <v>706</v>
      </c>
      <c r="E582" s="242" t="s">
        <v>6340</v>
      </c>
      <c r="F582" s="229" t="str">
        <f t="shared" ref="F582:F645" si="19">$P$2&amp;"'"&amp;$A582&amp;"', "&amp;$C582&amp;", GETDATE(), 999);"</f>
        <v>INSERT INTO UPK_TEST.upk_k60.k60_so_buno_link (os_buhin_no, k60_buno_id, created_date, created_tantou_id) VALUES ('451673/4-1053P    T308', 1864, GETDATE(), 999);</v>
      </c>
    </row>
    <row r="583" spans="1:6">
      <c r="A583" s="229" t="s">
        <v>3292</v>
      </c>
      <c r="B583" s="229" t="s">
        <v>703</v>
      </c>
      <c r="C583" s="229" t="str">
        <f t="shared" si="18"/>
        <v>1865</v>
      </c>
      <c r="D583" s="242" t="s">
        <v>707</v>
      </c>
      <c r="E583" s="242" t="s">
        <v>6341</v>
      </c>
      <c r="F583" s="229" t="str">
        <f t="shared" si="19"/>
        <v>INSERT INTO UPK_TEST.upk_k60.k60_so_buno_link (os_buhin_no, k60_buno_id, created_date, created_tantou_id) VALUES ('73242   5TA0A  完成品(400)', 1865, GETDATE(), 999);</v>
      </c>
    </row>
    <row r="584" spans="1:6">
      <c r="A584" s="229" t="s">
        <v>3293</v>
      </c>
      <c r="B584" s="229" t="s">
        <v>704</v>
      </c>
      <c r="C584" s="229" t="str">
        <f t="shared" si="18"/>
        <v>1866</v>
      </c>
      <c r="D584" s="242" t="s">
        <v>708</v>
      </c>
      <c r="E584" s="242" t="s">
        <v>6342</v>
      </c>
      <c r="F584" s="229" t="str">
        <f t="shared" si="19"/>
        <v>INSERT INTO UPK_TEST.upk_k60.k60_so_buno_link (os_buhin_no, k60_buno_id, created_date, created_tantou_id) VALUES ('73262   5TA0A     外転', 1866, GETDATE(), 999);</v>
      </c>
    </row>
    <row r="585" spans="1:6">
      <c r="A585" s="229" t="s">
        <v>3294</v>
      </c>
      <c r="B585" s="229" t="s">
        <v>705</v>
      </c>
      <c r="C585" s="229" t="str">
        <f t="shared" si="18"/>
        <v>1867</v>
      </c>
      <c r="D585" s="242" t="s">
        <v>709</v>
      </c>
      <c r="E585" s="242" t="s">
        <v>6343</v>
      </c>
      <c r="F585" s="229" t="str">
        <f t="shared" si="19"/>
        <v>INSERT INTO UPK_TEST.upk_k60.k60_so_buno_link (os_buhin_no, k60_buno_id, created_date, created_tantou_id) VALUES ('73272   5TA0A  完成品(400)', 1867, GETDATE(), 999);</v>
      </c>
    </row>
    <row r="586" spans="1:6">
      <c r="A586" s="229" t="s">
        <v>3295</v>
      </c>
      <c r="B586" s="229" t="s">
        <v>706</v>
      </c>
      <c r="C586" s="229" t="str">
        <f t="shared" si="18"/>
        <v>1868</v>
      </c>
      <c r="D586" s="242" t="s">
        <v>710</v>
      </c>
      <c r="E586" s="242" t="s">
        <v>6344</v>
      </c>
      <c r="F586" s="229" t="str">
        <f t="shared" si="19"/>
        <v>INSERT INTO UPK_TEST.upk_k60.k60_so_buno_link (os_buhin_no, k60_buno_id, created_date, created_tantou_id) VALUES ('74568   5TA0A     外転', 1868, GETDATE(), 999);</v>
      </c>
    </row>
    <row r="587" spans="1:6">
      <c r="A587" s="229" t="s">
        <v>3296</v>
      </c>
      <c r="B587" s="229" t="s">
        <v>707</v>
      </c>
      <c r="C587" s="229" t="str">
        <f t="shared" si="18"/>
        <v>1869</v>
      </c>
      <c r="D587" s="242" t="s">
        <v>711</v>
      </c>
      <c r="E587" s="242" t="s">
        <v>6345</v>
      </c>
      <c r="F587" s="229" t="str">
        <f t="shared" si="19"/>
        <v>INSERT INTO UPK_TEST.upk_k60.k60_so_buno_link (os_buhin_no, k60_buno_id, created_date, created_tantou_id) VALUES ('75182   5TA0A     外転', 1869, GETDATE(), 999);</v>
      </c>
    </row>
    <row r="588" spans="1:6">
      <c r="A588" s="229" t="s">
        <v>3297</v>
      </c>
      <c r="B588" s="229" t="s">
        <v>708</v>
      </c>
      <c r="C588" s="229" t="str">
        <f t="shared" si="18"/>
        <v>1870</v>
      </c>
      <c r="D588" s="242" t="s">
        <v>712</v>
      </c>
      <c r="E588" s="242" t="s">
        <v>6346</v>
      </c>
      <c r="F588" s="229" t="str">
        <f t="shared" si="19"/>
        <v>INSERT INTO UPK_TEST.upk_k60.k60_so_buno_link (os_buhin_no, k60_buno_id, created_date, created_tantou_id) VALUES ('80162   5TA0A  完成品(1200)', 1870, GETDATE(), 999);</v>
      </c>
    </row>
    <row r="589" spans="1:6">
      <c r="A589" s="229" t="s">
        <v>3298</v>
      </c>
      <c r="B589" s="229" t="s">
        <v>709</v>
      </c>
      <c r="C589" s="229" t="str">
        <f t="shared" si="18"/>
        <v>1871</v>
      </c>
      <c r="D589" s="242" t="s">
        <v>713</v>
      </c>
      <c r="E589" s="242" t="s">
        <v>6347</v>
      </c>
      <c r="F589" s="229" t="str">
        <f t="shared" si="19"/>
        <v>INSERT INTO UPK_TEST.upk_k60.k60_so_buno_link (os_buhin_no, k60_buno_id, created_date, created_tantou_id) VALUES ('80163   5TA0A  完成品(1200)', 1871, GETDATE(), 999);</v>
      </c>
    </row>
    <row r="590" spans="1:6">
      <c r="A590" s="229" t="s">
        <v>3299</v>
      </c>
      <c r="B590" s="229" t="s">
        <v>710</v>
      </c>
      <c r="C590" s="229" t="str">
        <f t="shared" si="18"/>
        <v>1872</v>
      </c>
      <c r="D590" s="242" t="s">
        <v>714</v>
      </c>
      <c r="E590" s="242" t="s">
        <v>6348</v>
      </c>
      <c r="F590" s="229" t="str">
        <f t="shared" si="19"/>
        <v>INSERT INTO UPK_TEST.upk_k60.k60_so_buno_link (os_buhin_no, k60_buno_id, created_date, created_tantou_id) VALUES ('80162   5TA1A     外転', 1872, GETDATE(), 999);</v>
      </c>
    </row>
    <row r="591" spans="1:6">
      <c r="A591" s="229" t="s">
        <v>3300</v>
      </c>
      <c r="B591" s="229" t="s">
        <v>711</v>
      </c>
      <c r="C591" s="229" t="str">
        <f t="shared" si="18"/>
        <v>1873</v>
      </c>
      <c r="D591" s="242" t="s">
        <v>715</v>
      </c>
      <c r="E591" s="242" t="s">
        <v>6349</v>
      </c>
      <c r="F591" s="229" t="str">
        <f t="shared" si="19"/>
        <v>INSERT INTO UPK_TEST.upk_k60.k60_so_buno_link (os_buhin_no, k60_buno_id, created_date, created_tantou_id) VALUES ('80163   5TA1A     外転', 1873, GETDATE(), 999);</v>
      </c>
    </row>
    <row r="592" spans="1:6">
      <c r="A592" s="229" t="s">
        <v>3301</v>
      </c>
      <c r="B592" s="229" t="s">
        <v>712</v>
      </c>
      <c r="C592" s="229" t="str">
        <f t="shared" si="18"/>
        <v>1874</v>
      </c>
      <c r="D592" s="242" t="s">
        <v>716</v>
      </c>
      <c r="E592" s="242" t="s">
        <v>6350</v>
      </c>
      <c r="F592" s="229" t="str">
        <f t="shared" si="19"/>
        <v>INSERT INTO UPK_TEST.upk_k60.k60_so_buno_link (os_buhin_no, k60_buno_id, created_date, created_tantou_id) VALUES ('82154   5TA0A  完成品(1200)', 1874, GETDATE(), 999);</v>
      </c>
    </row>
    <row r="593" spans="1:6">
      <c r="A593" s="229" t="s">
        <v>3302</v>
      </c>
      <c r="B593" s="229" t="s">
        <v>713</v>
      </c>
      <c r="C593" s="229" t="str">
        <f t="shared" si="18"/>
        <v>1875</v>
      </c>
      <c r="D593" s="242" t="s">
        <v>5600</v>
      </c>
      <c r="E593" s="242" t="s">
        <v>6351</v>
      </c>
      <c r="F593" s="229" t="str">
        <f t="shared" si="19"/>
        <v>INSERT INTO UPK_TEST.upk_k60.k60_so_buno_link (os_buhin_no, k60_buno_id, created_date, created_tantou_id) VALUES ('82155   5TA0A  完成品(1200)', 1875, GETDATE(), 999);</v>
      </c>
    </row>
    <row r="594" spans="1:6">
      <c r="A594" s="229" t="s">
        <v>3303</v>
      </c>
      <c r="B594" s="229" t="s">
        <v>714</v>
      </c>
      <c r="C594" s="229" t="str">
        <f t="shared" si="18"/>
        <v>1876</v>
      </c>
      <c r="D594" s="242" t="s">
        <v>5601</v>
      </c>
      <c r="E594" s="242" t="s">
        <v>6352</v>
      </c>
      <c r="F594" s="229" t="str">
        <f t="shared" si="19"/>
        <v>INSERT INTO UPK_TEST.upk_k60.k60_so_buno_link (os_buhin_no, k60_buno_id, created_date, created_tantou_id) VALUES ('82155   5TA1A  完成品(1200)', 1876, GETDATE(), 999);</v>
      </c>
    </row>
    <row r="595" spans="1:6">
      <c r="A595" s="229" t="s">
        <v>3304</v>
      </c>
      <c r="B595" s="229" t="s">
        <v>715</v>
      </c>
      <c r="C595" s="229" t="str">
        <f t="shared" si="18"/>
        <v>1877</v>
      </c>
      <c r="D595" s="242" t="s">
        <v>717</v>
      </c>
      <c r="E595" s="242" t="s">
        <v>6353</v>
      </c>
      <c r="F595" s="229" t="str">
        <f t="shared" si="19"/>
        <v>INSERT INTO UPK_TEST.upk_k60.k60_so_buno_link (os_buhin_no, k60_buno_id, created_date, created_tantou_id) VALUES ('62541   6MA0A    B309', 1877, GETDATE(), 999);</v>
      </c>
    </row>
    <row r="596" spans="1:6">
      <c r="A596" s="229" t="s">
        <v>3305</v>
      </c>
      <c r="B596" s="229" t="s">
        <v>716</v>
      </c>
      <c r="C596" s="229" t="str">
        <f t="shared" si="18"/>
        <v>1878</v>
      </c>
      <c r="D596" s="242" t="s">
        <v>5602</v>
      </c>
      <c r="E596" s="242" t="s">
        <v>6354</v>
      </c>
      <c r="F596" s="229" t="str">
        <f t="shared" si="19"/>
        <v>INSERT INTO UPK_TEST.upk_k60.k60_so_buno_link (os_buhin_no, k60_buno_id, created_date, created_tantou_id) VALUES ('62590   6MA0A    B309', 1878, GETDATE(), 999);</v>
      </c>
    </row>
    <row r="597" spans="1:6">
      <c r="A597" s="229" t="s">
        <v>3306</v>
      </c>
      <c r="B597" s="229" t="s">
        <v>5600</v>
      </c>
      <c r="C597" s="229" t="str">
        <f t="shared" si="18"/>
        <v>1879</v>
      </c>
      <c r="D597" s="242" t="s">
        <v>5603</v>
      </c>
      <c r="E597" s="242" t="s">
        <v>6355</v>
      </c>
      <c r="F597" s="229" t="str">
        <f t="shared" si="19"/>
        <v>INSERT INTO UPK_TEST.upk_k60.k60_so_buno_link (os_buhin_no, k60_buno_id, created_date, created_tantou_id) VALUES ('767C2/3 6MA0A     外転', 1879, GETDATE(), 999);</v>
      </c>
    </row>
    <row r="598" spans="1:6">
      <c r="A598" s="229" t="s">
        <v>3307</v>
      </c>
      <c r="B598" s="229" t="s">
        <v>5601</v>
      </c>
      <c r="C598" s="229" t="str">
        <f t="shared" si="18"/>
        <v>1880</v>
      </c>
      <c r="D598" s="242" t="s">
        <v>5604</v>
      </c>
      <c r="E598" s="242" t="s">
        <v>6356</v>
      </c>
      <c r="F598" s="229" t="str">
        <f t="shared" si="19"/>
        <v>INSERT INTO UPK_TEST.upk_k60.k60_so_buno_link (os_buhin_no, k60_buno_id, created_date, created_tantou_id) VALUES ('756B4/5 5TL0A    B301', 1880, GETDATE(), 999);</v>
      </c>
    </row>
    <row r="599" spans="1:6">
      <c r="A599" s="229" t="s">
        <v>3308</v>
      </c>
      <c r="B599" s="229" t="s">
        <v>717</v>
      </c>
      <c r="C599" s="229" t="str">
        <f t="shared" si="18"/>
        <v>1881</v>
      </c>
      <c r="D599" s="242" t="s">
        <v>718</v>
      </c>
      <c r="E599" s="242" t="s">
        <v>6357</v>
      </c>
      <c r="F599" s="229" t="str">
        <f t="shared" si="19"/>
        <v>INSERT INTO UPK_TEST.upk_k60.k60_so_buno_link (os_buhin_no, k60_buno_id, created_date, created_tantou_id) VALUES ('73211   3XA0A    B301', 1881, GETDATE(), 999);</v>
      </c>
    </row>
    <row r="600" spans="1:6">
      <c r="A600" s="229" t="s">
        <v>3309</v>
      </c>
      <c r="B600" s="229" t="s">
        <v>5602</v>
      </c>
      <c r="C600" s="229" t="str">
        <f t="shared" si="18"/>
        <v>1882</v>
      </c>
      <c r="D600" s="242" t="s">
        <v>719</v>
      </c>
      <c r="E600" s="242" t="s">
        <v>6358</v>
      </c>
      <c r="F600" s="229" t="str">
        <f t="shared" si="19"/>
        <v>INSERT INTO UPK_TEST.upk_k60.k60_so_buno_link (os_buhin_no, k60_buno_id, created_date, created_tantou_id) VALUES ('9450B   99000/98900 K70', 1882, GETDATE(), 999);</v>
      </c>
    </row>
    <row r="601" spans="1:6">
      <c r="A601" s="229" t="s">
        <v>3310</v>
      </c>
      <c r="B601" s="229" t="s">
        <v>5603</v>
      </c>
      <c r="C601" s="229" t="str">
        <f t="shared" si="18"/>
        <v>1883</v>
      </c>
      <c r="D601" s="242" t="s">
        <v>5605</v>
      </c>
      <c r="E601" s="242" t="s">
        <v>6359</v>
      </c>
      <c r="F601" s="229" t="str">
        <f t="shared" si="19"/>
        <v>INSERT INTO UPK_TEST.upk_k60.k60_so_buno_link (os_buhin_no, k60_buno_id, created_date, created_tantou_id) VALUES ('9450C   03300/02700 K70', 1883, GETDATE(), 999);</v>
      </c>
    </row>
    <row r="602" spans="1:6">
      <c r="A602" s="229" t="s">
        <v>3311</v>
      </c>
      <c r="B602" s="229" t="s">
        <v>5604</v>
      </c>
      <c r="C602" s="229" t="str">
        <f t="shared" si="18"/>
        <v>1884</v>
      </c>
      <c r="D602" s="242" t="s">
        <v>720</v>
      </c>
      <c r="E602" s="242" t="s">
        <v>6360</v>
      </c>
      <c r="F602" s="229" t="str">
        <f t="shared" si="19"/>
        <v>INSERT INTO UPK_TEST.upk_k60.k60_so_buno_link (os_buhin_no, k60_buno_id, created_date, created_tantou_id) VALUES ('9450C   03400/02800 K70', 1884, GETDATE(), 999);</v>
      </c>
    </row>
    <row r="603" spans="1:6">
      <c r="A603" s="229" t="s">
        <v>3312</v>
      </c>
      <c r="B603" s="229" t="s">
        <v>718</v>
      </c>
      <c r="C603" s="229" t="str">
        <f t="shared" si="18"/>
        <v>1885</v>
      </c>
      <c r="D603" s="242" t="s">
        <v>721</v>
      </c>
      <c r="E603" s="242" t="s">
        <v>6361</v>
      </c>
      <c r="F603" s="229" t="str">
        <f t="shared" si="19"/>
        <v>INSERT INTO UPK_TEST.upk_k60.k60_so_buno_link (os_buhin_no, k60_buno_id, created_date, created_tantou_id) VALUES ('9450C   02900       K70', 1885, GETDATE(), 999);</v>
      </c>
    </row>
    <row r="604" spans="1:6">
      <c r="A604" s="229" t="s">
        <v>3313</v>
      </c>
      <c r="B604" s="229" t="s">
        <v>719</v>
      </c>
      <c r="C604" s="229" t="str">
        <f t="shared" si="18"/>
        <v>1886</v>
      </c>
      <c r="D604" s="242" t="s">
        <v>722</v>
      </c>
      <c r="E604" s="242" t="s">
        <v>6362</v>
      </c>
      <c r="F604" s="229" t="str">
        <f t="shared" si="19"/>
        <v>INSERT INTO UPK_TEST.upk_k60.k60_so_buno_link (os_buhin_no, k60_buno_id, created_date, created_tantou_id) VALUES ('9450C   03000       K70', 1886, GETDATE(), 999);</v>
      </c>
    </row>
    <row r="605" spans="1:6">
      <c r="A605" s="229" t="s">
        <v>3315</v>
      </c>
      <c r="B605" s="229" t="s">
        <v>5605</v>
      </c>
      <c r="C605" s="229" t="str">
        <f t="shared" si="18"/>
        <v>1887</v>
      </c>
      <c r="D605" s="242" t="s">
        <v>5606</v>
      </c>
      <c r="E605" s="242" t="s">
        <v>6363</v>
      </c>
      <c r="F605" s="229" t="str">
        <f t="shared" si="19"/>
        <v>INSERT INTO UPK_TEST.upk_k60.k60_so_buno_link (os_buhin_no, k60_buno_id, created_date, created_tantou_id) VALUES ('751N8/9  6RA0ABL', 1887, GETDATE(), 999);</v>
      </c>
    </row>
    <row r="606" spans="1:6">
      <c r="A606" s="229" t="s">
        <v>3316</v>
      </c>
      <c r="B606" s="229" t="s">
        <v>720</v>
      </c>
      <c r="C606" s="229" t="str">
        <f t="shared" si="18"/>
        <v>1888</v>
      </c>
      <c r="D606" s="242" t="s">
        <v>5607</v>
      </c>
      <c r="E606" s="242" t="s">
        <v>6364</v>
      </c>
      <c r="F606" s="229" t="str">
        <f t="shared" si="19"/>
        <v>INSERT INTO UPK_TEST.upk_k60.k60_so_buno_link (os_buhin_no, k60_buno_id, created_date, created_tantou_id) VALUES ('67413    6RA0ABL', 1888, GETDATE(), 999);</v>
      </c>
    </row>
    <row r="607" spans="1:6">
      <c r="A607" s="229" t="s">
        <v>3317</v>
      </c>
      <c r="B607" s="229" t="s">
        <v>721</v>
      </c>
      <c r="C607" s="229" t="str">
        <f t="shared" si="18"/>
        <v>1889</v>
      </c>
      <c r="D607" s="242" t="s">
        <v>5608</v>
      </c>
      <c r="E607" s="242" t="s">
        <v>6365</v>
      </c>
      <c r="F607" s="229" t="str">
        <f t="shared" si="19"/>
        <v>INSERT INTO UPK_TEST.upk_k60.k60_so_buno_link (os_buhin_no, k60_buno_id, created_date, created_tantou_id) VALUES ('75512    6RA0ABL', 1889, GETDATE(), 999);</v>
      </c>
    </row>
    <row r="608" spans="1:6">
      <c r="A608" s="229" t="s">
        <v>3318</v>
      </c>
      <c r="B608" s="229" t="s">
        <v>722</v>
      </c>
      <c r="C608" s="229" t="str">
        <f t="shared" si="18"/>
        <v>1890</v>
      </c>
      <c r="D608" s="242" t="s">
        <v>723</v>
      </c>
      <c r="E608" s="242" t="s">
        <v>6366</v>
      </c>
      <c r="F608" s="229" t="str">
        <f t="shared" si="19"/>
        <v>INSERT INTO UPK_TEST.upk_k60.k60_so_buno_link (os_buhin_no, k60_buno_id, created_date, created_tantou_id) VALUES ('75513    6RA0ABL', 1890, GETDATE(), 999);</v>
      </c>
    </row>
    <row r="609" spans="1:6">
      <c r="A609" s="229" t="s">
        <v>3319</v>
      </c>
      <c r="B609" s="229" t="s">
        <v>5606</v>
      </c>
      <c r="C609" s="229" t="str">
        <f t="shared" si="18"/>
        <v>1891</v>
      </c>
      <c r="D609" s="242" t="s">
        <v>724</v>
      </c>
      <c r="E609" s="242" t="s">
        <v>6367</v>
      </c>
      <c r="F609" s="229" t="str">
        <f t="shared" si="19"/>
        <v>INSERT INTO UPK_TEST.upk_k60.k60_so_buno_link (os_buhin_no, k60_buno_id, created_date, created_tantou_id) VALUES ('75174/5  6RA0ABL', 1891, GETDATE(), 999);</v>
      </c>
    </row>
    <row r="610" spans="1:6">
      <c r="A610" s="229" t="s">
        <v>3320</v>
      </c>
      <c r="B610" s="229" t="s">
        <v>5607</v>
      </c>
      <c r="C610" s="229" t="str">
        <f t="shared" si="18"/>
        <v>1892</v>
      </c>
      <c r="D610" s="242" t="s">
        <v>725</v>
      </c>
      <c r="E610" s="242" t="s">
        <v>6368</v>
      </c>
      <c r="F610" s="229" t="str">
        <f t="shared" si="19"/>
        <v>INSERT INTO UPK_TEST.upk_k60.k60_so_buno_link (os_buhin_no, k60_buno_id, created_date, created_tantou_id) VALUES ('5253C    F0200/0100BL', 1892, GETDATE(), 999);</v>
      </c>
    </row>
    <row r="611" spans="1:6">
      <c r="A611" s="229" t="s">
        <v>3321</v>
      </c>
      <c r="B611" s="229" t="s">
        <v>5608</v>
      </c>
      <c r="C611" s="229" t="str">
        <f t="shared" si="18"/>
        <v>1893</v>
      </c>
      <c r="D611" s="242" t="s">
        <v>726</v>
      </c>
      <c r="E611" s="242" t="s">
        <v>6369</v>
      </c>
      <c r="F611" s="229" t="str">
        <f t="shared" si="19"/>
        <v>INSERT INTO UPK_TEST.upk_k60.k60_so_buno_link (os_buhin_no, k60_buno_id, created_date, created_tantou_id) VALUES ('75174/5  6RL0ABL', 1893, GETDATE(), 999);</v>
      </c>
    </row>
    <row r="612" spans="1:6">
      <c r="A612" s="229" t="s">
        <v>3322</v>
      </c>
      <c r="B612" s="229" t="s">
        <v>723</v>
      </c>
      <c r="C612" s="229" t="str">
        <f t="shared" si="18"/>
        <v>1894</v>
      </c>
      <c r="D612" s="242" t="s">
        <v>5609</v>
      </c>
      <c r="E612" s="242" t="s">
        <v>6370</v>
      </c>
      <c r="F612" s="229" t="str">
        <f t="shared" si="19"/>
        <v>INSERT INTO UPK_TEST.upk_k60.k60_so_buno_link (os_buhin_no, k60_buno_id, created_date, created_tantou_id) VALUES ('75426    6RL1ABL', 1894, GETDATE(), 999);</v>
      </c>
    </row>
    <row r="613" spans="1:6">
      <c r="A613" s="229" t="s">
        <v>3323</v>
      </c>
      <c r="B613" s="229" t="s">
        <v>724</v>
      </c>
      <c r="C613" s="229" t="str">
        <f t="shared" si="18"/>
        <v>1895</v>
      </c>
      <c r="D613" s="242" t="s">
        <v>5610</v>
      </c>
      <c r="E613" s="242" t="s">
        <v>6371</v>
      </c>
      <c r="F613" s="229" t="str">
        <f t="shared" si="19"/>
        <v>INSERT INTO UPK_TEST.upk_k60.k60_so_buno_link (os_buhin_no, k60_buno_id, created_date, created_tantou_id) VALUES ('75426    6RL1BBL', 1895, GETDATE(), 999);</v>
      </c>
    </row>
    <row r="614" spans="1:6">
      <c r="A614" s="229" t="s">
        <v>3324</v>
      </c>
      <c r="B614" s="229" t="s">
        <v>725</v>
      </c>
      <c r="C614" s="229" t="str">
        <f t="shared" si="18"/>
        <v>1896</v>
      </c>
      <c r="D614" s="242" t="s">
        <v>727</v>
      </c>
      <c r="E614" s="242" t="s">
        <v>6372</v>
      </c>
      <c r="F614" s="229" t="str">
        <f t="shared" si="19"/>
        <v>INSERT INTO UPK_TEST.upk_k60.k60_so_buno_link (os_buhin_no, k60_buno_id, created_date, created_tantou_id) VALUES ('75466    6RL1ABL', 1896, GETDATE(), 999);</v>
      </c>
    </row>
    <row r="615" spans="1:6">
      <c r="A615" s="229" t="s">
        <v>3325</v>
      </c>
      <c r="B615" s="229" t="s">
        <v>726</v>
      </c>
      <c r="C615" s="229" t="str">
        <f t="shared" si="18"/>
        <v>1897</v>
      </c>
      <c r="D615" s="242" t="s">
        <v>728</v>
      </c>
      <c r="E615" s="242" t="s">
        <v>6373</v>
      </c>
      <c r="F615" s="229" t="str">
        <f t="shared" si="19"/>
        <v>INSERT INTO UPK_TEST.upk_k60.k60_so_buno_link (os_buhin_no, k60_buno_id, created_date, created_tantou_id) VALUES ('75466    6RL1BBL', 1897, GETDATE(), 999);</v>
      </c>
    </row>
    <row r="616" spans="1:6">
      <c r="A616" s="229" t="s">
        <v>3327</v>
      </c>
      <c r="B616" s="229" t="s">
        <v>5609</v>
      </c>
      <c r="C616" s="229" t="str">
        <f t="shared" si="18"/>
        <v>1898</v>
      </c>
      <c r="D616" s="242" t="s">
        <v>5611</v>
      </c>
      <c r="E616" s="242" t="s">
        <v>6374</v>
      </c>
      <c r="F616" s="229" t="str">
        <f t="shared" si="19"/>
        <v>INSERT INTO UPK_TEST.upk_k60.k60_so_buno_link (os_buhin_no, k60_buno_id, created_date, created_tantou_id) VALUES ('76532/3  4CC0AT1', 1898, GETDATE(), 999);</v>
      </c>
    </row>
    <row r="617" spans="1:6">
      <c r="A617" s="229" t="s">
        <v>3328</v>
      </c>
      <c r="B617" s="229" t="s">
        <v>5610</v>
      </c>
      <c r="C617" s="229" t="str">
        <f t="shared" si="18"/>
        <v>1899</v>
      </c>
      <c r="D617" s="242" t="s">
        <v>5612</v>
      </c>
      <c r="E617" s="242" t="s">
        <v>6375</v>
      </c>
      <c r="F617" s="229" t="str">
        <f t="shared" si="19"/>
        <v>INSERT INTO UPK_TEST.upk_k60.k60_so_buno_link (os_buhin_no, k60_buno_id, created_date, created_tantou_id) VALUES ('76532/3  4CC0AT2', 1899, GETDATE(), 999);</v>
      </c>
    </row>
    <row r="618" spans="1:6">
      <c r="A618" s="229" t="s">
        <v>3329</v>
      </c>
      <c r="B618" s="229" t="s">
        <v>727</v>
      </c>
      <c r="C618" s="229" t="str">
        <f t="shared" si="18"/>
        <v>1900</v>
      </c>
      <c r="D618" s="242" t="s">
        <v>729</v>
      </c>
      <c r="E618" s="242" t="s">
        <v>6376</v>
      </c>
      <c r="F618" s="229" t="str">
        <f t="shared" si="19"/>
        <v>INSERT INTO UPK_TEST.upk_k60.k60_so_buno_link (os_buhin_no, k60_buno_id, created_date, created_tantou_id) VALUES ('76572    4CC0AT1', 1900, GETDATE(), 999);</v>
      </c>
    </row>
    <row r="619" spans="1:6">
      <c r="A619" s="229" t="s">
        <v>3330</v>
      </c>
      <c r="B619" s="229" t="s">
        <v>728</v>
      </c>
      <c r="C619" s="229" t="str">
        <f t="shared" si="18"/>
        <v>1901</v>
      </c>
      <c r="D619" s="242" t="s">
        <v>730</v>
      </c>
      <c r="E619" s="242" t="s">
        <v>6377</v>
      </c>
      <c r="F619" s="229" t="str">
        <f t="shared" si="19"/>
        <v>INSERT INTO UPK_TEST.upk_k60.k60_so_buno_link (os_buhin_no, k60_buno_id, created_date, created_tantou_id) VALUES ('76573    4CC0AT1', 1901, GETDATE(), 999);</v>
      </c>
    </row>
    <row r="620" spans="1:6">
      <c r="A620" s="229" t="s">
        <v>3331</v>
      </c>
      <c r="B620" s="229" t="s">
        <v>5611</v>
      </c>
      <c r="C620" s="229" t="str">
        <f t="shared" si="18"/>
        <v>1902</v>
      </c>
      <c r="D620" s="242" t="s">
        <v>731</v>
      </c>
      <c r="E620" s="242" t="s">
        <v>6378</v>
      </c>
      <c r="F620" s="229" t="str">
        <f t="shared" si="19"/>
        <v>INSERT INTO UPK_TEST.upk_k60.k60_so_buno_link (os_buhin_no, k60_buno_id, created_date, created_tantou_id) VALUES ('76572/3  4CC0AT2', 1902, GETDATE(), 999);</v>
      </c>
    </row>
    <row r="621" spans="1:6">
      <c r="A621" s="229" t="s">
        <v>3332</v>
      </c>
      <c r="B621" s="229" t="s">
        <v>5612</v>
      </c>
      <c r="C621" s="229" t="str">
        <f t="shared" si="18"/>
        <v>1903</v>
      </c>
      <c r="D621" s="242" t="s">
        <v>732</v>
      </c>
      <c r="E621" s="242" t="s">
        <v>6379</v>
      </c>
      <c r="F621" s="229" t="str">
        <f t="shared" si="19"/>
        <v>INSERT INTO UPK_TEST.upk_k60.k60_so_buno_link (os_buhin_no, k60_buno_id, created_date, created_tantou_id) VALUES ('75112/3  JG00A01', 1903, GETDATE(), 999);</v>
      </c>
    </row>
    <row r="622" spans="1:6">
      <c r="A622" s="229" t="s">
        <v>3333</v>
      </c>
      <c r="B622" s="229" t="s">
        <v>729</v>
      </c>
      <c r="C622" s="229" t="str">
        <f t="shared" si="18"/>
        <v>1904</v>
      </c>
      <c r="D622" s="242" t="s">
        <v>5613</v>
      </c>
      <c r="E622" s="242" t="s">
        <v>6380</v>
      </c>
      <c r="F622" s="229" t="str">
        <f t="shared" si="19"/>
        <v>INSERT INTO UPK_TEST.upk_k60.k60_so_buno_link (os_buhin_no, k60_buno_id, created_date, created_tantou_id) VALUES ('75112    JG00A02', 1904, GETDATE(), 999);</v>
      </c>
    </row>
    <row r="623" spans="1:6">
      <c r="A623" s="229" t="s">
        <v>3334</v>
      </c>
      <c r="B623" s="229" t="s">
        <v>730</v>
      </c>
      <c r="C623" s="229" t="str">
        <f t="shared" si="18"/>
        <v>1905</v>
      </c>
      <c r="D623" s="242" t="s">
        <v>5614</v>
      </c>
      <c r="E623" s="242" t="s">
        <v>6381</v>
      </c>
      <c r="F623" s="229" t="str">
        <f t="shared" si="19"/>
        <v>INSERT INTO UPK_TEST.upk_k60.k60_so_buno_link (os_buhin_no, k60_buno_id, created_date, created_tantou_id) VALUES ('75113    JG00A02', 1905, GETDATE(), 999);</v>
      </c>
    </row>
    <row r="624" spans="1:6">
      <c r="A624" s="229" t="s">
        <v>3335</v>
      </c>
      <c r="B624" s="229" t="s">
        <v>731</v>
      </c>
      <c r="C624" s="229" t="str">
        <f t="shared" si="18"/>
        <v>1906</v>
      </c>
      <c r="D624" s="242" t="s">
        <v>5615</v>
      </c>
      <c r="E624" s="242" t="s">
        <v>6382</v>
      </c>
      <c r="F624" s="229" t="str">
        <f t="shared" si="19"/>
        <v>INSERT INTO UPK_TEST.upk_k60.k60_so_buno_link (os_buhin_no, k60_buno_id, created_date, created_tantou_id) VALUES ('75134    JG00A02', 1906, GETDATE(), 999);</v>
      </c>
    </row>
    <row r="625" spans="1:6">
      <c r="A625" s="229" t="s">
        <v>3336</v>
      </c>
      <c r="B625" s="229" t="s">
        <v>732</v>
      </c>
      <c r="C625" s="229" t="str">
        <f t="shared" si="18"/>
        <v>1907</v>
      </c>
      <c r="D625" s="242" t="s">
        <v>5616</v>
      </c>
      <c r="E625" s="242" t="s">
        <v>6383</v>
      </c>
      <c r="F625" s="229" t="str">
        <f t="shared" si="19"/>
        <v>INSERT INTO UPK_TEST.upk_k60.k60_so_buno_link (os_buhin_no, k60_buno_id, created_date, created_tantou_id) VALUES ('75135    JG00A02', 1907, GETDATE(), 999);</v>
      </c>
    </row>
    <row r="626" spans="1:6">
      <c r="A626" s="229" t="s">
        <v>3337</v>
      </c>
      <c r="B626" s="229" t="s">
        <v>5613</v>
      </c>
      <c r="C626" s="229" t="str">
        <f t="shared" si="18"/>
        <v>1908</v>
      </c>
      <c r="D626" s="242" t="s">
        <v>733</v>
      </c>
      <c r="E626" s="242" t="s">
        <v>6384</v>
      </c>
      <c r="F626" s="229" t="str">
        <f t="shared" si="19"/>
        <v>INSERT INTO UPK_TEST.upk_k60.k60_so_buno_link (os_buhin_no, k60_buno_id, created_date, created_tantou_id) VALUES ('75134/5  JG40A01', 1908, GETDATE(), 999);</v>
      </c>
    </row>
    <row r="627" spans="1:6">
      <c r="A627" s="229" t="s">
        <v>3338</v>
      </c>
      <c r="B627" s="229" t="s">
        <v>5614</v>
      </c>
      <c r="C627" s="229" t="str">
        <f t="shared" si="18"/>
        <v>1909</v>
      </c>
      <c r="D627" s="242" t="s">
        <v>734</v>
      </c>
      <c r="E627" s="242" t="s">
        <v>6385</v>
      </c>
      <c r="F627" s="229" t="str">
        <f t="shared" si="19"/>
        <v>INSERT INTO UPK_TEST.upk_k60.k60_so_buno_link (os_buhin_no, k60_buno_id, created_date, created_tantou_id) VALUES ('76532/3  JM00B01', 1909, GETDATE(), 999);</v>
      </c>
    </row>
    <row r="628" spans="1:6">
      <c r="A628" s="229" t="s">
        <v>3339</v>
      </c>
      <c r="B628" s="229" t="s">
        <v>5615</v>
      </c>
      <c r="C628" s="229" t="str">
        <f t="shared" si="18"/>
        <v>1910</v>
      </c>
      <c r="D628" s="242" t="s">
        <v>5617</v>
      </c>
      <c r="E628" s="242" t="s">
        <v>6386</v>
      </c>
      <c r="F628" s="229" t="str">
        <f t="shared" si="19"/>
        <v>INSERT INTO UPK_TEST.upk_k60.k60_so_buno_link (os_buhin_no, k60_buno_id, created_date, created_tantou_id) VALUES ('76532/3  JM00B02', 1910, GETDATE(), 999);</v>
      </c>
    </row>
    <row r="629" spans="1:6">
      <c r="A629" s="229" t="s">
        <v>3340</v>
      </c>
      <c r="B629" s="229" t="s">
        <v>5616</v>
      </c>
      <c r="C629" s="229" t="str">
        <f t="shared" si="18"/>
        <v>1911</v>
      </c>
      <c r="D629" s="242" t="s">
        <v>735</v>
      </c>
      <c r="E629" s="242" t="s">
        <v>6387</v>
      </c>
      <c r="F629" s="229" t="str">
        <f t="shared" si="19"/>
        <v>INSERT INTO UPK_TEST.upk_k60.k60_so_buno_link (os_buhin_no, k60_buno_id, created_date, created_tantou_id) VALUES ('75112/3  5TA0AT1', 1911, GETDATE(), 999);</v>
      </c>
    </row>
    <row r="630" spans="1:6">
      <c r="A630" s="229" t="s">
        <v>3341</v>
      </c>
      <c r="B630" s="229" t="s">
        <v>733</v>
      </c>
      <c r="C630" s="229" t="str">
        <f t="shared" si="18"/>
        <v>1912</v>
      </c>
      <c r="D630" s="242" t="s">
        <v>736</v>
      </c>
      <c r="E630" s="242" t="s">
        <v>6388</v>
      </c>
      <c r="F630" s="229" t="str">
        <f t="shared" si="19"/>
        <v>INSERT INTO UPK_TEST.upk_k60.k60_so_buno_link (os_buhin_no, k60_buno_id, created_date, created_tantou_id) VALUES ('75112    5TA0AT2', 1912, GETDATE(), 999);</v>
      </c>
    </row>
    <row r="631" spans="1:6">
      <c r="A631" s="229" t="s">
        <v>3342</v>
      </c>
      <c r="B631" s="229" t="s">
        <v>734</v>
      </c>
      <c r="C631" s="229" t="str">
        <f t="shared" si="18"/>
        <v>1913</v>
      </c>
      <c r="D631" s="242" t="s">
        <v>3346</v>
      </c>
      <c r="E631" s="242" t="s">
        <v>6389</v>
      </c>
      <c r="F631" s="229" t="str">
        <f t="shared" si="19"/>
        <v>INSERT INTO UPK_TEST.upk_k60.k60_so_buno_link (os_buhin_no, k60_buno_id, created_date, created_tantou_id) VALUES ('75113    5TA0AT2', 1913, GETDATE(), 999);</v>
      </c>
    </row>
    <row r="632" spans="1:6">
      <c r="A632" s="229" t="s">
        <v>3343</v>
      </c>
      <c r="B632" s="229" t="s">
        <v>5617</v>
      </c>
      <c r="C632" s="229" t="str">
        <f t="shared" si="18"/>
        <v>1914</v>
      </c>
      <c r="D632" s="242" t="s">
        <v>3347</v>
      </c>
      <c r="E632" s="242" t="s">
        <v>6390</v>
      </c>
      <c r="F632" s="229" t="str">
        <f t="shared" si="19"/>
        <v>INSERT INTO UPK_TEST.upk_k60.k60_so_buno_link (os_buhin_no, k60_buno_id, created_date, created_tantou_id) VALUES ('75134/5  5TA0AT1', 1914, GETDATE(), 999);</v>
      </c>
    </row>
    <row r="633" spans="1:6">
      <c r="A633" s="229" t="s">
        <v>3344</v>
      </c>
      <c r="B633" s="229" t="s">
        <v>735</v>
      </c>
      <c r="C633" s="229" t="str">
        <f t="shared" si="18"/>
        <v>1915</v>
      </c>
      <c r="D633" s="242" t="s">
        <v>737</v>
      </c>
      <c r="E633" s="242" t="s">
        <v>6391</v>
      </c>
      <c r="F633" s="229" t="str">
        <f t="shared" si="19"/>
        <v>INSERT INTO UPK_TEST.upk_k60.k60_so_buno_link (os_buhin_no, k60_buno_id, created_date, created_tantou_id) VALUES ('75134    5TA0AT2', 1915, GETDATE(), 999);</v>
      </c>
    </row>
    <row r="634" spans="1:6">
      <c r="A634" s="229" t="s">
        <v>3345</v>
      </c>
      <c r="B634" s="229" t="s">
        <v>736</v>
      </c>
      <c r="C634" s="229" t="str">
        <f t="shared" si="18"/>
        <v>1916</v>
      </c>
      <c r="D634" s="242" t="s">
        <v>738</v>
      </c>
      <c r="E634" s="242" t="s">
        <v>6392</v>
      </c>
      <c r="F634" s="229" t="str">
        <f t="shared" si="19"/>
        <v>INSERT INTO UPK_TEST.upk_k60.k60_so_buno_link (os_buhin_no, k60_buno_id, created_date, created_tantou_id) VALUES ('75135    5TA0AT2', 1916, GETDATE(), 999);</v>
      </c>
    </row>
    <row r="635" spans="1:6">
      <c r="A635" s="229" t="s">
        <v>3346</v>
      </c>
      <c r="B635" s="229" t="s">
        <v>3346</v>
      </c>
      <c r="C635" s="229" t="str">
        <f t="shared" si="18"/>
        <v>1917</v>
      </c>
      <c r="D635" s="242" t="s">
        <v>3350</v>
      </c>
      <c r="E635" s="242" t="s">
        <v>6393</v>
      </c>
      <c r="F635" s="229" t="str">
        <f t="shared" si="19"/>
        <v>INSERT INTO UPK_TEST.upk_k60.k60_so_buno_link (os_buhin_no, k60_buno_id, created_date, created_tantou_id) VALUES ('75112/3 JN20AT1', 1917, GETDATE(), 999);</v>
      </c>
    </row>
    <row r="636" spans="1:6">
      <c r="A636" s="229" t="s">
        <v>3347</v>
      </c>
      <c r="B636" s="229" t="s">
        <v>3347</v>
      </c>
      <c r="C636" s="229" t="str">
        <f t="shared" si="18"/>
        <v>1918</v>
      </c>
      <c r="D636" s="242" t="s">
        <v>3351</v>
      </c>
      <c r="E636" s="242" t="s">
        <v>6394</v>
      </c>
      <c r="F636" s="229" t="str">
        <f t="shared" si="19"/>
        <v>INSERT INTO UPK_TEST.upk_k60.k60_so_buno_link (os_buhin_no, k60_buno_id, created_date, created_tantou_id) VALUES ('75112/3 JN20AT2', 1918, GETDATE(), 999);</v>
      </c>
    </row>
    <row r="637" spans="1:6">
      <c r="A637" s="229" t="s">
        <v>3348</v>
      </c>
      <c r="B637" s="229" t="s">
        <v>737</v>
      </c>
      <c r="C637" s="229" t="str">
        <f t="shared" si="18"/>
        <v>1919</v>
      </c>
      <c r="D637" s="242" t="s">
        <v>739</v>
      </c>
      <c r="E637" s="242" t="s">
        <v>6395</v>
      </c>
      <c r="F637" s="229" t="str">
        <f t="shared" si="19"/>
        <v>INSERT INTO UPK_TEST.upk_k60.k60_so_buno_link (os_buhin_no, k60_buno_id, created_date, created_tantou_id) VALUES ('76516   JN20AT1', 1919, GETDATE(), 999);</v>
      </c>
    </row>
    <row r="638" spans="1:6">
      <c r="A638" s="229" t="s">
        <v>3349</v>
      </c>
      <c r="B638" s="229" t="s">
        <v>738</v>
      </c>
      <c r="C638" s="229" t="str">
        <f t="shared" si="18"/>
        <v>1920</v>
      </c>
      <c r="D638" s="242" t="s">
        <v>740</v>
      </c>
      <c r="E638" s="242" t="s">
        <v>6396</v>
      </c>
      <c r="F638" s="229" t="str">
        <f t="shared" si="19"/>
        <v>INSERT INTO UPK_TEST.upk_k60.k60_so_buno_link (os_buhin_no, k60_buno_id, created_date, created_tantou_id) VALUES ('76517   JN20AT1', 1920, GETDATE(), 999);</v>
      </c>
    </row>
    <row r="639" spans="1:6">
      <c r="A639" s="229" t="s">
        <v>3350</v>
      </c>
      <c r="B639" s="229" t="s">
        <v>3350</v>
      </c>
      <c r="C639" s="229" t="str">
        <f t="shared" si="18"/>
        <v>1921</v>
      </c>
      <c r="D639" s="242" t="s">
        <v>3354</v>
      </c>
      <c r="E639" s="242" t="s">
        <v>6397</v>
      </c>
      <c r="F639" s="229" t="str">
        <f t="shared" si="19"/>
        <v>INSERT INTO UPK_TEST.upk_k60.k60_so_buno_link (os_buhin_no, k60_buno_id, created_date, created_tantou_id) VALUES ('76516/7 JN20AT2', 1921, GETDATE(), 999);</v>
      </c>
    </row>
    <row r="640" spans="1:6">
      <c r="A640" s="229" t="s">
        <v>3351</v>
      </c>
      <c r="B640" s="229" t="s">
        <v>3351</v>
      </c>
      <c r="C640" s="229" t="str">
        <f t="shared" si="18"/>
        <v>1922</v>
      </c>
      <c r="D640" s="242" t="s">
        <v>741</v>
      </c>
      <c r="E640" s="242" t="s">
        <v>6398</v>
      </c>
      <c r="F640" s="229" t="str">
        <f t="shared" si="19"/>
        <v>INSERT INTO UPK_TEST.upk_k60.k60_so_buno_link (os_buhin_no, k60_buno_id, created_date, created_tantou_id) VALUES ('75112/3 1JA0AT1', 1922, GETDATE(), 999);</v>
      </c>
    </row>
    <row r="641" spans="1:6">
      <c r="A641" s="229" t="s">
        <v>3352</v>
      </c>
      <c r="B641" s="229" t="s">
        <v>739</v>
      </c>
      <c r="C641" s="229" t="str">
        <f t="shared" si="18"/>
        <v>1923</v>
      </c>
      <c r="D641" s="242" t="s">
        <v>742</v>
      </c>
      <c r="E641" s="242" t="s">
        <v>6399</v>
      </c>
      <c r="F641" s="229" t="str">
        <f t="shared" si="19"/>
        <v>INSERT INTO UPK_TEST.upk_k60.k60_so_buno_link (os_buhin_no, k60_buno_id, created_date, created_tantou_id) VALUES ('75112   1JA0AT2', 1923, GETDATE(), 999);</v>
      </c>
    </row>
    <row r="642" spans="1:6">
      <c r="A642" s="229" t="s">
        <v>3353</v>
      </c>
      <c r="B642" s="229" t="s">
        <v>740</v>
      </c>
      <c r="C642" s="229" t="str">
        <f t="shared" si="18"/>
        <v>1924</v>
      </c>
      <c r="D642" s="242" t="s">
        <v>743</v>
      </c>
      <c r="E642" s="242" t="s">
        <v>6400</v>
      </c>
      <c r="F642" s="229" t="str">
        <f t="shared" si="19"/>
        <v>INSERT INTO UPK_TEST.upk_k60.k60_so_buno_link (os_buhin_no, k60_buno_id, created_date, created_tantou_id) VALUES ('75113   1JA0AT2', 1924, GETDATE(), 999);</v>
      </c>
    </row>
    <row r="643" spans="1:6">
      <c r="A643" s="229" t="s">
        <v>3354</v>
      </c>
      <c r="B643" s="229" t="s">
        <v>3354</v>
      </c>
      <c r="C643" s="229" t="str">
        <f t="shared" si="18"/>
        <v>1925</v>
      </c>
      <c r="D643" s="242" t="s">
        <v>744</v>
      </c>
      <c r="E643" s="242" t="s">
        <v>6401</v>
      </c>
      <c r="F643" s="229" t="str">
        <f t="shared" si="19"/>
        <v>INSERT INTO UPK_TEST.upk_k60.k60_so_buno_link (os_buhin_no, k60_buno_id, created_date, created_tantou_id) VALUES ('75134/5 1JA0AT1', 1925, GETDATE(), 999);</v>
      </c>
    </row>
    <row r="644" spans="1:6">
      <c r="A644" s="229" t="s">
        <v>3355</v>
      </c>
      <c r="B644" s="229" t="s">
        <v>741</v>
      </c>
      <c r="C644" s="229" t="str">
        <f t="shared" si="18"/>
        <v>1926</v>
      </c>
      <c r="D644" s="242" t="s">
        <v>745</v>
      </c>
      <c r="E644" s="242" t="s">
        <v>6402</v>
      </c>
      <c r="F644" s="229" t="str">
        <f t="shared" si="19"/>
        <v>INSERT INTO UPK_TEST.upk_k60.k60_so_buno_link (os_buhin_no, k60_buno_id, created_date, created_tantou_id) VALUES ('75134   1JA0AT2', 1926, GETDATE(), 999);</v>
      </c>
    </row>
    <row r="645" spans="1:6">
      <c r="A645" s="229" t="s">
        <v>3356</v>
      </c>
      <c r="B645" s="229" t="s">
        <v>742</v>
      </c>
      <c r="C645" s="229" t="str">
        <f t="shared" si="18"/>
        <v>1927</v>
      </c>
      <c r="D645" s="242" t="s">
        <v>746</v>
      </c>
      <c r="E645" s="242" t="s">
        <v>6403</v>
      </c>
      <c r="F645" s="229" t="str">
        <f t="shared" si="19"/>
        <v>INSERT INTO UPK_TEST.upk_k60.k60_so_buno_link (os_buhin_no, k60_buno_id, created_date, created_tantou_id) VALUES ('75135   1JA0AT2', 1927, GETDATE(), 999);</v>
      </c>
    </row>
    <row r="646" spans="1:6">
      <c r="A646" s="229" t="s">
        <v>3357</v>
      </c>
      <c r="B646" s="229" t="s">
        <v>743</v>
      </c>
      <c r="C646" s="229" t="str">
        <f t="shared" ref="C646:C709" si="20">VLOOKUP($B646,$D$5:$E$2000,2,FALSE)</f>
        <v>1928</v>
      </c>
      <c r="D646" s="242" t="s">
        <v>747</v>
      </c>
      <c r="E646" s="242" t="s">
        <v>6404</v>
      </c>
      <c r="F646" s="229" t="str">
        <f t="shared" ref="F646:F709" si="21">$P$2&amp;"'"&amp;$A646&amp;"', "&amp;$C646&amp;", GETDATE(), 999);"</f>
        <v>INSERT INTO UPK_TEST.upk_k60.k60_so_buno_link (os_buhin_no, k60_buno_id, created_date, created_tantou_id) VALUES ('67612   1GR0AT1', 1928, GETDATE(), 999);</v>
      </c>
    </row>
    <row r="647" spans="1:6">
      <c r="A647" s="229" t="s">
        <v>3358</v>
      </c>
      <c r="B647" s="229" t="s">
        <v>744</v>
      </c>
      <c r="C647" s="229" t="str">
        <f t="shared" si="20"/>
        <v>1929</v>
      </c>
      <c r="D647" s="242" t="s">
        <v>748</v>
      </c>
      <c r="E647" s="242" t="s">
        <v>6405</v>
      </c>
      <c r="F647" s="229" t="str">
        <f t="shared" si="21"/>
        <v>INSERT INTO UPK_TEST.upk_k60.k60_so_buno_link (os_buhin_no, k60_buno_id, created_date, created_tantou_id) VALUES ('67612   1GR0AT2', 1929, GETDATE(), 999);</v>
      </c>
    </row>
    <row r="648" spans="1:6">
      <c r="A648" s="229" t="s">
        <v>3359</v>
      </c>
      <c r="B648" s="229" t="s">
        <v>745</v>
      </c>
      <c r="C648" s="229" t="str">
        <f t="shared" si="20"/>
        <v>1930</v>
      </c>
      <c r="D648" s="242" t="s">
        <v>3363</v>
      </c>
      <c r="E648" s="242" t="s">
        <v>6406</v>
      </c>
      <c r="F648" s="229" t="str">
        <f t="shared" si="21"/>
        <v>INSERT INTO UPK_TEST.upk_k60.k60_so_buno_link (os_buhin_no, k60_buno_id, created_date, created_tantou_id) VALUES ('67613   1GR0AT1', 1930, GETDATE(), 999);</v>
      </c>
    </row>
    <row r="649" spans="1:6">
      <c r="A649" s="229" t="s">
        <v>3360</v>
      </c>
      <c r="B649" s="229" t="s">
        <v>746</v>
      </c>
      <c r="C649" s="229" t="str">
        <f t="shared" si="20"/>
        <v>1931</v>
      </c>
      <c r="D649" s="242" t="s">
        <v>749</v>
      </c>
      <c r="E649" s="242" t="s">
        <v>6407</v>
      </c>
      <c r="F649" s="229" t="str">
        <f t="shared" si="21"/>
        <v>INSERT INTO UPK_TEST.upk_k60.k60_so_buno_link (os_buhin_no, k60_buno_id, created_date, created_tantou_id) VALUES ('67613   1GR0AT2', 1931, GETDATE(), 999);</v>
      </c>
    </row>
    <row r="650" spans="1:6">
      <c r="A650" s="229" t="s">
        <v>3361</v>
      </c>
      <c r="B650" s="229" t="s">
        <v>747</v>
      </c>
      <c r="C650" s="229" t="str">
        <f t="shared" si="20"/>
        <v>1932</v>
      </c>
      <c r="D650" s="242" t="s">
        <v>750</v>
      </c>
      <c r="E650" s="242" t="s">
        <v>6408</v>
      </c>
      <c r="F650" s="229" t="str">
        <f t="shared" si="21"/>
        <v>INSERT INTO UPK_TEST.upk_k60.k60_so_buno_link (os_buhin_no, k60_buno_id, created_date, created_tantou_id) VALUES ('75127   1GR0AT1', 1932, GETDATE(), 999);</v>
      </c>
    </row>
    <row r="651" spans="1:6">
      <c r="A651" s="229" t="s">
        <v>3362</v>
      </c>
      <c r="B651" s="229" t="s">
        <v>748</v>
      </c>
      <c r="C651" s="229" t="str">
        <f t="shared" si="20"/>
        <v>1933</v>
      </c>
      <c r="D651" s="242" t="s">
        <v>5618</v>
      </c>
      <c r="E651" s="242" t="s">
        <v>6409</v>
      </c>
      <c r="F651" s="229" t="str">
        <f t="shared" si="21"/>
        <v>INSERT INTO UPK_TEST.upk_k60.k60_so_buno_link (os_buhin_no, k60_buno_id, created_date, created_tantou_id) VALUES ('75127   1GR0AT2', 1933, GETDATE(), 999);</v>
      </c>
    </row>
    <row r="652" spans="1:6">
      <c r="A652" s="229" t="s">
        <v>3363</v>
      </c>
      <c r="B652" s="229" t="s">
        <v>3363</v>
      </c>
      <c r="C652" s="229" t="str">
        <f t="shared" si="20"/>
        <v>1934</v>
      </c>
      <c r="D652" s="242" t="s">
        <v>5619</v>
      </c>
      <c r="E652" s="242" t="s">
        <v>6410</v>
      </c>
      <c r="F652" s="229" t="str">
        <f t="shared" si="21"/>
        <v>INSERT INTO UPK_TEST.upk_k60.k60_so_buno_link (os_buhin_no, k60_buno_id, created_date, created_tantou_id) VALUES ('75112/3 3VA0AT1', 1934, GETDATE(), 999);</v>
      </c>
    </row>
    <row r="653" spans="1:6">
      <c r="A653" s="229" t="s">
        <v>3364</v>
      </c>
      <c r="B653" s="229" t="s">
        <v>749</v>
      </c>
      <c r="C653" s="229" t="str">
        <f t="shared" si="20"/>
        <v>1935</v>
      </c>
      <c r="D653" s="242" t="s">
        <v>5620</v>
      </c>
      <c r="E653" s="242" t="s">
        <v>6411</v>
      </c>
      <c r="F653" s="229" t="str">
        <f t="shared" si="21"/>
        <v>INSERT INTO UPK_TEST.upk_k60.k60_so_buno_link (os_buhin_no, k60_buno_id, created_date, created_tantou_id) VALUES ('75112   3VA0AT2', 1935, GETDATE(), 999);</v>
      </c>
    </row>
    <row r="654" spans="1:6">
      <c r="A654" s="229" t="s">
        <v>3365</v>
      </c>
      <c r="B654" s="229" t="s">
        <v>750</v>
      </c>
      <c r="C654" s="229" t="str">
        <f t="shared" si="20"/>
        <v>1936</v>
      </c>
      <c r="D654" s="242" t="s">
        <v>751</v>
      </c>
      <c r="E654" s="242" t="s">
        <v>6412</v>
      </c>
      <c r="F654" s="229" t="str">
        <f t="shared" si="21"/>
        <v>INSERT INTO UPK_TEST.upk_k60.k60_so_buno_link (os_buhin_no, k60_buno_id, created_date, created_tantou_id) VALUES ('75113   3VA0AT2', 1936, GETDATE(), 999);</v>
      </c>
    </row>
    <row r="655" spans="1:6">
      <c r="A655" s="229" t="s">
        <v>3366</v>
      </c>
      <c r="B655" s="229" t="s">
        <v>5618</v>
      </c>
      <c r="C655" s="229" t="str">
        <f t="shared" si="20"/>
        <v>1937</v>
      </c>
      <c r="D655" s="242" t="s">
        <v>752</v>
      </c>
      <c r="E655" s="242" t="s">
        <v>6413</v>
      </c>
      <c r="F655" s="229" t="str">
        <f t="shared" si="21"/>
        <v>INSERT INTO UPK_TEST.upk_k60.k60_so_buno_link (os_buhin_no, k60_buno_id, created_date, created_tantou_id) VALUES ('62522/3 80F00     K70', 1937, GETDATE(), 999);</v>
      </c>
    </row>
    <row r="656" spans="1:6">
      <c r="A656" s="229" t="s">
        <v>3367</v>
      </c>
      <c r="B656" s="229" t="s">
        <v>5619</v>
      </c>
      <c r="C656" s="229" t="str">
        <f t="shared" si="20"/>
        <v>1938</v>
      </c>
      <c r="D656" s="242" t="s">
        <v>753</v>
      </c>
      <c r="E656" s="242" t="s">
        <v>6414</v>
      </c>
      <c r="F656" s="229" t="str">
        <f t="shared" si="21"/>
        <v>INSERT INTO UPK_TEST.upk_k60.k60_so_buno_link (os_buhin_no, k60_buno_id, created_date, created_tantou_id) VALUES ('75134/5  JG00A01', 1938, GETDATE(), 999);</v>
      </c>
    </row>
    <row r="657" spans="1:6">
      <c r="A657" s="229" t="s">
        <v>3368</v>
      </c>
      <c r="B657" s="229" t="s">
        <v>5620</v>
      </c>
      <c r="C657" s="229" t="str">
        <f t="shared" si="20"/>
        <v>1939</v>
      </c>
      <c r="D657" s="242" t="s">
        <v>754</v>
      </c>
      <c r="E657" s="242" t="s">
        <v>6415</v>
      </c>
      <c r="F657" s="229" t="str">
        <f t="shared" si="21"/>
        <v>INSERT INTO UPK_TEST.upk_k60.k60_so_buno_link (os_buhin_no, k60_buno_id, created_date, created_tantou_id) VALUES ('75112/3  1AA0AT1', 1939, GETDATE(), 999);</v>
      </c>
    </row>
    <row r="658" spans="1:6">
      <c r="A658" s="229" t="s">
        <v>3369</v>
      </c>
      <c r="B658" s="229" t="s">
        <v>751</v>
      </c>
      <c r="C658" s="229" t="str">
        <f t="shared" si="20"/>
        <v>1940</v>
      </c>
      <c r="D658" s="242" t="s">
        <v>755</v>
      </c>
      <c r="E658" s="242" t="s">
        <v>6416</v>
      </c>
      <c r="F658" s="229" t="str">
        <f t="shared" si="21"/>
        <v>INSERT INTO UPK_TEST.upk_k60.k60_so_buno_link (os_buhin_no, k60_buno_id, created_date, created_tantou_id) VALUES ('61161   B5010', 1940, GETDATE(), 999);</v>
      </c>
    </row>
    <row r="659" spans="1:6">
      <c r="A659" s="229" t="s">
        <v>3370</v>
      </c>
      <c r="B659" s="229" t="s">
        <v>752</v>
      </c>
      <c r="C659" s="229" t="str">
        <f t="shared" si="20"/>
        <v>1941</v>
      </c>
      <c r="D659" s="242" t="s">
        <v>756</v>
      </c>
      <c r="E659" s="242" t="s">
        <v>6417</v>
      </c>
      <c r="F659" s="229" t="str">
        <f t="shared" si="21"/>
        <v>INSERT INTO UPK_TEST.upk_k60.k60_so_buno_link (os_buhin_no, k60_buno_id, created_date, created_tantou_id) VALUES ('61161   B5030', 1941, GETDATE(), 999);</v>
      </c>
    </row>
    <row r="660" spans="1:6">
      <c r="A660" s="229" t="s">
        <v>3371</v>
      </c>
      <c r="B660" s="229" t="s">
        <v>753</v>
      </c>
      <c r="C660" s="229" t="str">
        <f t="shared" si="20"/>
        <v>1942</v>
      </c>
      <c r="D660" s="242" t="s">
        <v>3375</v>
      </c>
      <c r="E660" s="242" t="s">
        <v>6418</v>
      </c>
      <c r="F660" s="229" t="str">
        <f t="shared" si="21"/>
        <v>INSERT INTO UPK_TEST.upk_k60.k60_so_buno_link (os_buhin_no, k60_buno_id, created_date, created_tantou_id) VALUES ('61162   B5010', 1942, GETDATE(), 999);</v>
      </c>
    </row>
    <row r="661" spans="1:6">
      <c r="A661" s="229" t="s">
        <v>3372</v>
      </c>
      <c r="B661" s="229" t="s">
        <v>754</v>
      </c>
      <c r="C661" s="229" t="str">
        <f t="shared" si="20"/>
        <v>1943</v>
      </c>
      <c r="D661" s="242" t="s">
        <v>759</v>
      </c>
      <c r="E661" s="242" t="s">
        <v>6419</v>
      </c>
      <c r="F661" s="229" t="str">
        <f t="shared" si="21"/>
        <v>INSERT INTO UPK_TEST.upk_k60.k60_so_buno_link (os_buhin_no, k60_buno_id, created_date, created_tantou_id) VALUES ('61162   B5030', 1943, GETDATE(), 999);</v>
      </c>
    </row>
    <row r="662" spans="1:6">
      <c r="A662" s="229" t="s">
        <v>3373</v>
      </c>
      <c r="B662" s="229" t="s">
        <v>755</v>
      </c>
      <c r="C662" s="229" t="str">
        <f t="shared" si="20"/>
        <v>1944</v>
      </c>
      <c r="D662" s="242" t="s">
        <v>760</v>
      </c>
      <c r="E662" s="242" t="s">
        <v>6420</v>
      </c>
      <c r="F662" s="229" t="str">
        <f t="shared" si="21"/>
        <v>INSERT INTO UPK_TEST.upk_k60.k60_so_buno_link (os_buhin_no, k60_buno_id, created_date, created_tantou_id) VALUES ('61175   B5010', 1944, GETDATE(), 999);</v>
      </c>
    </row>
    <row r="663" spans="1:6">
      <c r="A663" s="229" t="s">
        <v>3374</v>
      </c>
      <c r="B663" s="229" t="s">
        <v>756</v>
      </c>
      <c r="C663" s="229" t="str">
        <f t="shared" si="20"/>
        <v>1945</v>
      </c>
      <c r="D663" s="242" t="s">
        <v>761</v>
      </c>
      <c r="E663" s="242" t="s">
        <v>6421</v>
      </c>
      <c r="F663" s="229" t="str">
        <f t="shared" si="21"/>
        <v>INSERT INTO UPK_TEST.upk_k60.k60_so_buno_link (os_buhin_no, k60_buno_id, created_date, created_tantou_id) VALUES ('61176   B5010', 1945, GETDATE(), 999);</v>
      </c>
    </row>
    <row r="664" spans="1:6">
      <c r="A664" s="233" t="s">
        <v>3375</v>
      </c>
      <c r="B664" s="233" t="s">
        <v>3375</v>
      </c>
      <c r="C664" s="229" t="str">
        <f t="shared" si="20"/>
        <v>1946</v>
      </c>
      <c r="D664" s="242" t="s">
        <v>762</v>
      </c>
      <c r="E664" s="242" t="s">
        <v>6422</v>
      </c>
      <c r="F664" s="229" t="str">
        <f t="shared" si="21"/>
        <v>INSERT INTO UPK_TEST.upk_k60.k60_so_buno_link (os_buhin_no, k60_buno_id, created_date, created_tantou_id) VALUES ('451631/2-1047P/1029P', 1946, GETDATE(), 999);</v>
      </c>
    </row>
    <row r="665" spans="1:6">
      <c r="A665" s="229" t="s">
        <v>3376</v>
      </c>
      <c r="B665" s="229" t="s">
        <v>759</v>
      </c>
      <c r="C665" s="229" t="str">
        <f t="shared" si="20"/>
        <v>1947</v>
      </c>
      <c r="D665" s="242" t="s">
        <v>3381</v>
      </c>
      <c r="E665" s="242" t="s">
        <v>6423</v>
      </c>
      <c r="F665" s="229" t="str">
        <f t="shared" si="21"/>
        <v>INSERT INTO UPK_TEST.upk_k60.k60_so_buno_link (os_buhin_no, k60_buno_id, created_date, created_tantou_id) VALUES ('62516   3VA3A', 1947, GETDATE(), 999);</v>
      </c>
    </row>
    <row r="666" spans="1:6">
      <c r="A666" s="229" t="s">
        <v>3377</v>
      </c>
      <c r="B666" s="229" t="s">
        <v>760</v>
      </c>
      <c r="C666" s="229" t="str">
        <f t="shared" si="20"/>
        <v>1948</v>
      </c>
      <c r="D666" s="242" t="s">
        <v>763</v>
      </c>
      <c r="E666" s="242" t="s">
        <v>6424</v>
      </c>
      <c r="F666" s="229" t="str">
        <f t="shared" si="21"/>
        <v>INSERT INTO UPK_TEST.upk_k60.k60_so_buno_link (os_buhin_no, k60_buno_id, created_date, created_tantou_id) VALUES ('62532   3VA1A', 1948, GETDATE(), 999);</v>
      </c>
    </row>
    <row r="667" spans="1:6">
      <c r="A667" s="229" t="s">
        <v>3378</v>
      </c>
      <c r="B667" s="229" t="s">
        <v>761</v>
      </c>
      <c r="C667" s="229" t="str">
        <f t="shared" si="20"/>
        <v>1949</v>
      </c>
      <c r="D667" s="242" t="s">
        <v>3383</v>
      </c>
      <c r="E667" s="242" t="s">
        <v>6425</v>
      </c>
      <c r="F667" s="229" t="str">
        <f t="shared" si="21"/>
        <v>INSERT INTO UPK_TEST.upk_k60.k60_so_buno_link (os_buhin_no, k60_buno_id, created_date, created_tantou_id) VALUES ('76218   3VA0A', 1949, GETDATE(), 999);</v>
      </c>
    </row>
    <row r="668" spans="1:6">
      <c r="A668" s="229" t="s">
        <v>3380</v>
      </c>
      <c r="B668" s="229" t="s">
        <v>762</v>
      </c>
      <c r="C668" s="229" t="str">
        <f t="shared" si="20"/>
        <v>1950</v>
      </c>
      <c r="D668" s="242" t="s">
        <v>3384</v>
      </c>
      <c r="E668" s="242" t="s">
        <v>6426</v>
      </c>
      <c r="F668" s="229" t="str">
        <f t="shared" si="21"/>
        <v>INSERT INTO UPK_TEST.upk_k60.k60_so_buno_link (os_buhin_no, k60_buno_id, created_date, created_tantou_id) VALUES ('76219   3VA0A', 1950, GETDATE(), 999);</v>
      </c>
    </row>
    <row r="669" spans="1:6">
      <c r="A669" s="229" t="s">
        <v>3381</v>
      </c>
      <c r="B669" s="229" t="s">
        <v>3381</v>
      </c>
      <c r="C669" s="229" t="str">
        <f t="shared" si="20"/>
        <v>1951</v>
      </c>
      <c r="D669" s="242" t="s">
        <v>764</v>
      </c>
      <c r="E669" s="242" t="s">
        <v>6427</v>
      </c>
      <c r="F669" s="229" t="str">
        <f t="shared" si="21"/>
        <v>INSERT INTO UPK_TEST.upk_k60.k60_so_buno_link (os_buhin_no, k60_buno_id, created_date, created_tantou_id) VALUES ('75186/7 5TA0A', 1951, GETDATE(), 999);</v>
      </c>
    </row>
    <row r="670" spans="1:6">
      <c r="A670" s="229" t="s">
        <v>3382</v>
      </c>
      <c r="B670" s="229" t="s">
        <v>763</v>
      </c>
      <c r="C670" s="229" t="str">
        <f t="shared" si="20"/>
        <v>1952</v>
      </c>
      <c r="D670" s="242" t="s">
        <v>3386</v>
      </c>
      <c r="E670" s="242" t="s">
        <v>6428</v>
      </c>
      <c r="F670" s="229" t="str">
        <f t="shared" si="21"/>
        <v>INSERT INTO UPK_TEST.upk_k60.k60_so_buno_link (os_buhin_no, k60_buno_id, created_date, created_tantou_id) VALUES ('751B2   5TA0A', 1952, GETDATE(), 999);</v>
      </c>
    </row>
    <row r="671" spans="1:6">
      <c r="A671" s="229" t="s">
        <v>3383</v>
      </c>
      <c r="B671" s="229" t="s">
        <v>3383</v>
      </c>
      <c r="C671" s="229" t="str">
        <f t="shared" si="20"/>
        <v>1953</v>
      </c>
      <c r="D671" s="242" t="s">
        <v>3387</v>
      </c>
      <c r="E671" s="242" t="s">
        <v>6429</v>
      </c>
      <c r="F671" s="229" t="str">
        <f t="shared" si="21"/>
        <v>INSERT INTO UPK_TEST.upk_k60.k60_so_buno_link (os_buhin_no, k60_buno_id, created_date, created_tantou_id) VALUES ('90126/7 5TA0A', 1953, GETDATE(), 999);</v>
      </c>
    </row>
    <row r="672" spans="1:6">
      <c r="A672" s="229" t="s">
        <v>3384</v>
      </c>
      <c r="B672" s="229" t="s">
        <v>3384</v>
      </c>
      <c r="C672" s="229" t="str">
        <f t="shared" si="20"/>
        <v>1954</v>
      </c>
      <c r="D672" s="242" t="s">
        <v>3388</v>
      </c>
      <c r="E672" s="242" t="s">
        <v>6430</v>
      </c>
      <c r="F672" s="229" t="str">
        <f t="shared" si="21"/>
        <v>INSERT INTO UPK_TEST.upk_k60.k60_so_buno_link (os_buhin_no, k60_buno_id, created_date, created_tantou_id) VALUES ('641C2/3 JG00A', 1954, GETDATE(), 999);</v>
      </c>
    </row>
    <row r="673" spans="1:6">
      <c r="A673" s="229" t="s">
        <v>3385</v>
      </c>
      <c r="B673" s="229" t="s">
        <v>764</v>
      </c>
      <c r="C673" s="229" t="str">
        <f t="shared" si="20"/>
        <v>1955</v>
      </c>
      <c r="D673" s="242" t="s">
        <v>765</v>
      </c>
      <c r="E673" s="242" t="s">
        <v>6431</v>
      </c>
      <c r="F673" s="229" t="str">
        <f t="shared" si="21"/>
        <v>INSERT INTO UPK_TEST.upk_k60.k60_so_buno_link (os_buhin_no, k60_buno_id, created_date, created_tantou_id) VALUES ('75412   JG00A', 1955, GETDATE(), 999);</v>
      </c>
    </row>
    <row r="674" spans="1:6">
      <c r="A674" s="229" t="s">
        <v>3386</v>
      </c>
      <c r="B674" s="229" t="s">
        <v>3386</v>
      </c>
      <c r="C674" s="229" t="str">
        <f t="shared" si="20"/>
        <v>1956</v>
      </c>
      <c r="D674" s="242" t="s">
        <v>766</v>
      </c>
      <c r="E674" s="242" t="s">
        <v>6432</v>
      </c>
      <c r="F674" s="229" t="str">
        <f t="shared" si="21"/>
        <v>INSERT INTO UPK_TEST.upk_k60.k60_so_buno_link (os_buhin_no, k60_buno_id, created_date, created_tantou_id) VALUES ('75528/9 JG00A', 1956, GETDATE(), 999);</v>
      </c>
    </row>
    <row r="675" spans="1:6">
      <c r="A675" s="229" t="s">
        <v>3387</v>
      </c>
      <c r="B675" s="229" t="s">
        <v>3387</v>
      </c>
      <c r="C675" s="229" t="str">
        <f t="shared" si="20"/>
        <v>1957</v>
      </c>
      <c r="D675" s="242" t="s">
        <v>3392</v>
      </c>
      <c r="E675" s="242" t="s">
        <v>6433</v>
      </c>
      <c r="F675" s="229" t="str">
        <f t="shared" si="21"/>
        <v>INSERT INTO UPK_TEST.upk_k60.k60_so_buno_link (os_buhin_no, k60_buno_id, created_date, created_tantou_id) VALUES ('75522/3 6MA0A', 1957, GETDATE(), 999);</v>
      </c>
    </row>
    <row r="676" spans="1:6">
      <c r="A676" s="229" t="s">
        <v>3388</v>
      </c>
      <c r="B676" s="229" t="s">
        <v>3388</v>
      </c>
      <c r="C676" s="229" t="str">
        <f t="shared" si="20"/>
        <v>1958</v>
      </c>
      <c r="D676" s="242" t="s">
        <v>3393</v>
      </c>
      <c r="E676" s="242" t="s">
        <v>6434</v>
      </c>
      <c r="F676" s="229" t="str">
        <f t="shared" si="21"/>
        <v>INSERT INTO UPK_TEST.upk_k60.k60_so_buno_link (os_buhin_no, k60_buno_id, created_date, created_tantou_id) VALUES ('75556/7 6MA0A', 1958, GETDATE(), 999);</v>
      </c>
    </row>
    <row r="677" spans="1:6">
      <c r="A677" s="229" t="s">
        <v>3389</v>
      </c>
      <c r="B677" s="229" t="s">
        <v>765</v>
      </c>
      <c r="C677" s="229" t="str">
        <f t="shared" si="20"/>
        <v>1959</v>
      </c>
      <c r="D677" s="242" t="s">
        <v>3394</v>
      </c>
      <c r="E677" s="242" t="s">
        <v>6435</v>
      </c>
      <c r="F677" s="229" t="str">
        <f t="shared" si="21"/>
        <v>INSERT INTO UPK_TEST.upk_k60.k60_so_buno_link (os_buhin_no, k60_buno_id, created_date, created_tantou_id) VALUES ('74317   4BD0A', 1959, GETDATE(), 999);</v>
      </c>
    </row>
    <row r="678" spans="1:6">
      <c r="A678" s="229" t="s">
        <v>3391</v>
      </c>
      <c r="B678" s="229" t="s">
        <v>766</v>
      </c>
      <c r="C678" s="229" t="str">
        <f t="shared" si="20"/>
        <v>1960</v>
      </c>
      <c r="D678" s="242" t="s">
        <v>3395</v>
      </c>
      <c r="E678" s="242" t="s">
        <v>6436</v>
      </c>
      <c r="F678" s="229" t="str">
        <f t="shared" si="21"/>
        <v>INSERT INTO UPK_TEST.upk_k60.k60_so_buno_link (os_buhin_no, k60_buno_id, created_date, created_tantou_id) VALUES ('74317   4CB0A', 1960, GETDATE(), 999);</v>
      </c>
    </row>
    <row r="679" spans="1:6">
      <c r="A679" s="229" t="s">
        <v>3392</v>
      </c>
      <c r="B679" s="229" t="s">
        <v>3392</v>
      </c>
      <c r="C679" s="229" t="str">
        <f t="shared" si="20"/>
        <v>1961</v>
      </c>
      <c r="D679" s="242" t="s">
        <v>3396</v>
      </c>
      <c r="E679" s="242" t="s">
        <v>6437</v>
      </c>
      <c r="F679" s="229" t="str">
        <f t="shared" si="21"/>
        <v>INSERT INTO UPK_TEST.upk_k60.k60_so_buno_link (os_buhin_no, k60_buno_id, created_date, created_tantou_id) VALUES ('74332/3 4CB0A', 1961, GETDATE(), 999);</v>
      </c>
    </row>
    <row r="680" spans="1:6">
      <c r="A680" s="229" t="s">
        <v>3393</v>
      </c>
      <c r="B680" s="229" t="s">
        <v>3393</v>
      </c>
      <c r="C680" s="229" t="str">
        <f t="shared" si="20"/>
        <v>1962</v>
      </c>
      <c r="D680" s="242" t="s">
        <v>3397</v>
      </c>
      <c r="E680" s="242" t="s">
        <v>6438</v>
      </c>
      <c r="F680" s="229" t="str">
        <f t="shared" si="21"/>
        <v>INSERT INTO UPK_TEST.upk_k60.k60_so_buno_link (os_buhin_no, k60_buno_id, created_date, created_tantou_id) VALUES ('75152/3 4CB0A', 1962, GETDATE(), 999);</v>
      </c>
    </row>
    <row r="681" spans="1:6">
      <c r="A681" s="229" t="s">
        <v>3394</v>
      </c>
      <c r="B681" s="229" t="s">
        <v>3394</v>
      </c>
      <c r="C681" s="229" t="str">
        <f t="shared" si="20"/>
        <v>1963</v>
      </c>
      <c r="D681" s="242" t="s">
        <v>767</v>
      </c>
      <c r="E681" s="242" t="s">
        <v>6439</v>
      </c>
      <c r="F681" s="229" t="str">
        <f t="shared" si="21"/>
        <v>INSERT INTO UPK_TEST.upk_k60.k60_so_buno_link (os_buhin_no, k60_buno_id, created_date, created_tantou_id) VALUES ('75432/3 4CB0A', 1963, GETDATE(), 999);</v>
      </c>
    </row>
    <row r="682" spans="1:6">
      <c r="A682" s="229" t="s">
        <v>3395</v>
      </c>
      <c r="B682" s="229" t="s">
        <v>3395</v>
      </c>
      <c r="C682" s="229" t="str">
        <f t="shared" si="20"/>
        <v>1964</v>
      </c>
      <c r="D682" s="242" t="s">
        <v>3399</v>
      </c>
      <c r="E682" s="242" t="s">
        <v>6440</v>
      </c>
      <c r="F682" s="229" t="str">
        <f t="shared" si="21"/>
        <v>INSERT INTO UPK_TEST.upk_k60.k60_so_buno_link (os_buhin_no, k60_buno_id, created_date, created_tantou_id) VALUES ('75522/3 4BC1A', 1964, GETDATE(), 999);</v>
      </c>
    </row>
    <row r="683" spans="1:6">
      <c r="A683" s="229" t="s">
        <v>3396</v>
      </c>
      <c r="B683" s="229" t="s">
        <v>3396</v>
      </c>
      <c r="C683" s="229" t="str">
        <f t="shared" si="20"/>
        <v>1965</v>
      </c>
      <c r="D683" s="242" t="s">
        <v>3400</v>
      </c>
      <c r="E683" s="242" t="s">
        <v>6441</v>
      </c>
      <c r="F683" s="229" t="str">
        <f t="shared" si="21"/>
        <v>INSERT INTO UPK_TEST.upk_k60.k60_so_buno_link (os_buhin_no, k60_buno_id, created_date, created_tantou_id) VALUES ('75522/3 4CE0A', 1965, GETDATE(), 999);</v>
      </c>
    </row>
    <row r="684" spans="1:6">
      <c r="A684" s="229" t="s">
        <v>3397</v>
      </c>
      <c r="B684" s="229" t="s">
        <v>3397</v>
      </c>
      <c r="C684" s="229" t="str">
        <f t="shared" si="20"/>
        <v>1966</v>
      </c>
      <c r="D684" s="242" t="s">
        <v>768</v>
      </c>
      <c r="E684" s="242" t="s">
        <v>6442</v>
      </c>
      <c r="F684" s="229" t="str">
        <f t="shared" si="21"/>
        <v>INSERT INTO UPK_TEST.upk_k60.k60_so_buno_link (os_buhin_no, k60_buno_id, created_date, created_tantou_id) VALUES ('75942/3 4CB0A', 1966, GETDATE(), 999);</v>
      </c>
    </row>
    <row r="685" spans="1:6">
      <c r="A685" s="229" t="s">
        <v>3398</v>
      </c>
      <c r="B685" s="229" t="s">
        <v>767</v>
      </c>
      <c r="C685" s="229" t="str">
        <f t="shared" si="20"/>
        <v>1967</v>
      </c>
      <c r="D685" s="242" t="s">
        <v>769</v>
      </c>
      <c r="E685" s="242" t="s">
        <v>6443</v>
      </c>
      <c r="F685" s="229" t="str">
        <f t="shared" si="21"/>
        <v>INSERT INTO UPK_TEST.upk_k60.k60_so_buno_link (os_buhin_no, k60_buno_id, created_date, created_tantou_id) VALUES ('76483   4CB0A', 1967, GETDATE(), 999);</v>
      </c>
    </row>
    <row r="686" spans="1:6">
      <c r="A686" s="229" t="s">
        <v>3399</v>
      </c>
      <c r="B686" s="229" t="s">
        <v>3399</v>
      </c>
      <c r="C686" s="229" t="str">
        <f t="shared" si="20"/>
        <v>1968</v>
      </c>
      <c r="D686" s="242" t="s">
        <v>770</v>
      </c>
      <c r="E686" s="242" t="s">
        <v>6444</v>
      </c>
      <c r="F686" s="229" t="str">
        <f t="shared" si="21"/>
        <v>INSERT INTO UPK_TEST.upk_k60.k60_so_buno_link (os_buhin_no, k60_buno_id, created_date, created_tantou_id) VALUES ('765F6/7 4CF0A', 1968, GETDATE(), 999);</v>
      </c>
    </row>
    <row r="687" spans="1:6">
      <c r="A687" s="229" t="s">
        <v>3400</v>
      </c>
      <c r="B687" s="229" t="s">
        <v>3400</v>
      </c>
      <c r="C687" s="229" t="str">
        <f t="shared" si="20"/>
        <v>1969</v>
      </c>
      <c r="D687" s="242" t="s">
        <v>771</v>
      </c>
      <c r="E687" s="242" t="s">
        <v>6445</v>
      </c>
      <c r="F687" s="229" t="str">
        <f t="shared" si="21"/>
        <v>INSERT INTO UPK_TEST.upk_k60.k60_so_buno_link (os_buhin_no, k60_buno_id, created_date, created_tantou_id) VALUES ('76742/3 4CE1A', 1969, GETDATE(), 999);</v>
      </c>
    </row>
    <row r="688" spans="1:6">
      <c r="A688" s="229" t="s">
        <v>3401</v>
      </c>
      <c r="B688" s="229" t="s">
        <v>768</v>
      </c>
      <c r="C688" s="229" t="str">
        <f t="shared" si="20"/>
        <v>1970</v>
      </c>
      <c r="D688" s="242" t="s">
        <v>772</v>
      </c>
      <c r="E688" s="242" t="s">
        <v>6446</v>
      </c>
      <c r="F688" s="229" t="str">
        <f t="shared" si="21"/>
        <v>INSERT INTO UPK_TEST.upk_k60.k60_so_buno_link (os_buhin_no, k60_buno_id, created_date, created_tantou_id) VALUES ('9450B   86300', 1970, GETDATE(), 999);</v>
      </c>
    </row>
    <row r="689" spans="1:6">
      <c r="A689" s="229" t="s">
        <v>3402</v>
      </c>
      <c r="B689" s="229" t="s">
        <v>769</v>
      </c>
      <c r="C689" s="229" t="str">
        <f t="shared" si="20"/>
        <v>1971</v>
      </c>
      <c r="D689" s="242" t="s">
        <v>773</v>
      </c>
      <c r="E689" s="242" t="s">
        <v>6447</v>
      </c>
      <c r="F689" s="229" t="str">
        <f t="shared" si="21"/>
        <v>INSERT INTO UPK_TEST.upk_k60.k60_so_buno_link (os_buhin_no, k60_buno_id, created_date, created_tantou_id) VALUES ('9450C   01700', 1971, GETDATE(), 999);</v>
      </c>
    </row>
    <row r="690" spans="1:6">
      <c r="A690" s="229" t="s">
        <v>3403</v>
      </c>
      <c r="B690" s="229" t="s">
        <v>770</v>
      </c>
      <c r="C690" s="229" t="str">
        <f t="shared" si="20"/>
        <v>1972</v>
      </c>
      <c r="D690" s="242" t="s">
        <v>5621</v>
      </c>
      <c r="E690" s="242" t="s">
        <v>6448</v>
      </c>
      <c r="F690" s="229" t="str">
        <f t="shared" si="21"/>
        <v>INSERT INTO UPK_TEST.upk_k60.k60_so_buno_link (os_buhin_no, k60_buno_id, created_date, created_tantou_id) VALUES ('9450C   01800', 1972, GETDATE(), 999);</v>
      </c>
    </row>
    <row r="691" spans="1:6">
      <c r="A691" s="229" t="s">
        <v>3404</v>
      </c>
      <c r="B691" s="229" t="s">
        <v>771</v>
      </c>
      <c r="C691" s="229" t="str">
        <f t="shared" si="20"/>
        <v>1973</v>
      </c>
      <c r="D691" s="242" t="s">
        <v>774</v>
      </c>
      <c r="E691" s="242" t="s">
        <v>6449</v>
      </c>
      <c r="F691" s="229" t="str">
        <f t="shared" si="21"/>
        <v>INSERT INTO UPK_TEST.upk_k60.k60_so_buno_link (os_buhin_no, k60_buno_id, created_date, created_tantou_id) VALUES ('9450C   01900', 1973, GETDATE(), 999);</v>
      </c>
    </row>
    <row r="692" spans="1:6">
      <c r="A692" s="229" t="s">
        <v>3405</v>
      </c>
      <c r="B692" s="229" t="s">
        <v>772</v>
      </c>
      <c r="C692" s="229" t="str">
        <f t="shared" si="20"/>
        <v>1974</v>
      </c>
      <c r="D692" s="242" t="s">
        <v>775</v>
      </c>
      <c r="E692" s="242" t="s">
        <v>6450</v>
      </c>
      <c r="F692" s="229" t="str">
        <f t="shared" si="21"/>
        <v>INSERT INTO UPK_TEST.upk_k60.k60_so_buno_link (os_buhin_no, k60_buno_id, created_date, created_tantou_id) VALUES ('9450C   02000', 1974, GETDATE(), 999);</v>
      </c>
    </row>
    <row r="693" spans="1:6">
      <c r="A693" s="229" t="s">
        <v>3406</v>
      </c>
      <c r="B693" s="229" t="s">
        <v>773</v>
      </c>
      <c r="C693" s="229" t="str">
        <f t="shared" si="20"/>
        <v>1975</v>
      </c>
      <c r="D693" s="242" t="s">
        <v>776</v>
      </c>
      <c r="E693" s="242" t="s">
        <v>6451</v>
      </c>
      <c r="F693" s="229" t="str">
        <f t="shared" si="21"/>
        <v>INSERT INTO UPK_TEST.upk_k60.k60_so_buno_link (os_buhin_no, k60_buno_id, created_date, created_tantou_id) VALUES ('9450C   03600', 1975, GETDATE(), 999);</v>
      </c>
    </row>
    <row r="694" spans="1:6">
      <c r="A694" s="229" t="s">
        <v>3407</v>
      </c>
      <c r="B694" s="229" t="s">
        <v>5621</v>
      </c>
      <c r="C694" s="229" t="str">
        <f t="shared" si="20"/>
        <v>1976</v>
      </c>
      <c r="D694" s="242" t="s">
        <v>777</v>
      </c>
      <c r="E694" s="242" t="s">
        <v>6452</v>
      </c>
      <c r="F694" s="229" t="str">
        <f t="shared" si="21"/>
        <v>INSERT INTO UPK_TEST.upk_k60.k60_so_buno_link (os_buhin_no, k60_buno_id, created_date, created_tantou_id) VALUES ('9450C   04000/03800', 1976, GETDATE(), 999);</v>
      </c>
    </row>
    <row r="695" spans="1:6">
      <c r="A695" s="229" t="s">
        <v>3408</v>
      </c>
      <c r="B695" s="229" t="s">
        <v>774</v>
      </c>
      <c r="C695" s="229" t="str">
        <f t="shared" si="20"/>
        <v>1977</v>
      </c>
      <c r="D695" s="242" t="s">
        <v>3412</v>
      </c>
      <c r="E695" s="242" t="s">
        <v>6453</v>
      </c>
      <c r="F695" s="229" t="str">
        <f t="shared" si="21"/>
        <v>INSERT INTO UPK_TEST.upk_k60.k60_so_buno_link (os_buhin_no, k60_buno_id, created_date, created_tantou_id) VALUES ('64124   6RA0A', 1977, GETDATE(), 999);</v>
      </c>
    </row>
    <row r="696" spans="1:6">
      <c r="A696" s="229" t="s">
        <v>3409</v>
      </c>
      <c r="B696" s="229" t="s">
        <v>775</v>
      </c>
      <c r="C696" s="229" t="str">
        <f t="shared" si="20"/>
        <v>1978</v>
      </c>
      <c r="D696" s="242" t="s">
        <v>5622</v>
      </c>
      <c r="E696" s="242" t="s">
        <v>6454</v>
      </c>
      <c r="F696" s="229" t="str">
        <f t="shared" si="21"/>
        <v>INSERT INTO UPK_TEST.upk_k60.k60_so_buno_link (os_buhin_no, k60_buno_id, created_date, created_tantou_id) VALUES ('5220A   M9400', 1978, GETDATE(), 999);</v>
      </c>
    </row>
    <row r="697" spans="1:6">
      <c r="A697" s="229" t="s">
        <v>3410</v>
      </c>
      <c r="B697" s="229" t="s">
        <v>776</v>
      </c>
      <c r="C697" s="229" t="str">
        <f t="shared" si="20"/>
        <v>1979</v>
      </c>
      <c r="D697" s="242" t="s">
        <v>778</v>
      </c>
      <c r="E697" s="242" t="s">
        <v>6455</v>
      </c>
      <c r="F697" s="229" t="str">
        <f t="shared" si="21"/>
        <v>INSERT INTO UPK_TEST.upk_k60.k60_so_buno_link (os_buhin_no, k60_buno_id, created_date, created_tantou_id) VALUES ('64125   6RA0A', 1979, GETDATE(), 999);</v>
      </c>
    </row>
    <row r="698" spans="1:6">
      <c r="A698" s="229" t="s">
        <v>3411</v>
      </c>
      <c r="B698" s="229" t="s">
        <v>777</v>
      </c>
      <c r="C698" s="229" t="str">
        <f t="shared" si="20"/>
        <v>1980</v>
      </c>
      <c r="D698" s="242" t="s">
        <v>779</v>
      </c>
      <c r="E698" s="242" t="s">
        <v>6456</v>
      </c>
      <c r="F698" s="229" t="str">
        <f t="shared" si="21"/>
        <v>INSERT INTO UPK_TEST.upk_k60.k60_so_buno_link (os_buhin_no, k60_buno_id, created_date, created_tantou_id) VALUES ('5220A   M9300', 1980, GETDATE(), 999);</v>
      </c>
    </row>
    <row r="699" spans="1:6">
      <c r="A699" s="229" t="s">
        <v>3412</v>
      </c>
      <c r="B699" s="229" t="s">
        <v>3412</v>
      </c>
      <c r="C699" s="229" t="str">
        <f t="shared" si="20"/>
        <v>1981</v>
      </c>
      <c r="D699" s="242" t="s">
        <v>780</v>
      </c>
      <c r="E699" s="242" t="s">
        <v>6457</v>
      </c>
      <c r="F699" s="229" t="str">
        <f t="shared" si="21"/>
        <v>INSERT INTO UPK_TEST.upk_k60.k60_so_buno_link (os_buhin_no, k60_buno_id, created_date, created_tantou_id) VALUES ('75312/3 6RA0A', 1981, GETDATE(), 999);</v>
      </c>
    </row>
    <row r="700" spans="1:6">
      <c r="A700" s="229" t="s">
        <v>3413</v>
      </c>
      <c r="B700" s="229" t="s">
        <v>5622</v>
      </c>
      <c r="C700" s="229" t="str">
        <f t="shared" si="20"/>
        <v>1982</v>
      </c>
      <c r="D700" s="242" t="s">
        <v>781</v>
      </c>
      <c r="E700" s="242" t="s">
        <v>6458</v>
      </c>
      <c r="F700" s="229" t="str">
        <f t="shared" si="21"/>
        <v>INSERT INTO UPK_TEST.upk_k60.k60_so_buno_link (os_buhin_no, k60_buno_id, created_date, created_tantou_id) VALUES ('5253C   J2200/J2100', 1982, GETDATE(), 999);</v>
      </c>
    </row>
    <row r="701" spans="1:6">
      <c r="A701" s="229" t="s">
        <v>3414</v>
      </c>
      <c r="B701" s="229" t="s">
        <v>778</v>
      </c>
      <c r="C701" s="229" t="str">
        <f t="shared" si="20"/>
        <v>1983</v>
      </c>
      <c r="D701" s="242" t="s">
        <v>3418</v>
      </c>
      <c r="E701" s="242" t="s">
        <v>6459</v>
      </c>
      <c r="F701" s="229" t="str">
        <f t="shared" si="21"/>
        <v>INSERT INTO UPK_TEST.upk_k60.k60_so_buno_link (os_buhin_no, k60_buno_id, created_date, created_tantou_id) VALUES ('75312   6RA1A', 1983, GETDATE(), 999);</v>
      </c>
    </row>
    <row r="702" spans="1:6">
      <c r="A702" s="229" t="s">
        <v>3415</v>
      </c>
      <c r="B702" s="229" t="s">
        <v>779</v>
      </c>
      <c r="C702" s="229" t="str">
        <f t="shared" si="20"/>
        <v>1984</v>
      </c>
      <c r="D702" s="242" t="s">
        <v>5623</v>
      </c>
      <c r="E702" s="242" t="s">
        <v>6460</v>
      </c>
      <c r="F702" s="229" t="str">
        <f t="shared" si="21"/>
        <v>INSERT INTO UPK_TEST.upk_k60.k60_so_buno_link (os_buhin_no, k60_buno_id, created_date, created_tantou_id) VALUES ('5253C   J1800', 1984, GETDATE(), 999);</v>
      </c>
    </row>
    <row r="703" spans="1:6">
      <c r="A703" s="229" t="s">
        <v>3416</v>
      </c>
      <c r="B703" s="229" t="s">
        <v>780</v>
      </c>
      <c r="C703" s="229" t="str">
        <f t="shared" si="20"/>
        <v>1985</v>
      </c>
      <c r="D703" s="242" t="s">
        <v>3420</v>
      </c>
      <c r="E703" s="242" t="s">
        <v>6461</v>
      </c>
      <c r="F703" s="229" t="str">
        <f t="shared" si="21"/>
        <v>INSERT INTO UPK_TEST.upk_k60.k60_so_buno_link (os_buhin_no, k60_buno_id, created_date, created_tantou_id) VALUES ('75313   6RA1A', 1985, GETDATE(), 999);</v>
      </c>
    </row>
    <row r="704" spans="1:6">
      <c r="A704" s="229" t="s">
        <v>3417</v>
      </c>
      <c r="B704" s="229" t="s">
        <v>781</v>
      </c>
      <c r="C704" s="229" t="str">
        <f t="shared" si="20"/>
        <v>1986</v>
      </c>
      <c r="D704" s="242" t="s">
        <v>5624</v>
      </c>
      <c r="E704" s="242" t="s">
        <v>6462</v>
      </c>
      <c r="F704" s="229" t="str">
        <f t="shared" si="21"/>
        <v>INSERT INTO UPK_TEST.upk_k60.k60_so_buno_link (os_buhin_no, k60_buno_id, created_date, created_tantou_id) VALUES ('5253C   J1700', 1986, GETDATE(), 999);</v>
      </c>
    </row>
    <row r="705" spans="1:6">
      <c r="A705" s="229" t="s">
        <v>3418</v>
      </c>
      <c r="B705" s="229" t="s">
        <v>3418</v>
      </c>
      <c r="C705" s="229" t="str">
        <f t="shared" si="20"/>
        <v>1987</v>
      </c>
      <c r="D705" s="242" t="s">
        <v>782</v>
      </c>
      <c r="E705" s="242" t="s">
        <v>6463</v>
      </c>
      <c r="F705" s="229" t="str">
        <f t="shared" si="21"/>
        <v>INSERT INTO UPK_TEST.upk_k60.k60_so_buno_link (os_buhin_no, k60_buno_id, created_date, created_tantou_id) VALUES ('75466/7 6RA0A', 1987, GETDATE(), 999);</v>
      </c>
    </row>
    <row r="706" spans="1:6">
      <c r="A706" s="229" t="s">
        <v>3419</v>
      </c>
      <c r="B706" s="229" t="s">
        <v>5623</v>
      </c>
      <c r="C706" s="229" t="str">
        <f t="shared" si="20"/>
        <v>1988</v>
      </c>
      <c r="D706" s="242" t="s">
        <v>783</v>
      </c>
      <c r="E706" s="242" t="s">
        <v>6464</v>
      </c>
      <c r="F706" s="229" t="str">
        <f t="shared" si="21"/>
        <v>INSERT INTO UPK_TEST.upk_k60.k60_so_buno_link (os_buhin_no, k60_buno_id, created_date, created_tantou_id) VALUES ('5253C   K1000/K0900', 1988, GETDATE(), 999);</v>
      </c>
    </row>
    <row r="707" spans="1:6">
      <c r="A707" s="229" t="s">
        <v>3420</v>
      </c>
      <c r="B707" s="229" t="s">
        <v>3420</v>
      </c>
      <c r="C707" s="229" t="str">
        <f t="shared" si="20"/>
        <v>1989</v>
      </c>
      <c r="D707" s="242" t="s">
        <v>784</v>
      </c>
      <c r="E707" s="242" t="s">
        <v>6465</v>
      </c>
      <c r="F707" s="229" t="str">
        <f t="shared" si="21"/>
        <v>INSERT INTO UPK_TEST.upk_k60.k60_so_buno_link (os_buhin_no, k60_buno_id, created_date, created_tantou_id) VALUES ('75636/7 6RA0A', 1989, GETDATE(), 999);</v>
      </c>
    </row>
    <row r="708" spans="1:6">
      <c r="A708" s="229" t="s">
        <v>3421</v>
      </c>
      <c r="B708" s="229" t="s">
        <v>5624</v>
      </c>
      <c r="C708" s="229" t="str">
        <f t="shared" si="20"/>
        <v>1990</v>
      </c>
      <c r="D708" s="242" t="s">
        <v>785</v>
      </c>
      <c r="E708" s="242" t="s">
        <v>6466</v>
      </c>
      <c r="F708" s="229" t="str">
        <f t="shared" si="21"/>
        <v>INSERT INTO UPK_TEST.upk_k60.k60_so_buno_link (os_buhin_no, k60_buno_id, created_date, created_tantou_id) VALUES ('5253C   K3000/K2900', 1990, GETDATE(), 999);</v>
      </c>
    </row>
    <row r="709" spans="1:6">
      <c r="A709" s="229" t="s">
        <v>3422</v>
      </c>
      <c r="B709" s="229" t="s">
        <v>782</v>
      </c>
      <c r="C709" s="229" t="str">
        <f t="shared" si="20"/>
        <v>1991</v>
      </c>
      <c r="D709" s="242" t="s">
        <v>3426</v>
      </c>
      <c r="E709" s="242" t="s">
        <v>6467</v>
      </c>
      <c r="F709" s="229" t="str">
        <f t="shared" si="21"/>
        <v>INSERT INTO UPK_TEST.upk_k60.k60_so_buno_link (os_buhin_no, k60_buno_id, created_date, created_tantou_id) VALUES ('75692   6RA0A', 1991, GETDATE(), 999);</v>
      </c>
    </row>
    <row r="710" spans="1:6">
      <c r="A710" s="229" t="s">
        <v>3423</v>
      </c>
      <c r="B710" s="229" t="s">
        <v>783</v>
      </c>
      <c r="C710" s="229" t="str">
        <f t="shared" ref="C710:C773" si="22">VLOOKUP($B710,$D$5:$E$2000,2,FALSE)</f>
        <v>1992</v>
      </c>
      <c r="D710" s="242" t="s">
        <v>5625</v>
      </c>
      <c r="E710" s="242" t="s">
        <v>6468</v>
      </c>
      <c r="F710" s="229" t="str">
        <f t="shared" ref="F710:F773" si="23">$P$2&amp;"'"&amp;$A710&amp;"', "&amp;$C710&amp;", GETDATE(), 999);"</f>
        <v>INSERT INTO UPK_TEST.upk_k60.k60_so_buno_link (os_buhin_no, k60_buno_id, created_date, created_tantou_id) VALUES ('5253C   B3200', 1992, GETDATE(), 999);</v>
      </c>
    </row>
    <row r="711" spans="1:6">
      <c r="A711" s="229" t="s">
        <v>3424</v>
      </c>
      <c r="B711" s="229" t="s">
        <v>784</v>
      </c>
      <c r="C711" s="229" t="str">
        <f t="shared" si="22"/>
        <v>1993</v>
      </c>
      <c r="D711" s="242" t="s">
        <v>786</v>
      </c>
      <c r="E711" s="242" t="s">
        <v>6469</v>
      </c>
      <c r="F711" s="229" t="str">
        <f t="shared" si="23"/>
        <v>INSERT INTO UPK_TEST.upk_k60.k60_so_buno_link (os_buhin_no, k60_buno_id, created_date, created_tantou_id) VALUES ('75693   6RA0A', 1993, GETDATE(), 999);</v>
      </c>
    </row>
    <row r="712" spans="1:6">
      <c r="A712" s="229" t="s">
        <v>3425</v>
      </c>
      <c r="B712" s="229" t="s">
        <v>785</v>
      </c>
      <c r="C712" s="229" t="str">
        <f t="shared" si="22"/>
        <v>1994</v>
      </c>
      <c r="D712" s="242" t="s">
        <v>787</v>
      </c>
      <c r="E712" s="242" t="s">
        <v>6470</v>
      </c>
      <c r="F712" s="229" t="str">
        <f t="shared" si="23"/>
        <v>INSERT INTO UPK_TEST.upk_k60.k60_so_buno_link (os_buhin_no, k60_buno_id, created_date, created_tantou_id) VALUES ('5253C   B3100', 1994, GETDATE(), 999);</v>
      </c>
    </row>
    <row r="713" spans="1:6">
      <c r="A713" s="229" t="s">
        <v>3426</v>
      </c>
      <c r="B713" s="229" t="s">
        <v>3426</v>
      </c>
      <c r="C713" s="229" t="str">
        <f t="shared" si="22"/>
        <v>1995</v>
      </c>
      <c r="D713" s="242" t="s">
        <v>788</v>
      </c>
      <c r="E713" s="242" t="s">
        <v>6471</v>
      </c>
      <c r="F713" s="229" t="str">
        <f t="shared" si="23"/>
        <v>INSERT INTO UPK_TEST.upk_k60.k60_so_buno_link (os_buhin_no, k60_buno_id, created_date, created_tantou_id) VALUES ('76488/9 6RA0A', 1995, GETDATE(), 999);</v>
      </c>
    </row>
    <row r="714" spans="1:6">
      <c r="A714" s="229" t="s">
        <v>3427</v>
      </c>
      <c r="B714" s="229" t="s">
        <v>5625</v>
      </c>
      <c r="C714" s="229" t="str">
        <f t="shared" si="22"/>
        <v>1996</v>
      </c>
      <c r="D714" s="242" t="s">
        <v>789</v>
      </c>
      <c r="E714" s="242" t="s">
        <v>202</v>
      </c>
      <c r="F714" s="229" t="str">
        <f t="shared" si="23"/>
        <v>INSERT INTO UPK_TEST.upk_k60.k60_so_buno_link (os_buhin_no, k60_buno_id, created_date, created_tantou_id) VALUES ('5253C   A4600/A4500', 1996, GETDATE(), 999);</v>
      </c>
    </row>
    <row r="715" spans="1:6">
      <c r="A715" s="229" t="s">
        <v>3428</v>
      </c>
      <c r="B715" s="229" t="s">
        <v>786</v>
      </c>
      <c r="C715" s="229" t="str">
        <f t="shared" si="22"/>
        <v>1997</v>
      </c>
      <c r="D715" s="242" t="s">
        <v>790</v>
      </c>
      <c r="E715" s="242" t="s">
        <v>183</v>
      </c>
      <c r="F715" s="229" t="str">
        <f t="shared" si="23"/>
        <v>INSERT INTO UPK_TEST.upk_k60.k60_so_buno_link (os_buhin_no, k60_buno_id, created_date, created_tantou_id) VALUES ('17285   1LA0A01', 1997, GETDATE(), 999);</v>
      </c>
    </row>
    <row r="716" spans="1:6">
      <c r="A716" s="229" t="s">
        <v>3429</v>
      </c>
      <c r="B716" s="229" t="s">
        <v>787</v>
      </c>
      <c r="C716" s="229" t="str">
        <f t="shared" si="22"/>
        <v>1998</v>
      </c>
      <c r="D716" s="242" t="s">
        <v>791</v>
      </c>
      <c r="E716" s="242" t="s">
        <v>207</v>
      </c>
      <c r="F716" s="229" t="str">
        <f t="shared" si="23"/>
        <v>INSERT INTO UPK_TEST.upk_k60.k60_so_buno_link (os_buhin_no, k60_buno_id, created_date, created_tantou_id) VALUES ('67309   1LA0A', 1998, GETDATE(), 999);</v>
      </c>
    </row>
    <row r="717" spans="1:6">
      <c r="A717" s="229" t="s">
        <v>3430</v>
      </c>
      <c r="B717" s="229" t="s">
        <v>788</v>
      </c>
      <c r="C717" s="229" t="str">
        <f t="shared" si="22"/>
        <v>1999</v>
      </c>
      <c r="D717" s="242" t="s">
        <v>792</v>
      </c>
      <c r="E717" s="242" t="s">
        <v>212</v>
      </c>
      <c r="F717" s="229" t="str">
        <f t="shared" si="23"/>
        <v>INSERT INTO UPK_TEST.upk_k60.k60_so_buno_link (os_buhin_no, k60_buno_id, created_date, created_tantou_id) VALUES ('67332   1LA0A', 1999, GETDATE(), 999);</v>
      </c>
    </row>
    <row r="718" spans="1:6">
      <c r="A718" s="229" t="s">
        <v>3431</v>
      </c>
      <c r="B718" s="229" t="s">
        <v>789</v>
      </c>
      <c r="C718" s="229" t="str">
        <f t="shared" si="22"/>
        <v>2000</v>
      </c>
      <c r="D718" s="242" t="s">
        <v>3435</v>
      </c>
      <c r="E718" s="242" t="s">
        <v>230</v>
      </c>
      <c r="F718" s="229" t="str">
        <f t="shared" si="23"/>
        <v>INSERT INTO UPK_TEST.upk_k60.k60_so_buno_link (os_buhin_no, k60_buno_id, created_date, created_tantou_id) VALUES ('67332   1LA0C', 2000, GETDATE(), 999);</v>
      </c>
    </row>
    <row r="719" spans="1:6">
      <c r="A719" s="229" t="s">
        <v>3432</v>
      </c>
      <c r="B719" s="229" t="s">
        <v>790</v>
      </c>
      <c r="C719" s="229" t="str">
        <f t="shared" si="22"/>
        <v>2001</v>
      </c>
      <c r="D719" s="242" t="s">
        <v>793</v>
      </c>
      <c r="E719" s="242" t="s">
        <v>231</v>
      </c>
      <c r="F719" s="229" t="str">
        <f t="shared" si="23"/>
        <v>INSERT INTO UPK_TEST.upk_k60.k60_so_buno_link (os_buhin_no, k60_buno_id, created_date, created_tantou_id) VALUES ('74548   1LA0B', 2001, GETDATE(), 999);</v>
      </c>
    </row>
    <row r="720" spans="1:6">
      <c r="A720" s="229" t="s">
        <v>3433</v>
      </c>
      <c r="B720" s="229" t="s">
        <v>791</v>
      </c>
      <c r="C720" s="229" t="str">
        <f t="shared" si="22"/>
        <v>2002</v>
      </c>
      <c r="D720" s="242" t="s">
        <v>794</v>
      </c>
      <c r="E720" s="242" t="s">
        <v>215</v>
      </c>
      <c r="F720" s="229" t="str">
        <f t="shared" si="23"/>
        <v>INSERT INTO UPK_TEST.upk_k60.k60_so_buno_link (os_buhin_no, k60_buno_id, created_date, created_tantou_id) VALUES ('74548   1LS0B', 2002, GETDATE(), 999);</v>
      </c>
    </row>
    <row r="721" spans="1:6">
      <c r="A721" s="229" t="s">
        <v>3434</v>
      </c>
      <c r="B721" s="229" t="s">
        <v>792</v>
      </c>
      <c r="C721" s="229" t="str">
        <f t="shared" si="22"/>
        <v>2003</v>
      </c>
      <c r="D721" s="242" t="s">
        <v>795</v>
      </c>
      <c r="E721" s="242" t="s">
        <v>216</v>
      </c>
      <c r="F721" s="229" t="str">
        <f t="shared" si="23"/>
        <v>INSERT INTO UPK_TEST.upk_k60.k60_so_buno_link (os_buhin_no, k60_buno_id, created_date, created_tantou_id) VALUES ('745P4   1LA0B', 2003, GETDATE(), 999);</v>
      </c>
    </row>
    <row r="722" spans="1:6">
      <c r="A722" s="229" t="s">
        <v>3435</v>
      </c>
      <c r="B722" s="229" t="s">
        <v>3435</v>
      </c>
      <c r="C722" s="229" t="str">
        <f t="shared" si="22"/>
        <v>2004</v>
      </c>
      <c r="D722" s="242" t="s">
        <v>796</v>
      </c>
      <c r="E722" s="242" t="s">
        <v>232</v>
      </c>
      <c r="F722" s="229" t="str">
        <f t="shared" si="23"/>
        <v>INSERT INTO UPK_TEST.upk_k60.k60_so_buno_link (os_buhin_no, k60_buno_id, created_date, created_tantou_id) VALUES ('64132/3 1AA0A', 2004, GETDATE(), 999);</v>
      </c>
    </row>
    <row r="723" spans="1:6">
      <c r="A723" s="229" t="s">
        <v>3436</v>
      </c>
      <c r="B723" s="229" t="s">
        <v>793</v>
      </c>
      <c r="C723" s="229" t="str">
        <f t="shared" si="22"/>
        <v>2005</v>
      </c>
      <c r="D723" s="242" t="s">
        <v>3440</v>
      </c>
      <c r="E723" s="242" t="s">
        <v>217</v>
      </c>
      <c r="F723" s="229" t="str">
        <f t="shared" si="23"/>
        <v>INSERT INTO UPK_TEST.upk_k60.k60_so_buno_link (os_buhin_no, k60_buno_id, created_date, created_tantou_id) VALUES ('671C1   1JB0A', 2005, GETDATE(), 999);</v>
      </c>
    </row>
    <row r="724" spans="1:6">
      <c r="A724" s="229" t="s">
        <v>3437</v>
      </c>
      <c r="B724" s="229" t="s">
        <v>794</v>
      </c>
      <c r="C724" s="229" t="str">
        <f t="shared" si="22"/>
        <v>2006</v>
      </c>
      <c r="D724" s="242" t="s">
        <v>797</v>
      </c>
      <c r="E724" s="242" t="s">
        <v>210</v>
      </c>
      <c r="F724" s="229" t="str">
        <f t="shared" si="23"/>
        <v>INSERT INTO UPK_TEST.upk_k60.k60_so_buno_link (os_buhin_no, k60_buno_id, created_date, created_tantou_id) VALUES ('75472   1JB0A', 2006, GETDATE(), 999);</v>
      </c>
    </row>
    <row r="725" spans="1:6">
      <c r="A725" s="229" t="s">
        <v>3438</v>
      </c>
      <c r="B725" s="229" t="s">
        <v>795</v>
      </c>
      <c r="C725" s="229" t="str">
        <f t="shared" si="22"/>
        <v>2007</v>
      </c>
      <c r="D725" s="242" t="s">
        <v>798</v>
      </c>
      <c r="E725" s="242" t="s">
        <v>6472</v>
      </c>
      <c r="F725" s="229" t="str">
        <f t="shared" si="23"/>
        <v>INSERT INTO UPK_TEST.upk_k60.k60_so_buno_link (os_buhin_no, k60_buno_id, created_date, created_tantou_id) VALUES ('762A2   1JA0A', 2007, GETDATE(), 999);</v>
      </c>
    </row>
    <row r="726" spans="1:6">
      <c r="A726" s="229" t="s">
        <v>3439</v>
      </c>
      <c r="B726" s="229" t="s">
        <v>796</v>
      </c>
      <c r="C726" s="229" t="str">
        <f t="shared" si="22"/>
        <v>2008</v>
      </c>
      <c r="D726" s="242" t="s">
        <v>799</v>
      </c>
      <c r="E726" s="242" t="s">
        <v>205</v>
      </c>
      <c r="F726" s="229" t="str">
        <f t="shared" si="23"/>
        <v>INSERT INTO UPK_TEST.upk_k60.k60_so_buno_link (os_buhin_no, k60_buno_id, created_date, created_tantou_id) VALUES ('762A3   1JA0A', 2008, GETDATE(), 999);</v>
      </c>
    </row>
    <row r="727" spans="1:6">
      <c r="A727" s="229" t="s">
        <v>3440</v>
      </c>
      <c r="B727" s="229" t="s">
        <v>3440</v>
      </c>
      <c r="C727" s="229" t="str">
        <f t="shared" si="22"/>
        <v>2009</v>
      </c>
      <c r="D727" s="242" t="s">
        <v>800</v>
      </c>
      <c r="E727" s="242" t="s">
        <v>233</v>
      </c>
      <c r="F727" s="229" t="str">
        <f t="shared" si="23"/>
        <v>INSERT INTO UPK_TEST.upk_k60.k60_so_buno_link (os_buhin_no, k60_buno_id, created_date, created_tantou_id) VALUES ('76320/1 1JA0A', 2009, GETDATE(), 999);</v>
      </c>
    </row>
    <row r="728" spans="1:6">
      <c r="A728" s="229" t="s">
        <v>3441</v>
      </c>
      <c r="B728" s="229" t="s">
        <v>797</v>
      </c>
      <c r="C728" s="229" t="str">
        <f t="shared" si="22"/>
        <v>2010</v>
      </c>
      <c r="D728" s="242" t="s">
        <v>801</v>
      </c>
      <c r="E728" s="242" t="s">
        <v>220</v>
      </c>
      <c r="F728" s="229" t="str">
        <f t="shared" si="23"/>
        <v>INSERT INTO UPK_TEST.upk_k60.k60_so_buno_link (os_buhin_no, k60_buno_id, created_date, created_tantou_id) VALUES ('742D1   3XA0B', 2010, GETDATE(), 999);</v>
      </c>
    </row>
    <row r="729" spans="1:6">
      <c r="A729" s="229" t="s">
        <v>3442</v>
      </c>
      <c r="B729" s="229" t="s">
        <v>798</v>
      </c>
      <c r="C729" s="229" t="str">
        <f t="shared" si="22"/>
        <v>2011</v>
      </c>
      <c r="D729" s="242" t="s">
        <v>802</v>
      </c>
      <c r="E729" s="242" t="s">
        <v>234</v>
      </c>
      <c r="F729" s="229" t="str">
        <f t="shared" si="23"/>
        <v>INSERT INTO UPK_TEST.upk_k60.k60_so_buno_link (os_buhin_no, k60_buno_id, created_date, created_tantou_id) VALUES ('74328   3XA0A', 2011, GETDATE(), 999);</v>
      </c>
    </row>
    <row r="730" spans="1:6">
      <c r="A730" s="229" t="s">
        <v>3443</v>
      </c>
      <c r="B730" s="229" t="s">
        <v>799</v>
      </c>
      <c r="C730" s="229" t="str">
        <f t="shared" si="22"/>
        <v>2012</v>
      </c>
      <c r="D730" s="242" t="s">
        <v>803</v>
      </c>
      <c r="E730" s="242" t="s">
        <v>6473</v>
      </c>
      <c r="F730" s="229" t="str">
        <f t="shared" si="23"/>
        <v>INSERT INTO UPK_TEST.upk_k60.k60_so_buno_link (os_buhin_no, k60_buno_id, created_date, created_tantou_id) VALUES ('76546   5YM0B', 2012, GETDATE(), 999);</v>
      </c>
    </row>
    <row r="731" spans="1:6">
      <c r="A731" s="229" t="s">
        <v>3444</v>
      </c>
      <c r="B731" s="229" t="s">
        <v>800</v>
      </c>
      <c r="C731" s="229" t="str">
        <f t="shared" si="22"/>
        <v>2013</v>
      </c>
      <c r="D731" s="242" t="s">
        <v>804</v>
      </c>
      <c r="E731" s="242" t="s">
        <v>6474</v>
      </c>
      <c r="F731" s="229" t="str">
        <f t="shared" si="23"/>
        <v>INSERT INTO UPK_TEST.upk_k60.k60_so_buno_link (os_buhin_no, k60_buno_id, created_date, created_tantou_id) VALUES ('76547   5YM0B', 2013, GETDATE(), 999);</v>
      </c>
    </row>
    <row r="732" spans="1:6">
      <c r="A732" s="229" t="s">
        <v>3445</v>
      </c>
      <c r="B732" s="229" t="s">
        <v>801</v>
      </c>
      <c r="C732" s="229" t="str">
        <f t="shared" si="22"/>
        <v>2014</v>
      </c>
      <c r="D732" s="242" t="s">
        <v>805</v>
      </c>
      <c r="E732" s="242" t="s">
        <v>221</v>
      </c>
      <c r="F732" s="229" t="str">
        <f t="shared" si="23"/>
        <v>INSERT INTO UPK_TEST.upk_k60.k60_so_buno_link (os_buhin_no, k60_buno_id, created_date, created_tantou_id) VALUES ('77532   3YB0CUF', 2014, GETDATE(), 999);</v>
      </c>
    </row>
    <row r="733" spans="1:6">
      <c r="A733" s="229" t="s">
        <v>3446</v>
      </c>
      <c r="B733" s="229" t="s">
        <v>802</v>
      </c>
      <c r="C733" s="229" t="str">
        <f t="shared" si="22"/>
        <v>2015</v>
      </c>
      <c r="D733" s="242" t="s">
        <v>806</v>
      </c>
      <c r="E733" s="242" t="s">
        <v>222</v>
      </c>
      <c r="F733" s="229" t="str">
        <f t="shared" si="23"/>
        <v>INSERT INTO UPK_TEST.upk_k60.k60_so_buno_link (os_buhin_no, k60_buno_id, created_date, created_tantou_id) VALUES ('77532   3YF2AUF', 2015, GETDATE(), 999);</v>
      </c>
    </row>
    <row r="734" spans="1:6">
      <c r="A734" s="229" t="s">
        <v>3447</v>
      </c>
      <c r="B734" s="229" t="s">
        <v>803</v>
      </c>
      <c r="C734" s="229" t="str">
        <f t="shared" si="22"/>
        <v>2016</v>
      </c>
      <c r="D734" s="242" t="s">
        <v>807</v>
      </c>
      <c r="E734" s="242" t="s">
        <v>211</v>
      </c>
      <c r="F734" s="229" t="str">
        <f t="shared" si="23"/>
        <v>INSERT INTO UPK_TEST.upk_k60.k60_so_buno_link (os_buhin_no, k60_buno_id, created_date, created_tantou_id) VALUES ('77533   3YB0AUF', 2016, GETDATE(), 999);</v>
      </c>
    </row>
    <row r="735" spans="1:6">
      <c r="A735" s="229" t="s">
        <v>3448</v>
      </c>
      <c r="B735" s="229" t="s">
        <v>804</v>
      </c>
      <c r="C735" s="229" t="str">
        <f t="shared" si="22"/>
        <v>2017</v>
      </c>
      <c r="D735" s="242" t="s">
        <v>808</v>
      </c>
      <c r="E735" s="242" t="s">
        <v>6475</v>
      </c>
      <c r="F735" s="229" t="str">
        <f t="shared" si="23"/>
        <v>INSERT INTO UPK_TEST.upk_k60.k60_so_buno_link (os_buhin_no, k60_buno_id, created_date, created_tantou_id) VALUES ('77533   3YE2AUF', 2017, GETDATE(), 999);</v>
      </c>
    </row>
    <row r="736" spans="1:6">
      <c r="A736" s="229" t="s">
        <v>3450</v>
      </c>
      <c r="B736" s="229" t="s">
        <v>805</v>
      </c>
      <c r="C736" s="229" t="str">
        <f t="shared" si="22"/>
        <v>2018</v>
      </c>
      <c r="D736" s="242" t="s">
        <v>809</v>
      </c>
      <c r="E736" s="242" t="s">
        <v>223</v>
      </c>
      <c r="F736" s="229" t="str">
        <f t="shared" si="23"/>
        <v>INSERT INTO UPK_TEST.upk_k60.k60_so_buno_link (os_buhin_no, k60_buno_id, created_date, created_tantou_id) VALUES ('11330   80G09     B309', 2018, GETDATE(), 999);</v>
      </c>
    </row>
    <row r="737" spans="1:6">
      <c r="A737" s="229" t="s">
        <v>3451</v>
      </c>
      <c r="B737" s="229" t="s">
        <v>806</v>
      </c>
      <c r="C737" s="229" t="str">
        <f t="shared" si="22"/>
        <v>2019</v>
      </c>
      <c r="D737" s="242" t="s">
        <v>810</v>
      </c>
      <c r="E737" s="242" t="s">
        <v>6476</v>
      </c>
      <c r="F737" s="229" t="str">
        <f t="shared" si="23"/>
        <v>INSERT INTO UPK_TEST.upk_k60.k60_so_buno_link (os_buhin_no, k60_buno_id, created_date, created_tantou_id) VALUES ('11331   2S60001   B309', 2019, GETDATE(), 999);</v>
      </c>
    </row>
    <row r="738" spans="1:6">
      <c r="A738" s="229" t="s">
        <v>3452</v>
      </c>
      <c r="B738" s="229" t="s">
        <v>807</v>
      </c>
      <c r="C738" s="229" t="str">
        <f t="shared" si="22"/>
        <v>2020</v>
      </c>
      <c r="D738" s="242" t="s">
        <v>811</v>
      </c>
      <c r="E738" s="242" t="s">
        <v>218</v>
      </c>
      <c r="F738" s="229" t="str">
        <f t="shared" si="23"/>
        <v>INSERT INTO UPK_TEST.upk_k60.k60_so_buno_link (os_buhin_no, k60_buno_id, created_date, created_tantou_id) VALUES ('11331   33G00-1   B309', 2020, GETDATE(), 999);</v>
      </c>
    </row>
    <row r="739" spans="1:6">
      <c r="A739" s="229" t="s">
        <v>3453</v>
      </c>
      <c r="B739" s="229" t="s">
        <v>808</v>
      </c>
      <c r="C739" s="229" t="str">
        <f t="shared" si="22"/>
        <v>2021</v>
      </c>
      <c r="D739" s="242" t="s">
        <v>812</v>
      </c>
      <c r="E739" s="242" t="s">
        <v>6477</v>
      </c>
      <c r="F739" s="229" t="str">
        <f t="shared" si="23"/>
        <v>INSERT INTO UPK_TEST.upk_k60.k60_so_buno_link (os_buhin_no, k60_buno_id, created_date, created_tantou_id) VALUES ('11331   35G00-1   B309', 2021, GETDATE(), 999);</v>
      </c>
    </row>
    <row r="740" spans="1:6">
      <c r="A740" s="229" t="s">
        <v>3454</v>
      </c>
      <c r="B740" s="229" t="s">
        <v>809</v>
      </c>
      <c r="C740" s="229" t="str">
        <f t="shared" si="22"/>
        <v>2022</v>
      </c>
      <c r="D740" s="242" t="s">
        <v>813</v>
      </c>
      <c r="E740" s="242" t="s">
        <v>219</v>
      </c>
      <c r="F740" s="229" t="str">
        <f t="shared" si="23"/>
        <v>INSERT INTO UPK_TEST.upk_k60.k60_so_buno_link (os_buhin_no, k60_buno_id, created_date, created_tantou_id) VALUES ('11331   37G00-1   B309', 2022, GETDATE(), 999);</v>
      </c>
    </row>
    <row r="741" spans="1:6">
      <c r="A741" s="229" t="s">
        <v>3455</v>
      </c>
      <c r="B741" s="229" t="s">
        <v>810</v>
      </c>
      <c r="C741" s="229" t="str">
        <f t="shared" si="22"/>
        <v>2023</v>
      </c>
      <c r="D741" s="242" t="s">
        <v>814</v>
      </c>
      <c r="E741" s="242" t="s">
        <v>6478</v>
      </c>
      <c r="F741" s="229" t="str">
        <f t="shared" si="23"/>
        <v>INSERT INTO UPK_TEST.upk_k60.k60_so_buno_link (os_buhin_no, k60_buno_id, created_date, created_tantou_id) VALUES ('11331   86G09     T308', 2023, GETDATE(), 999);</v>
      </c>
    </row>
    <row r="742" spans="1:6">
      <c r="A742" s="229" t="s">
        <v>3456</v>
      </c>
      <c r="B742" s="229" t="s">
        <v>811</v>
      </c>
      <c r="C742" s="229" t="str">
        <f t="shared" si="22"/>
        <v>2024</v>
      </c>
      <c r="D742" s="242" t="s">
        <v>815</v>
      </c>
      <c r="E742" s="242" t="s">
        <v>224</v>
      </c>
      <c r="F742" s="229" t="str">
        <f t="shared" si="23"/>
        <v>INSERT INTO UPK_TEST.upk_k60.k60_so_buno_link (os_buhin_no, k60_buno_id, created_date, created_tantou_id) VALUES ('11331   VK30001   逆送', 2024, GETDATE(), 999);</v>
      </c>
    </row>
    <row r="743" spans="1:6">
      <c r="A743" s="229" t="s">
        <v>3457</v>
      </c>
      <c r="B743" s="229" t="s">
        <v>812</v>
      </c>
      <c r="C743" s="229" t="str">
        <f t="shared" si="22"/>
        <v>2025</v>
      </c>
      <c r="D743" s="242" t="s">
        <v>816</v>
      </c>
      <c r="E743" s="242" t="s">
        <v>208</v>
      </c>
      <c r="F743" s="229" t="str">
        <f t="shared" si="23"/>
        <v>INSERT INTO UPK_TEST.upk_k60.k60_so_buno_link (os_buhin_no, k60_buno_id, created_date, created_tantou_id) VALUES ('17420   11G08     B309', 2025, GETDATE(), 999);</v>
      </c>
    </row>
    <row r="744" spans="1:6" ht="15.75" thickBot="1">
      <c r="A744" s="229" t="s">
        <v>3458</v>
      </c>
      <c r="B744" s="229" t="s">
        <v>813</v>
      </c>
      <c r="C744" s="229" t="str">
        <f t="shared" si="22"/>
        <v>2026</v>
      </c>
      <c r="D744" s="242" t="s">
        <v>817</v>
      </c>
      <c r="E744" s="242" t="s">
        <v>225</v>
      </c>
      <c r="F744" s="229" t="str">
        <f t="shared" si="23"/>
        <v>INSERT INTO UPK_TEST.upk_k60.k60_so_buno_link (os_buhin_no, k60_buno_id, created_date, created_tantou_id) VALUES ('17426   01G09     B309', 2026, GETDATE(), 999);</v>
      </c>
    </row>
    <row r="745" spans="1:6" ht="15.75" thickTop="1">
      <c r="A745" s="238" t="s">
        <v>3459</v>
      </c>
      <c r="B745" s="238" t="s">
        <v>814</v>
      </c>
      <c r="C745" s="229" t="str">
        <f t="shared" si="22"/>
        <v>2027</v>
      </c>
      <c r="D745" s="242" t="s">
        <v>5626</v>
      </c>
      <c r="E745" s="242" t="s">
        <v>6479</v>
      </c>
      <c r="F745" s="229" t="str">
        <f t="shared" si="23"/>
        <v>INSERT INTO UPK_TEST.upk_k60.k60_so_buno_link (os_buhin_no, k60_buno_id, created_date, created_tantou_id) VALUES ('67331   15G11     日車', 2027, GETDATE(), 999);</v>
      </c>
    </row>
    <row r="746" spans="1:6">
      <c r="A746" s="229" t="s">
        <v>3460</v>
      </c>
      <c r="B746" s="229" t="s">
        <v>815</v>
      </c>
      <c r="C746" s="229" t="str">
        <f t="shared" si="22"/>
        <v>2028</v>
      </c>
      <c r="D746" s="242" t="s">
        <v>5627</v>
      </c>
      <c r="E746" s="242" t="s">
        <v>6480</v>
      </c>
      <c r="F746" s="229" t="str">
        <f t="shared" si="23"/>
        <v>INSERT INTO UPK_TEST.upk_k60.k60_so_buno_link (os_buhin_no, k60_buno_id, created_date, created_tantou_id) VALUES ('62512   4U000 K70⇒M70', 2028, GETDATE(), 999);</v>
      </c>
    </row>
    <row r="747" spans="1:6">
      <c r="A747" s="229" t="s">
        <v>3461</v>
      </c>
      <c r="B747" s="229" t="s">
        <v>816</v>
      </c>
      <c r="C747" s="229" t="str">
        <f t="shared" si="22"/>
        <v>2029</v>
      </c>
      <c r="D747" s="242" t="s">
        <v>5628</v>
      </c>
      <c r="E747" s="242" t="s">
        <v>229</v>
      </c>
      <c r="F747" s="229" t="str">
        <f t="shared" si="23"/>
        <v>INSERT INTO UPK_TEST.upk_k60.k60_so_buno_link (os_buhin_no, k60_buno_id, created_date, created_tantou_id) VALUES ('54724   0W00001   B309', 2029, GETDATE(), 999);</v>
      </c>
    </row>
    <row r="748" spans="1:6">
      <c r="A748" s="229" t="s">
        <v>3462</v>
      </c>
      <c r="B748" s="229" t="s">
        <v>817</v>
      </c>
      <c r="C748" s="229" t="str">
        <f t="shared" si="22"/>
        <v>2030</v>
      </c>
      <c r="D748" s="242" t="s">
        <v>818</v>
      </c>
      <c r="E748" s="242" t="s">
        <v>235</v>
      </c>
      <c r="F748" s="229" t="str">
        <f t="shared" si="23"/>
        <v>INSERT INTO UPK_TEST.upk_k60.k60_so_buno_link (os_buhin_no, k60_buno_id, created_date, created_tantou_id) VALUES ('54734   0W00001   B309', 2030, GETDATE(), 999);</v>
      </c>
    </row>
    <row r="749" spans="1:6">
      <c r="A749" s="229" t="s">
        <v>3463</v>
      </c>
      <c r="B749" s="229" t="s">
        <v>5626</v>
      </c>
      <c r="C749" s="229" t="str">
        <f t="shared" si="22"/>
        <v>2031</v>
      </c>
      <c r="D749" s="242" t="s">
        <v>5629</v>
      </c>
      <c r="E749" s="242" t="s">
        <v>6481</v>
      </c>
      <c r="F749" s="229" t="str">
        <f t="shared" si="23"/>
        <v>INSERT INTO UPK_TEST.upk_k60.k60_so_buno_link (os_buhin_no, k60_buno_id, created_date, created_tantou_id) VALUES ('76806/7 0W001     B302', 2031, GETDATE(), 999);</v>
      </c>
    </row>
    <row r="750" spans="1:6">
      <c r="A750" s="229" t="s">
        <v>3464</v>
      </c>
      <c r="B750" s="229" t="s">
        <v>5627</v>
      </c>
      <c r="C750" s="229" t="str">
        <f t="shared" si="22"/>
        <v>2032</v>
      </c>
      <c r="D750" s="242" t="s">
        <v>819</v>
      </c>
      <c r="E750" s="242" t="s">
        <v>226</v>
      </c>
      <c r="F750" s="229" t="str">
        <f t="shared" si="23"/>
        <v>INSERT INTO UPK_TEST.upk_k60.k60_so_buno_link (os_buhin_no, k60_buno_id, created_date, created_tantou_id) VALUES ('9606/7  14193     B309', 2032, GETDATE(), 999);</v>
      </c>
    </row>
    <row r="751" spans="1:6">
      <c r="A751" s="229" t="s">
        <v>3465</v>
      </c>
      <c r="B751" s="229" t="s">
        <v>5628</v>
      </c>
      <c r="C751" s="229" t="str">
        <f t="shared" si="22"/>
        <v>2033</v>
      </c>
      <c r="D751" s="242" t="s">
        <v>820</v>
      </c>
      <c r="E751" s="242" t="s">
        <v>6482</v>
      </c>
      <c r="F751" s="229" t="str">
        <f t="shared" si="23"/>
        <v>INSERT INTO UPK_TEST.upk_k60.k60_so_buno_link (os_buhin_no, k60_buno_id, created_date, created_tantou_id) VALUES ('9608/9  14193     B309', 2033, GETDATE(), 999);</v>
      </c>
    </row>
    <row r="752" spans="1:6">
      <c r="A752" s="229" t="s">
        <v>3466</v>
      </c>
      <c r="B752" s="229" t="s">
        <v>818</v>
      </c>
      <c r="C752" s="229" t="str">
        <f t="shared" si="22"/>
        <v>2034</v>
      </c>
      <c r="D752" s="242" t="s">
        <v>821</v>
      </c>
      <c r="E752" s="242" t="s">
        <v>6483</v>
      </c>
      <c r="F752" s="229" t="str">
        <f t="shared" si="23"/>
        <v>INSERT INTO UPK_TEST.upk_k60.k60_so_buno_link (os_buhin_no, k60_buno_id, created_date, created_tantou_id) VALUES ('9632   14190-P    B309', 2034, GETDATE(), 999);</v>
      </c>
    </row>
    <row r="753" spans="1:6">
      <c r="A753" s="229" t="s">
        <v>3467</v>
      </c>
      <c r="B753" s="229" t="s">
        <v>5629</v>
      </c>
      <c r="C753" s="229" t="str">
        <f t="shared" si="22"/>
        <v>2035</v>
      </c>
      <c r="D753" s="242" t="s">
        <v>822</v>
      </c>
      <c r="E753" s="242" t="s">
        <v>6484</v>
      </c>
      <c r="F753" s="229" t="str">
        <f t="shared" si="23"/>
        <v>INSERT INTO UPK_TEST.upk_k60.k60_so_buno_link (os_buhin_no, k60_buno_id, created_date, created_tantou_id) VALUES ('78118/9 0N000     B302', 2035, GETDATE(), 999);</v>
      </c>
    </row>
    <row r="754" spans="1:6">
      <c r="A754" s="229" t="s">
        <v>3468</v>
      </c>
      <c r="B754" s="229" t="s">
        <v>819</v>
      </c>
      <c r="C754" s="229" t="str">
        <f t="shared" si="22"/>
        <v>2036</v>
      </c>
      <c r="D754" s="242" t="s">
        <v>823</v>
      </c>
      <c r="E754" s="242" t="s">
        <v>206</v>
      </c>
      <c r="F754" s="229" t="str">
        <f t="shared" si="23"/>
        <v>INSERT INTO UPK_TEST.upk_k60.k60_so_buno_link (os_buhin_no, k60_buno_id, created_date, created_tantou_id) VALUES ('62240    0M010    B301', 2036, GETDATE(), 999);</v>
      </c>
    </row>
    <row r="755" spans="1:6">
      <c r="A755" s="229" t="s">
        <v>3469</v>
      </c>
      <c r="B755" s="229" t="s">
        <v>820</v>
      </c>
      <c r="C755" s="229" t="str">
        <f t="shared" si="22"/>
        <v>2037</v>
      </c>
      <c r="D755" s="242" t="s">
        <v>824</v>
      </c>
      <c r="E755" s="242" t="s">
        <v>6485</v>
      </c>
      <c r="F755" s="229" t="str">
        <f t="shared" si="23"/>
        <v>INSERT INTO UPK_TEST.upk_k60.k60_so_buno_link (os_buhin_no, k60_buno_id, created_date, created_tantou_id) VALUES ('75212   2N300     T308', 2037, GETDATE(), 999);</v>
      </c>
    </row>
    <row r="756" spans="1:6">
      <c r="A756" s="229" t="s">
        <v>3470</v>
      </c>
      <c r="B756" s="229" t="s">
        <v>821</v>
      </c>
      <c r="C756" s="229" t="str">
        <f t="shared" si="22"/>
        <v>2038</v>
      </c>
      <c r="D756" s="242" t="s">
        <v>5630</v>
      </c>
      <c r="E756" s="242" t="s">
        <v>6486</v>
      </c>
      <c r="F756" s="229" t="str">
        <f t="shared" si="23"/>
        <v>INSERT INTO UPK_TEST.upk_k60.k60_so_buno_link (os_buhin_no, k60_buno_id, created_date, created_tantou_id) VALUES ('62512   65F00     M70', 2038, GETDATE(), 999);</v>
      </c>
    </row>
    <row r="757" spans="1:6">
      <c r="A757" s="229" t="s">
        <v>3471</v>
      </c>
      <c r="B757" s="229" t="s">
        <v>822</v>
      </c>
      <c r="C757" s="229" t="str">
        <f t="shared" si="22"/>
        <v>2039</v>
      </c>
      <c r="D757" s="242" t="s">
        <v>825</v>
      </c>
      <c r="E757" s="242" t="s">
        <v>227</v>
      </c>
      <c r="F757" s="229" t="str">
        <f t="shared" si="23"/>
        <v>INSERT INTO UPK_TEST.upk_k60.k60_so_buno_link (os_buhin_no, k60_buno_id, created_date, created_tantou_id) VALUES ('62532   65F00   K70⇒M70', 2039, GETDATE(), 999);</v>
      </c>
    </row>
    <row r="758" spans="1:6">
      <c r="A758" s="229" t="s">
        <v>3472</v>
      </c>
      <c r="B758" s="229" t="s">
        <v>823</v>
      </c>
      <c r="C758" s="229" t="str">
        <f t="shared" si="22"/>
        <v>2040</v>
      </c>
      <c r="D758" s="242" t="s">
        <v>826</v>
      </c>
      <c r="E758" s="242" t="s">
        <v>228</v>
      </c>
      <c r="F758" s="229" t="str">
        <f t="shared" si="23"/>
        <v>INSERT INTO UPK_TEST.upk_k60.k60_so_buno_link (os_buhin_no, k60_buno_id, created_date, created_tantou_id) VALUES ('62532   70F00   K70⇒M70', 2040, GETDATE(), 999);</v>
      </c>
    </row>
    <row r="759" spans="1:6">
      <c r="A759" s="229" t="s">
        <v>3473</v>
      </c>
      <c r="B759" s="229" t="s">
        <v>824</v>
      </c>
      <c r="C759" s="229" t="str">
        <f t="shared" si="22"/>
        <v>2041</v>
      </c>
      <c r="D759" s="242" t="s">
        <v>827</v>
      </c>
      <c r="E759" s="242" t="s">
        <v>6487</v>
      </c>
      <c r="F759" s="229" t="str">
        <f t="shared" si="23"/>
        <v>INSERT INTO UPK_TEST.upk_k60.k60_so_buno_link (os_buhin_no, k60_buno_id, created_date, created_tantou_id) VALUES ('62512   85F00   K70⇒M70', 2041, GETDATE(), 999);</v>
      </c>
    </row>
    <row r="760" spans="1:6">
      <c r="A760" s="229" t="s">
        <v>3474</v>
      </c>
      <c r="B760" s="229" t="s">
        <v>5630</v>
      </c>
      <c r="C760" s="229" t="str">
        <f t="shared" si="22"/>
        <v>2042</v>
      </c>
      <c r="D760" s="242" t="s">
        <v>5631</v>
      </c>
      <c r="E760" s="242" t="s">
        <v>6488</v>
      </c>
      <c r="F760" s="229" t="str">
        <f t="shared" si="23"/>
        <v>INSERT INTO UPK_TEST.upk_k60.k60_so_buno_link (os_buhin_no, k60_buno_id, created_date, created_tantou_id) VALUES ('85212/3  40F29    B309 ', 2042, GETDATE(), 999);</v>
      </c>
    </row>
    <row r="761" spans="1:6">
      <c r="A761" s="229" t="s">
        <v>3475</v>
      </c>
      <c r="B761" s="229" t="s">
        <v>825</v>
      </c>
      <c r="C761" s="229" t="str">
        <f t="shared" si="22"/>
        <v>2043</v>
      </c>
      <c r="D761" s="242" t="s">
        <v>5632</v>
      </c>
      <c r="E761" s="242" t="s">
        <v>236</v>
      </c>
      <c r="F761" s="229" t="str">
        <f t="shared" si="23"/>
        <v>INSERT INTO UPK_TEST.upk_k60.k60_so_buno_link (os_buhin_no, k60_buno_id, created_date, created_tantou_id) VALUES ('66312   5M410     B302', 2043, GETDATE(), 999);</v>
      </c>
    </row>
    <row r="762" spans="1:6">
      <c r="A762" s="229" t="s">
        <v>3476</v>
      </c>
      <c r="B762" s="229" t="s">
        <v>826</v>
      </c>
      <c r="C762" s="229" t="str">
        <f t="shared" si="22"/>
        <v>2044</v>
      </c>
      <c r="D762" s="242" t="s">
        <v>5633</v>
      </c>
      <c r="E762" s="242" t="s">
        <v>6489</v>
      </c>
      <c r="F762" s="229" t="str">
        <f t="shared" si="23"/>
        <v>INSERT INTO UPK_TEST.upk_k60.k60_so_buno_link (os_buhin_no, k60_buno_id, created_date, created_tantou_id) VALUES ('67123   4M400    完成品', 2044, GETDATE(), 999);</v>
      </c>
    </row>
    <row r="763" spans="1:6">
      <c r="A763" s="229" t="s">
        <v>3477</v>
      </c>
      <c r="B763" s="229" t="s">
        <v>827</v>
      </c>
      <c r="C763" s="229" t="str">
        <f t="shared" si="22"/>
        <v>2045</v>
      </c>
      <c r="D763" s="242" t="s">
        <v>5634</v>
      </c>
      <c r="E763" s="242" t="s">
        <v>6490</v>
      </c>
      <c r="F763" s="229" t="str">
        <f t="shared" si="23"/>
        <v>INSERT INTO UPK_TEST.upk_k60.k60_so_buno_link (os_buhin_no, k60_buno_id, created_date, created_tantou_id) VALUES ('67332   4M400     B302', 2045, GETDATE(), 999);</v>
      </c>
    </row>
    <row r="764" spans="1:6">
      <c r="A764" s="229" t="s">
        <v>3478</v>
      </c>
      <c r="B764" s="229" t="s">
        <v>5631</v>
      </c>
      <c r="C764" s="229" t="str">
        <f t="shared" si="22"/>
        <v>2046</v>
      </c>
      <c r="D764" s="242" t="s">
        <v>828</v>
      </c>
      <c r="E764" s="242" t="s">
        <v>6491</v>
      </c>
      <c r="F764" s="229" t="str">
        <f t="shared" si="23"/>
        <v>INSERT INTO UPK_TEST.upk_k60.k60_so_buno_link (os_buhin_no, k60_buno_id, created_date, created_tantou_id) VALUES ('75522/3 4M400     B309', 2046, GETDATE(), 999);</v>
      </c>
    </row>
    <row r="765" spans="1:6">
      <c r="A765" s="229" t="s">
        <v>3479</v>
      </c>
      <c r="B765" s="229" t="s">
        <v>5632</v>
      </c>
      <c r="C765" s="229" t="str">
        <f t="shared" si="22"/>
        <v>2047</v>
      </c>
      <c r="D765" s="242" t="s">
        <v>829</v>
      </c>
      <c r="E765" s="242" t="s">
        <v>6492</v>
      </c>
      <c r="F765" s="229" t="str">
        <f t="shared" si="23"/>
        <v>INSERT INTO UPK_TEST.upk_k60.k60_so_buno_link (os_buhin_no, k60_buno_id, created_date, created_tantou_id) VALUES ('75522/3 5M500/5M000  B309', 2047, GETDATE(), 999);</v>
      </c>
    </row>
    <row r="766" spans="1:6">
      <c r="A766" s="229" t="s">
        <v>3480</v>
      </c>
      <c r="B766" s="229" t="s">
        <v>5633</v>
      </c>
      <c r="C766" s="229" t="str">
        <f t="shared" si="22"/>
        <v>2048</v>
      </c>
      <c r="D766" s="242" t="s">
        <v>5635</v>
      </c>
      <c r="E766" s="242" t="s">
        <v>237</v>
      </c>
      <c r="F766" s="229" t="str">
        <f t="shared" si="23"/>
        <v>INSERT INTO UPK_TEST.upk_k60.k60_so_buno_link (os_buhin_no, k60_buno_id, created_date, created_tantou_id) VALUES ('76452/3 4M400     B309', 2048, GETDATE(), 999);</v>
      </c>
    </row>
    <row r="767" spans="1:6">
      <c r="A767" s="229" t="s">
        <v>3481</v>
      </c>
      <c r="B767" s="229" t="s">
        <v>5634</v>
      </c>
      <c r="C767" s="229" t="str">
        <f t="shared" si="22"/>
        <v>2049</v>
      </c>
      <c r="D767" s="242" t="s">
        <v>5636</v>
      </c>
      <c r="E767" s="242" t="s">
        <v>238</v>
      </c>
      <c r="F767" s="229" t="str">
        <f t="shared" si="23"/>
        <v>INSERT INTO UPK_TEST.upk_k60.k60_so_buno_link (os_buhin_no, k60_buno_id, created_date, created_tantou_id) VALUES ('76456/7 4M400     B309', 2049, GETDATE(), 999);</v>
      </c>
    </row>
    <row r="768" spans="1:6">
      <c r="A768" s="229" t="s">
        <v>3482</v>
      </c>
      <c r="B768" s="229" t="s">
        <v>828</v>
      </c>
      <c r="C768" s="229" t="str">
        <f t="shared" si="22"/>
        <v>2050</v>
      </c>
      <c r="D768" s="242" t="s">
        <v>830</v>
      </c>
      <c r="E768" s="242" t="s">
        <v>6493</v>
      </c>
      <c r="F768" s="229" t="str">
        <f t="shared" si="23"/>
        <v>INSERT INTO UPK_TEST.upk_k60.k60_so_buno_link (os_buhin_no, k60_buno_id, created_date, created_tantou_id) VALUES ('78132   4M500    完成品', 2050, GETDATE(), 999);</v>
      </c>
    </row>
    <row r="769" spans="1:6">
      <c r="A769" s="229" t="s">
        <v>3483</v>
      </c>
      <c r="B769" s="229" t="s">
        <v>829</v>
      </c>
      <c r="C769" s="229" t="str">
        <f t="shared" si="22"/>
        <v>2051</v>
      </c>
      <c r="D769" s="242" t="s">
        <v>5637</v>
      </c>
      <c r="E769" s="242" t="s">
        <v>239</v>
      </c>
      <c r="F769" s="229" t="str">
        <f t="shared" si="23"/>
        <v>INSERT INTO UPK_TEST.upk_k60.k60_so_buno_link (os_buhin_no, k60_buno_id, created_date, created_tantou_id) VALUES ('78133   4M500    完成品', 2051, GETDATE(), 999);</v>
      </c>
    </row>
    <row r="770" spans="1:6">
      <c r="A770" s="229" t="s">
        <v>3484</v>
      </c>
      <c r="B770" s="229" t="s">
        <v>5635</v>
      </c>
      <c r="C770" s="229" t="str">
        <f t="shared" si="22"/>
        <v>2052</v>
      </c>
      <c r="D770" s="242" t="s">
        <v>5638</v>
      </c>
      <c r="E770" s="242" t="s">
        <v>240</v>
      </c>
      <c r="F770" s="229" t="str">
        <f t="shared" si="23"/>
        <v>INSERT INTO UPK_TEST.upk_k60.k60_so_buno_link (os_buhin_no, k60_buno_id, created_date, created_tantou_id) VALUES ('80118/9 4M700   完成品', 2052, GETDATE(), 999);</v>
      </c>
    </row>
    <row r="771" spans="1:6">
      <c r="A771" s="229" t="s">
        <v>3485</v>
      </c>
      <c r="B771" s="229" t="s">
        <v>5636</v>
      </c>
      <c r="C771" s="229" t="str">
        <f t="shared" si="22"/>
        <v>2053</v>
      </c>
      <c r="D771" s="242" t="s">
        <v>5639</v>
      </c>
      <c r="E771" s="242" t="s">
        <v>241</v>
      </c>
      <c r="F771" s="229" t="str">
        <f t="shared" si="23"/>
        <v>INSERT INTO UPK_TEST.upk_k60.k60_so_buno_link (os_buhin_no, k60_buno_id, created_date, created_tantou_id) VALUES ('80126/7 4M400    完成品', 2053, GETDATE(), 999);</v>
      </c>
    </row>
    <row r="772" spans="1:6">
      <c r="A772" s="229" t="s">
        <v>3486</v>
      </c>
      <c r="B772" s="229" t="s">
        <v>830</v>
      </c>
      <c r="C772" s="229" t="str">
        <f t="shared" si="22"/>
        <v>2054</v>
      </c>
      <c r="D772" s="242" t="s">
        <v>5640</v>
      </c>
      <c r="E772" s="242" t="s">
        <v>242</v>
      </c>
      <c r="F772" s="229" t="str">
        <f t="shared" si="23"/>
        <v>INSERT INTO UPK_TEST.upk_k60.k60_so_buno_link (os_buhin_no, k60_buno_id, created_date, created_tantou_id) VALUES ('80142   6N000    完成品', 2054, GETDATE(), 999);</v>
      </c>
    </row>
    <row r="773" spans="1:6">
      <c r="A773" s="229" t="s">
        <v>3487</v>
      </c>
      <c r="B773" s="229" t="s">
        <v>5637</v>
      </c>
      <c r="C773" s="229" t="str">
        <f t="shared" si="22"/>
        <v>2055</v>
      </c>
      <c r="D773" s="242" t="s">
        <v>5641</v>
      </c>
      <c r="E773" s="242" t="s">
        <v>6494</v>
      </c>
      <c r="F773" s="229" t="str">
        <f t="shared" si="23"/>
        <v>INSERT INTO UPK_TEST.upk_k60.k60_so_buno_link (os_buhin_no, k60_buno_id, created_date, created_tantou_id) VALUES ('80238/9 4M400     B309', 2055, GETDATE(), 999);</v>
      </c>
    </row>
    <row r="774" spans="1:6">
      <c r="A774" s="229" t="s">
        <v>3488</v>
      </c>
      <c r="B774" s="229" t="s">
        <v>5638</v>
      </c>
      <c r="C774" s="229" t="str">
        <f t="shared" ref="C774:C837" si="24">VLOOKUP($B774,$D$5:$E$2000,2,FALSE)</f>
        <v>2056</v>
      </c>
      <c r="D774" s="242" t="s">
        <v>831</v>
      </c>
      <c r="E774" s="242" t="s">
        <v>6495</v>
      </c>
      <c r="F774" s="229" t="str">
        <f t="shared" ref="F774:F837" si="25">$P$2&amp;"'"&amp;$A774&amp;"', "&amp;$C774&amp;", GETDATE(), 999);"</f>
        <v>INSERT INTO UPK_TEST.upk_k60.k60_so_buno_link (os_buhin_no, k60_buno_id, created_date, created_tantou_id) VALUES ('82118/9 4M400    完成品', 2056, GETDATE(), 999);</v>
      </c>
    </row>
    <row r="775" spans="1:6">
      <c r="A775" s="229" t="s">
        <v>3489</v>
      </c>
      <c r="B775" s="229" t="s">
        <v>5639</v>
      </c>
      <c r="C775" s="229" t="str">
        <f t="shared" si="24"/>
        <v>2057</v>
      </c>
      <c r="D775" s="242" t="s">
        <v>832</v>
      </c>
      <c r="E775" s="242" t="s">
        <v>6496</v>
      </c>
      <c r="F775" s="229" t="str">
        <f t="shared" si="25"/>
        <v>INSERT INTO UPK_TEST.upk_k60.k60_so_buno_link (os_buhin_no, k60_buno_id, created_date, created_tantou_id) VALUES ('82126/7 4M400    完成品', 2057, GETDATE(), 999);</v>
      </c>
    </row>
    <row r="776" spans="1:6">
      <c r="A776" s="229" t="s">
        <v>3490</v>
      </c>
      <c r="B776" s="229" t="s">
        <v>5640</v>
      </c>
      <c r="C776" s="229" t="str">
        <f t="shared" si="24"/>
        <v>2058</v>
      </c>
      <c r="D776" s="242" t="s">
        <v>833</v>
      </c>
      <c r="E776" s="242" t="s">
        <v>6497</v>
      </c>
      <c r="F776" s="229" t="str">
        <f t="shared" si="25"/>
        <v>INSERT INTO UPK_TEST.upk_k60.k60_so_buno_link (os_buhin_no, k60_buno_id, created_date, created_tantou_id) VALUES ('82126/7 4M700    完成品', 2058, GETDATE(), 999);</v>
      </c>
    </row>
    <row r="777" spans="1:6">
      <c r="A777" s="229" t="s">
        <v>3491</v>
      </c>
      <c r="B777" s="229" t="s">
        <v>5641</v>
      </c>
      <c r="C777" s="229" t="str">
        <f t="shared" si="24"/>
        <v>2059</v>
      </c>
      <c r="D777" s="242" t="s">
        <v>834</v>
      </c>
      <c r="E777" s="242" t="s">
        <v>6498</v>
      </c>
      <c r="F777" s="229" t="str">
        <f t="shared" si="25"/>
        <v>INSERT INTO UPK_TEST.upk_k60.k60_so_buno_link (os_buhin_no, k60_buno_id, created_date, created_tantou_id) VALUES ('82126/7 5M400    完成品', 2059, GETDATE(), 999);</v>
      </c>
    </row>
    <row r="778" spans="1:6">
      <c r="A778" s="229" t="s">
        <v>3492</v>
      </c>
      <c r="B778" s="229" t="s">
        <v>831</v>
      </c>
      <c r="C778" s="229" t="str">
        <f t="shared" si="24"/>
        <v>2060</v>
      </c>
      <c r="D778" s="242" t="s">
        <v>5642</v>
      </c>
      <c r="E778" s="242" t="s">
        <v>214</v>
      </c>
      <c r="F778" s="229" t="str">
        <f t="shared" si="25"/>
        <v>INSERT INTO UPK_TEST.upk_k60.k60_so_buno_link (os_buhin_no, k60_buno_id, created_date, created_tantou_id) VALUES ('17286   8H300     B301', 2060, GETDATE(), 999);</v>
      </c>
    </row>
    <row r="779" spans="1:6">
      <c r="A779" s="229" t="s">
        <v>3493</v>
      </c>
      <c r="B779" s="229" t="s">
        <v>832</v>
      </c>
      <c r="C779" s="229" t="str">
        <f t="shared" si="24"/>
        <v>2061</v>
      </c>
      <c r="D779" s="242" t="s">
        <v>5643</v>
      </c>
      <c r="E779" s="242" t="s">
        <v>204</v>
      </c>
      <c r="F779" s="229" t="str">
        <f t="shared" si="25"/>
        <v>INSERT INTO UPK_TEST.upk_k60.k60_so_buno_link (os_buhin_no, k60_buno_id, created_date, created_tantou_id) VALUES ('17286   8H30001   Bへ', 2061, GETDATE(), 999);</v>
      </c>
    </row>
    <row r="780" spans="1:6">
      <c r="A780" s="229" t="s">
        <v>3494</v>
      </c>
      <c r="B780" s="229" t="s">
        <v>833</v>
      </c>
      <c r="C780" s="229" t="str">
        <f t="shared" si="24"/>
        <v>2062</v>
      </c>
      <c r="D780" s="242" t="s">
        <v>835</v>
      </c>
      <c r="E780" s="242" t="s">
        <v>6499</v>
      </c>
      <c r="F780" s="229" t="str">
        <f t="shared" si="25"/>
        <v>INSERT INTO UPK_TEST.upk_k60.k60_so_buno_link (os_buhin_no, k60_buno_id, created_date, created_tantou_id) VALUES ('17286   8H30002   Bへ', 2062, GETDATE(), 999);</v>
      </c>
    </row>
    <row r="781" spans="1:6">
      <c r="A781" s="229" t="s">
        <v>3495</v>
      </c>
      <c r="B781" s="229" t="s">
        <v>834</v>
      </c>
      <c r="C781" s="229" t="str">
        <f t="shared" si="24"/>
        <v>2063</v>
      </c>
      <c r="D781" s="242" t="s">
        <v>836</v>
      </c>
      <c r="E781" s="242" t="s">
        <v>6500</v>
      </c>
      <c r="F781" s="229" t="str">
        <f t="shared" si="25"/>
        <v>INSERT INTO UPK_TEST.upk_k60.k60_so_buno_link (os_buhin_no, k60_buno_id, created_date, created_tantou_id) VALUES ('62030   EQ30001   ﾃｸﾉ', 2063, GETDATE(), 999);</v>
      </c>
    </row>
    <row r="782" spans="1:6">
      <c r="A782" s="229" t="s">
        <v>3496</v>
      </c>
      <c r="B782" s="229" t="s">
        <v>5642</v>
      </c>
      <c r="C782" s="229" t="str">
        <f t="shared" si="24"/>
        <v>2064</v>
      </c>
      <c r="D782" s="242" t="s">
        <v>837</v>
      </c>
      <c r="E782" s="242" t="s">
        <v>6501</v>
      </c>
      <c r="F782" s="229" t="str">
        <f t="shared" si="25"/>
        <v>INSERT INTO UPK_TEST.upk_k60.k60_so_buno_link (os_buhin_no, k60_buno_id, created_date, created_tantou_id) VALUES ('76234/5 8H700     B301', 2064, GETDATE(), 999);</v>
      </c>
    </row>
    <row r="783" spans="1:6">
      <c r="A783" s="229" t="s">
        <v>3497</v>
      </c>
      <c r="B783" s="229" t="s">
        <v>5643</v>
      </c>
      <c r="C783" s="229" t="str">
        <f t="shared" si="24"/>
        <v>2065</v>
      </c>
      <c r="D783" s="242" t="s">
        <v>838</v>
      </c>
      <c r="E783" s="242" t="s">
        <v>6502</v>
      </c>
      <c r="F783" s="229" t="str">
        <f t="shared" si="25"/>
        <v>INSERT INTO UPK_TEST.upk_k60.k60_so_buno_link (os_buhin_no, k60_buno_id, created_date, created_tantou_id) VALUES ('76274/5 8H300     B301', 2065, GETDATE(), 999);</v>
      </c>
    </row>
    <row r="784" spans="1:6">
      <c r="A784" s="229" t="s">
        <v>3498</v>
      </c>
      <c r="B784" s="229" t="s">
        <v>5484</v>
      </c>
      <c r="C784" s="229" t="str">
        <f t="shared" si="24"/>
        <v>1303</v>
      </c>
      <c r="D784" s="242" t="s">
        <v>839</v>
      </c>
      <c r="E784" s="242" t="s">
        <v>6503</v>
      </c>
      <c r="F784" s="229" t="str">
        <f t="shared" si="25"/>
        <v>INSERT INTO UPK_TEST.upk_k60.k60_so_buno_link (os_buhin_no, k60_buno_id, created_date, created_tantou_id) VALUES ('76634/5 8H300     Rより', 1303, GETDATE(), 999);</v>
      </c>
    </row>
    <row r="785" spans="1:6">
      <c r="A785" s="229" t="s">
        <v>3499</v>
      </c>
      <c r="B785" s="229" t="s">
        <v>835</v>
      </c>
      <c r="C785" s="229" t="str">
        <f t="shared" si="24"/>
        <v>2066</v>
      </c>
      <c r="D785" s="242" t="s">
        <v>840</v>
      </c>
      <c r="E785" s="242" t="s">
        <v>6504</v>
      </c>
      <c r="F785" s="229" t="str">
        <f t="shared" si="25"/>
        <v>INSERT INTO UPK_TEST.upk_k60.k60_so_buno_link (os_buhin_no, k60_buno_id, created_date, created_tantou_id) VALUES ('79146   8H300   　B309', 2066, GETDATE(), 999);</v>
      </c>
    </row>
    <row r="786" spans="1:6">
      <c r="A786" s="229" t="s">
        <v>3500</v>
      </c>
      <c r="B786" s="229" t="s">
        <v>836</v>
      </c>
      <c r="C786" s="229" t="str">
        <f t="shared" si="24"/>
        <v>2067</v>
      </c>
      <c r="D786" s="242" t="s">
        <v>5644</v>
      </c>
      <c r="E786" s="242" t="s">
        <v>6505</v>
      </c>
      <c r="F786" s="229" t="str">
        <f t="shared" si="25"/>
        <v>INSERT INTO UPK_TEST.upk_k60.k60_so_buno_link (os_buhin_no, k60_buno_id, created_date, created_tantou_id) VALUES ('74754   CA000     完成品', 2067, GETDATE(), 999);</v>
      </c>
    </row>
    <row r="787" spans="1:6">
      <c r="A787" s="229" t="s">
        <v>3501</v>
      </c>
      <c r="B787" s="229" t="s">
        <v>837</v>
      </c>
      <c r="C787" s="229" t="str">
        <f t="shared" si="24"/>
        <v>2068</v>
      </c>
      <c r="D787" s="242" t="s">
        <v>841</v>
      </c>
      <c r="E787" s="242" t="s">
        <v>6506</v>
      </c>
      <c r="F787" s="229" t="str">
        <f t="shared" si="25"/>
        <v>INSERT INTO UPK_TEST.upk_k60.k60_so_buno_link (os_buhin_no, k60_buno_id, created_date, created_tantou_id) VALUES ('74754   CA000-E (R8H 600)', 2068, GETDATE(), 999);</v>
      </c>
    </row>
    <row r="788" spans="1:6">
      <c r="A788" s="229" t="s">
        <v>3502</v>
      </c>
      <c r="B788" s="229" t="s">
        <v>838</v>
      </c>
      <c r="C788" s="229" t="str">
        <f t="shared" si="24"/>
        <v>2069</v>
      </c>
      <c r="D788" s="242" t="s">
        <v>842</v>
      </c>
      <c r="E788" s="242" t="s">
        <v>6507</v>
      </c>
      <c r="F788" s="229" t="str">
        <f t="shared" si="25"/>
        <v>INSERT INTO UPK_TEST.upk_k60.k60_so_buno_link (os_buhin_no, k60_buno_id, created_date, created_tantou_id) VALUES ('74772   9Y300     完成品', 2069, GETDATE(), 999);</v>
      </c>
    </row>
    <row r="789" spans="1:6">
      <c r="A789" s="229" t="s">
        <v>3503</v>
      </c>
      <c r="B789" s="229" t="s">
        <v>839</v>
      </c>
      <c r="C789" s="229" t="str">
        <f t="shared" si="24"/>
        <v>2070</v>
      </c>
      <c r="D789" s="242" t="s">
        <v>843</v>
      </c>
      <c r="E789" s="242" t="s">
        <v>6508</v>
      </c>
      <c r="F789" s="229" t="str">
        <f t="shared" si="25"/>
        <v>INSERT INTO UPK_TEST.upk_k60.k60_so_buno_link (os_buhin_no, k60_buno_id, created_date, created_tantou_id) VALUES ('74772   9Y300-E(R8H 1000)', 2070, GETDATE(), 999);</v>
      </c>
    </row>
    <row r="790" spans="1:6">
      <c r="A790" s="229" t="s">
        <v>3504</v>
      </c>
      <c r="B790" s="229" t="s">
        <v>840</v>
      </c>
      <c r="C790" s="229" t="str">
        <f t="shared" si="24"/>
        <v>2071</v>
      </c>
      <c r="D790" s="242" t="s">
        <v>844</v>
      </c>
      <c r="E790" s="242" t="s">
        <v>6509</v>
      </c>
      <c r="F790" s="229" t="str">
        <f t="shared" si="25"/>
        <v>INSERT INTO UPK_TEST.upk_k60.k60_so_buno_link (os_buhin_no, k60_buno_id, created_date, created_tantou_id) VALUES ('17285   EN00001   B301', 2071, GETDATE(), 999);</v>
      </c>
    </row>
    <row r="791" spans="1:6">
      <c r="A791" s="229" t="s">
        <v>3505</v>
      </c>
      <c r="B791" s="229" t="s">
        <v>5644</v>
      </c>
      <c r="C791" s="229" t="str">
        <f t="shared" si="24"/>
        <v>2072</v>
      </c>
      <c r="D791" s="242" t="s">
        <v>845</v>
      </c>
      <c r="E791" s="242" t="s">
        <v>6510</v>
      </c>
      <c r="F791" s="229" t="str">
        <f t="shared" si="25"/>
        <v>INSERT INTO UPK_TEST.upk_k60.k60_so_buno_link (os_buhin_no, k60_buno_id, created_date, created_tantou_id) VALUES ('17285   EN00002/3  B301', 2072, GETDATE(), 999);</v>
      </c>
    </row>
    <row r="792" spans="1:6">
      <c r="A792" s="229" t="s">
        <v>3506</v>
      </c>
      <c r="B792" s="229" t="s">
        <v>841</v>
      </c>
      <c r="C792" s="229" t="str">
        <f t="shared" si="24"/>
        <v>2073</v>
      </c>
      <c r="D792" s="242" t="s">
        <v>846</v>
      </c>
      <c r="E792" s="242" t="s">
        <v>6511</v>
      </c>
      <c r="F792" s="229" t="str">
        <f t="shared" si="25"/>
        <v>INSERT INTO UPK_TEST.upk_k60.k60_so_buno_link (os_buhin_no, k60_buno_id, created_date, created_tantou_id) VALUES ('67332   EN000     ﾃｸﾉ', 2073, GETDATE(), 999);</v>
      </c>
    </row>
    <row r="793" spans="1:6">
      <c r="A793" s="229" t="s">
        <v>3507</v>
      </c>
      <c r="B793" s="229" t="s">
        <v>842</v>
      </c>
      <c r="C793" s="229" t="str">
        <f t="shared" si="24"/>
        <v>2074</v>
      </c>
      <c r="D793" s="242" t="s">
        <v>5645</v>
      </c>
      <c r="E793" s="242" t="s">
        <v>6512</v>
      </c>
      <c r="F793" s="229" t="str">
        <f t="shared" si="25"/>
        <v>INSERT INTO UPK_TEST.upk_k60.k60_so_buno_link (os_buhin_no, k60_buno_id, created_date, created_tantou_id) VALUES ('74753   EN00A     B301', 2074, GETDATE(), 999);</v>
      </c>
    </row>
    <row r="794" spans="1:6">
      <c r="A794" s="229" t="s">
        <v>3508</v>
      </c>
      <c r="B794" s="229" t="s">
        <v>843</v>
      </c>
      <c r="C794" s="229" t="str">
        <f t="shared" si="24"/>
        <v>2075</v>
      </c>
      <c r="D794" s="242" t="s">
        <v>847</v>
      </c>
      <c r="E794" s="242" t="s">
        <v>6513</v>
      </c>
      <c r="F794" s="229" t="str">
        <f t="shared" si="25"/>
        <v>INSERT INTO UPK_TEST.upk_k60.k60_so_buno_link (os_buhin_no, k60_buno_id, created_date, created_tantou_id) VALUES ('74758   EN100     完成品', 2075, GETDATE(), 999);</v>
      </c>
    </row>
    <row r="795" spans="1:6">
      <c r="A795" s="229" t="s">
        <v>3509</v>
      </c>
      <c r="B795" s="229" t="s">
        <v>844</v>
      </c>
      <c r="C795" s="229" t="str">
        <f t="shared" si="24"/>
        <v>2076</v>
      </c>
      <c r="D795" s="242" t="s">
        <v>848</v>
      </c>
      <c r="E795" s="242" t="s">
        <v>6514</v>
      </c>
      <c r="F795" s="229" t="str">
        <f t="shared" si="25"/>
        <v>INSERT INTO UPK_TEST.upk_k60.k60_so_buno_link (os_buhin_no, k60_buno_id, created_date, created_tantou_id) VALUES ('74763   EN000     完成品', 2076, GETDATE(), 999);</v>
      </c>
    </row>
    <row r="796" spans="1:6">
      <c r="A796" s="229" t="s">
        <v>3510</v>
      </c>
      <c r="B796" s="229" t="s">
        <v>845</v>
      </c>
      <c r="C796" s="229" t="str">
        <f t="shared" si="24"/>
        <v>2077</v>
      </c>
      <c r="D796" s="242" t="s">
        <v>849</v>
      </c>
      <c r="E796" s="242" t="s">
        <v>6515</v>
      </c>
      <c r="F796" s="229" t="str">
        <f t="shared" si="25"/>
        <v>INSERT INTO UPK_TEST.upk_k60.k60_so_buno_link (os_buhin_no, k60_buno_id, created_date, created_tantou_id) VALUES ('74772   EN100     完成品', 2077, GETDATE(), 999);</v>
      </c>
    </row>
    <row r="797" spans="1:6">
      <c r="A797" s="229" t="s">
        <v>3511</v>
      </c>
      <c r="B797" s="229" t="s">
        <v>846</v>
      </c>
      <c r="C797" s="229" t="str">
        <f t="shared" si="24"/>
        <v>2078</v>
      </c>
      <c r="D797" s="242" t="s">
        <v>850</v>
      </c>
      <c r="E797" s="242" t="s">
        <v>6516</v>
      </c>
      <c r="F797" s="229" t="str">
        <f t="shared" si="25"/>
        <v>INSERT INTO UPK_TEST.upk_k60.k60_so_buno_link (os_buhin_no, k60_buno_id, created_date, created_tantou_id) VALUES ('75422   EN100UF   Pﾌﾟﾚｽ', 2078, GETDATE(), 999);</v>
      </c>
    </row>
    <row r="798" spans="1:6">
      <c r="A798" s="229" t="s">
        <v>3512</v>
      </c>
      <c r="B798" s="229" t="s">
        <v>5645</v>
      </c>
      <c r="C798" s="229" t="str">
        <f t="shared" si="24"/>
        <v>2079</v>
      </c>
      <c r="D798" s="242" t="s">
        <v>5646</v>
      </c>
      <c r="E798" s="242" t="s">
        <v>6517</v>
      </c>
      <c r="F798" s="229" t="str">
        <f t="shared" si="25"/>
        <v>INSERT INTO UPK_TEST.upk_k60.k60_so_buno_link (os_buhin_no, k60_buno_id, created_date, created_tantou_id) VALUES ('85064/5 1DA0A     K70', 2079, GETDATE(), 999);</v>
      </c>
    </row>
    <row r="799" spans="1:6">
      <c r="A799" s="229" t="s">
        <v>3513</v>
      </c>
      <c r="B799" s="229" t="s">
        <v>847</v>
      </c>
      <c r="C799" s="229" t="str">
        <f t="shared" si="24"/>
        <v>2080</v>
      </c>
      <c r="D799" s="242" t="s">
        <v>5647</v>
      </c>
      <c r="E799" s="242" t="s">
        <v>6518</v>
      </c>
      <c r="F799" s="229" t="str">
        <f t="shared" si="25"/>
        <v>INSERT INTO UPK_TEST.upk_k60.k60_so_buno_link (os_buhin_no, k60_buno_id, created_date, created_tantou_id) VALUES ('17285   1AA0A0B   Aより', 2080, GETDATE(), 999);</v>
      </c>
    </row>
    <row r="800" spans="1:6">
      <c r="A800" s="229" t="s">
        <v>3514</v>
      </c>
      <c r="B800" s="229" t="s">
        <v>848</v>
      </c>
      <c r="C800" s="229" t="str">
        <f t="shared" si="24"/>
        <v>2081</v>
      </c>
      <c r="D800" s="242" t="s">
        <v>5648</v>
      </c>
      <c r="E800" s="242" t="s">
        <v>6519</v>
      </c>
      <c r="F800" s="229" t="str">
        <f t="shared" si="25"/>
        <v>INSERT INTO UPK_TEST.upk_k60.k60_so_buno_link (os_buhin_no, k60_buno_id, created_date, created_tantou_id) VALUES ('67339   1AT0A     K70', 2081, GETDATE(), 999);</v>
      </c>
    </row>
    <row r="801" spans="1:6">
      <c r="A801" s="229" t="s">
        <v>3515</v>
      </c>
      <c r="B801" s="229" t="s">
        <v>849</v>
      </c>
      <c r="C801" s="229" t="str">
        <f t="shared" si="24"/>
        <v>2082</v>
      </c>
      <c r="D801" s="242" t="s">
        <v>5649</v>
      </c>
      <c r="E801" s="242" t="s">
        <v>6520</v>
      </c>
      <c r="F801" s="229" t="str">
        <f t="shared" si="25"/>
        <v>INSERT INTO UPK_TEST.upk_k60.k60_so_buno_link (os_buhin_no, k60_buno_id, created_date, created_tantou_id) VALUES ('67339   1AT0B     K70', 2082, GETDATE(), 999);</v>
      </c>
    </row>
    <row r="802" spans="1:6">
      <c r="A802" s="229" t="s">
        <v>3516</v>
      </c>
      <c r="B802" s="229" t="s">
        <v>850</v>
      </c>
      <c r="C802" s="229" t="str">
        <f t="shared" si="24"/>
        <v>2083</v>
      </c>
      <c r="D802" s="242" t="s">
        <v>851</v>
      </c>
      <c r="E802" s="242" t="s">
        <v>6521</v>
      </c>
      <c r="F802" s="229" t="str">
        <f t="shared" si="25"/>
        <v>INSERT INTO UPK_TEST.upk_k60.k60_so_buno_link (os_buhin_no, k60_buno_id, created_date, created_tantou_id) VALUES ('67419   1AT0A     B302', 2083, GETDATE(), 999);</v>
      </c>
    </row>
    <row r="803" spans="1:6">
      <c r="A803" s="229" t="s">
        <v>3517</v>
      </c>
      <c r="B803" s="229" t="s">
        <v>5646</v>
      </c>
      <c r="C803" s="229" t="str">
        <f t="shared" si="24"/>
        <v>2084</v>
      </c>
      <c r="D803" s="242" t="s">
        <v>852</v>
      </c>
      <c r="E803" s="242" t="s">
        <v>6522</v>
      </c>
      <c r="F803" s="229" t="str">
        <f t="shared" si="25"/>
        <v>INSERT INTO UPK_TEST.upk_k60.k60_so_buno_link (os_buhin_no, k60_buno_id, created_date, created_tantou_id) VALUES ('66362/3 1GR0A     B309', 2084, GETDATE(), 999);</v>
      </c>
    </row>
    <row r="804" spans="1:6">
      <c r="A804" s="229" t="s">
        <v>3518</v>
      </c>
      <c r="B804" s="229" t="s">
        <v>5647</v>
      </c>
      <c r="C804" s="229" t="str">
        <f t="shared" si="24"/>
        <v>2085</v>
      </c>
      <c r="D804" s="242" t="s">
        <v>853</v>
      </c>
      <c r="E804" s="242" t="s">
        <v>6523</v>
      </c>
      <c r="F804" s="229" t="str">
        <f t="shared" si="25"/>
        <v>INSERT INTO UPK_TEST.upk_k60.k60_so_buno_link (os_buhin_no, k60_buno_id, created_date, created_tantou_id) VALUES ('743F2/3 1GR0C     B302', 2085, GETDATE(), 999);</v>
      </c>
    </row>
    <row r="805" spans="1:6">
      <c r="A805" s="229" t="s">
        <v>3519</v>
      </c>
      <c r="B805" s="229" t="s">
        <v>5648</v>
      </c>
      <c r="C805" s="229" t="str">
        <f t="shared" si="24"/>
        <v>2086</v>
      </c>
      <c r="D805" s="242" t="s">
        <v>854</v>
      </c>
      <c r="E805" s="242" t="s">
        <v>6524</v>
      </c>
      <c r="F805" s="229" t="str">
        <f t="shared" si="25"/>
        <v>INSERT INTO UPK_TEST.upk_k60.k60_so_buno_link (os_buhin_no, k60_buno_id, created_date, created_tantou_id) VALUES ('743F2/3 1GR0D     B302', 2086, GETDATE(), 999);</v>
      </c>
    </row>
    <row r="806" spans="1:6">
      <c r="A806" s="229" t="s">
        <v>3520</v>
      </c>
      <c r="B806" s="229" t="s">
        <v>5649</v>
      </c>
      <c r="C806" s="229" t="str">
        <f t="shared" si="24"/>
        <v>2087</v>
      </c>
      <c r="D806" s="242" t="s">
        <v>855</v>
      </c>
      <c r="E806" s="242" t="s">
        <v>6525</v>
      </c>
      <c r="F806" s="229" t="str">
        <f t="shared" si="25"/>
        <v>INSERT INTO UPK_TEST.upk_k60.k60_so_buno_link (os_buhin_no, k60_buno_id, created_date, created_tantou_id) VALUES ('743F2/3 1GR0E     B302', 2087, GETDATE(), 999);</v>
      </c>
    </row>
    <row r="807" spans="1:6">
      <c r="A807" s="229" t="s">
        <v>3521</v>
      </c>
      <c r="B807" s="229" t="s">
        <v>851</v>
      </c>
      <c r="C807" s="229" t="str">
        <f t="shared" si="24"/>
        <v>2088</v>
      </c>
      <c r="D807" s="242" t="s">
        <v>5650</v>
      </c>
      <c r="E807" s="242" t="s">
        <v>6526</v>
      </c>
      <c r="F807" s="229" t="str">
        <f t="shared" si="25"/>
        <v>INSERT INTO UPK_TEST.upk_k60.k60_so_buno_link (os_buhin_no, k60_buno_id, created_date, created_tantou_id) VALUES ('74366   1GR0A     B309', 2088, GETDATE(), 999);</v>
      </c>
    </row>
    <row r="808" spans="1:6">
      <c r="A808" s="229" t="s">
        <v>3522</v>
      </c>
      <c r="B808" s="229" t="s">
        <v>852</v>
      </c>
      <c r="C808" s="229" t="str">
        <f t="shared" si="24"/>
        <v>2089</v>
      </c>
      <c r="D808" s="242" t="s">
        <v>856</v>
      </c>
      <c r="E808" s="242" t="s">
        <v>6527</v>
      </c>
      <c r="F808" s="229" t="str">
        <f t="shared" si="25"/>
        <v>INSERT INTO UPK_TEST.upk_k60.k60_so_buno_link (os_buhin_no, k60_buno_id, created_date, created_tantou_id) VALUES ('74367   1GR0A     B309', 2089, GETDATE(), 999);</v>
      </c>
    </row>
    <row r="809" spans="1:6">
      <c r="A809" s="229" t="s">
        <v>3523</v>
      </c>
      <c r="B809" s="229" t="s">
        <v>853</v>
      </c>
      <c r="C809" s="229" t="str">
        <f t="shared" si="24"/>
        <v>2090</v>
      </c>
      <c r="D809" s="242" t="s">
        <v>857</v>
      </c>
      <c r="E809" s="242" t="s">
        <v>6528</v>
      </c>
      <c r="F809" s="229" t="str">
        <f t="shared" si="25"/>
        <v>INSERT INTO UPK_TEST.upk_k60.k60_so_buno_link (os_buhin_no, k60_buno_id, created_date, created_tantou_id) VALUES ('74366   1GR0B     B309', 2090, GETDATE(), 999);</v>
      </c>
    </row>
    <row r="810" spans="1:6">
      <c r="A810" s="229" t="s">
        <v>3524</v>
      </c>
      <c r="B810" s="229" t="s">
        <v>854</v>
      </c>
      <c r="C810" s="229" t="str">
        <f t="shared" si="24"/>
        <v>2091</v>
      </c>
      <c r="D810" s="242" t="s">
        <v>858</v>
      </c>
      <c r="E810" s="242" t="s">
        <v>6529</v>
      </c>
      <c r="F810" s="229" t="str">
        <f t="shared" si="25"/>
        <v>INSERT INTO UPK_TEST.upk_k60.k60_so_buno_link (os_buhin_no, k60_buno_id, created_date, created_tantou_id) VALUES ('74367   1GR0B     B309', 2091, GETDATE(), 999);</v>
      </c>
    </row>
    <row r="811" spans="1:6">
      <c r="A811" s="229" t="s">
        <v>3525</v>
      </c>
      <c r="B811" s="229" t="s">
        <v>855</v>
      </c>
      <c r="C811" s="229" t="str">
        <f t="shared" si="24"/>
        <v>2092</v>
      </c>
      <c r="D811" s="242" t="s">
        <v>859</v>
      </c>
      <c r="E811" s="242" t="s">
        <v>6530</v>
      </c>
      <c r="F811" s="229" t="str">
        <f t="shared" si="25"/>
        <v>INSERT INTO UPK_TEST.upk_k60.k60_so_buno_link (os_buhin_no, k60_buno_id, created_date, created_tantou_id) VALUES ('74516   1GR0A     Zより', 2092, GETDATE(), 999);</v>
      </c>
    </row>
    <row r="812" spans="1:6">
      <c r="A812" s="229" t="s">
        <v>3526</v>
      </c>
      <c r="B812" s="229" t="s">
        <v>5650</v>
      </c>
      <c r="C812" s="229" t="str">
        <f t="shared" si="24"/>
        <v>2093</v>
      </c>
      <c r="D812" s="242" t="s">
        <v>5651</v>
      </c>
      <c r="E812" s="242" t="s">
        <v>6531</v>
      </c>
      <c r="F812" s="229" t="str">
        <f t="shared" si="25"/>
        <v>INSERT INTO UPK_TEST.upk_k60.k60_so_buno_link (os_buhin_no, k60_buno_id, created_date, created_tantou_id) VALUES ('76486/7 1GR0A　　 W70', 2093, GETDATE(), 999);</v>
      </c>
    </row>
    <row r="813" spans="1:6">
      <c r="A813" s="229" t="s">
        <v>3527</v>
      </c>
      <c r="B813" s="229" t="s">
        <v>856</v>
      </c>
      <c r="C813" s="229" t="str">
        <f t="shared" si="24"/>
        <v>2094</v>
      </c>
      <c r="D813" s="242" t="s">
        <v>860</v>
      </c>
      <c r="E813" s="242" t="s">
        <v>6532</v>
      </c>
      <c r="F813" s="229" t="str">
        <f t="shared" si="25"/>
        <v>INSERT INTO UPK_TEST.upk_k60.k60_so_buno_link (os_buhin_no, k60_buno_id, created_date, created_tantou_id) VALUES ('65616   JN20A     5016', 2094, GETDATE(), 999);</v>
      </c>
    </row>
    <row r="814" spans="1:6">
      <c r="A814" s="229" t="s">
        <v>3528</v>
      </c>
      <c r="B814" s="229" t="s">
        <v>857</v>
      </c>
      <c r="C814" s="229" t="str">
        <f t="shared" si="24"/>
        <v>2095</v>
      </c>
      <c r="D814" s="242" t="s">
        <v>861</v>
      </c>
      <c r="E814" s="242" t="s">
        <v>6533</v>
      </c>
      <c r="F814" s="229" t="str">
        <f t="shared" si="25"/>
        <v>INSERT INTO UPK_TEST.upk_k60.k60_so_buno_link (os_buhin_no, k60_buno_id, created_date, created_tantou_id) VALUES ('67466   JN20A     K70', 2095, GETDATE(), 999);</v>
      </c>
    </row>
    <row r="815" spans="1:6">
      <c r="A815" s="229" t="s">
        <v>3529</v>
      </c>
      <c r="B815" s="229" t="s">
        <v>858</v>
      </c>
      <c r="C815" s="229" t="str">
        <f t="shared" si="24"/>
        <v>2096</v>
      </c>
      <c r="D815" s="242" t="s">
        <v>5652</v>
      </c>
      <c r="E815" s="242" t="s">
        <v>6534</v>
      </c>
      <c r="F815" s="229" t="str">
        <f t="shared" si="25"/>
        <v>INSERT INTO UPK_TEST.upk_k60.k60_so_buno_link (os_buhin_no, k60_buno_id, created_date, created_tantou_id) VALUES ('73211   JN22A     K70', 2096, GETDATE(), 999);</v>
      </c>
    </row>
    <row r="816" spans="1:6">
      <c r="A816" s="229" t="s">
        <v>3530</v>
      </c>
      <c r="B816" s="229" t="s">
        <v>858</v>
      </c>
      <c r="C816" s="229" t="str">
        <f t="shared" si="24"/>
        <v>2096</v>
      </c>
      <c r="D816" s="242" t="s">
        <v>5653</v>
      </c>
      <c r="E816" s="242" t="s">
        <v>6535</v>
      </c>
      <c r="F816" s="229" t="str">
        <f t="shared" si="25"/>
        <v>INSERT INTO UPK_TEST.upk_k60.k60_so_buno_link (os_buhin_no, k60_buno_id, created_date, created_tantou_id) VALUES ('73211   JN22A     梱包', 2096, GETDATE(), 999);</v>
      </c>
    </row>
    <row r="817" spans="1:6">
      <c r="A817" s="229" t="s">
        <v>3531</v>
      </c>
      <c r="B817" s="229" t="s">
        <v>859</v>
      </c>
      <c r="C817" s="229" t="str">
        <f t="shared" si="24"/>
        <v>2097</v>
      </c>
      <c r="D817" s="242" t="s">
        <v>862</v>
      </c>
      <c r="E817" s="242" t="s">
        <v>6536</v>
      </c>
      <c r="F817" s="229" t="str">
        <f t="shared" si="25"/>
        <v>INSERT INTO UPK_TEST.upk_k60.k60_so_buno_link (os_buhin_no, k60_buno_id, created_date, created_tantou_id) VALUES ('73231   JN22A     完成品', 2097, GETDATE(), 999);</v>
      </c>
    </row>
    <row r="818" spans="1:6">
      <c r="A818" s="229" t="s">
        <v>3532</v>
      </c>
      <c r="B818" s="229" t="s">
        <v>859</v>
      </c>
      <c r="C818" s="229" t="str">
        <f t="shared" si="24"/>
        <v>2097</v>
      </c>
      <c r="D818" s="242" t="s">
        <v>863</v>
      </c>
      <c r="E818" s="242" t="s">
        <v>6537</v>
      </c>
      <c r="F818" s="229" t="str">
        <f t="shared" si="25"/>
        <v>INSERT INTO UPK_TEST.upk_k60.k60_so_buno_link (os_buhin_no, k60_buno_id, created_date, created_tantou_id) VALUES ('73231   JN22A     梱包', 2097, GETDATE(), 999);</v>
      </c>
    </row>
    <row r="819" spans="1:6">
      <c r="A819" s="229" t="s">
        <v>3533</v>
      </c>
      <c r="B819" s="229" t="s">
        <v>5651</v>
      </c>
      <c r="C819" s="229" t="str">
        <f t="shared" si="24"/>
        <v>2098</v>
      </c>
      <c r="D819" s="242" t="s">
        <v>864</v>
      </c>
      <c r="E819" s="242" t="s">
        <v>6538</v>
      </c>
      <c r="F819" s="229" t="str">
        <f t="shared" si="25"/>
        <v>INSERT INTO UPK_TEST.upk_k60.k60_so_buno_link (os_buhin_no, k60_buno_id, created_date, created_tantou_id) VALUES ('76654/5 3TU0A     Zより', 2098, GETDATE(), 999);</v>
      </c>
    </row>
    <row r="820" spans="1:6">
      <c r="A820" s="229" t="s">
        <v>3534</v>
      </c>
      <c r="B820" s="229" t="s">
        <v>860</v>
      </c>
      <c r="C820" s="229" t="str">
        <f t="shared" si="24"/>
        <v>2099</v>
      </c>
      <c r="D820" s="242" t="s">
        <v>865</v>
      </c>
      <c r="E820" s="242" t="s">
        <v>6539</v>
      </c>
      <c r="F820" s="229" t="str">
        <f t="shared" si="25"/>
        <v>INSERT INTO UPK_TEST.upk_k60.k60_so_buno_link (os_buhin_no, k60_buno_id, created_date, created_tantou_id) VALUES ('755D6   3NU0A      W70', 2099, GETDATE(), 999);</v>
      </c>
    </row>
    <row r="821" spans="1:6">
      <c r="A821" s="229" t="s">
        <v>3535</v>
      </c>
      <c r="B821" s="229" t="s">
        <v>861</v>
      </c>
      <c r="C821" s="229" t="str">
        <f t="shared" si="24"/>
        <v>2100</v>
      </c>
      <c r="D821" s="242" t="s">
        <v>866</v>
      </c>
      <c r="E821" s="242" t="s">
        <v>6540</v>
      </c>
      <c r="F821" s="229" t="str">
        <f t="shared" si="25"/>
        <v>INSERT INTO UPK_TEST.upk_k60.k60_so_buno_link (os_buhin_no, k60_buno_id, created_date, created_tantou_id) VALUES ('755D7   3NU0A      W70', 2100, GETDATE(), 999);</v>
      </c>
    </row>
    <row r="822" spans="1:6">
      <c r="A822" s="229" t="s">
        <v>3536</v>
      </c>
      <c r="B822" s="229" t="s">
        <v>5652</v>
      </c>
      <c r="C822" s="229" t="str">
        <f t="shared" si="24"/>
        <v>2101</v>
      </c>
      <c r="D822" s="242" t="s">
        <v>5654</v>
      </c>
      <c r="E822" s="242" t="s">
        <v>6541</v>
      </c>
      <c r="F822" s="229" t="str">
        <f t="shared" si="25"/>
        <v>INSERT INTO UPK_TEST.upk_k60.k60_so_buno_link (os_buhin_no, k60_buno_id, created_date, created_tantou_id) VALUES ('74558/9 1LA0A-B   K70', 2101, GETDATE(), 999);</v>
      </c>
    </row>
    <row r="823" spans="1:6">
      <c r="A823" s="229" t="s">
        <v>3537</v>
      </c>
      <c r="B823" s="229" t="s">
        <v>5653</v>
      </c>
      <c r="C823" s="229" t="str">
        <f t="shared" si="24"/>
        <v>2102</v>
      </c>
      <c r="D823" s="242" t="s">
        <v>867</v>
      </c>
      <c r="E823" s="242" t="s">
        <v>6542</v>
      </c>
      <c r="F823" s="229" t="str">
        <f t="shared" si="25"/>
        <v>INSERT INTO UPK_TEST.upk_k60.k60_so_buno_link (os_buhin_no, k60_buno_id, created_date, created_tantou_id) VALUES ('74558/9 1LA0A     K70', 2102, GETDATE(), 999);</v>
      </c>
    </row>
    <row r="824" spans="1:6">
      <c r="A824" s="229" t="s">
        <v>3538</v>
      </c>
      <c r="B824" s="229" t="s">
        <v>862</v>
      </c>
      <c r="C824" s="229" t="str">
        <f t="shared" si="24"/>
        <v>2103</v>
      </c>
      <c r="D824" s="242" t="s">
        <v>868</v>
      </c>
      <c r="E824" s="242" t="s">
        <v>6543</v>
      </c>
      <c r="F824" s="229" t="str">
        <f t="shared" si="25"/>
        <v>INSERT INTO UPK_TEST.upk_k60.k60_so_buno_link (os_buhin_no, k60_buno_id, created_date, created_tantou_id) VALUES ('75529   1LA0A     K70', 2103, GETDATE(), 999);</v>
      </c>
    </row>
    <row r="825" spans="1:6">
      <c r="A825" s="229" t="s">
        <v>3539</v>
      </c>
      <c r="B825" s="229" t="s">
        <v>5522</v>
      </c>
      <c r="C825" s="229" t="str">
        <f t="shared" si="24"/>
        <v>1394</v>
      </c>
      <c r="D825" s="242" t="s">
        <v>5655</v>
      </c>
      <c r="E825" s="242" t="s">
        <v>6544</v>
      </c>
      <c r="F825" s="229" t="str">
        <f t="shared" si="25"/>
        <v>INSERT INTO UPK_TEST.upk_k60.k60_so_buno_link (os_buhin_no, k60_buno_id, created_date, created_tantou_id) VALUES ('756C0/1 1LA0A     Rより', 1394, GETDATE(), 999);</v>
      </c>
    </row>
    <row r="826" spans="1:6">
      <c r="A826" s="229" t="s">
        <v>3540</v>
      </c>
      <c r="B826" s="229" t="s">
        <v>863</v>
      </c>
      <c r="C826" s="229" t="str">
        <f t="shared" si="24"/>
        <v>2104</v>
      </c>
      <c r="D826" s="242" t="s">
        <v>5656</v>
      </c>
      <c r="E826" s="242" t="s">
        <v>6545</v>
      </c>
      <c r="F826" s="229" t="str">
        <f t="shared" si="25"/>
        <v>INSERT INTO UPK_TEST.upk_k60.k60_so_buno_link (os_buhin_no, k60_buno_id, created_date, created_tantou_id) VALUES ('67332   1ZR0A     B302', 2104, GETDATE(), 999);</v>
      </c>
    </row>
    <row r="827" spans="1:6">
      <c r="A827" s="229" t="s">
        <v>3541</v>
      </c>
      <c r="B827" s="229" t="s">
        <v>864</v>
      </c>
      <c r="C827" s="229" t="str">
        <f t="shared" si="24"/>
        <v>2105</v>
      </c>
      <c r="D827" s="242" t="s">
        <v>5657</v>
      </c>
      <c r="E827" s="242" t="s">
        <v>6546</v>
      </c>
      <c r="F827" s="229" t="str">
        <f t="shared" si="25"/>
        <v>INSERT INTO UPK_TEST.upk_k60.k60_so_buno_link (os_buhin_no, k60_buno_id, created_date, created_tantou_id) VALUES ('67332   1ZR0B     K70', 2105, GETDATE(), 999);</v>
      </c>
    </row>
    <row r="828" spans="1:6">
      <c r="A828" s="229" t="s">
        <v>3542</v>
      </c>
      <c r="B828" s="229" t="s">
        <v>865</v>
      </c>
      <c r="C828" s="229" t="str">
        <f t="shared" si="24"/>
        <v>2106</v>
      </c>
      <c r="D828" s="242" t="s">
        <v>5658</v>
      </c>
      <c r="E828" s="242" t="s">
        <v>6547</v>
      </c>
      <c r="F828" s="229" t="str">
        <f t="shared" si="25"/>
        <v>INSERT INTO UPK_TEST.upk_k60.k60_so_buno_link (os_buhin_no, k60_buno_id, created_date, created_tantou_id) VALUES ('67870   1ZR0A03   B70', 2106, GETDATE(), 999);</v>
      </c>
    </row>
    <row r="829" spans="1:6">
      <c r="A829" s="229" t="s">
        <v>3543</v>
      </c>
      <c r="B829" s="229" t="s">
        <v>866</v>
      </c>
      <c r="C829" s="229" t="str">
        <f t="shared" si="24"/>
        <v>2107</v>
      </c>
      <c r="D829" s="242" t="s">
        <v>869</v>
      </c>
      <c r="E829" s="242" t="s">
        <v>6548</v>
      </c>
      <c r="F829" s="229" t="str">
        <f t="shared" si="25"/>
        <v>INSERT INTO UPK_TEST.upk_k60.k60_so_buno_link (os_buhin_no, k60_buno_id, created_date, created_tantou_id) VALUES ('67870   1ZR0A04   B70', 2107, GETDATE(), 999);</v>
      </c>
    </row>
    <row r="830" spans="1:6">
      <c r="A830" s="229" t="s">
        <v>3544</v>
      </c>
      <c r="B830" s="229" t="s">
        <v>5654</v>
      </c>
      <c r="C830" s="229" t="str">
        <f t="shared" si="24"/>
        <v>2108</v>
      </c>
      <c r="D830" s="242" t="s">
        <v>870</v>
      </c>
      <c r="E830" s="242" t="s">
        <v>6549</v>
      </c>
      <c r="F830" s="229" t="str">
        <f t="shared" si="25"/>
        <v>INSERT INTO UPK_TEST.upk_k60.k60_so_buno_link (os_buhin_no, k60_buno_id, created_date, created_tantou_id) VALUES ('75492/3 1JB0A     B302', 2108, GETDATE(), 999);</v>
      </c>
    </row>
    <row r="831" spans="1:6">
      <c r="A831" s="229" t="s">
        <v>3545</v>
      </c>
      <c r="B831" s="229" t="s">
        <v>867</v>
      </c>
      <c r="C831" s="229" t="str">
        <f t="shared" si="24"/>
        <v>2109</v>
      </c>
      <c r="D831" s="242" t="s">
        <v>871</v>
      </c>
      <c r="E831" s="242" t="s">
        <v>6550</v>
      </c>
      <c r="F831" s="229" t="str">
        <f t="shared" si="25"/>
        <v>INSERT INTO UPK_TEST.upk_k60.k60_so_buno_link (os_buhin_no, k60_buno_id, created_date, created_tantou_id) VALUES ('76246   1JA0A     B70', 2109, GETDATE(), 999);</v>
      </c>
    </row>
    <row r="832" spans="1:6">
      <c r="A832" s="229" t="s">
        <v>3546</v>
      </c>
      <c r="B832" s="229" t="s">
        <v>868</v>
      </c>
      <c r="C832" s="229" t="str">
        <f t="shared" si="24"/>
        <v>2110</v>
      </c>
      <c r="D832" s="242" t="s">
        <v>872</v>
      </c>
      <c r="E832" s="242" t="s">
        <v>6551</v>
      </c>
      <c r="F832" s="229" t="str">
        <f t="shared" si="25"/>
        <v>INSERT INTO UPK_TEST.upk_k60.k60_so_buno_link (os_buhin_no, k60_buno_id, created_date, created_tantou_id) VALUES ('76247   1JA0A     B70', 2110, GETDATE(), 999);</v>
      </c>
    </row>
    <row r="833" spans="1:6">
      <c r="A833" s="229" t="s">
        <v>3547</v>
      </c>
      <c r="B833" s="229" t="s">
        <v>5655</v>
      </c>
      <c r="C833" s="229" t="str">
        <f t="shared" si="24"/>
        <v>2111</v>
      </c>
      <c r="D833" s="242" t="s">
        <v>873</v>
      </c>
      <c r="E833" s="242" t="s">
        <v>6552</v>
      </c>
      <c r="F833" s="229" t="str">
        <f t="shared" si="25"/>
        <v>INSERT INTO UPK_TEST.upk_k60.k60_so_buno_link (os_buhin_no, k60_buno_id, created_date, created_tantou_id) VALUES ('61212/3 3XA0A    Zより', 2111, GETDATE(), 999);</v>
      </c>
    </row>
    <row r="834" spans="1:6">
      <c r="A834" s="229" t="s">
        <v>3548</v>
      </c>
      <c r="B834" s="229" t="s">
        <v>5656</v>
      </c>
      <c r="C834" s="229" t="str">
        <f t="shared" si="24"/>
        <v>2112</v>
      </c>
      <c r="D834" s="242" t="s">
        <v>874</v>
      </c>
      <c r="E834" s="242" t="s">
        <v>6553</v>
      </c>
      <c r="F834" s="229" t="str">
        <f t="shared" si="25"/>
        <v>INSERT INTO UPK_TEST.upk_k60.k60_so_buno_link (os_buhin_no, k60_buno_id, created_date, created_tantou_id) VALUES ('61212/3 3XA0A/3XE0A Zより', 2112, GETDATE(), 999);</v>
      </c>
    </row>
    <row r="835" spans="1:6">
      <c r="A835" s="229" t="s">
        <v>3549</v>
      </c>
      <c r="B835" s="229" t="s">
        <v>5657</v>
      </c>
      <c r="C835" s="229" t="str">
        <f t="shared" si="24"/>
        <v>2113</v>
      </c>
      <c r="D835" s="242" t="s">
        <v>875</v>
      </c>
      <c r="E835" s="242" t="s">
        <v>6554</v>
      </c>
      <c r="F835" s="229" t="str">
        <f t="shared" si="25"/>
        <v>INSERT INTO UPK_TEST.upk_k60.k60_so_buno_link (os_buhin_no, k60_buno_id, created_date, created_tantou_id) VALUES ('61212/3 3XA2A    Zより', 2113, GETDATE(), 999);</v>
      </c>
    </row>
    <row r="836" spans="1:6">
      <c r="A836" s="229" t="s">
        <v>3550</v>
      </c>
      <c r="B836" s="229" t="s">
        <v>5658</v>
      </c>
      <c r="C836" s="229" t="str">
        <f t="shared" si="24"/>
        <v>2114</v>
      </c>
      <c r="D836" s="242" t="s">
        <v>5659</v>
      </c>
      <c r="E836" s="242" t="s">
        <v>6555</v>
      </c>
      <c r="F836" s="229" t="str">
        <f t="shared" si="25"/>
        <v>INSERT INTO UPK_TEST.upk_k60.k60_so_buno_link (os_buhin_no, k60_buno_id, created_date, created_tantou_id) VALUES ('61212/3 3XE2A/3XA2A Zより', 2114, GETDATE(), 999);</v>
      </c>
    </row>
    <row r="837" spans="1:6">
      <c r="A837" s="229" t="s">
        <v>3551</v>
      </c>
      <c r="B837" s="229" t="s">
        <v>869</v>
      </c>
      <c r="C837" s="229" t="str">
        <f t="shared" si="24"/>
        <v>2115</v>
      </c>
      <c r="D837" s="242" t="s">
        <v>876</v>
      </c>
      <c r="E837" s="242" t="s">
        <v>6556</v>
      </c>
      <c r="F837" s="229" t="str">
        <f t="shared" si="25"/>
        <v>INSERT INTO UPK_TEST.upk_k60.k60_so_buno_link (os_buhin_no, k60_buno_id, created_date, created_tantou_id) VALUES ('73211   3XE0A     B301  ', 2115, GETDATE(), 999);</v>
      </c>
    </row>
    <row r="838" spans="1:6">
      <c r="A838" s="229" t="s">
        <v>3552</v>
      </c>
      <c r="B838" s="229" t="s">
        <v>870</v>
      </c>
      <c r="C838" s="229" t="str">
        <f t="shared" ref="C838:C901" si="26">VLOOKUP($B838,$D$5:$E$2000,2,FALSE)</f>
        <v>2116</v>
      </c>
      <c r="D838" s="242" t="s">
        <v>877</v>
      </c>
      <c r="E838" s="242" t="s">
        <v>6557</v>
      </c>
      <c r="F838" s="229" t="str">
        <f t="shared" ref="F838:F901" si="27">$P$2&amp;"'"&amp;$A838&amp;"', "&amp;$C838&amp;", GETDATE(), 999);"</f>
        <v>INSERT INTO UPK_TEST.upk_k60.k60_so_buno_link (os_buhin_no, k60_buno_id, created_date, created_tantou_id) VALUES ('75234   3XA0A     B309', 2116, GETDATE(), 999);</v>
      </c>
    </row>
    <row r="839" spans="1:6">
      <c r="A839" s="229" t="s">
        <v>3553</v>
      </c>
      <c r="B839" s="229" t="s">
        <v>871</v>
      </c>
      <c r="C839" s="229" t="str">
        <f t="shared" si="26"/>
        <v>2117</v>
      </c>
      <c r="D839" s="242" t="s">
        <v>878</v>
      </c>
      <c r="E839" s="242" t="s">
        <v>6558</v>
      </c>
      <c r="F839" s="229" t="str">
        <f t="shared" si="27"/>
        <v>INSERT INTO UPK_TEST.upk_k60.k60_so_buno_link (os_buhin_no, k60_buno_id, created_date, created_tantou_id) VALUES ('76458   3XA0A     B309', 2117, GETDATE(), 999);</v>
      </c>
    </row>
    <row r="840" spans="1:6">
      <c r="A840" s="229" t="s">
        <v>3554</v>
      </c>
      <c r="B840" s="229" t="s">
        <v>872</v>
      </c>
      <c r="C840" s="229" t="str">
        <f t="shared" si="26"/>
        <v>2118</v>
      </c>
      <c r="D840" s="242" t="s">
        <v>5660</v>
      </c>
      <c r="E840" s="242" t="s">
        <v>6559</v>
      </c>
      <c r="F840" s="229" t="str">
        <f t="shared" si="27"/>
        <v>INSERT INTO UPK_TEST.upk_k60.k60_so_buno_link (os_buhin_no, k60_buno_id, created_date, created_tantou_id) VALUES ('76459   3XA0A     B309', 2118, GETDATE(), 999);</v>
      </c>
    </row>
    <row r="841" spans="1:6">
      <c r="A841" s="229" t="s">
        <v>3555</v>
      </c>
      <c r="B841" s="229" t="s">
        <v>873</v>
      </c>
      <c r="C841" s="229" t="str">
        <f t="shared" si="26"/>
        <v>2119</v>
      </c>
      <c r="D841" s="242" t="s">
        <v>879</v>
      </c>
      <c r="E841" s="242" t="s">
        <v>6560</v>
      </c>
      <c r="F841" s="229" t="str">
        <f t="shared" si="27"/>
        <v>INSERT INTO UPK_TEST.upk_k60.k60_so_buno_link (os_buhin_no, k60_buno_id, created_date, created_tantou_id) VALUES ('73212   3XC0A     B301', 2119, GETDATE(), 999);</v>
      </c>
    </row>
    <row r="842" spans="1:6">
      <c r="A842" s="229" t="s">
        <v>3556</v>
      </c>
      <c r="B842" s="229" t="s">
        <v>874</v>
      </c>
      <c r="C842" s="229" t="str">
        <f t="shared" si="26"/>
        <v>2120</v>
      </c>
      <c r="D842" s="242" t="s">
        <v>880</v>
      </c>
      <c r="E842" s="242" t="s">
        <v>6561</v>
      </c>
      <c r="F842" s="229" t="str">
        <f t="shared" si="27"/>
        <v>INSERT INTO UPK_TEST.upk_k60.k60_so_buno_link (os_buhin_no, k60_buno_id, created_date, created_tantou_id) VALUES ('73232   3XC0A K70シンクロ', 2120, GETDATE(), 999);</v>
      </c>
    </row>
    <row r="843" spans="1:6">
      <c r="A843" s="229" t="s">
        <v>3557</v>
      </c>
      <c r="B843" s="229" t="s">
        <v>875</v>
      </c>
      <c r="C843" s="229" t="str">
        <f t="shared" si="26"/>
        <v>2121</v>
      </c>
      <c r="D843" s="242" t="s">
        <v>881</v>
      </c>
      <c r="E843" s="242" t="s">
        <v>6562</v>
      </c>
      <c r="F843" s="229" t="str">
        <f t="shared" si="27"/>
        <v>INSERT INTO UPK_TEST.upk_k60.k60_so_buno_link (os_buhin_no, k60_buno_id, created_date, created_tantou_id) VALUES ('74329   3XN0A    Wより', 2121, GETDATE(), 999);</v>
      </c>
    </row>
    <row r="844" spans="1:6">
      <c r="A844" s="229" t="s">
        <v>3558</v>
      </c>
      <c r="B844" s="229" t="s">
        <v>5659</v>
      </c>
      <c r="C844" s="229" t="str">
        <f t="shared" si="26"/>
        <v>2122</v>
      </c>
      <c r="D844" s="242" t="s">
        <v>882</v>
      </c>
      <c r="E844" s="242" t="s">
        <v>6563</v>
      </c>
      <c r="F844" s="229" t="str">
        <f t="shared" si="27"/>
        <v>INSERT INTO UPK_TEST.upk_k60.k60_so_buno_link (os_buhin_no, k60_buno_id, created_date, created_tantou_id) VALUES ('76332/3 3XC0A      K70', 2122, GETDATE(), 999);</v>
      </c>
    </row>
    <row r="845" spans="1:6">
      <c r="A845" s="229" t="s">
        <v>3559</v>
      </c>
      <c r="B845" s="229" t="s">
        <v>876</v>
      </c>
      <c r="C845" s="229" t="str">
        <f t="shared" si="26"/>
        <v>2123</v>
      </c>
      <c r="D845" s="242" t="s">
        <v>883</v>
      </c>
      <c r="E845" s="242" t="s">
        <v>6564</v>
      </c>
      <c r="F845" s="229" t="str">
        <f t="shared" si="27"/>
        <v>INSERT INTO UPK_TEST.upk_k60.k60_so_buno_link (os_buhin_no, k60_buno_id, created_date, created_tantou_id) VALUES ('77598   3XC8A   K70⇒B309 ', 2123, GETDATE(), 999);</v>
      </c>
    </row>
    <row r="846" spans="1:6">
      <c r="A846" s="229" t="s">
        <v>3560</v>
      </c>
      <c r="B846" s="229" t="s">
        <v>3151</v>
      </c>
      <c r="C846" s="229" t="str">
        <f t="shared" si="26"/>
        <v>1735</v>
      </c>
      <c r="D846" s="242" t="s">
        <v>884</v>
      </c>
      <c r="E846" s="242" t="s">
        <v>6565</v>
      </c>
      <c r="F846" s="229" t="str">
        <f t="shared" si="27"/>
        <v>INSERT INTO UPK_TEST.upk_k60.k60_so_buno_link (os_buhin_no, k60_buno_id, created_date, created_tantou_id) VALUES ('76516/7 3XA2A  Sより B301', 1735, GETDATE(), 999);</v>
      </c>
    </row>
    <row r="847" spans="1:6">
      <c r="A847" s="229" t="s">
        <v>3561</v>
      </c>
      <c r="B847" s="229" t="s">
        <v>877</v>
      </c>
      <c r="C847" s="229" t="str">
        <f t="shared" si="26"/>
        <v>2124</v>
      </c>
      <c r="D847" s="242" t="s">
        <v>885</v>
      </c>
      <c r="E847" s="242" t="s">
        <v>6566</v>
      </c>
      <c r="F847" s="229" t="str">
        <f t="shared" si="27"/>
        <v>INSERT INTO UPK_TEST.upk_k60.k60_so_buno_link (os_buhin_no, k60_buno_id, created_date, created_tantou_id) VALUES ('76218   3XJ0A      K70  ', 2124, GETDATE(), 999);</v>
      </c>
    </row>
    <row r="848" spans="1:6">
      <c r="A848" s="229" t="s">
        <v>3562</v>
      </c>
      <c r="B848" s="229" t="s">
        <v>878</v>
      </c>
      <c r="C848" s="229" t="str">
        <f t="shared" si="26"/>
        <v>2125</v>
      </c>
      <c r="D848" s="242" t="s">
        <v>886</v>
      </c>
      <c r="E848" s="242" t="s">
        <v>6567</v>
      </c>
      <c r="F848" s="229" t="str">
        <f t="shared" si="27"/>
        <v>INSERT INTO UPK_TEST.upk_k60.k60_so_buno_link (os_buhin_no, k60_buno_id, created_date, created_tantou_id) VALUES ('76219   3XJ0A      K70', 2125, GETDATE(), 999);</v>
      </c>
    </row>
    <row r="849" spans="1:6">
      <c r="A849" s="229" t="s">
        <v>3563</v>
      </c>
      <c r="B849" s="229" t="s">
        <v>5660</v>
      </c>
      <c r="C849" s="229" t="str">
        <f t="shared" si="26"/>
        <v>2126</v>
      </c>
      <c r="D849" s="242" t="s">
        <v>887</v>
      </c>
      <c r="E849" s="242" t="s">
        <v>6568</v>
      </c>
      <c r="F849" s="229" t="str">
        <f t="shared" si="27"/>
        <v>INSERT INTO UPK_TEST.upk_k60.k60_so_buno_link (os_buhin_no, k60_buno_id, created_date, created_tantou_id) VALUES ('76246/7 3XJ0A      K70', 2126, GETDATE(), 999);</v>
      </c>
    </row>
    <row r="850" spans="1:6">
      <c r="A850" s="229" t="s">
        <v>3564</v>
      </c>
      <c r="B850" s="229" t="s">
        <v>879</v>
      </c>
      <c r="C850" s="229" t="str">
        <f t="shared" si="26"/>
        <v>2127</v>
      </c>
      <c r="D850" s="242" t="s">
        <v>888</v>
      </c>
      <c r="E850" s="242" t="s">
        <v>6569</v>
      </c>
      <c r="F850" s="229" t="str">
        <f t="shared" si="27"/>
        <v>INSERT INTO UPK_TEST.upk_k60.k60_so_buno_link (os_buhin_no, k60_buno_id, created_date, created_tantou_id) VALUES ('76373   3YF3A  Wより　K70', 2127, GETDATE(), 999);</v>
      </c>
    </row>
    <row r="851" spans="1:6">
      <c r="A851" s="229" t="s">
        <v>3565</v>
      </c>
      <c r="B851" s="229" t="s">
        <v>880</v>
      </c>
      <c r="C851" s="229" t="str">
        <f t="shared" si="26"/>
        <v>2128</v>
      </c>
      <c r="D851" s="242" t="s">
        <v>889</v>
      </c>
      <c r="E851" s="242" t="s">
        <v>6570</v>
      </c>
      <c r="F851" s="229" t="str">
        <f t="shared" si="27"/>
        <v>INSERT INTO UPK_TEST.upk_k60.k60_so_buno_link (os_buhin_no, k60_buno_id, created_date, created_tantou_id) VALUES ('76397   3YF0A  Sより　K70', 2128, GETDATE(), 999);</v>
      </c>
    </row>
    <row r="852" spans="1:6">
      <c r="A852" s="229" t="s">
        <v>3566</v>
      </c>
      <c r="B852" s="229" t="s">
        <v>881</v>
      </c>
      <c r="C852" s="229" t="str">
        <f t="shared" si="26"/>
        <v>2129</v>
      </c>
      <c r="D852" s="242" t="s">
        <v>890</v>
      </c>
      <c r="E852" s="242" t="s">
        <v>6571</v>
      </c>
      <c r="F852" s="229" t="str">
        <f t="shared" si="27"/>
        <v>INSERT INTO UPK_TEST.upk_k60.k60_so_buno_link (os_buhin_no, k60_buno_id, created_date, created_tantou_id) VALUES ('17216   CY00A      K30', 2129, GETDATE(), 999);</v>
      </c>
    </row>
    <row r="853" spans="1:6">
      <c r="A853" s="229" t="s">
        <v>3567</v>
      </c>
      <c r="B853" s="229" t="s">
        <v>882</v>
      </c>
      <c r="C853" s="229" t="str">
        <f t="shared" si="26"/>
        <v>2130</v>
      </c>
      <c r="D853" s="242" t="s">
        <v>891</v>
      </c>
      <c r="E853" s="242" t="s">
        <v>6572</v>
      </c>
      <c r="F853" s="229" t="str">
        <f t="shared" si="27"/>
        <v>INSERT INTO UPK_TEST.upk_k60.k60_so_buno_link (os_buhin_no, k60_buno_id, created_date, created_tantou_id) VALUES ('17217   CY00A      K30', 2130, GETDATE(), 999);</v>
      </c>
    </row>
    <row r="854" spans="1:6">
      <c r="A854" s="229" t="s">
        <v>3568</v>
      </c>
      <c r="B854" s="229" t="s">
        <v>883</v>
      </c>
      <c r="C854" s="229" t="str">
        <f t="shared" si="26"/>
        <v>2131</v>
      </c>
      <c r="D854" s="242" t="s">
        <v>5661</v>
      </c>
      <c r="E854" s="242" t="s">
        <v>6573</v>
      </c>
      <c r="F854" s="229" t="str">
        <f t="shared" si="27"/>
        <v>INSERT INTO UPK_TEST.upk_k60.k60_so_buno_link (os_buhin_no, k60_buno_id, created_date, created_tantou_id) VALUES ('75454   1VN0A      W70', 2131, GETDATE(), 999);</v>
      </c>
    </row>
    <row r="855" spans="1:6">
      <c r="A855" s="229" t="s">
        <v>3569</v>
      </c>
      <c r="B855" s="229" t="s">
        <v>642</v>
      </c>
      <c r="C855" s="229" t="str">
        <f t="shared" si="26"/>
        <v>1778</v>
      </c>
      <c r="D855" s="242" t="s">
        <v>892</v>
      </c>
      <c r="E855" s="242" t="s">
        <v>6574</v>
      </c>
      <c r="F855" s="229" t="str">
        <f t="shared" si="27"/>
        <v>INSERT INTO UPK_TEST.upk_k60.k60_so_buno_link (os_buhin_no, k60_buno_id, created_date, created_tantou_id) VALUES ('75118   5TA0A  Sより W70', 1778, GETDATE(), 999);</v>
      </c>
    </row>
    <row r="856" spans="1:6">
      <c r="A856" s="229" t="s">
        <v>3570</v>
      </c>
      <c r="B856" s="229" t="s">
        <v>649</v>
      </c>
      <c r="C856" s="229" t="str">
        <f t="shared" si="26"/>
        <v>1794</v>
      </c>
      <c r="D856" s="242" t="s">
        <v>5662</v>
      </c>
      <c r="E856" s="242" t="s">
        <v>6575</v>
      </c>
      <c r="F856" s="229" t="str">
        <f t="shared" si="27"/>
        <v>INSERT INTO UPK_TEST.upk_k60.k60_so_buno_link (os_buhin_no, k60_buno_id, created_date, created_tantou_id) VALUES ('75118   5TL0A  Sより K70', 1794, GETDATE(), 999);</v>
      </c>
    </row>
    <row r="857" spans="1:6">
      <c r="A857" s="229" t="s">
        <v>3571</v>
      </c>
      <c r="B857" s="229" t="s">
        <v>884</v>
      </c>
      <c r="C857" s="229" t="str">
        <f t="shared" si="26"/>
        <v>2132</v>
      </c>
      <c r="D857" s="242" t="s">
        <v>893</v>
      </c>
      <c r="E857" s="242" t="s">
        <v>6576</v>
      </c>
      <c r="F857" s="229" t="str">
        <f t="shared" si="27"/>
        <v>INSERT INTO UPK_TEST.upk_k60.k60_so_buno_link (os_buhin_no, k60_buno_id, created_date, created_tantou_id) VALUES ('51162   3VA4A      K70', 2132, GETDATE(), 999);</v>
      </c>
    </row>
    <row r="858" spans="1:6">
      <c r="A858" s="229" t="s">
        <v>3572</v>
      </c>
      <c r="B858" s="229" t="s">
        <v>885</v>
      </c>
      <c r="C858" s="229" t="str">
        <f t="shared" si="26"/>
        <v>2133</v>
      </c>
      <c r="D858" s="242" t="s">
        <v>5663</v>
      </c>
      <c r="E858" s="242" t="s">
        <v>6577</v>
      </c>
      <c r="F858" s="229" t="str">
        <f t="shared" si="27"/>
        <v>INSERT INTO UPK_TEST.upk_k60.k60_so_buno_link (os_buhin_no, k60_buno_id, created_date, created_tantou_id) VALUES ('75176   5WK0A　移管逆送', 2133, GETDATE(), 999);</v>
      </c>
    </row>
    <row r="859" spans="1:6">
      <c r="A859" s="229" t="s">
        <v>3573</v>
      </c>
      <c r="B859" s="229" t="s">
        <v>886</v>
      </c>
      <c r="C859" s="229" t="str">
        <f t="shared" si="26"/>
        <v>2134</v>
      </c>
      <c r="D859" s="242" t="s">
        <v>894</v>
      </c>
      <c r="E859" s="242" t="s">
        <v>6578</v>
      </c>
      <c r="F859" s="229" t="str">
        <f t="shared" si="27"/>
        <v>INSERT INTO UPK_TEST.upk_k60.k60_so_buno_link (os_buhin_no, k60_buno_id, created_date, created_tantou_id) VALUES ('67466   4CB0A      K30', 2134, GETDATE(), 999);</v>
      </c>
    </row>
    <row r="860" spans="1:6">
      <c r="A860" s="229" t="s">
        <v>3574</v>
      </c>
      <c r="B860" s="229" t="s">
        <v>887</v>
      </c>
      <c r="C860" s="229" t="str">
        <f t="shared" si="26"/>
        <v>2135</v>
      </c>
      <c r="D860" s="242" t="s">
        <v>895</v>
      </c>
      <c r="E860" s="242" t="s">
        <v>6579</v>
      </c>
      <c r="F860" s="229" t="str">
        <f t="shared" si="27"/>
        <v>INSERT INTO UPK_TEST.upk_k60.k60_so_buno_link (os_buhin_no, k60_buno_id, created_date, created_tantou_id) VALUES ('67466   4CB0A-E ', 2135, GETDATE(), 999);</v>
      </c>
    </row>
    <row r="861" spans="1:6">
      <c r="A861" s="229" t="s">
        <v>3575</v>
      </c>
      <c r="B861" s="229" t="s">
        <v>888</v>
      </c>
      <c r="C861" s="229" t="str">
        <f t="shared" si="26"/>
        <v>2136</v>
      </c>
      <c r="D861" s="242" t="s">
        <v>896</v>
      </c>
      <c r="E861" s="242" t="s">
        <v>6580</v>
      </c>
      <c r="F861" s="229" t="str">
        <f t="shared" si="27"/>
        <v>INSERT INTO UPK_TEST.upk_k60.k60_so_buno_link (os_buhin_no, k60_buno_id, created_date, created_tantou_id) VALUES ('76482   4CB0A      K70', 2136, GETDATE(), 999);</v>
      </c>
    </row>
    <row r="862" spans="1:6">
      <c r="A862" s="229" t="s">
        <v>3576</v>
      </c>
      <c r="B862" s="229" t="s">
        <v>889</v>
      </c>
      <c r="C862" s="229" t="str">
        <f t="shared" si="26"/>
        <v>2137</v>
      </c>
      <c r="D862" s="242" t="s">
        <v>897</v>
      </c>
      <c r="E862" s="242" t="s">
        <v>6581</v>
      </c>
      <c r="F862" s="229" t="str">
        <f t="shared" si="27"/>
        <v>INSERT INTO UPK_TEST.upk_k60.k60_so_buno_link (os_buhin_no, k60_buno_id, created_date, created_tantou_id) VALUES ('76482   4CB0A-E  韓国向け', 2137, GETDATE(), 999);</v>
      </c>
    </row>
    <row r="863" spans="1:6">
      <c r="A863" s="229" t="s">
        <v>3577</v>
      </c>
      <c r="B863" s="229" t="s">
        <v>890</v>
      </c>
      <c r="C863" s="229" t="str">
        <f t="shared" si="26"/>
        <v>2138</v>
      </c>
      <c r="D863" s="242" t="s">
        <v>898</v>
      </c>
      <c r="E863" s="242" t="s">
        <v>6582</v>
      </c>
      <c r="F863" s="229" t="str">
        <f t="shared" si="27"/>
        <v>INSERT INTO UPK_TEST.upk_k60.k60_so_buno_link (os_buhin_no, k60_buno_id, created_date, created_tantou_id) VALUES ('78118　6MA0A　Rより B309', 2138, GETDATE(), 999);</v>
      </c>
    </row>
    <row r="864" spans="1:6">
      <c r="A864" s="229" t="s">
        <v>3578</v>
      </c>
      <c r="B864" s="229" t="s">
        <v>891</v>
      </c>
      <c r="C864" s="229" t="str">
        <f t="shared" si="26"/>
        <v>2139</v>
      </c>
      <c r="D864" s="242" t="s">
        <v>899</v>
      </c>
      <c r="E864" s="242" t="s">
        <v>6583</v>
      </c>
      <c r="F864" s="229" t="str">
        <f t="shared" si="27"/>
        <v>INSERT INTO UPK_TEST.upk_k60.k60_so_buno_link (os_buhin_no, k60_buno_id, created_date, created_tantou_id) VALUES ('78119　6MA0A　Rより B309', 2139, GETDATE(), 999);</v>
      </c>
    </row>
    <row r="865" spans="1:6">
      <c r="A865" s="229" t="s">
        <v>3579</v>
      </c>
      <c r="B865" s="229" t="s">
        <v>5661</v>
      </c>
      <c r="C865" s="229" t="str">
        <f t="shared" si="26"/>
        <v>2140</v>
      </c>
      <c r="D865" s="242" t="s">
        <v>900</v>
      </c>
      <c r="E865" s="242" t="s">
        <v>6584</v>
      </c>
      <c r="F865" s="229" t="str">
        <f t="shared" si="27"/>
        <v>INSERT INTO UPK_TEST.upk_k60.k60_so_buno_link (os_buhin_no, k60_buno_id, created_date, created_tantou_id) VALUES ('76352/3 01G00   B302', 2140, GETDATE(), 999);</v>
      </c>
    </row>
    <row r="866" spans="1:6">
      <c r="A866" s="229" t="s">
        <v>3580</v>
      </c>
      <c r="B866" s="229" t="s">
        <v>892</v>
      </c>
      <c r="C866" s="229" t="str">
        <f t="shared" si="26"/>
        <v>2141</v>
      </c>
      <c r="D866" s="242" t="s">
        <v>901</v>
      </c>
      <c r="E866" s="242" t="s">
        <v>6585</v>
      </c>
      <c r="F866" s="229" t="str">
        <f t="shared" si="27"/>
        <v>INSERT INTO UPK_TEST.upk_k60.k60_so_buno_link (os_buhin_no, k60_buno_id, created_date, created_tantou_id) VALUES ('78152   CN000   B309', 2141, GETDATE(), 999);</v>
      </c>
    </row>
    <row r="867" spans="1:6">
      <c r="A867" s="229" t="s">
        <v>3581</v>
      </c>
      <c r="B867" s="229" t="s">
        <v>5662</v>
      </c>
      <c r="C867" s="229" t="str">
        <f t="shared" si="26"/>
        <v>2142</v>
      </c>
      <c r="D867" s="242" t="s">
        <v>902</v>
      </c>
      <c r="E867" s="242" t="s">
        <v>6586</v>
      </c>
      <c r="F867" s="229" t="str">
        <f t="shared" si="27"/>
        <v>INSERT INTO UPK_TEST.upk_k60.k60_so_buno_link (os_buhin_no, k60_buno_id, created_date, created_tantou_id) VALUES ('80142/3  4M400  K30', 2142, GETDATE(), 999);</v>
      </c>
    </row>
    <row r="868" spans="1:6">
      <c r="A868" s="229" t="s">
        <v>3582</v>
      </c>
      <c r="B868" s="229" t="s">
        <v>835</v>
      </c>
      <c r="C868" s="229" t="str">
        <f t="shared" si="26"/>
        <v>2066</v>
      </c>
      <c r="D868" s="242" t="s">
        <v>903</v>
      </c>
      <c r="E868" s="242" t="s">
        <v>6587</v>
      </c>
      <c r="F868" s="229" t="str">
        <f t="shared" si="27"/>
        <v>INSERT INTO UPK_TEST.upk_k60.k60_so_buno_link (os_buhin_no, k60_buno_id, created_date, created_tantou_id) VALUES ('79146   8H300   B309', 2066, GETDATE(), 999);</v>
      </c>
    </row>
    <row r="869" spans="1:6">
      <c r="A869" s="229" t="s">
        <v>3583</v>
      </c>
      <c r="B869" s="229" t="s">
        <v>893</v>
      </c>
      <c r="C869" s="229" t="str">
        <f t="shared" si="26"/>
        <v>2143</v>
      </c>
      <c r="D869" s="242" t="s">
        <v>904</v>
      </c>
      <c r="E869" s="242" t="s">
        <v>6588</v>
      </c>
      <c r="F869" s="229" t="str">
        <f t="shared" si="27"/>
        <v>INSERT INTO UPK_TEST.upk_k60.k60_so_buno_link (os_buhin_no, k60_buno_id, created_date, created_tantou_id) VALUES ('62240   4M500   B302', 2143, GETDATE(), 999);</v>
      </c>
    </row>
    <row r="870" spans="1:6">
      <c r="A870" s="229" t="s">
        <v>3584</v>
      </c>
      <c r="B870" s="229" t="s">
        <v>5663</v>
      </c>
      <c r="C870" s="229" t="str">
        <f t="shared" si="26"/>
        <v>2144</v>
      </c>
      <c r="D870" s="242" t="s">
        <v>905</v>
      </c>
      <c r="E870" s="242" t="s">
        <v>6589</v>
      </c>
      <c r="F870" s="229" t="str">
        <f t="shared" si="27"/>
        <v>INSERT INTO UPK_TEST.upk_k60.k60_so_buno_link (os_buhin_no, k60_buno_id, created_date, created_tantou_id) VALUES ('82118/9 5M000   高田', 2144, GETDATE(), 999);</v>
      </c>
    </row>
    <row r="871" spans="1:6">
      <c r="A871" s="229" t="s">
        <v>3585</v>
      </c>
      <c r="B871" s="229" t="s">
        <v>5496</v>
      </c>
      <c r="C871" s="229" t="str">
        <f t="shared" si="26"/>
        <v>1327</v>
      </c>
      <c r="D871" s="242" t="s">
        <v>5664</v>
      </c>
      <c r="E871" s="242" t="s">
        <v>6590</v>
      </c>
      <c r="F871" s="229" t="str">
        <f t="shared" si="27"/>
        <v>INSERT INTO UPK_TEST.upk_k60.k60_so_buno_link (os_buhin_no, k60_buno_id, created_date, created_tantou_id) VALUES ('77652/3 JM00A 　B309 Rより', 1327, GETDATE(), 999);</v>
      </c>
    </row>
    <row r="872" spans="1:6">
      <c r="A872" s="229" t="s">
        <v>3586</v>
      </c>
      <c r="B872" s="229" t="s">
        <v>566</v>
      </c>
      <c r="C872" s="229" t="str">
        <f t="shared" si="26"/>
        <v>1661</v>
      </c>
      <c r="D872" s="242" t="s">
        <v>5665</v>
      </c>
      <c r="E872" s="242" t="s">
        <v>6591</v>
      </c>
      <c r="F872" s="229" t="str">
        <f t="shared" si="27"/>
        <v>INSERT INTO UPK_TEST.upk_k60.k60_so_buno_link (os_buhin_no, k60_buno_id, created_date, created_tantou_id) VALUES ('62522   1LA5A   SへK70', 1661, GETDATE(), 999);</v>
      </c>
    </row>
    <row r="873" spans="1:6">
      <c r="A873" s="229" t="s">
        <v>3587</v>
      </c>
      <c r="B873" s="229" t="s">
        <v>567</v>
      </c>
      <c r="C873" s="229" t="str">
        <f t="shared" si="26"/>
        <v>1664</v>
      </c>
      <c r="D873" s="242" t="s">
        <v>5666</v>
      </c>
      <c r="E873" s="242" t="s">
        <v>6592</v>
      </c>
      <c r="F873" s="229" t="str">
        <f t="shared" si="27"/>
        <v>INSERT INTO UPK_TEST.upk_k60.k60_so_buno_link (os_buhin_no, k60_buno_id, created_date, created_tantou_id) VALUES ('67332   1LA0B   SへK70', 1664, GETDATE(), 999);</v>
      </c>
    </row>
    <row r="874" spans="1:6">
      <c r="A874" s="229" t="s">
        <v>3588</v>
      </c>
      <c r="B874" s="229" t="s">
        <v>568</v>
      </c>
      <c r="C874" s="229" t="str">
        <f t="shared" si="26"/>
        <v>1665</v>
      </c>
      <c r="D874" s="242" t="s">
        <v>906</v>
      </c>
      <c r="E874" s="242" t="s">
        <v>6593</v>
      </c>
      <c r="F874" s="229" t="str">
        <f t="shared" si="27"/>
        <v>INSERT INTO UPK_TEST.upk_k60.k60_so_buno_link (os_buhin_no, k60_buno_id, created_date, created_tantou_id) VALUES ('67336   1LA0A   SへB301', 1665, GETDATE(), 999);</v>
      </c>
    </row>
    <row r="875" spans="1:6">
      <c r="A875" s="229" t="s">
        <v>3589</v>
      </c>
      <c r="B875" s="229" t="s">
        <v>574</v>
      </c>
      <c r="C875" s="229" t="str">
        <f t="shared" si="26"/>
        <v>1672</v>
      </c>
      <c r="D875" s="242" t="s">
        <v>907</v>
      </c>
      <c r="E875" s="242" t="s">
        <v>6594</v>
      </c>
      <c r="F875" s="229" t="str">
        <f t="shared" si="27"/>
        <v>INSERT INTO UPK_TEST.upk_k60.k60_so_buno_link (os_buhin_no, k60_buno_id, created_date, created_tantou_id) VALUES ('74548   1LA0A   SへK70', 1672, GETDATE(), 999);</v>
      </c>
    </row>
    <row r="876" spans="1:6">
      <c r="A876" s="229" t="s">
        <v>3590</v>
      </c>
      <c r="B876" s="229" t="s">
        <v>644</v>
      </c>
      <c r="C876" s="229" t="str">
        <f t="shared" si="26"/>
        <v>1782</v>
      </c>
      <c r="D876" s="242" t="s">
        <v>908</v>
      </c>
      <c r="E876" s="242" t="s">
        <v>6595</v>
      </c>
      <c r="F876" s="229" t="str">
        <f t="shared" si="27"/>
        <v>INSERT INTO UPK_TEST.upk_k60.k60_so_buno_link (os_buhin_no, k60_buno_id, created_date, created_tantou_id) VALUES ('76458   5TA0A   SへW70', 1782, GETDATE(), 999);</v>
      </c>
    </row>
    <row r="877" spans="1:6">
      <c r="A877" s="229" t="s">
        <v>3591</v>
      </c>
      <c r="B877" s="229" t="s">
        <v>645</v>
      </c>
      <c r="C877" s="229" t="str">
        <f t="shared" si="26"/>
        <v>1783</v>
      </c>
      <c r="D877" s="242" t="s">
        <v>909</v>
      </c>
      <c r="E877" s="242" t="s">
        <v>6596</v>
      </c>
      <c r="F877" s="229" t="str">
        <f t="shared" si="27"/>
        <v>INSERT INTO UPK_TEST.upk_k60.k60_so_buno_link (os_buhin_no, k60_buno_id, created_date, created_tantou_id) VALUES ('76459   5TA0A   SへW70', 1783, GETDATE(), 999);</v>
      </c>
    </row>
    <row r="878" spans="1:6">
      <c r="A878" s="229" t="s">
        <v>3592</v>
      </c>
      <c r="B878" s="229" t="s">
        <v>638</v>
      </c>
      <c r="C878" s="229" t="str">
        <f t="shared" si="26"/>
        <v>1773</v>
      </c>
      <c r="D878" s="242" t="s">
        <v>910</v>
      </c>
      <c r="E878" s="242" t="s">
        <v>6597</v>
      </c>
      <c r="F878" s="229" t="str">
        <f t="shared" si="27"/>
        <v>INSERT INTO UPK_TEST.upk_k60.k60_so_buno_link (os_buhin_no, k60_buno_id, created_date, created_tantou_id) VALUES ('73211   4CC1A   SへB301', 1773, GETDATE(), 999);</v>
      </c>
    </row>
    <row r="879" spans="1:6">
      <c r="A879" s="229" t="s">
        <v>3593</v>
      </c>
      <c r="B879" s="229" t="s">
        <v>5578</v>
      </c>
      <c r="C879" s="229" t="str">
        <f t="shared" si="26"/>
        <v>1791</v>
      </c>
      <c r="D879" s="242" t="s">
        <v>911</v>
      </c>
      <c r="E879" s="242" t="s">
        <v>6598</v>
      </c>
      <c r="F879" s="229" t="str">
        <f t="shared" si="27"/>
        <v>INSERT INTO UPK_TEST.upk_k60.k60_so_buno_link (os_buhin_no, k60_buno_id, created_date, created_tantou_id) VALUES ('64182/3 6MA0A   SへK70', 1791, GETDATE(), 999);</v>
      </c>
    </row>
    <row r="880" spans="1:6">
      <c r="A880" s="229" t="s">
        <v>3594</v>
      </c>
      <c r="B880" s="229" t="s">
        <v>894</v>
      </c>
      <c r="C880" s="229" t="str">
        <f t="shared" si="26"/>
        <v>2145</v>
      </c>
      <c r="D880" s="242" t="s">
        <v>912</v>
      </c>
      <c r="E880" s="242" t="s">
        <v>6599</v>
      </c>
      <c r="F880" s="229" t="str">
        <f t="shared" si="27"/>
        <v>INSERT INTO UPK_TEST.upk_k60.k60_so_buno_link (os_buhin_no, k60_buno_id, created_date, created_tantou_id) VALUES ('64828   D0109     B309', 2145, GETDATE(), 999);</v>
      </c>
    </row>
    <row r="881" spans="1:6">
      <c r="A881" s="229" t="s">
        <v>3595</v>
      </c>
      <c r="B881" s="229" t="s">
        <v>895</v>
      </c>
      <c r="C881" s="229" t="str">
        <f t="shared" si="26"/>
        <v>2146</v>
      </c>
      <c r="D881" s="242" t="s">
        <v>913</v>
      </c>
      <c r="E881" s="242" t="s">
        <v>6600</v>
      </c>
      <c r="F881" s="229" t="str">
        <f t="shared" si="27"/>
        <v>INSERT INTO UPK_TEST.upk_k60.k60_so_buno_link (os_buhin_no, k60_buno_id, created_date, created_tantou_id) VALUES ('64828   D0109-G   逆送', 2146, GETDATE(), 999);</v>
      </c>
    </row>
    <row r="882" spans="1:6">
      <c r="A882" s="229" t="s">
        <v>3596</v>
      </c>
      <c r="B882" s="229" t="s">
        <v>896</v>
      </c>
      <c r="C882" s="229" t="str">
        <f t="shared" si="26"/>
        <v>2147</v>
      </c>
      <c r="D882" s="242" t="s">
        <v>5667</v>
      </c>
      <c r="E882" s="242" t="s">
        <v>6601</v>
      </c>
      <c r="F882" s="229" t="str">
        <f t="shared" si="27"/>
        <v>INSERT INTO UPK_TEST.upk_k60.k60_so_buno_link (os_buhin_no, k60_buno_id, created_date, created_tantou_id) VALUES ('74811   01G0A     Mより', 2147, GETDATE(), 999);</v>
      </c>
    </row>
    <row r="883" spans="1:6">
      <c r="A883" s="229" t="s">
        <v>3597</v>
      </c>
      <c r="B883" s="229" t="s">
        <v>897</v>
      </c>
      <c r="C883" s="229" t="str">
        <f t="shared" si="26"/>
        <v>2148</v>
      </c>
      <c r="D883" s="242" t="s">
        <v>914</v>
      </c>
      <c r="E883" s="242" t="s">
        <v>6602</v>
      </c>
      <c r="F883" s="229" t="str">
        <f t="shared" si="27"/>
        <v>INSERT INTO UPK_TEST.upk_k60.k60_so_buno_link (os_buhin_no, k60_buno_id, created_date, created_tantou_id) VALUES ('74811   08G00　　 Mより', 2148, GETDATE(), 999);</v>
      </c>
    </row>
    <row r="884" spans="1:6">
      <c r="A884" s="229" t="s">
        <v>3598</v>
      </c>
      <c r="B884" s="229" t="s">
        <v>898</v>
      </c>
      <c r="C884" s="229" t="str">
        <f t="shared" si="26"/>
        <v>2149</v>
      </c>
      <c r="D884" s="242" t="s">
        <v>915</v>
      </c>
      <c r="E884" s="242" t="s">
        <v>6603</v>
      </c>
      <c r="F884" s="229" t="str">
        <f t="shared" si="27"/>
        <v>INSERT INTO UPK_TEST.upk_k60.k60_so_buno_link (os_buhin_no, k60_buno_id, created_date, created_tantou_id) VALUES ('74811   31G0A　　 Mより', 2149, GETDATE(), 999);</v>
      </c>
    </row>
    <row r="885" spans="1:6">
      <c r="A885" s="229" t="s">
        <v>3599</v>
      </c>
      <c r="B885" s="229" t="s">
        <v>899</v>
      </c>
      <c r="C885" s="229" t="str">
        <f t="shared" si="26"/>
        <v>2150</v>
      </c>
      <c r="D885" s="242" t="s">
        <v>5668</v>
      </c>
      <c r="E885" s="242" t="s">
        <v>6604</v>
      </c>
      <c r="F885" s="229" t="str">
        <f t="shared" si="27"/>
        <v>INSERT INTO UPK_TEST.upk_k60.k60_so_buno_link (os_buhin_no, k60_buno_id, created_date, created_tantou_id) VALUES ('74811   3S800 　　Mより', 2150, GETDATE(), 999);</v>
      </c>
    </row>
    <row r="886" spans="1:6">
      <c r="A886" s="229" t="s">
        <v>3600</v>
      </c>
      <c r="B886" s="229" t="s">
        <v>900</v>
      </c>
      <c r="C886" s="229" t="str">
        <f t="shared" si="26"/>
        <v>2151</v>
      </c>
      <c r="D886" s="242" t="s">
        <v>916</v>
      </c>
      <c r="E886" s="242" t="s">
        <v>6605</v>
      </c>
      <c r="F886" s="229" t="str">
        <f t="shared" si="27"/>
        <v>INSERT INTO UPK_TEST.upk_k60.k60_so_buno_link (os_buhin_no, k60_buno_id, created_date, created_tantou_id) VALUES ('74811   3S810　　 Mより', 2151, GETDATE(), 999);</v>
      </c>
    </row>
    <row r="887" spans="1:6">
      <c r="A887" s="229" t="s">
        <v>3601</v>
      </c>
      <c r="B887" s="229" t="s">
        <v>901</v>
      </c>
      <c r="C887" s="229" t="str">
        <f t="shared" si="26"/>
        <v>2152</v>
      </c>
      <c r="D887" s="242" t="s">
        <v>917</v>
      </c>
      <c r="E887" s="242" t="s">
        <v>6606</v>
      </c>
      <c r="F887" s="229" t="str">
        <f t="shared" si="27"/>
        <v>INSERT INTO UPK_TEST.upk_k60.k60_so_buno_link (os_buhin_no, k60_buno_id, created_date, created_tantou_id) VALUES ('74811   VJ30A　　 Mより', 2152, GETDATE(), 999);</v>
      </c>
    </row>
    <row r="888" spans="1:6">
      <c r="A888" s="229" t="s">
        <v>3602</v>
      </c>
      <c r="B888" s="229" t="s">
        <v>902</v>
      </c>
      <c r="C888" s="229" t="str">
        <f t="shared" si="26"/>
        <v>2153</v>
      </c>
      <c r="D888" s="242" t="s">
        <v>918</v>
      </c>
      <c r="E888" s="242" t="s">
        <v>6607</v>
      </c>
      <c r="F888" s="229" t="str">
        <f t="shared" si="27"/>
        <v>INSERT INTO UPK_TEST.upk_k60.k60_so_buno_link (os_buhin_no, k60_buno_id, created_date, created_tantou_id) VALUES ('74811   VJ40A     Mより', 2153, GETDATE(), 999);</v>
      </c>
    </row>
    <row r="889" spans="1:6">
      <c r="A889" s="229" t="s">
        <v>3603</v>
      </c>
      <c r="B889" s="229" t="s">
        <v>903</v>
      </c>
      <c r="C889" s="229" t="str">
        <f t="shared" si="26"/>
        <v>2154</v>
      </c>
      <c r="D889" s="242" t="s">
        <v>919</v>
      </c>
      <c r="E889" s="242" t="s">
        <v>6608</v>
      </c>
      <c r="F889" s="229" t="str">
        <f t="shared" si="27"/>
        <v>INSERT INTO UPK_TEST.upk_k60.k60_so_buno_link (os_buhin_no, k60_buno_id, created_date, created_tantou_id) VALUES ('62592   VG200-01　Mより', 2154, GETDATE(), 999);</v>
      </c>
    </row>
    <row r="890" spans="1:6">
      <c r="A890" s="229" t="s">
        <v>3604</v>
      </c>
      <c r="B890" s="229" t="s">
        <v>904</v>
      </c>
      <c r="C890" s="229" t="str">
        <f t="shared" si="26"/>
        <v>2155</v>
      </c>
      <c r="D890" s="242" t="s">
        <v>920</v>
      </c>
      <c r="E890" s="242" t="s">
        <v>6609</v>
      </c>
      <c r="F890" s="229" t="str">
        <f t="shared" si="27"/>
        <v>INSERT INTO UPK_TEST.upk_k60.k60_so_buno_link (os_buhin_no, k60_buno_id, created_date, created_tantou_id) VALUES ('62593   VG200-01　Mより', 2155, GETDATE(), 999);</v>
      </c>
    </row>
    <row r="891" spans="1:6">
      <c r="A891" s="229" t="s">
        <v>3605</v>
      </c>
      <c r="B891" s="229" t="s">
        <v>905</v>
      </c>
      <c r="C891" s="229" t="str">
        <f t="shared" si="26"/>
        <v>2156</v>
      </c>
      <c r="D891" s="242" t="s">
        <v>921</v>
      </c>
      <c r="E891" s="242" t="s">
        <v>6610</v>
      </c>
      <c r="F891" s="229" t="str">
        <f t="shared" si="27"/>
        <v>INSERT INTO UPK_TEST.upk_k60.k60_so_buno_link (os_buhin_no, k60_buno_id, created_date, created_tantou_id) VALUES ('93872  92G00      B301', 2156, GETDATE(), 999);</v>
      </c>
    </row>
    <row r="892" spans="1:6">
      <c r="A892" s="229" t="s">
        <v>3606</v>
      </c>
      <c r="B892" s="229" t="s">
        <v>5664</v>
      </c>
      <c r="C892" s="229" t="str">
        <f t="shared" si="26"/>
        <v>2157</v>
      </c>
      <c r="D892" s="242" t="s">
        <v>5669</v>
      </c>
      <c r="E892" s="242" t="s">
        <v>6611</v>
      </c>
      <c r="F892" s="229" t="str">
        <f t="shared" si="27"/>
        <v>INSERT INTO UPK_TEST.upk_k60.k60_so_buno_link (os_buhin_no, k60_buno_id, created_date, created_tantou_id) VALUES ('91314/5 0W000-P   B309', 2157, GETDATE(), 999);</v>
      </c>
    </row>
    <row r="893" spans="1:6">
      <c r="A893" s="229" t="s">
        <v>3607</v>
      </c>
      <c r="B893" s="229" t="s">
        <v>5665</v>
      </c>
      <c r="C893" s="229" t="str">
        <f t="shared" si="26"/>
        <v>2158</v>
      </c>
      <c r="D893" s="242" t="s">
        <v>922</v>
      </c>
      <c r="E893" s="242" t="s">
        <v>6612</v>
      </c>
      <c r="F893" s="229" t="str">
        <f t="shared" si="27"/>
        <v>INSERT INTO UPK_TEST.upk_k60.k60_so_buno_link (os_buhin_no, k60_buno_id, created_date, created_tantou_id) VALUES ('91318/9 0W000-P   B309', 2158, GETDATE(), 999);</v>
      </c>
    </row>
    <row r="894" spans="1:6">
      <c r="A894" s="229" t="s">
        <v>3608</v>
      </c>
      <c r="B894" s="229" t="s">
        <v>5666</v>
      </c>
      <c r="C894" s="229" t="str">
        <f t="shared" si="26"/>
        <v>2159</v>
      </c>
      <c r="D894" s="242" t="s">
        <v>923</v>
      </c>
      <c r="E894" s="242" t="s">
        <v>6613</v>
      </c>
      <c r="F894" s="229" t="str">
        <f t="shared" si="27"/>
        <v>INSERT INTO UPK_TEST.upk_k60.k60_so_buno_link (os_buhin_no, k60_buno_id, created_date, created_tantou_id) VALUES ('9640/1  14220     B309', 2159, GETDATE(), 999);</v>
      </c>
    </row>
    <row r="895" spans="1:6">
      <c r="A895" s="229" t="s">
        <v>3609</v>
      </c>
      <c r="B895" s="229" t="s">
        <v>906</v>
      </c>
      <c r="C895" s="229" t="str">
        <f t="shared" si="26"/>
        <v>2160</v>
      </c>
      <c r="D895" s="242" t="s">
        <v>924</v>
      </c>
      <c r="E895" s="242" t="s">
        <v>6614</v>
      </c>
      <c r="F895" s="229" t="str">
        <f t="shared" si="27"/>
        <v>INSERT INTO UPK_TEST.upk_k60.k60_so_buno_link (os_buhin_no, k60_buno_id, created_date, created_tantou_id) VALUES ('74755   73R0001   Bより', 2160, GETDATE(), 999);</v>
      </c>
    </row>
    <row r="896" spans="1:6">
      <c r="A896" s="229" t="s">
        <v>3610</v>
      </c>
      <c r="B896" s="229" t="s">
        <v>824</v>
      </c>
      <c r="C896" s="229" t="str">
        <f t="shared" si="26"/>
        <v>2041</v>
      </c>
      <c r="D896" s="242" t="s">
        <v>925</v>
      </c>
      <c r="E896" s="242" t="s">
        <v>6615</v>
      </c>
      <c r="F896" s="229" t="str">
        <f t="shared" si="27"/>
        <v>INSERT INTO UPK_TEST.upk_k60.k60_so_buno_link (os_buhin_no, k60_buno_id, created_date, created_tantou_id) VALUES ('62512   85F00　　 Bより', 2041, GETDATE(), 999);</v>
      </c>
    </row>
    <row r="897" spans="1:6">
      <c r="A897" s="229" t="s">
        <v>3611</v>
      </c>
      <c r="B897" s="229" t="s">
        <v>907</v>
      </c>
      <c r="C897" s="229" t="str">
        <f t="shared" si="26"/>
        <v>2161</v>
      </c>
      <c r="D897" s="242" t="s">
        <v>926</v>
      </c>
      <c r="E897" s="242" t="s">
        <v>6616</v>
      </c>
      <c r="F897" s="229" t="str">
        <f t="shared" si="27"/>
        <v>INSERT INTO UPK_TEST.upk_k60.k60_so_buno_link (os_buhin_no, k60_buno_id, created_date, created_tantou_id) VALUES ('74532   CA000　　 Uより', 2161, GETDATE(), 999);</v>
      </c>
    </row>
    <row r="898" spans="1:6">
      <c r="A898" s="229" t="s">
        <v>3612</v>
      </c>
      <c r="B898" s="229" t="s">
        <v>5486</v>
      </c>
      <c r="C898" s="229" t="str">
        <f t="shared" si="26"/>
        <v>1305</v>
      </c>
      <c r="D898" s="242" t="s">
        <v>927</v>
      </c>
      <c r="E898" s="242" t="s">
        <v>6617</v>
      </c>
      <c r="F898" s="229" t="str">
        <f t="shared" si="27"/>
        <v>INSERT INTO UPK_TEST.upk_k60.k60_so_buno_link (os_buhin_no, k60_buno_id, created_date, created_tantou_id) VALUES ('78118/9 8H710　　 Rより', 1305, GETDATE(), 999);</v>
      </c>
    </row>
    <row r="899" spans="1:6">
      <c r="A899" s="229" t="s">
        <v>3613</v>
      </c>
      <c r="B899" s="229" t="s">
        <v>908</v>
      </c>
      <c r="C899" s="229" t="str">
        <f t="shared" si="26"/>
        <v>2162</v>
      </c>
      <c r="D899" s="242" t="s">
        <v>928</v>
      </c>
      <c r="E899" s="242" t="s">
        <v>6618</v>
      </c>
      <c r="F899" s="229" t="str">
        <f t="shared" si="27"/>
        <v>INSERT INTO UPK_TEST.upk_k60.k60_so_buno_link (os_buhin_no, k60_buno_id, created_date, created_tantou_id) VALUES ('75422   EN100　　 Bより', 2162, GETDATE(), 999);</v>
      </c>
    </row>
    <row r="900" spans="1:6">
      <c r="A900" s="229" t="s">
        <v>3615</v>
      </c>
      <c r="B900" s="229" t="s">
        <v>909</v>
      </c>
      <c r="C900" s="229" t="str">
        <f t="shared" si="26"/>
        <v>2163</v>
      </c>
      <c r="D900" s="242" t="s">
        <v>929</v>
      </c>
      <c r="E900" s="242" t="s">
        <v>6619</v>
      </c>
      <c r="F900" s="229" t="str">
        <f t="shared" si="27"/>
        <v>INSERT INTO UPK_TEST.upk_k60.k60_so_buno_link (os_buhin_no, k60_buno_id, created_date, created_tantou_id) VALUES ('66312   4M410     K70', 2163, GETDATE(), 999);</v>
      </c>
    </row>
    <row r="901" spans="1:6">
      <c r="A901" s="229" t="s">
        <v>3616</v>
      </c>
      <c r="B901" s="229" t="s">
        <v>910</v>
      </c>
      <c r="C901" s="229" t="str">
        <f t="shared" si="26"/>
        <v>2164</v>
      </c>
      <c r="D901" s="242" t="s">
        <v>930</v>
      </c>
      <c r="E901" s="242" t="s">
        <v>6620</v>
      </c>
      <c r="F901" s="229" t="str">
        <f t="shared" si="27"/>
        <v>INSERT INTO UPK_TEST.upk_k60.k60_so_buno_link (os_buhin_no, k60_buno_id, created_date, created_tantou_id) VALUES ('66312   6M000     K70', 2164, GETDATE(), 999);</v>
      </c>
    </row>
    <row r="902" spans="1:6">
      <c r="A902" s="229" t="s">
        <v>3617</v>
      </c>
      <c r="B902" s="229" t="s">
        <v>911</v>
      </c>
      <c r="C902" s="229" t="str">
        <f t="shared" ref="C902:C965" si="28">VLOOKUP($B902,$D$5:$E$2000,2,FALSE)</f>
        <v>2165</v>
      </c>
      <c r="D902" s="242" t="s">
        <v>931</v>
      </c>
      <c r="E902" s="242" t="s">
        <v>6621</v>
      </c>
      <c r="F902" s="229" t="str">
        <f t="shared" ref="F902:F965" si="29">$P$2&amp;"'"&amp;$A902&amp;"', "&amp;$C902&amp;", GETDATE(), 999);"</f>
        <v>INSERT INTO UPK_TEST.upk_k60.k60_so_buno_link (os_buhin_no, k60_buno_id, created_date, created_tantou_id) VALUES ('67122   4M409 爪無し K70', 2165, GETDATE(), 999);</v>
      </c>
    </row>
    <row r="903" spans="1:6">
      <c r="A903" s="229" t="s">
        <v>3618</v>
      </c>
      <c r="B903" s="229" t="s">
        <v>912</v>
      </c>
      <c r="C903" s="229" t="str">
        <f t="shared" si="28"/>
        <v>2166</v>
      </c>
      <c r="D903" s="242" t="s">
        <v>932</v>
      </c>
      <c r="E903" s="242" t="s">
        <v>6622</v>
      </c>
      <c r="F903" s="229" t="str">
        <f t="shared" si="29"/>
        <v>INSERT INTO UPK_TEST.upk_k60.k60_so_buno_link (os_buhin_no, k60_buno_id, created_date, created_tantou_id) VALUES ('67122   5M019 爪無し K70', 2166, GETDATE(), 999);</v>
      </c>
    </row>
    <row r="904" spans="1:6">
      <c r="A904" s="229" t="s">
        <v>3619</v>
      </c>
      <c r="B904" s="229" t="s">
        <v>913</v>
      </c>
      <c r="C904" s="229" t="str">
        <f t="shared" si="28"/>
        <v>2167</v>
      </c>
      <c r="D904" s="242" t="s">
        <v>933</v>
      </c>
      <c r="E904" s="242" t="s">
        <v>6623</v>
      </c>
      <c r="F904" s="229" t="str">
        <f t="shared" si="29"/>
        <v>INSERT INTO UPK_TEST.upk_k60.k60_so_buno_link (os_buhin_no, k60_buno_id, created_date, created_tantou_id) VALUES ('67332   5M000 爪無し B302', 2167, GETDATE(), 999);</v>
      </c>
    </row>
    <row r="905" spans="1:6">
      <c r="A905" s="229" t="s">
        <v>3620</v>
      </c>
      <c r="B905" s="229" t="s">
        <v>5667</v>
      </c>
      <c r="C905" s="229" t="str">
        <f t="shared" si="28"/>
        <v>2168</v>
      </c>
      <c r="D905" s="242" t="s">
        <v>934</v>
      </c>
      <c r="E905" s="242" t="s">
        <v>6624</v>
      </c>
      <c r="F905" s="229" t="str">
        <f t="shared" si="29"/>
        <v>INSERT INTO UPK_TEST.upk_k60.k60_so_buno_link (os_buhin_no, k60_buno_id, created_date, created_tantou_id) VALUES ('74332/3 4M400     B309', 2168, GETDATE(), 999);</v>
      </c>
    </row>
    <row r="906" spans="1:6">
      <c r="A906" s="229" t="s">
        <v>3621</v>
      </c>
      <c r="B906" s="229" t="s">
        <v>914</v>
      </c>
      <c r="C906" s="229" t="str">
        <f t="shared" si="28"/>
        <v>2169</v>
      </c>
      <c r="D906" s="242" t="s">
        <v>5670</v>
      </c>
      <c r="E906" s="242" t="s">
        <v>6625</v>
      </c>
      <c r="F906" s="229" t="str">
        <f t="shared" si="29"/>
        <v>INSERT INTO UPK_TEST.upk_k60.k60_so_buno_link (os_buhin_no, k60_buno_id, created_date, created_tantou_id) VALUES ('75172   4M412 爪無し B302', 2169, GETDATE(), 999);</v>
      </c>
    </row>
    <row r="907" spans="1:6">
      <c r="A907" s="229" t="s">
        <v>3622</v>
      </c>
      <c r="B907" s="229" t="s">
        <v>915</v>
      </c>
      <c r="C907" s="229" t="str">
        <f t="shared" si="28"/>
        <v>2170</v>
      </c>
      <c r="D907" s="242" t="s">
        <v>935</v>
      </c>
      <c r="E907" s="242" t="s">
        <v>6626</v>
      </c>
      <c r="F907" s="229" t="str">
        <f t="shared" si="29"/>
        <v>INSERT INTO UPK_TEST.upk_k60.k60_so_buno_link (os_buhin_no, k60_buno_id, created_date, created_tantou_id) VALUES ('75173   4M412 爪無し B302', 2170, GETDATE(), 999);</v>
      </c>
    </row>
    <row r="908" spans="1:6">
      <c r="A908" s="229" t="s">
        <v>3623</v>
      </c>
      <c r="B908" s="229" t="s">
        <v>5668</v>
      </c>
      <c r="C908" s="229" t="str">
        <f t="shared" si="28"/>
        <v>2171</v>
      </c>
      <c r="D908" s="242" t="s">
        <v>936</v>
      </c>
      <c r="E908" s="242" t="s">
        <v>6627</v>
      </c>
      <c r="F908" s="229" t="str">
        <f t="shared" si="29"/>
        <v>INSERT INTO UPK_TEST.upk_k60.k60_so_buno_link (os_buhin_no, k60_buno_id, created_date, created_tantou_id) VALUES ('76242/3 4M408/400 爪無しB302', 2171, GETDATE(), 999);</v>
      </c>
    </row>
    <row r="909" spans="1:6">
      <c r="A909" s="229" t="s">
        <v>3624</v>
      </c>
      <c r="B909" s="229" t="s">
        <v>916</v>
      </c>
      <c r="C909" s="229" t="str">
        <f t="shared" si="28"/>
        <v>2172</v>
      </c>
      <c r="D909" s="242" t="s">
        <v>937</v>
      </c>
      <c r="E909" s="242" t="s">
        <v>6628</v>
      </c>
      <c r="F909" s="229" t="str">
        <f t="shared" si="29"/>
        <v>INSERT INTO UPK_TEST.upk_k60.k60_so_buno_link (os_buhin_no, k60_buno_id, created_date, created_tantou_id) VALUES ('79412   4M500     B301', 2172, GETDATE(), 999);</v>
      </c>
    </row>
    <row r="910" spans="1:6">
      <c r="A910" s="229" t="s">
        <v>3625</v>
      </c>
      <c r="B910" s="229" t="s">
        <v>917</v>
      </c>
      <c r="C910" s="229" t="str">
        <f t="shared" si="28"/>
        <v>2173</v>
      </c>
      <c r="D910" s="242" t="s">
        <v>938</v>
      </c>
      <c r="E910" s="242" t="s">
        <v>6629</v>
      </c>
      <c r="F910" s="229" t="str">
        <f t="shared" si="29"/>
        <v>INSERT INTO UPK_TEST.upk_k60.k60_so_buno_link (os_buhin_no, k60_buno_id, created_date, created_tantou_id) VALUES ('62532   4M410001  K70⇒M70', 2173, GETDATE(), 999);</v>
      </c>
    </row>
    <row r="911" spans="1:6">
      <c r="A911" s="229" t="s">
        <v>3626</v>
      </c>
      <c r="B911" s="229" t="s">
        <v>918</v>
      </c>
      <c r="C911" s="229" t="str">
        <f t="shared" si="28"/>
        <v>2174</v>
      </c>
      <c r="D911" s="242" t="s">
        <v>939</v>
      </c>
      <c r="E911" s="242" t="s">
        <v>6630</v>
      </c>
      <c r="F911" s="229" t="str">
        <f t="shared" si="29"/>
        <v>INSERT INTO UPK_TEST.upk_k60.k60_so_buno_link (os_buhin_no, k60_buno_id, created_date, created_tantou_id) VALUES ('62532   AU00001   K70⇒M70', 2174, GETDATE(), 999);</v>
      </c>
    </row>
    <row r="912" spans="1:6">
      <c r="A912" s="229" t="s">
        <v>3627</v>
      </c>
      <c r="B912" s="229" t="s">
        <v>919</v>
      </c>
      <c r="C912" s="229" t="str">
        <f t="shared" si="28"/>
        <v>2175</v>
      </c>
      <c r="D912" s="242" t="s">
        <v>940</v>
      </c>
      <c r="E912" s="242" t="s">
        <v>6631</v>
      </c>
      <c r="F912" s="229" t="str">
        <f t="shared" si="29"/>
        <v>INSERT INTO UPK_TEST.upk_k60.k60_so_buno_link (os_buhin_no, k60_buno_id, created_date, created_tantou_id) VALUES ('75172   AU000 爪無し B302', 2175, GETDATE(), 999);</v>
      </c>
    </row>
    <row r="913" spans="1:6">
      <c r="A913" s="229" t="s">
        <v>3628</v>
      </c>
      <c r="B913" s="229" t="s">
        <v>920</v>
      </c>
      <c r="C913" s="229" t="str">
        <f t="shared" si="28"/>
        <v>2176</v>
      </c>
      <c r="D913" s="242" t="s">
        <v>5671</v>
      </c>
      <c r="E913" s="242" t="s">
        <v>6632</v>
      </c>
      <c r="F913" s="229" t="str">
        <f t="shared" si="29"/>
        <v>INSERT INTO UPK_TEST.upk_k60.k60_so_buno_link (os_buhin_no, k60_buno_id, created_date, created_tantou_id) VALUES ('75173   AU000 爪無し B302', 2176, GETDATE(), 999);</v>
      </c>
    </row>
    <row r="914" spans="1:6">
      <c r="A914" s="229" t="s">
        <v>3629</v>
      </c>
      <c r="B914" s="229" t="s">
        <v>921</v>
      </c>
      <c r="C914" s="229" t="str">
        <f t="shared" si="28"/>
        <v>2177</v>
      </c>
      <c r="D914" s="242" t="s">
        <v>5672</v>
      </c>
      <c r="E914" s="242" t="s">
        <v>6633</v>
      </c>
      <c r="F914" s="229" t="str">
        <f t="shared" si="29"/>
        <v>INSERT INTO UPK_TEST.upk_k60.k60_so_buno_link (os_buhin_no, k60_buno_id, created_date, created_tantou_id) VALUES ('75513   CN000 爪無し K70 ', 2177, GETDATE(), 999);</v>
      </c>
    </row>
    <row r="915" spans="1:6">
      <c r="A915" s="229" t="s">
        <v>3630</v>
      </c>
      <c r="B915" s="229" t="s">
        <v>5669</v>
      </c>
      <c r="C915" s="229" t="str">
        <f t="shared" si="28"/>
        <v>2178</v>
      </c>
      <c r="D915" s="242" t="s">
        <v>941</v>
      </c>
      <c r="E915" s="242" t="s">
        <v>6634</v>
      </c>
      <c r="F915" s="229" t="str">
        <f t="shared" si="29"/>
        <v>INSERT INTO UPK_TEST.upk_k60.k60_so_buno_link (os_buhin_no, k60_buno_id, created_date, created_tantou_id) VALUES ('76752/3 CN00001 爪無し K70', 2178, GETDATE(), 999);</v>
      </c>
    </row>
    <row r="916" spans="1:6">
      <c r="A916" s="229" t="s">
        <v>3631</v>
      </c>
      <c r="B916" s="229" t="s">
        <v>922</v>
      </c>
      <c r="C916" s="229" t="str">
        <f t="shared" si="28"/>
        <v>2179</v>
      </c>
      <c r="D916" s="242" t="s">
        <v>942</v>
      </c>
      <c r="E916" s="242" t="s">
        <v>6635</v>
      </c>
      <c r="F916" s="229" t="str">
        <f t="shared" si="29"/>
        <v>INSERT INTO UPK_TEST.upk_k60.k60_so_buno_link (os_buhin_no, k60_buno_id, created_date, created_tantou_id) VALUES ('67122   8H30001 爪無し B309', 2179, GETDATE(), 999);</v>
      </c>
    </row>
    <row r="917" spans="1:6">
      <c r="A917" s="229" t="s">
        <v>3632</v>
      </c>
      <c r="B917" s="229" t="s">
        <v>923</v>
      </c>
      <c r="C917" s="229" t="str">
        <f t="shared" si="28"/>
        <v>2180</v>
      </c>
      <c r="D917" s="242" t="s">
        <v>943</v>
      </c>
      <c r="E917" s="242" t="s">
        <v>6636</v>
      </c>
      <c r="F917" s="229" t="str">
        <f t="shared" si="29"/>
        <v>INSERT INTO UPK_TEST.upk_k60.k60_so_buno_link (os_buhin_no, k60_buno_id, created_date, created_tantou_id) VALUES ('67122   8H70001   B309', 2180, GETDATE(), 999);</v>
      </c>
    </row>
    <row r="918" spans="1:6">
      <c r="A918" s="229" t="s">
        <v>3633</v>
      </c>
      <c r="B918" s="229" t="s">
        <v>924</v>
      </c>
      <c r="C918" s="229" t="str">
        <f t="shared" si="28"/>
        <v>2181</v>
      </c>
      <c r="D918" s="242" t="s">
        <v>944</v>
      </c>
      <c r="E918" s="242" t="s">
        <v>6637</v>
      </c>
      <c r="F918" s="229" t="str">
        <f t="shared" si="29"/>
        <v>INSERT INTO UPK_TEST.upk_k60.k60_so_buno_link (os_buhin_no, k60_buno_id, created_date, created_tantou_id) VALUES ('67122   8H90001   B309', 2181, GETDATE(), 999);</v>
      </c>
    </row>
    <row r="919" spans="1:6">
      <c r="A919" s="229" t="s">
        <v>3634</v>
      </c>
      <c r="B919" s="229" t="s">
        <v>925</v>
      </c>
      <c r="C919" s="229" t="str">
        <f t="shared" si="28"/>
        <v>2182</v>
      </c>
      <c r="D919" s="242" t="s">
        <v>5673</v>
      </c>
      <c r="E919" s="242" t="s">
        <v>6638</v>
      </c>
      <c r="F919" s="229" t="str">
        <f t="shared" si="29"/>
        <v>INSERT INTO UPK_TEST.upk_k60.k60_so_buno_link (os_buhin_no, k60_buno_id, created_date, created_tantou_id) VALUES ('76232   8H30001 爪無し B302', 2182, GETDATE(), 999);</v>
      </c>
    </row>
    <row r="920" spans="1:6">
      <c r="A920" s="229" t="s">
        <v>3635</v>
      </c>
      <c r="B920" s="229" t="s">
        <v>926</v>
      </c>
      <c r="C920" s="229" t="str">
        <f t="shared" si="28"/>
        <v>2183</v>
      </c>
      <c r="D920" s="242" t="s">
        <v>945</v>
      </c>
      <c r="E920" s="242" t="s">
        <v>6639</v>
      </c>
      <c r="F920" s="229" t="str">
        <f t="shared" si="29"/>
        <v>INSERT INTO UPK_TEST.upk_k60.k60_so_buno_link (os_buhin_no, k60_buno_id, created_date, created_tantou_id) VALUES ('76233   8H30001 爪無し B302', 2183, GETDATE(), 999);</v>
      </c>
    </row>
    <row r="921" spans="1:6">
      <c r="A921" s="229" t="s">
        <v>3636</v>
      </c>
      <c r="B921" s="229" t="s">
        <v>927</v>
      </c>
      <c r="C921" s="229" t="str">
        <f t="shared" si="28"/>
        <v>2184</v>
      </c>
      <c r="D921" s="242" t="s">
        <v>946</v>
      </c>
      <c r="E921" s="242" t="s">
        <v>6640</v>
      </c>
      <c r="F921" s="229" t="str">
        <f t="shared" si="29"/>
        <v>INSERT INTO UPK_TEST.upk_k60.k60_so_buno_link (os_buhin_no, k60_buno_id, created_date, created_tantou_id) VALUES ('75113   CA00001 爪無し W70 ', 2184, GETDATE(), 999);</v>
      </c>
    </row>
    <row r="922" spans="1:6">
      <c r="A922" s="229" t="s">
        <v>3637</v>
      </c>
      <c r="B922" s="229" t="s">
        <v>928</v>
      </c>
      <c r="C922" s="229" t="str">
        <f t="shared" si="28"/>
        <v>2185</v>
      </c>
      <c r="D922" s="242" t="s">
        <v>947</v>
      </c>
      <c r="E922" s="242" t="s">
        <v>6641</v>
      </c>
      <c r="F922" s="229" t="str">
        <f t="shared" si="29"/>
        <v>INSERT INTO UPK_TEST.upk_k60.k60_so_buno_link (os_buhin_no, k60_buno_id, created_date, created_tantou_id) VALUES ('75182   CA000 爪無し W70', 2185, GETDATE(), 999);</v>
      </c>
    </row>
    <row r="923" spans="1:6">
      <c r="A923" s="229" t="s">
        <v>3638</v>
      </c>
      <c r="B923" s="229" t="s">
        <v>929</v>
      </c>
      <c r="C923" s="229" t="str">
        <f t="shared" si="28"/>
        <v>2186</v>
      </c>
      <c r="D923" s="242" t="s">
        <v>948</v>
      </c>
      <c r="E923" s="242" t="s">
        <v>6642</v>
      </c>
      <c r="F923" s="229" t="str">
        <f t="shared" si="29"/>
        <v>INSERT INTO UPK_TEST.upk_k60.k60_so_buno_link (os_buhin_no, k60_buno_id, created_date, created_tantou_id) VALUES ('75182   CB000 爪無し W70', 2186, GETDATE(), 999);</v>
      </c>
    </row>
    <row r="924" spans="1:6">
      <c r="A924" s="229" t="s">
        <v>3639</v>
      </c>
      <c r="B924" s="229" t="s">
        <v>930</v>
      </c>
      <c r="C924" s="229" t="str">
        <f t="shared" si="28"/>
        <v>2187</v>
      </c>
      <c r="D924" s="242" t="s">
        <v>949</v>
      </c>
      <c r="E924" s="242" t="s">
        <v>6643</v>
      </c>
      <c r="F924" s="229" t="str">
        <f t="shared" si="29"/>
        <v>INSERT INTO UPK_TEST.upk_k60.k60_so_buno_link (os_buhin_no, k60_buno_id, created_date, created_tantou_id) VALUES ('66319   EN000 爪無し J70', 2187, GETDATE(), 999);</v>
      </c>
    </row>
    <row r="925" spans="1:6">
      <c r="A925" s="229" t="s">
        <v>3640</v>
      </c>
      <c r="B925" s="229" t="s">
        <v>931</v>
      </c>
      <c r="C925" s="229" t="str">
        <f t="shared" si="28"/>
        <v>2188</v>
      </c>
      <c r="D925" s="242" t="s">
        <v>950</v>
      </c>
      <c r="E925" s="242" t="s">
        <v>6644</v>
      </c>
      <c r="F925" s="229" t="str">
        <f t="shared" si="29"/>
        <v>INSERT INTO UPK_TEST.upk_k60.k60_so_buno_link (os_buhin_no, k60_buno_id, created_date, created_tantou_id) VALUES ('74516   EN000 爪無し J70', 2188, GETDATE(), 999);</v>
      </c>
    </row>
    <row r="926" spans="1:6">
      <c r="A926" s="229" t="s">
        <v>3641</v>
      </c>
      <c r="B926" s="229" t="s">
        <v>932</v>
      </c>
      <c r="C926" s="229" t="str">
        <f t="shared" si="28"/>
        <v>2189</v>
      </c>
      <c r="D926" s="242" t="s">
        <v>951</v>
      </c>
      <c r="E926" s="242" t="s">
        <v>6645</v>
      </c>
      <c r="F926" s="229" t="str">
        <f t="shared" si="29"/>
        <v>INSERT INTO UPK_TEST.upk_k60.k60_so_buno_link (os_buhin_no, k60_buno_id, created_date, created_tantou_id) VALUES ('74516   EN100 爪無し J70', 2189, GETDATE(), 999);</v>
      </c>
    </row>
    <row r="927" spans="1:6">
      <c r="A927" s="229" t="s">
        <v>3642</v>
      </c>
      <c r="B927" s="229" t="s">
        <v>933</v>
      </c>
      <c r="C927" s="229" t="str">
        <f t="shared" si="28"/>
        <v>2190</v>
      </c>
      <c r="D927" s="242" t="s">
        <v>952</v>
      </c>
      <c r="E927" s="242" t="s">
        <v>6646</v>
      </c>
      <c r="F927" s="229" t="str">
        <f t="shared" si="29"/>
        <v>INSERT INTO UPK_TEST.upk_k60.k60_so_buno_link (os_buhin_no, k60_buno_id, created_date, created_tantou_id) VALUES ('75112   EN000 爪無し J70', 2190, GETDATE(), 999);</v>
      </c>
    </row>
    <row r="928" spans="1:6">
      <c r="A928" s="229" t="s">
        <v>3643</v>
      </c>
      <c r="B928" s="229" t="s">
        <v>934</v>
      </c>
      <c r="C928" s="229" t="str">
        <f t="shared" si="28"/>
        <v>2191</v>
      </c>
      <c r="D928" s="242" t="s">
        <v>953</v>
      </c>
      <c r="E928" s="242" t="s">
        <v>6647</v>
      </c>
      <c r="F928" s="229" t="str">
        <f t="shared" si="29"/>
        <v>INSERT INTO UPK_TEST.upk_k60.k60_so_buno_link (os_buhin_no, k60_buno_id, created_date, created_tantou_id) VALUES ('75113   EN000 爪無し J70', 2191, GETDATE(), 999);</v>
      </c>
    </row>
    <row r="929" spans="1:6">
      <c r="A929" s="229" t="s">
        <v>3644</v>
      </c>
      <c r="B929" s="229" t="s">
        <v>5670</v>
      </c>
      <c r="C929" s="229" t="str">
        <f t="shared" si="28"/>
        <v>2192</v>
      </c>
      <c r="D929" s="242" t="s">
        <v>5674</v>
      </c>
      <c r="E929" s="242" t="s">
        <v>6648</v>
      </c>
      <c r="F929" s="229" t="str">
        <f t="shared" si="29"/>
        <v>INSERT INTO UPK_TEST.upk_k60.k60_so_buno_link (os_buhin_no, k60_buno_id, created_date, created_tantou_id) VALUES ('75152/3 EN000 爪無し J70', 2192, GETDATE(), 999);</v>
      </c>
    </row>
    <row r="930" spans="1:6">
      <c r="A930" s="229" t="s">
        <v>3645</v>
      </c>
      <c r="B930" s="229" t="s">
        <v>935</v>
      </c>
      <c r="C930" s="229" t="str">
        <f t="shared" si="28"/>
        <v>2193</v>
      </c>
      <c r="D930" s="242" t="s">
        <v>954</v>
      </c>
      <c r="E930" s="242" t="s">
        <v>6649</v>
      </c>
      <c r="F930" s="229" t="str">
        <f t="shared" si="29"/>
        <v>INSERT INTO UPK_TEST.upk_k60.k60_so_buno_link (os_buhin_no, k60_buno_id, created_date, created_tantou_id) VALUES ('75134   EN000 爪無し J70', 2193, GETDATE(), 999);</v>
      </c>
    </row>
    <row r="931" spans="1:6">
      <c r="A931" s="229" t="s">
        <v>3646</v>
      </c>
      <c r="B931" s="229" t="s">
        <v>936</v>
      </c>
      <c r="C931" s="229" t="str">
        <f t="shared" si="28"/>
        <v>2194</v>
      </c>
      <c r="D931" s="242" t="s">
        <v>955</v>
      </c>
      <c r="E931" s="242" t="s">
        <v>6650</v>
      </c>
      <c r="F931" s="229" t="str">
        <f t="shared" si="29"/>
        <v>INSERT INTO UPK_TEST.upk_k60.k60_so_buno_link (os_buhin_no, k60_buno_id, created_date, created_tantou_id) VALUES ('75135   EN000 爪無し J70', 2194, GETDATE(), 999);</v>
      </c>
    </row>
    <row r="932" spans="1:6">
      <c r="A932" s="229" t="s">
        <v>3647</v>
      </c>
      <c r="B932" s="229" t="s">
        <v>937</v>
      </c>
      <c r="C932" s="229" t="str">
        <f t="shared" si="28"/>
        <v>2195</v>
      </c>
      <c r="D932" s="242" t="s">
        <v>5675</v>
      </c>
      <c r="E932" s="242" t="s">
        <v>6651</v>
      </c>
      <c r="F932" s="229" t="str">
        <f t="shared" si="29"/>
        <v>INSERT INTO UPK_TEST.upk_k60.k60_so_buno_link (os_buhin_no, k60_buno_id, created_date, created_tantou_id) VALUES ('75512   EN000 爪無し J70', 2195, GETDATE(), 999);</v>
      </c>
    </row>
    <row r="933" spans="1:6">
      <c r="A933" s="229" t="s">
        <v>3648</v>
      </c>
      <c r="B933" s="229" t="s">
        <v>938</v>
      </c>
      <c r="C933" s="229" t="str">
        <f t="shared" si="28"/>
        <v>2196</v>
      </c>
      <c r="D933" s="242" t="s">
        <v>956</v>
      </c>
      <c r="E933" s="242" t="s">
        <v>6652</v>
      </c>
      <c r="F933" s="229" t="str">
        <f t="shared" si="29"/>
        <v>INSERT INTO UPK_TEST.upk_k60.k60_so_buno_link (os_buhin_no, k60_buno_id, created_date, created_tantou_id) VALUES ('75512   EN100 爪無し J70', 2196, GETDATE(), 999);</v>
      </c>
    </row>
    <row r="934" spans="1:6">
      <c r="A934" s="229" t="s">
        <v>3649</v>
      </c>
      <c r="B934" s="229" t="s">
        <v>939</v>
      </c>
      <c r="C934" s="229" t="str">
        <f t="shared" si="28"/>
        <v>2197</v>
      </c>
      <c r="D934" s="242" t="s">
        <v>957</v>
      </c>
      <c r="E934" s="242" t="s">
        <v>6653</v>
      </c>
      <c r="F934" s="229" t="str">
        <f t="shared" si="29"/>
        <v>INSERT INTO UPK_TEST.upk_k60.k60_so_buno_link (os_buhin_no, k60_buno_id, created_date, created_tantou_id) VALUES ('75513   EN000 爪無し J70', 2197, GETDATE(), 999);</v>
      </c>
    </row>
    <row r="935" spans="1:6">
      <c r="A935" s="229" t="s">
        <v>3650</v>
      </c>
      <c r="B935" s="229" t="s">
        <v>940</v>
      </c>
      <c r="C935" s="229" t="str">
        <f t="shared" si="28"/>
        <v>2198</v>
      </c>
      <c r="D935" s="242" t="s">
        <v>5676</v>
      </c>
      <c r="E935" s="242" t="s">
        <v>6654</v>
      </c>
      <c r="F935" s="229" t="str">
        <f t="shared" si="29"/>
        <v>INSERT INTO UPK_TEST.upk_k60.k60_so_buno_link (os_buhin_no, k60_buno_id, created_date, created_tantou_id) VALUES ('75513   EN100 爪無し J70', 2198, GETDATE(), 999);</v>
      </c>
    </row>
    <row r="936" spans="1:6">
      <c r="A936" s="229" t="s">
        <v>3651</v>
      </c>
      <c r="B936" s="229" t="s">
        <v>5671</v>
      </c>
      <c r="C936" s="229" t="str">
        <f t="shared" si="28"/>
        <v>2199</v>
      </c>
      <c r="D936" s="242" t="s">
        <v>958</v>
      </c>
      <c r="E936" s="242" t="s">
        <v>6655</v>
      </c>
      <c r="F936" s="229" t="str">
        <f t="shared" si="29"/>
        <v>INSERT INTO UPK_TEST.upk_k60.k60_so_buno_link (os_buhin_no, k60_buno_id, created_date, created_tantou_id) VALUES ('76456/7 EN000 爪無し J70', 2199, GETDATE(), 999);</v>
      </c>
    </row>
    <row r="937" spans="1:6">
      <c r="A937" s="229" t="s">
        <v>3652</v>
      </c>
      <c r="B937" s="229" t="s">
        <v>5672</v>
      </c>
      <c r="C937" s="229" t="str">
        <f t="shared" si="28"/>
        <v>2200</v>
      </c>
      <c r="D937" s="242" t="s">
        <v>959</v>
      </c>
      <c r="E937" s="242" t="s">
        <v>6656</v>
      </c>
      <c r="F937" s="229" t="str">
        <f t="shared" si="29"/>
        <v>INSERT INTO UPK_TEST.upk_k60.k60_so_buno_link (os_buhin_no, k60_buno_id, created_date, created_tantou_id) VALUES ('76456/7 EN100 爪無し J70', 2200, GETDATE(), 999);</v>
      </c>
    </row>
    <row r="938" spans="1:6">
      <c r="A938" s="229" t="s">
        <v>3653</v>
      </c>
      <c r="B938" s="229" t="s">
        <v>941</v>
      </c>
      <c r="C938" s="229" t="str">
        <f t="shared" si="28"/>
        <v>2201</v>
      </c>
      <c r="D938" s="242" t="s">
        <v>960</v>
      </c>
      <c r="E938" s="242" t="s">
        <v>6657</v>
      </c>
      <c r="F938" s="229" t="str">
        <f t="shared" si="29"/>
        <v>INSERT INTO UPK_TEST.upk_k60.k60_so_buno_link (os_buhin_no, k60_buno_id, created_date, created_tantou_id) VALUES ('75632   EN000 爪無し J70', 2201, GETDATE(), 999);</v>
      </c>
    </row>
    <row r="939" spans="1:6">
      <c r="A939" s="229" t="s">
        <v>3654</v>
      </c>
      <c r="B939" s="229" t="s">
        <v>942</v>
      </c>
      <c r="C939" s="229" t="str">
        <f t="shared" si="28"/>
        <v>2202</v>
      </c>
      <c r="D939" s="242" t="s">
        <v>961</v>
      </c>
      <c r="E939" s="242" t="s">
        <v>6658</v>
      </c>
      <c r="F939" s="229" t="str">
        <f t="shared" si="29"/>
        <v>INSERT INTO UPK_TEST.upk_k60.k60_so_buno_link (os_buhin_no, k60_buno_id, created_date, created_tantou_id) VALUES ('75632   EN100 爪無し J70', 2202, GETDATE(), 999);</v>
      </c>
    </row>
    <row r="940" spans="1:6">
      <c r="A940" s="229" t="s">
        <v>3655</v>
      </c>
      <c r="B940" s="229" t="s">
        <v>943</v>
      </c>
      <c r="C940" s="229" t="str">
        <f t="shared" si="28"/>
        <v>2203</v>
      </c>
      <c r="D940" s="242" t="s">
        <v>962</v>
      </c>
      <c r="E940" s="242" t="s">
        <v>6659</v>
      </c>
      <c r="F940" s="229" t="str">
        <f t="shared" si="29"/>
        <v>INSERT INTO UPK_TEST.upk_k60.k60_so_buno_link (os_buhin_no, k60_buno_id, created_date, created_tantou_id) VALUES ('76242   EN000 爪無し J70', 2203, GETDATE(), 999);</v>
      </c>
    </row>
    <row r="941" spans="1:6">
      <c r="A941" s="229" t="s">
        <v>3656</v>
      </c>
      <c r="B941" s="229" t="s">
        <v>944</v>
      </c>
      <c r="C941" s="229" t="str">
        <f t="shared" si="28"/>
        <v>2204</v>
      </c>
      <c r="D941" s="242" t="s">
        <v>963</v>
      </c>
      <c r="E941" s="242" t="s">
        <v>6660</v>
      </c>
      <c r="F941" s="229" t="str">
        <f t="shared" si="29"/>
        <v>INSERT INTO UPK_TEST.upk_k60.k60_so_buno_link (os_buhin_no, k60_buno_id, created_date, created_tantou_id) VALUES ('76243   EN000 爪無し J70', 2204, GETDATE(), 999);</v>
      </c>
    </row>
    <row r="942" spans="1:6">
      <c r="A942" s="229" t="s">
        <v>3657</v>
      </c>
      <c r="B942" s="229" t="s">
        <v>5673</v>
      </c>
      <c r="C942" s="229" t="str">
        <f t="shared" si="28"/>
        <v>2205</v>
      </c>
      <c r="D942" s="242" t="s">
        <v>964</v>
      </c>
      <c r="E942" s="242" t="s">
        <v>6661</v>
      </c>
      <c r="F942" s="229" t="str">
        <f t="shared" si="29"/>
        <v>INSERT INTO UPK_TEST.upk_k60.k60_so_buno_link (os_buhin_no, k60_buno_id, created_date, created_tantou_id) VALUES ('76752/3 EN000 爪無し J70', 2205, GETDATE(), 999);</v>
      </c>
    </row>
    <row r="943" spans="1:6">
      <c r="A943" s="229" t="s">
        <v>3658</v>
      </c>
      <c r="B943" s="229" t="s">
        <v>945</v>
      </c>
      <c r="C943" s="229" t="str">
        <f t="shared" si="28"/>
        <v>2206</v>
      </c>
      <c r="D943" s="242" t="s">
        <v>5677</v>
      </c>
      <c r="E943" s="242" t="s">
        <v>6662</v>
      </c>
      <c r="F943" s="229" t="str">
        <f t="shared" si="29"/>
        <v>INSERT INTO UPK_TEST.upk_k60.k60_so_buno_link (os_buhin_no, k60_buno_id, created_date, created_tantou_id) VALUES ('74372   EN000 爪無し K70', 2206, GETDATE(), 999);</v>
      </c>
    </row>
    <row r="944" spans="1:6">
      <c r="A944" s="229" t="s">
        <v>3659</v>
      </c>
      <c r="B944" s="229" t="s">
        <v>946</v>
      </c>
      <c r="C944" s="229" t="str">
        <f t="shared" si="28"/>
        <v>2207</v>
      </c>
      <c r="D944" s="242" t="s">
        <v>5678</v>
      </c>
      <c r="E944" s="242" t="s">
        <v>6663</v>
      </c>
      <c r="F944" s="229" t="str">
        <f t="shared" si="29"/>
        <v>INSERT INTO UPK_TEST.upk_k60.k60_so_buno_link (os_buhin_no, k60_buno_id, created_date, created_tantou_id) VALUES ('74372   EN100 爪無し K70', 2207, GETDATE(), 999);</v>
      </c>
    </row>
    <row r="945" spans="1:6">
      <c r="A945" s="229" t="s">
        <v>3660</v>
      </c>
      <c r="B945" s="229" t="s">
        <v>947</v>
      </c>
      <c r="C945" s="229" t="str">
        <f t="shared" si="28"/>
        <v>2208</v>
      </c>
      <c r="D945" s="242" t="s">
        <v>965</v>
      </c>
      <c r="E945" s="242" t="s">
        <v>6664</v>
      </c>
      <c r="F945" s="229" t="str">
        <f t="shared" si="29"/>
        <v>INSERT INTO UPK_TEST.upk_k60.k60_so_buno_link (os_buhin_no, k60_buno_id, created_date, created_tantou_id) VALUES ('76452   EN000 爪無し B70', 2208, GETDATE(), 999);</v>
      </c>
    </row>
    <row r="946" spans="1:6">
      <c r="A946" s="229" t="s">
        <v>3661</v>
      </c>
      <c r="B946" s="229" t="s">
        <v>948</v>
      </c>
      <c r="C946" s="229" t="str">
        <f t="shared" si="28"/>
        <v>2209</v>
      </c>
      <c r="D946" s="242" t="s">
        <v>966</v>
      </c>
      <c r="E946" s="242" t="s">
        <v>6665</v>
      </c>
      <c r="F946" s="229" t="str">
        <f t="shared" si="29"/>
        <v>INSERT INTO UPK_TEST.upk_k60.k60_so_buno_link (os_buhin_no, k60_buno_id, created_date, created_tantou_id) VALUES ('76453   EN000 爪無し B70', 2209, GETDATE(), 999);</v>
      </c>
    </row>
    <row r="947" spans="1:6">
      <c r="A947" s="229" t="s">
        <v>3662</v>
      </c>
      <c r="B947" s="229" t="s">
        <v>949</v>
      </c>
      <c r="C947" s="229" t="str">
        <f t="shared" si="28"/>
        <v>2210</v>
      </c>
      <c r="D947" s="242" t="s">
        <v>967</v>
      </c>
      <c r="E947" s="242" t="s">
        <v>6666</v>
      </c>
      <c r="F947" s="229" t="str">
        <f t="shared" si="29"/>
        <v>INSERT INTO UPK_TEST.upk_k60.k60_so_buno_link (os_buhin_no, k60_buno_id, created_date, created_tantou_id) VALUES ('75112   CA00001 W70爪無し', 2210, GETDATE(), 999);</v>
      </c>
    </row>
    <row r="948" spans="1:6">
      <c r="A948" s="229" t="s">
        <v>3663</v>
      </c>
      <c r="B948" s="229" t="s">
        <v>950</v>
      </c>
      <c r="C948" s="229" t="str">
        <f t="shared" si="28"/>
        <v>2211</v>
      </c>
      <c r="D948" s="242" t="s">
        <v>968</v>
      </c>
      <c r="E948" s="242" t="s">
        <v>6667</v>
      </c>
      <c r="F948" s="229" t="str">
        <f t="shared" si="29"/>
        <v>INSERT INTO UPK_TEST.upk_k60.k60_so_buno_link (os_buhin_no, k60_buno_id, created_date, created_tantou_id) VALUES ('66319   CA00001 B302爪無し', 2211, GETDATE(), 999);</v>
      </c>
    </row>
    <row r="949" spans="1:6">
      <c r="A949" s="229" t="s">
        <v>3664</v>
      </c>
      <c r="B949" s="229" t="s">
        <v>951</v>
      </c>
      <c r="C949" s="229" t="str">
        <f t="shared" si="28"/>
        <v>2212</v>
      </c>
      <c r="D949" s="242" t="s">
        <v>969</v>
      </c>
      <c r="E949" s="242" t="s">
        <v>6668</v>
      </c>
      <c r="F949" s="229" t="str">
        <f t="shared" si="29"/>
        <v>INSERT INTO UPK_TEST.upk_k60.k60_so_buno_link (os_buhin_no, k60_buno_id, created_date, created_tantou_id) VALUES ('74332   CA000 B302爪無し', 2212, GETDATE(), 999);</v>
      </c>
    </row>
    <row r="950" spans="1:6">
      <c r="A950" s="229" t="s">
        <v>3665</v>
      </c>
      <c r="B950" s="229" t="s">
        <v>952</v>
      </c>
      <c r="C950" s="229" t="str">
        <f t="shared" si="28"/>
        <v>2213</v>
      </c>
      <c r="D950" s="242" t="s">
        <v>970</v>
      </c>
      <c r="E950" s="242" t="s">
        <v>6669</v>
      </c>
      <c r="F950" s="229" t="str">
        <f t="shared" si="29"/>
        <v>INSERT INTO UPK_TEST.upk_k60.k60_so_buno_link (os_buhin_no, k60_buno_id, created_date, created_tantou_id) VALUES ('75173   CA000 W70爪無し', 2213, GETDATE(), 999);</v>
      </c>
    </row>
    <row r="951" spans="1:6">
      <c r="A951" s="229" t="s">
        <v>3666</v>
      </c>
      <c r="B951" s="229" t="s">
        <v>953</v>
      </c>
      <c r="C951" s="229" t="str">
        <f t="shared" si="28"/>
        <v>2214</v>
      </c>
      <c r="D951" s="242" t="s">
        <v>971</v>
      </c>
      <c r="E951" s="242" t="s">
        <v>6670</v>
      </c>
      <c r="F951" s="229" t="str">
        <f t="shared" si="29"/>
        <v>INSERT INTO UPK_TEST.upk_k60.k60_so_buno_link (os_buhin_no, k60_buno_id, created_date, created_tantou_id) VALUES ('75513   CA00001 T308爪無し    ', 2214, GETDATE(), 999);</v>
      </c>
    </row>
    <row r="952" spans="1:6">
      <c r="A952" s="229" t="s">
        <v>3667</v>
      </c>
      <c r="B952" s="229" t="s">
        <v>5674</v>
      </c>
      <c r="C952" s="229" t="str">
        <f t="shared" si="28"/>
        <v>2215</v>
      </c>
      <c r="D952" s="242" t="s">
        <v>972</v>
      </c>
      <c r="E952" s="242" t="s">
        <v>6671</v>
      </c>
      <c r="F952" s="229" t="str">
        <f t="shared" si="29"/>
        <v>INSERT INTO UPK_TEST.upk_k60.k60_so_buno_link (os_buhin_no, k60_buno_id, created_date, created_tantou_id) VALUES ('76456/7 CA000 T308爪無し', 2215, GETDATE(), 999);</v>
      </c>
    </row>
    <row r="953" spans="1:6">
      <c r="A953" s="229" t="s">
        <v>3668</v>
      </c>
      <c r="B953" s="229" t="s">
        <v>954</v>
      </c>
      <c r="C953" s="229" t="str">
        <f t="shared" si="28"/>
        <v>2216</v>
      </c>
      <c r="D953" s="242" t="s">
        <v>973</v>
      </c>
      <c r="E953" s="242" t="s">
        <v>6672</v>
      </c>
      <c r="F953" s="229" t="str">
        <f t="shared" si="29"/>
        <v>INSERT INTO UPK_TEST.upk_k60.k60_so_buno_link (os_buhin_no, k60_buno_id, created_date, created_tantou_id) VALUES ('76452   CA000 T308爪無し', 2216, GETDATE(), 999);</v>
      </c>
    </row>
    <row r="954" spans="1:6">
      <c r="A954" s="229" t="s">
        <v>3669</v>
      </c>
      <c r="B954" s="229" t="s">
        <v>955</v>
      </c>
      <c r="C954" s="229" t="str">
        <f t="shared" si="28"/>
        <v>2217</v>
      </c>
      <c r="D954" s="242" t="s">
        <v>974</v>
      </c>
      <c r="E954" s="242" t="s">
        <v>6673</v>
      </c>
      <c r="F954" s="229" t="str">
        <f t="shared" si="29"/>
        <v>INSERT INTO UPK_TEST.upk_k60.k60_so_buno_link (os_buhin_no, k60_buno_id, created_date, created_tantou_id) VALUES ('76453   CA000 T308爪無し', 2217, GETDATE(), 999);</v>
      </c>
    </row>
    <row r="955" spans="1:6">
      <c r="A955" s="229" t="s">
        <v>3670</v>
      </c>
      <c r="B955" s="229" t="s">
        <v>5675</v>
      </c>
      <c r="C955" s="229" t="str">
        <f t="shared" si="28"/>
        <v>2218</v>
      </c>
      <c r="D955" s="242" t="s">
        <v>975</v>
      </c>
      <c r="E955" s="242" t="s">
        <v>6674</v>
      </c>
      <c r="F955" s="229" t="str">
        <f t="shared" si="29"/>
        <v>INSERT INTO UPK_TEST.upk_k60.k60_so_buno_link (os_buhin_no, k60_buno_id, created_date, created_tantou_id) VALUES ('76752/3 CA000 T308爪無し', 2218, GETDATE(), 999);</v>
      </c>
    </row>
    <row r="956" spans="1:6">
      <c r="A956" s="229" t="s">
        <v>3671</v>
      </c>
      <c r="B956" s="229" t="s">
        <v>956</v>
      </c>
      <c r="C956" s="229" t="str">
        <f t="shared" si="28"/>
        <v>2219</v>
      </c>
      <c r="D956" s="242" t="s">
        <v>976</v>
      </c>
      <c r="E956" s="242" t="s">
        <v>6675</v>
      </c>
      <c r="F956" s="229" t="str">
        <f t="shared" si="29"/>
        <v>INSERT INTO UPK_TEST.upk_k60.k60_so_buno_link (os_buhin_no, k60_buno_id, created_date, created_tantou_id) VALUES ('75312   CA000 T308爪無し', 2219, GETDATE(), 999);</v>
      </c>
    </row>
    <row r="957" spans="1:6">
      <c r="A957" s="229" t="s">
        <v>3672</v>
      </c>
      <c r="B957" s="229" t="s">
        <v>957</v>
      </c>
      <c r="C957" s="229" t="str">
        <f t="shared" si="28"/>
        <v>2220</v>
      </c>
      <c r="D957" s="242" t="s">
        <v>977</v>
      </c>
      <c r="E957" s="242" t="s">
        <v>6676</v>
      </c>
      <c r="F957" s="229" t="str">
        <f t="shared" si="29"/>
        <v>INSERT INTO UPK_TEST.upk_k60.k60_so_buno_link (os_buhin_no, k60_buno_id, created_date, created_tantou_id) VALUES ('75313   CA000 T308爪無し', 2220, GETDATE(), 999);</v>
      </c>
    </row>
    <row r="958" spans="1:6">
      <c r="A958" s="229" t="s">
        <v>3673</v>
      </c>
      <c r="B958" s="229" t="s">
        <v>5676</v>
      </c>
      <c r="C958" s="229" t="str">
        <f t="shared" si="28"/>
        <v>2221</v>
      </c>
      <c r="D958" s="242" t="s">
        <v>978</v>
      </c>
      <c r="E958" s="242" t="s">
        <v>6677</v>
      </c>
      <c r="F958" s="229" t="str">
        <f t="shared" si="29"/>
        <v>INSERT INTO UPK_TEST.upk_k60.k60_so_buno_link (os_buhin_no, k60_buno_id, created_date, created_tantou_id) VALUES ('67408/9 9Y000 型廃却 爪無し', 2221, GETDATE(), 999);</v>
      </c>
    </row>
    <row r="959" spans="1:6">
      <c r="A959" s="229" t="s">
        <v>3674</v>
      </c>
      <c r="B959" s="229" t="s">
        <v>958</v>
      </c>
      <c r="C959" s="229" t="str">
        <f t="shared" si="28"/>
        <v>2222</v>
      </c>
      <c r="D959" s="242" t="s">
        <v>979</v>
      </c>
      <c r="E959" s="242" t="s">
        <v>6678</v>
      </c>
      <c r="F959" s="229" t="str">
        <f t="shared" si="29"/>
        <v>INSERT INTO UPK_TEST.upk_k60.k60_so_buno_link (os_buhin_no, k60_buno_id, created_date, created_tantou_id) VALUES ('75513   9Y000 K70爪無し', 2222, GETDATE(), 999);</v>
      </c>
    </row>
    <row r="960" spans="1:6">
      <c r="A960" s="229" t="s">
        <v>3675</v>
      </c>
      <c r="B960" s="229" t="s">
        <v>959</v>
      </c>
      <c r="C960" s="229" t="str">
        <f t="shared" si="28"/>
        <v>2223</v>
      </c>
      <c r="D960" s="242" t="s">
        <v>980</v>
      </c>
      <c r="E960" s="242" t="s">
        <v>6679</v>
      </c>
      <c r="F960" s="229" t="str">
        <f t="shared" si="29"/>
        <v>INSERT INTO UPK_TEST.upk_k60.k60_so_buno_link (os_buhin_no, k60_buno_id, created_date, created_tantou_id) VALUES ('57131   B5011     葵', 2223, GETDATE(), 999);</v>
      </c>
    </row>
    <row r="961" spans="1:6">
      <c r="A961" s="229" t="s">
        <v>3676</v>
      </c>
      <c r="B961" s="229" t="s">
        <v>960</v>
      </c>
      <c r="C961" s="229" t="str">
        <f t="shared" si="28"/>
        <v>2224</v>
      </c>
      <c r="D961" s="242" t="s">
        <v>981</v>
      </c>
      <c r="E961" s="242" t="s">
        <v>6680</v>
      </c>
      <c r="F961" s="229" t="str">
        <f t="shared" si="29"/>
        <v>INSERT INTO UPK_TEST.upk_k60.k60_so_buno_link (os_buhin_no, k60_buno_id, created_date, created_tantou_id) VALUES ('57132   B5011     葵', 2224, GETDATE(), 999);</v>
      </c>
    </row>
    <row r="962" spans="1:6">
      <c r="A962" s="229" t="s">
        <v>3678</v>
      </c>
      <c r="B962" s="229" t="s">
        <v>961</v>
      </c>
      <c r="C962" s="229" t="str">
        <f t="shared" si="28"/>
        <v>2225</v>
      </c>
      <c r="D962" s="242" t="s">
        <v>982</v>
      </c>
      <c r="E962" s="242" t="s">
        <v>6681</v>
      </c>
      <c r="F962" s="229" t="str">
        <f t="shared" si="29"/>
        <v>INSERT INTO UPK_TEST.upk_k60.k60_so_buno_link (os_buhin_no, k60_buno_id, created_date, created_tantou_id) VALUES ('57131   B5020     葵', 2225, GETDATE(), 999);</v>
      </c>
    </row>
    <row r="963" spans="1:6">
      <c r="A963" s="229" t="s">
        <v>3679</v>
      </c>
      <c r="B963" s="229" t="s">
        <v>962</v>
      </c>
      <c r="C963" s="229" t="str">
        <f t="shared" si="28"/>
        <v>2226</v>
      </c>
      <c r="D963" s="242" t="s">
        <v>983</v>
      </c>
      <c r="E963" s="242" t="s">
        <v>6682</v>
      </c>
      <c r="F963" s="229" t="str">
        <f t="shared" si="29"/>
        <v>INSERT INTO UPK_TEST.upk_k60.k60_so_buno_link (os_buhin_no, k60_buno_id, created_date, created_tantou_id) VALUES ('57132   B5020     葵', 2226, GETDATE(), 999);</v>
      </c>
    </row>
    <row r="964" spans="1:6">
      <c r="A964" s="229" t="s">
        <v>3680</v>
      </c>
      <c r="B964" s="229" t="s">
        <v>963</v>
      </c>
      <c r="C964" s="229" t="str">
        <f t="shared" si="28"/>
        <v>2227</v>
      </c>
      <c r="D964" s="242" t="s">
        <v>984</v>
      </c>
      <c r="E964" s="242" t="s">
        <v>6683</v>
      </c>
      <c r="F964" s="229" t="str">
        <f t="shared" si="29"/>
        <v>INSERT INTO UPK_TEST.upk_k60.k60_so_buno_link (os_buhin_no, k60_buno_id, created_date, created_tantou_id) VALUES ('64184   JG00A 爪廃却 B301', 2227, GETDATE(), 999);</v>
      </c>
    </row>
    <row r="965" spans="1:6">
      <c r="A965" s="229" t="s">
        <v>3681</v>
      </c>
      <c r="B965" s="229" t="s">
        <v>964</v>
      </c>
      <c r="C965" s="229" t="str">
        <f t="shared" si="28"/>
        <v>2228</v>
      </c>
      <c r="D965" s="242" t="s">
        <v>985</v>
      </c>
      <c r="E965" s="242" t="s">
        <v>6684</v>
      </c>
      <c r="F965" s="229" t="str">
        <f t="shared" si="29"/>
        <v>INSERT INTO UPK_TEST.upk_k60.k60_so_buno_link (os_buhin_no, k60_buno_id, created_date, created_tantou_id) VALUES ('64185   JG00A 爪廃却 B301', 2228, GETDATE(), 999);</v>
      </c>
    </row>
    <row r="966" spans="1:6">
      <c r="A966" s="229" t="s">
        <v>3682</v>
      </c>
      <c r="B966" s="229" t="s">
        <v>356</v>
      </c>
      <c r="C966" s="229" t="str">
        <f t="shared" ref="C966:C1029" si="30">VLOOKUP($B966,$D$5:$E$2000,2,FALSE)</f>
        <v>1316</v>
      </c>
      <c r="D966" s="242" t="s">
        <v>5679</v>
      </c>
      <c r="E966" s="242" t="s">
        <v>6685</v>
      </c>
      <c r="F966" s="229" t="str">
        <f t="shared" ref="F966:F1029" si="31">$P$2&amp;"'"&amp;$A966&amp;"', "&amp;$C966&amp;", GETDATE(), 999);"</f>
        <v>INSERT INTO UPK_TEST.upk_k60.k60_so_buno_link (os_buhin_no, k60_buno_id, created_date, created_tantou_id) VALUES ('75632   JG00A     P323へ', 1316, GETDATE(), 999);</v>
      </c>
    </row>
    <row r="967" spans="1:6">
      <c r="A967" s="229" t="s">
        <v>3683</v>
      </c>
      <c r="B967" s="229" t="s">
        <v>357</v>
      </c>
      <c r="C967" s="229" t="str">
        <f t="shared" si="30"/>
        <v>1317</v>
      </c>
      <c r="D967" s="242" t="s">
        <v>986</v>
      </c>
      <c r="E967" s="242" t="s">
        <v>6686</v>
      </c>
      <c r="F967" s="229" t="str">
        <f t="shared" si="31"/>
        <v>INSERT INTO UPK_TEST.upk_k60.k60_so_buno_link (os_buhin_no, k60_buno_id, created_date, created_tantou_id) VALUES ('75632   JH00A     P323へ', 1317, GETDATE(), 999);</v>
      </c>
    </row>
    <row r="968" spans="1:6">
      <c r="A968" s="229" t="s">
        <v>3684</v>
      </c>
      <c r="B968" s="229" t="s">
        <v>358</v>
      </c>
      <c r="C968" s="229" t="str">
        <f t="shared" si="30"/>
        <v>1318</v>
      </c>
      <c r="D968" s="242" t="s">
        <v>987</v>
      </c>
      <c r="E968" s="242" t="s">
        <v>6687</v>
      </c>
      <c r="F968" s="229" t="str">
        <f t="shared" si="31"/>
        <v>INSERT INTO UPK_TEST.upk_k60.k60_so_buno_link (os_buhin_no, k60_buno_id, created_date, created_tantou_id) VALUES ('75632   1YA0A     P323へ', 1318, GETDATE(), 999);</v>
      </c>
    </row>
    <row r="969" spans="1:6">
      <c r="A969" s="229" t="s">
        <v>3685</v>
      </c>
      <c r="B969" s="229" t="s">
        <v>365</v>
      </c>
      <c r="C969" s="229" t="str">
        <f t="shared" si="30"/>
        <v>1328</v>
      </c>
      <c r="D969" s="242" t="s">
        <v>988</v>
      </c>
      <c r="E969" s="242" t="s">
        <v>6688</v>
      </c>
      <c r="F969" s="229" t="str">
        <f t="shared" si="31"/>
        <v>INSERT INTO UPK_TEST.upk_k60.k60_so_buno_link (os_buhin_no, k60_buno_id, created_date, created_tantou_id) VALUES ('75632   JM00A     P323へ', 1328, GETDATE(), 999);</v>
      </c>
    </row>
    <row r="970" spans="1:6">
      <c r="A970" s="229" t="s">
        <v>3686</v>
      </c>
      <c r="B970" s="229" t="s">
        <v>5677</v>
      </c>
      <c r="C970" s="229" t="str">
        <f t="shared" si="30"/>
        <v>2229</v>
      </c>
      <c r="D970" s="242" t="s">
        <v>989</v>
      </c>
      <c r="E970" s="242" t="s">
        <v>6689</v>
      </c>
      <c r="F970" s="229" t="str">
        <f t="shared" si="31"/>
        <v>INSERT INTO UPK_TEST.upk_k60.k60_so_buno_link (os_buhin_no, k60_buno_id, created_date, created_tantou_id) VALUES ('76752/3 JG00A 爪廃却 J70', 2229, GETDATE(), 999);</v>
      </c>
    </row>
    <row r="971" spans="1:6">
      <c r="A971" s="229" t="s">
        <v>3687</v>
      </c>
      <c r="B971" s="229" t="s">
        <v>5678</v>
      </c>
      <c r="C971" s="229" t="str">
        <f t="shared" si="30"/>
        <v>2230</v>
      </c>
      <c r="D971" s="242" t="s">
        <v>990</v>
      </c>
      <c r="E971" s="242" t="s">
        <v>6690</v>
      </c>
      <c r="F971" s="229" t="str">
        <f t="shared" si="31"/>
        <v>INSERT INTO UPK_TEST.upk_k60.k60_so_buno_link (os_buhin_no, k60_buno_id, created_date, created_tantou_id) VALUES ('76752/3 JG40A 爪廃却 J70', 2230, GETDATE(), 999);</v>
      </c>
    </row>
    <row r="972" spans="1:6">
      <c r="A972" s="229" t="s">
        <v>3688</v>
      </c>
      <c r="B972" s="229" t="s">
        <v>5498</v>
      </c>
      <c r="C972" s="229" t="str">
        <f t="shared" si="30"/>
        <v>1336</v>
      </c>
      <c r="D972" s="242" t="s">
        <v>991</v>
      </c>
      <c r="E972" s="242" t="s">
        <v>6691</v>
      </c>
      <c r="F972" s="229" t="str">
        <f t="shared" si="31"/>
        <v>INSERT INTO UPK_TEST.upk_k60.k60_so_buno_link (os_buhin_no, k60_buno_id, created_date, created_tantou_id) VALUES ('77646/7 JM00A    RへJ70', 1336, GETDATE(), 999);</v>
      </c>
    </row>
    <row r="973" spans="1:6">
      <c r="A973" s="229" t="s">
        <v>3689</v>
      </c>
      <c r="B973" s="229" t="s">
        <v>965</v>
      </c>
      <c r="C973" s="229" t="str">
        <f t="shared" si="30"/>
        <v>2231</v>
      </c>
      <c r="D973" s="242" t="s">
        <v>992</v>
      </c>
      <c r="E973" s="242" t="s">
        <v>6692</v>
      </c>
      <c r="F973" s="229" t="str">
        <f t="shared" si="31"/>
        <v>INSERT INTO UPK_TEST.upk_k60.k60_so_buno_link (os_buhin_no, k60_buno_id, created_date, created_tantou_id) VALUES ('74798   JM00ACE   T308', 2231, GETDATE(), 999);</v>
      </c>
    </row>
    <row r="974" spans="1:6">
      <c r="A974" s="229" t="s">
        <v>3690</v>
      </c>
      <c r="B974" s="229" t="s">
        <v>966</v>
      </c>
      <c r="C974" s="229" t="str">
        <f t="shared" si="30"/>
        <v>2232</v>
      </c>
      <c r="D974" s="242" t="s">
        <v>993</v>
      </c>
      <c r="E974" s="242" t="s">
        <v>6693</v>
      </c>
      <c r="F974" s="229" t="str">
        <f t="shared" si="31"/>
        <v>INSERT INTO UPK_TEST.upk_k60.k60_so_buno_link (os_buhin_no, k60_buno_id, created_date, created_tantou_id) VALUES ('76572   JM00A 爪廃却 ZへK70', 2232, GETDATE(), 999);</v>
      </c>
    </row>
    <row r="975" spans="1:6">
      <c r="A975" s="229" t="s">
        <v>3691</v>
      </c>
      <c r="B975" s="229" t="s">
        <v>967</v>
      </c>
      <c r="C975" s="229" t="str">
        <f t="shared" si="30"/>
        <v>2233</v>
      </c>
      <c r="D975" s="242" t="s">
        <v>994</v>
      </c>
      <c r="E975" s="242" t="s">
        <v>6694</v>
      </c>
      <c r="F975" s="229" t="str">
        <f t="shared" si="31"/>
        <v>INSERT INTO UPK_TEST.upk_k60.k60_so_buno_link (os_buhin_no, k60_buno_id, created_date, created_tantou_id) VALUES ('76573   JM00A 爪廃却 ZへK70', 2233, GETDATE(), 999);</v>
      </c>
    </row>
    <row r="976" spans="1:6">
      <c r="A976" s="229" t="s">
        <v>3692</v>
      </c>
      <c r="B976" s="229" t="s">
        <v>968</v>
      </c>
      <c r="C976" s="229" t="str">
        <f t="shared" si="30"/>
        <v>2234</v>
      </c>
      <c r="D976" s="242" t="s">
        <v>5680</v>
      </c>
      <c r="E976" s="242" t="s">
        <v>6695</v>
      </c>
      <c r="F976" s="229" t="str">
        <f t="shared" si="31"/>
        <v>INSERT INTO UPK_TEST.upk_k60.k60_so_buno_link (os_buhin_no, k60_buno_id, created_date, created_tantou_id) VALUES ('76532   JM00B 爪無しJ70', 2234, GETDATE(), 999);</v>
      </c>
    </row>
    <row r="977" spans="1:6">
      <c r="A977" s="229" t="s">
        <v>3693</v>
      </c>
      <c r="B977" s="229" t="s">
        <v>969</v>
      </c>
      <c r="C977" s="229" t="str">
        <f t="shared" si="30"/>
        <v>2235</v>
      </c>
      <c r="D977" s="242" t="s">
        <v>5681</v>
      </c>
      <c r="E977" s="242" t="s">
        <v>6696</v>
      </c>
      <c r="F977" s="229" t="str">
        <f t="shared" si="31"/>
        <v>INSERT INTO UPK_TEST.upk_k60.k60_so_buno_link (os_buhin_no, k60_buno_id, created_date, created_tantou_id) VALUES ('76533   JM00B 爪無しJ70', 2235, GETDATE(), 999);</v>
      </c>
    </row>
    <row r="978" spans="1:6">
      <c r="A978" s="229" t="s">
        <v>3694</v>
      </c>
      <c r="B978" s="229" t="s">
        <v>370</v>
      </c>
      <c r="C978" s="229" t="str">
        <f t="shared" si="30"/>
        <v>1333</v>
      </c>
      <c r="D978" s="242" t="s">
        <v>995</v>
      </c>
      <c r="E978" s="242" t="s">
        <v>6697</v>
      </c>
      <c r="F978" s="229" t="str">
        <f t="shared" si="31"/>
        <v>INSERT INTO UPK_TEST.upk_k60.k60_so_buno_link (os_buhin_no, k60_buno_id, created_date, created_tantou_id) VALUES ('76516   JM00A  K70 Rへ', 1333, GETDATE(), 999);</v>
      </c>
    </row>
    <row r="979" spans="1:6">
      <c r="A979" s="229" t="s">
        <v>3695</v>
      </c>
      <c r="B979" s="229" t="s">
        <v>371</v>
      </c>
      <c r="C979" s="229" t="str">
        <f t="shared" si="30"/>
        <v>1334</v>
      </c>
      <c r="D979" s="242" t="s">
        <v>996</v>
      </c>
      <c r="E979" s="242" t="s">
        <v>6698</v>
      </c>
      <c r="F979" s="229" t="str">
        <f t="shared" si="31"/>
        <v>INSERT INTO UPK_TEST.upk_k60.k60_so_buno_link (os_buhin_no, k60_buno_id, created_date, created_tantou_id) VALUES ('76517   JM00A  K70 Rへ', 1334, GETDATE(), 999);</v>
      </c>
    </row>
    <row r="980" spans="1:6">
      <c r="A980" s="229" t="s">
        <v>3696</v>
      </c>
      <c r="B980" s="229" t="s">
        <v>970</v>
      </c>
      <c r="C980" s="229" t="str">
        <f t="shared" si="30"/>
        <v>2236</v>
      </c>
      <c r="D980" s="242" t="s">
        <v>997</v>
      </c>
      <c r="E980" s="242" t="s">
        <v>6699</v>
      </c>
      <c r="F980" s="229" t="str">
        <f t="shared" si="31"/>
        <v>INSERT INTO UPK_TEST.upk_k60.k60_so_buno_link (os_buhin_no, k60_buno_id, created_date, created_tantou_id) VALUES ('75512   JG00A   ZへJ70/W70', 2236, GETDATE(), 999);</v>
      </c>
    </row>
    <row r="981" spans="1:6">
      <c r="A981" s="229" t="s">
        <v>3697</v>
      </c>
      <c r="B981" s="229" t="s">
        <v>971</v>
      </c>
      <c r="C981" s="229" t="str">
        <f t="shared" si="30"/>
        <v>2237</v>
      </c>
      <c r="D981" s="242" t="s">
        <v>998</v>
      </c>
      <c r="E981" s="242" t="s">
        <v>6700</v>
      </c>
      <c r="F981" s="229" t="str">
        <f t="shared" si="31"/>
        <v>INSERT INTO UPK_TEST.upk_k60.k60_so_buno_link (os_buhin_no, k60_buno_id, created_date, created_tantou_id) VALUES ('75512   6MA0A   ZへW70', 2237, GETDATE(), 999);</v>
      </c>
    </row>
    <row r="982" spans="1:6">
      <c r="A982" s="229" t="s">
        <v>3698</v>
      </c>
      <c r="B982" s="229" t="s">
        <v>972</v>
      </c>
      <c r="C982" s="229" t="str">
        <f t="shared" si="30"/>
        <v>2238</v>
      </c>
      <c r="D982" s="242" t="s">
        <v>999</v>
      </c>
      <c r="E982" s="242" t="s">
        <v>6701</v>
      </c>
      <c r="F982" s="229" t="str">
        <f t="shared" si="31"/>
        <v>INSERT INTO UPK_TEST.upk_k60.k60_so_buno_link (os_buhin_no, k60_buno_id, created_date, created_tantou_id) VALUES ('75512   JM00A   ZへJ70/W70', 2238, GETDATE(), 999);</v>
      </c>
    </row>
    <row r="983" spans="1:6">
      <c r="A983" s="229" t="s">
        <v>3699</v>
      </c>
      <c r="B983" s="229" t="s">
        <v>973</v>
      </c>
      <c r="C983" s="229" t="str">
        <f t="shared" si="30"/>
        <v>2239</v>
      </c>
      <c r="D983" s="242" t="s">
        <v>1000</v>
      </c>
      <c r="E983" s="242" t="s">
        <v>6702</v>
      </c>
      <c r="F983" s="229" t="str">
        <f t="shared" si="31"/>
        <v>INSERT INTO UPK_TEST.upk_k60.k60_so_buno_link (os_buhin_no, k60_buno_id, created_date, created_tantou_id) VALUES ('75513   JG00A   ZへJ70/W70', 2239, GETDATE(), 999);</v>
      </c>
    </row>
    <row r="984" spans="1:6">
      <c r="A984" s="229" t="s">
        <v>3700</v>
      </c>
      <c r="B984" s="229" t="s">
        <v>974</v>
      </c>
      <c r="C984" s="229" t="str">
        <f t="shared" si="30"/>
        <v>2240</v>
      </c>
      <c r="D984" s="242" t="s">
        <v>1001</v>
      </c>
      <c r="E984" s="242" t="s">
        <v>6703</v>
      </c>
      <c r="F984" s="229" t="str">
        <f t="shared" si="31"/>
        <v>INSERT INTO UPK_TEST.upk_k60.k60_so_buno_link (os_buhin_no, k60_buno_id, created_date, created_tantou_id) VALUES ('75513   6MA0A   ZへW70', 2240, GETDATE(), 999);</v>
      </c>
    </row>
    <row r="985" spans="1:6">
      <c r="A985" s="229" t="s">
        <v>3701</v>
      </c>
      <c r="B985" s="229" t="s">
        <v>975</v>
      </c>
      <c r="C985" s="229" t="str">
        <f t="shared" si="30"/>
        <v>2241</v>
      </c>
      <c r="D985" s="242" t="s">
        <v>1002</v>
      </c>
      <c r="E985" s="242" t="s">
        <v>6704</v>
      </c>
      <c r="F985" s="229" t="str">
        <f t="shared" si="31"/>
        <v>INSERT INTO UPK_TEST.upk_k60.k60_so_buno_link (os_buhin_no, k60_buno_id, created_date, created_tantou_id) VALUES ('75513   JM00A   ZへJ70/W70', 2241, GETDATE(), 999);</v>
      </c>
    </row>
    <row r="986" spans="1:6">
      <c r="A986" s="229" t="s">
        <v>3702</v>
      </c>
      <c r="B986" s="229" t="s">
        <v>976</v>
      </c>
      <c r="C986" s="229" t="str">
        <f t="shared" si="30"/>
        <v>2242</v>
      </c>
      <c r="D986" s="242" t="s">
        <v>1003</v>
      </c>
      <c r="E986" s="242" t="s">
        <v>6705</v>
      </c>
      <c r="F986" s="229" t="str">
        <f t="shared" si="31"/>
        <v>INSERT INTO UPK_TEST.upk_k60.k60_so_buno_link (os_buhin_no, k60_buno_id, created_date, created_tantou_id) VALUES ('75112   JG00A-K  W70/J70', 2242, GETDATE(), 999);</v>
      </c>
    </row>
    <row r="987" spans="1:6">
      <c r="A987" s="229" t="s">
        <v>3703</v>
      </c>
      <c r="B987" s="229" t="s">
        <v>977</v>
      </c>
      <c r="C987" s="229" t="str">
        <f t="shared" si="30"/>
        <v>2243</v>
      </c>
      <c r="D987" s="242" t="s">
        <v>5682</v>
      </c>
      <c r="E987" s="242" t="s">
        <v>6706</v>
      </c>
      <c r="F987" s="229" t="str">
        <f t="shared" si="31"/>
        <v>INSERT INTO UPK_TEST.upk_k60.k60_so_buno_link (os_buhin_no, k60_buno_id, created_date, created_tantou_id) VALUES ('75113   JG00A-K  W70/J70', 2243, GETDATE(), 999);</v>
      </c>
    </row>
    <row r="988" spans="1:6">
      <c r="A988" s="229" t="s">
        <v>3704</v>
      </c>
      <c r="B988" s="229" t="s">
        <v>978</v>
      </c>
      <c r="C988" s="229" t="str">
        <f t="shared" si="30"/>
        <v>2244</v>
      </c>
      <c r="D988" s="242" t="s">
        <v>1004</v>
      </c>
      <c r="E988" s="242" t="s">
        <v>6707</v>
      </c>
      <c r="F988" s="229" t="str">
        <f t="shared" si="31"/>
        <v>INSERT INTO UPK_TEST.upk_k60.k60_so_buno_link (os_buhin_no, k60_buno_id, created_date, created_tantou_id) VALUES ('75113   6FK0A    W70/J70', 2244, GETDATE(), 999);</v>
      </c>
    </row>
    <row r="989" spans="1:6">
      <c r="A989" s="229" t="s">
        <v>3705</v>
      </c>
      <c r="B989" s="229" t="s">
        <v>979</v>
      </c>
      <c r="C989" s="229" t="str">
        <f t="shared" si="30"/>
        <v>2245</v>
      </c>
      <c r="D989" s="242" t="s">
        <v>1005</v>
      </c>
      <c r="E989" s="242" t="s">
        <v>6708</v>
      </c>
      <c r="F989" s="229" t="str">
        <f t="shared" si="31"/>
        <v>INSERT INTO UPK_TEST.upk_k60.k60_so_buno_link (os_buhin_no, k60_buno_id, created_date, created_tantou_id) VALUES ('75134   JG00A    J70 ', 2245, GETDATE(), 999);</v>
      </c>
    </row>
    <row r="990" spans="1:6">
      <c r="A990" s="229" t="s">
        <v>3706</v>
      </c>
      <c r="B990" s="229" t="s">
        <v>980</v>
      </c>
      <c r="C990" s="229" t="str">
        <f t="shared" si="30"/>
        <v>2246</v>
      </c>
      <c r="D990" s="242" t="s">
        <v>1006</v>
      </c>
      <c r="E990" s="242" t="s">
        <v>6709</v>
      </c>
      <c r="F990" s="229" t="str">
        <f t="shared" si="31"/>
        <v>INSERT INTO UPK_TEST.upk_k60.k60_so_buno_link (os_buhin_no, k60_buno_id, created_date, created_tantou_id) VALUES ('75134   JG40A    K70/J70', 2246, GETDATE(), 999);</v>
      </c>
    </row>
    <row r="991" spans="1:6">
      <c r="A991" s="229" t="s">
        <v>3707</v>
      </c>
      <c r="B991" s="229" t="s">
        <v>981</v>
      </c>
      <c r="C991" s="229" t="str">
        <f t="shared" si="30"/>
        <v>2247</v>
      </c>
      <c r="D991" s="242" t="s">
        <v>1007</v>
      </c>
      <c r="E991" s="242" t="s">
        <v>6710</v>
      </c>
      <c r="F991" s="229" t="str">
        <f t="shared" si="31"/>
        <v>INSERT INTO UPK_TEST.upk_k60.k60_so_buno_link (os_buhin_no, k60_buno_id, created_date, created_tantou_id) VALUES ('75134   6FK1A    K70/J70', 2247, GETDATE(), 999);</v>
      </c>
    </row>
    <row r="992" spans="1:6">
      <c r="A992" s="229" t="s">
        <v>3708</v>
      </c>
      <c r="B992" s="229" t="s">
        <v>982</v>
      </c>
      <c r="C992" s="229" t="str">
        <f t="shared" si="30"/>
        <v>2248</v>
      </c>
      <c r="D992" s="242" t="s">
        <v>1008</v>
      </c>
      <c r="E992" s="242" t="s">
        <v>6711</v>
      </c>
      <c r="F992" s="229" t="str">
        <f t="shared" si="31"/>
        <v>INSERT INTO UPK_TEST.upk_k60.k60_so_buno_link (os_buhin_no, k60_buno_id, created_date, created_tantou_id) VALUES ('75135   JG00A    J70', 2248, GETDATE(), 999);</v>
      </c>
    </row>
    <row r="993" spans="1:6">
      <c r="A993" s="229" t="s">
        <v>3709</v>
      </c>
      <c r="B993" s="229" t="s">
        <v>983</v>
      </c>
      <c r="C993" s="229" t="str">
        <f t="shared" si="30"/>
        <v>2249</v>
      </c>
      <c r="D993" s="242" t="s">
        <v>1009</v>
      </c>
      <c r="E993" s="242" t="s">
        <v>6712</v>
      </c>
      <c r="F993" s="229" t="str">
        <f t="shared" si="31"/>
        <v>INSERT INTO UPK_TEST.upk_k60.k60_so_buno_link (os_buhin_no, k60_buno_id, created_date, created_tantou_id) VALUES ('75135   JG40A    K70/J70', 2249, GETDATE(), 999);</v>
      </c>
    </row>
    <row r="994" spans="1:6">
      <c r="A994" s="229" t="s">
        <v>3710</v>
      </c>
      <c r="B994" s="229" t="s">
        <v>984</v>
      </c>
      <c r="C994" s="229" t="str">
        <f t="shared" si="30"/>
        <v>2250</v>
      </c>
      <c r="D994" s="242" t="s">
        <v>1010</v>
      </c>
      <c r="E994" s="242" t="s">
        <v>6713</v>
      </c>
      <c r="F994" s="229" t="str">
        <f t="shared" si="31"/>
        <v>INSERT INTO UPK_TEST.upk_k60.k60_so_buno_link (os_buhin_no, k60_buno_id, created_date, created_tantou_id) VALUES ('75135   6FK1A    K70/J70', 2250, GETDATE(), 999);</v>
      </c>
    </row>
    <row r="995" spans="1:6">
      <c r="A995" s="229" t="s">
        <v>3711</v>
      </c>
      <c r="B995" s="229" t="s">
        <v>985</v>
      </c>
      <c r="C995" s="229" t="str">
        <f t="shared" si="30"/>
        <v>2251</v>
      </c>
      <c r="D995" s="242" t="s">
        <v>5683</v>
      </c>
      <c r="E995" s="242" t="s">
        <v>6714</v>
      </c>
      <c r="F995" s="229" t="str">
        <f t="shared" si="31"/>
        <v>INSERT INTO UPK_TEST.upk_k60.k60_so_buno_link (os_buhin_no, k60_buno_id, created_date, created_tantou_id) VALUES ('75174   JG00A-W   K30', 2251, GETDATE(), 999);</v>
      </c>
    </row>
    <row r="996" spans="1:6">
      <c r="A996" s="229" t="s">
        <v>3712</v>
      </c>
      <c r="B996" s="229" t="s">
        <v>5679</v>
      </c>
      <c r="C996" s="229" t="str">
        <f t="shared" si="30"/>
        <v>2252</v>
      </c>
      <c r="D996" s="242" t="s">
        <v>1011</v>
      </c>
      <c r="E996" s="242" t="s">
        <v>6715</v>
      </c>
      <c r="F996" s="229" t="str">
        <f t="shared" si="31"/>
        <v>INSERT INTO UPK_TEST.upk_k60.k60_so_buno_link (os_buhin_no, k60_buno_id, created_date, created_tantou_id) VALUES ('67408/9 1GR0A 爪無し W70', 2252, GETDATE(), 999);</v>
      </c>
    </row>
    <row r="997" spans="1:6">
      <c r="A997" s="229" t="s">
        <v>3713</v>
      </c>
      <c r="B997" s="229" t="s">
        <v>986</v>
      </c>
      <c r="C997" s="229" t="str">
        <f t="shared" si="30"/>
        <v>2253</v>
      </c>
      <c r="D997" s="242" t="s">
        <v>1012</v>
      </c>
      <c r="E997" s="242" t="s">
        <v>6716</v>
      </c>
      <c r="F997" s="229" t="str">
        <f t="shared" si="31"/>
        <v>INSERT INTO UPK_TEST.upk_k60.k60_so_buno_link (os_buhin_no, k60_buno_id, created_date, created_tantou_id) VALUES ('67413   1AE0A 爪無し B302', 2253, GETDATE(), 999);</v>
      </c>
    </row>
    <row r="998" spans="1:6">
      <c r="A998" s="229" t="s">
        <v>3714</v>
      </c>
      <c r="B998" s="229" t="s">
        <v>987</v>
      </c>
      <c r="C998" s="229" t="str">
        <f t="shared" si="30"/>
        <v>2254</v>
      </c>
      <c r="D998" s="242" t="s">
        <v>1013</v>
      </c>
      <c r="E998" s="242" t="s">
        <v>6717</v>
      </c>
      <c r="F998" s="229" t="str">
        <f t="shared" si="31"/>
        <v>INSERT INTO UPK_TEST.upk_k60.k60_so_buno_link (os_buhin_no, k60_buno_id, created_date, created_tantou_id) VALUES ('74332   1AA0A 爪廃却 W70', 2254, GETDATE(), 999);</v>
      </c>
    </row>
    <row r="999" spans="1:6">
      <c r="A999" s="229" t="s">
        <v>3715</v>
      </c>
      <c r="B999" s="229" t="s">
        <v>988</v>
      </c>
      <c r="C999" s="229" t="str">
        <f t="shared" si="30"/>
        <v>2255</v>
      </c>
      <c r="D999" s="242" t="s">
        <v>5684</v>
      </c>
      <c r="E999" s="242" t="s">
        <v>6718</v>
      </c>
      <c r="F999" s="229" t="str">
        <f t="shared" si="31"/>
        <v>INSERT INTO UPK_TEST.upk_k60.k60_so_buno_link (os_buhin_no, k60_buno_id, created_date, created_tantou_id) VALUES ('74333   1AA0A 爪廃却 W70', 2255, GETDATE(), 999);</v>
      </c>
    </row>
    <row r="1000" spans="1:6">
      <c r="A1000" s="229" t="s">
        <v>3716</v>
      </c>
      <c r="B1000" s="229" t="s">
        <v>989</v>
      </c>
      <c r="C1000" s="229" t="str">
        <f t="shared" si="30"/>
        <v>2256</v>
      </c>
      <c r="D1000" s="242" t="s">
        <v>1014</v>
      </c>
      <c r="E1000" s="242" t="s">
        <v>6719</v>
      </c>
      <c r="F1000" s="229" t="str">
        <f t="shared" si="31"/>
        <v>INSERT INTO UPK_TEST.upk_k60.k60_so_buno_link (os_buhin_no, k60_buno_id, created_date, created_tantou_id) VALUES ('75112   1AA0A     B309', 2256, GETDATE(), 999);</v>
      </c>
    </row>
    <row r="1001" spans="1:6">
      <c r="A1001" s="229" t="s">
        <v>3717</v>
      </c>
      <c r="B1001" s="229" t="s">
        <v>990</v>
      </c>
      <c r="C1001" s="229" t="str">
        <f t="shared" si="30"/>
        <v>2257</v>
      </c>
      <c r="D1001" s="242" t="s">
        <v>5685</v>
      </c>
      <c r="E1001" s="242" t="s">
        <v>6720</v>
      </c>
      <c r="F1001" s="229" t="str">
        <f t="shared" si="31"/>
        <v>INSERT INTO UPK_TEST.upk_k60.k60_so_buno_link (os_buhin_no, k60_buno_id, created_date, created_tantou_id) VALUES ('75113   1AA0A    B309', 2257, GETDATE(), 999);</v>
      </c>
    </row>
    <row r="1002" spans="1:6">
      <c r="A1002" s="229" t="s">
        <v>3718</v>
      </c>
      <c r="B1002" s="229" t="s">
        <v>991</v>
      </c>
      <c r="C1002" s="229" t="str">
        <f t="shared" si="30"/>
        <v>2258</v>
      </c>
      <c r="D1002" s="242" t="s">
        <v>5686</v>
      </c>
      <c r="E1002" s="242" t="s">
        <v>6721</v>
      </c>
      <c r="F1002" s="229" t="str">
        <f t="shared" si="31"/>
        <v>INSERT INTO UPK_TEST.upk_k60.k60_so_buno_link (os_buhin_no, k60_buno_id, created_date, created_tantou_id) VALUES ('75134   1AA0A    B309', 2258, GETDATE(), 999);</v>
      </c>
    </row>
    <row r="1003" spans="1:6">
      <c r="A1003" s="229" t="s">
        <v>3719</v>
      </c>
      <c r="B1003" s="229" t="s">
        <v>992</v>
      </c>
      <c r="C1003" s="229" t="str">
        <f t="shared" si="30"/>
        <v>2259</v>
      </c>
      <c r="D1003" s="242" t="s">
        <v>1015</v>
      </c>
      <c r="E1003" s="242" t="s">
        <v>6722</v>
      </c>
      <c r="F1003" s="229" t="str">
        <f t="shared" si="31"/>
        <v>INSERT INTO UPK_TEST.upk_k60.k60_so_buno_link (os_buhin_no, k60_buno_id, created_date, created_tantou_id) VALUES ('75135   1AA0A     B309', 2259, GETDATE(), 999);</v>
      </c>
    </row>
    <row r="1004" spans="1:6">
      <c r="A1004" s="229" t="s">
        <v>3720</v>
      </c>
      <c r="B1004" s="229" t="s">
        <v>993</v>
      </c>
      <c r="C1004" s="229" t="str">
        <f t="shared" si="30"/>
        <v>2260</v>
      </c>
      <c r="D1004" s="242" t="s">
        <v>1016</v>
      </c>
      <c r="E1004" s="242" t="s">
        <v>6723</v>
      </c>
      <c r="F1004" s="229" t="str">
        <f t="shared" si="31"/>
        <v>INSERT INTO UPK_TEST.upk_k60.k60_so_buno_link (os_buhin_no, k60_buno_id, created_date, created_tantou_id) VALUES ('75512   1AC0A 爪廃却 W70 ', 2260, GETDATE(), 999);</v>
      </c>
    </row>
    <row r="1005" spans="1:6">
      <c r="A1005" s="229" t="s">
        <v>3721</v>
      </c>
      <c r="B1005" s="229" t="s">
        <v>994</v>
      </c>
      <c r="C1005" s="229" t="str">
        <f t="shared" si="30"/>
        <v>2261</v>
      </c>
      <c r="D1005" s="242" t="s">
        <v>1017</v>
      </c>
      <c r="E1005" s="242" t="s">
        <v>6724</v>
      </c>
      <c r="F1005" s="229" t="str">
        <f t="shared" si="31"/>
        <v>INSERT INTO UPK_TEST.upk_k60.k60_so_buno_link (os_buhin_no, k60_buno_id, created_date, created_tantou_id) VALUES ('75513   1AC0A 爪廃却 W70', 2261, GETDATE(), 999);</v>
      </c>
    </row>
    <row r="1006" spans="1:6">
      <c r="A1006" s="229" t="s">
        <v>3722</v>
      </c>
      <c r="B1006" s="229" t="s">
        <v>5680</v>
      </c>
      <c r="C1006" s="229" t="str">
        <f t="shared" si="30"/>
        <v>2262</v>
      </c>
      <c r="D1006" s="242" t="s">
        <v>1018</v>
      </c>
      <c r="E1006" s="242" t="s">
        <v>6725</v>
      </c>
      <c r="F1006" s="229" t="str">
        <f t="shared" si="31"/>
        <v>INSERT INTO UPK_TEST.upk_k60.k60_so_buno_link (os_buhin_no, k60_buno_id, created_date, created_tantou_id) VALUES ('75528/9 1AA0A 爪無し W70', 2262, GETDATE(), 999);</v>
      </c>
    </row>
    <row r="1007" spans="1:6">
      <c r="A1007" s="229" t="s">
        <v>3723</v>
      </c>
      <c r="B1007" s="229" t="s">
        <v>5681</v>
      </c>
      <c r="C1007" s="229" t="str">
        <f t="shared" si="30"/>
        <v>2263</v>
      </c>
      <c r="D1007" s="242" t="s">
        <v>1019</v>
      </c>
      <c r="E1007" s="242" t="s">
        <v>6726</v>
      </c>
      <c r="F1007" s="229" t="str">
        <f t="shared" si="31"/>
        <v>INSERT INTO UPK_TEST.upk_k60.k60_so_buno_link (os_buhin_no, k60_buno_id, created_date, created_tantou_id) VALUES ('76752/3 1AC0A 爪廃却 W70', 2263, GETDATE(), 999);</v>
      </c>
    </row>
    <row r="1008" spans="1:6">
      <c r="A1008" s="229" t="s">
        <v>3724</v>
      </c>
      <c r="B1008" s="229" t="s">
        <v>995</v>
      </c>
      <c r="C1008" s="229" t="str">
        <f t="shared" si="30"/>
        <v>2264</v>
      </c>
      <c r="D1008" s="242" t="s">
        <v>1020</v>
      </c>
      <c r="E1008" s="242" t="s">
        <v>6727</v>
      </c>
      <c r="F1008" s="229" t="str">
        <f t="shared" si="31"/>
        <v>INSERT INTO UPK_TEST.upk_k60.k60_so_buno_link (os_buhin_no, k60_buno_id, created_date, created_tantou_id) VALUES ('67412   JN20A     B309', 2264, GETDATE(), 999);</v>
      </c>
    </row>
    <row r="1009" spans="1:6">
      <c r="A1009" s="229" t="s">
        <v>3725</v>
      </c>
      <c r="B1009" s="229" t="s">
        <v>996</v>
      </c>
      <c r="C1009" s="229" t="str">
        <f t="shared" si="30"/>
        <v>2265</v>
      </c>
      <c r="D1009" s="242" t="s">
        <v>1021</v>
      </c>
      <c r="E1009" s="242" t="s">
        <v>6728</v>
      </c>
      <c r="F1009" s="229" t="str">
        <f t="shared" si="31"/>
        <v>INSERT INTO UPK_TEST.upk_k60.k60_so_buno_link (os_buhin_no, k60_buno_id, created_date, created_tantou_id) VALUES ('67412   JN20A-G   RJG(300)', 2265, GETDATE(), 999);</v>
      </c>
    </row>
    <row r="1010" spans="1:6">
      <c r="A1010" s="229" t="s">
        <v>3726</v>
      </c>
      <c r="B1010" s="229" t="s">
        <v>997</v>
      </c>
      <c r="C1010" s="229" t="str">
        <f t="shared" si="30"/>
        <v>2266</v>
      </c>
      <c r="D1010" s="242" t="s">
        <v>1022</v>
      </c>
      <c r="E1010" s="242" t="s">
        <v>6729</v>
      </c>
      <c r="F1010" s="229" t="str">
        <f t="shared" si="31"/>
        <v>INSERT INTO UPK_TEST.upk_k60.k60_so_buno_link (os_buhin_no, k60_buno_id, created_date, created_tantou_id) VALUES ('67413   JN90A     B309', 2266, GETDATE(), 999);</v>
      </c>
    </row>
    <row r="1011" spans="1:6">
      <c r="A1011" s="229" t="s">
        <v>3727</v>
      </c>
      <c r="B1011" s="229" t="s">
        <v>998</v>
      </c>
      <c r="C1011" s="229" t="str">
        <f t="shared" si="30"/>
        <v>2267</v>
      </c>
      <c r="D1011" s="242" t="s">
        <v>5687</v>
      </c>
      <c r="E1011" s="242" t="s">
        <v>6730</v>
      </c>
      <c r="F1011" s="229" t="str">
        <f t="shared" si="31"/>
        <v>INSERT INTO UPK_TEST.upk_k60.k60_so_buno_link (os_buhin_no, k60_buno_id, created_date, created_tantou_id) VALUES ('67413   JN90A-E   RB(300)', 2267, GETDATE(), 999);</v>
      </c>
    </row>
    <row r="1012" spans="1:6">
      <c r="A1012" s="229" t="s">
        <v>3728</v>
      </c>
      <c r="B1012" s="229" t="s">
        <v>999</v>
      </c>
      <c r="C1012" s="229" t="str">
        <f t="shared" si="30"/>
        <v>2268</v>
      </c>
      <c r="D1012" s="242" t="s">
        <v>5688</v>
      </c>
      <c r="E1012" s="242" t="s">
        <v>6731</v>
      </c>
      <c r="F1012" s="229" t="str">
        <f t="shared" si="31"/>
        <v>INSERT INTO UPK_TEST.upk_k60.k60_so_buno_link (os_buhin_no, k60_buno_id, created_date, created_tantou_id) VALUES ('75112   3NU0A     B309', 2268, GETDATE(), 999);</v>
      </c>
    </row>
    <row r="1013" spans="1:6">
      <c r="A1013" s="229" t="s">
        <v>3729</v>
      </c>
      <c r="B1013" s="229" t="s">
        <v>1000</v>
      </c>
      <c r="C1013" s="229" t="str">
        <f t="shared" si="30"/>
        <v>2269</v>
      </c>
      <c r="D1013" s="242" t="s">
        <v>1023</v>
      </c>
      <c r="E1013" s="242" t="s">
        <v>6732</v>
      </c>
      <c r="F1013" s="229" t="str">
        <f t="shared" si="31"/>
        <v>INSERT INTO UPK_TEST.upk_k60.k60_so_buno_link (os_buhin_no, k60_buno_id, created_date, created_tantou_id) VALUES ('75113   3NU0A     B309', 2269, GETDATE(), 999);</v>
      </c>
    </row>
    <row r="1014" spans="1:6">
      <c r="A1014" s="229" t="s">
        <v>3730</v>
      </c>
      <c r="B1014" s="229" t="s">
        <v>1001</v>
      </c>
      <c r="C1014" s="229" t="str">
        <f t="shared" si="30"/>
        <v>2270</v>
      </c>
      <c r="D1014" s="242" t="s">
        <v>1024</v>
      </c>
      <c r="E1014" s="242" t="s">
        <v>6733</v>
      </c>
      <c r="F1014" s="229" t="str">
        <f t="shared" si="31"/>
        <v>INSERT INTO UPK_TEST.upk_k60.k60_so_buno_link (os_buhin_no, k60_buno_id, created_date, created_tantou_id) VALUES ('75142   JN20A     B302', 2270, GETDATE(), 999);</v>
      </c>
    </row>
    <row r="1015" spans="1:6">
      <c r="A1015" s="229" t="s">
        <v>3731</v>
      </c>
      <c r="B1015" s="229" t="s">
        <v>1002</v>
      </c>
      <c r="C1015" s="229" t="str">
        <f t="shared" si="30"/>
        <v>2271</v>
      </c>
      <c r="D1015" s="242" t="s">
        <v>1025</v>
      </c>
      <c r="E1015" s="242" t="s">
        <v>6734</v>
      </c>
      <c r="F1015" s="229" t="str">
        <f t="shared" si="31"/>
        <v>INSERT INTO UPK_TEST.upk_k60.k60_so_buno_link (os_buhin_no, k60_buno_id, created_date, created_tantou_id) VALUES ('75143   JN20A     B302', 2271, GETDATE(), 999);</v>
      </c>
    </row>
    <row r="1016" spans="1:6">
      <c r="A1016" s="229" t="s">
        <v>3732</v>
      </c>
      <c r="B1016" s="229" t="s">
        <v>1003</v>
      </c>
      <c r="C1016" s="229" t="str">
        <f t="shared" si="30"/>
        <v>2272</v>
      </c>
      <c r="D1016" s="242" t="s">
        <v>1026</v>
      </c>
      <c r="E1016" s="242" t="s">
        <v>6735</v>
      </c>
      <c r="F1016" s="229" t="str">
        <f t="shared" si="31"/>
        <v>INSERT INTO UPK_TEST.upk_k60.k60_so_buno_link (os_buhin_no, k60_buno_id, created_date, created_tantou_id) VALUES ('75313   3NU0A     K70', 2272, GETDATE(), 999);</v>
      </c>
    </row>
    <row r="1017" spans="1:6">
      <c r="A1017" s="229" t="s">
        <v>3733</v>
      </c>
      <c r="B1017" s="229" t="s">
        <v>5682</v>
      </c>
      <c r="C1017" s="229" t="str">
        <f t="shared" si="30"/>
        <v>2273</v>
      </c>
      <c r="D1017" s="242" t="s">
        <v>5689</v>
      </c>
      <c r="E1017" s="242" t="s">
        <v>6736</v>
      </c>
      <c r="F1017" s="229" t="str">
        <f t="shared" si="31"/>
        <v>INSERT INTO UPK_TEST.upk_k60.k60_so_buno_link (os_buhin_no, k60_buno_id, created_date, created_tantou_id) VALUES ('75528/9 JN20A     W70', 2273, GETDATE(), 999);</v>
      </c>
    </row>
    <row r="1018" spans="1:6">
      <c r="A1018" s="229" t="s">
        <v>3734</v>
      </c>
      <c r="B1018" s="229" t="s">
        <v>1004</v>
      </c>
      <c r="C1018" s="229" t="str">
        <f t="shared" si="30"/>
        <v>2274</v>
      </c>
      <c r="D1018" s="242" t="s">
        <v>5690</v>
      </c>
      <c r="E1018" s="242" t="s">
        <v>6737</v>
      </c>
      <c r="F1018" s="229" t="str">
        <f t="shared" si="31"/>
        <v>INSERT INTO UPK_TEST.upk_k60.k60_so_buno_link (os_buhin_no, k60_buno_id, created_date, created_tantou_id) VALUES ('76316   JN20A     B301', 2274, GETDATE(), 999);</v>
      </c>
    </row>
    <row r="1019" spans="1:6">
      <c r="A1019" s="229" t="s">
        <v>3735</v>
      </c>
      <c r="B1019" s="229" t="s">
        <v>1005</v>
      </c>
      <c r="C1019" s="229" t="str">
        <f t="shared" si="30"/>
        <v>2275</v>
      </c>
      <c r="D1019" s="242" t="s">
        <v>1027</v>
      </c>
      <c r="E1019" s="242" t="s">
        <v>6738</v>
      </c>
      <c r="F1019" s="229" t="str">
        <f t="shared" si="31"/>
        <v>INSERT INTO UPK_TEST.upk_k60.k60_so_buno_link (os_buhin_no, k60_buno_id, created_date, created_tantou_id) VALUES ('76317   JN20A     B301', 2275, GETDATE(), 999);</v>
      </c>
    </row>
    <row r="1020" spans="1:6">
      <c r="A1020" s="229" t="s">
        <v>3736</v>
      </c>
      <c r="B1020" s="229" t="s">
        <v>1006</v>
      </c>
      <c r="C1020" s="229" t="str">
        <f t="shared" si="30"/>
        <v>2276</v>
      </c>
      <c r="D1020" s="242" t="s">
        <v>1028</v>
      </c>
      <c r="E1020" s="242" t="s">
        <v>6739</v>
      </c>
      <c r="F1020" s="229" t="str">
        <f t="shared" si="31"/>
        <v>INSERT INTO UPK_TEST.upk_k60.k60_so_buno_link (os_buhin_no, k60_buno_id, created_date, created_tantou_id) VALUES ('76426   JN20A     B309', 2276, GETDATE(), 999);</v>
      </c>
    </row>
    <row r="1021" spans="1:6">
      <c r="A1021" s="229" t="s">
        <v>3737</v>
      </c>
      <c r="B1021" s="229" t="s">
        <v>1007</v>
      </c>
      <c r="C1021" s="229" t="str">
        <f t="shared" si="30"/>
        <v>2277</v>
      </c>
      <c r="D1021" s="242" t="s">
        <v>1029</v>
      </c>
      <c r="E1021" s="242" t="s">
        <v>6740</v>
      </c>
      <c r="F1021" s="229" t="str">
        <f t="shared" si="31"/>
        <v>INSERT INTO UPK_TEST.upk_k60.k60_so_buno_link (os_buhin_no, k60_buno_id, created_date, created_tantou_id) VALUES ('76427   JN20A     B309', 2277, GETDATE(), 999);</v>
      </c>
    </row>
    <row r="1022" spans="1:6">
      <c r="A1022" s="229" t="s">
        <v>3738</v>
      </c>
      <c r="B1022" s="229" t="s">
        <v>1008</v>
      </c>
      <c r="C1022" s="229" t="str">
        <f t="shared" si="30"/>
        <v>2278</v>
      </c>
      <c r="D1022" s="242" t="s">
        <v>1030</v>
      </c>
      <c r="E1022" s="242" t="s">
        <v>6741</v>
      </c>
      <c r="F1022" s="229" t="str">
        <f t="shared" si="31"/>
        <v>INSERT INTO UPK_TEST.upk_k60.k60_so_buno_link (os_buhin_no, k60_buno_id, created_date, created_tantou_id) VALUES ('76516   JN20A     B309', 2278, GETDATE(), 999);</v>
      </c>
    </row>
    <row r="1023" spans="1:6">
      <c r="A1023" s="229" t="s">
        <v>3739</v>
      </c>
      <c r="B1023" s="229" t="s">
        <v>1009</v>
      </c>
      <c r="C1023" s="229" t="str">
        <f t="shared" si="30"/>
        <v>2279</v>
      </c>
      <c r="D1023" s="242" t="s">
        <v>1031</v>
      </c>
      <c r="E1023" s="242" t="s">
        <v>6742</v>
      </c>
      <c r="F1023" s="229" t="str">
        <f t="shared" si="31"/>
        <v>INSERT INTO UPK_TEST.upk_k60.k60_so_buno_link (os_buhin_no, k60_buno_id, created_date, created_tantou_id) VALUES ('76517   JN20A     B309', 2279, GETDATE(), 999);</v>
      </c>
    </row>
    <row r="1024" spans="1:6">
      <c r="A1024" s="229" t="s">
        <v>3740</v>
      </c>
      <c r="B1024" s="229" t="s">
        <v>1010</v>
      </c>
      <c r="C1024" s="229" t="str">
        <f t="shared" si="30"/>
        <v>2280</v>
      </c>
      <c r="D1024" s="242" t="s">
        <v>1032</v>
      </c>
      <c r="E1024" s="242" t="s">
        <v>6743</v>
      </c>
      <c r="F1024" s="229" t="str">
        <f t="shared" si="31"/>
        <v>INSERT INTO UPK_TEST.upk_k60.k60_so_buno_link (os_buhin_no, k60_buno_id, created_date, created_tantou_id) VALUES ('17285 1LA0A02 ZよりK70', 2280, GETDATE(), 999);</v>
      </c>
    </row>
    <row r="1025" spans="1:6">
      <c r="A1025" s="229" t="s">
        <v>3741</v>
      </c>
      <c r="B1025" s="229" t="s">
        <v>5683</v>
      </c>
      <c r="C1025" s="229" t="str">
        <f t="shared" si="30"/>
        <v>2281</v>
      </c>
      <c r="D1025" s="242" t="s">
        <v>1033</v>
      </c>
      <c r="E1025" s="242" t="s">
        <v>6744</v>
      </c>
      <c r="F1025" s="229" t="str">
        <f t="shared" si="31"/>
        <v>INSERT INTO UPK_TEST.upk_k60.k60_so_buno_link (os_buhin_no, k60_buno_id, created_date, created_tantou_id) VALUES ('75662/3 1LA0A   B309', 2281, GETDATE(), 999);</v>
      </c>
    </row>
    <row r="1026" spans="1:6">
      <c r="A1026" s="229" t="s">
        <v>3742</v>
      </c>
      <c r="B1026" s="229" t="s">
        <v>1011</v>
      </c>
      <c r="C1026" s="229" t="str">
        <f t="shared" si="30"/>
        <v>2282</v>
      </c>
      <c r="D1026" s="242" t="s">
        <v>1034</v>
      </c>
      <c r="E1026" s="242" t="s">
        <v>6745</v>
      </c>
      <c r="F1026" s="229" t="str">
        <f t="shared" si="31"/>
        <v>INSERT INTO UPK_TEST.upk_k60.k60_so_buno_link (os_buhin_no, k60_buno_id, created_date, created_tantou_id) VALUES ('74366   1LA0B  P321外転 B309', 2282, GETDATE(), 999);</v>
      </c>
    </row>
    <row r="1027" spans="1:6">
      <c r="A1027" s="229" t="s">
        <v>3743</v>
      </c>
      <c r="B1027" s="229" t="s">
        <v>1012</v>
      </c>
      <c r="C1027" s="229" t="str">
        <f t="shared" si="30"/>
        <v>2283</v>
      </c>
      <c r="D1027" s="242" t="s">
        <v>1035</v>
      </c>
      <c r="E1027" s="242" t="s">
        <v>6746</v>
      </c>
      <c r="F1027" s="229" t="str">
        <f t="shared" si="31"/>
        <v>INSERT INTO UPK_TEST.upk_k60.k60_so_buno_link (os_buhin_no, k60_buno_id, created_date, created_tantou_id) VALUES ('74542   1LA0A     K70', 2283, GETDATE(), 999);</v>
      </c>
    </row>
    <row r="1028" spans="1:6">
      <c r="A1028" s="229" t="s">
        <v>3744</v>
      </c>
      <c r="B1028" s="229" t="s">
        <v>1013</v>
      </c>
      <c r="C1028" s="229" t="str">
        <f t="shared" si="30"/>
        <v>2284</v>
      </c>
      <c r="D1028" s="242" t="s">
        <v>1036</v>
      </c>
      <c r="E1028" s="242" t="s">
        <v>6747</v>
      </c>
      <c r="F1028" s="229" t="str">
        <f t="shared" si="31"/>
        <v>INSERT INTO UPK_TEST.upk_k60.k60_so_buno_link (os_buhin_no, k60_buno_id, created_date, created_tantou_id) VALUES ('75442   1LA0A     B309', 2284, GETDATE(), 999);</v>
      </c>
    </row>
    <row r="1029" spans="1:6">
      <c r="A1029" s="229" t="s">
        <v>3745</v>
      </c>
      <c r="B1029" s="229" t="s">
        <v>5684</v>
      </c>
      <c r="C1029" s="229" t="str">
        <f t="shared" si="30"/>
        <v>2285</v>
      </c>
      <c r="D1029" s="242" t="s">
        <v>1037</v>
      </c>
      <c r="E1029" s="242" t="s">
        <v>6748</v>
      </c>
      <c r="F1029" s="229" t="str">
        <f t="shared" si="31"/>
        <v>INSERT INTO UPK_TEST.upk_k60.k60_so_buno_link (os_buhin_no, k60_buno_id, created_date, created_tantou_id) VALUES ('75522/3 1LA0A     K70', 2285, GETDATE(), 999);</v>
      </c>
    </row>
    <row r="1030" spans="1:6">
      <c r="A1030" s="229" t="s">
        <v>3746</v>
      </c>
      <c r="B1030" s="229" t="s">
        <v>1014</v>
      </c>
      <c r="C1030" s="229" t="str">
        <f t="shared" ref="C1030:C1093" si="32">VLOOKUP($B1030,$D$5:$E$2000,2,FALSE)</f>
        <v>2286</v>
      </c>
      <c r="D1030" s="242" t="s">
        <v>1038</v>
      </c>
      <c r="E1030" s="242" t="s">
        <v>6749</v>
      </c>
      <c r="F1030" s="229" t="str">
        <f t="shared" ref="F1030:F1093" si="33">$P$2&amp;"'"&amp;$A1030&amp;"', "&amp;$C1030&amp;", GETDATE(), 999);"</f>
        <v>INSERT INTO UPK_TEST.upk_k60.k60_so_buno_link (os_buhin_no, k60_buno_id, created_date, created_tantou_id) VALUES ('75617   1LA0A     K70', 2286, GETDATE(), 999);</v>
      </c>
    </row>
    <row r="1031" spans="1:6">
      <c r="A1031" s="229" t="s">
        <v>3747</v>
      </c>
      <c r="B1031" s="229" t="s">
        <v>5685</v>
      </c>
      <c r="C1031" s="229" t="str">
        <f t="shared" si="32"/>
        <v>2287</v>
      </c>
      <c r="D1031" s="242" t="s">
        <v>1039</v>
      </c>
      <c r="E1031" s="242" t="s">
        <v>6750</v>
      </c>
      <c r="F1031" s="229" t="str">
        <f t="shared" si="33"/>
        <v>INSERT INTO UPK_TEST.upk_k60.k60_so_buno_link (os_buhin_no, k60_buno_id, created_date, created_tantou_id) VALUES ('85034/5 1LB0A01   B309', 2287, GETDATE(), 999);</v>
      </c>
    </row>
    <row r="1032" spans="1:6">
      <c r="A1032" s="229" t="s">
        <v>3748</v>
      </c>
      <c r="B1032" s="229" t="s">
        <v>5686</v>
      </c>
      <c r="C1032" s="229" t="str">
        <f t="shared" si="32"/>
        <v>2288</v>
      </c>
      <c r="D1032" s="242" t="s">
        <v>1040</v>
      </c>
      <c r="E1032" s="242" t="s">
        <v>6751</v>
      </c>
      <c r="F1032" s="229" t="str">
        <f t="shared" si="33"/>
        <v>INSERT INTO UPK_TEST.upk_k60.k60_so_buno_link (os_buhin_no, k60_buno_id, created_date, created_tantou_id) VALUES ('85034/5 1LB0A02   B309', 2288, GETDATE(), 999);</v>
      </c>
    </row>
    <row r="1033" spans="1:6">
      <c r="A1033" s="229" t="s">
        <v>3749</v>
      </c>
      <c r="B1033" s="229" t="s">
        <v>5518</v>
      </c>
      <c r="C1033" s="229" t="str">
        <f t="shared" si="32"/>
        <v>1389</v>
      </c>
      <c r="D1033" s="242" t="s">
        <v>1041</v>
      </c>
      <c r="E1033" s="242" t="s">
        <v>6752</v>
      </c>
      <c r="F1033" s="229" t="str">
        <f t="shared" si="33"/>
        <v>INSERT INTO UPK_TEST.upk_k60.k60_so_buno_link (os_buhin_no, k60_buno_id, created_date, created_tantou_id) VALUES ('745B6/7 1LA0A Rより K70', 1389, GETDATE(), 999);</v>
      </c>
    </row>
    <row r="1034" spans="1:6">
      <c r="A1034" s="229" t="s">
        <v>3750</v>
      </c>
      <c r="B1034" s="229" t="s">
        <v>1015</v>
      </c>
      <c r="C1034" s="229" t="str">
        <f t="shared" si="32"/>
        <v>2289</v>
      </c>
      <c r="D1034" s="242" t="s">
        <v>1042</v>
      </c>
      <c r="E1034" s="242" t="s">
        <v>6753</v>
      </c>
      <c r="F1034" s="229" t="str">
        <f t="shared" si="33"/>
        <v>INSERT INTO UPK_TEST.upk_k60.k60_so_buno_link (os_buhin_no, k60_buno_id, created_date, created_tantou_id) VALUES ('75112   1JA0A     K70', 2289, GETDATE(), 999);</v>
      </c>
    </row>
    <row r="1035" spans="1:6">
      <c r="A1035" s="229" t="s">
        <v>3751</v>
      </c>
      <c r="B1035" s="229" t="s">
        <v>1016</v>
      </c>
      <c r="C1035" s="229" t="str">
        <f t="shared" si="32"/>
        <v>2290</v>
      </c>
      <c r="D1035" s="242" t="s">
        <v>1043</v>
      </c>
      <c r="E1035" s="242" t="s">
        <v>6754</v>
      </c>
      <c r="F1035" s="229" t="str">
        <f t="shared" si="33"/>
        <v>INSERT INTO UPK_TEST.upk_k60.k60_so_buno_link (os_buhin_no, k60_buno_id, created_date, created_tantou_id) VALUES ('75113   1JA0A     K70', 2290, GETDATE(), 999);</v>
      </c>
    </row>
    <row r="1036" spans="1:6">
      <c r="A1036" s="229" t="s">
        <v>3752</v>
      </c>
      <c r="B1036" s="229" t="s">
        <v>1017</v>
      </c>
      <c r="C1036" s="229" t="str">
        <f t="shared" si="32"/>
        <v>2291</v>
      </c>
      <c r="D1036" s="242" t="s">
        <v>1044</v>
      </c>
      <c r="E1036" s="242" t="s">
        <v>6755</v>
      </c>
      <c r="F1036" s="229" t="str">
        <f t="shared" si="33"/>
        <v>INSERT INTO UPK_TEST.upk_k60.k60_so_buno_link (os_buhin_no, k60_buno_id, created_date, created_tantou_id) VALUES ('75134   1JA0A     X70', 2291, GETDATE(), 999);</v>
      </c>
    </row>
    <row r="1037" spans="1:6">
      <c r="A1037" s="229" t="s">
        <v>3753</v>
      </c>
      <c r="B1037" s="229" t="s">
        <v>1018</v>
      </c>
      <c r="C1037" s="229" t="str">
        <f t="shared" si="32"/>
        <v>2292</v>
      </c>
      <c r="D1037" s="242" t="s">
        <v>1045</v>
      </c>
      <c r="E1037" s="242" t="s">
        <v>6756</v>
      </c>
      <c r="F1037" s="229" t="str">
        <f t="shared" si="33"/>
        <v>INSERT INTO UPK_TEST.upk_k60.k60_so_buno_link (os_buhin_no, k60_buno_id, created_date, created_tantou_id) VALUES ('75135   1JA0A     X70', 2292, GETDATE(), 999);</v>
      </c>
    </row>
    <row r="1038" spans="1:6">
      <c r="A1038" s="229" t="s">
        <v>3754</v>
      </c>
      <c r="B1038" s="229" t="s">
        <v>1019</v>
      </c>
      <c r="C1038" s="229" t="str">
        <f t="shared" si="32"/>
        <v>2293</v>
      </c>
      <c r="D1038" s="242" t="s">
        <v>1046</v>
      </c>
      <c r="E1038" s="242" t="s">
        <v>6757</v>
      </c>
      <c r="F1038" s="229" t="str">
        <f t="shared" si="33"/>
        <v>INSERT INTO UPK_TEST.upk_k60.k60_so_buno_link (os_buhin_no, k60_buno_id, created_date, created_tantou_id) VALUES ('75126   1JB0A     B309', 2293, GETDATE(), 999);</v>
      </c>
    </row>
    <row r="1039" spans="1:6">
      <c r="A1039" s="229" t="s">
        <v>3755</v>
      </c>
      <c r="B1039" s="229" t="s">
        <v>1020</v>
      </c>
      <c r="C1039" s="229" t="str">
        <f t="shared" si="32"/>
        <v>2294</v>
      </c>
      <c r="D1039" s="242" t="s">
        <v>1047</v>
      </c>
      <c r="E1039" s="242" t="s">
        <v>6758</v>
      </c>
      <c r="F1039" s="229" t="str">
        <f t="shared" si="33"/>
        <v>INSERT INTO UPK_TEST.upk_k60.k60_so_buno_link (os_buhin_no, k60_buno_id, created_date, created_tantou_id) VALUES ('75127   1GR0A     B309', 2294, GETDATE(), 999);</v>
      </c>
    </row>
    <row r="1040" spans="1:6">
      <c r="A1040" s="229" t="s">
        <v>3756</v>
      </c>
      <c r="B1040" s="229" t="s">
        <v>1021</v>
      </c>
      <c r="C1040" s="229" t="str">
        <f t="shared" si="32"/>
        <v>2295</v>
      </c>
      <c r="D1040" s="242" t="s">
        <v>1048</v>
      </c>
      <c r="E1040" s="242" t="s">
        <v>6759</v>
      </c>
      <c r="F1040" s="229" t="str">
        <f t="shared" si="33"/>
        <v>INSERT INTO UPK_TEST.upk_k60.k60_so_buno_link (os_buhin_no, k60_buno_id, created_date, created_tantou_id) VALUES ('75512   1JA0A     X70', 2295, GETDATE(), 999);</v>
      </c>
    </row>
    <row r="1041" spans="1:6">
      <c r="A1041" s="229" t="s">
        <v>3757</v>
      </c>
      <c r="B1041" s="229" t="s">
        <v>1022</v>
      </c>
      <c r="C1041" s="229" t="str">
        <f t="shared" si="32"/>
        <v>2296</v>
      </c>
      <c r="D1041" s="242" t="s">
        <v>1049</v>
      </c>
      <c r="E1041" s="242" t="s">
        <v>6760</v>
      </c>
      <c r="F1041" s="229" t="str">
        <f t="shared" si="33"/>
        <v>INSERT INTO UPK_TEST.upk_k60.k60_so_buno_link (os_buhin_no, k60_buno_id, created_date, created_tantou_id) VALUES ('75513   1JA0A     X70', 2296, GETDATE(), 999);</v>
      </c>
    </row>
    <row r="1042" spans="1:6">
      <c r="A1042" s="229" t="s">
        <v>3758</v>
      </c>
      <c r="B1042" s="229" t="s">
        <v>5687</v>
      </c>
      <c r="C1042" s="229" t="str">
        <f t="shared" si="32"/>
        <v>2297</v>
      </c>
      <c r="D1042" s="242" t="s">
        <v>1050</v>
      </c>
      <c r="E1042" s="242" t="s">
        <v>6761</v>
      </c>
      <c r="F1042" s="229" t="str">
        <f t="shared" si="33"/>
        <v>INSERT INTO UPK_TEST.upk_k60.k60_so_buno_link (os_buhin_no, k60_buno_id, created_date, created_tantou_id) VALUES ('75522/3 1JA0A     K70', 2297, GETDATE(), 999);</v>
      </c>
    </row>
    <row r="1043" spans="1:6">
      <c r="A1043" s="229" t="s">
        <v>3759</v>
      </c>
      <c r="B1043" s="229" t="s">
        <v>5688</v>
      </c>
      <c r="C1043" s="229" t="str">
        <f t="shared" si="32"/>
        <v>2298</v>
      </c>
      <c r="D1043" s="242" t="s">
        <v>1051</v>
      </c>
      <c r="E1043" s="242" t="s">
        <v>6762</v>
      </c>
      <c r="F1043" s="229" t="str">
        <f t="shared" si="33"/>
        <v>INSERT INTO UPK_TEST.upk_k60.k60_so_buno_link (os_buhin_no, k60_buno_id, created_date, created_tantou_id) VALUES ('76428/9 1JA0A     B301', 2298, GETDATE(), 999);</v>
      </c>
    </row>
    <row r="1044" spans="1:6">
      <c r="A1044" s="229" t="s">
        <v>3760</v>
      </c>
      <c r="B1044" s="229" t="s">
        <v>1023</v>
      </c>
      <c r="C1044" s="229" t="str">
        <f t="shared" si="32"/>
        <v>2299</v>
      </c>
      <c r="D1044" s="242" t="s">
        <v>1052</v>
      </c>
      <c r="E1044" s="242" t="s">
        <v>6763</v>
      </c>
      <c r="F1044" s="229" t="str">
        <f t="shared" si="33"/>
        <v>INSERT INTO UPK_TEST.upk_k60.k60_so_buno_link (os_buhin_no, k60_buno_id, created_date, created_tantou_id) VALUES ('76586   1JA0A     K70', 2299, GETDATE(), 999);</v>
      </c>
    </row>
    <row r="1045" spans="1:6">
      <c r="A1045" s="229" t="s">
        <v>3761</v>
      </c>
      <c r="B1045" s="229" t="s">
        <v>1024</v>
      </c>
      <c r="C1045" s="229" t="str">
        <f t="shared" si="32"/>
        <v>2300</v>
      </c>
      <c r="D1045" s="242" t="s">
        <v>1053</v>
      </c>
      <c r="E1045" s="242" t="s">
        <v>6764</v>
      </c>
      <c r="F1045" s="229" t="str">
        <f t="shared" si="33"/>
        <v>INSERT INTO UPK_TEST.upk_k60.k60_so_buno_link (os_buhin_no, k60_buno_id, created_date, created_tantou_id) VALUES ('76587   1JA0A     K70', 2300, GETDATE(), 999);</v>
      </c>
    </row>
    <row r="1046" spans="1:6">
      <c r="A1046" s="229" t="s">
        <v>3762</v>
      </c>
      <c r="B1046" s="229" t="s">
        <v>1025</v>
      </c>
      <c r="C1046" s="229" t="str">
        <f t="shared" si="32"/>
        <v>2301</v>
      </c>
      <c r="D1046" s="242" t="s">
        <v>1054</v>
      </c>
      <c r="E1046" s="242" t="s">
        <v>6765</v>
      </c>
      <c r="F1046" s="229" t="str">
        <f t="shared" si="33"/>
        <v>INSERT INTO UPK_TEST.upk_k60.k60_so_buno_link (os_buhin_no, k60_buno_id, created_date, created_tantou_id) VALUES ('76542   6AX0A     K70', 2301, GETDATE(), 999);</v>
      </c>
    </row>
    <row r="1047" spans="1:6">
      <c r="A1047" s="229" t="s">
        <v>3763</v>
      </c>
      <c r="B1047" s="229" t="s">
        <v>1026</v>
      </c>
      <c r="C1047" s="229" t="str">
        <f t="shared" si="32"/>
        <v>2302</v>
      </c>
      <c r="D1047" s="242" t="s">
        <v>1055</v>
      </c>
      <c r="E1047" s="242" t="s">
        <v>6766</v>
      </c>
      <c r="F1047" s="229" t="str">
        <f t="shared" si="33"/>
        <v>INSERT INTO UPK_TEST.upk_k60.k60_so_buno_link (os_buhin_no, k60_buno_id, created_date, created_tantou_id) VALUES ('76543   6AX0A     K70', 2302, GETDATE(), 999);</v>
      </c>
    </row>
    <row r="1048" spans="1:6">
      <c r="A1048" s="229" t="s">
        <v>3764</v>
      </c>
      <c r="B1048" s="229" t="s">
        <v>414</v>
      </c>
      <c r="C1048" s="229" t="str">
        <f t="shared" si="32"/>
        <v>1407</v>
      </c>
      <c r="D1048" s="242" t="s">
        <v>1056</v>
      </c>
      <c r="E1048" s="242" t="s">
        <v>6767</v>
      </c>
      <c r="F1048" s="229" t="str">
        <f t="shared" si="33"/>
        <v>INSERT INTO UPK_TEST.upk_k60.k60_so_buno_link (os_buhin_no, k60_buno_id, created_date, created_tantou_id) VALUES ('74283 3XA0A Rより K70シン', 1407, GETDATE(), 999);</v>
      </c>
    </row>
    <row r="1049" spans="1:6">
      <c r="A1049" s="229" t="s">
        <v>3765</v>
      </c>
      <c r="B1049" s="229" t="s">
        <v>415</v>
      </c>
      <c r="C1049" s="229" t="str">
        <f t="shared" si="32"/>
        <v>1408</v>
      </c>
      <c r="D1049" s="242" t="s">
        <v>1057</v>
      </c>
      <c r="E1049" s="242" t="s">
        <v>6768</v>
      </c>
      <c r="F1049" s="229" t="str">
        <f t="shared" si="33"/>
        <v>INSERT INTO UPK_TEST.upk_k60.k60_so_buno_link (os_buhin_no, k60_buno_id, created_date, created_tantou_id) VALUES ('74283 3XA0B Rより K70シン', 1408, GETDATE(), 999);</v>
      </c>
    </row>
    <row r="1050" spans="1:6">
      <c r="A1050" s="229" t="s">
        <v>3766</v>
      </c>
      <c r="B1050" s="229" t="s">
        <v>5655</v>
      </c>
      <c r="C1050" s="229" t="str">
        <f t="shared" si="32"/>
        <v>2111</v>
      </c>
      <c r="D1050" s="242" t="s">
        <v>1058</v>
      </c>
      <c r="E1050" s="242" t="s">
        <v>6769</v>
      </c>
      <c r="F1050" s="229" t="str">
        <f t="shared" si="33"/>
        <v>INSERT INTO UPK_TEST.upk_k60.k60_so_buno_link (os_buhin_no, k60_buno_id, created_date, created_tantou_id) VALUES ('61212/3 3XA0A    W⇒Z Bへ', 2111, GETDATE(), 999);</v>
      </c>
    </row>
    <row r="1051" spans="1:6">
      <c r="A1051" s="229" t="s">
        <v>3767</v>
      </c>
      <c r="B1051" s="229" t="s">
        <v>5656</v>
      </c>
      <c r="C1051" s="229" t="str">
        <f t="shared" si="32"/>
        <v>2112</v>
      </c>
      <c r="D1051" s="242" t="s">
        <v>5691</v>
      </c>
      <c r="E1051" s="242" t="s">
        <v>6770</v>
      </c>
      <c r="F1051" s="229" t="str">
        <f t="shared" si="33"/>
        <v>INSERT INTO UPK_TEST.upk_k60.k60_so_buno_link (os_buhin_no, k60_buno_id, created_date, created_tantou_id) VALUES ('61212/3 3XA0A/3XE0A  W⇒Z Bへ', 2112, GETDATE(), 999);</v>
      </c>
    </row>
    <row r="1052" spans="1:6">
      <c r="A1052" s="229" t="s">
        <v>3768</v>
      </c>
      <c r="B1052" s="229" t="s">
        <v>5657</v>
      </c>
      <c r="C1052" s="229" t="str">
        <f t="shared" si="32"/>
        <v>2113</v>
      </c>
      <c r="D1052" s="242" t="s">
        <v>5692</v>
      </c>
      <c r="E1052" s="242" t="s">
        <v>6771</v>
      </c>
      <c r="F1052" s="229" t="str">
        <f t="shared" si="33"/>
        <v>INSERT INTO UPK_TEST.upk_k60.k60_so_buno_link (os_buhin_no, k60_buno_id, created_date, created_tantou_id) VALUES ('61212/3 3XA2A    W⇒Z Bへ', 2113, GETDATE(), 999);</v>
      </c>
    </row>
    <row r="1053" spans="1:6">
      <c r="A1053" s="229" t="s">
        <v>3769</v>
      </c>
      <c r="B1053" s="229" t="s">
        <v>5658</v>
      </c>
      <c r="C1053" s="229" t="str">
        <f t="shared" si="32"/>
        <v>2114</v>
      </c>
      <c r="D1053" s="242" t="s">
        <v>1059</v>
      </c>
      <c r="E1053" s="242" t="s">
        <v>6772</v>
      </c>
      <c r="F1053" s="229" t="str">
        <f t="shared" si="33"/>
        <v>INSERT INTO UPK_TEST.upk_k60.k60_so_buno_link (os_buhin_no, k60_buno_id, created_date, created_tantou_id) VALUES ('61212/3 3XE2A/3XA2A  W⇒Z Bへ', 2114, GETDATE(), 999);</v>
      </c>
    </row>
    <row r="1054" spans="1:6">
      <c r="A1054" s="229" t="s">
        <v>3770</v>
      </c>
      <c r="B1054" s="229" t="s">
        <v>5689</v>
      </c>
      <c r="C1054" s="229" t="str">
        <f t="shared" si="32"/>
        <v>2303</v>
      </c>
      <c r="D1054" s="242" t="s">
        <v>1060</v>
      </c>
      <c r="E1054" s="242" t="s">
        <v>6773</v>
      </c>
      <c r="F1054" s="229" t="str">
        <f t="shared" si="33"/>
        <v>INSERT INTO UPK_TEST.upk_k60.k60_so_buno_link (os_buhin_no, k60_buno_id, created_date, created_tantou_id) VALUES ('54292/3 3XA0A   ZよりK70シン', 2303, GETDATE(), 999);</v>
      </c>
    </row>
    <row r="1055" spans="1:6">
      <c r="A1055" s="229" t="s">
        <v>3771</v>
      </c>
      <c r="B1055" s="229" t="s">
        <v>5690</v>
      </c>
      <c r="C1055" s="229" t="str">
        <f t="shared" si="32"/>
        <v>2304</v>
      </c>
      <c r="D1055" s="242" t="s">
        <v>1061</v>
      </c>
      <c r="E1055" s="242" t="s">
        <v>6774</v>
      </c>
      <c r="F1055" s="229" t="str">
        <f t="shared" si="33"/>
        <v>INSERT INTO UPK_TEST.upk_k60.k60_so_buno_link (os_buhin_no, k60_buno_id, created_date, created_tantou_id) VALUES ('54294/5 5YJ0A/3XA0A  K70シン', 2304, GETDATE(), 999);</v>
      </c>
    </row>
    <row r="1056" spans="1:6">
      <c r="A1056" s="229" t="s">
        <v>3772</v>
      </c>
      <c r="B1056" s="229" t="s">
        <v>875</v>
      </c>
      <c r="C1056" s="229" t="str">
        <f t="shared" si="32"/>
        <v>2121</v>
      </c>
      <c r="D1056" s="242" t="s">
        <v>1062</v>
      </c>
      <c r="E1056" s="242" t="s">
        <v>6775</v>
      </c>
      <c r="F1056" s="229" t="str">
        <f t="shared" si="33"/>
        <v>INSERT INTO UPK_TEST.upk_k60.k60_so_buno_link (os_buhin_no, k60_buno_id, created_date, created_tantou_id) VALUES ('74329   3XN0A  　 Bへ', 2121, GETDATE(), 999);</v>
      </c>
    </row>
    <row r="1057" spans="1:6">
      <c r="A1057" s="229" t="s">
        <v>3773</v>
      </c>
      <c r="B1057" s="229" t="s">
        <v>1027</v>
      </c>
      <c r="C1057" s="229" t="str">
        <f t="shared" si="32"/>
        <v>2305</v>
      </c>
      <c r="D1057" s="242" t="s">
        <v>5693</v>
      </c>
      <c r="E1057" s="242" t="s">
        <v>6776</v>
      </c>
      <c r="F1057" s="229" t="str">
        <f t="shared" si="33"/>
        <v>INSERT INTO UPK_TEST.upk_k60.k60_so_buno_link (os_buhin_no, k60_buno_id, created_date, created_tantou_id) VALUES ('75126   5YJ0A    K70', 2305, GETDATE(), 999);</v>
      </c>
    </row>
    <row r="1058" spans="1:6">
      <c r="A1058" s="229" t="s">
        <v>3774</v>
      </c>
      <c r="B1058" s="229" t="s">
        <v>1028</v>
      </c>
      <c r="C1058" s="229" t="str">
        <f t="shared" si="32"/>
        <v>2306</v>
      </c>
      <c r="D1058" s="242" t="s">
        <v>1063</v>
      </c>
      <c r="E1058" s="242" t="s">
        <v>6777</v>
      </c>
      <c r="F1058" s="229" t="str">
        <f t="shared" si="33"/>
        <v>INSERT INTO UPK_TEST.upk_k60.k60_so_buno_link (os_buhin_no, k60_buno_id, created_date, created_tantou_id) VALUES ('75126   3XE0A    K70', 2306, GETDATE(), 999);</v>
      </c>
    </row>
    <row r="1059" spans="1:6">
      <c r="A1059" s="229" t="s">
        <v>3775</v>
      </c>
      <c r="B1059" s="229" t="s">
        <v>1029</v>
      </c>
      <c r="C1059" s="229" t="str">
        <f t="shared" si="32"/>
        <v>2307</v>
      </c>
      <c r="D1059" s="242" t="s">
        <v>1064</v>
      </c>
      <c r="E1059" s="242" t="s">
        <v>6778</v>
      </c>
      <c r="F1059" s="229" t="str">
        <f t="shared" si="33"/>
        <v>INSERT INTO UPK_TEST.upk_k60.k60_so_buno_link (os_buhin_no, k60_buno_id, created_date, created_tantou_id) VALUES ('75126   3XF0A    K70', 2307, GETDATE(), 999);</v>
      </c>
    </row>
    <row r="1060" spans="1:6">
      <c r="A1060" s="229" t="s">
        <v>3776</v>
      </c>
      <c r="B1060" s="229" t="s">
        <v>1030</v>
      </c>
      <c r="C1060" s="229" t="str">
        <f t="shared" si="32"/>
        <v>2308</v>
      </c>
      <c r="D1060" s="242" t="s">
        <v>1065</v>
      </c>
      <c r="E1060" s="242" t="s">
        <v>6779</v>
      </c>
      <c r="F1060" s="229" t="str">
        <f t="shared" si="33"/>
        <v>INSERT INTO UPK_TEST.upk_k60.k60_so_buno_link (os_buhin_no, k60_buno_id, created_date, created_tantou_id) VALUES ('75126   3XY0A    K70', 2308, GETDATE(), 999);</v>
      </c>
    </row>
    <row r="1061" spans="1:6">
      <c r="A1061" s="229" t="s">
        <v>3777</v>
      </c>
      <c r="B1061" s="229" t="s">
        <v>1031</v>
      </c>
      <c r="C1061" s="229" t="str">
        <f t="shared" si="32"/>
        <v>2309</v>
      </c>
      <c r="D1061" s="242" t="s">
        <v>1066</v>
      </c>
      <c r="E1061" s="242" t="s">
        <v>6780</v>
      </c>
      <c r="F1061" s="229" t="str">
        <f t="shared" si="33"/>
        <v>INSERT INTO UPK_TEST.upk_k60.k60_so_buno_link (os_buhin_no, k60_buno_id, created_date, created_tantou_id) VALUES ('75127   5YJ0A    K70', 2309, GETDATE(), 999);</v>
      </c>
    </row>
    <row r="1062" spans="1:6">
      <c r="A1062" s="229" t="s">
        <v>3778</v>
      </c>
      <c r="B1062" s="229" t="s">
        <v>1032</v>
      </c>
      <c r="C1062" s="229" t="str">
        <f t="shared" si="32"/>
        <v>2310</v>
      </c>
      <c r="D1062" s="242" t="s">
        <v>1067</v>
      </c>
      <c r="E1062" s="242" t="s">
        <v>6781</v>
      </c>
      <c r="F1062" s="229" t="str">
        <f t="shared" si="33"/>
        <v>INSERT INTO UPK_TEST.upk_k60.k60_so_buno_link (os_buhin_no, k60_buno_id, created_date, created_tantou_id) VALUES ('75127   3XE0A    K70', 2310, GETDATE(), 999);</v>
      </c>
    </row>
    <row r="1063" spans="1:6">
      <c r="A1063" s="229" t="s">
        <v>3779</v>
      </c>
      <c r="B1063" s="229" t="s">
        <v>1033</v>
      </c>
      <c r="C1063" s="229" t="str">
        <f t="shared" si="32"/>
        <v>2311</v>
      </c>
      <c r="D1063" s="242" t="s">
        <v>5694</v>
      </c>
      <c r="E1063" s="242" t="s">
        <v>6782</v>
      </c>
      <c r="F1063" s="229" t="str">
        <f t="shared" si="33"/>
        <v>INSERT INTO UPK_TEST.upk_k60.k60_so_buno_link (os_buhin_no, k60_buno_id, created_date, created_tantou_id) VALUES ('75127   3XF0A    K70', 2311, GETDATE(), 999);</v>
      </c>
    </row>
    <row r="1064" spans="1:6">
      <c r="A1064" s="229" t="s">
        <v>3780</v>
      </c>
      <c r="B1064" s="229" t="s">
        <v>1034</v>
      </c>
      <c r="C1064" s="229" t="str">
        <f t="shared" si="32"/>
        <v>2312</v>
      </c>
      <c r="D1064" s="242" t="s">
        <v>1068</v>
      </c>
      <c r="E1064" s="242" t="s">
        <v>6783</v>
      </c>
      <c r="F1064" s="229" t="str">
        <f t="shared" si="33"/>
        <v>INSERT INTO UPK_TEST.upk_k60.k60_so_buno_link (os_buhin_no, k60_buno_id, created_date, created_tantou_id) VALUES ('75127   3XY0A    K70', 2312, GETDATE(), 999);</v>
      </c>
    </row>
    <row r="1065" spans="1:6">
      <c r="A1065" s="229" t="s">
        <v>3781</v>
      </c>
      <c r="B1065" s="229" t="s">
        <v>1035</v>
      </c>
      <c r="C1065" s="229" t="str">
        <f t="shared" si="32"/>
        <v>2313</v>
      </c>
      <c r="D1065" s="242" t="s">
        <v>1069</v>
      </c>
      <c r="E1065" s="242" t="s">
        <v>6784</v>
      </c>
      <c r="F1065" s="229" t="str">
        <f t="shared" si="33"/>
        <v>INSERT INTO UPK_TEST.upk_k60.k60_so_buno_link (os_buhin_no, k60_buno_id, created_date, created_tantou_id) VALUES ('75134   3XA0A    K70', 2313, GETDATE(), 999);</v>
      </c>
    </row>
    <row r="1066" spans="1:6">
      <c r="A1066" s="229" t="s">
        <v>3782</v>
      </c>
      <c r="B1066" s="229" t="s">
        <v>1036</v>
      </c>
      <c r="C1066" s="229" t="str">
        <f t="shared" si="32"/>
        <v>2314</v>
      </c>
      <c r="D1066" s="242" t="s">
        <v>1070</v>
      </c>
      <c r="E1066" s="242" t="s">
        <v>6785</v>
      </c>
      <c r="F1066" s="229" t="str">
        <f t="shared" si="33"/>
        <v>INSERT INTO UPK_TEST.upk_k60.k60_so_buno_link (os_buhin_no, k60_buno_id, created_date, created_tantou_id) VALUES ('75135   3XA0A    K70', 2314, GETDATE(), 999);</v>
      </c>
    </row>
    <row r="1067" spans="1:6">
      <c r="A1067" s="229" t="s">
        <v>3783</v>
      </c>
      <c r="B1067" s="229" t="s">
        <v>1037</v>
      </c>
      <c r="C1067" s="229" t="str">
        <f t="shared" si="32"/>
        <v>2315</v>
      </c>
      <c r="D1067" s="242" t="s">
        <v>1071</v>
      </c>
      <c r="E1067" s="242" t="s">
        <v>6786</v>
      </c>
      <c r="F1067" s="229" t="str">
        <f t="shared" si="33"/>
        <v>INSERT INTO UPK_TEST.upk_k60.k60_so_buno_link (os_buhin_no, k60_buno_id, created_date, created_tantou_id) VALUES ('75134   3XE0A    K70', 2315, GETDATE(), 999);</v>
      </c>
    </row>
    <row r="1068" spans="1:6">
      <c r="A1068" s="229" t="s">
        <v>3784</v>
      </c>
      <c r="B1068" s="229" t="s">
        <v>1038</v>
      </c>
      <c r="C1068" s="229" t="str">
        <f t="shared" si="32"/>
        <v>2316</v>
      </c>
      <c r="D1068" s="242" t="s">
        <v>1072</v>
      </c>
      <c r="E1068" s="242" t="s">
        <v>6787</v>
      </c>
      <c r="F1068" s="229" t="str">
        <f t="shared" si="33"/>
        <v>INSERT INTO UPK_TEST.upk_k60.k60_so_buno_link (os_buhin_no, k60_buno_id, created_date, created_tantou_id) VALUES ('75135   3XE0A    K70', 2316, GETDATE(), 999);</v>
      </c>
    </row>
    <row r="1069" spans="1:6">
      <c r="A1069" s="229" t="s">
        <v>3785</v>
      </c>
      <c r="B1069" s="229" t="s">
        <v>1039</v>
      </c>
      <c r="C1069" s="229" t="str">
        <f t="shared" si="32"/>
        <v>2317</v>
      </c>
      <c r="D1069" s="242" t="s">
        <v>1073</v>
      </c>
      <c r="E1069" s="242" t="s">
        <v>6788</v>
      </c>
      <c r="F1069" s="229" t="str">
        <f t="shared" si="33"/>
        <v>INSERT INTO UPK_TEST.upk_k60.k60_so_buno_link (os_buhin_no, k60_buno_id, created_date, created_tantou_id) VALUES ('751L7   3XA0A    K30', 2317, GETDATE(), 999);</v>
      </c>
    </row>
    <row r="1070" spans="1:6">
      <c r="A1070" s="229" t="s">
        <v>3786</v>
      </c>
      <c r="B1070" s="229" t="s">
        <v>1040</v>
      </c>
      <c r="C1070" s="229" t="str">
        <f t="shared" si="32"/>
        <v>2318</v>
      </c>
      <c r="D1070" s="242" t="s">
        <v>1074</v>
      </c>
      <c r="E1070" s="242" t="s">
        <v>6789</v>
      </c>
      <c r="F1070" s="229" t="str">
        <f t="shared" si="33"/>
        <v>INSERT INTO UPK_TEST.upk_k60.k60_so_buno_link (os_buhin_no, k60_buno_id, created_date, created_tantou_id) VALUES ('751L7   3XA0A-K  B302', 2318, GETDATE(), 999);</v>
      </c>
    </row>
    <row r="1071" spans="1:6">
      <c r="A1071" s="229" t="s">
        <v>3787</v>
      </c>
      <c r="B1071" s="229" t="s">
        <v>1041</v>
      </c>
      <c r="C1071" s="229" t="str">
        <f t="shared" si="32"/>
        <v>2319</v>
      </c>
      <c r="D1071" s="242" t="s">
        <v>1075</v>
      </c>
      <c r="E1071" s="242" t="s">
        <v>6790</v>
      </c>
      <c r="F1071" s="229" t="str">
        <f t="shared" si="33"/>
        <v>INSERT INTO UPK_TEST.upk_k60.k60_so_buno_link (os_buhin_no, k60_buno_id, created_date, created_tantou_id) VALUES ('751L7   3XE0A    B302', 2319, GETDATE(), 999);</v>
      </c>
    </row>
    <row r="1072" spans="1:6">
      <c r="A1072" s="229" t="s">
        <v>3788</v>
      </c>
      <c r="B1072" s="229" t="s">
        <v>1042</v>
      </c>
      <c r="C1072" s="229" t="str">
        <f t="shared" si="32"/>
        <v>2320</v>
      </c>
      <c r="D1072" s="242" t="s">
        <v>1076</v>
      </c>
      <c r="E1072" s="242" t="s">
        <v>6791</v>
      </c>
      <c r="F1072" s="229" t="str">
        <f t="shared" si="33"/>
        <v>INSERT INTO UPK_TEST.upk_k60.k60_so_buno_link (os_buhin_no, k60_buno_id, created_date, created_tantou_id) VALUES ('76372   3XB0AUF  B309シン', 2320, GETDATE(), 999);</v>
      </c>
    </row>
    <row r="1073" spans="1:6">
      <c r="A1073" s="229" t="s">
        <v>3789</v>
      </c>
      <c r="B1073" s="229" t="s">
        <v>1043</v>
      </c>
      <c r="C1073" s="229" t="str">
        <f t="shared" si="32"/>
        <v>2321</v>
      </c>
      <c r="D1073" s="242" t="s">
        <v>1077</v>
      </c>
      <c r="E1073" s="242" t="s">
        <v>6792</v>
      </c>
      <c r="F1073" s="229" t="str">
        <f t="shared" si="33"/>
        <v>INSERT INTO UPK_TEST.upk_k60.k60_so_buno_link (os_buhin_no, k60_buno_id, created_date, created_tantou_id) VALUES ('76373   3XB0AUF  B309シン', 2321, GETDATE(), 999);</v>
      </c>
    </row>
    <row r="1074" spans="1:6">
      <c r="A1074" s="229" t="s">
        <v>3790</v>
      </c>
      <c r="B1074" s="229" t="s">
        <v>1044</v>
      </c>
      <c r="C1074" s="229" t="str">
        <f t="shared" si="32"/>
        <v>2322</v>
      </c>
      <c r="D1074" s="242" t="s">
        <v>1078</v>
      </c>
      <c r="E1074" s="242" t="s">
        <v>6793</v>
      </c>
      <c r="F1074" s="229" t="str">
        <f t="shared" si="33"/>
        <v>INSERT INTO UPK_TEST.upk_k60.k60_so_buno_link (os_buhin_no, k60_buno_id, created_date, created_tantou_id) VALUES ('76372   3XD3A    B309シン', 2322, GETDATE(), 999);</v>
      </c>
    </row>
    <row r="1075" spans="1:6">
      <c r="A1075" s="229" t="s">
        <v>3791</v>
      </c>
      <c r="B1075" s="229" t="s">
        <v>1045</v>
      </c>
      <c r="C1075" s="229" t="str">
        <f t="shared" si="32"/>
        <v>2323</v>
      </c>
      <c r="D1075" s="242" t="s">
        <v>1079</v>
      </c>
      <c r="E1075" s="242" t="s">
        <v>6794</v>
      </c>
      <c r="F1075" s="229" t="str">
        <f t="shared" si="33"/>
        <v>INSERT INTO UPK_TEST.upk_k60.k60_so_buno_link (os_buhin_no, k60_buno_id, created_date, created_tantou_id) VALUES ('76373   3XD3A    B309シン', 2323, GETDATE(), 999);</v>
      </c>
    </row>
    <row r="1076" spans="1:6">
      <c r="A1076" s="229" t="s">
        <v>3792</v>
      </c>
      <c r="B1076" s="229" t="s">
        <v>1046</v>
      </c>
      <c r="C1076" s="229" t="str">
        <f t="shared" si="32"/>
        <v>2324</v>
      </c>
      <c r="D1076" s="242" t="s">
        <v>5695</v>
      </c>
      <c r="E1076" s="242" t="s">
        <v>6795</v>
      </c>
      <c r="F1076" s="229" t="str">
        <f t="shared" si="33"/>
        <v>INSERT INTO UPK_TEST.upk_k60.k60_so_buno_link (os_buhin_no, k60_buno_id, created_date, created_tantou_id) VALUES ('76373   3YF3A-B  Bへ B309', 2324, GETDATE(), 999);</v>
      </c>
    </row>
    <row r="1077" spans="1:6">
      <c r="A1077" s="229" t="s">
        <v>3793</v>
      </c>
      <c r="B1077" s="229" t="s">
        <v>1047</v>
      </c>
      <c r="C1077" s="229" t="str">
        <f t="shared" si="32"/>
        <v>2325</v>
      </c>
      <c r="D1077" s="242" t="s">
        <v>5696</v>
      </c>
      <c r="E1077" s="242" t="s">
        <v>6796</v>
      </c>
      <c r="F1077" s="229" t="str">
        <f t="shared" si="33"/>
        <v>INSERT INTO UPK_TEST.upk_k60.k60_so_buno_link (os_buhin_no, k60_buno_id, created_date, created_tantou_id) VALUES ('77532   3XA0AUF  K70シン', 2325, GETDATE(), 999);</v>
      </c>
    </row>
    <row r="1078" spans="1:6">
      <c r="A1078" s="229" t="s">
        <v>3794</v>
      </c>
      <c r="B1078" s="229" t="s">
        <v>1048</v>
      </c>
      <c r="C1078" s="229" t="str">
        <f t="shared" si="32"/>
        <v>2326</v>
      </c>
      <c r="D1078" s="242" t="s">
        <v>5697</v>
      </c>
      <c r="E1078" s="242" t="s">
        <v>6797</v>
      </c>
      <c r="F1078" s="229" t="str">
        <f t="shared" si="33"/>
        <v>INSERT INTO UPK_TEST.upk_k60.k60_so_buno_link (os_buhin_no, k60_buno_id, created_date, created_tantou_id) VALUES ('77533   3YD0BUF  K70シン', 2326, GETDATE(), 999);</v>
      </c>
    </row>
    <row r="1079" spans="1:6">
      <c r="A1079" s="229" t="s">
        <v>3795</v>
      </c>
      <c r="B1079" s="229" t="s">
        <v>1049</v>
      </c>
      <c r="C1079" s="229" t="str">
        <f t="shared" si="32"/>
        <v>2327</v>
      </c>
      <c r="D1079" s="242" t="s">
        <v>1080</v>
      </c>
      <c r="E1079" s="242" t="s">
        <v>6798</v>
      </c>
      <c r="F1079" s="229" t="str">
        <f t="shared" si="33"/>
        <v>INSERT INTO UPK_TEST.upk_k60.k60_so_buno_link (os_buhin_no, k60_buno_id, created_date, created_tantou_id) VALUES ('75112   3VA0A    栃木移管', 2327, GETDATE(), 999);</v>
      </c>
    </row>
    <row r="1080" spans="1:6">
      <c r="A1080" s="229" t="s">
        <v>3796</v>
      </c>
      <c r="B1080" s="229" t="s">
        <v>1050</v>
      </c>
      <c r="C1080" s="229" t="str">
        <f t="shared" si="32"/>
        <v>2328</v>
      </c>
      <c r="D1080" s="242" t="s">
        <v>1081</v>
      </c>
      <c r="E1080" s="242" t="s">
        <v>6799</v>
      </c>
      <c r="F1080" s="229" t="str">
        <f t="shared" si="33"/>
        <v>INSERT INTO UPK_TEST.upk_k60.k60_so_buno_link (os_buhin_no, k60_buno_id, created_date, created_tantou_id) VALUES ('75113   3VA0A    栃木移管', 2328, GETDATE(), 999);</v>
      </c>
    </row>
    <row r="1081" spans="1:6">
      <c r="A1081" s="229" t="s">
        <v>3797</v>
      </c>
      <c r="B1081" s="229" t="s">
        <v>1051</v>
      </c>
      <c r="C1081" s="229" t="str">
        <f t="shared" si="32"/>
        <v>2329</v>
      </c>
      <c r="D1081" s="242" t="s">
        <v>1082</v>
      </c>
      <c r="E1081" s="242" t="s">
        <v>6800</v>
      </c>
      <c r="F1081" s="229" t="str">
        <f t="shared" si="33"/>
        <v>INSERT INTO UPK_TEST.upk_k60.k60_so_buno_link (os_buhin_no, k60_buno_id, created_date, created_tantou_id) VALUES ('76242   3VA0A    栃木移管', 2329, GETDATE(), 999);</v>
      </c>
    </row>
    <row r="1082" spans="1:6">
      <c r="A1082" s="229" t="s">
        <v>3798</v>
      </c>
      <c r="B1082" s="229" t="s">
        <v>1052</v>
      </c>
      <c r="C1082" s="229" t="str">
        <f t="shared" si="32"/>
        <v>2330</v>
      </c>
      <c r="D1082" s="242" t="s">
        <v>5698</v>
      </c>
      <c r="E1082" s="242" t="s">
        <v>6801</v>
      </c>
      <c r="F1082" s="229" t="str">
        <f t="shared" si="33"/>
        <v>INSERT INTO UPK_TEST.upk_k60.k60_so_buno_link (os_buhin_no, k60_buno_id, created_date, created_tantou_id) VALUES ('76243   3VA0A    栃木移管', 2330, GETDATE(), 999);</v>
      </c>
    </row>
    <row r="1083" spans="1:6">
      <c r="A1083" s="229" t="s">
        <v>3799</v>
      </c>
      <c r="B1083" s="229" t="s">
        <v>1053</v>
      </c>
      <c r="C1083" s="229" t="str">
        <f t="shared" si="32"/>
        <v>2331</v>
      </c>
      <c r="D1083" s="242" t="s">
        <v>5699</v>
      </c>
      <c r="E1083" s="242" t="s">
        <v>6802</v>
      </c>
      <c r="F1083" s="229" t="str">
        <f t="shared" si="33"/>
        <v>INSERT INTO UPK_TEST.upk_k60.k60_so_buno_link (os_buhin_no, k60_buno_id, created_date, created_tantou_id) VALUES ('76452   3VA0A    P321外転', 2331, GETDATE(), 999);</v>
      </c>
    </row>
    <row r="1084" spans="1:6">
      <c r="A1084" s="229" t="s">
        <v>3800</v>
      </c>
      <c r="B1084" s="229" t="s">
        <v>1054</v>
      </c>
      <c r="C1084" s="229" t="str">
        <f t="shared" si="32"/>
        <v>2332</v>
      </c>
      <c r="D1084" s="242" t="s">
        <v>5700</v>
      </c>
      <c r="E1084" s="242" t="s">
        <v>6803</v>
      </c>
      <c r="F1084" s="229" t="str">
        <f t="shared" si="33"/>
        <v>INSERT INTO UPK_TEST.upk_k60.k60_so_buno_link (os_buhin_no, k60_buno_id, created_date, created_tantou_id) VALUES ('76453   3VA0A    P321外転', 2332, GETDATE(), 999);</v>
      </c>
    </row>
    <row r="1085" spans="1:6">
      <c r="A1085" s="229" t="s">
        <v>3801</v>
      </c>
      <c r="B1085" s="229" t="s">
        <v>1055</v>
      </c>
      <c r="C1085" s="229" t="str">
        <f t="shared" si="32"/>
        <v>2333</v>
      </c>
      <c r="D1085" s="242" t="s">
        <v>5701</v>
      </c>
      <c r="E1085" s="242" t="s">
        <v>6804</v>
      </c>
      <c r="F1085" s="229" t="str">
        <f t="shared" si="33"/>
        <v>INSERT INTO UPK_TEST.upk_k60.k60_so_buno_link (os_buhin_no, k60_buno_id, created_date, created_tantou_id) VALUES ('76232   1VA0A     Zへ', 2333, GETDATE(), 999);</v>
      </c>
    </row>
    <row r="1086" spans="1:6">
      <c r="A1086" s="229" t="s">
        <v>3802</v>
      </c>
      <c r="B1086" s="229" t="s">
        <v>1056</v>
      </c>
      <c r="C1086" s="229" t="str">
        <f t="shared" si="32"/>
        <v>2334</v>
      </c>
      <c r="D1086" s="242" t="s">
        <v>1083</v>
      </c>
      <c r="E1086" s="242" t="s">
        <v>6805</v>
      </c>
      <c r="F1086" s="229" t="str">
        <f t="shared" si="33"/>
        <v>INSERT INTO UPK_TEST.upk_k60.k60_so_buno_link (os_buhin_no, k60_buno_id, created_date, created_tantou_id) VALUES ('76232   1VA0B     Zへ', 2334, GETDATE(), 999);</v>
      </c>
    </row>
    <row r="1087" spans="1:6">
      <c r="A1087" s="229" t="s">
        <v>3803</v>
      </c>
      <c r="B1087" s="229" t="s">
        <v>1057</v>
      </c>
      <c r="C1087" s="229" t="str">
        <f t="shared" si="32"/>
        <v>2335</v>
      </c>
      <c r="D1087" s="242" t="s">
        <v>1084</v>
      </c>
      <c r="E1087" s="242" t="s">
        <v>6806</v>
      </c>
      <c r="F1087" s="229" t="str">
        <f t="shared" si="33"/>
        <v>INSERT INTO UPK_TEST.upk_k60.k60_so_buno_link (os_buhin_no, k60_buno_id, created_date, created_tantou_id) VALUES ('76233   1VA0A     K70', 2335, GETDATE(), 999);</v>
      </c>
    </row>
    <row r="1088" spans="1:6">
      <c r="A1088" s="229" t="s">
        <v>3804</v>
      </c>
      <c r="B1088" s="229" t="s">
        <v>1058</v>
      </c>
      <c r="C1088" s="229" t="str">
        <f t="shared" si="32"/>
        <v>2336</v>
      </c>
      <c r="D1088" s="242" t="s">
        <v>5702</v>
      </c>
      <c r="E1088" s="242" t="s">
        <v>6807</v>
      </c>
      <c r="F1088" s="229" t="str">
        <f t="shared" si="33"/>
        <v>INSERT INTO UPK_TEST.upk_k60.k60_so_buno_link (os_buhin_no, k60_buno_id, created_date, created_tantou_id) VALUES ('76233   1VA0B     K70', 2336, GETDATE(), 999);</v>
      </c>
    </row>
    <row r="1089" spans="1:6">
      <c r="A1089" s="229" t="s">
        <v>3805</v>
      </c>
      <c r="B1089" s="229" t="s">
        <v>5691</v>
      </c>
      <c r="C1089" s="229" t="str">
        <f t="shared" si="32"/>
        <v>2337</v>
      </c>
      <c r="D1089" s="242" t="s">
        <v>5703</v>
      </c>
      <c r="E1089" s="242" t="s">
        <v>6808</v>
      </c>
      <c r="F1089" s="229" t="str">
        <f t="shared" si="33"/>
        <v>INSERT INTO UPK_TEST.upk_k60.k60_so_buno_link (os_buhin_no, k60_buno_id, created_date, created_tantou_id) VALUES ('76332/3 1VA0A     K70', 2337, GETDATE(), 999);</v>
      </c>
    </row>
    <row r="1090" spans="1:6">
      <c r="A1090" s="229" t="s">
        <v>3806</v>
      </c>
      <c r="B1090" s="229" t="s">
        <v>5692</v>
      </c>
      <c r="C1090" s="229" t="str">
        <f t="shared" si="32"/>
        <v>2338</v>
      </c>
      <c r="D1090" s="242" t="s">
        <v>1085</v>
      </c>
      <c r="E1090" s="242" t="s">
        <v>6809</v>
      </c>
      <c r="F1090" s="229" t="str">
        <f t="shared" si="33"/>
        <v>INSERT INTO UPK_TEST.upk_k60.k60_so_buno_link (os_buhin_no, k60_buno_id, created_date, created_tantou_id) VALUES ('76332/3 1VA0B     K70', 2338, GETDATE(), 999);</v>
      </c>
    </row>
    <row r="1091" spans="1:6">
      <c r="A1091" s="229" t="s">
        <v>3807</v>
      </c>
      <c r="B1091" s="229" t="s">
        <v>1059</v>
      </c>
      <c r="C1091" s="229" t="str">
        <f t="shared" si="32"/>
        <v>2339</v>
      </c>
      <c r="D1091" s="242" t="s">
        <v>1086</v>
      </c>
      <c r="E1091" s="242" t="s">
        <v>6810</v>
      </c>
      <c r="F1091" s="229" t="str">
        <f t="shared" si="33"/>
        <v>INSERT INTO UPK_TEST.upk_k60.k60_so_buno_link (os_buhin_no, k60_buno_id, created_date, created_tantou_id) VALUES ('75112   5TA0A     Zへ W70', 2339, GETDATE(), 999);</v>
      </c>
    </row>
    <row r="1092" spans="1:6">
      <c r="A1092" s="229" t="s">
        <v>3808</v>
      </c>
      <c r="B1092" s="229" t="s">
        <v>1060</v>
      </c>
      <c r="C1092" s="229" t="str">
        <f t="shared" si="32"/>
        <v>2340</v>
      </c>
      <c r="D1092" s="242" t="s">
        <v>5704</v>
      </c>
      <c r="E1092" s="242" t="s">
        <v>6811</v>
      </c>
      <c r="F1092" s="229" t="str">
        <f t="shared" si="33"/>
        <v>INSERT INTO UPK_TEST.upk_k60.k60_so_buno_link (os_buhin_no, k60_buno_id, created_date, created_tantou_id) VALUES ('75113   5TA0A     Zへ W70', 2340, GETDATE(), 999);</v>
      </c>
    </row>
    <row r="1093" spans="1:6">
      <c r="A1093" s="229" t="s">
        <v>3809</v>
      </c>
      <c r="B1093" s="229" t="s">
        <v>1061</v>
      </c>
      <c r="C1093" s="229" t="str">
        <f t="shared" si="32"/>
        <v>2341</v>
      </c>
      <c r="D1093" s="242" t="s">
        <v>5705</v>
      </c>
      <c r="E1093" s="242" t="s">
        <v>6812</v>
      </c>
      <c r="F1093" s="229" t="str">
        <f t="shared" si="33"/>
        <v>INSERT INTO UPK_TEST.upk_k60.k60_so_buno_link (os_buhin_no, k60_buno_id, created_date, created_tantou_id) VALUES ('75134   5TA0A     W70', 2341, GETDATE(), 999);</v>
      </c>
    </row>
    <row r="1094" spans="1:6">
      <c r="A1094" s="229" t="s">
        <v>3810</v>
      </c>
      <c r="B1094" s="229" t="s">
        <v>1062</v>
      </c>
      <c r="C1094" s="229" t="str">
        <f t="shared" ref="C1094:C1157" si="34">VLOOKUP($B1094,$D$5:$E$2000,2,FALSE)</f>
        <v>2342</v>
      </c>
      <c r="D1094" s="242" t="s">
        <v>5706</v>
      </c>
      <c r="E1094" s="242" t="s">
        <v>6813</v>
      </c>
      <c r="F1094" s="229" t="str">
        <f t="shared" ref="F1094:F1157" si="35">$P$2&amp;"'"&amp;$A1094&amp;"', "&amp;$C1094&amp;", GETDATE(), 999);"</f>
        <v>INSERT INTO UPK_TEST.upk_k60.k60_so_buno_link (os_buhin_no, k60_buno_id, created_date, created_tantou_id) VALUES ('75135   5TA0A     W70', 2342, GETDATE(), 999);</v>
      </c>
    </row>
    <row r="1095" spans="1:6">
      <c r="A1095" s="229" t="s">
        <v>3811</v>
      </c>
      <c r="B1095" s="229" t="s">
        <v>5693</v>
      </c>
      <c r="C1095" s="229" t="str">
        <f t="shared" si="34"/>
        <v>2343</v>
      </c>
      <c r="D1095" s="242" t="s">
        <v>1087</v>
      </c>
      <c r="E1095" s="242" t="s">
        <v>6814</v>
      </c>
      <c r="F1095" s="229" t="str">
        <f t="shared" si="35"/>
        <v>INSERT INTO UPK_TEST.upk_k60.k60_so_buno_link (os_buhin_no, k60_buno_id, created_date, created_tantou_id) VALUES ('75262/3 1VA0A     B309', 2343, GETDATE(), 999);</v>
      </c>
    </row>
    <row r="1096" spans="1:6">
      <c r="A1096" s="229" t="s">
        <v>3812</v>
      </c>
      <c r="B1096" s="229" t="s">
        <v>5540</v>
      </c>
      <c r="C1096" s="229" t="str">
        <f t="shared" si="34"/>
        <v>1458</v>
      </c>
      <c r="D1096" s="242" t="s">
        <v>1088</v>
      </c>
      <c r="E1096" s="242" t="s">
        <v>6815</v>
      </c>
      <c r="F1096" s="229" t="str">
        <f t="shared" si="35"/>
        <v>INSERT INTO UPK_TEST.upk_k60.k60_so_buno_link (os_buhin_no, k60_buno_id, created_date, created_tantou_id) VALUES ('75534/5 5TA0A     W70 Zより', 1458, GETDATE(), 999);</v>
      </c>
    </row>
    <row r="1097" spans="1:6">
      <c r="A1097" s="229" t="s">
        <v>3813</v>
      </c>
      <c r="B1097" s="229" t="s">
        <v>1063</v>
      </c>
      <c r="C1097" s="229" t="str">
        <f t="shared" si="34"/>
        <v>2344</v>
      </c>
      <c r="D1097" s="242" t="s">
        <v>1089</v>
      </c>
      <c r="E1097" s="242" t="s">
        <v>6816</v>
      </c>
      <c r="F1097" s="229" t="str">
        <f t="shared" si="35"/>
        <v>INSERT INTO UPK_TEST.upk_k60.k60_so_buno_link (os_buhin_no, k60_buno_id, created_date, created_tantou_id) VALUES ('76452   5TA0A    W70⇒K70', 2344, GETDATE(), 999);</v>
      </c>
    </row>
    <row r="1098" spans="1:6">
      <c r="A1098" s="229" t="s">
        <v>3814</v>
      </c>
      <c r="B1098" s="229" t="s">
        <v>1064</v>
      </c>
      <c r="C1098" s="229" t="str">
        <f t="shared" si="34"/>
        <v>2345</v>
      </c>
      <c r="D1098" s="242" t="s">
        <v>1090</v>
      </c>
      <c r="E1098" s="242" t="s">
        <v>6817</v>
      </c>
      <c r="F1098" s="229" t="str">
        <f t="shared" si="35"/>
        <v>INSERT INTO UPK_TEST.upk_k60.k60_so_buno_link (os_buhin_no, k60_buno_id, created_date, created_tantou_id) VALUES ('76453   5TA0A    W70⇒K70', 2345, GETDATE(), 999);</v>
      </c>
    </row>
    <row r="1099" spans="1:6">
      <c r="A1099" s="229" t="s">
        <v>3815</v>
      </c>
      <c r="B1099" s="229" t="s">
        <v>1065</v>
      </c>
      <c r="C1099" s="229" t="str">
        <f t="shared" si="34"/>
        <v>2346</v>
      </c>
      <c r="D1099" s="242" t="s">
        <v>1091</v>
      </c>
      <c r="E1099" s="242" t="s">
        <v>6818</v>
      </c>
      <c r="F1099" s="229" t="str">
        <f t="shared" si="35"/>
        <v>INSERT INTO UPK_TEST.upk_k60.k60_so_buno_link (os_buhin_no, k60_buno_id, created_date, created_tantou_id) VALUES ('67467   4CC0A     K30  ', 2346, GETDATE(), 999);</v>
      </c>
    </row>
    <row r="1100" spans="1:6">
      <c r="A1100" s="229" t="s">
        <v>3816</v>
      </c>
      <c r="B1100" s="229" t="s">
        <v>1066</v>
      </c>
      <c r="C1100" s="229" t="str">
        <f t="shared" si="34"/>
        <v>2347</v>
      </c>
      <c r="D1100" s="242" t="s">
        <v>1092</v>
      </c>
      <c r="E1100" s="242" t="s">
        <v>6819</v>
      </c>
      <c r="F1100" s="229" t="str">
        <f t="shared" si="35"/>
        <v>INSERT INTO UPK_TEST.upk_k60.k60_so_buno_link (os_buhin_no, k60_buno_id, created_date, created_tantou_id) VALUES ('67467   4CC0A-E ', 2347, GETDATE(), 999);</v>
      </c>
    </row>
    <row r="1101" spans="1:6">
      <c r="A1101" s="229" t="s">
        <v>3818</v>
      </c>
      <c r="B1101" s="229" t="s">
        <v>1067</v>
      </c>
      <c r="C1101" s="229" t="str">
        <f t="shared" si="34"/>
        <v>2348</v>
      </c>
      <c r="D1101" s="242" t="s">
        <v>1093</v>
      </c>
      <c r="E1101" s="242" t="s">
        <v>6820</v>
      </c>
      <c r="F1101" s="229" t="str">
        <f t="shared" si="35"/>
        <v>INSERT INTO UPK_TEST.upk_k60.k60_so_buno_link (os_buhin_no, k60_buno_id, created_date, created_tantou_id) VALUES ('74372   4CB0A 　サンテック外転 B309', 2348, GETDATE(), 999);</v>
      </c>
    </row>
    <row r="1102" spans="1:6">
      <c r="A1102" s="229" t="s">
        <v>3819</v>
      </c>
      <c r="B1102" s="229" t="s">
        <v>5694</v>
      </c>
      <c r="C1102" s="229" t="str">
        <f t="shared" si="34"/>
        <v>2349</v>
      </c>
      <c r="D1102" s="242" t="s">
        <v>1094</v>
      </c>
      <c r="E1102" s="242" t="s">
        <v>6821</v>
      </c>
      <c r="F1102" s="229" t="str">
        <f t="shared" si="35"/>
        <v>INSERT INTO UPK_TEST.upk_k60.k60_so_buno_link (os_buhin_no, k60_buno_id, created_date, created_tantou_id) VALUES ('76312/3 4CC0A    J70⇒K70', 2349, GETDATE(), 999);</v>
      </c>
    </row>
    <row r="1103" spans="1:6">
      <c r="A1103" s="229" t="s">
        <v>3820</v>
      </c>
      <c r="B1103" s="229" t="s">
        <v>1068</v>
      </c>
      <c r="C1103" s="229" t="str">
        <f t="shared" si="34"/>
        <v>2350</v>
      </c>
      <c r="D1103" s="242" t="s">
        <v>1095</v>
      </c>
      <c r="E1103" s="242" t="s">
        <v>6822</v>
      </c>
      <c r="F1103" s="229" t="str">
        <f t="shared" si="35"/>
        <v>INSERT INTO UPK_TEST.upk_k60.k60_so_buno_link (os_buhin_no, k60_buno_id, created_date, created_tantou_id) VALUES ('76452   4CE0A    P323外転', 2350, GETDATE(), 999);</v>
      </c>
    </row>
    <row r="1104" spans="1:6">
      <c r="A1104" s="229" t="s">
        <v>3821</v>
      </c>
      <c r="B1104" s="229" t="s">
        <v>1069</v>
      </c>
      <c r="C1104" s="229" t="str">
        <f t="shared" si="34"/>
        <v>2351</v>
      </c>
      <c r="D1104" s="242" t="s">
        <v>1096</v>
      </c>
      <c r="E1104" s="242" t="s">
        <v>6823</v>
      </c>
      <c r="F1104" s="229" t="str">
        <f t="shared" si="35"/>
        <v>INSERT INTO UPK_TEST.upk_k60.k60_so_buno_link (os_buhin_no, k60_buno_id, created_date, created_tantou_id) VALUES ('76452   4CE0A-E  P323外転', 2351, GETDATE(), 999);</v>
      </c>
    </row>
    <row r="1105" spans="1:6">
      <c r="A1105" s="229" t="s">
        <v>3822</v>
      </c>
      <c r="B1105" s="229" t="s">
        <v>1070</v>
      </c>
      <c r="C1105" s="229" t="str">
        <f t="shared" si="34"/>
        <v>2352</v>
      </c>
      <c r="D1105" s="242" t="s">
        <v>5707</v>
      </c>
      <c r="E1105" s="242" t="s">
        <v>6824</v>
      </c>
      <c r="F1105" s="229" t="str">
        <f t="shared" si="35"/>
        <v>INSERT INTO UPK_TEST.upk_k60.k60_so_buno_link (os_buhin_no, k60_buno_id, created_date, created_tantou_id) VALUES ('76452   4BC1A    P323外転', 2352, GETDATE(), 999);</v>
      </c>
    </row>
    <row r="1106" spans="1:6">
      <c r="A1106" s="229" t="s">
        <v>3823</v>
      </c>
      <c r="B1106" s="229" t="s">
        <v>1071</v>
      </c>
      <c r="C1106" s="229" t="str">
        <f t="shared" si="34"/>
        <v>2353</v>
      </c>
      <c r="D1106" s="242" t="s">
        <v>1097</v>
      </c>
      <c r="E1106" s="242" t="s">
        <v>6825</v>
      </c>
      <c r="F1106" s="229" t="str">
        <f t="shared" si="35"/>
        <v>INSERT INTO UPK_TEST.upk_k60.k60_so_buno_link (os_buhin_no, k60_buno_id, created_date, created_tantou_id) VALUES ('76453   4CE0A    P323外転', 2353, GETDATE(), 999);</v>
      </c>
    </row>
    <row r="1107" spans="1:6">
      <c r="A1107" s="229" t="s">
        <v>3824</v>
      </c>
      <c r="B1107" s="229" t="s">
        <v>1072</v>
      </c>
      <c r="C1107" s="229" t="str">
        <f t="shared" si="34"/>
        <v>2354</v>
      </c>
      <c r="D1107" s="242" t="s">
        <v>1098</v>
      </c>
      <c r="E1107" s="242" t="s">
        <v>6826</v>
      </c>
      <c r="F1107" s="229" t="str">
        <f t="shared" si="35"/>
        <v>INSERT INTO UPK_TEST.upk_k60.k60_so_buno_link (os_buhin_no, k60_buno_id, created_date, created_tantou_id) VALUES ('76453   4CE0A-E  P323外転', 2354, GETDATE(), 999);</v>
      </c>
    </row>
    <row r="1108" spans="1:6">
      <c r="A1108" s="229" t="s">
        <v>3825</v>
      </c>
      <c r="B1108" s="229" t="s">
        <v>1073</v>
      </c>
      <c r="C1108" s="229" t="str">
        <f t="shared" si="34"/>
        <v>2355</v>
      </c>
      <c r="D1108" s="242" t="s">
        <v>1099</v>
      </c>
      <c r="E1108" s="242" t="s">
        <v>6827</v>
      </c>
      <c r="F1108" s="229" t="str">
        <f t="shared" si="35"/>
        <v>INSERT INTO UPK_TEST.upk_k60.k60_so_buno_link (os_buhin_no, k60_buno_id, created_date, created_tantou_id) VALUES ('76453   4BC1A    P323外転', 2355, GETDATE(), 999);</v>
      </c>
    </row>
    <row r="1109" spans="1:6">
      <c r="A1109" s="229" t="s">
        <v>3826</v>
      </c>
      <c r="B1109" s="229" t="s">
        <v>1074</v>
      </c>
      <c r="C1109" s="229" t="str">
        <f t="shared" si="34"/>
        <v>2356</v>
      </c>
      <c r="D1109" s="242" t="s">
        <v>1100</v>
      </c>
      <c r="E1109" s="242" t="s">
        <v>6828</v>
      </c>
      <c r="F1109" s="229" t="str">
        <f t="shared" si="35"/>
        <v>INSERT INTO UPK_TEST.upk_k60.k60_so_buno_link (os_buhin_no, k60_buno_id, created_date, created_tantou_id) VALUES ('76532   4CC0A    P323外転', 2356, GETDATE(), 999);</v>
      </c>
    </row>
    <row r="1110" spans="1:6">
      <c r="A1110" s="229" t="s">
        <v>3827</v>
      </c>
      <c r="B1110" s="229" t="s">
        <v>1075</v>
      </c>
      <c r="C1110" s="229" t="str">
        <f t="shared" si="34"/>
        <v>2357</v>
      </c>
      <c r="D1110" s="242" t="s">
        <v>5708</v>
      </c>
      <c r="E1110" s="242" t="s">
        <v>6829</v>
      </c>
      <c r="F1110" s="229" t="str">
        <f t="shared" si="35"/>
        <v>INSERT INTO UPK_TEST.upk_k60.k60_so_buno_link (os_buhin_no, k60_buno_id, created_date, created_tantou_id) VALUES ('76533   4CC0A    P323外転', 2357, GETDATE(), 999);</v>
      </c>
    </row>
    <row r="1111" spans="1:6">
      <c r="A1111" s="229" t="s">
        <v>3828</v>
      </c>
      <c r="B1111" s="229" t="s">
        <v>1076</v>
      </c>
      <c r="C1111" s="229" t="str">
        <f t="shared" si="34"/>
        <v>2358</v>
      </c>
      <c r="D1111" s="242" t="s">
        <v>1101</v>
      </c>
      <c r="E1111" s="242" t="s">
        <v>6830</v>
      </c>
      <c r="F1111" s="229" t="str">
        <f t="shared" si="35"/>
        <v>INSERT INTO UPK_TEST.upk_k60.k60_so_buno_link (os_buhin_no, k60_buno_id, created_date, created_tantou_id) VALUES ('76572   4CC0A    P323外転', 2358, GETDATE(), 999);</v>
      </c>
    </row>
    <row r="1112" spans="1:6">
      <c r="A1112" s="229" t="s">
        <v>3829</v>
      </c>
      <c r="B1112" s="229" t="s">
        <v>1077</v>
      </c>
      <c r="C1112" s="229" t="str">
        <f t="shared" si="34"/>
        <v>2359</v>
      </c>
      <c r="D1112" s="242" t="s">
        <v>1102</v>
      </c>
      <c r="E1112" s="242" t="s">
        <v>6831</v>
      </c>
      <c r="F1112" s="229" t="str">
        <f t="shared" si="35"/>
        <v>INSERT INTO UPK_TEST.upk_k60.k60_so_buno_link (os_buhin_no, k60_buno_id, created_date, created_tantou_id) VALUES ('76573   4CC0A    P323外転', 2359, GETDATE(), 999);</v>
      </c>
    </row>
    <row r="1113" spans="1:6">
      <c r="A1113" s="229" t="s">
        <v>3830</v>
      </c>
      <c r="B1113" s="229" t="s">
        <v>1078</v>
      </c>
      <c r="C1113" s="229" t="str">
        <f t="shared" si="34"/>
        <v>2360</v>
      </c>
      <c r="D1113" s="242" t="s">
        <v>1103</v>
      </c>
      <c r="E1113" s="242" t="s">
        <v>6832</v>
      </c>
      <c r="F1113" s="229" t="str">
        <f t="shared" si="35"/>
        <v>INSERT INTO UPK_TEST.upk_k60.k60_so_buno_link (os_buhin_no, k60_buno_id, created_date, created_tantou_id) VALUES ('75556   4BC1B    K70', 2360, GETDATE(), 999);</v>
      </c>
    </row>
    <row r="1114" spans="1:6">
      <c r="A1114" s="229" t="s">
        <v>3831</v>
      </c>
      <c r="B1114" s="229" t="s">
        <v>1079</v>
      </c>
      <c r="C1114" s="229" t="str">
        <f t="shared" si="34"/>
        <v>2361</v>
      </c>
      <c r="D1114" s="242" t="s">
        <v>5709</v>
      </c>
      <c r="E1114" s="242" t="s">
        <v>6833</v>
      </c>
      <c r="F1114" s="229" t="str">
        <f t="shared" si="35"/>
        <v>INSERT INTO UPK_TEST.upk_k60.k60_so_buno_link (os_buhin_no, k60_buno_id, created_date, created_tantou_id) VALUES ('75557   4BC1B    K70', 2361, GETDATE(), 999);</v>
      </c>
    </row>
    <row r="1115" spans="1:6">
      <c r="A1115" s="229" t="s">
        <v>3832</v>
      </c>
      <c r="B1115" s="229" t="s">
        <v>5695</v>
      </c>
      <c r="C1115" s="229" t="str">
        <f t="shared" si="34"/>
        <v>2362</v>
      </c>
      <c r="D1115" s="242" t="s">
        <v>1104</v>
      </c>
      <c r="E1115" s="242" t="s">
        <v>6834</v>
      </c>
      <c r="F1115" s="229" t="str">
        <f t="shared" si="35"/>
        <v>INSERT INTO UPK_TEST.upk_k60.k60_so_buno_link (os_buhin_no, k60_buno_id, created_date, created_tantou_id) VALUES ('76456/7 4CE0A  ZよりJ70', 2362, GETDATE(), 999);</v>
      </c>
    </row>
    <row r="1116" spans="1:6">
      <c r="A1116" s="229" t="s">
        <v>3833</v>
      </c>
      <c r="B1116" s="229" t="s">
        <v>5696</v>
      </c>
      <c r="C1116" s="229" t="str">
        <f t="shared" si="34"/>
        <v>2363</v>
      </c>
      <c r="D1116" s="242" t="s">
        <v>1105</v>
      </c>
      <c r="E1116" s="242" t="s">
        <v>6835</v>
      </c>
      <c r="F1116" s="229" t="str">
        <f t="shared" si="35"/>
        <v>INSERT INTO UPK_TEST.upk_k60.k60_so_buno_link (os_buhin_no, k60_buno_id, created_date, created_tantou_id) VALUES ('76456/7 4CE0A-E  ZよりJ70', 2363, GETDATE(), 999);</v>
      </c>
    </row>
    <row r="1117" spans="1:6">
      <c r="A1117" s="229" t="s">
        <v>3834</v>
      </c>
      <c r="B1117" s="229" t="s">
        <v>5697</v>
      </c>
      <c r="C1117" s="229" t="str">
        <f t="shared" si="34"/>
        <v>2364</v>
      </c>
      <c r="D1117" s="242" t="s">
        <v>1106</v>
      </c>
      <c r="E1117" s="242" t="s">
        <v>6836</v>
      </c>
      <c r="F1117" s="229" t="str">
        <f t="shared" si="35"/>
        <v>INSERT INTO UPK_TEST.upk_k60.k60_so_buno_link (os_buhin_no, k60_buno_id, created_date, created_tantou_id) VALUES ('76456/7 6FK0A  ZよりJ70', 2364, GETDATE(), 999);</v>
      </c>
    </row>
    <row r="1118" spans="1:6">
      <c r="A1118" s="229" t="s">
        <v>3835</v>
      </c>
      <c r="B1118" s="229" t="s">
        <v>5537</v>
      </c>
      <c r="C1118" s="229" t="str">
        <f t="shared" si="34"/>
        <v>1448</v>
      </c>
      <c r="D1118" s="242" t="s">
        <v>1107</v>
      </c>
      <c r="E1118" s="242" t="s">
        <v>6837</v>
      </c>
      <c r="F1118" s="229" t="str">
        <f t="shared" si="35"/>
        <v>INSERT INTO UPK_TEST.upk_k60.k60_so_buno_link (os_buhin_no, k60_buno_id, created_date, created_tantou_id) VALUES ('76218/9 4CC0A   J70 Rへ', 1448, GETDATE(), 999);</v>
      </c>
    </row>
    <row r="1119" spans="1:6">
      <c r="A1119" s="229" t="s">
        <v>3836</v>
      </c>
      <c r="B1119" s="229" t="s">
        <v>5550</v>
      </c>
      <c r="C1119" s="229" t="str">
        <f t="shared" si="34"/>
        <v>1469</v>
      </c>
      <c r="D1119" s="242" t="s">
        <v>1108</v>
      </c>
      <c r="E1119" s="242" t="s">
        <v>6838</v>
      </c>
      <c r="F1119" s="229" t="str">
        <f t="shared" si="35"/>
        <v>INSERT INTO UPK_TEST.upk_k60.k60_so_buno_link (os_buhin_no, k60_buno_id, created_date, created_tantou_id) VALUES ('76332/3 4CC1A   K70 Rへ', 1469, GETDATE(), 999);</v>
      </c>
    </row>
    <row r="1120" spans="1:6">
      <c r="A1120" s="229" t="s">
        <v>3837</v>
      </c>
      <c r="B1120" s="229" t="s">
        <v>1080</v>
      </c>
      <c r="C1120" s="229" t="str">
        <f t="shared" si="34"/>
        <v>2365</v>
      </c>
      <c r="D1120" s="242" t="s">
        <v>1109</v>
      </c>
      <c r="E1120" s="242" t="s">
        <v>6839</v>
      </c>
      <c r="F1120" s="229" t="str">
        <f t="shared" si="35"/>
        <v>INSERT INTO UPK_TEST.upk_k60.k60_so_buno_link (os_buhin_no, k60_buno_id, created_date, created_tantou_id) VALUES ('76452   6MA0A     K70 ', 2365, GETDATE(), 999);</v>
      </c>
    </row>
    <row r="1121" spans="1:6">
      <c r="A1121" s="229" t="s">
        <v>3838</v>
      </c>
      <c r="B1121" s="229" t="s">
        <v>1081</v>
      </c>
      <c r="C1121" s="229" t="str">
        <f t="shared" si="34"/>
        <v>2366</v>
      </c>
      <c r="D1121" s="242" t="s">
        <v>1110</v>
      </c>
      <c r="E1121" s="242" t="s">
        <v>6840</v>
      </c>
      <c r="F1121" s="229" t="str">
        <f t="shared" si="35"/>
        <v>INSERT INTO UPK_TEST.upk_k60.k60_so_buno_link (os_buhin_no, k60_buno_id, created_date, created_tantou_id) VALUES ('76452   6MT0A     K70', 2366, GETDATE(), 999);</v>
      </c>
    </row>
    <row r="1122" spans="1:6">
      <c r="A1122" s="229" t="s">
        <v>3839</v>
      </c>
      <c r="B1122" s="229" t="s">
        <v>1082</v>
      </c>
      <c r="C1122" s="229" t="str">
        <f t="shared" si="34"/>
        <v>2367</v>
      </c>
      <c r="D1122" s="242" t="s">
        <v>1111</v>
      </c>
      <c r="E1122" s="242" t="s">
        <v>6841</v>
      </c>
      <c r="F1122" s="229" t="str">
        <f t="shared" si="35"/>
        <v>INSERT INTO UPK_TEST.upk_k60.k60_so_buno_link (os_buhin_no, k60_buno_id, created_date, created_tantou_id) VALUES ('76453   6MT0A     K70', 2367, GETDATE(), 999);</v>
      </c>
    </row>
    <row r="1123" spans="1:6">
      <c r="A1123" s="229" t="s">
        <v>3840</v>
      </c>
      <c r="B1123" s="229" t="s">
        <v>5698</v>
      </c>
      <c r="C1123" s="229" t="str">
        <f t="shared" si="34"/>
        <v>2368</v>
      </c>
      <c r="D1123" s="242" t="s">
        <v>1112</v>
      </c>
      <c r="E1123" s="242" t="s">
        <v>6842</v>
      </c>
      <c r="F1123" s="229" t="str">
        <f t="shared" si="35"/>
        <v>INSERT INTO UPK_TEST.upk_k60.k60_so_buno_link (os_buhin_no, k60_buno_id, created_date, created_tantou_id) VALUES ('77662/3 6MR0A     B309', 2368, GETDATE(), 999);</v>
      </c>
    </row>
    <row r="1124" spans="1:6">
      <c r="A1124" s="229" t="s">
        <v>3841</v>
      </c>
      <c r="B1124" s="229" t="s">
        <v>5699</v>
      </c>
      <c r="C1124" s="229" t="str">
        <f t="shared" si="34"/>
        <v>2369</v>
      </c>
      <c r="D1124" s="242" t="s">
        <v>1113</v>
      </c>
      <c r="E1124" s="242" t="s">
        <v>6843</v>
      </c>
      <c r="F1124" s="229" t="str">
        <f t="shared" si="35"/>
        <v>INSERT INTO UPK_TEST.upk_k60.k60_so_buno_link (os_buhin_no, k60_buno_id, created_date, created_tantou_id) VALUES ('78142/3 6MA0A     B309', 2369, GETDATE(), 999);</v>
      </c>
    </row>
    <row r="1125" spans="1:6">
      <c r="A1125" s="229" t="s">
        <v>3842</v>
      </c>
      <c r="B1125" s="229" t="s">
        <v>452</v>
      </c>
      <c r="C1125" s="229" t="str">
        <f t="shared" si="34"/>
        <v>1467</v>
      </c>
      <c r="D1125" s="242" t="s">
        <v>5710</v>
      </c>
      <c r="E1125" s="242" t="s">
        <v>6844</v>
      </c>
      <c r="F1125" s="229" t="str">
        <f t="shared" si="35"/>
        <v>INSERT INTO UPK_TEST.upk_k60.k60_so_buno_link (os_buhin_no, k60_buno_id, created_date, created_tantou_id) VALUES ('76483   6MA0A   K70  Rへ', 1467, GETDATE(), 999);</v>
      </c>
    </row>
    <row r="1126" spans="1:6">
      <c r="A1126" s="229" t="s">
        <v>3843</v>
      </c>
      <c r="B1126" s="229" t="s">
        <v>5549</v>
      </c>
      <c r="C1126" s="229" t="str">
        <f t="shared" si="34"/>
        <v>1468</v>
      </c>
      <c r="D1126" s="242" t="s">
        <v>1114</v>
      </c>
      <c r="E1126" s="242" t="s">
        <v>6845</v>
      </c>
      <c r="F1126" s="229" t="str">
        <f t="shared" si="35"/>
        <v>INSERT INTO UPK_TEST.upk_k60.k60_so_buno_link (os_buhin_no, k60_buno_id, created_date, created_tantou_id) VALUES ('76742/3 6MA0A   W70  Rへ', 1468, GETDATE(), 999);</v>
      </c>
    </row>
    <row r="1127" spans="1:6">
      <c r="A1127" s="229" t="s">
        <v>3844</v>
      </c>
      <c r="B1127" s="229" t="s">
        <v>5700</v>
      </c>
      <c r="C1127" s="229" t="str">
        <f t="shared" si="34"/>
        <v>2370</v>
      </c>
      <c r="D1127" s="242" t="s">
        <v>1115</v>
      </c>
      <c r="E1127" s="242" t="s">
        <v>6846</v>
      </c>
      <c r="F1127" s="229" t="str">
        <f t="shared" si="35"/>
        <v>INSERT INTO UPK_TEST.upk_k60.k60_so_buno_link (os_buhin_no, k60_buno_id, created_date, created_tantou_id) VALUES ('64182/3 6RA1A  K70', 2370, GETDATE(), 999);</v>
      </c>
    </row>
    <row r="1128" spans="1:6">
      <c r="A1128" s="229" t="s">
        <v>3845</v>
      </c>
      <c r="B1128" s="229" t="s">
        <v>5701</v>
      </c>
      <c r="C1128" s="229" t="str">
        <f t="shared" si="34"/>
        <v>2371</v>
      </c>
      <c r="D1128" s="242" t="s">
        <v>1116</v>
      </c>
      <c r="E1128" s="242" t="s">
        <v>6847</v>
      </c>
      <c r="F1128" s="229" t="str">
        <f t="shared" si="35"/>
        <v>INSERT INTO UPK_TEST.upk_k60.k60_so_buno_link (os_buhin_no, k60_buno_id, created_date, created_tantou_id) VALUES ('66322/3 6RA0A  J70', 2371, GETDATE(), 999);</v>
      </c>
    </row>
    <row r="1129" spans="1:6">
      <c r="A1129" s="229" t="s">
        <v>3846</v>
      </c>
      <c r="B1129" s="229" t="s">
        <v>1083</v>
      </c>
      <c r="C1129" s="229" t="str">
        <f t="shared" si="34"/>
        <v>2372</v>
      </c>
      <c r="D1129" s="242" t="s">
        <v>1117</v>
      </c>
      <c r="E1129" s="242" t="s">
        <v>6848</v>
      </c>
      <c r="F1129" s="229" t="str">
        <f t="shared" si="35"/>
        <v>INSERT INTO UPK_TEST.upk_k60.k60_so_buno_link (os_buhin_no, k60_buno_id, created_date, created_tantou_id) VALUES ('75112   6RA0A  J70', 2372, GETDATE(), 999);</v>
      </c>
    </row>
    <row r="1130" spans="1:6">
      <c r="A1130" s="229" t="s">
        <v>3847</v>
      </c>
      <c r="B1130" s="229" t="s">
        <v>1084</v>
      </c>
      <c r="C1130" s="229" t="str">
        <f t="shared" si="34"/>
        <v>2373</v>
      </c>
      <c r="D1130" s="242" t="s">
        <v>1118</v>
      </c>
      <c r="E1130" s="242" t="s">
        <v>6849</v>
      </c>
      <c r="F1130" s="229" t="str">
        <f t="shared" si="35"/>
        <v>INSERT INTO UPK_TEST.upk_k60.k60_so_buno_link (os_buhin_no, k60_buno_id, created_date, created_tantou_id) VALUES ('75113   6RA0A  J70', 2373, GETDATE(), 999);</v>
      </c>
    </row>
    <row r="1131" spans="1:6">
      <c r="A1131" s="229" t="s">
        <v>3848</v>
      </c>
      <c r="B1131" s="229" t="s">
        <v>778</v>
      </c>
      <c r="C1131" s="229" t="str">
        <f t="shared" si="34"/>
        <v>1983</v>
      </c>
      <c r="D1131" s="242" t="s">
        <v>1119</v>
      </c>
      <c r="E1131" s="242" t="s">
        <v>6850</v>
      </c>
      <c r="F1131" s="229" t="str">
        <f t="shared" si="35"/>
        <v>INSERT INTO UPK_TEST.upk_k60.k60_so_buno_link (os_buhin_no, k60_buno_id, created_date, created_tantou_id) VALUES ('75312   6RA1A  TへK70', 1983, GETDATE(), 999);</v>
      </c>
    </row>
    <row r="1132" spans="1:6">
      <c r="A1132" s="229" t="s">
        <v>3849</v>
      </c>
      <c r="B1132" s="229" t="s">
        <v>779</v>
      </c>
      <c r="C1132" s="229" t="str">
        <f t="shared" si="34"/>
        <v>1984</v>
      </c>
      <c r="D1132" s="242" t="s">
        <v>1120</v>
      </c>
      <c r="E1132" s="242" t="s">
        <v>6851</v>
      </c>
      <c r="F1132" s="229" t="str">
        <f t="shared" si="35"/>
        <v>INSERT INTO UPK_TEST.upk_k60.k60_so_buno_link (os_buhin_no, k60_buno_id, created_date, created_tantou_id) VALUES ('5253C   J1800  TへDGメタル', 1984, GETDATE(), 999);</v>
      </c>
    </row>
    <row r="1133" spans="1:6">
      <c r="A1133" s="229" t="s">
        <v>3850</v>
      </c>
      <c r="B1133" s="229" t="s">
        <v>780</v>
      </c>
      <c r="C1133" s="229" t="str">
        <f t="shared" si="34"/>
        <v>1985</v>
      </c>
      <c r="D1133" s="242" t="s">
        <v>1121</v>
      </c>
      <c r="E1133" s="242" t="s">
        <v>6852</v>
      </c>
      <c r="F1133" s="229" t="str">
        <f t="shared" si="35"/>
        <v>INSERT INTO UPK_TEST.upk_k60.k60_so_buno_link (os_buhin_no, k60_buno_id, created_date, created_tantou_id) VALUES ('75313   6RA1A  TへK70', 1985, GETDATE(), 999);</v>
      </c>
    </row>
    <row r="1134" spans="1:6">
      <c r="A1134" s="229" t="s">
        <v>3851</v>
      </c>
      <c r="B1134" s="229" t="s">
        <v>781</v>
      </c>
      <c r="C1134" s="229" t="str">
        <f t="shared" si="34"/>
        <v>1986</v>
      </c>
      <c r="D1134" s="242" t="s">
        <v>1122</v>
      </c>
      <c r="E1134" s="242" t="s">
        <v>6853</v>
      </c>
      <c r="F1134" s="229" t="str">
        <f t="shared" si="35"/>
        <v>INSERT INTO UPK_TEST.upk_k60.k60_so_buno_link (os_buhin_no, k60_buno_id, created_date, created_tantou_id) VALUES ('5253C   J1700  TへDGメタル', 1986, GETDATE(), 999);</v>
      </c>
    </row>
    <row r="1135" spans="1:6">
      <c r="A1135" s="229" t="s">
        <v>3852</v>
      </c>
      <c r="B1135" s="229" t="s">
        <v>5702</v>
      </c>
      <c r="C1135" s="229" t="str">
        <f t="shared" si="34"/>
        <v>2374</v>
      </c>
      <c r="D1135" s="242" t="s">
        <v>5711</v>
      </c>
      <c r="E1135" s="242" t="s">
        <v>6854</v>
      </c>
      <c r="F1135" s="229" t="str">
        <f t="shared" si="35"/>
        <v>INSERT INTO UPK_TEST.upk_k60.k60_so_buno_link (os_buhin_no, k60_buno_id, created_date, created_tantou_id) VALUES ('75692/3 6RA1A  J70', 2374, GETDATE(), 999);</v>
      </c>
    </row>
    <row r="1136" spans="1:6">
      <c r="A1136" s="229" t="s">
        <v>3853</v>
      </c>
      <c r="B1136" s="229" t="s">
        <v>5703</v>
      </c>
      <c r="C1136" s="229" t="str">
        <f t="shared" si="34"/>
        <v>2375</v>
      </c>
      <c r="D1136" s="242" t="s">
        <v>5712</v>
      </c>
      <c r="E1136" s="242" t="s">
        <v>6855</v>
      </c>
      <c r="F1136" s="229" t="str">
        <f t="shared" si="35"/>
        <v>INSERT INTO UPK_TEST.upk_k60.k60_so_buno_link (os_buhin_no, k60_buno_id, created_date, created_tantou_id) VALUES ('5253C B4800/B4700 DGメタル', 2375, GETDATE(), 999);</v>
      </c>
    </row>
    <row r="1137" spans="1:6">
      <c r="A1137" s="229" t="s">
        <v>3854</v>
      </c>
      <c r="B1137" s="229" t="s">
        <v>1085</v>
      </c>
      <c r="C1137" s="229" t="str">
        <f t="shared" si="34"/>
        <v>2376</v>
      </c>
      <c r="D1137" s="242" t="s">
        <v>5713</v>
      </c>
      <c r="E1137" s="242" t="s">
        <v>6856</v>
      </c>
      <c r="F1137" s="229" t="str">
        <f t="shared" si="35"/>
        <v>INSERT INTO UPK_TEST.upk_k60.k60_so_buno_link (os_buhin_no, k60_buno_id, created_date, created_tantou_id) VALUES ('76452   6RA0A  K70', 2376, GETDATE(), 999);</v>
      </c>
    </row>
    <row r="1138" spans="1:6">
      <c r="A1138" s="229" t="s">
        <v>3855</v>
      </c>
      <c r="B1138" s="229" t="s">
        <v>1086</v>
      </c>
      <c r="C1138" s="229" t="str">
        <f t="shared" si="34"/>
        <v>2377</v>
      </c>
      <c r="D1138" s="242" t="s">
        <v>5714</v>
      </c>
      <c r="E1138" s="242" t="s">
        <v>6857</v>
      </c>
      <c r="F1138" s="229" t="str">
        <f t="shared" si="35"/>
        <v>INSERT INTO UPK_TEST.upk_k60.k60_so_buno_link (os_buhin_no, k60_buno_id, created_date, created_tantou_id) VALUES ('76453   6RA0A  K70', 2377, GETDATE(), 999);</v>
      </c>
    </row>
    <row r="1139" spans="1:6">
      <c r="A1139" s="229" t="s">
        <v>3856</v>
      </c>
      <c r="B1139" s="229" t="s">
        <v>5704</v>
      </c>
      <c r="C1139" s="229" t="str">
        <f t="shared" si="34"/>
        <v>2378</v>
      </c>
      <c r="D1139" s="242" t="s">
        <v>1123</v>
      </c>
      <c r="E1139" s="242" t="s">
        <v>6858</v>
      </c>
      <c r="F1139" s="229" t="str">
        <f t="shared" si="35"/>
        <v>INSERT INTO UPK_TEST.upk_k60.k60_so_buno_link (os_buhin_no, k60_buno_id, created_date, created_tantou_id) VALUES ('76482/3 6RA0A  K70', 2378, GETDATE(), 999);</v>
      </c>
    </row>
    <row r="1140" spans="1:6">
      <c r="A1140" s="229" t="s">
        <v>3857</v>
      </c>
      <c r="B1140" s="229" t="s">
        <v>5705</v>
      </c>
      <c r="C1140" s="229" t="str">
        <f t="shared" si="34"/>
        <v>2379</v>
      </c>
      <c r="D1140" s="242" t="s">
        <v>1124</v>
      </c>
      <c r="E1140" s="242" t="s">
        <v>6859</v>
      </c>
      <c r="F1140" s="229" t="str">
        <f t="shared" si="35"/>
        <v>INSERT INTO UPK_TEST.upk_k60.k60_so_buno_link (os_buhin_no, k60_buno_id, created_date, created_tantou_id) VALUES ('76482/3 6RA1A  K70', 2379, GETDATE(), 999);</v>
      </c>
    </row>
    <row r="1141" spans="1:6">
      <c r="A1141" s="229" t="s">
        <v>3858</v>
      </c>
      <c r="B1141" s="229" t="s">
        <v>5706</v>
      </c>
      <c r="C1141" s="229" t="str">
        <f t="shared" si="34"/>
        <v>2380</v>
      </c>
      <c r="D1141" s="242" t="s">
        <v>1125</v>
      </c>
      <c r="E1141" s="242" t="s">
        <v>6860</v>
      </c>
      <c r="F1141" s="229" t="str">
        <f t="shared" si="35"/>
        <v>INSERT INTO UPK_TEST.upk_k60.k60_so_buno_link (os_buhin_no, k60_buno_id, created_date, created_tantou_id) VALUES ('5253C A0800/A0700 DGメタル', 2380, GETDATE(), 999);</v>
      </c>
    </row>
    <row r="1142" spans="1:6">
      <c r="A1142" s="229" t="s">
        <v>3859</v>
      </c>
      <c r="B1142" s="229" t="s">
        <v>1087</v>
      </c>
      <c r="C1142" s="229" t="str">
        <f t="shared" si="34"/>
        <v>2381</v>
      </c>
      <c r="D1142" s="242" t="s">
        <v>1126</v>
      </c>
      <c r="E1142" s="242" t="s">
        <v>6861</v>
      </c>
      <c r="F1142" s="229" t="str">
        <f t="shared" si="35"/>
        <v>INSERT INTO UPK_TEST.upk_k60.k60_so_buno_link (os_buhin_no, k60_buno_id, created_date, created_tantou_id) VALUES ('76764   6RA0A    K70', 2381, GETDATE(), 999);</v>
      </c>
    </row>
    <row r="1143" spans="1:6">
      <c r="A1143" s="229" t="s">
        <v>3860</v>
      </c>
      <c r="B1143" s="229" t="s">
        <v>1088</v>
      </c>
      <c r="C1143" s="229" t="str">
        <f t="shared" si="34"/>
        <v>2382</v>
      </c>
      <c r="D1143" s="242" t="s">
        <v>5715</v>
      </c>
      <c r="E1143" s="242" t="s">
        <v>6862</v>
      </c>
      <c r="F1143" s="229" t="str">
        <f t="shared" si="35"/>
        <v>INSERT INTO UPK_TEST.upk_k60.k60_so_buno_link (os_buhin_no, k60_buno_id, created_date, created_tantou_id) VALUES ('5228A   52200  DG/DGEメタル', 2382, GETDATE(), 999);</v>
      </c>
    </row>
    <row r="1144" spans="1:6">
      <c r="A1144" s="229" t="s">
        <v>3861</v>
      </c>
      <c r="B1144" s="229" t="s">
        <v>1089</v>
      </c>
      <c r="C1144" s="229" t="str">
        <f t="shared" si="34"/>
        <v>2383</v>
      </c>
      <c r="D1144" s="242" t="s">
        <v>5716</v>
      </c>
      <c r="E1144" s="242" t="s">
        <v>6863</v>
      </c>
      <c r="F1144" s="229" t="str">
        <f t="shared" si="35"/>
        <v>INSERT INTO UPK_TEST.upk_k60.k60_so_buno_link (os_buhin_no, k60_buno_id, created_date, created_tantou_id) VALUES ('76765   6RA0A    K70', 2383, GETDATE(), 999);</v>
      </c>
    </row>
    <row r="1145" spans="1:6">
      <c r="A1145" s="229" t="s">
        <v>3862</v>
      </c>
      <c r="B1145" s="229" t="s">
        <v>1090</v>
      </c>
      <c r="C1145" s="229" t="str">
        <f t="shared" si="34"/>
        <v>2384</v>
      </c>
      <c r="D1145" s="242" t="s">
        <v>5717</v>
      </c>
      <c r="E1145" s="242" t="s">
        <v>6864</v>
      </c>
      <c r="F1145" s="229" t="str">
        <f t="shared" si="35"/>
        <v>INSERT INTO UPK_TEST.upk_k60.k60_so_buno_link (os_buhin_no, k60_buno_id, created_date, created_tantou_id) VALUES ('5228A   52100  DG/DGEメタル', 2384, GETDATE(), 999);</v>
      </c>
    </row>
    <row r="1146" spans="1:6">
      <c r="A1146" s="229" t="s">
        <v>3863</v>
      </c>
      <c r="B1146" s="229" t="s">
        <v>354</v>
      </c>
      <c r="C1146" s="229" t="str">
        <f t="shared" si="34"/>
        <v>1314</v>
      </c>
      <c r="D1146" s="242" t="s">
        <v>5718</v>
      </c>
      <c r="E1146" s="242" t="s">
        <v>6865</v>
      </c>
      <c r="F1146" s="229" t="str">
        <f t="shared" si="35"/>
        <v>INSERT INTO UPK_TEST.upk_k60.k60_so_buno_link (os_buhin_no, k60_buno_id, created_date, created_tantou_id) VALUES ('61137   B5010   5016 Rより', 1314, GETDATE(), 999);</v>
      </c>
    </row>
    <row r="1147" spans="1:6">
      <c r="A1147" s="229" t="s">
        <v>3864</v>
      </c>
      <c r="B1147" s="229" t="s">
        <v>355</v>
      </c>
      <c r="C1147" s="229" t="str">
        <f t="shared" si="34"/>
        <v>1315</v>
      </c>
      <c r="D1147" s="242" t="s">
        <v>1127</v>
      </c>
      <c r="E1147" s="242" t="s">
        <v>6866</v>
      </c>
      <c r="F1147" s="229" t="str">
        <f t="shared" si="35"/>
        <v>INSERT INTO UPK_TEST.upk_k60.k60_so_buno_link (os_buhin_no, k60_buno_id, created_date, created_tantou_id) VALUES ('61138   B5010   5016 Rより', 1315, GETDATE(), 999);</v>
      </c>
    </row>
    <row r="1148" spans="1:6">
      <c r="A1148" s="229" t="s">
        <v>3865</v>
      </c>
      <c r="B1148" s="229" t="s">
        <v>1091</v>
      </c>
      <c r="C1148" s="229" t="str">
        <f t="shared" si="34"/>
        <v>2385</v>
      </c>
      <c r="D1148" s="242" t="s">
        <v>1128</v>
      </c>
      <c r="E1148" s="242" t="s">
        <v>6867</v>
      </c>
      <c r="F1148" s="229" t="str">
        <f t="shared" si="35"/>
        <v>INSERT INTO UPK_TEST.upk_k60.k60_so_buno_link (os_buhin_no, k60_buno_id, created_date, created_tantou_id) VALUES ('5253C  D6100 DG-Eメタル', 2385, GETDATE(), 999);</v>
      </c>
    </row>
    <row r="1149" spans="1:6">
      <c r="A1149" s="229" t="s">
        <v>3866</v>
      </c>
      <c r="B1149" s="229" t="s">
        <v>1092</v>
      </c>
      <c r="C1149" s="229" t="str">
        <f t="shared" si="34"/>
        <v>2386</v>
      </c>
      <c r="D1149" s="242" t="s">
        <v>5719</v>
      </c>
      <c r="E1149" s="242" t="s">
        <v>6868</v>
      </c>
      <c r="F1149" s="229" t="str">
        <f t="shared" si="35"/>
        <v>INSERT INTO UPK_TEST.upk_k60.k60_so_buno_link (os_buhin_no, k60_buno_id, created_date, created_tantou_id) VALUES ('9450B  39500 DG-E K70', 2386, GETDATE(), 999);</v>
      </c>
    </row>
    <row r="1150" spans="1:6">
      <c r="A1150" s="229" t="s">
        <v>3867</v>
      </c>
      <c r="B1150" s="229" t="s">
        <v>1093</v>
      </c>
      <c r="C1150" s="229" t="str">
        <f t="shared" si="34"/>
        <v>2387</v>
      </c>
      <c r="D1150" s="242" t="s">
        <v>5720</v>
      </c>
      <c r="E1150" s="242" t="s">
        <v>6869</v>
      </c>
      <c r="F1150" s="229" t="str">
        <f t="shared" si="35"/>
        <v>INSERT INTO UPK_TEST.upk_k60.k60_so_buno_link (os_buhin_no, k60_buno_id, created_date, created_tantou_id) VALUES ('9450B  39400 DG-E K70', 2387, GETDATE(), 999);</v>
      </c>
    </row>
    <row r="1151" spans="1:6">
      <c r="A1151" s="229" t="s">
        <v>3868</v>
      </c>
      <c r="B1151" s="229" t="s">
        <v>963</v>
      </c>
      <c r="C1151" s="229" t="str">
        <f t="shared" si="34"/>
        <v>2227</v>
      </c>
      <c r="D1151" s="242" t="s">
        <v>1129</v>
      </c>
      <c r="E1151" s="242" t="s">
        <v>6870</v>
      </c>
      <c r="F1151" s="229" t="str">
        <f t="shared" si="35"/>
        <v>INSERT INTO UPK_TEST.upk_k60.k60_so_buno_link (os_buhin_no, k60_buno_id, created_date, created_tantou_id) VALUES ('64184   JG00A 爪廃却 WへB301', 2227, GETDATE(), 999);</v>
      </c>
    </row>
    <row r="1152" spans="1:6">
      <c r="A1152" s="229" t="s">
        <v>3869</v>
      </c>
      <c r="B1152" s="229" t="s">
        <v>964</v>
      </c>
      <c r="C1152" s="229" t="str">
        <f t="shared" si="34"/>
        <v>2228</v>
      </c>
      <c r="D1152" s="242" t="s">
        <v>1130</v>
      </c>
      <c r="E1152" s="242" t="s">
        <v>6871</v>
      </c>
      <c r="F1152" s="229" t="str">
        <f t="shared" si="35"/>
        <v>INSERT INTO UPK_TEST.upk_k60.k60_so_buno_link (os_buhin_no, k60_buno_id, created_date, created_tantou_id) VALUES ('64185   JG00A 爪廃却 WへB301', 2228, GETDATE(), 999);</v>
      </c>
    </row>
    <row r="1153" spans="1:6">
      <c r="A1153" s="229" t="s">
        <v>3870</v>
      </c>
      <c r="B1153" s="229" t="s">
        <v>1094</v>
      </c>
      <c r="C1153" s="229" t="str">
        <f t="shared" si="34"/>
        <v>2388</v>
      </c>
      <c r="D1153" s="242" t="s">
        <v>5721</v>
      </c>
      <c r="E1153" s="242" t="s">
        <v>6872</v>
      </c>
      <c r="F1153" s="229" t="str">
        <f t="shared" si="35"/>
        <v>INSERT INTO UPK_TEST.upk_k60.k60_so_buno_link (os_buhin_no, k60_buno_id, created_date, created_tantou_id) VALUES ('67112   JG00A 爪無しJ70', 2388, GETDATE(), 999);</v>
      </c>
    </row>
    <row r="1154" spans="1:6">
      <c r="A1154" s="229" t="s">
        <v>3871</v>
      </c>
      <c r="B1154" s="229" t="s">
        <v>1095</v>
      </c>
      <c r="C1154" s="229" t="str">
        <f t="shared" si="34"/>
        <v>2389</v>
      </c>
      <c r="D1154" s="242" t="s">
        <v>1131</v>
      </c>
      <c r="E1154" s="242" t="s">
        <v>6873</v>
      </c>
      <c r="F1154" s="229" t="str">
        <f t="shared" si="35"/>
        <v>INSERT INTO UPK_TEST.upk_k60.k60_so_buno_link (os_buhin_no, k60_buno_id, created_date, created_tantou_id) VALUES ('67112   JG40A 爪無しJ70', 2389, GETDATE(), 999);</v>
      </c>
    </row>
    <row r="1155" spans="1:6">
      <c r="A1155" s="229" t="s">
        <v>3872</v>
      </c>
      <c r="B1155" s="229" t="s">
        <v>1096</v>
      </c>
      <c r="C1155" s="229" t="str">
        <f t="shared" si="34"/>
        <v>2390</v>
      </c>
      <c r="D1155" s="242" t="s">
        <v>5722</v>
      </c>
      <c r="E1155" s="242" t="s">
        <v>6874</v>
      </c>
      <c r="F1155" s="229" t="str">
        <f t="shared" si="35"/>
        <v>INSERT INTO UPK_TEST.upk_k60.k60_so_buno_link (os_buhin_no, k60_buno_id, created_date, created_tantou_id) VALUES ('67112   JM00A    P323外転 J70', 2390, GETDATE(), 999);</v>
      </c>
    </row>
    <row r="1156" spans="1:6">
      <c r="A1156" s="229" t="s">
        <v>3873</v>
      </c>
      <c r="B1156" s="229" t="s">
        <v>5707</v>
      </c>
      <c r="C1156" s="229" t="str">
        <f t="shared" si="34"/>
        <v>2391</v>
      </c>
      <c r="D1156" s="242" t="s">
        <v>1132</v>
      </c>
      <c r="E1156" s="242" t="s">
        <v>6875</v>
      </c>
      <c r="F1156" s="229" t="str">
        <f t="shared" si="35"/>
        <v>INSERT INTO UPK_TEST.upk_k60.k60_so_buno_link (os_buhin_no, k60_buno_id, created_date, created_tantou_id) VALUES ('756R2/3 JG00A    J70', 2391, GETDATE(), 999);</v>
      </c>
    </row>
    <row r="1157" spans="1:6">
      <c r="A1157" s="229" t="s">
        <v>3874</v>
      </c>
      <c r="B1157" s="229" t="s">
        <v>356</v>
      </c>
      <c r="C1157" s="229" t="str">
        <f t="shared" si="34"/>
        <v>1316</v>
      </c>
      <c r="D1157" s="242" t="s">
        <v>1133</v>
      </c>
      <c r="E1157" s="242" t="s">
        <v>6876</v>
      </c>
      <c r="F1157" s="229" t="str">
        <f t="shared" si="35"/>
        <v>INSERT INTO UPK_TEST.upk_k60.k60_so_buno_link (os_buhin_no, k60_buno_id, created_date, created_tantou_id) VALUES ('75632   JG00A  J70 P323外転', 1316, GETDATE(), 999);</v>
      </c>
    </row>
    <row r="1158" spans="1:6">
      <c r="A1158" s="229" t="s">
        <v>3875</v>
      </c>
      <c r="B1158" s="229" t="s">
        <v>357</v>
      </c>
      <c r="C1158" s="229" t="str">
        <f t="shared" ref="C1158:C1221" si="36">VLOOKUP($B1158,$D$5:$E$2000,2,FALSE)</f>
        <v>1317</v>
      </c>
      <c r="D1158" s="242" t="s">
        <v>1134</v>
      </c>
      <c r="E1158" s="242" t="s">
        <v>6877</v>
      </c>
      <c r="F1158" s="229" t="str">
        <f t="shared" ref="F1158:F1221" si="37">$P$2&amp;"'"&amp;$A1158&amp;"', "&amp;$C1158&amp;", GETDATE(), 999);"</f>
        <v>INSERT INTO UPK_TEST.upk_k60.k60_so_buno_link (os_buhin_no, k60_buno_id, created_date, created_tantou_id) VALUES ('75632   JH00A  J70 P323外転', 1317, GETDATE(), 999);</v>
      </c>
    </row>
    <row r="1159" spans="1:6">
      <c r="A1159" s="229" t="s">
        <v>3876</v>
      </c>
      <c r="B1159" s="229" t="s">
        <v>358</v>
      </c>
      <c r="C1159" s="229" t="str">
        <f t="shared" si="36"/>
        <v>1318</v>
      </c>
      <c r="D1159" s="242" t="s">
        <v>1135</v>
      </c>
      <c r="E1159" s="242" t="s">
        <v>6878</v>
      </c>
      <c r="F1159" s="229" t="str">
        <f t="shared" si="37"/>
        <v>INSERT INTO UPK_TEST.upk_k60.k60_so_buno_link (os_buhin_no, k60_buno_id, created_date, created_tantou_id) VALUES ('75632   1YA0A  J70 P323外転', 1318, GETDATE(), 999);</v>
      </c>
    </row>
    <row r="1160" spans="1:6">
      <c r="A1160" s="229" t="s">
        <v>3877</v>
      </c>
      <c r="B1160" s="229" t="s">
        <v>365</v>
      </c>
      <c r="C1160" s="229" t="str">
        <f t="shared" si="36"/>
        <v>1328</v>
      </c>
      <c r="D1160" s="242" t="s">
        <v>1136</v>
      </c>
      <c r="E1160" s="242" t="s">
        <v>6879</v>
      </c>
      <c r="F1160" s="229" t="str">
        <f t="shared" si="37"/>
        <v>INSERT INTO UPK_TEST.upk_k60.k60_so_buno_link (os_buhin_no, k60_buno_id, created_date, created_tantou_id) VALUES ('75632   JM00A  J70 P323外転', 1328, GETDATE(), 999);</v>
      </c>
    </row>
    <row r="1161" spans="1:6">
      <c r="A1161" s="229" t="s">
        <v>3878</v>
      </c>
      <c r="B1161" s="229" t="s">
        <v>966</v>
      </c>
      <c r="C1161" s="229" t="str">
        <f t="shared" si="36"/>
        <v>2232</v>
      </c>
      <c r="D1161" s="242" t="s">
        <v>1137</v>
      </c>
      <c r="E1161" s="242" t="s">
        <v>6880</v>
      </c>
      <c r="F1161" s="229" t="str">
        <f t="shared" si="37"/>
        <v>INSERT INTO UPK_TEST.upk_k60.k60_so_buno_link (os_buhin_no, k60_buno_id, created_date, created_tantou_id) VALUES ('76572   JM00A 爪廃却 K70', 2232, GETDATE(), 999);</v>
      </c>
    </row>
    <row r="1162" spans="1:6">
      <c r="A1162" s="229" t="s">
        <v>3879</v>
      </c>
      <c r="B1162" s="229" t="s">
        <v>967</v>
      </c>
      <c r="C1162" s="229" t="str">
        <f t="shared" si="36"/>
        <v>2233</v>
      </c>
      <c r="D1162" s="242" t="s">
        <v>1138</v>
      </c>
      <c r="E1162" s="242" t="s">
        <v>6881</v>
      </c>
      <c r="F1162" s="229" t="str">
        <f t="shared" si="37"/>
        <v>INSERT INTO UPK_TEST.upk_k60.k60_so_buno_link (os_buhin_no, k60_buno_id, created_date, created_tantou_id) VALUES ('76573   JM00A 爪廃却 K70', 2233, GETDATE(), 999);</v>
      </c>
    </row>
    <row r="1163" spans="1:6">
      <c r="A1163" s="229" t="s">
        <v>3880</v>
      </c>
      <c r="B1163" s="229" t="s">
        <v>965</v>
      </c>
      <c r="C1163" s="229" t="str">
        <f t="shared" si="36"/>
        <v>2231</v>
      </c>
      <c r="D1163" s="242" t="s">
        <v>5723</v>
      </c>
      <c r="E1163" s="242" t="s">
        <v>6882</v>
      </c>
      <c r="F1163" s="229" t="str">
        <f t="shared" si="37"/>
        <v>INSERT INTO UPK_TEST.upk_k60.k60_so_buno_link (os_buhin_no, k60_buno_id, created_date, created_tantou_id) VALUES ('74798   JM00ACE 爪無し T308', 2231, GETDATE(), 999);</v>
      </c>
    </row>
    <row r="1164" spans="1:6">
      <c r="A1164" s="229" t="s">
        <v>3881</v>
      </c>
      <c r="B1164" s="229" t="s">
        <v>1097</v>
      </c>
      <c r="C1164" s="229" t="str">
        <f t="shared" si="36"/>
        <v>2392</v>
      </c>
      <c r="D1164" s="242" t="s">
        <v>1139</v>
      </c>
      <c r="E1164" s="242" t="s">
        <v>6883</v>
      </c>
      <c r="F1164" s="229" t="str">
        <f t="shared" si="37"/>
        <v>INSERT INTO UPK_TEST.upk_k60.k60_so_buno_link (os_buhin_no, k60_buno_id, created_date, created_tantou_id) VALUES ('76632   JM00A 爪廃却 J70', 2392, GETDATE(), 999);</v>
      </c>
    </row>
    <row r="1165" spans="1:6">
      <c r="A1165" s="229" t="s">
        <v>3882</v>
      </c>
      <c r="B1165" s="229" t="s">
        <v>1098</v>
      </c>
      <c r="C1165" s="229" t="str">
        <f t="shared" si="36"/>
        <v>2393</v>
      </c>
      <c r="D1165" s="242" t="s">
        <v>1140</v>
      </c>
      <c r="E1165" s="242" t="s">
        <v>6884</v>
      </c>
      <c r="F1165" s="229" t="str">
        <f t="shared" si="37"/>
        <v>INSERT INTO UPK_TEST.upk_k60.k60_so_buno_link (os_buhin_no, k60_buno_id, created_date, created_tantou_id) VALUES ('76633   JM00A 爪廃却 J70', 2393, GETDATE(), 999);</v>
      </c>
    </row>
    <row r="1166" spans="1:6">
      <c r="A1166" s="229" t="s">
        <v>3884</v>
      </c>
      <c r="B1166" s="229" t="s">
        <v>968</v>
      </c>
      <c r="C1166" s="229" t="str">
        <f t="shared" si="36"/>
        <v>2234</v>
      </c>
      <c r="D1166" s="242" t="s">
        <v>1141</v>
      </c>
      <c r="E1166" s="242" t="s">
        <v>6885</v>
      </c>
      <c r="F1166" s="229" t="str">
        <f t="shared" si="37"/>
        <v>INSERT INTO UPK_TEST.upk_k60.k60_so_buno_link (os_buhin_no, k60_buno_id, created_date, created_tantou_id) VALUES ('76532   JM00B    Wへ J70', 2234, GETDATE(), 999);</v>
      </c>
    </row>
    <row r="1167" spans="1:6">
      <c r="A1167" s="229" t="s">
        <v>3885</v>
      </c>
      <c r="B1167" s="229" t="s">
        <v>969</v>
      </c>
      <c r="C1167" s="229" t="str">
        <f t="shared" si="36"/>
        <v>2235</v>
      </c>
      <c r="D1167" s="242" t="s">
        <v>1142</v>
      </c>
      <c r="E1167" s="242" t="s">
        <v>6886</v>
      </c>
      <c r="F1167" s="229" t="str">
        <f t="shared" si="37"/>
        <v>INSERT INTO UPK_TEST.upk_k60.k60_so_buno_link (os_buhin_no, k60_buno_id, created_date, created_tantou_id) VALUES ('76533   JM00B    Wへ J70', 2235, GETDATE(), 999);</v>
      </c>
    </row>
    <row r="1168" spans="1:6">
      <c r="A1168" s="229" t="s">
        <v>3886</v>
      </c>
      <c r="B1168" s="229" t="s">
        <v>366</v>
      </c>
      <c r="C1168" s="229" t="str">
        <f t="shared" si="36"/>
        <v>1329</v>
      </c>
      <c r="D1168" s="242" t="s">
        <v>5724</v>
      </c>
      <c r="E1168" s="242" t="s">
        <v>6887</v>
      </c>
      <c r="F1168" s="229" t="str">
        <f t="shared" si="37"/>
        <v>INSERT INTO UPK_TEST.upk_k60.k60_so_buno_link (os_buhin_no, k60_buno_id, created_date, created_tantou_id) VALUES ('76232   JM00A  爪廃却 K70', 1329, GETDATE(), 999);</v>
      </c>
    </row>
    <row r="1169" spans="1:6">
      <c r="A1169" s="229" t="s">
        <v>3887</v>
      </c>
      <c r="B1169" s="229" t="s">
        <v>367</v>
      </c>
      <c r="C1169" s="229" t="str">
        <f t="shared" si="36"/>
        <v>1330</v>
      </c>
      <c r="D1169" s="242" t="s">
        <v>1143</v>
      </c>
      <c r="E1169" s="242" t="s">
        <v>6888</v>
      </c>
      <c r="F1169" s="229" t="str">
        <f t="shared" si="37"/>
        <v>INSERT INTO UPK_TEST.upk_k60.k60_so_buno_link (os_buhin_no, k60_buno_id, created_date, created_tantou_id) VALUES ('76233   JM00A  爪廃却 K70', 1330, GETDATE(), 999);</v>
      </c>
    </row>
    <row r="1170" spans="1:6">
      <c r="A1170" s="229" t="s">
        <v>3888</v>
      </c>
      <c r="B1170" s="229" t="s">
        <v>1099</v>
      </c>
      <c r="C1170" s="229" t="str">
        <f t="shared" si="36"/>
        <v>2394</v>
      </c>
      <c r="D1170" s="242" t="s">
        <v>1144</v>
      </c>
      <c r="E1170" s="242" t="s">
        <v>6889</v>
      </c>
      <c r="F1170" s="229" t="str">
        <f t="shared" si="37"/>
        <v>INSERT INTO UPK_TEST.upk_k60.k60_so_buno_link (os_buhin_no, k60_buno_id, created_date, created_tantou_id) VALUES ('75174   JG00A    K30', 2394, GETDATE(), 999);</v>
      </c>
    </row>
    <row r="1171" spans="1:6">
      <c r="A1171" s="229" t="s">
        <v>3889</v>
      </c>
      <c r="B1171" s="229" t="s">
        <v>1100</v>
      </c>
      <c r="C1171" s="229" t="str">
        <f t="shared" si="36"/>
        <v>2395</v>
      </c>
      <c r="D1171" s="242" t="s">
        <v>1145</v>
      </c>
      <c r="E1171" s="242" t="s">
        <v>6890</v>
      </c>
      <c r="F1171" s="229" t="str">
        <f t="shared" si="37"/>
        <v>INSERT INTO UPK_TEST.upk_k60.k60_so_buno_link (os_buhin_no, k60_buno_id, created_date, created_tantou_id) VALUES ('75174   JG00A-K  K70', 2395, GETDATE(), 999);</v>
      </c>
    </row>
    <row r="1172" spans="1:6">
      <c r="A1172" s="229" t="s">
        <v>3890</v>
      </c>
      <c r="B1172" s="229" t="s">
        <v>5708</v>
      </c>
      <c r="C1172" s="229" t="str">
        <f t="shared" si="36"/>
        <v>2396</v>
      </c>
      <c r="D1172" s="242" t="s">
        <v>1146</v>
      </c>
      <c r="E1172" s="242" t="s">
        <v>6891</v>
      </c>
      <c r="F1172" s="229" t="str">
        <f t="shared" si="37"/>
        <v>INSERT INTO UPK_TEST.upk_k60.k60_so_buno_link (os_buhin_no, k60_buno_id, created_date, created_tantou_id) VALUES ('75152/3 JG00A-K 爪廃却  5016', 2396, GETDATE(), 999);</v>
      </c>
    </row>
    <row r="1173" spans="1:6">
      <c r="A1173" s="229" t="s">
        <v>3891</v>
      </c>
      <c r="B1173" s="229" t="s">
        <v>970</v>
      </c>
      <c r="C1173" s="229" t="str">
        <f t="shared" si="36"/>
        <v>2236</v>
      </c>
      <c r="D1173" s="242" t="s">
        <v>1147</v>
      </c>
      <c r="E1173" s="242" t="s">
        <v>6892</v>
      </c>
      <c r="F1173" s="229" t="str">
        <f t="shared" si="37"/>
        <v>INSERT INTO UPK_TEST.upk_k60.k60_so_buno_link (os_buhin_no, k60_buno_id, created_date, created_tantou_id) VALUES ('75512   JG00A  WよりJ70/W70', 2236, GETDATE(), 999);</v>
      </c>
    </row>
    <row r="1174" spans="1:6">
      <c r="A1174" s="229" t="s">
        <v>3892</v>
      </c>
      <c r="B1174" s="229" t="s">
        <v>971</v>
      </c>
      <c r="C1174" s="229" t="str">
        <f t="shared" si="36"/>
        <v>2237</v>
      </c>
      <c r="D1174" s="242" t="s">
        <v>1148</v>
      </c>
      <c r="E1174" s="242" t="s">
        <v>6893</v>
      </c>
      <c r="F1174" s="229" t="str">
        <f t="shared" si="37"/>
        <v>INSERT INTO UPK_TEST.upk_k60.k60_so_buno_link (os_buhin_no, k60_buno_id, created_date, created_tantou_id) VALUES ('75512   6MA0A  WよりW70', 2237, GETDATE(), 999);</v>
      </c>
    </row>
    <row r="1175" spans="1:6">
      <c r="A1175" s="229" t="s">
        <v>3893</v>
      </c>
      <c r="B1175" s="229" t="s">
        <v>972</v>
      </c>
      <c r="C1175" s="229" t="str">
        <f t="shared" si="36"/>
        <v>2238</v>
      </c>
      <c r="D1175" s="242" t="s">
        <v>1149</v>
      </c>
      <c r="E1175" s="242" t="s">
        <v>6894</v>
      </c>
      <c r="F1175" s="229" t="str">
        <f t="shared" si="37"/>
        <v>INSERT INTO UPK_TEST.upk_k60.k60_so_buno_link (os_buhin_no, k60_buno_id, created_date, created_tantou_id) VALUES ('75512   JM00A  WよりJ70/W70', 2238, GETDATE(), 999);</v>
      </c>
    </row>
    <row r="1176" spans="1:6">
      <c r="A1176" s="229" t="s">
        <v>3894</v>
      </c>
      <c r="B1176" s="229" t="s">
        <v>973</v>
      </c>
      <c r="C1176" s="229" t="str">
        <f t="shared" si="36"/>
        <v>2239</v>
      </c>
      <c r="D1176" s="242" t="s">
        <v>1150</v>
      </c>
      <c r="E1176" s="242" t="s">
        <v>6895</v>
      </c>
      <c r="F1176" s="229" t="str">
        <f t="shared" si="37"/>
        <v>INSERT INTO UPK_TEST.upk_k60.k60_so_buno_link (os_buhin_no, k60_buno_id, created_date, created_tantou_id) VALUES ('75513   JG00A  WよりJ70/W70', 2239, GETDATE(), 999);</v>
      </c>
    </row>
    <row r="1177" spans="1:6">
      <c r="A1177" s="229" t="s">
        <v>3895</v>
      </c>
      <c r="B1177" s="229" t="s">
        <v>974</v>
      </c>
      <c r="C1177" s="229" t="str">
        <f t="shared" si="36"/>
        <v>2240</v>
      </c>
      <c r="D1177" s="242" t="s">
        <v>1151</v>
      </c>
      <c r="E1177" s="242" t="s">
        <v>6896</v>
      </c>
      <c r="F1177" s="229" t="str">
        <f t="shared" si="37"/>
        <v>INSERT INTO UPK_TEST.upk_k60.k60_so_buno_link (os_buhin_no, k60_buno_id, created_date, created_tantou_id) VALUES ('75513   6MA0A  WよりW70', 2240, GETDATE(), 999);</v>
      </c>
    </row>
    <row r="1178" spans="1:6">
      <c r="A1178" s="229" t="s">
        <v>3896</v>
      </c>
      <c r="B1178" s="229" t="s">
        <v>975</v>
      </c>
      <c r="C1178" s="229" t="str">
        <f t="shared" si="36"/>
        <v>2241</v>
      </c>
      <c r="D1178" s="242" t="s">
        <v>1152</v>
      </c>
      <c r="E1178" s="242" t="s">
        <v>6897</v>
      </c>
      <c r="F1178" s="229" t="str">
        <f t="shared" si="37"/>
        <v>INSERT INTO UPK_TEST.upk_k60.k60_so_buno_link (os_buhin_no, k60_buno_id, created_date, created_tantou_id) VALUES ('75513   JM00A  WよりJ70/W70', 2241, GETDATE(), 999);</v>
      </c>
    </row>
    <row r="1179" spans="1:6">
      <c r="A1179" s="229" t="s">
        <v>3897</v>
      </c>
      <c r="B1179" s="229" t="s">
        <v>1101</v>
      </c>
      <c r="C1179" s="229" t="str">
        <f t="shared" si="36"/>
        <v>2397</v>
      </c>
      <c r="D1179" s="242" t="s">
        <v>5725</v>
      </c>
      <c r="E1179" s="242" t="s">
        <v>6898</v>
      </c>
      <c r="F1179" s="229" t="str">
        <f t="shared" si="37"/>
        <v>INSERT INTO UPK_TEST.upk_k60.k60_so_buno_link (os_buhin_no, k60_buno_id, created_date, created_tantou_id) VALUES ('75636   1VX0A    J70/W70', 2397, GETDATE(), 999);</v>
      </c>
    </row>
    <row r="1180" spans="1:6">
      <c r="A1180" s="229" t="s">
        <v>3898</v>
      </c>
      <c r="B1180" s="229" t="s">
        <v>1102</v>
      </c>
      <c r="C1180" s="229" t="str">
        <f t="shared" si="36"/>
        <v>2398</v>
      </c>
      <c r="D1180" s="242" t="s">
        <v>1153</v>
      </c>
      <c r="E1180" s="242" t="s">
        <v>6899</v>
      </c>
      <c r="F1180" s="229" t="str">
        <f t="shared" si="37"/>
        <v>INSERT INTO UPK_TEST.upk_k60.k60_so_buno_link (os_buhin_no, k60_buno_id, created_date, created_tantou_id) VALUES ('75636   1VX0A-G  UPZ', 2398, GETDATE(), 999);</v>
      </c>
    </row>
    <row r="1181" spans="1:6">
      <c r="A1181" s="229" t="s">
        <v>3899</v>
      </c>
      <c r="B1181" s="229" t="s">
        <v>1103</v>
      </c>
      <c r="C1181" s="229" t="str">
        <f t="shared" si="36"/>
        <v>2399</v>
      </c>
      <c r="D1181" s="242" t="s">
        <v>1154</v>
      </c>
      <c r="E1181" s="242" t="s">
        <v>6900</v>
      </c>
      <c r="F1181" s="229" t="str">
        <f t="shared" si="37"/>
        <v>INSERT INTO UPK_TEST.upk_k60.k60_so_buno_link (os_buhin_no, k60_buno_id, created_date, created_tantou_id) VALUES ('75636   6MA0B  B301', 2399, GETDATE(), 999);</v>
      </c>
    </row>
    <row r="1182" spans="1:6">
      <c r="A1182" s="229" t="s">
        <v>3900</v>
      </c>
      <c r="B1182" s="229" t="s">
        <v>5709</v>
      </c>
      <c r="C1182" s="229" t="str">
        <f t="shared" si="36"/>
        <v>2400</v>
      </c>
      <c r="D1182" s="242" t="s">
        <v>5726</v>
      </c>
      <c r="E1182" s="242" t="s">
        <v>6901</v>
      </c>
      <c r="F1182" s="229" t="str">
        <f t="shared" si="37"/>
        <v>INSERT INTO UPK_TEST.upk_k60.k60_so_buno_link (os_buhin_no, k60_buno_id, created_date, created_tantou_id) VALUES ('75658/9   JG00A   K70⇒B301', 2400, GETDATE(), 999);</v>
      </c>
    </row>
    <row r="1183" spans="1:6">
      <c r="A1183" s="229" t="s">
        <v>3901</v>
      </c>
      <c r="B1183" s="229" t="s">
        <v>1104</v>
      </c>
      <c r="C1183" s="229" t="str">
        <f t="shared" si="36"/>
        <v>2401</v>
      </c>
      <c r="D1183" s="242" t="s">
        <v>1155</v>
      </c>
      <c r="E1183" s="242" t="s">
        <v>6902</v>
      </c>
      <c r="F1183" s="229" t="str">
        <f t="shared" si="37"/>
        <v>INSERT INTO UPK_TEST.upk_k60.k60_so_buno_link (os_buhin_no, k60_buno_id, created_date, created_tantou_id) VALUES ('75196   JN20A    W70', 2401, GETDATE(), 999);</v>
      </c>
    </row>
    <row r="1184" spans="1:6">
      <c r="A1184" s="229" t="s">
        <v>3902</v>
      </c>
      <c r="B1184" s="229" t="s">
        <v>1105</v>
      </c>
      <c r="C1184" s="229" t="str">
        <f t="shared" si="36"/>
        <v>2402</v>
      </c>
      <c r="D1184" s="242" t="s">
        <v>1156</v>
      </c>
      <c r="E1184" s="242" t="s">
        <v>6903</v>
      </c>
      <c r="F1184" s="229" t="str">
        <f t="shared" si="37"/>
        <v>INSERT INTO UPK_TEST.upk_k60.k60_so_buno_link (os_buhin_no, k60_buno_id, created_date, created_tantou_id) VALUES ('75172   JN20A    B302', 2402, GETDATE(), 999);</v>
      </c>
    </row>
    <row r="1185" spans="1:6">
      <c r="A1185" s="229" t="s">
        <v>3903</v>
      </c>
      <c r="B1185" s="229" t="s">
        <v>1106</v>
      </c>
      <c r="C1185" s="229" t="str">
        <f t="shared" si="36"/>
        <v>2403</v>
      </c>
      <c r="D1185" s="242" t="s">
        <v>5727</v>
      </c>
      <c r="E1185" s="242" t="s">
        <v>6904</v>
      </c>
      <c r="F1185" s="229" t="str">
        <f t="shared" si="37"/>
        <v>INSERT INTO UPK_TEST.upk_k60.k60_so_buno_link (os_buhin_no, k60_buno_id, created_date, created_tantou_id) VALUES ('75173   JN20A    B302', 2403, GETDATE(), 999);</v>
      </c>
    </row>
    <row r="1186" spans="1:6">
      <c r="A1186" s="229" t="s">
        <v>3904</v>
      </c>
      <c r="B1186" s="229" t="s">
        <v>1107</v>
      </c>
      <c r="C1186" s="229" t="str">
        <f t="shared" si="36"/>
        <v>2404</v>
      </c>
      <c r="D1186" s="242" t="s">
        <v>5728</v>
      </c>
      <c r="E1186" s="242" t="s">
        <v>6905</v>
      </c>
      <c r="F1186" s="229" t="str">
        <f t="shared" si="37"/>
        <v>INSERT INTO UPK_TEST.upk_k60.k60_so_buno_link (os_buhin_no, k60_buno_id, created_date, created_tantou_id) VALUES ('75312   3NU0A    K70', 2404, GETDATE(), 999);</v>
      </c>
    </row>
    <row r="1187" spans="1:6">
      <c r="A1187" s="229" t="s">
        <v>3905</v>
      </c>
      <c r="B1187" s="229" t="s">
        <v>1108</v>
      </c>
      <c r="C1187" s="229" t="str">
        <f t="shared" si="36"/>
        <v>2405</v>
      </c>
      <c r="D1187" s="242" t="s">
        <v>1157</v>
      </c>
      <c r="E1187" s="242" t="s">
        <v>6906</v>
      </c>
      <c r="F1187" s="229" t="str">
        <f t="shared" si="37"/>
        <v>INSERT INTO UPK_TEST.upk_k60.k60_so_buno_link (os_buhin_no, k60_buno_id, created_date, created_tantou_id) VALUES ('75512   JN20A    W70', 2405, GETDATE(), 999);</v>
      </c>
    </row>
    <row r="1188" spans="1:6">
      <c r="A1188" s="229" t="s">
        <v>3906</v>
      </c>
      <c r="B1188" s="229" t="s">
        <v>1109</v>
      </c>
      <c r="C1188" s="229" t="str">
        <f t="shared" si="36"/>
        <v>2406</v>
      </c>
      <c r="D1188" s="242" t="s">
        <v>1158</v>
      </c>
      <c r="E1188" s="242" t="s">
        <v>6907</v>
      </c>
      <c r="F1188" s="229" t="str">
        <f t="shared" si="37"/>
        <v>INSERT INTO UPK_TEST.upk_k60.k60_so_buno_link (os_buhin_no, k60_buno_id, created_date, created_tantou_id) VALUES ('75512   3NU0A    W70', 2406, GETDATE(), 999);</v>
      </c>
    </row>
    <row r="1189" spans="1:6">
      <c r="A1189" s="229" t="s">
        <v>3907</v>
      </c>
      <c r="B1189" s="229" t="s">
        <v>1110</v>
      </c>
      <c r="C1189" s="229" t="str">
        <f t="shared" si="36"/>
        <v>2407</v>
      </c>
      <c r="D1189" s="242" t="s">
        <v>1159</v>
      </c>
      <c r="E1189" s="242" t="s">
        <v>6908</v>
      </c>
      <c r="F1189" s="229" t="str">
        <f t="shared" si="37"/>
        <v>INSERT INTO UPK_TEST.upk_k60.k60_so_buno_link (os_buhin_no, k60_buno_id, created_date, created_tantou_id) VALUES ('75513   JN20A    W70', 2407, GETDATE(), 999);</v>
      </c>
    </row>
    <row r="1190" spans="1:6">
      <c r="A1190" s="229" t="s">
        <v>3908</v>
      </c>
      <c r="B1190" s="229" t="s">
        <v>1111</v>
      </c>
      <c r="C1190" s="229" t="str">
        <f t="shared" si="36"/>
        <v>2408</v>
      </c>
      <c r="D1190" s="242" t="s">
        <v>5729</v>
      </c>
      <c r="E1190" s="242" t="s">
        <v>6909</v>
      </c>
      <c r="F1190" s="229" t="str">
        <f t="shared" si="37"/>
        <v>INSERT INTO UPK_TEST.upk_k60.k60_so_buno_link (os_buhin_no, k60_buno_id, created_date, created_tantou_id) VALUES ('75513   3NU0A    W70', 2408, GETDATE(), 999);</v>
      </c>
    </row>
    <row r="1191" spans="1:6">
      <c r="A1191" s="229" t="s">
        <v>3909</v>
      </c>
      <c r="B1191" s="229" t="s">
        <v>1112</v>
      </c>
      <c r="C1191" s="229" t="str">
        <f t="shared" si="36"/>
        <v>2409</v>
      </c>
      <c r="D1191" s="242" t="s">
        <v>5730</v>
      </c>
      <c r="E1191" s="242" t="s">
        <v>6910</v>
      </c>
      <c r="F1191" s="229" t="str">
        <f t="shared" si="37"/>
        <v>INSERT INTO UPK_TEST.upk_k60.k60_so_buno_link (os_buhin_no, k60_buno_id, created_date, created_tantou_id) VALUES ('76532   JN20A    B301', 2409, GETDATE(), 999);</v>
      </c>
    </row>
    <row r="1192" spans="1:6">
      <c r="A1192" s="229" t="s">
        <v>3910</v>
      </c>
      <c r="B1192" s="229" t="s">
        <v>1113</v>
      </c>
      <c r="C1192" s="229" t="str">
        <f t="shared" si="36"/>
        <v>2410</v>
      </c>
      <c r="D1192" s="242" t="s">
        <v>1160</v>
      </c>
      <c r="E1192" s="242" t="s">
        <v>6911</v>
      </c>
      <c r="F1192" s="229" t="str">
        <f t="shared" si="37"/>
        <v>INSERT INTO UPK_TEST.upk_k60.k60_so_buno_link (os_buhin_no, k60_buno_id, created_date, created_tantou_id) VALUES ('76533   JN20A    B301', 2410, GETDATE(), 999);</v>
      </c>
    </row>
    <row r="1193" spans="1:6">
      <c r="A1193" s="229" t="s">
        <v>3911</v>
      </c>
      <c r="B1193" s="229" t="s">
        <v>5651</v>
      </c>
      <c r="C1193" s="229" t="str">
        <f t="shared" si="36"/>
        <v>2098</v>
      </c>
      <c r="D1193" s="242" t="s">
        <v>5731</v>
      </c>
      <c r="E1193" s="242" t="s">
        <v>6912</v>
      </c>
      <c r="F1193" s="229" t="str">
        <f t="shared" si="37"/>
        <v>INSERT INTO UPK_TEST.upk_k60.k60_so_buno_link (os_buhin_no, k60_buno_id, created_date, created_tantou_id) VALUES ('76654/5 3TU0A    BへB301', 2098, GETDATE(), 999);</v>
      </c>
    </row>
    <row r="1194" spans="1:6">
      <c r="A1194" s="229" t="s">
        <v>3912</v>
      </c>
      <c r="B1194" s="229" t="s">
        <v>5710</v>
      </c>
      <c r="C1194" s="229" t="str">
        <f t="shared" si="36"/>
        <v>2411</v>
      </c>
      <c r="D1194" s="242" t="s">
        <v>5732</v>
      </c>
      <c r="E1194" s="242" t="s">
        <v>6913</v>
      </c>
      <c r="F1194" s="229" t="str">
        <f t="shared" si="37"/>
        <v>INSERT INTO UPK_TEST.upk_k60.k60_so_buno_link (os_buhin_no, k60_buno_id, created_date, created_tantou_id) VALUES ('76742/3 JN20A    B301', 2411, GETDATE(), 999);</v>
      </c>
    </row>
    <row r="1195" spans="1:6">
      <c r="A1195" s="229" t="s">
        <v>3913</v>
      </c>
      <c r="B1195" s="229" t="s">
        <v>1114</v>
      </c>
      <c r="C1195" s="229" t="str">
        <f t="shared" si="36"/>
        <v>2412</v>
      </c>
      <c r="D1195" s="242" t="s">
        <v>1161</v>
      </c>
      <c r="E1195" s="242" t="s">
        <v>6914</v>
      </c>
      <c r="F1195" s="229" t="str">
        <f t="shared" si="37"/>
        <v>INSERT INTO UPK_TEST.upk_k60.k60_so_buno_link (os_buhin_no, k60_buno_id, created_date, created_tantou_id) VALUES ('76752   JN20A    K30', 2412, GETDATE(), 999);</v>
      </c>
    </row>
    <row r="1196" spans="1:6">
      <c r="A1196" s="229" t="s">
        <v>3914</v>
      </c>
      <c r="B1196" s="229" t="s">
        <v>1114</v>
      </c>
      <c r="C1196" s="229" t="str">
        <f t="shared" si="36"/>
        <v>2412</v>
      </c>
      <c r="D1196" s="242" t="s">
        <v>5733</v>
      </c>
      <c r="E1196" s="242" t="s">
        <v>6915</v>
      </c>
      <c r="F1196" s="229" t="str">
        <f t="shared" si="37"/>
        <v>INSERT INTO UPK_TEST.upk_k60.k60_so_buno_link (os_buhin_no, k60_buno_id, created_date, created_tantou_id) VALUES ('76752   JN20A    RWB', 2412, GETDATE(), 999);</v>
      </c>
    </row>
    <row r="1197" spans="1:6">
      <c r="A1197" s="229" t="s">
        <v>3915</v>
      </c>
      <c r="B1197" s="229" t="s">
        <v>1115</v>
      </c>
      <c r="C1197" s="229" t="str">
        <f t="shared" si="36"/>
        <v>2413</v>
      </c>
      <c r="D1197" s="242" t="s">
        <v>5734</v>
      </c>
      <c r="E1197" s="242" t="s">
        <v>6916</v>
      </c>
      <c r="F1197" s="229" t="str">
        <f t="shared" si="37"/>
        <v>INSERT INTO UPK_TEST.upk_k60.k60_so_buno_link (os_buhin_no, k60_buno_id, created_date, created_tantou_id) VALUES ('79112   JN20A    追浜逆送', 2413, GETDATE(), 999);</v>
      </c>
    </row>
    <row r="1198" spans="1:6">
      <c r="A1198" s="229" t="s">
        <v>3916</v>
      </c>
      <c r="B1198" s="229" t="s">
        <v>1116</v>
      </c>
      <c r="C1198" s="229" t="str">
        <f t="shared" si="36"/>
        <v>2414</v>
      </c>
      <c r="D1198" s="242" t="s">
        <v>5735</v>
      </c>
      <c r="E1198" s="242" t="s">
        <v>6917</v>
      </c>
      <c r="F1198" s="229" t="str">
        <f t="shared" si="37"/>
        <v>INSERT INTO UPK_TEST.upk_k60.k60_so_buno_link (os_buhin_no, k60_buno_id, created_date, created_tantou_id) VALUES ('79112   JN90A    追浜逆送', 2414, GETDATE(), 999);</v>
      </c>
    </row>
    <row r="1199" spans="1:6">
      <c r="A1199" s="229" t="s">
        <v>3917</v>
      </c>
      <c r="B1199" s="229" t="s">
        <v>1117</v>
      </c>
      <c r="C1199" s="229" t="str">
        <f t="shared" si="36"/>
        <v>2415</v>
      </c>
      <c r="D1199" s="242" t="s">
        <v>5736</v>
      </c>
      <c r="E1199" s="242" t="s">
        <v>6918</v>
      </c>
      <c r="F1199" s="229" t="str">
        <f t="shared" si="37"/>
        <v>INSERT INTO UPK_TEST.upk_k60.k60_so_buno_link (os_buhin_no, k60_buno_id, created_date, created_tantou_id) VALUES ('79113   JN20A    追浜逆送', 2415, GETDATE(), 999);</v>
      </c>
    </row>
    <row r="1200" spans="1:6">
      <c r="A1200" s="229" t="s">
        <v>3918</v>
      </c>
      <c r="B1200" s="229" t="s">
        <v>1010</v>
      </c>
      <c r="C1200" s="229" t="str">
        <f t="shared" si="36"/>
        <v>2280</v>
      </c>
      <c r="D1200" s="242" t="s">
        <v>5737</v>
      </c>
      <c r="E1200" s="242" t="s">
        <v>6919</v>
      </c>
      <c r="F1200" s="229" t="str">
        <f t="shared" si="37"/>
        <v>INSERT INTO UPK_TEST.upk_k60.k60_so_buno_link (os_buhin_no, k60_buno_id, created_date, created_tantou_id) VALUES ('17285   1LA0A02  Wへ K70', 2280, GETDATE(), 999);</v>
      </c>
    </row>
    <row r="1201" spans="1:6">
      <c r="A1201" s="229" t="s">
        <v>3919</v>
      </c>
      <c r="B1201" s="229" t="s">
        <v>1118</v>
      </c>
      <c r="C1201" s="229" t="str">
        <f t="shared" si="36"/>
        <v>2416</v>
      </c>
      <c r="D1201" s="242" t="s">
        <v>5738</v>
      </c>
      <c r="E1201" s="242" t="s">
        <v>6920</v>
      </c>
      <c r="F1201" s="229" t="str">
        <f t="shared" si="37"/>
        <v>INSERT INTO UPK_TEST.upk_k60.k60_so_buno_link (os_buhin_no, k60_buno_id, created_date, created_tantou_id) VALUES ('74542   1LA0B    K70', 2416, GETDATE(), 999);</v>
      </c>
    </row>
    <row r="1202" spans="1:6">
      <c r="A1202" s="229" t="s">
        <v>3920</v>
      </c>
      <c r="B1202" s="229" t="s">
        <v>1014</v>
      </c>
      <c r="C1202" s="229" t="str">
        <f t="shared" si="36"/>
        <v>2286</v>
      </c>
      <c r="D1202" s="242" t="s">
        <v>5739</v>
      </c>
      <c r="E1202" s="242" t="s">
        <v>6921</v>
      </c>
      <c r="F1202" s="229" t="str">
        <f t="shared" si="37"/>
        <v>INSERT INTO UPK_TEST.upk_k60.k60_so_buno_link (os_buhin_no, k60_buno_id, created_date, created_tantou_id) VALUES ('75617   1LA0A   WへK70', 2286, GETDATE(), 999);</v>
      </c>
    </row>
    <row r="1203" spans="1:6">
      <c r="A1203" s="229" t="s">
        <v>3921</v>
      </c>
      <c r="B1203" s="229" t="s">
        <v>5683</v>
      </c>
      <c r="C1203" s="229" t="str">
        <f t="shared" si="36"/>
        <v>2281</v>
      </c>
      <c r="D1203" s="242" t="s">
        <v>1162</v>
      </c>
      <c r="E1203" s="242" t="s">
        <v>6922</v>
      </c>
      <c r="F1203" s="229" t="str">
        <f t="shared" si="37"/>
        <v>INSERT INTO UPK_TEST.upk_k60.k60_so_buno_link (os_buhin_no, k60_buno_id, created_date, created_tantou_id) VALUES ('75662/3 1LA0A   WへB309', 2281, GETDATE(), 999);</v>
      </c>
    </row>
    <row r="1204" spans="1:6">
      <c r="A1204" s="229" t="s">
        <v>3922</v>
      </c>
      <c r="B1204" s="229" t="s">
        <v>1119</v>
      </c>
      <c r="C1204" s="229" t="str">
        <f t="shared" si="36"/>
        <v>2417</v>
      </c>
      <c r="D1204" s="242" t="s">
        <v>1163</v>
      </c>
      <c r="E1204" s="242" t="s">
        <v>6923</v>
      </c>
      <c r="F1204" s="229" t="str">
        <f t="shared" si="37"/>
        <v>INSERT INTO UPK_TEST.upk_k60.k60_so_buno_link (os_buhin_no, k60_buno_id, created_date, created_tantou_id) VALUES ('76426   1LA0A    B301', 2417, GETDATE(), 999);</v>
      </c>
    </row>
    <row r="1205" spans="1:6">
      <c r="A1205" s="229" t="s">
        <v>3923</v>
      </c>
      <c r="B1205" s="229" t="s">
        <v>1120</v>
      </c>
      <c r="C1205" s="229" t="str">
        <f t="shared" si="36"/>
        <v>2418</v>
      </c>
      <c r="D1205" s="242" t="s">
        <v>5740</v>
      </c>
      <c r="E1205" s="242" t="s">
        <v>6924</v>
      </c>
      <c r="F1205" s="229" t="str">
        <f t="shared" si="37"/>
        <v>INSERT INTO UPK_TEST.upk_k60.k60_so_buno_link (os_buhin_no, k60_buno_id, created_date, created_tantou_id) VALUES ('76427   1LA0A    B301', 2418, GETDATE(), 999);</v>
      </c>
    </row>
    <row r="1206" spans="1:6">
      <c r="A1206" s="229" t="s">
        <v>3924</v>
      </c>
      <c r="B1206" s="229" t="s">
        <v>1121</v>
      </c>
      <c r="C1206" s="229" t="str">
        <f t="shared" si="36"/>
        <v>2419</v>
      </c>
      <c r="D1206" s="242" t="s">
        <v>5741</v>
      </c>
      <c r="E1206" s="242" t="s">
        <v>6925</v>
      </c>
      <c r="F1206" s="229" t="str">
        <f t="shared" si="37"/>
        <v>INSERT INTO UPK_TEST.upk_k60.k60_so_buno_link (os_buhin_no, k60_buno_id, created_date, created_tantou_id) VALUES ('76452   1LA0A    B301', 2419, GETDATE(), 999);</v>
      </c>
    </row>
    <row r="1207" spans="1:6">
      <c r="A1207" s="229" t="s">
        <v>3925</v>
      </c>
      <c r="B1207" s="229" t="s">
        <v>1122</v>
      </c>
      <c r="C1207" s="229" t="str">
        <f t="shared" si="36"/>
        <v>2420</v>
      </c>
      <c r="D1207" s="242" t="s">
        <v>5742</v>
      </c>
      <c r="E1207" s="242" t="s">
        <v>6926</v>
      </c>
      <c r="F1207" s="229" t="str">
        <f t="shared" si="37"/>
        <v>INSERT INTO UPK_TEST.upk_k60.k60_so_buno_link (os_buhin_no, k60_buno_id, created_date, created_tantou_id) VALUES ('76453   1LA0A    B301', 2420, GETDATE(), 999);</v>
      </c>
    </row>
    <row r="1208" spans="1:6">
      <c r="A1208" s="229" t="s">
        <v>3926</v>
      </c>
      <c r="B1208" s="229" t="s">
        <v>5711</v>
      </c>
      <c r="C1208" s="229" t="str">
        <f t="shared" si="36"/>
        <v>2421</v>
      </c>
      <c r="D1208" s="242" t="s">
        <v>5743</v>
      </c>
      <c r="E1208" s="242" t="s">
        <v>6927</v>
      </c>
      <c r="F1208" s="229" t="str">
        <f t="shared" si="37"/>
        <v>INSERT INTO UPK_TEST.upk_k60.k60_so_buno_link (os_buhin_no, k60_buno_id, created_date, created_tantou_id) VALUES ('764B4/5  1LA0A   B301', 2421, GETDATE(), 999);</v>
      </c>
    </row>
    <row r="1209" spans="1:6">
      <c r="A1209" s="229" t="s">
        <v>3927</v>
      </c>
      <c r="B1209" s="229" t="s">
        <v>5712</v>
      </c>
      <c r="C1209" s="229" t="str">
        <f t="shared" si="36"/>
        <v>2422</v>
      </c>
      <c r="D1209" s="242" t="s">
        <v>5744</v>
      </c>
      <c r="E1209" s="242" t="s">
        <v>6928</v>
      </c>
      <c r="F1209" s="229" t="str">
        <f t="shared" si="37"/>
        <v>INSERT INTO UPK_TEST.upk_k60.k60_so_buno_link (os_buhin_no, k60_buno_id, created_date, created_tantou_id) VALUES ('764B4/5  1LB0A   B301', 2422, GETDATE(), 999);</v>
      </c>
    </row>
    <row r="1210" spans="1:6">
      <c r="A1210" s="229" t="s">
        <v>3928</v>
      </c>
      <c r="B1210" s="229" t="s">
        <v>5713</v>
      </c>
      <c r="C1210" s="229" t="str">
        <f t="shared" si="36"/>
        <v>2423</v>
      </c>
      <c r="D1210" s="242" t="s">
        <v>5745</v>
      </c>
      <c r="E1210" s="242" t="s">
        <v>6929</v>
      </c>
      <c r="F1210" s="229" t="str">
        <f t="shared" si="37"/>
        <v>INSERT INTO UPK_TEST.upk_k60.k60_so_buno_link (os_buhin_no, k60_buno_id, created_date, created_tantou_id) VALUES ('85034/5 1LA0A01  B309', 2423, GETDATE(), 999);</v>
      </c>
    </row>
    <row r="1211" spans="1:6">
      <c r="A1211" s="229" t="s">
        <v>3929</v>
      </c>
      <c r="B1211" s="229" t="s">
        <v>5714</v>
      </c>
      <c r="C1211" s="229" t="str">
        <f t="shared" si="36"/>
        <v>2424</v>
      </c>
      <c r="D1211" s="242" t="s">
        <v>1164</v>
      </c>
      <c r="E1211" s="242" t="s">
        <v>6930</v>
      </c>
      <c r="F1211" s="229" t="str">
        <f t="shared" si="37"/>
        <v>INSERT INTO UPK_TEST.upk_k60.k60_so_buno_link (os_buhin_no, k60_buno_id, created_date, created_tantou_id) VALUES ('85034/5 1LA0A02  B309', 2424, GETDATE(), 999);</v>
      </c>
    </row>
    <row r="1212" spans="1:6">
      <c r="A1212" s="229" t="s">
        <v>3930</v>
      </c>
      <c r="B1212" s="229" t="s">
        <v>1123</v>
      </c>
      <c r="C1212" s="229" t="str">
        <f t="shared" si="36"/>
        <v>2425</v>
      </c>
      <c r="D1212" s="242" t="s">
        <v>1165</v>
      </c>
      <c r="E1212" s="242" t="s">
        <v>6931</v>
      </c>
      <c r="F1212" s="229" t="str">
        <f t="shared" si="37"/>
        <v>INSERT INTO UPK_TEST.upk_k60.k60_so_buno_link (os_buhin_no, k60_buno_id, created_date, created_tantou_id) VALUES ('74516   1JA0A    K30', 2425, GETDATE(), 999);</v>
      </c>
    </row>
    <row r="1213" spans="1:6">
      <c r="A1213" s="229" t="s">
        <v>3931</v>
      </c>
      <c r="B1213" s="229" t="s">
        <v>1124</v>
      </c>
      <c r="C1213" s="229" t="str">
        <f t="shared" si="36"/>
        <v>2426</v>
      </c>
      <c r="D1213" s="242" t="s">
        <v>1166</v>
      </c>
      <c r="E1213" s="242" t="s">
        <v>6932</v>
      </c>
      <c r="F1213" s="229" t="str">
        <f t="shared" si="37"/>
        <v>INSERT INTO UPK_TEST.upk_k60.k60_so_buno_link (os_buhin_no, k60_buno_id, created_date, created_tantou_id) VALUES ('74516   1JB0A    K30', 2426, GETDATE(), 999);</v>
      </c>
    </row>
    <row r="1214" spans="1:6">
      <c r="A1214" s="229" t="s">
        <v>3932</v>
      </c>
      <c r="B1214" s="229" t="s">
        <v>1125</v>
      </c>
      <c r="C1214" s="229" t="str">
        <f t="shared" si="36"/>
        <v>2427</v>
      </c>
      <c r="D1214" s="242" t="s">
        <v>1167</v>
      </c>
      <c r="E1214" s="242" t="s">
        <v>6933</v>
      </c>
      <c r="F1214" s="229" t="str">
        <f t="shared" si="37"/>
        <v>INSERT INTO UPK_TEST.upk_k60.k60_so_buno_link (os_buhin_no, k60_buno_id, created_date, created_tantou_id) VALUES ('74517   1JA0A    K30', 2427, GETDATE(), 999);</v>
      </c>
    </row>
    <row r="1215" spans="1:6">
      <c r="A1215" s="229" t="s">
        <v>3933</v>
      </c>
      <c r="B1215" s="229" t="s">
        <v>1126</v>
      </c>
      <c r="C1215" s="229" t="str">
        <f t="shared" si="36"/>
        <v>2428</v>
      </c>
      <c r="D1215" s="242" t="s">
        <v>1168</v>
      </c>
      <c r="E1215" s="242" t="s">
        <v>6934</v>
      </c>
      <c r="F1215" s="229" t="str">
        <f t="shared" si="37"/>
        <v>INSERT INTO UPK_TEST.upk_k60.k60_so_buno_link (os_buhin_no, k60_buno_id, created_date, created_tantou_id) VALUES ('74517   1JB0A    K30', 2428, GETDATE(), 999);</v>
      </c>
    </row>
    <row r="1216" spans="1:6">
      <c r="A1216" s="229" t="s">
        <v>3934</v>
      </c>
      <c r="B1216" s="229" t="s">
        <v>5715</v>
      </c>
      <c r="C1216" s="229" t="str">
        <f t="shared" si="36"/>
        <v>2429</v>
      </c>
      <c r="D1216" s="242" t="s">
        <v>1169</v>
      </c>
      <c r="E1216" s="242" t="s">
        <v>6935</v>
      </c>
      <c r="F1216" s="229" t="str">
        <f t="shared" si="37"/>
        <v>INSERT INTO UPK_TEST.upk_k60.k60_so_buno_link (os_buhin_no, k60_buno_id, created_date, created_tantou_id) VALUES ('74532/3 1JA1A    K30', 2429, GETDATE(), 999);</v>
      </c>
    </row>
    <row r="1217" spans="1:6">
      <c r="A1217" s="229" t="s">
        <v>3935</v>
      </c>
      <c r="B1217" s="229" t="s">
        <v>5716</v>
      </c>
      <c r="C1217" s="229" t="str">
        <f t="shared" si="36"/>
        <v>2430</v>
      </c>
      <c r="D1217" s="242" t="s">
        <v>1170</v>
      </c>
      <c r="E1217" s="242" t="s">
        <v>6936</v>
      </c>
      <c r="F1217" s="229" t="str">
        <f t="shared" si="37"/>
        <v>INSERT INTO UPK_TEST.upk_k60.k60_so_buno_link (os_buhin_no, k60_buno_id, created_date, created_tantou_id) VALUES ('76532/3 6AX0A    K70', 2430, GETDATE(), 999);</v>
      </c>
    </row>
    <row r="1218" spans="1:6">
      <c r="A1218" s="229" t="s">
        <v>3936</v>
      </c>
      <c r="B1218" s="229" t="s">
        <v>5717</v>
      </c>
      <c r="C1218" s="229" t="str">
        <f t="shared" si="36"/>
        <v>2431</v>
      </c>
      <c r="D1218" s="242" t="s">
        <v>1171</v>
      </c>
      <c r="E1218" s="242" t="s">
        <v>6937</v>
      </c>
      <c r="F1218" s="229" t="str">
        <f t="shared" si="37"/>
        <v>INSERT INTO UPK_TEST.upk_k60.k60_so_buno_link (os_buhin_no, k60_buno_id, created_date, created_tantou_id) VALUES ('67408/9 1JA0A    X70', 2431, GETDATE(), 999);</v>
      </c>
    </row>
    <row r="1219" spans="1:6">
      <c r="A1219" s="229" t="s">
        <v>3937</v>
      </c>
      <c r="B1219" s="229" t="s">
        <v>5718</v>
      </c>
      <c r="C1219" s="229" t="str">
        <f t="shared" si="36"/>
        <v>2432</v>
      </c>
      <c r="D1219" s="242" t="s">
        <v>1172</v>
      </c>
      <c r="E1219" s="242" t="s">
        <v>6938</v>
      </c>
      <c r="F1219" s="229" t="str">
        <f t="shared" si="37"/>
        <v>INSERT INTO UPK_TEST.upk_k60.k60_so_buno_link (os_buhin_no, k60_buno_id, created_date, created_tantou_id) VALUES ('67408/9 1JB0A    X70', 2432, GETDATE(), 999);</v>
      </c>
    </row>
    <row r="1220" spans="1:6">
      <c r="A1220" s="229" t="s">
        <v>3938</v>
      </c>
      <c r="B1220" s="229" t="s">
        <v>1127</v>
      </c>
      <c r="C1220" s="229" t="str">
        <f t="shared" si="36"/>
        <v>2433</v>
      </c>
      <c r="D1220" s="242" t="s">
        <v>1173</v>
      </c>
      <c r="E1220" s="242" t="s">
        <v>6939</v>
      </c>
      <c r="F1220" s="229" t="str">
        <f t="shared" si="37"/>
        <v>INSERT INTO UPK_TEST.upk_k60.k60_so_buno_link (os_buhin_no, k60_buno_id, created_date, created_tantou_id) VALUES ('75182   1JB0A    K70', 2433, GETDATE(), 999);</v>
      </c>
    </row>
    <row r="1221" spans="1:6">
      <c r="A1221" s="229" t="s">
        <v>3939</v>
      </c>
      <c r="B1221" s="229" t="s">
        <v>1128</v>
      </c>
      <c r="C1221" s="229" t="str">
        <f t="shared" si="36"/>
        <v>2434</v>
      </c>
      <c r="D1221" s="242" t="s">
        <v>1174</v>
      </c>
      <c r="E1221" s="242" t="s">
        <v>6940</v>
      </c>
      <c r="F1221" s="229" t="str">
        <f t="shared" si="37"/>
        <v>INSERT INTO UPK_TEST.upk_k60.k60_so_buno_link (os_buhin_no, k60_buno_id, created_date, created_tantou_id) VALUES ('75183   1JB0A    K70', 2434, GETDATE(), 999);</v>
      </c>
    </row>
    <row r="1222" spans="1:6">
      <c r="A1222" s="229" t="s">
        <v>3940</v>
      </c>
      <c r="B1222" s="229" t="s">
        <v>5719</v>
      </c>
      <c r="C1222" s="229" t="str">
        <f t="shared" ref="C1222:C1285" si="38">VLOOKUP($B1222,$D$5:$E$2000,2,FALSE)</f>
        <v>2435</v>
      </c>
      <c r="D1222" s="242" t="s">
        <v>1175</v>
      </c>
      <c r="E1222" s="242" t="s">
        <v>6941</v>
      </c>
      <c r="F1222" s="229" t="str">
        <f t="shared" ref="F1222:F1285" si="39">$P$2&amp;"'"&amp;$A1222&amp;"', "&amp;$C1222&amp;", GETDATE(), 999);"</f>
        <v>INSERT INTO UPK_TEST.upk_k60.k60_so_buno_link (os_buhin_no, k60_buno_id, created_date, created_tantou_id) VALUES ('75518/9 1JA0A    K70', 2435, GETDATE(), 999);</v>
      </c>
    </row>
    <row r="1223" spans="1:6">
      <c r="A1223" s="229" t="s">
        <v>3941</v>
      </c>
      <c r="B1223" s="229" t="s">
        <v>5720</v>
      </c>
      <c r="C1223" s="229" t="str">
        <f t="shared" si="38"/>
        <v>2436</v>
      </c>
      <c r="D1223" s="242" t="s">
        <v>1176</v>
      </c>
      <c r="E1223" s="242" t="s">
        <v>6942</v>
      </c>
      <c r="F1223" s="229" t="str">
        <f t="shared" si="39"/>
        <v>INSERT INTO UPK_TEST.upk_k60.k60_so_buno_link (os_buhin_no, k60_buno_id, created_date, created_tantou_id) VALUES ('75528/9 1JA0A    X70', 2436, GETDATE(), 999);</v>
      </c>
    </row>
    <row r="1224" spans="1:6">
      <c r="A1224" s="229" t="s">
        <v>3942</v>
      </c>
      <c r="B1224" s="229" t="s">
        <v>1129</v>
      </c>
      <c r="C1224" s="229" t="str">
        <f t="shared" si="38"/>
        <v>2437</v>
      </c>
      <c r="D1224" s="242" t="s">
        <v>1177</v>
      </c>
      <c r="E1224" s="242" t="s">
        <v>6943</v>
      </c>
      <c r="F1224" s="229" t="str">
        <f t="shared" si="39"/>
        <v>INSERT INTO UPK_TEST.upk_k60.k60_so_buno_link (os_buhin_no, k60_buno_id, created_date, created_tantou_id) VALUES ('764B8   1JB0A    B301', 2437, GETDATE(), 999);</v>
      </c>
    </row>
    <row r="1225" spans="1:6">
      <c r="A1225" s="229" t="s">
        <v>3943</v>
      </c>
      <c r="B1225" s="229" t="s">
        <v>1130</v>
      </c>
      <c r="C1225" s="229" t="str">
        <f t="shared" si="38"/>
        <v>2438</v>
      </c>
      <c r="D1225" s="242" t="s">
        <v>1178</v>
      </c>
      <c r="E1225" s="242" t="s">
        <v>6944</v>
      </c>
      <c r="F1225" s="229" t="str">
        <f t="shared" si="39"/>
        <v>INSERT INTO UPK_TEST.upk_k60.k60_so_buno_link (os_buhin_no, k60_buno_id, created_date, created_tantou_id) VALUES ('764B9   1JB0A    B301', 2438, GETDATE(), 999);</v>
      </c>
    </row>
    <row r="1226" spans="1:6">
      <c r="A1226" s="229" t="s">
        <v>3944</v>
      </c>
      <c r="B1226" s="229" t="s">
        <v>5721</v>
      </c>
      <c r="C1226" s="229" t="str">
        <f t="shared" si="38"/>
        <v>2439</v>
      </c>
      <c r="D1226" s="242" t="s">
        <v>1179</v>
      </c>
      <c r="E1226" s="242" t="s">
        <v>6945</v>
      </c>
      <c r="F1226" s="229" t="str">
        <f t="shared" si="39"/>
        <v>INSERT INTO UPK_TEST.upk_k60.k60_so_buno_link (os_buhin_no, k60_buno_id, created_date, created_tantou_id) VALUES ('64182/3 1AA0A 爪無しK70', 2439, GETDATE(), 999);</v>
      </c>
    </row>
    <row r="1227" spans="1:6">
      <c r="A1227" s="229" t="s">
        <v>3945</v>
      </c>
      <c r="B1227" s="229" t="s">
        <v>383</v>
      </c>
      <c r="C1227" s="229" t="str">
        <f t="shared" si="38"/>
        <v>1351</v>
      </c>
      <c r="D1227" s="242" t="s">
        <v>1180</v>
      </c>
      <c r="E1227" s="242" t="s">
        <v>6946</v>
      </c>
      <c r="F1227" s="229" t="str">
        <f t="shared" si="39"/>
        <v>INSERT INTO UPK_TEST.upk_k60.k60_so_buno_link (os_buhin_no, k60_buno_id, created_date, created_tantou_id) VALUES ('75197   1AA0A 爪無しK70', 1351, GETDATE(), 999);</v>
      </c>
    </row>
    <row r="1228" spans="1:6">
      <c r="A1228" s="229" t="s">
        <v>3946</v>
      </c>
      <c r="B1228" s="229" t="s">
        <v>1131</v>
      </c>
      <c r="C1228" s="229" t="str">
        <f t="shared" si="38"/>
        <v>2440</v>
      </c>
      <c r="D1228" s="242" t="s">
        <v>1181</v>
      </c>
      <c r="E1228" s="242" t="s">
        <v>6947</v>
      </c>
      <c r="F1228" s="229" t="str">
        <f t="shared" si="39"/>
        <v>INSERT INTO UPK_TEST.upk_k60.k60_so_buno_link (os_buhin_no, k60_buno_id, created_date, created_tantou_id) VALUES ('75632   1AA0A01爪無しW70', 2440, GETDATE(), 999);</v>
      </c>
    </row>
    <row r="1229" spans="1:6">
      <c r="A1229" s="229" t="s">
        <v>3947</v>
      </c>
      <c r="B1229" s="229" t="s">
        <v>5722</v>
      </c>
      <c r="C1229" s="229" t="str">
        <f t="shared" si="38"/>
        <v>2441</v>
      </c>
      <c r="D1229" s="242" t="s">
        <v>5746</v>
      </c>
      <c r="E1229" s="242" t="s">
        <v>6948</v>
      </c>
      <c r="F1229" s="229" t="str">
        <f t="shared" si="39"/>
        <v>INSERT INTO UPK_TEST.upk_k60.k60_so_buno_link (os_buhin_no, k60_buno_id, created_date, created_tantou_id) VALUES ('76456/7 1AC0A 爪無し W70', 2441, GETDATE(), 999);</v>
      </c>
    </row>
    <row r="1230" spans="1:6">
      <c r="A1230" s="229" t="s">
        <v>3948</v>
      </c>
      <c r="B1230" s="229" t="s">
        <v>855</v>
      </c>
      <c r="C1230" s="229" t="str">
        <f t="shared" si="38"/>
        <v>2092</v>
      </c>
      <c r="D1230" s="242" t="s">
        <v>1182</v>
      </c>
      <c r="E1230" s="242" t="s">
        <v>6949</v>
      </c>
      <c r="F1230" s="229" t="str">
        <f t="shared" si="39"/>
        <v>INSERT INTO UPK_TEST.upk_k60.k60_so_buno_link (os_buhin_no, k60_buno_id, created_date, created_tantou_id) VALUES ('74516   1GR0A 爪無し B309 Bへ', 2092, GETDATE(), 999);</v>
      </c>
    </row>
    <row r="1231" spans="1:6">
      <c r="A1231" s="229" t="s">
        <v>3949</v>
      </c>
      <c r="B1231" s="229" t="s">
        <v>1132</v>
      </c>
      <c r="C1231" s="229" t="str">
        <f t="shared" si="38"/>
        <v>2442</v>
      </c>
      <c r="D1231" s="242" t="s">
        <v>1183</v>
      </c>
      <c r="E1231" s="242" t="s">
        <v>6950</v>
      </c>
      <c r="F1231" s="229" t="str">
        <f t="shared" si="39"/>
        <v>INSERT INTO UPK_TEST.upk_k60.k60_so_buno_link (os_buhin_no, k60_buno_id, created_date, created_tantou_id) VALUES ('76452   1GR0A 爪無し W70', 2442, GETDATE(), 999);</v>
      </c>
    </row>
    <row r="1232" spans="1:6">
      <c r="A1232" s="229" t="s">
        <v>3950</v>
      </c>
      <c r="B1232" s="229" t="s">
        <v>1133</v>
      </c>
      <c r="C1232" s="229" t="str">
        <f t="shared" si="38"/>
        <v>2443</v>
      </c>
      <c r="D1232" s="242" t="s">
        <v>5747</v>
      </c>
      <c r="E1232" s="242" t="s">
        <v>6951</v>
      </c>
      <c r="F1232" s="229" t="str">
        <f t="shared" si="39"/>
        <v>INSERT INTO UPK_TEST.upk_k60.k60_so_buno_link (os_buhin_no, k60_buno_id, created_date, created_tantou_id) VALUES ('76453   1GR0A 爪無し W70', 2443, GETDATE(), 999);</v>
      </c>
    </row>
    <row r="1233" spans="1:6">
      <c r="A1233" s="229" t="s">
        <v>3951</v>
      </c>
      <c r="B1233" s="229" t="s">
        <v>1134</v>
      </c>
      <c r="C1233" s="229" t="str">
        <f t="shared" si="38"/>
        <v>2444</v>
      </c>
      <c r="D1233" s="242" t="s">
        <v>1184</v>
      </c>
      <c r="E1233" s="242" t="s">
        <v>6952</v>
      </c>
      <c r="F1233" s="229" t="str">
        <f t="shared" si="39"/>
        <v>INSERT INTO UPK_TEST.upk_k60.k60_so_buno_link (os_buhin_no, k60_buno_id, created_date, created_tantou_id) VALUES ('17205   1VA0A    K30', 2444, GETDATE(), 999);</v>
      </c>
    </row>
    <row r="1234" spans="1:6">
      <c r="A1234" s="229" t="s">
        <v>3952</v>
      </c>
      <c r="B1234" s="229" t="s">
        <v>1135</v>
      </c>
      <c r="C1234" s="229" t="str">
        <f t="shared" si="38"/>
        <v>2445</v>
      </c>
      <c r="D1234" s="242" t="s">
        <v>1185</v>
      </c>
      <c r="E1234" s="242" t="s">
        <v>6953</v>
      </c>
      <c r="F1234" s="229" t="str">
        <f t="shared" si="39"/>
        <v>INSERT INTO UPK_TEST.upk_k60.k60_so_buno_link (os_buhin_no, k60_buno_id, created_date, created_tantou_id) VALUES ('17205   5TA0A    K30', 2445, GETDATE(), 999);</v>
      </c>
    </row>
    <row r="1235" spans="1:6">
      <c r="A1235" s="229" t="s">
        <v>3953</v>
      </c>
      <c r="B1235" s="229" t="s">
        <v>1136</v>
      </c>
      <c r="C1235" s="229" t="str">
        <f t="shared" si="38"/>
        <v>2446</v>
      </c>
      <c r="D1235" s="242" t="s">
        <v>5748</v>
      </c>
      <c r="E1235" s="242" t="s">
        <v>6954</v>
      </c>
      <c r="F1235" s="229" t="str">
        <f t="shared" si="39"/>
        <v>INSERT INTO UPK_TEST.upk_k60.k60_so_buno_link (os_buhin_no, k60_buno_id, created_date, created_tantou_id) VALUES ('17206   CY00A    K30', 2446, GETDATE(), 999);</v>
      </c>
    </row>
    <row r="1236" spans="1:6">
      <c r="A1236" s="229" t="s">
        <v>3954</v>
      </c>
      <c r="B1236" s="229" t="s">
        <v>1137</v>
      </c>
      <c r="C1236" s="229" t="str">
        <f t="shared" si="38"/>
        <v>2447</v>
      </c>
      <c r="D1236" s="242" t="s">
        <v>1186</v>
      </c>
      <c r="E1236" s="242" t="s">
        <v>6955</v>
      </c>
      <c r="F1236" s="229" t="str">
        <f t="shared" si="39"/>
        <v>INSERT INTO UPK_TEST.upk_k60.k60_so_buno_link (os_buhin_no, k60_buno_id, created_date, created_tantou_id) VALUES ('17205   1VB0A    K30', 2447, GETDATE(), 999);</v>
      </c>
    </row>
    <row r="1237" spans="1:6">
      <c r="A1237" s="229" t="s">
        <v>3955</v>
      </c>
      <c r="B1237" s="229" t="s">
        <v>1138</v>
      </c>
      <c r="C1237" s="229" t="str">
        <f t="shared" si="38"/>
        <v>2448</v>
      </c>
      <c r="D1237" s="242" t="s">
        <v>1187</v>
      </c>
      <c r="E1237" s="242" t="s">
        <v>6956</v>
      </c>
      <c r="F1237" s="229" t="str">
        <f t="shared" si="39"/>
        <v>INSERT INTO UPK_TEST.upk_k60.k60_so_buno_link (os_buhin_no, k60_buno_id, created_date, created_tantou_id) VALUES ('17206   CY10A    K30', 2448, GETDATE(), 999);</v>
      </c>
    </row>
    <row r="1238" spans="1:6">
      <c r="A1238" s="229" t="s">
        <v>3956</v>
      </c>
      <c r="B1238" s="229" t="s">
        <v>1059</v>
      </c>
      <c r="C1238" s="229" t="str">
        <f t="shared" si="38"/>
        <v>2339</v>
      </c>
      <c r="D1238" s="242" t="s">
        <v>1188</v>
      </c>
      <c r="E1238" s="242" t="s">
        <v>6957</v>
      </c>
      <c r="F1238" s="229" t="str">
        <f t="shared" si="39"/>
        <v>INSERT INTO UPK_TEST.upk_k60.k60_so_buno_link (os_buhin_no, k60_buno_id, created_date, created_tantou_id) VALUES ('75112   5TA0A    W70', 2339, GETDATE(), 999);</v>
      </c>
    </row>
    <row r="1239" spans="1:6">
      <c r="A1239" s="229" t="s">
        <v>3957</v>
      </c>
      <c r="B1239" s="229" t="s">
        <v>1060</v>
      </c>
      <c r="C1239" s="229" t="str">
        <f t="shared" si="38"/>
        <v>2340</v>
      </c>
      <c r="D1239" s="242" t="s">
        <v>5749</v>
      </c>
      <c r="E1239" s="242" t="s">
        <v>6958</v>
      </c>
      <c r="F1239" s="229" t="str">
        <f t="shared" si="39"/>
        <v>INSERT INTO UPK_TEST.upk_k60.k60_so_buno_link (os_buhin_no, k60_buno_id, created_date, created_tantou_id) VALUES ('75113   5TA0A    W70', 2340, GETDATE(), 999);</v>
      </c>
    </row>
    <row r="1240" spans="1:6">
      <c r="A1240" s="229" t="s">
        <v>3958</v>
      </c>
      <c r="B1240" s="229" t="s">
        <v>1055</v>
      </c>
      <c r="C1240" s="229" t="str">
        <f t="shared" si="38"/>
        <v>2333</v>
      </c>
      <c r="D1240" s="242" t="s">
        <v>1189</v>
      </c>
      <c r="E1240" s="242" t="s">
        <v>6959</v>
      </c>
      <c r="F1240" s="229" t="str">
        <f t="shared" si="39"/>
        <v>INSERT INTO UPK_TEST.upk_k60.k60_so_buno_link (os_buhin_no, k60_buno_id, created_date, created_tantou_id) VALUES ('76232   1VA0A    K70', 2333, GETDATE(), 999);</v>
      </c>
    </row>
    <row r="1241" spans="1:6">
      <c r="A1241" s="229" t="s">
        <v>3959</v>
      </c>
      <c r="B1241" s="229" t="s">
        <v>1056</v>
      </c>
      <c r="C1241" s="229" t="str">
        <f t="shared" si="38"/>
        <v>2334</v>
      </c>
      <c r="D1241" s="242" t="s">
        <v>1190</v>
      </c>
      <c r="E1241" s="242" t="s">
        <v>6960</v>
      </c>
      <c r="F1241" s="229" t="str">
        <f t="shared" si="39"/>
        <v>INSERT INTO UPK_TEST.upk_k60.k60_so_buno_link (os_buhin_no, k60_buno_id, created_date, created_tantou_id) VALUES ('76232   1VA0B    K70', 2334, GETDATE(), 999);</v>
      </c>
    </row>
    <row r="1242" spans="1:6">
      <c r="A1242" s="229" t="s">
        <v>3960</v>
      </c>
      <c r="B1242" s="229" t="s">
        <v>5723</v>
      </c>
      <c r="C1242" s="229" t="str">
        <f t="shared" si="38"/>
        <v>2449</v>
      </c>
      <c r="D1242" s="242" t="s">
        <v>1191</v>
      </c>
      <c r="E1242" s="242" t="s">
        <v>6961</v>
      </c>
      <c r="F1242" s="229" t="str">
        <f t="shared" si="39"/>
        <v>INSERT INTO UPK_TEST.upk_k60.k60_so_buno_link (os_buhin_no, k60_buno_id, created_date, created_tantou_id) VALUES ('76584/5 1VA0A    W70', 2449, GETDATE(), 999);</v>
      </c>
    </row>
    <row r="1243" spans="1:6">
      <c r="A1243" s="229" t="s">
        <v>3961</v>
      </c>
      <c r="B1243" s="229" t="s">
        <v>1139</v>
      </c>
      <c r="C1243" s="229" t="str">
        <f t="shared" si="38"/>
        <v>2450</v>
      </c>
      <c r="D1243" s="242" t="s">
        <v>1192</v>
      </c>
      <c r="E1243" s="242" t="s">
        <v>6962</v>
      </c>
      <c r="F1243" s="229" t="str">
        <f t="shared" si="39"/>
        <v>INSERT INTO UPK_TEST.upk_k60.k60_so_buno_link (os_buhin_no, k60_buno_id, created_date, created_tantou_id) VALUES ('76516   1VA0A    K70', 2450, GETDATE(), 999);</v>
      </c>
    </row>
    <row r="1244" spans="1:6">
      <c r="A1244" s="229" t="s">
        <v>3962</v>
      </c>
      <c r="B1244" s="229" t="s">
        <v>1140</v>
      </c>
      <c r="C1244" s="229" t="str">
        <f t="shared" si="38"/>
        <v>2451</v>
      </c>
      <c r="D1244" s="242" t="s">
        <v>1193</v>
      </c>
      <c r="E1244" s="242" t="s">
        <v>6963</v>
      </c>
      <c r="F1244" s="229" t="str">
        <f t="shared" si="39"/>
        <v>INSERT INTO UPK_TEST.upk_k60.k60_so_buno_link (os_buhin_no, k60_buno_id, created_date, created_tantou_id) VALUES ('76517   1VA0A    K70', 2451, GETDATE(), 999);</v>
      </c>
    </row>
    <row r="1245" spans="1:6">
      <c r="A1245" s="229" t="s">
        <v>3963</v>
      </c>
      <c r="B1245" s="229" t="s">
        <v>1141</v>
      </c>
      <c r="C1245" s="229" t="str">
        <f t="shared" si="38"/>
        <v>2452</v>
      </c>
      <c r="D1245" s="242" t="s">
        <v>1194</v>
      </c>
      <c r="E1245" s="242" t="s">
        <v>6964</v>
      </c>
      <c r="F1245" s="229" t="str">
        <f t="shared" si="39"/>
        <v>INSERT INTO UPK_TEST.upk_k60.k60_so_buno_link (os_buhin_no, k60_buno_id, created_date, created_tantou_id) VALUES ('74558   5TA0A    K30', 2452, GETDATE(), 999);</v>
      </c>
    </row>
    <row r="1246" spans="1:6">
      <c r="A1246" s="229" t="s">
        <v>3964</v>
      </c>
      <c r="B1246" s="229" t="s">
        <v>1142</v>
      </c>
      <c r="C1246" s="229" t="str">
        <f t="shared" si="38"/>
        <v>2453</v>
      </c>
      <c r="D1246" s="242" t="s">
        <v>1195</v>
      </c>
      <c r="E1246" s="242" t="s">
        <v>6965</v>
      </c>
      <c r="F1246" s="229" t="str">
        <f t="shared" si="39"/>
        <v>INSERT INTO UPK_TEST.upk_k60.k60_so_buno_link (os_buhin_no, k60_buno_id, created_date, created_tantou_id) VALUES ('74559   5TA0A    K30', 2453, GETDATE(), 999);</v>
      </c>
    </row>
    <row r="1247" spans="1:6">
      <c r="A1247" s="229" t="s">
        <v>3965</v>
      </c>
      <c r="B1247" s="229" t="s">
        <v>5693</v>
      </c>
      <c r="C1247" s="229" t="str">
        <f t="shared" si="38"/>
        <v>2343</v>
      </c>
      <c r="D1247" s="242" t="s">
        <v>1196</v>
      </c>
      <c r="E1247" s="242" t="s">
        <v>6966</v>
      </c>
      <c r="F1247" s="229" t="str">
        <f t="shared" si="39"/>
        <v>INSERT INTO UPK_TEST.upk_k60.k60_so_buno_link (os_buhin_no, k60_buno_id, created_date, created_tantou_id) VALUES ('75262/3 1VA0A   B309', 2343, GETDATE(), 999);</v>
      </c>
    </row>
    <row r="1248" spans="1:6">
      <c r="A1248" s="229" t="s">
        <v>3966</v>
      </c>
      <c r="B1248" s="229" t="s">
        <v>5724</v>
      </c>
      <c r="C1248" s="229" t="str">
        <f t="shared" si="38"/>
        <v>2454</v>
      </c>
      <c r="D1248" s="242" t="s">
        <v>1197</v>
      </c>
      <c r="E1248" s="242" t="s">
        <v>6967</v>
      </c>
      <c r="F1248" s="229" t="str">
        <f t="shared" si="39"/>
        <v>INSERT INTO UPK_TEST.upk_k60.k60_so_buno_link (os_buhin_no, k60_buno_id, created_date, created_tantou_id) VALUES ('75522/3 5TA0A    W70', 2454, GETDATE(), 999);</v>
      </c>
    </row>
    <row r="1249" spans="1:6">
      <c r="A1249" s="229" t="s">
        <v>3967</v>
      </c>
      <c r="B1249" s="229" t="s">
        <v>1063</v>
      </c>
      <c r="C1249" s="229" t="str">
        <f t="shared" si="38"/>
        <v>2344</v>
      </c>
      <c r="D1249" s="242" t="s">
        <v>1198</v>
      </c>
      <c r="E1249" s="242" t="s">
        <v>6968</v>
      </c>
      <c r="F1249" s="229" t="str">
        <f t="shared" si="39"/>
        <v>INSERT INTO UPK_TEST.upk_k60.k60_so_buno_link (os_buhin_no, k60_buno_id, created_date, created_tantou_id) VALUES ('76452   5TA0A   WへW70', 2344, GETDATE(), 999);</v>
      </c>
    </row>
    <row r="1250" spans="1:6">
      <c r="A1250" s="229" t="s">
        <v>3968</v>
      </c>
      <c r="B1250" s="229" t="s">
        <v>1064</v>
      </c>
      <c r="C1250" s="229" t="str">
        <f t="shared" si="38"/>
        <v>2345</v>
      </c>
      <c r="D1250" s="242" t="s">
        <v>1199</v>
      </c>
      <c r="E1250" s="242" t="s">
        <v>6969</v>
      </c>
      <c r="F1250" s="229" t="str">
        <f t="shared" si="39"/>
        <v>INSERT INTO UPK_TEST.upk_k60.k60_so_buno_link (os_buhin_no, k60_buno_id, created_date, created_tantou_id) VALUES ('76453   5TA0A   WへW70', 2345, GETDATE(), 999);</v>
      </c>
    </row>
    <row r="1251" spans="1:6">
      <c r="A1251" s="229" t="s">
        <v>3969</v>
      </c>
      <c r="B1251" s="229" t="s">
        <v>5540</v>
      </c>
      <c r="C1251" s="229" t="str">
        <f t="shared" si="38"/>
        <v>1458</v>
      </c>
      <c r="D1251" s="242" t="s">
        <v>5750</v>
      </c>
      <c r="E1251" s="242" t="s">
        <v>6970</v>
      </c>
      <c r="F1251" s="229" t="str">
        <f t="shared" si="39"/>
        <v>INSERT INTO UPK_TEST.upk_k60.k60_so_buno_link (os_buhin_no, k60_buno_id, created_date, created_tantou_id) VALUES ('75534/5  5TA0A   WへW70', 1458, GETDATE(), 999);</v>
      </c>
    </row>
    <row r="1252" spans="1:6">
      <c r="A1252" s="229" t="s">
        <v>3970</v>
      </c>
      <c r="B1252" s="229" t="s">
        <v>5541</v>
      </c>
      <c r="C1252" s="229" t="str">
        <f t="shared" si="38"/>
        <v>1459</v>
      </c>
      <c r="D1252" s="242" t="s">
        <v>1200</v>
      </c>
      <c r="E1252" s="242" t="s">
        <v>6971</v>
      </c>
      <c r="F1252" s="229" t="str">
        <f t="shared" si="39"/>
        <v>INSERT INTO UPK_TEST.upk_k60.k60_so_buno_link (os_buhin_no, k60_buno_id, created_date, created_tantou_id) VALUES ('75682/3  5TA0A   B309 Rより', 1459, GETDATE(), 999);</v>
      </c>
    </row>
    <row r="1253" spans="1:6">
      <c r="A1253" s="229" t="s">
        <v>3971</v>
      </c>
      <c r="B1253" s="229" t="s">
        <v>5551</v>
      </c>
      <c r="C1253" s="229" t="str">
        <f t="shared" si="38"/>
        <v>1470</v>
      </c>
      <c r="D1253" s="242" t="s">
        <v>1201</v>
      </c>
      <c r="E1253" s="242" t="s">
        <v>6972</v>
      </c>
      <c r="F1253" s="229" t="str">
        <f t="shared" si="39"/>
        <v>INSERT INTO UPK_TEST.upk_k60.k60_so_buno_link (os_buhin_no, k60_buno_id, created_date, created_tantou_id) VALUES ('75662/3 5TL0A    B301', 1470, GETDATE(), 999);</v>
      </c>
    </row>
    <row r="1254" spans="1:6">
      <c r="A1254" s="229" t="s">
        <v>3972</v>
      </c>
      <c r="B1254" s="229" t="s">
        <v>5689</v>
      </c>
      <c r="C1254" s="229" t="str">
        <f t="shared" si="38"/>
        <v>2303</v>
      </c>
      <c r="D1254" s="229" t="s">
        <v>5751</v>
      </c>
      <c r="E1254" s="229">
        <v>2540</v>
      </c>
      <c r="F1254" s="229" t="str">
        <f t="shared" si="39"/>
        <v>INSERT INTO UPK_TEST.upk_k60.k60_so_buno_link (os_buhin_no, k60_buno_id, created_date, created_tantou_id) VALUES ('54292/3 3XA0A   WへK70', 2303, GETDATE(), 999);</v>
      </c>
    </row>
    <row r="1255" spans="1:6">
      <c r="A1255" s="229" t="s">
        <v>3973</v>
      </c>
      <c r="B1255" s="229" t="s">
        <v>5655</v>
      </c>
      <c r="C1255" s="229" t="str">
        <f t="shared" si="38"/>
        <v>2111</v>
      </c>
      <c r="D1255" s="229" t="s">
        <v>1202</v>
      </c>
      <c r="E1255" s="229">
        <v>2541</v>
      </c>
      <c r="F1255" s="229" t="str">
        <f t="shared" si="39"/>
        <v>INSERT INTO UPK_TEST.upk_k60.k60_so_buno_link (os_buhin_no, k60_buno_id, created_date, created_tantou_id) VALUES ('61212/3 3XA0A    Bへ', 2111, GETDATE(), 999);</v>
      </c>
    </row>
    <row r="1256" spans="1:6">
      <c r="A1256" s="229" t="s">
        <v>3974</v>
      </c>
      <c r="B1256" s="229" t="s">
        <v>5656</v>
      </c>
      <c r="C1256" s="229" t="str">
        <f t="shared" si="38"/>
        <v>2112</v>
      </c>
      <c r="D1256" s="229" t="s">
        <v>1203</v>
      </c>
      <c r="E1256" s="229">
        <v>2542</v>
      </c>
      <c r="F1256" s="229" t="str">
        <f t="shared" si="39"/>
        <v>INSERT INTO UPK_TEST.upk_k60.k60_so_buno_link (os_buhin_no, k60_buno_id, created_date, created_tantou_id) VALUES ('61212/3 3XA0A/3XE0A   Bへ', 2112, GETDATE(), 999);</v>
      </c>
    </row>
    <row r="1257" spans="1:6">
      <c r="A1257" s="229" t="s">
        <v>3975</v>
      </c>
      <c r="B1257" s="229" t="s">
        <v>5657</v>
      </c>
      <c r="C1257" s="229" t="str">
        <f t="shared" si="38"/>
        <v>2113</v>
      </c>
      <c r="D1257" s="229" t="s">
        <v>5752</v>
      </c>
      <c r="E1257" s="229">
        <v>2543</v>
      </c>
      <c r="F1257" s="229" t="str">
        <f t="shared" si="39"/>
        <v>INSERT INTO UPK_TEST.upk_k60.k60_so_buno_link (os_buhin_no, k60_buno_id, created_date, created_tantou_id) VALUES ('61212/3 3XA2A    Bへ', 2113, GETDATE(), 999);</v>
      </c>
    </row>
    <row r="1258" spans="1:6">
      <c r="A1258" s="229" t="s">
        <v>3976</v>
      </c>
      <c r="B1258" s="229" t="s">
        <v>5658</v>
      </c>
      <c r="C1258" s="229" t="str">
        <f t="shared" si="38"/>
        <v>2114</v>
      </c>
      <c r="D1258" s="229" t="s">
        <v>1204</v>
      </c>
      <c r="E1258" s="229">
        <v>2544</v>
      </c>
      <c r="F1258" s="229" t="str">
        <f t="shared" si="39"/>
        <v>INSERT INTO UPK_TEST.upk_k60.k60_so_buno_link (os_buhin_no, k60_buno_id, created_date, created_tantou_id) VALUES ('61212/3 3XE2A/3XA2A   Bへ', 2114, GETDATE(), 999);</v>
      </c>
    </row>
    <row r="1259" spans="1:6">
      <c r="A1259" s="229" t="s">
        <v>3977</v>
      </c>
      <c r="B1259" s="229" t="s">
        <v>1143</v>
      </c>
      <c r="C1259" s="229" t="str">
        <f t="shared" si="38"/>
        <v>2455</v>
      </c>
      <c r="D1259" s="229" t="s">
        <v>1205</v>
      </c>
      <c r="E1259" s="229">
        <v>2545</v>
      </c>
      <c r="F1259" s="229" t="str">
        <f t="shared" si="39"/>
        <v>INSERT INTO UPK_TEST.upk_k60.k60_so_buno_link (os_buhin_no, k60_buno_id, created_date, created_tantou_id) VALUES ('75112   5YJ0A    K30', 2455, GETDATE(), 999);</v>
      </c>
    </row>
    <row r="1260" spans="1:6">
      <c r="A1260" s="229" t="s">
        <v>3978</v>
      </c>
      <c r="B1260" s="229" t="s">
        <v>1144</v>
      </c>
      <c r="C1260" s="229" t="str">
        <f t="shared" si="38"/>
        <v>2456</v>
      </c>
      <c r="D1260" s="229" t="s">
        <v>1206</v>
      </c>
      <c r="E1260" s="229">
        <v>2546</v>
      </c>
      <c r="F1260" s="229" t="str">
        <f t="shared" si="39"/>
        <v>INSERT INTO UPK_TEST.upk_k60.k60_so_buno_link (os_buhin_no, k60_buno_id, created_date, created_tantou_id) VALUES ('75113   5YJ0A    K30', 2456, GETDATE(), 999);</v>
      </c>
    </row>
    <row r="1261" spans="1:6">
      <c r="A1261" s="229" t="s">
        <v>3979</v>
      </c>
      <c r="B1261" s="229" t="s">
        <v>419</v>
      </c>
      <c r="C1261" s="229" t="str">
        <f t="shared" si="38"/>
        <v>1412</v>
      </c>
      <c r="D1261" s="229" t="s">
        <v>1207</v>
      </c>
      <c r="E1261" s="229">
        <v>2547</v>
      </c>
      <c r="F1261" s="229" t="str">
        <f t="shared" si="39"/>
        <v>INSERT INTO UPK_TEST.upk_k60.k60_so_buno_link (os_buhin_no, k60_buno_id, created_date, created_tantou_id) VALUES ('75112   3XE0A    K30', 1412, GETDATE(), 999);</v>
      </c>
    </row>
    <row r="1262" spans="1:6">
      <c r="A1262" s="229" t="s">
        <v>3980</v>
      </c>
      <c r="B1262" s="229" t="s">
        <v>420</v>
      </c>
      <c r="C1262" s="229" t="str">
        <f t="shared" si="38"/>
        <v>1413</v>
      </c>
      <c r="D1262" s="229" t="s">
        <v>1208</v>
      </c>
      <c r="E1262" s="229">
        <v>2548</v>
      </c>
      <c r="F1262" s="229" t="str">
        <f t="shared" si="39"/>
        <v>INSERT INTO UPK_TEST.upk_k60.k60_so_buno_link (os_buhin_no, k60_buno_id, created_date, created_tantou_id) VALUES ('75113   3XE0A    K30', 1413, GETDATE(), 999);</v>
      </c>
    </row>
    <row r="1263" spans="1:6">
      <c r="A1263" s="229" t="s">
        <v>3981</v>
      </c>
      <c r="B1263" s="229" t="s">
        <v>1145</v>
      </c>
      <c r="C1263" s="229" t="str">
        <f t="shared" si="38"/>
        <v>2457</v>
      </c>
      <c r="D1263" s="229" t="s">
        <v>1209</v>
      </c>
      <c r="E1263" s="229">
        <v>2549</v>
      </c>
      <c r="F1263" s="229" t="str">
        <f t="shared" si="39"/>
        <v>INSERT INTO UPK_TEST.upk_k60.k60_so_buno_link (os_buhin_no, k60_buno_id, created_date, created_tantou_id) VALUES ('74554   3XA0A    B309', 2457, GETDATE(), 999);</v>
      </c>
    </row>
    <row r="1264" spans="1:6">
      <c r="A1264" s="229" t="s">
        <v>3982</v>
      </c>
      <c r="B1264" s="229" t="s">
        <v>1146</v>
      </c>
      <c r="C1264" s="229" t="str">
        <f t="shared" si="38"/>
        <v>2458</v>
      </c>
      <c r="D1264" s="229" t="s">
        <v>1210</v>
      </c>
      <c r="E1264" s="229">
        <v>2550</v>
      </c>
      <c r="F1264" s="229" t="str">
        <f t="shared" si="39"/>
        <v>INSERT INTO UPK_TEST.upk_k60.k60_so_buno_link (os_buhin_no, k60_buno_id, created_date, created_tantou_id) VALUES ('74554   3XA0B    B309', 2458, GETDATE(), 999);</v>
      </c>
    </row>
    <row r="1265" spans="1:6">
      <c r="A1265" s="229" t="s">
        <v>3983</v>
      </c>
      <c r="B1265" s="229" t="s">
        <v>1147</v>
      </c>
      <c r="C1265" s="229" t="str">
        <f t="shared" si="38"/>
        <v>2459</v>
      </c>
      <c r="D1265" s="229" t="s">
        <v>5753</v>
      </c>
      <c r="E1265" s="229">
        <v>2551</v>
      </c>
      <c r="F1265" s="229" t="str">
        <f t="shared" si="39"/>
        <v>INSERT INTO UPK_TEST.upk_k60.k60_so_buno_link (os_buhin_no, k60_buno_id, created_date, created_tantou_id) VALUES ('74554   3XR0A    B309', 2459, GETDATE(), 999);</v>
      </c>
    </row>
    <row r="1266" spans="1:6">
      <c r="A1266" s="229" t="s">
        <v>3984</v>
      </c>
      <c r="B1266" s="229" t="s">
        <v>1148</v>
      </c>
      <c r="C1266" s="229" t="str">
        <f t="shared" si="38"/>
        <v>2460</v>
      </c>
      <c r="D1266" s="229" t="s">
        <v>1211</v>
      </c>
      <c r="E1266" s="229">
        <v>2552</v>
      </c>
      <c r="F1266" s="229" t="str">
        <f t="shared" si="39"/>
        <v>INSERT INTO UPK_TEST.upk_k60.k60_so_buno_link (os_buhin_no, k60_buno_id, created_date, created_tantou_id) VALUES ('74282   3XA0AUF  B309シン', 2460, GETDATE(), 999);</v>
      </c>
    </row>
    <row r="1267" spans="1:6">
      <c r="A1267" s="229" t="s">
        <v>3985</v>
      </c>
      <c r="B1267" s="229" t="s">
        <v>1149</v>
      </c>
      <c r="C1267" s="229" t="str">
        <f t="shared" si="38"/>
        <v>2461</v>
      </c>
      <c r="D1267" s="229" t="s">
        <v>1212</v>
      </c>
      <c r="E1267" s="229">
        <v>2553</v>
      </c>
      <c r="F1267" s="229" t="str">
        <f t="shared" si="39"/>
        <v>INSERT INTO UPK_TEST.upk_k60.k60_so_buno_link (os_buhin_no, k60_buno_id, created_date, created_tantou_id) VALUES ('74282   3XE0AUF  B309シン', 2461, GETDATE(), 999);</v>
      </c>
    </row>
    <row r="1268" spans="1:6">
      <c r="A1268" s="229" t="s">
        <v>3986</v>
      </c>
      <c r="B1268" s="229" t="s">
        <v>1150</v>
      </c>
      <c r="C1268" s="229" t="str">
        <f t="shared" si="38"/>
        <v>2462</v>
      </c>
      <c r="D1268" s="229" t="s">
        <v>1213</v>
      </c>
      <c r="E1268" s="229">
        <v>2554</v>
      </c>
      <c r="F1268" s="229" t="str">
        <f t="shared" si="39"/>
        <v>INSERT INTO UPK_TEST.upk_k60.k60_so_buno_link (os_buhin_no, k60_buno_id, created_date, created_tantou_id) VALUES ('74282   5YJ0A    B309シン', 2462, GETDATE(), 999);</v>
      </c>
    </row>
    <row r="1269" spans="1:6">
      <c r="A1269" s="229" t="s">
        <v>3987</v>
      </c>
      <c r="B1269" s="229" t="s">
        <v>1151</v>
      </c>
      <c r="C1269" s="229" t="str">
        <f t="shared" si="38"/>
        <v>2463</v>
      </c>
      <c r="D1269" s="229" t="s">
        <v>1214</v>
      </c>
      <c r="E1269" s="229">
        <v>2555</v>
      </c>
      <c r="F1269" s="229" t="str">
        <f t="shared" si="39"/>
        <v>INSERT INTO UPK_TEST.upk_k60.k60_so_buno_link (os_buhin_no, k60_buno_id, created_date, created_tantou_id) VALUES ('74282   5YJ0B    B309シン', 2463, GETDATE(), 999);</v>
      </c>
    </row>
    <row r="1270" spans="1:6">
      <c r="A1270" s="229" t="s">
        <v>3988</v>
      </c>
      <c r="B1270" s="229" t="s">
        <v>1152</v>
      </c>
      <c r="C1270" s="229" t="str">
        <f t="shared" si="38"/>
        <v>2464</v>
      </c>
      <c r="D1270" s="229" t="s">
        <v>5754</v>
      </c>
      <c r="E1270" s="229">
        <v>2556</v>
      </c>
      <c r="F1270" s="229" t="str">
        <f t="shared" si="39"/>
        <v>INSERT INTO UPK_TEST.upk_k60.k60_so_buno_link (os_buhin_no, k60_buno_id, created_date, created_tantou_id) VALUES ('74282   5YJ0D    B309シン', 2464, GETDATE(), 999);</v>
      </c>
    </row>
    <row r="1271" spans="1:6">
      <c r="A1271" s="229" t="s">
        <v>3989</v>
      </c>
      <c r="B1271" s="229" t="s">
        <v>5725</v>
      </c>
      <c r="C1271" s="229" t="str">
        <f t="shared" si="38"/>
        <v>2465</v>
      </c>
      <c r="D1271" s="229" t="s">
        <v>1215</v>
      </c>
      <c r="E1271" s="229">
        <v>2557</v>
      </c>
      <c r="F1271" s="229" t="str">
        <f t="shared" si="39"/>
        <v>INSERT INTO UPK_TEST.upk_k60.k60_so_buno_link (os_buhin_no, k60_buno_id, created_date, created_tantou_id) VALUES ('74332/3 3VA0A  小山外転', 2465, GETDATE(), 999);</v>
      </c>
    </row>
    <row r="1272" spans="1:6">
      <c r="A1272" s="229" t="s">
        <v>3990</v>
      </c>
      <c r="B1272" s="229" t="s">
        <v>1153</v>
      </c>
      <c r="C1272" s="229" t="str">
        <f t="shared" si="38"/>
        <v>2466</v>
      </c>
      <c r="D1272" s="229" t="s">
        <v>1216</v>
      </c>
      <c r="E1272" s="229">
        <v>2558</v>
      </c>
      <c r="F1272" s="229" t="str">
        <f t="shared" si="39"/>
        <v>INSERT INTO UPK_TEST.upk_k60.k60_so_buno_link (os_buhin_no, k60_buno_id, created_date, created_tantou_id) VALUES ('76232   3VA0A    逆送', 2466, GETDATE(), 999);</v>
      </c>
    </row>
    <row r="1273" spans="1:6">
      <c r="A1273" s="229" t="s">
        <v>3991</v>
      </c>
      <c r="B1273" s="229" t="s">
        <v>1154</v>
      </c>
      <c r="C1273" s="229" t="str">
        <f t="shared" si="38"/>
        <v>2467</v>
      </c>
      <c r="D1273" s="229" t="s">
        <v>1217</v>
      </c>
      <c r="E1273" s="229">
        <v>2559</v>
      </c>
      <c r="F1273" s="229" t="str">
        <f t="shared" si="39"/>
        <v>INSERT INTO UPK_TEST.upk_k60.k60_so_buno_link (os_buhin_no, k60_buno_id, created_date, created_tantou_id) VALUES ('76233   3VA0A    逆送', 2467, GETDATE(), 999);</v>
      </c>
    </row>
    <row r="1274" spans="1:6">
      <c r="A1274" s="229" t="s">
        <v>3992</v>
      </c>
      <c r="B1274" s="229" t="s">
        <v>438</v>
      </c>
      <c r="C1274" s="229" t="str">
        <f t="shared" si="38"/>
        <v>1431</v>
      </c>
      <c r="D1274" s="229" t="s">
        <v>5755</v>
      </c>
      <c r="E1274" s="229">
        <v>2560</v>
      </c>
      <c r="F1274" s="229" t="str">
        <f t="shared" si="39"/>
        <v>INSERT INTO UPK_TEST.upk_k60.k60_so_buno_link (os_buhin_no, k60_buno_id, created_date, created_tantou_id) VALUES ('76272   3VA0A   返却逆送', 1431, GETDATE(), 999);</v>
      </c>
    </row>
    <row r="1275" spans="1:6">
      <c r="A1275" s="229" t="s">
        <v>3993</v>
      </c>
      <c r="B1275" s="229" t="s">
        <v>439</v>
      </c>
      <c r="C1275" s="229" t="str">
        <f t="shared" si="38"/>
        <v>1432</v>
      </c>
      <c r="D1275" s="229" t="s">
        <v>1218</v>
      </c>
      <c r="E1275" s="229">
        <v>2561</v>
      </c>
      <c r="F1275" s="229" t="str">
        <f t="shared" si="39"/>
        <v>INSERT INTO UPK_TEST.upk_k60.k60_so_buno_link (os_buhin_no, k60_buno_id, created_date, created_tantou_id) VALUES ('76273   3VA0A   返却逆送', 1432, GETDATE(), 999);</v>
      </c>
    </row>
    <row r="1276" spans="1:6">
      <c r="A1276" s="229" t="s">
        <v>3994</v>
      </c>
      <c r="B1276" s="229" t="s">
        <v>5726</v>
      </c>
      <c r="C1276" s="229" t="str">
        <f t="shared" si="38"/>
        <v>2468</v>
      </c>
      <c r="D1276" s="229" t="s">
        <v>1219</v>
      </c>
      <c r="E1276" s="229">
        <v>2562</v>
      </c>
      <c r="F1276" s="229" t="str">
        <f t="shared" si="39"/>
        <v>INSERT INTO UPK_TEST.upk_k60.k60_so_buno_link (os_buhin_no, k60_buno_id, created_date, created_tantou_id) VALUES ('76340/1 3VA0A   返却逆送', 2468, GETDATE(), 999);</v>
      </c>
    </row>
    <row r="1277" spans="1:6">
      <c r="A1277" s="229" t="s">
        <v>3995</v>
      </c>
      <c r="B1277" s="229" t="s">
        <v>1051</v>
      </c>
      <c r="C1277" s="229" t="str">
        <f t="shared" si="38"/>
        <v>2329</v>
      </c>
      <c r="D1277" s="229" t="s">
        <v>1220</v>
      </c>
      <c r="E1277" s="229">
        <v>2563</v>
      </c>
      <c r="F1277" s="229" t="str">
        <f t="shared" si="39"/>
        <v>INSERT INTO UPK_TEST.upk_k60.k60_so_buno_link (os_buhin_no, k60_buno_id, created_date, created_tantou_id) VALUES ('76242   3VA0A    外転J70', 2329, GETDATE(), 999);</v>
      </c>
    </row>
    <row r="1278" spans="1:6">
      <c r="A1278" s="229" t="s">
        <v>3996</v>
      </c>
      <c r="B1278" s="229" t="s">
        <v>1052</v>
      </c>
      <c r="C1278" s="229" t="str">
        <f t="shared" si="38"/>
        <v>2330</v>
      </c>
      <c r="D1278" s="229" t="s">
        <v>5756</v>
      </c>
      <c r="E1278" s="229">
        <v>2564</v>
      </c>
      <c r="F1278" s="229" t="str">
        <f t="shared" si="39"/>
        <v>INSERT INTO UPK_TEST.upk_k60.k60_so_buno_link (os_buhin_no, k60_buno_id, created_date, created_tantou_id) VALUES ('76243   3VA0A    外転J70', 2330, GETDATE(), 999);</v>
      </c>
    </row>
    <row r="1279" spans="1:6">
      <c r="A1279" s="229" t="s">
        <v>3997</v>
      </c>
      <c r="B1279" s="229" t="s">
        <v>1155</v>
      </c>
      <c r="C1279" s="229" t="str">
        <f t="shared" si="38"/>
        <v>2469</v>
      </c>
      <c r="D1279" s="229" t="s">
        <v>1221</v>
      </c>
      <c r="E1279" s="229">
        <v>2565</v>
      </c>
      <c r="F1279" s="229" t="str">
        <f t="shared" si="39"/>
        <v>INSERT INTO UPK_TEST.upk_k60.k60_so_buno_link (os_buhin_no, k60_buno_id, created_date, created_tantou_id) VALUES ('76572   3VA0A    逆送', 2469, GETDATE(), 999);</v>
      </c>
    </row>
    <row r="1280" spans="1:6">
      <c r="A1280" s="229" t="s">
        <v>3998</v>
      </c>
      <c r="B1280" s="229" t="s">
        <v>1156</v>
      </c>
      <c r="C1280" s="229" t="str">
        <f t="shared" si="38"/>
        <v>2470</v>
      </c>
      <c r="D1280" s="229" t="s">
        <v>1222</v>
      </c>
      <c r="E1280" s="229">
        <v>2566</v>
      </c>
      <c r="F1280" s="229" t="str">
        <f t="shared" si="39"/>
        <v>INSERT INTO UPK_TEST.upk_k60.k60_so_buno_link (os_buhin_no, k60_buno_id, created_date, created_tantou_id) VALUES ('76573   3VA0A    逆送', 2470, GETDATE(), 999);</v>
      </c>
    </row>
    <row r="1281" spans="1:6">
      <c r="A1281" s="229" t="s">
        <v>3999</v>
      </c>
      <c r="B1281" s="229" t="s">
        <v>5727</v>
      </c>
      <c r="C1281" s="229" t="str">
        <f t="shared" si="38"/>
        <v>2471</v>
      </c>
      <c r="D1281" s="229" t="s">
        <v>1223</v>
      </c>
      <c r="E1281" s="229">
        <v>2567</v>
      </c>
      <c r="F1281" s="229" t="str">
        <f t="shared" si="39"/>
        <v>INSERT INTO UPK_TEST.upk_k60.k60_so_buno_link (os_buhin_no, k60_buno_id, created_date, created_tantou_id) VALUES ('76516/7 3VA0A    P323外転', 2471, GETDATE(), 999);</v>
      </c>
    </row>
    <row r="1282" spans="1:6">
      <c r="A1282" s="229" t="s">
        <v>4000</v>
      </c>
      <c r="B1282" s="229" t="s">
        <v>5728</v>
      </c>
      <c r="C1282" s="229" t="str">
        <f t="shared" si="38"/>
        <v>2472</v>
      </c>
      <c r="D1282" s="229" t="s">
        <v>1224</v>
      </c>
      <c r="E1282" s="229">
        <v>2568</v>
      </c>
      <c r="F1282" s="229" t="str">
        <f t="shared" si="39"/>
        <v>INSERT INTO UPK_TEST.upk_k60.k60_so_buno_link (os_buhin_no, k60_buno_id, created_date, created_tantou_id) VALUES ('76634/5 3VA0A    P323外転', 2472, GETDATE(), 999);</v>
      </c>
    </row>
    <row r="1283" spans="1:6">
      <c r="A1283" s="229" t="s">
        <v>4001</v>
      </c>
      <c r="B1283" s="229" t="s">
        <v>1157</v>
      </c>
      <c r="C1283" s="229" t="str">
        <f t="shared" si="38"/>
        <v>2473</v>
      </c>
      <c r="D1283" s="229" t="s">
        <v>1225</v>
      </c>
      <c r="E1283" s="229">
        <v>2569</v>
      </c>
      <c r="F1283" s="229" t="str">
        <f t="shared" si="39"/>
        <v>INSERT INTO UPK_TEST.upk_k60.k60_so_buno_link (os_buhin_no, k60_buno_id, created_date, created_tantou_id) VALUES ('79142   3VA0A    Uへ 逆送', 2473, GETDATE(), 999);</v>
      </c>
    </row>
    <row r="1284" spans="1:6">
      <c r="A1284" s="229" t="s">
        <v>4002</v>
      </c>
      <c r="B1284" s="229" t="s">
        <v>1158</v>
      </c>
      <c r="C1284" s="229" t="str">
        <f t="shared" si="38"/>
        <v>2474</v>
      </c>
      <c r="D1284" s="229" t="s">
        <v>1226</v>
      </c>
      <c r="E1284" s="229">
        <v>2570</v>
      </c>
      <c r="F1284" s="229" t="str">
        <f t="shared" si="39"/>
        <v>INSERT INTO UPK_TEST.upk_k60.k60_so_buno_link (os_buhin_no, k60_buno_id, created_date, created_tantou_id) VALUES ('67112   4CB0A    P323外転', 2474, GETDATE(), 999);</v>
      </c>
    </row>
    <row r="1285" spans="1:6">
      <c r="A1285" s="229" t="s">
        <v>4003</v>
      </c>
      <c r="B1285" s="229" t="s">
        <v>1159</v>
      </c>
      <c r="C1285" s="229" t="str">
        <f t="shared" si="38"/>
        <v>2475</v>
      </c>
      <c r="D1285" s="229" t="s">
        <v>1227</v>
      </c>
      <c r="E1285" s="229">
        <v>2571</v>
      </c>
      <c r="F1285" s="229" t="str">
        <f t="shared" si="39"/>
        <v>INSERT INTO UPK_TEST.upk_k60.k60_so_buno_link (os_buhin_no, k60_buno_id, created_date, created_tantou_id) VALUES ('67112   4CC0A    P323外転', 2475, GETDATE(), 999);</v>
      </c>
    </row>
    <row r="1286" spans="1:6">
      <c r="A1286" s="229" t="s">
        <v>4004</v>
      </c>
      <c r="B1286" s="229" t="s">
        <v>1067</v>
      </c>
      <c r="C1286" s="229" t="str">
        <f t="shared" ref="C1286:C1349" si="40">VLOOKUP($B1286,$D$5:$E$2000,2,FALSE)</f>
        <v>2348</v>
      </c>
      <c r="D1286" s="229" t="s">
        <v>1228</v>
      </c>
      <c r="E1286" s="229">
        <v>2572</v>
      </c>
      <c r="F1286" s="229" t="str">
        <f t="shared" ref="F1286:F1349" si="41">$P$2&amp;"'"&amp;$A1286&amp;"', "&amp;$C1286&amp;", GETDATE(), 999);"</f>
        <v>INSERT INTO UPK_TEST.upk_k60.k60_so_buno_link (os_buhin_no, k60_buno_id, created_date, created_tantou_id) VALUES ('74372   4CB0A    B309', 2348, GETDATE(), 999);</v>
      </c>
    </row>
    <row r="1287" spans="1:6">
      <c r="A1287" s="229" t="s">
        <v>4005</v>
      </c>
      <c r="B1287" s="229" t="s">
        <v>5729</v>
      </c>
      <c r="C1287" s="229" t="str">
        <f t="shared" si="40"/>
        <v>2476</v>
      </c>
      <c r="D1287" s="229" t="s">
        <v>1229</v>
      </c>
      <c r="E1287" s="229">
        <v>2573</v>
      </c>
      <c r="F1287" s="229" t="str">
        <f t="shared" si="41"/>
        <v>INSERT INTO UPK_TEST.upk_k60.k60_so_buno_link (os_buhin_no, k60_buno_id, created_date, created_tantou_id) VALUES ('75262/3 4CB5A    B301', 2476, GETDATE(), 999);</v>
      </c>
    </row>
    <row r="1288" spans="1:6">
      <c r="A1288" s="229" t="s">
        <v>4006</v>
      </c>
      <c r="B1288" s="229" t="s">
        <v>5730</v>
      </c>
      <c r="C1288" s="229" t="str">
        <f t="shared" si="40"/>
        <v>2477</v>
      </c>
      <c r="D1288" s="229" t="s">
        <v>1230</v>
      </c>
      <c r="E1288" s="229">
        <v>2574</v>
      </c>
      <c r="F1288" s="229" t="str">
        <f t="shared" si="41"/>
        <v>INSERT INTO UPK_TEST.upk_k60.k60_so_buno_link (os_buhin_no, k60_buno_id, created_date, created_tantou_id) VALUES ('75262/3 6FK5A    B301', 2477, GETDATE(), 999);</v>
      </c>
    </row>
    <row r="1289" spans="1:6">
      <c r="A1289" s="229" t="s">
        <v>4007</v>
      </c>
      <c r="B1289" s="229" t="s">
        <v>1160</v>
      </c>
      <c r="C1289" s="229" t="str">
        <f t="shared" si="40"/>
        <v>2478</v>
      </c>
      <c r="D1289" s="229" t="s">
        <v>1231</v>
      </c>
      <c r="E1289" s="229">
        <v>2575</v>
      </c>
      <c r="F1289" s="229" t="str">
        <f t="shared" si="41"/>
        <v>INSERT INTO UPK_TEST.upk_k60.k60_so_buno_link (os_buhin_no, k60_buno_id, created_date, created_tantou_id) VALUES ('75632   4CE0A J70 P323外転', 2478, GETDATE(), 999);</v>
      </c>
    </row>
    <row r="1290" spans="1:6">
      <c r="A1290" s="229" t="s">
        <v>4008</v>
      </c>
      <c r="B1290" s="229" t="s">
        <v>5731</v>
      </c>
      <c r="C1290" s="229" t="str">
        <f t="shared" si="40"/>
        <v>2479</v>
      </c>
      <c r="D1290" s="229" t="s">
        <v>1232</v>
      </c>
      <c r="E1290" s="229">
        <v>2576</v>
      </c>
      <c r="F1290" s="229" t="str">
        <f t="shared" si="41"/>
        <v>INSERT INTO UPK_TEST.upk_k60.k60_so_buno_link (os_buhin_no, k60_buno_id, created_date, created_tantou_id) VALUES ('76516/7 4CC0A    K70', 2479, GETDATE(), 999);</v>
      </c>
    </row>
    <row r="1291" spans="1:6">
      <c r="A1291" s="229" t="s">
        <v>4009</v>
      </c>
      <c r="B1291" s="229" t="s">
        <v>447</v>
      </c>
      <c r="C1291" s="229" t="str">
        <f t="shared" si="40"/>
        <v>1452</v>
      </c>
      <c r="D1291" s="229" t="s">
        <v>1233</v>
      </c>
      <c r="E1291" s="229">
        <v>2577</v>
      </c>
      <c r="F1291" s="229" t="str">
        <f t="shared" si="41"/>
        <v>INSERT INTO UPK_TEST.upk_k60.k60_so_buno_link (os_buhin_no, k60_buno_id, created_date, created_tantou_id) VALUES ('76272   4CC0A    K70', 1452, GETDATE(), 999);</v>
      </c>
    </row>
    <row r="1292" spans="1:6">
      <c r="A1292" s="229" t="s">
        <v>4010</v>
      </c>
      <c r="B1292" s="229" t="s">
        <v>448</v>
      </c>
      <c r="C1292" s="229" t="str">
        <f t="shared" si="40"/>
        <v>1453</v>
      </c>
      <c r="D1292" s="229" t="s">
        <v>1234</v>
      </c>
      <c r="E1292" s="229">
        <v>2578</v>
      </c>
      <c r="F1292" s="229" t="str">
        <f t="shared" si="41"/>
        <v>INSERT INTO UPK_TEST.upk_k60.k60_so_buno_link (os_buhin_no, k60_buno_id, created_date, created_tantou_id) VALUES ('76273   4CC0A    K70', 1453, GETDATE(), 999);</v>
      </c>
    </row>
    <row r="1293" spans="1:6">
      <c r="A1293" s="229" t="s">
        <v>4011</v>
      </c>
      <c r="B1293" s="229" t="s">
        <v>449</v>
      </c>
      <c r="C1293" s="229" t="str">
        <f t="shared" si="40"/>
        <v>1454</v>
      </c>
      <c r="D1293" s="229" t="s">
        <v>1235</v>
      </c>
      <c r="E1293" s="229">
        <v>2579</v>
      </c>
      <c r="F1293" s="229" t="str">
        <f t="shared" si="41"/>
        <v>INSERT INTO UPK_TEST.upk_k60.k60_so_buno_link (os_buhin_no, k60_buno_id, created_date, created_tantou_id) VALUES ('76426   4CC0A  RへK70', 1454, GETDATE(), 999);</v>
      </c>
    </row>
    <row r="1294" spans="1:6">
      <c r="A1294" s="229" t="s">
        <v>4012</v>
      </c>
      <c r="B1294" s="229" t="s">
        <v>450</v>
      </c>
      <c r="C1294" s="229" t="str">
        <f t="shared" si="40"/>
        <v>1455</v>
      </c>
      <c r="F1294" s="229" t="str">
        <f t="shared" si="41"/>
        <v>INSERT INTO UPK_TEST.upk_k60.k60_so_buno_link (os_buhin_no, k60_buno_id, created_date, created_tantou_id) VALUES ('76427   4CC0A  RへK70', 1455, GETDATE(), 999);</v>
      </c>
    </row>
    <row r="1295" spans="1:6">
      <c r="A1295" s="229" t="s">
        <v>4013</v>
      </c>
      <c r="B1295" s="229" t="s">
        <v>5695</v>
      </c>
      <c r="C1295" s="229" t="str">
        <f t="shared" si="40"/>
        <v>2362</v>
      </c>
      <c r="F1295" s="229" t="str">
        <f t="shared" si="41"/>
        <v>INSERT INTO UPK_TEST.upk_k60.k60_so_buno_link (os_buhin_no, k60_buno_id, created_date, created_tantou_id) VALUES ('76456/7 4CE0A   WへJ70', 2362, GETDATE(), 999);</v>
      </c>
    </row>
    <row r="1296" spans="1:6">
      <c r="A1296" s="229" t="s">
        <v>4014</v>
      </c>
      <c r="B1296" s="229" t="s">
        <v>5696</v>
      </c>
      <c r="C1296" s="229" t="str">
        <f t="shared" si="40"/>
        <v>2363</v>
      </c>
      <c r="F1296" s="229" t="str">
        <f t="shared" si="41"/>
        <v>INSERT INTO UPK_TEST.upk_k60.k60_so_buno_link (os_buhin_no, k60_buno_id, created_date, created_tantou_id) VALUES ('76456/7 4CE0A-E Wへロシア向け', 2363, GETDATE(), 999);</v>
      </c>
    </row>
    <row r="1297" spans="1:6">
      <c r="A1297" s="229" t="s">
        <v>4015</v>
      </c>
      <c r="B1297" s="229" t="s">
        <v>5697</v>
      </c>
      <c r="C1297" s="229" t="str">
        <f t="shared" si="40"/>
        <v>2364</v>
      </c>
      <c r="F1297" s="229" t="str">
        <f t="shared" si="41"/>
        <v>INSERT INTO UPK_TEST.upk_k60.k60_so_buno_link (os_buhin_no, k60_buno_id, created_date, created_tantou_id) VALUES ('76456/7 6FK0A   WへW70', 2364, GETDATE(), 999);</v>
      </c>
    </row>
    <row r="1298" spans="1:6">
      <c r="A1298" s="229" t="s">
        <v>4016</v>
      </c>
      <c r="B1298" s="229" t="s">
        <v>1078</v>
      </c>
      <c r="C1298" s="229" t="str">
        <f t="shared" si="40"/>
        <v>2360</v>
      </c>
      <c r="F1298" s="229" t="str">
        <f t="shared" si="41"/>
        <v>INSERT INTO UPK_TEST.upk_k60.k60_so_buno_link (os_buhin_no, k60_buno_id, created_date, created_tantou_id) VALUES ('75556   4BC1B   Wへ K70', 2360, GETDATE(), 999);</v>
      </c>
    </row>
    <row r="1299" spans="1:6">
      <c r="A1299" s="229" t="s">
        <v>4017</v>
      </c>
      <c r="B1299" s="229" t="s">
        <v>1079</v>
      </c>
      <c r="C1299" s="229" t="str">
        <f t="shared" si="40"/>
        <v>2361</v>
      </c>
      <c r="F1299" s="229" t="str">
        <f t="shared" si="41"/>
        <v>INSERT INTO UPK_TEST.upk_k60.k60_so_buno_link (os_buhin_no, k60_buno_id, created_date, created_tantou_id) VALUES ('75557   4BC1B   Wへ K70', 2361, GETDATE(), 999);</v>
      </c>
    </row>
    <row r="1300" spans="1:6">
      <c r="A1300" s="229" t="s">
        <v>4018</v>
      </c>
      <c r="B1300" s="229" t="s">
        <v>5732</v>
      </c>
      <c r="C1300" s="229" t="str">
        <f t="shared" si="40"/>
        <v>2480</v>
      </c>
      <c r="F1300" s="229" t="str">
        <f t="shared" si="41"/>
        <v>INSERT INTO UPK_TEST.upk_k60.k60_so_buno_link (os_buhin_no, k60_buno_id, created_date, created_tantou_id) VALUES ('76582/3 4CF0B  J70⇒K70', 2480, GETDATE(), 999);</v>
      </c>
    </row>
    <row r="1301" spans="1:6">
      <c r="A1301" s="229" t="s">
        <v>4019</v>
      </c>
      <c r="B1301" s="229" t="s">
        <v>5531</v>
      </c>
      <c r="C1301" s="229" t="str">
        <f t="shared" si="40"/>
        <v>1441</v>
      </c>
      <c r="F1301" s="229" t="str">
        <f t="shared" si="41"/>
        <v>INSERT INTO UPK_TEST.upk_k60.k60_so_buno_link (os_buhin_no, k60_buno_id, created_date, created_tantou_id) VALUES ('64122/3 4CB0A  RよりJ70', 1441, GETDATE(), 999);</v>
      </c>
    </row>
    <row r="1302" spans="1:6">
      <c r="A1302" s="229" t="s">
        <v>4020</v>
      </c>
      <c r="B1302" s="229" t="s">
        <v>1161</v>
      </c>
      <c r="C1302" s="229" t="str">
        <f t="shared" si="40"/>
        <v>2481</v>
      </c>
      <c r="F1302" s="229" t="str">
        <f t="shared" si="41"/>
        <v>INSERT INTO UPK_TEST.upk_k60.k60_so_buno_link (os_buhin_no, k60_buno_id, created_date, created_tantou_id) VALUES ('75632   6MA0A　P323外転', 2481, GETDATE(), 999);</v>
      </c>
    </row>
    <row r="1303" spans="1:6">
      <c r="A1303" s="229" t="s">
        <v>4021</v>
      </c>
      <c r="B1303" s="229" t="s">
        <v>5733</v>
      </c>
      <c r="C1303" s="229" t="str">
        <f t="shared" si="40"/>
        <v>2482</v>
      </c>
      <c r="F1303" s="229" t="str">
        <f t="shared" si="41"/>
        <v>INSERT INTO UPK_TEST.upk_k60.k60_so_buno_link (os_buhin_no, k60_buno_id, created_date, created_tantou_id) VALUES ('76752/3 6MA0A   W70', 2482, GETDATE(), 999);</v>
      </c>
    </row>
    <row r="1304" spans="1:6">
      <c r="A1304" s="229" t="s">
        <v>4022</v>
      </c>
      <c r="B1304" s="229" t="s">
        <v>5734</v>
      </c>
      <c r="C1304" s="229" t="str">
        <f t="shared" si="40"/>
        <v>2483</v>
      </c>
      <c r="F1304" s="229" t="str">
        <f t="shared" si="41"/>
        <v>INSERT INTO UPK_TEST.upk_k60.k60_so_buno_link (os_buhin_no, k60_buno_id, created_date, created_tantou_id) VALUES ('76636/7 6MR0A   B309', 2483, GETDATE(), 999);</v>
      </c>
    </row>
    <row r="1305" spans="1:6">
      <c r="A1305" s="229" t="s">
        <v>4023</v>
      </c>
      <c r="B1305" s="229" t="s">
        <v>5544</v>
      </c>
      <c r="C1305" s="229" t="str">
        <f t="shared" si="40"/>
        <v>1462</v>
      </c>
      <c r="F1305" s="229" t="str">
        <f t="shared" si="41"/>
        <v>INSERT INTO UPK_TEST.upk_k60.k60_so_buno_link (os_buhin_no, k60_buno_id, created_date, created_tantou_id) VALUES ('64184/5 6MA0A   Rより K70', 1462, GETDATE(), 999);</v>
      </c>
    </row>
    <row r="1306" spans="1:6">
      <c r="A1306" s="229" t="s">
        <v>4024</v>
      </c>
      <c r="B1306" s="229" t="s">
        <v>5735</v>
      </c>
      <c r="C1306" s="229" t="str">
        <f t="shared" si="40"/>
        <v>2484</v>
      </c>
      <c r="F1306" s="229" t="str">
        <f t="shared" si="41"/>
        <v>INSERT INTO UPK_TEST.upk_k60.k60_so_buno_link (os_buhin_no, k60_buno_id, created_date, created_tantou_id) VALUES ('62518/9 6RA0A  K70', 2484, GETDATE(), 999);</v>
      </c>
    </row>
    <row r="1307" spans="1:6">
      <c r="A1307" s="229" t="s">
        <v>4025</v>
      </c>
      <c r="B1307" s="229" t="s">
        <v>5736</v>
      </c>
      <c r="C1307" s="229" t="str">
        <f t="shared" si="40"/>
        <v>2485</v>
      </c>
      <c r="F1307" s="229" t="str">
        <f t="shared" si="41"/>
        <v>INSERT INTO UPK_TEST.upk_k60.k60_so_buno_link (os_buhin_no, k60_buno_id, created_date, created_tantou_id) VALUES ('64194/5 6RA0A  B309', 2485, GETDATE(), 999);</v>
      </c>
    </row>
    <row r="1308" spans="1:6">
      <c r="A1308" s="229" t="s">
        <v>4026</v>
      </c>
      <c r="B1308" s="229" t="s">
        <v>5737</v>
      </c>
      <c r="C1308" s="229" t="str">
        <f t="shared" si="40"/>
        <v>2486</v>
      </c>
      <c r="F1308" s="229" t="str">
        <f t="shared" si="41"/>
        <v>INSERT INTO UPK_TEST.upk_k60.k60_so_buno_link (os_buhin_no, k60_buno_id, created_date, created_tantou_id) VALUES ('5220A N300000/N290000 DG/DGEメタル', 2486, GETDATE(), 999);</v>
      </c>
    </row>
    <row r="1309" spans="1:6">
      <c r="A1309" s="229" t="s">
        <v>4027</v>
      </c>
      <c r="B1309" s="229" t="s">
        <v>5738</v>
      </c>
      <c r="C1309" s="229" t="str">
        <f t="shared" si="40"/>
        <v>2487</v>
      </c>
      <c r="F1309" s="229" t="str">
        <f t="shared" si="41"/>
        <v>INSERT INTO UPK_TEST.upk_k60.k60_so_buno_link (os_buhin_no, k60_buno_id, created_date, created_tantou_id) VALUES ('74332/3 6RA0A  J70/K70', 2487, GETDATE(), 999);</v>
      </c>
    </row>
    <row r="1310" spans="1:6">
      <c r="A1310" s="229" t="s">
        <v>4028</v>
      </c>
      <c r="B1310" s="229" t="s">
        <v>5739</v>
      </c>
      <c r="C1310" s="229" t="str">
        <f t="shared" si="40"/>
        <v>2488</v>
      </c>
      <c r="F1310" s="229" t="str">
        <f t="shared" si="41"/>
        <v>INSERT INTO UPK_TEST.upk_k60.k60_so_buno_link (os_buhin_no, k60_buno_id, created_date, created_tantou_id) VALUES ('5253C J9800/J9700  DGメタル', 2488, GETDATE(), 999);</v>
      </c>
    </row>
    <row r="1311" spans="1:6">
      <c r="A1311" s="229" t="s">
        <v>4029</v>
      </c>
      <c r="B1311" s="229" t="s">
        <v>1162</v>
      </c>
      <c r="C1311" s="229" t="str">
        <f t="shared" si="40"/>
        <v>2489</v>
      </c>
      <c r="F1311" s="229" t="str">
        <f t="shared" si="41"/>
        <v>INSERT INTO UPK_TEST.upk_k60.k60_so_buno_link (os_buhin_no, k60_buno_id, created_date, created_tantou_id) VALUES ('74372   6RA0A  B309', 2489, GETDATE(), 999);</v>
      </c>
    </row>
    <row r="1312" spans="1:6">
      <c r="A1312" s="229" t="s">
        <v>4030</v>
      </c>
      <c r="B1312" s="229" t="s">
        <v>1163</v>
      </c>
      <c r="C1312" s="229" t="str">
        <f t="shared" si="40"/>
        <v>2490</v>
      </c>
      <c r="F1312" s="229" t="str">
        <f t="shared" si="41"/>
        <v>INSERT INTO UPK_TEST.upk_k60.k60_so_buno_link (os_buhin_no, k60_buno_id, created_date, created_tantou_id) VALUES ('5253B X2700   DGメタル', 2490, GETDATE(), 999);</v>
      </c>
    </row>
    <row r="1313" spans="1:6">
      <c r="A1313" s="229" t="s">
        <v>4031</v>
      </c>
      <c r="B1313" s="229" t="s">
        <v>5740</v>
      </c>
      <c r="C1313" s="229" t="str">
        <f t="shared" si="40"/>
        <v>2491</v>
      </c>
      <c r="F1313" s="229" t="str">
        <f t="shared" si="41"/>
        <v>INSERT INTO UPK_TEST.upk_k60.k60_so_buno_link (os_buhin_no, k60_buno_id, created_date, created_tantou_id) VALUES ('75134/5 6RA0A    J70', 2491, GETDATE(), 999);</v>
      </c>
    </row>
    <row r="1314" spans="1:6">
      <c r="A1314" s="229" t="s">
        <v>4032</v>
      </c>
      <c r="B1314" s="229" t="s">
        <v>5741</v>
      </c>
      <c r="C1314" s="229" t="str">
        <f t="shared" si="40"/>
        <v>2492</v>
      </c>
      <c r="F1314" s="229" t="str">
        <f t="shared" si="41"/>
        <v>INSERT INTO UPK_TEST.upk_k60.k60_so_buno_link (os_buhin_no, k60_buno_id, created_date, created_tantou_id) VALUES ('75528/9 6RA0A    J70', 2492, GETDATE(), 999);</v>
      </c>
    </row>
    <row r="1315" spans="1:6">
      <c r="A1315" s="229" t="s">
        <v>4033</v>
      </c>
      <c r="B1315" s="229" t="s">
        <v>5742</v>
      </c>
      <c r="C1315" s="229" t="str">
        <f t="shared" si="40"/>
        <v>2493</v>
      </c>
      <c r="F1315" s="229" t="str">
        <f t="shared" si="41"/>
        <v>INSERT INTO UPK_TEST.upk_k60.k60_so_buno_link (os_buhin_no, k60_buno_id, created_date, created_tantou_id) VALUES ('5253C A6600/A6500 DG/DGEメタル', 2493, GETDATE(), 999);</v>
      </c>
    </row>
    <row r="1316" spans="1:6">
      <c r="A1316" s="229" t="s">
        <v>4034</v>
      </c>
      <c r="B1316" s="229" t="s">
        <v>5743</v>
      </c>
      <c r="C1316" s="229" t="str">
        <f t="shared" si="40"/>
        <v>2494</v>
      </c>
      <c r="F1316" s="229" t="str">
        <f t="shared" si="41"/>
        <v>INSERT INTO UPK_TEST.upk_k60.k60_so_buno_link (os_buhin_no, k60_buno_id, created_date, created_tantou_id) VALUES ('755C4/5 6RA0A    J70', 2494, GETDATE(), 999);</v>
      </c>
    </row>
    <row r="1317" spans="1:6">
      <c r="A1317" s="229" t="s">
        <v>4035</v>
      </c>
      <c r="B1317" s="229" t="s">
        <v>5744</v>
      </c>
      <c r="C1317" s="229" t="str">
        <f t="shared" si="40"/>
        <v>2495</v>
      </c>
      <c r="F1317" s="229" t="str">
        <f t="shared" si="41"/>
        <v>INSERT INTO UPK_TEST.upk_k60.k60_so_buno_link (os_buhin_no, k60_buno_id, created_date, created_tantou_id) VALUES ('5253C A7400/A7300 DG/DGEメタル', 2495, GETDATE(), 999);</v>
      </c>
    </row>
    <row r="1318" spans="1:6">
      <c r="A1318" s="229" t="s">
        <v>4036</v>
      </c>
      <c r="B1318" s="229" t="s">
        <v>5745</v>
      </c>
      <c r="C1318" s="229" t="str">
        <f t="shared" si="40"/>
        <v>2496</v>
      </c>
      <c r="F1318" s="229" t="str">
        <f t="shared" si="41"/>
        <v>INSERT INTO UPK_TEST.upk_k60.k60_so_buno_link (os_buhin_no, k60_buno_id, created_date, created_tantou_id) VALUES ('76246/7 6RA0A    J70', 2496, GETDATE(), 999);</v>
      </c>
    </row>
    <row r="1319" spans="1:6">
      <c r="A1319" s="229" t="s">
        <v>4037</v>
      </c>
      <c r="B1319" s="229" t="s">
        <v>1164</v>
      </c>
      <c r="C1319" s="229" t="str">
        <f t="shared" si="40"/>
        <v>2497</v>
      </c>
      <c r="F1319" s="229" t="str">
        <f t="shared" si="41"/>
        <v>INSERT INTO UPK_TEST.upk_k60.k60_so_buno_link (os_buhin_no, k60_buno_id, created_date, created_tantou_id) VALUES ('76714   6RA0A    J70', 2497, GETDATE(), 999);</v>
      </c>
    </row>
    <row r="1320" spans="1:6">
      <c r="A1320" s="229" t="s">
        <v>4038</v>
      </c>
      <c r="B1320" s="229" t="s">
        <v>1165</v>
      </c>
      <c r="C1320" s="229" t="str">
        <f t="shared" si="40"/>
        <v>2498</v>
      </c>
      <c r="F1320" s="229" t="str">
        <f t="shared" si="41"/>
        <v>INSERT INTO UPK_TEST.upk_k60.k60_so_buno_link (os_buhin_no, k60_buno_id, created_date, created_tantou_id) VALUES ('76715   6RA0A    J70', 2498, GETDATE(), 999);</v>
      </c>
    </row>
    <row r="1321" spans="1:6">
      <c r="A1321" s="229" t="s">
        <v>4039</v>
      </c>
      <c r="B1321" s="229" t="s">
        <v>1166</v>
      </c>
      <c r="C1321" s="229" t="str">
        <f t="shared" si="40"/>
        <v>2499</v>
      </c>
      <c r="F1321" s="229" t="str">
        <f t="shared" si="41"/>
        <v>INSERT INTO UPK_TEST.upk_k60.k60_so_buno_link (os_buhin_no, k60_buno_id, created_date, created_tantou_id) VALUES ('5253C  D4100  DG-Eメタル', 2499, GETDATE(), 999);</v>
      </c>
    </row>
    <row r="1322" spans="1:6">
      <c r="A1322" s="229" t="s">
        <v>4040</v>
      </c>
      <c r="B1322" s="229" t="s">
        <v>1167</v>
      </c>
      <c r="C1322" s="229" t="str">
        <f t="shared" si="40"/>
        <v>2500</v>
      </c>
      <c r="F1322" s="229" t="str">
        <f t="shared" si="41"/>
        <v>INSERT INTO UPK_TEST.upk_k60.k60_so_buno_link (os_buhin_no, k60_buno_id, created_date, created_tantou_id) VALUES ('5253C  D5500  DG-Eメタル', 2500, GETDATE(), 999);</v>
      </c>
    </row>
    <row r="1323" spans="1:6">
      <c r="A1323" s="229" t="s">
        <v>4041</v>
      </c>
      <c r="B1323" s="229" t="s">
        <v>1168</v>
      </c>
      <c r="C1323" s="229" t="str">
        <f t="shared" si="40"/>
        <v>2501</v>
      </c>
      <c r="F1323" s="229" t="str">
        <f t="shared" si="41"/>
        <v>INSERT INTO UPK_TEST.upk_k60.k60_so_buno_link (os_buhin_no, k60_buno_id, created_date, created_tantou_id) VALUES ('5240C  66500  DG-Eメタル', 2501, GETDATE(), 999);</v>
      </c>
    </row>
    <row r="1324" spans="1:6">
      <c r="A1324" s="229" t="s">
        <v>4042</v>
      </c>
      <c r="B1324" s="229" t="s">
        <v>1169</v>
      </c>
      <c r="C1324" s="229" t="str">
        <f t="shared" si="40"/>
        <v>2502</v>
      </c>
      <c r="F1324" s="229" t="str">
        <f t="shared" si="41"/>
        <v>INSERT INTO UPK_TEST.upk_k60.k60_so_buno_link (os_buhin_no, k60_buno_id, created_date, created_tantou_id) VALUES ('67413  6US0B  完成品(日トレ)', 2502, GETDATE(), 999);</v>
      </c>
    </row>
    <row r="1325" spans="1:6">
      <c r="A1325" s="229" t="s">
        <v>4043</v>
      </c>
      <c r="B1325" s="229" t="s">
        <v>1170</v>
      </c>
      <c r="C1325" s="229" t="str">
        <f t="shared" si="40"/>
        <v>2503</v>
      </c>
      <c r="F1325" s="229" t="str">
        <f t="shared" si="41"/>
        <v>INSERT INTO UPK_TEST.upk_k60.k60_so_buno_link (os_buhin_no, k60_buno_id, created_date, created_tantou_id) VALUES ('67413  6RL0B  J70', 2503, GETDATE(), 999);</v>
      </c>
    </row>
    <row r="1326" spans="1:6">
      <c r="A1326" s="229" t="s">
        <v>4044</v>
      </c>
      <c r="B1326" s="229" t="s">
        <v>1171</v>
      </c>
      <c r="C1326" s="229" t="str">
        <f t="shared" si="40"/>
        <v>2504</v>
      </c>
      <c r="F1326" s="229" t="str">
        <f t="shared" si="41"/>
        <v>INSERT INTO UPK_TEST.upk_k60.k60_so_buno_link (os_buhin_no, k60_buno_id, created_date, created_tantou_id) VALUES ('5253C  S6800  DG-Eメタル', 2504, GETDATE(), 999);</v>
      </c>
    </row>
    <row r="1327" spans="1:6">
      <c r="A1327" s="229" t="s">
        <v>4045</v>
      </c>
      <c r="B1327" s="229" t="s">
        <v>1172</v>
      </c>
      <c r="C1327" s="229" t="str">
        <f t="shared" si="40"/>
        <v>2505</v>
      </c>
      <c r="F1327" s="229" t="str">
        <f t="shared" si="41"/>
        <v>INSERT INTO UPK_TEST.upk_k60.k60_so_buno_link (os_buhin_no, k60_buno_id, created_date, created_tantou_id) VALUES ('5253C  D7100  DG-Eメタル', 2505, GETDATE(), 999);</v>
      </c>
    </row>
    <row r="1328" spans="1:6">
      <c r="A1328" s="229" t="s">
        <v>4046</v>
      </c>
      <c r="B1328" s="229" t="s">
        <v>1173</v>
      </c>
      <c r="C1328" s="229" t="str">
        <f t="shared" si="40"/>
        <v>2506</v>
      </c>
      <c r="F1328" s="229" t="str">
        <f t="shared" si="41"/>
        <v>INSERT INTO UPK_TEST.upk_k60.k60_so_buno_link (os_buhin_no, k60_buno_id, created_date, created_tantou_id) VALUES ('5253C  D7200  DG-Eメタル', 2506, GETDATE(), 999);</v>
      </c>
    </row>
    <row r="1329" spans="1:6">
      <c r="A1329" s="229" t="s">
        <v>4048</v>
      </c>
      <c r="B1329" s="229" t="s">
        <v>1174</v>
      </c>
      <c r="C1329" s="229" t="str">
        <f t="shared" si="40"/>
        <v>2507</v>
      </c>
      <c r="F1329" s="229" t="str">
        <f t="shared" si="41"/>
        <v>INSERT INTO UPK_TEST.upk_k60.k60_so_buno_link (os_buhin_no, k60_buno_id, created_date, created_tantou_id) VALUES ('67331   21G00     日車 ', 2507, GETDATE(), 999);</v>
      </c>
    </row>
    <row r="1330" spans="1:6">
      <c r="A1330" s="229" t="s">
        <v>4049</v>
      </c>
      <c r="B1330" s="229" t="s">
        <v>1175</v>
      </c>
      <c r="C1330" s="229" t="str">
        <f t="shared" si="40"/>
        <v>2508</v>
      </c>
      <c r="F1330" s="229" t="str">
        <f t="shared" si="41"/>
        <v>INSERT INTO UPK_TEST.upk_k60.k60_so_buno_link (os_buhin_no, k60_buno_id, created_date, created_tantou_id) VALUES ('67331   21G00-E   KD', 2508, GETDATE(), 999);</v>
      </c>
    </row>
    <row r="1331" spans="1:6">
      <c r="A1331" s="229" t="s">
        <v>4050</v>
      </c>
      <c r="B1331" s="229" t="s">
        <v>1176</v>
      </c>
      <c r="C1331" s="229" t="str">
        <f t="shared" si="40"/>
        <v>2509</v>
      </c>
      <c r="F1331" s="229" t="str">
        <f t="shared" si="41"/>
        <v>INSERT INTO UPK_TEST.upk_k60.k60_so_buno_link (os_buhin_no, k60_buno_id, created_date, created_tantou_id) VALUES ('67331   21G00-B   B302', 2509, GETDATE(), 999);</v>
      </c>
    </row>
    <row r="1332" spans="1:6">
      <c r="A1332" s="229" t="s">
        <v>4051</v>
      </c>
      <c r="B1332" s="229" t="s">
        <v>1177</v>
      </c>
      <c r="C1332" s="229" t="str">
        <f t="shared" si="40"/>
        <v>2510</v>
      </c>
      <c r="F1332" s="229" t="str">
        <f t="shared" si="41"/>
        <v>INSERT INTO UPK_TEST.upk_k60.k60_so_buno_link (os_buhin_no, k60_buno_id, created_date, created_tantou_id) VALUES ('74755   65Y0001   P303', 2510, GETDATE(), 999);</v>
      </c>
    </row>
    <row r="1333" spans="1:6">
      <c r="A1333" s="229" t="s">
        <v>4052</v>
      </c>
      <c r="B1333" s="229" t="s">
        <v>1178</v>
      </c>
      <c r="C1333" s="229" t="str">
        <f t="shared" si="40"/>
        <v>2511</v>
      </c>
      <c r="F1333" s="229" t="str">
        <f t="shared" si="41"/>
        <v>INSERT INTO UPK_TEST.upk_k60.k60_so_buno_link (os_buhin_no, k60_buno_id, created_date, created_tantou_id) VALUES ('93634   01G00-G   逆送  ', 2511, GETDATE(), 999);</v>
      </c>
    </row>
    <row r="1334" spans="1:6">
      <c r="A1334" s="229" t="s">
        <v>4053</v>
      </c>
      <c r="B1334" s="229" t="s">
        <v>1179</v>
      </c>
      <c r="C1334" s="229" t="str">
        <f t="shared" si="40"/>
        <v>2512</v>
      </c>
      <c r="F1334" s="229" t="str">
        <f t="shared" si="41"/>
        <v>INSERT INTO UPK_TEST.upk_k60.k60_so_buno_link (os_buhin_no, k60_buno_id, created_date, created_tantou_id) VALUES ('79146   0N800     B309', 2512, GETDATE(), 999);</v>
      </c>
    </row>
    <row r="1335" spans="1:6">
      <c r="A1335" s="229" t="s">
        <v>4054</v>
      </c>
      <c r="B1335" s="229" t="s">
        <v>1180</v>
      </c>
      <c r="C1335" s="229" t="str">
        <f t="shared" si="40"/>
        <v>2513</v>
      </c>
      <c r="F1335" s="229" t="str">
        <f t="shared" si="41"/>
        <v>INSERT INTO UPK_TEST.upk_k60.k60_so_buno_link (os_buhin_no, k60_buno_id, created_date, created_tantou_id) VALUES ('66812   92G00     B302', 2513, GETDATE(), 999);</v>
      </c>
    </row>
    <row r="1336" spans="1:6">
      <c r="A1336" s="229" t="s">
        <v>4055</v>
      </c>
      <c r="B1336" s="229" t="s">
        <v>1181</v>
      </c>
      <c r="C1336" s="229" t="str">
        <f t="shared" si="40"/>
        <v>2514</v>
      </c>
      <c r="F1336" s="229" t="str">
        <f t="shared" si="41"/>
        <v>INSERT INTO UPK_TEST.upk_k60.k60_so_buno_link (os_buhin_no, k60_buno_id, created_date, created_tantou_id) VALUES ('66812   92G10     B302', 2514, GETDATE(), 999);</v>
      </c>
    </row>
    <row r="1337" spans="1:6">
      <c r="A1337" s="229" t="s">
        <v>4056</v>
      </c>
      <c r="B1337" s="229" t="s">
        <v>664</v>
      </c>
      <c r="C1337" s="229" t="str">
        <f t="shared" si="40"/>
        <v>1824</v>
      </c>
      <c r="F1337" s="229" t="str">
        <f t="shared" si="41"/>
        <v>INSERT INTO UPK_TEST.upk_k60.k60_so_buno_link (os_buhin_no, k60_buno_id, created_date, created_tantou_id) VALUES ('62532   WL00001 逆送N⇒A', 1824, GETDATE(), 999);</v>
      </c>
    </row>
    <row r="1338" spans="1:6">
      <c r="A1338" s="229" t="s">
        <v>4057</v>
      </c>
      <c r="B1338" s="229" t="s">
        <v>5618</v>
      </c>
      <c r="C1338" s="229" t="str">
        <f t="shared" si="40"/>
        <v>1937</v>
      </c>
      <c r="F1338" s="229" t="str">
        <f t="shared" si="41"/>
        <v>INSERT INTO UPK_TEST.upk_k60.k60_so_buno_link (os_buhin_no, k60_buno_id, created_date, created_tantou_id) VALUES ('62522/3 80F00   K70⇒M70', 1937, GETDATE(), 999);</v>
      </c>
    </row>
    <row r="1339" spans="1:6">
      <c r="A1339" s="229" t="s">
        <v>4058</v>
      </c>
      <c r="B1339" s="229" t="s">
        <v>5746</v>
      </c>
      <c r="C1339" s="229" t="str">
        <f t="shared" si="40"/>
        <v>2515</v>
      </c>
      <c r="F1339" s="229" t="str">
        <f t="shared" si="41"/>
        <v>INSERT INTO UPK_TEST.upk_k60.k60_so_buno_link (os_buhin_no, k60_buno_id, created_date, created_tantou_id) VALUES ('62522/3 85F00   K70⇒M70', 2515, GETDATE(), 999);</v>
      </c>
    </row>
    <row r="1340" spans="1:6">
      <c r="A1340" s="229" t="s">
        <v>4059</v>
      </c>
      <c r="B1340" s="229" t="s">
        <v>1182</v>
      </c>
      <c r="C1340" s="229" t="str">
        <f t="shared" si="40"/>
        <v>2516</v>
      </c>
      <c r="F1340" s="229" t="str">
        <f t="shared" si="41"/>
        <v>INSERT INTO UPK_TEST.upk_k60.k60_so_buno_link (os_buhin_no, k60_buno_id, created_date, created_tantou_id) VALUES ('96112   0W700     B309', 2516, GETDATE(), 999);</v>
      </c>
    </row>
    <row r="1341" spans="1:6">
      <c r="A1341" s="229" t="s">
        <v>4060</v>
      </c>
      <c r="B1341" s="229" t="s">
        <v>1183</v>
      </c>
      <c r="C1341" s="229" t="str">
        <f t="shared" si="40"/>
        <v>2517</v>
      </c>
      <c r="F1341" s="229" t="str">
        <f t="shared" si="41"/>
        <v>INSERT INTO UPK_TEST.upk_k60.k60_so_buno_link (os_buhin_no, k60_buno_id, created_date, created_tantou_id) VALUES ('96113   0W700     B309', 2517, GETDATE(), 999);</v>
      </c>
    </row>
    <row r="1342" spans="1:6">
      <c r="A1342" s="229" t="s">
        <v>4061</v>
      </c>
      <c r="B1342" s="229" t="s">
        <v>5747</v>
      </c>
      <c r="C1342" s="229" t="str">
        <f t="shared" si="40"/>
        <v>2518</v>
      </c>
      <c r="F1342" s="229" t="str">
        <f t="shared" si="41"/>
        <v>INSERT INTO UPK_TEST.upk_k60.k60_so_buno_link (os_buhin_no, k60_buno_id, created_date, created_tantou_id) VALUES ('62522/3 0W000     B309', 2518, GETDATE(), 999);</v>
      </c>
    </row>
    <row r="1343" spans="1:6">
      <c r="A1343" s="229" t="s">
        <v>4062</v>
      </c>
      <c r="B1343" s="229" t="s">
        <v>1184</v>
      </c>
      <c r="C1343" s="229" t="str">
        <f t="shared" si="40"/>
        <v>2519</v>
      </c>
      <c r="F1343" s="229" t="str">
        <f t="shared" si="41"/>
        <v>INSERT INTO UPK_TEST.upk_k60.k60_so_buno_link (os_buhin_no, k60_buno_id, created_date, created_tantou_id) VALUES ('62032   6N000-B   B309 ', 2519, GETDATE(), 999);</v>
      </c>
    </row>
    <row r="1344" spans="1:6">
      <c r="A1344" s="229" t="s">
        <v>4063</v>
      </c>
      <c r="B1344" s="229" t="s">
        <v>1185</v>
      </c>
      <c r="C1344" s="229" t="str">
        <f t="shared" si="40"/>
        <v>2520</v>
      </c>
      <c r="F1344" s="229" t="str">
        <f t="shared" si="41"/>
        <v>INSERT INTO UPK_TEST.upk_k60.k60_so_buno_link (os_buhin_no, k60_buno_id, created_date, created_tantou_id) VALUES ('73256   4M500     K30', 2520, GETDATE(), 999);</v>
      </c>
    </row>
    <row r="1345" spans="1:6">
      <c r="A1345" s="229" t="s">
        <v>4064</v>
      </c>
      <c r="B1345" s="229" t="s">
        <v>5748</v>
      </c>
      <c r="C1345" s="229" t="str">
        <f t="shared" si="40"/>
        <v>2521</v>
      </c>
      <c r="F1345" s="229" t="str">
        <f t="shared" si="41"/>
        <v>INSERT INTO UPK_TEST.upk_k60.k60_so_buno_link (os_buhin_no, k60_buno_id, created_date, created_tantou_id) VALUES ('78136/7 4M500     B309', 2521, GETDATE(), 999);</v>
      </c>
    </row>
    <row r="1346" spans="1:6">
      <c r="A1346" s="229" t="s">
        <v>4065</v>
      </c>
      <c r="B1346" s="229" t="s">
        <v>1186</v>
      </c>
      <c r="C1346" s="229" t="str">
        <f t="shared" si="40"/>
        <v>2522</v>
      </c>
      <c r="F1346" s="229" t="str">
        <f t="shared" si="41"/>
        <v>INSERT INTO UPK_TEST.upk_k60.k60_so_buno_link (os_buhin_no, k60_buno_id, created_date, created_tantou_id) VALUES ('78142   6N600     B309', 2522, GETDATE(), 999);</v>
      </c>
    </row>
    <row r="1347" spans="1:6">
      <c r="A1347" s="229" t="s">
        <v>4066</v>
      </c>
      <c r="B1347" s="229" t="s">
        <v>1187</v>
      </c>
      <c r="C1347" s="229" t="str">
        <f t="shared" si="40"/>
        <v>2523</v>
      </c>
      <c r="F1347" s="229" t="str">
        <f t="shared" si="41"/>
        <v>INSERT INTO UPK_TEST.upk_k60.k60_so_buno_link (os_buhin_no, k60_buno_id, created_date, created_tantou_id) VALUES ('78143   6N600     B309', 2523, GETDATE(), 999);</v>
      </c>
    </row>
    <row r="1348" spans="1:6">
      <c r="A1348" s="229" t="s">
        <v>4067</v>
      </c>
      <c r="B1348" s="229" t="s">
        <v>1188</v>
      </c>
      <c r="C1348" s="229" t="str">
        <f t="shared" si="40"/>
        <v>2524</v>
      </c>
      <c r="F1348" s="229" t="str">
        <f t="shared" si="41"/>
        <v>INSERT INTO UPK_TEST.upk_k60.k60_so_buno_link (os_buhin_no, k60_buno_id, created_date, created_tantou_id) VALUES ('79113   6N600     B309', 2524, GETDATE(), 999);</v>
      </c>
    </row>
    <row r="1349" spans="1:6">
      <c r="A1349" s="229" t="s">
        <v>4068</v>
      </c>
      <c r="B1349" s="229" t="s">
        <v>5749</v>
      </c>
      <c r="C1349" s="229" t="str">
        <f t="shared" si="40"/>
        <v>2525</v>
      </c>
      <c r="F1349" s="229" t="str">
        <f t="shared" si="41"/>
        <v>INSERT INTO UPK_TEST.upk_k60.k60_so_buno_link (os_buhin_no, k60_buno_id, created_date, created_tantou_id) VALUES ('85232/3 4M400     B301', 2525, GETDATE(), 999);</v>
      </c>
    </row>
    <row r="1350" spans="1:6">
      <c r="A1350" s="229" t="s">
        <v>4069</v>
      </c>
      <c r="B1350" s="229" t="s">
        <v>1189</v>
      </c>
      <c r="C1350" s="229" t="str">
        <f t="shared" ref="C1350:C1403" si="42">VLOOKUP($B1350,$D$5:$E$2000,2,FALSE)</f>
        <v>2526</v>
      </c>
      <c r="F1350" s="229" t="str">
        <f t="shared" ref="F1350:F1403" si="43">$P$2&amp;"'"&amp;$A1350&amp;"', "&amp;$C1350&amp;", GETDATE(), 999);"</f>
        <v>INSERT INTO UPK_TEST.upk_k60.k60_so_buno_link (os_buhin_no, k60_buno_id, created_date, created_tantou_id) VALUES ('79112   4M400     B309', 2526, GETDATE(), 999);</v>
      </c>
    </row>
    <row r="1351" spans="1:6">
      <c r="A1351" s="229" t="s">
        <v>4070</v>
      </c>
      <c r="B1351" s="229" t="s">
        <v>1190</v>
      </c>
      <c r="C1351" s="229" t="str">
        <f t="shared" si="42"/>
        <v>2527</v>
      </c>
      <c r="F1351" s="229" t="str">
        <f t="shared" si="43"/>
        <v>INSERT INTO UPK_TEST.upk_k60.k60_so_buno_link (os_buhin_no, k60_buno_id, created_date, created_tantou_id) VALUES ('79113   4M400     B309', 2527, GETDATE(), 999);</v>
      </c>
    </row>
    <row r="1352" spans="1:6">
      <c r="A1352" s="229" t="s">
        <v>4071</v>
      </c>
      <c r="B1352" s="229" t="s">
        <v>1191</v>
      </c>
      <c r="C1352" s="229" t="str">
        <f t="shared" si="42"/>
        <v>2528</v>
      </c>
      <c r="F1352" s="229" t="str">
        <f t="shared" si="43"/>
        <v>INSERT INTO UPK_TEST.upk_k60.k60_so_buno_link (os_buhin_no, k60_buno_id, created_date, created_tantou_id) VALUES ('79113   4M500     B309', 2528, GETDATE(), 999);</v>
      </c>
    </row>
    <row r="1353" spans="1:6">
      <c r="A1353" s="229" t="s">
        <v>4072</v>
      </c>
      <c r="B1353" s="229" t="s">
        <v>1192</v>
      </c>
      <c r="C1353" s="229" t="str">
        <f t="shared" si="42"/>
        <v>2529</v>
      </c>
      <c r="F1353" s="229" t="str">
        <f t="shared" si="43"/>
        <v>INSERT INTO UPK_TEST.upk_k60.k60_so_buno_link (os_buhin_no, k60_buno_id, created_date, created_tantou_id) VALUES ('79112   85F00     B309', 2529, GETDATE(), 999);</v>
      </c>
    </row>
    <row r="1354" spans="1:6">
      <c r="A1354" s="229" t="s">
        <v>4073</v>
      </c>
      <c r="B1354" s="229" t="s">
        <v>1193</v>
      </c>
      <c r="C1354" s="229" t="str">
        <f t="shared" si="42"/>
        <v>2530</v>
      </c>
      <c r="F1354" s="229" t="str">
        <f t="shared" si="43"/>
        <v>INSERT INTO UPK_TEST.upk_k60.k60_so_buno_link (os_buhin_no, k60_buno_id, created_date, created_tantou_id) VALUES ('76632   8H300     M70', 2530, GETDATE(), 999);</v>
      </c>
    </row>
    <row r="1355" spans="1:6">
      <c r="A1355" s="229" t="s">
        <v>4074</v>
      </c>
      <c r="B1355" s="229" t="s">
        <v>1194</v>
      </c>
      <c r="C1355" s="229" t="str">
        <f t="shared" si="42"/>
        <v>2531</v>
      </c>
      <c r="F1355" s="229" t="str">
        <f t="shared" si="43"/>
        <v>INSERT INTO UPK_TEST.upk_k60.k60_so_buno_link (os_buhin_no, k60_buno_id, created_date, created_tantou_id) VALUES ('76633   8H300     M70', 2531, GETDATE(), 999);</v>
      </c>
    </row>
    <row r="1356" spans="1:6">
      <c r="A1356" s="229" t="s">
        <v>4075</v>
      </c>
      <c r="B1356" s="229" t="s">
        <v>1195</v>
      </c>
      <c r="C1356" s="229" t="str">
        <f t="shared" si="42"/>
        <v>2532</v>
      </c>
      <c r="F1356" s="229" t="str">
        <f t="shared" si="43"/>
        <v>INSERT INTO UPK_TEST.upk_k60.k60_so_buno_link (os_buhin_no, k60_buno_id, created_date, created_tantou_id) VALUES ('62036   8H700     A526', 2532, GETDATE(), 999);</v>
      </c>
    </row>
    <row r="1357" spans="1:6">
      <c r="A1357" s="229" t="s">
        <v>4076</v>
      </c>
      <c r="B1357" s="229" t="s">
        <v>1196</v>
      </c>
      <c r="C1357" s="229" t="str">
        <f t="shared" si="42"/>
        <v>2533</v>
      </c>
      <c r="F1357" s="229" t="str">
        <f t="shared" si="43"/>
        <v>INSERT INTO UPK_TEST.upk_k60.k60_so_buno_link (os_buhin_no, k60_buno_id, created_date, created_tantou_id) VALUES ('62038   8H710     A526', 2533, GETDATE(), 999);</v>
      </c>
    </row>
    <row r="1358" spans="1:6">
      <c r="A1358" s="229" t="s">
        <v>4077</v>
      </c>
      <c r="B1358" s="229" t="s">
        <v>1197</v>
      </c>
      <c r="C1358" s="229" t="str">
        <f t="shared" si="42"/>
        <v>2534</v>
      </c>
      <c r="F1358" s="229" t="str">
        <f t="shared" si="43"/>
        <v>INSERT INTO UPK_TEST.upk_k60.k60_so_buno_link (os_buhin_no, k60_buno_id, created_date, created_tantou_id) VALUES ('79142   8H300     B309', 2534, GETDATE(), 999);</v>
      </c>
    </row>
    <row r="1359" spans="1:6">
      <c r="A1359" s="229" t="s">
        <v>4078</v>
      </c>
      <c r="B1359" s="229" t="s">
        <v>1198</v>
      </c>
      <c r="C1359" s="229" t="str">
        <f t="shared" si="42"/>
        <v>2535</v>
      </c>
      <c r="F1359" s="229" t="str">
        <f t="shared" si="43"/>
        <v>INSERT INTO UPK_TEST.upk_k60.k60_so_buno_link (os_buhin_no, k60_buno_id, created_date, created_tantou_id) VALUES ('62512 　AU00001 K70⇒M70', 2535, GETDATE(), 999);</v>
      </c>
    </row>
    <row r="1360" spans="1:6">
      <c r="A1360" s="229" t="s">
        <v>4079</v>
      </c>
      <c r="B1360" s="229" t="s">
        <v>1199</v>
      </c>
      <c r="C1360" s="229" t="str">
        <f t="shared" si="42"/>
        <v>2536</v>
      </c>
      <c r="F1360" s="229" t="str">
        <f t="shared" si="43"/>
        <v>INSERT INTO UPK_TEST.upk_k60.k60_so_buno_link (os_buhin_no, k60_buno_id, created_date, created_tantou_id) VALUES ('74762   CA01A', 2536, GETDATE(), 999);</v>
      </c>
    </row>
    <row r="1361" spans="1:6">
      <c r="A1361" s="229" t="s">
        <v>4080</v>
      </c>
      <c r="B1361" s="229" t="s">
        <v>5750</v>
      </c>
      <c r="C1361" s="229" t="str">
        <f t="shared" si="42"/>
        <v>2537</v>
      </c>
      <c r="F1361" s="229" t="str">
        <f t="shared" si="43"/>
        <v>INSERT INTO UPK_TEST.upk_k60.k60_so_buno_link (os_buhin_no, k60_buno_id, created_date, created_tantou_id) VALUES ('78136/7  9Y000    B309', 2537, GETDATE(), 999);</v>
      </c>
    </row>
    <row r="1362" spans="1:6">
      <c r="A1362" s="229" t="s">
        <v>4081</v>
      </c>
      <c r="B1362" s="229" t="s">
        <v>1200</v>
      </c>
      <c r="C1362" s="229" t="str">
        <f t="shared" si="42"/>
        <v>2538</v>
      </c>
      <c r="F1362" s="229" t="str">
        <f t="shared" si="43"/>
        <v>INSERT INTO UPK_TEST.upk_k60.k60_so_buno_link (os_buhin_no, k60_buno_id, created_date, created_tantou_id) VALUES ('78142    9Y00001  B309', 2538, GETDATE(), 999);</v>
      </c>
    </row>
    <row r="1363" spans="1:6">
      <c r="A1363" s="229" t="s">
        <v>4082</v>
      </c>
      <c r="B1363" s="229" t="s">
        <v>1201</v>
      </c>
      <c r="C1363" s="229" t="str">
        <f t="shared" si="42"/>
        <v>2539</v>
      </c>
      <c r="F1363" s="229" t="str">
        <f t="shared" si="43"/>
        <v>INSERT INTO UPK_TEST.upk_k60.k60_so_buno_link (os_buhin_no, k60_buno_id, created_date, created_tantou_id) VALUES ('78143    9Y00001  B309', 2539, GETDATE(), 999);</v>
      </c>
    </row>
    <row r="1364" spans="1:6">
      <c r="A1364" s="229" t="s">
        <v>4083</v>
      </c>
      <c r="B1364" s="229" t="s">
        <v>5751</v>
      </c>
      <c r="C1364" s="229">
        <f t="shared" si="42"/>
        <v>2540</v>
      </c>
      <c r="F1364" s="229" t="str">
        <f t="shared" si="43"/>
        <v>INSERT INTO UPK_TEST.upk_k60.k60_so_buno_link (os_buhin_no, k60_buno_id, created_date, created_tantou_id) VALUES ('62522/3  4U000  K70⇒M70', 2540, GETDATE(), 999);</v>
      </c>
    </row>
    <row r="1365" spans="1:6">
      <c r="A1365" s="229" t="s">
        <v>4084</v>
      </c>
      <c r="B1365" s="229" t="s">
        <v>1202</v>
      </c>
      <c r="C1365" s="229">
        <f t="shared" si="42"/>
        <v>2541</v>
      </c>
      <c r="F1365" s="229" t="str">
        <f t="shared" si="43"/>
        <v>INSERT INTO UPK_TEST.upk_k60.k60_so_buno_link (os_buhin_no, k60_buno_id, created_date, created_tantou_id) VALUES ('17285    EN10001  B301', 2541, GETDATE(), 999);</v>
      </c>
    </row>
    <row r="1366" spans="1:6">
      <c r="A1366" s="229" t="s">
        <v>4085</v>
      </c>
      <c r="B1366" s="229" t="s">
        <v>1203</v>
      </c>
      <c r="C1366" s="229">
        <f t="shared" si="42"/>
        <v>2542</v>
      </c>
      <c r="F1366" s="229" t="str">
        <f t="shared" si="43"/>
        <v>INSERT INTO UPK_TEST.upk_k60.k60_so_buno_link (os_buhin_no, k60_buno_id, created_date, created_tantou_id) VALUES ('85032    EN000    K30', 2542, GETDATE(), 999);</v>
      </c>
    </row>
    <row r="1367" spans="1:6">
      <c r="A1367" s="229" t="s">
        <v>4086</v>
      </c>
      <c r="B1367" s="229" t="s">
        <v>5752</v>
      </c>
      <c r="C1367" s="229">
        <f t="shared" si="42"/>
        <v>2543</v>
      </c>
      <c r="F1367" s="229" t="str">
        <f t="shared" si="43"/>
        <v>INSERT INTO UPK_TEST.upk_k60.k60_so_buno_link (os_buhin_no, k60_buno_id, created_date, created_tantou_id) VALUES ('61413/4 B5010     B70', 2543, GETDATE(), 999);</v>
      </c>
    </row>
    <row r="1368" spans="1:6">
      <c r="A1368" s="229" t="s">
        <v>4087</v>
      </c>
      <c r="B1368" s="229" t="s">
        <v>1204</v>
      </c>
      <c r="C1368" s="229">
        <f t="shared" si="42"/>
        <v>2544</v>
      </c>
      <c r="F1368" s="229" t="str">
        <f t="shared" si="43"/>
        <v>INSERT INTO UPK_TEST.upk_k60.k60_so_buno_link (os_buhin_no, k60_buno_id, created_date, created_tantou_id) VALUES ('74317   JG00A     K30', 2544, GETDATE(), 999);</v>
      </c>
    </row>
    <row r="1369" spans="1:6">
      <c r="A1369" s="229" t="s">
        <v>4088</v>
      </c>
      <c r="B1369" s="229" t="s">
        <v>1205</v>
      </c>
      <c r="C1369" s="229">
        <f t="shared" si="42"/>
        <v>2545</v>
      </c>
      <c r="F1369" s="229" t="str">
        <f t="shared" si="43"/>
        <v>INSERT INTO UPK_TEST.upk_k60.k60_so_buno_link (os_buhin_no, k60_buno_id, created_date, created_tantou_id) VALUES ('74317   JG00A-K   K70', 2545, GETDATE(), 999);</v>
      </c>
    </row>
    <row r="1370" spans="1:6">
      <c r="A1370" s="229" t="s">
        <v>4089</v>
      </c>
      <c r="B1370" s="229" t="s">
        <v>1206</v>
      </c>
      <c r="C1370" s="229">
        <f t="shared" si="42"/>
        <v>2546</v>
      </c>
      <c r="F1370" s="229" t="str">
        <f t="shared" si="43"/>
        <v>INSERT INTO UPK_TEST.upk_k60.k60_so_buno_link (os_buhin_no, k60_buno_id, created_date, created_tantou_id) VALUES ('85032   JG00A     K70', 2546, GETDATE(), 999);</v>
      </c>
    </row>
    <row r="1371" spans="1:6">
      <c r="A1371" s="229" t="s">
        <v>4090</v>
      </c>
      <c r="B1371" s="229" t="s">
        <v>1207</v>
      </c>
      <c r="C1371" s="229">
        <f t="shared" si="42"/>
        <v>2547</v>
      </c>
      <c r="F1371" s="229" t="str">
        <f t="shared" si="43"/>
        <v>INSERT INTO UPK_TEST.upk_k60.k60_so_buno_link (os_buhin_no, k60_buno_id, created_date, created_tantou_id) VALUES ('85032   JG00ACE   T308', 2547, GETDATE(), 999);</v>
      </c>
    </row>
    <row r="1372" spans="1:6">
      <c r="A1372" s="229" t="s">
        <v>4091</v>
      </c>
      <c r="B1372" s="229" t="s">
        <v>1208</v>
      </c>
      <c r="C1372" s="229">
        <f t="shared" si="42"/>
        <v>2548</v>
      </c>
      <c r="F1372" s="229" t="str">
        <f t="shared" si="43"/>
        <v>INSERT INTO UPK_TEST.upk_k60.k60_so_buno_link (os_buhin_no, k60_buno_id, created_date, created_tantou_id) VALUES ('17285   JM00A     B301', 2548, GETDATE(), 999);</v>
      </c>
    </row>
    <row r="1373" spans="1:6">
      <c r="A1373" s="229" t="s">
        <v>4092</v>
      </c>
      <c r="B1373" s="229" t="s">
        <v>1209</v>
      </c>
      <c r="C1373" s="229">
        <f t="shared" si="42"/>
        <v>2549</v>
      </c>
      <c r="F1373" s="229" t="str">
        <f t="shared" si="43"/>
        <v>INSERT INTO UPK_TEST.upk_k60.k60_so_buno_link (os_buhin_no, k60_buno_id, created_date, created_tantou_id) VALUES ('73236   JM000     B309', 2549, GETDATE(), 999);</v>
      </c>
    </row>
    <row r="1374" spans="1:6">
      <c r="A1374" s="229" t="s">
        <v>4093</v>
      </c>
      <c r="B1374" s="229" t="s">
        <v>1210</v>
      </c>
      <c r="C1374" s="229">
        <f t="shared" si="42"/>
        <v>2550</v>
      </c>
      <c r="F1374" s="229" t="str">
        <f t="shared" si="43"/>
        <v>INSERT INTO UPK_TEST.upk_k60.k60_so_buno_link (os_buhin_no, k60_buno_id, created_date, created_tantou_id) VALUES ('79142   JM00A     B309', 2550, GETDATE(), 999);</v>
      </c>
    </row>
    <row r="1375" spans="1:6">
      <c r="A1375" s="229" t="s">
        <v>4094</v>
      </c>
      <c r="B1375" s="236" t="s">
        <v>5753</v>
      </c>
      <c r="C1375" s="229">
        <f t="shared" si="42"/>
        <v>2551</v>
      </c>
      <c r="F1375" s="229" t="str">
        <f t="shared" si="43"/>
        <v>INSERT INTO UPK_TEST.upk_k60.k60_so_buno_link (os_buhin_no, k60_buno_id, created_date, created_tantou_id) VALUES ('17285   1AA1A/2A  Bへ', 2551, GETDATE(), 999);</v>
      </c>
    </row>
    <row r="1376" spans="1:6">
      <c r="A1376" s="229" t="s">
        <v>4095</v>
      </c>
      <c r="B1376" s="229" t="s">
        <v>1211</v>
      </c>
      <c r="C1376" s="229">
        <f t="shared" si="42"/>
        <v>2552</v>
      </c>
      <c r="F1376" s="229" t="str">
        <f t="shared" si="43"/>
        <v>INSERT INTO UPK_TEST.upk_k60.k60_so_buno_link (os_buhin_no, k60_buno_id, created_date, created_tantou_id) VALUES ('67408   1AA0A     B302', 2552, GETDATE(), 999);</v>
      </c>
    </row>
    <row r="1377" spans="1:6">
      <c r="A1377" s="229" t="s">
        <v>4096</v>
      </c>
      <c r="B1377" s="229" t="s">
        <v>1212</v>
      </c>
      <c r="C1377" s="229">
        <f t="shared" si="42"/>
        <v>2553</v>
      </c>
      <c r="F1377" s="229" t="str">
        <f t="shared" si="43"/>
        <v>INSERT INTO UPK_TEST.upk_k60.k60_so_buno_link (os_buhin_no, k60_buno_id, created_date, created_tantou_id) VALUES ('67409   1AA0A     B302', 2553, GETDATE(), 999);</v>
      </c>
    </row>
    <row r="1378" spans="1:6">
      <c r="A1378" s="229" t="s">
        <v>4097</v>
      </c>
      <c r="B1378" s="229" t="s">
        <v>1213</v>
      </c>
      <c r="C1378" s="229">
        <f t="shared" si="42"/>
        <v>2554</v>
      </c>
      <c r="F1378" s="229" t="str">
        <f t="shared" si="43"/>
        <v>INSERT INTO UPK_TEST.upk_k60.k60_so_buno_link (os_buhin_no, k60_buno_id, created_date, created_tantou_id) VALUES ('76742   1AA0A     W70', 2554, GETDATE(), 999);</v>
      </c>
    </row>
    <row r="1379" spans="1:6">
      <c r="A1379" s="229" t="s">
        <v>4098</v>
      </c>
      <c r="B1379" s="229" t="s">
        <v>1214</v>
      </c>
      <c r="C1379" s="229">
        <f t="shared" si="42"/>
        <v>2555</v>
      </c>
      <c r="F1379" s="229" t="str">
        <f t="shared" si="43"/>
        <v>INSERT INTO UPK_TEST.upk_k60.k60_so_buno_link (os_buhin_no, k60_buno_id, created_date, created_tantou_id) VALUES ('76743   1AA0A     W70', 2555, GETDATE(), 999);</v>
      </c>
    </row>
    <row r="1380" spans="1:6">
      <c r="A1380" s="229" t="s">
        <v>4099</v>
      </c>
      <c r="B1380" s="229" t="s">
        <v>5754</v>
      </c>
      <c r="C1380" s="229">
        <f t="shared" si="42"/>
        <v>2556</v>
      </c>
      <c r="F1380" s="229" t="str">
        <f t="shared" si="43"/>
        <v>INSERT INTO UPK_TEST.upk_k60.k60_so_buno_link (os_buhin_no, k60_buno_id, created_date, created_tantou_id) VALUES ('75636/7 1GR0A     W70', 2556, GETDATE(), 999);</v>
      </c>
    </row>
    <row r="1381" spans="1:6">
      <c r="A1381" s="229" t="s">
        <v>4100</v>
      </c>
      <c r="B1381" s="229" t="s">
        <v>1215</v>
      </c>
      <c r="C1381" s="229">
        <f t="shared" si="42"/>
        <v>2557</v>
      </c>
      <c r="F1381" s="229" t="str">
        <f t="shared" si="43"/>
        <v>INSERT INTO UPK_TEST.upk_k60.k60_so_buno_link (os_buhin_no, k60_buno_id, created_date, created_tantou_id) VALUES ('64124   JN20A    W70※KD有り', 2557, GETDATE(), 999);</v>
      </c>
    </row>
    <row r="1382" spans="1:6">
      <c r="A1382" s="229" t="s">
        <v>4101</v>
      </c>
      <c r="B1382" s="229" t="s">
        <v>1216</v>
      </c>
      <c r="C1382" s="229">
        <f t="shared" si="42"/>
        <v>2558</v>
      </c>
      <c r="F1382" s="229" t="str">
        <f t="shared" si="43"/>
        <v>INSERT INTO UPK_TEST.upk_k60.k60_so_buno_link (os_buhin_no, k60_buno_id, created_date, created_tantou_id) VALUES ('64125   JN20A    W70※KD有り', 2558, GETDATE(), 999);</v>
      </c>
    </row>
    <row r="1383" spans="1:6">
      <c r="A1383" s="229" t="s">
        <v>4102</v>
      </c>
      <c r="B1383" s="229" t="s">
        <v>1217</v>
      </c>
      <c r="C1383" s="229">
        <f t="shared" si="42"/>
        <v>2559</v>
      </c>
      <c r="F1383" s="229" t="str">
        <f t="shared" si="43"/>
        <v>INSERT INTO UPK_TEST.upk_k60.k60_so_buno_link (os_buhin_no, k60_buno_id, created_date, created_tantou_id) VALUES ('67418   JN20A     B309', 2559, GETDATE(), 999);</v>
      </c>
    </row>
    <row r="1384" spans="1:6">
      <c r="A1384" s="229" t="s">
        <v>4103</v>
      </c>
      <c r="B1384" s="229" t="s">
        <v>5755</v>
      </c>
      <c r="C1384" s="229">
        <f t="shared" si="42"/>
        <v>2560</v>
      </c>
      <c r="F1384" s="229" t="str">
        <f t="shared" si="43"/>
        <v>INSERT INTO UPK_TEST.upk_k60.k60_so_buno_link (os_buhin_no, k60_buno_id, created_date, created_tantou_id) VALUES ('75942/3 JN20A     B302', 2560, GETDATE(), 999);</v>
      </c>
    </row>
    <row r="1385" spans="1:6">
      <c r="A1385" s="229" t="s">
        <v>4104</v>
      </c>
      <c r="B1385" s="229" t="s">
        <v>1218</v>
      </c>
      <c r="C1385" s="229">
        <f t="shared" si="42"/>
        <v>2561</v>
      </c>
      <c r="F1385" s="229" t="str">
        <f t="shared" si="43"/>
        <v>INSERT INTO UPK_TEST.upk_k60.k60_so_buno_link (os_buhin_no, k60_buno_id, created_date, created_tantou_id) VALUES ('76731   JN21A     B302', 2561, GETDATE(), 999);</v>
      </c>
    </row>
    <row r="1386" spans="1:6">
      <c r="A1386" s="229" t="s">
        <v>4105</v>
      </c>
      <c r="B1386" s="229" t="s">
        <v>1219</v>
      </c>
      <c r="C1386" s="229">
        <f t="shared" si="42"/>
        <v>2562</v>
      </c>
      <c r="F1386" s="229" t="str">
        <f t="shared" si="43"/>
        <v>INSERT INTO UPK_TEST.upk_k60.k60_so_buno_link (os_buhin_no, k60_buno_id, created_date, created_tantou_id) VALUES ('78136   JN20A     B301', 2562, GETDATE(), 999);</v>
      </c>
    </row>
    <row r="1387" spans="1:6">
      <c r="A1387" s="229" t="s">
        <v>4106</v>
      </c>
      <c r="B1387" s="229" t="s">
        <v>1220</v>
      </c>
      <c r="C1387" s="229">
        <f t="shared" si="42"/>
        <v>2563</v>
      </c>
      <c r="F1387" s="229" t="str">
        <f t="shared" si="43"/>
        <v>INSERT INTO UPK_TEST.upk_k60.k60_so_buno_link (os_buhin_no, k60_buno_id, created_date, created_tantou_id) VALUES ('78137   JN20A     B301', 2563, GETDATE(), 999);</v>
      </c>
    </row>
    <row r="1388" spans="1:6">
      <c r="A1388" s="229" t="s">
        <v>4107</v>
      </c>
      <c r="B1388" s="229" t="s">
        <v>5756</v>
      </c>
      <c r="C1388" s="229">
        <f t="shared" si="42"/>
        <v>2564</v>
      </c>
      <c r="F1388" s="229" t="str">
        <f t="shared" si="43"/>
        <v>INSERT INTO UPK_TEST.upk_k60.k60_so_buno_link (os_buhin_no, k60_buno_id, created_date, created_tantou_id) VALUES ('78142/3 JN20A     B301', 2564, GETDATE(), 999);</v>
      </c>
    </row>
    <row r="1389" spans="1:6">
      <c r="A1389" s="229" t="s">
        <v>4108</v>
      </c>
      <c r="B1389" s="229" t="s">
        <v>1221</v>
      </c>
      <c r="C1389" s="229">
        <f t="shared" si="42"/>
        <v>2565</v>
      </c>
      <c r="F1389" s="229" t="str">
        <f t="shared" si="43"/>
        <v>INSERT INTO UPK_TEST.upk_k60.k60_so_buno_link (os_buhin_no, k60_buno_id, created_date, created_tantou_id) VALUES ('17422   1LB0C01   K70', 2565, GETDATE(), 999);</v>
      </c>
    </row>
    <row r="1390" spans="1:6">
      <c r="A1390" s="229" t="s">
        <v>4109</v>
      </c>
      <c r="B1390" s="229" t="s">
        <v>1222</v>
      </c>
      <c r="C1390" s="229">
        <f t="shared" si="42"/>
        <v>2566</v>
      </c>
      <c r="F1390" s="229" t="str">
        <f t="shared" si="43"/>
        <v>INSERT INTO UPK_TEST.upk_k60.k60_so_buno_link (os_buhin_no, k60_buno_id, created_date, created_tantou_id) VALUES ('17423   1LB0C01   K70', 2566, GETDATE(), 999);</v>
      </c>
    </row>
    <row r="1391" spans="1:6">
      <c r="A1391" s="229" t="s">
        <v>4110</v>
      </c>
      <c r="B1391" s="229" t="s">
        <v>1223</v>
      </c>
      <c r="C1391" s="229">
        <f t="shared" si="42"/>
        <v>2567</v>
      </c>
      <c r="F1391" s="229" t="str">
        <f t="shared" si="43"/>
        <v>INSERT INTO UPK_TEST.upk_k60.k60_so_buno_link (os_buhin_no, k60_buno_id, created_date, created_tantou_id) VALUES ('80633   1LC0A     B302', 2567, GETDATE(), 999);</v>
      </c>
    </row>
    <row r="1392" spans="1:6">
      <c r="A1392" s="229" t="s">
        <v>4111</v>
      </c>
      <c r="B1392" s="229" t="s">
        <v>1224</v>
      </c>
      <c r="C1392" s="229">
        <f t="shared" si="42"/>
        <v>2568</v>
      </c>
      <c r="F1392" s="229" t="str">
        <f t="shared" si="43"/>
        <v>INSERT INTO UPK_TEST.upk_k60.k60_so_buno_link (os_buhin_no, k60_buno_id, created_date, created_tantou_id) VALUES ('67332   1ZR0C     K70', 2568, GETDATE(), 999);</v>
      </c>
    </row>
    <row r="1393" spans="1:6">
      <c r="A1393" s="229" t="s">
        <v>4112</v>
      </c>
      <c r="B1393" s="229" t="s">
        <v>1225</v>
      </c>
      <c r="C1393" s="229">
        <f t="shared" si="42"/>
        <v>2569</v>
      </c>
      <c r="F1393" s="229" t="str">
        <f t="shared" si="43"/>
        <v>INSERT INTO UPK_TEST.upk_k60.k60_so_buno_link (os_buhin_no, k60_buno_id, created_date, created_tantou_id) VALUES ('62518   1JA0A     B302', 2569, GETDATE(), 999);</v>
      </c>
    </row>
    <row r="1394" spans="1:6">
      <c r="A1394" s="229" t="s">
        <v>4113</v>
      </c>
      <c r="B1394" s="229" t="s">
        <v>1226</v>
      </c>
      <c r="C1394" s="229">
        <f t="shared" si="42"/>
        <v>2570</v>
      </c>
      <c r="F1394" s="229" t="str">
        <f t="shared" si="43"/>
        <v>INSERT INTO UPK_TEST.upk_k60.k60_so_buno_link (os_buhin_no, k60_buno_id, created_date, created_tantou_id) VALUES ('62518   1JB0A     B302', 2570, GETDATE(), 999);</v>
      </c>
    </row>
    <row r="1395" spans="1:6">
      <c r="A1395" s="229" t="s">
        <v>4114</v>
      </c>
      <c r="B1395" s="229" t="s">
        <v>1227</v>
      </c>
      <c r="C1395" s="229">
        <f t="shared" si="42"/>
        <v>2571</v>
      </c>
      <c r="F1395" s="229" t="str">
        <f t="shared" si="43"/>
        <v>INSERT INTO UPK_TEST.upk_k60.k60_so_buno_link (os_buhin_no, k60_buno_id, created_date, created_tantou_id) VALUES ('62519   1JA0A     B302', 2571, GETDATE(), 999);</v>
      </c>
    </row>
    <row r="1396" spans="1:6">
      <c r="A1396" s="229" t="s">
        <v>4115</v>
      </c>
      <c r="B1396" s="229" t="s">
        <v>1228</v>
      </c>
      <c r="C1396" s="229">
        <f t="shared" si="42"/>
        <v>2572</v>
      </c>
      <c r="F1396" s="229" t="str">
        <f t="shared" si="43"/>
        <v>INSERT INTO UPK_TEST.upk_k60.k60_so_buno_link (os_buhin_no, k60_buno_id, created_date, created_tantou_id) VALUES ('62519   1JB0A     B302', 2572, GETDATE(), 999);</v>
      </c>
    </row>
    <row r="1397" spans="1:6">
      <c r="A1397" s="229" t="s">
        <v>4116</v>
      </c>
      <c r="B1397" s="229" t="s">
        <v>1229</v>
      </c>
      <c r="C1397" s="229">
        <f t="shared" si="42"/>
        <v>2573</v>
      </c>
      <c r="F1397" s="229" t="str">
        <f t="shared" si="43"/>
        <v>INSERT INTO UPK_TEST.upk_k60.k60_so_buno_link (os_buhin_no, k60_buno_id, created_date, created_tantou_id) VALUES ('77614   3VA0A     逆送', 2573, GETDATE(), 999);</v>
      </c>
    </row>
    <row r="1398" spans="1:6">
      <c r="A1398" s="229" t="s">
        <v>4117</v>
      </c>
      <c r="B1398" s="229" t="s">
        <v>1230</v>
      </c>
      <c r="C1398" s="229">
        <f t="shared" si="42"/>
        <v>2574</v>
      </c>
      <c r="F1398" s="229" t="str">
        <f t="shared" si="43"/>
        <v>INSERT INTO UPK_TEST.upk_k60.k60_so_buno_link (os_buhin_no, k60_buno_id, created_date, created_tantou_id) VALUES ('77615   3VA0A     逆送', 2574, GETDATE(), 999);</v>
      </c>
    </row>
    <row r="1399" spans="1:6">
      <c r="A1399" s="229" t="s">
        <v>4118</v>
      </c>
      <c r="B1399" s="229" t="s">
        <v>1231</v>
      </c>
      <c r="C1399" s="229">
        <f t="shared" si="42"/>
        <v>2575</v>
      </c>
      <c r="F1399" s="229" t="str">
        <f t="shared" si="43"/>
        <v>INSERT INTO UPK_TEST.upk_k60.k60_so_buno_link (os_buhin_no, k60_buno_id, created_date, created_tantou_id) VALUES ('751T7   6FK0A     P309外転', 2575, GETDATE(), 999);</v>
      </c>
    </row>
    <row r="1400" spans="1:6">
      <c r="A1400" s="229" t="s">
        <v>4119</v>
      </c>
      <c r="B1400" s="229" t="s">
        <v>1232</v>
      </c>
      <c r="C1400" s="229">
        <f t="shared" si="42"/>
        <v>2576</v>
      </c>
      <c r="F1400" s="229" t="str">
        <f t="shared" si="43"/>
        <v>INSERT INTO UPK_TEST.upk_k60.k60_so_buno_link (os_buhin_no, k60_buno_id, created_date, created_tantou_id) VALUES ('BRQP33552-1      タテブス', 2576, GETDATE(), 999);</v>
      </c>
    </row>
    <row r="1401" spans="1:6">
      <c r="A1401" s="229" t="s">
        <v>4120</v>
      </c>
      <c r="B1401" s="229" t="s">
        <v>1233</v>
      </c>
      <c r="C1401" s="229">
        <f t="shared" si="42"/>
        <v>2577</v>
      </c>
      <c r="F1401" s="229" t="str">
        <f t="shared" si="43"/>
        <v>INSERT INTO UPK_TEST.upk_k60.k60_so_buno_link (os_buhin_no, k60_buno_id, created_date, created_tantou_id) VALUES ('BRQP33553-1      タテブス', 2577, GETDATE(), 999);</v>
      </c>
    </row>
    <row r="1402" spans="1:6">
      <c r="A1402" s="229" t="s">
        <v>4121</v>
      </c>
      <c r="B1402" s="229" t="s">
        <v>1234</v>
      </c>
      <c r="C1402" s="229">
        <f t="shared" si="42"/>
        <v>2578</v>
      </c>
      <c r="F1402" s="229" t="str">
        <f t="shared" si="43"/>
        <v>INSERT INTO UPK_TEST.upk_k60.k60_so_buno_link (os_buhin_no, k60_buno_id, created_date, created_tantou_id) VALUES ('BRQP33554-1      タテブス', 2578, GETDATE(), 999);</v>
      </c>
    </row>
    <row r="1403" spans="1:6">
      <c r="A1403" s="229" t="s">
        <v>4122</v>
      </c>
      <c r="B1403" s="229" t="s">
        <v>1235</v>
      </c>
      <c r="C1403" s="229">
        <f t="shared" si="42"/>
        <v>2579</v>
      </c>
      <c r="F1403" s="229" t="str">
        <f t="shared" si="43"/>
        <v>INSERT INTO UPK_TEST.upk_k60.k60_so_buno_link (os_buhin_no, k60_buno_id, created_date, created_tantou_id) VALUES ('79112   AU100     B302', 2579, GETDATE(), 999);</v>
      </c>
    </row>
    <row r="1404" spans="1:6">
      <c r="A1404"/>
      <c r="B1404"/>
      <c r="C1404"/>
    </row>
    <row r="1405" spans="1:6">
      <c r="A1405"/>
      <c r="B1405"/>
      <c r="C1405"/>
    </row>
    <row r="1406" spans="1:6">
      <c r="A1406"/>
      <c r="B1406"/>
      <c r="C1406"/>
    </row>
    <row r="1407" spans="1:6">
      <c r="A1407"/>
      <c r="B1407"/>
      <c r="C1407"/>
    </row>
    <row r="1408" spans="1:6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</sheetData>
  <autoFilter ref="A4:B1421" xr:uid="{00000000-0009-0000-0000-000017000000}"/>
  <phoneticPr fontId="46"/>
  <pageMargins left="0.39370078740157483" right="0.39370078740157483" top="0.78740157480314965" bottom="0.39370078740157483" header="0.31496062992125984" footer="0.31496062992125984"/>
  <pageSetup paperSize="9" scale="67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"/>
  <dimension ref="A1:S1881"/>
  <sheetViews>
    <sheetView workbookViewId="0"/>
    <sheetView workbookViewId="1"/>
  </sheetViews>
  <sheetFormatPr defaultRowHeight="15"/>
  <cols>
    <col min="1" max="1" width="23.5703125" style="229" customWidth="1"/>
    <col min="2" max="2" width="5.7109375" style="229" bestFit="1" customWidth="1"/>
    <col min="3" max="3" width="22.140625" style="229" bestFit="1" customWidth="1"/>
    <col min="4" max="4" width="5.7109375" style="229" bestFit="1" customWidth="1"/>
    <col min="5" max="5" width="24.28515625" style="229" bestFit="1" customWidth="1"/>
    <col min="6" max="6" width="7.85546875" style="229" bestFit="1" customWidth="1"/>
    <col min="7" max="7" width="18" style="229" bestFit="1" customWidth="1"/>
    <col min="8" max="8" width="7.85546875" style="229" bestFit="1" customWidth="1"/>
    <col min="9" max="16384" width="9.140625" style="229"/>
  </cols>
  <sheetData>
    <row r="1" spans="1:19">
      <c r="A1" s="229" t="s">
        <v>5758</v>
      </c>
      <c r="I1" s="229" t="s">
        <v>163</v>
      </c>
      <c r="J1" s="229" t="s">
        <v>313</v>
      </c>
      <c r="K1" s="229" t="s">
        <v>312</v>
      </c>
      <c r="L1" s="229" t="s">
        <v>269</v>
      </c>
      <c r="M1" s="229" t="s">
        <v>272</v>
      </c>
      <c r="N1" s="229" t="s">
        <v>276</v>
      </c>
      <c r="O1" s="229" t="s">
        <v>279</v>
      </c>
      <c r="P1" s="229" t="s">
        <v>281</v>
      </c>
      <c r="Q1" s="229" t="s">
        <v>283</v>
      </c>
      <c r="S1" s="229" t="str">
        <f>"INSERT INTO "&amp;$A$1&amp;"."&amp;$A$2&amp;" ("&amp;$J$2&amp;", "&amp;$K$2&amp;", "&amp;$N$2&amp;", "&amp;$O$2&amp;") VALUES ("</f>
        <v>INSERT INTO UPK_TEST.upk_k60.k60_press_buno_link (buno_id, k60_buno_id, created_date, created_tantou_id) VALUES (</v>
      </c>
    </row>
    <row r="2" spans="1:19">
      <c r="A2" s="229" t="s">
        <v>251</v>
      </c>
      <c r="E2" s="892" t="s">
        <v>7720</v>
      </c>
      <c r="F2" s="892"/>
      <c r="G2" s="892" t="s">
        <v>7721</v>
      </c>
      <c r="H2" s="892"/>
      <c r="I2" s="229" t="s">
        <v>80</v>
      </c>
      <c r="J2" s="236" t="s">
        <v>314</v>
      </c>
      <c r="K2" s="235" t="s">
        <v>307</v>
      </c>
      <c r="L2" s="229" t="s">
        <v>91</v>
      </c>
      <c r="M2" s="229" t="s">
        <v>90</v>
      </c>
      <c r="N2" s="236" t="s">
        <v>50</v>
      </c>
      <c r="O2" s="235" t="s">
        <v>51</v>
      </c>
      <c r="P2" s="229" t="s">
        <v>52</v>
      </c>
      <c r="Q2" s="229" t="s">
        <v>53</v>
      </c>
    </row>
    <row r="3" spans="1:19" ht="31.5" customHeight="1">
      <c r="A3" s="230" t="s">
        <v>6975</v>
      </c>
      <c r="B3" s="230"/>
      <c r="C3" s="230" t="s">
        <v>6976</v>
      </c>
      <c r="E3" s="229" t="s">
        <v>86</v>
      </c>
      <c r="F3" s="229" t="s">
        <v>80</v>
      </c>
      <c r="G3" s="242" t="s">
        <v>8600</v>
      </c>
      <c r="H3" s="242" t="s">
        <v>80</v>
      </c>
      <c r="I3" s="229" t="s">
        <v>56</v>
      </c>
      <c r="J3" s="235" t="s">
        <v>56</v>
      </c>
      <c r="K3" s="235" t="s">
        <v>56</v>
      </c>
      <c r="L3" s="229" t="s">
        <v>87</v>
      </c>
      <c r="M3" s="229" t="s">
        <v>89</v>
      </c>
      <c r="N3" s="235" t="s">
        <v>87</v>
      </c>
      <c r="O3" s="235" t="s">
        <v>89</v>
      </c>
      <c r="P3" s="229" t="s">
        <v>87</v>
      </c>
      <c r="Q3" s="229" t="s">
        <v>89</v>
      </c>
    </row>
    <row r="4" spans="1:19">
      <c r="A4" s="229" t="s">
        <v>805</v>
      </c>
      <c r="B4" s="229" t="str">
        <f t="shared" ref="B4:B67" si="0">VLOOKUP($A4,$E$4:$F$2001,2,FALSE)</f>
        <v>2018</v>
      </c>
      <c r="C4" s="229" t="s">
        <v>6977</v>
      </c>
      <c r="D4" s="229" t="str">
        <f t="shared" ref="D4:D67" si="1">VLOOKUP($C4,$G$4:$H$2001,2,FALSE)</f>
        <v>1709</v>
      </c>
      <c r="E4" s="229" t="s">
        <v>5481</v>
      </c>
      <c r="F4" s="229" t="s">
        <v>5764</v>
      </c>
      <c r="G4" s="242" t="s">
        <v>6977</v>
      </c>
      <c r="H4" s="242" t="s">
        <v>6181</v>
      </c>
      <c r="I4" s="229" t="str">
        <f>$S$1&amp;$D4&amp;", "&amp;$B4&amp;", GETDATE(), 999);"</f>
        <v>INSERT INTO UPK_TEST.upk_k60.k60_press_buno_link (buno_id, k60_buno_id, created_date, created_tantou_id) VALUES (1709, 2018, GETDATE(), 999);</v>
      </c>
    </row>
    <row r="5" spans="1:19">
      <c r="A5" s="229" t="s">
        <v>806</v>
      </c>
      <c r="B5" s="229" t="str">
        <f t="shared" si="0"/>
        <v>2019</v>
      </c>
      <c r="C5" s="229" t="s">
        <v>6978</v>
      </c>
      <c r="D5" s="229" t="str">
        <f t="shared" si="1"/>
        <v>1710</v>
      </c>
      <c r="E5" s="229" t="s">
        <v>5482</v>
      </c>
      <c r="F5" s="229" t="s">
        <v>5765</v>
      </c>
      <c r="G5" s="242" t="s">
        <v>6978</v>
      </c>
      <c r="H5" s="242" t="s">
        <v>6182</v>
      </c>
      <c r="I5" s="229" t="str">
        <f t="shared" ref="I5:I67" si="2">$S$1&amp;$D5&amp;", "&amp;$B5&amp;", GETDATE(), 999);"</f>
        <v>INSERT INTO UPK_TEST.upk_k60.k60_press_buno_link (buno_id, k60_buno_id, created_date, created_tantou_id) VALUES (1710, 2019, GETDATE(), 999);</v>
      </c>
    </row>
    <row r="6" spans="1:19">
      <c r="A6" s="229" t="s">
        <v>807</v>
      </c>
      <c r="B6" s="229" t="str">
        <f t="shared" si="0"/>
        <v>2020</v>
      </c>
      <c r="C6" s="229" t="s">
        <v>6979</v>
      </c>
      <c r="D6" s="229" t="str">
        <f t="shared" si="1"/>
        <v>1711</v>
      </c>
      <c r="E6" s="229" t="s">
        <v>344</v>
      </c>
      <c r="F6" s="229" t="s">
        <v>5766</v>
      </c>
      <c r="G6" s="242" t="s">
        <v>6979</v>
      </c>
      <c r="H6" s="242" t="s">
        <v>6183</v>
      </c>
      <c r="I6" s="229" t="str">
        <f t="shared" si="2"/>
        <v>INSERT INTO UPK_TEST.upk_k60.k60_press_buno_link (buno_id, k60_buno_id, created_date, created_tantou_id) VALUES (1711, 2020, GETDATE(), 999);</v>
      </c>
    </row>
    <row r="7" spans="1:19">
      <c r="A7" s="229" t="s">
        <v>808</v>
      </c>
      <c r="B7" s="229" t="str">
        <f t="shared" si="0"/>
        <v>2021</v>
      </c>
      <c r="C7" s="229" t="s">
        <v>6980</v>
      </c>
      <c r="D7" s="229" t="str">
        <f t="shared" si="1"/>
        <v>1712</v>
      </c>
      <c r="E7" s="229" t="s">
        <v>345</v>
      </c>
      <c r="F7" s="229" t="s">
        <v>5767</v>
      </c>
      <c r="G7" s="242" t="s">
        <v>6980</v>
      </c>
      <c r="H7" s="242" t="s">
        <v>6184</v>
      </c>
      <c r="I7" s="229" t="str">
        <f t="shared" si="2"/>
        <v>INSERT INTO UPK_TEST.upk_k60.k60_press_buno_link (buno_id, k60_buno_id, created_date, created_tantou_id) VALUES (1712, 2021, GETDATE(), 999);</v>
      </c>
    </row>
    <row r="8" spans="1:19">
      <c r="A8" s="229" t="s">
        <v>809</v>
      </c>
      <c r="B8" s="229" t="str">
        <f t="shared" si="0"/>
        <v>2022</v>
      </c>
      <c r="C8" s="229" t="s">
        <v>1238</v>
      </c>
      <c r="D8" s="229" t="str">
        <f t="shared" si="1"/>
        <v>1713</v>
      </c>
      <c r="E8" s="229" t="s">
        <v>346</v>
      </c>
      <c r="F8" s="229" t="s">
        <v>5768</v>
      </c>
      <c r="G8" s="242" t="s">
        <v>1238</v>
      </c>
      <c r="H8" s="242" t="s">
        <v>6185</v>
      </c>
      <c r="I8" s="229" t="str">
        <f t="shared" si="2"/>
        <v>INSERT INTO UPK_TEST.upk_k60.k60_press_buno_link (buno_id, k60_buno_id, created_date, created_tantou_id) VALUES (1713, 2022, GETDATE(), 999);</v>
      </c>
    </row>
    <row r="9" spans="1:19">
      <c r="A9" s="229" t="s">
        <v>810</v>
      </c>
      <c r="B9" s="229" t="str">
        <f t="shared" si="0"/>
        <v>2023</v>
      </c>
      <c r="C9" s="229" t="s">
        <v>1239</v>
      </c>
      <c r="D9" s="229" t="str">
        <f t="shared" si="1"/>
        <v>1714</v>
      </c>
      <c r="E9" s="229" t="s">
        <v>347</v>
      </c>
      <c r="F9" s="229" t="s">
        <v>5769</v>
      </c>
      <c r="G9" s="242" t="s">
        <v>1239</v>
      </c>
      <c r="H9" s="242" t="s">
        <v>6186</v>
      </c>
      <c r="I9" s="229" t="str">
        <f t="shared" si="2"/>
        <v>INSERT INTO UPK_TEST.upk_k60.k60_press_buno_link (buno_id, k60_buno_id, created_date, created_tantou_id) VALUES (1714, 2023, GETDATE(), 999);</v>
      </c>
    </row>
    <row r="10" spans="1:19">
      <c r="A10" s="229" t="s">
        <v>811</v>
      </c>
      <c r="B10" s="229" t="str">
        <f t="shared" si="0"/>
        <v>2024</v>
      </c>
      <c r="C10" s="229" t="s">
        <v>195</v>
      </c>
      <c r="D10" s="229" t="str">
        <f t="shared" si="1"/>
        <v>1715</v>
      </c>
      <c r="E10" s="229" t="s">
        <v>5483</v>
      </c>
      <c r="F10" s="229" t="s">
        <v>5770</v>
      </c>
      <c r="G10" s="242" t="s">
        <v>195</v>
      </c>
      <c r="H10" s="242" t="s">
        <v>6187</v>
      </c>
      <c r="I10" s="229" t="str">
        <f t="shared" si="2"/>
        <v>INSERT INTO UPK_TEST.upk_k60.k60_press_buno_link (buno_id, k60_buno_id, created_date, created_tantou_id) VALUES (1715, 2024, GETDATE(), 999);</v>
      </c>
    </row>
    <row r="11" spans="1:19">
      <c r="A11" s="229" t="s">
        <v>1134</v>
      </c>
      <c r="B11" s="229" t="str">
        <f t="shared" si="0"/>
        <v>2444</v>
      </c>
      <c r="C11" s="229" t="s">
        <v>1240</v>
      </c>
      <c r="D11" s="229" t="str">
        <f t="shared" si="1"/>
        <v>1716</v>
      </c>
      <c r="E11" s="229" t="s">
        <v>348</v>
      </c>
      <c r="F11" s="229" t="s">
        <v>5771</v>
      </c>
      <c r="G11" s="242" t="s">
        <v>1240</v>
      </c>
      <c r="H11" s="242" t="s">
        <v>6188</v>
      </c>
      <c r="I11" s="229" t="str">
        <f t="shared" si="2"/>
        <v>INSERT INTO UPK_TEST.upk_k60.k60_press_buno_link (buno_id, k60_buno_id, created_date, created_tantou_id) VALUES (1716, 2444, GETDATE(), 999);</v>
      </c>
    </row>
    <row r="12" spans="1:19">
      <c r="A12" s="229" t="s">
        <v>1137</v>
      </c>
      <c r="B12" s="229" t="str">
        <f t="shared" si="0"/>
        <v>2447</v>
      </c>
      <c r="C12" s="229" t="s">
        <v>1241</v>
      </c>
      <c r="D12" s="229" t="str">
        <f t="shared" si="1"/>
        <v>1717</v>
      </c>
      <c r="E12" s="229" t="s">
        <v>349</v>
      </c>
      <c r="F12" s="229" t="s">
        <v>5772</v>
      </c>
      <c r="G12" s="242" t="s">
        <v>1241</v>
      </c>
      <c r="H12" s="242" t="s">
        <v>6189</v>
      </c>
      <c r="I12" s="229" t="str">
        <f t="shared" si="2"/>
        <v>INSERT INTO UPK_TEST.upk_k60.k60_press_buno_link (buno_id, k60_buno_id, created_date, created_tantou_id) VALUES (1717, 2447, GETDATE(), 999);</v>
      </c>
    </row>
    <row r="13" spans="1:19">
      <c r="A13" s="229" t="s">
        <v>1135</v>
      </c>
      <c r="B13" s="229" t="str">
        <f t="shared" si="0"/>
        <v>2445</v>
      </c>
      <c r="C13" s="229" t="s">
        <v>1242</v>
      </c>
      <c r="D13" s="229" t="str">
        <f t="shared" si="1"/>
        <v>1718</v>
      </c>
      <c r="E13" s="229" t="s">
        <v>350</v>
      </c>
      <c r="F13" s="229" t="s">
        <v>5773</v>
      </c>
      <c r="G13" s="242" t="s">
        <v>1242</v>
      </c>
      <c r="H13" s="242" t="s">
        <v>6190</v>
      </c>
      <c r="I13" s="229" t="str">
        <f t="shared" si="2"/>
        <v>INSERT INTO UPK_TEST.upk_k60.k60_press_buno_link (buno_id, k60_buno_id, created_date, created_tantou_id) VALUES (1718, 2445, GETDATE(), 999);</v>
      </c>
    </row>
    <row r="14" spans="1:19">
      <c r="A14" s="229" t="s">
        <v>1136</v>
      </c>
      <c r="B14" s="229" t="str">
        <f t="shared" si="0"/>
        <v>2446</v>
      </c>
      <c r="C14" s="229" t="s">
        <v>1244</v>
      </c>
      <c r="D14" s="229" t="str">
        <f t="shared" si="1"/>
        <v>1719</v>
      </c>
      <c r="E14" s="229" t="s">
        <v>351</v>
      </c>
      <c r="F14" s="229" t="s">
        <v>5774</v>
      </c>
      <c r="G14" s="242" t="s">
        <v>1244</v>
      </c>
      <c r="H14" s="242" t="s">
        <v>6191</v>
      </c>
      <c r="I14" s="229" t="str">
        <f t="shared" si="2"/>
        <v>INSERT INTO UPK_TEST.upk_k60.k60_press_buno_link (buno_id, k60_buno_id, created_date, created_tantou_id) VALUES (1719, 2446, GETDATE(), 999);</v>
      </c>
    </row>
    <row r="15" spans="1:19">
      <c r="A15" s="229" t="s">
        <v>1138</v>
      </c>
      <c r="B15" s="229" t="str">
        <f t="shared" si="0"/>
        <v>2448</v>
      </c>
      <c r="C15" s="229" t="s">
        <v>1246</v>
      </c>
      <c r="D15" s="229" t="str">
        <f t="shared" si="1"/>
        <v>1720</v>
      </c>
      <c r="E15" s="229" t="s">
        <v>352</v>
      </c>
      <c r="F15" s="229" t="s">
        <v>5775</v>
      </c>
      <c r="G15" s="242" t="s">
        <v>1246</v>
      </c>
      <c r="H15" s="242" t="s">
        <v>6192</v>
      </c>
      <c r="I15" s="229" t="str">
        <f t="shared" si="2"/>
        <v>INSERT INTO UPK_TEST.upk_k60.k60_press_buno_link (buno_id, k60_buno_id, created_date, created_tantou_id) VALUES (1720, 2448, GETDATE(), 999);</v>
      </c>
    </row>
    <row r="16" spans="1:19">
      <c r="A16" s="229" t="s">
        <v>668</v>
      </c>
      <c r="B16" s="229" t="str">
        <f t="shared" si="0"/>
        <v>1828</v>
      </c>
      <c r="C16" s="229" t="s">
        <v>6981</v>
      </c>
      <c r="D16" s="229" t="str">
        <f t="shared" si="1"/>
        <v>1721</v>
      </c>
      <c r="E16" s="229" t="s">
        <v>5484</v>
      </c>
      <c r="F16" s="229" t="s">
        <v>5776</v>
      </c>
      <c r="G16" s="242" t="s">
        <v>6981</v>
      </c>
      <c r="H16" s="242" t="s">
        <v>6193</v>
      </c>
      <c r="I16" s="229" t="str">
        <f t="shared" si="2"/>
        <v>INSERT INTO UPK_TEST.upk_k60.k60_press_buno_link (buno_id, k60_buno_id, created_date, created_tantou_id) VALUES (1721, 1828, GETDATE(), 999);</v>
      </c>
    </row>
    <row r="17" spans="1:9">
      <c r="A17" s="229" t="s">
        <v>669</v>
      </c>
      <c r="B17" s="229" t="str">
        <f t="shared" si="0"/>
        <v>1829</v>
      </c>
      <c r="C17" s="229" t="s">
        <v>6982</v>
      </c>
      <c r="D17" s="229" t="str">
        <f t="shared" si="1"/>
        <v>1722</v>
      </c>
      <c r="E17" s="229" t="s">
        <v>5485</v>
      </c>
      <c r="F17" s="229" t="s">
        <v>5777</v>
      </c>
      <c r="G17" s="242" t="s">
        <v>6982</v>
      </c>
      <c r="H17" s="242" t="s">
        <v>6194</v>
      </c>
      <c r="I17" s="229" t="str">
        <f t="shared" si="2"/>
        <v>INSERT INTO UPK_TEST.upk_k60.k60_press_buno_link (buno_id, k60_buno_id, created_date, created_tantou_id) VALUES (1722, 1829, GETDATE(), 999);</v>
      </c>
    </row>
    <row r="18" spans="1:9">
      <c r="A18" s="229" t="s">
        <v>667</v>
      </c>
      <c r="B18" s="229" t="str">
        <f t="shared" si="0"/>
        <v>1827</v>
      </c>
      <c r="C18" s="229" t="s">
        <v>6983</v>
      </c>
      <c r="D18" s="229" t="str">
        <f t="shared" si="1"/>
        <v>1723</v>
      </c>
      <c r="E18" s="229" t="s">
        <v>5486</v>
      </c>
      <c r="F18" s="229" t="s">
        <v>5778</v>
      </c>
      <c r="G18" s="242" t="s">
        <v>6983</v>
      </c>
      <c r="H18" s="242" t="s">
        <v>6195</v>
      </c>
      <c r="I18" s="229" t="str">
        <f t="shared" si="2"/>
        <v>INSERT INTO UPK_TEST.upk_k60.k60_press_buno_link (buno_id, k60_buno_id, created_date, created_tantou_id) VALUES (1723, 1827, GETDATE(), 999);</v>
      </c>
    </row>
    <row r="19" spans="1:9">
      <c r="A19" s="229" t="s">
        <v>881</v>
      </c>
      <c r="B19" s="229" t="str">
        <f t="shared" si="0"/>
        <v>2129</v>
      </c>
      <c r="C19" s="229" t="s">
        <v>191</v>
      </c>
      <c r="D19" s="229" t="str">
        <f t="shared" si="1"/>
        <v>1724</v>
      </c>
      <c r="E19" s="229" t="s">
        <v>5487</v>
      </c>
      <c r="F19" s="229" t="s">
        <v>5779</v>
      </c>
      <c r="G19" s="242" t="s">
        <v>191</v>
      </c>
      <c r="H19" s="242" t="s">
        <v>6196</v>
      </c>
      <c r="I19" s="229" t="str">
        <f t="shared" si="2"/>
        <v>INSERT INTO UPK_TEST.upk_k60.k60_press_buno_link (buno_id, k60_buno_id, created_date, created_tantou_id) VALUES (1724, 2129, GETDATE(), 999);</v>
      </c>
    </row>
    <row r="20" spans="1:9">
      <c r="A20" s="229" t="s">
        <v>882</v>
      </c>
      <c r="B20" s="229" t="str">
        <f t="shared" si="0"/>
        <v>2130</v>
      </c>
      <c r="C20" s="229" t="s">
        <v>192</v>
      </c>
      <c r="D20" s="229" t="str">
        <f t="shared" si="1"/>
        <v>1725</v>
      </c>
      <c r="E20" s="229" t="s">
        <v>353</v>
      </c>
      <c r="F20" s="229" t="s">
        <v>5780</v>
      </c>
      <c r="G20" s="242" t="s">
        <v>192</v>
      </c>
      <c r="H20" s="242" t="s">
        <v>6197</v>
      </c>
      <c r="I20" s="229" t="str">
        <f t="shared" si="2"/>
        <v>INSERT INTO UPK_TEST.upk_k60.k60_press_buno_link (buno_id, k60_buno_id, created_date, created_tantou_id) VALUES (1725, 2130, GETDATE(), 999);</v>
      </c>
    </row>
    <row r="21" spans="1:9">
      <c r="A21" s="229" t="s">
        <v>847</v>
      </c>
      <c r="B21" s="229" t="str">
        <f t="shared" si="0"/>
        <v>2080</v>
      </c>
      <c r="C21" s="229" t="s">
        <v>1249</v>
      </c>
      <c r="D21" s="229" t="str">
        <f t="shared" si="1"/>
        <v>1726</v>
      </c>
      <c r="E21" s="229" t="s">
        <v>5488</v>
      </c>
      <c r="F21" s="229" t="s">
        <v>5781</v>
      </c>
      <c r="G21" s="242" t="s">
        <v>1249</v>
      </c>
      <c r="H21" s="242" t="s">
        <v>6198</v>
      </c>
      <c r="I21" s="229" t="str">
        <f t="shared" si="2"/>
        <v>INSERT INTO UPK_TEST.upk_k60.k60_press_buno_link (buno_id, k60_buno_id, created_date, created_tantou_id) VALUES (1726, 2080, GETDATE(), 999);</v>
      </c>
    </row>
    <row r="22" spans="1:9">
      <c r="A22" s="236" t="s">
        <v>5753</v>
      </c>
      <c r="B22" s="229">
        <f t="shared" si="0"/>
        <v>2551</v>
      </c>
      <c r="C22" s="236" t="s">
        <v>1250</v>
      </c>
      <c r="D22" s="229" t="str">
        <f t="shared" si="1"/>
        <v>1727</v>
      </c>
      <c r="E22" s="229" t="s">
        <v>5489</v>
      </c>
      <c r="F22" s="229" t="s">
        <v>5782</v>
      </c>
      <c r="G22" s="242" t="s">
        <v>1250</v>
      </c>
      <c r="H22" s="242" t="s">
        <v>6199</v>
      </c>
      <c r="I22" s="229" t="str">
        <f t="shared" si="2"/>
        <v>INSERT INTO UPK_TEST.upk_k60.k60_press_buno_link (buno_id, k60_buno_id, created_date, created_tantou_id) VALUES (1727, 2551, GETDATE(), 999);</v>
      </c>
    </row>
    <row r="23" spans="1:9">
      <c r="A23" s="236" t="s">
        <v>5753</v>
      </c>
      <c r="B23" s="229">
        <f t="shared" si="0"/>
        <v>2551</v>
      </c>
      <c r="C23" s="236" t="s">
        <v>1251</v>
      </c>
      <c r="D23" s="229" t="str">
        <f t="shared" si="1"/>
        <v>1728</v>
      </c>
      <c r="E23" s="229" t="s">
        <v>5490</v>
      </c>
      <c r="F23" s="229" t="s">
        <v>5783</v>
      </c>
      <c r="G23" s="242" t="s">
        <v>1251</v>
      </c>
      <c r="H23" s="242" t="s">
        <v>6200</v>
      </c>
      <c r="I23" s="229" t="str">
        <f t="shared" si="2"/>
        <v>INSERT INTO UPK_TEST.upk_k60.k60_press_buno_link (buno_id, k60_buno_id, created_date, created_tantou_id) VALUES (1728, 2551, GETDATE(), 999);</v>
      </c>
    </row>
    <row r="24" spans="1:9">
      <c r="A24" s="229" t="s">
        <v>786</v>
      </c>
      <c r="B24" s="229" t="str">
        <f t="shared" si="0"/>
        <v>1997</v>
      </c>
      <c r="C24" s="229" t="s">
        <v>1252</v>
      </c>
      <c r="D24" s="229" t="str">
        <f t="shared" si="1"/>
        <v>1729</v>
      </c>
      <c r="E24" s="229" t="s">
        <v>5491</v>
      </c>
      <c r="F24" s="229" t="s">
        <v>5784</v>
      </c>
      <c r="G24" s="242" t="s">
        <v>1252</v>
      </c>
      <c r="H24" s="242" t="s">
        <v>6201</v>
      </c>
      <c r="I24" s="229" t="str">
        <f t="shared" si="2"/>
        <v>INSERT INTO UPK_TEST.upk_k60.k60_press_buno_link (buno_id, k60_buno_id, created_date, created_tantou_id) VALUES (1729, 1997, GETDATE(), 999);</v>
      </c>
    </row>
    <row r="25" spans="1:9">
      <c r="A25" s="229" t="s">
        <v>1010</v>
      </c>
      <c r="B25" s="229" t="str">
        <f t="shared" si="0"/>
        <v>2280</v>
      </c>
      <c r="C25" s="229" t="s">
        <v>1253</v>
      </c>
      <c r="D25" s="229" t="str">
        <f t="shared" si="1"/>
        <v>1730</v>
      </c>
      <c r="E25" s="229" t="s">
        <v>5492</v>
      </c>
      <c r="F25" s="229" t="s">
        <v>5785</v>
      </c>
      <c r="G25" s="242" t="s">
        <v>1253</v>
      </c>
      <c r="H25" s="242" t="s">
        <v>6202</v>
      </c>
      <c r="I25" s="229" t="str">
        <f t="shared" si="2"/>
        <v>INSERT INTO UPK_TEST.upk_k60.k60_press_buno_link (buno_id, k60_buno_id, created_date, created_tantou_id) VALUES (1730, 2280, GETDATE(), 999);</v>
      </c>
    </row>
    <row r="26" spans="1:9">
      <c r="A26" s="229" t="s">
        <v>401</v>
      </c>
      <c r="B26" s="229" t="str">
        <f t="shared" si="0"/>
        <v>1384</v>
      </c>
      <c r="C26" s="229" t="s">
        <v>1254</v>
      </c>
      <c r="D26" s="229" t="str">
        <f t="shared" si="1"/>
        <v>1731</v>
      </c>
      <c r="E26" s="229" t="s">
        <v>5493</v>
      </c>
      <c r="F26" s="229" t="s">
        <v>5786</v>
      </c>
      <c r="G26" s="242" t="s">
        <v>1254</v>
      </c>
      <c r="H26" s="242" t="s">
        <v>6203</v>
      </c>
      <c r="I26" s="229" t="str">
        <f t="shared" si="2"/>
        <v>INSERT INTO UPK_TEST.upk_k60.k60_press_buno_link (buno_id, k60_buno_id, created_date, created_tantou_id) VALUES (1731, 1384, GETDATE(), 999);</v>
      </c>
    </row>
    <row r="27" spans="1:9">
      <c r="A27" s="229" t="s">
        <v>592</v>
      </c>
      <c r="B27" s="229" t="str">
        <f t="shared" si="0"/>
        <v>1707</v>
      </c>
      <c r="C27" s="229" t="s">
        <v>1256</v>
      </c>
      <c r="D27" s="229" t="str">
        <f t="shared" si="1"/>
        <v>1732</v>
      </c>
      <c r="E27" s="229" t="s">
        <v>354</v>
      </c>
      <c r="F27" s="229" t="s">
        <v>5787</v>
      </c>
      <c r="G27" s="242" t="s">
        <v>1256</v>
      </c>
      <c r="H27" s="242" t="s">
        <v>6204</v>
      </c>
      <c r="I27" s="229" t="str">
        <f t="shared" si="2"/>
        <v>INSERT INTO UPK_TEST.upk_k60.k60_press_buno_link (buno_id, k60_buno_id, created_date, created_tantou_id) VALUES (1732, 1707, GETDATE(), 999);</v>
      </c>
    </row>
    <row r="28" spans="1:9">
      <c r="A28" s="229" t="s">
        <v>423</v>
      </c>
      <c r="B28" s="229" t="str">
        <f t="shared" si="0"/>
        <v>1416</v>
      </c>
      <c r="C28" s="229" t="s">
        <v>1257</v>
      </c>
      <c r="D28" s="229" t="str">
        <f t="shared" si="1"/>
        <v>1733</v>
      </c>
      <c r="E28" s="229" t="s">
        <v>355</v>
      </c>
      <c r="F28" s="229" t="s">
        <v>5788</v>
      </c>
      <c r="G28" s="242" t="s">
        <v>1257</v>
      </c>
      <c r="H28" s="242" t="s">
        <v>6205</v>
      </c>
      <c r="I28" s="229" t="str">
        <f t="shared" si="2"/>
        <v>INSERT INTO UPK_TEST.upk_k60.k60_press_buno_link (buno_id, k60_buno_id, created_date, created_tantou_id) VALUES (1733, 1416, GETDATE(), 999);</v>
      </c>
    </row>
    <row r="29" spans="1:9">
      <c r="A29" s="229" t="s">
        <v>840</v>
      </c>
      <c r="B29" s="229" t="str">
        <f t="shared" si="0"/>
        <v>2071</v>
      </c>
      <c r="C29" s="229" t="s">
        <v>6984</v>
      </c>
      <c r="D29" s="229" t="str">
        <f t="shared" si="1"/>
        <v>1734</v>
      </c>
      <c r="E29" s="229" t="s">
        <v>356</v>
      </c>
      <c r="F29" s="229" t="s">
        <v>5789</v>
      </c>
      <c r="G29" s="242" t="s">
        <v>6984</v>
      </c>
      <c r="H29" s="242" t="s">
        <v>6206</v>
      </c>
      <c r="I29" s="229" t="str">
        <f t="shared" si="2"/>
        <v>INSERT INTO UPK_TEST.upk_k60.k60_press_buno_link (buno_id, k60_buno_id, created_date, created_tantou_id) VALUES (1734, 2071, GETDATE(), 999);</v>
      </c>
    </row>
    <row r="30" spans="1:9">
      <c r="A30" s="229" t="s">
        <v>5644</v>
      </c>
      <c r="B30" s="229" t="str">
        <f t="shared" si="0"/>
        <v>2072</v>
      </c>
      <c r="C30" s="229" t="s">
        <v>6985</v>
      </c>
      <c r="D30" s="229" t="str">
        <f t="shared" si="1"/>
        <v>1735</v>
      </c>
      <c r="E30" s="229" t="s">
        <v>357</v>
      </c>
      <c r="F30" s="229" t="s">
        <v>5790</v>
      </c>
      <c r="G30" s="242" t="s">
        <v>6985</v>
      </c>
      <c r="H30" s="242" t="s">
        <v>6207</v>
      </c>
      <c r="I30" s="229" t="str">
        <f t="shared" si="2"/>
        <v>INSERT INTO UPK_TEST.upk_k60.k60_press_buno_link (buno_id, k60_buno_id, created_date, created_tantou_id) VALUES (1735, 2072, GETDATE(), 999);</v>
      </c>
    </row>
    <row r="31" spans="1:9">
      <c r="A31" s="229" t="s">
        <v>5644</v>
      </c>
      <c r="B31" s="229" t="str">
        <f t="shared" si="0"/>
        <v>2072</v>
      </c>
      <c r="C31" s="236" t="s">
        <v>6986</v>
      </c>
      <c r="D31" s="229" t="str">
        <f t="shared" si="1"/>
        <v>1736</v>
      </c>
      <c r="E31" s="229" t="s">
        <v>358</v>
      </c>
      <c r="F31" s="229" t="s">
        <v>5791</v>
      </c>
      <c r="G31" s="242" t="s">
        <v>6986</v>
      </c>
      <c r="H31" s="242" t="s">
        <v>6208</v>
      </c>
      <c r="I31" s="229" t="str">
        <f t="shared" si="2"/>
        <v>INSERT INTO UPK_TEST.upk_k60.k60_press_buno_link (buno_id, k60_buno_id, created_date, created_tantou_id) VALUES (1736, 2072, GETDATE(), 999);</v>
      </c>
    </row>
    <row r="32" spans="1:9">
      <c r="A32" s="229" t="s">
        <v>1202</v>
      </c>
      <c r="B32" s="229">
        <f t="shared" si="0"/>
        <v>2541</v>
      </c>
      <c r="C32" s="229" t="s">
        <v>6987</v>
      </c>
      <c r="D32" s="229" t="str">
        <f t="shared" si="1"/>
        <v>1737</v>
      </c>
      <c r="E32" s="229" t="s">
        <v>5494</v>
      </c>
      <c r="F32" s="229" t="s">
        <v>5792</v>
      </c>
      <c r="G32" s="242" t="s">
        <v>6987</v>
      </c>
      <c r="H32" s="242" t="s">
        <v>6209</v>
      </c>
      <c r="I32" s="229" t="str">
        <f t="shared" si="2"/>
        <v>INSERT INTO UPK_TEST.upk_k60.k60_press_buno_link (buno_id, k60_buno_id, created_date, created_tantou_id) VALUES (1737, 2541, GETDATE(), 999);</v>
      </c>
    </row>
    <row r="33" spans="1:9">
      <c r="A33" s="229" t="s">
        <v>1208</v>
      </c>
      <c r="B33" s="229">
        <f t="shared" si="0"/>
        <v>2548</v>
      </c>
      <c r="C33" s="229" t="s">
        <v>6988</v>
      </c>
      <c r="D33" s="229" t="str">
        <f t="shared" si="1"/>
        <v>1738</v>
      </c>
      <c r="E33" s="229" t="s">
        <v>5495</v>
      </c>
      <c r="F33" s="229" t="s">
        <v>5793</v>
      </c>
      <c r="G33" s="242" t="s">
        <v>6988</v>
      </c>
      <c r="H33" s="242" t="s">
        <v>6210</v>
      </c>
      <c r="I33" s="229" t="str">
        <f t="shared" si="2"/>
        <v>INSERT INTO UPK_TEST.upk_k60.k60_press_buno_link (buno_id, k60_buno_id, created_date, created_tantou_id) VALUES (1738, 2548, GETDATE(), 999);</v>
      </c>
    </row>
    <row r="34" spans="1:9">
      <c r="A34" s="229" t="s">
        <v>831</v>
      </c>
      <c r="B34" s="229" t="str">
        <f t="shared" si="0"/>
        <v>2060</v>
      </c>
      <c r="C34" s="229" t="s">
        <v>6989</v>
      </c>
      <c r="D34" s="229" t="str">
        <f t="shared" si="1"/>
        <v>1739</v>
      </c>
      <c r="E34" s="229" t="s">
        <v>359</v>
      </c>
      <c r="F34" s="229" t="s">
        <v>5794</v>
      </c>
      <c r="G34" s="242" t="s">
        <v>6989</v>
      </c>
      <c r="H34" s="242" t="s">
        <v>6211</v>
      </c>
      <c r="I34" s="229" t="str">
        <f t="shared" si="2"/>
        <v>INSERT INTO UPK_TEST.upk_k60.k60_press_buno_link (buno_id, k60_buno_id, created_date, created_tantou_id) VALUES (1739, 2060, GETDATE(), 999);</v>
      </c>
    </row>
    <row r="35" spans="1:9">
      <c r="A35" s="229" t="s">
        <v>832</v>
      </c>
      <c r="B35" s="229" t="str">
        <f t="shared" si="0"/>
        <v>2061</v>
      </c>
      <c r="C35" s="229" t="s">
        <v>6990</v>
      </c>
      <c r="D35" s="229" t="str">
        <f t="shared" si="1"/>
        <v>1740</v>
      </c>
      <c r="E35" s="229" t="s">
        <v>360</v>
      </c>
      <c r="F35" s="229" t="s">
        <v>5795</v>
      </c>
      <c r="G35" s="242" t="s">
        <v>6990</v>
      </c>
      <c r="H35" s="242" t="s">
        <v>6212</v>
      </c>
      <c r="I35" s="229" t="str">
        <f t="shared" si="2"/>
        <v>INSERT INTO UPK_TEST.upk_k60.k60_press_buno_link (buno_id, k60_buno_id, created_date, created_tantou_id) VALUES (1740, 2061, GETDATE(), 999);</v>
      </c>
    </row>
    <row r="36" spans="1:9">
      <c r="A36" s="229" t="s">
        <v>833</v>
      </c>
      <c r="B36" s="229" t="str">
        <f t="shared" si="0"/>
        <v>2062</v>
      </c>
      <c r="C36" s="229" t="s">
        <v>6991</v>
      </c>
      <c r="D36" s="229" t="str">
        <f t="shared" si="1"/>
        <v>1741</v>
      </c>
      <c r="E36" s="229" t="s">
        <v>361</v>
      </c>
      <c r="F36" s="229" t="s">
        <v>5796</v>
      </c>
      <c r="G36" s="242" t="s">
        <v>6991</v>
      </c>
      <c r="H36" s="242" t="s">
        <v>6213</v>
      </c>
      <c r="I36" s="229" t="str">
        <f t="shared" si="2"/>
        <v>INSERT INTO UPK_TEST.upk_k60.k60_press_buno_link (buno_id, k60_buno_id, created_date, created_tantou_id) VALUES (1741, 2062, GETDATE(), 999);</v>
      </c>
    </row>
    <row r="37" spans="1:9">
      <c r="A37" s="229" t="s">
        <v>812</v>
      </c>
      <c r="B37" s="229" t="str">
        <f t="shared" si="0"/>
        <v>2025</v>
      </c>
      <c r="C37" s="229" t="s">
        <v>6992</v>
      </c>
      <c r="D37" s="229" t="str">
        <f t="shared" si="1"/>
        <v>1742</v>
      </c>
      <c r="E37" s="229" t="s">
        <v>362</v>
      </c>
      <c r="F37" s="229" t="s">
        <v>5797</v>
      </c>
      <c r="G37" s="242" t="s">
        <v>6992</v>
      </c>
      <c r="H37" s="242" t="s">
        <v>6214</v>
      </c>
      <c r="I37" s="229" t="str">
        <f t="shared" si="2"/>
        <v>INSERT INTO UPK_TEST.upk_k60.k60_press_buno_link (buno_id, k60_buno_id, created_date, created_tantou_id) VALUES (1742, 2025, GETDATE(), 999);</v>
      </c>
    </row>
    <row r="38" spans="1:9">
      <c r="A38" s="229" t="s">
        <v>658</v>
      </c>
      <c r="B38" s="229" t="str">
        <f t="shared" si="0"/>
        <v>1818</v>
      </c>
      <c r="C38" s="229" t="s">
        <v>6993</v>
      </c>
      <c r="D38" s="229" t="str">
        <f t="shared" si="1"/>
        <v>1743</v>
      </c>
      <c r="E38" s="229" t="s">
        <v>363</v>
      </c>
      <c r="F38" s="229" t="s">
        <v>5798</v>
      </c>
      <c r="G38" s="242" t="s">
        <v>6993</v>
      </c>
      <c r="H38" s="242" t="s">
        <v>6215</v>
      </c>
      <c r="I38" s="229" t="str">
        <f t="shared" si="2"/>
        <v>INSERT INTO UPK_TEST.upk_k60.k60_press_buno_link (buno_id, k60_buno_id, created_date, created_tantou_id) VALUES (1743, 1818, GETDATE(), 999);</v>
      </c>
    </row>
    <row r="39" spans="1:9">
      <c r="A39" s="229" t="s">
        <v>1221</v>
      </c>
      <c r="B39" s="229">
        <f t="shared" si="0"/>
        <v>2565</v>
      </c>
      <c r="C39" s="229" t="s">
        <v>1258</v>
      </c>
      <c r="D39" s="229" t="str">
        <f t="shared" si="1"/>
        <v>1744</v>
      </c>
      <c r="E39" s="229" t="s">
        <v>364</v>
      </c>
      <c r="F39" s="229" t="s">
        <v>5799</v>
      </c>
      <c r="G39" s="242" t="s">
        <v>1258</v>
      </c>
      <c r="H39" s="242" t="s">
        <v>6216</v>
      </c>
      <c r="I39" s="229" t="str">
        <f t="shared" si="2"/>
        <v>INSERT INTO UPK_TEST.upk_k60.k60_press_buno_link (buno_id, k60_buno_id, created_date, created_tantou_id) VALUES (1744, 2565, GETDATE(), 999);</v>
      </c>
    </row>
    <row r="40" spans="1:9">
      <c r="A40" s="229" t="s">
        <v>1222</v>
      </c>
      <c r="B40" s="229">
        <f t="shared" si="0"/>
        <v>2566</v>
      </c>
      <c r="C40" s="229" t="s">
        <v>1259</v>
      </c>
      <c r="D40" s="229" t="str">
        <f t="shared" si="1"/>
        <v>1745</v>
      </c>
      <c r="E40" s="229" t="s">
        <v>5496</v>
      </c>
      <c r="F40" s="229" t="s">
        <v>5800</v>
      </c>
      <c r="G40" s="242" t="s">
        <v>1259</v>
      </c>
      <c r="H40" s="242" t="s">
        <v>6217</v>
      </c>
      <c r="I40" s="229" t="str">
        <f t="shared" si="2"/>
        <v>INSERT INTO UPK_TEST.upk_k60.k60_press_buno_link (buno_id, k60_buno_id, created_date, created_tantou_id) VALUES (1745, 2566, GETDATE(), 999);</v>
      </c>
    </row>
    <row r="41" spans="1:9">
      <c r="A41" s="229" t="s">
        <v>813</v>
      </c>
      <c r="B41" s="229" t="str">
        <f t="shared" si="0"/>
        <v>2026</v>
      </c>
      <c r="C41" s="229" t="s">
        <v>1260</v>
      </c>
      <c r="D41" s="229" t="str">
        <f t="shared" si="1"/>
        <v>1746</v>
      </c>
      <c r="E41" s="229" t="s">
        <v>365</v>
      </c>
      <c r="F41" s="229" t="s">
        <v>5801</v>
      </c>
      <c r="G41" s="242" t="s">
        <v>1260</v>
      </c>
      <c r="H41" s="242" t="s">
        <v>6218</v>
      </c>
      <c r="I41" s="229" t="str">
        <f t="shared" si="2"/>
        <v>INSERT INTO UPK_TEST.upk_k60.k60_press_buno_link (buno_id, k60_buno_id, created_date, created_tantou_id) VALUES (1746, 2026, GETDATE(), 999);</v>
      </c>
    </row>
    <row r="42" spans="1:9">
      <c r="A42" s="229" t="s">
        <v>695</v>
      </c>
      <c r="B42" s="229" t="str">
        <f t="shared" si="0"/>
        <v>1859</v>
      </c>
      <c r="C42" s="229" t="s">
        <v>695</v>
      </c>
      <c r="D42" s="229" t="str">
        <f t="shared" si="1"/>
        <v>1747</v>
      </c>
      <c r="E42" s="229" t="s">
        <v>366</v>
      </c>
      <c r="F42" s="229" t="s">
        <v>5802</v>
      </c>
      <c r="G42" s="242" t="s">
        <v>695</v>
      </c>
      <c r="H42" s="242" t="s">
        <v>6219</v>
      </c>
      <c r="I42" s="229" t="str">
        <f t="shared" si="2"/>
        <v>INSERT INTO UPK_TEST.upk_k60.k60_press_buno_link (buno_id, k60_buno_id, created_date, created_tantou_id) VALUES (1747, 1859, GETDATE(), 999);</v>
      </c>
    </row>
    <row r="43" spans="1:9">
      <c r="A43" s="229" t="s">
        <v>696</v>
      </c>
      <c r="B43" s="229" t="str">
        <f t="shared" si="0"/>
        <v>1860</v>
      </c>
      <c r="C43" s="229" t="s">
        <v>696</v>
      </c>
      <c r="D43" s="229" t="str">
        <f t="shared" si="1"/>
        <v>1748</v>
      </c>
      <c r="E43" s="229" t="s">
        <v>367</v>
      </c>
      <c r="F43" s="229" t="s">
        <v>5803</v>
      </c>
      <c r="G43" s="242" t="s">
        <v>696</v>
      </c>
      <c r="H43" s="242" t="s">
        <v>6220</v>
      </c>
      <c r="I43" s="229" t="str">
        <f t="shared" si="2"/>
        <v>INSERT INTO UPK_TEST.upk_k60.k60_press_buno_link (buno_id, k60_buno_id, created_date, created_tantou_id) VALUES (1748, 1860, GETDATE(), 999);</v>
      </c>
    </row>
    <row r="44" spans="1:9">
      <c r="A44" s="229" t="s">
        <v>697</v>
      </c>
      <c r="B44" s="229" t="str">
        <f t="shared" si="0"/>
        <v>1861</v>
      </c>
      <c r="C44" s="229" t="s">
        <v>697</v>
      </c>
      <c r="D44" s="229" t="str">
        <f t="shared" si="1"/>
        <v>1749</v>
      </c>
      <c r="E44" s="229" t="s">
        <v>368</v>
      </c>
      <c r="F44" s="229" t="s">
        <v>5804</v>
      </c>
      <c r="G44" s="242" t="s">
        <v>697</v>
      </c>
      <c r="H44" s="242" t="s">
        <v>6221</v>
      </c>
      <c r="I44" s="229" t="str">
        <f t="shared" si="2"/>
        <v>INSERT INTO UPK_TEST.upk_k60.k60_press_buno_link (buno_id, k60_buno_id, created_date, created_tantou_id) VALUES (1749, 1861, GETDATE(), 999);</v>
      </c>
    </row>
    <row r="45" spans="1:9">
      <c r="A45" s="229" t="s">
        <v>698</v>
      </c>
      <c r="B45" s="229" t="str">
        <f t="shared" si="0"/>
        <v>1862</v>
      </c>
      <c r="C45" s="229" t="s">
        <v>698</v>
      </c>
      <c r="D45" s="229" t="str">
        <f t="shared" si="1"/>
        <v>1750</v>
      </c>
      <c r="E45" s="229" t="s">
        <v>369</v>
      </c>
      <c r="F45" s="229" t="s">
        <v>5805</v>
      </c>
      <c r="G45" s="242" t="s">
        <v>698</v>
      </c>
      <c r="H45" s="242" t="s">
        <v>6222</v>
      </c>
      <c r="I45" s="229" t="str">
        <f t="shared" si="2"/>
        <v>INSERT INTO UPK_TEST.upk_k60.k60_press_buno_link (buno_id, k60_buno_id, created_date, created_tantou_id) VALUES (1750, 1862, GETDATE(), 999);</v>
      </c>
    </row>
    <row r="46" spans="1:9">
      <c r="A46" s="233" t="s">
        <v>2944</v>
      </c>
      <c r="B46" s="229" t="str">
        <f t="shared" si="0"/>
        <v>1558</v>
      </c>
      <c r="C46" s="234" t="s">
        <v>498</v>
      </c>
      <c r="D46" s="229" t="str">
        <f t="shared" si="1"/>
        <v>1751</v>
      </c>
      <c r="E46" s="229" t="s">
        <v>370</v>
      </c>
      <c r="F46" s="229" t="s">
        <v>5806</v>
      </c>
      <c r="G46" s="242" t="s">
        <v>498</v>
      </c>
      <c r="H46" s="242" t="s">
        <v>6223</v>
      </c>
      <c r="I46" s="229" t="str">
        <f t="shared" si="2"/>
        <v>INSERT INTO UPK_TEST.upk_k60.k60_press_buno_link (buno_id, k60_buno_id, created_date, created_tantou_id) VALUES (1751, 1558, GETDATE(), 999);</v>
      </c>
    </row>
    <row r="47" spans="1:9">
      <c r="A47" s="233" t="s">
        <v>2944</v>
      </c>
      <c r="B47" s="229" t="str">
        <f t="shared" si="0"/>
        <v>1558</v>
      </c>
      <c r="C47" s="234" t="s">
        <v>499</v>
      </c>
      <c r="D47" s="229" t="str">
        <f t="shared" si="1"/>
        <v>1752</v>
      </c>
      <c r="E47" s="229" t="s">
        <v>371</v>
      </c>
      <c r="F47" s="229" t="s">
        <v>5807</v>
      </c>
      <c r="G47" s="242" t="s">
        <v>499</v>
      </c>
      <c r="H47" s="242" t="s">
        <v>6224</v>
      </c>
      <c r="I47" s="229" t="str">
        <f t="shared" si="2"/>
        <v>INSERT INTO UPK_TEST.upk_k60.k60_press_buno_link (buno_id, k60_buno_id, created_date, created_tantou_id) VALUES (1752, 1558, GETDATE(), 999);</v>
      </c>
    </row>
    <row r="48" spans="1:9">
      <c r="A48" s="233" t="s">
        <v>2941</v>
      </c>
      <c r="B48" s="229" t="str">
        <f t="shared" si="0"/>
        <v>1556</v>
      </c>
      <c r="C48" s="234" t="s">
        <v>494</v>
      </c>
      <c r="D48" s="229" t="str">
        <f t="shared" si="1"/>
        <v>1753</v>
      </c>
      <c r="E48" s="229" t="s">
        <v>5497</v>
      </c>
      <c r="F48" s="229" t="s">
        <v>5808</v>
      </c>
      <c r="G48" s="242" t="s">
        <v>494</v>
      </c>
      <c r="H48" s="242" t="s">
        <v>6225</v>
      </c>
      <c r="I48" s="229" t="str">
        <f t="shared" si="2"/>
        <v>INSERT INTO UPK_TEST.upk_k60.k60_press_buno_link (buno_id, k60_buno_id, created_date, created_tantou_id) VALUES (1753, 1556, GETDATE(), 999);</v>
      </c>
    </row>
    <row r="49" spans="1:9">
      <c r="A49" s="233" t="s">
        <v>2941</v>
      </c>
      <c r="B49" s="229" t="str">
        <f t="shared" si="0"/>
        <v>1556</v>
      </c>
      <c r="C49" s="234" t="s">
        <v>495</v>
      </c>
      <c r="D49" s="229" t="str">
        <f t="shared" si="1"/>
        <v>1754</v>
      </c>
      <c r="E49" s="229" t="s">
        <v>5498</v>
      </c>
      <c r="F49" s="229" t="s">
        <v>5809</v>
      </c>
      <c r="G49" s="242" t="s">
        <v>495</v>
      </c>
      <c r="H49" s="242" t="s">
        <v>6226</v>
      </c>
      <c r="I49" s="229" t="str">
        <f t="shared" si="2"/>
        <v>INSERT INTO UPK_TEST.upk_k60.k60_press_buno_link (buno_id, k60_buno_id, created_date, created_tantou_id) VALUES (1754, 1556, GETDATE(), 999);</v>
      </c>
    </row>
    <row r="50" spans="1:9">
      <c r="A50" s="233" t="s">
        <v>3375</v>
      </c>
      <c r="B50" s="229" t="str">
        <f t="shared" si="0"/>
        <v>1946</v>
      </c>
      <c r="C50" s="234" t="s">
        <v>757</v>
      </c>
      <c r="D50" s="229" t="str">
        <f t="shared" si="1"/>
        <v>1755</v>
      </c>
      <c r="E50" s="229" t="s">
        <v>5499</v>
      </c>
      <c r="F50" s="229" t="s">
        <v>5810</v>
      </c>
      <c r="G50" s="242" t="s">
        <v>757</v>
      </c>
      <c r="H50" s="242" t="s">
        <v>6227</v>
      </c>
      <c r="I50" s="229" t="str">
        <f t="shared" si="2"/>
        <v>INSERT INTO UPK_TEST.upk_k60.k60_press_buno_link (buno_id, k60_buno_id, created_date, created_tantou_id) VALUES (1755, 1946, GETDATE(), 999);</v>
      </c>
    </row>
    <row r="51" spans="1:9">
      <c r="A51" s="233" t="s">
        <v>3375</v>
      </c>
      <c r="B51" s="229" t="str">
        <f t="shared" si="0"/>
        <v>1946</v>
      </c>
      <c r="C51" s="234" t="s">
        <v>758</v>
      </c>
      <c r="D51" s="229" t="str">
        <f t="shared" si="1"/>
        <v>1756</v>
      </c>
      <c r="E51" s="229" t="s">
        <v>5500</v>
      </c>
      <c r="F51" s="229" t="s">
        <v>5811</v>
      </c>
      <c r="G51" s="242" t="s">
        <v>758</v>
      </c>
      <c r="H51" s="242" t="s">
        <v>6228</v>
      </c>
      <c r="I51" s="229" t="str">
        <f t="shared" si="2"/>
        <v>INSERT INTO UPK_TEST.upk_k60.k60_press_buno_link (buno_id, k60_buno_id, created_date, created_tantou_id) VALUES (1756, 1946, GETDATE(), 999);</v>
      </c>
    </row>
    <row r="52" spans="1:9">
      <c r="A52" s="229" t="s">
        <v>2943</v>
      </c>
      <c r="B52" s="229" t="str">
        <f t="shared" si="0"/>
        <v>1557</v>
      </c>
      <c r="C52" s="229" t="s">
        <v>496</v>
      </c>
      <c r="D52" s="229" t="str">
        <f t="shared" si="1"/>
        <v>1757</v>
      </c>
      <c r="E52" s="229" t="s">
        <v>5501</v>
      </c>
      <c r="F52" s="229" t="s">
        <v>5812</v>
      </c>
      <c r="G52" s="242" t="s">
        <v>496</v>
      </c>
      <c r="H52" s="242" t="s">
        <v>6229</v>
      </c>
      <c r="I52" s="229" t="str">
        <f t="shared" si="2"/>
        <v>INSERT INTO UPK_TEST.upk_k60.k60_press_buno_link (buno_id, k60_buno_id, created_date, created_tantou_id) VALUES (1757, 1557, GETDATE(), 999);</v>
      </c>
    </row>
    <row r="53" spans="1:9">
      <c r="A53" s="229" t="s">
        <v>2943</v>
      </c>
      <c r="B53" s="229" t="str">
        <f t="shared" si="0"/>
        <v>1557</v>
      </c>
      <c r="C53" s="229" t="s">
        <v>497</v>
      </c>
      <c r="D53" s="229" t="str">
        <f t="shared" si="1"/>
        <v>1758</v>
      </c>
      <c r="E53" s="229" t="s">
        <v>372</v>
      </c>
      <c r="F53" s="229" t="s">
        <v>5813</v>
      </c>
      <c r="G53" s="242" t="s">
        <v>497</v>
      </c>
      <c r="H53" s="242" t="s">
        <v>6230</v>
      </c>
      <c r="I53" s="229" t="str">
        <f t="shared" si="2"/>
        <v>INSERT INTO UPK_TEST.upk_k60.k60_press_buno_link (buno_id, k60_buno_id, created_date, created_tantou_id) VALUES (1758, 1557, GETDATE(), 999);</v>
      </c>
    </row>
    <row r="54" spans="1:9">
      <c r="A54" s="233" t="s">
        <v>4702</v>
      </c>
      <c r="B54" s="229" t="str">
        <f t="shared" si="0"/>
        <v>1858</v>
      </c>
      <c r="C54" s="234" t="s">
        <v>693</v>
      </c>
      <c r="D54" s="229" t="str">
        <f t="shared" si="1"/>
        <v>1759</v>
      </c>
      <c r="E54" s="229" t="s">
        <v>373</v>
      </c>
      <c r="F54" s="229" t="s">
        <v>5814</v>
      </c>
      <c r="G54" s="242" t="s">
        <v>693</v>
      </c>
      <c r="H54" s="242" t="s">
        <v>6231</v>
      </c>
      <c r="I54" s="229" t="str">
        <f t="shared" si="2"/>
        <v>INSERT INTO UPK_TEST.upk_k60.k60_press_buno_link (buno_id, k60_buno_id, created_date, created_tantou_id) VALUES (1759, 1858, GETDATE(), 999);</v>
      </c>
    </row>
    <row r="55" spans="1:9">
      <c r="A55" s="233" t="s">
        <v>4702</v>
      </c>
      <c r="B55" s="229" t="str">
        <f t="shared" si="0"/>
        <v>1858</v>
      </c>
      <c r="C55" s="234" t="s">
        <v>694</v>
      </c>
      <c r="D55" s="229" t="str">
        <f t="shared" si="1"/>
        <v>1760</v>
      </c>
      <c r="E55" s="229" t="s">
        <v>374</v>
      </c>
      <c r="F55" s="229" t="s">
        <v>5815</v>
      </c>
      <c r="G55" s="242" t="s">
        <v>694</v>
      </c>
      <c r="H55" s="242" t="s">
        <v>6232</v>
      </c>
      <c r="I55" s="229" t="str">
        <f t="shared" si="2"/>
        <v>INSERT INTO UPK_TEST.upk_k60.k60_press_buno_link (buno_id, k60_buno_id, created_date, created_tantou_id) VALUES (1760, 1858, GETDATE(), 999);</v>
      </c>
    </row>
    <row r="56" spans="1:9">
      <c r="A56" s="229" t="s">
        <v>4698</v>
      </c>
      <c r="B56" s="229" t="str">
        <f t="shared" si="0"/>
        <v>1854</v>
      </c>
      <c r="C56" s="229" t="s">
        <v>685</v>
      </c>
      <c r="D56" s="229" t="str">
        <f t="shared" si="1"/>
        <v>1761</v>
      </c>
      <c r="E56" s="229" t="s">
        <v>375</v>
      </c>
      <c r="F56" s="229" t="s">
        <v>5816</v>
      </c>
      <c r="G56" s="242" t="s">
        <v>685</v>
      </c>
      <c r="H56" s="242" t="s">
        <v>6233</v>
      </c>
      <c r="I56" s="229" t="str">
        <f t="shared" si="2"/>
        <v>INSERT INTO UPK_TEST.upk_k60.k60_press_buno_link (buno_id, k60_buno_id, created_date, created_tantou_id) VALUES (1761, 1854, GETDATE(), 999);</v>
      </c>
    </row>
    <row r="57" spans="1:9">
      <c r="A57" s="229" t="s">
        <v>4698</v>
      </c>
      <c r="B57" s="229" t="str">
        <f t="shared" si="0"/>
        <v>1854</v>
      </c>
      <c r="C57" s="229" t="s">
        <v>686</v>
      </c>
      <c r="D57" s="229" t="str">
        <f t="shared" si="1"/>
        <v>1762</v>
      </c>
      <c r="E57" s="229" t="s">
        <v>376</v>
      </c>
      <c r="F57" s="229" t="s">
        <v>5817</v>
      </c>
      <c r="G57" s="242" t="s">
        <v>686</v>
      </c>
      <c r="H57" s="242" t="s">
        <v>6234</v>
      </c>
      <c r="I57" s="229" t="str">
        <f t="shared" si="2"/>
        <v>INSERT INTO UPK_TEST.upk_k60.k60_press_buno_link (buno_id, k60_buno_id, created_date, created_tantou_id) VALUES (1762, 1854, GETDATE(), 999);</v>
      </c>
    </row>
    <row r="58" spans="1:9">
      <c r="A58" s="229" t="s">
        <v>4700</v>
      </c>
      <c r="B58" s="229" t="str">
        <f t="shared" si="0"/>
        <v>1856</v>
      </c>
      <c r="C58" s="229" t="s">
        <v>689</v>
      </c>
      <c r="D58" s="229" t="str">
        <f t="shared" si="1"/>
        <v>1763</v>
      </c>
      <c r="E58" s="229" t="s">
        <v>377</v>
      </c>
      <c r="F58" s="229" t="s">
        <v>5818</v>
      </c>
      <c r="G58" s="242" t="s">
        <v>689</v>
      </c>
      <c r="H58" s="242" t="s">
        <v>6235</v>
      </c>
      <c r="I58" s="229" t="str">
        <f t="shared" si="2"/>
        <v>INSERT INTO UPK_TEST.upk_k60.k60_press_buno_link (buno_id, k60_buno_id, created_date, created_tantou_id) VALUES (1763, 1856, GETDATE(), 999);</v>
      </c>
    </row>
    <row r="59" spans="1:9">
      <c r="A59" s="229" t="s">
        <v>4700</v>
      </c>
      <c r="B59" s="229" t="str">
        <f t="shared" si="0"/>
        <v>1856</v>
      </c>
      <c r="C59" s="229" t="s">
        <v>690</v>
      </c>
      <c r="D59" s="229" t="str">
        <f t="shared" si="1"/>
        <v>1764</v>
      </c>
      <c r="E59" s="229" t="s">
        <v>378</v>
      </c>
      <c r="F59" s="229" t="s">
        <v>5819</v>
      </c>
      <c r="G59" s="242" t="s">
        <v>690</v>
      </c>
      <c r="H59" s="242" t="s">
        <v>6236</v>
      </c>
      <c r="I59" s="229" t="str">
        <f t="shared" si="2"/>
        <v>INSERT INTO UPK_TEST.upk_k60.k60_press_buno_link (buno_id, k60_buno_id, created_date, created_tantou_id) VALUES (1764, 1856, GETDATE(), 999);</v>
      </c>
    </row>
    <row r="60" spans="1:9">
      <c r="A60" s="233" t="s">
        <v>4707</v>
      </c>
      <c r="B60" s="229" t="str">
        <f t="shared" si="0"/>
        <v>1863</v>
      </c>
      <c r="C60" s="234" t="s">
        <v>699</v>
      </c>
      <c r="D60" s="229" t="str">
        <f t="shared" si="1"/>
        <v>1765</v>
      </c>
      <c r="E60" s="229" t="s">
        <v>379</v>
      </c>
      <c r="F60" s="229" t="s">
        <v>5820</v>
      </c>
      <c r="G60" s="242" t="s">
        <v>699</v>
      </c>
      <c r="H60" s="242" t="s">
        <v>6237</v>
      </c>
      <c r="I60" s="229" t="str">
        <f t="shared" si="2"/>
        <v>INSERT INTO UPK_TEST.upk_k60.k60_press_buno_link (buno_id, k60_buno_id, created_date, created_tantou_id) VALUES (1765, 1863, GETDATE(), 999);</v>
      </c>
    </row>
    <row r="61" spans="1:9">
      <c r="A61" s="233" t="s">
        <v>4707</v>
      </c>
      <c r="B61" s="229" t="str">
        <f t="shared" si="0"/>
        <v>1863</v>
      </c>
      <c r="C61" s="234" t="s">
        <v>700</v>
      </c>
      <c r="D61" s="229" t="str">
        <f t="shared" si="1"/>
        <v>1766</v>
      </c>
      <c r="E61" s="229" t="s">
        <v>380</v>
      </c>
      <c r="F61" s="229" t="s">
        <v>5821</v>
      </c>
      <c r="G61" s="242" t="s">
        <v>700</v>
      </c>
      <c r="H61" s="242" t="s">
        <v>6238</v>
      </c>
      <c r="I61" s="229" t="str">
        <f t="shared" si="2"/>
        <v>INSERT INTO UPK_TEST.upk_k60.k60_press_buno_link (buno_id, k60_buno_id, created_date, created_tantou_id) VALUES (1766, 1863, GETDATE(), 999);</v>
      </c>
    </row>
    <row r="62" spans="1:9">
      <c r="A62" s="229" t="s">
        <v>4699</v>
      </c>
      <c r="B62" s="229" t="str">
        <f t="shared" si="0"/>
        <v>1855</v>
      </c>
      <c r="C62" s="229" t="s">
        <v>687</v>
      </c>
      <c r="D62" s="229" t="str">
        <f t="shared" si="1"/>
        <v>1767</v>
      </c>
      <c r="E62" s="229" t="s">
        <v>381</v>
      </c>
      <c r="F62" s="229" t="s">
        <v>5822</v>
      </c>
      <c r="G62" s="242" t="s">
        <v>687</v>
      </c>
      <c r="H62" s="242" t="s">
        <v>6239</v>
      </c>
      <c r="I62" s="229" t="str">
        <f t="shared" si="2"/>
        <v>INSERT INTO UPK_TEST.upk_k60.k60_press_buno_link (buno_id, k60_buno_id, created_date, created_tantou_id) VALUES (1767, 1855, GETDATE(), 999);</v>
      </c>
    </row>
    <row r="63" spans="1:9">
      <c r="A63" s="229" t="s">
        <v>4699</v>
      </c>
      <c r="B63" s="229" t="str">
        <f t="shared" si="0"/>
        <v>1855</v>
      </c>
      <c r="C63" s="229" t="s">
        <v>688</v>
      </c>
      <c r="D63" s="229" t="str">
        <f t="shared" si="1"/>
        <v>1768</v>
      </c>
      <c r="E63" s="229" t="s">
        <v>382</v>
      </c>
      <c r="F63" s="229" t="s">
        <v>5823</v>
      </c>
      <c r="G63" s="242" t="s">
        <v>688</v>
      </c>
      <c r="H63" s="242" t="s">
        <v>6240</v>
      </c>
      <c r="I63" s="229" t="str">
        <f t="shared" si="2"/>
        <v>INSERT INTO UPK_TEST.upk_k60.k60_press_buno_link (buno_id, k60_buno_id, created_date, created_tantou_id) VALUES (1768, 1855, GETDATE(), 999);</v>
      </c>
    </row>
    <row r="64" spans="1:9">
      <c r="A64" s="229" t="s">
        <v>4701</v>
      </c>
      <c r="B64" s="229" t="str">
        <f t="shared" si="0"/>
        <v>1857</v>
      </c>
      <c r="C64" s="229" t="s">
        <v>691</v>
      </c>
      <c r="D64" s="229" t="str">
        <f t="shared" si="1"/>
        <v>1769</v>
      </c>
      <c r="E64" s="229" t="s">
        <v>383</v>
      </c>
      <c r="F64" s="229" t="s">
        <v>5824</v>
      </c>
      <c r="G64" s="242" t="s">
        <v>691</v>
      </c>
      <c r="H64" s="242" t="s">
        <v>6241</v>
      </c>
      <c r="I64" s="229" t="str">
        <f t="shared" si="2"/>
        <v>INSERT INTO UPK_TEST.upk_k60.k60_press_buno_link (buno_id, k60_buno_id, created_date, created_tantou_id) VALUES (1769, 1857, GETDATE(), 999);</v>
      </c>
    </row>
    <row r="65" spans="1:9">
      <c r="A65" s="229" t="s">
        <v>4701</v>
      </c>
      <c r="B65" s="229" t="str">
        <f t="shared" si="0"/>
        <v>1857</v>
      </c>
      <c r="C65" s="229" t="s">
        <v>692</v>
      </c>
      <c r="D65" s="229" t="str">
        <f t="shared" si="1"/>
        <v>1770</v>
      </c>
      <c r="E65" s="229" t="s">
        <v>5502</v>
      </c>
      <c r="F65" s="229" t="s">
        <v>5825</v>
      </c>
      <c r="G65" s="242" t="s">
        <v>692</v>
      </c>
      <c r="H65" s="242" t="s">
        <v>6242</v>
      </c>
      <c r="I65" s="229" t="str">
        <f t="shared" si="2"/>
        <v>INSERT INTO UPK_TEST.upk_k60.k60_press_buno_link (buno_id, k60_buno_id, created_date, created_tantou_id) VALUES (1770, 1857, GETDATE(), 999);</v>
      </c>
    </row>
    <row r="66" spans="1:9">
      <c r="A66" s="229" t="s">
        <v>2945</v>
      </c>
      <c r="B66" s="229" t="str">
        <f t="shared" si="0"/>
        <v>1559</v>
      </c>
      <c r="C66" s="229" t="s">
        <v>500</v>
      </c>
      <c r="D66" s="229" t="str">
        <f t="shared" si="1"/>
        <v>1771</v>
      </c>
      <c r="E66" s="229" t="s">
        <v>5503</v>
      </c>
      <c r="F66" s="229" t="s">
        <v>5826</v>
      </c>
      <c r="G66" s="242" t="s">
        <v>500</v>
      </c>
      <c r="H66" s="242" t="s">
        <v>6243</v>
      </c>
      <c r="I66" s="229" t="str">
        <f t="shared" si="2"/>
        <v>INSERT INTO UPK_TEST.upk_k60.k60_press_buno_link (buno_id, k60_buno_id, created_date, created_tantou_id) VALUES (1771, 1559, GETDATE(), 999);</v>
      </c>
    </row>
    <row r="67" spans="1:9">
      <c r="A67" s="229" t="s">
        <v>2945</v>
      </c>
      <c r="B67" s="229" t="str">
        <f t="shared" si="0"/>
        <v>1559</v>
      </c>
      <c r="C67" s="229" t="s">
        <v>501</v>
      </c>
      <c r="D67" s="229" t="str">
        <f t="shared" si="1"/>
        <v>1772</v>
      </c>
      <c r="E67" s="229" t="s">
        <v>384</v>
      </c>
      <c r="F67" s="229" t="s">
        <v>5827</v>
      </c>
      <c r="G67" s="242" t="s">
        <v>501</v>
      </c>
      <c r="H67" s="242" t="s">
        <v>6244</v>
      </c>
      <c r="I67" s="229" t="str">
        <f t="shared" si="2"/>
        <v>INSERT INTO UPK_TEST.upk_k60.k60_press_buno_link (buno_id, k60_buno_id, created_date, created_tantou_id) VALUES (1772, 1559, GETDATE(), 999);</v>
      </c>
    </row>
    <row r="68" spans="1:9">
      <c r="A68" s="229" t="s">
        <v>4708</v>
      </c>
      <c r="B68" s="229" t="str">
        <f t="shared" ref="B68:B131" si="3">VLOOKUP($A68,$E$4:$F$2001,2,FALSE)</f>
        <v>1864</v>
      </c>
      <c r="C68" s="229" t="s">
        <v>701</v>
      </c>
      <c r="D68" s="229" t="str">
        <f t="shared" ref="D68:D131" si="4">VLOOKUP($C68,$G$4:$H$2001,2,FALSE)</f>
        <v>1773</v>
      </c>
      <c r="E68" s="229" t="s">
        <v>5504</v>
      </c>
      <c r="F68" s="229" t="s">
        <v>5828</v>
      </c>
      <c r="G68" s="242" t="s">
        <v>701</v>
      </c>
      <c r="H68" s="242" t="s">
        <v>6245</v>
      </c>
      <c r="I68" s="229" t="str">
        <f t="shared" ref="I68:I131" si="5">$S$1&amp;$D68&amp;", "&amp;$B68&amp;", GETDATE(), 999);"</f>
        <v>INSERT INTO UPK_TEST.upk_k60.k60_press_buno_link (buno_id, k60_buno_id, created_date, created_tantou_id) VALUES (1773, 1864, GETDATE(), 999);</v>
      </c>
    </row>
    <row r="69" spans="1:9">
      <c r="A69" s="229" t="s">
        <v>4708</v>
      </c>
      <c r="B69" s="229" t="str">
        <f t="shared" si="3"/>
        <v>1864</v>
      </c>
      <c r="C69" s="229" t="s">
        <v>702</v>
      </c>
      <c r="D69" s="229" t="str">
        <f t="shared" si="4"/>
        <v>1774</v>
      </c>
      <c r="E69" s="229" t="s">
        <v>5505</v>
      </c>
      <c r="F69" s="229" t="s">
        <v>5829</v>
      </c>
      <c r="G69" s="242" t="s">
        <v>702</v>
      </c>
      <c r="H69" s="242" t="s">
        <v>6246</v>
      </c>
      <c r="I69" s="229" t="str">
        <f t="shared" si="5"/>
        <v>INSERT INTO UPK_TEST.upk_k60.k60_press_buno_link (buno_id, k60_buno_id, created_date, created_tantou_id) VALUES (1774, 1864, GETDATE(), 999);</v>
      </c>
    </row>
    <row r="70" spans="1:9">
      <c r="A70" s="229" t="s">
        <v>884</v>
      </c>
      <c r="B70" s="229" t="str">
        <f t="shared" si="3"/>
        <v>2132</v>
      </c>
      <c r="C70" s="229" t="s">
        <v>1263</v>
      </c>
      <c r="D70" s="229" t="str">
        <f t="shared" si="4"/>
        <v>1775</v>
      </c>
      <c r="E70" s="229" t="s">
        <v>5506</v>
      </c>
      <c r="F70" s="229" t="s">
        <v>5830</v>
      </c>
      <c r="G70" s="242" t="s">
        <v>1263</v>
      </c>
      <c r="H70" s="242" t="s">
        <v>6247</v>
      </c>
      <c r="I70" s="229" t="str">
        <f t="shared" si="5"/>
        <v>INSERT INTO UPK_TEST.upk_k60.k60_press_buno_link (buno_id, k60_buno_id, created_date, created_tantou_id) VALUES (1775, 2132, GETDATE(), 999);</v>
      </c>
    </row>
    <row r="71" spans="1:9">
      <c r="A71" s="229" t="s">
        <v>5556</v>
      </c>
      <c r="B71" s="229" t="str">
        <f t="shared" si="3"/>
        <v>1475</v>
      </c>
      <c r="C71" s="229" t="s">
        <v>1264</v>
      </c>
      <c r="D71" s="229" t="str">
        <f t="shared" si="4"/>
        <v>1776</v>
      </c>
      <c r="E71" s="229" t="s">
        <v>385</v>
      </c>
      <c r="F71" s="229" t="s">
        <v>5831</v>
      </c>
      <c r="G71" s="242" t="s">
        <v>1264</v>
      </c>
      <c r="H71" s="242" t="s">
        <v>6248</v>
      </c>
      <c r="I71" s="229" t="str">
        <f t="shared" si="5"/>
        <v>INSERT INTO UPK_TEST.upk_k60.k60_press_buno_link (buno_id, k60_buno_id, created_date, created_tantou_id) VALUES (1776, 1475, GETDATE(), 999);</v>
      </c>
    </row>
    <row r="72" spans="1:9">
      <c r="A72" s="229" t="s">
        <v>5556</v>
      </c>
      <c r="B72" s="229" t="str">
        <f t="shared" si="3"/>
        <v>1475</v>
      </c>
      <c r="C72" s="229" t="s">
        <v>1265</v>
      </c>
      <c r="D72" s="229" t="str">
        <f t="shared" si="4"/>
        <v>1777</v>
      </c>
      <c r="E72" s="229" t="s">
        <v>386</v>
      </c>
      <c r="F72" s="229" t="s">
        <v>5832</v>
      </c>
      <c r="G72" s="242" t="s">
        <v>1265</v>
      </c>
      <c r="H72" s="242" t="s">
        <v>6249</v>
      </c>
      <c r="I72" s="229" t="str">
        <f t="shared" si="5"/>
        <v>INSERT INTO UPK_TEST.upk_k60.k60_press_buno_link (buno_id, k60_buno_id, created_date, created_tantou_id) VALUES (1777, 1475, GETDATE(), 999);</v>
      </c>
    </row>
    <row r="73" spans="1:9">
      <c r="A73" s="229" t="s">
        <v>653</v>
      </c>
      <c r="B73" s="229" t="str">
        <f t="shared" si="3"/>
        <v>1804</v>
      </c>
      <c r="C73" s="229" t="s">
        <v>1266</v>
      </c>
      <c r="D73" s="229" t="str">
        <f t="shared" si="4"/>
        <v>1778</v>
      </c>
      <c r="E73" s="229" t="s">
        <v>387</v>
      </c>
      <c r="F73" s="229" t="s">
        <v>5833</v>
      </c>
      <c r="G73" s="242" t="s">
        <v>1266</v>
      </c>
      <c r="H73" s="242" t="s">
        <v>6250</v>
      </c>
      <c r="I73" s="229" t="str">
        <f t="shared" si="5"/>
        <v>INSERT INTO UPK_TEST.upk_k60.k60_press_buno_link (buno_id, k60_buno_id, created_date, created_tantou_id) VALUES (1778, 1804, GETDATE(), 999);</v>
      </c>
    </row>
    <row r="74" spans="1:9">
      <c r="A74" s="229" t="s">
        <v>651</v>
      </c>
      <c r="B74" s="229" t="str">
        <f t="shared" si="3"/>
        <v>1802</v>
      </c>
      <c r="C74" s="229" t="s">
        <v>1267</v>
      </c>
      <c r="D74" s="229" t="str">
        <f t="shared" si="4"/>
        <v>1779</v>
      </c>
      <c r="E74" s="229" t="s">
        <v>388</v>
      </c>
      <c r="F74" s="229" t="s">
        <v>5834</v>
      </c>
      <c r="G74" s="242" t="s">
        <v>1267</v>
      </c>
      <c r="H74" s="242" t="s">
        <v>6251</v>
      </c>
      <c r="I74" s="229" t="str">
        <f t="shared" si="5"/>
        <v>INSERT INTO UPK_TEST.upk_k60.k60_press_buno_link (buno_id, k60_buno_id, created_date, created_tantou_id) VALUES (1779, 1802, GETDATE(), 999);</v>
      </c>
    </row>
    <row r="75" spans="1:9">
      <c r="A75" s="229" t="s">
        <v>5563</v>
      </c>
      <c r="B75" s="229" t="str">
        <f t="shared" si="3"/>
        <v>1486</v>
      </c>
      <c r="C75" s="229" t="s">
        <v>1268</v>
      </c>
      <c r="D75" s="229" t="str">
        <f t="shared" si="4"/>
        <v>1780</v>
      </c>
      <c r="E75" s="229" t="s">
        <v>389</v>
      </c>
      <c r="F75" s="229" t="s">
        <v>5835</v>
      </c>
      <c r="G75" s="242" t="s">
        <v>1268</v>
      </c>
      <c r="H75" s="242" t="s">
        <v>6252</v>
      </c>
      <c r="I75" s="229" t="str">
        <f t="shared" si="5"/>
        <v>INSERT INTO UPK_TEST.upk_k60.k60_press_buno_link (buno_id, k60_buno_id, created_date, created_tantou_id) VALUES (1780, 1486, GETDATE(), 999);</v>
      </c>
    </row>
    <row r="76" spans="1:9">
      <c r="A76" s="229" t="s">
        <v>5563</v>
      </c>
      <c r="B76" s="229" t="str">
        <f t="shared" si="3"/>
        <v>1486</v>
      </c>
      <c r="C76" s="229" t="s">
        <v>1269</v>
      </c>
      <c r="D76" s="229" t="str">
        <f t="shared" si="4"/>
        <v>1781</v>
      </c>
      <c r="E76" s="229" t="s">
        <v>5507</v>
      </c>
      <c r="F76" s="229" t="s">
        <v>5836</v>
      </c>
      <c r="G76" s="242" t="s">
        <v>1269</v>
      </c>
      <c r="H76" s="242" t="s">
        <v>6253</v>
      </c>
      <c r="I76" s="229" t="str">
        <f t="shared" si="5"/>
        <v>INSERT INTO UPK_TEST.upk_k60.k60_press_buno_link (buno_id, k60_buno_id, created_date, created_tantou_id) VALUES (1781, 1486, GETDATE(), 999);</v>
      </c>
    </row>
    <row r="77" spans="1:9">
      <c r="A77" s="229" t="s">
        <v>3239</v>
      </c>
      <c r="B77" s="229" t="str">
        <f t="shared" si="3"/>
        <v>1812</v>
      </c>
      <c r="C77" s="229" t="s">
        <v>1270</v>
      </c>
      <c r="D77" s="229" t="str">
        <f t="shared" si="4"/>
        <v>1782</v>
      </c>
      <c r="E77" s="229" t="s">
        <v>5508</v>
      </c>
      <c r="F77" s="229" t="s">
        <v>5837</v>
      </c>
      <c r="G77" s="242" t="s">
        <v>1270</v>
      </c>
      <c r="H77" s="242" t="s">
        <v>6254</v>
      </c>
      <c r="I77" s="229" t="str">
        <f t="shared" si="5"/>
        <v>INSERT INTO UPK_TEST.upk_k60.k60_press_buno_link (buno_id, k60_buno_id, created_date, created_tantou_id) VALUES (1782, 1812, GETDATE(), 999);</v>
      </c>
    </row>
    <row r="78" spans="1:9">
      <c r="A78" s="229" t="s">
        <v>3239</v>
      </c>
      <c r="B78" s="229" t="str">
        <f t="shared" si="3"/>
        <v>1812</v>
      </c>
      <c r="C78" s="229" t="s">
        <v>1271</v>
      </c>
      <c r="D78" s="229" t="str">
        <f t="shared" si="4"/>
        <v>1783</v>
      </c>
      <c r="E78" s="229" t="s">
        <v>5509</v>
      </c>
      <c r="F78" s="229" t="s">
        <v>5838</v>
      </c>
      <c r="G78" s="242" t="s">
        <v>1271</v>
      </c>
      <c r="H78" s="242" t="s">
        <v>6255</v>
      </c>
      <c r="I78" s="229" t="str">
        <f t="shared" si="5"/>
        <v>INSERT INTO UPK_TEST.upk_k60.k60_press_buno_link (buno_id, k60_buno_id, created_date, created_tantou_id) VALUES (1783, 1812, GETDATE(), 999);</v>
      </c>
    </row>
    <row r="79" spans="1:9">
      <c r="A79" s="229" t="s">
        <v>777</v>
      </c>
      <c r="B79" s="229" t="str">
        <f t="shared" si="3"/>
        <v>1980</v>
      </c>
      <c r="C79" s="229" t="s">
        <v>1272</v>
      </c>
      <c r="D79" s="229" t="str">
        <f t="shared" si="4"/>
        <v>1784</v>
      </c>
      <c r="E79" s="229" t="s">
        <v>5510</v>
      </c>
      <c r="F79" s="229" t="s">
        <v>5839</v>
      </c>
      <c r="G79" s="242" t="s">
        <v>1272</v>
      </c>
      <c r="H79" s="242" t="s">
        <v>6256</v>
      </c>
      <c r="I79" s="229" t="str">
        <f t="shared" si="5"/>
        <v>INSERT INTO UPK_TEST.upk_k60.k60_press_buno_link (buno_id, k60_buno_id, created_date, created_tantou_id) VALUES (1784, 1980, GETDATE(), 999);</v>
      </c>
    </row>
    <row r="80" spans="1:9">
      <c r="A80" s="229" t="s">
        <v>775</v>
      </c>
      <c r="B80" s="229" t="str">
        <f t="shared" si="3"/>
        <v>1978</v>
      </c>
      <c r="C80" s="229" t="s">
        <v>1273</v>
      </c>
      <c r="D80" s="229" t="str">
        <f t="shared" si="4"/>
        <v>1785</v>
      </c>
      <c r="E80" s="229" t="s">
        <v>390</v>
      </c>
      <c r="F80" s="229" t="s">
        <v>5840</v>
      </c>
      <c r="G80" s="242" t="s">
        <v>1273</v>
      </c>
      <c r="H80" s="242" t="s">
        <v>6257</v>
      </c>
      <c r="I80" s="229" t="str">
        <f t="shared" si="5"/>
        <v>INSERT INTO UPK_TEST.upk_k60.k60_press_buno_link (buno_id, k60_buno_id, created_date, created_tantou_id) VALUES (1785, 1978, GETDATE(), 999);</v>
      </c>
    </row>
    <row r="81" spans="1:9">
      <c r="A81" s="229" t="s">
        <v>5569</v>
      </c>
      <c r="B81" s="229" t="str">
        <f t="shared" si="3"/>
        <v>1496</v>
      </c>
      <c r="C81" s="229" t="s">
        <v>1274</v>
      </c>
      <c r="D81" s="229" t="str">
        <f t="shared" si="4"/>
        <v>1786</v>
      </c>
      <c r="E81" s="229" t="s">
        <v>391</v>
      </c>
      <c r="F81" s="229" t="s">
        <v>5841</v>
      </c>
      <c r="G81" s="242" t="s">
        <v>1274</v>
      </c>
      <c r="H81" s="242" t="s">
        <v>6258</v>
      </c>
      <c r="I81" s="229" t="str">
        <f t="shared" si="5"/>
        <v>INSERT INTO UPK_TEST.upk_k60.k60_press_buno_link (buno_id, k60_buno_id, created_date, created_tantou_id) VALUES (1786, 1496, GETDATE(), 999);</v>
      </c>
    </row>
    <row r="82" spans="1:9">
      <c r="A82" s="229" t="s">
        <v>5569</v>
      </c>
      <c r="B82" s="229" t="str">
        <f t="shared" si="3"/>
        <v>1496</v>
      </c>
      <c r="C82" s="229" t="s">
        <v>1275</v>
      </c>
      <c r="D82" s="229" t="str">
        <f t="shared" si="4"/>
        <v>1787</v>
      </c>
      <c r="E82" s="229" t="s">
        <v>5511</v>
      </c>
      <c r="F82" s="229" t="s">
        <v>5842</v>
      </c>
      <c r="G82" s="242" t="s">
        <v>1275</v>
      </c>
      <c r="H82" s="242" t="s">
        <v>6259</v>
      </c>
      <c r="I82" s="229" t="str">
        <f t="shared" si="5"/>
        <v>INSERT INTO UPK_TEST.upk_k60.k60_press_buno_link (buno_id, k60_buno_id, created_date, created_tantou_id) VALUES (1787, 1496, GETDATE(), 999);</v>
      </c>
    </row>
    <row r="83" spans="1:9">
      <c r="A83" s="229" t="s">
        <v>3221</v>
      </c>
      <c r="B83" s="229" t="str">
        <f t="shared" si="3"/>
        <v>1798</v>
      </c>
      <c r="C83" s="229" t="s">
        <v>1276</v>
      </c>
      <c r="D83" s="229" t="str">
        <f t="shared" si="4"/>
        <v>1788</v>
      </c>
      <c r="E83" s="229" t="s">
        <v>5512</v>
      </c>
      <c r="F83" s="229" t="s">
        <v>5843</v>
      </c>
      <c r="G83" s="242" t="s">
        <v>1276</v>
      </c>
      <c r="H83" s="242" t="s">
        <v>6260</v>
      </c>
      <c r="I83" s="229" t="str">
        <f t="shared" si="5"/>
        <v>INSERT INTO UPK_TEST.upk_k60.k60_press_buno_link (buno_id, k60_buno_id, created_date, created_tantou_id) VALUES (1788, 1798, GETDATE(), 999);</v>
      </c>
    </row>
    <row r="84" spans="1:9">
      <c r="A84" s="229" t="s">
        <v>3221</v>
      </c>
      <c r="B84" s="229" t="str">
        <f t="shared" si="3"/>
        <v>1798</v>
      </c>
      <c r="C84" s="229" t="s">
        <v>1277</v>
      </c>
      <c r="D84" s="229" t="str">
        <f t="shared" si="4"/>
        <v>1789</v>
      </c>
      <c r="E84" s="229" t="s">
        <v>392</v>
      </c>
      <c r="F84" s="229" t="s">
        <v>5844</v>
      </c>
      <c r="G84" s="242" t="s">
        <v>1277</v>
      </c>
      <c r="H84" s="242" t="s">
        <v>6261</v>
      </c>
      <c r="I84" s="229" t="str">
        <f t="shared" si="5"/>
        <v>INSERT INTO UPK_TEST.upk_k60.k60_press_buno_link (buno_id, k60_buno_id, created_date, created_tantou_id) VALUES (1789, 1798, GETDATE(), 999);</v>
      </c>
    </row>
    <row r="85" spans="1:9">
      <c r="A85" s="229" t="s">
        <v>5737</v>
      </c>
      <c r="B85" s="229" t="str">
        <f t="shared" si="3"/>
        <v>2486</v>
      </c>
      <c r="C85" s="229" t="s">
        <v>193</v>
      </c>
      <c r="D85" s="229" t="str">
        <f t="shared" si="4"/>
        <v>1790</v>
      </c>
      <c r="E85" s="229" t="s">
        <v>393</v>
      </c>
      <c r="F85" s="229" t="s">
        <v>5845</v>
      </c>
      <c r="G85" s="242" t="s">
        <v>193</v>
      </c>
      <c r="H85" s="242" t="s">
        <v>6262</v>
      </c>
      <c r="I85" s="229" t="str">
        <f t="shared" si="5"/>
        <v>INSERT INTO UPK_TEST.upk_k60.k60_press_buno_link (buno_id, k60_buno_id, created_date, created_tantou_id) VALUES (1790, 2486, GETDATE(), 999);</v>
      </c>
    </row>
    <row r="86" spans="1:9">
      <c r="A86" s="229" t="s">
        <v>5737</v>
      </c>
      <c r="B86" s="229" t="str">
        <f t="shared" si="3"/>
        <v>2486</v>
      </c>
      <c r="C86" s="229" t="s">
        <v>194</v>
      </c>
      <c r="D86" s="229" t="str">
        <f t="shared" si="4"/>
        <v>1791</v>
      </c>
      <c r="E86" s="229" t="s">
        <v>394</v>
      </c>
      <c r="F86" s="229" t="s">
        <v>5846</v>
      </c>
      <c r="G86" s="242" t="s">
        <v>194</v>
      </c>
      <c r="H86" s="242" t="s">
        <v>6263</v>
      </c>
      <c r="I86" s="229" t="str">
        <f t="shared" si="5"/>
        <v>INSERT INTO UPK_TEST.upk_k60.k60_press_buno_link (buno_id, k60_buno_id, created_date, created_tantou_id) VALUES (1791, 2486, GETDATE(), 999);</v>
      </c>
    </row>
    <row r="87" spans="1:9">
      <c r="A87" s="229" t="s">
        <v>3225</v>
      </c>
      <c r="B87" s="229" t="str">
        <f t="shared" si="3"/>
        <v>1800</v>
      </c>
      <c r="C87" s="229" t="s">
        <v>1280</v>
      </c>
      <c r="D87" s="229" t="str">
        <f t="shared" si="4"/>
        <v>1792</v>
      </c>
      <c r="E87" s="229" t="s">
        <v>395</v>
      </c>
      <c r="F87" s="229" t="s">
        <v>5847</v>
      </c>
      <c r="G87" s="242" t="s">
        <v>1280</v>
      </c>
      <c r="H87" s="242" t="s">
        <v>6264</v>
      </c>
      <c r="I87" s="229" t="str">
        <f t="shared" si="5"/>
        <v>INSERT INTO UPK_TEST.upk_k60.k60_press_buno_link (buno_id, k60_buno_id, created_date, created_tantou_id) VALUES (1792, 1800, GETDATE(), 999);</v>
      </c>
    </row>
    <row r="88" spans="1:9">
      <c r="A88" s="229" t="s">
        <v>3225</v>
      </c>
      <c r="B88" s="229" t="str">
        <f t="shared" si="3"/>
        <v>1800</v>
      </c>
      <c r="C88" s="229" t="s">
        <v>1281</v>
      </c>
      <c r="D88" s="229" t="str">
        <f t="shared" si="4"/>
        <v>1793</v>
      </c>
      <c r="E88" s="229" t="s">
        <v>5513</v>
      </c>
      <c r="F88" s="229" t="s">
        <v>5848</v>
      </c>
      <c r="G88" s="242" t="s">
        <v>1281</v>
      </c>
      <c r="H88" s="242" t="s">
        <v>6265</v>
      </c>
      <c r="I88" s="229" t="str">
        <f t="shared" si="5"/>
        <v>INSERT INTO UPK_TEST.upk_k60.k60_press_buno_link (buno_id, k60_buno_id, created_date, created_tantou_id) VALUES (1793, 1800, GETDATE(), 999);</v>
      </c>
    </row>
    <row r="89" spans="1:9">
      <c r="A89" s="229" t="s">
        <v>3235</v>
      </c>
      <c r="B89" s="229" t="str">
        <f t="shared" si="3"/>
        <v>1809</v>
      </c>
      <c r="C89" s="229" t="s">
        <v>1286</v>
      </c>
      <c r="D89" s="229" t="str">
        <f t="shared" si="4"/>
        <v>1794</v>
      </c>
      <c r="E89" s="229" t="s">
        <v>5514</v>
      </c>
      <c r="F89" s="229" t="s">
        <v>5849</v>
      </c>
      <c r="G89" s="242" t="s">
        <v>1286</v>
      </c>
      <c r="H89" s="242" t="s">
        <v>6266</v>
      </c>
      <c r="I89" s="229" t="str">
        <f t="shared" si="5"/>
        <v>INSERT INTO UPK_TEST.upk_k60.k60_press_buno_link (buno_id, k60_buno_id, created_date, created_tantou_id) VALUES (1794, 1809, GETDATE(), 999);</v>
      </c>
    </row>
    <row r="90" spans="1:9">
      <c r="A90" s="229" t="s">
        <v>3235</v>
      </c>
      <c r="B90" s="229" t="str">
        <f t="shared" si="3"/>
        <v>1809</v>
      </c>
      <c r="C90" s="229" t="s">
        <v>1287</v>
      </c>
      <c r="D90" s="229" t="str">
        <f t="shared" si="4"/>
        <v>1795</v>
      </c>
      <c r="E90" s="229" t="s">
        <v>5515</v>
      </c>
      <c r="F90" s="229" t="s">
        <v>5850</v>
      </c>
      <c r="G90" s="242" t="s">
        <v>1287</v>
      </c>
      <c r="H90" s="242" t="s">
        <v>6267</v>
      </c>
      <c r="I90" s="229" t="str">
        <f t="shared" si="5"/>
        <v>INSERT INTO UPK_TEST.upk_k60.k60_press_buno_link (buno_id, k60_buno_id, created_date, created_tantou_id) VALUES (1795, 1809, GETDATE(), 999);</v>
      </c>
    </row>
    <row r="91" spans="1:9">
      <c r="A91" s="229" t="s">
        <v>1090</v>
      </c>
      <c r="B91" s="229" t="str">
        <f t="shared" si="3"/>
        <v>2384</v>
      </c>
      <c r="C91" s="229" t="s">
        <v>1288</v>
      </c>
      <c r="D91" s="229" t="str">
        <f t="shared" si="4"/>
        <v>1796</v>
      </c>
      <c r="E91" s="229" t="s">
        <v>396</v>
      </c>
      <c r="F91" s="229" t="s">
        <v>5851</v>
      </c>
      <c r="G91" s="242" t="s">
        <v>1288</v>
      </c>
      <c r="H91" s="242" t="s">
        <v>6268</v>
      </c>
      <c r="I91" s="229" t="str">
        <f t="shared" si="5"/>
        <v>INSERT INTO UPK_TEST.upk_k60.k60_press_buno_link (buno_id, k60_buno_id, created_date, created_tantou_id) VALUES (1796, 2384, GETDATE(), 999);</v>
      </c>
    </row>
    <row r="92" spans="1:9">
      <c r="A92" s="229" t="s">
        <v>1088</v>
      </c>
      <c r="B92" s="229" t="str">
        <f t="shared" si="3"/>
        <v>2382</v>
      </c>
      <c r="C92" s="229" t="s">
        <v>1289</v>
      </c>
      <c r="D92" s="229" t="str">
        <f t="shared" si="4"/>
        <v>1797</v>
      </c>
      <c r="E92" s="229" t="s">
        <v>397</v>
      </c>
      <c r="F92" s="229" t="s">
        <v>5852</v>
      </c>
      <c r="G92" s="242" t="s">
        <v>1289</v>
      </c>
      <c r="H92" s="242" t="s">
        <v>6269</v>
      </c>
      <c r="I92" s="229" t="str">
        <f t="shared" si="5"/>
        <v>INSERT INTO UPK_TEST.upk_k60.k60_press_buno_link (buno_id, k60_buno_id, created_date, created_tantou_id) VALUES (1797, 2382, GETDATE(), 999);</v>
      </c>
    </row>
    <row r="93" spans="1:9">
      <c r="A93" s="229" t="s">
        <v>1168</v>
      </c>
      <c r="B93" s="229" t="str">
        <f t="shared" si="3"/>
        <v>2501</v>
      </c>
      <c r="C93" s="229" t="s">
        <v>1292</v>
      </c>
      <c r="D93" s="229" t="str">
        <f t="shared" si="4"/>
        <v>1798</v>
      </c>
      <c r="E93" s="229" t="s">
        <v>5516</v>
      </c>
      <c r="F93" s="229" t="s">
        <v>5853</v>
      </c>
      <c r="G93" s="242" t="s">
        <v>1292</v>
      </c>
      <c r="H93" s="242" t="s">
        <v>6270</v>
      </c>
      <c r="I93" s="229" t="str">
        <f t="shared" si="5"/>
        <v>INSERT INTO UPK_TEST.upk_k60.k60_press_buno_link (buno_id, k60_buno_id, created_date, created_tantou_id) VALUES (1798, 2501, GETDATE(), 999);</v>
      </c>
    </row>
    <row r="94" spans="1:9">
      <c r="A94" s="229" t="s">
        <v>5561</v>
      </c>
      <c r="B94" s="229" t="str">
        <f t="shared" si="3"/>
        <v>1484</v>
      </c>
      <c r="C94" s="229" t="s">
        <v>1299</v>
      </c>
      <c r="D94" s="229" t="str">
        <f t="shared" si="4"/>
        <v>1799</v>
      </c>
      <c r="E94" s="229" t="s">
        <v>398</v>
      </c>
      <c r="F94" s="229" t="s">
        <v>5854</v>
      </c>
      <c r="G94" s="242" t="s">
        <v>1299</v>
      </c>
      <c r="H94" s="242" t="s">
        <v>6271</v>
      </c>
      <c r="I94" s="229" t="str">
        <f t="shared" si="5"/>
        <v>INSERT INTO UPK_TEST.upk_k60.k60_press_buno_link (buno_id, k60_buno_id, created_date, created_tantou_id) VALUES (1799, 1484, GETDATE(), 999);</v>
      </c>
    </row>
    <row r="95" spans="1:9">
      <c r="A95" s="229" t="s">
        <v>5561</v>
      </c>
      <c r="B95" s="229" t="str">
        <f t="shared" si="3"/>
        <v>1484</v>
      </c>
      <c r="C95" s="229" t="s">
        <v>1332</v>
      </c>
      <c r="D95" s="229" t="str">
        <f t="shared" si="4"/>
        <v>1800</v>
      </c>
      <c r="E95" s="229" t="s">
        <v>399</v>
      </c>
      <c r="F95" s="229" t="s">
        <v>5855</v>
      </c>
      <c r="G95" s="242" t="s">
        <v>1332</v>
      </c>
      <c r="H95" s="242" t="s">
        <v>6272</v>
      </c>
      <c r="I95" s="229" t="str">
        <f t="shared" si="5"/>
        <v>INSERT INTO UPK_TEST.upk_k60.k60_press_buno_link (buno_id, k60_buno_id, created_date, created_tantou_id) VALUES (1800, 1484, GETDATE(), 999);</v>
      </c>
    </row>
    <row r="96" spans="1:9">
      <c r="A96" s="229" t="s">
        <v>458</v>
      </c>
      <c r="B96" s="229" t="str">
        <f t="shared" si="3"/>
        <v>1492</v>
      </c>
      <c r="C96" s="229" t="s">
        <v>1293</v>
      </c>
      <c r="D96" s="229" t="str">
        <f t="shared" si="4"/>
        <v>1801</v>
      </c>
      <c r="E96" s="229" t="s">
        <v>400</v>
      </c>
      <c r="F96" s="229" t="s">
        <v>5856</v>
      </c>
      <c r="G96" s="242" t="s">
        <v>1293</v>
      </c>
      <c r="H96" s="242" t="s">
        <v>6273</v>
      </c>
      <c r="I96" s="229" t="str">
        <f t="shared" si="5"/>
        <v>INSERT INTO UPK_TEST.upk_k60.k60_press_buno_link (buno_id, k60_buno_id, created_date, created_tantou_id) VALUES (1801, 1492, GETDATE(), 999);</v>
      </c>
    </row>
    <row r="97" spans="1:9">
      <c r="A97" s="229" t="s">
        <v>1163</v>
      </c>
      <c r="B97" s="229" t="str">
        <f t="shared" si="3"/>
        <v>2490</v>
      </c>
      <c r="C97" s="229" t="s">
        <v>1295</v>
      </c>
      <c r="D97" s="229" t="str">
        <f t="shared" si="4"/>
        <v>1802</v>
      </c>
      <c r="E97" s="229" t="s">
        <v>401</v>
      </c>
      <c r="F97" s="229" t="s">
        <v>5857</v>
      </c>
      <c r="G97" s="242" t="s">
        <v>1295</v>
      </c>
      <c r="H97" s="242" t="s">
        <v>6274</v>
      </c>
      <c r="I97" s="229" t="str">
        <f t="shared" si="5"/>
        <v>INSERT INTO UPK_TEST.upk_k60.k60_press_buno_link (buno_id, k60_buno_id, created_date, created_tantou_id) VALUES (1802, 2490, GETDATE(), 999);</v>
      </c>
    </row>
    <row r="98" spans="1:9">
      <c r="A98" s="229" t="s">
        <v>456</v>
      </c>
      <c r="B98" s="229" t="str">
        <f t="shared" si="3"/>
        <v>1481</v>
      </c>
      <c r="C98" s="229" t="s">
        <v>1298</v>
      </c>
      <c r="D98" s="229" t="str">
        <f t="shared" si="4"/>
        <v>1803</v>
      </c>
      <c r="E98" s="229" t="s">
        <v>402</v>
      </c>
      <c r="F98" s="229" t="s">
        <v>5858</v>
      </c>
      <c r="G98" s="242" t="s">
        <v>1298</v>
      </c>
      <c r="H98" s="242" t="s">
        <v>6275</v>
      </c>
      <c r="I98" s="229" t="str">
        <f t="shared" si="5"/>
        <v>INSERT INTO UPK_TEST.upk_k60.k60_press_buno_link (buno_id, k60_buno_id, created_date, created_tantou_id) VALUES (1803, 1481, GETDATE(), 999);</v>
      </c>
    </row>
    <row r="99" spans="1:9">
      <c r="A99" s="229" t="s">
        <v>5706</v>
      </c>
      <c r="B99" s="229" t="str">
        <f t="shared" si="3"/>
        <v>2380</v>
      </c>
      <c r="C99" s="229" t="s">
        <v>1300</v>
      </c>
      <c r="D99" s="229" t="str">
        <f t="shared" si="4"/>
        <v>1804</v>
      </c>
      <c r="E99" s="229" t="s">
        <v>403</v>
      </c>
      <c r="F99" s="229" t="s">
        <v>5859</v>
      </c>
      <c r="G99" s="242" t="s">
        <v>1300</v>
      </c>
      <c r="H99" s="242" t="s">
        <v>6276</v>
      </c>
      <c r="I99" s="229" t="str">
        <f t="shared" si="5"/>
        <v>INSERT INTO UPK_TEST.upk_k60.k60_press_buno_link (buno_id, k60_buno_id, created_date, created_tantou_id) VALUES (1804, 2380, GETDATE(), 999);</v>
      </c>
    </row>
    <row r="100" spans="1:9">
      <c r="A100" s="229" t="s">
        <v>5706</v>
      </c>
      <c r="B100" s="229" t="str">
        <f t="shared" si="3"/>
        <v>2380</v>
      </c>
      <c r="C100" s="229" t="s">
        <v>1301</v>
      </c>
      <c r="D100" s="229" t="str">
        <f t="shared" si="4"/>
        <v>1805</v>
      </c>
      <c r="E100" s="229" t="s">
        <v>404</v>
      </c>
      <c r="F100" s="229" t="s">
        <v>5860</v>
      </c>
      <c r="G100" s="242" t="s">
        <v>1301</v>
      </c>
      <c r="H100" s="242" t="s">
        <v>6277</v>
      </c>
      <c r="I100" s="229" t="str">
        <f t="shared" si="5"/>
        <v>INSERT INTO UPK_TEST.upk_k60.k60_press_buno_link (buno_id, k60_buno_id, created_date, created_tantou_id) VALUES (1805, 2380, GETDATE(), 999);</v>
      </c>
    </row>
    <row r="101" spans="1:9">
      <c r="A101" s="229" t="s">
        <v>5625</v>
      </c>
      <c r="B101" s="229" t="str">
        <f t="shared" si="3"/>
        <v>1996</v>
      </c>
      <c r="C101" s="229" t="s">
        <v>1306</v>
      </c>
      <c r="D101" s="229" t="str">
        <f t="shared" si="4"/>
        <v>1806</v>
      </c>
      <c r="E101" s="229" t="s">
        <v>5517</v>
      </c>
      <c r="F101" s="229" t="s">
        <v>5861</v>
      </c>
      <c r="G101" s="242" t="s">
        <v>1306</v>
      </c>
      <c r="H101" s="242" t="s">
        <v>6278</v>
      </c>
      <c r="I101" s="229" t="str">
        <f t="shared" si="5"/>
        <v>INSERT INTO UPK_TEST.upk_k60.k60_press_buno_link (buno_id, k60_buno_id, created_date, created_tantou_id) VALUES (1806, 1996, GETDATE(), 999);</v>
      </c>
    </row>
    <row r="102" spans="1:9">
      <c r="A102" s="229" t="s">
        <v>5625</v>
      </c>
      <c r="B102" s="229" t="str">
        <f t="shared" si="3"/>
        <v>1996</v>
      </c>
      <c r="C102" s="229" t="s">
        <v>1307</v>
      </c>
      <c r="D102" s="229" t="str">
        <f t="shared" si="4"/>
        <v>1807</v>
      </c>
      <c r="E102" s="229" t="s">
        <v>5518</v>
      </c>
      <c r="F102" s="229" t="s">
        <v>5862</v>
      </c>
      <c r="G102" s="242" t="s">
        <v>1307</v>
      </c>
      <c r="H102" s="242" t="s">
        <v>6279</v>
      </c>
      <c r="I102" s="229" t="str">
        <f t="shared" si="5"/>
        <v>INSERT INTO UPK_TEST.upk_k60.k60_press_buno_link (buno_id, k60_buno_id, created_date, created_tantou_id) VALUES (1807, 1996, GETDATE(), 999);</v>
      </c>
    </row>
    <row r="103" spans="1:9">
      <c r="A103" s="229" t="s">
        <v>5565</v>
      </c>
      <c r="B103" s="229" t="str">
        <f t="shared" si="3"/>
        <v>1488</v>
      </c>
      <c r="C103" s="229" t="s">
        <v>1308</v>
      </c>
      <c r="D103" s="229" t="str">
        <f t="shared" si="4"/>
        <v>1808</v>
      </c>
      <c r="E103" s="229" t="s">
        <v>5519</v>
      </c>
      <c r="F103" s="229" t="s">
        <v>5863</v>
      </c>
      <c r="G103" s="242" t="s">
        <v>1308</v>
      </c>
      <c r="H103" s="242" t="s">
        <v>6280</v>
      </c>
      <c r="I103" s="229" t="str">
        <f t="shared" si="5"/>
        <v>INSERT INTO UPK_TEST.upk_k60.k60_press_buno_link (buno_id, k60_buno_id, created_date, created_tantou_id) VALUES (1808, 1488, GETDATE(), 999);</v>
      </c>
    </row>
    <row r="104" spans="1:9">
      <c r="A104" s="229" t="s">
        <v>5565</v>
      </c>
      <c r="B104" s="229" t="str">
        <f t="shared" si="3"/>
        <v>1488</v>
      </c>
      <c r="C104" s="229" t="s">
        <v>1309</v>
      </c>
      <c r="D104" s="229" t="str">
        <f t="shared" si="4"/>
        <v>1809</v>
      </c>
      <c r="E104" s="229" t="s">
        <v>5520</v>
      </c>
      <c r="F104" s="229" t="s">
        <v>5864</v>
      </c>
      <c r="G104" s="242" t="s">
        <v>1309</v>
      </c>
      <c r="H104" s="242" t="s">
        <v>6281</v>
      </c>
      <c r="I104" s="229" t="str">
        <f t="shared" si="5"/>
        <v>INSERT INTO UPK_TEST.upk_k60.k60_press_buno_link (buno_id, k60_buno_id, created_date, created_tantou_id) VALUES (1809, 1488, GETDATE(), 999);</v>
      </c>
    </row>
    <row r="105" spans="1:9">
      <c r="A105" s="229" t="s">
        <v>5742</v>
      </c>
      <c r="B105" s="229" t="str">
        <f t="shared" si="3"/>
        <v>2493</v>
      </c>
      <c r="C105" s="229" t="s">
        <v>1310</v>
      </c>
      <c r="D105" s="229" t="str">
        <f t="shared" si="4"/>
        <v>1810</v>
      </c>
      <c r="E105" s="229" t="s">
        <v>5521</v>
      </c>
      <c r="F105" s="229" t="s">
        <v>5865</v>
      </c>
      <c r="G105" s="242" t="s">
        <v>1310</v>
      </c>
      <c r="H105" s="242" t="s">
        <v>6282</v>
      </c>
      <c r="I105" s="229" t="str">
        <f t="shared" si="5"/>
        <v>INSERT INTO UPK_TEST.upk_k60.k60_press_buno_link (buno_id, k60_buno_id, created_date, created_tantou_id) VALUES (1810, 2493, GETDATE(), 999);</v>
      </c>
    </row>
    <row r="106" spans="1:9">
      <c r="A106" s="229" t="s">
        <v>5742</v>
      </c>
      <c r="B106" s="229" t="str">
        <f t="shared" si="3"/>
        <v>2493</v>
      </c>
      <c r="C106" s="229" t="s">
        <v>1311</v>
      </c>
      <c r="D106" s="229" t="str">
        <f t="shared" si="4"/>
        <v>1811</v>
      </c>
      <c r="E106" s="229" t="s">
        <v>405</v>
      </c>
      <c r="F106" s="229" t="s">
        <v>5866</v>
      </c>
      <c r="G106" s="242" t="s">
        <v>1311</v>
      </c>
      <c r="H106" s="242" t="s">
        <v>6283</v>
      </c>
      <c r="I106" s="229" t="str">
        <f t="shared" si="5"/>
        <v>INSERT INTO UPK_TEST.upk_k60.k60_press_buno_link (buno_id, k60_buno_id, created_date, created_tantou_id) VALUES (1811, 2493, GETDATE(), 999);</v>
      </c>
    </row>
    <row r="107" spans="1:9">
      <c r="A107" s="229" t="s">
        <v>5744</v>
      </c>
      <c r="B107" s="229" t="str">
        <f t="shared" si="3"/>
        <v>2495</v>
      </c>
      <c r="C107" s="229" t="s">
        <v>1312</v>
      </c>
      <c r="D107" s="229" t="str">
        <f t="shared" si="4"/>
        <v>1812</v>
      </c>
      <c r="E107" s="229" t="s">
        <v>5522</v>
      </c>
      <c r="F107" s="229" t="s">
        <v>5867</v>
      </c>
      <c r="G107" s="242" t="s">
        <v>1312</v>
      </c>
      <c r="H107" s="242" t="s">
        <v>6284</v>
      </c>
      <c r="I107" s="229" t="str">
        <f t="shared" si="5"/>
        <v>INSERT INTO UPK_TEST.upk_k60.k60_press_buno_link (buno_id, k60_buno_id, created_date, created_tantou_id) VALUES (1812, 2495, GETDATE(), 999);</v>
      </c>
    </row>
    <row r="108" spans="1:9">
      <c r="A108" s="229" t="s">
        <v>5744</v>
      </c>
      <c r="B108" s="229" t="str">
        <f t="shared" si="3"/>
        <v>2495</v>
      </c>
      <c r="C108" s="229" t="s">
        <v>1313</v>
      </c>
      <c r="D108" s="229" t="str">
        <f t="shared" si="4"/>
        <v>1813</v>
      </c>
      <c r="E108" s="229" t="s">
        <v>5523</v>
      </c>
      <c r="F108" s="229" t="s">
        <v>5868</v>
      </c>
      <c r="G108" s="242" t="s">
        <v>1313</v>
      </c>
      <c r="H108" s="242" t="s">
        <v>6285</v>
      </c>
      <c r="I108" s="229" t="str">
        <f t="shared" si="5"/>
        <v>INSERT INTO UPK_TEST.upk_k60.k60_press_buno_link (buno_id, k60_buno_id, created_date, created_tantou_id) VALUES (1813, 2495, GETDATE(), 999);</v>
      </c>
    </row>
    <row r="109" spans="1:9">
      <c r="A109" s="229" t="s">
        <v>5567</v>
      </c>
      <c r="B109" s="229" t="str">
        <f t="shared" si="3"/>
        <v>1490</v>
      </c>
      <c r="C109" s="229" t="s">
        <v>1314</v>
      </c>
      <c r="D109" s="229" t="str">
        <f t="shared" si="4"/>
        <v>1814</v>
      </c>
      <c r="E109" s="229" t="s">
        <v>406</v>
      </c>
      <c r="F109" s="229" t="s">
        <v>5869</v>
      </c>
      <c r="G109" s="242" t="s">
        <v>1314</v>
      </c>
      <c r="H109" s="242" t="s">
        <v>6286</v>
      </c>
      <c r="I109" s="229" t="str">
        <f t="shared" si="5"/>
        <v>INSERT INTO UPK_TEST.upk_k60.k60_press_buno_link (buno_id, k60_buno_id, created_date, created_tantou_id) VALUES (1814, 1490, GETDATE(), 999);</v>
      </c>
    </row>
    <row r="110" spans="1:9">
      <c r="A110" s="229" t="s">
        <v>5567</v>
      </c>
      <c r="B110" s="229" t="str">
        <f t="shared" si="3"/>
        <v>1490</v>
      </c>
      <c r="C110" s="229" t="s">
        <v>1315</v>
      </c>
      <c r="D110" s="229" t="str">
        <f t="shared" si="4"/>
        <v>1815</v>
      </c>
      <c r="E110" s="229" t="s">
        <v>407</v>
      </c>
      <c r="F110" s="229" t="s">
        <v>5870</v>
      </c>
      <c r="G110" s="242" t="s">
        <v>1315</v>
      </c>
      <c r="H110" s="242" t="s">
        <v>6287</v>
      </c>
      <c r="I110" s="229" t="str">
        <f t="shared" si="5"/>
        <v>INSERT INTO UPK_TEST.upk_k60.k60_press_buno_link (buno_id, k60_buno_id, created_date, created_tantou_id) VALUES (1815, 1490, GETDATE(), 999);</v>
      </c>
    </row>
    <row r="111" spans="1:9">
      <c r="A111" s="229" t="s">
        <v>785</v>
      </c>
      <c r="B111" s="229" t="str">
        <f t="shared" si="3"/>
        <v>1994</v>
      </c>
      <c r="C111" s="229" t="s">
        <v>1316</v>
      </c>
      <c r="D111" s="229" t="str">
        <f t="shared" si="4"/>
        <v>1816</v>
      </c>
      <c r="E111" s="229" t="s">
        <v>5524</v>
      </c>
      <c r="F111" s="229" t="s">
        <v>5871</v>
      </c>
      <c r="G111" s="242" t="s">
        <v>1316</v>
      </c>
      <c r="H111" s="242" t="s">
        <v>6288</v>
      </c>
      <c r="I111" s="229" t="str">
        <f t="shared" si="5"/>
        <v>INSERT INTO UPK_TEST.upk_k60.k60_press_buno_link (buno_id, k60_buno_id, created_date, created_tantou_id) VALUES (1816, 1994, GETDATE(), 999);</v>
      </c>
    </row>
    <row r="112" spans="1:9">
      <c r="A112" s="229" t="s">
        <v>783</v>
      </c>
      <c r="B112" s="229" t="str">
        <f t="shared" si="3"/>
        <v>1992</v>
      </c>
      <c r="C112" s="229" t="s">
        <v>1317</v>
      </c>
      <c r="D112" s="229" t="str">
        <f t="shared" si="4"/>
        <v>1817</v>
      </c>
      <c r="E112" s="229" t="s">
        <v>5525</v>
      </c>
      <c r="F112" s="229" t="s">
        <v>5872</v>
      </c>
      <c r="G112" s="242" t="s">
        <v>1317</v>
      </c>
      <c r="H112" s="242" t="s">
        <v>6289</v>
      </c>
      <c r="I112" s="229" t="str">
        <f t="shared" si="5"/>
        <v>INSERT INTO UPK_TEST.upk_k60.k60_press_buno_link (buno_id, k60_buno_id, created_date, created_tantou_id) VALUES (1817, 1992, GETDATE(), 999);</v>
      </c>
    </row>
    <row r="113" spans="1:9">
      <c r="A113" s="229" t="s">
        <v>5703</v>
      </c>
      <c r="B113" s="229" t="str">
        <f t="shared" si="3"/>
        <v>2375</v>
      </c>
      <c r="C113" s="229" t="s">
        <v>1318</v>
      </c>
      <c r="D113" s="229" t="str">
        <f t="shared" si="4"/>
        <v>1818</v>
      </c>
      <c r="E113" s="229" t="s">
        <v>408</v>
      </c>
      <c r="F113" s="229" t="s">
        <v>5873</v>
      </c>
      <c r="G113" s="242" t="s">
        <v>1318</v>
      </c>
      <c r="H113" s="242" t="s">
        <v>6290</v>
      </c>
      <c r="I113" s="229" t="str">
        <f t="shared" si="5"/>
        <v>INSERT INTO UPK_TEST.upk_k60.k60_press_buno_link (buno_id, k60_buno_id, created_date, created_tantou_id) VALUES (1818, 2375, GETDATE(), 999);</v>
      </c>
    </row>
    <row r="114" spans="1:9">
      <c r="A114" s="229" t="s">
        <v>5703</v>
      </c>
      <c r="B114" s="229" t="str">
        <f t="shared" si="3"/>
        <v>2375</v>
      </c>
      <c r="C114" s="229" t="s">
        <v>1319</v>
      </c>
      <c r="D114" s="229" t="str">
        <f t="shared" si="4"/>
        <v>1819</v>
      </c>
      <c r="E114" s="229" t="s">
        <v>409</v>
      </c>
      <c r="F114" s="229" t="s">
        <v>5874</v>
      </c>
      <c r="G114" s="242" t="s">
        <v>1319</v>
      </c>
      <c r="H114" s="242" t="s">
        <v>6291</v>
      </c>
      <c r="I114" s="229" t="str">
        <f t="shared" si="5"/>
        <v>INSERT INTO UPK_TEST.upk_k60.k60_press_buno_link (buno_id, k60_buno_id, created_date, created_tantou_id) VALUES (1819, 2375, GETDATE(), 999);</v>
      </c>
    </row>
    <row r="115" spans="1:9">
      <c r="A115" s="229" t="s">
        <v>460</v>
      </c>
      <c r="B115" s="229" t="str">
        <f t="shared" si="3"/>
        <v>1494</v>
      </c>
      <c r="C115" s="229" t="s">
        <v>1320</v>
      </c>
      <c r="D115" s="229" t="str">
        <f t="shared" si="4"/>
        <v>1820</v>
      </c>
      <c r="E115" s="229" t="s">
        <v>5526</v>
      </c>
      <c r="F115" s="229" t="s">
        <v>5875</v>
      </c>
      <c r="G115" s="242" t="s">
        <v>1320</v>
      </c>
      <c r="H115" s="242" t="s">
        <v>6292</v>
      </c>
      <c r="I115" s="229" t="str">
        <f t="shared" si="5"/>
        <v>INSERT INTO UPK_TEST.upk_k60.k60_press_buno_link (buno_id, k60_buno_id, created_date, created_tantou_id) VALUES (1820, 1494, GETDATE(), 999);</v>
      </c>
    </row>
    <row r="116" spans="1:9">
      <c r="A116" s="229" t="s">
        <v>1166</v>
      </c>
      <c r="B116" s="229" t="str">
        <f t="shared" si="3"/>
        <v>2499</v>
      </c>
      <c r="C116" s="229" t="s">
        <v>1321</v>
      </c>
      <c r="D116" s="229" t="str">
        <f t="shared" si="4"/>
        <v>1821</v>
      </c>
      <c r="E116" s="229" t="s">
        <v>410</v>
      </c>
      <c r="F116" s="229" t="s">
        <v>5876</v>
      </c>
      <c r="G116" s="242" t="s">
        <v>1321</v>
      </c>
      <c r="H116" s="242" t="s">
        <v>6293</v>
      </c>
      <c r="I116" s="229" t="str">
        <f t="shared" si="5"/>
        <v>INSERT INTO UPK_TEST.upk_k60.k60_press_buno_link (buno_id, k60_buno_id, created_date, created_tantou_id) VALUES (1821, 2499, GETDATE(), 999);</v>
      </c>
    </row>
    <row r="117" spans="1:9">
      <c r="A117" s="229" t="s">
        <v>462</v>
      </c>
      <c r="B117" s="229" t="str">
        <f t="shared" si="3"/>
        <v>1499</v>
      </c>
      <c r="C117" s="229" t="s">
        <v>1322</v>
      </c>
      <c r="D117" s="229" t="str">
        <f t="shared" si="4"/>
        <v>1822</v>
      </c>
      <c r="E117" s="229" t="s">
        <v>411</v>
      </c>
      <c r="F117" s="229" t="s">
        <v>5877</v>
      </c>
      <c r="G117" s="242" t="s">
        <v>1322</v>
      </c>
      <c r="H117" s="242" t="s">
        <v>6294</v>
      </c>
      <c r="I117" s="229" t="str">
        <f t="shared" si="5"/>
        <v>INSERT INTO UPK_TEST.upk_k60.k60_press_buno_link (buno_id, k60_buno_id, created_date, created_tantou_id) VALUES (1822, 1499, GETDATE(), 999);</v>
      </c>
    </row>
    <row r="118" spans="1:9">
      <c r="A118" s="229" t="s">
        <v>1167</v>
      </c>
      <c r="B118" s="229" t="str">
        <f t="shared" si="3"/>
        <v>2500</v>
      </c>
      <c r="C118" s="229" t="s">
        <v>1323</v>
      </c>
      <c r="D118" s="229" t="str">
        <f t="shared" si="4"/>
        <v>1823</v>
      </c>
      <c r="E118" s="229" t="s">
        <v>412</v>
      </c>
      <c r="F118" s="229" t="s">
        <v>5878</v>
      </c>
      <c r="G118" s="242" t="s">
        <v>1323</v>
      </c>
      <c r="H118" s="242" t="s">
        <v>6295</v>
      </c>
      <c r="I118" s="229" t="str">
        <f t="shared" si="5"/>
        <v>INSERT INTO UPK_TEST.upk_k60.k60_press_buno_link (buno_id, k60_buno_id, created_date, created_tantou_id) VALUES (1823, 2500, GETDATE(), 999);</v>
      </c>
    </row>
    <row r="119" spans="1:9">
      <c r="A119" s="229" t="s">
        <v>463</v>
      </c>
      <c r="B119" s="229" t="str">
        <f t="shared" si="3"/>
        <v>1500</v>
      </c>
      <c r="C119" s="229" t="s">
        <v>1324</v>
      </c>
      <c r="D119" s="229" t="str">
        <f t="shared" si="4"/>
        <v>1824</v>
      </c>
      <c r="E119" s="229" t="s">
        <v>413</v>
      </c>
      <c r="F119" s="229" t="s">
        <v>5879</v>
      </c>
      <c r="G119" s="242" t="s">
        <v>1324</v>
      </c>
      <c r="H119" s="242" t="s">
        <v>6296</v>
      </c>
      <c r="I119" s="229" t="str">
        <f t="shared" si="5"/>
        <v>INSERT INTO UPK_TEST.upk_k60.k60_press_buno_link (buno_id, k60_buno_id, created_date, created_tantou_id) VALUES (1824, 1500, GETDATE(), 999);</v>
      </c>
    </row>
    <row r="120" spans="1:9">
      <c r="A120" s="229" t="s">
        <v>1091</v>
      </c>
      <c r="B120" s="229" t="str">
        <f t="shared" si="3"/>
        <v>2385</v>
      </c>
      <c r="C120" s="229" t="s">
        <v>1325</v>
      </c>
      <c r="D120" s="229" t="str">
        <f t="shared" si="4"/>
        <v>1825</v>
      </c>
      <c r="E120" s="229" t="s">
        <v>414</v>
      </c>
      <c r="F120" s="229" t="s">
        <v>5880</v>
      </c>
      <c r="G120" s="242" t="s">
        <v>1325</v>
      </c>
      <c r="H120" s="242" t="s">
        <v>6297</v>
      </c>
      <c r="I120" s="229" t="str">
        <f t="shared" si="5"/>
        <v>INSERT INTO UPK_TEST.upk_k60.k60_press_buno_link (buno_id, k60_buno_id, created_date, created_tantou_id) VALUES (1825, 2385, GETDATE(), 999);</v>
      </c>
    </row>
    <row r="121" spans="1:9">
      <c r="A121" s="229" t="s">
        <v>1172</v>
      </c>
      <c r="B121" s="229" t="str">
        <f t="shared" si="3"/>
        <v>2505</v>
      </c>
      <c r="C121" s="229" t="s">
        <v>1327</v>
      </c>
      <c r="D121" s="229" t="str">
        <f t="shared" si="4"/>
        <v>1826</v>
      </c>
      <c r="E121" s="229" t="s">
        <v>415</v>
      </c>
      <c r="F121" s="229" t="s">
        <v>5881</v>
      </c>
      <c r="G121" s="242" t="s">
        <v>1327</v>
      </c>
      <c r="H121" s="242" t="s">
        <v>6298</v>
      </c>
      <c r="I121" s="229" t="str">
        <f t="shared" si="5"/>
        <v>INSERT INTO UPK_TEST.upk_k60.k60_press_buno_link (buno_id, k60_buno_id, created_date, created_tantou_id) VALUES (1826, 2505, GETDATE(), 999);</v>
      </c>
    </row>
    <row r="122" spans="1:9">
      <c r="A122" s="229" t="s">
        <v>1173</v>
      </c>
      <c r="B122" s="229" t="str">
        <f t="shared" si="3"/>
        <v>2506</v>
      </c>
      <c r="C122" s="229" t="s">
        <v>1328</v>
      </c>
      <c r="D122" s="229" t="str">
        <f t="shared" si="4"/>
        <v>1827</v>
      </c>
      <c r="E122" s="229" t="s">
        <v>416</v>
      </c>
      <c r="F122" s="229" t="s">
        <v>5882</v>
      </c>
      <c r="G122" s="242" t="s">
        <v>1328</v>
      </c>
      <c r="H122" s="242" t="s">
        <v>6299</v>
      </c>
      <c r="I122" s="229" t="str">
        <f t="shared" si="5"/>
        <v>INSERT INTO UPK_TEST.upk_k60.k60_press_buno_link (buno_id, k60_buno_id, created_date, created_tantou_id) VALUES (1827, 2506, GETDATE(), 999);</v>
      </c>
    </row>
    <row r="123" spans="1:9">
      <c r="A123" s="229" t="s">
        <v>5607</v>
      </c>
      <c r="B123" s="229" t="str">
        <f t="shared" si="3"/>
        <v>1892</v>
      </c>
      <c r="C123" s="229" t="s">
        <v>6994</v>
      </c>
      <c r="D123" s="229" t="str">
        <f t="shared" si="4"/>
        <v>1828</v>
      </c>
      <c r="E123" s="229" t="s">
        <v>417</v>
      </c>
      <c r="F123" s="229" t="s">
        <v>5883</v>
      </c>
      <c r="G123" s="242" t="s">
        <v>6994</v>
      </c>
      <c r="H123" s="242" t="s">
        <v>6300</v>
      </c>
      <c r="I123" s="229" t="str">
        <f t="shared" si="5"/>
        <v>INSERT INTO UPK_TEST.upk_k60.k60_press_buno_link (buno_id, k60_buno_id, created_date, created_tantou_id) VALUES (1828, 1892, GETDATE(), 999);</v>
      </c>
    </row>
    <row r="124" spans="1:9">
      <c r="A124" s="229" t="s">
        <v>5607</v>
      </c>
      <c r="B124" s="229" t="str">
        <f t="shared" si="3"/>
        <v>1892</v>
      </c>
      <c r="C124" s="229" t="s">
        <v>6995</v>
      </c>
      <c r="D124" s="229" t="str">
        <f t="shared" si="4"/>
        <v>1829</v>
      </c>
      <c r="E124" s="229" t="s">
        <v>418</v>
      </c>
      <c r="F124" s="229" t="s">
        <v>5884</v>
      </c>
      <c r="G124" s="242" t="s">
        <v>6995</v>
      </c>
      <c r="H124" s="242" t="s">
        <v>6301</v>
      </c>
      <c r="I124" s="229" t="str">
        <f t="shared" si="5"/>
        <v>INSERT INTO UPK_TEST.upk_k60.k60_press_buno_link (buno_id, k60_buno_id, created_date, created_tantou_id) VALUES (1829, 1892, GETDATE(), 999);</v>
      </c>
    </row>
    <row r="125" spans="1:9">
      <c r="A125" s="229" t="s">
        <v>464</v>
      </c>
      <c r="B125" s="229" t="str">
        <f t="shared" si="3"/>
        <v>1501</v>
      </c>
      <c r="C125" s="229" t="s">
        <v>1331</v>
      </c>
      <c r="D125" s="229" t="str">
        <f t="shared" si="4"/>
        <v>1830</v>
      </c>
      <c r="E125" s="229" t="s">
        <v>419</v>
      </c>
      <c r="F125" s="229" t="s">
        <v>5885</v>
      </c>
      <c r="G125" s="242" t="s">
        <v>1331</v>
      </c>
      <c r="H125" s="242" t="s">
        <v>6302</v>
      </c>
      <c r="I125" s="229" t="str">
        <f t="shared" si="5"/>
        <v>INSERT INTO UPK_TEST.upk_k60.k60_press_buno_link (buno_id, k60_buno_id, created_date, created_tantou_id) VALUES (1830, 1501, GETDATE(), 999);</v>
      </c>
    </row>
    <row r="126" spans="1:9">
      <c r="A126" s="229" t="s">
        <v>781</v>
      </c>
      <c r="B126" s="229" t="str">
        <f t="shared" si="3"/>
        <v>1986</v>
      </c>
      <c r="C126" s="229" t="s">
        <v>1335</v>
      </c>
      <c r="D126" s="229" t="str">
        <f t="shared" si="4"/>
        <v>1831</v>
      </c>
      <c r="E126" s="229" t="s">
        <v>420</v>
      </c>
      <c r="F126" s="229" t="s">
        <v>5886</v>
      </c>
      <c r="G126" s="242" t="s">
        <v>1335</v>
      </c>
      <c r="H126" s="242" t="s">
        <v>6303</v>
      </c>
      <c r="I126" s="229" t="str">
        <f t="shared" si="5"/>
        <v>INSERT INTO UPK_TEST.upk_k60.k60_press_buno_link (buno_id, k60_buno_id, created_date, created_tantou_id) VALUES (1831, 1986, GETDATE(), 999);</v>
      </c>
    </row>
    <row r="127" spans="1:9">
      <c r="A127" s="229" t="s">
        <v>779</v>
      </c>
      <c r="B127" s="229" t="str">
        <f t="shared" si="3"/>
        <v>1984</v>
      </c>
      <c r="C127" s="229" t="s">
        <v>1336</v>
      </c>
      <c r="D127" s="229" t="str">
        <f t="shared" si="4"/>
        <v>1832</v>
      </c>
      <c r="E127" s="229" t="s">
        <v>421</v>
      </c>
      <c r="F127" s="229" t="s">
        <v>5887</v>
      </c>
      <c r="G127" s="242" t="s">
        <v>1336</v>
      </c>
      <c r="H127" s="242" t="s">
        <v>6304</v>
      </c>
      <c r="I127" s="229" t="str">
        <f t="shared" si="5"/>
        <v>INSERT INTO UPK_TEST.upk_k60.k60_press_buno_link (buno_id, k60_buno_id, created_date, created_tantou_id) VALUES (1832, 1984, GETDATE(), 999);</v>
      </c>
    </row>
    <row r="128" spans="1:9">
      <c r="A128" s="229" t="s">
        <v>5622</v>
      </c>
      <c r="B128" s="229" t="str">
        <f t="shared" si="3"/>
        <v>1982</v>
      </c>
      <c r="C128" s="229" t="s">
        <v>1337</v>
      </c>
      <c r="D128" s="229" t="str">
        <f t="shared" si="4"/>
        <v>1833</v>
      </c>
      <c r="E128" s="229" t="s">
        <v>422</v>
      </c>
      <c r="F128" s="229" t="s">
        <v>5888</v>
      </c>
      <c r="G128" s="242" t="s">
        <v>1337</v>
      </c>
      <c r="H128" s="242" t="s">
        <v>6305</v>
      </c>
      <c r="I128" s="229" t="str">
        <f t="shared" si="5"/>
        <v>INSERT INTO UPK_TEST.upk_k60.k60_press_buno_link (buno_id, k60_buno_id, created_date, created_tantou_id) VALUES (1833, 1982, GETDATE(), 999);</v>
      </c>
    </row>
    <row r="129" spans="1:9">
      <c r="A129" s="229" t="s">
        <v>5622</v>
      </c>
      <c r="B129" s="229" t="str">
        <f t="shared" si="3"/>
        <v>1982</v>
      </c>
      <c r="C129" s="229" t="s">
        <v>1338</v>
      </c>
      <c r="D129" s="229" t="str">
        <f t="shared" si="4"/>
        <v>1834</v>
      </c>
      <c r="E129" s="229" t="s">
        <v>423</v>
      </c>
      <c r="F129" s="229" t="s">
        <v>5889</v>
      </c>
      <c r="G129" s="242" t="s">
        <v>1338</v>
      </c>
      <c r="H129" s="242" t="s">
        <v>6306</v>
      </c>
      <c r="I129" s="229" t="str">
        <f t="shared" si="5"/>
        <v>INSERT INTO UPK_TEST.upk_k60.k60_press_buno_link (buno_id, k60_buno_id, created_date, created_tantou_id) VALUES (1834, 1982, GETDATE(), 999);</v>
      </c>
    </row>
    <row r="130" spans="1:9">
      <c r="A130" s="229" t="s">
        <v>5739</v>
      </c>
      <c r="B130" s="229" t="str">
        <f t="shared" si="3"/>
        <v>2488</v>
      </c>
      <c r="C130" s="229" t="s">
        <v>1339</v>
      </c>
      <c r="D130" s="229" t="str">
        <f t="shared" si="4"/>
        <v>1835</v>
      </c>
      <c r="E130" s="229" t="s">
        <v>424</v>
      </c>
      <c r="F130" s="229" t="s">
        <v>5890</v>
      </c>
      <c r="G130" s="242" t="s">
        <v>1339</v>
      </c>
      <c r="H130" s="242" t="s">
        <v>6307</v>
      </c>
      <c r="I130" s="229" t="str">
        <f t="shared" si="5"/>
        <v>INSERT INTO UPK_TEST.upk_k60.k60_press_buno_link (buno_id, k60_buno_id, created_date, created_tantou_id) VALUES (1835, 2488, GETDATE(), 999);</v>
      </c>
    </row>
    <row r="131" spans="1:9">
      <c r="A131" s="229" t="s">
        <v>5739</v>
      </c>
      <c r="B131" s="229" t="str">
        <f t="shared" si="3"/>
        <v>2488</v>
      </c>
      <c r="C131" s="229" t="s">
        <v>1340</v>
      </c>
      <c r="D131" s="229" t="str">
        <f t="shared" si="4"/>
        <v>1836</v>
      </c>
      <c r="E131" s="229" t="s">
        <v>425</v>
      </c>
      <c r="F131" s="229" t="s">
        <v>5891</v>
      </c>
      <c r="G131" s="242" t="s">
        <v>1340</v>
      </c>
      <c r="H131" s="242" t="s">
        <v>6308</v>
      </c>
      <c r="I131" s="229" t="str">
        <f t="shared" si="5"/>
        <v>INSERT INTO UPK_TEST.upk_k60.k60_press_buno_link (buno_id, k60_buno_id, created_date, created_tantou_id) VALUES (1836, 2488, GETDATE(), 999);</v>
      </c>
    </row>
    <row r="132" spans="1:9">
      <c r="A132" s="229" t="s">
        <v>5623</v>
      </c>
      <c r="B132" s="229" t="str">
        <f t="shared" ref="B132:B195" si="6">VLOOKUP($A132,$E$4:$F$2001,2,FALSE)</f>
        <v>1988</v>
      </c>
      <c r="C132" s="229" t="s">
        <v>1343</v>
      </c>
      <c r="D132" s="229" t="str">
        <f t="shared" ref="D132:D195" si="7">VLOOKUP($C132,$G$4:$H$2001,2,FALSE)</f>
        <v>1837</v>
      </c>
      <c r="E132" s="229" t="s">
        <v>426</v>
      </c>
      <c r="F132" s="229" t="s">
        <v>5892</v>
      </c>
      <c r="G132" s="242" t="s">
        <v>1343</v>
      </c>
      <c r="H132" s="242" t="s">
        <v>6309</v>
      </c>
      <c r="I132" s="229" t="str">
        <f t="shared" ref="I132:I195" si="8">$S$1&amp;$D132&amp;", "&amp;$B132&amp;", GETDATE(), 999);"</f>
        <v>INSERT INTO UPK_TEST.upk_k60.k60_press_buno_link (buno_id, k60_buno_id, created_date, created_tantou_id) VALUES (1837, 1988, GETDATE(), 999);</v>
      </c>
    </row>
    <row r="133" spans="1:9">
      <c r="A133" s="229" t="s">
        <v>5623</v>
      </c>
      <c r="B133" s="229" t="str">
        <f t="shared" si="6"/>
        <v>1988</v>
      </c>
      <c r="C133" s="229" t="s">
        <v>1344</v>
      </c>
      <c r="D133" s="229" t="str">
        <f t="shared" si="7"/>
        <v>1838</v>
      </c>
      <c r="E133" s="229" t="s">
        <v>427</v>
      </c>
      <c r="F133" s="229" t="s">
        <v>5893</v>
      </c>
      <c r="G133" s="242" t="s">
        <v>1344</v>
      </c>
      <c r="H133" s="242" t="s">
        <v>6310</v>
      </c>
      <c r="I133" s="229" t="str">
        <f t="shared" si="8"/>
        <v>INSERT INTO UPK_TEST.upk_k60.k60_press_buno_link (buno_id, k60_buno_id, created_date, created_tantou_id) VALUES (1838, 1988, GETDATE(), 999);</v>
      </c>
    </row>
    <row r="134" spans="1:9">
      <c r="A134" s="229" t="s">
        <v>5624</v>
      </c>
      <c r="B134" s="229" t="str">
        <f t="shared" si="6"/>
        <v>1990</v>
      </c>
      <c r="C134" s="229" t="s">
        <v>1345</v>
      </c>
      <c r="D134" s="229" t="str">
        <f t="shared" si="7"/>
        <v>1839</v>
      </c>
      <c r="E134" s="229" t="s">
        <v>428</v>
      </c>
      <c r="F134" s="229" t="s">
        <v>5894</v>
      </c>
      <c r="G134" s="242" t="s">
        <v>1345</v>
      </c>
      <c r="H134" s="242" t="s">
        <v>6311</v>
      </c>
      <c r="I134" s="229" t="str">
        <f t="shared" si="8"/>
        <v>INSERT INTO UPK_TEST.upk_k60.k60_press_buno_link (buno_id, k60_buno_id, created_date, created_tantou_id) VALUES (1839, 1990, GETDATE(), 999);</v>
      </c>
    </row>
    <row r="135" spans="1:9">
      <c r="A135" s="229" t="s">
        <v>5624</v>
      </c>
      <c r="B135" s="229" t="str">
        <f t="shared" si="6"/>
        <v>1990</v>
      </c>
      <c r="C135" s="229" t="s">
        <v>1346</v>
      </c>
      <c r="D135" s="229" t="str">
        <f t="shared" si="7"/>
        <v>1840</v>
      </c>
      <c r="E135" s="229" t="s">
        <v>429</v>
      </c>
      <c r="F135" s="229" t="s">
        <v>5895</v>
      </c>
      <c r="G135" s="242" t="s">
        <v>1346</v>
      </c>
      <c r="H135" s="242" t="s">
        <v>6312</v>
      </c>
      <c r="I135" s="229" t="str">
        <f t="shared" si="8"/>
        <v>INSERT INTO UPK_TEST.upk_k60.k60_press_buno_link (buno_id, k60_buno_id, created_date, created_tantou_id) VALUES (1840, 1990, GETDATE(), 999);</v>
      </c>
    </row>
    <row r="136" spans="1:9">
      <c r="A136" s="229" t="s">
        <v>465</v>
      </c>
      <c r="B136" s="229" t="str">
        <f t="shared" si="6"/>
        <v>1502</v>
      </c>
      <c r="C136" s="229" t="s">
        <v>1347</v>
      </c>
      <c r="D136" s="229" t="str">
        <f t="shared" si="7"/>
        <v>1841</v>
      </c>
      <c r="E136" s="229" t="s">
        <v>430</v>
      </c>
      <c r="F136" s="229" t="s">
        <v>5896</v>
      </c>
      <c r="G136" s="242" t="s">
        <v>1347</v>
      </c>
      <c r="H136" s="242" t="s">
        <v>6313</v>
      </c>
      <c r="I136" s="229" t="str">
        <f t="shared" si="8"/>
        <v>INSERT INTO UPK_TEST.upk_k60.k60_press_buno_link (buno_id, k60_buno_id, created_date, created_tantou_id) VALUES (1841, 1502, GETDATE(), 999);</v>
      </c>
    </row>
    <row r="137" spans="1:9">
      <c r="A137" s="229" t="s">
        <v>466</v>
      </c>
      <c r="B137" s="229" t="str">
        <f t="shared" si="6"/>
        <v>1503</v>
      </c>
      <c r="C137" s="229" t="s">
        <v>1348</v>
      </c>
      <c r="D137" s="229" t="str">
        <f t="shared" si="7"/>
        <v>1842</v>
      </c>
      <c r="E137" s="229" t="s">
        <v>431</v>
      </c>
      <c r="F137" s="229" t="s">
        <v>5897</v>
      </c>
      <c r="G137" s="242" t="s">
        <v>1348</v>
      </c>
      <c r="H137" s="242" t="s">
        <v>6314</v>
      </c>
      <c r="I137" s="229" t="str">
        <f t="shared" si="8"/>
        <v>INSERT INTO UPK_TEST.upk_k60.k60_press_buno_link (buno_id, k60_buno_id, created_date, created_tantou_id) VALUES (1842, 1503, GETDATE(), 999);</v>
      </c>
    </row>
    <row r="138" spans="1:9">
      <c r="A138" s="229" t="s">
        <v>467</v>
      </c>
      <c r="B138" s="229" t="str">
        <f t="shared" si="6"/>
        <v>1504</v>
      </c>
      <c r="C138" s="229" t="s">
        <v>1349</v>
      </c>
      <c r="D138" s="229" t="str">
        <f t="shared" si="7"/>
        <v>1843</v>
      </c>
      <c r="E138" s="229" t="s">
        <v>432</v>
      </c>
      <c r="F138" s="229" t="s">
        <v>5898</v>
      </c>
      <c r="G138" s="242" t="s">
        <v>1349</v>
      </c>
      <c r="H138" s="242" t="s">
        <v>6315</v>
      </c>
      <c r="I138" s="229" t="str">
        <f t="shared" si="8"/>
        <v>INSERT INTO UPK_TEST.upk_k60.k60_press_buno_link (buno_id, k60_buno_id, created_date, created_tantou_id) VALUES (1843, 1504, GETDATE(), 999);</v>
      </c>
    </row>
    <row r="139" spans="1:9">
      <c r="A139" s="229" t="s">
        <v>1171</v>
      </c>
      <c r="B139" s="229" t="str">
        <f t="shared" si="6"/>
        <v>2504</v>
      </c>
      <c r="C139" s="229" t="s">
        <v>1350</v>
      </c>
      <c r="D139" s="229" t="str">
        <f t="shared" si="7"/>
        <v>1844</v>
      </c>
      <c r="E139" s="229" t="s">
        <v>433</v>
      </c>
      <c r="F139" s="229" t="s">
        <v>5899</v>
      </c>
      <c r="G139" s="242" t="s">
        <v>1350</v>
      </c>
      <c r="H139" s="242" t="s">
        <v>6316</v>
      </c>
      <c r="I139" s="229" t="str">
        <f t="shared" si="8"/>
        <v>INSERT INTO UPK_TEST.upk_k60.k60_press_buno_link (buno_id, k60_buno_id, created_date, created_tantou_id) VALUES (1844, 2504, GETDATE(), 999);</v>
      </c>
    </row>
    <row r="140" spans="1:9">
      <c r="A140" s="229" t="s">
        <v>493</v>
      </c>
      <c r="B140" s="229" t="str">
        <f t="shared" si="6"/>
        <v>1555</v>
      </c>
      <c r="C140" s="229" t="s">
        <v>6996</v>
      </c>
      <c r="D140" s="229" t="str">
        <f t="shared" si="7"/>
        <v>1845</v>
      </c>
      <c r="E140" s="229" t="s">
        <v>434</v>
      </c>
      <c r="F140" s="229" t="s">
        <v>5900</v>
      </c>
      <c r="G140" s="242" t="s">
        <v>6996</v>
      </c>
      <c r="H140" s="242" t="s">
        <v>6317</v>
      </c>
      <c r="I140" s="229" t="str">
        <f t="shared" si="8"/>
        <v>INSERT INTO UPK_TEST.upk_k60.k60_press_buno_link (buno_id, k60_buno_id, created_date, created_tantou_id) VALUES (1845, 1555, GETDATE(), 999);</v>
      </c>
    </row>
    <row r="141" spans="1:9">
      <c r="A141" s="229" t="s">
        <v>3119</v>
      </c>
      <c r="B141" s="229" t="str">
        <f t="shared" si="6"/>
        <v>1708</v>
      </c>
      <c r="C141" s="229" t="s">
        <v>1351</v>
      </c>
      <c r="D141" s="229" t="str">
        <f t="shared" si="7"/>
        <v>1846</v>
      </c>
      <c r="E141" s="229" t="s">
        <v>435</v>
      </c>
      <c r="F141" s="229" t="s">
        <v>5901</v>
      </c>
      <c r="G141" s="242" t="s">
        <v>1351</v>
      </c>
      <c r="H141" s="242" t="s">
        <v>6318</v>
      </c>
      <c r="I141" s="229" t="str">
        <f t="shared" si="8"/>
        <v>INSERT INTO UPK_TEST.upk_k60.k60_press_buno_link (buno_id, k60_buno_id, created_date, created_tantou_id) VALUES (1846, 1708, GETDATE(), 999);</v>
      </c>
    </row>
    <row r="142" spans="1:9">
      <c r="A142" s="229" t="s">
        <v>3119</v>
      </c>
      <c r="B142" s="229" t="str">
        <f t="shared" si="6"/>
        <v>1708</v>
      </c>
      <c r="C142" s="229" t="s">
        <v>1352</v>
      </c>
      <c r="D142" s="229" t="str">
        <f t="shared" si="7"/>
        <v>1847</v>
      </c>
      <c r="E142" s="229" t="s">
        <v>436</v>
      </c>
      <c r="F142" s="229" t="s">
        <v>5902</v>
      </c>
      <c r="G142" s="242" t="s">
        <v>1352</v>
      </c>
      <c r="H142" s="242" t="s">
        <v>6319</v>
      </c>
      <c r="I142" s="229" t="str">
        <f t="shared" si="8"/>
        <v>INSERT INTO UPK_TEST.upk_k60.k60_press_buno_link (buno_id, k60_buno_id, created_date, created_tantou_id) VALUES (1847, 1708, GETDATE(), 999);</v>
      </c>
    </row>
    <row r="143" spans="1:9">
      <c r="A143" s="229" t="s">
        <v>5689</v>
      </c>
      <c r="B143" s="229" t="str">
        <f t="shared" si="6"/>
        <v>2303</v>
      </c>
      <c r="C143" s="229" t="s">
        <v>1353</v>
      </c>
      <c r="D143" s="229" t="str">
        <f t="shared" si="7"/>
        <v>1848</v>
      </c>
      <c r="E143" s="229" t="s">
        <v>437</v>
      </c>
      <c r="F143" s="229" t="s">
        <v>5903</v>
      </c>
      <c r="G143" s="242" t="s">
        <v>1353</v>
      </c>
      <c r="H143" s="242" t="s">
        <v>6320</v>
      </c>
      <c r="I143" s="229" t="str">
        <f t="shared" si="8"/>
        <v>INSERT INTO UPK_TEST.upk_k60.k60_press_buno_link (buno_id, k60_buno_id, created_date, created_tantou_id) VALUES (1848, 2303, GETDATE(), 999);</v>
      </c>
    </row>
    <row r="144" spans="1:9">
      <c r="A144" s="229" t="s">
        <v>5689</v>
      </c>
      <c r="B144" s="229" t="str">
        <f t="shared" si="6"/>
        <v>2303</v>
      </c>
      <c r="C144" s="229" t="s">
        <v>1354</v>
      </c>
      <c r="D144" s="229" t="str">
        <f t="shared" si="7"/>
        <v>1849</v>
      </c>
      <c r="E144" s="229" t="s">
        <v>438</v>
      </c>
      <c r="F144" s="229" t="s">
        <v>5904</v>
      </c>
      <c r="G144" s="242" t="s">
        <v>1354</v>
      </c>
      <c r="H144" s="242" t="s">
        <v>6321</v>
      </c>
      <c r="I144" s="229" t="str">
        <f t="shared" si="8"/>
        <v>INSERT INTO UPK_TEST.upk_k60.k60_press_buno_link (buno_id, k60_buno_id, created_date, created_tantou_id) VALUES (1849, 2303, GETDATE(), 999);</v>
      </c>
    </row>
    <row r="145" spans="1:9">
      <c r="A145" s="229" t="s">
        <v>5690</v>
      </c>
      <c r="B145" s="229" t="str">
        <f t="shared" si="6"/>
        <v>2304</v>
      </c>
      <c r="C145" s="236" t="s">
        <v>1356</v>
      </c>
      <c r="D145" s="229" t="str">
        <f t="shared" si="7"/>
        <v>1850</v>
      </c>
      <c r="E145" s="229" t="s">
        <v>439</v>
      </c>
      <c r="F145" s="229" t="s">
        <v>5905</v>
      </c>
      <c r="G145" s="242" t="s">
        <v>1356</v>
      </c>
      <c r="H145" s="242" t="s">
        <v>6322</v>
      </c>
      <c r="I145" s="229" t="str">
        <f t="shared" si="8"/>
        <v>INSERT INTO UPK_TEST.upk_k60.k60_press_buno_link (buno_id, k60_buno_id, created_date, created_tantou_id) VALUES (1850, 2304, GETDATE(), 999);</v>
      </c>
    </row>
    <row r="146" spans="1:9">
      <c r="A146" s="229" t="s">
        <v>5690</v>
      </c>
      <c r="B146" s="229" t="str">
        <f t="shared" si="6"/>
        <v>2304</v>
      </c>
      <c r="C146" s="236" t="s">
        <v>1357</v>
      </c>
      <c r="D146" s="229" t="str">
        <f t="shared" si="7"/>
        <v>1851</v>
      </c>
      <c r="E146" s="229" t="s">
        <v>5527</v>
      </c>
      <c r="F146" s="229" t="s">
        <v>5906</v>
      </c>
      <c r="G146" s="242" t="s">
        <v>1357</v>
      </c>
      <c r="H146" s="242" t="s">
        <v>6323</v>
      </c>
      <c r="I146" s="229" t="str">
        <f t="shared" si="8"/>
        <v>INSERT INTO UPK_TEST.upk_k60.k60_press_buno_link (buno_id, k60_buno_id, created_date, created_tantou_id) VALUES (1851, 2304, GETDATE(), 999);</v>
      </c>
    </row>
    <row r="147" spans="1:9">
      <c r="A147" s="229" t="s">
        <v>816</v>
      </c>
      <c r="B147" s="229" t="str">
        <f t="shared" si="6"/>
        <v>2029</v>
      </c>
      <c r="C147" s="229" t="s">
        <v>1358</v>
      </c>
      <c r="D147" s="229" t="str">
        <f t="shared" si="7"/>
        <v>1852</v>
      </c>
      <c r="E147" s="229" t="s">
        <v>440</v>
      </c>
      <c r="F147" s="229" t="s">
        <v>5907</v>
      </c>
      <c r="G147" s="242" t="s">
        <v>1358</v>
      </c>
      <c r="H147" s="242" t="s">
        <v>6324</v>
      </c>
      <c r="I147" s="229" t="str">
        <f t="shared" si="8"/>
        <v>INSERT INTO UPK_TEST.upk_k60.k60_press_buno_link (buno_id, k60_buno_id, created_date, created_tantou_id) VALUES (1852, 2029, GETDATE(), 999);</v>
      </c>
    </row>
    <row r="148" spans="1:9">
      <c r="A148" s="229" t="s">
        <v>817</v>
      </c>
      <c r="B148" s="229" t="str">
        <f t="shared" si="6"/>
        <v>2030</v>
      </c>
      <c r="C148" s="229" t="s">
        <v>1359</v>
      </c>
      <c r="D148" s="229" t="str">
        <f t="shared" si="7"/>
        <v>1853</v>
      </c>
      <c r="E148" s="229" t="s">
        <v>441</v>
      </c>
      <c r="F148" s="229" t="s">
        <v>5908</v>
      </c>
      <c r="G148" s="242" t="s">
        <v>1359</v>
      </c>
      <c r="H148" s="242" t="s">
        <v>6325</v>
      </c>
      <c r="I148" s="229" t="str">
        <f t="shared" si="8"/>
        <v>INSERT INTO UPK_TEST.upk_k60.k60_press_buno_link (buno_id, k60_buno_id, created_date, created_tantou_id) VALUES (1853, 2030, GETDATE(), 999);</v>
      </c>
    </row>
    <row r="149" spans="1:9">
      <c r="A149" s="229" t="s">
        <v>959</v>
      </c>
      <c r="B149" s="229" t="str">
        <f t="shared" si="6"/>
        <v>2223</v>
      </c>
      <c r="C149" s="229" t="s">
        <v>6997</v>
      </c>
      <c r="D149" s="229" t="str">
        <f t="shared" si="7"/>
        <v>1854</v>
      </c>
      <c r="E149" s="229" t="s">
        <v>5528</v>
      </c>
      <c r="F149" s="229" t="s">
        <v>5909</v>
      </c>
      <c r="G149" s="242" t="s">
        <v>6997</v>
      </c>
      <c r="H149" s="242" t="s">
        <v>6326</v>
      </c>
      <c r="I149" s="229" t="str">
        <f t="shared" si="8"/>
        <v>INSERT INTO UPK_TEST.upk_k60.k60_press_buno_link (buno_id, k60_buno_id, created_date, created_tantou_id) VALUES (1854, 2223, GETDATE(), 999);</v>
      </c>
    </row>
    <row r="150" spans="1:9">
      <c r="A150" s="229" t="s">
        <v>961</v>
      </c>
      <c r="B150" s="229" t="str">
        <f t="shared" si="6"/>
        <v>2225</v>
      </c>
      <c r="C150" s="229" t="s">
        <v>184</v>
      </c>
      <c r="D150" s="229" t="str">
        <f t="shared" si="7"/>
        <v>1855</v>
      </c>
      <c r="E150" s="229" t="s">
        <v>5529</v>
      </c>
      <c r="F150" s="229" t="s">
        <v>5910</v>
      </c>
      <c r="G150" s="242" t="s">
        <v>184</v>
      </c>
      <c r="H150" s="242" t="s">
        <v>6327</v>
      </c>
      <c r="I150" s="229" t="str">
        <f t="shared" si="8"/>
        <v>INSERT INTO UPK_TEST.upk_k60.k60_press_buno_link (buno_id, k60_buno_id, created_date, created_tantou_id) VALUES (1855, 2225, GETDATE(), 999);</v>
      </c>
    </row>
    <row r="151" spans="1:9">
      <c r="A151" s="229" t="s">
        <v>960</v>
      </c>
      <c r="B151" s="229" t="str">
        <f t="shared" si="6"/>
        <v>2224</v>
      </c>
      <c r="C151" s="229" t="s">
        <v>6998</v>
      </c>
      <c r="D151" s="229" t="str">
        <f t="shared" si="7"/>
        <v>1856</v>
      </c>
      <c r="E151" s="229" t="s">
        <v>442</v>
      </c>
      <c r="F151" s="229" t="s">
        <v>5911</v>
      </c>
      <c r="G151" s="242" t="s">
        <v>6998</v>
      </c>
      <c r="H151" s="242" t="s">
        <v>6328</v>
      </c>
      <c r="I151" s="229" t="str">
        <f t="shared" si="8"/>
        <v>INSERT INTO UPK_TEST.upk_k60.k60_press_buno_link (buno_id, k60_buno_id, created_date, created_tantou_id) VALUES (1856, 2224, GETDATE(), 999);</v>
      </c>
    </row>
    <row r="152" spans="1:9">
      <c r="A152" s="229" t="s">
        <v>962</v>
      </c>
      <c r="B152" s="229" t="str">
        <f t="shared" si="6"/>
        <v>2226</v>
      </c>
      <c r="C152" s="229" t="s">
        <v>185</v>
      </c>
      <c r="D152" s="229" t="str">
        <f t="shared" si="7"/>
        <v>1857</v>
      </c>
      <c r="E152" s="229" t="s">
        <v>443</v>
      </c>
      <c r="F152" s="229" t="s">
        <v>5912</v>
      </c>
      <c r="G152" s="242" t="s">
        <v>185</v>
      </c>
      <c r="H152" s="242" t="s">
        <v>6329</v>
      </c>
      <c r="I152" s="229" t="str">
        <f t="shared" si="8"/>
        <v>INSERT INTO UPK_TEST.upk_k60.k60_press_buno_link (buno_id, k60_buno_id, created_date, created_tantou_id) VALUES (1857, 2226, GETDATE(), 999);</v>
      </c>
    </row>
    <row r="153" spans="1:9">
      <c r="A153" s="229" t="s">
        <v>354</v>
      </c>
      <c r="B153" s="229" t="str">
        <f t="shared" si="6"/>
        <v>1314</v>
      </c>
      <c r="C153" s="229" t="s">
        <v>1360</v>
      </c>
      <c r="D153" s="229" t="str">
        <f t="shared" si="7"/>
        <v>1858</v>
      </c>
      <c r="E153" s="229" t="s">
        <v>5530</v>
      </c>
      <c r="F153" s="229" t="s">
        <v>5913</v>
      </c>
      <c r="G153" s="242" t="s">
        <v>1360</v>
      </c>
      <c r="H153" s="242" t="s">
        <v>6330</v>
      </c>
      <c r="I153" s="229" t="str">
        <f t="shared" si="8"/>
        <v>INSERT INTO UPK_TEST.upk_k60.k60_press_buno_link (buno_id, k60_buno_id, created_date, created_tantou_id) VALUES (1858, 1314, GETDATE(), 999);</v>
      </c>
    </row>
    <row r="154" spans="1:9">
      <c r="A154" s="229" t="s">
        <v>355</v>
      </c>
      <c r="B154" s="229" t="str">
        <f t="shared" si="6"/>
        <v>1315</v>
      </c>
      <c r="C154" s="229" t="s">
        <v>1361</v>
      </c>
      <c r="D154" s="229" t="str">
        <f t="shared" si="7"/>
        <v>1859</v>
      </c>
      <c r="E154" s="229" t="s">
        <v>5531</v>
      </c>
      <c r="F154" s="229" t="s">
        <v>5914</v>
      </c>
      <c r="G154" s="242" t="s">
        <v>1361</v>
      </c>
      <c r="H154" s="242" t="s">
        <v>6331</v>
      </c>
      <c r="I154" s="229" t="str">
        <f t="shared" si="8"/>
        <v>INSERT INTO UPK_TEST.upk_k60.k60_press_buno_link (buno_id, k60_buno_id, created_date, created_tantou_id) VALUES (1859, 1315, GETDATE(), 999);</v>
      </c>
    </row>
    <row r="155" spans="1:9">
      <c r="A155" s="229" t="s">
        <v>751</v>
      </c>
      <c r="B155" s="229" t="str">
        <f t="shared" si="6"/>
        <v>1940</v>
      </c>
      <c r="C155" s="229" t="s">
        <v>1362</v>
      </c>
      <c r="D155" s="229" t="str">
        <f t="shared" si="7"/>
        <v>1860</v>
      </c>
      <c r="E155" s="229" t="s">
        <v>5532</v>
      </c>
      <c r="F155" s="229" t="s">
        <v>5915</v>
      </c>
      <c r="G155" s="242" t="s">
        <v>1362</v>
      </c>
      <c r="H155" s="242" t="s">
        <v>6332</v>
      </c>
      <c r="I155" s="229" t="str">
        <f t="shared" si="8"/>
        <v>INSERT INTO UPK_TEST.upk_k60.k60_press_buno_link (buno_id, k60_buno_id, created_date, created_tantou_id) VALUES (1860, 1940, GETDATE(), 999);</v>
      </c>
    </row>
    <row r="156" spans="1:9">
      <c r="A156" s="229" t="s">
        <v>752</v>
      </c>
      <c r="B156" s="229" t="str">
        <f t="shared" si="6"/>
        <v>1941</v>
      </c>
      <c r="C156" s="229" t="s">
        <v>186</v>
      </c>
      <c r="D156" s="229" t="str">
        <f t="shared" si="7"/>
        <v>1861</v>
      </c>
      <c r="E156" s="229" t="s">
        <v>5533</v>
      </c>
      <c r="F156" s="229" t="s">
        <v>5916</v>
      </c>
      <c r="G156" s="242" t="s">
        <v>186</v>
      </c>
      <c r="H156" s="242" t="s">
        <v>6333</v>
      </c>
      <c r="I156" s="229" t="str">
        <f t="shared" si="8"/>
        <v>INSERT INTO UPK_TEST.upk_k60.k60_press_buno_link (buno_id, k60_buno_id, created_date, created_tantou_id) VALUES (1861, 1941, GETDATE(), 999);</v>
      </c>
    </row>
    <row r="157" spans="1:9">
      <c r="A157" s="229" t="s">
        <v>753</v>
      </c>
      <c r="B157" s="229" t="str">
        <f t="shared" si="6"/>
        <v>1942</v>
      </c>
      <c r="C157" s="229" t="s">
        <v>187</v>
      </c>
      <c r="D157" s="229" t="str">
        <f t="shared" si="7"/>
        <v>1862</v>
      </c>
      <c r="E157" s="229" t="s">
        <v>444</v>
      </c>
      <c r="F157" s="229" t="s">
        <v>5917</v>
      </c>
      <c r="G157" s="242" t="s">
        <v>187</v>
      </c>
      <c r="H157" s="242" t="s">
        <v>6334</v>
      </c>
      <c r="I157" s="229" t="str">
        <f t="shared" si="8"/>
        <v>INSERT INTO UPK_TEST.upk_k60.k60_press_buno_link (buno_id, k60_buno_id, created_date, created_tantou_id) VALUES (1862, 1942, GETDATE(), 999);</v>
      </c>
    </row>
    <row r="158" spans="1:9">
      <c r="A158" s="229" t="s">
        <v>754</v>
      </c>
      <c r="B158" s="229" t="str">
        <f t="shared" si="6"/>
        <v>1943</v>
      </c>
      <c r="C158" s="229" t="s">
        <v>188</v>
      </c>
      <c r="D158" s="229" t="str">
        <f t="shared" si="7"/>
        <v>1863</v>
      </c>
      <c r="E158" s="229" t="s">
        <v>5534</v>
      </c>
      <c r="F158" s="229" t="s">
        <v>5918</v>
      </c>
      <c r="G158" s="242" t="s">
        <v>188</v>
      </c>
      <c r="H158" s="242" t="s">
        <v>6335</v>
      </c>
      <c r="I158" s="229" t="str">
        <f t="shared" si="8"/>
        <v>INSERT INTO UPK_TEST.upk_k60.k60_press_buno_link (buno_id, k60_buno_id, created_date, created_tantou_id) VALUES (1863, 1943, GETDATE(), 999);</v>
      </c>
    </row>
    <row r="159" spans="1:9">
      <c r="A159" s="229" t="s">
        <v>755</v>
      </c>
      <c r="B159" s="229" t="str">
        <f t="shared" si="6"/>
        <v>1944</v>
      </c>
      <c r="C159" s="229" t="s">
        <v>1365</v>
      </c>
      <c r="D159" s="229" t="str">
        <f t="shared" si="7"/>
        <v>1864</v>
      </c>
      <c r="E159" s="229" t="s">
        <v>5535</v>
      </c>
      <c r="F159" s="229" t="s">
        <v>5919</v>
      </c>
      <c r="G159" s="242" t="s">
        <v>1365</v>
      </c>
      <c r="H159" s="242" t="s">
        <v>6336</v>
      </c>
      <c r="I159" s="229" t="str">
        <f t="shared" si="8"/>
        <v>INSERT INTO UPK_TEST.upk_k60.k60_press_buno_link (buno_id, k60_buno_id, created_date, created_tantou_id) VALUES (1864, 1944, GETDATE(), 999);</v>
      </c>
    </row>
    <row r="160" spans="1:9">
      <c r="A160" s="229" t="s">
        <v>756</v>
      </c>
      <c r="B160" s="229" t="str">
        <f t="shared" si="6"/>
        <v>1945</v>
      </c>
      <c r="C160" s="229" t="s">
        <v>1366</v>
      </c>
      <c r="D160" s="229" t="str">
        <f t="shared" si="7"/>
        <v>1865</v>
      </c>
      <c r="E160" s="229" t="s">
        <v>5536</v>
      </c>
      <c r="F160" s="229" t="s">
        <v>5920</v>
      </c>
      <c r="G160" s="242" t="s">
        <v>1366</v>
      </c>
      <c r="H160" s="242" t="s">
        <v>6337</v>
      </c>
      <c r="I160" s="229" t="str">
        <f t="shared" si="8"/>
        <v>INSERT INTO UPK_TEST.upk_k60.k60_press_buno_link (buno_id, k60_buno_id, created_date, created_tantou_id) VALUES (1865, 1945, GETDATE(), 999);</v>
      </c>
    </row>
    <row r="161" spans="1:9">
      <c r="A161" s="229" t="s">
        <v>5655</v>
      </c>
      <c r="B161" s="229" t="str">
        <f t="shared" si="6"/>
        <v>2111</v>
      </c>
      <c r="C161" s="229" t="s">
        <v>1367</v>
      </c>
      <c r="D161" s="229" t="str">
        <f t="shared" si="7"/>
        <v>1866</v>
      </c>
      <c r="E161" s="229" t="s">
        <v>5537</v>
      </c>
      <c r="F161" s="229" t="s">
        <v>5921</v>
      </c>
      <c r="G161" s="242" t="s">
        <v>1367</v>
      </c>
      <c r="H161" s="242" t="s">
        <v>6338</v>
      </c>
      <c r="I161" s="229" t="str">
        <f t="shared" si="8"/>
        <v>INSERT INTO UPK_TEST.upk_k60.k60_press_buno_link (buno_id, k60_buno_id, created_date, created_tantou_id) VALUES (1866, 2111, GETDATE(), 999);</v>
      </c>
    </row>
    <row r="162" spans="1:9">
      <c r="A162" s="229" t="s">
        <v>5655</v>
      </c>
      <c r="B162" s="229" t="str">
        <f t="shared" si="6"/>
        <v>2111</v>
      </c>
      <c r="C162" s="229" t="s">
        <v>1370</v>
      </c>
      <c r="D162" s="229" t="str">
        <f t="shared" si="7"/>
        <v>1867</v>
      </c>
      <c r="E162" s="229" t="s">
        <v>5538</v>
      </c>
      <c r="F162" s="229" t="s">
        <v>5922</v>
      </c>
      <c r="G162" s="242" t="s">
        <v>1370</v>
      </c>
      <c r="H162" s="242" t="s">
        <v>6339</v>
      </c>
      <c r="I162" s="229" t="str">
        <f t="shared" si="8"/>
        <v>INSERT INTO UPK_TEST.upk_k60.k60_press_buno_link (buno_id, k60_buno_id, created_date, created_tantou_id) VALUES (1867, 2111, GETDATE(), 999);</v>
      </c>
    </row>
    <row r="163" spans="1:9">
      <c r="A163" s="229" t="s">
        <v>5656</v>
      </c>
      <c r="B163" s="229" t="str">
        <f t="shared" si="6"/>
        <v>2112</v>
      </c>
      <c r="C163" s="236" t="s">
        <v>1367</v>
      </c>
      <c r="D163" s="229" t="str">
        <f t="shared" si="7"/>
        <v>1866</v>
      </c>
      <c r="E163" s="229" t="s">
        <v>445</v>
      </c>
      <c r="F163" s="229" t="s">
        <v>5923</v>
      </c>
      <c r="G163" s="242" t="s">
        <v>1367</v>
      </c>
      <c r="H163" s="242" t="s">
        <v>6340</v>
      </c>
      <c r="I163" s="229" t="str">
        <f t="shared" si="8"/>
        <v>INSERT INTO UPK_TEST.upk_k60.k60_press_buno_link (buno_id, k60_buno_id, created_date, created_tantou_id) VALUES (1866, 2112, GETDATE(), 999);</v>
      </c>
    </row>
    <row r="164" spans="1:9">
      <c r="A164" s="229" t="s">
        <v>5656</v>
      </c>
      <c r="B164" s="229" t="str">
        <f t="shared" si="6"/>
        <v>2112</v>
      </c>
      <c r="C164" s="236" t="s">
        <v>1372</v>
      </c>
      <c r="D164" s="229" t="str">
        <f t="shared" si="7"/>
        <v>1869</v>
      </c>
      <c r="E164" s="229" t="s">
        <v>446</v>
      </c>
      <c r="F164" s="229" t="s">
        <v>5924</v>
      </c>
      <c r="G164" s="242" t="s">
        <v>1372</v>
      </c>
      <c r="H164" s="242" t="s">
        <v>6341</v>
      </c>
      <c r="I164" s="229" t="str">
        <f t="shared" si="8"/>
        <v>INSERT INTO UPK_TEST.upk_k60.k60_press_buno_link (buno_id, k60_buno_id, created_date, created_tantou_id) VALUES (1869, 2112, GETDATE(), 999);</v>
      </c>
    </row>
    <row r="165" spans="1:9">
      <c r="A165" s="229" t="s">
        <v>5657</v>
      </c>
      <c r="B165" s="229" t="str">
        <f t="shared" si="6"/>
        <v>2113</v>
      </c>
      <c r="C165" s="229" t="s">
        <v>1368</v>
      </c>
      <c r="D165" s="229" t="str">
        <f t="shared" si="7"/>
        <v>1870</v>
      </c>
      <c r="E165" s="229" t="s">
        <v>447</v>
      </c>
      <c r="F165" s="229" t="s">
        <v>5925</v>
      </c>
      <c r="G165" s="242" t="s">
        <v>1368</v>
      </c>
      <c r="H165" s="242" t="s">
        <v>6342</v>
      </c>
      <c r="I165" s="229" t="str">
        <f t="shared" si="8"/>
        <v>INSERT INTO UPK_TEST.upk_k60.k60_press_buno_link (buno_id, k60_buno_id, created_date, created_tantou_id) VALUES (1870, 2113, GETDATE(), 999);</v>
      </c>
    </row>
    <row r="166" spans="1:9">
      <c r="A166" s="229" t="s">
        <v>5657</v>
      </c>
      <c r="B166" s="229" t="str">
        <f t="shared" si="6"/>
        <v>2113</v>
      </c>
      <c r="C166" s="229" t="s">
        <v>1371</v>
      </c>
      <c r="D166" s="229" t="str">
        <f t="shared" si="7"/>
        <v>1871</v>
      </c>
      <c r="E166" s="229" t="s">
        <v>448</v>
      </c>
      <c r="F166" s="229" t="s">
        <v>5926</v>
      </c>
      <c r="G166" s="242" t="s">
        <v>1371</v>
      </c>
      <c r="H166" s="242" t="s">
        <v>6343</v>
      </c>
      <c r="I166" s="229" t="str">
        <f t="shared" si="8"/>
        <v>INSERT INTO UPK_TEST.upk_k60.k60_press_buno_link (buno_id, k60_buno_id, created_date, created_tantou_id) VALUES (1871, 2113, GETDATE(), 999);</v>
      </c>
    </row>
    <row r="167" spans="1:9">
      <c r="A167" s="229" t="s">
        <v>5658</v>
      </c>
      <c r="B167" s="229" t="str">
        <f t="shared" si="6"/>
        <v>2114</v>
      </c>
      <c r="C167" s="236" t="s">
        <v>1369</v>
      </c>
      <c r="D167" s="229" t="str">
        <f t="shared" si="7"/>
        <v>1872</v>
      </c>
      <c r="E167" s="229" t="s">
        <v>449</v>
      </c>
      <c r="F167" s="229" t="s">
        <v>5927</v>
      </c>
      <c r="G167" s="242" t="s">
        <v>1369</v>
      </c>
      <c r="H167" s="242" t="s">
        <v>6344</v>
      </c>
      <c r="I167" s="229" t="str">
        <f t="shared" si="8"/>
        <v>INSERT INTO UPK_TEST.upk_k60.k60_press_buno_link (buno_id, k60_buno_id, created_date, created_tantou_id) VALUES (1872, 2114, GETDATE(), 999);</v>
      </c>
    </row>
    <row r="168" spans="1:9">
      <c r="A168" s="229" t="s">
        <v>5658</v>
      </c>
      <c r="B168" s="229" t="str">
        <f t="shared" si="6"/>
        <v>2114</v>
      </c>
      <c r="C168" s="236" t="s">
        <v>1371</v>
      </c>
      <c r="D168" s="229" t="str">
        <f t="shared" si="7"/>
        <v>1871</v>
      </c>
      <c r="E168" s="229" t="s">
        <v>450</v>
      </c>
      <c r="F168" s="229" t="s">
        <v>5928</v>
      </c>
      <c r="G168" s="242" t="s">
        <v>1371</v>
      </c>
      <c r="H168" s="242" t="s">
        <v>6345</v>
      </c>
      <c r="I168" s="229" t="str">
        <f t="shared" si="8"/>
        <v>INSERT INTO UPK_TEST.upk_k60.k60_press_buno_link (buno_id, k60_buno_id, created_date, created_tantou_id) VALUES (1871, 2114, GETDATE(), 999);</v>
      </c>
    </row>
    <row r="169" spans="1:9">
      <c r="A169" s="229" t="s">
        <v>5490</v>
      </c>
      <c r="B169" s="229" t="str">
        <f t="shared" si="6"/>
        <v>1310</v>
      </c>
      <c r="C169" s="229" t="s">
        <v>1374</v>
      </c>
      <c r="D169" s="229" t="str">
        <f t="shared" si="7"/>
        <v>1874</v>
      </c>
      <c r="E169" s="229" t="s">
        <v>5539</v>
      </c>
      <c r="F169" s="229" t="s">
        <v>5929</v>
      </c>
      <c r="G169" s="242" t="s">
        <v>1374</v>
      </c>
      <c r="H169" s="242" t="s">
        <v>6346</v>
      </c>
      <c r="I169" s="229" t="str">
        <f t="shared" si="8"/>
        <v>INSERT INTO UPK_TEST.upk_k60.k60_press_buno_link (buno_id, k60_buno_id, created_date, created_tantou_id) VALUES (1874, 1310, GETDATE(), 999);</v>
      </c>
    </row>
    <row r="170" spans="1:9">
      <c r="A170" s="229" t="s">
        <v>5490</v>
      </c>
      <c r="B170" s="229" t="str">
        <f t="shared" si="6"/>
        <v>1310</v>
      </c>
      <c r="C170" s="229" t="s">
        <v>1378</v>
      </c>
      <c r="D170" s="229" t="str">
        <f t="shared" si="7"/>
        <v>1875</v>
      </c>
      <c r="E170" s="229" t="s">
        <v>451</v>
      </c>
      <c r="F170" s="229" t="s">
        <v>5930</v>
      </c>
      <c r="G170" s="242" t="s">
        <v>1378</v>
      </c>
      <c r="H170" s="242" t="s">
        <v>6347</v>
      </c>
      <c r="I170" s="229" t="str">
        <f t="shared" si="8"/>
        <v>INSERT INTO UPK_TEST.upk_k60.k60_press_buno_link (buno_id, k60_buno_id, created_date, created_tantou_id) VALUES (1875, 1310, GETDATE(), 999);</v>
      </c>
    </row>
    <row r="171" spans="1:9">
      <c r="A171" s="229" t="s">
        <v>5491</v>
      </c>
      <c r="B171" s="229" t="str">
        <f t="shared" si="6"/>
        <v>1311</v>
      </c>
      <c r="C171" s="229" t="s">
        <v>1375</v>
      </c>
      <c r="D171" s="229" t="str">
        <f t="shared" si="7"/>
        <v>1876</v>
      </c>
      <c r="E171" s="229" t="s">
        <v>5540</v>
      </c>
      <c r="F171" s="229" t="s">
        <v>5931</v>
      </c>
      <c r="G171" s="242" t="s">
        <v>1375</v>
      </c>
      <c r="H171" s="242" t="s">
        <v>6348</v>
      </c>
      <c r="I171" s="229" t="str">
        <f t="shared" si="8"/>
        <v>INSERT INTO UPK_TEST.upk_k60.k60_press_buno_link (buno_id, k60_buno_id, created_date, created_tantou_id) VALUES (1876, 1311, GETDATE(), 999);</v>
      </c>
    </row>
    <row r="172" spans="1:9">
      <c r="A172" s="229" t="s">
        <v>5491</v>
      </c>
      <c r="B172" s="229" t="str">
        <f t="shared" si="6"/>
        <v>1311</v>
      </c>
      <c r="C172" s="229" t="s">
        <v>1379</v>
      </c>
      <c r="D172" s="229" t="str">
        <f t="shared" si="7"/>
        <v>1877</v>
      </c>
      <c r="E172" s="229" t="s">
        <v>5541</v>
      </c>
      <c r="F172" s="229" t="s">
        <v>5932</v>
      </c>
      <c r="G172" s="242" t="s">
        <v>1379</v>
      </c>
      <c r="H172" s="242" t="s">
        <v>6349</v>
      </c>
      <c r="I172" s="229" t="str">
        <f t="shared" si="8"/>
        <v>INSERT INTO UPK_TEST.upk_k60.k60_press_buno_link (buno_id, k60_buno_id, created_date, created_tantou_id) VALUES (1877, 1311, GETDATE(), 999);</v>
      </c>
    </row>
    <row r="173" spans="1:9">
      <c r="A173" s="229" t="s">
        <v>5492</v>
      </c>
      <c r="B173" s="229" t="str">
        <f t="shared" si="6"/>
        <v>1312</v>
      </c>
      <c r="C173" s="229" t="s">
        <v>1376</v>
      </c>
      <c r="D173" s="229" t="str">
        <f t="shared" si="7"/>
        <v>1878</v>
      </c>
      <c r="E173" s="229" t="s">
        <v>5542</v>
      </c>
      <c r="F173" s="229" t="s">
        <v>5933</v>
      </c>
      <c r="G173" s="242" t="s">
        <v>1376</v>
      </c>
      <c r="H173" s="242" t="s">
        <v>6350</v>
      </c>
      <c r="I173" s="229" t="str">
        <f t="shared" si="8"/>
        <v>INSERT INTO UPK_TEST.upk_k60.k60_press_buno_link (buno_id, k60_buno_id, created_date, created_tantou_id) VALUES (1878, 1312, GETDATE(), 999);</v>
      </c>
    </row>
    <row r="174" spans="1:9">
      <c r="A174" s="229" t="s">
        <v>5492</v>
      </c>
      <c r="B174" s="229" t="str">
        <f t="shared" si="6"/>
        <v>1312</v>
      </c>
      <c r="C174" s="229" t="s">
        <v>1380</v>
      </c>
      <c r="D174" s="229" t="str">
        <f t="shared" si="7"/>
        <v>1879</v>
      </c>
      <c r="E174" s="229" t="s">
        <v>5543</v>
      </c>
      <c r="F174" s="229" t="s">
        <v>5934</v>
      </c>
      <c r="G174" s="242" t="s">
        <v>1380</v>
      </c>
      <c r="H174" s="242" t="s">
        <v>6351</v>
      </c>
      <c r="I174" s="229" t="str">
        <f t="shared" si="8"/>
        <v>INSERT INTO UPK_TEST.upk_k60.k60_press_buno_link (buno_id, k60_buno_id, created_date, created_tantou_id) VALUES (1879, 1312, GETDATE(), 999);</v>
      </c>
    </row>
    <row r="175" spans="1:9">
      <c r="A175" s="229" t="s">
        <v>5493</v>
      </c>
      <c r="B175" s="229" t="str">
        <f t="shared" si="6"/>
        <v>1313</v>
      </c>
      <c r="C175" s="229" t="s">
        <v>1377</v>
      </c>
      <c r="D175" s="229" t="str">
        <f t="shared" si="7"/>
        <v>1880</v>
      </c>
      <c r="E175" s="229" t="s">
        <v>5544</v>
      </c>
      <c r="F175" s="229" t="s">
        <v>5935</v>
      </c>
      <c r="G175" s="242" t="s">
        <v>1377</v>
      </c>
      <c r="H175" s="242" t="s">
        <v>6352</v>
      </c>
      <c r="I175" s="229" t="str">
        <f t="shared" si="8"/>
        <v>INSERT INTO UPK_TEST.upk_k60.k60_press_buno_link (buno_id, k60_buno_id, created_date, created_tantou_id) VALUES (1880, 1313, GETDATE(), 999);</v>
      </c>
    </row>
    <row r="176" spans="1:9">
      <c r="A176" s="229" t="s">
        <v>5493</v>
      </c>
      <c r="B176" s="229" t="str">
        <f t="shared" si="6"/>
        <v>1313</v>
      </c>
      <c r="C176" s="229" t="s">
        <v>1381</v>
      </c>
      <c r="D176" s="229" t="str">
        <f t="shared" si="7"/>
        <v>1881</v>
      </c>
      <c r="E176" s="229" t="s">
        <v>5545</v>
      </c>
      <c r="F176" s="229" t="s">
        <v>5936</v>
      </c>
      <c r="G176" s="242" t="s">
        <v>1381</v>
      </c>
      <c r="H176" s="242" t="s">
        <v>6353</v>
      </c>
      <c r="I176" s="229" t="str">
        <f t="shared" si="8"/>
        <v>INSERT INTO UPK_TEST.upk_k60.k60_press_buno_link (buno_id, k60_buno_id, created_date, created_tantou_id) VALUES (1881, 1313, GETDATE(), 999);</v>
      </c>
    </row>
    <row r="177" spans="1:9">
      <c r="A177" s="229" t="s">
        <v>5752</v>
      </c>
      <c r="B177" s="229">
        <f t="shared" si="6"/>
        <v>2543</v>
      </c>
      <c r="C177" s="229" t="s">
        <v>1391</v>
      </c>
      <c r="D177" s="229" t="str">
        <f t="shared" si="7"/>
        <v>1882</v>
      </c>
      <c r="E177" s="229" t="s">
        <v>5546</v>
      </c>
      <c r="F177" s="229" t="s">
        <v>5937</v>
      </c>
      <c r="G177" s="242" t="s">
        <v>1391</v>
      </c>
      <c r="H177" s="242" t="s">
        <v>6354</v>
      </c>
      <c r="I177" s="229" t="str">
        <f t="shared" si="8"/>
        <v>INSERT INTO UPK_TEST.upk_k60.k60_press_buno_link (buno_id, k60_buno_id, created_date, created_tantou_id) VALUES (1882, 2543, GETDATE(), 999);</v>
      </c>
    </row>
    <row r="178" spans="1:9">
      <c r="A178" s="229" t="s">
        <v>5752</v>
      </c>
      <c r="B178" s="229">
        <f t="shared" si="6"/>
        <v>2543</v>
      </c>
      <c r="C178" s="229" t="s">
        <v>1392</v>
      </c>
      <c r="D178" s="229" t="str">
        <f t="shared" si="7"/>
        <v>1883</v>
      </c>
      <c r="E178" s="229" t="s">
        <v>5547</v>
      </c>
      <c r="F178" s="229" t="s">
        <v>5938</v>
      </c>
      <c r="G178" s="242" t="s">
        <v>1392</v>
      </c>
      <c r="H178" s="242" t="s">
        <v>6355</v>
      </c>
      <c r="I178" s="229" t="str">
        <f t="shared" si="8"/>
        <v>INSERT INTO UPK_TEST.upk_k60.k60_press_buno_link (buno_id, k60_buno_id, created_date, created_tantou_id) VALUES (1883, 2543, GETDATE(), 999);</v>
      </c>
    </row>
    <row r="179" spans="1:9">
      <c r="A179" s="229" t="s">
        <v>834</v>
      </c>
      <c r="B179" s="229" t="str">
        <f t="shared" si="6"/>
        <v>2063</v>
      </c>
      <c r="C179" s="229" t="s">
        <v>6999</v>
      </c>
      <c r="D179" s="229" t="str">
        <f t="shared" si="7"/>
        <v>1884</v>
      </c>
      <c r="E179" s="229" t="s">
        <v>5548</v>
      </c>
      <c r="F179" s="229" t="s">
        <v>5939</v>
      </c>
      <c r="G179" s="242" t="s">
        <v>6999</v>
      </c>
      <c r="H179" s="242" t="s">
        <v>6356</v>
      </c>
      <c r="I179" s="229" t="str">
        <f t="shared" si="8"/>
        <v>INSERT INTO UPK_TEST.upk_k60.k60_press_buno_link (buno_id, k60_buno_id, created_date, created_tantou_id) VALUES (1884, 2063, GETDATE(), 999);</v>
      </c>
    </row>
    <row r="180" spans="1:9">
      <c r="A180" s="229" t="s">
        <v>1184</v>
      </c>
      <c r="B180" s="229" t="str">
        <f t="shared" si="6"/>
        <v>2519</v>
      </c>
      <c r="C180" s="229" t="s">
        <v>7000</v>
      </c>
      <c r="D180" s="229" t="str">
        <f t="shared" si="7"/>
        <v>1885</v>
      </c>
      <c r="E180" s="229" t="s">
        <v>452</v>
      </c>
      <c r="F180" s="229" t="s">
        <v>5940</v>
      </c>
      <c r="G180" s="242" t="s">
        <v>7000</v>
      </c>
      <c r="H180" s="242" t="s">
        <v>6357</v>
      </c>
      <c r="I180" s="229" t="str">
        <f t="shared" si="8"/>
        <v>INSERT INTO UPK_TEST.upk_k60.k60_press_buno_link (buno_id, k60_buno_id, created_date, created_tantou_id) VALUES (1885, 2519, GETDATE(), 999);</v>
      </c>
    </row>
    <row r="181" spans="1:9">
      <c r="A181" s="229" t="s">
        <v>1195</v>
      </c>
      <c r="B181" s="229" t="str">
        <f t="shared" si="6"/>
        <v>2532</v>
      </c>
      <c r="C181" s="229" t="s">
        <v>7001</v>
      </c>
      <c r="D181" s="229" t="str">
        <f t="shared" si="7"/>
        <v>1886</v>
      </c>
      <c r="E181" s="229" t="s">
        <v>5549</v>
      </c>
      <c r="F181" s="229" t="s">
        <v>5941</v>
      </c>
      <c r="G181" s="242" t="s">
        <v>7001</v>
      </c>
      <c r="H181" s="242" t="s">
        <v>6358</v>
      </c>
      <c r="I181" s="229" t="str">
        <f t="shared" si="8"/>
        <v>INSERT INTO UPK_TEST.upk_k60.k60_press_buno_link (buno_id, k60_buno_id, created_date, created_tantou_id) VALUES (1886, 2532, GETDATE(), 999);</v>
      </c>
    </row>
    <row r="182" spans="1:9">
      <c r="A182" s="229" t="s">
        <v>1196</v>
      </c>
      <c r="B182" s="229" t="str">
        <f t="shared" si="6"/>
        <v>2533</v>
      </c>
      <c r="C182" s="229" t="s">
        <v>7002</v>
      </c>
      <c r="D182" s="229" t="str">
        <f t="shared" si="7"/>
        <v>1887</v>
      </c>
      <c r="E182" s="229" t="s">
        <v>5550</v>
      </c>
      <c r="F182" s="229" t="s">
        <v>5942</v>
      </c>
      <c r="G182" s="242" t="s">
        <v>7002</v>
      </c>
      <c r="H182" s="242" t="s">
        <v>6359</v>
      </c>
      <c r="I182" s="229" t="str">
        <f t="shared" si="8"/>
        <v>INSERT INTO UPK_TEST.upk_k60.k60_press_buno_link (buno_id, k60_buno_id, created_date, created_tantou_id) VALUES (1887, 2533, GETDATE(), 999);</v>
      </c>
    </row>
    <row r="183" spans="1:9">
      <c r="A183" s="229" t="s">
        <v>819</v>
      </c>
      <c r="B183" s="229" t="str">
        <f t="shared" si="6"/>
        <v>2036</v>
      </c>
      <c r="C183" s="229" t="s">
        <v>7003</v>
      </c>
      <c r="D183" s="229" t="str">
        <f t="shared" si="7"/>
        <v>1888</v>
      </c>
      <c r="E183" s="229" t="s">
        <v>5551</v>
      </c>
      <c r="F183" s="229" t="s">
        <v>5943</v>
      </c>
      <c r="G183" s="242" t="s">
        <v>7003</v>
      </c>
      <c r="H183" s="242" t="s">
        <v>6360</v>
      </c>
      <c r="I183" s="229" t="str">
        <f t="shared" si="8"/>
        <v>INSERT INTO UPK_TEST.upk_k60.k60_press_buno_link (buno_id, k60_buno_id, created_date, created_tantou_id) VALUES (1888, 2036, GETDATE(), 999);</v>
      </c>
    </row>
    <row r="184" spans="1:9">
      <c r="A184" s="229" t="s">
        <v>893</v>
      </c>
      <c r="B184" s="229" t="str">
        <f t="shared" si="6"/>
        <v>2143</v>
      </c>
      <c r="C184" s="229" t="s">
        <v>1395</v>
      </c>
      <c r="D184" s="229" t="str">
        <f t="shared" si="7"/>
        <v>1889</v>
      </c>
      <c r="E184" s="229" t="s">
        <v>5552</v>
      </c>
      <c r="F184" s="229" t="s">
        <v>5944</v>
      </c>
      <c r="G184" s="242" t="s">
        <v>1395</v>
      </c>
      <c r="H184" s="242" t="s">
        <v>6361</v>
      </c>
      <c r="I184" s="229" t="str">
        <f t="shared" si="8"/>
        <v>INSERT INTO UPK_TEST.upk_k60.k60_press_buno_link (buno_id, k60_buno_id, created_date, created_tantou_id) VALUES (1889, 2143, GETDATE(), 999);</v>
      </c>
    </row>
    <row r="185" spans="1:9">
      <c r="A185" s="229" t="s">
        <v>673</v>
      </c>
      <c r="B185" s="229" t="str">
        <f t="shared" si="6"/>
        <v>1836</v>
      </c>
      <c r="C185" s="229" t="s">
        <v>1398</v>
      </c>
      <c r="D185" s="229" t="str">
        <f t="shared" si="7"/>
        <v>1890</v>
      </c>
      <c r="E185" s="229" t="s">
        <v>5553</v>
      </c>
      <c r="F185" s="229" t="s">
        <v>5945</v>
      </c>
      <c r="G185" s="242" t="s">
        <v>1398</v>
      </c>
      <c r="H185" s="242" t="s">
        <v>6362</v>
      </c>
      <c r="I185" s="229" t="str">
        <f t="shared" si="8"/>
        <v>INSERT INTO UPK_TEST.upk_k60.k60_press_buno_link (buno_id, k60_buno_id, created_date, created_tantou_id) VALUES (1890, 1836, GETDATE(), 999);</v>
      </c>
    </row>
    <row r="186" spans="1:9">
      <c r="A186" s="229" t="s">
        <v>815</v>
      </c>
      <c r="B186" s="229" t="str">
        <f t="shared" si="6"/>
        <v>2028</v>
      </c>
      <c r="C186" s="229" t="s">
        <v>7004</v>
      </c>
      <c r="D186" s="229" t="str">
        <f t="shared" si="7"/>
        <v>1891</v>
      </c>
      <c r="E186" s="229" t="s">
        <v>5554</v>
      </c>
      <c r="F186" s="229" t="s">
        <v>5946</v>
      </c>
      <c r="G186" s="242" t="s">
        <v>7004</v>
      </c>
      <c r="H186" s="242" t="s">
        <v>6363</v>
      </c>
      <c r="I186" s="229" t="str">
        <f t="shared" si="8"/>
        <v>INSERT INTO UPK_TEST.upk_k60.k60_press_buno_link (buno_id, k60_buno_id, created_date, created_tantou_id) VALUES (1891, 2028, GETDATE(), 999);</v>
      </c>
    </row>
    <row r="187" spans="1:9">
      <c r="A187" s="229" t="s">
        <v>674</v>
      </c>
      <c r="B187" s="229" t="str">
        <f t="shared" si="6"/>
        <v>1837</v>
      </c>
      <c r="C187" s="229" t="s">
        <v>1399</v>
      </c>
      <c r="D187" s="229" t="str">
        <f t="shared" si="7"/>
        <v>1892</v>
      </c>
      <c r="E187" s="229" t="s">
        <v>5555</v>
      </c>
      <c r="F187" s="229" t="s">
        <v>5947</v>
      </c>
      <c r="G187" s="242" t="s">
        <v>1399</v>
      </c>
      <c r="H187" s="242" t="s">
        <v>6364</v>
      </c>
      <c r="I187" s="229" t="str">
        <f t="shared" si="8"/>
        <v>INSERT INTO UPK_TEST.upk_k60.k60_press_buno_link (buno_id, k60_buno_id, created_date, created_tantou_id) VALUES (1892, 1837, GETDATE(), 999);</v>
      </c>
    </row>
    <row r="188" spans="1:9">
      <c r="A188" s="229" t="s">
        <v>821</v>
      </c>
      <c r="B188" s="229" t="str">
        <f t="shared" si="6"/>
        <v>2038</v>
      </c>
      <c r="C188" s="229" t="s">
        <v>1400</v>
      </c>
      <c r="D188" s="229" t="str">
        <f t="shared" si="7"/>
        <v>1893</v>
      </c>
      <c r="E188" s="229" t="s">
        <v>5556</v>
      </c>
      <c r="F188" s="229" t="s">
        <v>5948</v>
      </c>
      <c r="G188" s="242" t="s">
        <v>1400</v>
      </c>
      <c r="H188" s="242" t="s">
        <v>6365</v>
      </c>
      <c r="I188" s="229" t="str">
        <f t="shared" si="8"/>
        <v>INSERT INTO UPK_TEST.upk_k60.k60_press_buno_link (buno_id, k60_buno_id, created_date, created_tantou_id) VALUES (1893, 2038, GETDATE(), 999);</v>
      </c>
    </row>
    <row r="189" spans="1:9">
      <c r="A189" s="229" t="s">
        <v>824</v>
      </c>
      <c r="B189" s="229" t="str">
        <f t="shared" si="6"/>
        <v>2041</v>
      </c>
      <c r="C189" s="229" t="s">
        <v>1401</v>
      </c>
      <c r="D189" s="229" t="str">
        <f t="shared" si="7"/>
        <v>1894</v>
      </c>
      <c r="E189" s="229" t="s">
        <v>5557</v>
      </c>
      <c r="F189" s="229" t="s">
        <v>5949</v>
      </c>
      <c r="G189" s="242" t="s">
        <v>1401</v>
      </c>
      <c r="H189" s="242" t="s">
        <v>6366</v>
      </c>
      <c r="I189" s="229" t="str">
        <f t="shared" si="8"/>
        <v>INSERT INTO UPK_TEST.upk_k60.k60_press_buno_link (buno_id, k60_buno_id, created_date, created_tantou_id) VALUES (1894, 2041, GETDATE(), 999);</v>
      </c>
    </row>
    <row r="190" spans="1:9">
      <c r="A190" s="229" t="s">
        <v>1198</v>
      </c>
      <c r="B190" s="229" t="str">
        <f t="shared" si="6"/>
        <v>2535</v>
      </c>
      <c r="C190" s="229" t="s">
        <v>7005</v>
      </c>
      <c r="D190" s="229" t="str">
        <f t="shared" si="7"/>
        <v>1895</v>
      </c>
      <c r="E190" s="229" t="s">
        <v>453</v>
      </c>
      <c r="F190" s="229" t="s">
        <v>5950</v>
      </c>
      <c r="G190" s="242" t="s">
        <v>7005</v>
      </c>
      <c r="H190" s="242" t="s">
        <v>6367</v>
      </c>
      <c r="I190" s="229" t="str">
        <f t="shared" si="8"/>
        <v>INSERT INTO UPK_TEST.upk_k60.k60_press_buno_link (buno_id, k60_buno_id, created_date, created_tantou_id) VALUES (1895, 2535, GETDATE(), 999);</v>
      </c>
    </row>
    <row r="191" spans="1:9">
      <c r="A191" s="229" t="s">
        <v>759</v>
      </c>
      <c r="B191" s="229" t="str">
        <f t="shared" si="6"/>
        <v>1947</v>
      </c>
      <c r="C191" s="229" t="s">
        <v>1403</v>
      </c>
      <c r="D191" s="229" t="str">
        <f t="shared" si="7"/>
        <v>1896</v>
      </c>
      <c r="E191" s="229" t="s">
        <v>454</v>
      </c>
      <c r="F191" s="229" t="s">
        <v>5951</v>
      </c>
      <c r="G191" s="242" t="s">
        <v>1403</v>
      </c>
      <c r="H191" s="242" t="s">
        <v>6368</v>
      </c>
      <c r="I191" s="229" t="str">
        <f t="shared" si="8"/>
        <v>INSERT INTO UPK_TEST.upk_k60.k60_press_buno_link (buno_id, k60_buno_id, created_date, created_tantou_id) VALUES (1896, 1947, GETDATE(), 999);</v>
      </c>
    </row>
    <row r="192" spans="1:9">
      <c r="A192" s="229" t="s">
        <v>616</v>
      </c>
      <c r="B192" s="229" t="str">
        <f t="shared" si="6"/>
        <v>1736</v>
      </c>
      <c r="C192" s="229" t="s">
        <v>1404</v>
      </c>
      <c r="D192" s="229" t="str">
        <f t="shared" si="7"/>
        <v>1897</v>
      </c>
      <c r="E192" s="229" t="s">
        <v>5558</v>
      </c>
      <c r="F192" s="229" t="s">
        <v>5952</v>
      </c>
      <c r="G192" s="242" t="s">
        <v>1404</v>
      </c>
      <c r="H192" s="242" t="s">
        <v>6369</v>
      </c>
      <c r="I192" s="229" t="str">
        <f t="shared" si="8"/>
        <v>INSERT INTO UPK_TEST.upk_k60.k60_press_buno_link (buno_id, k60_buno_id, created_date, created_tantou_id) VALUES (1897, 1736, GETDATE(), 999);</v>
      </c>
    </row>
    <row r="193" spans="1:9">
      <c r="A193" s="229" t="s">
        <v>617</v>
      </c>
      <c r="B193" s="229" t="str">
        <f t="shared" si="6"/>
        <v>1737</v>
      </c>
      <c r="C193" s="229" t="s">
        <v>1405</v>
      </c>
      <c r="D193" s="229" t="str">
        <f t="shared" si="7"/>
        <v>1898</v>
      </c>
      <c r="E193" s="229" t="s">
        <v>455</v>
      </c>
      <c r="F193" s="229" t="s">
        <v>5953</v>
      </c>
      <c r="G193" s="242" t="s">
        <v>1405</v>
      </c>
      <c r="H193" s="242" t="s">
        <v>6370</v>
      </c>
      <c r="I193" s="229" t="str">
        <f t="shared" si="8"/>
        <v>INSERT INTO UPK_TEST.upk_k60.k60_press_buno_link (buno_id, k60_buno_id, created_date, created_tantou_id) VALUES (1898, 1737, GETDATE(), 999);</v>
      </c>
    </row>
    <row r="194" spans="1:9">
      <c r="A194" s="229" t="s">
        <v>1225</v>
      </c>
      <c r="B194" s="229">
        <f t="shared" si="6"/>
        <v>2569</v>
      </c>
      <c r="C194" s="229" t="s">
        <v>1408</v>
      </c>
      <c r="D194" s="229" t="str">
        <f t="shared" si="7"/>
        <v>1899</v>
      </c>
      <c r="E194" s="229" t="s">
        <v>456</v>
      </c>
      <c r="F194" s="229" t="s">
        <v>5954</v>
      </c>
      <c r="G194" s="242" t="s">
        <v>1408</v>
      </c>
      <c r="H194" s="242" t="s">
        <v>6371</v>
      </c>
      <c r="I194" s="229" t="str">
        <f t="shared" si="8"/>
        <v>INSERT INTO UPK_TEST.upk_k60.k60_press_buno_link (buno_id, k60_buno_id, created_date, created_tantou_id) VALUES (1899, 2569, GETDATE(), 999);</v>
      </c>
    </row>
    <row r="195" spans="1:9">
      <c r="A195" s="229" t="s">
        <v>1226</v>
      </c>
      <c r="B195" s="229">
        <f t="shared" si="6"/>
        <v>2570</v>
      </c>
      <c r="C195" s="229" t="s">
        <v>1409</v>
      </c>
      <c r="D195" s="229" t="str">
        <f t="shared" si="7"/>
        <v>1900</v>
      </c>
      <c r="E195" s="229" t="s">
        <v>5559</v>
      </c>
      <c r="F195" s="229" t="s">
        <v>5955</v>
      </c>
      <c r="G195" s="242" t="s">
        <v>1409</v>
      </c>
      <c r="H195" s="242" t="s">
        <v>6372</v>
      </c>
      <c r="I195" s="229" t="str">
        <f t="shared" si="8"/>
        <v>INSERT INTO UPK_TEST.upk_k60.k60_press_buno_link (buno_id, k60_buno_id, created_date, created_tantou_id) VALUES (1900, 2570, GETDATE(), 999);</v>
      </c>
    </row>
    <row r="196" spans="1:9">
      <c r="A196" s="229" t="s">
        <v>5735</v>
      </c>
      <c r="B196" s="229" t="str">
        <f t="shared" ref="B196:B259" si="9">VLOOKUP($A196,$E$4:$F$2001,2,FALSE)</f>
        <v>2484</v>
      </c>
      <c r="C196" s="229" t="s">
        <v>1412</v>
      </c>
      <c r="D196" s="229" t="str">
        <f t="shared" ref="D196:D259" si="10">VLOOKUP($C196,$G$4:$H$2001,2,FALSE)</f>
        <v>1901</v>
      </c>
      <c r="E196" s="229" t="s">
        <v>5560</v>
      </c>
      <c r="F196" s="229" t="s">
        <v>5956</v>
      </c>
      <c r="G196" s="242" t="s">
        <v>1412</v>
      </c>
      <c r="H196" s="242" t="s">
        <v>6373</v>
      </c>
      <c r="I196" s="229" t="str">
        <f t="shared" ref="I196:I259" si="11">$S$1&amp;$D196&amp;", "&amp;$B196&amp;", GETDATE(), 999);"</f>
        <v>INSERT INTO UPK_TEST.upk_k60.k60_press_buno_link (buno_id, k60_buno_id, created_date, created_tantou_id) VALUES (1901, 2484, GETDATE(), 999);</v>
      </c>
    </row>
    <row r="197" spans="1:9">
      <c r="A197" s="229" t="s">
        <v>5735</v>
      </c>
      <c r="B197" s="229" t="str">
        <f t="shared" si="9"/>
        <v>2484</v>
      </c>
      <c r="C197" s="229" t="s">
        <v>1418</v>
      </c>
      <c r="D197" s="229" t="str">
        <f t="shared" si="10"/>
        <v>1902</v>
      </c>
      <c r="E197" s="229" t="s">
        <v>5561</v>
      </c>
      <c r="F197" s="229" t="s">
        <v>5957</v>
      </c>
      <c r="G197" s="242" t="s">
        <v>1418</v>
      </c>
      <c r="H197" s="242" t="s">
        <v>6374</v>
      </c>
      <c r="I197" s="229" t="str">
        <f t="shared" si="11"/>
        <v>INSERT INTO UPK_TEST.upk_k60.k60_press_buno_link (buno_id, k60_buno_id, created_date, created_tantou_id) VALUES (1902, 2484, GETDATE(), 999);</v>
      </c>
    </row>
    <row r="198" spans="1:9">
      <c r="A198" s="229" t="s">
        <v>1227</v>
      </c>
      <c r="B198" s="229">
        <f t="shared" si="9"/>
        <v>2571</v>
      </c>
      <c r="C198" s="229" t="s">
        <v>1414</v>
      </c>
      <c r="D198" s="229" t="str">
        <f t="shared" si="10"/>
        <v>1903</v>
      </c>
      <c r="E198" s="229" t="s">
        <v>5562</v>
      </c>
      <c r="F198" s="229" t="s">
        <v>5958</v>
      </c>
      <c r="G198" s="242" t="s">
        <v>1414</v>
      </c>
      <c r="H198" s="242" t="s">
        <v>6375</v>
      </c>
      <c r="I198" s="229" t="str">
        <f t="shared" si="11"/>
        <v>INSERT INTO UPK_TEST.upk_k60.k60_press_buno_link (buno_id, k60_buno_id, created_date, created_tantou_id) VALUES (1903, 2571, GETDATE(), 999);</v>
      </c>
    </row>
    <row r="199" spans="1:9">
      <c r="A199" s="229" t="s">
        <v>1228</v>
      </c>
      <c r="B199" s="229">
        <f t="shared" si="9"/>
        <v>2572</v>
      </c>
      <c r="C199" s="229" t="s">
        <v>1415</v>
      </c>
      <c r="D199" s="229" t="str">
        <f t="shared" si="10"/>
        <v>1904</v>
      </c>
      <c r="E199" s="229" t="s">
        <v>5563</v>
      </c>
      <c r="F199" s="229" t="s">
        <v>5959</v>
      </c>
      <c r="G199" s="242" t="s">
        <v>1415</v>
      </c>
      <c r="H199" s="242" t="s">
        <v>6376</v>
      </c>
      <c r="I199" s="229" t="str">
        <f t="shared" si="11"/>
        <v>INSERT INTO UPK_TEST.upk_k60.k60_press_buno_link (buno_id, k60_buno_id, created_date, created_tantou_id) VALUES (1904, 2572, GETDATE(), 999);</v>
      </c>
    </row>
    <row r="200" spans="1:9">
      <c r="A200" s="229" t="s">
        <v>566</v>
      </c>
      <c r="B200" s="229" t="str">
        <f t="shared" si="9"/>
        <v>1661</v>
      </c>
      <c r="C200" s="229" t="s">
        <v>1421</v>
      </c>
      <c r="D200" s="229" t="str">
        <f t="shared" si="10"/>
        <v>1905</v>
      </c>
      <c r="E200" s="229" t="s">
        <v>5564</v>
      </c>
      <c r="F200" s="229" t="s">
        <v>5960</v>
      </c>
      <c r="G200" s="242" t="s">
        <v>1421</v>
      </c>
      <c r="H200" s="242" t="s">
        <v>6377</v>
      </c>
      <c r="I200" s="229" t="str">
        <f t="shared" si="11"/>
        <v>INSERT INTO UPK_TEST.upk_k60.k60_press_buno_link (buno_id, k60_buno_id, created_date, created_tantou_id) VALUES (1905, 1661, GETDATE(), 999);</v>
      </c>
    </row>
    <row r="201" spans="1:9">
      <c r="A201" s="229" t="s">
        <v>589</v>
      </c>
      <c r="B201" s="229" t="str">
        <f t="shared" si="9"/>
        <v>1702</v>
      </c>
      <c r="C201" s="229" t="s">
        <v>1422</v>
      </c>
      <c r="D201" s="229" t="str">
        <f t="shared" si="10"/>
        <v>1906</v>
      </c>
      <c r="E201" s="229" t="s">
        <v>5565</v>
      </c>
      <c r="F201" s="229" t="s">
        <v>5961</v>
      </c>
      <c r="G201" s="242" t="s">
        <v>1422</v>
      </c>
      <c r="H201" s="242" t="s">
        <v>6378</v>
      </c>
      <c r="I201" s="229" t="str">
        <f t="shared" si="11"/>
        <v>INSERT INTO UPK_TEST.upk_k60.k60_press_buno_link (buno_id, k60_buno_id, created_date, created_tantou_id) VALUES (1906, 1702, GETDATE(), 999);</v>
      </c>
    </row>
    <row r="202" spans="1:9">
      <c r="A202" s="229" t="s">
        <v>5747</v>
      </c>
      <c r="B202" s="229" t="str">
        <f t="shared" si="9"/>
        <v>2518</v>
      </c>
      <c r="C202" s="229" t="s">
        <v>7006</v>
      </c>
      <c r="D202" s="229" t="str">
        <f t="shared" si="10"/>
        <v>1907</v>
      </c>
      <c r="E202" s="229" t="s">
        <v>5566</v>
      </c>
      <c r="F202" s="229" t="s">
        <v>5962</v>
      </c>
      <c r="G202" s="242" t="s">
        <v>7006</v>
      </c>
      <c r="H202" s="242" t="s">
        <v>6379</v>
      </c>
      <c r="I202" s="229" t="str">
        <f t="shared" si="11"/>
        <v>INSERT INTO UPK_TEST.upk_k60.k60_press_buno_link (buno_id, k60_buno_id, created_date, created_tantou_id) VALUES (1907, 2518, GETDATE(), 999);</v>
      </c>
    </row>
    <row r="203" spans="1:9">
      <c r="A203" s="229" t="s">
        <v>5747</v>
      </c>
      <c r="B203" s="229" t="str">
        <f t="shared" si="9"/>
        <v>2518</v>
      </c>
      <c r="C203" s="229" t="s">
        <v>7007</v>
      </c>
      <c r="D203" s="229" t="str">
        <f t="shared" si="10"/>
        <v>1908</v>
      </c>
      <c r="E203" s="229" t="s">
        <v>5567</v>
      </c>
      <c r="F203" s="229" t="s">
        <v>5963</v>
      </c>
      <c r="G203" s="242" t="s">
        <v>7007</v>
      </c>
      <c r="H203" s="242" t="s">
        <v>6380</v>
      </c>
      <c r="I203" s="229" t="str">
        <f t="shared" si="11"/>
        <v>INSERT INTO UPK_TEST.upk_k60.k60_press_buno_link (buno_id, k60_buno_id, created_date, created_tantou_id) VALUES (1908, 2518, GETDATE(), 999);</v>
      </c>
    </row>
    <row r="204" spans="1:9">
      <c r="A204" s="229" t="s">
        <v>3068</v>
      </c>
      <c r="B204" s="229" t="str">
        <f t="shared" si="9"/>
        <v>1662</v>
      </c>
      <c r="C204" s="229" t="s">
        <v>1420</v>
      </c>
      <c r="D204" s="229" t="str">
        <f t="shared" si="10"/>
        <v>1909</v>
      </c>
      <c r="E204" s="229" t="s">
        <v>457</v>
      </c>
      <c r="F204" s="229" t="s">
        <v>5964</v>
      </c>
      <c r="G204" s="242" t="s">
        <v>1420</v>
      </c>
      <c r="H204" s="242" t="s">
        <v>6381</v>
      </c>
      <c r="I204" s="229" t="str">
        <f t="shared" si="11"/>
        <v>INSERT INTO UPK_TEST.upk_k60.k60_press_buno_link (buno_id, k60_buno_id, created_date, created_tantou_id) VALUES (1909, 1662, GETDATE(), 999);</v>
      </c>
    </row>
    <row r="205" spans="1:9">
      <c r="A205" s="229" t="s">
        <v>3068</v>
      </c>
      <c r="B205" s="229" t="str">
        <f t="shared" si="9"/>
        <v>1662</v>
      </c>
      <c r="C205" s="229" t="s">
        <v>1431</v>
      </c>
      <c r="D205" s="229" t="str">
        <f t="shared" si="10"/>
        <v>1910</v>
      </c>
      <c r="E205" s="229" t="s">
        <v>458</v>
      </c>
      <c r="F205" s="229" t="s">
        <v>5965</v>
      </c>
      <c r="G205" s="242" t="s">
        <v>1431</v>
      </c>
      <c r="H205" s="242" t="s">
        <v>6382</v>
      </c>
      <c r="I205" s="229" t="str">
        <f t="shared" si="11"/>
        <v>INSERT INTO UPK_TEST.upk_k60.k60_press_buno_link (buno_id, k60_buno_id, created_date, created_tantou_id) VALUES (1910, 1662, GETDATE(), 999);</v>
      </c>
    </row>
    <row r="206" spans="1:9">
      <c r="A206" s="229" t="s">
        <v>5597</v>
      </c>
      <c r="B206" s="229" t="str">
        <f t="shared" si="9"/>
        <v>1850</v>
      </c>
      <c r="C206" s="229" t="s">
        <v>7008</v>
      </c>
      <c r="D206" s="229" t="str">
        <f t="shared" si="10"/>
        <v>1911</v>
      </c>
      <c r="E206" s="229" t="s">
        <v>459</v>
      </c>
      <c r="F206" s="229" t="s">
        <v>5966</v>
      </c>
      <c r="G206" s="242" t="s">
        <v>7008</v>
      </c>
      <c r="H206" s="242" t="s">
        <v>6383</v>
      </c>
      <c r="I206" s="229" t="str">
        <f t="shared" si="11"/>
        <v>INSERT INTO UPK_TEST.upk_k60.k60_press_buno_link (buno_id, k60_buno_id, created_date, created_tantou_id) VALUES (1911, 1850, GETDATE(), 999);</v>
      </c>
    </row>
    <row r="207" spans="1:9">
      <c r="A207" s="229" t="s">
        <v>5597</v>
      </c>
      <c r="B207" s="229" t="str">
        <f t="shared" si="9"/>
        <v>1850</v>
      </c>
      <c r="C207" s="229" t="s">
        <v>7009</v>
      </c>
      <c r="D207" s="229" t="str">
        <f t="shared" si="10"/>
        <v>1912</v>
      </c>
      <c r="E207" s="229" t="s">
        <v>460</v>
      </c>
      <c r="F207" s="229" t="s">
        <v>5967</v>
      </c>
      <c r="G207" s="242" t="s">
        <v>7009</v>
      </c>
      <c r="H207" s="242" t="s">
        <v>6384</v>
      </c>
      <c r="I207" s="229" t="str">
        <f t="shared" si="11"/>
        <v>INSERT INTO UPK_TEST.upk_k60.k60_press_buno_link (buno_id, k60_buno_id, created_date, created_tantou_id) VALUES (1912, 1850, GETDATE(), 999);</v>
      </c>
    </row>
    <row r="208" spans="1:9">
      <c r="A208" s="229" t="s">
        <v>5751</v>
      </c>
      <c r="B208" s="229">
        <f t="shared" si="9"/>
        <v>2540</v>
      </c>
      <c r="C208" s="229" t="s">
        <v>7010</v>
      </c>
      <c r="D208" s="229" t="str">
        <f t="shared" si="10"/>
        <v>1913</v>
      </c>
      <c r="E208" s="229" t="s">
        <v>5568</v>
      </c>
      <c r="F208" s="229" t="s">
        <v>5968</v>
      </c>
      <c r="G208" s="242" t="s">
        <v>7010</v>
      </c>
      <c r="H208" s="242" t="s">
        <v>6385</v>
      </c>
      <c r="I208" s="229" t="str">
        <f t="shared" si="11"/>
        <v>INSERT INTO UPK_TEST.upk_k60.k60_press_buno_link (buno_id, k60_buno_id, created_date, created_tantou_id) VALUES (1913, 2540, GETDATE(), 999);</v>
      </c>
    </row>
    <row r="209" spans="1:9">
      <c r="A209" s="229" t="s">
        <v>5751</v>
      </c>
      <c r="B209" s="229">
        <f t="shared" si="9"/>
        <v>2540</v>
      </c>
      <c r="C209" s="229" t="s">
        <v>7011</v>
      </c>
      <c r="D209" s="229" t="str">
        <f t="shared" si="10"/>
        <v>1914</v>
      </c>
      <c r="E209" s="229" t="s">
        <v>5569</v>
      </c>
      <c r="F209" s="229" t="s">
        <v>5969</v>
      </c>
      <c r="G209" s="242" t="s">
        <v>7011</v>
      </c>
      <c r="H209" s="242" t="s">
        <v>6386</v>
      </c>
      <c r="I209" s="229" t="str">
        <f t="shared" si="11"/>
        <v>INSERT INTO UPK_TEST.upk_k60.k60_press_buno_link (buno_id, k60_buno_id, created_date, created_tantou_id) VALUES (1914, 2540, GETDATE(), 999);</v>
      </c>
    </row>
    <row r="210" spans="1:9">
      <c r="A210" s="229" t="s">
        <v>5571</v>
      </c>
      <c r="B210" s="229" t="str">
        <f t="shared" si="9"/>
        <v>1774</v>
      </c>
      <c r="C210" s="229" t="s">
        <v>1425</v>
      </c>
      <c r="D210" s="229" t="str">
        <f t="shared" si="10"/>
        <v>1915</v>
      </c>
      <c r="E210" s="229" t="s">
        <v>5570</v>
      </c>
      <c r="F210" s="229" t="s">
        <v>5970</v>
      </c>
      <c r="G210" s="242" t="s">
        <v>1425</v>
      </c>
      <c r="H210" s="242" t="s">
        <v>6387</v>
      </c>
      <c r="I210" s="229" t="str">
        <f t="shared" si="11"/>
        <v>INSERT INTO UPK_TEST.upk_k60.k60_press_buno_link (buno_id, k60_buno_id, created_date, created_tantou_id) VALUES (1915, 1774, GETDATE(), 999);</v>
      </c>
    </row>
    <row r="211" spans="1:9">
      <c r="A211" s="229" t="s">
        <v>5571</v>
      </c>
      <c r="B211" s="229" t="str">
        <f t="shared" si="9"/>
        <v>1774</v>
      </c>
      <c r="C211" s="229" t="s">
        <v>1435</v>
      </c>
      <c r="D211" s="229" t="str">
        <f t="shared" si="10"/>
        <v>1916</v>
      </c>
      <c r="E211" s="229" t="s">
        <v>461</v>
      </c>
      <c r="F211" s="229" t="s">
        <v>5971</v>
      </c>
      <c r="G211" s="242" t="s">
        <v>1435</v>
      </c>
      <c r="H211" s="242" t="s">
        <v>6388</v>
      </c>
      <c r="I211" s="229" t="str">
        <f t="shared" si="11"/>
        <v>INSERT INTO UPK_TEST.upk_k60.k60_press_buno_link (buno_id, k60_buno_id, created_date, created_tantou_id) VALUES (1916, 1774, GETDATE(), 999);</v>
      </c>
    </row>
    <row r="212" spans="1:9">
      <c r="A212" s="229" t="s">
        <v>5618</v>
      </c>
      <c r="B212" s="229" t="str">
        <f t="shared" si="9"/>
        <v>1937</v>
      </c>
      <c r="C212" s="229" t="s">
        <v>1428</v>
      </c>
      <c r="D212" s="229" t="str">
        <f t="shared" si="10"/>
        <v>1917</v>
      </c>
      <c r="E212" s="229" t="s">
        <v>462</v>
      </c>
      <c r="F212" s="229" t="s">
        <v>5972</v>
      </c>
      <c r="G212" s="242" t="s">
        <v>1428</v>
      </c>
      <c r="H212" s="242" t="s">
        <v>6389</v>
      </c>
      <c r="I212" s="229" t="str">
        <f t="shared" si="11"/>
        <v>INSERT INTO UPK_TEST.upk_k60.k60_press_buno_link (buno_id, k60_buno_id, created_date, created_tantou_id) VALUES (1917, 1937, GETDATE(), 999);</v>
      </c>
    </row>
    <row r="213" spans="1:9">
      <c r="A213" s="229" t="s">
        <v>5618</v>
      </c>
      <c r="B213" s="229" t="str">
        <f t="shared" si="9"/>
        <v>1937</v>
      </c>
      <c r="C213" s="229" t="s">
        <v>1438</v>
      </c>
      <c r="D213" s="229" t="str">
        <f t="shared" si="10"/>
        <v>1918</v>
      </c>
      <c r="E213" s="229" t="s">
        <v>463</v>
      </c>
      <c r="F213" s="229" t="s">
        <v>209</v>
      </c>
      <c r="G213" s="242" t="s">
        <v>1438</v>
      </c>
      <c r="H213" s="242" t="s">
        <v>6390</v>
      </c>
      <c r="I213" s="229" t="str">
        <f t="shared" si="11"/>
        <v>INSERT INTO UPK_TEST.upk_k60.k60_press_buno_link (buno_id, k60_buno_id, created_date, created_tantou_id) VALUES (1918, 1937, GETDATE(), 999);</v>
      </c>
    </row>
    <row r="214" spans="1:9">
      <c r="A214" s="229" t="s">
        <v>5746</v>
      </c>
      <c r="B214" s="229" t="str">
        <f t="shared" si="9"/>
        <v>2515</v>
      </c>
      <c r="C214" s="229" t="s">
        <v>1429</v>
      </c>
      <c r="D214" s="229" t="str">
        <f t="shared" si="10"/>
        <v>1919</v>
      </c>
      <c r="E214" s="229" t="s">
        <v>464</v>
      </c>
      <c r="F214" s="229" t="s">
        <v>5973</v>
      </c>
      <c r="G214" s="242" t="s">
        <v>1429</v>
      </c>
      <c r="H214" s="242" t="s">
        <v>6391</v>
      </c>
      <c r="I214" s="229" t="str">
        <f t="shared" si="11"/>
        <v>INSERT INTO UPK_TEST.upk_k60.k60_press_buno_link (buno_id, k60_buno_id, created_date, created_tantou_id) VALUES (1919, 2515, GETDATE(), 999);</v>
      </c>
    </row>
    <row r="215" spans="1:9">
      <c r="A215" s="229" t="s">
        <v>5746</v>
      </c>
      <c r="B215" s="229" t="str">
        <f t="shared" si="9"/>
        <v>2515</v>
      </c>
      <c r="C215" s="229" t="s">
        <v>1439</v>
      </c>
      <c r="D215" s="229" t="str">
        <f t="shared" si="10"/>
        <v>1920</v>
      </c>
      <c r="E215" s="229" t="s">
        <v>465</v>
      </c>
      <c r="F215" s="229" t="s">
        <v>5974</v>
      </c>
      <c r="G215" s="242" t="s">
        <v>1439</v>
      </c>
      <c r="H215" s="242" t="s">
        <v>6392</v>
      </c>
      <c r="I215" s="229" t="str">
        <f t="shared" si="11"/>
        <v>INSERT INTO UPK_TEST.upk_k60.k60_press_buno_link (buno_id, k60_buno_id, created_date, created_tantou_id) VALUES (1920, 2515, GETDATE(), 999);</v>
      </c>
    </row>
    <row r="216" spans="1:9">
      <c r="A216" s="229" t="s">
        <v>590</v>
      </c>
      <c r="B216" s="229" t="str">
        <f t="shared" si="9"/>
        <v>1703</v>
      </c>
      <c r="C216" s="229" t="s">
        <v>1432</v>
      </c>
      <c r="D216" s="229" t="str">
        <f t="shared" si="10"/>
        <v>1921</v>
      </c>
      <c r="E216" s="229" t="s">
        <v>466</v>
      </c>
      <c r="F216" s="229" t="s">
        <v>5975</v>
      </c>
      <c r="G216" s="242" t="s">
        <v>1432</v>
      </c>
      <c r="H216" s="242" t="s">
        <v>6393</v>
      </c>
      <c r="I216" s="229" t="str">
        <f t="shared" si="11"/>
        <v>INSERT INTO UPK_TEST.upk_k60.k60_press_buno_link (buno_id, k60_buno_id, created_date, created_tantou_id) VALUES (1921, 1703, GETDATE(), 999);</v>
      </c>
    </row>
    <row r="217" spans="1:9">
      <c r="A217" s="229" t="s">
        <v>665</v>
      </c>
      <c r="B217" s="229" t="str">
        <f t="shared" si="9"/>
        <v>1825</v>
      </c>
      <c r="C217" s="229" t="s">
        <v>7012</v>
      </c>
      <c r="D217" s="229" t="str">
        <f t="shared" si="10"/>
        <v>1922</v>
      </c>
      <c r="E217" s="229" t="s">
        <v>467</v>
      </c>
      <c r="F217" s="229" t="s">
        <v>5976</v>
      </c>
      <c r="G217" s="242" t="s">
        <v>7012</v>
      </c>
      <c r="H217" s="242" t="s">
        <v>6394</v>
      </c>
      <c r="I217" s="229" t="str">
        <f t="shared" si="11"/>
        <v>INSERT INTO UPK_TEST.upk_k60.k60_press_buno_link (buno_id, k60_buno_id, created_date, created_tantou_id) VALUES (1922, 1825, GETDATE(), 999);</v>
      </c>
    </row>
    <row r="218" spans="1:9">
      <c r="A218" s="229" t="s">
        <v>666</v>
      </c>
      <c r="B218" s="229" t="str">
        <f t="shared" si="9"/>
        <v>1826</v>
      </c>
      <c r="C218" s="229" t="s">
        <v>7013</v>
      </c>
      <c r="D218" s="229" t="str">
        <f t="shared" si="10"/>
        <v>1923</v>
      </c>
      <c r="E218" s="229" t="s">
        <v>2880</v>
      </c>
      <c r="F218" s="229" t="s">
        <v>5977</v>
      </c>
      <c r="G218" s="242" t="s">
        <v>7013</v>
      </c>
      <c r="H218" s="242" t="s">
        <v>6395</v>
      </c>
      <c r="I218" s="229" t="str">
        <f t="shared" si="11"/>
        <v>INSERT INTO UPK_TEST.upk_k60.k60_press_buno_link (buno_id, k60_buno_id, created_date, created_tantou_id) VALUES (1923, 1826, GETDATE(), 999);</v>
      </c>
    </row>
    <row r="219" spans="1:9">
      <c r="A219" s="229" t="s">
        <v>760</v>
      </c>
      <c r="B219" s="229" t="str">
        <f t="shared" si="9"/>
        <v>1948</v>
      </c>
      <c r="C219" s="229" t="s">
        <v>1443</v>
      </c>
      <c r="D219" s="229" t="str">
        <f t="shared" si="10"/>
        <v>1924</v>
      </c>
      <c r="E219" s="229" t="s">
        <v>2882</v>
      </c>
      <c r="F219" s="229" t="s">
        <v>5978</v>
      </c>
      <c r="G219" s="242" t="s">
        <v>1443</v>
      </c>
      <c r="H219" s="242" t="s">
        <v>6396</v>
      </c>
      <c r="I219" s="229" t="str">
        <f t="shared" si="11"/>
        <v>INSERT INTO UPK_TEST.upk_k60.k60_press_buno_link (buno_id, k60_buno_id, created_date, created_tantou_id) VALUES (1924, 1948, GETDATE(), 999);</v>
      </c>
    </row>
    <row r="220" spans="1:9">
      <c r="A220" s="229" t="s">
        <v>917</v>
      </c>
      <c r="B220" s="229" t="str">
        <f t="shared" si="9"/>
        <v>2173</v>
      </c>
      <c r="C220" s="229" t="s">
        <v>7014</v>
      </c>
      <c r="D220" s="229" t="str">
        <f t="shared" si="10"/>
        <v>1925</v>
      </c>
      <c r="E220" s="229" t="s">
        <v>2884</v>
      </c>
      <c r="F220" s="229" t="s">
        <v>5979</v>
      </c>
      <c r="G220" s="242" t="s">
        <v>7014</v>
      </c>
      <c r="H220" s="242" t="s">
        <v>6397</v>
      </c>
      <c r="I220" s="229" t="str">
        <f t="shared" si="11"/>
        <v>INSERT INTO UPK_TEST.upk_k60.k60_press_buno_link (buno_id, k60_buno_id, created_date, created_tantou_id) VALUES (1925, 2173, GETDATE(), 999);</v>
      </c>
    </row>
    <row r="221" spans="1:9">
      <c r="A221" s="229" t="s">
        <v>822</v>
      </c>
      <c r="B221" s="229" t="str">
        <f t="shared" si="9"/>
        <v>2039</v>
      </c>
      <c r="C221" s="229" t="s">
        <v>1445</v>
      </c>
      <c r="D221" s="229" t="str">
        <f t="shared" si="10"/>
        <v>1926</v>
      </c>
      <c r="E221" s="229" t="s">
        <v>468</v>
      </c>
      <c r="F221" s="229" t="s">
        <v>5980</v>
      </c>
      <c r="G221" s="242" t="s">
        <v>1445</v>
      </c>
      <c r="H221" s="242" t="s">
        <v>6398</v>
      </c>
      <c r="I221" s="229" t="str">
        <f t="shared" si="11"/>
        <v>INSERT INTO UPK_TEST.upk_k60.k60_press_buno_link (buno_id, k60_buno_id, created_date, created_tantou_id) VALUES (1926, 2039, GETDATE(), 999);</v>
      </c>
    </row>
    <row r="222" spans="1:9">
      <c r="A222" s="229" t="s">
        <v>823</v>
      </c>
      <c r="B222" s="229" t="str">
        <f t="shared" si="9"/>
        <v>2040</v>
      </c>
      <c r="C222" s="229" t="s">
        <v>1448</v>
      </c>
      <c r="D222" s="229" t="str">
        <f t="shared" si="10"/>
        <v>1927</v>
      </c>
      <c r="E222" s="229" t="s">
        <v>469</v>
      </c>
      <c r="F222" s="229" t="s">
        <v>5981</v>
      </c>
      <c r="G222" s="242" t="s">
        <v>1448</v>
      </c>
      <c r="H222" s="242" t="s">
        <v>6399</v>
      </c>
      <c r="I222" s="229" t="str">
        <f t="shared" si="11"/>
        <v>INSERT INTO UPK_TEST.upk_k60.k60_press_buno_link (buno_id, k60_buno_id, created_date, created_tantou_id) VALUES (1927, 2040, GETDATE(), 999);</v>
      </c>
    </row>
    <row r="223" spans="1:9">
      <c r="A223" s="229" t="s">
        <v>918</v>
      </c>
      <c r="B223" s="229" t="str">
        <f t="shared" si="9"/>
        <v>2174</v>
      </c>
      <c r="C223" s="229" t="s">
        <v>7015</v>
      </c>
      <c r="D223" s="229" t="str">
        <f t="shared" si="10"/>
        <v>1928</v>
      </c>
      <c r="E223" s="229" t="s">
        <v>470</v>
      </c>
      <c r="F223" s="229" t="s">
        <v>5982</v>
      </c>
      <c r="G223" s="242" t="s">
        <v>7015</v>
      </c>
      <c r="H223" s="242" t="s">
        <v>6400</v>
      </c>
      <c r="I223" s="229" t="str">
        <f t="shared" si="11"/>
        <v>INSERT INTO UPK_TEST.upk_k60.k60_press_buno_link (buno_id, k60_buno_id, created_date, created_tantou_id) VALUES (1928, 2174, GETDATE(), 999);</v>
      </c>
    </row>
    <row r="224" spans="1:9">
      <c r="A224" s="229" t="s">
        <v>663</v>
      </c>
      <c r="B224" s="229" t="str">
        <f t="shared" si="9"/>
        <v>1823</v>
      </c>
      <c r="C224" s="229" t="s">
        <v>7016</v>
      </c>
      <c r="D224" s="229" t="str">
        <f t="shared" si="10"/>
        <v>1929</v>
      </c>
      <c r="E224" s="229" t="s">
        <v>471</v>
      </c>
      <c r="F224" s="229" t="s">
        <v>5983</v>
      </c>
      <c r="G224" s="242" t="s">
        <v>7016</v>
      </c>
      <c r="H224" s="242" t="s">
        <v>6401</v>
      </c>
      <c r="I224" s="229" t="str">
        <f t="shared" si="11"/>
        <v>INSERT INTO UPK_TEST.upk_k60.k60_press_buno_link (buno_id, k60_buno_id, created_date, created_tantou_id) VALUES (1929, 1823, GETDATE(), 999);</v>
      </c>
    </row>
    <row r="225" spans="1:9">
      <c r="A225" s="229" t="s">
        <v>662</v>
      </c>
      <c r="B225" s="229" t="str">
        <f t="shared" si="9"/>
        <v>1822</v>
      </c>
      <c r="C225" s="229" t="s">
        <v>7017</v>
      </c>
      <c r="D225" s="229" t="str">
        <f t="shared" si="10"/>
        <v>1930</v>
      </c>
      <c r="E225" s="229" t="s">
        <v>472</v>
      </c>
      <c r="F225" s="229" t="s">
        <v>5984</v>
      </c>
      <c r="G225" s="242" t="s">
        <v>7017</v>
      </c>
      <c r="H225" s="242" t="s">
        <v>6402</v>
      </c>
      <c r="I225" s="229" t="str">
        <f t="shared" si="11"/>
        <v>INSERT INTO UPK_TEST.upk_k60.k60_press_buno_link (buno_id, k60_buno_id, created_date, created_tantou_id) VALUES (1930, 1822, GETDATE(), 999);</v>
      </c>
    </row>
    <row r="226" spans="1:9">
      <c r="A226" s="229" t="s">
        <v>664</v>
      </c>
      <c r="B226" s="229" t="str">
        <f t="shared" si="9"/>
        <v>1824</v>
      </c>
      <c r="C226" s="229" t="s">
        <v>7018</v>
      </c>
      <c r="D226" s="229" t="str">
        <f t="shared" si="10"/>
        <v>1931</v>
      </c>
      <c r="E226" s="229" t="s">
        <v>473</v>
      </c>
      <c r="F226" s="229" t="s">
        <v>5985</v>
      </c>
      <c r="G226" s="242" t="s">
        <v>7018</v>
      </c>
      <c r="H226" s="242" t="s">
        <v>6403</v>
      </c>
      <c r="I226" s="229" t="str">
        <f t="shared" si="11"/>
        <v>INSERT INTO UPK_TEST.upk_k60.k60_press_buno_link (buno_id, k60_buno_id, created_date, created_tantou_id) VALUES (1931, 1824, GETDATE(), 999);</v>
      </c>
    </row>
    <row r="227" spans="1:9">
      <c r="A227" s="229" t="s">
        <v>3069</v>
      </c>
      <c r="B227" s="229" t="str">
        <f t="shared" si="9"/>
        <v>1663</v>
      </c>
      <c r="C227" s="229" t="s">
        <v>1441</v>
      </c>
      <c r="D227" s="229" t="str">
        <f t="shared" si="10"/>
        <v>1932</v>
      </c>
      <c r="E227" s="229" t="s">
        <v>474</v>
      </c>
      <c r="F227" s="229" t="s">
        <v>5986</v>
      </c>
      <c r="G227" s="242" t="s">
        <v>1441</v>
      </c>
      <c r="H227" s="242" t="s">
        <v>6404</v>
      </c>
      <c r="I227" s="229" t="str">
        <f t="shared" si="11"/>
        <v>INSERT INTO UPK_TEST.upk_k60.k60_press_buno_link (buno_id, k60_buno_id, created_date, created_tantou_id) VALUES (1932, 1663, GETDATE(), 999);</v>
      </c>
    </row>
    <row r="228" spans="1:9">
      <c r="A228" s="229" t="s">
        <v>3069</v>
      </c>
      <c r="B228" s="229" t="str">
        <f t="shared" si="9"/>
        <v>1663</v>
      </c>
      <c r="C228" s="229" t="s">
        <v>1449</v>
      </c>
      <c r="D228" s="229" t="str">
        <f t="shared" si="10"/>
        <v>1933</v>
      </c>
      <c r="E228" s="229" t="s">
        <v>475</v>
      </c>
      <c r="F228" s="229" t="s">
        <v>5987</v>
      </c>
      <c r="G228" s="242" t="s">
        <v>1449</v>
      </c>
      <c r="H228" s="242" t="s">
        <v>6405</v>
      </c>
      <c r="I228" s="229" t="str">
        <f t="shared" si="11"/>
        <v>INSERT INTO UPK_TEST.upk_k60.k60_press_buno_link (buno_id, k60_buno_id, created_date, created_tantou_id) VALUES (1933, 1663, GETDATE(), 999);</v>
      </c>
    </row>
    <row r="229" spans="1:9">
      <c r="A229" s="229" t="s">
        <v>672</v>
      </c>
      <c r="B229" s="229" t="str">
        <f t="shared" si="9"/>
        <v>1832</v>
      </c>
      <c r="C229" s="229" t="s">
        <v>7019</v>
      </c>
      <c r="D229" s="229" t="str">
        <f t="shared" si="10"/>
        <v>1934</v>
      </c>
      <c r="E229" s="229" t="s">
        <v>476</v>
      </c>
      <c r="F229" s="229" t="s">
        <v>5988</v>
      </c>
      <c r="G229" s="242" t="s">
        <v>7019</v>
      </c>
      <c r="H229" s="242" t="s">
        <v>6406</v>
      </c>
      <c r="I229" s="229" t="str">
        <f t="shared" si="11"/>
        <v>INSERT INTO UPK_TEST.upk_k60.k60_press_buno_link (buno_id, k60_buno_id, created_date, created_tantou_id) VALUES (1934, 1832, GETDATE(), 999);</v>
      </c>
    </row>
    <row r="230" spans="1:9">
      <c r="A230" s="229" t="s">
        <v>677</v>
      </c>
      <c r="B230" s="229" t="str">
        <f t="shared" si="9"/>
        <v>1840</v>
      </c>
      <c r="C230" s="229" t="s">
        <v>1452</v>
      </c>
      <c r="D230" s="229" t="str">
        <f t="shared" si="10"/>
        <v>1935</v>
      </c>
      <c r="E230" s="229" t="s">
        <v>477</v>
      </c>
      <c r="F230" s="229" t="s">
        <v>5989</v>
      </c>
      <c r="G230" s="242" t="s">
        <v>1452</v>
      </c>
      <c r="H230" s="242" t="s">
        <v>6407</v>
      </c>
      <c r="I230" s="229" t="str">
        <f t="shared" si="11"/>
        <v>INSERT INTO UPK_TEST.upk_k60.k60_press_buno_link (buno_id, k60_buno_id, created_date, created_tantou_id) VALUES (1935, 1840, GETDATE(), 999);</v>
      </c>
    </row>
    <row r="231" spans="1:9">
      <c r="A231" s="229" t="s">
        <v>715</v>
      </c>
      <c r="B231" s="229" t="str">
        <f t="shared" si="9"/>
        <v>1877</v>
      </c>
      <c r="C231" s="229" t="s">
        <v>1453</v>
      </c>
      <c r="D231" s="229" t="str">
        <f t="shared" si="10"/>
        <v>1936</v>
      </c>
      <c r="E231" s="229" t="s">
        <v>2897</v>
      </c>
      <c r="F231" s="229" t="s">
        <v>5990</v>
      </c>
      <c r="G231" s="242" t="s">
        <v>1453</v>
      </c>
      <c r="H231" s="242" t="s">
        <v>6408</v>
      </c>
      <c r="I231" s="229" t="str">
        <f t="shared" si="11"/>
        <v>INSERT INTO UPK_TEST.upk_k60.k60_press_buno_link (buno_id, k60_buno_id, created_date, created_tantou_id) VALUES (1936, 1877, GETDATE(), 999);</v>
      </c>
    </row>
    <row r="232" spans="1:9">
      <c r="A232" s="229" t="s">
        <v>716</v>
      </c>
      <c r="B232" s="229" t="str">
        <f t="shared" si="9"/>
        <v>1878</v>
      </c>
      <c r="C232" s="229" t="s">
        <v>1454</v>
      </c>
      <c r="D232" s="229" t="str">
        <f t="shared" si="10"/>
        <v>1937</v>
      </c>
      <c r="E232" s="229" t="s">
        <v>2899</v>
      </c>
      <c r="F232" s="229" t="s">
        <v>5991</v>
      </c>
      <c r="G232" s="242" t="s">
        <v>1454</v>
      </c>
      <c r="H232" s="242" t="s">
        <v>6409</v>
      </c>
      <c r="I232" s="229" t="str">
        <f t="shared" si="11"/>
        <v>INSERT INTO UPK_TEST.upk_k60.k60_press_buno_link (buno_id, k60_buno_id, created_date, created_tantou_id) VALUES (1937, 1878, GETDATE(), 999);</v>
      </c>
    </row>
    <row r="233" spans="1:9">
      <c r="A233" s="229" t="s">
        <v>903</v>
      </c>
      <c r="B233" s="229" t="str">
        <f t="shared" si="9"/>
        <v>2154</v>
      </c>
      <c r="C233" s="229" t="s">
        <v>7020</v>
      </c>
      <c r="D233" s="229" t="str">
        <f t="shared" si="10"/>
        <v>1938</v>
      </c>
      <c r="E233" s="229" t="s">
        <v>2900</v>
      </c>
      <c r="F233" s="229" t="s">
        <v>5992</v>
      </c>
      <c r="G233" s="242" t="s">
        <v>7020</v>
      </c>
      <c r="H233" s="242" t="s">
        <v>6410</v>
      </c>
      <c r="I233" s="229" t="str">
        <f t="shared" si="11"/>
        <v>INSERT INTO UPK_TEST.upk_k60.k60_press_buno_link (buno_id, k60_buno_id, created_date, created_tantou_id) VALUES (1938, 2154, GETDATE(), 999);</v>
      </c>
    </row>
    <row r="234" spans="1:9">
      <c r="A234" s="229" t="s">
        <v>904</v>
      </c>
      <c r="B234" s="229" t="str">
        <f t="shared" si="9"/>
        <v>2155</v>
      </c>
      <c r="C234" s="229" t="s">
        <v>7021</v>
      </c>
      <c r="D234" s="229" t="str">
        <f t="shared" si="10"/>
        <v>1939</v>
      </c>
      <c r="E234" s="229" t="s">
        <v>478</v>
      </c>
      <c r="F234" s="229" t="s">
        <v>5993</v>
      </c>
      <c r="G234" s="242" t="s">
        <v>7021</v>
      </c>
      <c r="H234" s="242" t="s">
        <v>6411</v>
      </c>
      <c r="I234" s="229" t="str">
        <f t="shared" si="11"/>
        <v>INSERT INTO UPK_TEST.upk_k60.k60_press_buno_link (buno_id, k60_buno_id, created_date, created_tantou_id) VALUES (1939, 2155, GETDATE(), 999);</v>
      </c>
    </row>
    <row r="235" spans="1:9">
      <c r="A235" s="229" t="s">
        <v>5581</v>
      </c>
      <c r="B235" s="229" t="str">
        <f t="shared" si="9"/>
        <v>1795</v>
      </c>
      <c r="C235" s="229" t="s">
        <v>1455</v>
      </c>
      <c r="D235" s="229" t="str">
        <f t="shared" si="10"/>
        <v>1940</v>
      </c>
      <c r="E235" s="229" t="s">
        <v>479</v>
      </c>
      <c r="F235" s="229" t="s">
        <v>5994</v>
      </c>
      <c r="G235" s="242" t="s">
        <v>1455</v>
      </c>
      <c r="H235" s="242" t="s">
        <v>6412</v>
      </c>
      <c r="I235" s="229" t="str">
        <f t="shared" si="11"/>
        <v>INSERT INTO UPK_TEST.upk_k60.k60_press_buno_link (buno_id, k60_buno_id, created_date, created_tantou_id) VALUES (1940, 1795, GETDATE(), 999);</v>
      </c>
    </row>
    <row r="236" spans="1:9">
      <c r="A236" s="229" t="s">
        <v>5581</v>
      </c>
      <c r="B236" s="229" t="str">
        <f t="shared" si="9"/>
        <v>1795</v>
      </c>
      <c r="C236" s="229" t="s">
        <v>1456</v>
      </c>
      <c r="D236" s="229" t="str">
        <f t="shared" si="10"/>
        <v>1941</v>
      </c>
      <c r="E236" s="229" t="s">
        <v>2904</v>
      </c>
      <c r="F236" s="229" t="s">
        <v>5995</v>
      </c>
      <c r="G236" s="242" t="s">
        <v>1456</v>
      </c>
      <c r="H236" s="242" t="s">
        <v>6413</v>
      </c>
      <c r="I236" s="229" t="str">
        <f t="shared" si="11"/>
        <v>INSERT INTO UPK_TEST.upk_k60.k60_press_buno_link (buno_id, k60_buno_id, created_date, created_tantou_id) VALUES (1941, 1795, GETDATE(), 999);</v>
      </c>
    </row>
    <row r="237" spans="1:9">
      <c r="A237" s="229" t="s">
        <v>408</v>
      </c>
      <c r="B237" s="229" t="str">
        <f t="shared" si="9"/>
        <v>1400</v>
      </c>
      <c r="C237" s="229" t="s">
        <v>1467</v>
      </c>
      <c r="D237" s="229" t="str">
        <f t="shared" si="10"/>
        <v>1942</v>
      </c>
      <c r="E237" s="229" t="s">
        <v>2905</v>
      </c>
      <c r="F237" s="229" t="s">
        <v>5996</v>
      </c>
      <c r="G237" s="242" t="s">
        <v>1467</v>
      </c>
      <c r="H237" s="242" t="s">
        <v>6414</v>
      </c>
      <c r="I237" s="229" t="str">
        <f t="shared" si="11"/>
        <v>INSERT INTO UPK_TEST.upk_k60.k60_press_buno_link (buno_id, k60_buno_id, created_date, created_tantou_id) VALUES (1942, 1400, GETDATE(), 999);</v>
      </c>
    </row>
    <row r="238" spans="1:9">
      <c r="A238" s="229" t="s">
        <v>5525</v>
      </c>
      <c r="B238" s="229" t="str">
        <f t="shared" si="9"/>
        <v>1399</v>
      </c>
      <c r="C238" s="229" t="s">
        <v>1466</v>
      </c>
      <c r="D238" s="229" t="str">
        <f t="shared" si="10"/>
        <v>1943</v>
      </c>
      <c r="E238" s="229" t="s">
        <v>2906</v>
      </c>
      <c r="F238" s="229" t="s">
        <v>5997</v>
      </c>
      <c r="G238" s="242" t="s">
        <v>1466</v>
      </c>
      <c r="H238" s="242" t="s">
        <v>6415</v>
      </c>
      <c r="I238" s="229" t="str">
        <f t="shared" si="11"/>
        <v>INSERT INTO UPK_TEST.upk_k60.k60_press_buno_link (buno_id, k60_buno_id, created_date, created_tantou_id) VALUES (1943, 1399, GETDATE(), 999);</v>
      </c>
    </row>
    <row r="239" spans="1:9">
      <c r="A239" s="229" t="s">
        <v>5525</v>
      </c>
      <c r="B239" s="229" t="str">
        <f t="shared" si="9"/>
        <v>1399</v>
      </c>
      <c r="C239" s="229" t="s">
        <v>1472</v>
      </c>
      <c r="D239" s="229" t="str">
        <f t="shared" si="10"/>
        <v>1944</v>
      </c>
      <c r="E239" s="229" t="s">
        <v>2907</v>
      </c>
      <c r="F239" s="229" t="s">
        <v>5998</v>
      </c>
      <c r="G239" s="242" t="s">
        <v>1472</v>
      </c>
      <c r="H239" s="242" t="s">
        <v>6416</v>
      </c>
      <c r="I239" s="229" t="str">
        <f t="shared" si="11"/>
        <v>INSERT INTO UPK_TEST.upk_k60.k60_press_buno_link (buno_id, k60_buno_id, created_date, created_tantou_id) VALUES (1944, 1399, GETDATE(), 999);</v>
      </c>
    </row>
    <row r="240" spans="1:9">
      <c r="A240" s="229" t="s">
        <v>3154</v>
      </c>
      <c r="B240" s="229" t="str">
        <f t="shared" si="9"/>
        <v>1738</v>
      </c>
      <c r="C240" s="229" t="s">
        <v>7022</v>
      </c>
      <c r="D240" s="229" t="str">
        <f t="shared" si="10"/>
        <v>1945</v>
      </c>
      <c r="E240" s="229" t="s">
        <v>2908</v>
      </c>
      <c r="F240" s="229" t="s">
        <v>5999</v>
      </c>
      <c r="G240" s="242" t="s">
        <v>7022</v>
      </c>
      <c r="H240" s="242" t="s">
        <v>6417</v>
      </c>
      <c r="I240" s="229" t="str">
        <f t="shared" si="11"/>
        <v>INSERT INTO UPK_TEST.upk_k60.k60_press_buno_link (buno_id, k60_buno_id, created_date, created_tantou_id) VALUES (1945, 1738, GETDATE(), 999);</v>
      </c>
    </row>
    <row r="241" spans="1:9">
      <c r="A241" s="229" t="s">
        <v>3154</v>
      </c>
      <c r="B241" s="229" t="str">
        <f t="shared" si="9"/>
        <v>1738</v>
      </c>
      <c r="C241" s="229" t="s">
        <v>7023</v>
      </c>
      <c r="D241" s="229" t="str">
        <f t="shared" si="10"/>
        <v>1946</v>
      </c>
      <c r="E241" s="229" t="s">
        <v>2909</v>
      </c>
      <c r="F241" s="229" t="s">
        <v>6000</v>
      </c>
      <c r="G241" s="242" t="s">
        <v>7023</v>
      </c>
      <c r="H241" s="242" t="s">
        <v>6418</v>
      </c>
      <c r="I241" s="229" t="str">
        <f t="shared" si="11"/>
        <v>INSERT INTO UPK_TEST.upk_k60.k60_press_buno_link (buno_id, k60_buno_id, created_date, created_tantou_id) VALUES (1946, 1738, GETDATE(), 999);</v>
      </c>
    </row>
    <row r="242" spans="1:9">
      <c r="A242" s="229" t="s">
        <v>5539</v>
      </c>
      <c r="B242" s="229" t="str">
        <f t="shared" si="9"/>
        <v>1456</v>
      </c>
      <c r="C242" s="229" t="s">
        <v>1468</v>
      </c>
      <c r="D242" s="229" t="str">
        <f t="shared" si="10"/>
        <v>1947</v>
      </c>
      <c r="E242" s="229" t="s">
        <v>480</v>
      </c>
      <c r="F242" s="229" t="s">
        <v>6001</v>
      </c>
      <c r="G242" s="242" t="s">
        <v>1468</v>
      </c>
      <c r="H242" s="242" t="s">
        <v>6419</v>
      </c>
      <c r="I242" s="229" t="str">
        <f t="shared" si="11"/>
        <v>INSERT INTO UPK_TEST.upk_k60.k60_press_buno_link (buno_id, k60_buno_id, created_date, created_tantou_id) VALUES (1947, 1456, GETDATE(), 999);</v>
      </c>
    </row>
    <row r="243" spans="1:9">
      <c r="A243" s="229" t="s">
        <v>5539</v>
      </c>
      <c r="B243" s="229" t="str">
        <f t="shared" si="9"/>
        <v>1456</v>
      </c>
      <c r="C243" s="229" t="s">
        <v>1473</v>
      </c>
      <c r="D243" s="229" t="str">
        <f t="shared" si="10"/>
        <v>1948</v>
      </c>
      <c r="E243" s="229" t="s">
        <v>481</v>
      </c>
      <c r="F243" s="229" t="s">
        <v>6002</v>
      </c>
      <c r="G243" s="242" t="s">
        <v>1473</v>
      </c>
      <c r="H243" s="242" t="s">
        <v>6420</v>
      </c>
      <c r="I243" s="229" t="str">
        <f t="shared" si="11"/>
        <v>INSERT INTO UPK_TEST.upk_k60.k60_press_buno_link (buno_id, k60_buno_id, created_date, created_tantou_id) VALUES (1948, 1456, GETDATE(), 999);</v>
      </c>
    </row>
    <row r="244" spans="1:9">
      <c r="A244" s="229" t="s">
        <v>5554</v>
      </c>
      <c r="B244" s="229" t="str">
        <f t="shared" si="9"/>
        <v>1473</v>
      </c>
      <c r="C244" s="229" t="s">
        <v>1469</v>
      </c>
      <c r="D244" s="229" t="str">
        <f t="shared" si="10"/>
        <v>1949</v>
      </c>
      <c r="E244" s="229" t="s">
        <v>482</v>
      </c>
      <c r="F244" s="229" t="s">
        <v>6003</v>
      </c>
      <c r="G244" s="242" t="s">
        <v>1469</v>
      </c>
      <c r="H244" s="242" t="s">
        <v>6421</v>
      </c>
      <c r="I244" s="229" t="str">
        <f t="shared" si="11"/>
        <v>INSERT INTO UPK_TEST.upk_k60.k60_press_buno_link (buno_id, k60_buno_id, created_date, created_tantou_id) VALUES (1949, 1473, GETDATE(), 999);</v>
      </c>
    </row>
    <row r="245" spans="1:9">
      <c r="A245" s="229" t="s">
        <v>5554</v>
      </c>
      <c r="B245" s="229" t="str">
        <f t="shared" si="9"/>
        <v>1473</v>
      </c>
      <c r="C245" s="229" t="s">
        <v>1474</v>
      </c>
      <c r="D245" s="229" t="str">
        <f t="shared" si="10"/>
        <v>1950</v>
      </c>
      <c r="E245" s="229" t="s">
        <v>483</v>
      </c>
      <c r="F245" s="229" t="s">
        <v>6004</v>
      </c>
      <c r="G245" s="242" t="s">
        <v>1474</v>
      </c>
      <c r="H245" s="242" t="s">
        <v>6422</v>
      </c>
      <c r="I245" s="229" t="str">
        <f t="shared" si="11"/>
        <v>INSERT INTO UPK_TEST.upk_k60.k60_press_buno_link (buno_id, k60_buno_id, created_date, created_tantou_id) VALUES (1950, 1473, GETDATE(), 999);</v>
      </c>
    </row>
    <row r="246" spans="1:9">
      <c r="A246" s="229" t="s">
        <v>2977</v>
      </c>
      <c r="B246" s="229" t="str">
        <f t="shared" si="9"/>
        <v>1584</v>
      </c>
      <c r="C246" s="229" t="s">
        <v>7024</v>
      </c>
      <c r="D246" s="229" t="str">
        <f t="shared" si="10"/>
        <v>1951</v>
      </c>
      <c r="E246" s="229" t="s">
        <v>484</v>
      </c>
      <c r="F246" s="229" t="s">
        <v>6005</v>
      </c>
      <c r="G246" s="242" t="s">
        <v>7024</v>
      </c>
      <c r="H246" s="242" t="s">
        <v>6423</v>
      </c>
      <c r="I246" s="229" t="str">
        <f t="shared" si="11"/>
        <v>INSERT INTO UPK_TEST.upk_k60.k60_press_buno_link (buno_id, k60_buno_id, created_date, created_tantou_id) VALUES (1951, 1584, GETDATE(), 999);</v>
      </c>
    </row>
    <row r="247" spans="1:9">
      <c r="A247" s="229" t="s">
        <v>2977</v>
      </c>
      <c r="B247" s="229" t="str">
        <f t="shared" si="9"/>
        <v>1584</v>
      </c>
      <c r="C247" s="229" t="s">
        <v>7025</v>
      </c>
      <c r="D247" s="229" t="str">
        <f t="shared" si="10"/>
        <v>1952</v>
      </c>
      <c r="E247" s="229" t="s">
        <v>485</v>
      </c>
      <c r="F247" s="229" t="s">
        <v>6006</v>
      </c>
      <c r="G247" s="242" t="s">
        <v>7025</v>
      </c>
      <c r="H247" s="242" t="s">
        <v>6424</v>
      </c>
      <c r="I247" s="229" t="str">
        <f t="shared" si="11"/>
        <v>INSERT INTO UPK_TEST.upk_k60.k60_press_buno_link (buno_id, k60_buno_id, created_date, created_tantou_id) VALUES (1952, 1584, GETDATE(), 999);</v>
      </c>
    </row>
    <row r="248" spans="1:9">
      <c r="A248" s="229" t="s">
        <v>2975</v>
      </c>
      <c r="B248" s="229" t="str">
        <f t="shared" si="9"/>
        <v>1583</v>
      </c>
      <c r="C248" s="229" t="s">
        <v>7026</v>
      </c>
      <c r="D248" s="229" t="str">
        <f t="shared" si="10"/>
        <v>1953</v>
      </c>
      <c r="E248" s="229" t="s">
        <v>486</v>
      </c>
      <c r="F248" s="229" t="s">
        <v>6007</v>
      </c>
      <c r="G248" s="242" t="s">
        <v>7026</v>
      </c>
      <c r="H248" s="242" t="s">
        <v>6425</v>
      </c>
      <c r="I248" s="229" t="str">
        <f t="shared" si="11"/>
        <v>INSERT INTO UPK_TEST.upk_k60.k60_press_buno_link (buno_id, k60_buno_id, created_date, created_tantou_id) VALUES (1953, 1583, GETDATE(), 999);</v>
      </c>
    </row>
    <row r="249" spans="1:9">
      <c r="A249" s="229" t="s">
        <v>2975</v>
      </c>
      <c r="B249" s="229" t="str">
        <f t="shared" si="9"/>
        <v>1583</v>
      </c>
      <c r="C249" s="229" t="s">
        <v>7027</v>
      </c>
      <c r="D249" s="229" t="str">
        <f t="shared" si="10"/>
        <v>1954</v>
      </c>
      <c r="E249" s="229" t="s">
        <v>2918</v>
      </c>
      <c r="F249" s="229" t="s">
        <v>6008</v>
      </c>
      <c r="G249" s="242" t="s">
        <v>7027</v>
      </c>
      <c r="H249" s="242" t="s">
        <v>6426</v>
      </c>
      <c r="I249" s="229" t="str">
        <f t="shared" si="11"/>
        <v>INSERT INTO UPK_TEST.upk_k60.k60_press_buno_link (buno_id, k60_buno_id, created_date, created_tantou_id) VALUES (1954, 1583, GETDATE(), 999);</v>
      </c>
    </row>
    <row r="250" spans="1:9">
      <c r="A250" s="229" t="s">
        <v>2979</v>
      </c>
      <c r="B250" s="229" t="str">
        <f t="shared" si="9"/>
        <v>1585</v>
      </c>
      <c r="C250" s="229" t="s">
        <v>7028</v>
      </c>
      <c r="D250" s="229" t="str">
        <f t="shared" si="10"/>
        <v>1955</v>
      </c>
      <c r="E250" s="229" t="s">
        <v>2919</v>
      </c>
      <c r="F250" s="229" t="s">
        <v>6009</v>
      </c>
      <c r="G250" s="242" t="s">
        <v>7028</v>
      </c>
      <c r="H250" s="242" t="s">
        <v>6427</v>
      </c>
      <c r="I250" s="229" t="str">
        <f t="shared" si="11"/>
        <v>INSERT INTO UPK_TEST.upk_k60.k60_press_buno_link (buno_id, k60_buno_id, created_date, created_tantou_id) VALUES (1955, 1585, GETDATE(), 999);</v>
      </c>
    </row>
    <row r="251" spans="1:9">
      <c r="A251" s="229" t="s">
        <v>2979</v>
      </c>
      <c r="B251" s="229" t="str">
        <f t="shared" si="9"/>
        <v>1585</v>
      </c>
      <c r="C251" s="229" t="s">
        <v>7029</v>
      </c>
      <c r="D251" s="229" t="str">
        <f t="shared" si="10"/>
        <v>1956</v>
      </c>
      <c r="E251" s="229" t="s">
        <v>2921</v>
      </c>
      <c r="F251" s="229" t="s">
        <v>6010</v>
      </c>
      <c r="G251" s="242" t="s">
        <v>7029</v>
      </c>
      <c r="H251" s="242" t="s">
        <v>6428</v>
      </c>
      <c r="I251" s="229" t="str">
        <f t="shared" si="11"/>
        <v>INSERT INTO UPK_TEST.upk_k60.k60_press_buno_link (buno_id, k60_buno_id, created_date, created_tantou_id) VALUES (1956, 1585, GETDATE(), 999);</v>
      </c>
    </row>
    <row r="252" spans="1:9">
      <c r="A252" s="229" t="s">
        <v>409</v>
      </c>
      <c r="B252" s="229" t="str">
        <f t="shared" si="9"/>
        <v>1401</v>
      </c>
      <c r="C252" s="229" t="s">
        <v>1471</v>
      </c>
      <c r="D252" s="229" t="str">
        <f t="shared" si="10"/>
        <v>1957</v>
      </c>
      <c r="E252" s="229" t="s">
        <v>2922</v>
      </c>
      <c r="F252" s="229" t="s">
        <v>6011</v>
      </c>
      <c r="G252" s="242" t="s">
        <v>1471</v>
      </c>
      <c r="H252" s="242" t="s">
        <v>6429</v>
      </c>
      <c r="I252" s="229" t="str">
        <f t="shared" si="11"/>
        <v>INSERT INTO UPK_TEST.upk_k60.k60_press_buno_link (buno_id, k60_buno_id, created_date, created_tantou_id) VALUES (1957, 1401, GETDATE(), 999);</v>
      </c>
    </row>
    <row r="253" spans="1:9">
      <c r="A253" s="229" t="s">
        <v>5531</v>
      </c>
      <c r="B253" s="229" t="str">
        <f t="shared" si="9"/>
        <v>1441</v>
      </c>
      <c r="C253" s="229" t="s">
        <v>1476</v>
      </c>
      <c r="D253" s="229" t="str">
        <f t="shared" si="10"/>
        <v>1958</v>
      </c>
      <c r="E253" s="229" t="s">
        <v>487</v>
      </c>
      <c r="F253" s="229" t="s">
        <v>6012</v>
      </c>
      <c r="G253" s="242" t="s">
        <v>1476</v>
      </c>
      <c r="H253" s="242" t="s">
        <v>6430</v>
      </c>
      <c r="I253" s="229" t="str">
        <f t="shared" si="11"/>
        <v>INSERT INTO UPK_TEST.upk_k60.k60_press_buno_link (buno_id, k60_buno_id, created_date, created_tantou_id) VALUES (1958, 1441, GETDATE(), 999);</v>
      </c>
    </row>
    <row r="254" spans="1:9">
      <c r="A254" s="229" t="s">
        <v>5531</v>
      </c>
      <c r="B254" s="229" t="str">
        <f t="shared" si="9"/>
        <v>1441</v>
      </c>
      <c r="C254" s="229" t="s">
        <v>1479</v>
      </c>
      <c r="D254" s="229" t="str">
        <f t="shared" si="10"/>
        <v>1959</v>
      </c>
      <c r="E254" s="229" t="s">
        <v>488</v>
      </c>
      <c r="F254" s="229" t="s">
        <v>6013</v>
      </c>
      <c r="G254" s="242" t="s">
        <v>1479</v>
      </c>
      <c r="H254" s="242" t="s">
        <v>6431</v>
      </c>
      <c r="I254" s="229" t="str">
        <f t="shared" si="11"/>
        <v>INSERT INTO UPK_TEST.upk_k60.k60_press_buno_link (buno_id, k60_buno_id, created_date, created_tantou_id) VALUES (1959, 1441, GETDATE(), 999);</v>
      </c>
    </row>
    <row r="255" spans="1:9">
      <c r="A255" s="229" t="s">
        <v>5532</v>
      </c>
      <c r="B255" s="229" t="str">
        <f t="shared" si="9"/>
        <v>1442</v>
      </c>
      <c r="C255" s="229" t="s">
        <v>7030</v>
      </c>
      <c r="D255" s="229" t="str">
        <f t="shared" si="10"/>
        <v>1960</v>
      </c>
      <c r="E255" s="229" t="s">
        <v>2925</v>
      </c>
      <c r="F255" s="229" t="s">
        <v>6014</v>
      </c>
      <c r="G255" s="242" t="s">
        <v>7030</v>
      </c>
      <c r="H255" s="242" t="s">
        <v>6432</v>
      </c>
      <c r="I255" s="229" t="str">
        <f t="shared" si="11"/>
        <v>INSERT INTO UPK_TEST.upk_k60.k60_press_buno_link (buno_id, k60_buno_id, created_date, created_tantou_id) VALUES (1960, 1442, GETDATE(), 999);</v>
      </c>
    </row>
    <row r="256" spans="1:9">
      <c r="A256" s="229" t="s">
        <v>5532</v>
      </c>
      <c r="B256" s="229" t="str">
        <f t="shared" si="9"/>
        <v>1442</v>
      </c>
      <c r="C256" s="229" t="s">
        <v>7031</v>
      </c>
      <c r="D256" s="229" t="str">
        <f t="shared" si="10"/>
        <v>1961</v>
      </c>
      <c r="E256" s="229" t="s">
        <v>2926</v>
      </c>
      <c r="F256" s="229" t="s">
        <v>6015</v>
      </c>
      <c r="G256" s="242" t="s">
        <v>7031</v>
      </c>
      <c r="H256" s="242" t="s">
        <v>6433</v>
      </c>
      <c r="I256" s="229" t="str">
        <f t="shared" si="11"/>
        <v>INSERT INTO UPK_TEST.upk_k60.k60_press_buno_link (buno_id, k60_buno_id, created_date, created_tantou_id) VALUES (1961, 1442, GETDATE(), 999);</v>
      </c>
    </row>
    <row r="257" spans="1:9">
      <c r="A257" s="229" t="s">
        <v>5555</v>
      </c>
      <c r="B257" s="229" t="str">
        <f t="shared" si="9"/>
        <v>1474</v>
      </c>
      <c r="C257" s="229" t="s">
        <v>1477</v>
      </c>
      <c r="D257" s="229" t="str">
        <f t="shared" si="10"/>
        <v>1962</v>
      </c>
      <c r="E257" s="229" t="s">
        <v>2927</v>
      </c>
      <c r="F257" s="229" t="s">
        <v>6016</v>
      </c>
      <c r="G257" s="242" t="s">
        <v>1477</v>
      </c>
      <c r="H257" s="242" t="s">
        <v>6434</v>
      </c>
      <c r="I257" s="229" t="str">
        <f t="shared" si="11"/>
        <v>INSERT INTO UPK_TEST.upk_k60.k60_press_buno_link (buno_id, k60_buno_id, created_date, created_tantou_id) VALUES (1962, 1474, GETDATE(), 999);</v>
      </c>
    </row>
    <row r="258" spans="1:9">
      <c r="A258" s="229" t="s">
        <v>5555</v>
      </c>
      <c r="B258" s="229" t="str">
        <f t="shared" si="9"/>
        <v>1474</v>
      </c>
      <c r="C258" s="229" t="s">
        <v>1480</v>
      </c>
      <c r="D258" s="229" t="str">
        <f t="shared" si="10"/>
        <v>1963</v>
      </c>
      <c r="E258" s="229" t="s">
        <v>2928</v>
      </c>
      <c r="F258" s="229" t="s">
        <v>6017</v>
      </c>
      <c r="G258" s="242" t="s">
        <v>1480</v>
      </c>
      <c r="H258" s="242" t="s">
        <v>6435</v>
      </c>
      <c r="I258" s="229" t="str">
        <f t="shared" si="11"/>
        <v>INSERT INTO UPK_TEST.upk_k60.k60_press_buno_link (buno_id, k60_buno_id, created_date, created_tantou_id) VALUES (1963, 1474, GETDATE(), 999);</v>
      </c>
    </row>
    <row r="259" spans="1:9">
      <c r="A259" s="229" t="s">
        <v>5487</v>
      </c>
      <c r="B259" s="229" t="str">
        <f t="shared" si="9"/>
        <v>1306</v>
      </c>
      <c r="C259" s="229" t="s">
        <v>7032</v>
      </c>
      <c r="D259" s="229" t="str">
        <f t="shared" si="10"/>
        <v>1964</v>
      </c>
      <c r="E259" s="229" t="s">
        <v>489</v>
      </c>
      <c r="F259" s="229" t="s">
        <v>6018</v>
      </c>
      <c r="G259" s="242" t="s">
        <v>7032</v>
      </c>
      <c r="H259" s="242" t="s">
        <v>6436</v>
      </c>
      <c r="I259" s="229" t="str">
        <f t="shared" si="11"/>
        <v>INSERT INTO UPK_TEST.upk_k60.k60_press_buno_link (buno_id, k60_buno_id, created_date, created_tantou_id) VALUES (1964, 1306, GETDATE(), 999);</v>
      </c>
    </row>
    <row r="260" spans="1:9">
      <c r="A260" s="229" t="s">
        <v>5487</v>
      </c>
      <c r="B260" s="229" t="str">
        <f t="shared" ref="B260:B323" si="12">VLOOKUP($A260,$E$4:$F$2001,2,FALSE)</f>
        <v>1306</v>
      </c>
      <c r="C260" s="229" t="s">
        <v>7033</v>
      </c>
      <c r="D260" s="229" t="str">
        <f t="shared" ref="D260:D323" si="13">VLOOKUP($C260,$G$4:$H$2001,2,FALSE)</f>
        <v>1965</v>
      </c>
      <c r="E260" s="229" t="s">
        <v>490</v>
      </c>
      <c r="F260" s="229" t="s">
        <v>6019</v>
      </c>
      <c r="G260" s="242" t="s">
        <v>7033</v>
      </c>
      <c r="H260" s="242" t="s">
        <v>6437</v>
      </c>
      <c r="I260" s="229" t="str">
        <f t="shared" ref="I260:I323" si="14">$S$1&amp;$D260&amp;", "&amp;$B260&amp;", GETDATE(), 999);"</f>
        <v>INSERT INTO UPK_TEST.upk_k60.k60_press_buno_link (buno_id, k60_buno_id, created_date, created_tantou_id) VALUES (1965, 1306, GETDATE(), 999);</v>
      </c>
    </row>
    <row r="261" spans="1:9">
      <c r="A261" s="229" t="s">
        <v>529</v>
      </c>
      <c r="B261" s="229" t="str">
        <f t="shared" si="12"/>
        <v>1613</v>
      </c>
      <c r="C261" s="229" t="s">
        <v>1482</v>
      </c>
      <c r="D261" s="229" t="str">
        <f t="shared" si="13"/>
        <v>1966</v>
      </c>
      <c r="E261" s="229" t="s">
        <v>2931</v>
      </c>
      <c r="F261" s="229" t="s">
        <v>6020</v>
      </c>
      <c r="G261" s="242" t="s">
        <v>1482</v>
      </c>
      <c r="H261" s="242" t="s">
        <v>6438</v>
      </c>
      <c r="I261" s="229" t="str">
        <f t="shared" si="14"/>
        <v>INSERT INTO UPK_TEST.upk_k60.k60_press_buno_link (buno_id, k60_buno_id, created_date, created_tantou_id) VALUES (1966, 1613, GETDATE(), 999);</v>
      </c>
    </row>
    <row r="262" spans="1:9">
      <c r="A262" s="229" t="s">
        <v>530</v>
      </c>
      <c r="B262" s="229" t="str">
        <f t="shared" si="12"/>
        <v>1614</v>
      </c>
      <c r="C262" s="229" t="s">
        <v>1483</v>
      </c>
      <c r="D262" s="229" t="str">
        <f t="shared" si="13"/>
        <v>1967</v>
      </c>
      <c r="E262" s="229" t="s">
        <v>2932</v>
      </c>
      <c r="F262" s="229" t="s">
        <v>6021</v>
      </c>
      <c r="G262" s="242" t="s">
        <v>1483</v>
      </c>
      <c r="H262" s="242" t="s">
        <v>6439</v>
      </c>
      <c r="I262" s="229" t="str">
        <f t="shared" si="14"/>
        <v>INSERT INTO UPK_TEST.upk_k60.k60_press_buno_link (buno_id, k60_buno_id, created_date, created_tantou_id) VALUES (1967, 1614, GETDATE(), 999);</v>
      </c>
    </row>
    <row r="263" spans="1:9">
      <c r="A263" s="229" t="s">
        <v>624</v>
      </c>
      <c r="B263" s="229" t="str">
        <f t="shared" si="12"/>
        <v>1752</v>
      </c>
      <c r="C263" s="229" t="s">
        <v>1484</v>
      </c>
      <c r="D263" s="229" t="str">
        <f t="shared" si="13"/>
        <v>1968</v>
      </c>
      <c r="E263" s="229" t="s">
        <v>2934</v>
      </c>
      <c r="F263" s="229" t="s">
        <v>6022</v>
      </c>
      <c r="G263" s="242" t="s">
        <v>1484</v>
      </c>
      <c r="H263" s="242" t="s">
        <v>6440</v>
      </c>
      <c r="I263" s="229" t="str">
        <f t="shared" si="14"/>
        <v>INSERT INTO UPK_TEST.upk_k60.k60_press_buno_link (buno_id, k60_buno_id, created_date, created_tantou_id) VALUES (1968, 1752, GETDATE(), 999);</v>
      </c>
    </row>
    <row r="264" spans="1:9">
      <c r="A264" s="229" t="s">
        <v>625</v>
      </c>
      <c r="B264" s="229" t="str">
        <f t="shared" si="12"/>
        <v>1753</v>
      </c>
      <c r="C264" s="229" t="s">
        <v>1485</v>
      </c>
      <c r="D264" s="229" t="str">
        <f t="shared" si="13"/>
        <v>1969</v>
      </c>
      <c r="E264" s="229" t="s">
        <v>2935</v>
      </c>
      <c r="F264" s="229" t="s">
        <v>6023</v>
      </c>
      <c r="G264" s="242" t="s">
        <v>1485</v>
      </c>
      <c r="H264" s="242" t="s">
        <v>6441</v>
      </c>
      <c r="I264" s="229" t="str">
        <f t="shared" si="14"/>
        <v>INSERT INTO UPK_TEST.upk_k60.k60_press_buno_link (buno_id, k60_buno_id, created_date, created_tantou_id) VALUES (1969, 1753, GETDATE(), 999);</v>
      </c>
    </row>
    <row r="265" spans="1:9">
      <c r="A265" s="229" t="s">
        <v>774</v>
      </c>
      <c r="B265" s="229" t="str">
        <f t="shared" si="12"/>
        <v>1977</v>
      </c>
      <c r="C265" s="229" t="s">
        <v>1486</v>
      </c>
      <c r="D265" s="229" t="str">
        <f t="shared" si="13"/>
        <v>1970</v>
      </c>
      <c r="E265" s="229" t="s">
        <v>2937</v>
      </c>
      <c r="F265" s="229" t="s">
        <v>6024</v>
      </c>
      <c r="G265" s="242" t="s">
        <v>1486</v>
      </c>
      <c r="H265" s="242" t="s">
        <v>6442</v>
      </c>
      <c r="I265" s="229" t="str">
        <f t="shared" si="14"/>
        <v>INSERT INTO UPK_TEST.upk_k60.k60_press_buno_link (buno_id, k60_buno_id, created_date, created_tantou_id) VALUES (1970, 1977, GETDATE(), 999);</v>
      </c>
    </row>
    <row r="266" spans="1:9">
      <c r="A266" s="229" t="s">
        <v>489</v>
      </c>
      <c r="B266" s="229" t="str">
        <f t="shared" si="12"/>
        <v>1546</v>
      </c>
      <c r="C266" s="229" t="s">
        <v>7034</v>
      </c>
      <c r="D266" s="229" t="str">
        <f t="shared" si="13"/>
        <v>1971</v>
      </c>
      <c r="E266" s="229" t="s">
        <v>491</v>
      </c>
      <c r="F266" s="229" t="s">
        <v>6025</v>
      </c>
      <c r="G266" s="242" t="s">
        <v>7034</v>
      </c>
      <c r="H266" s="242" t="s">
        <v>6443</v>
      </c>
      <c r="I266" s="229" t="str">
        <f t="shared" si="14"/>
        <v>INSERT INTO UPK_TEST.upk_k60.k60_press_buno_link (buno_id, k60_buno_id, created_date, created_tantou_id) VALUES (1971, 1546, GETDATE(), 999);</v>
      </c>
    </row>
    <row r="267" spans="1:9">
      <c r="A267" s="229" t="s">
        <v>1215</v>
      </c>
      <c r="B267" s="229">
        <f t="shared" si="12"/>
        <v>2557</v>
      </c>
      <c r="C267" s="229" t="s">
        <v>1488</v>
      </c>
      <c r="D267" s="229" t="str">
        <f t="shared" si="13"/>
        <v>1972</v>
      </c>
      <c r="E267" s="229" t="s">
        <v>492</v>
      </c>
      <c r="F267" s="229" t="s">
        <v>6026</v>
      </c>
      <c r="G267" s="242" t="s">
        <v>1488</v>
      </c>
      <c r="H267" s="242" t="s">
        <v>6444</v>
      </c>
      <c r="I267" s="229" t="str">
        <f t="shared" si="14"/>
        <v>INSERT INTO UPK_TEST.upk_k60.k60_press_buno_link (buno_id, k60_buno_id, created_date, created_tantou_id) VALUES (1972, 2557, GETDATE(), 999);</v>
      </c>
    </row>
    <row r="268" spans="1:9">
      <c r="A268" s="229" t="s">
        <v>531</v>
      </c>
      <c r="B268" s="229" t="str">
        <f t="shared" si="12"/>
        <v>1615</v>
      </c>
      <c r="C268" s="229" t="s">
        <v>1489</v>
      </c>
      <c r="D268" s="229" t="str">
        <f t="shared" si="13"/>
        <v>1973</v>
      </c>
      <c r="E268" s="229" t="s">
        <v>493</v>
      </c>
      <c r="F268" s="229" t="s">
        <v>6027</v>
      </c>
      <c r="G268" s="242" t="s">
        <v>1489</v>
      </c>
      <c r="H268" s="242" t="s">
        <v>6445</v>
      </c>
      <c r="I268" s="229" t="str">
        <f t="shared" si="14"/>
        <v>INSERT INTO UPK_TEST.upk_k60.k60_press_buno_link (buno_id, k60_buno_id, created_date, created_tantou_id) VALUES (1973, 1615, GETDATE(), 999);</v>
      </c>
    </row>
    <row r="269" spans="1:9">
      <c r="A269" s="229" t="s">
        <v>532</v>
      </c>
      <c r="B269" s="229" t="str">
        <f t="shared" si="12"/>
        <v>1616</v>
      </c>
      <c r="C269" s="229" t="s">
        <v>1490</v>
      </c>
      <c r="D269" s="229" t="str">
        <f t="shared" si="13"/>
        <v>1974</v>
      </c>
      <c r="E269" s="229" t="s">
        <v>2941</v>
      </c>
      <c r="F269" s="229" t="s">
        <v>6028</v>
      </c>
      <c r="G269" s="242" t="s">
        <v>1490</v>
      </c>
      <c r="H269" s="242" t="s">
        <v>6446</v>
      </c>
      <c r="I269" s="229" t="str">
        <f t="shared" si="14"/>
        <v>INSERT INTO UPK_TEST.upk_k60.k60_press_buno_link (buno_id, k60_buno_id, created_date, created_tantou_id) VALUES (1974, 1616, GETDATE(), 999);</v>
      </c>
    </row>
    <row r="270" spans="1:9">
      <c r="A270" s="229" t="s">
        <v>626</v>
      </c>
      <c r="B270" s="229" t="str">
        <f t="shared" si="12"/>
        <v>1754</v>
      </c>
      <c r="C270" s="229" t="s">
        <v>1491</v>
      </c>
      <c r="D270" s="229" t="str">
        <f t="shared" si="13"/>
        <v>1975</v>
      </c>
      <c r="E270" s="229" t="s">
        <v>2943</v>
      </c>
      <c r="F270" s="229" t="s">
        <v>6029</v>
      </c>
      <c r="G270" s="242" t="s">
        <v>1491</v>
      </c>
      <c r="H270" s="242" t="s">
        <v>6447</v>
      </c>
      <c r="I270" s="229" t="str">
        <f t="shared" si="14"/>
        <v>INSERT INTO UPK_TEST.upk_k60.k60_press_buno_link (buno_id, k60_buno_id, created_date, created_tantou_id) VALUES (1975, 1754, GETDATE(), 999);</v>
      </c>
    </row>
    <row r="271" spans="1:9">
      <c r="A271" s="229" t="s">
        <v>627</v>
      </c>
      <c r="B271" s="229" t="str">
        <f t="shared" si="12"/>
        <v>1755</v>
      </c>
      <c r="C271" s="229" t="s">
        <v>1492</v>
      </c>
      <c r="D271" s="229" t="str">
        <f t="shared" si="13"/>
        <v>1976</v>
      </c>
      <c r="E271" s="229" t="s">
        <v>2944</v>
      </c>
      <c r="F271" s="229" t="s">
        <v>6030</v>
      </c>
      <c r="G271" s="242" t="s">
        <v>1492</v>
      </c>
      <c r="H271" s="242" t="s">
        <v>6448</v>
      </c>
      <c r="I271" s="229" t="str">
        <f t="shared" si="14"/>
        <v>INSERT INTO UPK_TEST.upk_k60.k60_press_buno_link (buno_id, k60_buno_id, created_date, created_tantou_id) VALUES (1976, 1755, GETDATE(), 999);</v>
      </c>
    </row>
    <row r="272" spans="1:9">
      <c r="A272" s="229" t="s">
        <v>776</v>
      </c>
      <c r="B272" s="229" t="str">
        <f t="shared" si="12"/>
        <v>1979</v>
      </c>
      <c r="C272" s="229" t="s">
        <v>1493</v>
      </c>
      <c r="D272" s="229" t="str">
        <f t="shared" si="13"/>
        <v>1977</v>
      </c>
      <c r="E272" s="229" t="s">
        <v>2945</v>
      </c>
      <c r="F272" s="229" t="s">
        <v>6031</v>
      </c>
      <c r="G272" s="242" t="s">
        <v>1493</v>
      </c>
      <c r="H272" s="242" t="s">
        <v>6449</v>
      </c>
      <c r="I272" s="229" t="str">
        <f t="shared" si="14"/>
        <v>INSERT INTO UPK_TEST.upk_k60.k60_press_buno_link (buno_id, k60_buno_id, created_date, created_tantou_id) VALUES (1977, 1979, GETDATE(), 999);</v>
      </c>
    </row>
    <row r="273" spans="1:9">
      <c r="A273" s="229" t="s">
        <v>490</v>
      </c>
      <c r="B273" s="229" t="str">
        <f t="shared" si="12"/>
        <v>1547</v>
      </c>
      <c r="C273" s="229" t="s">
        <v>7035</v>
      </c>
      <c r="D273" s="229" t="str">
        <f t="shared" si="13"/>
        <v>1978</v>
      </c>
      <c r="E273" s="229" t="s">
        <v>502</v>
      </c>
      <c r="F273" s="229" t="s">
        <v>6032</v>
      </c>
      <c r="G273" s="242" t="s">
        <v>7035</v>
      </c>
      <c r="H273" s="242" t="s">
        <v>6450</v>
      </c>
      <c r="I273" s="229" t="str">
        <f t="shared" si="14"/>
        <v>INSERT INTO UPK_TEST.upk_k60.k60_press_buno_link (buno_id, k60_buno_id, created_date, created_tantou_id) VALUES (1978, 1547, GETDATE(), 999);</v>
      </c>
    </row>
    <row r="274" spans="1:9">
      <c r="A274" s="229" t="s">
        <v>1216</v>
      </c>
      <c r="B274" s="229">
        <f t="shared" si="12"/>
        <v>2558</v>
      </c>
      <c r="C274" s="229" t="s">
        <v>1495</v>
      </c>
      <c r="D274" s="229" t="str">
        <f t="shared" si="13"/>
        <v>1979</v>
      </c>
      <c r="E274" s="229" t="s">
        <v>503</v>
      </c>
      <c r="F274" s="229" t="s">
        <v>6033</v>
      </c>
      <c r="G274" s="242" t="s">
        <v>1495</v>
      </c>
      <c r="H274" s="242" t="s">
        <v>6451</v>
      </c>
      <c r="I274" s="229" t="str">
        <f t="shared" si="14"/>
        <v>INSERT INTO UPK_TEST.upk_k60.k60_press_buno_link (buno_id, k60_buno_id, created_date, created_tantou_id) VALUES (1979, 2558, GETDATE(), 999);</v>
      </c>
    </row>
    <row r="275" spans="1:9">
      <c r="A275" s="229" t="s">
        <v>402</v>
      </c>
      <c r="B275" s="229" t="str">
        <f t="shared" si="12"/>
        <v>1385</v>
      </c>
      <c r="C275" s="229" t="s">
        <v>1498</v>
      </c>
      <c r="D275" s="229" t="str">
        <f t="shared" si="13"/>
        <v>1980</v>
      </c>
      <c r="E275" s="229" t="s">
        <v>504</v>
      </c>
      <c r="F275" s="229" t="s">
        <v>6034</v>
      </c>
      <c r="G275" s="242" t="s">
        <v>1498</v>
      </c>
      <c r="H275" s="242" t="s">
        <v>6452</v>
      </c>
      <c r="I275" s="229" t="str">
        <f t="shared" si="14"/>
        <v>INSERT INTO UPK_TEST.upk_k60.k60_press_buno_link (buno_id, k60_buno_id, created_date, created_tantou_id) VALUES (1980, 1385, GETDATE(), 999);</v>
      </c>
    </row>
    <row r="276" spans="1:9">
      <c r="A276" s="229" t="s">
        <v>403</v>
      </c>
      <c r="B276" s="229" t="str">
        <f t="shared" si="12"/>
        <v>1386</v>
      </c>
      <c r="C276" s="229" t="s">
        <v>1499</v>
      </c>
      <c r="D276" s="229" t="str">
        <f t="shared" si="13"/>
        <v>1981</v>
      </c>
      <c r="E276" s="229" t="s">
        <v>2949</v>
      </c>
      <c r="F276" s="229" t="s">
        <v>6035</v>
      </c>
      <c r="G276" s="242" t="s">
        <v>1499</v>
      </c>
      <c r="H276" s="242" t="s">
        <v>6453</v>
      </c>
      <c r="I276" s="229" t="str">
        <f t="shared" si="14"/>
        <v>INSERT INTO UPK_TEST.upk_k60.k60_press_buno_link (buno_id, k60_buno_id, created_date, created_tantou_id) VALUES (1981, 1386, GETDATE(), 999);</v>
      </c>
    </row>
    <row r="277" spans="1:9">
      <c r="A277" s="229" t="s">
        <v>3435</v>
      </c>
      <c r="B277" s="229" t="str">
        <f t="shared" si="12"/>
        <v>2004</v>
      </c>
      <c r="C277" s="229" t="s">
        <v>1496</v>
      </c>
      <c r="D277" s="229" t="str">
        <f t="shared" si="13"/>
        <v>1982</v>
      </c>
      <c r="E277" s="229" t="s">
        <v>505</v>
      </c>
      <c r="F277" s="229" t="s">
        <v>6036</v>
      </c>
      <c r="G277" s="242" t="s">
        <v>1496</v>
      </c>
      <c r="H277" s="242" t="s">
        <v>6454</v>
      </c>
      <c r="I277" s="229" t="str">
        <f t="shared" si="14"/>
        <v>INSERT INTO UPK_TEST.upk_k60.k60_press_buno_link (buno_id, k60_buno_id, created_date, created_tantou_id) VALUES (1982, 2004, GETDATE(), 999);</v>
      </c>
    </row>
    <row r="278" spans="1:9">
      <c r="A278" s="229" t="s">
        <v>3435</v>
      </c>
      <c r="B278" s="229" t="str">
        <f t="shared" si="12"/>
        <v>2004</v>
      </c>
      <c r="C278" s="229" t="s">
        <v>1501</v>
      </c>
      <c r="D278" s="229" t="str">
        <f t="shared" si="13"/>
        <v>1983</v>
      </c>
      <c r="E278" s="229" t="s">
        <v>506</v>
      </c>
      <c r="F278" s="229" t="s">
        <v>6037</v>
      </c>
      <c r="G278" s="242" t="s">
        <v>1501</v>
      </c>
      <c r="H278" s="242" t="s">
        <v>6455</v>
      </c>
      <c r="I278" s="229" t="str">
        <f t="shared" si="14"/>
        <v>INSERT INTO UPK_TEST.upk_k60.k60_press_buno_link (buno_id, k60_buno_id, created_date, created_tantou_id) VALUES (1983, 2004, GETDATE(), 999);</v>
      </c>
    </row>
    <row r="279" spans="1:9">
      <c r="A279" s="229" t="s">
        <v>5483</v>
      </c>
      <c r="B279" s="229" t="str">
        <f t="shared" si="12"/>
        <v>1297</v>
      </c>
      <c r="C279" s="229" t="s">
        <v>7036</v>
      </c>
      <c r="D279" s="229" t="str">
        <f t="shared" si="13"/>
        <v>1984</v>
      </c>
      <c r="E279" s="229" t="s">
        <v>507</v>
      </c>
      <c r="F279" s="229" t="s">
        <v>6038</v>
      </c>
      <c r="G279" s="242" t="s">
        <v>7036</v>
      </c>
      <c r="H279" s="242" t="s">
        <v>6456</v>
      </c>
      <c r="I279" s="229" t="str">
        <f t="shared" si="14"/>
        <v>INSERT INTO UPK_TEST.upk_k60.k60_press_buno_link (buno_id, k60_buno_id, created_date, created_tantou_id) VALUES (1984, 1297, GETDATE(), 999);</v>
      </c>
    </row>
    <row r="280" spans="1:9">
      <c r="A280" s="229" t="s">
        <v>5483</v>
      </c>
      <c r="B280" s="229" t="str">
        <f t="shared" si="12"/>
        <v>1297</v>
      </c>
      <c r="C280" s="229" t="s">
        <v>7037</v>
      </c>
      <c r="D280" s="229" t="str">
        <f t="shared" si="13"/>
        <v>1985</v>
      </c>
      <c r="E280" s="229" t="s">
        <v>508</v>
      </c>
      <c r="F280" s="229" t="s">
        <v>6039</v>
      </c>
      <c r="G280" s="242" t="s">
        <v>7037</v>
      </c>
      <c r="H280" s="242" t="s">
        <v>6457</v>
      </c>
      <c r="I280" s="229" t="str">
        <f t="shared" si="14"/>
        <v>INSERT INTO UPK_TEST.upk_k60.k60_press_buno_link (buno_id, k60_buno_id, created_date, created_tantou_id) VALUES (1985, 1297, GETDATE(), 999);</v>
      </c>
    </row>
    <row r="281" spans="1:9">
      <c r="A281" s="229" t="s">
        <v>404</v>
      </c>
      <c r="B281" s="229" t="str">
        <f t="shared" si="12"/>
        <v>1387</v>
      </c>
      <c r="C281" s="229" t="s">
        <v>1503</v>
      </c>
      <c r="D281" s="229" t="str">
        <f t="shared" si="13"/>
        <v>1986</v>
      </c>
      <c r="E281" s="229" t="s">
        <v>509</v>
      </c>
      <c r="F281" s="229" t="s">
        <v>6040</v>
      </c>
      <c r="G281" s="242" t="s">
        <v>1503</v>
      </c>
      <c r="H281" s="242" t="s">
        <v>6458</v>
      </c>
      <c r="I281" s="229" t="str">
        <f t="shared" si="14"/>
        <v>INSERT INTO UPK_TEST.upk_k60.k60_press_buno_link (buno_id, k60_buno_id, created_date, created_tantou_id) VALUES (1986, 1387, GETDATE(), 999);</v>
      </c>
    </row>
    <row r="282" spans="1:9">
      <c r="A282" s="229" t="s">
        <v>5500</v>
      </c>
      <c r="B282" s="229" t="str">
        <f t="shared" si="12"/>
        <v>1338</v>
      </c>
      <c r="C282" s="229" t="s">
        <v>1505</v>
      </c>
      <c r="D282" s="229" t="str">
        <f t="shared" si="13"/>
        <v>1987</v>
      </c>
      <c r="E282" s="229" t="s">
        <v>510</v>
      </c>
      <c r="F282" s="229" t="s">
        <v>6041</v>
      </c>
      <c r="G282" s="242" t="s">
        <v>1505</v>
      </c>
      <c r="H282" s="242" t="s">
        <v>6459</v>
      </c>
      <c r="I282" s="229" t="str">
        <f t="shared" si="14"/>
        <v>INSERT INTO UPK_TEST.upk_k60.k60_press_buno_link (buno_id, k60_buno_id, created_date, created_tantou_id) VALUES (1987, 1338, GETDATE(), 999);</v>
      </c>
    </row>
    <row r="283" spans="1:9">
      <c r="A283" s="229" t="s">
        <v>5500</v>
      </c>
      <c r="B283" s="229" t="str">
        <f t="shared" si="12"/>
        <v>1338</v>
      </c>
      <c r="C283" s="229" t="s">
        <v>1509</v>
      </c>
      <c r="D283" s="229" t="str">
        <f t="shared" si="13"/>
        <v>1988</v>
      </c>
      <c r="E283" s="229" t="s">
        <v>511</v>
      </c>
      <c r="F283" s="229" t="s">
        <v>6042</v>
      </c>
      <c r="G283" s="242" t="s">
        <v>1509</v>
      </c>
      <c r="H283" s="242" t="s">
        <v>6460</v>
      </c>
      <c r="I283" s="229" t="str">
        <f t="shared" si="14"/>
        <v>INSERT INTO UPK_TEST.upk_k60.k60_press_buno_link (buno_id, k60_buno_id, created_date, created_tantou_id) VALUES (1988, 1338, GETDATE(), 999);</v>
      </c>
    </row>
    <row r="284" spans="1:9">
      <c r="A284" s="229" t="s">
        <v>5501</v>
      </c>
      <c r="B284" s="229" t="str">
        <f t="shared" si="12"/>
        <v>1339</v>
      </c>
      <c r="C284" s="229" t="s">
        <v>1506</v>
      </c>
      <c r="D284" s="229" t="str">
        <f t="shared" si="13"/>
        <v>1989</v>
      </c>
      <c r="E284" s="229" t="s">
        <v>512</v>
      </c>
      <c r="F284" s="229" t="s">
        <v>6043</v>
      </c>
      <c r="G284" s="242" t="s">
        <v>1506</v>
      </c>
      <c r="H284" s="242" t="s">
        <v>6461</v>
      </c>
      <c r="I284" s="229" t="str">
        <f t="shared" si="14"/>
        <v>INSERT INTO UPK_TEST.upk_k60.k60_press_buno_link (buno_id, k60_buno_id, created_date, created_tantou_id) VALUES (1989, 1339, GETDATE(), 999);</v>
      </c>
    </row>
    <row r="285" spans="1:9">
      <c r="A285" s="229" t="s">
        <v>5501</v>
      </c>
      <c r="B285" s="229" t="str">
        <f t="shared" si="12"/>
        <v>1339</v>
      </c>
      <c r="C285" s="229" t="s">
        <v>1510</v>
      </c>
      <c r="D285" s="229" t="str">
        <f t="shared" si="13"/>
        <v>1990</v>
      </c>
      <c r="E285" s="229" t="s">
        <v>513</v>
      </c>
      <c r="F285" s="229" t="s">
        <v>6044</v>
      </c>
      <c r="G285" s="242" t="s">
        <v>1510</v>
      </c>
      <c r="H285" s="242" t="s">
        <v>6462</v>
      </c>
      <c r="I285" s="229" t="str">
        <f t="shared" si="14"/>
        <v>INSERT INTO UPK_TEST.upk_k60.k60_press_buno_link (buno_id, k60_buno_id, created_date, created_tantou_id) VALUES (1990, 1339, GETDATE(), 999);</v>
      </c>
    </row>
    <row r="286" spans="1:9">
      <c r="A286" s="229" t="s">
        <v>5526</v>
      </c>
      <c r="B286" s="229" t="str">
        <f t="shared" si="12"/>
        <v>1402</v>
      </c>
      <c r="C286" s="229" t="s">
        <v>1507</v>
      </c>
      <c r="D286" s="229" t="str">
        <f t="shared" si="13"/>
        <v>1991</v>
      </c>
      <c r="E286" s="229" t="s">
        <v>2963</v>
      </c>
      <c r="F286" s="229" t="s">
        <v>6045</v>
      </c>
      <c r="G286" s="242" t="s">
        <v>1507</v>
      </c>
      <c r="H286" s="242" t="s">
        <v>6463</v>
      </c>
      <c r="I286" s="229" t="str">
        <f t="shared" si="14"/>
        <v>INSERT INTO UPK_TEST.upk_k60.k60_press_buno_link (buno_id, k60_buno_id, created_date, created_tantou_id) VALUES (1991, 1402, GETDATE(), 999);</v>
      </c>
    </row>
    <row r="287" spans="1:9">
      <c r="A287" s="229" t="s">
        <v>5526</v>
      </c>
      <c r="B287" s="229" t="str">
        <f t="shared" si="12"/>
        <v>1402</v>
      </c>
      <c r="C287" s="229" t="s">
        <v>1511</v>
      </c>
      <c r="D287" s="229" t="str">
        <f t="shared" si="13"/>
        <v>1992</v>
      </c>
      <c r="E287" s="229" t="s">
        <v>2964</v>
      </c>
      <c r="F287" s="229" t="s">
        <v>6046</v>
      </c>
      <c r="G287" s="242" t="s">
        <v>1511</v>
      </c>
      <c r="H287" s="242" t="s">
        <v>6464</v>
      </c>
      <c r="I287" s="229" t="str">
        <f t="shared" si="14"/>
        <v>INSERT INTO UPK_TEST.upk_k60.k60_press_buno_link (buno_id, k60_buno_id, created_date, created_tantou_id) VALUES (1992, 1402, GETDATE(), 999);</v>
      </c>
    </row>
    <row r="288" spans="1:9">
      <c r="A288" s="233" t="s">
        <v>5510</v>
      </c>
      <c r="B288" s="229" t="str">
        <f t="shared" si="12"/>
        <v>1366</v>
      </c>
      <c r="C288" s="234" t="s">
        <v>7038</v>
      </c>
      <c r="D288" s="229" t="str">
        <f t="shared" si="13"/>
        <v>1993</v>
      </c>
      <c r="E288" s="229" t="s">
        <v>2965</v>
      </c>
      <c r="F288" s="229" t="s">
        <v>6047</v>
      </c>
      <c r="G288" s="242" t="s">
        <v>7038</v>
      </c>
      <c r="H288" s="242" t="s">
        <v>6465</v>
      </c>
      <c r="I288" s="229" t="str">
        <f t="shared" si="14"/>
        <v>INSERT INTO UPK_TEST.upk_k60.k60_press_buno_link (buno_id, k60_buno_id, created_date, created_tantou_id) VALUES (1993, 1366, GETDATE(), 999);</v>
      </c>
    </row>
    <row r="289" spans="1:9">
      <c r="A289" s="233" t="s">
        <v>5510</v>
      </c>
      <c r="B289" s="229" t="str">
        <f t="shared" si="12"/>
        <v>1366</v>
      </c>
      <c r="C289" s="234" t="s">
        <v>1512</v>
      </c>
      <c r="D289" s="229" t="str">
        <f t="shared" si="13"/>
        <v>1994</v>
      </c>
      <c r="E289" s="229" t="s">
        <v>2967</v>
      </c>
      <c r="F289" s="229" t="s">
        <v>6048</v>
      </c>
      <c r="G289" s="242" t="s">
        <v>1512</v>
      </c>
      <c r="H289" s="242" t="s">
        <v>6466</v>
      </c>
      <c r="I289" s="229" t="str">
        <f t="shared" si="14"/>
        <v>INSERT INTO UPK_TEST.upk_k60.k60_press_buno_link (buno_id, k60_buno_id, created_date, created_tantou_id) VALUES (1994, 1366, GETDATE(), 999);</v>
      </c>
    </row>
    <row r="290" spans="1:9">
      <c r="A290" s="233" t="s">
        <v>5509</v>
      </c>
      <c r="B290" s="229" t="str">
        <f t="shared" si="12"/>
        <v>1365</v>
      </c>
      <c r="C290" s="234" t="s">
        <v>7038</v>
      </c>
      <c r="D290" s="229" t="str">
        <f t="shared" si="13"/>
        <v>1993</v>
      </c>
      <c r="E290" s="229" t="s">
        <v>2968</v>
      </c>
      <c r="F290" s="229" t="s">
        <v>6049</v>
      </c>
      <c r="G290" s="242" t="s">
        <v>7038</v>
      </c>
      <c r="H290" s="242" t="s">
        <v>6467</v>
      </c>
      <c r="I290" s="229" t="str">
        <f t="shared" si="14"/>
        <v>INSERT INTO UPK_TEST.upk_k60.k60_press_buno_link (buno_id, k60_buno_id, created_date, created_tantou_id) VALUES (1993, 1365, GETDATE(), 999);</v>
      </c>
    </row>
    <row r="291" spans="1:9">
      <c r="A291" s="233" t="s">
        <v>5509</v>
      </c>
      <c r="B291" s="229" t="str">
        <f t="shared" si="12"/>
        <v>1365</v>
      </c>
      <c r="C291" s="234" t="s">
        <v>7039</v>
      </c>
      <c r="D291" s="229" t="str">
        <f t="shared" si="13"/>
        <v>1996</v>
      </c>
      <c r="E291" s="229" t="s">
        <v>2969</v>
      </c>
      <c r="F291" s="229" t="s">
        <v>6050</v>
      </c>
      <c r="G291" s="242" t="s">
        <v>7039</v>
      </c>
      <c r="H291" s="242" t="s">
        <v>6468</v>
      </c>
      <c r="I291" s="229" t="str">
        <f t="shared" si="14"/>
        <v>INSERT INTO UPK_TEST.upk_k60.k60_press_buno_link (buno_id, k60_buno_id, created_date, created_tantou_id) VALUES (1996, 1365, GETDATE(), 999);</v>
      </c>
    </row>
    <row r="292" spans="1:9">
      <c r="A292" s="229" t="s">
        <v>5582</v>
      </c>
      <c r="B292" s="229" t="str">
        <f t="shared" si="12"/>
        <v>1796</v>
      </c>
      <c r="C292" s="229" t="s">
        <v>1513</v>
      </c>
      <c r="D292" s="229" t="str">
        <f t="shared" si="13"/>
        <v>1997</v>
      </c>
      <c r="E292" s="229" t="s">
        <v>2971</v>
      </c>
      <c r="F292" s="229" t="s">
        <v>6051</v>
      </c>
      <c r="G292" s="242" t="s">
        <v>1513</v>
      </c>
      <c r="H292" s="242" t="s">
        <v>6469</v>
      </c>
      <c r="I292" s="229" t="str">
        <f t="shared" si="14"/>
        <v>INSERT INTO UPK_TEST.upk_k60.k60_press_buno_link (buno_id, k60_buno_id, created_date, created_tantou_id) VALUES (1997, 1796, GETDATE(), 999);</v>
      </c>
    </row>
    <row r="293" spans="1:9">
      <c r="A293" s="229" t="s">
        <v>5582</v>
      </c>
      <c r="B293" s="229" t="str">
        <f t="shared" si="12"/>
        <v>1796</v>
      </c>
      <c r="C293" s="229" t="s">
        <v>1514</v>
      </c>
      <c r="D293" s="229" t="str">
        <f t="shared" si="13"/>
        <v>1998</v>
      </c>
      <c r="E293" s="229" t="s">
        <v>514</v>
      </c>
      <c r="F293" s="229" t="s">
        <v>6052</v>
      </c>
      <c r="G293" s="242" t="s">
        <v>1514</v>
      </c>
      <c r="H293" s="242" t="s">
        <v>6470</v>
      </c>
      <c r="I293" s="229" t="str">
        <f t="shared" si="14"/>
        <v>INSERT INTO UPK_TEST.upk_k60.k60_press_buno_link (buno_id, k60_buno_id, created_date, created_tantou_id) VALUES (1998, 1796, GETDATE(), 999);</v>
      </c>
    </row>
    <row r="294" spans="1:9">
      <c r="A294" s="229" t="s">
        <v>5721</v>
      </c>
      <c r="B294" s="229" t="str">
        <f t="shared" si="12"/>
        <v>2439</v>
      </c>
      <c r="C294" s="229" t="s">
        <v>7040</v>
      </c>
      <c r="D294" s="229" t="str">
        <f t="shared" si="13"/>
        <v>1999</v>
      </c>
      <c r="E294" s="229" t="s">
        <v>515</v>
      </c>
      <c r="F294" s="229" t="s">
        <v>6053</v>
      </c>
      <c r="G294" s="242" t="s">
        <v>7040</v>
      </c>
      <c r="H294" s="242" t="s">
        <v>6471</v>
      </c>
      <c r="I294" s="229" t="str">
        <f t="shared" si="14"/>
        <v>INSERT INTO UPK_TEST.upk_k60.k60_press_buno_link (buno_id, k60_buno_id, created_date, created_tantou_id) VALUES (1999, 2439, GETDATE(), 999);</v>
      </c>
    </row>
    <row r="295" spans="1:9">
      <c r="A295" s="229" t="s">
        <v>5721</v>
      </c>
      <c r="B295" s="229" t="str">
        <f t="shared" si="12"/>
        <v>2439</v>
      </c>
      <c r="C295" s="229" t="s">
        <v>7041</v>
      </c>
      <c r="D295" s="229" t="str">
        <f t="shared" si="13"/>
        <v>2000</v>
      </c>
      <c r="E295" s="229" t="s">
        <v>2974</v>
      </c>
      <c r="F295" s="229" t="s">
        <v>6054</v>
      </c>
      <c r="G295" s="242" t="s">
        <v>7041</v>
      </c>
      <c r="H295" s="242" t="s">
        <v>202</v>
      </c>
      <c r="I295" s="229" t="str">
        <f t="shared" si="14"/>
        <v>INSERT INTO UPK_TEST.upk_k60.k60_press_buno_link (buno_id, k60_buno_id, created_date, created_tantou_id) VALUES (2000, 2439, GETDATE(), 999);</v>
      </c>
    </row>
    <row r="296" spans="1:9">
      <c r="A296" s="229" t="s">
        <v>5517</v>
      </c>
      <c r="B296" s="229" t="str">
        <f t="shared" si="12"/>
        <v>1388</v>
      </c>
      <c r="C296" s="229" t="s">
        <v>1515</v>
      </c>
      <c r="D296" s="229" t="str">
        <f t="shared" si="13"/>
        <v>2001</v>
      </c>
      <c r="E296" s="229" t="s">
        <v>2975</v>
      </c>
      <c r="F296" s="229" t="s">
        <v>6055</v>
      </c>
      <c r="G296" s="242" t="s">
        <v>1515</v>
      </c>
      <c r="H296" s="242" t="s">
        <v>183</v>
      </c>
      <c r="I296" s="229" t="str">
        <f t="shared" si="14"/>
        <v>INSERT INTO UPK_TEST.upk_k60.k60_press_buno_link (buno_id, k60_buno_id, created_date, created_tantou_id) VALUES (2001, 1388, GETDATE(), 999);</v>
      </c>
    </row>
    <row r="297" spans="1:9">
      <c r="A297" s="229" t="s">
        <v>5517</v>
      </c>
      <c r="B297" s="229" t="str">
        <f t="shared" si="12"/>
        <v>1388</v>
      </c>
      <c r="C297" s="229" t="s">
        <v>1522</v>
      </c>
      <c r="D297" s="229" t="str">
        <f t="shared" si="13"/>
        <v>2002</v>
      </c>
      <c r="E297" s="229" t="s">
        <v>2977</v>
      </c>
      <c r="F297" s="229" t="s">
        <v>6056</v>
      </c>
      <c r="G297" s="242" t="s">
        <v>1522</v>
      </c>
      <c r="H297" s="242" t="s">
        <v>207</v>
      </c>
      <c r="I297" s="229" t="str">
        <f t="shared" si="14"/>
        <v>INSERT INTO UPK_TEST.upk_k60.k60_press_buno_link (buno_id, k60_buno_id, created_date, created_tantou_id) VALUES (2002, 1388, GETDATE(), 999);</v>
      </c>
    </row>
    <row r="298" spans="1:9">
      <c r="A298" s="229" t="s">
        <v>3174</v>
      </c>
      <c r="B298" s="229" t="str">
        <f t="shared" si="12"/>
        <v>1756</v>
      </c>
      <c r="C298" s="229" t="s">
        <v>1516</v>
      </c>
      <c r="D298" s="229" t="str">
        <f t="shared" si="13"/>
        <v>2003</v>
      </c>
      <c r="E298" s="229" t="s">
        <v>2979</v>
      </c>
      <c r="F298" s="229" t="s">
        <v>6057</v>
      </c>
      <c r="G298" s="242" t="s">
        <v>1516</v>
      </c>
      <c r="H298" s="242" t="s">
        <v>212</v>
      </c>
      <c r="I298" s="229" t="str">
        <f t="shared" si="14"/>
        <v>INSERT INTO UPK_TEST.upk_k60.k60_press_buno_link (buno_id, k60_buno_id, created_date, created_tantou_id) VALUES (2003, 1756, GETDATE(), 999);</v>
      </c>
    </row>
    <row r="299" spans="1:9">
      <c r="A299" s="229" t="s">
        <v>3174</v>
      </c>
      <c r="B299" s="229" t="str">
        <f t="shared" si="12"/>
        <v>1756</v>
      </c>
      <c r="C299" s="229" t="s">
        <v>1523</v>
      </c>
      <c r="D299" s="229" t="str">
        <f t="shared" si="13"/>
        <v>2004</v>
      </c>
      <c r="E299" s="229" t="s">
        <v>516</v>
      </c>
      <c r="F299" s="229" t="s">
        <v>6058</v>
      </c>
      <c r="G299" s="242" t="s">
        <v>1523</v>
      </c>
      <c r="H299" s="242" t="s">
        <v>230</v>
      </c>
      <c r="I299" s="229" t="str">
        <f t="shared" si="14"/>
        <v>INSERT INTO UPK_TEST.upk_k60.k60_press_buno_link (buno_id, k60_buno_id, created_date, created_tantou_id) VALUES (2004, 1756, GETDATE(), 999);</v>
      </c>
    </row>
    <row r="300" spans="1:9">
      <c r="A300" s="229" t="s">
        <v>2880</v>
      </c>
      <c r="B300" s="229" t="str">
        <f t="shared" si="12"/>
        <v>1505</v>
      </c>
      <c r="C300" s="229" t="s">
        <v>7042</v>
      </c>
      <c r="D300" s="229" t="str">
        <f t="shared" si="13"/>
        <v>2005</v>
      </c>
      <c r="E300" s="229" t="s">
        <v>517</v>
      </c>
      <c r="F300" s="229" t="s">
        <v>6059</v>
      </c>
      <c r="G300" s="242" t="s">
        <v>7042</v>
      </c>
      <c r="H300" s="242" t="s">
        <v>231</v>
      </c>
      <c r="I300" s="229" t="str">
        <f t="shared" si="14"/>
        <v>INSERT INTO UPK_TEST.upk_k60.k60_press_buno_link (buno_id, k60_buno_id, created_date, created_tantou_id) VALUES (2005, 1505, GETDATE(), 999);</v>
      </c>
    </row>
    <row r="301" spans="1:9">
      <c r="A301" s="229" t="s">
        <v>2880</v>
      </c>
      <c r="B301" s="229" t="str">
        <f t="shared" si="12"/>
        <v>1505</v>
      </c>
      <c r="C301" s="229" t="s">
        <v>7043</v>
      </c>
      <c r="D301" s="229" t="str">
        <f t="shared" si="13"/>
        <v>2006</v>
      </c>
      <c r="E301" s="229" t="s">
        <v>518</v>
      </c>
      <c r="F301" s="229" t="s">
        <v>6060</v>
      </c>
      <c r="G301" s="242" t="s">
        <v>7043</v>
      </c>
      <c r="H301" s="242" t="s">
        <v>215</v>
      </c>
      <c r="I301" s="229" t="str">
        <f t="shared" si="14"/>
        <v>INSERT INTO UPK_TEST.upk_k60.k60_press_buno_link (buno_id, k60_buno_id, created_date, created_tantou_id) VALUES (2006, 1505, GETDATE(), 999);</v>
      </c>
    </row>
    <row r="302" spans="1:9">
      <c r="A302" s="229" t="s">
        <v>2882</v>
      </c>
      <c r="B302" s="229" t="str">
        <f t="shared" si="12"/>
        <v>1506</v>
      </c>
      <c r="C302" s="229" t="s">
        <v>7044</v>
      </c>
      <c r="D302" s="229" t="str">
        <f t="shared" si="13"/>
        <v>2007</v>
      </c>
      <c r="E302" s="229" t="s">
        <v>2984</v>
      </c>
      <c r="F302" s="229" t="s">
        <v>6061</v>
      </c>
      <c r="G302" s="242" t="s">
        <v>7044</v>
      </c>
      <c r="H302" s="242" t="s">
        <v>216</v>
      </c>
      <c r="I302" s="229" t="str">
        <f t="shared" si="14"/>
        <v>INSERT INTO UPK_TEST.upk_k60.k60_press_buno_link (buno_id, k60_buno_id, created_date, created_tantou_id) VALUES (2007, 1506, GETDATE(), 999);</v>
      </c>
    </row>
    <row r="303" spans="1:9">
      <c r="A303" s="229" t="s">
        <v>2882</v>
      </c>
      <c r="B303" s="229" t="str">
        <f t="shared" si="12"/>
        <v>1506</v>
      </c>
      <c r="C303" s="229" t="s">
        <v>7045</v>
      </c>
      <c r="D303" s="229" t="str">
        <f t="shared" si="13"/>
        <v>2008</v>
      </c>
      <c r="E303" s="229" t="s">
        <v>519</v>
      </c>
      <c r="F303" s="229" t="s">
        <v>6062</v>
      </c>
      <c r="G303" s="242" t="s">
        <v>7045</v>
      </c>
      <c r="H303" s="242" t="s">
        <v>232</v>
      </c>
      <c r="I303" s="229" t="str">
        <f t="shared" si="14"/>
        <v>INSERT INTO UPK_TEST.upk_k60.k60_press_buno_link (buno_id, k60_buno_id, created_date, created_tantou_id) VALUES (2008, 1506, GETDATE(), 999);</v>
      </c>
    </row>
    <row r="304" spans="1:9">
      <c r="A304" s="229" t="s">
        <v>2884</v>
      </c>
      <c r="B304" s="229" t="str">
        <f t="shared" si="12"/>
        <v>1507</v>
      </c>
      <c r="C304" s="229" t="s">
        <v>7046</v>
      </c>
      <c r="D304" s="229" t="str">
        <f t="shared" si="13"/>
        <v>2009</v>
      </c>
      <c r="E304" s="229" t="s">
        <v>2986</v>
      </c>
      <c r="F304" s="229" t="s">
        <v>6063</v>
      </c>
      <c r="G304" s="242" t="s">
        <v>7046</v>
      </c>
      <c r="H304" s="242" t="s">
        <v>217</v>
      </c>
      <c r="I304" s="229" t="str">
        <f t="shared" si="14"/>
        <v>INSERT INTO UPK_TEST.upk_k60.k60_press_buno_link (buno_id, k60_buno_id, created_date, created_tantou_id) VALUES (2009, 1507, GETDATE(), 999);</v>
      </c>
    </row>
    <row r="305" spans="1:9">
      <c r="A305" s="229" t="s">
        <v>2884</v>
      </c>
      <c r="B305" s="229" t="str">
        <f t="shared" si="12"/>
        <v>1507</v>
      </c>
      <c r="C305" s="229" t="s">
        <v>7047</v>
      </c>
      <c r="D305" s="229" t="str">
        <f t="shared" si="13"/>
        <v>2010</v>
      </c>
      <c r="E305" s="229" t="s">
        <v>520</v>
      </c>
      <c r="F305" s="229" t="s">
        <v>6064</v>
      </c>
      <c r="G305" s="242" t="s">
        <v>7047</v>
      </c>
      <c r="H305" s="242" t="s">
        <v>210</v>
      </c>
      <c r="I305" s="229" t="str">
        <f t="shared" si="14"/>
        <v>INSERT INTO UPK_TEST.upk_k60.k60_press_buno_link (buno_id, k60_buno_id, created_date, created_tantou_id) VALUES (2010, 1507, GETDATE(), 999);</v>
      </c>
    </row>
    <row r="306" spans="1:9">
      <c r="A306" s="229" t="s">
        <v>5578</v>
      </c>
      <c r="B306" s="229" t="str">
        <f t="shared" si="12"/>
        <v>1791</v>
      </c>
      <c r="C306" s="229" t="s">
        <v>1517</v>
      </c>
      <c r="D306" s="229" t="str">
        <f t="shared" si="13"/>
        <v>2011</v>
      </c>
      <c r="E306" s="229" t="s">
        <v>521</v>
      </c>
      <c r="F306" s="229" t="s">
        <v>6065</v>
      </c>
      <c r="G306" s="242" t="s">
        <v>1517</v>
      </c>
      <c r="H306" s="242" t="s">
        <v>6472</v>
      </c>
      <c r="I306" s="229" t="str">
        <f t="shared" si="14"/>
        <v>INSERT INTO UPK_TEST.upk_k60.k60_press_buno_link (buno_id, k60_buno_id, created_date, created_tantou_id) VALUES (2011, 1791, GETDATE(), 999);</v>
      </c>
    </row>
    <row r="307" spans="1:9">
      <c r="A307" s="229" t="s">
        <v>5578</v>
      </c>
      <c r="B307" s="229" t="str">
        <f t="shared" si="12"/>
        <v>1791</v>
      </c>
      <c r="C307" s="229" t="s">
        <v>1524</v>
      </c>
      <c r="D307" s="229" t="str">
        <f t="shared" si="13"/>
        <v>2012</v>
      </c>
      <c r="E307" s="229" t="s">
        <v>522</v>
      </c>
      <c r="F307" s="229" t="s">
        <v>6066</v>
      </c>
      <c r="G307" s="242" t="s">
        <v>1524</v>
      </c>
      <c r="H307" s="242" t="s">
        <v>205</v>
      </c>
      <c r="I307" s="229" t="str">
        <f t="shared" si="14"/>
        <v>INSERT INTO UPK_TEST.upk_k60.k60_press_buno_link (buno_id, k60_buno_id, created_date, created_tantou_id) VALUES (2012, 1791, GETDATE(), 999);</v>
      </c>
    </row>
    <row r="308" spans="1:9">
      <c r="A308" s="229" t="s">
        <v>5557</v>
      </c>
      <c r="B308" s="229" t="str">
        <f t="shared" si="12"/>
        <v>1476</v>
      </c>
      <c r="C308" s="229" t="s">
        <v>1518</v>
      </c>
      <c r="D308" s="229" t="str">
        <f t="shared" si="13"/>
        <v>2013</v>
      </c>
      <c r="E308" s="229" t="s">
        <v>523</v>
      </c>
      <c r="F308" s="229" t="s">
        <v>6067</v>
      </c>
      <c r="G308" s="242" t="s">
        <v>1518</v>
      </c>
      <c r="H308" s="242" t="s">
        <v>233</v>
      </c>
      <c r="I308" s="229" t="str">
        <f t="shared" si="14"/>
        <v>INSERT INTO UPK_TEST.upk_k60.k60_press_buno_link (buno_id, k60_buno_id, created_date, created_tantou_id) VALUES (2013, 1476, GETDATE(), 999);</v>
      </c>
    </row>
    <row r="309" spans="1:9">
      <c r="A309" s="229" t="s">
        <v>5557</v>
      </c>
      <c r="B309" s="229" t="str">
        <f t="shared" si="12"/>
        <v>1476</v>
      </c>
      <c r="C309" s="229" t="s">
        <v>1525</v>
      </c>
      <c r="D309" s="229" t="str">
        <f t="shared" si="13"/>
        <v>2014</v>
      </c>
      <c r="E309" s="229" t="s">
        <v>524</v>
      </c>
      <c r="F309" s="229" t="s">
        <v>6068</v>
      </c>
      <c r="G309" s="242" t="s">
        <v>1525</v>
      </c>
      <c r="H309" s="242" t="s">
        <v>220</v>
      </c>
      <c r="I309" s="229" t="str">
        <f t="shared" si="14"/>
        <v>INSERT INTO UPK_TEST.upk_k60.k60_press_buno_link (buno_id, k60_buno_id, created_date, created_tantou_id) VALUES (2014, 1476, GETDATE(), 999);</v>
      </c>
    </row>
    <row r="310" spans="1:9">
      <c r="A310" s="229" t="s">
        <v>5700</v>
      </c>
      <c r="B310" s="229" t="str">
        <f t="shared" si="12"/>
        <v>2370</v>
      </c>
      <c r="C310" s="229" t="s">
        <v>1519</v>
      </c>
      <c r="D310" s="229" t="str">
        <f t="shared" si="13"/>
        <v>2015</v>
      </c>
      <c r="E310" s="229" t="s">
        <v>525</v>
      </c>
      <c r="F310" s="229" t="s">
        <v>6069</v>
      </c>
      <c r="G310" s="242" t="s">
        <v>1519</v>
      </c>
      <c r="H310" s="242" t="s">
        <v>234</v>
      </c>
      <c r="I310" s="229" t="str">
        <f t="shared" si="14"/>
        <v>INSERT INTO UPK_TEST.upk_k60.k60_press_buno_link (buno_id, k60_buno_id, created_date, created_tantou_id) VALUES (2015, 2370, GETDATE(), 999);</v>
      </c>
    </row>
    <row r="311" spans="1:9">
      <c r="A311" s="229" t="s">
        <v>5700</v>
      </c>
      <c r="B311" s="229" t="str">
        <f t="shared" si="12"/>
        <v>2370</v>
      </c>
      <c r="C311" s="229" t="s">
        <v>1526</v>
      </c>
      <c r="D311" s="229" t="str">
        <f t="shared" si="13"/>
        <v>2016</v>
      </c>
      <c r="E311" s="229" t="s">
        <v>526</v>
      </c>
      <c r="F311" s="229" t="s">
        <v>6070</v>
      </c>
      <c r="G311" s="242" t="s">
        <v>1526</v>
      </c>
      <c r="H311" s="242" t="s">
        <v>6473</v>
      </c>
      <c r="I311" s="229" t="str">
        <f t="shared" si="14"/>
        <v>INSERT INTO UPK_TEST.upk_k60.k60_press_buno_link (buno_id, k60_buno_id, created_date, created_tantou_id) VALUES (2016, 2370, GETDATE(), 999);</v>
      </c>
    </row>
    <row r="312" spans="1:9">
      <c r="A312" s="229" t="s">
        <v>2931</v>
      </c>
      <c r="B312" s="229" t="str">
        <f t="shared" si="12"/>
        <v>1548</v>
      </c>
      <c r="C312" s="229" t="s">
        <v>7048</v>
      </c>
      <c r="D312" s="229" t="str">
        <f t="shared" si="13"/>
        <v>2017</v>
      </c>
      <c r="E312" s="229" t="s">
        <v>2994</v>
      </c>
      <c r="F312" s="229" t="s">
        <v>6071</v>
      </c>
      <c r="G312" s="242" t="s">
        <v>7048</v>
      </c>
      <c r="H312" s="242" t="s">
        <v>6474</v>
      </c>
      <c r="I312" s="229" t="str">
        <f t="shared" si="14"/>
        <v>INSERT INTO UPK_TEST.upk_k60.k60_press_buno_link (buno_id, k60_buno_id, created_date, created_tantou_id) VALUES (2017, 1548, GETDATE(), 999);</v>
      </c>
    </row>
    <row r="313" spans="1:9">
      <c r="A313" s="229" t="s">
        <v>2931</v>
      </c>
      <c r="B313" s="229" t="str">
        <f t="shared" si="12"/>
        <v>1548</v>
      </c>
      <c r="C313" s="229" t="s">
        <v>7049</v>
      </c>
      <c r="D313" s="229" t="str">
        <f t="shared" si="13"/>
        <v>2018</v>
      </c>
      <c r="E313" s="229" t="s">
        <v>2995</v>
      </c>
      <c r="F313" s="229" t="s">
        <v>6072</v>
      </c>
      <c r="G313" s="242" t="s">
        <v>7049</v>
      </c>
      <c r="H313" s="242" t="s">
        <v>221</v>
      </c>
      <c r="I313" s="229" t="str">
        <f t="shared" si="14"/>
        <v>INSERT INTO UPK_TEST.upk_k60.k60_press_buno_link (buno_id, k60_buno_id, created_date, created_tantou_id) VALUES (2018, 1548, GETDATE(), 999);</v>
      </c>
    </row>
    <row r="314" spans="1:9">
      <c r="A314" s="229" t="s">
        <v>2949</v>
      </c>
      <c r="B314" s="229" t="str">
        <f t="shared" si="12"/>
        <v>1563</v>
      </c>
      <c r="C314" s="229" t="s">
        <v>7050</v>
      </c>
      <c r="D314" s="229" t="str">
        <f t="shared" si="13"/>
        <v>2019</v>
      </c>
      <c r="E314" s="229" t="s">
        <v>2997</v>
      </c>
      <c r="F314" s="229" t="s">
        <v>6073</v>
      </c>
      <c r="G314" s="242" t="s">
        <v>7050</v>
      </c>
      <c r="H314" s="242" t="s">
        <v>222</v>
      </c>
      <c r="I314" s="229" t="str">
        <f t="shared" si="14"/>
        <v>INSERT INTO UPK_TEST.upk_k60.k60_press_buno_link (buno_id, k60_buno_id, created_date, created_tantou_id) VALUES (2019, 1563, GETDATE(), 999);</v>
      </c>
    </row>
    <row r="315" spans="1:9">
      <c r="A315" s="229" t="s">
        <v>2949</v>
      </c>
      <c r="B315" s="229" t="str">
        <f t="shared" si="12"/>
        <v>1563</v>
      </c>
      <c r="C315" s="229" t="s">
        <v>7051</v>
      </c>
      <c r="D315" s="229" t="str">
        <f t="shared" si="13"/>
        <v>2020</v>
      </c>
      <c r="E315" s="229" t="s">
        <v>2998</v>
      </c>
      <c r="F315" s="229" t="s">
        <v>6074</v>
      </c>
      <c r="G315" s="242" t="s">
        <v>7051</v>
      </c>
      <c r="H315" s="242" t="s">
        <v>211</v>
      </c>
      <c r="I315" s="229" t="str">
        <f t="shared" si="14"/>
        <v>INSERT INTO UPK_TEST.upk_k60.k60_press_buno_link (buno_id, k60_buno_id, created_date, created_tantou_id) VALUES (2020, 1563, GETDATE(), 999);</v>
      </c>
    </row>
    <row r="316" spans="1:9">
      <c r="A316" s="229" t="s">
        <v>963</v>
      </c>
      <c r="B316" s="229" t="str">
        <f t="shared" si="12"/>
        <v>2227</v>
      </c>
      <c r="C316" s="229" t="s">
        <v>7052</v>
      </c>
      <c r="D316" s="229" t="str">
        <f t="shared" si="13"/>
        <v>2021</v>
      </c>
      <c r="E316" s="229" t="s">
        <v>2999</v>
      </c>
      <c r="F316" s="229" t="s">
        <v>6075</v>
      </c>
      <c r="G316" s="242" t="s">
        <v>7052</v>
      </c>
      <c r="H316" s="242" t="s">
        <v>6475</v>
      </c>
      <c r="I316" s="229" t="str">
        <f t="shared" si="14"/>
        <v>INSERT INTO UPK_TEST.upk_k60.k60_press_buno_link (buno_id, k60_buno_id, created_date, created_tantou_id) VALUES (2021, 2227, GETDATE(), 999);</v>
      </c>
    </row>
    <row r="317" spans="1:9">
      <c r="A317" s="229" t="s">
        <v>5533</v>
      </c>
      <c r="B317" s="229" t="str">
        <f t="shared" si="12"/>
        <v>1443</v>
      </c>
      <c r="C317" s="229" t="s">
        <v>7053</v>
      </c>
      <c r="D317" s="229" t="str">
        <f t="shared" si="13"/>
        <v>2022</v>
      </c>
      <c r="E317" s="229" t="s">
        <v>3000</v>
      </c>
      <c r="F317" s="229" t="s">
        <v>6076</v>
      </c>
      <c r="G317" s="242" t="s">
        <v>7053</v>
      </c>
      <c r="H317" s="242" t="s">
        <v>223</v>
      </c>
      <c r="I317" s="229" t="str">
        <f t="shared" si="14"/>
        <v>INSERT INTO UPK_TEST.upk_k60.k60_press_buno_link (buno_id, k60_buno_id, created_date, created_tantou_id) VALUES (2022, 1443, GETDATE(), 999);</v>
      </c>
    </row>
    <row r="318" spans="1:9">
      <c r="A318" s="229" t="s">
        <v>5533</v>
      </c>
      <c r="B318" s="229" t="str">
        <f t="shared" si="12"/>
        <v>1443</v>
      </c>
      <c r="C318" s="229" t="s">
        <v>7054</v>
      </c>
      <c r="D318" s="229" t="str">
        <f t="shared" si="13"/>
        <v>2023</v>
      </c>
      <c r="E318" s="229" t="s">
        <v>3001</v>
      </c>
      <c r="F318" s="229" t="s">
        <v>6077</v>
      </c>
      <c r="G318" s="242" t="s">
        <v>7054</v>
      </c>
      <c r="H318" s="242" t="s">
        <v>6476</v>
      </c>
      <c r="I318" s="229" t="str">
        <f t="shared" si="14"/>
        <v>INSERT INTO UPK_TEST.upk_k60.k60_press_buno_link (buno_id, k60_buno_id, created_date, created_tantou_id) VALUES (2023, 1443, GETDATE(), 999);</v>
      </c>
    </row>
    <row r="319" spans="1:9">
      <c r="A319" s="229" t="s">
        <v>5544</v>
      </c>
      <c r="B319" s="229" t="str">
        <f t="shared" si="12"/>
        <v>1462</v>
      </c>
      <c r="C319" s="229" t="s">
        <v>1529</v>
      </c>
      <c r="D319" s="229" t="str">
        <f t="shared" si="13"/>
        <v>2024</v>
      </c>
      <c r="E319" s="229" t="s">
        <v>3002</v>
      </c>
      <c r="F319" s="229" t="s">
        <v>6078</v>
      </c>
      <c r="G319" s="242" t="s">
        <v>1529</v>
      </c>
      <c r="H319" s="242" t="s">
        <v>218</v>
      </c>
      <c r="I319" s="229" t="str">
        <f t="shared" si="14"/>
        <v>INSERT INTO UPK_TEST.upk_k60.k60_press_buno_link (buno_id, k60_buno_id, created_date, created_tantou_id) VALUES (2024, 1462, GETDATE(), 999);</v>
      </c>
    </row>
    <row r="320" spans="1:9">
      <c r="A320" s="229" t="s">
        <v>5544</v>
      </c>
      <c r="B320" s="229" t="str">
        <f t="shared" si="12"/>
        <v>1462</v>
      </c>
      <c r="C320" s="229" t="s">
        <v>1530</v>
      </c>
      <c r="D320" s="229" t="str">
        <f t="shared" si="13"/>
        <v>2025</v>
      </c>
      <c r="E320" s="229" t="s">
        <v>3003</v>
      </c>
      <c r="F320" s="229" t="s">
        <v>6079</v>
      </c>
      <c r="G320" s="242" t="s">
        <v>1530</v>
      </c>
      <c r="H320" s="242" t="s">
        <v>6477</v>
      </c>
      <c r="I320" s="229" t="str">
        <f t="shared" si="14"/>
        <v>INSERT INTO UPK_TEST.upk_k60.k60_press_buno_link (buno_id, k60_buno_id, created_date, created_tantou_id) VALUES (2025, 1462, GETDATE(), 999);</v>
      </c>
    </row>
    <row r="321" spans="1:9">
      <c r="A321" s="229" t="s">
        <v>3041</v>
      </c>
      <c r="B321" s="229" t="str">
        <f t="shared" si="12"/>
        <v>1638</v>
      </c>
      <c r="C321" s="229" t="s">
        <v>7055</v>
      </c>
      <c r="D321" s="229" t="str">
        <f t="shared" si="13"/>
        <v>2026</v>
      </c>
      <c r="E321" s="229" t="s">
        <v>527</v>
      </c>
      <c r="F321" s="229" t="s">
        <v>6080</v>
      </c>
      <c r="G321" s="242" t="s">
        <v>7055</v>
      </c>
      <c r="H321" s="242" t="s">
        <v>219</v>
      </c>
      <c r="I321" s="229" t="str">
        <f t="shared" si="14"/>
        <v>INSERT INTO UPK_TEST.upk_k60.k60_press_buno_link (buno_id, k60_buno_id, created_date, created_tantou_id) VALUES (2026, 1638, GETDATE(), 999);</v>
      </c>
    </row>
    <row r="322" spans="1:9">
      <c r="A322" s="229" t="s">
        <v>3041</v>
      </c>
      <c r="B322" s="229" t="str">
        <f t="shared" si="12"/>
        <v>1638</v>
      </c>
      <c r="C322" s="229" t="s">
        <v>7056</v>
      </c>
      <c r="D322" s="229" t="str">
        <f t="shared" si="13"/>
        <v>2027</v>
      </c>
      <c r="E322" s="229" t="s">
        <v>528</v>
      </c>
      <c r="F322" s="229" t="s">
        <v>6081</v>
      </c>
      <c r="G322" s="242" t="s">
        <v>7056</v>
      </c>
      <c r="H322" s="242" t="s">
        <v>6478</v>
      </c>
      <c r="I322" s="229" t="str">
        <f t="shared" si="14"/>
        <v>INSERT INTO UPK_TEST.upk_k60.k60_press_buno_link (buno_id, k60_buno_id, created_date, created_tantou_id) VALUES (2027, 1638, GETDATE(), 999);</v>
      </c>
    </row>
    <row r="323" spans="1:9">
      <c r="A323" s="229" t="s">
        <v>3042</v>
      </c>
      <c r="B323" s="229" t="str">
        <f t="shared" si="12"/>
        <v>1639</v>
      </c>
      <c r="C323" s="229" t="s">
        <v>7057</v>
      </c>
      <c r="D323" s="229" t="str">
        <f t="shared" si="13"/>
        <v>2028</v>
      </c>
      <c r="E323" s="229" t="s">
        <v>3006</v>
      </c>
      <c r="F323" s="229" t="s">
        <v>6082</v>
      </c>
      <c r="G323" s="242" t="s">
        <v>7057</v>
      </c>
      <c r="H323" s="242" t="s">
        <v>224</v>
      </c>
      <c r="I323" s="229" t="str">
        <f t="shared" si="14"/>
        <v>INSERT INTO UPK_TEST.upk_k60.k60_press_buno_link (buno_id, k60_buno_id, created_date, created_tantou_id) VALUES (2028, 1639, GETDATE(), 999);</v>
      </c>
    </row>
    <row r="324" spans="1:9">
      <c r="A324" s="229" t="s">
        <v>3042</v>
      </c>
      <c r="B324" s="229" t="str">
        <f t="shared" ref="B324:B387" si="15">VLOOKUP($A324,$E$4:$F$2001,2,FALSE)</f>
        <v>1639</v>
      </c>
      <c r="C324" s="229" t="s">
        <v>7058</v>
      </c>
      <c r="D324" s="229" t="str">
        <f t="shared" ref="D324:D387" si="16">VLOOKUP($C324,$G$4:$H$2001,2,FALSE)</f>
        <v>2029</v>
      </c>
      <c r="E324" s="229" t="s">
        <v>3007</v>
      </c>
      <c r="F324" s="229" t="s">
        <v>6083</v>
      </c>
      <c r="G324" s="242" t="s">
        <v>7058</v>
      </c>
      <c r="H324" s="242" t="s">
        <v>208</v>
      </c>
      <c r="I324" s="229" t="str">
        <f t="shared" ref="I324:I387" si="17">$S$1&amp;$D324&amp;", "&amp;$B324&amp;", GETDATE(), 999);"</f>
        <v>INSERT INTO UPK_TEST.upk_k60.k60_press_buno_link (buno_id, k60_buno_id, created_date, created_tantou_id) VALUES (2029, 1639, GETDATE(), 999);</v>
      </c>
    </row>
    <row r="325" spans="1:9">
      <c r="A325" s="229" t="s">
        <v>964</v>
      </c>
      <c r="B325" s="229" t="str">
        <f t="shared" si="15"/>
        <v>2228</v>
      </c>
      <c r="C325" s="229" t="s">
        <v>7059</v>
      </c>
      <c r="D325" s="229" t="str">
        <f t="shared" si="16"/>
        <v>2030</v>
      </c>
      <c r="E325" s="229" t="s">
        <v>3008</v>
      </c>
      <c r="F325" s="229" t="s">
        <v>6084</v>
      </c>
      <c r="G325" s="242" t="s">
        <v>7059</v>
      </c>
      <c r="H325" s="242" t="s">
        <v>225</v>
      </c>
      <c r="I325" s="229" t="str">
        <f t="shared" si="17"/>
        <v>INSERT INTO UPK_TEST.upk_k60.k60_press_buno_link (buno_id, k60_buno_id, created_date, created_tantou_id) VALUES (2030, 2228, GETDATE(), 999);</v>
      </c>
    </row>
    <row r="326" spans="1:9">
      <c r="A326" s="229" t="s">
        <v>5736</v>
      </c>
      <c r="B326" s="229" t="str">
        <f t="shared" si="15"/>
        <v>2485</v>
      </c>
      <c r="C326" s="229" t="s">
        <v>1531</v>
      </c>
      <c r="D326" s="229" t="str">
        <f t="shared" si="16"/>
        <v>2031</v>
      </c>
      <c r="E326" s="229" t="s">
        <v>529</v>
      </c>
      <c r="F326" s="229" t="s">
        <v>6085</v>
      </c>
      <c r="G326" s="242" t="s">
        <v>1531</v>
      </c>
      <c r="H326" s="242" t="s">
        <v>6479</v>
      </c>
      <c r="I326" s="229" t="str">
        <f t="shared" si="17"/>
        <v>INSERT INTO UPK_TEST.upk_k60.k60_press_buno_link (buno_id, k60_buno_id, created_date, created_tantou_id) VALUES (2031, 2485, GETDATE(), 999);</v>
      </c>
    </row>
    <row r="327" spans="1:9">
      <c r="A327" s="229" t="s">
        <v>5736</v>
      </c>
      <c r="B327" s="229" t="str">
        <f t="shared" si="15"/>
        <v>2485</v>
      </c>
      <c r="C327" s="229" t="s">
        <v>1532</v>
      </c>
      <c r="D327" s="229" t="str">
        <f t="shared" si="16"/>
        <v>2032</v>
      </c>
      <c r="E327" s="229" t="s">
        <v>530</v>
      </c>
      <c r="F327" s="229" t="s">
        <v>6086</v>
      </c>
      <c r="G327" s="242" t="s">
        <v>1532</v>
      </c>
      <c r="H327" s="242" t="s">
        <v>6480</v>
      </c>
      <c r="I327" s="229" t="str">
        <f t="shared" si="17"/>
        <v>INSERT INTO UPK_TEST.upk_k60.k60_press_buno_link (buno_id, k60_buno_id, created_date, created_tantou_id) VALUES (2032, 2485, GETDATE(), 999);</v>
      </c>
    </row>
    <row r="328" spans="1:9">
      <c r="A328" s="229" t="s">
        <v>3384</v>
      </c>
      <c r="B328" s="229" t="str">
        <f t="shared" si="15"/>
        <v>1954</v>
      </c>
      <c r="C328" s="229" t="s">
        <v>1533</v>
      </c>
      <c r="D328" s="229" t="str">
        <f t="shared" si="16"/>
        <v>2033</v>
      </c>
      <c r="E328" s="229" t="s">
        <v>531</v>
      </c>
      <c r="F328" s="229" t="s">
        <v>6087</v>
      </c>
      <c r="G328" s="242" t="s">
        <v>1533</v>
      </c>
      <c r="H328" s="242" t="s">
        <v>229</v>
      </c>
      <c r="I328" s="229" t="str">
        <f t="shared" si="17"/>
        <v>INSERT INTO UPK_TEST.upk_k60.k60_press_buno_link (buno_id, k60_buno_id, created_date, created_tantou_id) VALUES (2033, 1954, GETDATE(), 999);</v>
      </c>
    </row>
    <row r="329" spans="1:9">
      <c r="A329" s="229" t="s">
        <v>3384</v>
      </c>
      <c r="B329" s="229" t="str">
        <f t="shared" si="15"/>
        <v>1954</v>
      </c>
      <c r="C329" s="229" t="s">
        <v>1534</v>
      </c>
      <c r="D329" s="229" t="str">
        <f t="shared" si="16"/>
        <v>2034</v>
      </c>
      <c r="E329" s="229" t="s">
        <v>532</v>
      </c>
      <c r="F329" s="229" t="s">
        <v>6088</v>
      </c>
      <c r="G329" s="242" t="s">
        <v>1534</v>
      </c>
      <c r="H329" s="242" t="s">
        <v>235</v>
      </c>
      <c r="I329" s="229" t="str">
        <f t="shared" si="17"/>
        <v>INSERT INTO UPK_TEST.upk_k60.k60_press_buno_link (buno_id, k60_buno_id, created_date, created_tantou_id) VALUES (2034, 1954, GETDATE(), 999);</v>
      </c>
    </row>
    <row r="330" spans="1:9">
      <c r="A330" s="229" t="s">
        <v>5583</v>
      </c>
      <c r="B330" s="229" t="str">
        <f t="shared" si="15"/>
        <v>1797</v>
      </c>
      <c r="C330" s="229" t="s">
        <v>1535</v>
      </c>
      <c r="D330" s="229" t="str">
        <f t="shared" si="16"/>
        <v>2035</v>
      </c>
      <c r="E330" s="229" t="s">
        <v>3014</v>
      </c>
      <c r="F330" s="229" t="s">
        <v>6089</v>
      </c>
      <c r="G330" s="242" t="s">
        <v>1535</v>
      </c>
      <c r="H330" s="242" t="s">
        <v>6481</v>
      </c>
      <c r="I330" s="229" t="str">
        <f t="shared" si="17"/>
        <v>INSERT INTO UPK_TEST.upk_k60.k60_press_buno_link (buno_id, k60_buno_id, created_date, created_tantou_id) VALUES (2035, 1797, GETDATE(), 999);</v>
      </c>
    </row>
    <row r="331" spans="1:9">
      <c r="A331" s="229" t="s">
        <v>5583</v>
      </c>
      <c r="B331" s="229" t="str">
        <f t="shared" si="15"/>
        <v>1797</v>
      </c>
      <c r="C331" s="229" t="s">
        <v>1536</v>
      </c>
      <c r="D331" s="229" t="str">
        <f t="shared" si="16"/>
        <v>2036</v>
      </c>
      <c r="E331" s="229" t="s">
        <v>3015</v>
      </c>
      <c r="F331" s="229" t="s">
        <v>6090</v>
      </c>
      <c r="G331" s="242" t="s">
        <v>1536</v>
      </c>
      <c r="H331" s="242" t="s">
        <v>226</v>
      </c>
      <c r="I331" s="229" t="str">
        <f t="shared" si="17"/>
        <v>INSERT INTO UPK_TEST.upk_k60.k60_press_buno_link (buno_id, k60_buno_id, created_date, created_tantou_id) VALUES (2036, 1797, GETDATE(), 999);</v>
      </c>
    </row>
    <row r="332" spans="1:9">
      <c r="A332" s="229" t="s">
        <v>502</v>
      </c>
      <c r="B332" s="229" t="str">
        <f t="shared" si="15"/>
        <v>1560</v>
      </c>
      <c r="C332" s="229" t="s">
        <v>7060</v>
      </c>
      <c r="D332" s="229" t="str">
        <f t="shared" si="16"/>
        <v>2037</v>
      </c>
      <c r="E332" s="229" t="s">
        <v>3016</v>
      </c>
      <c r="F332" s="229" t="s">
        <v>6091</v>
      </c>
      <c r="G332" s="242" t="s">
        <v>7060</v>
      </c>
      <c r="H332" s="242" t="s">
        <v>6482</v>
      </c>
      <c r="I332" s="229" t="str">
        <f t="shared" si="17"/>
        <v>INSERT INTO UPK_TEST.upk_k60.k60_press_buno_link (buno_id, k60_buno_id, created_date, created_tantou_id) VALUES (2037, 1560, GETDATE(), 999);</v>
      </c>
    </row>
    <row r="333" spans="1:9">
      <c r="A333" s="229" t="s">
        <v>894</v>
      </c>
      <c r="B333" s="229" t="str">
        <f t="shared" si="15"/>
        <v>2145</v>
      </c>
      <c r="C333" s="229" t="s">
        <v>7061</v>
      </c>
      <c r="D333" s="229" t="str">
        <f t="shared" si="16"/>
        <v>2038</v>
      </c>
      <c r="E333" s="229" t="s">
        <v>533</v>
      </c>
      <c r="F333" s="229" t="s">
        <v>6092</v>
      </c>
      <c r="G333" s="242" t="s">
        <v>7061</v>
      </c>
      <c r="H333" s="242" t="s">
        <v>6483</v>
      </c>
      <c r="I333" s="229" t="str">
        <f t="shared" si="17"/>
        <v>INSERT INTO UPK_TEST.upk_k60.k60_press_buno_link (buno_id, k60_buno_id, created_date, created_tantou_id) VALUES (2038, 2145, GETDATE(), 999);</v>
      </c>
    </row>
    <row r="334" spans="1:9">
      <c r="A334" s="229" t="s">
        <v>895</v>
      </c>
      <c r="B334" s="229" t="str">
        <f t="shared" si="15"/>
        <v>2146</v>
      </c>
      <c r="C334" s="229" t="s">
        <v>7062</v>
      </c>
      <c r="D334" s="229" t="str">
        <f t="shared" si="16"/>
        <v>2039</v>
      </c>
      <c r="E334" s="229" t="s">
        <v>534</v>
      </c>
      <c r="F334" s="229" t="s">
        <v>6093</v>
      </c>
      <c r="G334" s="242" t="s">
        <v>7062</v>
      </c>
      <c r="H334" s="242" t="s">
        <v>6484</v>
      </c>
      <c r="I334" s="229" t="str">
        <f t="shared" si="17"/>
        <v>INSERT INTO UPK_TEST.upk_k60.k60_press_buno_link (buno_id, k60_buno_id, created_date, created_tantou_id) VALUES (2039, 2146, GETDATE(), 999);</v>
      </c>
    </row>
    <row r="335" spans="1:9">
      <c r="A335" s="229" t="s">
        <v>503</v>
      </c>
      <c r="B335" s="229" t="str">
        <f t="shared" si="15"/>
        <v>1561</v>
      </c>
      <c r="C335" s="229" t="s">
        <v>7063</v>
      </c>
      <c r="D335" s="229" t="str">
        <f t="shared" si="16"/>
        <v>2040</v>
      </c>
      <c r="E335" s="229" t="s">
        <v>535</v>
      </c>
      <c r="F335" s="229" t="s">
        <v>6094</v>
      </c>
      <c r="G335" s="242" t="s">
        <v>7063</v>
      </c>
      <c r="H335" s="242" t="s">
        <v>206</v>
      </c>
      <c r="I335" s="229" t="str">
        <f t="shared" si="17"/>
        <v>INSERT INTO UPK_TEST.upk_k60.k60_press_buno_link (buno_id, k60_buno_id, created_date, created_tantou_id) VALUES (2040, 1561, GETDATE(), 999);</v>
      </c>
    </row>
    <row r="336" spans="1:9">
      <c r="A336" s="229" t="s">
        <v>504</v>
      </c>
      <c r="B336" s="229" t="str">
        <f t="shared" si="15"/>
        <v>1562</v>
      </c>
      <c r="C336" s="229" t="s">
        <v>7064</v>
      </c>
      <c r="D336" s="229" t="str">
        <f t="shared" si="16"/>
        <v>2041</v>
      </c>
      <c r="E336" s="229" t="s">
        <v>536</v>
      </c>
      <c r="F336" s="229" t="s">
        <v>6095</v>
      </c>
      <c r="G336" s="242" t="s">
        <v>7064</v>
      </c>
      <c r="H336" s="242" t="s">
        <v>6485</v>
      </c>
      <c r="I336" s="229" t="str">
        <f t="shared" si="17"/>
        <v>INSERT INTO UPK_TEST.upk_k60.k60_press_buno_link (buno_id, k60_buno_id, created_date, created_tantou_id) VALUES (2041, 1562, GETDATE(), 999);</v>
      </c>
    </row>
    <row r="337" spans="1:9">
      <c r="A337" s="229" t="s">
        <v>639</v>
      </c>
      <c r="B337" s="229" t="str">
        <f t="shared" si="15"/>
        <v>1775</v>
      </c>
      <c r="C337" s="229" t="s">
        <v>1537</v>
      </c>
      <c r="D337" s="229" t="str">
        <f t="shared" si="16"/>
        <v>2042</v>
      </c>
      <c r="E337" s="229" t="s">
        <v>537</v>
      </c>
      <c r="F337" s="229" t="s">
        <v>6096</v>
      </c>
      <c r="G337" s="242" t="s">
        <v>1537</v>
      </c>
      <c r="H337" s="242" t="s">
        <v>6486</v>
      </c>
      <c r="I337" s="229" t="str">
        <f t="shared" si="17"/>
        <v>INSERT INTO UPK_TEST.upk_k60.k60_press_buno_link (buno_id, k60_buno_id, created_date, created_tantou_id) VALUES (2042, 1775, GETDATE(), 999);</v>
      </c>
    </row>
    <row r="338" spans="1:9">
      <c r="A338" s="229" t="s">
        <v>518</v>
      </c>
      <c r="B338" s="229" t="str">
        <f t="shared" si="15"/>
        <v>1588</v>
      </c>
      <c r="C338" s="229" t="s">
        <v>1539</v>
      </c>
      <c r="D338" s="229" t="str">
        <f t="shared" si="16"/>
        <v>2043</v>
      </c>
      <c r="E338" s="229" t="s">
        <v>538</v>
      </c>
      <c r="F338" s="229" t="s">
        <v>6097</v>
      </c>
      <c r="G338" s="242" t="s">
        <v>1539</v>
      </c>
      <c r="H338" s="242" t="s">
        <v>227</v>
      </c>
      <c r="I338" s="229" t="str">
        <f t="shared" si="17"/>
        <v>INSERT INTO UPK_TEST.upk_k60.k60_press_buno_link (buno_id, k60_buno_id, created_date, created_tantou_id) VALUES (2043, 1588, GETDATE(), 999);</v>
      </c>
    </row>
    <row r="339" spans="1:9">
      <c r="A339" s="229" t="s">
        <v>856</v>
      </c>
      <c r="B339" s="229" t="str">
        <f t="shared" si="15"/>
        <v>2094</v>
      </c>
      <c r="C339" s="229" t="s">
        <v>1540</v>
      </c>
      <c r="D339" s="229" t="str">
        <f t="shared" si="16"/>
        <v>2044</v>
      </c>
      <c r="E339" s="229" t="s">
        <v>539</v>
      </c>
      <c r="F339" s="229" t="s">
        <v>6098</v>
      </c>
      <c r="G339" s="242" t="s">
        <v>1540</v>
      </c>
      <c r="H339" s="242" t="s">
        <v>228</v>
      </c>
      <c r="I339" s="229" t="str">
        <f t="shared" si="17"/>
        <v>INSERT INTO UPK_TEST.upk_k60.k60_press_buno_link (buno_id, k60_buno_id, created_date, created_tantou_id) VALUES (2044, 2094, GETDATE(), 999);</v>
      </c>
    </row>
    <row r="340" spans="1:9">
      <c r="A340" s="229" t="s">
        <v>440</v>
      </c>
      <c r="B340" s="229" t="str">
        <f t="shared" si="15"/>
        <v>1434</v>
      </c>
      <c r="C340" s="229" t="s">
        <v>7065</v>
      </c>
      <c r="D340" s="229" t="str">
        <f t="shared" si="16"/>
        <v>2045</v>
      </c>
      <c r="E340" s="229" t="s">
        <v>3026</v>
      </c>
      <c r="F340" s="229" t="s">
        <v>6099</v>
      </c>
      <c r="G340" s="242" t="s">
        <v>7065</v>
      </c>
      <c r="H340" s="242" t="s">
        <v>6487</v>
      </c>
      <c r="I340" s="229" t="str">
        <f t="shared" si="17"/>
        <v>INSERT INTO UPK_TEST.upk_k60.k60_press_buno_link (buno_id, k60_buno_id, created_date, created_tantou_id) VALUES (2045, 1434, GETDATE(), 999);</v>
      </c>
    </row>
    <row r="341" spans="1:9">
      <c r="A341" s="229" t="s">
        <v>444</v>
      </c>
      <c r="B341" s="229" t="str">
        <f t="shared" si="15"/>
        <v>1444</v>
      </c>
      <c r="C341" s="229" t="s">
        <v>1541</v>
      </c>
      <c r="D341" s="229" t="str">
        <f t="shared" si="16"/>
        <v>2046</v>
      </c>
      <c r="E341" s="229" t="s">
        <v>540</v>
      </c>
      <c r="F341" s="229" t="s">
        <v>6100</v>
      </c>
      <c r="G341" s="242" t="s">
        <v>1541</v>
      </c>
      <c r="H341" s="242" t="s">
        <v>6488</v>
      </c>
      <c r="I341" s="229" t="str">
        <f t="shared" si="17"/>
        <v>INSERT INTO UPK_TEST.upk_k60.k60_press_buno_link (buno_id, k60_buno_id, created_date, created_tantou_id) VALUES (2046, 1444, GETDATE(), 999);</v>
      </c>
    </row>
    <row r="342" spans="1:9">
      <c r="A342" s="229" t="s">
        <v>909</v>
      </c>
      <c r="B342" s="229" t="str">
        <f t="shared" si="15"/>
        <v>2163</v>
      </c>
      <c r="C342" s="229" t="s">
        <v>7066</v>
      </c>
      <c r="D342" s="229" t="str">
        <f t="shared" si="16"/>
        <v>2047</v>
      </c>
      <c r="E342" s="229" t="s">
        <v>541</v>
      </c>
      <c r="F342" s="229" t="s">
        <v>6101</v>
      </c>
      <c r="G342" s="242" t="s">
        <v>7066</v>
      </c>
      <c r="H342" s="242" t="s">
        <v>236</v>
      </c>
      <c r="I342" s="229" t="str">
        <f t="shared" si="17"/>
        <v>INSERT INTO UPK_TEST.upk_k60.k60_press_buno_link (buno_id, k60_buno_id, created_date, created_tantou_id) VALUES (2047, 2163, GETDATE(), 999);</v>
      </c>
    </row>
    <row r="343" spans="1:9">
      <c r="A343" s="229" t="s">
        <v>825</v>
      </c>
      <c r="B343" s="229" t="str">
        <f t="shared" si="15"/>
        <v>2043</v>
      </c>
      <c r="C343" s="229" t="s">
        <v>7067</v>
      </c>
      <c r="D343" s="229" t="str">
        <f t="shared" si="16"/>
        <v>2048</v>
      </c>
      <c r="E343" s="229" t="s">
        <v>542</v>
      </c>
      <c r="F343" s="229" t="s">
        <v>6102</v>
      </c>
      <c r="G343" s="242" t="s">
        <v>7067</v>
      </c>
      <c r="H343" s="242" t="s">
        <v>6489</v>
      </c>
      <c r="I343" s="229" t="str">
        <f t="shared" si="17"/>
        <v>INSERT INTO UPK_TEST.upk_k60.k60_press_buno_link (buno_id, k60_buno_id, created_date, created_tantou_id) VALUES (2048, 2043, GETDATE(), 999);</v>
      </c>
    </row>
    <row r="344" spans="1:9">
      <c r="A344" s="229" t="s">
        <v>441</v>
      </c>
      <c r="B344" s="229" t="str">
        <f t="shared" si="15"/>
        <v>1435</v>
      </c>
      <c r="C344" s="229" t="s">
        <v>7068</v>
      </c>
      <c r="D344" s="229" t="str">
        <f t="shared" si="16"/>
        <v>2049</v>
      </c>
      <c r="E344" s="229" t="s">
        <v>543</v>
      </c>
      <c r="F344" s="229" t="s">
        <v>6103</v>
      </c>
      <c r="G344" s="242" t="s">
        <v>7068</v>
      </c>
      <c r="H344" s="242" t="s">
        <v>6490</v>
      </c>
      <c r="I344" s="229" t="str">
        <f t="shared" si="17"/>
        <v>INSERT INTO UPK_TEST.upk_k60.k60_press_buno_link (buno_id, k60_buno_id, created_date, created_tantou_id) VALUES (2049, 1435, GETDATE(), 999);</v>
      </c>
    </row>
    <row r="345" spans="1:9">
      <c r="A345" s="229" t="s">
        <v>910</v>
      </c>
      <c r="B345" s="229" t="str">
        <f t="shared" si="15"/>
        <v>2164</v>
      </c>
      <c r="C345" s="229" t="s">
        <v>7069</v>
      </c>
      <c r="D345" s="229" t="str">
        <f t="shared" si="16"/>
        <v>2050</v>
      </c>
      <c r="E345" s="229" t="s">
        <v>544</v>
      </c>
      <c r="F345" s="229" t="s">
        <v>6104</v>
      </c>
      <c r="G345" s="242" t="s">
        <v>7069</v>
      </c>
      <c r="H345" s="242" t="s">
        <v>6491</v>
      </c>
      <c r="I345" s="229" t="str">
        <f t="shared" si="17"/>
        <v>INSERT INTO UPK_TEST.upk_k60.k60_press_buno_link (buno_id, k60_buno_id, created_date, created_tantou_id) VALUES (2050, 2164, GETDATE(), 999);</v>
      </c>
    </row>
    <row r="346" spans="1:9">
      <c r="A346" s="229" t="s">
        <v>353</v>
      </c>
      <c r="B346" s="229" t="str">
        <f t="shared" si="15"/>
        <v>1307</v>
      </c>
      <c r="C346" s="229" t="s">
        <v>7070</v>
      </c>
      <c r="D346" s="229" t="str">
        <f t="shared" si="16"/>
        <v>2051</v>
      </c>
      <c r="E346" s="229" t="s">
        <v>545</v>
      </c>
      <c r="F346" s="229" t="s">
        <v>6105</v>
      </c>
      <c r="G346" s="242" t="s">
        <v>7070</v>
      </c>
      <c r="H346" s="242" t="s">
        <v>6492</v>
      </c>
      <c r="I346" s="229" t="str">
        <f t="shared" si="17"/>
        <v>INSERT INTO UPK_TEST.upk_k60.k60_press_buno_link (buno_id, k60_buno_id, created_date, created_tantou_id) VALUES (2051, 1307, GETDATE(), 999);</v>
      </c>
    </row>
    <row r="347" spans="1:9">
      <c r="A347" s="229" t="s">
        <v>505</v>
      </c>
      <c r="B347" s="229" t="str">
        <f t="shared" si="15"/>
        <v>1564</v>
      </c>
      <c r="C347" s="229" t="s">
        <v>7071</v>
      </c>
      <c r="D347" s="229" t="str">
        <f t="shared" si="16"/>
        <v>2052</v>
      </c>
      <c r="E347" s="229" t="s">
        <v>546</v>
      </c>
      <c r="F347" s="229" t="s">
        <v>6106</v>
      </c>
      <c r="G347" s="242" t="s">
        <v>7071</v>
      </c>
      <c r="H347" s="242" t="s">
        <v>237</v>
      </c>
      <c r="I347" s="229" t="str">
        <f t="shared" si="17"/>
        <v>INSERT INTO UPK_TEST.upk_k60.k60_press_buno_link (buno_id, k60_buno_id, created_date, created_tantou_id) VALUES (2052, 1564, GETDATE(), 999);</v>
      </c>
    </row>
    <row r="348" spans="1:9">
      <c r="A348" s="229" t="s">
        <v>548</v>
      </c>
      <c r="B348" s="229" t="str">
        <f t="shared" si="15"/>
        <v>1640</v>
      </c>
      <c r="C348" s="229" t="s">
        <v>7072</v>
      </c>
      <c r="D348" s="229" t="str">
        <f t="shared" si="16"/>
        <v>2053</v>
      </c>
      <c r="E348" s="229" t="s">
        <v>547</v>
      </c>
      <c r="F348" s="229" t="s">
        <v>6107</v>
      </c>
      <c r="G348" s="242" t="s">
        <v>7072</v>
      </c>
      <c r="H348" s="242" t="s">
        <v>238</v>
      </c>
      <c r="I348" s="229" t="str">
        <f t="shared" si="17"/>
        <v>INSERT INTO UPK_TEST.upk_k60.k60_press_buno_link (buno_id, k60_buno_id, created_date, created_tantou_id) VALUES (2053, 1640, GETDATE(), 999);</v>
      </c>
    </row>
    <row r="349" spans="1:9">
      <c r="A349" s="229" t="s">
        <v>453</v>
      </c>
      <c r="B349" s="229" t="str">
        <f t="shared" si="15"/>
        <v>1477</v>
      </c>
      <c r="C349" s="229" t="s">
        <v>1545</v>
      </c>
      <c r="D349" s="229" t="str">
        <f t="shared" si="16"/>
        <v>2054</v>
      </c>
      <c r="E349" s="229" t="s">
        <v>3038</v>
      </c>
      <c r="F349" s="229" t="s">
        <v>6108</v>
      </c>
      <c r="G349" s="242" t="s">
        <v>1545</v>
      </c>
      <c r="H349" s="242" t="s">
        <v>6493</v>
      </c>
      <c r="I349" s="229" t="str">
        <f t="shared" si="17"/>
        <v>INSERT INTO UPK_TEST.upk_k60.k60_press_buno_link (buno_id, k60_buno_id, created_date, created_tantou_id) VALUES (2054, 1477, GETDATE(), 999);</v>
      </c>
    </row>
    <row r="350" spans="1:9">
      <c r="A350" s="229" t="s">
        <v>950</v>
      </c>
      <c r="B350" s="229" t="str">
        <f t="shared" si="15"/>
        <v>2211</v>
      </c>
      <c r="C350" s="229" t="s">
        <v>7073</v>
      </c>
      <c r="D350" s="229" t="str">
        <f t="shared" si="16"/>
        <v>2055</v>
      </c>
      <c r="E350" s="229" t="s">
        <v>3039</v>
      </c>
      <c r="F350" s="229" t="s">
        <v>6109</v>
      </c>
      <c r="G350" s="242" t="s">
        <v>7073</v>
      </c>
      <c r="H350" s="242" t="s">
        <v>239</v>
      </c>
      <c r="I350" s="229" t="str">
        <f t="shared" si="17"/>
        <v>INSERT INTO UPK_TEST.upk_k60.k60_press_buno_link (buno_id, k60_buno_id, created_date, created_tantou_id) VALUES (2055, 2211, GETDATE(), 999);</v>
      </c>
    </row>
    <row r="351" spans="1:9">
      <c r="A351" s="229" t="s">
        <v>930</v>
      </c>
      <c r="B351" s="229" t="str">
        <f t="shared" si="15"/>
        <v>2187</v>
      </c>
      <c r="C351" s="229" t="s">
        <v>7074</v>
      </c>
      <c r="D351" s="229" t="str">
        <f t="shared" si="16"/>
        <v>2056</v>
      </c>
      <c r="E351" s="229" t="s">
        <v>3041</v>
      </c>
      <c r="F351" s="229" t="s">
        <v>6110</v>
      </c>
      <c r="G351" s="242" t="s">
        <v>7074</v>
      </c>
      <c r="H351" s="242" t="s">
        <v>240</v>
      </c>
      <c r="I351" s="229" t="str">
        <f t="shared" si="17"/>
        <v>INSERT INTO UPK_TEST.upk_k60.k60_press_buno_link (buno_id, k60_buno_id, created_date, created_tantou_id) VALUES (2056, 2187, GETDATE(), 999);</v>
      </c>
    </row>
    <row r="352" spans="1:9">
      <c r="A352" s="229" t="s">
        <v>5701</v>
      </c>
      <c r="B352" s="229" t="str">
        <f t="shared" si="15"/>
        <v>2371</v>
      </c>
      <c r="C352" s="229" t="s">
        <v>1547</v>
      </c>
      <c r="D352" s="229" t="str">
        <f t="shared" si="16"/>
        <v>2057</v>
      </c>
      <c r="E352" s="229" t="s">
        <v>3042</v>
      </c>
      <c r="F352" s="229" t="s">
        <v>6111</v>
      </c>
      <c r="G352" s="242" t="s">
        <v>1547</v>
      </c>
      <c r="H352" s="242" t="s">
        <v>241</v>
      </c>
      <c r="I352" s="229" t="str">
        <f t="shared" si="17"/>
        <v>INSERT INTO UPK_TEST.upk_k60.k60_press_buno_link (buno_id, k60_buno_id, created_date, created_tantou_id) VALUES (2057, 2371, GETDATE(), 999);</v>
      </c>
    </row>
    <row r="353" spans="1:9">
      <c r="A353" s="229" t="s">
        <v>5701</v>
      </c>
      <c r="B353" s="229" t="str">
        <f t="shared" si="15"/>
        <v>2371</v>
      </c>
      <c r="C353" s="229" t="s">
        <v>1548</v>
      </c>
      <c r="D353" s="229" t="str">
        <f t="shared" si="16"/>
        <v>2058</v>
      </c>
      <c r="E353" s="229" t="s">
        <v>548</v>
      </c>
      <c r="F353" s="229" t="s">
        <v>6112</v>
      </c>
      <c r="G353" s="242" t="s">
        <v>1548</v>
      </c>
      <c r="H353" s="242" t="s">
        <v>242</v>
      </c>
      <c r="I353" s="229" t="str">
        <f t="shared" si="17"/>
        <v>INSERT INTO UPK_TEST.upk_k60.k60_press_buno_link (buno_id, k60_buno_id, created_date, created_tantou_id) VALUES (2058, 2371, GETDATE(), 999);</v>
      </c>
    </row>
    <row r="354" spans="1:9">
      <c r="A354" s="229" t="s">
        <v>2908</v>
      </c>
      <c r="B354" s="229" t="str">
        <f t="shared" si="15"/>
        <v>1527</v>
      </c>
      <c r="C354" s="229" t="s">
        <v>7075</v>
      </c>
      <c r="D354" s="229" t="str">
        <f t="shared" si="16"/>
        <v>2059</v>
      </c>
      <c r="E354" s="229" t="s">
        <v>549</v>
      </c>
      <c r="F354" s="229" t="s">
        <v>6113</v>
      </c>
      <c r="G354" s="242" t="s">
        <v>7075</v>
      </c>
      <c r="H354" s="242" t="s">
        <v>6494</v>
      </c>
      <c r="I354" s="229" t="str">
        <f t="shared" si="17"/>
        <v>INSERT INTO UPK_TEST.upk_k60.k60_press_buno_link (buno_id, k60_buno_id, created_date, created_tantou_id) VALUES (2059, 1527, GETDATE(), 999);</v>
      </c>
    </row>
    <row r="355" spans="1:9">
      <c r="A355" s="229" t="s">
        <v>2908</v>
      </c>
      <c r="B355" s="229" t="str">
        <f t="shared" si="15"/>
        <v>1527</v>
      </c>
      <c r="C355" s="229" t="s">
        <v>7076</v>
      </c>
      <c r="D355" s="229" t="str">
        <f t="shared" si="16"/>
        <v>2060</v>
      </c>
      <c r="E355" s="229" t="s">
        <v>550</v>
      </c>
      <c r="F355" s="229" t="s">
        <v>6114</v>
      </c>
      <c r="G355" s="242" t="s">
        <v>7076</v>
      </c>
      <c r="H355" s="242" t="s">
        <v>6495</v>
      </c>
      <c r="I355" s="229" t="str">
        <f t="shared" si="17"/>
        <v>INSERT INTO UPK_TEST.upk_k60.k60_press_buno_link (buno_id, k60_buno_id, created_date, created_tantou_id) VALUES (2060, 1527, GETDATE(), 999);</v>
      </c>
    </row>
    <row r="356" spans="1:9">
      <c r="A356" s="229" t="s">
        <v>2909</v>
      </c>
      <c r="B356" s="229" t="str">
        <f t="shared" si="15"/>
        <v>1528</v>
      </c>
      <c r="C356" s="229" t="s">
        <v>7077</v>
      </c>
      <c r="D356" s="229" t="str">
        <f t="shared" si="16"/>
        <v>2061</v>
      </c>
      <c r="E356" s="229" t="s">
        <v>551</v>
      </c>
      <c r="F356" s="229" t="s">
        <v>6115</v>
      </c>
      <c r="G356" s="242" t="s">
        <v>7077</v>
      </c>
      <c r="H356" s="242" t="s">
        <v>6496</v>
      </c>
      <c r="I356" s="229" t="str">
        <f t="shared" si="17"/>
        <v>INSERT INTO UPK_TEST.upk_k60.k60_press_buno_link (buno_id, k60_buno_id, created_date, created_tantou_id) VALUES (2061, 1528, GETDATE(), 999);</v>
      </c>
    </row>
    <row r="357" spans="1:9">
      <c r="A357" s="229" t="s">
        <v>2909</v>
      </c>
      <c r="B357" s="229" t="str">
        <f t="shared" si="15"/>
        <v>1528</v>
      </c>
      <c r="C357" s="229" t="s">
        <v>7078</v>
      </c>
      <c r="D357" s="229" t="str">
        <f t="shared" si="16"/>
        <v>2062</v>
      </c>
      <c r="E357" s="229" t="s">
        <v>552</v>
      </c>
      <c r="F357" s="229" t="s">
        <v>6116</v>
      </c>
      <c r="G357" s="242" t="s">
        <v>7078</v>
      </c>
      <c r="H357" s="242" t="s">
        <v>6497</v>
      </c>
      <c r="I357" s="229" t="str">
        <f t="shared" si="17"/>
        <v>INSERT INTO UPK_TEST.upk_k60.k60_press_buno_link (buno_id, k60_buno_id, created_date, created_tantou_id) VALUES (2062, 1528, GETDATE(), 999);</v>
      </c>
    </row>
    <row r="358" spans="1:9">
      <c r="A358" s="229" t="s">
        <v>3014</v>
      </c>
      <c r="B358" s="229" t="str">
        <f t="shared" si="15"/>
        <v>1617</v>
      </c>
      <c r="C358" s="229" t="s">
        <v>7079</v>
      </c>
      <c r="D358" s="229" t="str">
        <f t="shared" si="16"/>
        <v>2063</v>
      </c>
      <c r="E358" s="229" t="s">
        <v>553</v>
      </c>
      <c r="F358" s="229" t="s">
        <v>6117</v>
      </c>
      <c r="G358" s="242" t="s">
        <v>7079</v>
      </c>
      <c r="H358" s="242" t="s">
        <v>6498</v>
      </c>
      <c r="I358" s="229" t="str">
        <f t="shared" si="17"/>
        <v>INSERT INTO UPK_TEST.upk_k60.k60_press_buno_link (buno_id, k60_buno_id, created_date, created_tantou_id) VALUES (2063, 1617, GETDATE(), 999);</v>
      </c>
    </row>
    <row r="359" spans="1:9">
      <c r="A359" s="229" t="s">
        <v>3014</v>
      </c>
      <c r="B359" s="229" t="str">
        <f t="shared" si="15"/>
        <v>1617</v>
      </c>
      <c r="C359" s="229" t="s">
        <v>7080</v>
      </c>
      <c r="D359" s="229" t="str">
        <f t="shared" si="16"/>
        <v>2064</v>
      </c>
      <c r="E359" s="229" t="s">
        <v>554</v>
      </c>
      <c r="F359" s="229" t="s">
        <v>6118</v>
      </c>
      <c r="G359" s="242" t="s">
        <v>7080</v>
      </c>
      <c r="H359" s="242" t="s">
        <v>214</v>
      </c>
      <c r="I359" s="229" t="str">
        <f t="shared" si="17"/>
        <v>INSERT INTO UPK_TEST.upk_k60.k60_press_buno_link (buno_id, k60_buno_id, created_date, created_tantou_id) VALUES (2064, 1617, GETDATE(), 999);</v>
      </c>
    </row>
    <row r="360" spans="1:9">
      <c r="A360" s="229" t="s">
        <v>3015</v>
      </c>
      <c r="B360" s="229" t="str">
        <f t="shared" si="15"/>
        <v>1618</v>
      </c>
      <c r="C360" s="229" t="s">
        <v>7081</v>
      </c>
      <c r="D360" s="229" t="str">
        <f t="shared" si="16"/>
        <v>2065</v>
      </c>
      <c r="E360" s="229" t="s">
        <v>555</v>
      </c>
      <c r="F360" s="229" t="s">
        <v>6119</v>
      </c>
      <c r="G360" s="242" t="s">
        <v>7081</v>
      </c>
      <c r="H360" s="242" t="s">
        <v>204</v>
      </c>
      <c r="I360" s="229" t="str">
        <f t="shared" si="17"/>
        <v>INSERT INTO UPK_TEST.upk_k60.k60_press_buno_link (buno_id, k60_buno_id, created_date, created_tantou_id) VALUES (2065, 1618, GETDATE(), 999);</v>
      </c>
    </row>
    <row r="361" spans="1:9">
      <c r="A361" s="229" t="s">
        <v>3015</v>
      </c>
      <c r="B361" s="229" t="str">
        <f t="shared" si="15"/>
        <v>1618</v>
      </c>
      <c r="C361" s="229" t="s">
        <v>7082</v>
      </c>
      <c r="D361" s="229" t="str">
        <f t="shared" si="16"/>
        <v>2066</v>
      </c>
      <c r="E361" s="229" t="s">
        <v>556</v>
      </c>
      <c r="F361" s="229" t="s">
        <v>6120</v>
      </c>
      <c r="G361" s="242" t="s">
        <v>7082</v>
      </c>
      <c r="H361" s="242" t="s">
        <v>6499</v>
      </c>
      <c r="I361" s="229" t="str">
        <f t="shared" si="17"/>
        <v>INSERT INTO UPK_TEST.upk_k60.k60_press_buno_link (buno_id, k60_buno_id, created_date, created_tantou_id) VALUES (2066, 1618, GETDATE(), 999);</v>
      </c>
    </row>
    <row r="362" spans="1:9">
      <c r="A362" s="229" t="s">
        <v>675</v>
      </c>
      <c r="B362" s="229" t="str">
        <f t="shared" si="15"/>
        <v>1838</v>
      </c>
      <c r="C362" s="229" t="s">
        <v>7083</v>
      </c>
      <c r="D362" s="229" t="str">
        <f t="shared" si="16"/>
        <v>2067</v>
      </c>
      <c r="E362" s="229" t="s">
        <v>557</v>
      </c>
      <c r="F362" s="229" t="s">
        <v>6121</v>
      </c>
      <c r="G362" s="242" t="s">
        <v>7083</v>
      </c>
      <c r="H362" s="242" t="s">
        <v>6500</v>
      </c>
      <c r="I362" s="229" t="str">
        <f t="shared" si="17"/>
        <v>INSERT INTO UPK_TEST.upk_k60.k60_press_buno_link (buno_id, k60_buno_id, created_date, created_tantou_id) VALUES (2067, 1838, GETDATE(), 999);</v>
      </c>
    </row>
    <row r="363" spans="1:9">
      <c r="A363" s="229" t="s">
        <v>454</v>
      </c>
      <c r="B363" s="229" t="str">
        <f t="shared" si="15"/>
        <v>1478</v>
      </c>
      <c r="C363" s="229" t="s">
        <v>1549</v>
      </c>
      <c r="D363" s="229" t="str">
        <f t="shared" si="16"/>
        <v>2068</v>
      </c>
      <c r="E363" s="229" t="s">
        <v>558</v>
      </c>
      <c r="F363" s="229" t="s">
        <v>6122</v>
      </c>
      <c r="G363" s="242" t="s">
        <v>1549</v>
      </c>
      <c r="H363" s="242" t="s">
        <v>6501</v>
      </c>
      <c r="I363" s="229" t="str">
        <f t="shared" si="17"/>
        <v>INSERT INTO UPK_TEST.upk_k60.k60_press_buno_link (buno_id, k60_buno_id, created_date, created_tantou_id) VALUES (2068, 1478, GETDATE(), 999);</v>
      </c>
    </row>
    <row r="364" spans="1:9">
      <c r="A364" s="229" t="s">
        <v>5646</v>
      </c>
      <c r="B364" s="229" t="str">
        <f t="shared" si="15"/>
        <v>2084</v>
      </c>
      <c r="C364" s="229" t="s">
        <v>7084</v>
      </c>
      <c r="D364" s="229" t="str">
        <f t="shared" si="16"/>
        <v>2069</v>
      </c>
      <c r="E364" s="229" t="s">
        <v>559</v>
      </c>
      <c r="F364" s="229" t="s">
        <v>6123</v>
      </c>
      <c r="G364" s="242" t="s">
        <v>7084</v>
      </c>
      <c r="H364" s="242" t="s">
        <v>6502</v>
      </c>
      <c r="I364" s="229" t="str">
        <f t="shared" si="17"/>
        <v>INSERT INTO UPK_TEST.upk_k60.k60_press_buno_link (buno_id, k60_buno_id, created_date, created_tantou_id) VALUES (2069, 2084, GETDATE(), 999);</v>
      </c>
    </row>
    <row r="365" spans="1:9">
      <c r="A365" s="229" t="s">
        <v>5646</v>
      </c>
      <c r="B365" s="229" t="str">
        <f t="shared" si="15"/>
        <v>2084</v>
      </c>
      <c r="C365" s="229" t="s">
        <v>7085</v>
      </c>
      <c r="D365" s="229" t="str">
        <f t="shared" si="16"/>
        <v>2070</v>
      </c>
      <c r="E365" s="229" t="s">
        <v>560</v>
      </c>
      <c r="F365" s="229" t="s">
        <v>6124</v>
      </c>
      <c r="G365" s="242" t="s">
        <v>7085</v>
      </c>
      <c r="H365" s="242" t="s">
        <v>6503</v>
      </c>
      <c r="I365" s="229" t="str">
        <f t="shared" si="17"/>
        <v>INSERT INTO UPK_TEST.upk_k60.k60_press_buno_link (buno_id, k60_buno_id, created_date, created_tantou_id) VALUES (2070, 2084, GETDATE(), 999);</v>
      </c>
    </row>
    <row r="366" spans="1:9">
      <c r="A366" s="229" t="s">
        <v>1180</v>
      </c>
      <c r="B366" s="229" t="str">
        <f t="shared" si="15"/>
        <v>2513</v>
      </c>
      <c r="C366" s="229" t="s">
        <v>1550</v>
      </c>
      <c r="D366" s="229" t="str">
        <f t="shared" si="16"/>
        <v>2071</v>
      </c>
      <c r="E366" s="229" t="s">
        <v>561</v>
      </c>
      <c r="F366" s="229" t="s">
        <v>6125</v>
      </c>
      <c r="G366" s="242" t="s">
        <v>1550</v>
      </c>
      <c r="H366" s="242" t="s">
        <v>6504</v>
      </c>
      <c r="I366" s="229" t="str">
        <f t="shared" si="17"/>
        <v>INSERT INTO UPK_TEST.upk_k60.k60_press_buno_link (buno_id, k60_buno_id, created_date, created_tantou_id) VALUES (2071, 2513, GETDATE(), 999);</v>
      </c>
    </row>
    <row r="367" spans="1:9">
      <c r="A367" s="229" t="s">
        <v>1181</v>
      </c>
      <c r="B367" s="229" t="str">
        <f t="shared" si="15"/>
        <v>2514</v>
      </c>
      <c r="C367" s="229" t="s">
        <v>1551</v>
      </c>
      <c r="D367" s="229" t="str">
        <f t="shared" si="16"/>
        <v>2072</v>
      </c>
      <c r="E367" s="229" t="s">
        <v>562</v>
      </c>
      <c r="F367" s="229" t="s">
        <v>6126</v>
      </c>
      <c r="G367" s="242" t="s">
        <v>1551</v>
      </c>
      <c r="H367" s="242" t="s">
        <v>6505</v>
      </c>
      <c r="I367" s="229" t="str">
        <f t="shared" si="17"/>
        <v>INSERT INTO UPK_TEST.upk_k60.k60_press_buno_link (buno_id, k60_buno_id, created_date, created_tantou_id) VALUES (2072, 2514, GETDATE(), 999);</v>
      </c>
    </row>
    <row r="368" spans="1:9">
      <c r="A368" s="229" t="s">
        <v>372</v>
      </c>
      <c r="B368" s="229" t="str">
        <f t="shared" si="15"/>
        <v>1340</v>
      </c>
      <c r="C368" s="229" t="s">
        <v>7086</v>
      </c>
      <c r="D368" s="229" t="str">
        <f t="shared" si="16"/>
        <v>2073</v>
      </c>
      <c r="E368" s="229" t="s">
        <v>563</v>
      </c>
      <c r="F368" s="229" t="s">
        <v>6127</v>
      </c>
      <c r="G368" s="242" t="s">
        <v>7086</v>
      </c>
      <c r="H368" s="242" t="s">
        <v>6506</v>
      </c>
      <c r="I368" s="229" t="str">
        <f t="shared" si="17"/>
        <v>INSERT INTO UPK_TEST.upk_k60.k60_press_buno_link (buno_id, k60_buno_id, created_date, created_tantou_id) VALUES (2073, 1340, GETDATE(), 999);</v>
      </c>
    </row>
    <row r="369" spans="1:9">
      <c r="A369" s="229" t="s">
        <v>1158</v>
      </c>
      <c r="B369" s="229" t="str">
        <f t="shared" si="15"/>
        <v>2474</v>
      </c>
      <c r="C369" s="229" t="s">
        <v>7087</v>
      </c>
      <c r="D369" s="229" t="str">
        <f t="shared" si="16"/>
        <v>2074</v>
      </c>
      <c r="E369" s="229" t="s">
        <v>564</v>
      </c>
      <c r="F369" s="229" t="s">
        <v>6128</v>
      </c>
      <c r="G369" s="242" t="s">
        <v>7087</v>
      </c>
      <c r="H369" s="242" t="s">
        <v>6507</v>
      </c>
      <c r="I369" s="229" t="str">
        <f t="shared" si="17"/>
        <v>INSERT INTO UPK_TEST.upk_k60.k60_press_buno_link (buno_id, k60_buno_id, created_date, created_tantou_id) VALUES (2074, 2474, GETDATE(), 999);</v>
      </c>
    </row>
    <row r="370" spans="1:9">
      <c r="A370" s="229" t="s">
        <v>1159</v>
      </c>
      <c r="B370" s="229" t="str">
        <f t="shared" si="15"/>
        <v>2475</v>
      </c>
      <c r="C370" s="229" t="s">
        <v>7088</v>
      </c>
      <c r="D370" s="229" t="str">
        <f t="shared" si="16"/>
        <v>2075</v>
      </c>
      <c r="E370" s="229" t="s">
        <v>3063</v>
      </c>
      <c r="F370" s="229" t="s">
        <v>6129</v>
      </c>
      <c r="G370" s="242" t="s">
        <v>7088</v>
      </c>
      <c r="H370" s="242" t="s">
        <v>6508</v>
      </c>
      <c r="I370" s="229" t="str">
        <f t="shared" si="17"/>
        <v>INSERT INTO UPK_TEST.upk_k60.k60_press_buno_link (buno_id, k60_buno_id, created_date, created_tantou_id) VALUES (2075, 2475, GETDATE(), 999);</v>
      </c>
    </row>
    <row r="371" spans="1:9">
      <c r="A371" s="229" t="s">
        <v>1094</v>
      </c>
      <c r="B371" s="229" t="str">
        <f t="shared" si="15"/>
        <v>2388</v>
      </c>
      <c r="C371" s="229" t="s">
        <v>7089</v>
      </c>
      <c r="D371" s="229" t="str">
        <f t="shared" si="16"/>
        <v>2076</v>
      </c>
      <c r="E371" s="229" t="s">
        <v>3064</v>
      </c>
      <c r="F371" s="229" t="s">
        <v>6130</v>
      </c>
      <c r="G371" s="242" t="s">
        <v>7089</v>
      </c>
      <c r="H371" s="242" t="s">
        <v>6509</v>
      </c>
      <c r="I371" s="229" t="str">
        <f t="shared" si="17"/>
        <v>INSERT INTO UPK_TEST.upk_k60.k60_press_buno_link (buno_id, k60_buno_id, created_date, created_tantou_id) VALUES (2076, 2388, GETDATE(), 999);</v>
      </c>
    </row>
    <row r="372" spans="1:9">
      <c r="A372" s="229" t="s">
        <v>1095</v>
      </c>
      <c r="B372" s="229" t="str">
        <f t="shared" si="15"/>
        <v>2389</v>
      </c>
      <c r="C372" s="229" t="s">
        <v>7090</v>
      </c>
      <c r="D372" s="229" t="str">
        <f t="shared" si="16"/>
        <v>2077</v>
      </c>
      <c r="E372" s="229" t="s">
        <v>3065</v>
      </c>
      <c r="F372" s="229" t="s">
        <v>6131</v>
      </c>
      <c r="G372" s="242" t="s">
        <v>7090</v>
      </c>
      <c r="H372" s="242" t="s">
        <v>6510</v>
      </c>
      <c r="I372" s="229" t="str">
        <f t="shared" si="17"/>
        <v>INSERT INTO UPK_TEST.upk_k60.k60_press_buno_link (buno_id, k60_buno_id, created_date, created_tantou_id) VALUES (2077, 2389, GETDATE(), 999);</v>
      </c>
    </row>
    <row r="373" spans="1:9">
      <c r="A373" s="229" t="s">
        <v>1096</v>
      </c>
      <c r="B373" s="229" t="str">
        <f t="shared" si="15"/>
        <v>2390</v>
      </c>
      <c r="C373" s="229" t="s">
        <v>7091</v>
      </c>
      <c r="D373" s="229" t="str">
        <f t="shared" si="16"/>
        <v>2078</v>
      </c>
      <c r="E373" s="229" t="s">
        <v>565</v>
      </c>
      <c r="F373" s="229" t="s">
        <v>6132</v>
      </c>
      <c r="G373" s="242" t="s">
        <v>7091</v>
      </c>
      <c r="H373" s="242" t="s">
        <v>6511</v>
      </c>
      <c r="I373" s="229" t="str">
        <f t="shared" si="17"/>
        <v>INSERT INTO UPK_TEST.upk_k60.k60_press_buno_link (buno_id, k60_buno_id, created_date, created_tantou_id) VALUES (2078, 2390, GETDATE(), 999);</v>
      </c>
    </row>
    <row r="374" spans="1:9">
      <c r="A374" s="229" t="s">
        <v>911</v>
      </c>
      <c r="B374" s="229" t="str">
        <f t="shared" si="15"/>
        <v>2165</v>
      </c>
      <c r="C374" s="229" t="s">
        <v>7092</v>
      </c>
      <c r="D374" s="229" t="str">
        <f t="shared" si="16"/>
        <v>2079</v>
      </c>
      <c r="E374" s="229" t="s">
        <v>566</v>
      </c>
      <c r="F374" s="229" t="s">
        <v>6133</v>
      </c>
      <c r="G374" s="242" t="s">
        <v>7092</v>
      </c>
      <c r="H374" s="242" t="s">
        <v>6512</v>
      </c>
      <c r="I374" s="229" t="str">
        <f t="shared" si="17"/>
        <v>INSERT INTO UPK_TEST.upk_k60.k60_press_buno_link (buno_id, k60_buno_id, created_date, created_tantou_id) VALUES (2079, 2165, GETDATE(), 999);</v>
      </c>
    </row>
    <row r="375" spans="1:9">
      <c r="A375" s="229" t="s">
        <v>912</v>
      </c>
      <c r="B375" s="229" t="str">
        <f t="shared" si="15"/>
        <v>2166</v>
      </c>
      <c r="C375" s="229" t="s">
        <v>7093</v>
      </c>
      <c r="D375" s="229" t="str">
        <f t="shared" si="16"/>
        <v>2080</v>
      </c>
      <c r="E375" s="229" t="s">
        <v>3068</v>
      </c>
      <c r="F375" s="229" t="s">
        <v>6134</v>
      </c>
      <c r="G375" s="242" t="s">
        <v>7093</v>
      </c>
      <c r="H375" s="242" t="s">
        <v>6513</v>
      </c>
      <c r="I375" s="229" t="str">
        <f t="shared" si="17"/>
        <v>INSERT INTO UPK_TEST.upk_k60.k60_press_buno_link (buno_id, k60_buno_id, created_date, created_tantou_id) VALUES (2080, 2166, GETDATE(), 999);</v>
      </c>
    </row>
    <row r="376" spans="1:9">
      <c r="A376" s="229" t="s">
        <v>922</v>
      </c>
      <c r="B376" s="229" t="str">
        <f t="shared" si="15"/>
        <v>2179</v>
      </c>
      <c r="C376" s="229" t="s">
        <v>7094</v>
      </c>
      <c r="D376" s="229" t="str">
        <f t="shared" si="16"/>
        <v>2081</v>
      </c>
      <c r="E376" s="229" t="s">
        <v>3069</v>
      </c>
      <c r="F376" s="229" t="s">
        <v>6135</v>
      </c>
      <c r="G376" s="242" t="s">
        <v>7094</v>
      </c>
      <c r="H376" s="242" t="s">
        <v>6514</v>
      </c>
      <c r="I376" s="229" t="str">
        <f t="shared" si="17"/>
        <v>INSERT INTO UPK_TEST.upk_k60.k60_press_buno_link (buno_id, k60_buno_id, created_date, created_tantou_id) VALUES (2081, 2179, GETDATE(), 999);</v>
      </c>
    </row>
    <row r="377" spans="1:9">
      <c r="A377" s="229" t="s">
        <v>923</v>
      </c>
      <c r="B377" s="229" t="str">
        <f t="shared" si="15"/>
        <v>2180</v>
      </c>
      <c r="C377" s="229" t="s">
        <v>7095</v>
      </c>
      <c r="D377" s="229" t="str">
        <f t="shared" si="16"/>
        <v>2082</v>
      </c>
      <c r="E377" s="229" t="s">
        <v>567</v>
      </c>
      <c r="F377" s="229" t="s">
        <v>6136</v>
      </c>
      <c r="G377" s="242" t="s">
        <v>7095</v>
      </c>
      <c r="H377" s="242" t="s">
        <v>6515</v>
      </c>
      <c r="I377" s="229" t="str">
        <f t="shared" si="17"/>
        <v>INSERT INTO UPK_TEST.upk_k60.k60_press_buno_link (buno_id, k60_buno_id, created_date, created_tantou_id) VALUES (2082, 2180, GETDATE(), 999);</v>
      </c>
    </row>
    <row r="378" spans="1:9">
      <c r="A378" s="229" t="s">
        <v>924</v>
      </c>
      <c r="B378" s="229" t="str">
        <f t="shared" si="15"/>
        <v>2181</v>
      </c>
      <c r="C378" s="229" t="s">
        <v>7096</v>
      </c>
      <c r="D378" s="229" t="str">
        <f t="shared" si="16"/>
        <v>2083</v>
      </c>
      <c r="E378" s="229" t="s">
        <v>568</v>
      </c>
      <c r="F378" s="229" t="s">
        <v>6137</v>
      </c>
      <c r="G378" s="242" t="s">
        <v>7096</v>
      </c>
      <c r="H378" s="242" t="s">
        <v>6516</v>
      </c>
      <c r="I378" s="229" t="str">
        <f t="shared" si="17"/>
        <v>INSERT INTO UPK_TEST.upk_k60.k60_press_buno_link (buno_id, k60_buno_id, created_date, created_tantou_id) VALUES (2083, 2181, GETDATE(), 999);</v>
      </c>
    </row>
    <row r="379" spans="1:9">
      <c r="A379" s="229" t="s">
        <v>826</v>
      </c>
      <c r="B379" s="229" t="str">
        <f t="shared" si="15"/>
        <v>2044</v>
      </c>
      <c r="C379" s="229" t="s">
        <v>7097</v>
      </c>
      <c r="D379" s="229" t="str">
        <f t="shared" si="16"/>
        <v>2084</v>
      </c>
      <c r="E379" s="229" t="s">
        <v>569</v>
      </c>
      <c r="F379" s="229" t="s">
        <v>6138</v>
      </c>
      <c r="G379" s="242" t="s">
        <v>7097</v>
      </c>
      <c r="H379" s="242" t="s">
        <v>6517</v>
      </c>
      <c r="I379" s="229" t="str">
        <f t="shared" si="17"/>
        <v>INSERT INTO UPK_TEST.upk_k60.k60_press_buno_link (buno_id, k60_buno_id, created_date, created_tantou_id) VALUES (2084, 2044, GETDATE(), 999);</v>
      </c>
    </row>
    <row r="380" spans="1:9">
      <c r="A380" s="229" t="s">
        <v>480</v>
      </c>
      <c r="B380" s="229" t="str">
        <f t="shared" si="15"/>
        <v>1529</v>
      </c>
      <c r="C380" s="229" t="s">
        <v>7098</v>
      </c>
      <c r="D380" s="229" t="str">
        <f t="shared" si="16"/>
        <v>2085</v>
      </c>
      <c r="E380" s="229" t="s">
        <v>570</v>
      </c>
      <c r="F380" s="229" t="s">
        <v>6139</v>
      </c>
      <c r="G380" s="242" t="s">
        <v>7098</v>
      </c>
      <c r="H380" s="242" t="s">
        <v>6518</v>
      </c>
      <c r="I380" s="229" t="str">
        <f t="shared" si="17"/>
        <v>INSERT INTO UPK_TEST.upk_k60.k60_press_buno_link (buno_id, k60_buno_id, created_date, created_tantou_id) VALUES (2085, 1529, GETDATE(), 999);</v>
      </c>
    </row>
    <row r="381" spans="1:9">
      <c r="A381" s="229" t="s">
        <v>481</v>
      </c>
      <c r="B381" s="229" t="str">
        <f t="shared" si="15"/>
        <v>1530</v>
      </c>
      <c r="C381" s="229" t="s">
        <v>7099</v>
      </c>
      <c r="D381" s="229" t="str">
        <f t="shared" si="16"/>
        <v>2086</v>
      </c>
      <c r="E381" s="229" t="s">
        <v>3074</v>
      </c>
      <c r="F381" s="229" t="s">
        <v>6140</v>
      </c>
      <c r="G381" s="242" t="s">
        <v>7099</v>
      </c>
      <c r="H381" s="242" t="s">
        <v>6519</v>
      </c>
      <c r="I381" s="229" t="str">
        <f t="shared" si="17"/>
        <v>INSERT INTO UPK_TEST.upk_k60.k60_press_buno_link (buno_id, k60_buno_id, created_date, created_tantou_id) VALUES (2086, 1530, GETDATE(), 999);</v>
      </c>
    </row>
    <row r="382" spans="1:9">
      <c r="A382" s="229" t="s">
        <v>482</v>
      </c>
      <c r="B382" s="229" t="str">
        <f t="shared" si="15"/>
        <v>1531</v>
      </c>
      <c r="C382" s="229" t="s">
        <v>7100</v>
      </c>
      <c r="D382" s="229" t="str">
        <f t="shared" si="16"/>
        <v>2087</v>
      </c>
      <c r="E382" s="229" t="s">
        <v>571</v>
      </c>
      <c r="F382" s="229" t="s">
        <v>6141</v>
      </c>
      <c r="G382" s="242" t="s">
        <v>7100</v>
      </c>
      <c r="H382" s="242" t="s">
        <v>6520</v>
      </c>
      <c r="I382" s="229" t="str">
        <f t="shared" si="17"/>
        <v>INSERT INTO UPK_TEST.upk_k60.k60_press_buno_link (buno_id, k60_buno_id, created_date, created_tantou_id) VALUES (2087, 1531, GETDATE(), 999);</v>
      </c>
    </row>
    <row r="383" spans="1:9">
      <c r="A383" s="229" t="s">
        <v>793</v>
      </c>
      <c r="B383" s="229" t="str">
        <f t="shared" si="15"/>
        <v>2005</v>
      </c>
      <c r="C383" s="229" t="s">
        <v>1554</v>
      </c>
      <c r="D383" s="229" t="str">
        <f t="shared" si="16"/>
        <v>2088</v>
      </c>
      <c r="E383" s="229" t="s">
        <v>572</v>
      </c>
      <c r="F383" s="229" t="s">
        <v>6142</v>
      </c>
      <c r="G383" s="242" t="s">
        <v>1554</v>
      </c>
      <c r="H383" s="242" t="s">
        <v>6521</v>
      </c>
      <c r="I383" s="229" t="str">
        <f t="shared" si="17"/>
        <v>INSERT INTO UPK_TEST.upk_k60.k60_press_buno_link (buno_id, k60_buno_id, created_date, created_tantou_id) VALUES (2088, 2005, GETDATE(), 999);</v>
      </c>
    </row>
    <row r="384" spans="1:9">
      <c r="A384" s="229" t="s">
        <v>787</v>
      </c>
      <c r="B384" s="229" t="str">
        <f t="shared" si="15"/>
        <v>1998</v>
      </c>
      <c r="C384" s="229" t="s">
        <v>1555</v>
      </c>
      <c r="D384" s="229" t="str">
        <f t="shared" si="16"/>
        <v>2089</v>
      </c>
      <c r="E384" s="229" t="s">
        <v>573</v>
      </c>
      <c r="F384" s="229" t="s">
        <v>6143</v>
      </c>
      <c r="G384" s="242" t="s">
        <v>1555</v>
      </c>
      <c r="H384" s="242" t="s">
        <v>6522</v>
      </c>
      <c r="I384" s="229" t="str">
        <f t="shared" si="17"/>
        <v>INSERT INTO UPK_TEST.upk_k60.k60_press_buno_link (buno_id, k60_buno_id, created_date, created_tantou_id) VALUES (2089, 1998, GETDATE(), 999);</v>
      </c>
    </row>
    <row r="385" spans="1:9">
      <c r="A385" s="229" t="s">
        <v>814</v>
      </c>
      <c r="B385" s="229" t="str">
        <f t="shared" si="15"/>
        <v>2027</v>
      </c>
      <c r="C385" s="229" t="s">
        <v>7101</v>
      </c>
      <c r="D385" s="229" t="str">
        <f t="shared" si="16"/>
        <v>2090</v>
      </c>
      <c r="E385" s="229" t="s">
        <v>574</v>
      </c>
      <c r="F385" s="229" t="s">
        <v>6144</v>
      </c>
      <c r="G385" s="242" t="s">
        <v>7101</v>
      </c>
      <c r="H385" s="242" t="s">
        <v>6523</v>
      </c>
      <c r="I385" s="229" t="str">
        <f t="shared" si="17"/>
        <v>INSERT INTO UPK_TEST.upk_k60.k60_press_buno_link (buno_id, k60_buno_id, created_date, created_tantou_id) VALUES (2090, 2027, GETDATE(), 999);</v>
      </c>
    </row>
    <row r="386" spans="1:9">
      <c r="A386" s="229" t="s">
        <v>1174</v>
      </c>
      <c r="B386" s="229" t="str">
        <f t="shared" si="15"/>
        <v>2507</v>
      </c>
      <c r="C386" s="229" t="s">
        <v>7102</v>
      </c>
      <c r="D386" s="229" t="str">
        <f t="shared" si="16"/>
        <v>2091</v>
      </c>
      <c r="E386" s="229" t="s">
        <v>3079</v>
      </c>
      <c r="F386" s="229" t="s">
        <v>6145</v>
      </c>
      <c r="G386" s="242" t="s">
        <v>7102</v>
      </c>
      <c r="H386" s="242" t="s">
        <v>6524</v>
      </c>
      <c r="I386" s="229" t="str">
        <f t="shared" si="17"/>
        <v>INSERT INTO UPK_TEST.upk_k60.k60_press_buno_link (buno_id, k60_buno_id, created_date, created_tantou_id) VALUES (2091, 2507, GETDATE(), 999);</v>
      </c>
    </row>
    <row r="387" spans="1:9">
      <c r="A387" s="229" t="s">
        <v>1176</v>
      </c>
      <c r="B387" s="229" t="str">
        <f t="shared" si="15"/>
        <v>2509</v>
      </c>
      <c r="C387" s="229" t="s">
        <v>7103</v>
      </c>
      <c r="D387" s="229" t="str">
        <f t="shared" si="16"/>
        <v>2092</v>
      </c>
      <c r="E387" s="229" t="s">
        <v>3081</v>
      </c>
      <c r="F387" s="229" t="s">
        <v>6146</v>
      </c>
      <c r="G387" s="242" t="s">
        <v>7103</v>
      </c>
      <c r="H387" s="242" t="s">
        <v>6525</v>
      </c>
      <c r="I387" s="229" t="str">
        <f t="shared" si="17"/>
        <v>INSERT INTO UPK_TEST.upk_k60.k60_press_buno_link (buno_id, k60_buno_id, created_date, created_tantou_id) VALUES (2092, 2509, GETDATE(), 999);</v>
      </c>
    </row>
    <row r="388" spans="1:9">
      <c r="A388" s="229" t="s">
        <v>1175</v>
      </c>
      <c r="B388" s="229" t="str">
        <f t="shared" ref="B388:B451" si="18">VLOOKUP($A388,$E$4:$F$2001,2,FALSE)</f>
        <v>2508</v>
      </c>
      <c r="C388" s="229" t="s">
        <v>7104</v>
      </c>
      <c r="D388" s="229" t="str">
        <f t="shared" ref="D388:D451" si="19">VLOOKUP($C388,$G$4:$H$2001,2,FALSE)</f>
        <v>2093</v>
      </c>
      <c r="E388" s="229" t="s">
        <v>575</v>
      </c>
      <c r="F388" s="229" t="s">
        <v>6147</v>
      </c>
      <c r="G388" s="242" t="s">
        <v>7104</v>
      </c>
      <c r="H388" s="242" t="s">
        <v>6526</v>
      </c>
      <c r="I388" s="229" t="str">
        <f t="shared" ref="I388:I451" si="20">$S$1&amp;$D388&amp;", "&amp;$B388&amp;", GETDATE(), 999);"</f>
        <v>INSERT INTO UPK_TEST.upk_k60.k60_press_buno_link (buno_id, k60_buno_id, created_date, created_tantou_id) VALUES (2093, 2508, GETDATE(), 999);</v>
      </c>
    </row>
    <row r="389" spans="1:9">
      <c r="A389" s="229" t="s">
        <v>788</v>
      </c>
      <c r="B389" s="229" t="str">
        <f t="shared" si="18"/>
        <v>1999</v>
      </c>
      <c r="C389" s="229" t="s">
        <v>1556</v>
      </c>
      <c r="D389" s="229" t="str">
        <f t="shared" si="19"/>
        <v>2094</v>
      </c>
      <c r="E389" s="229" t="s">
        <v>3084</v>
      </c>
      <c r="F389" s="229" t="s">
        <v>6148</v>
      </c>
      <c r="G389" s="242" t="s">
        <v>1556</v>
      </c>
      <c r="H389" s="242" t="s">
        <v>6527</v>
      </c>
      <c r="I389" s="229" t="str">
        <f t="shared" si="20"/>
        <v>INSERT INTO UPK_TEST.upk_k60.k60_press_buno_link (buno_id, k60_buno_id, created_date, created_tantou_id) VALUES (2094, 1999, GETDATE(), 999);</v>
      </c>
    </row>
    <row r="390" spans="1:9">
      <c r="A390" s="229" t="s">
        <v>567</v>
      </c>
      <c r="B390" s="229" t="str">
        <f t="shared" si="18"/>
        <v>1664</v>
      </c>
      <c r="C390" s="229" t="s">
        <v>1557</v>
      </c>
      <c r="D390" s="229" t="str">
        <f t="shared" si="19"/>
        <v>2095</v>
      </c>
      <c r="E390" s="229" t="s">
        <v>3085</v>
      </c>
      <c r="F390" s="229" t="s">
        <v>6149</v>
      </c>
      <c r="G390" s="242" t="s">
        <v>1557</v>
      </c>
      <c r="H390" s="242" t="s">
        <v>6528</v>
      </c>
      <c r="I390" s="229" t="str">
        <f t="shared" si="20"/>
        <v>INSERT INTO UPK_TEST.upk_k60.k60_press_buno_link (buno_id, k60_buno_id, created_date, created_tantou_id) VALUES (2095, 1664, GETDATE(), 999);</v>
      </c>
    </row>
    <row r="391" spans="1:9">
      <c r="A391" s="229" t="s">
        <v>789</v>
      </c>
      <c r="B391" s="229" t="str">
        <f t="shared" si="18"/>
        <v>2000</v>
      </c>
      <c r="C391" s="229" t="s">
        <v>1558</v>
      </c>
      <c r="D391" s="229" t="str">
        <f t="shared" si="19"/>
        <v>2096</v>
      </c>
      <c r="E391" s="229" t="s">
        <v>3086</v>
      </c>
      <c r="F391" s="229" t="s">
        <v>6150</v>
      </c>
      <c r="G391" s="242" t="s">
        <v>1558</v>
      </c>
      <c r="H391" s="242" t="s">
        <v>6529</v>
      </c>
      <c r="I391" s="229" t="str">
        <f t="shared" si="20"/>
        <v>INSERT INTO UPK_TEST.upk_k60.k60_press_buno_link (buno_id, k60_buno_id, created_date, created_tantou_id) VALUES (2096, 2000, GETDATE(), 999);</v>
      </c>
    </row>
    <row r="392" spans="1:9">
      <c r="A392" s="229" t="s">
        <v>863</v>
      </c>
      <c r="B392" s="229" t="str">
        <f t="shared" si="18"/>
        <v>2104</v>
      </c>
      <c r="C392" s="229" t="s">
        <v>1559</v>
      </c>
      <c r="D392" s="229" t="str">
        <f t="shared" si="19"/>
        <v>2097</v>
      </c>
      <c r="E392" s="229" t="s">
        <v>3087</v>
      </c>
      <c r="F392" s="229" t="s">
        <v>6151</v>
      </c>
      <c r="G392" s="242" t="s">
        <v>1559</v>
      </c>
      <c r="H392" s="242" t="s">
        <v>6530</v>
      </c>
      <c r="I392" s="229" t="str">
        <f t="shared" si="20"/>
        <v>INSERT INTO UPK_TEST.upk_k60.k60_press_buno_link (buno_id, k60_buno_id, created_date, created_tantou_id) VALUES (2097, 2104, GETDATE(), 999);</v>
      </c>
    </row>
    <row r="393" spans="1:9">
      <c r="A393" s="229" t="s">
        <v>864</v>
      </c>
      <c r="B393" s="229" t="str">
        <f t="shared" si="18"/>
        <v>2105</v>
      </c>
      <c r="C393" s="229" t="s">
        <v>1560</v>
      </c>
      <c r="D393" s="229" t="str">
        <f t="shared" si="19"/>
        <v>2098</v>
      </c>
      <c r="E393" s="229" t="s">
        <v>3088</v>
      </c>
      <c r="F393" s="229" t="s">
        <v>6152</v>
      </c>
      <c r="G393" s="242" t="s">
        <v>1560</v>
      </c>
      <c r="H393" s="242" t="s">
        <v>6531</v>
      </c>
      <c r="I393" s="229" t="str">
        <f t="shared" si="20"/>
        <v>INSERT INTO UPK_TEST.upk_k60.k60_press_buno_link (buno_id, k60_buno_id, created_date, created_tantou_id) VALUES (2098, 2105, GETDATE(), 999);</v>
      </c>
    </row>
    <row r="394" spans="1:9">
      <c r="A394" s="229" t="s">
        <v>1224</v>
      </c>
      <c r="B394" s="229">
        <f t="shared" si="18"/>
        <v>2568</v>
      </c>
      <c r="C394" s="229" t="s">
        <v>1561</v>
      </c>
      <c r="D394" s="229" t="str">
        <f t="shared" si="19"/>
        <v>2099</v>
      </c>
      <c r="E394" s="229" t="s">
        <v>3089</v>
      </c>
      <c r="F394" s="229" t="s">
        <v>6153</v>
      </c>
      <c r="G394" s="242" t="s">
        <v>1561</v>
      </c>
      <c r="H394" s="242" t="s">
        <v>6532</v>
      </c>
      <c r="I394" s="229" t="str">
        <f t="shared" si="20"/>
        <v>INSERT INTO UPK_TEST.upk_k60.k60_press_buno_link (buno_id, k60_buno_id, created_date, created_tantou_id) VALUES (2099, 2568, GETDATE(), 999);</v>
      </c>
    </row>
    <row r="395" spans="1:9">
      <c r="A395" s="229" t="s">
        <v>827</v>
      </c>
      <c r="B395" s="229" t="str">
        <f t="shared" si="18"/>
        <v>2045</v>
      </c>
      <c r="C395" s="229" t="s">
        <v>7105</v>
      </c>
      <c r="D395" s="229" t="str">
        <f t="shared" si="19"/>
        <v>2100</v>
      </c>
      <c r="E395" s="229" t="s">
        <v>3090</v>
      </c>
      <c r="F395" s="229" t="s">
        <v>6154</v>
      </c>
      <c r="G395" s="242" t="s">
        <v>7105</v>
      </c>
      <c r="H395" s="242" t="s">
        <v>6533</v>
      </c>
      <c r="I395" s="229" t="str">
        <f t="shared" si="20"/>
        <v>INSERT INTO UPK_TEST.upk_k60.k60_press_buno_link (buno_id, k60_buno_id, created_date, created_tantou_id) VALUES (2100, 2045, GETDATE(), 999);</v>
      </c>
    </row>
    <row r="396" spans="1:9">
      <c r="A396" s="229" t="s">
        <v>913</v>
      </c>
      <c r="B396" s="229" t="str">
        <f t="shared" si="18"/>
        <v>2167</v>
      </c>
      <c r="C396" s="229" t="s">
        <v>7106</v>
      </c>
      <c r="D396" s="229" t="str">
        <f t="shared" si="19"/>
        <v>2101</v>
      </c>
      <c r="E396" s="229" t="s">
        <v>3091</v>
      </c>
      <c r="F396" s="229" t="s">
        <v>6155</v>
      </c>
      <c r="G396" s="242" t="s">
        <v>7106</v>
      </c>
      <c r="H396" s="242" t="s">
        <v>6534</v>
      </c>
      <c r="I396" s="229" t="str">
        <f t="shared" si="20"/>
        <v>INSERT INTO UPK_TEST.upk_k60.k60_press_buno_link (buno_id, k60_buno_id, created_date, created_tantou_id) VALUES (2101, 2167, GETDATE(), 999);</v>
      </c>
    </row>
    <row r="397" spans="1:9">
      <c r="A397" s="229" t="s">
        <v>841</v>
      </c>
      <c r="B397" s="229" t="str">
        <f t="shared" si="18"/>
        <v>2073</v>
      </c>
      <c r="C397" s="229" t="s">
        <v>7107</v>
      </c>
      <c r="D397" s="229" t="str">
        <f t="shared" si="19"/>
        <v>2102</v>
      </c>
      <c r="E397" s="229" t="s">
        <v>3092</v>
      </c>
      <c r="F397" s="229" t="s">
        <v>6156</v>
      </c>
      <c r="G397" s="242" t="s">
        <v>7107</v>
      </c>
      <c r="H397" s="242" t="s">
        <v>6535</v>
      </c>
      <c r="I397" s="229" t="str">
        <f t="shared" si="20"/>
        <v>INSERT INTO UPK_TEST.upk_k60.k60_press_buno_link (buno_id, k60_buno_id, created_date, created_tantou_id) VALUES (2102, 2073, GETDATE(), 999);</v>
      </c>
    </row>
    <row r="398" spans="1:9">
      <c r="A398" s="229" t="s">
        <v>568</v>
      </c>
      <c r="B398" s="229" t="str">
        <f t="shared" si="18"/>
        <v>1665</v>
      </c>
      <c r="C398" s="229" t="s">
        <v>1562</v>
      </c>
      <c r="D398" s="229" t="str">
        <f t="shared" si="19"/>
        <v>2103</v>
      </c>
      <c r="E398" s="229" t="s">
        <v>576</v>
      </c>
      <c r="F398" s="229" t="s">
        <v>6157</v>
      </c>
      <c r="G398" s="242" t="s">
        <v>1562</v>
      </c>
      <c r="H398" s="242" t="s">
        <v>6536</v>
      </c>
      <c r="I398" s="229" t="str">
        <f t="shared" si="20"/>
        <v>INSERT INTO UPK_TEST.upk_k60.k60_press_buno_link (buno_id, k60_buno_id, created_date, created_tantou_id) VALUES (2103, 1665, GETDATE(), 999);</v>
      </c>
    </row>
    <row r="399" spans="1:9">
      <c r="A399" s="229" t="s">
        <v>549</v>
      </c>
      <c r="B399" s="229" t="str">
        <f t="shared" si="18"/>
        <v>1641</v>
      </c>
      <c r="C399" s="229" t="s">
        <v>7108</v>
      </c>
      <c r="D399" s="229" t="str">
        <f t="shared" si="19"/>
        <v>2104</v>
      </c>
      <c r="E399" s="229" t="s">
        <v>577</v>
      </c>
      <c r="F399" s="229" t="s">
        <v>6158</v>
      </c>
      <c r="G399" s="242" t="s">
        <v>7108</v>
      </c>
      <c r="H399" s="242" t="s">
        <v>6537</v>
      </c>
      <c r="I399" s="229" t="str">
        <f t="shared" si="20"/>
        <v>INSERT INTO UPK_TEST.upk_k60.k60_press_buno_link (buno_id, k60_buno_id, created_date, created_tantou_id) VALUES (2104, 1641, GETDATE(), 999);</v>
      </c>
    </row>
    <row r="400" spans="1:9">
      <c r="A400" s="233" t="s">
        <v>3016</v>
      </c>
      <c r="B400" s="229" t="str">
        <f t="shared" si="18"/>
        <v>1619</v>
      </c>
      <c r="C400" s="234" t="s">
        <v>7109</v>
      </c>
      <c r="D400" s="229" t="str">
        <f t="shared" si="19"/>
        <v>2105</v>
      </c>
      <c r="E400" s="229" t="s">
        <v>578</v>
      </c>
      <c r="F400" s="229" t="s">
        <v>6159</v>
      </c>
      <c r="G400" s="242" t="s">
        <v>7109</v>
      </c>
      <c r="H400" s="242" t="s">
        <v>6538</v>
      </c>
      <c r="I400" s="229" t="str">
        <f t="shared" si="20"/>
        <v>INSERT INTO UPK_TEST.upk_k60.k60_press_buno_link (buno_id, k60_buno_id, created_date, created_tantou_id) VALUES (2105, 1619, GETDATE(), 999);</v>
      </c>
    </row>
    <row r="401" spans="1:9">
      <c r="A401" s="233" t="s">
        <v>3016</v>
      </c>
      <c r="B401" s="229" t="str">
        <f t="shared" si="18"/>
        <v>1619</v>
      </c>
      <c r="C401" s="234" t="s">
        <v>7110</v>
      </c>
      <c r="D401" s="229" t="str">
        <f t="shared" si="19"/>
        <v>2106</v>
      </c>
      <c r="E401" s="229" t="s">
        <v>579</v>
      </c>
      <c r="F401" s="229" t="s">
        <v>6160</v>
      </c>
      <c r="G401" s="242" t="s">
        <v>7110</v>
      </c>
      <c r="H401" s="242" t="s">
        <v>6539</v>
      </c>
      <c r="I401" s="229" t="str">
        <f t="shared" si="20"/>
        <v>INSERT INTO UPK_TEST.upk_k60.k60_press_buno_link (buno_id, k60_buno_id, created_date, created_tantou_id) VALUES (2106, 1619, GETDATE(), 999);</v>
      </c>
    </row>
    <row r="402" spans="1:9">
      <c r="A402" s="229" t="s">
        <v>848</v>
      </c>
      <c r="B402" s="229" t="str">
        <f t="shared" si="18"/>
        <v>2081</v>
      </c>
      <c r="C402" s="229" t="s">
        <v>7111</v>
      </c>
      <c r="D402" s="229" t="str">
        <f t="shared" si="19"/>
        <v>2107</v>
      </c>
      <c r="E402" s="229" t="s">
        <v>580</v>
      </c>
      <c r="F402" s="229" t="s">
        <v>6161</v>
      </c>
      <c r="G402" s="242" t="s">
        <v>7111</v>
      </c>
      <c r="H402" s="242" t="s">
        <v>6540</v>
      </c>
      <c r="I402" s="229" t="str">
        <f t="shared" si="20"/>
        <v>INSERT INTO UPK_TEST.upk_k60.k60_press_buno_link (buno_id, k60_buno_id, created_date, created_tantou_id) VALUES (2107, 2081, GETDATE(), 999);</v>
      </c>
    </row>
    <row r="403" spans="1:9">
      <c r="A403" s="229" t="s">
        <v>849</v>
      </c>
      <c r="B403" s="229" t="str">
        <f t="shared" si="18"/>
        <v>2082</v>
      </c>
      <c r="C403" s="229" t="s">
        <v>7112</v>
      </c>
      <c r="D403" s="229" t="str">
        <f t="shared" si="19"/>
        <v>2108</v>
      </c>
      <c r="E403" s="229" t="s">
        <v>581</v>
      </c>
      <c r="F403" s="229" t="s">
        <v>6162</v>
      </c>
      <c r="G403" s="242" t="s">
        <v>7112</v>
      </c>
      <c r="H403" s="242" t="s">
        <v>6541</v>
      </c>
      <c r="I403" s="229" t="str">
        <f t="shared" si="20"/>
        <v>INSERT INTO UPK_TEST.upk_k60.k60_press_buno_link (buno_id, k60_buno_id, created_date, created_tantou_id) VALUES (2108, 2082, GETDATE(), 999);</v>
      </c>
    </row>
    <row r="404" spans="1:9">
      <c r="A404" s="229" t="s">
        <v>1211</v>
      </c>
      <c r="B404" s="229">
        <f t="shared" si="18"/>
        <v>2552</v>
      </c>
      <c r="C404" s="229" t="s">
        <v>7113</v>
      </c>
      <c r="D404" s="229" t="str">
        <f t="shared" si="19"/>
        <v>2109</v>
      </c>
      <c r="E404" s="229" t="s">
        <v>582</v>
      </c>
      <c r="F404" s="229" t="s">
        <v>6163</v>
      </c>
      <c r="G404" s="242" t="s">
        <v>7113</v>
      </c>
      <c r="H404" s="242" t="s">
        <v>6542</v>
      </c>
      <c r="I404" s="229" t="str">
        <f t="shared" si="20"/>
        <v>INSERT INTO UPK_TEST.upk_k60.k60_press_buno_link (buno_id, k60_buno_id, created_date, created_tantou_id) VALUES (2109, 2552, GETDATE(), 999);</v>
      </c>
    </row>
    <row r="405" spans="1:9">
      <c r="A405" s="229" t="s">
        <v>5679</v>
      </c>
      <c r="B405" s="229" t="str">
        <f t="shared" si="18"/>
        <v>2252</v>
      </c>
      <c r="C405" s="229" t="s">
        <v>7114</v>
      </c>
      <c r="D405" s="229" t="str">
        <f t="shared" si="19"/>
        <v>2110</v>
      </c>
      <c r="E405" s="229" t="s">
        <v>3101</v>
      </c>
      <c r="F405" s="229" t="s">
        <v>6164</v>
      </c>
      <c r="G405" s="242" t="s">
        <v>7114</v>
      </c>
      <c r="H405" s="242" t="s">
        <v>6543</v>
      </c>
      <c r="I405" s="229" t="str">
        <f t="shared" si="20"/>
        <v>INSERT INTO UPK_TEST.upk_k60.k60_press_buno_link (buno_id, k60_buno_id, created_date, created_tantou_id) VALUES (2110, 2252, GETDATE(), 999);</v>
      </c>
    </row>
    <row r="406" spans="1:9">
      <c r="A406" s="229" t="s">
        <v>5679</v>
      </c>
      <c r="B406" s="229" t="str">
        <f t="shared" si="18"/>
        <v>2252</v>
      </c>
      <c r="C406" s="229" t="s">
        <v>7115</v>
      </c>
      <c r="D406" s="229" t="str">
        <f t="shared" si="19"/>
        <v>2111</v>
      </c>
      <c r="E406" s="229" t="s">
        <v>583</v>
      </c>
      <c r="F406" s="229" t="s">
        <v>6165</v>
      </c>
      <c r="G406" s="242" t="s">
        <v>7115</v>
      </c>
      <c r="H406" s="242" t="s">
        <v>6544</v>
      </c>
      <c r="I406" s="229" t="str">
        <f t="shared" si="20"/>
        <v>INSERT INTO UPK_TEST.upk_k60.k60_press_buno_link (buno_id, k60_buno_id, created_date, created_tantou_id) VALUES (2111, 2252, GETDATE(), 999);</v>
      </c>
    </row>
    <row r="407" spans="1:9">
      <c r="A407" s="229" t="s">
        <v>5717</v>
      </c>
      <c r="B407" s="229" t="str">
        <f t="shared" si="18"/>
        <v>2431</v>
      </c>
      <c r="C407" s="229" t="s">
        <v>1563</v>
      </c>
      <c r="D407" s="229" t="str">
        <f t="shared" si="19"/>
        <v>2112</v>
      </c>
      <c r="E407" s="229" t="s">
        <v>584</v>
      </c>
      <c r="F407" s="229" t="s">
        <v>6166</v>
      </c>
      <c r="G407" s="242" t="s">
        <v>1563</v>
      </c>
      <c r="H407" s="242" t="s">
        <v>6545</v>
      </c>
      <c r="I407" s="229" t="str">
        <f t="shared" si="20"/>
        <v>INSERT INTO UPK_TEST.upk_k60.k60_press_buno_link (buno_id, k60_buno_id, created_date, created_tantou_id) VALUES (2112, 2431, GETDATE(), 999);</v>
      </c>
    </row>
    <row r="408" spans="1:9">
      <c r="A408" s="229" t="s">
        <v>5717</v>
      </c>
      <c r="B408" s="229" t="str">
        <f t="shared" si="18"/>
        <v>2431</v>
      </c>
      <c r="C408" s="229" t="s">
        <v>1567</v>
      </c>
      <c r="D408" s="229" t="str">
        <f t="shared" si="19"/>
        <v>2113</v>
      </c>
      <c r="E408" s="229" t="s">
        <v>585</v>
      </c>
      <c r="F408" s="229" t="s">
        <v>6167</v>
      </c>
      <c r="G408" s="242" t="s">
        <v>1567</v>
      </c>
      <c r="H408" s="242" t="s">
        <v>6546</v>
      </c>
      <c r="I408" s="229" t="str">
        <f t="shared" si="20"/>
        <v>INSERT INTO UPK_TEST.upk_k60.k60_press_buno_link (buno_id, k60_buno_id, created_date, created_tantou_id) VALUES (2113, 2431, GETDATE(), 999);</v>
      </c>
    </row>
    <row r="409" spans="1:9">
      <c r="A409" s="229" t="s">
        <v>5718</v>
      </c>
      <c r="B409" s="229" t="str">
        <f t="shared" si="18"/>
        <v>2432</v>
      </c>
      <c r="C409" s="229" t="s">
        <v>1564</v>
      </c>
      <c r="D409" s="229" t="str">
        <f t="shared" si="19"/>
        <v>2114</v>
      </c>
      <c r="E409" s="229" t="s">
        <v>586</v>
      </c>
      <c r="F409" s="229" t="s">
        <v>6168</v>
      </c>
      <c r="G409" s="242" t="s">
        <v>1564</v>
      </c>
      <c r="H409" s="242" t="s">
        <v>6547</v>
      </c>
      <c r="I409" s="229" t="str">
        <f t="shared" si="20"/>
        <v>INSERT INTO UPK_TEST.upk_k60.k60_press_buno_link (buno_id, k60_buno_id, created_date, created_tantou_id) VALUES (2114, 2432, GETDATE(), 999);</v>
      </c>
    </row>
    <row r="410" spans="1:9">
      <c r="A410" s="229" t="s">
        <v>5718</v>
      </c>
      <c r="B410" s="229" t="str">
        <f t="shared" si="18"/>
        <v>2432</v>
      </c>
      <c r="C410" s="229" t="s">
        <v>1568</v>
      </c>
      <c r="D410" s="229" t="str">
        <f t="shared" si="19"/>
        <v>2115</v>
      </c>
      <c r="E410" s="229" t="s">
        <v>3108</v>
      </c>
      <c r="F410" s="229" t="s">
        <v>6169</v>
      </c>
      <c r="G410" s="242" t="s">
        <v>1568</v>
      </c>
      <c r="H410" s="242" t="s">
        <v>6548</v>
      </c>
      <c r="I410" s="229" t="str">
        <f t="shared" si="20"/>
        <v>INSERT INTO UPK_TEST.upk_k60.k60_press_buno_link (buno_id, k60_buno_id, created_date, created_tantou_id) VALUES (2115, 2432, GETDATE(), 999);</v>
      </c>
    </row>
    <row r="411" spans="1:9">
      <c r="A411" s="229" t="s">
        <v>5481</v>
      </c>
      <c r="B411" s="229" t="str">
        <f t="shared" si="18"/>
        <v>1291</v>
      </c>
      <c r="C411" s="229" t="s">
        <v>7116</v>
      </c>
      <c r="D411" s="229" t="str">
        <f t="shared" si="19"/>
        <v>2116</v>
      </c>
      <c r="E411" s="229" t="s">
        <v>3109</v>
      </c>
      <c r="F411" s="229" t="s">
        <v>6170</v>
      </c>
      <c r="G411" s="242" t="s">
        <v>7116</v>
      </c>
      <c r="H411" s="242" t="s">
        <v>6549</v>
      </c>
      <c r="I411" s="229" t="str">
        <f t="shared" si="20"/>
        <v>INSERT INTO UPK_TEST.upk_k60.k60_press_buno_link (buno_id, k60_buno_id, created_date, created_tantou_id) VALUES (2116, 1291, GETDATE(), 999);</v>
      </c>
    </row>
    <row r="412" spans="1:9">
      <c r="A412" s="229" t="s">
        <v>5481</v>
      </c>
      <c r="B412" s="229" t="str">
        <f t="shared" si="18"/>
        <v>1291</v>
      </c>
      <c r="C412" s="229" t="s">
        <v>7117</v>
      </c>
      <c r="D412" s="229" t="str">
        <f t="shared" si="19"/>
        <v>2117</v>
      </c>
      <c r="E412" s="229" t="s">
        <v>587</v>
      </c>
      <c r="F412" s="229" t="s">
        <v>6171</v>
      </c>
      <c r="G412" s="242" t="s">
        <v>7117</v>
      </c>
      <c r="H412" s="242" t="s">
        <v>6550</v>
      </c>
      <c r="I412" s="229" t="str">
        <f t="shared" si="20"/>
        <v>INSERT INTO UPK_TEST.upk_k60.k60_press_buno_link (buno_id, k60_buno_id, created_date, created_tantou_id) VALUES (2117, 1291, GETDATE(), 999);</v>
      </c>
    </row>
    <row r="413" spans="1:9">
      <c r="A413" s="229" t="s">
        <v>5676</v>
      </c>
      <c r="B413" s="229" t="str">
        <f t="shared" si="18"/>
        <v>2221</v>
      </c>
      <c r="C413" s="229" t="s">
        <v>7118</v>
      </c>
      <c r="D413" s="229" t="str">
        <f t="shared" si="19"/>
        <v>2118</v>
      </c>
      <c r="E413" s="229" t="s">
        <v>588</v>
      </c>
      <c r="F413" s="229" t="s">
        <v>6172</v>
      </c>
      <c r="G413" s="242" t="s">
        <v>7118</v>
      </c>
      <c r="H413" s="242" t="s">
        <v>6551</v>
      </c>
      <c r="I413" s="229" t="str">
        <f t="shared" si="20"/>
        <v>INSERT INTO UPK_TEST.upk_k60.k60_press_buno_link (buno_id, k60_buno_id, created_date, created_tantou_id) VALUES (2118, 2221, GETDATE(), 999);</v>
      </c>
    </row>
    <row r="414" spans="1:9">
      <c r="A414" s="229" t="s">
        <v>5676</v>
      </c>
      <c r="B414" s="229" t="str">
        <f t="shared" si="18"/>
        <v>2221</v>
      </c>
      <c r="C414" s="229" t="s">
        <v>7119</v>
      </c>
      <c r="D414" s="229" t="str">
        <f t="shared" si="19"/>
        <v>2119</v>
      </c>
      <c r="E414" s="229" t="s">
        <v>3112</v>
      </c>
      <c r="F414" s="229" t="s">
        <v>6173</v>
      </c>
      <c r="G414" s="242" t="s">
        <v>7119</v>
      </c>
      <c r="H414" s="242" t="s">
        <v>6552</v>
      </c>
      <c r="I414" s="229" t="str">
        <f t="shared" si="20"/>
        <v>INSERT INTO UPK_TEST.upk_k60.k60_press_buno_link (buno_id, k60_buno_id, created_date, created_tantou_id) VALUES (2119, 2221, GETDATE(), 999);</v>
      </c>
    </row>
    <row r="415" spans="1:9">
      <c r="A415" s="229" t="s">
        <v>5488</v>
      </c>
      <c r="B415" s="229" t="str">
        <f t="shared" si="18"/>
        <v>1308</v>
      </c>
      <c r="C415" s="229" t="s">
        <v>7120</v>
      </c>
      <c r="D415" s="229" t="str">
        <f t="shared" si="19"/>
        <v>2120</v>
      </c>
      <c r="E415" s="229" t="s">
        <v>589</v>
      </c>
      <c r="F415" s="229" t="s">
        <v>6174</v>
      </c>
      <c r="G415" s="242" t="s">
        <v>7120</v>
      </c>
      <c r="H415" s="242" t="s">
        <v>6553</v>
      </c>
      <c r="I415" s="229" t="str">
        <f t="shared" si="20"/>
        <v>INSERT INTO UPK_TEST.upk_k60.k60_press_buno_link (buno_id, k60_buno_id, created_date, created_tantou_id) VALUES (2120, 1308, GETDATE(), 999);</v>
      </c>
    </row>
    <row r="416" spans="1:9">
      <c r="A416" s="229" t="s">
        <v>5488</v>
      </c>
      <c r="B416" s="229" t="str">
        <f t="shared" si="18"/>
        <v>1308</v>
      </c>
      <c r="C416" s="229" t="s">
        <v>7121</v>
      </c>
      <c r="D416" s="229" t="str">
        <f t="shared" si="19"/>
        <v>2121</v>
      </c>
      <c r="E416" s="229" t="s">
        <v>590</v>
      </c>
      <c r="F416" s="229" t="s">
        <v>6175</v>
      </c>
      <c r="G416" s="242" t="s">
        <v>7121</v>
      </c>
      <c r="H416" s="242" t="s">
        <v>6554</v>
      </c>
      <c r="I416" s="229" t="str">
        <f t="shared" si="20"/>
        <v>INSERT INTO UPK_TEST.upk_k60.k60_press_buno_link (buno_id, k60_buno_id, created_date, created_tantou_id) VALUES (2121, 1308, GETDATE(), 999);</v>
      </c>
    </row>
    <row r="417" spans="1:9">
      <c r="A417" s="229" t="s">
        <v>5511</v>
      </c>
      <c r="B417" s="229" t="str">
        <f t="shared" si="18"/>
        <v>1369</v>
      </c>
      <c r="C417" s="229" t="s">
        <v>1566</v>
      </c>
      <c r="D417" s="229" t="str">
        <f t="shared" si="19"/>
        <v>2122</v>
      </c>
      <c r="E417" s="229" t="s">
        <v>591</v>
      </c>
      <c r="F417" s="229" t="s">
        <v>6176</v>
      </c>
      <c r="G417" s="242" t="s">
        <v>1566</v>
      </c>
      <c r="H417" s="242" t="s">
        <v>6555</v>
      </c>
      <c r="I417" s="229" t="str">
        <f t="shared" si="20"/>
        <v>INSERT INTO UPK_TEST.upk_k60.k60_press_buno_link (buno_id, k60_buno_id, created_date, created_tantou_id) VALUES (2122, 1369, GETDATE(), 999);</v>
      </c>
    </row>
    <row r="418" spans="1:9">
      <c r="A418" s="229" t="s">
        <v>5511</v>
      </c>
      <c r="B418" s="229" t="str">
        <f t="shared" si="18"/>
        <v>1369</v>
      </c>
      <c r="C418" s="229" t="s">
        <v>1571</v>
      </c>
      <c r="D418" s="229" t="str">
        <f t="shared" si="19"/>
        <v>2123</v>
      </c>
      <c r="E418" s="229" t="s">
        <v>3116</v>
      </c>
      <c r="F418" s="229" t="s">
        <v>6177</v>
      </c>
      <c r="G418" s="242" t="s">
        <v>1571</v>
      </c>
      <c r="H418" s="242" t="s">
        <v>6556</v>
      </c>
      <c r="I418" s="229" t="str">
        <f t="shared" si="20"/>
        <v>INSERT INTO UPK_TEST.upk_k60.k60_press_buno_link (buno_id, k60_buno_id, created_date, created_tantou_id) VALUES (2123, 1369, GETDATE(), 999);</v>
      </c>
    </row>
    <row r="419" spans="1:9">
      <c r="A419" s="229" t="s">
        <v>5512</v>
      </c>
      <c r="B419" s="229" t="str">
        <f t="shared" si="18"/>
        <v>1370</v>
      </c>
      <c r="C419" s="229" t="s">
        <v>7122</v>
      </c>
      <c r="D419" s="229" t="str">
        <f t="shared" si="19"/>
        <v>2124</v>
      </c>
      <c r="E419" s="229" t="s">
        <v>3117</v>
      </c>
      <c r="F419" s="229" t="s">
        <v>6178</v>
      </c>
      <c r="G419" s="242" t="s">
        <v>7122</v>
      </c>
      <c r="H419" s="242" t="s">
        <v>6557</v>
      </c>
      <c r="I419" s="229" t="str">
        <f t="shared" si="20"/>
        <v>INSERT INTO UPK_TEST.upk_k60.k60_press_buno_link (buno_id, k60_buno_id, created_date, created_tantou_id) VALUES (2124, 1370, GETDATE(), 999);</v>
      </c>
    </row>
    <row r="420" spans="1:9">
      <c r="A420" s="229" t="s">
        <v>5512</v>
      </c>
      <c r="B420" s="229" t="str">
        <f t="shared" si="18"/>
        <v>1370</v>
      </c>
      <c r="C420" s="229" t="s">
        <v>7123</v>
      </c>
      <c r="D420" s="229" t="str">
        <f t="shared" si="19"/>
        <v>2125</v>
      </c>
      <c r="E420" s="229" t="s">
        <v>592</v>
      </c>
      <c r="F420" s="229" t="s">
        <v>6179</v>
      </c>
      <c r="G420" s="242" t="s">
        <v>7123</v>
      </c>
      <c r="H420" s="242" t="s">
        <v>6558</v>
      </c>
      <c r="I420" s="229" t="str">
        <f t="shared" si="20"/>
        <v>INSERT INTO UPK_TEST.upk_k60.k60_press_buno_link (buno_id, k60_buno_id, created_date, created_tantou_id) VALUES (2125, 1370, GETDATE(), 999);</v>
      </c>
    </row>
    <row r="421" spans="1:9">
      <c r="A421" s="229" t="s">
        <v>1212</v>
      </c>
      <c r="B421" s="229">
        <f t="shared" si="18"/>
        <v>2553</v>
      </c>
      <c r="C421" s="229" t="s">
        <v>7124</v>
      </c>
      <c r="D421" s="229" t="str">
        <f t="shared" si="19"/>
        <v>2126</v>
      </c>
      <c r="E421" s="229" t="s">
        <v>3119</v>
      </c>
      <c r="F421" s="229" t="s">
        <v>6180</v>
      </c>
      <c r="G421" s="242" t="s">
        <v>7124</v>
      </c>
      <c r="H421" s="242" t="s">
        <v>6559</v>
      </c>
      <c r="I421" s="229" t="str">
        <f t="shared" si="20"/>
        <v>INSERT INTO UPK_TEST.upk_k60.k60_press_buno_link (buno_id, k60_buno_id, created_date, created_tantou_id) VALUES (2126, 2553, GETDATE(), 999);</v>
      </c>
    </row>
    <row r="422" spans="1:9">
      <c r="A422" s="229" t="s">
        <v>373</v>
      </c>
      <c r="B422" s="229" t="str">
        <f t="shared" si="18"/>
        <v>1341</v>
      </c>
      <c r="C422" s="229" t="s">
        <v>7125</v>
      </c>
      <c r="D422" s="229" t="str">
        <f t="shared" si="19"/>
        <v>2127</v>
      </c>
      <c r="E422" s="229" t="s">
        <v>593</v>
      </c>
      <c r="F422" s="229" t="s">
        <v>6181</v>
      </c>
      <c r="G422" s="242" t="s">
        <v>7125</v>
      </c>
      <c r="H422" s="242" t="s">
        <v>6560</v>
      </c>
      <c r="I422" s="229" t="str">
        <f t="shared" si="20"/>
        <v>INSERT INTO UPK_TEST.upk_k60.k60_press_buno_link (buno_id, k60_buno_id, created_date, created_tantou_id) VALUES (2127, 1341, GETDATE(), 999);</v>
      </c>
    </row>
    <row r="423" spans="1:9">
      <c r="A423" s="229" t="s">
        <v>533</v>
      </c>
      <c r="B423" s="229" t="str">
        <f t="shared" si="18"/>
        <v>1620</v>
      </c>
      <c r="C423" s="229" t="s">
        <v>7126</v>
      </c>
      <c r="D423" s="229" t="str">
        <f t="shared" si="19"/>
        <v>2128</v>
      </c>
      <c r="E423" s="229" t="s">
        <v>594</v>
      </c>
      <c r="F423" s="229" t="s">
        <v>6182</v>
      </c>
      <c r="G423" s="242" t="s">
        <v>7126</v>
      </c>
      <c r="H423" s="242" t="s">
        <v>6561</v>
      </c>
      <c r="I423" s="229" t="str">
        <f t="shared" si="20"/>
        <v>INSERT INTO UPK_TEST.upk_k60.k60_press_buno_link (buno_id, k60_buno_id, created_date, created_tantou_id) VALUES (2128, 1620, GETDATE(), 999);</v>
      </c>
    </row>
    <row r="424" spans="1:9">
      <c r="A424" s="229" t="s">
        <v>995</v>
      </c>
      <c r="B424" s="229" t="str">
        <f t="shared" si="18"/>
        <v>2264</v>
      </c>
      <c r="C424" s="229" t="s">
        <v>1572</v>
      </c>
      <c r="D424" s="229" t="str">
        <f t="shared" si="19"/>
        <v>2129</v>
      </c>
      <c r="E424" s="229" t="s">
        <v>595</v>
      </c>
      <c r="F424" s="229" t="s">
        <v>6183</v>
      </c>
      <c r="G424" s="242" t="s">
        <v>1572</v>
      </c>
      <c r="H424" s="242" t="s">
        <v>6562</v>
      </c>
      <c r="I424" s="229" t="str">
        <f t="shared" si="20"/>
        <v>INSERT INTO UPK_TEST.upk_k60.k60_press_buno_link (buno_id, k60_buno_id, created_date, created_tantou_id) VALUES (2129, 2264, GETDATE(), 999);</v>
      </c>
    </row>
    <row r="425" spans="1:9">
      <c r="A425" s="229" t="s">
        <v>996</v>
      </c>
      <c r="B425" s="229" t="str">
        <f t="shared" si="18"/>
        <v>2265</v>
      </c>
      <c r="C425" s="229" t="s">
        <v>1573</v>
      </c>
      <c r="D425" s="229" t="str">
        <f t="shared" si="19"/>
        <v>2130</v>
      </c>
      <c r="E425" s="229" t="s">
        <v>596</v>
      </c>
      <c r="F425" s="229" t="s">
        <v>6184</v>
      </c>
      <c r="G425" s="242" t="s">
        <v>1573</v>
      </c>
      <c r="H425" s="242" t="s">
        <v>6563</v>
      </c>
      <c r="I425" s="229" t="str">
        <f t="shared" si="20"/>
        <v>INSERT INTO UPK_TEST.upk_k60.k60_press_buno_link (buno_id, k60_buno_id, created_date, created_tantou_id) VALUES (2130, 2265, GETDATE(), 999);</v>
      </c>
    </row>
    <row r="426" spans="1:9">
      <c r="A426" s="229" t="s">
        <v>391</v>
      </c>
      <c r="B426" s="229" t="str">
        <f t="shared" si="18"/>
        <v>1368</v>
      </c>
      <c r="C426" s="229" t="s">
        <v>7127</v>
      </c>
      <c r="D426" s="229" t="str">
        <f t="shared" si="19"/>
        <v>2131</v>
      </c>
      <c r="E426" s="229" t="s">
        <v>597</v>
      </c>
      <c r="F426" s="229" t="s">
        <v>6185</v>
      </c>
      <c r="G426" s="242" t="s">
        <v>7127</v>
      </c>
      <c r="H426" s="242" t="s">
        <v>6564</v>
      </c>
      <c r="I426" s="229" t="str">
        <f t="shared" si="20"/>
        <v>INSERT INTO UPK_TEST.upk_k60.k60_press_buno_link (buno_id, k60_buno_id, created_date, created_tantou_id) VALUES (2131, 1368, GETDATE(), 999);</v>
      </c>
    </row>
    <row r="427" spans="1:9">
      <c r="A427" s="229" t="s">
        <v>390</v>
      </c>
      <c r="B427" s="229" t="str">
        <f t="shared" si="18"/>
        <v>1367</v>
      </c>
      <c r="C427" s="229" t="s">
        <v>7128</v>
      </c>
      <c r="D427" s="229" t="str">
        <f t="shared" si="19"/>
        <v>2132</v>
      </c>
      <c r="E427" s="229" t="s">
        <v>598</v>
      </c>
      <c r="F427" s="229" t="s">
        <v>6186</v>
      </c>
      <c r="G427" s="242" t="s">
        <v>7128</v>
      </c>
      <c r="H427" s="242" t="s">
        <v>6565</v>
      </c>
      <c r="I427" s="229" t="str">
        <f t="shared" si="20"/>
        <v>INSERT INTO UPK_TEST.upk_k60.k60_press_buno_link (buno_id, k60_buno_id, created_date, created_tantou_id) VALUES (2132, 1367, GETDATE(), 999);</v>
      </c>
    </row>
    <row r="428" spans="1:9">
      <c r="A428" s="229" t="s">
        <v>374</v>
      </c>
      <c r="B428" s="229" t="str">
        <f t="shared" si="18"/>
        <v>1342</v>
      </c>
      <c r="C428" s="229" t="s">
        <v>7129</v>
      </c>
      <c r="D428" s="229" t="str">
        <f t="shared" si="19"/>
        <v>2133</v>
      </c>
      <c r="E428" s="229" t="s">
        <v>599</v>
      </c>
      <c r="F428" s="229" t="s">
        <v>6187</v>
      </c>
      <c r="G428" s="242" t="s">
        <v>7129</v>
      </c>
      <c r="H428" s="242" t="s">
        <v>6566</v>
      </c>
      <c r="I428" s="229" t="str">
        <f t="shared" si="20"/>
        <v>INSERT INTO UPK_TEST.upk_k60.k60_press_buno_link (buno_id, k60_buno_id, created_date, created_tantou_id) VALUES (2133, 1342, GETDATE(), 999);</v>
      </c>
    </row>
    <row r="429" spans="1:9">
      <c r="A429" s="229" t="s">
        <v>534</v>
      </c>
      <c r="B429" s="229" t="str">
        <f t="shared" si="18"/>
        <v>1621</v>
      </c>
      <c r="C429" s="229" t="s">
        <v>7130</v>
      </c>
      <c r="D429" s="229" t="str">
        <f t="shared" si="19"/>
        <v>2134</v>
      </c>
      <c r="E429" s="229" t="s">
        <v>600</v>
      </c>
      <c r="F429" s="229" t="s">
        <v>6188</v>
      </c>
      <c r="G429" s="242" t="s">
        <v>7130</v>
      </c>
      <c r="H429" s="242" t="s">
        <v>6567</v>
      </c>
      <c r="I429" s="229" t="str">
        <f t="shared" si="20"/>
        <v>INSERT INTO UPK_TEST.upk_k60.k60_press_buno_link (buno_id, k60_buno_id, created_date, created_tantou_id) VALUES (2134, 1621, GETDATE(), 999);</v>
      </c>
    </row>
    <row r="430" spans="1:9">
      <c r="A430" s="229" t="s">
        <v>986</v>
      </c>
      <c r="B430" s="229" t="str">
        <f t="shared" si="18"/>
        <v>2253</v>
      </c>
      <c r="C430" s="229" t="s">
        <v>7131</v>
      </c>
      <c r="D430" s="229" t="str">
        <f t="shared" si="19"/>
        <v>2135</v>
      </c>
      <c r="E430" s="229" t="s">
        <v>601</v>
      </c>
      <c r="F430" s="229" t="s">
        <v>6189</v>
      </c>
      <c r="G430" s="242" t="s">
        <v>7131</v>
      </c>
      <c r="H430" s="242" t="s">
        <v>6568</v>
      </c>
      <c r="I430" s="229" t="str">
        <f t="shared" si="20"/>
        <v>INSERT INTO UPK_TEST.upk_k60.k60_press_buno_link (buno_id, k60_buno_id, created_date, created_tantou_id) VALUES (2135, 2253, GETDATE(), 999);</v>
      </c>
    </row>
    <row r="431" spans="1:9">
      <c r="A431" s="229" t="s">
        <v>389</v>
      </c>
      <c r="B431" s="229" t="str">
        <f t="shared" si="18"/>
        <v>1362</v>
      </c>
      <c r="C431" s="229" t="s">
        <v>7132</v>
      </c>
      <c r="D431" s="229" t="str">
        <f t="shared" si="19"/>
        <v>2136</v>
      </c>
      <c r="E431" s="229" t="s">
        <v>602</v>
      </c>
      <c r="F431" s="229" t="s">
        <v>6190</v>
      </c>
      <c r="G431" s="242" t="s">
        <v>7132</v>
      </c>
      <c r="H431" s="242" t="s">
        <v>6569</v>
      </c>
      <c r="I431" s="229" t="str">
        <f t="shared" si="20"/>
        <v>INSERT INTO UPK_TEST.upk_k60.k60_press_buno_link (buno_id, k60_buno_id, created_date, created_tantou_id) VALUES (2136, 1362, GETDATE(), 999);</v>
      </c>
    </row>
    <row r="432" spans="1:9">
      <c r="A432" s="229" t="s">
        <v>451</v>
      </c>
      <c r="B432" s="229" t="str">
        <f t="shared" si="18"/>
        <v>1457</v>
      </c>
      <c r="C432" s="229" t="s">
        <v>1574</v>
      </c>
      <c r="D432" s="229" t="str">
        <f t="shared" si="19"/>
        <v>2137</v>
      </c>
      <c r="E432" s="229" t="s">
        <v>603</v>
      </c>
      <c r="F432" s="229" t="s">
        <v>6191</v>
      </c>
      <c r="G432" s="242" t="s">
        <v>1574</v>
      </c>
      <c r="H432" s="242" t="s">
        <v>6570</v>
      </c>
      <c r="I432" s="229" t="str">
        <f t="shared" si="20"/>
        <v>INSERT INTO UPK_TEST.upk_k60.k60_press_buno_link (buno_id, k60_buno_id, created_date, created_tantou_id) VALUES (2137, 1457, GETDATE(), 999);</v>
      </c>
    </row>
    <row r="433" spans="1:9">
      <c r="A433" s="229" t="s">
        <v>720</v>
      </c>
      <c r="B433" s="229" t="str">
        <f t="shared" si="18"/>
        <v>1888</v>
      </c>
      <c r="C433" s="229" t="s">
        <v>1575</v>
      </c>
      <c r="D433" s="229" t="str">
        <f t="shared" si="19"/>
        <v>2138</v>
      </c>
      <c r="E433" s="229" t="s">
        <v>604</v>
      </c>
      <c r="F433" s="229" t="s">
        <v>6192</v>
      </c>
      <c r="G433" s="242" t="s">
        <v>1575</v>
      </c>
      <c r="H433" s="242" t="s">
        <v>6571</v>
      </c>
      <c r="I433" s="229" t="str">
        <f t="shared" si="20"/>
        <v>INSERT INTO UPK_TEST.upk_k60.k60_press_buno_link (buno_id, k60_buno_id, created_date, created_tantou_id) VALUES (2138, 1888, GETDATE(), 999);</v>
      </c>
    </row>
    <row r="434" spans="1:9">
      <c r="A434" s="229" t="s">
        <v>1170</v>
      </c>
      <c r="B434" s="229" t="str">
        <f t="shared" si="18"/>
        <v>2503</v>
      </c>
      <c r="C434" s="229" t="s">
        <v>1578</v>
      </c>
      <c r="D434" s="229" t="str">
        <f t="shared" si="19"/>
        <v>2139</v>
      </c>
      <c r="E434" s="229" t="s">
        <v>605</v>
      </c>
      <c r="F434" s="229" t="s">
        <v>6193</v>
      </c>
      <c r="G434" s="242" t="s">
        <v>1578</v>
      </c>
      <c r="H434" s="242" t="s">
        <v>6572</v>
      </c>
      <c r="I434" s="229" t="str">
        <f t="shared" si="20"/>
        <v>INSERT INTO UPK_TEST.upk_k60.k60_press_buno_link (buno_id, k60_buno_id, created_date, created_tantou_id) VALUES (2139, 2503, GETDATE(), 999);</v>
      </c>
    </row>
    <row r="435" spans="1:9">
      <c r="A435" s="229" t="s">
        <v>1169</v>
      </c>
      <c r="B435" s="229" t="str">
        <f t="shared" si="18"/>
        <v>2502</v>
      </c>
      <c r="C435" s="229" t="s">
        <v>1579</v>
      </c>
      <c r="D435" s="229" t="str">
        <f t="shared" si="19"/>
        <v>2140</v>
      </c>
      <c r="E435" s="229" t="s">
        <v>606</v>
      </c>
      <c r="F435" s="229" t="s">
        <v>6194</v>
      </c>
      <c r="G435" s="242" t="s">
        <v>1579</v>
      </c>
      <c r="H435" s="242" t="s">
        <v>6573</v>
      </c>
      <c r="I435" s="229" t="str">
        <f t="shared" si="20"/>
        <v>INSERT INTO UPK_TEST.upk_k60.k60_press_buno_link (buno_id, k60_buno_id, created_date, created_tantou_id) VALUES (2140, 2502, GETDATE(), 999);</v>
      </c>
    </row>
    <row r="436" spans="1:9">
      <c r="A436" s="229" t="s">
        <v>387</v>
      </c>
      <c r="B436" s="229" t="str">
        <f t="shared" si="18"/>
        <v>1360</v>
      </c>
      <c r="C436" s="229" t="s">
        <v>1581</v>
      </c>
      <c r="D436" s="229" t="str">
        <f t="shared" si="19"/>
        <v>2141</v>
      </c>
      <c r="E436" s="229" t="s">
        <v>607</v>
      </c>
      <c r="F436" s="229" t="s">
        <v>6195</v>
      </c>
      <c r="G436" s="242" t="s">
        <v>1581</v>
      </c>
      <c r="H436" s="242" t="s">
        <v>6574</v>
      </c>
      <c r="I436" s="229" t="str">
        <f t="shared" si="20"/>
        <v>INSERT INTO UPK_TEST.upk_k60.k60_press_buno_link (buno_id, k60_buno_id, created_date, created_tantou_id) VALUES (2141, 1360, GETDATE(), 999);</v>
      </c>
    </row>
    <row r="437" spans="1:9">
      <c r="A437" s="229" t="s">
        <v>388</v>
      </c>
      <c r="B437" s="229" t="str">
        <f t="shared" si="18"/>
        <v>1361</v>
      </c>
      <c r="C437" s="229" t="s">
        <v>1582</v>
      </c>
      <c r="D437" s="229" t="str">
        <f t="shared" si="19"/>
        <v>2142</v>
      </c>
      <c r="E437" s="229" t="s">
        <v>608</v>
      </c>
      <c r="F437" s="229" t="s">
        <v>6196</v>
      </c>
      <c r="G437" s="242" t="s">
        <v>1582</v>
      </c>
      <c r="H437" s="242" t="s">
        <v>6575</v>
      </c>
      <c r="I437" s="229" t="str">
        <f t="shared" si="20"/>
        <v>INSERT INTO UPK_TEST.upk_k60.k60_press_buno_link (buno_id, k60_buno_id, created_date, created_tantou_id) VALUES (2142, 1361, GETDATE(), 999);</v>
      </c>
    </row>
    <row r="438" spans="1:9">
      <c r="A438" s="229" t="s">
        <v>997</v>
      </c>
      <c r="B438" s="229" t="str">
        <f t="shared" si="18"/>
        <v>2266</v>
      </c>
      <c r="C438" s="229" t="s">
        <v>7133</v>
      </c>
      <c r="D438" s="229" t="str">
        <f t="shared" si="19"/>
        <v>2143</v>
      </c>
      <c r="E438" s="229" t="s">
        <v>609</v>
      </c>
      <c r="F438" s="229" t="s">
        <v>6197</v>
      </c>
      <c r="G438" s="242" t="s">
        <v>7133</v>
      </c>
      <c r="H438" s="242" t="s">
        <v>6576</v>
      </c>
      <c r="I438" s="229" t="str">
        <f t="shared" si="20"/>
        <v>INSERT INTO UPK_TEST.upk_k60.k60_press_buno_link (buno_id, k60_buno_id, created_date, created_tantou_id) VALUES (2143, 2266, GETDATE(), 999);</v>
      </c>
    </row>
    <row r="439" spans="1:9">
      <c r="A439" s="229" t="s">
        <v>998</v>
      </c>
      <c r="B439" s="229" t="str">
        <f t="shared" si="18"/>
        <v>2267</v>
      </c>
      <c r="C439" s="229" t="s">
        <v>7134</v>
      </c>
      <c r="D439" s="229" t="str">
        <f t="shared" si="19"/>
        <v>2144</v>
      </c>
      <c r="E439" s="229" t="s">
        <v>610</v>
      </c>
      <c r="F439" s="229" t="s">
        <v>6198</v>
      </c>
      <c r="G439" s="242" t="s">
        <v>7134</v>
      </c>
      <c r="H439" s="242" t="s">
        <v>6577</v>
      </c>
      <c r="I439" s="229" t="str">
        <f t="shared" si="20"/>
        <v>INSERT INTO UPK_TEST.upk_k60.k60_press_buno_link (buno_id, k60_buno_id, created_date, created_tantou_id) VALUES (2144, 2267, GETDATE(), 999);</v>
      </c>
    </row>
    <row r="440" spans="1:9">
      <c r="A440" s="229" t="s">
        <v>506</v>
      </c>
      <c r="B440" s="229" t="str">
        <f t="shared" si="18"/>
        <v>1565</v>
      </c>
      <c r="C440" s="229" t="s">
        <v>7135</v>
      </c>
      <c r="D440" s="229" t="str">
        <f t="shared" si="19"/>
        <v>2145</v>
      </c>
      <c r="E440" s="229" t="s">
        <v>611</v>
      </c>
      <c r="F440" s="229" t="s">
        <v>6199</v>
      </c>
      <c r="G440" s="242" t="s">
        <v>7135</v>
      </c>
      <c r="H440" s="242" t="s">
        <v>6578</v>
      </c>
      <c r="I440" s="229" t="str">
        <f t="shared" si="20"/>
        <v>INSERT INTO UPK_TEST.upk_k60.k60_press_buno_link (buno_id, k60_buno_id, created_date, created_tantou_id) VALUES (2145, 1565, GETDATE(), 999);</v>
      </c>
    </row>
    <row r="441" spans="1:9">
      <c r="A441" s="229" t="s">
        <v>507</v>
      </c>
      <c r="B441" s="229" t="str">
        <f t="shared" si="18"/>
        <v>1566</v>
      </c>
      <c r="C441" s="229" t="s">
        <v>7136</v>
      </c>
      <c r="D441" s="229" t="str">
        <f t="shared" si="19"/>
        <v>2146</v>
      </c>
      <c r="E441" s="229" t="s">
        <v>3143</v>
      </c>
      <c r="F441" s="229" t="s">
        <v>6200</v>
      </c>
      <c r="G441" s="242" t="s">
        <v>7136</v>
      </c>
      <c r="H441" s="242" t="s">
        <v>6579</v>
      </c>
      <c r="I441" s="229" t="str">
        <f t="shared" si="20"/>
        <v>INSERT INTO UPK_TEST.upk_k60.k60_press_buno_link (buno_id, k60_buno_id, created_date, created_tantou_id) VALUES (2146, 1566, GETDATE(), 999);</v>
      </c>
    </row>
    <row r="442" spans="1:9">
      <c r="A442" s="229" t="s">
        <v>628</v>
      </c>
      <c r="B442" s="229" t="str">
        <f t="shared" si="18"/>
        <v>1757</v>
      </c>
      <c r="C442" s="229" t="s">
        <v>1584</v>
      </c>
      <c r="D442" s="229" t="str">
        <f t="shared" si="19"/>
        <v>2147</v>
      </c>
      <c r="E442" s="229" t="s">
        <v>3144</v>
      </c>
      <c r="F442" s="229" t="s">
        <v>6201</v>
      </c>
      <c r="G442" s="242" t="s">
        <v>1584</v>
      </c>
      <c r="H442" s="242" t="s">
        <v>6580</v>
      </c>
      <c r="I442" s="229" t="str">
        <f t="shared" si="20"/>
        <v>INSERT INTO UPK_TEST.upk_k60.k60_press_buno_link (buno_id, k60_buno_id, created_date, created_tantou_id) VALUES (2147, 1757, GETDATE(), 999);</v>
      </c>
    </row>
    <row r="443" spans="1:9">
      <c r="A443" s="229" t="s">
        <v>1217</v>
      </c>
      <c r="B443" s="229">
        <f t="shared" si="18"/>
        <v>2559</v>
      </c>
      <c r="C443" s="229" t="s">
        <v>7137</v>
      </c>
      <c r="D443" s="229" t="str">
        <f t="shared" si="19"/>
        <v>2148</v>
      </c>
      <c r="E443" s="229" t="s">
        <v>612</v>
      </c>
      <c r="F443" s="229" t="s">
        <v>6202</v>
      </c>
      <c r="G443" s="242" t="s">
        <v>7137</v>
      </c>
      <c r="H443" s="242" t="s">
        <v>6581</v>
      </c>
      <c r="I443" s="229" t="str">
        <f t="shared" si="20"/>
        <v>INSERT INTO UPK_TEST.upk_k60.k60_press_buno_link (buno_id, k60_buno_id, created_date, created_tantou_id) VALUES (2148, 2559, GETDATE(), 999);</v>
      </c>
    </row>
    <row r="444" spans="1:9">
      <c r="A444" s="229" t="s">
        <v>850</v>
      </c>
      <c r="B444" s="229" t="str">
        <f t="shared" si="18"/>
        <v>2083</v>
      </c>
      <c r="C444" s="229" t="s">
        <v>7138</v>
      </c>
      <c r="D444" s="229" t="str">
        <f t="shared" si="19"/>
        <v>2149</v>
      </c>
      <c r="E444" s="229" t="s">
        <v>613</v>
      </c>
      <c r="F444" s="229" t="s">
        <v>6203</v>
      </c>
      <c r="G444" s="242" t="s">
        <v>7138</v>
      </c>
      <c r="H444" s="242" t="s">
        <v>6582</v>
      </c>
      <c r="I444" s="229" t="str">
        <f t="shared" si="20"/>
        <v>INSERT INTO UPK_TEST.upk_k60.k60_press_buno_link (buno_id, k60_buno_id, created_date, created_tantou_id) VALUES (2149, 2083, GETDATE(), 999);</v>
      </c>
    </row>
    <row r="445" spans="1:9">
      <c r="A445" s="229" t="s">
        <v>550</v>
      </c>
      <c r="B445" s="229" t="str">
        <f t="shared" si="18"/>
        <v>1642</v>
      </c>
      <c r="C445" s="229" t="s">
        <v>7139</v>
      </c>
      <c r="D445" s="229" t="str">
        <f t="shared" si="19"/>
        <v>2150</v>
      </c>
      <c r="E445" s="229" t="s">
        <v>614</v>
      </c>
      <c r="F445" s="229" t="s">
        <v>6204</v>
      </c>
      <c r="G445" s="242" t="s">
        <v>7139</v>
      </c>
      <c r="H445" s="242" t="s">
        <v>6583</v>
      </c>
      <c r="I445" s="229" t="str">
        <f t="shared" si="20"/>
        <v>INSERT INTO UPK_TEST.upk_k60.k60_press_buno_link (buno_id, k60_buno_id, created_date, created_tantou_id) VALUES (2150, 1642, GETDATE(), 999);</v>
      </c>
    </row>
    <row r="446" spans="1:9">
      <c r="A446" s="229" t="s">
        <v>551</v>
      </c>
      <c r="B446" s="229" t="str">
        <f t="shared" si="18"/>
        <v>1643</v>
      </c>
      <c r="C446" s="229" t="s">
        <v>7140</v>
      </c>
      <c r="D446" s="229" t="str">
        <f t="shared" si="19"/>
        <v>2151</v>
      </c>
      <c r="E446" s="229" t="s">
        <v>615</v>
      </c>
      <c r="F446" s="229" t="s">
        <v>6205</v>
      </c>
      <c r="G446" s="242" t="s">
        <v>7140</v>
      </c>
      <c r="H446" s="242" t="s">
        <v>6584</v>
      </c>
      <c r="I446" s="229" t="str">
        <f t="shared" si="20"/>
        <v>INSERT INTO UPK_TEST.upk_k60.k60_press_buno_link (buno_id, k60_buno_id, created_date, created_tantou_id) VALUES (2151, 1643, GETDATE(), 999);</v>
      </c>
    </row>
    <row r="447" spans="1:9">
      <c r="A447" s="229" t="s">
        <v>886</v>
      </c>
      <c r="B447" s="229" t="str">
        <f t="shared" si="18"/>
        <v>2134</v>
      </c>
      <c r="C447" s="229" t="s">
        <v>1587</v>
      </c>
      <c r="D447" s="229" t="str">
        <f t="shared" si="19"/>
        <v>2152</v>
      </c>
      <c r="E447" s="229" t="s">
        <v>3150</v>
      </c>
      <c r="F447" s="229" t="s">
        <v>6206</v>
      </c>
      <c r="G447" s="242" t="s">
        <v>1587</v>
      </c>
      <c r="H447" s="242" t="s">
        <v>6585</v>
      </c>
      <c r="I447" s="229" t="str">
        <f t="shared" si="20"/>
        <v>INSERT INTO UPK_TEST.upk_k60.k60_press_buno_link (buno_id, k60_buno_id, created_date, created_tantou_id) VALUES (2152, 2134, GETDATE(), 999);</v>
      </c>
    </row>
    <row r="448" spans="1:9">
      <c r="A448" s="229" t="s">
        <v>887</v>
      </c>
      <c r="B448" s="229" t="str">
        <f t="shared" si="18"/>
        <v>2135</v>
      </c>
      <c r="C448" s="229" t="s">
        <v>1588</v>
      </c>
      <c r="D448" s="229" t="str">
        <f t="shared" si="19"/>
        <v>2153</v>
      </c>
      <c r="E448" s="229" t="s">
        <v>3151</v>
      </c>
      <c r="F448" s="229" t="s">
        <v>6207</v>
      </c>
      <c r="G448" s="242" t="s">
        <v>1588</v>
      </c>
      <c r="H448" s="242" t="s">
        <v>6586</v>
      </c>
      <c r="I448" s="229" t="str">
        <f t="shared" si="20"/>
        <v>INSERT INTO UPK_TEST.upk_k60.k60_press_buno_link (buno_id, k60_buno_id, created_date, created_tantou_id) VALUES (2153, 2135, GETDATE(), 999);</v>
      </c>
    </row>
    <row r="449" spans="1:9">
      <c r="A449" s="229" t="s">
        <v>857</v>
      </c>
      <c r="B449" s="229" t="str">
        <f t="shared" si="18"/>
        <v>2095</v>
      </c>
      <c r="C449" s="229" t="s">
        <v>7141</v>
      </c>
      <c r="D449" s="229" t="str">
        <f t="shared" si="19"/>
        <v>2154</v>
      </c>
      <c r="E449" s="229" t="s">
        <v>616</v>
      </c>
      <c r="F449" s="229" t="s">
        <v>6208</v>
      </c>
      <c r="G449" s="242" t="s">
        <v>7141</v>
      </c>
      <c r="H449" s="242" t="s">
        <v>6587</v>
      </c>
      <c r="I449" s="229" t="str">
        <f t="shared" si="20"/>
        <v>INSERT INTO UPK_TEST.upk_k60.k60_press_buno_link (buno_id, k60_buno_id, created_date, created_tantou_id) VALUES (2154, 2095, GETDATE(), 999);</v>
      </c>
    </row>
    <row r="450" spans="1:9">
      <c r="A450" s="229" t="s">
        <v>5558</v>
      </c>
      <c r="B450" s="229" t="str">
        <f t="shared" si="18"/>
        <v>1479</v>
      </c>
      <c r="C450" s="229" t="s">
        <v>1589</v>
      </c>
      <c r="D450" s="229" t="str">
        <f t="shared" si="19"/>
        <v>2155</v>
      </c>
      <c r="E450" s="229" t="s">
        <v>617</v>
      </c>
      <c r="F450" s="229" t="s">
        <v>6209</v>
      </c>
      <c r="G450" s="242" t="s">
        <v>1589</v>
      </c>
      <c r="H450" s="242" t="s">
        <v>6588</v>
      </c>
      <c r="I450" s="229" t="str">
        <f t="shared" si="20"/>
        <v>INSERT INTO UPK_TEST.upk_k60.k60_press_buno_link (buno_id, k60_buno_id, created_date, created_tantou_id) VALUES (2155, 1479, GETDATE(), 999);</v>
      </c>
    </row>
    <row r="451" spans="1:9">
      <c r="A451" s="229" t="s">
        <v>5558</v>
      </c>
      <c r="B451" s="229" t="str">
        <f t="shared" si="18"/>
        <v>1479</v>
      </c>
      <c r="C451" s="229" t="s">
        <v>1592</v>
      </c>
      <c r="D451" s="229" t="str">
        <f t="shared" si="19"/>
        <v>2156</v>
      </c>
      <c r="E451" s="229" t="s">
        <v>3154</v>
      </c>
      <c r="F451" s="229" t="s">
        <v>6210</v>
      </c>
      <c r="G451" s="242" t="s">
        <v>1592</v>
      </c>
      <c r="H451" s="242" t="s">
        <v>6589</v>
      </c>
      <c r="I451" s="229" t="str">
        <f t="shared" si="20"/>
        <v>INSERT INTO UPK_TEST.upk_k60.k60_press_buno_link (buno_id, k60_buno_id, created_date, created_tantou_id) VALUES (2156, 1479, GETDATE(), 999);</v>
      </c>
    </row>
    <row r="452" spans="1:9">
      <c r="A452" s="229" t="s">
        <v>1065</v>
      </c>
      <c r="B452" s="229" t="str">
        <f t="shared" ref="B452:B515" si="21">VLOOKUP($A452,$E$4:$F$2001,2,FALSE)</f>
        <v>2346</v>
      </c>
      <c r="C452" s="229" t="s">
        <v>1590</v>
      </c>
      <c r="D452" s="229" t="str">
        <f t="shared" ref="D452:D515" si="22">VLOOKUP($C452,$G$4:$H$2001,2,FALSE)</f>
        <v>2157</v>
      </c>
      <c r="E452" s="229" t="s">
        <v>3156</v>
      </c>
      <c r="F452" s="229" t="s">
        <v>6211</v>
      </c>
      <c r="G452" s="242" t="s">
        <v>1590</v>
      </c>
      <c r="H452" s="242" t="s">
        <v>6590</v>
      </c>
      <c r="I452" s="229" t="str">
        <f t="shared" ref="I452:I515" si="23">$S$1&amp;$D452&amp;", "&amp;$B452&amp;", GETDATE(), 999);"</f>
        <v>INSERT INTO UPK_TEST.upk_k60.k60_press_buno_link (buno_id, k60_buno_id, created_date, created_tantou_id) VALUES (2157, 2346, GETDATE(), 999);</v>
      </c>
    </row>
    <row r="453" spans="1:9">
      <c r="A453" s="229" t="s">
        <v>1066</v>
      </c>
      <c r="B453" s="229" t="str">
        <f t="shared" si="21"/>
        <v>2347</v>
      </c>
      <c r="C453" s="229" t="s">
        <v>1591</v>
      </c>
      <c r="D453" s="229" t="str">
        <f t="shared" si="22"/>
        <v>2158</v>
      </c>
      <c r="E453" s="229" t="s">
        <v>618</v>
      </c>
      <c r="F453" s="229" t="s">
        <v>6212</v>
      </c>
      <c r="G453" s="242" t="s">
        <v>1591</v>
      </c>
      <c r="H453" s="242" t="s">
        <v>6591</v>
      </c>
      <c r="I453" s="229" t="str">
        <f t="shared" si="23"/>
        <v>INSERT INTO UPK_TEST.upk_k60.k60_press_buno_link (buno_id, k60_buno_id, created_date, created_tantou_id) VALUES (2158, 2347, GETDATE(), 999);</v>
      </c>
    </row>
    <row r="454" spans="1:9">
      <c r="A454" s="229" t="s">
        <v>576</v>
      </c>
      <c r="B454" s="229" t="str">
        <f t="shared" si="21"/>
        <v>1685</v>
      </c>
      <c r="C454" s="229" t="s">
        <v>1593</v>
      </c>
      <c r="D454" s="229" t="str">
        <f t="shared" si="22"/>
        <v>2159</v>
      </c>
      <c r="E454" s="229" t="s">
        <v>619</v>
      </c>
      <c r="F454" s="229" t="s">
        <v>6213</v>
      </c>
      <c r="G454" s="242" t="s">
        <v>1593</v>
      </c>
      <c r="H454" s="242" t="s">
        <v>6592</v>
      </c>
      <c r="I454" s="229" t="str">
        <f t="shared" si="23"/>
        <v>INSERT INTO UPK_TEST.upk_k60.k60_press_buno_link (buno_id, k60_buno_id, created_date, created_tantou_id) VALUES (2159, 1685, GETDATE(), 999);</v>
      </c>
    </row>
    <row r="455" spans="1:9">
      <c r="A455" s="229" t="s">
        <v>743</v>
      </c>
      <c r="B455" s="229" t="str">
        <f t="shared" si="21"/>
        <v>1928</v>
      </c>
      <c r="C455" s="229" t="s">
        <v>7142</v>
      </c>
      <c r="D455" s="229" t="str">
        <f t="shared" si="22"/>
        <v>2160</v>
      </c>
      <c r="E455" s="229" t="s">
        <v>3160</v>
      </c>
      <c r="F455" s="229" t="s">
        <v>6214</v>
      </c>
      <c r="G455" s="242" t="s">
        <v>7142</v>
      </c>
      <c r="H455" s="242" t="s">
        <v>6593</v>
      </c>
      <c r="I455" s="229" t="str">
        <f t="shared" si="23"/>
        <v>INSERT INTO UPK_TEST.upk_k60.k60_press_buno_link (buno_id, k60_buno_id, created_date, created_tantou_id) VALUES (2160, 1928, GETDATE(), 999);</v>
      </c>
    </row>
    <row r="456" spans="1:9">
      <c r="A456" s="229" t="s">
        <v>744</v>
      </c>
      <c r="B456" s="229" t="str">
        <f t="shared" si="21"/>
        <v>1929</v>
      </c>
      <c r="C456" s="229" t="s">
        <v>7143</v>
      </c>
      <c r="D456" s="229" t="str">
        <f t="shared" si="22"/>
        <v>2161</v>
      </c>
      <c r="E456" s="229" t="s">
        <v>620</v>
      </c>
      <c r="F456" s="229" t="s">
        <v>6215</v>
      </c>
      <c r="G456" s="242" t="s">
        <v>7143</v>
      </c>
      <c r="H456" s="242" t="s">
        <v>6594</v>
      </c>
      <c r="I456" s="229" t="str">
        <f t="shared" si="23"/>
        <v>INSERT INTO UPK_TEST.upk_k60.k60_press_buno_link (buno_id, k60_buno_id, created_date, created_tantou_id) VALUES (2161, 1929, GETDATE(), 999);</v>
      </c>
    </row>
    <row r="457" spans="1:9">
      <c r="A457" s="229" t="s">
        <v>745</v>
      </c>
      <c r="B457" s="229" t="str">
        <f t="shared" si="21"/>
        <v>1930</v>
      </c>
      <c r="C457" s="229" t="s">
        <v>7144</v>
      </c>
      <c r="D457" s="229" t="str">
        <f t="shared" si="22"/>
        <v>2162</v>
      </c>
      <c r="E457" s="229" t="s">
        <v>621</v>
      </c>
      <c r="F457" s="229" t="s">
        <v>6216</v>
      </c>
      <c r="G457" s="242" t="s">
        <v>7144</v>
      </c>
      <c r="H457" s="242" t="s">
        <v>6595</v>
      </c>
      <c r="I457" s="229" t="str">
        <f t="shared" si="23"/>
        <v>INSERT INTO UPK_TEST.upk_k60.k60_press_buno_link (buno_id, k60_buno_id, created_date, created_tantou_id) VALUES (2162, 1930, GETDATE(), 999);</v>
      </c>
    </row>
    <row r="458" spans="1:9">
      <c r="A458" s="229" t="s">
        <v>746</v>
      </c>
      <c r="B458" s="229" t="str">
        <f t="shared" si="21"/>
        <v>1931</v>
      </c>
      <c r="C458" s="229" t="s">
        <v>7145</v>
      </c>
      <c r="D458" s="229" t="str">
        <f t="shared" si="22"/>
        <v>2163</v>
      </c>
      <c r="E458" s="229" t="s">
        <v>622</v>
      </c>
      <c r="F458" s="229" t="s">
        <v>6217</v>
      </c>
      <c r="G458" s="242" t="s">
        <v>7145</v>
      </c>
      <c r="H458" s="242" t="s">
        <v>6596</v>
      </c>
      <c r="I458" s="229" t="str">
        <f t="shared" si="23"/>
        <v>INSERT INTO UPK_TEST.upk_k60.k60_press_buno_link (buno_id, k60_buno_id, created_date, created_tantou_id) VALUES (2163, 1931, GETDATE(), 999);</v>
      </c>
    </row>
    <row r="459" spans="1:9">
      <c r="A459" s="229" t="s">
        <v>640</v>
      </c>
      <c r="B459" s="229" t="str">
        <f t="shared" si="21"/>
        <v>1776</v>
      </c>
      <c r="C459" s="229" t="s">
        <v>1594</v>
      </c>
      <c r="D459" s="229" t="str">
        <f t="shared" si="22"/>
        <v>2164</v>
      </c>
      <c r="E459" s="229" t="s">
        <v>623</v>
      </c>
      <c r="F459" s="229" t="s">
        <v>6218</v>
      </c>
      <c r="G459" s="242" t="s">
        <v>1594</v>
      </c>
      <c r="H459" s="242" t="s">
        <v>6597</v>
      </c>
      <c r="I459" s="229" t="str">
        <f t="shared" si="23"/>
        <v>INSERT INTO UPK_TEST.upk_k60.k60_press_buno_link (buno_id, k60_buno_id, created_date, created_tantou_id) VALUES (2164, 1776, GETDATE(), 999);</v>
      </c>
    </row>
    <row r="460" spans="1:9">
      <c r="A460" s="229" t="s">
        <v>2984</v>
      </c>
      <c r="B460" s="229" t="str">
        <f t="shared" si="21"/>
        <v>1589</v>
      </c>
      <c r="C460" s="229" t="s">
        <v>7146</v>
      </c>
      <c r="D460" s="229" t="str">
        <f t="shared" si="22"/>
        <v>2165</v>
      </c>
      <c r="E460" s="229" t="s">
        <v>3165</v>
      </c>
      <c r="F460" s="229" t="s">
        <v>6219</v>
      </c>
      <c r="G460" s="242" t="s">
        <v>7146</v>
      </c>
      <c r="H460" s="242" t="s">
        <v>6598</v>
      </c>
      <c r="I460" s="229" t="str">
        <f t="shared" si="23"/>
        <v>INSERT INTO UPK_TEST.upk_k60.k60_press_buno_link (buno_id, k60_buno_id, created_date, created_tantou_id) VALUES (2165, 1589, GETDATE(), 999);</v>
      </c>
    </row>
    <row r="461" spans="1:9">
      <c r="A461" s="229" t="s">
        <v>2984</v>
      </c>
      <c r="B461" s="229" t="str">
        <f t="shared" si="21"/>
        <v>1589</v>
      </c>
      <c r="C461" s="229" t="s">
        <v>7147</v>
      </c>
      <c r="D461" s="229" t="str">
        <f t="shared" si="22"/>
        <v>2166</v>
      </c>
      <c r="E461" s="229" t="s">
        <v>3166</v>
      </c>
      <c r="F461" s="229" t="s">
        <v>6220</v>
      </c>
      <c r="G461" s="242" t="s">
        <v>7147</v>
      </c>
      <c r="H461" s="242" t="s">
        <v>6599</v>
      </c>
      <c r="I461" s="229" t="str">
        <f t="shared" si="23"/>
        <v>INSERT INTO UPK_TEST.upk_k60.k60_press_buno_link (buno_id, k60_buno_id, created_date, created_tantou_id) VALUES (2166, 1589, GETDATE(), 999);</v>
      </c>
    </row>
    <row r="462" spans="1:9">
      <c r="A462" s="229" t="s">
        <v>535</v>
      </c>
      <c r="B462" s="229" t="str">
        <f t="shared" si="21"/>
        <v>1622</v>
      </c>
      <c r="C462" s="229" t="s">
        <v>7148</v>
      </c>
      <c r="D462" s="229" t="str">
        <f t="shared" si="22"/>
        <v>2167</v>
      </c>
      <c r="E462" s="229" t="s">
        <v>3167</v>
      </c>
      <c r="F462" s="229" t="s">
        <v>6221</v>
      </c>
      <c r="G462" s="242" t="s">
        <v>7148</v>
      </c>
      <c r="H462" s="242" t="s">
        <v>6600</v>
      </c>
      <c r="I462" s="229" t="str">
        <f t="shared" si="23"/>
        <v>INSERT INTO UPK_TEST.upk_k60.k60_press_buno_link (buno_id, k60_buno_id, created_date, created_tantou_id) VALUES (2167, 1622, GETDATE(), 999);</v>
      </c>
    </row>
    <row r="463" spans="1:9">
      <c r="A463" s="229" t="s">
        <v>536</v>
      </c>
      <c r="B463" s="229" t="str">
        <f t="shared" si="21"/>
        <v>1623</v>
      </c>
      <c r="C463" s="229" t="s">
        <v>7149</v>
      </c>
      <c r="D463" s="229" t="str">
        <f t="shared" si="22"/>
        <v>2168</v>
      </c>
      <c r="E463" s="229" t="s">
        <v>3168</v>
      </c>
      <c r="F463" s="229" t="s">
        <v>6222</v>
      </c>
      <c r="G463" s="242" t="s">
        <v>7149</v>
      </c>
      <c r="H463" s="242" t="s">
        <v>6601</v>
      </c>
      <c r="I463" s="229" t="str">
        <f t="shared" si="23"/>
        <v>INSERT INTO UPK_TEST.upk_k60.k60_press_buno_link (buno_id, k60_buno_id, created_date, created_tantou_id) VALUES (2168, 1623, GETDATE(), 999);</v>
      </c>
    </row>
    <row r="464" spans="1:9">
      <c r="A464" s="229" t="s">
        <v>537</v>
      </c>
      <c r="B464" s="229" t="str">
        <f t="shared" si="21"/>
        <v>1624</v>
      </c>
      <c r="C464" s="229" t="s">
        <v>7150</v>
      </c>
      <c r="D464" s="229" t="str">
        <f t="shared" si="22"/>
        <v>2169</v>
      </c>
      <c r="E464" s="229" t="s">
        <v>3169</v>
      </c>
      <c r="F464" s="229" t="s">
        <v>6223</v>
      </c>
      <c r="G464" s="242" t="s">
        <v>7150</v>
      </c>
      <c r="H464" s="242" t="s">
        <v>6602</v>
      </c>
      <c r="I464" s="229" t="str">
        <f t="shared" si="23"/>
        <v>INSERT INTO UPK_TEST.upk_k60.k60_press_buno_link (buno_id, k60_buno_id, created_date, created_tantou_id) VALUES (2169, 1624, GETDATE(), 999);</v>
      </c>
    </row>
    <row r="465" spans="1:9">
      <c r="A465" s="229" t="s">
        <v>577</v>
      </c>
      <c r="B465" s="229" t="str">
        <f t="shared" si="21"/>
        <v>1686</v>
      </c>
      <c r="C465" s="229" t="s">
        <v>1596</v>
      </c>
      <c r="D465" s="229" t="str">
        <f t="shared" si="22"/>
        <v>2170</v>
      </c>
      <c r="E465" s="229" t="s">
        <v>624</v>
      </c>
      <c r="F465" s="229" t="s">
        <v>6224</v>
      </c>
      <c r="G465" s="242" t="s">
        <v>1596</v>
      </c>
      <c r="H465" s="242" t="s">
        <v>6603</v>
      </c>
      <c r="I465" s="229" t="str">
        <f t="shared" si="23"/>
        <v>INSERT INTO UPK_TEST.upk_k60.k60_press_buno_link (buno_id, k60_buno_id, created_date, created_tantou_id) VALUES (2170, 1686, GETDATE(), 999);</v>
      </c>
    </row>
    <row r="466" spans="1:9">
      <c r="A466" s="229" t="s">
        <v>578</v>
      </c>
      <c r="B466" s="229" t="str">
        <f t="shared" si="21"/>
        <v>1687</v>
      </c>
      <c r="C466" s="229" t="s">
        <v>1597</v>
      </c>
      <c r="D466" s="229" t="str">
        <f t="shared" si="22"/>
        <v>2171</v>
      </c>
      <c r="E466" s="229" t="s">
        <v>625</v>
      </c>
      <c r="F466" s="229" t="s">
        <v>6225</v>
      </c>
      <c r="G466" s="242" t="s">
        <v>1597</v>
      </c>
      <c r="H466" s="242" t="s">
        <v>6604</v>
      </c>
      <c r="I466" s="229" t="str">
        <f t="shared" si="23"/>
        <v>INSERT INTO UPK_TEST.upk_k60.k60_press_buno_link (buno_id, k60_buno_id, created_date, created_tantou_id) VALUES (2171, 1687, GETDATE(), 999);</v>
      </c>
    </row>
    <row r="467" spans="1:9">
      <c r="A467" s="229" t="s">
        <v>579</v>
      </c>
      <c r="B467" s="229" t="str">
        <f t="shared" si="21"/>
        <v>1688</v>
      </c>
      <c r="C467" s="229" t="s">
        <v>1599</v>
      </c>
      <c r="D467" s="229" t="str">
        <f t="shared" si="22"/>
        <v>2172</v>
      </c>
      <c r="E467" s="229" t="s">
        <v>626</v>
      </c>
      <c r="F467" s="229" t="s">
        <v>6226</v>
      </c>
      <c r="G467" s="242" t="s">
        <v>1599</v>
      </c>
      <c r="H467" s="242" t="s">
        <v>6605</v>
      </c>
      <c r="I467" s="229" t="str">
        <f t="shared" si="23"/>
        <v>INSERT INTO UPK_TEST.upk_k60.k60_press_buno_link (buno_id, k60_buno_id, created_date, created_tantou_id) VALUES (2172, 1688, GETDATE(), 999);</v>
      </c>
    </row>
    <row r="468" spans="1:9">
      <c r="A468" s="229" t="s">
        <v>580</v>
      </c>
      <c r="B468" s="229" t="str">
        <f t="shared" si="21"/>
        <v>1689</v>
      </c>
      <c r="C468" s="229" t="s">
        <v>1600</v>
      </c>
      <c r="D468" s="229" t="str">
        <f t="shared" si="22"/>
        <v>2173</v>
      </c>
      <c r="E468" s="229" t="s">
        <v>627</v>
      </c>
      <c r="F468" s="229" t="s">
        <v>6227</v>
      </c>
      <c r="G468" s="242" t="s">
        <v>1600</v>
      </c>
      <c r="H468" s="242" t="s">
        <v>6606</v>
      </c>
      <c r="I468" s="229" t="str">
        <f t="shared" si="23"/>
        <v>INSERT INTO UPK_TEST.upk_k60.k60_press_buno_link (buno_id, k60_buno_id, created_date, created_tantou_id) VALUES (2173, 1689, GETDATE(), 999);</v>
      </c>
    </row>
    <row r="469" spans="1:9">
      <c r="A469" s="229" t="s">
        <v>581</v>
      </c>
      <c r="B469" s="229" t="str">
        <f t="shared" si="21"/>
        <v>1690</v>
      </c>
      <c r="C469" s="229" t="s">
        <v>1601</v>
      </c>
      <c r="D469" s="229" t="str">
        <f t="shared" si="22"/>
        <v>2174</v>
      </c>
      <c r="E469" s="229" t="s">
        <v>3174</v>
      </c>
      <c r="F469" s="229" t="s">
        <v>6228</v>
      </c>
      <c r="G469" s="242" t="s">
        <v>1601</v>
      </c>
      <c r="H469" s="242" t="s">
        <v>6607</v>
      </c>
      <c r="I469" s="229" t="str">
        <f t="shared" si="23"/>
        <v>INSERT INTO UPK_TEST.upk_k60.k60_press_buno_link (buno_id, k60_buno_id, created_date, created_tantou_id) VALUES (2174, 1690, GETDATE(), 999);</v>
      </c>
    </row>
    <row r="470" spans="1:9">
      <c r="A470" s="229" t="s">
        <v>582</v>
      </c>
      <c r="B470" s="229" t="str">
        <f t="shared" si="21"/>
        <v>1691</v>
      </c>
      <c r="C470" s="229" t="s">
        <v>1603</v>
      </c>
      <c r="D470" s="229" t="str">
        <f t="shared" si="22"/>
        <v>2175</v>
      </c>
      <c r="E470" s="229" t="s">
        <v>628</v>
      </c>
      <c r="F470" s="229" t="s">
        <v>6229</v>
      </c>
      <c r="G470" s="242" t="s">
        <v>1603</v>
      </c>
      <c r="H470" s="242" t="s">
        <v>6608</v>
      </c>
      <c r="I470" s="229" t="str">
        <f t="shared" si="23"/>
        <v>INSERT INTO UPK_TEST.upk_k60.k60_press_buno_link (buno_id, k60_buno_id, created_date, created_tantou_id) VALUES (2175, 1691, GETDATE(), 999);</v>
      </c>
    </row>
    <row r="471" spans="1:9">
      <c r="A471" s="229" t="s">
        <v>591</v>
      </c>
      <c r="B471" s="229" t="str">
        <f t="shared" si="21"/>
        <v>1704</v>
      </c>
      <c r="C471" s="229" t="s">
        <v>1606</v>
      </c>
      <c r="D471" s="229" t="str">
        <f t="shared" si="22"/>
        <v>2176</v>
      </c>
      <c r="E471" s="229" t="s">
        <v>629</v>
      </c>
      <c r="F471" s="229" t="s">
        <v>6230</v>
      </c>
      <c r="G471" s="242" t="s">
        <v>1606</v>
      </c>
      <c r="H471" s="242" t="s">
        <v>6609</v>
      </c>
      <c r="I471" s="229" t="str">
        <f t="shared" si="23"/>
        <v>INSERT INTO UPK_TEST.upk_k60.k60_press_buno_link (buno_id, k60_buno_id, created_date, created_tantou_id) VALUES (2176, 1704, GETDATE(), 999);</v>
      </c>
    </row>
    <row r="472" spans="1:9">
      <c r="A472" s="229" t="s">
        <v>865</v>
      </c>
      <c r="B472" s="229" t="str">
        <f t="shared" si="21"/>
        <v>2106</v>
      </c>
      <c r="C472" s="229" t="s">
        <v>1607</v>
      </c>
      <c r="D472" s="229" t="str">
        <f t="shared" si="22"/>
        <v>2177</v>
      </c>
      <c r="E472" s="229" t="s">
        <v>630</v>
      </c>
      <c r="F472" s="229" t="s">
        <v>6231</v>
      </c>
      <c r="G472" s="242" t="s">
        <v>1607</v>
      </c>
      <c r="H472" s="242" t="s">
        <v>6610</v>
      </c>
      <c r="I472" s="229" t="str">
        <f t="shared" si="23"/>
        <v>INSERT INTO UPK_TEST.upk_k60.k60_press_buno_link (buno_id, k60_buno_id, created_date, created_tantou_id) VALUES (2177, 2106, GETDATE(), 999);</v>
      </c>
    </row>
    <row r="473" spans="1:9">
      <c r="A473" s="229" t="s">
        <v>866</v>
      </c>
      <c r="B473" s="229" t="str">
        <f t="shared" si="21"/>
        <v>2107</v>
      </c>
      <c r="C473" s="229" t="s">
        <v>1608</v>
      </c>
      <c r="D473" s="229" t="str">
        <f t="shared" si="22"/>
        <v>2178</v>
      </c>
      <c r="E473" s="229" t="s">
        <v>631</v>
      </c>
      <c r="F473" s="229" t="s">
        <v>6232</v>
      </c>
      <c r="G473" s="242" t="s">
        <v>1608</v>
      </c>
      <c r="H473" s="242" t="s">
        <v>6611</v>
      </c>
      <c r="I473" s="229" t="str">
        <f t="shared" si="23"/>
        <v>INSERT INTO UPK_TEST.upk_k60.k60_press_buno_link (buno_id, k60_buno_id, created_date, created_tantou_id) VALUES (2178, 2107, GETDATE(), 999);</v>
      </c>
    </row>
    <row r="474" spans="1:9">
      <c r="A474" s="229" t="s">
        <v>552</v>
      </c>
      <c r="B474" s="229" t="str">
        <f t="shared" si="21"/>
        <v>1644</v>
      </c>
      <c r="C474" s="229" t="s">
        <v>7151</v>
      </c>
      <c r="D474" s="229" t="str">
        <f t="shared" si="22"/>
        <v>2179</v>
      </c>
      <c r="E474" s="229" t="s">
        <v>632</v>
      </c>
      <c r="F474" s="229" t="s">
        <v>6233</v>
      </c>
      <c r="G474" s="242" t="s">
        <v>7151</v>
      </c>
      <c r="H474" s="242" t="s">
        <v>6612</v>
      </c>
      <c r="I474" s="229" t="str">
        <f t="shared" si="23"/>
        <v>INSERT INTO UPK_TEST.upk_k60.k60_press_buno_link (buno_id, k60_buno_id, created_date, created_tantou_id) VALUES (2179, 1644, GETDATE(), 999);</v>
      </c>
    </row>
    <row r="475" spans="1:9">
      <c r="A475" s="229" t="s">
        <v>553</v>
      </c>
      <c r="B475" s="229" t="str">
        <f t="shared" si="21"/>
        <v>1645</v>
      </c>
      <c r="C475" s="229" t="s">
        <v>7152</v>
      </c>
      <c r="D475" s="229" t="str">
        <f t="shared" si="22"/>
        <v>2180</v>
      </c>
      <c r="E475" s="229" t="s">
        <v>633</v>
      </c>
      <c r="F475" s="229" t="s">
        <v>6234</v>
      </c>
      <c r="G475" s="242" t="s">
        <v>7152</v>
      </c>
      <c r="H475" s="242" t="s">
        <v>6613</v>
      </c>
      <c r="I475" s="229" t="str">
        <f t="shared" si="23"/>
        <v>INSERT INTO UPK_TEST.upk_k60.k60_press_buno_link (buno_id, k60_buno_id, created_date, created_tantou_id) VALUES (2180, 1645, GETDATE(), 999);</v>
      </c>
    </row>
    <row r="476" spans="1:9">
      <c r="A476" s="229" t="s">
        <v>554</v>
      </c>
      <c r="B476" s="229" t="str">
        <f t="shared" si="21"/>
        <v>1646</v>
      </c>
      <c r="C476" s="229" t="s">
        <v>7153</v>
      </c>
      <c r="D476" s="229" t="str">
        <f t="shared" si="22"/>
        <v>2181</v>
      </c>
      <c r="E476" s="229" t="s">
        <v>634</v>
      </c>
      <c r="F476" s="229" t="s">
        <v>6235</v>
      </c>
      <c r="G476" s="242" t="s">
        <v>7153</v>
      </c>
      <c r="H476" s="242" t="s">
        <v>6614</v>
      </c>
      <c r="I476" s="229" t="str">
        <f t="shared" si="23"/>
        <v>INSERT INTO UPK_TEST.upk_k60.k60_press_buno_link (buno_id, k60_buno_id, created_date, created_tantou_id) VALUES (2181, 1646, GETDATE(), 999);</v>
      </c>
    </row>
    <row r="477" spans="1:9">
      <c r="A477" s="229" t="s">
        <v>519</v>
      </c>
      <c r="B477" s="229" t="str">
        <f t="shared" si="21"/>
        <v>1590</v>
      </c>
      <c r="C477" s="229" t="s">
        <v>7154</v>
      </c>
      <c r="D477" s="229" t="str">
        <f t="shared" si="22"/>
        <v>2182</v>
      </c>
      <c r="E477" s="229" t="s">
        <v>635</v>
      </c>
      <c r="F477" s="229" t="s">
        <v>6236</v>
      </c>
      <c r="G477" s="242" t="s">
        <v>7154</v>
      </c>
      <c r="H477" s="242" t="s">
        <v>6615</v>
      </c>
      <c r="I477" s="229" t="str">
        <f t="shared" si="23"/>
        <v>INSERT INTO UPK_TEST.upk_k60.k60_press_buno_link (buno_id, k60_buno_id, created_date, created_tantou_id) VALUES (2182, 1590, GETDATE(), 999);</v>
      </c>
    </row>
    <row r="478" spans="1:9">
      <c r="A478" s="229" t="s">
        <v>2986</v>
      </c>
      <c r="B478" s="229" t="str">
        <f t="shared" si="21"/>
        <v>1591</v>
      </c>
      <c r="C478" s="229" t="s">
        <v>7155</v>
      </c>
      <c r="D478" s="229" t="str">
        <f t="shared" si="22"/>
        <v>2183</v>
      </c>
      <c r="E478" s="229" t="s">
        <v>3183</v>
      </c>
      <c r="F478" s="229" t="s">
        <v>6237</v>
      </c>
      <c r="G478" s="242" t="s">
        <v>7155</v>
      </c>
      <c r="H478" s="242" t="s">
        <v>6616</v>
      </c>
      <c r="I478" s="229" t="str">
        <f t="shared" si="23"/>
        <v>INSERT INTO UPK_TEST.upk_k60.k60_press_buno_link (buno_id, k60_buno_id, created_date, created_tantou_id) VALUES (2183, 1591, GETDATE(), 999);</v>
      </c>
    </row>
    <row r="479" spans="1:9">
      <c r="A479" s="229" t="s">
        <v>2986</v>
      </c>
      <c r="B479" s="229" t="str">
        <f t="shared" si="21"/>
        <v>1591</v>
      </c>
      <c r="C479" s="229" t="s">
        <v>7156</v>
      </c>
      <c r="D479" s="229" t="str">
        <f t="shared" si="22"/>
        <v>2184</v>
      </c>
      <c r="E479" s="229" t="s">
        <v>3184</v>
      </c>
      <c r="F479" s="229" t="s">
        <v>6238</v>
      </c>
      <c r="G479" s="242" t="s">
        <v>7156</v>
      </c>
      <c r="H479" s="242" t="s">
        <v>6617</v>
      </c>
      <c r="I479" s="229" t="str">
        <f t="shared" si="23"/>
        <v>INSERT INTO UPK_TEST.upk_k60.k60_press_buno_link (buno_id, k60_buno_id, created_date, created_tantou_id) VALUES (2184, 1591, GETDATE(), 999);</v>
      </c>
    </row>
    <row r="480" spans="1:9">
      <c r="A480" s="229" t="s">
        <v>622</v>
      </c>
      <c r="B480" s="229" t="str">
        <f t="shared" si="21"/>
        <v>1745</v>
      </c>
      <c r="C480" s="229" t="s">
        <v>7157</v>
      </c>
      <c r="D480" s="229" t="str">
        <f t="shared" si="22"/>
        <v>2185</v>
      </c>
      <c r="E480" s="229" t="s">
        <v>3185</v>
      </c>
      <c r="F480" s="229" t="s">
        <v>6239</v>
      </c>
      <c r="G480" s="242" t="s">
        <v>7157</v>
      </c>
      <c r="H480" s="242" t="s">
        <v>6618</v>
      </c>
      <c r="I480" s="229" t="str">
        <f t="shared" si="23"/>
        <v>INSERT INTO UPK_TEST.upk_k60.k60_press_buno_link (buno_id, k60_buno_id, created_date, created_tantou_id) VALUES (2185, 1745, GETDATE(), 999);</v>
      </c>
    </row>
    <row r="481" spans="1:9">
      <c r="A481" s="229" t="s">
        <v>717</v>
      </c>
      <c r="B481" s="229" t="str">
        <f t="shared" si="21"/>
        <v>1881</v>
      </c>
      <c r="C481" s="229" t="s">
        <v>1609</v>
      </c>
      <c r="D481" s="229" t="str">
        <f t="shared" si="22"/>
        <v>2186</v>
      </c>
      <c r="E481" s="229" t="s">
        <v>3186</v>
      </c>
      <c r="F481" s="229" t="s">
        <v>6240</v>
      </c>
      <c r="G481" s="242" t="s">
        <v>1609</v>
      </c>
      <c r="H481" s="242" t="s">
        <v>6619</v>
      </c>
      <c r="I481" s="229" t="str">
        <f t="shared" si="23"/>
        <v>INSERT INTO UPK_TEST.upk_k60.k60_press_buno_link (buno_id, k60_buno_id, created_date, created_tantou_id) VALUES (2186, 1881, GETDATE(), 999);</v>
      </c>
    </row>
    <row r="482" spans="1:9">
      <c r="A482" s="229" t="s">
        <v>869</v>
      </c>
      <c r="B482" s="229" t="str">
        <f t="shared" si="21"/>
        <v>2115</v>
      </c>
      <c r="C482" s="229" t="s">
        <v>1610</v>
      </c>
      <c r="D482" s="229" t="str">
        <f t="shared" si="22"/>
        <v>2187</v>
      </c>
      <c r="E482" s="229" t="s">
        <v>3187</v>
      </c>
      <c r="F482" s="229" t="s">
        <v>6241</v>
      </c>
      <c r="G482" s="242" t="s">
        <v>1610</v>
      </c>
      <c r="H482" s="242" t="s">
        <v>6620</v>
      </c>
      <c r="I482" s="229" t="str">
        <f t="shared" si="23"/>
        <v>INSERT INTO UPK_TEST.upk_k60.k60_press_buno_link (buno_id, k60_buno_id, created_date, created_tantou_id) VALUES (2187, 2115, GETDATE(), 999);</v>
      </c>
    </row>
    <row r="483" spans="1:9">
      <c r="A483" s="229" t="s">
        <v>638</v>
      </c>
      <c r="B483" s="229" t="str">
        <f t="shared" si="21"/>
        <v>1773</v>
      </c>
      <c r="C483" s="229" t="s">
        <v>1611</v>
      </c>
      <c r="D483" s="229" t="str">
        <f t="shared" si="22"/>
        <v>2188</v>
      </c>
      <c r="E483" s="229" t="s">
        <v>3188</v>
      </c>
      <c r="F483" s="229" t="s">
        <v>6242</v>
      </c>
      <c r="G483" s="242" t="s">
        <v>1611</v>
      </c>
      <c r="H483" s="242" t="s">
        <v>6621</v>
      </c>
      <c r="I483" s="229" t="str">
        <f t="shared" si="23"/>
        <v>INSERT INTO UPK_TEST.upk_k60.k60_press_buno_link (buno_id, k60_buno_id, created_date, created_tantou_id) VALUES (2188, 1773, GETDATE(), 999);</v>
      </c>
    </row>
    <row r="484" spans="1:9">
      <c r="A484" s="229" t="s">
        <v>641</v>
      </c>
      <c r="B484" s="229" t="str">
        <f t="shared" si="21"/>
        <v>1777</v>
      </c>
      <c r="C484" s="229" t="s">
        <v>1612</v>
      </c>
      <c r="D484" s="229" t="str">
        <f t="shared" si="22"/>
        <v>2189</v>
      </c>
      <c r="E484" s="229" t="s">
        <v>636</v>
      </c>
      <c r="F484" s="229" t="s">
        <v>6243</v>
      </c>
      <c r="G484" s="242" t="s">
        <v>1612</v>
      </c>
      <c r="H484" s="242" t="s">
        <v>6622</v>
      </c>
      <c r="I484" s="229" t="str">
        <f t="shared" si="23"/>
        <v>INSERT INTO UPK_TEST.upk_k60.k60_press_buno_link (buno_id, k60_buno_id, created_date, created_tantou_id) VALUES (2189, 1777, GETDATE(), 999);</v>
      </c>
    </row>
    <row r="485" spans="1:9">
      <c r="A485" s="229" t="s">
        <v>520</v>
      </c>
      <c r="B485" s="229" t="str">
        <f t="shared" si="21"/>
        <v>1592</v>
      </c>
      <c r="C485" s="229" t="s">
        <v>7158</v>
      </c>
      <c r="D485" s="229" t="str">
        <f t="shared" si="22"/>
        <v>2190</v>
      </c>
      <c r="E485" s="229" t="s">
        <v>637</v>
      </c>
      <c r="F485" s="229" t="s">
        <v>6244</v>
      </c>
      <c r="G485" s="242" t="s">
        <v>7158</v>
      </c>
      <c r="H485" s="242" t="s">
        <v>6623</v>
      </c>
      <c r="I485" s="229" t="str">
        <f t="shared" si="23"/>
        <v>INSERT INTO UPK_TEST.upk_k60.k60_press_buno_link (buno_id, k60_buno_id, created_date, created_tantou_id) VALUES (2190, 1592, GETDATE(), 999);</v>
      </c>
    </row>
    <row r="486" spans="1:9">
      <c r="A486" s="229" t="s">
        <v>858</v>
      </c>
      <c r="B486" s="229" t="str">
        <f t="shared" si="21"/>
        <v>2096</v>
      </c>
      <c r="C486" s="229" t="s">
        <v>7159</v>
      </c>
      <c r="D486" s="229" t="str">
        <f t="shared" si="22"/>
        <v>2191</v>
      </c>
      <c r="E486" s="229" t="s">
        <v>638</v>
      </c>
      <c r="F486" s="229" t="s">
        <v>6245</v>
      </c>
      <c r="G486" s="242" t="s">
        <v>7159</v>
      </c>
      <c r="H486" s="242" t="s">
        <v>6624</v>
      </c>
      <c r="I486" s="229" t="str">
        <f t="shared" si="23"/>
        <v>INSERT INTO UPK_TEST.upk_k60.k60_press_buno_link (buno_id, k60_buno_id, created_date, created_tantou_id) VALUES (2191, 2096, GETDATE(), 999);</v>
      </c>
    </row>
    <row r="487" spans="1:9">
      <c r="A487" s="229" t="s">
        <v>873</v>
      </c>
      <c r="B487" s="229" t="str">
        <f t="shared" si="21"/>
        <v>2119</v>
      </c>
      <c r="C487" s="229" t="s">
        <v>1613</v>
      </c>
      <c r="D487" s="229" t="str">
        <f t="shared" si="22"/>
        <v>2192</v>
      </c>
      <c r="E487" s="229" t="s">
        <v>5571</v>
      </c>
      <c r="F487" s="229" t="s">
        <v>6246</v>
      </c>
      <c r="G487" s="242" t="s">
        <v>1613</v>
      </c>
      <c r="H487" s="242" t="s">
        <v>6625</v>
      </c>
      <c r="I487" s="229" t="str">
        <f t="shared" si="23"/>
        <v>INSERT INTO UPK_TEST.upk_k60.k60_press_buno_link (buno_id, k60_buno_id, created_date, created_tantou_id) VALUES (2192, 2119, GETDATE(), 999);</v>
      </c>
    </row>
    <row r="488" spans="1:9">
      <c r="A488" s="229" t="s">
        <v>859</v>
      </c>
      <c r="B488" s="229" t="str">
        <f t="shared" si="21"/>
        <v>2097</v>
      </c>
      <c r="C488" s="229" t="s">
        <v>7160</v>
      </c>
      <c r="D488" s="229" t="str">
        <f t="shared" si="22"/>
        <v>2193</v>
      </c>
      <c r="E488" s="229" t="s">
        <v>639</v>
      </c>
      <c r="F488" s="229" t="s">
        <v>6247</v>
      </c>
      <c r="G488" s="242" t="s">
        <v>7160</v>
      </c>
      <c r="H488" s="242" t="s">
        <v>6626</v>
      </c>
      <c r="I488" s="229" t="str">
        <f t="shared" si="23"/>
        <v>INSERT INTO UPK_TEST.upk_k60.k60_press_buno_link (buno_id, k60_buno_id, created_date, created_tantou_id) VALUES (2193, 2097, GETDATE(), 999);</v>
      </c>
    </row>
    <row r="489" spans="1:9">
      <c r="A489" s="229" t="s">
        <v>874</v>
      </c>
      <c r="B489" s="229" t="str">
        <f t="shared" si="21"/>
        <v>2120</v>
      </c>
      <c r="C489" s="229" t="s">
        <v>1615</v>
      </c>
      <c r="D489" s="229" t="str">
        <f t="shared" si="22"/>
        <v>2194</v>
      </c>
      <c r="E489" s="229" t="s">
        <v>640</v>
      </c>
      <c r="F489" s="229" t="s">
        <v>6248</v>
      </c>
      <c r="G489" s="242" t="s">
        <v>1615</v>
      </c>
      <c r="H489" s="242" t="s">
        <v>6627</v>
      </c>
      <c r="I489" s="229" t="str">
        <f t="shared" si="23"/>
        <v>INSERT INTO UPK_TEST.upk_k60.k60_press_buno_link (buno_id, k60_buno_id, created_date, created_tantou_id) VALUES (2194, 2120, GETDATE(), 999);</v>
      </c>
    </row>
    <row r="490" spans="1:9">
      <c r="A490" s="229" t="s">
        <v>521</v>
      </c>
      <c r="B490" s="229" t="str">
        <f t="shared" si="21"/>
        <v>1593</v>
      </c>
      <c r="C490" s="229" t="s">
        <v>7161</v>
      </c>
      <c r="D490" s="229" t="str">
        <f t="shared" si="22"/>
        <v>2195</v>
      </c>
      <c r="E490" s="229" t="s">
        <v>641</v>
      </c>
      <c r="F490" s="229" t="s">
        <v>6249</v>
      </c>
      <c r="G490" s="242" t="s">
        <v>7161</v>
      </c>
      <c r="H490" s="242" t="s">
        <v>6628</v>
      </c>
      <c r="I490" s="229" t="str">
        <f t="shared" si="23"/>
        <v>INSERT INTO UPK_TEST.upk_k60.k60_press_buno_link (buno_id, k60_buno_id, created_date, created_tantou_id) VALUES (2195, 1593, GETDATE(), 999);</v>
      </c>
    </row>
    <row r="491" spans="1:9">
      <c r="A491" s="229" t="s">
        <v>623</v>
      </c>
      <c r="B491" s="229" t="str">
        <f t="shared" si="21"/>
        <v>1746</v>
      </c>
      <c r="C491" s="229" t="s">
        <v>7162</v>
      </c>
      <c r="D491" s="229" t="str">
        <f t="shared" si="22"/>
        <v>2196</v>
      </c>
      <c r="E491" s="229" t="s">
        <v>642</v>
      </c>
      <c r="F491" s="229" t="s">
        <v>6250</v>
      </c>
      <c r="G491" s="242" t="s">
        <v>7162</v>
      </c>
      <c r="H491" s="242" t="s">
        <v>6629</v>
      </c>
      <c r="I491" s="229" t="str">
        <f t="shared" si="23"/>
        <v>INSERT INTO UPK_TEST.upk_k60.k60_press_buno_link (buno_id, k60_buno_id, created_date, created_tantou_id) VALUES (2196, 1746, GETDATE(), 999);</v>
      </c>
    </row>
    <row r="492" spans="1:9">
      <c r="A492" s="229" t="s">
        <v>593</v>
      </c>
      <c r="B492" s="229" t="str">
        <f t="shared" si="21"/>
        <v>1709</v>
      </c>
      <c r="C492" s="229" t="s">
        <v>1620</v>
      </c>
      <c r="D492" s="229" t="str">
        <f t="shared" si="22"/>
        <v>2197</v>
      </c>
      <c r="E492" s="229" t="s">
        <v>643</v>
      </c>
      <c r="F492" s="229" t="s">
        <v>6251</v>
      </c>
      <c r="G492" s="242" t="s">
        <v>1620</v>
      </c>
      <c r="H492" s="242" t="s">
        <v>6630</v>
      </c>
      <c r="I492" s="229" t="str">
        <f t="shared" si="23"/>
        <v>INSERT INTO UPK_TEST.upk_k60.k60_press_buno_link (buno_id, k60_buno_id, created_date, created_tantou_id) VALUES (2197, 1709, GETDATE(), 999);</v>
      </c>
    </row>
    <row r="493" spans="1:9">
      <c r="A493" s="229" t="s">
        <v>594</v>
      </c>
      <c r="B493" s="229" t="str">
        <f t="shared" si="21"/>
        <v>1710</v>
      </c>
      <c r="C493" s="229" t="s">
        <v>1621</v>
      </c>
      <c r="D493" s="229" t="str">
        <f t="shared" si="22"/>
        <v>2198</v>
      </c>
      <c r="E493" s="229" t="s">
        <v>5572</v>
      </c>
      <c r="F493" s="229" t="s">
        <v>6252</v>
      </c>
      <c r="G493" s="242" t="s">
        <v>1621</v>
      </c>
      <c r="H493" s="242" t="s">
        <v>6631</v>
      </c>
      <c r="I493" s="229" t="str">
        <f t="shared" si="23"/>
        <v>INSERT INTO UPK_TEST.upk_k60.k60_press_buno_link (buno_id, k60_buno_id, created_date, created_tantou_id) VALUES (2198, 1710, GETDATE(), 999);</v>
      </c>
    </row>
    <row r="494" spans="1:9">
      <c r="A494" s="229" t="s">
        <v>595</v>
      </c>
      <c r="B494" s="229" t="str">
        <f t="shared" si="21"/>
        <v>1711</v>
      </c>
      <c r="C494" s="229" t="s">
        <v>1622</v>
      </c>
      <c r="D494" s="229" t="str">
        <f t="shared" si="22"/>
        <v>2199</v>
      </c>
      <c r="E494" s="229" t="s">
        <v>5573</v>
      </c>
      <c r="F494" s="229" t="s">
        <v>6253</v>
      </c>
      <c r="G494" s="242" t="s">
        <v>1622</v>
      </c>
      <c r="H494" s="242" t="s">
        <v>6632</v>
      </c>
      <c r="I494" s="229" t="str">
        <f t="shared" si="23"/>
        <v>INSERT INTO UPK_TEST.upk_k60.k60_press_buno_link (buno_id, k60_buno_id, created_date, created_tantou_id) VALUES (2199, 1711, GETDATE(), 999);</v>
      </c>
    </row>
    <row r="495" spans="1:9">
      <c r="A495" s="229" t="s">
        <v>596</v>
      </c>
      <c r="B495" s="229" t="str">
        <f t="shared" si="21"/>
        <v>1712</v>
      </c>
      <c r="C495" s="229" t="s">
        <v>1623</v>
      </c>
      <c r="D495" s="229" t="str">
        <f t="shared" si="22"/>
        <v>2200</v>
      </c>
      <c r="E495" s="229" t="s">
        <v>644</v>
      </c>
      <c r="F495" s="229" t="s">
        <v>6254</v>
      </c>
      <c r="G495" s="242" t="s">
        <v>1623</v>
      </c>
      <c r="H495" s="242" t="s">
        <v>6633</v>
      </c>
      <c r="I495" s="229" t="str">
        <f t="shared" si="23"/>
        <v>INSERT INTO UPK_TEST.upk_k60.k60_press_buno_link (buno_id, k60_buno_id, created_date, created_tantou_id) VALUES (2200, 1712, GETDATE(), 999);</v>
      </c>
    </row>
    <row r="496" spans="1:9">
      <c r="A496" s="229" t="s">
        <v>597</v>
      </c>
      <c r="B496" s="229" t="str">
        <f t="shared" si="21"/>
        <v>1713</v>
      </c>
      <c r="C496" s="229" t="s">
        <v>1624</v>
      </c>
      <c r="D496" s="229" t="str">
        <f t="shared" si="22"/>
        <v>2201</v>
      </c>
      <c r="E496" s="229" t="s">
        <v>645</v>
      </c>
      <c r="F496" s="229" t="s">
        <v>6255</v>
      </c>
      <c r="G496" s="242" t="s">
        <v>1624</v>
      </c>
      <c r="H496" s="242" t="s">
        <v>6634</v>
      </c>
      <c r="I496" s="229" t="str">
        <f t="shared" si="23"/>
        <v>INSERT INTO UPK_TEST.upk_k60.k60_press_buno_link (buno_id, k60_buno_id, created_date, created_tantou_id) VALUES (2201, 1713, GETDATE(), 999);</v>
      </c>
    </row>
    <row r="497" spans="1:9">
      <c r="A497" s="229" t="s">
        <v>598</v>
      </c>
      <c r="B497" s="229" t="str">
        <f t="shared" si="21"/>
        <v>1714</v>
      </c>
      <c r="C497" s="229" t="s">
        <v>1625</v>
      </c>
      <c r="D497" s="229" t="str">
        <f t="shared" si="22"/>
        <v>2202</v>
      </c>
      <c r="E497" s="229" t="s">
        <v>5574</v>
      </c>
      <c r="F497" s="229" t="s">
        <v>6256</v>
      </c>
      <c r="G497" s="242" t="s">
        <v>1625</v>
      </c>
      <c r="H497" s="242" t="s">
        <v>6635</v>
      </c>
      <c r="I497" s="229" t="str">
        <f t="shared" si="23"/>
        <v>INSERT INTO UPK_TEST.upk_k60.k60_press_buno_link (buno_id, k60_buno_id, created_date, created_tantou_id) VALUES (2202, 1714, GETDATE(), 999);</v>
      </c>
    </row>
    <row r="498" spans="1:9">
      <c r="A498" s="229" t="s">
        <v>5595</v>
      </c>
      <c r="B498" s="229" t="str">
        <f t="shared" si="21"/>
        <v>1846</v>
      </c>
      <c r="C498" s="229" t="s">
        <v>7163</v>
      </c>
      <c r="D498" s="229" t="str">
        <f t="shared" si="22"/>
        <v>2203</v>
      </c>
      <c r="E498" s="229" t="s">
        <v>646</v>
      </c>
      <c r="F498" s="229" t="s">
        <v>6257</v>
      </c>
      <c r="G498" s="242" t="s">
        <v>7163</v>
      </c>
      <c r="H498" s="242" t="s">
        <v>6636</v>
      </c>
      <c r="I498" s="229" t="str">
        <f t="shared" si="23"/>
        <v>INSERT INTO UPK_TEST.upk_k60.k60_press_buno_link (buno_id, k60_buno_id, created_date, created_tantou_id) VALUES (2203, 1846, GETDATE(), 999);</v>
      </c>
    </row>
    <row r="499" spans="1:9">
      <c r="A499" s="229" t="s">
        <v>5595</v>
      </c>
      <c r="B499" s="229" t="str">
        <f t="shared" si="21"/>
        <v>1846</v>
      </c>
      <c r="C499" s="229" t="s">
        <v>7164</v>
      </c>
      <c r="D499" s="229" t="str">
        <f t="shared" si="22"/>
        <v>2204</v>
      </c>
      <c r="E499" s="229" t="s">
        <v>5575</v>
      </c>
      <c r="F499" s="229" t="s">
        <v>6258</v>
      </c>
      <c r="G499" s="242" t="s">
        <v>7164</v>
      </c>
      <c r="H499" s="242" t="s">
        <v>6637</v>
      </c>
      <c r="I499" s="229" t="str">
        <f t="shared" si="23"/>
        <v>INSERT INTO UPK_TEST.upk_k60.k60_press_buno_link (buno_id, k60_buno_id, created_date, created_tantou_id) VALUES (2204, 1846, GETDATE(), 999);</v>
      </c>
    </row>
    <row r="500" spans="1:9">
      <c r="A500" s="229" t="s">
        <v>1209</v>
      </c>
      <c r="B500" s="229">
        <f t="shared" si="21"/>
        <v>2549</v>
      </c>
      <c r="C500" s="229" t="s">
        <v>7165</v>
      </c>
      <c r="D500" s="229" t="str">
        <f t="shared" si="22"/>
        <v>2205</v>
      </c>
      <c r="E500" s="229" t="s">
        <v>5576</v>
      </c>
      <c r="F500" s="229" t="s">
        <v>6259</v>
      </c>
      <c r="G500" s="242" t="s">
        <v>7165</v>
      </c>
      <c r="H500" s="242" t="s">
        <v>6638</v>
      </c>
      <c r="I500" s="229" t="str">
        <f t="shared" si="23"/>
        <v>INSERT INTO UPK_TEST.upk_k60.k60_press_buno_link (buno_id, k60_buno_id, created_date, created_tantou_id) VALUES (2205, 2549, GETDATE(), 999);</v>
      </c>
    </row>
    <row r="501" spans="1:9">
      <c r="A501" s="229" t="s">
        <v>522</v>
      </c>
      <c r="B501" s="229" t="str">
        <f t="shared" si="21"/>
        <v>1594</v>
      </c>
      <c r="C501" s="229" t="s">
        <v>7166</v>
      </c>
      <c r="D501" s="229" t="str">
        <f t="shared" si="22"/>
        <v>2206</v>
      </c>
      <c r="E501" s="229" t="s">
        <v>5577</v>
      </c>
      <c r="F501" s="229" t="s">
        <v>6260</v>
      </c>
      <c r="G501" s="242" t="s">
        <v>7166</v>
      </c>
      <c r="H501" s="242" t="s">
        <v>6639</v>
      </c>
      <c r="I501" s="229" t="str">
        <f t="shared" si="23"/>
        <v>INSERT INTO UPK_TEST.upk_k60.k60_press_buno_link (buno_id, k60_buno_id, created_date, created_tantou_id) VALUES (2206, 1594, GETDATE(), 999);</v>
      </c>
    </row>
    <row r="502" spans="1:9">
      <c r="A502" s="229" t="s">
        <v>670</v>
      </c>
      <c r="B502" s="229" t="str">
        <f t="shared" si="21"/>
        <v>1830</v>
      </c>
      <c r="C502" s="229" t="s">
        <v>7167</v>
      </c>
      <c r="D502" s="229" t="str">
        <f t="shared" si="22"/>
        <v>2207</v>
      </c>
      <c r="E502" s="229" t="s">
        <v>647</v>
      </c>
      <c r="F502" s="229" t="s">
        <v>6261</v>
      </c>
      <c r="G502" s="242" t="s">
        <v>7167</v>
      </c>
      <c r="H502" s="242" t="s">
        <v>6640</v>
      </c>
      <c r="I502" s="229" t="str">
        <f t="shared" si="23"/>
        <v>INSERT INTO UPK_TEST.upk_k60.k60_press_buno_link (buno_id, k60_buno_id, created_date, created_tantou_id) VALUES (2207, 1830, GETDATE(), 999);</v>
      </c>
    </row>
    <row r="503" spans="1:9">
      <c r="A503" s="229" t="s">
        <v>703</v>
      </c>
      <c r="B503" s="229" t="str">
        <f t="shared" si="21"/>
        <v>1865</v>
      </c>
      <c r="C503" s="229" t="s">
        <v>189</v>
      </c>
      <c r="D503" s="229" t="str">
        <f t="shared" si="22"/>
        <v>2208</v>
      </c>
      <c r="E503" s="229" t="s">
        <v>648</v>
      </c>
      <c r="F503" s="229" t="s">
        <v>6262</v>
      </c>
      <c r="G503" s="242" t="s">
        <v>189</v>
      </c>
      <c r="H503" s="242" t="s">
        <v>6641</v>
      </c>
      <c r="I503" s="229" t="str">
        <f t="shared" si="23"/>
        <v>INSERT INTO UPK_TEST.upk_k60.k60_press_buno_link (buno_id, k60_buno_id, created_date, created_tantou_id) VALUES (2208, 1865, GETDATE(), 999);</v>
      </c>
    </row>
    <row r="504" spans="1:9">
      <c r="A504" s="229" t="s">
        <v>523</v>
      </c>
      <c r="B504" s="229" t="str">
        <f t="shared" si="21"/>
        <v>1595</v>
      </c>
      <c r="C504" s="229" t="s">
        <v>7168</v>
      </c>
      <c r="D504" s="229" t="str">
        <f t="shared" si="22"/>
        <v>2209</v>
      </c>
      <c r="E504" s="229" t="s">
        <v>5578</v>
      </c>
      <c r="F504" s="229" t="s">
        <v>6263</v>
      </c>
      <c r="G504" s="242" t="s">
        <v>7168</v>
      </c>
      <c r="H504" s="242" t="s">
        <v>6642</v>
      </c>
      <c r="I504" s="229" t="str">
        <f t="shared" si="23"/>
        <v>INSERT INTO UPK_TEST.upk_k60.k60_press_buno_link (buno_id, k60_buno_id, created_date, created_tantou_id) VALUES (2209, 1595, GETDATE(), 999);</v>
      </c>
    </row>
    <row r="505" spans="1:9">
      <c r="A505" s="229" t="s">
        <v>1185</v>
      </c>
      <c r="B505" s="229" t="str">
        <f t="shared" si="21"/>
        <v>2520</v>
      </c>
      <c r="C505" s="229" t="s">
        <v>7169</v>
      </c>
      <c r="D505" s="229" t="str">
        <f t="shared" si="22"/>
        <v>2210</v>
      </c>
      <c r="E505" s="229" t="s">
        <v>5579</v>
      </c>
      <c r="F505" s="229" t="s">
        <v>6264</v>
      </c>
      <c r="G505" s="242" t="s">
        <v>7169</v>
      </c>
      <c r="H505" s="242" t="s">
        <v>6643</v>
      </c>
      <c r="I505" s="229" t="str">
        <f t="shared" si="23"/>
        <v>INSERT INTO UPK_TEST.upk_k60.k60_press_buno_link (buno_id, k60_buno_id, created_date, created_tantou_id) VALUES (2210, 2520, GETDATE(), 999);</v>
      </c>
    </row>
    <row r="506" spans="1:9">
      <c r="A506" s="229" t="s">
        <v>671</v>
      </c>
      <c r="B506" s="229" t="str">
        <f t="shared" si="21"/>
        <v>1831</v>
      </c>
      <c r="C506" s="229" t="s">
        <v>7170</v>
      </c>
      <c r="D506" s="229" t="str">
        <f t="shared" si="22"/>
        <v>2211</v>
      </c>
      <c r="E506" s="229" t="s">
        <v>5580</v>
      </c>
      <c r="F506" s="229" t="s">
        <v>6265</v>
      </c>
      <c r="G506" s="242" t="s">
        <v>7170</v>
      </c>
      <c r="H506" s="242" t="s">
        <v>6644</v>
      </c>
      <c r="I506" s="229" t="str">
        <f t="shared" si="23"/>
        <v>INSERT INTO UPK_TEST.upk_k60.k60_press_buno_link (buno_id, k60_buno_id, created_date, created_tantou_id) VALUES (2211, 1831, GETDATE(), 999);</v>
      </c>
    </row>
    <row r="507" spans="1:9">
      <c r="A507" s="229" t="s">
        <v>704</v>
      </c>
      <c r="B507" s="229" t="str">
        <f t="shared" si="21"/>
        <v>1866</v>
      </c>
      <c r="C507" s="229" t="s">
        <v>7171</v>
      </c>
      <c r="D507" s="229" t="str">
        <f t="shared" si="22"/>
        <v>2212</v>
      </c>
      <c r="E507" s="229" t="s">
        <v>649</v>
      </c>
      <c r="F507" s="229" t="s">
        <v>6266</v>
      </c>
      <c r="G507" s="242" t="s">
        <v>7171</v>
      </c>
      <c r="H507" s="242" t="s">
        <v>6645</v>
      </c>
      <c r="I507" s="229" t="str">
        <f t="shared" si="23"/>
        <v>INSERT INTO UPK_TEST.upk_k60.k60_press_buno_link (buno_id, k60_buno_id, created_date, created_tantou_id) VALUES (2212, 1866, GETDATE(), 999);</v>
      </c>
    </row>
    <row r="508" spans="1:9">
      <c r="A508" s="229" t="s">
        <v>705</v>
      </c>
      <c r="B508" s="229" t="str">
        <f t="shared" si="21"/>
        <v>1867</v>
      </c>
      <c r="C508" s="229" t="s">
        <v>201</v>
      </c>
      <c r="D508" s="229" t="str">
        <f t="shared" si="22"/>
        <v>2213</v>
      </c>
      <c r="E508" s="229" t="s">
        <v>5581</v>
      </c>
      <c r="F508" s="229" t="s">
        <v>6267</v>
      </c>
      <c r="G508" s="242" t="s">
        <v>201</v>
      </c>
      <c r="H508" s="242" t="s">
        <v>6646</v>
      </c>
      <c r="I508" s="229" t="str">
        <f t="shared" si="23"/>
        <v>INSERT INTO UPK_TEST.upk_k60.k60_press_buno_link (buno_id, k60_buno_id, created_date, created_tantou_id) VALUES (2213, 1867, GETDATE(), 999);</v>
      </c>
    </row>
    <row r="509" spans="1:9">
      <c r="A509" s="229" t="s">
        <v>599</v>
      </c>
      <c r="B509" s="229" t="str">
        <f t="shared" si="21"/>
        <v>1715</v>
      </c>
      <c r="C509" s="229" t="s">
        <v>1627</v>
      </c>
      <c r="D509" s="229" t="str">
        <f t="shared" si="22"/>
        <v>2214</v>
      </c>
      <c r="E509" s="229" t="s">
        <v>5582</v>
      </c>
      <c r="F509" s="229" t="s">
        <v>6268</v>
      </c>
      <c r="G509" s="242" t="s">
        <v>1627</v>
      </c>
      <c r="H509" s="242" t="s">
        <v>6647</v>
      </c>
      <c r="I509" s="229" t="str">
        <f t="shared" si="23"/>
        <v>INSERT INTO UPK_TEST.upk_k60.k60_press_buno_link (buno_id, k60_buno_id, created_date, created_tantou_id) VALUES (2214, 1715, GETDATE(), 999);</v>
      </c>
    </row>
    <row r="510" spans="1:9">
      <c r="A510" s="229" t="s">
        <v>1148</v>
      </c>
      <c r="B510" s="229" t="str">
        <f t="shared" si="21"/>
        <v>2460</v>
      </c>
      <c r="C510" s="229" t="s">
        <v>1629</v>
      </c>
      <c r="D510" s="229" t="str">
        <f t="shared" si="22"/>
        <v>2215</v>
      </c>
      <c r="E510" s="229" t="s">
        <v>5583</v>
      </c>
      <c r="F510" s="229" t="s">
        <v>6269</v>
      </c>
      <c r="G510" s="242" t="s">
        <v>1629</v>
      </c>
      <c r="H510" s="242" t="s">
        <v>6648</v>
      </c>
      <c r="I510" s="229" t="str">
        <f t="shared" si="23"/>
        <v>INSERT INTO UPK_TEST.upk_k60.k60_press_buno_link (buno_id, k60_buno_id, created_date, created_tantou_id) VALUES (2215, 2460, GETDATE(), 999);</v>
      </c>
    </row>
    <row r="511" spans="1:9">
      <c r="A511" s="229" t="s">
        <v>1149</v>
      </c>
      <c r="B511" s="229" t="str">
        <f t="shared" si="21"/>
        <v>2461</v>
      </c>
      <c r="C511" s="229" t="s">
        <v>1631</v>
      </c>
      <c r="D511" s="229" t="str">
        <f t="shared" si="22"/>
        <v>2216</v>
      </c>
      <c r="E511" s="229" t="s">
        <v>3221</v>
      </c>
      <c r="F511" s="229" t="s">
        <v>6270</v>
      </c>
      <c r="G511" s="242" t="s">
        <v>1631</v>
      </c>
      <c r="H511" s="242" t="s">
        <v>6649</v>
      </c>
      <c r="I511" s="229" t="str">
        <f t="shared" si="23"/>
        <v>INSERT INTO UPK_TEST.upk_k60.k60_press_buno_link (buno_id, k60_buno_id, created_date, created_tantou_id) VALUES (2216, 2461, GETDATE(), 999);</v>
      </c>
    </row>
    <row r="512" spans="1:9">
      <c r="A512" s="229" t="s">
        <v>1150</v>
      </c>
      <c r="B512" s="229" t="str">
        <f t="shared" si="21"/>
        <v>2462</v>
      </c>
      <c r="C512" s="229" t="s">
        <v>1632</v>
      </c>
      <c r="D512" s="229" t="str">
        <f t="shared" si="22"/>
        <v>2217</v>
      </c>
      <c r="E512" s="229" t="s">
        <v>5584</v>
      </c>
      <c r="F512" s="229" t="s">
        <v>6271</v>
      </c>
      <c r="G512" s="242" t="s">
        <v>1632</v>
      </c>
      <c r="H512" s="242" t="s">
        <v>6650</v>
      </c>
      <c r="I512" s="229" t="str">
        <f t="shared" si="23"/>
        <v>INSERT INTO UPK_TEST.upk_k60.k60_press_buno_link (buno_id, k60_buno_id, created_date, created_tantou_id) VALUES (2217, 2462, GETDATE(), 999);</v>
      </c>
    </row>
    <row r="513" spans="1:9">
      <c r="A513" s="229" t="s">
        <v>1151</v>
      </c>
      <c r="B513" s="229" t="str">
        <f t="shared" si="21"/>
        <v>2463</v>
      </c>
      <c r="C513" s="229" t="s">
        <v>1633</v>
      </c>
      <c r="D513" s="229" t="str">
        <f t="shared" si="22"/>
        <v>2218</v>
      </c>
      <c r="E513" s="229" t="s">
        <v>3225</v>
      </c>
      <c r="F513" s="229" t="s">
        <v>6272</v>
      </c>
      <c r="G513" s="242" t="s">
        <v>1633</v>
      </c>
      <c r="H513" s="242" t="s">
        <v>6651</v>
      </c>
      <c r="I513" s="229" t="str">
        <f t="shared" si="23"/>
        <v>INSERT INTO UPK_TEST.upk_k60.k60_press_buno_link (buno_id, k60_buno_id, created_date, created_tantou_id) VALUES (2218, 2463, GETDATE(), 999);</v>
      </c>
    </row>
    <row r="514" spans="1:9">
      <c r="A514" s="229" t="s">
        <v>1152</v>
      </c>
      <c r="B514" s="229" t="str">
        <f t="shared" si="21"/>
        <v>2464</v>
      </c>
      <c r="C514" s="229" t="s">
        <v>1634</v>
      </c>
      <c r="D514" s="229" t="str">
        <f t="shared" si="22"/>
        <v>2219</v>
      </c>
      <c r="E514" s="229" t="s">
        <v>650</v>
      </c>
      <c r="F514" s="229" t="s">
        <v>6273</v>
      </c>
      <c r="G514" s="242" t="s">
        <v>1634</v>
      </c>
      <c r="H514" s="242" t="s">
        <v>6652</v>
      </c>
      <c r="I514" s="229" t="str">
        <f t="shared" si="23"/>
        <v>INSERT INTO UPK_TEST.upk_k60.k60_press_buno_link (buno_id, k60_buno_id, created_date, created_tantou_id) VALUES (2219, 2464, GETDATE(), 999);</v>
      </c>
    </row>
    <row r="515" spans="1:9">
      <c r="A515" s="229" t="s">
        <v>414</v>
      </c>
      <c r="B515" s="229" t="str">
        <f t="shared" si="21"/>
        <v>1407</v>
      </c>
      <c r="C515" s="229" t="s">
        <v>1635</v>
      </c>
      <c r="D515" s="229" t="str">
        <f t="shared" si="22"/>
        <v>2220</v>
      </c>
      <c r="E515" s="229" t="s">
        <v>651</v>
      </c>
      <c r="F515" s="229" t="s">
        <v>6274</v>
      </c>
      <c r="G515" s="242" t="s">
        <v>1635</v>
      </c>
      <c r="H515" s="242" t="s">
        <v>6653</v>
      </c>
      <c r="I515" s="229" t="str">
        <f t="shared" si="23"/>
        <v>INSERT INTO UPK_TEST.upk_k60.k60_press_buno_link (buno_id, k60_buno_id, created_date, created_tantou_id) VALUES (2220, 1407, GETDATE(), 999);</v>
      </c>
    </row>
    <row r="516" spans="1:9">
      <c r="A516" s="229" t="s">
        <v>415</v>
      </c>
      <c r="B516" s="229" t="str">
        <f t="shared" ref="B516:B579" si="24">VLOOKUP($A516,$E$4:$F$2001,2,FALSE)</f>
        <v>1408</v>
      </c>
      <c r="C516" s="229" t="s">
        <v>1636</v>
      </c>
      <c r="D516" s="229" t="str">
        <f t="shared" ref="D516:D579" si="25">VLOOKUP($C516,$G$4:$H$2001,2,FALSE)</f>
        <v>2221</v>
      </c>
      <c r="E516" s="229" t="s">
        <v>652</v>
      </c>
      <c r="F516" s="229" t="s">
        <v>6275</v>
      </c>
      <c r="G516" s="242" t="s">
        <v>1636</v>
      </c>
      <c r="H516" s="242" t="s">
        <v>6654</v>
      </c>
      <c r="I516" s="229" t="str">
        <f t="shared" ref="I516:I579" si="26">$S$1&amp;$D516&amp;", "&amp;$B516&amp;", GETDATE(), 999);"</f>
        <v>INSERT INTO UPK_TEST.upk_k60.k60_press_buno_link (buno_id, k60_buno_id, created_date, created_tantou_id) VALUES (2221, 1408, GETDATE(), 999);</v>
      </c>
    </row>
    <row r="517" spans="1:9">
      <c r="A517" s="229" t="s">
        <v>600</v>
      </c>
      <c r="B517" s="229" t="str">
        <f t="shared" si="24"/>
        <v>1716</v>
      </c>
      <c r="C517" s="229" t="s">
        <v>1638</v>
      </c>
      <c r="D517" s="229" t="str">
        <f t="shared" si="25"/>
        <v>2222</v>
      </c>
      <c r="E517" s="229" t="s">
        <v>653</v>
      </c>
      <c r="F517" s="229" t="s">
        <v>6276</v>
      </c>
      <c r="G517" s="242" t="s">
        <v>1638</v>
      </c>
      <c r="H517" s="242" t="s">
        <v>6655</v>
      </c>
      <c r="I517" s="229" t="str">
        <f t="shared" si="26"/>
        <v>INSERT INTO UPK_TEST.upk_k60.k60_press_buno_link (buno_id, k60_buno_id, created_date, created_tantou_id) VALUES (2222, 1716, GETDATE(), 999);</v>
      </c>
    </row>
    <row r="518" spans="1:9">
      <c r="A518" s="229" t="s">
        <v>797</v>
      </c>
      <c r="B518" s="229" t="str">
        <f t="shared" si="24"/>
        <v>2010</v>
      </c>
      <c r="C518" s="229" t="s">
        <v>1639</v>
      </c>
      <c r="D518" s="229" t="str">
        <f t="shared" si="25"/>
        <v>2223</v>
      </c>
      <c r="E518" s="229" t="s">
        <v>654</v>
      </c>
      <c r="F518" s="229" t="s">
        <v>6277</v>
      </c>
      <c r="G518" s="242" t="s">
        <v>1639</v>
      </c>
      <c r="H518" s="242" t="s">
        <v>6656</v>
      </c>
      <c r="I518" s="229" t="str">
        <f t="shared" si="26"/>
        <v>INSERT INTO UPK_TEST.upk_k60.k60_press_buno_link (buno_id, k60_buno_id, created_date, created_tantou_id) VALUES (2223, 2010, GETDATE(), 999);</v>
      </c>
    </row>
    <row r="519" spans="1:9">
      <c r="A519" s="229" t="s">
        <v>538</v>
      </c>
      <c r="B519" s="229" t="str">
        <f t="shared" si="24"/>
        <v>1625</v>
      </c>
      <c r="C519" s="229" t="s">
        <v>7172</v>
      </c>
      <c r="D519" s="229" t="str">
        <f t="shared" si="25"/>
        <v>2224</v>
      </c>
      <c r="E519" s="229" t="s">
        <v>655</v>
      </c>
      <c r="F519" s="229" t="s">
        <v>6278</v>
      </c>
      <c r="G519" s="242" t="s">
        <v>7172</v>
      </c>
      <c r="H519" s="242" t="s">
        <v>6657</v>
      </c>
      <c r="I519" s="229" t="str">
        <f t="shared" si="26"/>
        <v>INSERT INTO UPK_TEST.upk_k60.k60_press_buno_link (buno_id, k60_buno_id, created_date, created_tantou_id) VALUES (2224, 1625, GETDATE(), 999);</v>
      </c>
    </row>
    <row r="520" spans="1:9">
      <c r="A520" s="229" t="s">
        <v>765</v>
      </c>
      <c r="B520" s="229" t="str">
        <f t="shared" si="24"/>
        <v>1959</v>
      </c>
      <c r="C520" s="229" t="s">
        <v>1641</v>
      </c>
      <c r="D520" s="229" t="str">
        <f t="shared" si="25"/>
        <v>2225</v>
      </c>
      <c r="E520" s="229" t="s">
        <v>5585</v>
      </c>
      <c r="F520" s="229" t="s">
        <v>6279</v>
      </c>
      <c r="G520" s="242" t="s">
        <v>1641</v>
      </c>
      <c r="H520" s="242" t="s">
        <v>6658</v>
      </c>
      <c r="I520" s="229" t="str">
        <f t="shared" si="26"/>
        <v>INSERT INTO UPK_TEST.upk_k60.k60_press_buno_link (buno_id, k60_buno_id, created_date, created_tantou_id) VALUES (2225, 1959, GETDATE(), 999);</v>
      </c>
    </row>
    <row r="521" spans="1:9">
      <c r="A521" s="229" t="s">
        <v>766</v>
      </c>
      <c r="B521" s="229" t="str">
        <f t="shared" si="24"/>
        <v>1960</v>
      </c>
      <c r="C521" s="229" t="s">
        <v>1642</v>
      </c>
      <c r="D521" s="229" t="str">
        <f t="shared" si="25"/>
        <v>2226</v>
      </c>
      <c r="E521" s="229" t="s">
        <v>5586</v>
      </c>
      <c r="F521" s="229" t="s">
        <v>6280</v>
      </c>
      <c r="G521" s="242" t="s">
        <v>1642</v>
      </c>
      <c r="H521" s="242" t="s">
        <v>6659</v>
      </c>
      <c r="I521" s="229" t="str">
        <f t="shared" si="26"/>
        <v>INSERT INTO UPK_TEST.upk_k60.k60_press_buno_link (buno_id, k60_buno_id, created_date, created_tantou_id) VALUES (2226, 1960, GETDATE(), 999);</v>
      </c>
    </row>
    <row r="522" spans="1:9">
      <c r="A522" s="229" t="s">
        <v>1204</v>
      </c>
      <c r="B522" s="229">
        <f t="shared" si="24"/>
        <v>2544</v>
      </c>
      <c r="C522" s="229" t="s">
        <v>7173</v>
      </c>
      <c r="D522" s="229" t="str">
        <f t="shared" si="25"/>
        <v>2227</v>
      </c>
      <c r="E522" s="229" t="s">
        <v>3235</v>
      </c>
      <c r="F522" s="229" t="s">
        <v>6281</v>
      </c>
      <c r="G522" s="242" t="s">
        <v>7173</v>
      </c>
      <c r="H522" s="242" t="s">
        <v>6660</v>
      </c>
      <c r="I522" s="229" t="str">
        <f t="shared" si="26"/>
        <v>INSERT INTO UPK_TEST.upk_k60.k60_press_buno_link (buno_id, k60_buno_id, created_date, created_tantou_id) VALUES (2227, 2544, GETDATE(), 999);</v>
      </c>
    </row>
    <row r="523" spans="1:9">
      <c r="A523" s="229" t="s">
        <v>1205</v>
      </c>
      <c r="B523" s="229">
        <f t="shared" si="24"/>
        <v>2545</v>
      </c>
      <c r="C523" s="229" t="s">
        <v>7174</v>
      </c>
      <c r="D523" s="229" t="str">
        <f t="shared" si="25"/>
        <v>2228</v>
      </c>
      <c r="E523" s="229" t="s">
        <v>5587</v>
      </c>
      <c r="F523" s="229" t="s">
        <v>6282</v>
      </c>
      <c r="G523" s="242" t="s">
        <v>7174</v>
      </c>
      <c r="H523" s="242" t="s">
        <v>6661</v>
      </c>
      <c r="I523" s="229" t="str">
        <f t="shared" si="26"/>
        <v>INSERT INTO UPK_TEST.upk_k60.k60_press_buno_link (buno_id, k60_buno_id, created_date, created_tantou_id) VALUES (2228, 2545, GETDATE(), 999);</v>
      </c>
    </row>
    <row r="524" spans="1:9">
      <c r="A524" s="229" t="s">
        <v>416</v>
      </c>
      <c r="B524" s="229" t="str">
        <f t="shared" si="24"/>
        <v>1409</v>
      </c>
      <c r="C524" s="229" t="s">
        <v>1647</v>
      </c>
      <c r="D524" s="229" t="str">
        <f t="shared" si="25"/>
        <v>2229</v>
      </c>
      <c r="E524" s="229" t="s">
        <v>5588</v>
      </c>
      <c r="F524" s="229" t="s">
        <v>6283</v>
      </c>
      <c r="G524" s="242" t="s">
        <v>1647</v>
      </c>
      <c r="H524" s="242" t="s">
        <v>6662</v>
      </c>
      <c r="I524" s="229" t="str">
        <f t="shared" si="26"/>
        <v>INSERT INTO UPK_TEST.upk_k60.k60_press_buno_link (buno_id, k60_buno_id, created_date, created_tantou_id) VALUES (2229, 1409, GETDATE(), 999);</v>
      </c>
    </row>
    <row r="525" spans="1:9">
      <c r="A525" s="229" t="s">
        <v>601</v>
      </c>
      <c r="B525" s="229" t="str">
        <f t="shared" si="24"/>
        <v>1717</v>
      </c>
      <c r="C525" s="229" t="s">
        <v>1649</v>
      </c>
      <c r="D525" s="229" t="str">
        <f t="shared" si="25"/>
        <v>2230</v>
      </c>
      <c r="E525" s="229" t="s">
        <v>3239</v>
      </c>
      <c r="F525" s="229" t="s">
        <v>6284</v>
      </c>
      <c r="G525" s="242" t="s">
        <v>1649</v>
      </c>
      <c r="H525" s="242" t="s">
        <v>6663</v>
      </c>
      <c r="I525" s="229" t="str">
        <f t="shared" si="26"/>
        <v>INSERT INTO UPK_TEST.upk_k60.k60_press_buno_link (buno_id, k60_buno_id, created_date, created_tantou_id) VALUES (2230, 1717, GETDATE(), 999);</v>
      </c>
    </row>
    <row r="526" spans="1:9">
      <c r="A526" s="229" t="s">
        <v>602</v>
      </c>
      <c r="B526" s="229" t="str">
        <f t="shared" si="24"/>
        <v>1718</v>
      </c>
      <c r="C526" s="229" t="s">
        <v>1651</v>
      </c>
      <c r="D526" s="229" t="str">
        <f t="shared" si="25"/>
        <v>2231</v>
      </c>
      <c r="E526" s="229" t="s">
        <v>5589</v>
      </c>
      <c r="F526" s="229" t="s">
        <v>6285</v>
      </c>
      <c r="G526" s="242" t="s">
        <v>1651</v>
      </c>
      <c r="H526" s="242" t="s">
        <v>6664</v>
      </c>
      <c r="I526" s="229" t="str">
        <f t="shared" si="26"/>
        <v>INSERT INTO UPK_TEST.upk_k60.k60_press_buno_link (buno_id, k60_buno_id, created_date, created_tantou_id) VALUES (2231, 1718, GETDATE(), 999);</v>
      </c>
    </row>
    <row r="527" spans="1:9">
      <c r="A527" s="229" t="s">
        <v>603</v>
      </c>
      <c r="B527" s="229" t="str">
        <f t="shared" si="24"/>
        <v>1719</v>
      </c>
      <c r="C527" s="229" t="s">
        <v>1652</v>
      </c>
      <c r="D527" s="229" t="str">
        <f t="shared" si="25"/>
        <v>2232</v>
      </c>
      <c r="E527" s="229" t="s">
        <v>5590</v>
      </c>
      <c r="F527" s="229" t="s">
        <v>6286</v>
      </c>
      <c r="G527" s="242" t="s">
        <v>1652</v>
      </c>
      <c r="H527" s="242" t="s">
        <v>6665</v>
      </c>
      <c r="I527" s="229" t="str">
        <f t="shared" si="26"/>
        <v>INSERT INTO UPK_TEST.upk_k60.k60_press_buno_link (buno_id, k60_buno_id, created_date, created_tantou_id) VALUES (2232, 1719, GETDATE(), 999);</v>
      </c>
    </row>
    <row r="528" spans="1:9">
      <c r="A528" s="229" t="s">
        <v>798</v>
      </c>
      <c r="B528" s="229" t="str">
        <f t="shared" si="24"/>
        <v>2011</v>
      </c>
      <c r="C528" s="229" t="s">
        <v>1653</v>
      </c>
      <c r="D528" s="229" t="str">
        <f t="shared" si="25"/>
        <v>2233</v>
      </c>
      <c r="E528" s="229" t="s">
        <v>3243</v>
      </c>
      <c r="F528" s="229" t="s">
        <v>6287</v>
      </c>
      <c r="G528" s="242" t="s">
        <v>1653</v>
      </c>
      <c r="H528" s="242" t="s">
        <v>6666</v>
      </c>
      <c r="I528" s="229" t="str">
        <f t="shared" si="26"/>
        <v>INSERT INTO UPK_TEST.upk_k60.k60_press_buno_link (buno_id, k60_buno_id, created_date, created_tantou_id) VALUES (2233, 2011, GETDATE(), 999);</v>
      </c>
    </row>
    <row r="529" spans="1:9">
      <c r="A529" s="229" t="s">
        <v>875</v>
      </c>
      <c r="B529" s="229" t="str">
        <f t="shared" si="24"/>
        <v>2121</v>
      </c>
      <c r="C529" s="229" t="s">
        <v>1654</v>
      </c>
      <c r="D529" s="229" t="str">
        <f t="shared" si="25"/>
        <v>2234</v>
      </c>
      <c r="E529" s="229" t="s">
        <v>656</v>
      </c>
      <c r="F529" s="229" t="s">
        <v>6288</v>
      </c>
      <c r="G529" s="242" t="s">
        <v>1654</v>
      </c>
      <c r="H529" s="242" t="s">
        <v>6667</v>
      </c>
      <c r="I529" s="229" t="str">
        <f t="shared" si="26"/>
        <v>INSERT INTO UPK_TEST.upk_k60.k60_press_buno_link (buno_id, k60_buno_id, created_date, created_tantou_id) VALUES (2234, 2121, GETDATE(), 999);</v>
      </c>
    </row>
    <row r="530" spans="1:9">
      <c r="A530" s="229" t="s">
        <v>516</v>
      </c>
      <c r="B530" s="229" t="str">
        <f t="shared" si="24"/>
        <v>1586</v>
      </c>
      <c r="C530" s="229" t="s">
        <v>7175</v>
      </c>
      <c r="D530" s="229" t="str">
        <f t="shared" si="25"/>
        <v>2235</v>
      </c>
      <c r="E530" s="229" t="s">
        <v>657</v>
      </c>
      <c r="F530" s="229" t="s">
        <v>6289</v>
      </c>
      <c r="G530" s="242" t="s">
        <v>7175</v>
      </c>
      <c r="H530" s="242" t="s">
        <v>6668</v>
      </c>
      <c r="I530" s="229" t="str">
        <f t="shared" si="26"/>
        <v>INSERT INTO UPK_TEST.upk_k60.k60_press_buno_link (buno_id, k60_buno_id, created_date, created_tantou_id) VALUES (2235, 1586, GETDATE(), 999);</v>
      </c>
    </row>
    <row r="531" spans="1:9">
      <c r="A531" s="229" t="s">
        <v>987</v>
      </c>
      <c r="B531" s="229" t="str">
        <f t="shared" si="24"/>
        <v>2254</v>
      </c>
      <c r="C531" s="229" t="s">
        <v>7176</v>
      </c>
      <c r="D531" s="229" t="str">
        <f t="shared" si="25"/>
        <v>2236</v>
      </c>
      <c r="E531" s="229" t="s">
        <v>658</v>
      </c>
      <c r="F531" s="229" t="s">
        <v>6290</v>
      </c>
      <c r="G531" s="242" t="s">
        <v>7176</v>
      </c>
      <c r="H531" s="242" t="s">
        <v>6669</v>
      </c>
      <c r="I531" s="229" t="str">
        <f t="shared" si="26"/>
        <v>INSERT INTO UPK_TEST.upk_k60.k60_press_buno_link (buno_id, k60_buno_id, created_date, created_tantou_id) VALUES (2236, 2254, GETDATE(), 999);</v>
      </c>
    </row>
    <row r="532" spans="1:9">
      <c r="A532" s="229" t="s">
        <v>569</v>
      </c>
      <c r="B532" s="229" t="str">
        <f t="shared" si="24"/>
        <v>1666</v>
      </c>
      <c r="C532" s="229" t="s">
        <v>1655</v>
      </c>
      <c r="D532" s="229" t="str">
        <f t="shared" si="25"/>
        <v>2237</v>
      </c>
      <c r="E532" s="229" t="s">
        <v>659</v>
      </c>
      <c r="F532" s="229" t="s">
        <v>6291</v>
      </c>
      <c r="G532" s="242" t="s">
        <v>1655</v>
      </c>
      <c r="H532" s="242" t="s">
        <v>6670</v>
      </c>
      <c r="I532" s="229" t="str">
        <f t="shared" si="26"/>
        <v>INSERT INTO UPK_TEST.upk_k60.k60_press_buno_link (buno_id, k60_buno_id, created_date, created_tantou_id) VALUES (2237, 1666, GETDATE(), 999);</v>
      </c>
    </row>
    <row r="533" spans="1:9">
      <c r="A533" s="229" t="s">
        <v>951</v>
      </c>
      <c r="B533" s="229" t="str">
        <f t="shared" si="24"/>
        <v>2212</v>
      </c>
      <c r="C533" s="229" t="s">
        <v>7177</v>
      </c>
      <c r="D533" s="229" t="str">
        <f t="shared" si="25"/>
        <v>2238</v>
      </c>
      <c r="E533" s="229" t="s">
        <v>660</v>
      </c>
      <c r="F533" s="229" t="s">
        <v>6292</v>
      </c>
      <c r="G533" s="242" t="s">
        <v>7177</v>
      </c>
      <c r="H533" s="242" t="s">
        <v>6671</v>
      </c>
      <c r="I533" s="229" t="str">
        <f t="shared" si="26"/>
        <v>INSERT INTO UPK_TEST.upk_k60.k60_press_buno_link (buno_id, k60_buno_id, created_date, created_tantou_id) VALUES (2238, 2212, GETDATE(), 999);</v>
      </c>
    </row>
    <row r="534" spans="1:9">
      <c r="A534" s="229" t="s">
        <v>5725</v>
      </c>
      <c r="B534" s="229" t="str">
        <f t="shared" si="24"/>
        <v>2465</v>
      </c>
      <c r="C534" s="229" t="s">
        <v>7178</v>
      </c>
      <c r="D534" s="229" t="str">
        <f t="shared" si="25"/>
        <v>2239</v>
      </c>
      <c r="E534" s="229" t="s">
        <v>661</v>
      </c>
      <c r="F534" s="229" t="s">
        <v>6293</v>
      </c>
      <c r="G534" s="242" t="s">
        <v>7178</v>
      </c>
      <c r="H534" s="242" t="s">
        <v>6672</v>
      </c>
      <c r="I534" s="229" t="str">
        <f t="shared" si="26"/>
        <v>INSERT INTO UPK_TEST.upk_k60.k60_press_buno_link (buno_id, k60_buno_id, created_date, created_tantou_id) VALUES (2239, 2465, GETDATE(), 999);</v>
      </c>
    </row>
    <row r="535" spans="1:9">
      <c r="A535" s="229" t="s">
        <v>5725</v>
      </c>
      <c r="B535" s="229" t="str">
        <f t="shared" si="24"/>
        <v>2465</v>
      </c>
      <c r="C535" s="229" t="s">
        <v>7179</v>
      </c>
      <c r="D535" s="229" t="str">
        <f t="shared" si="25"/>
        <v>2240</v>
      </c>
      <c r="E535" s="229" t="s">
        <v>662</v>
      </c>
      <c r="F535" s="229" t="s">
        <v>6294</v>
      </c>
      <c r="G535" s="242" t="s">
        <v>7179</v>
      </c>
      <c r="H535" s="242" t="s">
        <v>6673</v>
      </c>
      <c r="I535" s="229" t="str">
        <f t="shared" si="26"/>
        <v>INSERT INTO UPK_TEST.upk_k60.k60_press_buno_link (buno_id, k60_buno_id, created_date, created_tantou_id) VALUES (2240, 2465, GETDATE(), 999);</v>
      </c>
    </row>
    <row r="536" spans="1:9">
      <c r="A536" s="229" t="s">
        <v>3392</v>
      </c>
      <c r="B536" s="229" t="str">
        <f t="shared" si="24"/>
        <v>1961</v>
      </c>
      <c r="C536" s="229" t="s">
        <v>1656</v>
      </c>
      <c r="D536" s="229" t="str">
        <f t="shared" si="25"/>
        <v>2241</v>
      </c>
      <c r="E536" s="229" t="s">
        <v>663</v>
      </c>
      <c r="F536" s="229" t="s">
        <v>6295</v>
      </c>
      <c r="G536" s="242" t="s">
        <v>1656</v>
      </c>
      <c r="H536" s="242" t="s">
        <v>6674</v>
      </c>
      <c r="I536" s="229" t="str">
        <f t="shared" si="26"/>
        <v>INSERT INTO UPK_TEST.upk_k60.k60_press_buno_link (buno_id, k60_buno_id, created_date, created_tantou_id) VALUES (2241, 1961, GETDATE(), 999);</v>
      </c>
    </row>
    <row r="537" spans="1:9">
      <c r="A537" s="229" t="s">
        <v>3392</v>
      </c>
      <c r="B537" s="229" t="str">
        <f t="shared" si="24"/>
        <v>1961</v>
      </c>
      <c r="C537" s="229" t="s">
        <v>1662</v>
      </c>
      <c r="D537" s="229" t="str">
        <f t="shared" si="25"/>
        <v>2242</v>
      </c>
      <c r="E537" s="229" t="s">
        <v>664</v>
      </c>
      <c r="F537" s="229" t="s">
        <v>6296</v>
      </c>
      <c r="G537" s="242" t="s">
        <v>1662</v>
      </c>
      <c r="H537" s="242" t="s">
        <v>6675</v>
      </c>
      <c r="I537" s="229" t="str">
        <f t="shared" si="26"/>
        <v>INSERT INTO UPK_TEST.upk_k60.k60_press_buno_link (buno_id, k60_buno_id, created_date, created_tantou_id) VALUES (2242, 1961, GETDATE(), 999);</v>
      </c>
    </row>
    <row r="538" spans="1:9">
      <c r="A538" s="229" t="s">
        <v>5667</v>
      </c>
      <c r="B538" s="229" t="str">
        <f t="shared" si="24"/>
        <v>2168</v>
      </c>
      <c r="C538" s="229" t="s">
        <v>7180</v>
      </c>
      <c r="D538" s="229" t="str">
        <f t="shared" si="25"/>
        <v>2243</v>
      </c>
      <c r="E538" s="229" t="s">
        <v>665</v>
      </c>
      <c r="F538" s="229" t="s">
        <v>6297</v>
      </c>
      <c r="G538" s="242" t="s">
        <v>7180</v>
      </c>
      <c r="H538" s="242" t="s">
        <v>6676</v>
      </c>
      <c r="I538" s="229" t="str">
        <f t="shared" si="26"/>
        <v>INSERT INTO UPK_TEST.upk_k60.k60_press_buno_link (buno_id, k60_buno_id, created_date, created_tantou_id) VALUES (2243, 2168, GETDATE(), 999);</v>
      </c>
    </row>
    <row r="539" spans="1:9">
      <c r="A539" s="229" t="s">
        <v>5667</v>
      </c>
      <c r="B539" s="229" t="str">
        <f t="shared" si="24"/>
        <v>2168</v>
      </c>
      <c r="C539" s="229" t="s">
        <v>7181</v>
      </c>
      <c r="D539" s="229" t="str">
        <f t="shared" si="25"/>
        <v>2244</v>
      </c>
      <c r="E539" s="229" t="s">
        <v>666</v>
      </c>
      <c r="F539" s="229" t="s">
        <v>6298</v>
      </c>
      <c r="G539" s="242" t="s">
        <v>7181</v>
      </c>
      <c r="H539" s="242" t="s">
        <v>6677</v>
      </c>
      <c r="I539" s="229" t="str">
        <f t="shared" si="26"/>
        <v>INSERT INTO UPK_TEST.upk_k60.k60_press_buno_link (buno_id, k60_buno_id, created_date, created_tantou_id) VALUES (2244, 2168, GETDATE(), 999);</v>
      </c>
    </row>
    <row r="540" spans="1:9">
      <c r="A540" s="229" t="s">
        <v>5738</v>
      </c>
      <c r="B540" s="229" t="str">
        <f t="shared" si="24"/>
        <v>2487</v>
      </c>
      <c r="C540" s="229" t="s">
        <v>1657</v>
      </c>
      <c r="D540" s="229" t="str">
        <f t="shared" si="25"/>
        <v>2245</v>
      </c>
      <c r="E540" s="229" t="s">
        <v>667</v>
      </c>
      <c r="F540" s="229" t="s">
        <v>6299</v>
      </c>
      <c r="G540" s="242" t="s">
        <v>1657</v>
      </c>
      <c r="H540" s="242" t="s">
        <v>6678</v>
      </c>
      <c r="I540" s="229" t="str">
        <f t="shared" si="26"/>
        <v>INSERT INTO UPK_TEST.upk_k60.k60_press_buno_link (buno_id, k60_buno_id, created_date, created_tantou_id) VALUES (2245, 2487, GETDATE(), 999);</v>
      </c>
    </row>
    <row r="541" spans="1:9">
      <c r="A541" s="229" t="s">
        <v>5738</v>
      </c>
      <c r="B541" s="229" t="str">
        <f t="shared" si="24"/>
        <v>2487</v>
      </c>
      <c r="C541" s="229" t="s">
        <v>1663</v>
      </c>
      <c r="D541" s="229" t="str">
        <f t="shared" si="25"/>
        <v>2246</v>
      </c>
      <c r="E541" s="229" t="s">
        <v>668</v>
      </c>
      <c r="F541" s="229" t="s">
        <v>6300</v>
      </c>
      <c r="G541" s="242" t="s">
        <v>1663</v>
      </c>
      <c r="H541" s="242" t="s">
        <v>6679</v>
      </c>
      <c r="I541" s="229" t="str">
        <f t="shared" si="26"/>
        <v>INSERT INTO UPK_TEST.upk_k60.k60_press_buno_link (buno_id, k60_buno_id, created_date, created_tantou_id) VALUES (2246, 2487, GETDATE(), 999);</v>
      </c>
    </row>
    <row r="542" spans="1:9">
      <c r="A542" s="229" t="s">
        <v>517</v>
      </c>
      <c r="B542" s="229" t="str">
        <f t="shared" si="24"/>
        <v>1587</v>
      </c>
      <c r="C542" s="229" t="s">
        <v>7182</v>
      </c>
      <c r="D542" s="229" t="str">
        <f t="shared" si="25"/>
        <v>2247</v>
      </c>
      <c r="E542" s="229" t="s">
        <v>669</v>
      </c>
      <c r="F542" s="229" t="s">
        <v>6301</v>
      </c>
      <c r="G542" s="242" t="s">
        <v>7182</v>
      </c>
      <c r="H542" s="242" t="s">
        <v>6680</v>
      </c>
      <c r="I542" s="229" t="str">
        <f t="shared" si="26"/>
        <v>INSERT INTO UPK_TEST.upk_k60.k60_press_buno_link (buno_id, k60_buno_id, created_date, created_tantou_id) VALUES (2247, 1587, GETDATE(), 999);</v>
      </c>
    </row>
    <row r="543" spans="1:9">
      <c r="A543" s="229" t="s">
        <v>988</v>
      </c>
      <c r="B543" s="229" t="str">
        <f t="shared" si="24"/>
        <v>2255</v>
      </c>
      <c r="C543" s="229" t="s">
        <v>7183</v>
      </c>
      <c r="D543" s="229" t="str">
        <f t="shared" si="25"/>
        <v>2248</v>
      </c>
      <c r="E543" s="229" t="s">
        <v>670</v>
      </c>
      <c r="F543" s="229" t="s">
        <v>6302</v>
      </c>
      <c r="G543" s="242" t="s">
        <v>7183</v>
      </c>
      <c r="H543" s="242" t="s">
        <v>6681</v>
      </c>
      <c r="I543" s="229" t="str">
        <f t="shared" si="26"/>
        <v>INSERT INTO UPK_TEST.upk_k60.k60_press_buno_link (buno_id, k60_buno_id, created_date, created_tantou_id) VALUES (2248, 2255, GETDATE(), 999);</v>
      </c>
    </row>
    <row r="544" spans="1:9">
      <c r="A544" s="229" t="s">
        <v>570</v>
      </c>
      <c r="B544" s="229" t="str">
        <f t="shared" si="24"/>
        <v>1667</v>
      </c>
      <c r="C544" s="229" t="s">
        <v>1661</v>
      </c>
      <c r="D544" s="229" t="str">
        <f t="shared" si="25"/>
        <v>2249</v>
      </c>
      <c r="E544" s="229" t="s">
        <v>671</v>
      </c>
      <c r="F544" s="229" t="s">
        <v>6303</v>
      </c>
      <c r="G544" s="242" t="s">
        <v>1661</v>
      </c>
      <c r="H544" s="242" t="s">
        <v>6682</v>
      </c>
      <c r="I544" s="229" t="str">
        <f t="shared" si="26"/>
        <v>INSERT INTO UPK_TEST.upk_k60.k60_press_buno_link (buno_id, k60_buno_id, created_date, created_tantou_id) VALUES (2249, 1667, GETDATE(), 999);</v>
      </c>
    </row>
    <row r="545" spans="1:9">
      <c r="A545" s="229" t="s">
        <v>483</v>
      </c>
      <c r="B545" s="229" t="str">
        <f t="shared" si="24"/>
        <v>1532</v>
      </c>
      <c r="C545" s="229" t="s">
        <v>7184</v>
      </c>
      <c r="D545" s="229" t="str">
        <f t="shared" si="25"/>
        <v>2250</v>
      </c>
      <c r="E545" s="229" t="s">
        <v>672</v>
      </c>
      <c r="F545" s="229" t="s">
        <v>6304</v>
      </c>
      <c r="G545" s="242" t="s">
        <v>7184</v>
      </c>
      <c r="H545" s="242" t="s">
        <v>6683</v>
      </c>
      <c r="I545" s="229" t="str">
        <f t="shared" si="26"/>
        <v>INSERT INTO UPK_TEST.upk_k60.k60_press_buno_link (buno_id, k60_buno_id, created_date, created_tantou_id) VALUES (2250, 1532, GETDATE(), 999);</v>
      </c>
    </row>
    <row r="546" spans="1:9">
      <c r="A546" s="229" t="s">
        <v>3156</v>
      </c>
      <c r="B546" s="229" t="str">
        <f t="shared" si="24"/>
        <v>1739</v>
      </c>
      <c r="C546" s="229" t="s">
        <v>7185</v>
      </c>
      <c r="D546" s="229" t="str">
        <f t="shared" si="25"/>
        <v>2251</v>
      </c>
      <c r="E546" s="229" t="s">
        <v>5591</v>
      </c>
      <c r="F546" s="229" t="s">
        <v>6305</v>
      </c>
      <c r="G546" s="242" t="s">
        <v>7185</v>
      </c>
      <c r="H546" s="242" t="s">
        <v>6684</v>
      </c>
      <c r="I546" s="229" t="str">
        <f t="shared" si="26"/>
        <v>INSERT INTO UPK_TEST.upk_k60.k60_press_buno_link (buno_id, k60_buno_id, created_date, created_tantou_id) VALUES (2251, 1739, GETDATE(), 999);</v>
      </c>
    </row>
    <row r="547" spans="1:9">
      <c r="A547" s="229" t="s">
        <v>3156</v>
      </c>
      <c r="B547" s="229" t="str">
        <f t="shared" si="24"/>
        <v>1739</v>
      </c>
      <c r="C547" s="229" t="s">
        <v>7186</v>
      </c>
      <c r="D547" s="229" t="str">
        <f t="shared" si="25"/>
        <v>2252</v>
      </c>
      <c r="E547" s="229" t="s">
        <v>5592</v>
      </c>
      <c r="F547" s="229" t="s">
        <v>6306</v>
      </c>
      <c r="G547" s="242" t="s">
        <v>7186</v>
      </c>
      <c r="H547" s="242" t="s">
        <v>6685</v>
      </c>
      <c r="I547" s="229" t="str">
        <f t="shared" si="26"/>
        <v>INSERT INTO UPK_TEST.upk_k60.k60_press_buno_link (buno_id, k60_buno_id, created_date, created_tantou_id) VALUES (2252, 1739, GETDATE(), 999);</v>
      </c>
    </row>
    <row r="548" spans="1:9">
      <c r="A548" s="229" t="s">
        <v>468</v>
      </c>
      <c r="B548" s="229" t="str">
        <f t="shared" si="24"/>
        <v>1508</v>
      </c>
      <c r="C548" s="229" t="s">
        <v>7187</v>
      </c>
      <c r="D548" s="229" t="str">
        <f t="shared" si="25"/>
        <v>2253</v>
      </c>
      <c r="E548" s="229" t="s">
        <v>5593</v>
      </c>
      <c r="F548" s="229" t="s">
        <v>6307</v>
      </c>
      <c r="G548" s="242" t="s">
        <v>7187</v>
      </c>
      <c r="H548" s="242" t="s">
        <v>6686</v>
      </c>
      <c r="I548" s="229" t="str">
        <f t="shared" si="26"/>
        <v>INSERT INTO UPK_TEST.upk_k60.k60_press_buno_link (buno_id, k60_buno_id, created_date, created_tantou_id) VALUES (2253, 1508, GETDATE(), 999);</v>
      </c>
    </row>
    <row r="549" spans="1:9">
      <c r="A549" s="229" t="s">
        <v>469</v>
      </c>
      <c r="B549" s="229" t="str">
        <f t="shared" si="24"/>
        <v>1509</v>
      </c>
      <c r="C549" s="229" t="s">
        <v>7188</v>
      </c>
      <c r="D549" s="229" t="str">
        <f t="shared" si="25"/>
        <v>2254</v>
      </c>
      <c r="E549" s="229" t="s">
        <v>673</v>
      </c>
      <c r="F549" s="229" t="s">
        <v>6308</v>
      </c>
      <c r="G549" s="242" t="s">
        <v>7188</v>
      </c>
      <c r="H549" s="242" t="s">
        <v>6687</v>
      </c>
      <c r="I549" s="229" t="str">
        <f t="shared" si="26"/>
        <v>INSERT INTO UPK_TEST.upk_k60.k60_press_buno_link (buno_id, k60_buno_id, created_date, created_tantou_id) VALUES (2254, 1509, GETDATE(), 999);</v>
      </c>
    </row>
    <row r="550" spans="1:9">
      <c r="A550" s="229" t="s">
        <v>484</v>
      </c>
      <c r="B550" s="229" t="str">
        <f t="shared" si="24"/>
        <v>1533</v>
      </c>
      <c r="C550" s="229" t="s">
        <v>7189</v>
      </c>
      <c r="D550" s="229" t="str">
        <f t="shared" si="25"/>
        <v>2255</v>
      </c>
      <c r="E550" s="229" t="s">
        <v>674</v>
      </c>
      <c r="F550" s="229" t="s">
        <v>6309</v>
      </c>
      <c r="G550" s="242" t="s">
        <v>7189</v>
      </c>
      <c r="H550" s="242" t="s">
        <v>6688</v>
      </c>
      <c r="I550" s="229" t="str">
        <f t="shared" si="26"/>
        <v>INSERT INTO UPK_TEST.upk_k60.k60_press_buno_link (buno_id, k60_buno_id, created_date, created_tantou_id) VALUES (2255, 1533, GETDATE(), 999);</v>
      </c>
    </row>
    <row r="551" spans="1:9">
      <c r="A551" s="229" t="s">
        <v>2932</v>
      </c>
      <c r="B551" s="229" t="str">
        <f t="shared" si="24"/>
        <v>1549</v>
      </c>
      <c r="C551" s="229" t="s">
        <v>7190</v>
      </c>
      <c r="D551" s="229" t="str">
        <f t="shared" si="25"/>
        <v>2256</v>
      </c>
      <c r="E551" s="229" t="s">
        <v>675</v>
      </c>
      <c r="F551" s="229" t="s">
        <v>6310</v>
      </c>
      <c r="G551" s="242" t="s">
        <v>7190</v>
      </c>
      <c r="H551" s="242" t="s">
        <v>6689</v>
      </c>
      <c r="I551" s="229" t="str">
        <f t="shared" si="26"/>
        <v>INSERT INTO UPK_TEST.upk_k60.k60_press_buno_link (buno_id, k60_buno_id, created_date, created_tantou_id) VALUES (2256, 1549, GETDATE(), 999);</v>
      </c>
    </row>
    <row r="552" spans="1:9">
      <c r="A552" s="229" t="s">
        <v>2932</v>
      </c>
      <c r="B552" s="229" t="str">
        <f t="shared" si="24"/>
        <v>1549</v>
      </c>
      <c r="C552" s="229" t="s">
        <v>7191</v>
      </c>
      <c r="D552" s="229" t="str">
        <f t="shared" si="25"/>
        <v>2257</v>
      </c>
      <c r="E552" s="229" t="s">
        <v>676</v>
      </c>
      <c r="F552" s="229" t="s">
        <v>6311</v>
      </c>
      <c r="G552" s="242" t="s">
        <v>7191</v>
      </c>
      <c r="H552" s="242" t="s">
        <v>6690</v>
      </c>
      <c r="I552" s="229" t="str">
        <f t="shared" si="26"/>
        <v>INSERT INTO UPK_TEST.upk_k60.k60_press_buno_link (buno_id, k60_buno_id, created_date, created_tantou_id) VALUES (2257, 1549, GETDATE(), 999);</v>
      </c>
    </row>
    <row r="553" spans="1:9">
      <c r="A553" s="229" t="s">
        <v>539</v>
      </c>
      <c r="B553" s="229" t="str">
        <f t="shared" si="24"/>
        <v>1626</v>
      </c>
      <c r="C553" s="229" t="s">
        <v>7192</v>
      </c>
      <c r="D553" s="229" t="str">
        <f t="shared" si="25"/>
        <v>2258</v>
      </c>
      <c r="E553" s="229" t="s">
        <v>677</v>
      </c>
      <c r="F553" s="229" t="s">
        <v>6312</v>
      </c>
      <c r="G553" s="242" t="s">
        <v>7192</v>
      </c>
      <c r="H553" s="242" t="s">
        <v>6691</v>
      </c>
      <c r="I553" s="229" t="str">
        <f t="shared" si="26"/>
        <v>INSERT INTO UPK_TEST.upk_k60.k60_press_buno_link (buno_id, k60_buno_id, created_date, created_tantou_id) VALUES (2258, 1626, GETDATE(), 999);</v>
      </c>
    </row>
    <row r="554" spans="1:9">
      <c r="A554" s="229" t="s">
        <v>629</v>
      </c>
      <c r="B554" s="229" t="str">
        <f t="shared" si="24"/>
        <v>1758</v>
      </c>
      <c r="C554" s="229" t="s">
        <v>7193</v>
      </c>
      <c r="D554" s="229" t="str">
        <f t="shared" si="25"/>
        <v>2259</v>
      </c>
      <c r="E554" s="229" t="s">
        <v>678</v>
      </c>
      <c r="F554" s="229" t="s">
        <v>6313</v>
      </c>
      <c r="G554" s="242" t="s">
        <v>7193</v>
      </c>
      <c r="H554" s="242" t="s">
        <v>6692</v>
      </c>
      <c r="I554" s="229" t="str">
        <f t="shared" si="26"/>
        <v>INSERT INTO UPK_TEST.upk_k60.k60_press_buno_link (buno_id, k60_buno_id, created_date, created_tantou_id) VALUES (2259, 1758, GETDATE(), 999);</v>
      </c>
    </row>
    <row r="555" spans="1:9">
      <c r="A555" s="229" t="s">
        <v>630</v>
      </c>
      <c r="B555" s="229" t="str">
        <f t="shared" si="24"/>
        <v>1759</v>
      </c>
      <c r="C555" s="229" t="s">
        <v>7194</v>
      </c>
      <c r="D555" s="229" t="str">
        <f t="shared" si="25"/>
        <v>2260</v>
      </c>
      <c r="E555" s="229" t="s">
        <v>679</v>
      </c>
      <c r="F555" s="229" t="s">
        <v>6314</v>
      </c>
      <c r="G555" s="242" t="s">
        <v>7194</v>
      </c>
      <c r="H555" s="242" t="s">
        <v>6693</v>
      </c>
      <c r="I555" s="229" t="str">
        <f t="shared" si="26"/>
        <v>INSERT INTO UPK_TEST.upk_k60.k60_press_buno_link (buno_id, k60_buno_id, created_date, created_tantou_id) VALUES (2260, 1759, GETDATE(), 999);</v>
      </c>
    </row>
    <row r="556" spans="1:9">
      <c r="A556" s="229" t="s">
        <v>632</v>
      </c>
      <c r="B556" s="229" t="str">
        <f t="shared" si="24"/>
        <v>1761</v>
      </c>
      <c r="C556" s="229" t="s">
        <v>7195</v>
      </c>
      <c r="D556" s="229" t="str">
        <f t="shared" si="25"/>
        <v>2261</v>
      </c>
      <c r="E556" s="229" t="s">
        <v>5594</v>
      </c>
      <c r="F556" s="229" t="s">
        <v>6315</v>
      </c>
      <c r="G556" s="242" t="s">
        <v>7195</v>
      </c>
      <c r="H556" s="242" t="s">
        <v>6694</v>
      </c>
      <c r="I556" s="229" t="str">
        <f t="shared" si="26"/>
        <v>INSERT INTO UPK_TEST.upk_k60.k60_press_buno_link (buno_id, k60_buno_id, created_date, created_tantou_id) VALUES (2261, 1761, GETDATE(), 999);</v>
      </c>
    </row>
    <row r="557" spans="1:9">
      <c r="A557" s="229" t="s">
        <v>631</v>
      </c>
      <c r="B557" s="229" t="str">
        <f t="shared" si="24"/>
        <v>1760</v>
      </c>
      <c r="C557" s="229" t="s">
        <v>7196</v>
      </c>
      <c r="D557" s="229" t="str">
        <f t="shared" si="25"/>
        <v>2262</v>
      </c>
      <c r="E557" s="229" t="s">
        <v>680</v>
      </c>
      <c r="F557" s="229" t="s">
        <v>6316</v>
      </c>
      <c r="G557" s="242" t="s">
        <v>7196</v>
      </c>
      <c r="H557" s="242" t="s">
        <v>6695</v>
      </c>
      <c r="I557" s="229" t="str">
        <f t="shared" si="26"/>
        <v>INSERT INTO UPK_TEST.upk_k60.k60_press_buno_link (buno_id, k60_buno_id, created_date, created_tantou_id) VALUES (2262, 1760, GETDATE(), 999);</v>
      </c>
    </row>
    <row r="558" spans="1:9">
      <c r="A558" s="229" t="s">
        <v>633</v>
      </c>
      <c r="B558" s="229" t="str">
        <f t="shared" si="24"/>
        <v>1762</v>
      </c>
      <c r="C558" s="229" t="s">
        <v>7197</v>
      </c>
      <c r="D558" s="229" t="str">
        <f t="shared" si="25"/>
        <v>2263</v>
      </c>
      <c r="E558" s="229" t="s">
        <v>681</v>
      </c>
      <c r="F558" s="229" t="s">
        <v>6317</v>
      </c>
      <c r="G558" s="242" t="s">
        <v>7197</v>
      </c>
      <c r="H558" s="242" t="s">
        <v>6696</v>
      </c>
      <c r="I558" s="229" t="str">
        <f t="shared" si="26"/>
        <v>INSERT INTO UPK_TEST.upk_k60.k60_press_buno_link (buno_id, k60_buno_id, created_date, created_tantou_id) VALUES (2263, 1762, GETDATE(), 999);</v>
      </c>
    </row>
    <row r="559" spans="1:9">
      <c r="A559" s="229" t="s">
        <v>485</v>
      </c>
      <c r="B559" s="229" t="str">
        <f t="shared" si="24"/>
        <v>1534</v>
      </c>
      <c r="C559" s="229" t="s">
        <v>7198</v>
      </c>
      <c r="D559" s="229" t="str">
        <f t="shared" si="25"/>
        <v>2264</v>
      </c>
      <c r="E559" s="229" t="s">
        <v>5595</v>
      </c>
      <c r="F559" s="229" t="s">
        <v>6318</v>
      </c>
      <c r="G559" s="242" t="s">
        <v>7198</v>
      </c>
      <c r="H559" s="242" t="s">
        <v>6697</v>
      </c>
      <c r="I559" s="229" t="str">
        <f t="shared" si="26"/>
        <v>INSERT INTO UPK_TEST.upk_k60.k60_press_buno_link (buno_id, k60_buno_id, created_date, created_tantou_id) VALUES (2264, 1534, GETDATE(), 999);</v>
      </c>
    </row>
    <row r="560" spans="1:9">
      <c r="A560" s="229" t="s">
        <v>486</v>
      </c>
      <c r="B560" s="229" t="str">
        <f t="shared" si="24"/>
        <v>1535</v>
      </c>
      <c r="C560" s="229" t="s">
        <v>7199</v>
      </c>
      <c r="D560" s="229" t="str">
        <f t="shared" si="25"/>
        <v>2265</v>
      </c>
      <c r="E560" s="229" t="s">
        <v>5596</v>
      </c>
      <c r="F560" s="229" t="s">
        <v>6319</v>
      </c>
      <c r="G560" s="242" t="s">
        <v>7199</v>
      </c>
      <c r="H560" s="242" t="s">
        <v>6698</v>
      </c>
      <c r="I560" s="229" t="str">
        <f t="shared" si="26"/>
        <v>INSERT INTO UPK_TEST.upk_k60.k60_press_buno_link (buno_id, k60_buno_id, created_date, created_tantou_id) VALUES (2265, 1535, GETDATE(), 999);</v>
      </c>
    </row>
    <row r="561" spans="1:9">
      <c r="A561" s="229" t="s">
        <v>508</v>
      </c>
      <c r="B561" s="229" t="str">
        <f t="shared" si="24"/>
        <v>1567</v>
      </c>
      <c r="C561" s="229" t="s">
        <v>7200</v>
      </c>
      <c r="D561" s="229" t="str">
        <f t="shared" si="25"/>
        <v>2266</v>
      </c>
      <c r="E561" s="229" t="s">
        <v>682</v>
      </c>
      <c r="F561" s="229" t="s">
        <v>6320</v>
      </c>
      <c r="G561" s="242" t="s">
        <v>7200</v>
      </c>
      <c r="H561" s="242" t="s">
        <v>6699</v>
      </c>
      <c r="I561" s="229" t="str">
        <f t="shared" si="26"/>
        <v>INSERT INTO UPK_TEST.upk_k60.k60_press_buno_link (buno_id, k60_buno_id, created_date, created_tantou_id) VALUES (2266, 1567, GETDATE(), 999);</v>
      </c>
    </row>
    <row r="562" spans="1:9">
      <c r="A562" s="229" t="s">
        <v>509</v>
      </c>
      <c r="B562" s="229" t="str">
        <f t="shared" si="24"/>
        <v>1568</v>
      </c>
      <c r="C562" s="229" t="s">
        <v>7201</v>
      </c>
      <c r="D562" s="229" t="str">
        <f t="shared" si="25"/>
        <v>2267</v>
      </c>
      <c r="E562" s="229" t="s">
        <v>683</v>
      </c>
      <c r="F562" s="229" t="s">
        <v>6321</v>
      </c>
      <c r="G562" s="242" t="s">
        <v>7201</v>
      </c>
      <c r="H562" s="242" t="s">
        <v>6700</v>
      </c>
      <c r="I562" s="229" t="str">
        <f t="shared" si="26"/>
        <v>INSERT INTO UPK_TEST.upk_k60.k60_press_buno_link (buno_id, k60_buno_id, created_date, created_tantou_id) VALUES (2267, 1568, GETDATE(), 999);</v>
      </c>
    </row>
    <row r="563" spans="1:9">
      <c r="A563" s="229" t="s">
        <v>3074</v>
      </c>
      <c r="B563" s="229" t="str">
        <f t="shared" si="24"/>
        <v>1668</v>
      </c>
      <c r="C563" s="229" t="s">
        <v>1673</v>
      </c>
      <c r="D563" s="229" t="str">
        <f t="shared" si="25"/>
        <v>2268</v>
      </c>
      <c r="E563" s="229" t="s">
        <v>5597</v>
      </c>
      <c r="F563" s="229" t="s">
        <v>6322</v>
      </c>
      <c r="G563" s="242" t="s">
        <v>1673</v>
      </c>
      <c r="H563" s="242" t="s">
        <v>6701</v>
      </c>
      <c r="I563" s="229" t="str">
        <f t="shared" si="26"/>
        <v>INSERT INTO UPK_TEST.upk_k60.k60_press_buno_link (buno_id, k60_buno_id, created_date, created_tantou_id) VALUES (2268, 1668, GETDATE(), 999);</v>
      </c>
    </row>
    <row r="564" spans="1:9">
      <c r="A564" s="229" t="s">
        <v>3074</v>
      </c>
      <c r="B564" s="229" t="str">
        <f t="shared" si="24"/>
        <v>1668</v>
      </c>
      <c r="C564" s="229" t="s">
        <v>1674</v>
      </c>
      <c r="D564" s="229" t="str">
        <f t="shared" si="25"/>
        <v>2269</v>
      </c>
      <c r="E564" s="229" t="s">
        <v>5598</v>
      </c>
      <c r="F564" s="229" t="s">
        <v>6323</v>
      </c>
      <c r="G564" s="242" t="s">
        <v>1674</v>
      </c>
      <c r="H564" s="242" t="s">
        <v>6702</v>
      </c>
      <c r="I564" s="229" t="str">
        <f t="shared" si="26"/>
        <v>INSERT INTO UPK_TEST.upk_k60.k60_press_buno_link (buno_id, k60_buno_id, created_date, created_tantou_id) VALUES (2269, 1668, GETDATE(), 999);</v>
      </c>
    </row>
    <row r="565" spans="1:9">
      <c r="A565" s="229" t="s">
        <v>851</v>
      </c>
      <c r="B565" s="229" t="str">
        <f t="shared" si="24"/>
        <v>2088</v>
      </c>
      <c r="C565" s="229" t="s">
        <v>7202</v>
      </c>
      <c r="D565" s="229" t="str">
        <f t="shared" si="25"/>
        <v>2270</v>
      </c>
      <c r="E565" s="229" t="s">
        <v>5599</v>
      </c>
      <c r="F565" s="229" t="s">
        <v>6324</v>
      </c>
      <c r="G565" s="242" t="s">
        <v>7202</v>
      </c>
      <c r="H565" s="242" t="s">
        <v>6703</v>
      </c>
      <c r="I565" s="229" t="str">
        <f t="shared" si="26"/>
        <v>INSERT INTO UPK_TEST.upk_k60.k60_press_buno_link (buno_id, k60_buno_id, created_date, created_tantou_id) VALUES (2270, 2088, GETDATE(), 999);</v>
      </c>
    </row>
    <row r="566" spans="1:9">
      <c r="A566" s="229" t="s">
        <v>853</v>
      </c>
      <c r="B566" s="229" t="str">
        <f t="shared" si="24"/>
        <v>2090</v>
      </c>
      <c r="C566" s="229" t="s">
        <v>7203</v>
      </c>
      <c r="D566" s="229" t="str">
        <f t="shared" si="25"/>
        <v>2271</v>
      </c>
      <c r="E566" s="229" t="s">
        <v>684</v>
      </c>
      <c r="F566" s="229" t="s">
        <v>6325</v>
      </c>
      <c r="G566" s="242" t="s">
        <v>7203</v>
      </c>
      <c r="H566" s="242" t="s">
        <v>6704</v>
      </c>
      <c r="I566" s="229" t="str">
        <f t="shared" si="26"/>
        <v>INSERT INTO UPK_TEST.upk_k60.k60_press_buno_link (buno_id, k60_buno_id, created_date, created_tantou_id) VALUES (2271, 2090, GETDATE(), 999);</v>
      </c>
    </row>
    <row r="567" spans="1:9">
      <c r="A567" s="229" t="s">
        <v>1011</v>
      </c>
      <c r="B567" s="229" t="str">
        <f t="shared" si="24"/>
        <v>2282</v>
      </c>
      <c r="C567" s="229" t="s">
        <v>7204</v>
      </c>
      <c r="D567" s="229" t="str">
        <f t="shared" si="25"/>
        <v>2272</v>
      </c>
      <c r="E567" s="229" t="s">
        <v>4698</v>
      </c>
      <c r="F567" s="229" t="s">
        <v>6326</v>
      </c>
      <c r="G567" s="242" t="s">
        <v>7204</v>
      </c>
      <c r="H567" s="242" t="s">
        <v>6705</v>
      </c>
      <c r="I567" s="229" t="str">
        <f t="shared" si="26"/>
        <v>INSERT INTO UPK_TEST.upk_k60.k60_press_buno_link (buno_id, k60_buno_id, created_date, created_tantou_id) VALUES (2272, 2282, GETDATE(), 999);</v>
      </c>
    </row>
    <row r="568" spans="1:9">
      <c r="A568" s="229" t="s">
        <v>634</v>
      </c>
      <c r="B568" s="229" t="str">
        <f t="shared" si="24"/>
        <v>1763</v>
      </c>
      <c r="C568" s="229" t="s">
        <v>1675</v>
      </c>
      <c r="D568" s="229" t="str">
        <f t="shared" si="25"/>
        <v>2273</v>
      </c>
      <c r="E568" s="229" t="s">
        <v>4699</v>
      </c>
      <c r="F568" s="229" t="s">
        <v>6327</v>
      </c>
      <c r="G568" s="242" t="s">
        <v>1675</v>
      </c>
      <c r="H568" s="242" t="s">
        <v>6706</v>
      </c>
      <c r="I568" s="229" t="str">
        <f t="shared" si="26"/>
        <v>INSERT INTO UPK_TEST.upk_k60.k60_press_buno_link (buno_id, k60_buno_id, created_date, created_tantou_id) VALUES (2273, 1763, GETDATE(), 999);</v>
      </c>
    </row>
    <row r="569" spans="1:9">
      <c r="A569" s="229" t="s">
        <v>510</v>
      </c>
      <c r="B569" s="229" t="str">
        <f t="shared" si="24"/>
        <v>1569</v>
      </c>
      <c r="C569" s="229" t="s">
        <v>7205</v>
      </c>
      <c r="D569" s="229" t="str">
        <f t="shared" si="25"/>
        <v>2274</v>
      </c>
      <c r="E569" s="229" t="s">
        <v>4700</v>
      </c>
      <c r="F569" s="229" t="s">
        <v>6328</v>
      </c>
      <c r="G569" s="242" t="s">
        <v>7205</v>
      </c>
      <c r="H569" s="242" t="s">
        <v>6707</v>
      </c>
      <c r="I569" s="229" t="str">
        <f t="shared" si="26"/>
        <v>INSERT INTO UPK_TEST.upk_k60.k60_press_buno_link (buno_id, k60_buno_id, created_date, created_tantou_id) VALUES (2274, 1569, GETDATE(), 999);</v>
      </c>
    </row>
    <row r="570" spans="1:9">
      <c r="A570" s="229" t="s">
        <v>524</v>
      </c>
      <c r="B570" s="229" t="str">
        <f t="shared" si="24"/>
        <v>1596</v>
      </c>
      <c r="C570" s="229" t="s">
        <v>7206</v>
      </c>
      <c r="D570" s="229" t="str">
        <f t="shared" si="25"/>
        <v>2275</v>
      </c>
      <c r="E570" s="229" t="s">
        <v>4701</v>
      </c>
      <c r="F570" s="229" t="s">
        <v>6329</v>
      </c>
      <c r="G570" s="242" t="s">
        <v>7206</v>
      </c>
      <c r="H570" s="242" t="s">
        <v>6708</v>
      </c>
      <c r="I570" s="229" t="str">
        <f t="shared" si="26"/>
        <v>INSERT INTO UPK_TEST.upk_k60.k60_press_buno_link (buno_id, k60_buno_id, created_date, created_tantou_id) VALUES (2275, 1596, GETDATE(), 999);</v>
      </c>
    </row>
    <row r="571" spans="1:9">
      <c r="A571" s="229" t="s">
        <v>852</v>
      </c>
      <c r="B571" s="229" t="str">
        <f t="shared" si="24"/>
        <v>2089</v>
      </c>
      <c r="C571" s="229" t="s">
        <v>7207</v>
      </c>
      <c r="D571" s="229" t="str">
        <f t="shared" si="25"/>
        <v>2276</v>
      </c>
      <c r="E571" s="229" t="s">
        <v>4702</v>
      </c>
      <c r="F571" s="229" t="s">
        <v>6330</v>
      </c>
      <c r="G571" s="242" t="s">
        <v>7207</v>
      </c>
      <c r="H571" s="242" t="s">
        <v>6709</v>
      </c>
      <c r="I571" s="229" t="str">
        <f t="shared" si="26"/>
        <v>INSERT INTO UPK_TEST.upk_k60.k60_press_buno_link (buno_id, k60_buno_id, created_date, created_tantou_id) VALUES (2276, 2089, GETDATE(), 999);</v>
      </c>
    </row>
    <row r="572" spans="1:9">
      <c r="A572" s="229" t="s">
        <v>854</v>
      </c>
      <c r="B572" s="229" t="str">
        <f t="shared" si="24"/>
        <v>2091</v>
      </c>
      <c r="C572" s="229" t="s">
        <v>7208</v>
      </c>
      <c r="D572" s="229" t="str">
        <f t="shared" si="25"/>
        <v>2277</v>
      </c>
      <c r="E572" s="229" t="s">
        <v>695</v>
      </c>
      <c r="F572" s="229" t="s">
        <v>6331</v>
      </c>
      <c r="G572" s="242" t="s">
        <v>7208</v>
      </c>
      <c r="H572" s="242" t="s">
        <v>6710</v>
      </c>
      <c r="I572" s="229" t="str">
        <f t="shared" si="26"/>
        <v>INSERT INTO UPK_TEST.upk_k60.k60_press_buno_link (buno_id, k60_buno_id, created_date, created_tantou_id) VALUES (2277, 2091, GETDATE(), 999);</v>
      </c>
    </row>
    <row r="573" spans="1:9">
      <c r="A573" s="229" t="s">
        <v>1067</v>
      </c>
      <c r="B573" s="229" t="str">
        <f t="shared" si="24"/>
        <v>2348</v>
      </c>
      <c r="C573" s="229" t="s">
        <v>1677</v>
      </c>
      <c r="D573" s="229" t="str">
        <f t="shared" si="25"/>
        <v>2278</v>
      </c>
      <c r="E573" s="229" t="s">
        <v>696</v>
      </c>
      <c r="F573" s="229" t="s">
        <v>6332</v>
      </c>
      <c r="G573" s="242" t="s">
        <v>1677</v>
      </c>
      <c r="H573" s="242" t="s">
        <v>6711</v>
      </c>
      <c r="I573" s="229" t="str">
        <f t="shared" si="26"/>
        <v>INSERT INTO UPK_TEST.upk_k60.k60_press_buno_link (buno_id, k60_buno_id, created_date, created_tantou_id) VALUES (2278, 2348, GETDATE(), 999);</v>
      </c>
    </row>
    <row r="574" spans="1:9">
      <c r="A574" s="229" t="s">
        <v>1162</v>
      </c>
      <c r="B574" s="229" t="str">
        <f t="shared" si="24"/>
        <v>2489</v>
      </c>
      <c r="C574" s="229" t="s">
        <v>1678</v>
      </c>
      <c r="D574" s="229" t="str">
        <f t="shared" si="25"/>
        <v>2279</v>
      </c>
      <c r="E574" s="229" t="s">
        <v>697</v>
      </c>
      <c r="F574" s="229" t="s">
        <v>6333</v>
      </c>
      <c r="G574" s="242" t="s">
        <v>1678</v>
      </c>
      <c r="H574" s="242" t="s">
        <v>6712</v>
      </c>
      <c r="I574" s="229" t="str">
        <f t="shared" si="26"/>
        <v>INSERT INTO UPK_TEST.upk_k60.k60_press_buno_link (buno_id, k60_buno_id, created_date, created_tantou_id) VALUES (2279, 2489, GETDATE(), 999);</v>
      </c>
    </row>
    <row r="575" spans="1:9">
      <c r="A575" s="229" t="s">
        <v>945</v>
      </c>
      <c r="B575" s="229" t="str">
        <f t="shared" si="24"/>
        <v>2206</v>
      </c>
      <c r="C575" s="229" t="s">
        <v>7209</v>
      </c>
      <c r="D575" s="229" t="str">
        <f t="shared" si="25"/>
        <v>2280</v>
      </c>
      <c r="E575" s="229" t="s">
        <v>698</v>
      </c>
      <c r="F575" s="229" t="s">
        <v>6334</v>
      </c>
      <c r="G575" s="242" t="s">
        <v>7209</v>
      </c>
      <c r="H575" s="242" t="s">
        <v>6713</v>
      </c>
      <c r="I575" s="229" t="str">
        <f t="shared" si="26"/>
        <v>INSERT INTO UPK_TEST.upk_k60.k60_press_buno_link (buno_id, k60_buno_id, created_date, created_tantou_id) VALUES (2280, 2206, GETDATE(), 999);</v>
      </c>
    </row>
    <row r="576" spans="1:9">
      <c r="A576" s="229" t="s">
        <v>946</v>
      </c>
      <c r="B576" s="229" t="str">
        <f t="shared" si="24"/>
        <v>2207</v>
      </c>
      <c r="C576" s="229" t="s">
        <v>7210</v>
      </c>
      <c r="D576" s="229" t="str">
        <f t="shared" si="25"/>
        <v>2281</v>
      </c>
      <c r="E576" s="229" t="s">
        <v>4707</v>
      </c>
      <c r="F576" s="229" t="s">
        <v>6335</v>
      </c>
      <c r="G576" s="242" t="s">
        <v>7210</v>
      </c>
      <c r="H576" s="242" t="s">
        <v>6714</v>
      </c>
      <c r="I576" s="229" t="str">
        <f t="shared" si="26"/>
        <v>INSERT INTO UPK_TEST.upk_k60.k60_press_buno_link (buno_id, k60_buno_id, created_date, created_tantou_id) VALUES (2281, 2207, GETDATE(), 999);</v>
      </c>
    </row>
    <row r="577" spans="1:9">
      <c r="A577" s="229" t="s">
        <v>604</v>
      </c>
      <c r="B577" s="229" t="str">
        <f t="shared" si="24"/>
        <v>1720</v>
      </c>
      <c r="C577" s="229" t="s">
        <v>1685</v>
      </c>
      <c r="D577" s="229" t="str">
        <f t="shared" si="25"/>
        <v>2282</v>
      </c>
      <c r="E577" s="229" t="s">
        <v>4708</v>
      </c>
      <c r="F577" s="229" t="s">
        <v>6336</v>
      </c>
      <c r="G577" s="242" t="s">
        <v>1685</v>
      </c>
      <c r="H577" s="242" t="s">
        <v>6715</v>
      </c>
      <c r="I577" s="229" t="str">
        <f t="shared" si="26"/>
        <v>INSERT INTO UPK_TEST.upk_k60.k60_press_buno_link (buno_id, k60_buno_id, created_date, created_tantou_id) VALUES (2282, 1720, GETDATE(), 999);</v>
      </c>
    </row>
    <row r="578" spans="1:9">
      <c r="A578" s="229" t="s">
        <v>3117</v>
      </c>
      <c r="B578" s="229" t="str">
        <f t="shared" si="24"/>
        <v>1706</v>
      </c>
      <c r="C578" s="229" t="s">
        <v>7211</v>
      </c>
      <c r="D578" s="229" t="str">
        <f t="shared" si="25"/>
        <v>2283</v>
      </c>
      <c r="E578" s="229" t="s">
        <v>703</v>
      </c>
      <c r="F578" s="229" t="s">
        <v>6337</v>
      </c>
      <c r="G578" s="242" t="s">
        <v>7211</v>
      </c>
      <c r="H578" s="242" t="s">
        <v>6716</v>
      </c>
      <c r="I578" s="229" t="str">
        <f t="shared" si="26"/>
        <v>INSERT INTO UPK_TEST.upk_k60.k60_press_buno_link (buno_id, k60_buno_id, created_date, created_tantou_id) VALUES (2283, 1706, GETDATE(), 999);</v>
      </c>
    </row>
    <row r="579" spans="1:9">
      <c r="A579" s="229" t="s">
        <v>3117</v>
      </c>
      <c r="B579" s="229" t="str">
        <f t="shared" si="24"/>
        <v>1706</v>
      </c>
      <c r="C579" s="229" t="s">
        <v>7212</v>
      </c>
      <c r="D579" s="229" t="str">
        <f t="shared" si="25"/>
        <v>2284</v>
      </c>
      <c r="E579" s="229" t="s">
        <v>704</v>
      </c>
      <c r="F579" s="229" t="s">
        <v>6338</v>
      </c>
      <c r="G579" s="242" t="s">
        <v>7212</v>
      </c>
      <c r="H579" s="242" t="s">
        <v>6717</v>
      </c>
      <c r="I579" s="229" t="str">
        <f t="shared" si="26"/>
        <v>INSERT INTO UPK_TEST.upk_k60.k60_press_buno_link (buno_id, k60_buno_id, created_date, created_tantou_id) VALUES (2284, 1706, GETDATE(), 999);</v>
      </c>
    </row>
    <row r="580" spans="1:9">
      <c r="A580" s="229" t="s">
        <v>5647</v>
      </c>
      <c r="B580" s="229" t="str">
        <f t="shared" ref="B580:B643" si="27">VLOOKUP($A580,$E$4:$F$2001,2,FALSE)</f>
        <v>2085</v>
      </c>
      <c r="C580" s="229" t="s">
        <v>7213</v>
      </c>
      <c r="D580" s="229" t="str">
        <f t="shared" ref="D580:D643" si="28">VLOOKUP($C580,$G$4:$H$2001,2,FALSE)</f>
        <v>2285</v>
      </c>
      <c r="E580" s="229" t="s">
        <v>705</v>
      </c>
      <c r="F580" s="229" t="s">
        <v>6339</v>
      </c>
      <c r="G580" s="242" t="s">
        <v>7213</v>
      </c>
      <c r="H580" s="242" t="s">
        <v>6718</v>
      </c>
      <c r="I580" s="229" t="str">
        <f t="shared" ref="I580:I643" si="29">$S$1&amp;$D580&amp;", "&amp;$B580&amp;", GETDATE(), 999);"</f>
        <v>INSERT INTO UPK_TEST.upk_k60.k60_press_buno_link (buno_id, k60_buno_id, created_date, created_tantou_id) VALUES (2285, 2085, GETDATE(), 999);</v>
      </c>
    </row>
    <row r="581" spans="1:9">
      <c r="A581" s="229" t="s">
        <v>5647</v>
      </c>
      <c r="B581" s="229" t="str">
        <f t="shared" si="27"/>
        <v>2085</v>
      </c>
      <c r="C581" s="229" t="s">
        <v>7214</v>
      </c>
      <c r="D581" s="229" t="str">
        <f t="shared" si="28"/>
        <v>2286</v>
      </c>
      <c r="E581" s="229" t="s">
        <v>706</v>
      </c>
      <c r="F581" s="229" t="s">
        <v>6340</v>
      </c>
      <c r="G581" s="242" t="s">
        <v>7214</v>
      </c>
      <c r="H581" s="242" t="s">
        <v>6719</v>
      </c>
      <c r="I581" s="229" t="str">
        <f t="shared" si="29"/>
        <v>INSERT INTO UPK_TEST.upk_k60.k60_press_buno_link (buno_id, k60_buno_id, created_date, created_tantou_id) VALUES (2286, 2085, GETDATE(), 999);</v>
      </c>
    </row>
    <row r="582" spans="1:9">
      <c r="A582" s="229" t="s">
        <v>5648</v>
      </c>
      <c r="B582" s="229" t="str">
        <f t="shared" si="27"/>
        <v>2086</v>
      </c>
      <c r="C582" s="229" t="s">
        <v>7215</v>
      </c>
      <c r="D582" s="229" t="str">
        <f t="shared" si="28"/>
        <v>2287</v>
      </c>
      <c r="E582" s="229" t="s">
        <v>707</v>
      </c>
      <c r="F582" s="229" t="s">
        <v>6341</v>
      </c>
      <c r="G582" s="242" t="s">
        <v>7215</v>
      </c>
      <c r="H582" s="242" t="s">
        <v>6720</v>
      </c>
      <c r="I582" s="229" t="str">
        <f t="shared" si="29"/>
        <v>INSERT INTO UPK_TEST.upk_k60.k60_press_buno_link (buno_id, k60_buno_id, created_date, created_tantou_id) VALUES (2287, 2086, GETDATE(), 999);</v>
      </c>
    </row>
    <row r="583" spans="1:9">
      <c r="A583" s="229" t="s">
        <v>5648</v>
      </c>
      <c r="B583" s="229" t="str">
        <f t="shared" si="27"/>
        <v>2086</v>
      </c>
      <c r="C583" s="229" t="s">
        <v>7216</v>
      </c>
      <c r="D583" s="229" t="str">
        <f t="shared" si="28"/>
        <v>2288</v>
      </c>
      <c r="E583" s="229" t="s">
        <v>708</v>
      </c>
      <c r="F583" s="229" t="s">
        <v>6342</v>
      </c>
      <c r="G583" s="242" t="s">
        <v>7216</v>
      </c>
      <c r="H583" s="242" t="s">
        <v>6721</v>
      </c>
      <c r="I583" s="229" t="str">
        <f t="shared" si="29"/>
        <v>INSERT INTO UPK_TEST.upk_k60.k60_press_buno_link (buno_id, k60_buno_id, created_date, created_tantou_id) VALUES (2288, 2086, GETDATE(), 999);</v>
      </c>
    </row>
    <row r="584" spans="1:9">
      <c r="A584" s="229" t="s">
        <v>5649</v>
      </c>
      <c r="B584" s="229" t="str">
        <f t="shared" si="27"/>
        <v>2087</v>
      </c>
      <c r="C584" s="229" t="s">
        <v>7217</v>
      </c>
      <c r="D584" s="229" t="str">
        <f t="shared" si="28"/>
        <v>2289</v>
      </c>
      <c r="E584" s="229" t="s">
        <v>709</v>
      </c>
      <c r="F584" s="229" t="s">
        <v>6343</v>
      </c>
      <c r="G584" s="242" t="s">
        <v>7217</v>
      </c>
      <c r="H584" s="242" t="s">
        <v>6722</v>
      </c>
      <c r="I584" s="229" t="str">
        <f t="shared" si="29"/>
        <v>INSERT INTO UPK_TEST.upk_k60.k60_press_buno_link (buno_id, k60_buno_id, created_date, created_tantou_id) VALUES (2289, 2087, GETDATE(), 999);</v>
      </c>
    </row>
    <row r="585" spans="1:9">
      <c r="A585" s="229" t="s">
        <v>5649</v>
      </c>
      <c r="B585" s="229" t="str">
        <f t="shared" si="27"/>
        <v>2087</v>
      </c>
      <c r="C585" s="229" t="s">
        <v>7218</v>
      </c>
      <c r="D585" s="229" t="str">
        <f t="shared" si="28"/>
        <v>2290</v>
      </c>
      <c r="E585" s="229" t="s">
        <v>710</v>
      </c>
      <c r="F585" s="229" t="s">
        <v>6344</v>
      </c>
      <c r="G585" s="242" t="s">
        <v>7218</v>
      </c>
      <c r="H585" s="242" t="s">
        <v>6723</v>
      </c>
      <c r="I585" s="229" t="str">
        <f t="shared" si="29"/>
        <v>INSERT INTO UPK_TEST.upk_k60.k60_press_buno_link (buno_id, k60_buno_id, created_date, created_tantou_id) VALUES (2290, 2087, GETDATE(), 999);</v>
      </c>
    </row>
    <row r="586" spans="1:9">
      <c r="A586" s="229" t="s">
        <v>525</v>
      </c>
      <c r="B586" s="229" t="str">
        <f t="shared" si="27"/>
        <v>1597</v>
      </c>
      <c r="C586" s="229" t="s">
        <v>7219</v>
      </c>
      <c r="D586" s="229" t="str">
        <f t="shared" si="28"/>
        <v>2291</v>
      </c>
      <c r="E586" s="229" t="s">
        <v>711</v>
      </c>
      <c r="F586" s="229" t="s">
        <v>6345</v>
      </c>
      <c r="G586" s="242" t="s">
        <v>7219</v>
      </c>
      <c r="H586" s="242" t="s">
        <v>6724</v>
      </c>
      <c r="I586" s="229" t="str">
        <f t="shared" si="29"/>
        <v>INSERT INTO UPK_TEST.upk_k60.k60_press_buno_link (buno_id, k60_buno_id, created_date, created_tantou_id) VALUES (2291, 1597, GETDATE(), 999);</v>
      </c>
    </row>
    <row r="587" spans="1:9">
      <c r="A587" s="229" t="s">
        <v>605</v>
      </c>
      <c r="B587" s="229" t="str">
        <f t="shared" si="27"/>
        <v>1721</v>
      </c>
      <c r="C587" s="229" t="s">
        <v>1687</v>
      </c>
      <c r="D587" s="229" t="str">
        <f t="shared" si="28"/>
        <v>2292</v>
      </c>
      <c r="E587" s="229" t="s">
        <v>712</v>
      </c>
      <c r="F587" s="229" t="s">
        <v>6346</v>
      </c>
      <c r="G587" s="242" t="s">
        <v>1687</v>
      </c>
      <c r="H587" s="242" t="s">
        <v>6725</v>
      </c>
      <c r="I587" s="229" t="str">
        <f t="shared" si="29"/>
        <v>INSERT INTO UPK_TEST.upk_k60.k60_press_buno_link (buno_id, k60_buno_id, created_date, created_tantou_id) VALUES (2292, 1721, GETDATE(), 999);</v>
      </c>
    </row>
    <row r="588" spans="1:9">
      <c r="A588" s="229" t="s">
        <v>606</v>
      </c>
      <c r="B588" s="229" t="str">
        <f t="shared" si="27"/>
        <v>1722</v>
      </c>
      <c r="C588" s="229" t="s">
        <v>1688</v>
      </c>
      <c r="D588" s="229" t="str">
        <f t="shared" si="28"/>
        <v>2293</v>
      </c>
      <c r="E588" s="229" t="s">
        <v>713</v>
      </c>
      <c r="F588" s="229" t="s">
        <v>6347</v>
      </c>
      <c r="G588" s="242" t="s">
        <v>1688</v>
      </c>
      <c r="H588" s="242" t="s">
        <v>6726</v>
      </c>
      <c r="I588" s="229" t="str">
        <f t="shared" si="29"/>
        <v>INSERT INTO UPK_TEST.upk_k60.k60_press_buno_link (buno_id, k60_buno_id, created_date, created_tantou_id) VALUES (2293, 1722, GETDATE(), 999);</v>
      </c>
    </row>
    <row r="589" spans="1:9">
      <c r="A589" s="229" t="s">
        <v>607</v>
      </c>
      <c r="B589" s="229" t="str">
        <f t="shared" si="27"/>
        <v>1723</v>
      </c>
      <c r="C589" s="229" t="s">
        <v>1689</v>
      </c>
      <c r="D589" s="229" t="str">
        <f t="shared" si="28"/>
        <v>2294</v>
      </c>
      <c r="E589" s="229" t="s">
        <v>714</v>
      </c>
      <c r="F589" s="229" t="s">
        <v>6348</v>
      </c>
      <c r="G589" s="242" t="s">
        <v>1689</v>
      </c>
      <c r="H589" s="242" t="s">
        <v>6727</v>
      </c>
      <c r="I589" s="229" t="str">
        <f t="shared" si="29"/>
        <v>INSERT INTO UPK_TEST.upk_k60.k60_press_buno_link (buno_id, k60_buno_id, created_date, created_tantou_id) VALUES (2294, 1723, GETDATE(), 999);</v>
      </c>
    </row>
    <row r="590" spans="1:9">
      <c r="A590" s="229" t="s">
        <v>608</v>
      </c>
      <c r="B590" s="229" t="str">
        <f t="shared" si="27"/>
        <v>1724</v>
      </c>
      <c r="C590" s="229" t="s">
        <v>1690</v>
      </c>
      <c r="D590" s="229" t="str">
        <f t="shared" si="28"/>
        <v>2295</v>
      </c>
      <c r="E590" s="229" t="s">
        <v>715</v>
      </c>
      <c r="F590" s="229" t="s">
        <v>6349</v>
      </c>
      <c r="G590" s="242" t="s">
        <v>1690</v>
      </c>
      <c r="H590" s="242" t="s">
        <v>6728</v>
      </c>
      <c r="I590" s="229" t="str">
        <f t="shared" si="29"/>
        <v>INSERT INTO UPK_TEST.upk_k60.k60_press_buno_link (buno_id, k60_buno_id, created_date, created_tantou_id) VALUES (2295, 1724, GETDATE(), 999);</v>
      </c>
    </row>
    <row r="591" spans="1:9">
      <c r="A591" s="229" t="s">
        <v>609</v>
      </c>
      <c r="B591" s="229" t="str">
        <f t="shared" si="27"/>
        <v>1725</v>
      </c>
      <c r="C591" s="229" t="s">
        <v>1691</v>
      </c>
      <c r="D591" s="229" t="str">
        <f t="shared" si="28"/>
        <v>2296</v>
      </c>
      <c r="E591" s="229" t="s">
        <v>716</v>
      </c>
      <c r="F591" s="229" t="s">
        <v>6350</v>
      </c>
      <c r="G591" s="242" t="s">
        <v>1691</v>
      </c>
      <c r="H591" s="242" t="s">
        <v>6729</v>
      </c>
      <c r="I591" s="229" t="str">
        <f t="shared" si="29"/>
        <v>INSERT INTO UPK_TEST.upk_k60.k60_press_buno_link (buno_id, k60_buno_id, created_date, created_tantou_id) VALUES (2296, 1725, GETDATE(), 999);</v>
      </c>
    </row>
    <row r="592" spans="1:9">
      <c r="A592" s="229" t="s">
        <v>855</v>
      </c>
      <c r="B592" s="229" t="str">
        <f t="shared" si="27"/>
        <v>2092</v>
      </c>
      <c r="C592" s="229" t="s">
        <v>7220</v>
      </c>
      <c r="D592" s="229" t="str">
        <f t="shared" si="28"/>
        <v>2297</v>
      </c>
      <c r="E592" s="229" t="s">
        <v>5600</v>
      </c>
      <c r="F592" s="229" t="s">
        <v>6351</v>
      </c>
      <c r="G592" s="242" t="s">
        <v>7220</v>
      </c>
      <c r="H592" s="242" t="s">
        <v>6730</v>
      </c>
      <c r="I592" s="229" t="str">
        <f t="shared" si="29"/>
        <v>INSERT INTO UPK_TEST.upk_k60.k60_press_buno_link (buno_id, k60_buno_id, created_date, created_tantou_id) VALUES (2297, 2092, GETDATE(), 999);</v>
      </c>
    </row>
    <row r="593" spans="1:9">
      <c r="A593" s="229" t="s">
        <v>1123</v>
      </c>
      <c r="B593" s="229" t="str">
        <f t="shared" si="27"/>
        <v>2425</v>
      </c>
      <c r="C593" s="229" t="s">
        <v>1698</v>
      </c>
      <c r="D593" s="229" t="str">
        <f t="shared" si="28"/>
        <v>2298</v>
      </c>
      <c r="E593" s="229" t="s">
        <v>5601</v>
      </c>
      <c r="F593" s="229" t="s">
        <v>6352</v>
      </c>
      <c r="G593" s="242" t="s">
        <v>1698</v>
      </c>
      <c r="H593" s="242" t="s">
        <v>6731</v>
      </c>
      <c r="I593" s="229" t="str">
        <f t="shared" si="29"/>
        <v>INSERT INTO UPK_TEST.upk_k60.k60_press_buno_link (buno_id, k60_buno_id, created_date, created_tantou_id) VALUES (2298, 2425, GETDATE(), 999);</v>
      </c>
    </row>
    <row r="594" spans="1:9">
      <c r="A594" s="229" t="s">
        <v>1124</v>
      </c>
      <c r="B594" s="229" t="str">
        <f t="shared" si="27"/>
        <v>2426</v>
      </c>
      <c r="C594" s="229" t="s">
        <v>1699</v>
      </c>
      <c r="D594" s="229" t="str">
        <f t="shared" si="28"/>
        <v>2299</v>
      </c>
      <c r="E594" s="229" t="s">
        <v>717</v>
      </c>
      <c r="F594" s="229" t="s">
        <v>6353</v>
      </c>
      <c r="G594" s="242" t="s">
        <v>1699</v>
      </c>
      <c r="H594" s="242" t="s">
        <v>6732</v>
      </c>
      <c r="I594" s="229" t="str">
        <f t="shared" si="29"/>
        <v>INSERT INTO UPK_TEST.upk_k60.k60_press_buno_link (buno_id, k60_buno_id, created_date, created_tantou_id) VALUES (2299, 2426, GETDATE(), 999);</v>
      </c>
    </row>
    <row r="595" spans="1:9">
      <c r="A595" s="229" t="s">
        <v>455</v>
      </c>
      <c r="B595" s="229" t="str">
        <f t="shared" si="27"/>
        <v>1480</v>
      </c>
      <c r="C595" s="229" t="s">
        <v>1705</v>
      </c>
      <c r="D595" s="229" t="str">
        <f t="shared" si="28"/>
        <v>2300</v>
      </c>
      <c r="E595" s="229" t="s">
        <v>5602</v>
      </c>
      <c r="F595" s="229" t="s">
        <v>6354</v>
      </c>
      <c r="G595" s="242" t="s">
        <v>1705</v>
      </c>
      <c r="H595" s="242" t="s">
        <v>6733</v>
      </c>
      <c r="I595" s="229" t="str">
        <f t="shared" si="29"/>
        <v>INSERT INTO UPK_TEST.upk_k60.k60_press_buno_link (buno_id, k60_buno_id, created_date, created_tantou_id) VALUES (2300, 1480, GETDATE(), 999);</v>
      </c>
    </row>
    <row r="596" spans="1:9">
      <c r="A596" s="229" t="s">
        <v>348</v>
      </c>
      <c r="B596" s="229" t="str">
        <f t="shared" si="27"/>
        <v>1298</v>
      </c>
      <c r="C596" s="229" t="s">
        <v>7221</v>
      </c>
      <c r="D596" s="229" t="str">
        <f t="shared" si="28"/>
        <v>2301</v>
      </c>
      <c r="E596" s="229" t="s">
        <v>5603</v>
      </c>
      <c r="F596" s="229" t="s">
        <v>6355</v>
      </c>
      <c r="G596" s="242" t="s">
        <v>7221</v>
      </c>
      <c r="H596" s="242" t="s">
        <v>6734</v>
      </c>
      <c r="I596" s="229" t="str">
        <f t="shared" si="29"/>
        <v>INSERT INTO UPK_TEST.upk_k60.k60_press_buno_link (buno_id, k60_buno_id, created_date, created_tantou_id) VALUES (2301, 1298, GETDATE(), 999);</v>
      </c>
    </row>
    <row r="597" spans="1:9">
      <c r="A597" s="229" t="s">
        <v>931</v>
      </c>
      <c r="B597" s="229" t="str">
        <f t="shared" si="27"/>
        <v>2188</v>
      </c>
      <c r="C597" s="229" t="s">
        <v>7222</v>
      </c>
      <c r="D597" s="229" t="str">
        <f t="shared" si="28"/>
        <v>2302</v>
      </c>
      <c r="E597" s="229" t="s">
        <v>5604</v>
      </c>
      <c r="F597" s="229" t="s">
        <v>6356</v>
      </c>
      <c r="G597" s="242" t="s">
        <v>7222</v>
      </c>
      <c r="H597" s="242" t="s">
        <v>6735</v>
      </c>
      <c r="I597" s="229" t="str">
        <f t="shared" si="29"/>
        <v>INSERT INTO UPK_TEST.upk_k60.k60_press_buno_link (buno_id, k60_buno_id, created_date, created_tantou_id) VALUES (2302, 2188, GETDATE(), 999);</v>
      </c>
    </row>
    <row r="598" spans="1:9">
      <c r="A598" s="229" t="s">
        <v>932</v>
      </c>
      <c r="B598" s="229" t="str">
        <f t="shared" si="27"/>
        <v>2189</v>
      </c>
      <c r="C598" s="229" t="s">
        <v>7223</v>
      </c>
      <c r="D598" s="229" t="str">
        <f t="shared" si="28"/>
        <v>2303</v>
      </c>
      <c r="E598" s="229" t="s">
        <v>718</v>
      </c>
      <c r="F598" s="229" t="s">
        <v>6357</v>
      </c>
      <c r="G598" s="242" t="s">
        <v>7223</v>
      </c>
      <c r="H598" s="242" t="s">
        <v>6736</v>
      </c>
      <c r="I598" s="229" t="str">
        <f t="shared" si="29"/>
        <v>INSERT INTO UPK_TEST.upk_k60.k60_press_buno_link (buno_id, k60_buno_id, created_date, created_tantou_id) VALUES (2303, 2189, GETDATE(), 999);</v>
      </c>
    </row>
    <row r="599" spans="1:9">
      <c r="A599" s="229" t="s">
        <v>349</v>
      </c>
      <c r="B599" s="229" t="str">
        <f t="shared" si="27"/>
        <v>1299</v>
      </c>
      <c r="C599" s="229" t="s">
        <v>7224</v>
      </c>
      <c r="D599" s="229" t="str">
        <f t="shared" si="28"/>
        <v>2304</v>
      </c>
      <c r="E599" s="229" t="s">
        <v>719</v>
      </c>
      <c r="F599" s="229" t="s">
        <v>6358</v>
      </c>
      <c r="G599" s="242" t="s">
        <v>7224</v>
      </c>
      <c r="H599" s="242" t="s">
        <v>6737</v>
      </c>
      <c r="I599" s="229" t="str">
        <f t="shared" si="29"/>
        <v>INSERT INTO UPK_TEST.upk_k60.k60_press_buno_link (buno_id, k60_buno_id, created_date, created_tantou_id) VALUES (2304, 1299, GETDATE(), 999);</v>
      </c>
    </row>
    <row r="600" spans="1:9">
      <c r="A600" s="229" t="s">
        <v>350</v>
      </c>
      <c r="B600" s="229" t="str">
        <f t="shared" si="27"/>
        <v>1300</v>
      </c>
      <c r="C600" s="229" t="s">
        <v>7225</v>
      </c>
      <c r="D600" s="229" t="str">
        <f t="shared" si="28"/>
        <v>2305</v>
      </c>
      <c r="E600" s="229" t="s">
        <v>5605</v>
      </c>
      <c r="F600" s="229" t="s">
        <v>6359</v>
      </c>
      <c r="G600" s="242" t="s">
        <v>7225</v>
      </c>
      <c r="H600" s="242" t="s">
        <v>6738</v>
      </c>
      <c r="I600" s="229" t="str">
        <f t="shared" si="29"/>
        <v>INSERT INTO UPK_TEST.upk_k60.k60_press_buno_link (buno_id, k60_buno_id, created_date, created_tantou_id) VALUES (2305, 1300, GETDATE(), 999);</v>
      </c>
    </row>
    <row r="601" spans="1:9">
      <c r="A601" s="229" t="s">
        <v>5534</v>
      </c>
      <c r="B601" s="229" t="str">
        <f t="shared" si="27"/>
        <v>1445</v>
      </c>
      <c r="C601" s="229" t="s">
        <v>1700</v>
      </c>
      <c r="D601" s="229" t="str">
        <f t="shared" si="28"/>
        <v>2306</v>
      </c>
      <c r="E601" s="229" t="s">
        <v>720</v>
      </c>
      <c r="F601" s="229" t="s">
        <v>6360</v>
      </c>
      <c r="G601" s="242" t="s">
        <v>1700</v>
      </c>
      <c r="H601" s="242" t="s">
        <v>6739</v>
      </c>
      <c r="I601" s="229" t="str">
        <f t="shared" si="29"/>
        <v>INSERT INTO UPK_TEST.upk_k60.k60_press_buno_link (buno_id, k60_buno_id, created_date, created_tantou_id) VALUES (2306, 1445, GETDATE(), 999);</v>
      </c>
    </row>
    <row r="602" spans="1:9">
      <c r="A602" s="229" t="s">
        <v>5534</v>
      </c>
      <c r="B602" s="229" t="str">
        <f t="shared" si="27"/>
        <v>1445</v>
      </c>
      <c r="C602" s="229" t="s">
        <v>1708</v>
      </c>
      <c r="D602" s="229" t="str">
        <f t="shared" si="28"/>
        <v>2307</v>
      </c>
      <c r="E602" s="229" t="s">
        <v>721</v>
      </c>
      <c r="F602" s="229" t="s">
        <v>6361</v>
      </c>
      <c r="G602" s="242" t="s">
        <v>1708</v>
      </c>
      <c r="H602" s="242" t="s">
        <v>6740</v>
      </c>
      <c r="I602" s="229" t="str">
        <f t="shared" si="29"/>
        <v>INSERT INTO UPK_TEST.upk_k60.k60_press_buno_link (buno_id, k60_buno_id, created_date, created_tantou_id) VALUES (2307, 1445, GETDATE(), 999);</v>
      </c>
    </row>
    <row r="603" spans="1:9">
      <c r="A603" s="229" t="s">
        <v>5535</v>
      </c>
      <c r="B603" s="229" t="str">
        <f t="shared" si="27"/>
        <v>1446</v>
      </c>
      <c r="C603" s="229" t="s">
        <v>1701</v>
      </c>
      <c r="D603" s="229" t="str">
        <f t="shared" si="28"/>
        <v>2308</v>
      </c>
      <c r="E603" s="229" t="s">
        <v>722</v>
      </c>
      <c r="F603" s="229" t="s">
        <v>6362</v>
      </c>
      <c r="G603" s="242" t="s">
        <v>1701</v>
      </c>
      <c r="H603" s="242" t="s">
        <v>6741</v>
      </c>
      <c r="I603" s="229" t="str">
        <f t="shared" si="29"/>
        <v>INSERT INTO UPK_TEST.upk_k60.k60_press_buno_link (buno_id, k60_buno_id, created_date, created_tantou_id) VALUES (2308, 1446, GETDATE(), 999);</v>
      </c>
    </row>
    <row r="604" spans="1:9">
      <c r="A604" s="229" t="s">
        <v>5535</v>
      </c>
      <c r="B604" s="229" t="str">
        <f t="shared" si="27"/>
        <v>1446</v>
      </c>
      <c r="C604" s="229" t="s">
        <v>1709</v>
      </c>
      <c r="D604" s="229" t="str">
        <f t="shared" si="28"/>
        <v>2309</v>
      </c>
      <c r="E604" s="229" t="s">
        <v>5606</v>
      </c>
      <c r="F604" s="229" t="s">
        <v>6363</v>
      </c>
      <c r="G604" s="242" t="s">
        <v>1709</v>
      </c>
      <c r="H604" s="242" t="s">
        <v>6742</v>
      </c>
      <c r="I604" s="229" t="str">
        <f t="shared" si="29"/>
        <v>INSERT INTO UPK_TEST.upk_k60.k60_press_buno_link (buno_id, k60_buno_id, created_date, created_tantou_id) VALUES (2309, 1446, GETDATE(), 999);</v>
      </c>
    </row>
    <row r="605" spans="1:9">
      <c r="A605" s="229" t="s">
        <v>5536</v>
      </c>
      <c r="B605" s="229" t="str">
        <f t="shared" si="27"/>
        <v>1447</v>
      </c>
      <c r="C605" s="229" t="s">
        <v>1702</v>
      </c>
      <c r="D605" s="229" t="str">
        <f t="shared" si="28"/>
        <v>2310</v>
      </c>
      <c r="E605" s="229" t="s">
        <v>5607</v>
      </c>
      <c r="F605" s="229" t="s">
        <v>6364</v>
      </c>
      <c r="G605" s="242" t="s">
        <v>1702</v>
      </c>
      <c r="H605" s="242" t="s">
        <v>6743</v>
      </c>
      <c r="I605" s="229" t="str">
        <f t="shared" si="29"/>
        <v>INSERT INTO UPK_TEST.upk_k60.k60_press_buno_link (buno_id, k60_buno_id, created_date, created_tantou_id) VALUES (2310, 1447, GETDATE(), 999);</v>
      </c>
    </row>
    <row r="606" spans="1:9">
      <c r="A606" s="229" t="s">
        <v>5536</v>
      </c>
      <c r="B606" s="229" t="str">
        <f t="shared" si="27"/>
        <v>1447</v>
      </c>
      <c r="C606" s="229" t="s">
        <v>1710</v>
      </c>
      <c r="D606" s="229" t="str">
        <f t="shared" si="28"/>
        <v>2311</v>
      </c>
      <c r="E606" s="229" t="s">
        <v>5608</v>
      </c>
      <c r="F606" s="229" t="s">
        <v>6365</v>
      </c>
      <c r="G606" s="242" t="s">
        <v>1710</v>
      </c>
      <c r="H606" s="242" t="s">
        <v>6744</v>
      </c>
      <c r="I606" s="229" t="str">
        <f t="shared" si="29"/>
        <v>INSERT INTO UPK_TEST.upk_k60.k60_press_buno_link (buno_id, k60_buno_id, created_date, created_tantou_id) VALUES (2311, 1447, GETDATE(), 999);</v>
      </c>
    </row>
    <row r="607" spans="1:9">
      <c r="A607" s="229" t="s">
        <v>5545</v>
      </c>
      <c r="B607" s="229" t="str">
        <f t="shared" si="27"/>
        <v>1463</v>
      </c>
      <c r="C607" s="229" t="s">
        <v>1703</v>
      </c>
      <c r="D607" s="229" t="str">
        <f t="shared" si="28"/>
        <v>2312</v>
      </c>
      <c r="E607" s="229" t="s">
        <v>723</v>
      </c>
      <c r="F607" s="229" t="s">
        <v>6366</v>
      </c>
      <c r="G607" s="242" t="s">
        <v>1703</v>
      </c>
      <c r="H607" s="242" t="s">
        <v>6745</v>
      </c>
      <c r="I607" s="229" t="str">
        <f t="shared" si="29"/>
        <v>INSERT INTO UPK_TEST.upk_k60.k60_press_buno_link (buno_id, k60_buno_id, created_date, created_tantou_id) VALUES (2312, 1463, GETDATE(), 999);</v>
      </c>
    </row>
    <row r="608" spans="1:9">
      <c r="A608" s="229" t="s">
        <v>5545</v>
      </c>
      <c r="B608" s="229" t="str">
        <f t="shared" si="27"/>
        <v>1463</v>
      </c>
      <c r="C608" s="229" t="s">
        <v>1711</v>
      </c>
      <c r="D608" s="229" t="str">
        <f t="shared" si="28"/>
        <v>2313</v>
      </c>
      <c r="E608" s="229" t="s">
        <v>724</v>
      </c>
      <c r="F608" s="229" t="s">
        <v>6367</v>
      </c>
      <c r="G608" s="242" t="s">
        <v>1711</v>
      </c>
      <c r="H608" s="242" t="s">
        <v>6746</v>
      </c>
      <c r="I608" s="229" t="str">
        <f t="shared" si="29"/>
        <v>INSERT INTO UPK_TEST.upk_k60.k60_press_buno_link (buno_id, k60_buno_id, created_date, created_tantou_id) VALUES (2313, 1463, GETDATE(), 999);</v>
      </c>
    </row>
    <row r="609" spans="1:9">
      <c r="A609" s="229" t="s">
        <v>5546</v>
      </c>
      <c r="B609" s="229" t="str">
        <f t="shared" si="27"/>
        <v>1464</v>
      </c>
      <c r="C609" s="229" t="s">
        <v>1704</v>
      </c>
      <c r="D609" s="229" t="str">
        <f t="shared" si="28"/>
        <v>2314</v>
      </c>
      <c r="E609" s="229" t="s">
        <v>725</v>
      </c>
      <c r="F609" s="229" t="s">
        <v>6368</v>
      </c>
      <c r="G609" s="242" t="s">
        <v>1704</v>
      </c>
      <c r="H609" s="242" t="s">
        <v>6747</v>
      </c>
      <c r="I609" s="229" t="str">
        <f t="shared" si="29"/>
        <v>INSERT INTO UPK_TEST.upk_k60.k60_press_buno_link (buno_id, k60_buno_id, created_date, created_tantou_id) VALUES (2314, 1464, GETDATE(), 999);</v>
      </c>
    </row>
    <row r="610" spans="1:9">
      <c r="A610" s="229" t="s">
        <v>5546</v>
      </c>
      <c r="B610" s="229" t="str">
        <f t="shared" si="27"/>
        <v>1464</v>
      </c>
      <c r="C610" s="229" t="s">
        <v>1712</v>
      </c>
      <c r="D610" s="229" t="str">
        <f t="shared" si="28"/>
        <v>2315</v>
      </c>
      <c r="E610" s="229" t="s">
        <v>726</v>
      </c>
      <c r="F610" s="229" t="s">
        <v>6369</v>
      </c>
      <c r="G610" s="242" t="s">
        <v>1712</v>
      </c>
      <c r="H610" s="242" t="s">
        <v>6748</v>
      </c>
      <c r="I610" s="229" t="str">
        <f t="shared" si="29"/>
        <v>INSERT INTO UPK_TEST.upk_k60.k60_press_buno_link (buno_id, k60_buno_id, created_date, created_tantou_id) VALUES (2315, 1464, GETDATE(), 999);</v>
      </c>
    </row>
    <row r="611" spans="1:9">
      <c r="A611" s="229" t="s">
        <v>1125</v>
      </c>
      <c r="B611" s="229" t="str">
        <f t="shared" si="27"/>
        <v>2427</v>
      </c>
      <c r="C611" s="229" t="s">
        <v>1706</v>
      </c>
      <c r="D611" s="229" t="str">
        <f t="shared" si="28"/>
        <v>2316</v>
      </c>
      <c r="E611" s="229" t="s">
        <v>5609</v>
      </c>
      <c r="F611" s="229" t="s">
        <v>6370</v>
      </c>
      <c r="G611" s="242" t="s">
        <v>1706</v>
      </c>
      <c r="H611" s="242" t="s">
        <v>6749</v>
      </c>
      <c r="I611" s="229" t="str">
        <f t="shared" si="29"/>
        <v>INSERT INTO UPK_TEST.upk_k60.k60_press_buno_link (buno_id, k60_buno_id, created_date, created_tantou_id) VALUES (2316, 2427, GETDATE(), 999);</v>
      </c>
    </row>
    <row r="612" spans="1:9">
      <c r="A612" s="229" t="s">
        <v>1126</v>
      </c>
      <c r="B612" s="229" t="str">
        <f t="shared" si="27"/>
        <v>2428</v>
      </c>
      <c r="C612" s="229" t="s">
        <v>1707</v>
      </c>
      <c r="D612" s="229" t="str">
        <f t="shared" si="28"/>
        <v>2317</v>
      </c>
      <c r="E612" s="229" t="s">
        <v>5610</v>
      </c>
      <c r="F612" s="229" t="s">
        <v>6371</v>
      </c>
      <c r="G612" s="242" t="s">
        <v>1707</v>
      </c>
      <c r="H612" s="242" t="s">
        <v>6750</v>
      </c>
      <c r="I612" s="229" t="str">
        <f t="shared" si="29"/>
        <v>INSERT INTO UPK_TEST.upk_k60.k60_press_buno_link (buno_id, k60_buno_id, created_date, created_tantou_id) VALUES (2317, 2428, GETDATE(), 999);</v>
      </c>
    </row>
    <row r="613" spans="1:9">
      <c r="A613" s="229" t="s">
        <v>571</v>
      </c>
      <c r="B613" s="229" t="str">
        <f t="shared" si="27"/>
        <v>1669</v>
      </c>
      <c r="C613" s="229" t="s">
        <v>1714</v>
      </c>
      <c r="D613" s="229" t="str">
        <f t="shared" si="28"/>
        <v>2318</v>
      </c>
      <c r="E613" s="229" t="s">
        <v>727</v>
      </c>
      <c r="F613" s="229" t="s">
        <v>6372</v>
      </c>
      <c r="G613" s="242" t="s">
        <v>1714</v>
      </c>
      <c r="H613" s="242" t="s">
        <v>6751</v>
      </c>
      <c r="I613" s="229" t="str">
        <f t="shared" si="29"/>
        <v>INSERT INTO UPK_TEST.upk_k60.k60_press_buno_link (buno_id, k60_buno_id, created_date, created_tantou_id) VALUES (2318, 1669, GETDATE(), 999);</v>
      </c>
    </row>
    <row r="614" spans="1:9">
      <c r="A614" s="229" t="s">
        <v>572</v>
      </c>
      <c r="B614" s="229" t="str">
        <f t="shared" si="27"/>
        <v>1670</v>
      </c>
      <c r="C614" s="229" t="s">
        <v>1715</v>
      </c>
      <c r="D614" s="229" t="str">
        <f t="shared" si="28"/>
        <v>2319</v>
      </c>
      <c r="E614" s="229" t="s">
        <v>728</v>
      </c>
      <c r="F614" s="229" t="s">
        <v>6373</v>
      </c>
      <c r="G614" s="242" t="s">
        <v>1715</v>
      </c>
      <c r="H614" s="242" t="s">
        <v>6752</v>
      </c>
      <c r="I614" s="229" t="str">
        <f t="shared" si="29"/>
        <v>INSERT INTO UPK_TEST.upk_k60.k60_press_buno_link (buno_id, k60_buno_id, created_date, created_tantou_id) VALUES (2319, 1670, GETDATE(), 999);</v>
      </c>
    </row>
    <row r="615" spans="1:9">
      <c r="A615" s="229" t="s">
        <v>573</v>
      </c>
      <c r="B615" s="229" t="str">
        <f t="shared" si="27"/>
        <v>1671</v>
      </c>
      <c r="C615" s="229" t="s">
        <v>1717</v>
      </c>
      <c r="D615" s="229" t="str">
        <f t="shared" si="28"/>
        <v>2320</v>
      </c>
      <c r="E615" s="229" t="s">
        <v>5611</v>
      </c>
      <c r="F615" s="229" t="s">
        <v>6374</v>
      </c>
      <c r="G615" s="242" t="s">
        <v>1717</v>
      </c>
      <c r="H615" s="242" t="s">
        <v>6753</v>
      </c>
      <c r="I615" s="229" t="str">
        <f t="shared" si="29"/>
        <v>INSERT INTO UPK_TEST.upk_k60.k60_press_buno_link (buno_id, k60_buno_id, created_date, created_tantou_id) VALUES (2320, 1671, GETDATE(), 999);</v>
      </c>
    </row>
    <row r="616" spans="1:9">
      <c r="A616" s="229" t="s">
        <v>907</v>
      </c>
      <c r="B616" s="229" t="str">
        <f t="shared" si="27"/>
        <v>2161</v>
      </c>
      <c r="C616" s="229" t="s">
        <v>7226</v>
      </c>
      <c r="D616" s="229" t="str">
        <f t="shared" si="28"/>
        <v>2321</v>
      </c>
      <c r="E616" s="229" t="s">
        <v>5612</v>
      </c>
      <c r="F616" s="229" t="s">
        <v>6375</v>
      </c>
      <c r="G616" s="242" t="s">
        <v>7226</v>
      </c>
      <c r="H616" s="242" t="s">
        <v>6754</v>
      </c>
      <c r="I616" s="229" t="str">
        <f t="shared" si="29"/>
        <v>INSERT INTO UPK_TEST.upk_k60.k60_press_buno_link (buno_id, k60_buno_id, created_date, created_tantou_id) VALUES (2321, 2161, GETDATE(), 999);</v>
      </c>
    </row>
    <row r="617" spans="1:9">
      <c r="A617" s="229" t="s">
        <v>5715</v>
      </c>
      <c r="B617" s="229" t="str">
        <f t="shared" si="27"/>
        <v>2429</v>
      </c>
      <c r="C617" s="229" t="s">
        <v>1716</v>
      </c>
      <c r="D617" s="229" t="str">
        <f t="shared" si="28"/>
        <v>2322</v>
      </c>
      <c r="E617" s="229" t="s">
        <v>729</v>
      </c>
      <c r="F617" s="229" t="s">
        <v>6376</v>
      </c>
      <c r="G617" s="242" t="s">
        <v>1716</v>
      </c>
      <c r="H617" s="242" t="s">
        <v>6755</v>
      </c>
      <c r="I617" s="229" t="str">
        <f t="shared" si="29"/>
        <v>INSERT INTO UPK_TEST.upk_k60.k60_press_buno_link (buno_id, k60_buno_id, created_date, created_tantou_id) VALUES (2322, 2429, GETDATE(), 999);</v>
      </c>
    </row>
    <row r="618" spans="1:9">
      <c r="A618" s="229" t="s">
        <v>5715</v>
      </c>
      <c r="B618" s="229" t="str">
        <f t="shared" si="27"/>
        <v>2429</v>
      </c>
      <c r="C618" s="229" t="s">
        <v>1719</v>
      </c>
      <c r="D618" s="229" t="str">
        <f t="shared" si="28"/>
        <v>2323</v>
      </c>
      <c r="E618" s="229" t="s">
        <v>730</v>
      </c>
      <c r="F618" s="229" t="s">
        <v>6377</v>
      </c>
      <c r="G618" s="242" t="s">
        <v>1719</v>
      </c>
      <c r="H618" s="242" t="s">
        <v>6756</v>
      </c>
      <c r="I618" s="229" t="str">
        <f t="shared" si="29"/>
        <v>INSERT INTO UPK_TEST.upk_k60.k60_press_buno_link (buno_id, k60_buno_id, created_date, created_tantou_id) VALUES (2323, 2429, GETDATE(), 999);</v>
      </c>
    </row>
    <row r="619" spans="1:9">
      <c r="A619" s="229" t="s">
        <v>678</v>
      </c>
      <c r="B619" s="229" t="str">
        <f t="shared" si="27"/>
        <v>1841</v>
      </c>
      <c r="C619" s="229" t="s">
        <v>1722</v>
      </c>
      <c r="D619" s="229" t="str">
        <f t="shared" si="28"/>
        <v>2324</v>
      </c>
      <c r="E619" s="229" t="s">
        <v>731</v>
      </c>
      <c r="F619" s="229" t="s">
        <v>6378</v>
      </c>
      <c r="G619" s="242" t="s">
        <v>1722</v>
      </c>
      <c r="H619" s="242" t="s">
        <v>6757</v>
      </c>
      <c r="I619" s="229" t="str">
        <f t="shared" si="29"/>
        <v>INSERT INTO UPK_TEST.upk_k60.k60_press_buno_link (buno_id, k60_buno_id, created_date, created_tantou_id) VALUES (2324, 1841, GETDATE(), 999);</v>
      </c>
    </row>
    <row r="620" spans="1:9">
      <c r="A620" s="229" t="s">
        <v>1012</v>
      </c>
      <c r="B620" s="229" t="str">
        <f t="shared" si="27"/>
        <v>2283</v>
      </c>
      <c r="C620" s="229" t="s">
        <v>1723</v>
      </c>
      <c r="D620" s="229" t="str">
        <f t="shared" si="28"/>
        <v>2325</v>
      </c>
      <c r="E620" s="229" t="s">
        <v>732</v>
      </c>
      <c r="F620" s="229" t="s">
        <v>6379</v>
      </c>
      <c r="G620" s="242" t="s">
        <v>1723</v>
      </c>
      <c r="H620" s="242" t="s">
        <v>6758</v>
      </c>
      <c r="I620" s="229" t="str">
        <f t="shared" si="29"/>
        <v>INSERT INTO UPK_TEST.upk_k60.k60_press_buno_link (buno_id, k60_buno_id, created_date, created_tantou_id) VALUES (2325, 2283, GETDATE(), 999);</v>
      </c>
    </row>
    <row r="621" spans="1:9">
      <c r="A621" s="229" t="s">
        <v>1118</v>
      </c>
      <c r="B621" s="229" t="str">
        <f t="shared" si="27"/>
        <v>2416</v>
      </c>
      <c r="C621" s="229" t="s">
        <v>1725</v>
      </c>
      <c r="D621" s="229" t="str">
        <f t="shared" si="28"/>
        <v>2326</v>
      </c>
      <c r="E621" s="229" t="s">
        <v>5613</v>
      </c>
      <c r="F621" s="229" t="s">
        <v>6380</v>
      </c>
      <c r="G621" s="242" t="s">
        <v>1725</v>
      </c>
      <c r="H621" s="242" t="s">
        <v>6759</v>
      </c>
      <c r="I621" s="229" t="str">
        <f t="shared" si="29"/>
        <v>INSERT INTO UPK_TEST.upk_k60.k60_press_buno_link (buno_id, k60_buno_id, created_date, created_tantou_id) VALUES (2326, 2416, GETDATE(), 999);</v>
      </c>
    </row>
    <row r="622" spans="1:9">
      <c r="A622" s="229" t="s">
        <v>526</v>
      </c>
      <c r="B622" s="229" t="str">
        <f t="shared" si="27"/>
        <v>1598</v>
      </c>
      <c r="C622" s="229" t="s">
        <v>7227</v>
      </c>
      <c r="D622" s="229" t="str">
        <f t="shared" si="28"/>
        <v>2327</v>
      </c>
      <c r="E622" s="229" t="s">
        <v>5614</v>
      </c>
      <c r="F622" s="229" t="s">
        <v>6381</v>
      </c>
      <c r="G622" s="242" t="s">
        <v>7227</v>
      </c>
      <c r="H622" s="242" t="s">
        <v>6760</v>
      </c>
      <c r="I622" s="229" t="str">
        <f t="shared" si="29"/>
        <v>INSERT INTO UPK_TEST.upk_k60.k60_press_buno_link (buno_id, k60_buno_id, created_date, created_tantou_id) VALUES (2327, 1598, GETDATE(), 999);</v>
      </c>
    </row>
    <row r="623" spans="1:9">
      <c r="A623" s="229" t="s">
        <v>5580</v>
      </c>
      <c r="B623" s="229" t="str">
        <f t="shared" si="27"/>
        <v>1793</v>
      </c>
      <c r="C623" s="229" t="s">
        <v>1726</v>
      </c>
      <c r="D623" s="229" t="str">
        <f t="shared" si="28"/>
        <v>2328</v>
      </c>
      <c r="E623" s="229" t="s">
        <v>5615</v>
      </c>
      <c r="F623" s="229" t="s">
        <v>6382</v>
      </c>
      <c r="G623" s="242" t="s">
        <v>1726</v>
      </c>
      <c r="H623" s="242" t="s">
        <v>6761</v>
      </c>
      <c r="I623" s="229" t="str">
        <f t="shared" si="29"/>
        <v>INSERT INTO UPK_TEST.upk_k60.k60_press_buno_link (buno_id, k60_buno_id, created_date, created_tantou_id) VALUES (2328, 1793, GETDATE(), 999);</v>
      </c>
    </row>
    <row r="624" spans="1:9">
      <c r="A624" s="229" t="s">
        <v>5580</v>
      </c>
      <c r="B624" s="229" t="str">
        <f t="shared" si="27"/>
        <v>1793</v>
      </c>
      <c r="C624" s="229" t="s">
        <v>1727</v>
      </c>
      <c r="D624" s="229" t="str">
        <f t="shared" si="28"/>
        <v>2329</v>
      </c>
      <c r="E624" s="229" t="s">
        <v>5616</v>
      </c>
      <c r="F624" s="229" t="s">
        <v>6383</v>
      </c>
      <c r="G624" s="242" t="s">
        <v>1727</v>
      </c>
      <c r="H624" s="242" t="s">
        <v>6762</v>
      </c>
      <c r="I624" s="229" t="str">
        <f t="shared" si="29"/>
        <v>INSERT INTO UPK_TEST.upk_k60.k60_press_buno_link (buno_id, k60_buno_id, created_date, created_tantou_id) VALUES (2329, 1793, GETDATE(), 999);</v>
      </c>
    </row>
    <row r="625" spans="1:9">
      <c r="A625" s="229" t="s">
        <v>574</v>
      </c>
      <c r="B625" s="229" t="str">
        <f t="shared" si="27"/>
        <v>1672</v>
      </c>
      <c r="C625" s="229" t="s">
        <v>1732</v>
      </c>
      <c r="D625" s="229" t="str">
        <f t="shared" si="28"/>
        <v>2330</v>
      </c>
      <c r="E625" s="229" t="s">
        <v>733</v>
      </c>
      <c r="F625" s="229" t="s">
        <v>6384</v>
      </c>
      <c r="G625" s="242" t="s">
        <v>1732</v>
      </c>
      <c r="H625" s="242" t="s">
        <v>6763</v>
      </c>
      <c r="I625" s="229" t="str">
        <f t="shared" si="29"/>
        <v>INSERT INTO UPK_TEST.upk_k60.k60_press_buno_link (buno_id, k60_buno_id, created_date, created_tantou_id) VALUES (2330, 1672, GETDATE(), 999);</v>
      </c>
    </row>
    <row r="626" spans="1:9">
      <c r="A626" s="229" t="s">
        <v>790</v>
      </c>
      <c r="B626" s="229" t="str">
        <f t="shared" si="27"/>
        <v>2001</v>
      </c>
      <c r="C626" s="229" t="s">
        <v>1733</v>
      </c>
      <c r="D626" s="229" t="str">
        <f t="shared" si="28"/>
        <v>2331</v>
      </c>
      <c r="E626" s="229" t="s">
        <v>734</v>
      </c>
      <c r="F626" s="229" t="s">
        <v>6385</v>
      </c>
      <c r="G626" s="242" t="s">
        <v>1733</v>
      </c>
      <c r="H626" s="242" t="s">
        <v>6764</v>
      </c>
      <c r="I626" s="229" t="str">
        <f t="shared" si="29"/>
        <v>INSERT INTO UPK_TEST.upk_k60.k60_press_buno_link (buno_id, k60_buno_id, created_date, created_tantou_id) VALUES (2331, 2001, GETDATE(), 999);</v>
      </c>
    </row>
    <row r="627" spans="1:9">
      <c r="A627" s="229" t="s">
        <v>791</v>
      </c>
      <c r="B627" s="229" t="str">
        <f t="shared" si="27"/>
        <v>2002</v>
      </c>
      <c r="C627" s="229" t="s">
        <v>1735</v>
      </c>
      <c r="D627" s="229" t="str">
        <f t="shared" si="28"/>
        <v>2332</v>
      </c>
      <c r="E627" s="229" t="s">
        <v>5617</v>
      </c>
      <c r="F627" s="229" t="s">
        <v>6386</v>
      </c>
      <c r="G627" s="242" t="s">
        <v>1735</v>
      </c>
      <c r="H627" s="242" t="s">
        <v>6765</v>
      </c>
      <c r="I627" s="229" t="str">
        <f t="shared" si="29"/>
        <v>INSERT INTO UPK_TEST.upk_k60.k60_press_buno_link (buno_id, k60_buno_id, created_date, created_tantou_id) VALUES (2332, 2002, GETDATE(), 999);</v>
      </c>
    </row>
    <row r="628" spans="1:9">
      <c r="A628" s="229" t="s">
        <v>1145</v>
      </c>
      <c r="B628" s="229" t="str">
        <f t="shared" si="27"/>
        <v>2457</v>
      </c>
      <c r="C628" s="229" t="s">
        <v>1737</v>
      </c>
      <c r="D628" s="229" t="str">
        <f t="shared" si="28"/>
        <v>2333</v>
      </c>
      <c r="E628" s="229" t="s">
        <v>735</v>
      </c>
      <c r="F628" s="229" t="s">
        <v>6387</v>
      </c>
      <c r="G628" s="242" t="s">
        <v>1737</v>
      </c>
      <c r="H628" s="242" t="s">
        <v>6766</v>
      </c>
      <c r="I628" s="229" t="str">
        <f t="shared" si="29"/>
        <v>INSERT INTO UPK_TEST.upk_k60.k60_press_buno_link (buno_id, k60_buno_id, created_date, created_tantou_id) VALUES (2333, 2457, GETDATE(), 999);</v>
      </c>
    </row>
    <row r="629" spans="1:9">
      <c r="A629" s="229" t="s">
        <v>1146</v>
      </c>
      <c r="B629" s="229" t="str">
        <f t="shared" si="27"/>
        <v>2458</v>
      </c>
      <c r="C629" s="229" t="s">
        <v>1738</v>
      </c>
      <c r="D629" s="229" t="str">
        <f t="shared" si="28"/>
        <v>2334</v>
      </c>
      <c r="E629" s="229" t="s">
        <v>736</v>
      </c>
      <c r="F629" s="229" t="s">
        <v>6388</v>
      </c>
      <c r="G629" s="242" t="s">
        <v>1738</v>
      </c>
      <c r="H629" s="242" t="s">
        <v>6767</v>
      </c>
      <c r="I629" s="229" t="str">
        <f t="shared" si="29"/>
        <v>INSERT INTO UPK_TEST.upk_k60.k60_press_buno_link (buno_id, k60_buno_id, created_date, created_tantou_id) VALUES (2334, 2458, GETDATE(), 999);</v>
      </c>
    </row>
    <row r="630" spans="1:9">
      <c r="A630" s="229" t="s">
        <v>1147</v>
      </c>
      <c r="B630" s="229" t="str">
        <f t="shared" si="27"/>
        <v>2459</v>
      </c>
      <c r="C630" s="229" t="s">
        <v>1739</v>
      </c>
      <c r="D630" s="229" t="str">
        <f t="shared" si="28"/>
        <v>2335</v>
      </c>
      <c r="E630" s="229" t="s">
        <v>3346</v>
      </c>
      <c r="F630" s="229" t="s">
        <v>6389</v>
      </c>
      <c r="G630" s="242" t="s">
        <v>1739</v>
      </c>
      <c r="H630" s="242" t="s">
        <v>6768</v>
      </c>
      <c r="I630" s="229" t="str">
        <f t="shared" si="29"/>
        <v>INSERT INTO UPK_TEST.upk_k60.k60_press_buno_link (buno_id, k60_buno_id, created_date, created_tantou_id) VALUES (2335, 2459, GETDATE(), 999);</v>
      </c>
    </row>
    <row r="631" spans="1:9">
      <c r="A631" s="229" t="s">
        <v>1141</v>
      </c>
      <c r="B631" s="229" t="str">
        <f t="shared" si="27"/>
        <v>2452</v>
      </c>
      <c r="C631" s="229" t="s">
        <v>1744</v>
      </c>
      <c r="D631" s="229" t="str">
        <f t="shared" si="28"/>
        <v>2336</v>
      </c>
      <c r="E631" s="229" t="s">
        <v>3347</v>
      </c>
      <c r="F631" s="229" t="s">
        <v>6390</v>
      </c>
      <c r="G631" s="242" t="s">
        <v>1744</v>
      </c>
      <c r="H631" s="242" t="s">
        <v>6769</v>
      </c>
      <c r="I631" s="229" t="str">
        <f t="shared" si="29"/>
        <v>INSERT INTO UPK_TEST.upk_k60.k60_press_buno_link (buno_id, k60_buno_id, created_date, created_tantou_id) VALUES (2336, 2452, GETDATE(), 999);</v>
      </c>
    </row>
    <row r="632" spans="1:9">
      <c r="A632" s="229" t="s">
        <v>5653</v>
      </c>
      <c r="B632" s="229" t="str">
        <f t="shared" si="27"/>
        <v>2102</v>
      </c>
      <c r="C632" s="229" t="s">
        <v>1742</v>
      </c>
      <c r="D632" s="229" t="str">
        <f t="shared" si="28"/>
        <v>2337</v>
      </c>
      <c r="E632" s="229" t="s">
        <v>737</v>
      </c>
      <c r="F632" s="229" t="s">
        <v>6391</v>
      </c>
      <c r="G632" s="242" t="s">
        <v>1742</v>
      </c>
      <c r="H632" s="242" t="s">
        <v>6770</v>
      </c>
      <c r="I632" s="229" t="str">
        <f t="shared" si="29"/>
        <v>INSERT INTO UPK_TEST.upk_k60.k60_press_buno_link (buno_id, k60_buno_id, created_date, created_tantou_id) VALUES (2337, 2102, GETDATE(), 999);</v>
      </c>
    </row>
    <row r="633" spans="1:9">
      <c r="A633" s="229" t="s">
        <v>5653</v>
      </c>
      <c r="B633" s="229" t="str">
        <f t="shared" si="27"/>
        <v>2102</v>
      </c>
      <c r="C633" s="229" t="s">
        <v>1745</v>
      </c>
      <c r="D633" s="229" t="str">
        <f t="shared" si="28"/>
        <v>2338</v>
      </c>
      <c r="E633" s="229" t="s">
        <v>738</v>
      </c>
      <c r="F633" s="229" t="s">
        <v>6392</v>
      </c>
      <c r="G633" s="242" t="s">
        <v>1745</v>
      </c>
      <c r="H633" s="242" t="s">
        <v>6771</v>
      </c>
      <c r="I633" s="229" t="str">
        <f t="shared" si="29"/>
        <v>INSERT INTO UPK_TEST.upk_k60.k60_press_buno_link (buno_id, k60_buno_id, created_date, created_tantou_id) VALUES (2338, 2102, GETDATE(), 999);</v>
      </c>
    </row>
    <row r="634" spans="1:9">
      <c r="A634" s="229" t="s">
        <v>5652</v>
      </c>
      <c r="B634" s="229" t="str">
        <f t="shared" si="27"/>
        <v>2101</v>
      </c>
      <c r="C634" s="229" t="s">
        <v>1743</v>
      </c>
      <c r="D634" s="229" t="str">
        <f t="shared" si="28"/>
        <v>2339</v>
      </c>
      <c r="E634" s="229" t="s">
        <v>3350</v>
      </c>
      <c r="F634" s="229" t="s">
        <v>6393</v>
      </c>
      <c r="G634" s="242" t="s">
        <v>1743</v>
      </c>
      <c r="H634" s="242" t="s">
        <v>6772</v>
      </c>
      <c r="I634" s="229" t="str">
        <f t="shared" si="29"/>
        <v>INSERT INTO UPK_TEST.upk_k60.k60_press_buno_link (buno_id, k60_buno_id, created_date, created_tantou_id) VALUES (2339, 2101, GETDATE(), 999);</v>
      </c>
    </row>
    <row r="635" spans="1:9">
      <c r="A635" s="229" t="s">
        <v>5652</v>
      </c>
      <c r="B635" s="229" t="str">
        <f t="shared" si="27"/>
        <v>2101</v>
      </c>
      <c r="C635" s="229" t="s">
        <v>1746</v>
      </c>
      <c r="D635" s="229" t="str">
        <f t="shared" si="28"/>
        <v>2340</v>
      </c>
      <c r="E635" s="229" t="s">
        <v>3351</v>
      </c>
      <c r="F635" s="229" t="s">
        <v>6394</v>
      </c>
      <c r="G635" s="242" t="s">
        <v>1746</v>
      </c>
      <c r="H635" s="242" t="s">
        <v>6773</v>
      </c>
      <c r="I635" s="229" t="str">
        <f t="shared" si="29"/>
        <v>INSERT INTO UPK_TEST.upk_k60.k60_press_buno_link (buno_id, k60_buno_id, created_date, created_tantou_id) VALUES (2340, 2101, GETDATE(), 999);</v>
      </c>
    </row>
    <row r="636" spans="1:9">
      <c r="A636" s="229" t="s">
        <v>1142</v>
      </c>
      <c r="B636" s="229" t="str">
        <f t="shared" si="27"/>
        <v>2453</v>
      </c>
      <c r="C636" s="229" t="s">
        <v>1747</v>
      </c>
      <c r="D636" s="229" t="str">
        <f t="shared" si="28"/>
        <v>2341</v>
      </c>
      <c r="E636" s="229" t="s">
        <v>739</v>
      </c>
      <c r="F636" s="229" t="s">
        <v>6395</v>
      </c>
      <c r="G636" s="242" t="s">
        <v>1747</v>
      </c>
      <c r="H636" s="242" t="s">
        <v>6774</v>
      </c>
      <c r="I636" s="229" t="str">
        <f t="shared" si="29"/>
        <v>INSERT INTO UPK_TEST.upk_k60.k60_press_buno_link (buno_id, k60_buno_id, created_date, created_tantou_id) VALUES (2341, 2453, GETDATE(), 999);</v>
      </c>
    </row>
    <row r="637" spans="1:9">
      <c r="A637" s="229" t="s">
        <v>706</v>
      </c>
      <c r="B637" s="229" t="str">
        <f t="shared" si="27"/>
        <v>1868</v>
      </c>
      <c r="C637" s="229" t="s">
        <v>7228</v>
      </c>
      <c r="D637" s="229" t="str">
        <f t="shared" si="28"/>
        <v>2342</v>
      </c>
      <c r="E637" s="229" t="s">
        <v>740</v>
      </c>
      <c r="F637" s="229" t="s">
        <v>6396</v>
      </c>
      <c r="G637" s="242" t="s">
        <v>7228</v>
      </c>
      <c r="H637" s="242" t="s">
        <v>6775</v>
      </c>
      <c r="I637" s="229" t="str">
        <f t="shared" si="29"/>
        <v>INSERT INTO UPK_TEST.upk_k60.k60_press_buno_link (buno_id, k60_buno_id, created_date, created_tantou_id) VALUES (2342, 1868, GETDATE(), 999);</v>
      </c>
    </row>
    <row r="638" spans="1:9">
      <c r="A638" s="229" t="s">
        <v>3079</v>
      </c>
      <c r="B638" s="229" t="str">
        <f t="shared" si="27"/>
        <v>1673</v>
      </c>
      <c r="C638" s="229" t="s">
        <v>1752</v>
      </c>
      <c r="D638" s="229" t="str">
        <f t="shared" si="28"/>
        <v>2343</v>
      </c>
      <c r="E638" s="229" t="s">
        <v>3354</v>
      </c>
      <c r="F638" s="229" t="s">
        <v>6397</v>
      </c>
      <c r="G638" s="242" t="s">
        <v>1752</v>
      </c>
      <c r="H638" s="242" t="s">
        <v>6776</v>
      </c>
      <c r="I638" s="229" t="str">
        <f t="shared" si="29"/>
        <v>INSERT INTO UPK_TEST.upk_k60.k60_press_buno_link (buno_id, k60_buno_id, created_date, created_tantou_id) VALUES (2343, 1673, GETDATE(), 999);</v>
      </c>
    </row>
    <row r="639" spans="1:9">
      <c r="A639" s="229" t="s">
        <v>3079</v>
      </c>
      <c r="B639" s="229" t="str">
        <f t="shared" si="27"/>
        <v>1673</v>
      </c>
      <c r="C639" s="229" t="s">
        <v>1755</v>
      </c>
      <c r="D639" s="229" t="str">
        <f t="shared" si="28"/>
        <v>2344</v>
      </c>
      <c r="E639" s="229" t="s">
        <v>741</v>
      </c>
      <c r="F639" s="229" t="s">
        <v>6398</v>
      </c>
      <c r="G639" s="242" t="s">
        <v>1755</v>
      </c>
      <c r="H639" s="242" t="s">
        <v>6777</v>
      </c>
      <c r="I639" s="229" t="str">
        <f t="shared" si="29"/>
        <v>INSERT INTO UPK_TEST.upk_k60.k60_press_buno_link (buno_id, k60_buno_id, created_date, created_tantou_id) VALUES (2344, 1673, GETDATE(), 999);</v>
      </c>
    </row>
    <row r="640" spans="1:9">
      <c r="A640" s="229" t="s">
        <v>3081</v>
      </c>
      <c r="B640" s="229" t="str">
        <f t="shared" si="27"/>
        <v>1674</v>
      </c>
      <c r="C640" s="229" t="s">
        <v>1753</v>
      </c>
      <c r="D640" s="229" t="str">
        <f t="shared" si="28"/>
        <v>2345</v>
      </c>
      <c r="E640" s="229" t="s">
        <v>742</v>
      </c>
      <c r="F640" s="229" t="s">
        <v>6399</v>
      </c>
      <c r="G640" s="242" t="s">
        <v>1753</v>
      </c>
      <c r="H640" s="242" t="s">
        <v>6778</v>
      </c>
      <c r="I640" s="229" t="str">
        <f t="shared" si="29"/>
        <v>INSERT INTO UPK_TEST.upk_k60.k60_press_buno_link (buno_id, k60_buno_id, created_date, created_tantou_id) VALUES (2345, 1674, GETDATE(), 999);</v>
      </c>
    </row>
    <row r="641" spans="1:9">
      <c r="A641" s="229" t="s">
        <v>3081</v>
      </c>
      <c r="B641" s="229" t="str">
        <f t="shared" si="27"/>
        <v>1674</v>
      </c>
      <c r="C641" s="229" t="s">
        <v>1756</v>
      </c>
      <c r="D641" s="229" t="str">
        <f t="shared" si="28"/>
        <v>2346</v>
      </c>
      <c r="E641" s="229" t="s">
        <v>743</v>
      </c>
      <c r="F641" s="229" t="s">
        <v>6400</v>
      </c>
      <c r="G641" s="242" t="s">
        <v>1756</v>
      </c>
      <c r="H641" s="242" t="s">
        <v>6779</v>
      </c>
      <c r="I641" s="229" t="str">
        <f t="shared" si="29"/>
        <v>INSERT INTO UPK_TEST.upk_k60.k60_press_buno_link (buno_id, k60_buno_id, created_date, created_tantou_id) VALUES (2346, 1674, GETDATE(), 999);</v>
      </c>
    </row>
    <row r="642" spans="1:9">
      <c r="A642" s="229" t="s">
        <v>5518</v>
      </c>
      <c r="B642" s="229" t="str">
        <f t="shared" si="27"/>
        <v>1389</v>
      </c>
      <c r="C642" s="229" t="s">
        <v>1758</v>
      </c>
      <c r="D642" s="229" t="str">
        <f t="shared" si="28"/>
        <v>2347</v>
      </c>
      <c r="E642" s="229" t="s">
        <v>744</v>
      </c>
      <c r="F642" s="229" t="s">
        <v>6401</v>
      </c>
      <c r="G642" s="242" t="s">
        <v>1758</v>
      </c>
      <c r="H642" s="242" t="s">
        <v>6780</v>
      </c>
      <c r="I642" s="229" t="str">
        <f t="shared" si="29"/>
        <v>INSERT INTO UPK_TEST.upk_k60.k60_press_buno_link (buno_id, k60_buno_id, created_date, created_tantou_id) VALUES (2347, 1389, GETDATE(), 999);</v>
      </c>
    </row>
    <row r="643" spans="1:9">
      <c r="A643" s="229" t="s">
        <v>5518</v>
      </c>
      <c r="B643" s="229" t="str">
        <f t="shared" si="27"/>
        <v>1389</v>
      </c>
      <c r="C643" s="229" t="s">
        <v>1760</v>
      </c>
      <c r="D643" s="229" t="str">
        <f t="shared" si="28"/>
        <v>2348</v>
      </c>
      <c r="E643" s="229" t="s">
        <v>745</v>
      </c>
      <c r="F643" s="229" t="s">
        <v>6402</v>
      </c>
      <c r="G643" s="242" t="s">
        <v>1760</v>
      </c>
      <c r="H643" s="242" t="s">
        <v>6781</v>
      </c>
      <c r="I643" s="229" t="str">
        <f t="shared" si="29"/>
        <v>INSERT INTO UPK_TEST.upk_k60.k60_press_buno_link (buno_id, k60_buno_id, created_date, created_tantou_id) VALUES (2348, 1389, GETDATE(), 999);</v>
      </c>
    </row>
    <row r="644" spans="1:9">
      <c r="A644" s="229" t="s">
        <v>5519</v>
      </c>
      <c r="B644" s="229" t="str">
        <f t="shared" ref="B644:B707" si="30">VLOOKUP($A644,$E$4:$F$2001,2,FALSE)</f>
        <v>1390</v>
      </c>
      <c r="C644" s="229" t="s">
        <v>1759</v>
      </c>
      <c r="D644" s="229" t="str">
        <f t="shared" ref="D644:D707" si="31">VLOOKUP($C644,$G$4:$H$2001,2,FALSE)</f>
        <v>2349</v>
      </c>
      <c r="E644" s="229" t="s">
        <v>746</v>
      </c>
      <c r="F644" s="229" t="s">
        <v>6403</v>
      </c>
      <c r="G644" s="242" t="s">
        <v>1759</v>
      </c>
      <c r="H644" s="242" t="s">
        <v>6782</v>
      </c>
      <c r="I644" s="229" t="str">
        <f t="shared" ref="I644:I707" si="32">$S$1&amp;$D644&amp;", "&amp;$B644&amp;", GETDATE(), 999);"</f>
        <v>INSERT INTO UPK_TEST.upk_k60.k60_press_buno_link (buno_id, k60_buno_id, created_date, created_tantou_id) VALUES (2349, 1390, GETDATE(), 999);</v>
      </c>
    </row>
    <row r="645" spans="1:9">
      <c r="A645" s="229" t="s">
        <v>5519</v>
      </c>
      <c r="B645" s="229" t="str">
        <f t="shared" si="30"/>
        <v>1390</v>
      </c>
      <c r="C645" s="229" t="s">
        <v>1761</v>
      </c>
      <c r="D645" s="229" t="str">
        <f t="shared" si="31"/>
        <v>2350</v>
      </c>
      <c r="E645" s="229" t="s">
        <v>747</v>
      </c>
      <c r="F645" s="229" t="s">
        <v>6404</v>
      </c>
      <c r="G645" s="242" t="s">
        <v>1761</v>
      </c>
      <c r="H645" s="242" t="s">
        <v>6783</v>
      </c>
      <c r="I645" s="229" t="str">
        <f t="shared" si="32"/>
        <v>INSERT INTO UPK_TEST.upk_k60.k60_press_buno_link (buno_id, k60_buno_id, created_date, created_tantou_id) VALUES (2350, 1390, GETDATE(), 999);</v>
      </c>
    </row>
    <row r="646" spans="1:9">
      <c r="A646" s="229" t="s">
        <v>384</v>
      </c>
      <c r="B646" s="229" t="str">
        <f t="shared" si="30"/>
        <v>1354</v>
      </c>
      <c r="C646" s="229" t="s">
        <v>7229</v>
      </c>
      <c r="D646" s="229" t="str">
        <f t="shared" si="31"/>
        <v>2351</v>
      </c>
      <c r="E646" s="229" t="s">
        <v>748</v>
      </c>
      <c r="F646" s="229" t="s">
        <v>6405</v>
      </c>
      <c r="G646" s="242" t="s">
        <v>7229</v>
      </c>
      <c r="H646" s="242" t="s">
        <v>6784</v>
      </c>
      <c r="I646" s="229" t="str">
        <f t="shared" si="32"/>
        <v>INSERT INTO UPK_TEST.upk_k60.k60_press_buno_link (buno_id, k60_buno_id, created_date, created_tantou_id) VALUES (2351, 1354, GETDATE(), 999);</v>
      </c>
    </row>
    <row r="647" spans="1:9">
      <c r="A647" s="229" t="s">
        <v>5504</v>
      </c>
      <c r="B647" s="229" t="str">
        <f t="shared" si="30"/>
        <v>1355</v>
      </c>
      <c r="C647" s="229" t="s">
        <v>7230</v>
      </c>
      <c r="D647" s="229" t="str">
        <f t="shared" si="31"/>
        <v>2352</v>
      </c>
      <c r="E647" s="229" t="s">
        <v>3363</v>
      </c>
      <c r="F647" s="229" t="s">
        <v>6406</v>
      </c>
      <c r="G647" s="242" t="s">
        <v>7230</v>
      </c>
      <c r="H647" s="242" t="s">
        <v>6785</v>
      </c>
      <c r="I647" s="229" t="str">
        <f t="shared" si="32"/>
        <v>INSERT INTO UPK_TEST.upk_k60.k60_press_buno_link (buno_id, k60_buno_id, created_date, created_tantou_id) VALUES (2352, 1355, GETDATE(), 999);</v>
      </c>
    </row>
    <row r="648" spans="1:9">
      <c r="A648" s="229" t="s">
        <v>5504</v>
      </c>
      <c r="B648" s="229" t="str">
        <f t="shared" si="30"/>
        <v>1355</v>
      </c>
      <c r="C648" s="229" t="s">
        <v>7231</v>
      </c>
      <c r="D648" s="229" t="str">
        <f t="shared" si="31"/>
        <v>2353</v>
      </c>
      <c r="E648" s="229" t="s">
        <v>749</v>
      </c>
      <c r="F648" s="229" t="s">
        <v>6407</v>
      </c>
      <c r="G648" s="242" t="s">
        <v>7231</v>
      </c>
      <c r="H648" s="242" t="s">
        <v>6786</v>
      </c>
      <c r="I648" s="229" t="str">
        <f t="shared" si="32"/>
        <v>INSERT INTO UPK_TEST.upk_k60.k60_press_buno_link (buno_id, k60_buno_id, created_date, created_tantou_id) VALUES (2353, 1355, GETDATE(), 999);</v>
      </c>
    </row>
    <row r="649" spans="1:9">
      <c r="A649" s="229" t="s">
        <v>792</v>
      </c>
      <c r="B649" s="229" t="str">
        <f t="shared" si="30"/>
        <v>2003</v>
      </c>
      <c r="C649" s="229" t="s">
        <v>190</v>
      </c>
      <c r="D649" s="229" t="str">
        <f t="shared" si="31"/>
        <v>2354</v>
      </c>
      <c r="E649" s="229" t="s">
        <v>750</v>
      </c>
      <c r="F649" s="229" t="s">
        <v>6408</v>
      </c>
      <c r="G649" s="242" t="s">
        <v>190</v>
      </c>
      <c r="H649" s="242" t="s">
        <v>6787</v>
      </c>
      <c r="I649" s="229" t="str">
        <f t="shared" si="32"/>
        <v>INSERT INTO UPK_TEST.upk_k60.k60_press_buno_link (buno_id, k60_buno_id, created_date, created_tantou_id) VALUES (2354, 2003, GETDATE(), 999);</v>
      </c>
    </row>
    <row r="650" spans="1:9">
      <c r="A650" s="229" t="s">
        <v>3101</v>
      </c>
      <c r="B650" s="229" t="str">
        <f t="shared" si="30"/>
        <v>1692</v>
      </c>
      <c r="C650" s="229" t="s">
        <v>1763</v>
      </c>
      <c r="D650" s="229" t="str">
        <f t="shared" si="31"/>
        <v>2355</v>
      </c>
      <c r="E650" s="229" t="s">
        <v>5618</v>
      </c>
      <c r="F650" s="229" t="s">
        <v>6409</v>
      </c>
      <c r="G650" s="242" t="s">
        <v>1763</v>
      </c>
      <c r="H650" s="242" t="s">
        <v>6788</v>
      </c>
      <c r="I650" s="229" t="str">
        <f t="shared" si="32"/>
        <v>INSERT INTO UPK_TEST.upk_k60.k60_press_buno_link (buno_id, k60_buno_id, created_date, created_tantou_id) VALUES (2355, 1692, GETDATE(), 999);</v>
      </c>
    </row>
    <row r="651" spans="1:9">
      <c r="A651" s="229" t="s">
        <v>3101</v>
      </c>
      <c r="B651" s="229" t="str">
        <f t="shared" si="30"/>
        <v>1692</v>
      </c>
      <c r="C651" s="229" t="s">
        <v>1764</v>
      </c>
      <c r="D651" s="229" t="str">
        <f t="shared" si="31"/>
        <v>2356</v>
      </c>
      <c r="E651" s="229" t="s">
        <v>5619</v>
      </c>
      <c r="F651" s="229" t="s">
        <v>6410</v>
      </c>
      <c r="G651" s="242" t="s">
        <v>1764</v>
      </c>
      <c r="H651" s="242" t="s">
        <v>6789</v>
      </c>
      <c r="I651" s="229" t="str">
        <f t="shared" si="32"/>
        <v>INSERT INTO UPK_TEST.upk_k60.k60_press_buno_link (buno_id, k60_buno_id, created_date, created_tantou_id) VALUES (2356, 1692, GETDATE(), 999);</v>
      </c>
    </row>
    <row r="652" spans="1:9">
      <c r="A652" s="229" t="s">
        <v>583</v>
      </c>
      <c r="B652" s="229" t="str">
        <f t="shared" si="30"/>
        <v>1693</v>
      </c>
      <c r="C652" s="229" t="s">
        <v>1765</v>
      </c>
      <c r="D652" s="229" t="str">
        <f t="shared" si="31"/>
        <v>2357</v>
      </c>
      <c r="E652" s="229" t="s">
        <v>5620</v>
      </c>
      <c r="F652" s="229" t="s">
        <v>6411</v>
      </c>
      <c r="G652" s="242" t="s">
        <v>1765</v>
      </c>
      <c r="H652" s="242" t="s">
        <v>6790</v>
      </c>
      <c r="I652" s="229" t="str">
        <f t="shared" si="32"/>
        <v>INSERT INTO UPK_TEST.upk_k60.k60_press_buno_link (buno_id, k60_buno_id, created_date, created_tantou_id) VALUES (2357, 1693, GETDATE(), 999);</v>
      </c>
    </row>
    <row r="653" spans="1:9">
      <c r="A653" s="229" t="s">
        <v>842</v>
      </c>
      <c r="B653" s="229" t="str">
        <f t="shared" si="30"/>
        <v>2074</v>
      </c>
      <c r="C653" s="229" t="s">
        <v>7232</v>
      </c>
      <c r="D653" s="229" t="str">
        <f t="shared" si="31"/>
        <v>2358</v>
      </c>
      <c r="E653" s="229" t="s">
        <v>751</v>
      </c>
      <c r="F653" s="229" t="s">
        <v>6412</v>
      </c>
      <c r="G653" s="242" t="s">
        <v>7232</v>
      </c>
      <c r="H653" s="242" t="s">
        <v>6791</v>
      </c>
      <c r="I653" s="229" t="str">
        <f t="shared" si="32"/>
        <v>INSERT INTO UPK_TEST.upk_k60.k60_press_buno_link (buno_id, k60_buno_id, created_date, created_tantou_id) VALUES (2358, 2074, GETDATE(), 999);</v>
      </c>
    </row>
    <row r="654" spans="1:9">
      <c r="A654" s="229" t="s">
        <v>836</v>
      </c>
      <c r="B654" s="229" t="str">
        <f t="shared" si="30"/>
        <v>2067</v>
      </c>
      <c r="C654" s="229" t="s">
        <v>7233</v>
      </c>
      <c r="D654" s="229" t="str">
        <f t="shared" si="31"/>
        <v>2359</v>
      </c>
      <c r="E654" s="229" t="s">
        <v>752</v>
      </c>
      <c r="F654" s="229" t="s">
        <v>6413</v>
      </c>
      <c r="G654" s="242" t="s">
        <v>7233</v>
      </c>
      <c r="H654" s="242" t="s">
        <v>6792</v>
      </c>
      <c r="I654" s="229" t="str">
        <f t="shared" si="32"/>
        <v>INSERT INTO UPK_TEST.upk_k60.k60_press_buno_link (buno_id, k60_buno_id, created_date, created_tantou_id) VALUES (2359, 2067, GETDATE(), 999);</v>
      </c>
    </row>
    <row r="655" spans="1:9">
      <c r="A655" s="229" t="s">
        <v>837</v>
      </c>
      <c r="B655" s="229" t="str">
        <f t="shared" si="30"/>
        <v>2068</v>
      </c>
      <c r="C655" s="229" t="s">
        <v>7234</v>
      </c>
      <c r="D655" s="229" t="str">
        <f t="shared" si="31"/>
        <v>2360</v>
      </c>
      <c r="E655" s="229" t="s">
        <v>753</v>
      </c>
      <c r="F655" s="229" t="s">
        <v>6414</v>
      </c>
      <c r="G655" s="242" t="s">
        <v>7234</v>
      </c>
      <c r="H655" s="242" t="s">
        <v>6793</v>
      </c>
      <c r="I655" s="229" t="str">
        <f t="shared" si="32"/>
        <v>INSERT INTO UPK_TEST.upk_k60.k60_press_buno_link (buno_id, k60_buno_id, created_date, created_tantou_id) VALUES (2360, 2068, GETDATE(), 999);</v>
      </c>
    </row>
    <row r="656" spans="1:9">
      <c r="A656" s="229" t="s">
        <v>1177</v>
      </c>
      <c r="B656" s="229" t="str">
        <f t="shared" si="30"/>
        <v>2510</v>
      </c>
      <c r="C656" s="229" t="s">
        <v>7235</v>
      </c>
      <c r="D656" s="229" t="str">
        <f t="shared" si="31"/>
        <v>2361</v>
      </c>
      <c r="E656" s="229" t="s">
        <v>754</v>
      </c>
      <c r="F656" s="229" t="s">
        <v>6415</v>
      </c>
      <c r="G656" s="242" t="s">
        <v>7235</v>
      </c>
      <c r="H656" s="242" t="s">
        <v>6794</v>
      </c>
      <c r="I656" s="229" t="str">
        <f t="shared" si="32"/>
        <v>INSERT INTO UPK_TEST.upk_k60.k60_press_buno_link (buno_id, k60_buno_id, created_date, created_tantou_id) VALUES (2361, 2510, GETDATE(), 999);</v>
      </c>
    </row>
    <row r="657" spans="1:9">
      <c r="A657" s="229" t="s">
        <v>906</v>
      </c>
      <c r="B657" s="229" t="str">
        <f t="shared" si="30"/>
        <v>2160</v>
      </c>
      <c r="C657" s="229" t="s">
        <v>7236</v>
      </c>
      <c r="D657" s="229" t="str">
        <f t="shared" si="31"/>
        <v>2362</v>
      </c>
      <c r="E657" s="229" t="s">
        <v>755</v>
      </c>
      <c r="F657" s="229" t="s">
        <v>6416</v>
      </c>
      <c r="G657" s="242" t="s">
        <v>7236</v>
      </c>
      <c r="H657" s="242" t="s">
        <v>6795</v>
      </c>
      <c r="I657" s="229" t="str">
        <f t="shared" si="32"/>
        <v>INSERT INTO UPK_TEST.upk_k60.k60_press_buno_link (buno_id, k60_buno_id, created_date, created_tantou_id) VALUES (2362, 2160, GETDATE(), 999);</v>
      </c>
    </row>
    <row r="658" spans="1:9">
      <c r="A658" s="229" t="s">
        <v>843</v>
      </c>
      <c r="B658" s="229" t="str">
        <f t="shared" si="30"/>
        <v>2075</v>
      </c>
      <c r="C658" s="229" t="s">
        <v>7237</v>
      </c>
      <c r="D658" s="229" t="str">
        <f t="shared" si="31"/>
        <v>2363</v>
      </c>
      <c r="E658" s="229" t="s">
        <v>756</v>
      </c>
      <c r="F658" s="229" t="s">
        <v>6417</v>
      </c>
      <c r="G658" s="242" t="s">
        <v>7237</v>
      </c>
      <c r="H658" s="242" t="s">
        <v>6796</v>
      </c>
      <c r="I658" s="229" t="str">
        <f t="shared" si="32"/>
        <v>INSERT INTO UPK_TEST.upk_k60.k60_press_buno_link (buno_id, k60_buno_id, created_date, created_tantou_id) VALUES (2363, 2075, GETDATE(), 999);</v>
      </c>
    </row>
    <row r="659" spans="1:9">
      <c r="A659" s="229" t="s">
        <v>1199</v>
      </c>
      <c r="B659" s="229" t="str">
        <f t="shared" si="30"/>
        <v>2536</v>
      </c>
      <c r="C659" s="229" t="s">
        <v>7238</v>
      </c>
      <c r="D659" s="229" t="str">
        <f t="shared" si="31"/>
        <v>2364</v>
      </c>
      <c r="E659" s="229" t="s">
        <v>3375</v>
      </c>
      <c r="F659" s="229" t="s">
        <v>6418</v>
      </c>
      <c r="G659" s="242" t="s">
        <v>7238</v>
      </c>
      <c r="H659" s="242" t="s">
        <v>6797</v>
      </c>
      <c r="I659" s="229" t="str">
        <f t="shared" si="32"/>
        <v>INSERT INTO UPK_TEST.upk_k60.k60_press_buno_link (buno_id, k60_buno_id, created_date, created_tantou_id) VALUES (2364, 2536, GETDATE(), 999);</v>
      </c>
    </row>
    <row r="660" spans="1:9">
      <c r="A660" s="229" t="s">
        <v>844</v>
      </c>
      <c r="B660" s="229" t="str">
        <f t="shared" si="30"/>
        <v>2076</v>
      </c>
      <c r="C660" s="229" t="s">
        <v>7239</v>
      </c>
      <c r="D660" s="229" t="str">
        <f t="shared" si="31"/>
        <v>2365</v>
      </c>
      <c r="E660" s="229" t="s">
        <v>759</v>
      </c>
      <c r="F660" s="229" t="s">
        <v>6419</v>
      </c>
      <c r="G660" s="242" t="s">
        <v>7239</v>
      </c>
      <c r="H660" s="242" t="s">
        <v>6798</v>
      </c>
      <c r="I660" s="229" t="str">
        <f t="shared" si="32"/>
        <v>INSERT INTO UPK_TEST.upk_k60.k60_press_buno_link (buno_id, k60_buno_id, created_date, created_tantou_id) VALUES (2365, 2076, GETDATE(), 999);</v>
      </c>
    </row>
    <row r="661" spans="1:9">
      <c r="A661" s="229" t="s">
        <v>838</v>
      </c>
      <c r="B661" s="229" t="str">
        <f t="shared" si="30"/>
        <v>2069</v>
      </c>
      <c r="C661" s="229" t="s">
        <v>7240</v>
      </c>
      <c r="D661" s="229" t="str">
        <f t="shared" si="31"/>
        <v>2366</v>
      </c>
      <c r="E661" s="229" t="s">
        <v>760</v>
      </c>
      <c r="F661" s="229" t="s">
        <v>6420</v>
      </c>
      <c r="G661" s="242" t="s">
        <v>7240</v>
      </c>
      <c r="H661" s="242" t="s">
        <v>6799</v>
      </c>
      <c r="I661" s="229" t="str">
        <f t="shared" si="32"/>
        <v>INSERT INTO UPK_TEST.upk_k60.k60_press_buno_link (buno_id, k60_buno_id, created_date, created_tantou_id) VALUES (2366, 2069, GETDATE(), 999);</v>
      </c>
    </row>
    <row r="662" spans="1:9">
      <c r="A662" s="229" t="s">
        <v>839</v>
      </c>
      <c r="B662" s="229" t="str">
        <f t="shared" si="30"/>
        <v>2070</v>
      </c>
      <c r="C662" s="229" t="s">
        <v>7241</v>
      </c>
      <c r="D662" s="229" t="str">
        <f t="shared" si="31"/>
        <v>2367</v>
      </c>
      <c r="E662" s="229" t="s">
        <v>761</v>
      </c>
      <c r="F662" s="229" t="s">
        <v>6421</v>
      </c>
      <c r="G662" s="242" t="s">
        <v>7241</v>
      </c>
      <c r="H662" s="242" t="s">
        <v>6800</v>
      </c>
      <c r="I662" s="229" t="str">
        <f t="shared" si="32"/>
        <v>INSERT INTO UPK_TEST.upk_k60.k60_press_buno_link (buno_id, k60_buno_id, created_date, created_tantou_id) VALUES (2367, 2070, GETDATE(), 999);</v>
      </c>
    </row>
    <row r="663" spans="1:9">
      <c r="A663" s="229" t="s">
        <v>845</v>
      </c>
      <c r="B663" s="229" t="str">
        <f t="shared" si="30"/>
        <v>2077</v>
      </c>
      <c r="C663" s="229" t="s">
        <v>7242</v>
      </c>
      <c r="D663" s="229" t="str">
        <f t="shared" si="31"/>
        <v>2368</v>
      </c>
      <c r="E663" s="229" t="s">
        <v>762</v>
      </c>
      <c r="F663" s="229" t="s">
        <v>6422</v>
      </c>
      <c r="G663" s="242" t="s">
        <v>7242</v>
      </c>
      <c r="H663" s="242" t="s">
        <v>6801</v>
      </c>
      <c r="I663" s="229" t="str">
        <f t="shared" si="32"/>
        <v>INSERT INTO UPK_TEST.upk_k60.k60_press_buno_link (buno_id, k60_buno_id, created_date, created_tantou_id) VALUES (2368, 2077, GETDATE(), 999);</v>
      </c>
    </row>
    <row r="664" spans="1:9">
      <c r="A664" s="229" t="s">
        <v>965</v>
      </c>
      <c r="B664" s="229" t="str">
        <f t="shared" si="30"/>
        <v>2231</v>
      </c>
      <c r="C664" s="229" t="s">
        <v>7243</v>
      </c>
      <c r="D664" s="229" t="str">
        <f t="shared" si="31"/>
        <v>2369</v>
      </c>
      <c r="E664" s="229" t="s">
        <v>3381</v>
      </c>
      <c r="F664" s="229" t="s">
        <v>6423</v>
      </c>
      <c r="G664" s="242" t="s">
        <v>7243</v>
      </c>
      <c r="H664" s="242" t="s">
        <v>6802</v>
      </c>
      <c r="I664" s="229" t="str">
        <f t="shared" si="32"/>
        <v>INSERT INTO UPK_TEST.upk_k60.k60_press_buno_link (buno_id, k60_buno_id, created_date, created_tantou_id) VALUES (2369, 2231, GETDATE(), 999);</v>
      </c>
    </row>
    <row r="665" spans="1:9">
      <c r="A665" s="229" t="s">
        <v>896</v>
      </c>
      <c r="B665" s="229" t="str">
        <f t="shared" si="30"/>
        <v>2147</v>
      </c>
      <c r="C665" s="229" t="s">
        <v>7244</v>
      </c>
      <c r="D665" s="229" t="str">
        <f t="shared" si="31"/>
        <v>2370</v>
      </c>
      <c r="E665" s="229" t="s">
        <v>763</v>
      </c>
      <c r="F665" s="229" t="s">
        <v>6424</v>
      </c>
      <c r="G665" s="242" t="s">
        <v>7244</v>
      </c>
      <c r="H665" s="242" t="s">
        <v>6803</v>
      </c>
      <c r="I665" s="229" t="str">
        <f t="shared" si="32"/>
        <v>INSERT INTO UPK_TEST.upk_k60.k60_press_buno_link (buno_id, k60_buno_id, created_date, created_tantou_id) VALUES (2370, 2147, GETDATE(), 999);</v>
      </c>
    </row>
    <row r="666" spans="1:9">
      <c r="A666" s="229" t="s">
        <v>897</v>
      </c>
      <c r="B666" s="229" t="str">
        <f t="shared" si="30"/>
        <v>2148</v>
      </c>
      <c r="C666" s="229" t="s">
        <v>7245</v>
      </c>
      <c r="D666" s="229" t="str">
        <f t="shared" si="31"/>
        <v>2371</v>
      </c>
      <c r="E666" s="229" t="s">
        <v>3383</v>
      </c>
      <c r="F666" s="229" t="s">
        <v>6425</v>
      </c>
      <c r="G666" s="242" t="s">
        <v>7245</v>
      </c>
      <c r="H666" s="242" t="s">
        <v>6804</v>
      </c>
      <c r="I666" s="229" t="str">
        <f t="shared" si="32"/>
        <v>INSERT INTO UPK_TEST.upk_k60.k60_press_buno_link (buno_id, k60_buno_id, created_date, created_tantou_id) VALUES (2371, 2148, GETDATE(), 999);</v>
      </c>
    </row>
    <row r="667" spans="1:9">
      <c r="A667" s="229" t="s">
        <v>898</v>
      </c>
      <c r="B667" s="229" t="str">
        <f t="shared" si="30"/>
        <v>2149</v>
      </c>
      <c r="C667" s="229" t="s">
        <v>7246</v>
      </c>
      <c r="D667" s="229" t="str">
        <f t="shared" si="31"/>
        <v>2372</v>
      </c>
      <c r="E667" s="229" t="s">
        <v>3384</v>
      </c>
      <c r="F667" s="229" t="s">
        <v>6426</v>
      </c>
      <c r="G667" s="242" t="s">
        <v>7246</v>
      </c>
      <c r="H667" s="242" t="s">
        <v>6805</v>
      </c>
      <c r="I667" s="229" t="str">
        <f t="shared" si="32"/>
        <v>INSERT INTO UPK_TEST.upk_k60.k60_press_buno_link (buno_id, k60_buno_id, created_date, created_tantou_id) VALUES (2372, 2149, GETDATE(), 999);</v>
      </c>
    </row>
    <row r="668" spans="1:9">
      <c r="A668" s="229" t="s">
        <v>899</v>
      </c>
      <c r="B668" s="229" t="str">
        <f t="shared" si="30"/>
        <v>2150</v>
      </c>
      <c r="C668" s="229" t="s">
        <v>7247</v>
      </c>
      <c r="D668" s="229" t="str">
        <f t="shared" si="31"/>
        <v>2373</v>
      </c>
      <c r="E668" s="229" t="s">
        <v>764</v>
      </c>
      <c r="F668" s="229" t="s">
        <v>6427</v>
      </c>
      <c r="G668" s="242" t="s">
        <v>7247</v>
      </c>
      <c r="H668" s="242" t="s">
        <v>6806</v>
      </c>
      <c r="I668" s="229" t="str">
        <f t="shared" si="32"/>
        <v>INSERT INTO UPK_TEST.upk_k60.k60_press_buno_link (buno_id, k60_buno_id, created_date, created_tantou_id) VALUES (2373, 2150, GETDATE(), 999);</v>
      </c>
    </row>
    <row r="669" spans="1:9">
      <c r="A669" s="229" t="s">
        <v>900</v>
      </c>
      <c r="B669" s="229" t="str">
        <f t="shared" si="30"/>
        <v>2151</v>
      </c>
      <c r="C669" s="229" t="s">
        <v>7248</v>
      </c>
      <c r="D669" s="229" t="str">
        <f t="shared" si="31"/>
        <v>2374</v>
      </c>
      <c r="E669" s="229" t="s">
        <v>3386</v>
      </c>
      <c r="F669" s="229" t="s">
        <v>6428</v>
      </c>
      <c r="G669" s="242" t="s">
        <v>7248</v>
      </c>
      <c r="H669" s="242" t="s">
        <v>6807</v>
      </c>
      <c r="I669" s="229" t="str">
        <f t="shared" si="32"/>
        <v>INSERT INTO UPK_TEST.upk_k60.k60_press_buno_link (buno_id, k60_buno_id, created_date, created_tantou_id) VALUES (2374, 2151, GETDATE(), 999);</v>
      </c>
    </row>
    <row r="670" spans="1:9">
      <c r="A670" s="229" t="s">
        <v>901</v>
      </c>
      <c r="B670" s="229" t="str">
        <f t="shared" si="30"/>
        <v>2152</v>
      </c>
      <c r="C670" s="229" t="s">
        <v>7249</v>
      </c>
      <c r="D670" s="229" t="str">
        <f t="shared" si="31"/>
        <v>2375</v>
      </c>
      <c r="E670" s="229" t="s">
        <v>3387</v>
      </c>
      <c r="F670" s="229" t="s">
        <v>6429</v>
      </c>
      <c r="G670" s="242" t="s">
        <v>7249</v>
      </c>
      <c r="H670" s="242" t="s">
        <v>6808</v>
      </c>
      <c r="I670" s="229" t="str">
        <f t="shared" si="32"/>
        <v>INSERT INTO UPK_TEST.upk_k60.k60_press_buno_link (buno_id, k60_buno_id, created_date, created_tantou_id) VALUES (2375, 2152, GETDATE(), 999);</v>
      </c>
    </row>
    <row r="671" spans="1:9">
      <c r="A671" s="229" t="s">
        <v>902</v>
      </c>
      <c r="B671" s="229" t="str">
        <f t="shared" si="30"/>
        <v>2153</v>
      </c>
      <c r="C671" s="229" t="s">
        <v>7250</v>
      </c>
      <c r="D671" s="229" t="str">
        <f t="shared" si="31"/>
        <v>2376</v>
      </c>
      <c r="E671" s="229" t="s">
        <v>3388</v>
      </c>
      <c r="F671" s="229" t="s">
        <v>6430</v>
      </c>
      <c r="G671" s="242" t="s">
        <v>7250</v>
      </c>
      <c r="H671" s="242" t="s">
        <v>6809</v>
      </c>
      <c r="I671" s="229" t="str">
        <f t="shared" si="32"/>
        <v>INSERT INTO UPK_TEST.upk_k60.k60_press_buno_link (buno_id, k60_buno_id, created_date, created_tantou_id) VALUES (2376, 2153, GETDATE(), 999);</v>
      </c>
    </row>
    <row r="672" spans="1:9">
      <c r="A672" s="229" t="s">
        <v>5505</v>
      </c>
      <c r="B672" s="229" t="str">
        <f t="shared" si="30"/>
        <v>1356</v>
      </c>
      <c r="C672" s="229" t="s">
        <v>7251</v>
      </c>
      <c r="D672" s="229" t="str">
        <f t="shared" si="31"/>
        <v>2377</v>
      </c>
      <c r="E672" s="229" t="s">
        <v>765</v>
      </c>
      <c r="F672" s="229" t="s">
        <v>6431</v>
      </c>
      <c r="G672" s="242" t="s">
        <v>7251</v>
      </c>
      <c r="H672" s="242" t="s">
        <v>6810</v>
      </c>
      <c r="I672" s="229" t="str">
        <f t="shared" si="32"/>
        <v>INSERT INTO UPK_TEST.upk_k60.k60_press_buno_link (buno_id, k60_buno_id, created_date, created_tantou_id) VALUES (2377, 1356, GETDATE(), 999);</v>
      </c>
    </row>
    <row r="673" spans="1:9">
      <c r="A673" s="229" t="s">
        <v>5505</v>
      </c>
      <c r="B673" s="229" t="str">
        <f t="shared" si="30"/>
        <v>1356</v>
      </c>
      <c r="C673" s="229" t="s">
        <v>7252</v>
      </c>
      <c r="D673" s="229" t="str">
        <f t="shared" si="31"/>
        <v>2378</v>
      </c>
      <c r="E673" s="229" t="s">
        <v>766</v>
      </c>
      <c r="F673" s="229" t="s">
        <v>6432</v>
      </c>
      <c r="G673" s="242" t="s">
        <v>7252</v>
      </c>
      <c r="H673" s="242" t="s">
        <v>6811</v>
      </c>
      <c r="I673" s="229" t="str">
        <f t="shared" si="32"/>
        <v>INSERT INTO UPK_TEST.upk_k60.k60_press_buno_link (buno_id, k60_buno_id, created_date, created_tantou_id) VALUES (2378, 1356, GETDATE(), 999);</v>
      </c>
    </row>
    <row r="674" spans="1:9">
      <c r="A674" s="229" t="s">
        <v>989</v>
      </c>
      <c r="B674" s="229" t="str">
        <f t="shared" si="30"/>
        <v>2256</v>
      </c>
      <c r="C674" s="229" t="s">
        <v>7253</v>
      </c>
      <c r="D674" s="229" t="str">
        <f t="shared" si="31"/>
        <v>2379</v>
      </c>
      <c r="E674" s="229" t="s">
        <v>3392</v>
      </c>
      <c r="F674" s="229" t="s">
        <v>6433</v>
      </c>
      <c r="G674" s="242" t="s">
        <v>7253</v>
      </c>
      <c r="H674" s="242" t="s">
        <v>6812</v>
      </c>
      <c r="I674" s="229" t="str">
        <f t="shared" si="32"/>
        <v>INSERT INTO UPK_TEST.upk_k60.k60_press_buno_link (buno_id, k60_buno_id, created_date, created_tantou_id) VALUES (2379, 2256, GETDATE(), 999);</v>
      </c>
    </row>
    <row r="675" spans="1:9">
      <c r="A675" s="229" t="s">
        <v>1015</v>
      </c>
      <c r="B675" s="229" t="str">
        <f t="shared" si="30"/>
        <v>2289</v>
      </c>
      <c r="C675" s="229" t="s">
        <v>1773</v>
      </c>
      <c r="D675" s="229" t="str">
        <f t="shared" si="31"/>
        <v>2380</v>
      </c>
      <c r="E675" s="229" t="s">
        <v>3393</v>
      </c>
      <c r="F675" s="229" t="s">
        <v>6434</v>
      </c>
      <c r="G675" s="242" t="s">
        <v>1773</v>
      </c>
      <c r="H675" s="242" t="s">
        <v>6813</v>
      </c>
      <c r="I675" s="229" t="str">
        <f t="shared" si="32"/>
        <v>INSERT INTO UPK_TEST.upk_k60.k60_press_buno_link (buno_id, k60_buno_id, created_date, created_tantou_id) VALUES (2380, 2289, GETDATE(), 999);</v>
      </c>
    </row>
    <row r="676" spans="1:9">
      <c r="A676" s="229" t="s">
        <v>739</v>
      </c>
      <c r="B676" s="229" t="str">
        <f t="shared" si="30"/>
        <v>1923</v>
      </c>
      <c r="C676" s="229" t="s">
        <v>1776</v>
      </c>
      <c r="D676" s="229" t="str">
        <f t="shared" si="31"/>
        <v>2381</v>
      </c>
      <c r="E676" s="229" t="s">
        <v>3394</v>
      </c>
      <c r="F676" s="229" t="s">
        <v>6435</v>
      </c>
      <c r="G676" s="242" t="s">
        <v>1776</v>
      </c>
      <c r="H676" s="242" t="s">
        <v>6814</v>
      </c>
      <c r="I676" s="229" t="str">
        <f t="shared" si="32"/>
        <v>INSERT INTO UPK_TEST.upk_k60.k60_press_buno_link (buno_id, k60_buno_id, created_date, created_tantou_id) VALUES (2381, 1923, GETDATE(), 999);</v>
      </c>
    </row>
    <row r="677" spans="1:9">
      <c r="A677" s="229" t="s">
        <v>999</v>
      </c>
      <c r="B677" s="229" t="str">
        <f t="shared" si="30"/>
        <v>2268</v>
      </c>
      <c r="C677" s="229" t="s">
        <v>7254</v>
      </c>
      <c r="D677" s="229" t="str">
        <f t="shared" si="31"/>
        <v>2382</v>
      </c>
      <c r="E677" s="229" t="s">
        <v>3395</v>
      </c>
      <c r="F677" s="229" t="s">
        <v>6436</v>
      </c>
      <c r="G677" s="242" t="s">
        <v>7254</v>
      </c>
      <c r="H677" s="242" t="s">
        <v>6815</v>
      </c>
      <c r="I677" s="229" t="str">
        <f t="shared" si="32"/>
        <v>INSERT INTO UPK_TEST.upk_k60.k60_press_buno_link (buno_id, k60_buno_id, created_date, created_tantou_id) VALUES (2382, 2268, GETDATE(), 999);</v>
      </c>
    </row>
    <row r="678" spans="1:9">
      <c r="A678" s="229" t="s">
        <v>1049</v>
      </c>
      <c r="B678" s="229" t="str">
        <f t="shared" si="30"/>
        <v>2327</v>
      </c>
      <c r="C678" s="229" t="s">
        <v>7255</v>
      </c>
      <c r="D678" s="229" t="str">
        <f t="shared" si="31"/>
        <v>2383</v>
      </c>
      <c r="E678" s="229" t="s">
        <v>3396</v>
      </c>
      <c r="F678" s="229" t="s">
        <v>6437</v>
      </c>
      <c r="G678" s="242" t="s">
        <v>7255</v>
      </c>
      <c r="H678" s="242" t="s">
        <v>6816</v>
      </c>
      <c r="I678" s="229" t="str">
        <f t="shared" si="32"/>
        <v>INSERT INTO UPK_TEST.upk_k60.k60_press_buno_link (buno_id, k60_buno_id, created_date, created_tantou_id) VALUES (2383, 2327, GETDATE(), 999);</v>
      </c>
    </row>
    <row r="679" spans="1:9">
      <c r="A679" s="229" t="s">
        <v>749</v>
      </c>
      <c r="B679" s="229" t="str">
        <f t="shared" si="30"/>
        <v>1935</v>
      </c>
      <c r="C679" s="229" t="s">
        <v>7256</v>
      </c>
      <c r="D679" s="229" t="str">
        <f t="shared" si="31"/>
        <v>2384</v>
      </c>
      <c r="E679" s="229" t="s">
        <v>3397</v>
      </c>
      <c r="F679" s="229" t="s">
        <v>6438</v>
      </c>
      <c r="G679" s="242" t="s">
        <v>7256</v>
      </c>
      <c r="H679" s="242" t="s">
        <v>6817</v>
      </c>
      <c r="I679" s="229" t="str">
        <f t="shared" si="32"/>
        <v>INSERT INTO UPK_TEST.upk_k60.k60_press_buno_link (buno_id, k60_buno_id, created_date, created_tantou_id) VALUES (2384, 1935, GETDATE(), 999);</v>
      </c>
    </row>
    <row r="680" spans="1:9">
      <c r="A680" s="229" t="s">
        <v>417</v>
      </c>
      <c r="B680" s="229" t="str">
        <f t="shared" si="30"/>
        <v>1410</v>
      </c>
      <c r="C680" s="229" t="s">
        <v>1777</v>
      </c>
      <c r="D680" s="229" t="str">
        <f t="shared" si="31"/>
        <v>2385</v>
      </c>
      <c r="E680" s="229" t="s">
        <v>767</v>
      </c>
      <c r="F680" s="229" t="s">
        <v>6439</v>
      </c>
      <c r="G680" s="242" t="s">
        <v>1777</v>
      </c>
      <c r="H680" s="242" t="s">
        <v>6818</v>
      </c>
      <c r="I680" s="229" t="str">
        <f t="shared" si="32"/>
        <v>INSERT INTO UPK_TEST.upk_k60.k60_press_buno_link (buno_id, k60_buno_id, created_date, created_tantou_id) VALUES (2385, 1410, GETDATE(), 999);</v>
      </c>
    </row>
    <row r="681" spans="1:9">
      <c r="A681" s="229" t="s">
        <v>419</v>
      </c>
      <c r="B681" s="229" t="str">
        <f t="shared" si="30"/>
        <v>1412</v>
      </c>
      <c r="C681" s="229" t="s">
        <v>1778</v>
      </c>
      <c r="D681" s="229" t="str">
        <f t="shared" si="31"/>
        <v>2386</v>
      </c>
      <c r="E681" s="229" t="s">
        <v>3399</v>
      </c>
      <c r="F681" s="229" t="s">
        <v>6440</v>
      </c>
      <c r="G681" s="242" t="s">
        <v>1778</v>
      </c>
      <c r="H681" s="242" t="s">
        <v>6819</v>
      </c>
      <c r="I681" s="229" t="str">
        <f t="shared" si="32"/>
        <v>INSERT INTO UPK_TEST.upk_k60.k60_press_buno_link (buno_id, k60_buno_id, created_date, created_tantou_id) VALUES (2386, 1412, GETDATE(), 999);</v>
      </c>
    </row>
    <row r="682" spans="1:9">
      <c r="A682" s="229" t="s">
        <v>1059</v>
      </c>
      <c r="B682" s="229" t="str">
        <f t="shared" si="30"/>
        <v>2339</v>
      </c>
      <c r="C682" s="229" t="s">
        <v>1779</v>
      </c>
      <c r="D682" s="229" t="str">
        <f t="shared" si="31"/>
        <v>2387</v>
      </c>
      <c r="E682" s="229" t="s">
        <v>3400</v>
      </c>
      <c r="F682" s="229" t="s">
        <v>6441</v>
      </c>
      <c r="G682" s="242" t="s">
        <v>1779</v>
      </c>
      <c r="H682" s="242" t="s">
        <v>6820</v>
      </c>
      <c r="I682" s="229" t="str">
        <f t="shared" si="32"/>
        <v>INSERT INTO UPK_TEST.upk_k60.k60_press_buno_link (buno_id, k60_buno_id, created_date, created_tantou_id) VALUES (2387, 2339, GETDATE(), 999);</v>
      </c>
    </row>
    <row r="683" spans="1:9">
      <c r="A683" s="229" t="s">
        <v>733</v>
      </c>
      <c r="B683" s="229" t="str">
        <f t="shared" si="30"/>
        <v>1912</v>
      </c>
      <c r="C683" s="229" t="s">
        <v>1781</v>
      </c>
      <c r="D683" s="229" t="str">
        <f t="shared" si="31"/>
        <v>2388</v>
      </c>
      <c r="E683" s="229" t="s">
        <v>768</v>
      </c>
      <c r="F683" s="229" t="s">
        <v>6442</v>
      </c>
      <c r="G683" s="242" t="s">
        <v>1781</v>
      </c>
      <c r="H683" s="242" t="s">
        <v>6821</v>
      </c>
      <c r="I683" s="229" t="str">
        <f t="shared" si="32"/>
        <v>INSERT INTO UPK_TEST.upk_k60.k60_press_buno_link (buno_id, k60_buno_id, created_date, created_tantou_id) VALUES (2388, 1912, GETDATE(), 999);</v>
      </c>
    </row>
    <row r="684" spans="1:9">
      <c r="A684" s="229" t="s">
        <v>1143</v>
      </c>
      <c r="B684" s="229" t="str">
        <f t="shared" si="30"/>
        <v>2455</v>
      </c>
      <c r="C684" s="229" t="s">
        <v>1782</v>
      </c>
      <c r="D684" s="229" t="str">
        <f t="shared" si="31"/>
        <v>2389</v>
      </c>
      <c r="E684" s="229" t="s">
        <v>769</v>
      </c>
      <c r="F684" s="229" t="s">
        <v>6443</v>
      </c>
      <c r="G684" s="242" t="s">
        <v>1782</v>
      </c>
      <c r="H684" s="242" t="s">
        <v>6822</v>
      </c>
      <c r="I684" s="229" t="str">
        <f t="shared" si="32"/>
        <v>INSERT INTO UPK_TEST.upk_k60.k60_press_buno_link (buno_id, k60_buno_id, created_date, created_tantou_id) VALUES (2389, 2455, GETDATE(), 999);</v>
      </c>
    </row>
    <row r="685" spans="1:9">
      <c r="A685" s="229" t="s">
        <v>1083</v>
      </c>
      <c r="B685" s="229" t="str">
        <f t="shared" si="30"/>
        <v>2372</v>
      </c>
      <c r="C685" s="229" t="s">
        <v>1783</v>
      </c>
      <c r="D685" s="229" t="str">
        <f t="shared" si="31"/>
        <v>2390</v>
      </c>
      <c r="E685" s="229" t="s">
        <v>770</v>
      </c>
      <c r="F685" s="229" t="s">
        <v>6444</v>
      </c>
      <c r="G685" s="242" t="s">
        <v>1783</v>
      </c>
      <c r="H685" s="242" t="s">
        <v>6823</v>
      </c>
      <c r="I685" s="229" t="str">
        <f t="shared" si="32"/>
        <v>INSERT INTO UPK_TEST.upk_k60.k60_press_buno_link (buno_id, k60_buno_id, created_date, created_tantou_id) VALUES (2390, 2372, GETDATE(), 999);</v>
      </c>
    </row>
    <row r="686" spans="1:9">
      <c r="A686" s="229" t="s">
        <v>949</v>
      </c>
      <c r="B686" s="229" t="str">
        <f t="shared" si="30"/>
        <v>2210</v>
      </c>
      <c r="C686" s="229" t="s">
        <v>7257</v>
      </c>
      <c r="D686" s="229" t="str">
        <f t="shared" si="31"/>
        <v>2391</v>
      </c>
      <c r="E686" s="229" t="s">
        <v>771</v>
      </c>
      <c r="F686" s="229" t="s">
        <v>6445</v>
      </c>
      <c r="G686" s="242" t="s">
        <v>7257</v>
      </c>
      <c r="H686" s="242" t="s">
        <v>6824</v>
      </c>
      <c r="I686" s="229" t="str">
        <f t="shared" si="32"/>
        <v>INSERT INTO UPK_TEST.upk_k60.k60_press_buno_link (buno_id, k60_buno_id, created_date, created_tantou_id) VALUES (2391, 2210, GETDATE(), 999);</v>
      </c>
    </row>
    <row r="687" spans="1:9">
      <c r="A687" s="229" t="s">
        <v>933</v>
      </c>
      <c r="B687" s="229" t="str">
        <f t="shared" si="30"/>
        <v>2190</v>
      </c>
      <c r="C687" s="229" t="s">
        <v>7258</v>
      </c>
      <c r="D687" s="229" t="str">
        <f t="shared" si="31"/>
        <v>2392</v>
      </c>
      <c r="E687" s="229" t="s">
        <v>772</v>
      </c>
      <c r="F687" s="229" t="s">
        <v>6446</v>
      </c>
      <c r="G687" s="242" t="s">
        <v>7258</v>
      </c>
      <c r="H687" s="242" t="s">
        <v>6825</v>
      </c>
      <c r="I687" s="229" t="str">
        <f t="shared" si="32"/>
        <v>INSERT INTO UPK_TEST.upk_k60.k60_press_buno_link (buno_id, k60_buno_id, created_date, created_tantou_id) VALUES (2392, 2190, GETDATE(), 999);</v>
      </c>
    </row>
    <row r="688" spans="1:9">
      <c r="A688" s="229" t="s">
        <v>729</v>
      </c>
      <c r="B688" s="229" t="str">
        <f t="shared" si="30"/>
        <v>1904</v>
      </c>
      <c r="C688" s="229" t="s">
        <v>1789</v>
      </c>
      <c r="D688" s="229" t="str">
        <f t="shared" si="31"/>
        <v>2393</v>
      </c>
      <c r="E688" s="229" t="s">
        <v>773</v>
      </c>
      <c r="F688" s="229" t="s">
        <v>6447</v>
      </c>
      <c r="G688" s="242" t="s">
        <v>1789</v>
      </c>
      <c r="H688" s="242" t="s">
        <v>6826</v>
      </c>
      <c r="I688" s="229" t="str">
        <f t="shared" si="32"/>
        <v>INSERT INTO UPK_TEST.upk_k60.k60_press_buno_link (buno_id, k60_buno_id, created_date, created_tantou_id) VALUES (2393, 1904, GETDATE(), 999);</v>
      </c>
    </row>
    <row r="689" spans="1:9">
      <c r="A689" s="229" t="s">
        <v>976</v>
      </c>
      <c r="B689" s="229" t="str">
        <f t="shared" si="30"/>
        <v>2242</v>
      </c>
      <c r="C689" s="229" t="s">
        <v>1790</v>
      </c>
      <c r="D689" s="229" t="str">
        <f t="shared" si="31"/>
        <v>2394</v>
      </c>
      <c r="E689" s="229" t="s">
        <v>5621</v>
      </c>
      <c r="F689" s="229" t="s">
        <v>6448</v>
      </c>
      <c r="G689" s="242" t="s">
        <v>1790</v>
      </c>
      <c r="H689" s="242" t="s">
        <v>6827</v>
      </c>
      <c r="I689" s="229" t="str">
        <f t="shared" si="32"/>
        <v>INSERT INTO UPK_TEST.upk_k60.k60_press_buno_link (buno_id, k60_buno_id, created_date, created_tantou_id) VALUES (2394, 2242, GETDATE(), 999);</v>
      </c>
    </row>
    <row r="690" spans="1:9">
      <c r="A690" s="229" t="s">
        <v>5620</v>
      </c>
      <c r="B690" s="229" t="str">
        <f t="shared" si="30"/>
        <v>1939</v>
      </c>
      <c r="C690" s="229" t="s">
        <v>1771</v>
      </c>
      <c r="D690" s="229" t="str">
        <f t="shared" si="31"/>
        <v>2395</v>
      </c>
      <c r="E690" s="229" t="s">
        <v>774</v>
      </c>
      <c r="F690" s="229" t="s">
        <v>6449</v>
      </c>
      <c r="G690" s="242" t="s">
        <v>1771</v>
      </c>
      <c r="H690" s="242" t="s">
        <v>6828</v>
      </c>
      <c r="I690" s="229" t="str">
        <f t="shared" si="32"/>
        <v>INSERT INTO UPK_TEST.upk_k60.k60_press_buno_link (buno_id, k60_buno_id, created_date, created_tantou_id) VALUES (2395, 1939, GETDATE(), 999);</v>
      </c>
    </row>
    <row r="691" spans="1:9">
      <c r="A691" s="229" t="s">
        <v>5620</v>
      </c>
      <c r="B691" s="229" t="str">
        <f t="shared" si="30"/>
        <v>1939</v>
      </c>
      <c r="C691" s="229" t="s">
        <v>1794</v>
      </c>
      <c r="D691" s="229" t="str">
        <f t="shared" si="31"/>
        <v>2396</v>
      </c>
      <c r="E691" s="229" t="s">
        <v>775</v>
      </c>
      <c r="F691" s="229" t="s">
        <v>6450</v>
      </c>
      <c r="G691" s="242" t="s">
        <v>1794</v>
      </c>
      <c r="H691" s="242" t="s">
        <v>6829</v>
      </c>
      <c r="I691" s="229" t="str">
        <f t="shared" si="32"/>
        <v>INSERT INTO UPK_TEST.upk_k60.k60_press_buno_link (buno_id, k60_buno_id, created_date, created_tantou_id) VALUES (2396, 1939, GETDATE(), 999);</v>
      </c>
    </row>
    <row r="692" spans="1:9">
      <c r="A692" s="229" t="s">
        <v>3351</v>
      </c>
      <c r="B692" s="229" t="str">
        <f t="shared" si="30"/>
        <v>1922</v>
      </c>
      <c r="C692" s="229" t="s">
        <v>1775</v>
      </c>
      <c r="D692" s="229" t="str">
        <f t="shared" si="31"/>
        <v>2397</v>
      </c>
      <c r="E692" s="229" t="s">
        <v>776</v>
      </c>
      <c r="F692" s="229" t="s">
        <v>6451</v>
      </c>
      <c r="G692" s="242" t="s">
        <v>1775</v>
      </c>
      <c r="H692" s="242" t="s">
        <v>6830</v>
      </c>
      <c r="I692" s="229" t="str">
        <f t="shared" si="32"/>
        <v>INSERT INTO UPK_TEST.upk_k60.k60_press_buno_link (buno_id, k60_buno_id, created_date, created_tantou_id) VALUES (2397, 1922, GETDATE(), 999);</v>
      </c>
    </row>
    <row r="693" spans="1:9">
      <c r="A693" s="229" t="s">
        <v>3351</v>
      </c>
      <c r="B693" s="229" t="str">
        <f t="shared" si="30"/>
        <v>1922</v>
      </c>
      <c r="C693" s="229" t="s">
        <v>1798</v>
      </c>
      <c r="D693" s="229" t="str">
        <f t="shared" si="31"/>
        <v>2398</v>
      </c>
      <c r="E693" s="229" t="s">
        <v>777</v>
      </c>
      <c r="F693" s="229" t="s">
        <v>6452</v>
      </c>
      <c r="G693" s="242" t="s">
        <v>1798</v>
      </c>
      <c r="H693" s="242" t="s">
        <v>6831</v>
      </c>
      <c r="I693" s="229" t="str">
        <f t="shared" si="32"/>
        <v>INSERT INTO UPK_TEST.upk_k60.k60_press_buno_link (buno_id, k60_buno_id, created_date, created_tantou_id) VALUES (2398, 1922, GETDATE(), 999);</v>
      </c>
    </row>
    <row r="694" spans="1:9">
      <c r="A694" s="229" t="s">
        <v>3363</v>
      </c>
      <c r="B694" s="229" t="str">
        <f t="shared" si="30"/>
        <v>1934</v>
      </c>
      <c r="C694" s="229" t="s">
        <v>7259</v>
      </c>
      <c r="D694" s="229" t="str">
        <f t="shared" si="31"/>
        <v>2399</v>
      </c>
      <c r="E694" s="229" t="s">
        <v>3412</v>
      </c>
      <c r="F694" s="229" t="s">
        <v>6453</v>
      </c>
      <c r="G694" s="242" t="s">
        <v>7259</v>
      </c>
      <c r="H694" s="242" t="s">
        <v>6832</v>
      </c>
      <c r="I694" s="229" t="str">
        <f t="shared" si="32"/>
        <v>INSERT INTO UPK_TEST.upk_k60.k60_press_buno_link (buno_id, k60_buno_id, created_date, created_tantou_id) VALUES (2399, 1934, GETDATE(), 999);</v>
      </c>
    </row>
    <row r="695" spans="1:9">
      <c r="A695" s="229" t="s">
        <v>3363</v>
      </c>
      <c r="B695" s="229" t="str">
        <f t="shared" si="30"/>
        <v>1934</v>
      </c>
      <c r="C695" s="229" t="s">
        <v>7260</v>
      </c>
      <c r="D695" s="229" t="str">
        <f t="shared" si="31"/>
        <v>2400</v>
      </c>
      <c r="E695" s="229" t="s">
        <v>5622</v>
      </c>
      <c r="F695" s="229" t="s">
        <v>6454</v>
      </c>
      <c r="G695" s="242" t="s">
        <v>7260</v>
      </c>
      <c r="H695" s="242" t="s">
        <v>6833</v>
      </c>
      <c r="I695" s="229" t="str">
        <f t="shared" si="32"/>
        <v>INSERT INTO UPK_TEST.upk_k60.k60_press_buno_link (buno_id, k60_buno_id, created_date, created_tantou_id) VALUES (2400, 1934, GETDATE(), 999);</v>
      </c>
    </row>
    <row r="696" spans="1:9">
      <c r="A696" s="229" t="s">
        <v>5616</v>
      </c>
      <c r="B696" s="229" t="str">
        <f t="shared" si="30"/>
        <v>1911</v>
      </c>
      <c r="C696" s="229" t="s">
        <v>1780</v>
      </c>
      <c r="D696" s="229" t="str">
        <f t="shared" si="31"/>
        <v>2401</v>
      </c>
      <c r="E696" s="229" t="s">
        <v>778</v>
      </c>
      <c r="F696" s="229" t="s">
        <v>6455</v>
      </c>
      <c r="G696" s="242" t="s">
        <v>1780</v>
      </c>
      <c r="H696" s="242" t="s">
        <v>6834</v>
      </c>
      <c r="I696" s="229" t="str">
        <f t="shared" si="32"/>
        <v>INSERT INTO UPK_TEST.upk_k60.k60_press_buno_link (buno_id, k60_buno_id, created_date, created_tantou_id) VALUES (2401, 1911, GETDATE(), 999);</v>
      </c>
    </row>
    <row r="697" spans="1:9">
      <c r="A697" s="229" t="s">
        <v>5616</v>
      </c>
      <c r="B697" s="229" t="str">
        <f t="shared" si="30"/>
        <v>1911</v>
      </c>
      <c r="C697" s="229" t="s">
        <v>1803</v>
      </c>
      <c r="D697" s="229" t="str">
        <f t="shared" si="31"/>
        <v>2402</v>
      </c>
      <c r="E697" s="229" t="s">
        <v>779</v>
      </c>
      <c r="F697" s="229" t="s">
        <v>6456</v>
      </c>
      <c r="G697" s="242" t="s">
        <v>1803</v>
      </c>
      <c r="H697" s="242" t="s">
        <v>6835</v>
      </c>
      <c r="I697" s="229" t="str">
        <f t="shared" si="32"/>
        <v>INSERT INTO UPK_TEST.upk_k60.k60_press_buno_link (buno_id, k60_buno_id, created_date, created_tantou_id) VALUES (2402, 1911, GETDATE(), 999);</v>
      </c>
    </row>
    <row r="698" spans="1:9">
      <c r="A698" s="229" t="s">
        <v>5612</v>
      </c>
      <c r="B698" s="229" t="str">
        <f t="shared" si="30"/>
        <v>1903</v>
      </c>
      <c r="C698" s="229" t="s">
        <v>1788</v>
      </c>
      <c r="D698" s="229" t="str">
        <f t="shared" si="31"/>
        <v>2403</v>
      </c>
      <c r="E698" s="229" t="s">
        <v>780</v>
      </c>
      <c r="F698" s="229" t="s">
        <v>6457</v>
      </c>
      <c r="G698" s="242" t="s">
        <v>1788</v>
      </c>
      <c r="H698" s="242" t="s">
        <v>6836</v>
      </c>
      <c r="I698" s="229" t="str">
        <f t="shared" si="32"/>
        <v>INSERT INTO UPK_TEST.upk_k60.k60_press_buno_link (buno_id, k60_buno_id, created_date, created_tantou_id) VALUES (2403, 1903, GETDATE(), 999);</v>
      </c>
    </row>
    <row r="699" spans="1:9">
      <c r="A699" s="229" t="s">
        <v>5612</v>
      </c>
      <c r="B699" s="229" t="str">
        <f t="shared" si="30"/>
        <v>1903</v>
      </c>
      <c r="C699" s="229" t="s">
        <v>1815</v>
      </c>
      <c r="D699" s="229" t="str">
        <f t="shared" si="31"/>
        <v>2404</v>
      </c>
      <c r="E699" s="229" t="s">
        <v>781</v>
      </c>
      <c r="F699" s="229" t="s">
        <v>6458</v>
      </c>
      <c r="G699" s="242" t="s">
        <v>1815</v>
      </c>
      <c r="H699" s="242" t="s">
        <v>6837</v>
      </c>
      <c r="I699" s="229" t="str">
        <f t="shared" si="32"/>
        <v>INSERT INTO UPK_TEST.upk_k60.k60_press_buno_link (buno_id, k60_buno_id, created_date, created_tantou_id) VALUES (2404, 1903, GETDATE(), 999);</v>
      </c>
    </row>
    <row r="700" spans="1:9">
      <c r="A700" s="229" t="s">
        <v>3346</v>
      </c>
      <c r="B700" s="229" t="str">
        <f t="shared" si="30"/>
        <v>1917</v>
      </c>
      <c r="C700" s="229" t="s">
        <v>1792</v>
      </c>
      <c r="D700" s="229" t="str">
        <f t="shared" si="31"/>
        <v>2405</v>
      </c>
      <c r="E700" s="229" t="s">
        <v>3418</v>
      </c>
      <c r="F700" s="229" t="s">
        <v>6459</v>
      </c>
      <c r="G700" s="242" t="s">
        <v>1792</v>
      </c>
      <c r="H700" s="242" t="s">
        <v>6838</v>
      </c>
      <c r="I700" s="229" t="str">
        <f t="shared" si="32"/>
        <v>INSERT INTO UPK_TEST.upk_k60.k60_press_buno_link (buno_id, k60_buno_id, created_date, created_tantou_id) VALUES (2405, 1917, GETDATE(), 999);</v>
      </c>
    </row>
    <row r="701" spans="1:9">
      <c r="A701" s="229" t="s">
        <v>3346</v>
      </c>
      <c r="B701" s="229" t="str">
        <f t="shared" si="30"/>
        <v>1917</v>
      </c>
      <c r="C701" s="229" t="s">
        <v>1819</v>
      </c>
      <c r="D701" s="229" t="str">
        <f t="shared" si="31"/>
        <v>2406</v>
      </c>
      <c r="E701" s="229" t="s">
        <v>5623</v>
      </c>
      <c r="F701" s="229" t="s">
        <v>6460</v>
      </c>
      <c r="G701" s="242" t="s">
        <v>1819</v>
      </c>
      <c r="H701" s="242" t="s">
        <v>6839</v>
      </c>
      <c r="I701" s="229" t="str">
        <f t="shared" si="32"/>
        <v>INSERT INTO UPK_TEST.upk_k60.k60_press_buno_link (buno_id, k60_buno_id, created_date, created_tantou_id) VALUES (2406, 1917, GETDATE(), 999);</v>
      </c>
    </row>
    <row r="702" spans="1:9">
      <c r="A702" s="229" t="s">
        <v>3347</v>
      </c>
      <c r="B702" s="229" t="str">
        <f t="shared" si="30"/>
        <v>1918</v>
      </c>
      <c r="C702" s="229" t="s">
        <v>1793</v>
      </c>
      <c r="D702" s="229" t="str">
        <f t="shared" si="31"/>
        <v>2407</v>
      </c>
      <c r="E702" s="229" t="s">
        <v>3420</v>
      </c>
      <c r="F702" s="229" t="s">
        <v>6461</v>
      </c>
      <c r="G702" s="242" t="s">
        <v>1793</v>
      </c>
      <c r="H702" s="242" t="s">
        <v>6840</v>
      </c>
      <c r="I702" s="229" t="str">
        <f t="shared" si="32"/>
        <v>INSERT INTO UPK_TEST.upk_k60.k60_press_buno_link (buno_id, k60_buno_id, created_date, created_tantou_id) VALUES (2407, 1918, GETDATE(), 999);</v>
      </c>
    </row>
    <row r="703" spans="1:9">
      <c r="A703" s="229" t="s">
        <v>3347</v>
      </c>
      <c r="B703" s="229" t="str">
        <f t="shared" si="30"/>
        <v>1918</v>
      </c>
      <c r="C703" s="229" t="s">
        <v>1820</v>
      </c>
      <c r="D703" s="229" t="str">
        <f t="shared" si="31"/>
        <v>2408</v>
      </c>
      <c r="E703" s="229" t="s">
        <v>5624</v>
      </c>
      <c r="F703" s="229" t="s">
        <v>6462</v>
      </c>
      <c r="G703" s="242" t="s">
        <v>1820</v>
      </c>
      <c r="H703" s="242" t="s">
        <v>6841</v>
      </c>
      <c r="I703" s="229" t="str">
        <f t="shared" si="32"/>
        <v>INSERT INTO UPK_TEST.upk_k60.k60_press_buno_link (buno_id, k60_buno_id, created_date, created_tantou_id) VALUES (2408, 1918, GETDATE(), 999);</v>
      </c>
    </row>
    <row r="704" spans="1:9">
      <c r="A704" s="229" t="s">
        <v>990</v>
      </c>
      <c r="B704" s="229" t="str">
        <f t="shared" si="30"/>
        <v>2257</v>
      </c>
      <c r="C704" s="229" t="s">
        <v>7261</v>
      </c>
      <c r="D704" s="229" t="str">
        <f t="shared" si="31"/>
        <v>2409</v>
      </c>
      <c r="E704" s="229" t="s">
        <v>782</v>
      </c>
      <c r="F704" s="229" t="s">
        <v>6463</v>
      </c>
      <c r="G704" s="242" t="s">
        <v>7261</v>
      </c>
      <c r="H704" s="242" t="s">
        <v>6842</v>
      </c>
      <c r="I704" s="229" t="str">
        <f t="shared" si="32"/>
        <v>INSERT INTO UPK_TEST.upk_k60.k60_press_buno_link (buno_id, k60_buno_id, created_date, created_tantou_id) VALUES (2409, 2257, GETDATE(), 999);</v>
      </c>
    </row>
    <row r="705" spans="1:9">
      <c r="A705" s="229" t="s">
        <v>1016</v>
      </c>
      <c r="B705" s="229" t="str">
        <f t="shared" si="30"/>
        <v>2290</v>
      </c>
      <c r="C705" s="229" t="s">
        <v>1796</v>
      </c>
      <c r="D705" s="229" t="str">
        <f t="shared" si="31"/>
        <v>2410</v>
      </c>
      <c r="E705" s="229" t="s">
        <v>783</v>
      </c>
      <c r="F705" s="229" t="s">
        <v>6464</v>
      </c>
      <c r="G705" s="242" t="s">
        <v>1796</v>
      </c>
      <c r="H705" s="242" t="s">
        <v>6843</v>
      </c>
      <c r="I705" s="229" t="str">
        <f t="shared" si="32"/>
        <v>INSERT INTO UPK_TEST.upk_k60.k60_press_buno_link (buno_id, k60_buno_id, created_date, created_tantou_id) VALUES (2410, 2290, GETDATE(), 999);</v>
      </c>
    </row>
    <row r="706" spans="1:9">
      <c r="A706" s="229" t="s">
        <v>740</v>
      </c>
      <c r="B706" s="229" t="str">
        <f t="shared" si="30"/>
        <v>1924</v>
      </c>
      <c r="C706" s="229" t="s">
        <v>1799</v>
      </c>
      <c r="D706" s="229" t="str">
        <f t="shared" si="31"/>
        <v>2411</v>
      </c>
      <c r="E706" s="229" t="s">
        <v>784</v>
      </c>
      <c r="F706" s="229" t="s">
        <v>6465</v>
      </c>
      <c r="G706" s="242" t="s">
        <v>1799</v>
      </c>
      <c r="H706" s="242" t="s">
        <v>6844</v>
      </c>
      <c r="I706" s="229" t="str">
        <f t="shared" si="32"/>
        <v>INSERT INTO UPK_TEST.upk_k60.k60_press_buno_link (buno_id, k60_buno_id, created_date, created_tantou_id) VALUES (2411, 1924, GETDATE(), 999);</v>
      </c>
    </row>
    <row r="707" spans="1:9">
      <c r="A707" s="229" t="s">
        <v>1000</v>
      </c>
      <c r="B707" s="229" t="str">
        <f t="shared" si="30"/>
        <v>2269</v>
      </c>
      <c r="C707" s="229" t="s">
        <v>7262</v>
      </c>
      <c r="D707" s="229" t="str">
        <f t="shared" si="31"/>
        <v>2412</v>
      </c>
      <c r="E707" s="229" t="s">
        <v>785</v>
      </c>
      <c r="F707" s="229" t="s">
        <v>6466</v>
      </c>
      <c r="G707" s="242" t="s">
        <v>7262</v>
      </c>
      <c r="H707" s="242" t="s">
        <v>6845</v>
      </c>
      <c r="I707" s="229" t="str">
        <f t="shared" si="32"/>
        <v>INSERT INTO UPK_TEST.upk_k60.k60_press_buno_link (buno_id, k60_buno_id, created_date, created_tantou_id) VALUES (2412, 2269, GETDATE(), 999);</v>
      </c>
    </row>
    <row r="708" spans="1:9">
      <c r="A708" s="229" t="s">
        <v>1050</v>
      </c>
      <c r="B708" s="229" t="str">
        <f t="shared" ref="B708:B771" si="33">VLOOKUP($A708,$E$4:$F$2001,2,FALSE)</f>
        <v>2328</v>
      </c>
      <c r="C708" s="229" t="s">
        <v>7263</v>
      </c>
      <c r="D708" s="229" t="str">
        <f t="shared" ref="D708:D771" si="34">VLOOKUP($C708,$G$4:$H$2001,2,FALSE)</f>
        <v>2413</v>
      </c>
      <c r="E708" s="229" t="s">
        <v>3426</v>
      </c>
      <c r="F708" s="229" t="s">
        <v>6467</v>
      </c>
      <c r="G708" s="242" t="s">
        <v>7263</v>
      </c>
      <c r="H708" s="242" t="s">
        <v>6846</v>
      </c>
      <c r="I708" s="229" t="str">
        <f t="shared" ref="I708:I771" si="35">$S$1&amp;$D708&amp;", "&amp;$B708&amp;", GETDATE(), 999);"</f>
        <v>INSERT INTO UPK_TEST.upk_k60.k60_press_buno_link (buno_id, k60_buno_id, created_date, created_tantou_id) VALUES (2413, 2328, GETDATE(), 999);</v>
      </c>
    </row>
    <row r="709" spans="1:9">
      <c r="A709" s="229" t="s">
        <v>750</v>
      </c>
      <c r="B709" s="229" t="str">
        <f t="shared" si="33"/>
        <v>1936</v>
      </c>
      <c r="C709" s="229" t="s">
        <v>7264</v>
      </c>
      <c r="D709" s="229" t="str">
        <f t="shared" si="34"/>
        <v>2414</v>
      </c>
      <c r="E709" s="229" t="s">
        <v>5625</v>
      </c>
      <c r="F709" s="229" t="s">
        <v>6468</v>
      </c>
      <c r="G709" s="242" t="s">
        <v>7264</v>
      </c>
      <c r="H709" s="242" t="s">
        <v>6847</v>
      </c>
      <c r="I709" s="229" t="str">
        <f t="shared" si="35"/>
        <v>INSERT INTO UPK_TEST.upk_k60.k60_press_buno_link (buno_id, k60_buno_id, created_date, created_tantou_id) VALUES (2414, 1936, GETDATE(), 999);</v>
      </c>
    </row>
    <row r="710" spans="1:9">
      <c r="A710" s="229" t="s">
        <v>418</v>
      </c>
      <c r="B710" s="229" t="str">
        <f t="shared" si="33"/>
        <v>1411</v>
      </c>
      <c r="C710" s="229" t="s">
        <v>1800</v>
      </c>
      <c r="D710" s="229" t="str">
        <f t="shared" si="34"/>
        <v>2415</v>
      </c>
      <c r="E710" s="229" t="s">
        <v>786</v>
      </c>
      <c r="F710" s="229" t="s">
        <v>6469</v>
      </c>
      <c r="G710" s="242" t="s">
        <v>1800</v>
      </c>
      <c r="H710" s="242" t="s">
        <v>6848</v>
      </c>
      <c r="I710" s="229" t="str">
        <f t="shared" si="35"/>
        <v>INSERT INTO UPK_TEST.upk_k60.k60_press_buno_link (buno_id, k60_buno_id, created_date, created_tantou_id) VALUES (2415, 1411, GETDATE(), 999);</v>
      </c>
    </row>
    <row r="711" spans="1:9">
      <c r="A711" s="229" t="s">
        <v>420</v>
      </c>
      <c r="B711" s="229" t="str">
        <f t="shared" si="33"/>
        <v>1413</v>
      </c>
      <c r="C711" s="229" t="s">
        <v>1801</v>
      </c>
      <c r="D711" s="229" t="str">
        <f t="shared" si="34"/>
        <v>2416</v>
      </c>
      <c r="E711" s="229" t="s">
        <v>787</v>
      </c>
      <c r="F711" s="229" t="s">
        <v>6470</v>
      </c>
      <c r="G711" s="242" t="s">
        <v>1801</v>
      </c>
      <c r="H711" s="242" t="s">
        <v>6849</v>
      </c>
      <c r="I711" s="229" t="str">
        <f t="shared" si="35"/>
        <v>INSERT INTO UPK_TEST.upk_k60.k60_press_buno_link (buno_id, k60_buno_id, created_date, created_tantou_id) VALUES (2416, 1413, GETDATE(), 999);</v>
      </c>
    </row>
    <row r="712" spans="1:9">
      <c r="A712" s="229" t="s">
        <v>1060</v>
      </c>
      <c r="B712" s="229" t="str">
        <f t="shared" si="33"/>
        <v>2340</v>
      </c>
      <c r="C712" s="229" t="s">
        <v>1802</v>
      </c>
      <c r="D712" s="229" t="str">
        <f t="shared" si="34"/>
        <v>2417</v>
      </c>
      <c r="E712" s="229" t="s">
        <v>788</v>
      </c>
      <c r="F712" s="229" t="s">
        <v>6471</v>
      </c>
      <c r="G712" s="242" t="s">
        <v>1802</v>
      </c>
      <c r="H712" s="242" t="s">
        <v>6850</v>
      </c>
      <c r="I712" s="229" t="str">
        <f t="shared" si="35"/>
        <v>INSERT INTO UPK_TEST.upk_k60.k60_press_buno_link (buno_id, k60_buno_id, created_date, created_tantou_id) VALUES (2417, 2340, GETDATE(), 999);</v>
      </c>
    </row>
    <row r="713" spans="1:9">
      <c r="A713" s="229" t="s">
        <v>734</v>
      </c>
      <c r="B713" s="229" t="str">
        <f t="shared" si="33"/>
        <v>1913</v>
      </c>
      <c r="C713" s="229" t="s">
        <v>1804</v>
      </c>
      <c r="D713" s="229" t="str">
        <f t="shared" si="34"/>
        <v>2418</v>
      </c>
      <c r="E713" s="229" t="s">
        <v>789</v>
      </c>
      <c r="F713" s="229" t="s">
        <v>202</v>
      </c>
      <c r="G713" s="242" t="s">
        <v>1804</v>
      </c>
      <c r="H713" s="242" t="s">
        <v>6851</v>
      </c>
      <c r="I713" s="229" t="str">
        <f t="shared" si="35"/>
        <v>INSERT INTO UPK_TEST.upk_k60.k60_press_buno_link (buno_id, k60_buno_id, created_date, created_tantou_id) VALUES (2418, 1913, GETDATE(), 999);</v>
      </c>
    </row>
    <row r="714" spans="1:9">
      <c r="A714" s="229" t="s">
        <v>1144</v>
      </c>
      <c r="B714" s="229" t="str">
        <f t="shared" si="33"/>
        <v>2456</v>
      </c>
      <c r="C714" s="229" t="s">
        <v>1805</v>
      </c>
      <c r="D714" s="229" t="str">
        <f t="shared" si="34"/>
        <v>2419</v>
      </c>
      <c r="E714" s="229" t="s">
        <v>790</v>
      </c>
      <c r="F714" s="229" t="s">
        <v>183</v>
      </c>
      <c r="G714" s="242" t="s">
        <v>1805</v>
      </c>
      <c r="H714" s="242" t="s">
        <v>6852</v>
      </c>
      <c r="I714" s="229" t="str">
        <f t="shared" si="35"/>
        <v>INSERT INTO UPK_TEST.upk_k60.k60_press_buno_link (buno_id, k60_buno_id, created_date, created_tantou_id) VALUES (2419, 2456, GETDATE(), 999);</v>
      </c>
    </row>
    <row r="715" spans="1:9">
      <c r="A715" s="229" t="s">
        <v>978</v>
      </c>
      <c r="B715" s="229" t="str">
        <f t="shared" si="33"/>
        <v>2244</v>
      </c>
      <c r="C715" s="229" t="s">
        <v>1806</v>
      </c>
      <c r="D715" s="229" t="str">
        <f t="shared" si="34"/>
        <v>2420</v>
      </c>
      <c r="E715" s="229" t="s">
        <v>791</v>
      </c>
      <c r="F715" s="229" t="s">
        <v>207</v>
      </c>
      <c r="G715" s="242" t="s">
        <v>1806</v>
      </c>
      <c r="H715" s="242" t="s">
        <v>6853</v>
      </c>
      <c r="I715" s="229" t="str">
        <f t="shared" si="35"/>
        <v>INSERT INTO UPK_TEST.upk_k60.k60_press_buno_link (buno_id, k60_buno_id, created_date, created_tantou_id) VALUES (2420, 2244, GETDATE(), 999);</v>
      </c>
    </row>
    <row r="716" spans="1:9">
      <c r="A716" s="229" t="s">
        <v>1084</v>
      </c>
      <c r="B716" s="229" t="str">
        <f t="shared" si="33"/>
        <v>2373</v>
      </c>
      <c r="C716" s="229" t="s">
        <v>1808</v>
      </c>
      <c r="D716" s="229" t="str">
        <f t="shared" si="34"/>
        <v>2421</v>
      </c>
      <c r="E716" s="229" t="s">
        <v>792</v>
      </c>
      <c r="F716" s="229" t="s">
        <v>212</v>
      </c>
      <c r="G716" s="242" t="s">
        <v>1808</v>
      </c>
      <c r="H716" s="242" t="s">
        <v>6854</v>
      </c>
      <c r="I716" s="229" t="str">
        <f t="shared" si="35"/>
        <v>INSERT INTO UPK_TEST.upk_k60.k60_press_buno_link (buno_id, k60_buno_id, created_date, created_tantou_id) VALUES (2421, 2373, GETDATE(), 999);</v>
      </c>
    </row>
    <row r="717" spans="1:9">
      <c r="A717" s="229" t="s">
        <v>927</v>
      </c>
      <c r="B717" s="229" t="str">
        <f t="shared" si="33"/>
        <v>2184</v>
      </c>
      <c r="C717" s="229" t="s">
        <v>7265</v>
      </c>
      <c r="D717" s="229" t="str">
        <f t="shared" si="34"/>
        <v>2422</v>
      </c>
      <c r="E717" s="229" t="s">
        <v>3435</v>
      </c>
      <c r="F717" s="229" t="s">
        <v>230</v>
      </c>
      <c r="G717" s="242" t="s">
        <v>7265</v>
      </c>
      <c r="H717" s="242" t="s">
        <v>6855</v>
      </c>
      <c r="I717" s="229" t="str">
        <f t="shared" si="35"/>
        <v>INSERT INTO UPK_TEST.upk_k60.k60_press_buno_link (buno_id, k60_buno_id, created_date, created_tantou_id) VALUES (2422, 2184, GETDATE(), 999);</v>
      </c>
    </row>
    <row r="718" spans="1:9">
      <c r="A718" s="229" t="s">
        <v>934</v>
      </c>
      <c r="B718" s="229" t="str">
        <f t="shared" si="33"/>
        <v>2191</v>
      </c>
      <c r="C718" s="229" t="s">
        <v>7266</v>
      </c>
      <c r="D718" s="229" t="str">
        <f t="shared" si="34"/>
        <v>2423</v>
      </c>
      <c r="E718" s="229" t="s">
        <v>793</v>
      </c>
      <c r="F718" s="229" t="s">
        <v>231</v>
      </c>
      <c r="G718" s="242" t="s">
        <v>7266</v>
      </c>
      <c r="H718" s="242" t="s">
        <v>6856</v>
      </c>
      <c r="I718" s="229" t="str">
        <f t="shared" si="35"/>
        <v>INSERT INTO UPK_TEST.upk_k60.k60_press_buno_link (buno_id, k60_buno_id, created_date, created_tantou_id) VALUES (2423, 2191, GETDATE(), 999);</v>
      </c>
    </row>
    <row r="719" spans="1:9">
      <c r="A719" s="229" t="s">
        <v>730</v>
      </c>
      <c r="B719" s="229" t="str">
        <f t="shared" si="33"/>
        <v>1905</v>
      </c>
      <c r="C719" s="229" t="s">
        <v>1816</v>
      </c>
      <c r="D719" s="229" t="str">
        <f t="shared" si="34"/>
        <v>2424</v>
      </c>
      <c r="E719" s="229" t="s">
        <v>794</v>
      </c>
      <c r="F719" s="229" t="s">
        <v>215</v>
      </c>
      <c r="G719" s="242" t="s">
        <v>1816</v>
      </c>
      <c r="H719" s="242" t="s">
        <v>6857</v>
      </c>
      <c r="I719" s="229" t="str">
        <f t="shared" si="35"/>
        <v>INSERT INTO UPK_TEST.upk_k60.k60_press_buno_link (buno_id, k60_buno_id, created_date, created_tantou_id) VALUES (2424, 1905, GETDATE(), 999);</v>
      </c>
    </row>
    <row r="720" spans="1:9">
      <c r="A720" s="229" t="s">
        <v>977</v>
      </c>
      <c r="B720" s="229" t="str">
        <f t="shared" si="33"/>
        <v>2243</v>
      </c>
      <c r="C720" s="229" t="s">
        <v>1817</v>
      </c>
      <c r="D720" s="229" t="str">
        <f t="shared" si="34"/>
        <v>2425</v>
      </c>
      <c r="E720" s="229" t="s">
        <v>795</v>
      </c>
      <c r="F720" s="229" t="s">
        <v>216</v>
      </c>
      <c r="G720" s="242" t="s">
        <v>1817</v>
      </c>
      <c r="H720" s="242" t="s">
        <v>6858</v>
      </c>
      <c r="I720" s="229" t="str">
        <f t="shared" si="35"/>
        <v>INSERT INTO UPK_TEST.upk_k60.k60_press_buno_link (buno_id, k60_buno_id, created_date, created_tantou_id) VALUES (2425, 2243, GETDATE(), 999);</v>
      </c>
    </row>
    <row r="721" spans="1:9">
      <c r="A721" s="229" t="s">
        <v>635</v>
      </c>
      <c r="B721" s="229" t="str">
        <f t="shared" si="33"/>
        <v>1764</v>
      </c>
      <c r="C721" s="229" t="s">
        <v>1822</v>
      </c>
      <c r="D721" s="229" t="str">
        <f t="shared" si="34"/>
        <v>2426</v>
      </c>
      <c r="E721" s="229" t="s">
        <v>796</v>
      </c>
      <c r="F721" s="229" t="s">
        <v>232</v>
      </c>
      <c r="G721" s="242" t="s">
        <v>1822</v>
      </c>
      <c r="H721" s="242" t="s">
        <v>6859</v>
      </c>
      <c r="I721" s="229" t="str">
        <f t="shared" si="35"/>
        <v>INSERT INTO UPK_TEST.upk_k60.k60_press_buno_link (buno_id, k60_buno_id, created_date, created_tantou_id) VALUES (2426, 1764, GETDATE(), 999);</v>
      </c>
    </row>
    <row r="722" spans="1:9">
      <c r="A722" s="229" t="s">
        <v>642</v>
      </c>
      <c r="B722" s="229" t="str">
        <f t="shared" si="33"/>
        <v>1778</v>
      </c>
      <c r="C722" s="229" t="s">
        <v>1823</v>
      </c>
      <c r="D722" s="229" t="str">
        <f t="shared" si="34"/>
        <v>2427</v>
      </c>
      <c r="E722" s="229" t="s">
        <v>3440</v>
      </c>
      <c r="F722" s="229" t="s">
        <v>217</v>
      </c>
      <c r="G722" s="242" t="s">
        <v>1823</v>
      </c>
      <c r="H722" s="242" t="s">
        <v>6860</v>
      </c>
      <c r="I722" s="229" t="str">
        <f t="shared" si="35"/>
        <v>INSERT INTO UPK_TEST.upk_k60.k60_press_buno_link (buno_id, k60_buno_id, created_date, created_tantou_id) VALUES (2427, 1778, GETDATE(), 999);</v>
      </c>
    </row>
    <row r="723" spans="1:9">
      <c r="A723" s="229" t="s">
        <v>649</v>
      </c>
      <c r="B723" s="229" t="str">
        <f t="shared" si="33"/>
        <v>1794</v>
      </c>
      <c r="C723" s="229" t="s">
        <v>1824</v>
      </c>
      <c r="D723" s="229" t="str">
        <f t="shared" si="34"/>
        <v>2428</v>
      </c>
      <c r="E723" s="229" t="s">
        <v>797</v>
      </c>
      <c r="F723" s="229" t="s">
        <v>210</v>
      </c>
      <c r="G723" s="242" t="s">
        <v>1824</v>
      </c>
      <c r="H723" s="242" t="s">
        <v>6861</v>
      </c>
      <c r="I723" s="229" t="str">
        <f t="shared" si="35"/>
        <v>INSERT INTO UPK_TEST.upk_k60.k60_press_buno_link (buno_id, k60_buno_id, created_date, created_tantou_id) VALUES (2428, 1794, GETDATE(), 999);</v>
      </c>
    </row>
    <row r="724" spans="1:9">
      <c r="A724" s="229" t="s">
        <v>1019</v>
      </c>
      <c r="B724" s="229" t="str">
        <f t="shared" si="33"/>
        <v>2293</v>
      </c>
      <c r="C724" s="229" t="s">
        <v>1826</v>
      </c>
      <c r="D724" s="229" t="str">
        <f t="shared" si="34"/>
        <v>2429</v>
      </c>
      <c r="E724" s="229" t="s">
        <v>798</v>
      </c>
      <c r="F724" s="229" t="s">
        <v>6472</v>
      </c>
      <c r="G724" s="242" t="s">
        <v>1826</v>
      </c>
      <c r="H724" s="242" t="s">
        <v>6862</v>
      </c>
      <c r="I724" s="229" t="str">
        <f t="shared" si="35"/>
        <v>INSERT INTO UPK_TEST.upk_k60.k60_press_buno_link (buno_id, k60_buno_id, created_date, created_tantou_id) VALUES (2429, 2293, GETDATE(), 999);</v>
      </c>
    </row>
    <row r="725" spans="1:9">
      <c r="A725" s="229" t="s">
        <v>1028</v>
      </c>
      <c r="B725" s="229" t="str">
        <f t="shared" si="33"/>
        <v>2306</v>
      </c>
      <c r="C725" s="229" t="s">
        <v>1829</v>
      </c>
      <c r="D725" s="229" t="str">
        <f t="shared" si="34"/>
        <v>2430</v>
      </c>
      <c r="E725" s="229" t="s">
        <v>799</v>
      </c>
      <c r="F725" s="229" t="s">
        <v>205</v>
      </c>
      <c r="G725" s="242" t="s">
        <v>1829</v>
      </c>
      <c r="H725" s="242" t="s">
        <v>6863</v>
      </c>
      <c r="I725" s="229" t="str">
        <f t="shared" si="35"/>
        <v>INSERT INTO UPK_TEST.upk_k60.k60_press_buno_link (buno_id, k60_buno_id, created_date, created_tantou_id) VALUES (2430, 2306, GETDATE(), 999);</v>
      </c>
    </row>
    <row r="726" spans="1:9">
      <c r="A726" s="229" t="s">
        <v>1029</v>
      </c>
      <c r="B726" s="229" t="str">
        <f t="shared" si="33"/>
        <v>2307</v>
      </c>
      <c r="C726" s="229" t="s">
        <v>1830</v>
      </c>
      <c r="D726" s="229" t="str">
        <f t="shared" si="34"/>
        <v>2431</v>
      </c>
      <c r="E726" s="229" t="s">
        <v>800</v>
      </c>
      <c r="F726" s="229" t="s">
        <v>233</v>
      </c>
      <c r="G726" s="242" t="s">
        <v>1830</v>
      </c>
      <c r="H726" s="242" t="s">
        <v>6864</v>
      </c>
      <c r="I726" s="229" t="str">
        <f t="shared" si="35"/>
        <v>INSERT INTO UPK_TEST.upk_k60.k60_press_buno_link (buno_id, k60_buno_id, created_date, created_tantou_id) VALUES (2431, 2307, GETDATE(), 999);</v>
      </c>
    </row>
    <row r="727" spans="1:9">
      <c r="A727" s="229" t="s">
        <v>1030</v>
      </c>
      <c r="B727" s="229" t="str">
        <f t="shared" si="33"/>
        <v>2308</v>
      </c>
      <c r="C727" s="229" t="s">
        <v>1831</v>
      </c>
      <c r="D727" s="229" t="str">
        <f t="shared" si="34"/>
        <v>2432</v>
      </c>
      <c r="E727" s="229" t="s">
        <v>801</v>
      </c>
      <c r="F727" s="229" t="s">
        <v>220</v>
      </c>
      <c r="G727" s="242" t="s">
        <v>1831</v>
      </c>
      <c r="H727" s="242" t="s">
        <v>6865</v>
      </c>
      <c r="I727" s="229" t="str">
        <f t="shared" si="35"/>
        <v>INSERT INTO UPK_TEST.upk_k60.k60_press_buno_link (buno_id, k60_buno_id, created_date, created_tantou_id) VALUES (2432, 2308, GETDATE(), 999);</v>
      </c>
    </row>
    <row r="728" spans="1:9">
      <c r="A728" s="229" t="s">
        <v>1027</v>
      </c>
      <c r="B728" s="229" t="str">
        <f t="shared" si="33"/>
        <v>2305</v>
      </c>
      <c r="C728" s="229" t="s">
        <v>1832</v>
      </c>
      <c r="D728" s="229" t="str">
        <f t="shared" si="34"/>
        <v>2433</v>
      </c>
      <c r="E728" s="229" t="s">
        <v>802</v>
      </c>
      <c r="F728" s="229" t="s">
        <v>234</v>
      </c>
      <c r="G728" s="242" t="s">
        <v>1832</v>
      </c>
      <c r="H728" s="242" t="s">
        <v>6866</v>
      </c>
      <c r="I728" s="229" t="str">
        <f t="shared" si="35"/>
        <v>INSERT INTO UPK_TEST.upk_k60.k60_press_buno_link (buno_id, k60_buno_id, created_date, created_tantou_id) VALUES (2433, 2305, GETDATE(), 999);</v>
      </c>
    </row>
    <row r="729" spans="1:9">
      <c r="A729" s="229" t="s">
        <v>555</v>
      </c>
      <c r="B729" s="229" t="str">
        <f t="shared" si="33"/>
        <v>1647</v>
      </c>
      <c r="C729" s="229" t="s">
        <v>1835</v>
      </c>
      <c r="D729" s="229" t="str">
        <f t="shared" si="34"/>
        <v>2434</v>
      </c>
      <c r="E729" s="229" t="s">
        <v>803</v>
      </c>
      <c r="F729" s="229" t="s">
        <v>6473</v>
      </c>
      <c r="G729" s="242" t="s">
        <v>1835</v>
      </c>
      <c r="H729" s="242" t="s">
        <v>6867</v>
      </c>
      <c r="I729" s="229" t="str">
        <f t="shared" si="35"/>
        <v>INSERT INTO UPK_TEST.upk_k60.k60_press_buno_link (buno_id, k60_buno_id, created_date, created_tantou_id) VALUES (2434, 1647, GETDATE(), 999);</v>
      </c>
    </row>
    <row r="730" spans="1:9">
      <c r="A730" s="229" t="s">
        <v>556</v>
      </c>
      <c r="B730" s="229" t="str">
        <f t="shared" si="33"/>
        <v>1648</v>
      </c>
      <c r="C730" s="229" t="s">
        <v>7267</v>
      </c>
      <c r="D730" s="229" t="str">
        <f t="shared" si="34"/>
        <v>2435</v>
      </c>
      <c r="E730" s="229" t="s">
        <v>804</v>
      </c>
      <c r="F730" s="229" t="s">
        <v>6474</v>
      </c>
      <c r="G730" s="242" t="s">
        <v>7267</v>
      </c>
      <c r="H730" s="242" t="s">
        <v>6868</v>
      </c>
      <c r="I730" s="229" t="str">
        <f t="shared" si="35"/>
        <v>INSERT INTO UPK_TEST.upk_k60.k60_press_buno_link (buno_id, k60_buno_id, created_date, created_tantou_id) VALUES (2435, 1648, GETDATE(), 999);</v>
      </c>
    </row>
    <row r="731" spans="1:9">
      <c r="A731" s="229" t="s">
        <v>1020</v>
      </c>
      <c r="B731" s="229" t="str">
        <f t="shared" si="33"/>
        <v>2294</v>
      </c>
      <c r="C731" s="229" t="s">
        <v>7268</v>
      </c>
      <c r="D731" s="229" t="str">
        <f t="shared" si="34"/>
        <v>2436</v>
      </c>
      <c r="E731" s="229" t="s">
        <v>805</v>
      </c>
      <c r="F731" s="229" t="s">
        <v>221</v>
      </c>
      <c r="G731" s="242" t="s">
        <v>7268</v>
      </c>
      <c r="H731" s="242" t="s">
        <v>6869</v>
      </c>
      <c r="I731" s="229" t="str">
        <f t="shared" si="35"/>
        <v>INSERT INTO UPK_TEST.upk_k60.k60_press_buno_link (buno_id, k60_buno_id, created_date, created_tantou_id) VALUES (2436, 2294, GETDATE(), 999);</v>
      </c>
    </row>
    <row r="732" spans="1:9">
      <c r="A732" s="229" t="s">
        <v>747</v>
      </c>
      <c r="B732" s="229" t="str">
        <f t="shared" si="33"/>
        <v>1932</v>
      </c>
      <c r="C732" s="229" t="s">
        <v>7269</v>
      </c>
      <c r="D732" s="229" t="str">
        <f t="shared" si="34"/>
        <v>2437</v>
      </c>
      <c r="E732" s="229" t="s">
        <v>806</v>
      </c>
      <c r="F732" s="229" t="s">
        <v>222</v>
      </c>
      <c r="G732" s="242" t="s">
        <v>7269</v>
      </c>
      <c r="H732" s="242" t="s">
        <v>6870</v>
      </c>
      <c r="I732" s="229" t="str">
        <f t="shared" si="35"/>
        <v>INSERT INTO UPK_TEST.upk_k60.k60_press_buno_link (buno_id, k60_buno_id, created_date, created_tantou_id) VALUES (2437, 1932, GETDATE(), 999);</v>
      </c>
    </row>
    <row r="733" spans="1:9">
      <c r="A733" s="229" t="s">
        <v>748</v>
      </c>
      <c r="B733" s="229" t="str">
        <f t="shared" si="33"/>
        <v>1933</v>
      </c>
      <c r="C733" s="229" t="s">
        <v>7270</v>
      </c>
      <c r="D733" s="229" t="str">
        <f t="shared" si="34"/>
        <v>2438</v>
      </c>
      <c r="E733" s="229" t="s">
        <v>807</v>
      </c>
      <c r="F733" s="229" t="s">
        <v>211</v>
      </c>
      <c r="G733" s="242" t="s">
        <v>7270</v>
      </c>
      <c r="H733" s="242" t="s">
        <v>6871</v>
      </c>
      <c r="I733" s="229" t="str">
        <f t="shared" si="35"/>
        <v>INSERT INTO UPK_TEST.upk_k60.k60_press_buno_link (buno_id, k60_buno_id, created_date, created_tantou_id) VALUES (2438, 1933, GETDATE(), 999);</v>
      </c>
    </row>
    <row r="734" spans="1:9">
      <c r="A734" s="229" t="s">
        <v>1032</v>
      </c>
      <c r="B734" s="229" t="str">
        <f t="shared" si="33"/>
        <v>2310</v>
      </c>
      <c r="C734" s="229" t="s">
        <v>1837</v>
      </c>
      <c r="D734" s="229" t="str">
        <f t="shared" si="34"/>
        <v>2439</v>
      </c>
      <c r="E734" s="229" t="s">
        <v>808</v>
      </c>
      <c r="F734" s="229" t="s">
        <v>6475</v>
      </c>
      <c r="G734" s="242" t="s">
        <v>1837</v>
      </c>
      <c r="H734" s="242" t="s">
        <v>6872</v>
      </c>
      <c r="I734" s="229" t="str">
        <f t="shared" si="35"/>
        <v>INSERT INTO UPK_TEST.upk_k60.k60_press_buno_link (buno_id, k60_buno_id, created_date, created_tantou_id) VALUES (2439, 2310, GETDATE(), 999);</v>
      </c>
    </row>
    <row r="735" spans="1:9">
      <c r="A735" s="229" t="s">
        <v>1033</v>
      </c>
      <c r="B735" s="229" t="str">
        <f t="shared" si="33"/>
        <v>2311</v>
      </c>
      <c r="C735" s="229" t="s">
        <v>1838</v>
      </c>
      <c r="D735" s="229" t="str">
        <f t="shared" si="34"/>
        <v>2440</v>
      </c>
      <c r="E735" s="229" t="s">
        <v>809</v>
      </c>
      <c r="F735" s="229" t="s">
        <v>223</v>
      </c>
      <c r="G735" s="242" t="s">
        <v>1838</v>
      </c>
      <c r="H735" s="242" t="s">
        <v>6873</v>
      </c>
      <c r="I735" s="229" t="str">
        <f t="shared" si="35"/>
        <v>INSERT INTO UPK_TEST.upk_k60.k60_press_buno_link (buno_id, k60_buno_id, created_date, created_tantou_id) VALUES (2440, 2311, GETDATE(), 999);</v>
      </c>
    </row>
    <row r="736" spans="1:9">
      <c r="A736" s="229" t="s">
        <v>1034</v>
      </c>
      <c r="B736" s="229" t="str">
        <f t="shared" si="33"/>
        <v>2312</v>
      </c>
      <c r="C736" s="229" t="s">
        <v>1839</v>
      </c>
      <c r="D736" s="229" t="str">
        <f t="shared" si="34"/>
        <v>2441</v>
      </c>
      <c r="E736" s="229" t="s">
        <v>810</v>
      </c>
      <c r="F736" s="229" t="s">
        <v>6476</v>
      </c>
      <c r="G736" s="242" t="s">
        <v>1839</v>
      </c>
      <c r="H736" s="242" t="s">
        <v>6874</v>
      </c>
      <c r="I736" s="229" t="str">
        <f t="shared" si="35"/>
        <v>INSERT INTO UPK_TEST.upk_k60.k60_press_buno_link (buno_id, k60_buno_id, created_date, created_tantou_id) VALUES (2441, 2312, GETDATE(), 999);</v>
      </c>
    </row>
    <row r="737" spans="1:9">
      <c r="A737" s="229" t="s">
        <v>1031</v>
      </c>
      <c r="B737" s="229" t="str">
        <f t="shared" si="33"/>
        <v>2309</v>
      </c>
      <c r="C737" s="229" t="s">
        <v>1840</v>
      </c>
      <c r="D737" s="229" t="str">
        <f t="shared" si="34"/>
        <v>2442</v>
      </c>
      <c r="E737" s="229" t="s">
        <v>811</v>
      </c>
      <c r="F737" s="229" t="s">
        <v>218</v>
      </c>
      <c r="G737" s="242" t="s">
        <v>1840</v>
      </c>
      <c r="H737" s="242" t="s">
        <v>6875</v>
      </c>
      <c r="I737" s="229" t="str">
        <f t="shared" si="35"/>
        <v>INSERT INTO UPK_TEST.upk_k60.k60_press_buno_link (buno_id, k60_buno_id, created_date, created_tantou_id) VALUES (2442, 2309, GETDATE(), 999);</v>
      </c>
    </row>
    <row r="738" spans="1:9">
      <c r="A738" s="229" t="s">
        <v>511</v>
      </c>
      <c r="B738" s="229" t="str">
        <f t="shared" si="33"/>
        <v>1570</v>
      </c>
      <c r="C738" s="229" t="s">
        <v>1843</v>
      </c>
      <c r="D738" s="229" t="str">
        <f t="shared" si="34"/>
        <v>2443</v>
      </c>
      <c r="E738" s="229" t="s">
        <v>812</v>
      </c>
      <c r="F738" s="229" t="s">
        <v>6477</v>
      </c>
      <c r="G738" s="242" t="s">
        <v>1843</v>
      </c>
      <c r="H738" s="242" t="s">
        <v>6876</v>
      </c>
      <c r="I738" s="229" t="str">
        <f t="shared" si="35"/>
        <v>INSERT INTO UPK_TEST.upk_k60.k60_press_buno_link (buno_id, k60_buno_id, created_date, created_tantou_id) VALUES (2443, 1570, GETDATE(), 999);</v>
      </c>
    </row>
    <row r="739" spans="1:9">
      <c r="A739" s="229" t="s">
        <v>513</v>
      </c>
      <c r="B739" s="229" t="str">
        <f t="shared" si="33"/>
        <v>1572</v>
      </c>
      <c r="C739" s="229" t="s">
        <v>7271</v>
      </c>
      <c r="D739" s="229" t="str">
        <f t="shared" si="34"/>
        <v>2444</v>
      </c>
      <c r="E739" s="229" t="s">
        <v>813</v>
      </c>
      <c r="F739" s="229" t="s">
        <v>219</v>
      </c>
      <c r="G739" s="242" t="s">
        <v>7271</v>
      </c>
      <c r="H739" s="242" t="s">
        <v>6877</v>
      </c>
      <c r="I739" s="229" t="str">
        <f t="shared" si="35"/>
        <v>INSERT INTO UPK_TEST.upk_k60.k60_press_buno_link (buno_id, k60_buno_id, created_date, created_tantou_id) VALUES (2444, 1572, GETDATE(), 999);</v>
      </c>
    </row>
    <row r="740" spans="1:9">
      <c r="A740" s="229" t="s">
        <v>512</v>
      </c>
      <c r="B740" s="229" t="str">
        <f t="shared" si="33"/>
        <v>1571</v>
      </c>
      <c r="C740" s="229" t="s">
        <v>7272</v>
      </c>
      <c r="D740" s="229" t="str">
        <f t="shared" si="34"/>
        <v>2445</v>
      </c>
      <c r="E740" s="229" t="s">
        <v>814</v>
      </c>
      <c r="F740" s="229" t="s">
        <v>6478</v>
      </c>
      <c r="G740" s="242" t="s">
        <v>7272</v>
      </c>
      <c r="H740" s="242" t="s">
        <v>6878</v>
      </c>
      <c r="I740" s="229" t="str">
        <f t="shared" si="35"/>
        <v>INSERT INTO UPK_TEST.upk_k60.k60_press_buno_link (buno_id, k60_buno_id, created_date, created_tantou_id) VALUES (2445, 1571, GETDATE(), 999);</v>
      </c>
    </row>
    <row r="741" spans="1:9">
      <c r="A741" s="229" t="s">
        <v>991</v>
      </c>
      <c r="B741" s="229" t="str">
        <f t="shared" si="33"/>
        <v>2258</v>
      </c>
      <c r="C741" s="229" t="s">
        <v>7273</v>
      </c>
      <c r="D741" s="229" t="str">
        <f t="shared" si="34"/>
        <v>2446</v>
      </c>
      <c r="E741" s="229" t="s">
        <v>815</v>
      </c>
      <c r="F741" s="229" t="s">
        <v>224</v>
      </c>
      <c r="G741" s="242" t="s">
        <v>7273</v>
      </c>
      <c r="H741" s="242" t="s">
        <v>6879</v>
      </c>
      <c r="I741" s="229" t="str">
        <f t="shared" si="35"/>
        <v>INSERT INTO UPK_TEST.upk_k60.k60_press_buno_link (buno_id, k60_buno_id, created_date, created_tantou_id) VALUES (2446, 2258, GETDATE(), 999);</v>
      </c>
    </row>
    <row r="742" spans="1:9">
      <c r="A742" s="229" t="s">
        <v>1017</v>
      </c>
      <c r="B742" s="229" t="str">
        <f t="shared" si="33"/>
        <v>2291</v>
      </c>
      <c r="C742" s="229" t="s">
        <v>1846</v>
      </c>
      <c r="D742" s="229" t="str">
        <f t="shared" si="34"/>
        <v>2447</v>
      </c>
      <c r="E742" s="229" t="s">
        <v>816</v>
      </c>
      <c r="F742" s="229" t="s">
        <v>208</v>
      </c>
      <c r="G742" s="242" t="s">
        <v>1846</v>
      </c>
      <c r="H742" s="242" t="s">
        <v>6880</v>
      </c>
      <c r="I742" s="229" t="str">
        <f t="shared" si="35"/>
        <v>INSERT INTO UPK_TEST.upk_k60.k60_press_buno_link (buno_id, k60_buno_id, created_date, created_tantou_id) VALUES (2447, 2291, GETDATE(), 999);</v>
      </c>
    </row>
    <row r="743" spans="1:9" ht="15.75" thickBot="1">
      <c r="A743" s="229" t="s">
        <v>741</v>
      </c>
      <c r="B743" s="229" t="str">
        <f t="shared" si="33"/>
        <v>1926</v>
      </c>
      <c r="C743" s="229" t="s">
        <v>1849</v>
      </c>
      <c r="D743" s="229" t="str">
        <f t="shared" si="34"/>
        <v>2448</v>
      </c>
      <c r="E743" s="229" t="s">
        <v>817</v>
      </c>
      <c r="F743" s="229" t="s">
        <v>225</v>
      </c>
      <c r="G743" s="242" t="s">
        <v>1849</v>
      </c>
      <c r="H743" s="242" t="s">
        <v>6881</v>
      </c>
      <c r="I743" s="229" t="str">
        <f t="shared" si="35"/>
        <v>INSERT INTO UPK_TEST.upk_k60.k60_press_buno_link (buno_id, k60_buno_id, created_date, created_tantou_id) VALUES (2448, 1926, GETDATE(), 999);</v>
      </c>
    </row>
    <row r="744" spans="1:9" ht="15.75" thickTop="1">
      <c r="A744" s="238" t="s">
        <v>1035</v>
      </c>
      <c r="B744" s="229" t="str">
        <f t="shared" si="33"/>
        <v>2313</v>
      </c>
      <c r="C744" s="238" t="s">
        <v>1850</v>
      </c>
      <c r="D744" s="229" t="str">
        <f t="shared" si="34"/>
        <v>2449</v>
      </c>
      <c r="E744" s="229" t="s">
        <v>5626</v>
      </c>
      <c r="F744" s="229" t="s">
        <v>6479</v>
      </c>
      <c r="G744" s="242" t="s">
        <v>1850</v>
      </c>
      <c r="H744" s="242" t="s">
        <v>6882</v>
      </c>
      <c r="I744" s="229" t="str">
        <f t="shared" si="35"/>
        <v>INSERT INTO UPK_TEST.upk_k60.k60_press_buno_link (buno_id, k60_buno_id, created_date, created_tantou_id) VALUES (2449, 2313, GETDATE(), 999);</v>
      </c>
    </row>
    <row r="745" spans="1:9">
      <c r="A745" s="229" t="s">
        <v>1037</v>
      </c>
      <c r="B745" s="229" t="str">
        <f t="shared" si="33"/>
        <v>2315</v>
      </c>
      <c r="C745" s="229" t="s">
        <v>1851</v>
      </c>
      <c r="D745" s="229" t="str">
        <f t="shared" si="34"/>
        <v>2450</v>
      </c>
      <c r="E745" s="229" t="s">
        <v>5627</v>
      </c>
      <c r="F745" s="229" t="s">
        <v>6480</v>
      </c>
      <c r="G745" s="242" t="s">
        <v>1851</v>
      </c>
      <c r="H745" s="242" t="s">
        <v>6883</v>
      </c>
      <c r="I745" s="229" t="str">
        <f t="shared" si="35"/>
        <v>INSERT INTO UPK_TEST.upk_k60.k60_press_buno_link (buno_id, k60_buno_id, created_date, created_tantou_id) VALUES (2450, 2315, GETDATE(), 999);</v>
      </c>
    </row>
    <row r="746" spans="1:9">
      <c r="A746" s="229" t="s">
        <v>1061</v>
      </c>
      <c r="B746" s="229" t="str">
        <f t="shared" si="33"/>
        <v>2341</v>
      </c>
      <c r="C746" s="229" t="s">
        <v>1852</v>
      </c>
      <c r="D746" s="229" t="str">
        <f t="shared" si="34"/>
        <v>2451</v>
      </c>
      <c r="E746" s="229" t="s">
        <v>5628</v>
      </c>
      <c r="F746" s="229" t="s">
        <v>229</v>
      </c>
      <c r="G746" s="242" t="s">
        <v>1852</v>
      </c>
      <c r="H746" s="242" t="s">
        <v>6884</v>
      </c>
      <c r="I746" s="229" t="str">
        <f t="shared" si="35"/>
        <v>INSERT INTO UPK_TEST.upk_k60.k60_press_buno_link (buno_id, k60_buno_id, created_date, created_tantou_id) VALUES (2451, 2341, GETDATE(), 999);</v>
      </c>
    </row>
    <row r="747" spans="1:9">
      <c r="A747" s="229" t="s">
        <v>735</v>
      </c>
      <c r="B747" s="229" t="str">
        <f t="shared" si="33"/>
        <v>1915</v>
      </c>
      <c r="C747" s="229" t="s">
        <v>1854</v>
      </c>
      <c r="D747" s="229" t="str">
        <f t="shared" si="34"/>
        <v>2452</v>
      </c>
      <c r="E747" s="229" t="s">
        <v>818</v>
      </c>
      <c r="F747" s="229" t="s">
        <v>235</v>
      </c>
      <c r="G747" s="242" t="s">
        <v>1854</v>
      </c>
      <c r="H747" s="242" t="s">
        <v>6885</v>
      </c>
      <c r="I747" s="229" t="str">
        <f t="shared" si="35"/>
        <v>INSERT INTO UPK_TEST.upk_k60.k60_press_buno_link (buno_id, k60_buno_id, created_date, created_tantou_id) VALUES (2452, 1915, GETDATE(), 999);</v>
      </c>
    </row>
    <row r="748" spans="1:9">
      <c r="A748" s="229" t="s">
        <v>981</v>
      </c>
      <c r="B748" s="229" t="str">
        <f t="shared" si="33"/>
        <v>2247</v>
      </c>
      <c r="C748" s="229" t="s">
        <v>1855</v>
      </c>
      <c r="D748" s="229" t="str">
        <f t="shared" si="34"/>
        <v>2453</v>
      </c>
      <c r="E748" s="229" t="s">
        <v>5629</v>
      </c>
      <c r="F748" s="229" t="s">
        <v>6481</v>
      </c>
      <c r="G748" s="242" t="s">
        <v>1855</v>
      </c>
      <c r="H748" s="242" t="s">
        <v>6886</v>
      </c>
      <c r="I748" s="229" t="str">
        <f t="shared" si="35"/>
        <v>INSERT INTO UPK_TEST.upk_k60.k60_press_buno_link (buno_id, k60_buno_id, created_date, created_tantou_id) VALUES (2453, 2247, GETDATE(), 999);</v>
      </c>
    </row>
    <row r="749" spans="1:9">
      <c r="A749" s="229" t="s">
        <v>935</v>
      </c>
      <c r="B749" s="229" t="str">
        <f t="shared" si="33"/>
        <v>2193</v>
      </c>
      <c r="C749" s="229" t="s">
        <v>7274</v>
      </c>
      <c r="D749" s="229" t="str">
        <f t="shared" si="34"/>
        <v>2454</v>
      </c>
      <c r="E749" s="229" t="s">
        <v>819</v>
      </c>
      <c r="F749" s="229" t="s">
        <v>226</v>
      </c>
      <c r="G749" s="242" t="s">
        <v>7274</v>
      </c>
      <c r="H749" s="242" t="s">
        <v>6887</v>
      </c>
      <c r="I749" s="229" t="str">
        <f t="shared" si="35"/>
        <v>INSERT INTO UPK_TEST.upk_k60.k60_press_buno_link (buno_id, k60_buno_id, created_date, created_tantou_id) VALUES (2454, 2193, GETDATE(), 999);</v>
      </c>
    </row>
    <row r="750" spans="1:9">
      <c r="A750" s="229" t="s">
        <v>979</v>
      </c>
      <c r="B750" s="229" t="str">
        <f t="shared" si="33"/>
        <v>2245</v>
      </c>
      <c r="C750" s="229" t="s">
        <v>7275</v>
      </c>
      <c r="D750" s="229" t="str">
        <f t="shared" si="34"/>
        <v>2455</v>
      </c>
      <c r="E750" s="229" t="s">
        <v>820</v>
      </c>
      <c r="F750" s="229" t="s">
        <v>6482</v>
      </c>
      <c r="G750" s="242" t="s">
        <v>7275</v>
      </c>
      <c r="H750" s="242" t="s">
        <v>6888</v>
      </c>
      <c r="I750" s="229" t="str">
        <f t="shared" si="35"/>
        <v>INSERT INTO UPK_TEST.upk_k60.k60_press_buno_link (buno_id, k60_buno_id, created_date, created_tantou_id) VALUES (2455, 2245, GETDATE(), 999);</v>
      </c>
    </row>
    <row r="751" spans="1:9">
      <c r="A751" s="229" t="s">
        <v>731</v>
      </c>
      <c r="B751" s="229" t="str">
        <f t="shared" si="33"/>
        <v>1906</v>
      </c>
      <c r="C751" s="229" t="s">
        <v>1859</v>
      </c>
      <c r="D751" s="229" t="str">
        <f t="shared" si="34"/>
        <v>2456</v>
      </c>
      <c r="E751" s="229" t="s">
        <v>821</v>
      </c>
      <c r="F751" s="229" t="s">
        <v>6483</v>
      </c>
      <c r="G751" s="242" t="s">
        <v>1859</v>
      </c>
      <c r="H751" s="242" t="s">
        <v>6889</v>
      </c>
      <c r="I751" s="229" t="str">
        <f t="shared" si="35"/>
        <v>INSERT INTO UPK_TEST.upk_k60.k60_press_buno_link (buno_id, k60_buno_id, created_date, created_tantou_id) VALUES (2456, 1906, GETDATE(), 999);</v>
      </c>
    </row>
    <row r="752" spans="1:9">
      <c r="A752" s="229" t="s">
        <v>980</v>
      </c>
      <c r="B752" s="229" t="str">
        <f t="shared" si="33"/>
        <v>2246</v>
      </c>
      <c r="C752" s="229" t="s">
        <v>1860</v>
      </c>
      <c r="D752" s="229" t="str">
        <f t="shared" si="34"/>
        <v>2457</v>
      </c>
      <c r="E752" s="229" t="s">
        <v>822</v>
      </c>
      <c r="F752" s="229" t="s">
        <v>6484</v>
      </c>
      <c r="G752" s="242" t="s">
        <v>1860</v>
      </c>
      <c r="H752" s="242" t="s">
        <v>6890</v>
      </c>
      <c r="I752" s="229" t="str">
        <f t="shared" si="35"/>
        <v>INSERT INTO UPK_TEST.upk_k60.k60_press_buno_link (buno_id, k60_buno_id, created_date, created_tantou_id) VALUES (2457, 2246, GETDATE(), 999);</v>
      </c>
    </row>
    <row r="753" spans="1:9">
      <c r="A753" s="229" t="s">
        <v>392</v>
      </c>
      <c r="B753" s="229" t="str">
        <f t="shared" si="33"/>
        <v>1371</v>
      </c>
      <c r="C753" s="229" t="s">
        <v>1863</v>
      </c>
      <c r="D753" s="229" t="str">
        <f t="shared" si="34"/>
        <v>2458</v>
      </c>
      <c r="E753" s="229" t="s">
        <v>823</v>
      </c>
      <c r="F753" s="229" t="s">
        <v>206</v>
      </c>
      <c r="G753" s="242" t="s">
        <v>1863</v>
      </c>
      <c r="H753" s="242" t="s">
        <v>6891</v>
      </c>
      <c r="I753" s="229" t="str">
        <f t="shared" si="35"/>
        <v>INSERT INTO UPK_TEST.upk_k60.k60_press_buno_link (buno_id, k60_buno_id, created_date, created_tantou_id) VALUES (2458, 1371, GETDATE(), 999);</v>
      </c>
    </row>
    <row r="754" spans="1:9">
      <c r="A754" s="229" t="s">
        <v>393</v>
      </c>
      <c r="B754" s="229" t="str">
        <f t="shared" si="33"/>
        <v>1372</v>
      </c>
      <c r="C754" s="229" t="s">
        <v>7276</v>
      </c>
      <c r="D754" s="229" t="str">
        <f t="shared" si="34"/>
        <v>2459</v>
      </c>
      <c r="E754" s="229" t="s">
        <v>824</v>
      </c>
      <c r="F754" s="229" t="s">
        <v>6485</v>
      </c>
      <c r="G754" s="242" t="s">
        <v>7276</v>
      </c>
      <c r="H754" s="242" t="s">
        <v>6892</v>
      </c>
      <c r="I754" s="229" t="str">
        <f t="shared" si="35"/>
        <v>INSERT INTO UPK_TEST.upk_k60.k60_press_buno_link (buno_id, k60_buno_id, created_date, created_tantou_id) VALUES (2459, 1372, GETDATE(), 999);</v>
      </c>
    </row>
    <row r="755" spans="1:9">
      <c r="A755" s="229" t="s">
        <v>3354</v>
      </c>
      <c r="B755" s="229" t="str">
        <f t="shared" si="33"/>
        <v>1925</v>
      </c>
      <c r="C755" s="229" t="s">
        <v>1848</v>
      </c>
      <c r="D755" s="229" t="str">
        <f t="shared" si="34"/>
        <v>2460</v>
      </c>
      <c r="E755" s="229" t="s">
        <v>5630</v>
      </c>
      <c r="F755" s="229" t="s">
        <v>6486</v>
      </c>
      <c r="G755" s="242" t="s">
        <v>1848</v>
      </c>
      <c r="H755" s="242" t="s">
        <v>6893</v>
      </c>
      <c r="I755" s="229" t="str">
        <f t="shared" si="35"/>
        <v>INSERT INTO UPK_TEST.upk_k60.k60_press_buno_link (buno_id, k60_buno_id, created_date, created_tantou_id) VALUES (2460, 1925, GETDATE(), 999);</v>
      </c>
    </row>
    <row r="756" spans="1:9">
      <c r="A756" s="229" t="s">
        <v>3354</v>
      </c>
      <c r="B756" s="229" t="str">
        <f t="shared" si="33"/>
        <v>1925</v>
      </c>
      <c r="C756" s="229" t="s">
        <v>1868</v>
      </c>
      <c r="D756" s="229" t="str">
        <f t="shared" si="34"/>
        <v>2461</v>
      </c>
      <c r="E756" s="229" t="s">
        <v>825</v>
      </c>
      <c r="F756" s="229" t="s">
        <v>227</v>
      </c>
      <c r="G756" s="242" t="s">
        <v>1868</v>
      </c>
      <c r="H756" s="242" t="s">
        <v>6894</v>
      </c>
      <c r="I756" s="229" t="str">
        <f t="shared" si="35"/>
        <v>INSERT INTO UPK_TEST.upk_k60.k60_press_buno_link (buno_id, k60_buno_id, created_date, created_tantou_id) VALUES (2461, 1925, GETDATE(), 999);</v>
      </c>
    </row>
    <row r="757" spans="1:9">
      <c r="A757" s="229" t="s">
        <v>5617</v>
      </c>
      <c r="B757" s="229" t="str">
        <f t="shared" si="33"/>
        <v>1914</v>
      </c>
      <c r="C757" s="229" t="s">
        <v>1853</v>
      </c>
      <c r="D757" s="229" t="str">
        <f t="shared" si="34"/>
        <v>2462</v>
      </c>
      <c r="E757" s="229" t="s">
        <v>826</v>
      </c>
      <c r="F757" s="229" t="s">
        <v>228</v>
      </c>
      <c r="G757" s="242" t="s">
        <v>1853</v>
      </c>
      <c r="H757" s="242" t="s">
        <v>6895</v>
      </c>
      <c r="I757" s="229" t="str">
        <f t="shared" si="35"/>
        <v>INSERT INTO UPK_TEST.upk_k60.k60_press_buno_link (buno_id, k60_buno_id, created_date, created_tantou_id) VALUES (2462, 1914, GETDATE(), 999);</v>
      </c>
    </row>
    <row r="758" spans="1:9">
      <c r="A758" s="229" t="s">
        <v>5617</v>
      </c>
      <c r="B758" s="229" t="str">
        <f t="shared" si="33"/>
        <v>1914</v>
      </c>
      <c r="C758" s="229" t="s">
        <v>1873</v>
      </c>
      <c r="D758" s="229" t="str">
        <f t="shared" si="34"/>
        <v>2463</v>
      </c>
      <c r="E758" s="229" t="s">
        <v>827</v>
      </c>
      <c r="F758" s="229" t="s">
        <v>6487</v>
      </c>
      <c r="G758" s="242" t="s">
        <v>1873</v>
      </c>
      <c r="H758" s="242" t="s">
        <v>6896</v>
      </c>
      <c r="I758" s="229" t="str">
        <f t="shared" si="35"/>
        <v>INSERT INTO UPK_TEST.upk_k60.k60_press_buno_link (buno_id, k60_buno_id, created_date, created_tantou_id) VALUES (2463, 1914, GETDATE(), 999);</v>
      </c>
    </row>
    <row r="759" spans="1:9">
      <c r="A759" s="229" t="s">
        <v>5740</v>
      </c>
      <c r="B759" s="229" t="str">
        <f t="shared" si="33"/>
        <v>2491</v>
      </c>
      <c r="C759" s="229" t="s">
        <v>1857</v>
      </c>
      <c r="D759" s="229" t="str">
        <f t="shared" si="34"/>
        <v>2464</v>
      </c>
      <c r="E759" s="229" t="s">
        <v>5631</v>
      </c>
      <c r="F759" s="229" t="s">
        <v>6488</v>
      </c>
      <c r="G759" s="242" t="s">
        <v>1857</v>
      </c>
      <c r="H759" s="242" t="s">
        <v>6897</v>
      </c>
      <c r="I759" s="229" t="str">
        <f t="shared" si="35"/>
        <v>INSERT INTO UPK_TEST.upk_k60.k60_press_buno_link (buno_id, k60_buno_id, created_date, created_tantou_id) VALUES (2464, 2491, GETDATE(), 999);</v>
      </c>
    </row>
    <row r="760" spans="1:9">
      <c r="A760" s="229" t="s">
        <v>5740</v>
      </c>
      <c r="B760" s="229" t="str">
        <f t="shared" si="33"/>
        <v>2491</v>
      </c>
      <c r="C760" s="229" t="s">
        <v>1878</v>
      </c>
      <c r="D760" s="229" t="str">
        <f t="shared" si="34"/>
        <v>2465</v>
      </c>
      <c r="E760" s="229" t="s">
        <v>5632</v>
      </c>
      <c r="F760" s="229" t="s">
        <v>236</v>
      </c>
      <c r="G760" s="242" t="s">
        <v>1878</v>
      </c>
      <c r="H760" s="242" t="s">
        <v>6898</v>
      </c>
      <c r="I760" s="229" t="str">
        <f t="shared" si="35"/>
        <v>INSERT INTO UPK_TEST.upk_k60.k60_press_buno_link (buno_id, k60_buno_id, created_date, created_tantou_id) VALUES (2465, 2491, GETDATE(), 999);</v>
      </c>
    </row>
    <row r="761" spans="1:9">
      <c r="A761" s="229" t="s">
        <v>5619</v>
      </c>
      <c r="B761" s="229" t="str">
        <f t="shared" si="33"/>
        <v>1938</v>
      </c>
      <c r="C761" s="229" t="s">
        <v>1858</v>
      </c>
      <c r="D761" s="229" t="str">
        <f t="shared" si="34"/>
        <v>2466</v>
      </c>
      <c r="E761" s="229" t="s">
        <v>5633</v>
      </c>
      <c r="F761" s="229" t="s">
        <v>6489</v>
      </c>
      <c r="G761" s="242" t="s">
        <v>1858</v>
      </c>
      <c r="H761" s="242" t="s">
        <v>6899</v>
      </c>
      <c r="I761" s="229" t="str">
        <f t="shared" si="35"/>
        <v>INSERT INTO UPK_TEST.upk_k60.k60_press_buno_link (buno_id, k60_buno_id, created_date, created_tantou_id) VALUES (2466, 1938, GETDATE(), 999);</v>
      </c>
    </row>
    <row r="762" spans="1:9">
      <c r="A762" s="229" t="s">
        <v>5619</v>
      </c>
      <c r="B762" s="229" t="str">
        <f t="shared" si="33"/>
        <v>1938</v>
      </c>
      <c r="C762" s="229" t="s">
        <v>1879</v>
      </c>
      <c r="D762" s="229" t="str">
        <f t="shared" si="34"/>
        <v>2467</v>
      </c>
      <c r="E762" s="229" t="s">
        <v>5634</v>
      </c>
      <c r="F762" s="229" t="s">
        <v>6490</v>
      </c>
      <c r="G762" s="242" t="s">
        <v>1879</v>
      </c>
      <c r="H762" s="242" t="s">
        <v>6900</v>
      </c>
      <c r="I762" s="229" t="str">
        <f t="shared" si="35"/>
        <v>INSERT INTO UPK_TEST.upk_k60.k60_press_buno_link (buno_id, k60_buno_id, created_date, created_tantou_id) VALUES (2467, 1938, GETDATE(), 999);</v>
      </c>
    </row>
    <row r="763" spans="1:9">
      <c r="A763" s="229" t="s">
        <v>5613</v>
      </c>
      <c r="B763" s="229" t="str">
        <f t="shared" si="33"/>
        <v>1908</v>
      </c>
      <c r="C763" s="229" t="s">
        <v>1861</v>
      </c>
      <c r="D763" s="229" t="str">
        <f t="shared" si="34"/>
        <v>2468</v>
      </c>
      <c r="E763" s="229" t="s">
        <v>828</v>
      </c>
      <c r="F763" s="229" t="s">
        <v>6491</v>
      </c>
      <c r="G763" s="242" t="s">
        <v>1861</v>
      </c>
      <c r="H763" s="242" t="s">
        <v>6901</v>
      </c>
      <c r="I763" s="229" t="str">
        <f t="shared" si="35"/>
        <v>INSERT INTO UPK_TEST.upk_k60.k60_press_buno_link (buno_id, k60_buno_id, created_date, created_tantou_id) VALUES (2468, 1908, GETDATE(), 999);</v>
      </c>
    </row>
    <row r="764" spans="1:9">
      <c r="A764" s="229" t="s">
        <v>5613</v>
      </c>
      <c r="B764" s="229" t="str">
        <f t="shared" si="33"/>
        <v>1908</v>
      </c>
      <c r="C764" s="229" t="s">
        <v>1882</v>
      </c>
      <c r="D764" s="229" t="str">
        <f t="shared" si="34"/>
        <v>2469</v>
      </c>
      <c r="E764" s="229" t="s">
        <v>829</v>
      </c>
      <c r="F764" s="229" t="s">
        <v>6492</v>
      </c>
      <c r="G764" s="242" t="s">
        <v>1882</v>
      </c>
      <c r="H764" s="242" t="s">
        <v>6902</v>
      </c>
      <c r="I764" s="229" t="str">
        <f t="shared" si="35"/>
        <v>INSERT INTO UPK_TEST.upk_k60.k60_press_buno_link (buno_id, k60_buno_id, created_date, created_tantou_id) VALUES (2469, 1908, GETDATE(), 999);</v>
      </c>
    </row>
    <row r="765" spans="1:9">
      <c r="A765" s="229" t="s">
        <v>992</v>
      </c>
      <c r="B765" s="229" t="str">
        <f t="shared" si="33"/>
        <v>2259</v>
      </c>
      <c r="C765" s="229" t="s">
        <v>7277</v>
      </c>
      <c r="D765" s="229" t="str">
        <f t="shared" si="34"/>
        <v>2470</v>
      </c>
      <c r="E765" s="229" t="s">
        <v>5635</v>
      </c>
      <c r="F765" s="229" t="s">
        <v>237</v>
      </c>
      <c r="G765" s="242" t="s">
        <v>7277</v>
      </c>
      <c r="H765" s="242" t="s">
        <v>6903</v>
      </c>
      <c r="I765" s="229" t="str">
        <f t="shared" si="35"/>
        <v>INSERT INTO UPK_TEST.upk_k60.k60_press_buno_link (buno_id, k60_buno_id, created_date, created_tantou_id) VALUES (2470, 2259, GETDATE(), 999);</v>
      </c>
    </row>
    <row r="766" spans="1:9">
      <c r="A766" s="229" t="s">
        <v>1018</v>
      </c>
      <c r="B766" s="229" t="str">
        <f t="shared" si="33"/>
        <v>2292</v>
      </c>
      <c r="C766" s="229" t="s">
        <v>1866</v>
      </c>
      <c r="D766" s="229" t="str">
        <f t="shared" si="34"/>
        <v>2471</v>
      </c>
      <c r="E766" s="229" t="s">
        <v>5636</v>
      </c>
      <c r="F766" s="229" t="s">
        <v>238</v>
      </c>
      <c r="G766" s="242" t="s">
        <v>1866</v>
      </c>
      <c r="H766" s="242" t="s">
        <v>6904</v>
      </c>
      <c r="I766" s="229" t="str">
        <f t="shared" si="35"/>
        <v>INSERT INTO UPK_TEST.upk_k60.k60_press_buno_link (buno_id, k60_buno_id, created_date, created_tantou_id) VALUES (2471, 2292, GETDATE(), 999);</v>
      </c>
    </row>
    <row r="767" spans="1:9">
      <c r="A767" s="229" t="s">
        <v>742</v>
      </c>
      <c r="B767" s="229" t="str">
        <f t="shared" si="33"/>
        <v>1927</v>
      </c>
      <c r="C767" s="229" t="s">
        <v>1869</v>
      </c>
      <c r="D767" s="229" t="str">
        <f t="shared" si="34"/>
        <v>2472</v>
      </c>
      <c r="E767" s="229" t="s">
        <v>830</v>
      </c>
      <c r="F767" s="229" t="s">
        <v>6493</v>
      </c>
      <c r="G767" s="242" t="s">
        <v>1869</v>
      </c>
      <c r="H767" s="242" t="s">
        <v>6905</v>
      </c>
      <c r="I767" s="229" t="str">
        <f t="shared" si="35"/>
        <v>INSERT INTO UPK_TEST.upk_k60.k60_press_buno_link (buno_id, k60_buno_id, created_date, created_tantou_id) VALUES (2472, 1927, GETDATE(), 999);</v>
      </c>
    </row>
    <row r="768" spans="1:9">
      <c r="A768" s="229" t="s">
        <v>1036</v>
      </c>
      <c r="B768" s="229" t="str">
        <f t="shared" si="33"/>
        <v>2314</v>
      </c>
      <c r="C768" s="229" t="s">
        <v>1870</v>
      </c>
      <c r="D768" s="229" t="str">
        <f t="shared" si="34"/>
        <v>2473</v>
      </c>
      <c r="E768" s="229" t="s">
        <v>5637</v>
      </c>
      <c r="F768" s="229" t="s">
        <v>239</v>
      </c>
      <c r="G768" s="242" t="s">
        <v>1870</v>
      </c>
      <c r="H768" s="242" t="s">
        <v>6906</v>
      </c>
      <c r="I768" s="229" t="str">
        <f t="shared" si="35"/>
        <v>INSERT INTO UPK_TEST.upk_k60.k60_press_buno_link (buno_id, k60_buno_id, created_date, created_tantou_id) VALUES (2473, 2314, GETDATE(), 999);</v>
      </c>
    </row>
    <row r="769" spans="1:9">
      <c r="A769" s="229" t="s">
        <v>1038</v>
      </c>
      <c r="B769" s="229" t="str">
        <f t="shared" si="33"/>
        <v>2316</v>
      </c>
      <c r="C769" s="229" t="s">
        <v>1871</v>
      </c>
      <c r="D769" s="229" t="str">
        <f t="shared" si="34"/>
        <v>2474</v>
      </c>
      <c r="E769" s="229" t="s">
        <v>5638</v>
      </c>
      <c r="F769" s="229" t="s">
        <v>240</v>
      </c>
      <c r="G769" s="242" t="s">
        <v>1871</v>
      </c>
      <c r="H769" s="242" t="s">
        <v>6907</v>
      </c>
      <c r="I769" s="229" t="str">
        <f t="shared" si="35"/>
        <v>INSERT INTO UPK_TEST.upk_k60.k60_press_buno_link (buno_id, k60_buno_id, created_date, created_tantou_id) VALUES (2474, 2316, GETDATE(), 999);</v>
      </c>
    </row>
    <row r="770" spans="1:9">
      <c r="A770" s="229" t="s">
        <v>1062</v>
      </c>
      <c r="B770" s="229" t="str">
        <f t="shared" si="33"/>
        <v>2342</v>
      </c>
      <c r="C770" s="229" t="s">
        <v>1872</v>
      </c>
      <c r="D770" s="229" t="str">
        <f t="shared" si="34"/>
        <v>2475</v>
      </c>
      <c r="E770" s="229" t="s">
        <v>5639</v>
      </c>
      <c r="F770" s="229" t="s">
        <v>241</v>
      </c>
      <c r="G770" s="242" t="s">
        <v>1872</v>
      </c>
      <c r="H770" s="242" t="s">
        <v>6908</v>
      </c>
      <c r="I770" s="229" t="str">
        <f t="shared" si="35"/>
        <v>INSERT INTO UPK_TEST.upk_k60.k60_press_buno_link (buno_id, k60_buno_id, created_date, created_tantou_id) VALUES (2475, 2342, GETDATE(), 999);</v>
      </c>
    </row>
    <row r="771" spans="1:9">
      <c r="A771" s="229" t="s">
        <v>736</v>
      </c>
      <c r="B771" s="229" t="str">
        <f t="shared" si="33"/>
        <v>1916</v>
      </c>
      <c r="C771" s="229" t="s">
        <v>1874</v>
      </c>
      <c r="D771" s="229" t="str">
        <f t="shared" si="34"/>
        <v>2476</v>
      </c>
      <c r="E771" s="229" t="s">
        <v>5640</v>
      </c>
      <c r="F771" s="229" t="s">
        <v>242</v>
      </c>
      <c r="G771" s="242" t="s">
        <v>1874</v>
      </c>
      <c r="H771" s="242" t="s">
        <v>6909</v>
      </c>
      <c r="I771" s="229" t="str">
        <f t="shared" si="35"/>
        <v>INSERT INTO UPK_TEST.upk_k60.k60_press_buno_link (buno_id, k60_buno_id, created_date, created_tantou_id) VALUES (2476, 1916, GETDATE(), 999);</v>
      </c>
    </row>
    <row r="772" spans="1:9">
      <c r="A772" s="229" t="s">
        <v>984</v>
      </c>
      <c r="B772" s="229" t="str">
        <f t="shared" ref="B772:B835" si="36">VLOOKUP($A772,$E$4:$F$2001,2,FALSE)</f>
        <v>2250</v>
      </c>
      <c r="C772" s="229" t="s">
        <v>1876</v>
      </c>
      <c r="D772" s="229" t="str">
        <f t="shared" ref="D772:D835" si="37">VLOOKUP($C772,$G$4:$H$2001,2,FALSE)</f>
        <v>2477</v>
      </c>
      <c r="E772" s="229" t="s">
        <v>5641</v>
      </c>
      <c r="F772" s="229" t="s">
        <v>6494</v>
      </c>
      <c r="G772" s="242" t="s">
        <v>1876</v>
      </c>
      <c r="H772" s="242" t="s">
        <v>6910</v>
      </c>
      <c r="I772" s="229" t="str">
        <f t="shared" ref="I772:I835" si="38">$S$1&amp;$D772&amp;", "&amp;$B772&amp;", GETDATE(), 999);"</f>
        <v>INSERT INTO UPK_TEST.upk_k60.k60_press_buno_link (buno_id, k60_buno_id, created_date, created_tantou_id) VALUES (2477, 2250, GETDATE(), 999);</v>
      </c>
    </row>
    <row r="773" spans="1:9">
      <c r="A773" s="229" t="s">
        <v>936</v>
      </c>
      <c r="B773" s="229" t="str">
        <f t="shared" si="36"/>
        <v>2194</v>
      </c>
      <c r="C773" s="229" t="s">
        <v>7278</v>
      </c>
      <c r="D773" s="229" t="str">
        <f t="shared" si="37"/>
        <v>2478</v>
      </c>
      <c r="E773" s="229" t="s">
        <v>831</v>
      </c>
      <c r="F773" s="229" t="s">
        <v>6495</v>
      </c>
      <c r="G773" s="242" t="s">
        <v>7278</v>
      </c>
      <c r="H773" s="242" t="s">
        <v>6911</v>
      </c>
      <c r="I773" s="229" t="str">
        <f t="shared" si="38"/>
        <v>INSERT INTO UPK_TEST.upk_k60.k60_press_buno_link (buno_id, k60_buno_id, created_date, created_tantou_id) VALUES (2478, 2194, GETDATE(), 999);</v>
      </c>
    </row>
    <row r="774" spans="1:9">
      <c r="A774" s="229" t="s">
        <v>982</v>
      </c>
      <c r="B774" s="229" t="str">
        <f t="shared" si="36"/>
        <v>2248</v>
      </c>
      <c r="C774" s="229" t="s">
        <v>7279</v>
      </c>
      <c r="D774" s="229" t="str">
        <f t="shared" si="37"/>
        <v>2479</v>
      </c>
      <c r="E774" s="229" t="s">
        <v>832</v>
      </c>
      <c r="F774" s="229" t="s">
        <v>6496</v>
      </c>
      <c r="G774" s="242" t="s">
        <v>7279</v>
      </c>
      <c r="H774" s="242" t="s">
        <v>6912</v>
      </c>
      <c r="I774" s="229" t="str">
        <f t="shared" si="38"/>
        <v>INSERT INTO UPK_TEST.upk_k60.k60_press_buno_link (buno_id, k60_buno_id, created_date, created_tantou_id) VALUES (2479, 2248, GETDATE(), 999);</v>
      </c>
    </row>
    <row r="775" spans="1:9">
      <c r="A775" s="229" t="s">
        <v>732</v>
      </c>
      <c r="B775" s="229" t="str">
        <f t="shared" si="36"/>
        <v>1907</v>
      </c>
      <c r="C775" s="229" t="s">
        <v>1880</v>
      </c>
      <c r="D775" s="229" t="str">
        <f t="shared" si="37"/>
        <v>2480</v>
      </c>
      <c r="E775" s="229" t="s">
        <v>833</v>
      </c>
      <c r="F775" s="229" t="s">
        <v>6497</v>
      </c>
      <c r="G775" s="242" t="s">
        <v>1880</v>
      </c>
      <c r="H775" s="242" t="s">
        <v>6913</v>
      </c>
      <c r="I775" s="229" t="str">
        <f t="shared" si="38"/>
        <v>INSERT INTO UPK_TEST.upk_k60.k60_press_buno_link (buno_id, k60_buno_id, created_date, created_tantou_id) VALUES (2480, 1907, GETDATE(), 999);</v>
      </c>
    </row>
    <row r="776" spans="1:9">
      <c r="A776" s="229" t="s">
        <v>983</v>
      </c>
      <c r="B776" s="229" t="str">
        <f t="shared" si="36"/>
        <v>2249</v>
      </c>
      <c r="C776" s="229" t="s">
        <v>1881</v>
      </c>
      <c r="D776" s="229" t="str">
        <f t="shared" si="37"/>
        <v>2481</v>
      </c>
      <c r="E776" s="229" t="s">
        <v>834</v>
      </c>
      <c r="F776" s="229" t="s">
        <v>6498</v>
      </c>
      <c r="G776" s="242" t="s">
        <v>1881</v>
      </c>
      <c r="H776" s="242" t="s">
        <v>6914</v>
      </c>
      <c r="I776" s="229" t="str">
        <f t="shared" si="38"/>
        <v>INSERT INTO UPK_TEST.upk_k60.k60_press_buno_link (buno_id, k60_buno_id, created_date, created_tantou_id) VALUES (2481, 2249, GETDATE(), 999);</v>
      </c>
    </row>
    <row r="777" spans="1:9">
      <c r="A777" s="229" t="s">
        <v>394</v>
      </c>
      <c r="B777" s="229" t="str">
        <f t="shared" si="36"/>
        <v>1373</v>
      </c>
      <c r="C777" s="229" t="s">
        <v>1884</v>
      </c>
      <c r="D777" s="229" t="str">
        <f t="shared" si="37"/>
        <v>2482</v>
      </c>
      <c r="E777" s="229" t="s">
        <v>5642</v>
      </c>
      <c r="F777" s="229" t="s">
        <v>214</v>
      </c>
      <c r="G777" s="242" t="s">
        <v>1884</v>
      </c>
      <c r="H777" s="242" t="s">
        <v>6915</v>
      </c>
      <c r="I777" s="229" t="str">
        <f t="shared" si="38"/>
        <v>INSERT INTO UPK_TEST.upk_k60.k60_press_buno_link (buno_id, k60_buno_id, created_date, created_tantou_id) VALUES (2482, 1373, GETDATE(), 999);</v>
      </c>
    </row>
    <row r="778" spans="1:9">
      <c r="A778" s="229" t="s">
        <v>395</v>
      </c>
      <c r="B778" s="229" t="str">
        <f t="shared" si="36"/>
        <v>1374</v>
      </c>
      <c r="C778" s="229" t="s">
        <v>7280</v>
      </c>
      <c r="D778" s="229" t="str">
        <f t="shared" si="37"/>
        <v>2483</v>
      </c>
      <c r="E778" s="229" t="s">
        <v>5643</v>
      </c>
      <c r="F778" s="229" t="s">
        <v>204</v>
      </c>
      <c r="G778" s="242" t="s">
        <v>7280</v>
      </c>
      <c r="H778" s="242" t="s">
        <v>6916</v>
      </c>
      <c r="I778" s="229" t="str">
        <f t="shared" si="38"/>
        <v>INSERT INTO UPK_TEST.upk_k60.k60_press_buno_link (buno_id, k60_buno_id, created_date, created_tantou_id) VALUES (2483, 1374, GETDATE(), 999);</v>
      </c>
    </row>
    <row r="779" spans="1:9">
      <c r="A779" s="229" t="s">
        <v>2918</v>
      </c>
      <c r="B779" s="229" t="str">
        <f t="shared" si="36"/>
        <v>1536</v>
      </c>
      <c r="C779" s="229" t="s">
        <v>7281</v>
      </c>
      <c r="D779" s="229" t="str">
        <f t="shared" si="37"/>
        <v>2484</v>
      </c>
      <c r="E779" s="229" t="s">
        <v>835</v>
      </c>
      <c r="F779" s="229" t="s">
        <v>6499</v>
      </c>
      <c r="G779" s="242" t="s">
        <v>7281</v>
      </c>
      <c r="H779" s="242" t="s">
        <v>6917</v>
      </c>
      <c r="I779" s="229" t="str">
        <f t="shared" si="38"/>
        <v>INSERT INTO UPK_TEST.upk_k60.k60_press_buno_link (buno_id, k60_buno_id, created_date, created_tantou_id) VALUES (2484, 1536, GETDATE(), 999);</v>
      </c>
    </row>
    <row r="780" spans="1:9">
      <c r="A780" s="229" t="s">
        <v>2918</v>
      </c>
      <c r="B780" s="229" t="str">
        <f t="shared" si="36"/>
        <v>1536</v>
      </c>
      <c r="C780" s="229" t="s">
        <v>7282</v>
      </c>
      <c r="D780" s="229" t="str">
        <f t="shared" si="37"/>
        <v>2485</v>
      </c>
      <c r="E780" s="229" t="s">
        <v>836</v>
      </c>
      <c r="F780" s="229" t="s">
        <v>6500</v>
      </c>
      <c r="G780" s="242" t="s">
        <v>7282</v>
      </c>
      <c r="H780" s="242" t="s">
        <v>6918</v>
      </c>
      <c r="I780" s="229" t="str">
        <f t="shared" si="38"/>
        <v>INSERT INTO UPK_TEST.upk_k60.k60_press_buno_link (buno_id, k60_buno_id, created_date, created_tantou_id) VALUES (2485, 1536, GETDATE(), 999);</v>
      </c>
    </row>
    <row r="781" spans="1:9">
      <c r="A781" s="229" t="s">
        <v>1001</v>
      </c>
      <c r="B781" s="229" t="str">
        <f t="shared" si="36"/>
        <v>2270</v>
      </c>
      <c r="C781" s="229" t="s">
        <v>1885</v>
      </c>
      <c r="D781" s="229" t="str">
        <f t="shared" si="37"/>
        <v>2486</v>
      </c>
      <c r="E781" s="229" t="s">
        <v>837</v>
      </c>
      <c r="F781" s="229" t="s">
        <v>6501</v>
      </c>
      <c r="G781" s="242" t="s">
        <v>1885</v>
      </c>
      <c r="H781" s="242" t="s">
        <v>6919</v>
      </c>
      <c r="I781" s="229" t="str">
        <f t="shared" si="38"/>
        <v>INSERT INTO UPK_TEST.upk_k60.k60_press_buno_link (buno_id, k60_buno_id, created_date, created_tantou_id) VALUES (2486, 2270, GETDATE(), 999);</v>
      </c>
    </row>
    <row r="782" spans="1:9">
      <c r="A782" s="229" t="s">
        <v>1002</v>
      </c>
      <c r="B782" s="229" t="str">
        <f t="shared" si="36"/>
        <v>2271</v>
      </c>
      <c r="C782" s="229" t="s">
        <v>1886</v>
      </c>
      <c r="D782" s="229" t="str">
        <f t="shared" si="37"/>
        <v>2487</v>
      </c>
      <c r="E782" s="229" t="s">
        <v>838</v>
      </c>
      <c r="F782" s="229" t="s">
        <v>6502</v>
      </c>
      <c r="G782" s="242" t="s">
        <v>1886</v>
      </c>
      <c r="H782" s="242" t="s">
        <v>6920</v>
      </c>
      <c r="I782" s="229" t="str">
        <f t="shared" si="38"/>
        <v>INSERT INTO UPK_TEST.upk_k60.k60_press_buno_link (buno_id, k60_buno_id, created_date, created_tantou_id) VALUES (2487, 2271, GETDATE(), 999);</v>
      </c>
    </row>
    <row r="783" spans="1:9">
      <c r="A783" s="229" t="s">
        <v>3393</v>
      </c>
      <c r="B783" s="229" t="str">
        <f t="shared" si="36"/>
        <v>1962</v>
      </c>
      <c r="C783" s="229" t="s">
        <v>1887</v>
      </c>
      <c r="D783" s="229" t="str">
        <f t="shared" si="37"/>
        <v>2488</v>
      </c>
      <c r="E783" s="229" t="s">
        <v>839</v>
      </c>
      <c r="F783" s="229" t="s">
        <v>6503</v>
      </c>
      <c r="G783" s="242" t="s">
        <v>1887</v>
      </c>
      <c r="H783" s="242" t="s">
        <v>6921</v>
      </c>
      <c r="I783" s="229" t="str">
        <f t="shared" si="38"/>
        <v>INSERT INTO UPK_TEST.upk_k60.k60_press_buno_link (buno_id, k60_buno_id, created_date, created_tantou_id) VALUES (2488, 1962, GETDATE(), 999);</v>
      </c>
    </row>
    <row r="784" spans="1:9">
      <c r="A784" s="229" t="s">
        <v>3393</v>
      </c>
      <c r="B784" s="229" t="str">
        <f t="shared" si="36"/>
        <v>1962</v>
      </c>
      <c r="C784" s="229" t="s">
        <v>1889</v>
      </c>
      <c r="D784" s="229" t="str">
        <f t="shared" si="37"/>
        <v>2489</v>
      </c>
      <c r="E784" s="229" t="s">
        <v>840</v>
      </c>
      <c r="F784" s="229" t="s">
        <v>6504</v>
      </c>
      <c r="G784" s="242" t="s">
        <v>1889</v>
      </c>
      <c r="H784" s="242" t="s">
        <v>6922</v>
      </c>
      <c r="I784" s="229" t="str">
        <f t="shared" si="38"/>
        <v>INSERT INTO UPK_TEST.upk_k60.k60_press_buno_link (buno_id, k60_buno_id, created_date, created_tantou_id) VALUES (2489, 1962, GETDATE(), 999);</v>
      </c>
    </row>
    <row r="785" spans="1:9">
      <c r="A785" s="229" t="s">
        <v>5670</v>
      </c>
      <c r="B785" s="229" t="str">
        <f t="shared" si="36"/>
        <v>2192</v>
      </c>
      <c r="C785" s="229" t="s">
        <v>7283</v>
      </c>
      <c r="D785" s="229" t="str">
        <f t="shared" si="37"/>
        <v>2490</v>
      </c>
      <c r="E785" s="229" t="s">
        <v>5644</v>
      </c>
      <c r="F785" s="229" t="s">
        <v>6505</v>
      </c>
      <c r="G785" s="242" t="s">
        <v>7283</v>
      </c>
      <c r="H785" s="242" t="s">
        <v>6923</v>
      </c>
      <c r="I785" s="229" t="str">
        <f t="shared" si="38"/>
        <v>INSERT INTO UPK_TEST.upk_k60.k60_press_buno_link (buno_id, k60_buno_id, created_date, created_tantou_id) VALUES (2490, 2192, GETDATE(), 999);</v>
      </c>
    </row>
    <row r="786" spans="1:9">
      <c r="A786" s="229" t="s">
        <v>5670</v>
      </c>
      <c r="B786" s="229" t="str">
        <f t="shared" si="36"/>
        <v>2192</v>
      </c>
      <c r="C786" s="229" t="s">
        <v>7284</v>
      </c>
      <c r="D786" s="229" t="str">
        <f t="shared" si="37"/>
        <v>2491</v>
      </c>
      <c r="E786" s="229" t="s">
        <v>841</v>
      </c>
      <c r="F786" s="229" t="s">
        <v>6506</v>
      </c>
      <c r="G786" s="242" t="s">
        <v>7284</v>
      </c>
      <c r="H786" s="242" t="s">
        <v>6924</v>
      </c>
      <c r="I786" s="229" t="str">
        <f t="shared" si="38"/>
        <v>INSERT INTO UPK_TEST.upk_k60.k60_press_buno_link (buno_id, k60_buno_id, created_date, created_tantou_id) VALUES (2491, 2192, GETDATE(), 999);</v>
      </c>
    </row>
    <row r="787" spans="1:9">
      <c r="A787" s="229" t="s">
        <v>5708</v>
      </c>
      <c r="B787" s="229" t="str">
        <f t="shared" si="36"/>
        <v>2396</v>
      </c>
      <c r="C787" s="229" t="s">
        <v>7285</v>
      </c>
      <c r="D787" s="229" t="str">
        <f t="shared" si="37"/>
        <v>2492</v>
      </c>
      <c r="E787" s="229" t="s">
        <v>842</v>
      </c>
      <c r="F787" s="229" t="s">
        <v>6507</v>
      </c>
      <c r="G787" s="242" t="s">
        <v>7285</v>
      </c>
      <c r="H787" s="242" t="s">
        <v>6925</v>
      </c>
      <c r="I787" s="229" t="str">
        <f t="shared" si="38"/>
        <v>INSERT INTO UPK_TEST.upk_k60.k60_press_buno_link (buno_id, k60_buno_id, created_date, created_tantou_id) VALUES (2492, 2396, GETDATE(), 999);</v>
      </c>
    </row>
    <row r="788" spans="1:9">
      <c r="A788" s="229" t="s">
        <v>5708</v>
      </c>
      <c r="B788" s="229" t="str">
        <f t="shared" si="36"/>
        <v>2396</v>
      </c>
      <c r="C788" s="229" t="s">
        <v>7286</v>
      </c>
      <c r="D788" s="229" t="str">
        <f t="shared" si="37"/>
        <v>2493</v>
      </c>
      <c r="E788" s="229" t="s">
        <v>843</v>
      </c>
      <c r="F788" s="229" t="s">
        <v>6508</v>
      </c>
      <c r="G788" s="242" t="s">
        <v>7286</v>
      </c>
      <c r="H788" s="242" t="s">
        <v>6926</v>
      </c>
      <c r="I788" s="229" t="str">
        <f t="shared" si="38"/>
        <v>INSERT INTO UPK_TEST.upk_k60.k60_press_buno_link (buno_id, k60_buno_id, created_date, created_tantou_id) VALUES (2493, 2396, GETDATE(), 999);</v>
      </c>
    </row>
    <row r="789" spans="1:9">
      <c r="A789" s="229" t="s">
        <v>378</v>
      </c>
      <c r="B789" s="229" t="str">
        <f t="shared" si="36"/>
        <v>1346</v>
      </c>
      <c r="C789" s="229" t="s">
        <v>7287</v>
      </c>
      <c r="D789" s="229" t="str">
        <f t="shared" si="37"/>
        <v>2494</v>
      </c>
      <c r="E789" s="229" t="s">
        <v>844</v>
      </c>
      <c r="F789" s="229" t="s">
        <v>6509</v>
      </c>
      <c r="G789" s="242" t="s">
        <v>7287</v>
      </c>
      <c r="H789" s="242" t="s">
        <v>6927</v>
      </c>
      <c r="I789" s="229" t="str">
        <f t="shared" si="38"/>
        <v>INSERT INTO UPK_TEST.upk_k60.k60_press_buno_link (buno_id, k60_buno_id, created_date, created_tantou_id) VALUES (2494, 1346, GETDATE(), 999);</v>
      </c>
    </row>
    <row r="790" spans="1:9">
      <c r="A790" s="229" t="s">
        <v>379</v>
      </c>
      <c r="B790" s="229" t="str">
        <f t="shared" si="36"/>
        <v>1347</v>
      </c>
      <c r="C790" s="229" t="s">
        <v>7288</v>
      </c>
      <c r="D790" s="229" t="str">
        <f t="shared" si="37"/>
        <v>2495</v>
      </c>
      <c r="E790" s="229" t="s">
        <v>845</v>
      </c>
      <c r="F790" s="229" t="s">
        <v>6510</v>
      </c>
      <c r="G790" s="242" t="s">
        <v>7288</v>
      </c>
      <c r="H790" s="242" t="s">
        <v>6928</v>
      </c>
      <c r="I790" s="229" t="str">
        <f t="shared" si="38"/>
        <v>INSERT INTO UPK_TEST.upk_k60.k60_press_buno_link (buno_id, k60_buno_id, created_date, created_tantou_id) VALUES (2495, 1347, GETDATE(), 999);</v>
      </c>
    </row>
    <row r="791" spans="1:9">
      <c r="A791" s="229" t="s">
        <v>380</v>
      </c>
      <c r="B791" s="229" t="str">
        <f t="shared" si="36"/>
        <v>1348</v>
      </c>
      <c r="C791" s="229" t="s">
        <v>1891</v>
      </c>
      <c r="D791" s="229" t="str">
        <f t="shared" si="37"/>
        <v>2496</v>
      </c>
      <c r="E791" s="229" t="s">
        <v>846</v>
      </c>
      <c r="F791" s="229" t="s">
        <v>6511</v>
      </c>
      <c r="G791" s="242" t="s">
        <v>1891</v>
      </c>
      <c r="H791" s="242" t="s">
        <v>6929</v>
      </c>
      <c r="I791" s="229" t="str">
        <f t="shared" si="38"/>
        <v>INSERT INTO UPK_TEST.upk_k60.k60_press_buno_link (buno_id, k60_buno_id, created_date, created_tantou_id) VALUES (2496, 1348, GETDATE(), 999);</v>
      </c>
    </row>
    <row r="792" spans="1:9">
      <c r="A792" s="229" t="s">
        <v>914</v>
      </c>
      <c r="B792" s="229" t="str">
        <f t="shared" si="36"/>
        <v>2169</v>
      </c>
      <c r="C792" s="229" t="s">
        <v>7289</v>
      </c>
      <c r="D792" s="229" t="str">
        <f t="shared" si="37"/>
        <v>2497</v>
      </c>
      <c r="E792" s="229" t="s">
        <v>5645</v>
      </c>
      <c r="F792" s="229" t="s">
        <v>6512</v>
      </c>
      <c r="G792" s="242" t="s">
        <v>7289</v>
      </c>
      <c r="H792" s="242" t="s">
        <v>6930</v>
      </c>
      <c r="I792" s="229" t="str">
        <f t="shared" si="38"/>
        <v>INSERT INTO UPK_TEST.upk_k60.k60_press_buno_link (buno_id, k60_buno_id, created_date, created_tantou_id) VALUES (2497, 2169, GETDATE(), 999);</v>
      </c>
    </row>
    <row r="793" spans="1:9">
      <c r="A793" s="229" t="s">
        <v>919</v>
      </c>
      <c r="B793" s="229" t="str">
        <f t="shared" si="36"/>
        <v>2175</v>
      </c>
      <c r="C793" s="229" t="s">
        <v>7290</v>
      </c>
      <c r="D793" s="229" t="str">
        <f t="shared" si="37"/>
        <v>2498</v>
      </c>
      <c r="E793" s="229" t="s">
        <v>847</v>
      </c>
      <c r="F793" s="229" t="s">
        <v>6513</v>
      </c>
      <c r="G793" s="242" t="s">
        <v>7290</v>
      </c>
      <c r="H793" s="242" t="s">
        <v>6931</v>
      </c>
      <c r="I793" s="229" t="str">
        <f t="shared" si="38"/>
        <v>INSERT INTO UPK_TEST.upk_k60.k60_press_buno_link (buno_id, k60_buno_id, created_date, created_tantou_id) VALUES (2498, 2175, GETDATE(), 999);</v>
      </c>
    </row>
    <row r="794" spans="1:9">
      <c r="A794" s="229" t="s">
        <v>1105</v>
      </c>
      <c r="B794" s="229" t="str">
        <f t="shared" si="36"/>
        <v>2402</v>
      </c>
      <c r="C794" s="229" t="s">
        <v>1893</v>
      </c>
      <c r="D794" s="229" t="str">
        <f t="shared" si="37"/>
        <v>2499</v>
      </c>
      <c r="E794" s="229" t="s">
        <v>848</v>
      </c>
      <c r="F794" s="229" t="s">
        <v>6514</v>
      </c>
      <c r="G794" s="242" t="s">
        <v>1893</v>
      </c>
      <c r="H794" s="242" t="s">
        <v>6932</v>
      </c>
      <c r="I794" s="229" t="str">
        <f t="shared" si="38"/>
        <v>INSERT INTO UPK_TEST.upk_k60.k60_press_buno_link (buno_id, k60_buno_id, created_date, created_tantou_id) VALUES (2499, 2402, GETDATE(), 999);</v>
      </c>
    </row>
    <row r="795" spans="1:9">
      <c r="A795" s="229" t="s">
        <v>381</v>
      </c>
      <c r="B795" s="229" t="str">
        <f t="shared" si="36"/>
        <v>1349</v>
      </c>
      <c r="C795" s="229" t="s">
        <v>1894</v>
      </c>
      <c r="D795" s="229" t="str">
        <f t="shared" si="37"/>
        <v>2500</v>
      </c>
      <c r="E795" s="229" t="s">
        <v>849</v>
      </c>
      <c r="F795" s="229" t="s">
        <v>6515</v>
      </c>
      <c r="G795" s="242" t="s">
        <v>1894</v>
      </c>
      <c r="H795" s="242" t="s">
        <v>6933</v>
      </c>
      <c r="I795" s="229" t="str">
        <f t="shared" si="38"/>
        <v>INSERT INTO UPK_TEST.upk_k60.k60_press_buno_link (buno_id, k60_buno_id, created_date, created_tantou_id) VALUES (2500, 1349, GETDATE(), 999);</v>
      </c>
    </row>
    <row r="796" spans="1:9">
      <c r="A796" s="229" t="s">
        <v>382</v>
      </c>
      <c r="B796" s="229" t="str">
        <f t="shared" si="36"/>
        <v>1350</v>
      </c>
      <c r="C796" s="229" t="s">
        <v>7291</v>
      </c>
      <c r="D796" s="229" t="str">
        <f t="shared" si="37"/>
        <v>2501</v>
      </c>
      <c r="E796" s="229" t="s">
        <v>850</v>
      </c>
      <c r="F796" s="229" t="s">
        <v>6516</v>
      </c>
      <c r="G796" s="242" t="s">
        <v>7291</v>
      </c>
      <c r="H796" s="242" t="s">
        <v>6934</v>
      </c>
      <c r="I796" s="229" t="str">
        <f t="shared" si="38"/>
        <v>INSERT INTO UPK_TEST.upk_k60.k60_press_buno_link (buno_id, k60_buno_id, created_date, created_tantou_id) VALUES (2501, 1350, GETDATE(), 999);</v>
      </c>
    </row>
    <row r="797" spans="1:9">
      <c r="A797" s="229" t="s">
        <v>915</v>
      </c>
      <c r="B797" s="229" t="str">
        <f t="shared" si="36"/>
        <v>2170</v>
      </c>
      <c r="C797" s="229" t="s">
        <v>7292</v>
      </c>
      <c r="D797" s="229" t="str">
        <f t="shared" si="37"/>
        <v>2502</v>
      </c>
      <c r="E797" s="229" t="s">
        <v>5646</v>
      </c>
      <c r="F797" s="229" t="s">
        <v>6517</v>
      </c>
      <c r="G797" s="242" t="s">
        <v>7292</v>
      </c>
      <c r="H797" s="242" t="s">
        <v>6935</v>
      </c>
      <c r="I797" s="229" t="str">
        <f t="shared" si="38"/>
        <v>INSERT INTO UPK_TEST.upk_k60.k60_press_buno_link (buno_id, k60_buno_id, created_date, created_tantou_id) VALUES (2502, 2170, GETDATE(), 999);</v>
      </c>
    </row>
    <row r="798" spans="1:9">
      <c r="A798" s="229" t="s">
        <v>920</v>
      </c>
      <c r="B798" s="229" t="str">
        <f t="shared" si="36"/>
        <v>2176</v>
      </c>
      <c r="C798" s="229" t="s">
        <v>7293</v>
      </c>
      <c r="D798" s="229" t="str">
        <f t="shared" si="37"/>
        <v>2503</v>
      </c>
      <c r="E798" s="229" t="s">
        <v>5647</v>
      </c>
      <c r="F798" s="229" t="s">
        <v>6518</v>
      </c>
      <c r="G798" s="242" t="s">
        <v>7293</v>
      </c>
      <c r="H798" s="242" t="s">
        <v>6936</v>
      </c>
      <c r="I798" s="229" t="str">
        <f t="shared" si="38"/>
        <v>INSERT INTO UPK_TEST.upk_k60.k60_press_buno_link (buno_id, k60_buno_id, created_date, created_tantou_id) VALUES (2503, 2176, GETDATE(), 999);</v>
      </c>
    </row>
    <row r="799" spans="1:9">
      <c r="A799" s="229" t="s">
        <v>952</v>
      </c>
      <c r="B799" s="229" t="str">
        <f t="shared" si="36"/>
        <v>2213</v>
      </c>
      <c r="C799" s="229" t="s">
        <v>7294</v>
      </c>
      <c r="D799" s="229" t="str">
        <f t="shared" si="37"/>
        <v>2504</v>
      </c>
      <c r="E799" s="229" t="s">
        <v>5648</v>
      </c>
      <c r="F799" s="229" t="s">
        <v>6519</v>
      </c>
      <c r="G799" s="242" t="s">
        <v>7294</v>
      </c>
      <c r="H799" s="242" t="s">
        <v>6937</v>
      </c>
      <c r="I799" s="229" t="str">
        <f t="shared" si="38"/>
        <v>INSERT INTO UPK_TEST.upk_k60.k60_press_buno_link (buno_id, k60_buno_id, created_date, created_tantou_id) VALUES (2504, 2213, GETDATE(), 999);</v>
      </c>
    </row>
    <row r="800" spans="1:9">
      <c r="A800" s="229" t="s">
        <v>1106</v>
      </c>
      <c r="B800" s="229" t="str">
        <f t="shared" si="36"/>
        <v>2403</v>
      </c>
      <c r="C800" s="229" t="s">
        <v>1896</v>
      </c>
      <c r="D800" s="229" t="str">
        <f t="shared" si="37"/>
        <v>2505</v>
      </c>
      <c r="E800" s="229" t="s">
        <v>5649</v>
      </c>
      <c r="F800" s="229" t="s">
        <v>6520</v>
      </c>
      <c r="G800" s="242" t="s">
        <v>1896</v>
      </c>
      <c r="H800" s="242" t="s">
        <v>6938</v>
      </c>
      <c r="I800" s="229" t="str">
        <f t="shared" si="38"/>
        <v>INSERT INTO UPK_TEST.upk_k60.k60_press_buno_link (buno_id, k60_buno_id, created_date, created_tantou_id) VALUES (2505, 2403, GETDATE(), 999);</v>
      </c>
    </row>
    <row r="801" spans="1:9">
      <c r="A801" s="229" t="s">
        <v>1099</v>
      </c>
      <c r="B801" s="229" t="str">
        <f t="shared" si="36"/>
        <v>2394</v>
      </c>
      <c r="C801" s="229" t="s">
        <v>1901</v>
      </c>
      <c r="D801" s="229" t="str">
        <f t="shared" si="37"/>
        <v>2506</v>
      </c>
      <c r="E801" s="229" t="s">
        <v>851</v>
      </c>
      <c r="F801" s="229" t="s">
        <v>6521</v>
      </c>
      <c r="G801" s="242" t="s">
        <v>1901</v>
      </c>
      <c r="H801" s="242" t="s">
        <v>6939</v>
      </c>
      <c r="I801" s="229" t="str">
        <f t="shared" si="38"/>
        <v>INSERT INTO UPK_TEST.upk_k60.k60_press_buno_link (buno_id, k60_buno_id, created_date, created_tantou_id) VALUES (2506, 2394, GETDATE(), 999);</v>
      </c>
    </row>
    <row r="802" spans="1:9">
      <c r="A802" s="229" t="s">
        <v>1100</v>
      </c>
      <c r="B802" s="229" t="str">
        <f t="shared" si="36"/>
        <v>2395</v>
      </c>
      <c r="C802" s="229" t="s">
        <v>1902</v>
      </c>
      <c r="D802" s="229" t="str">
        <f t="shared" si="37"/>
        <v>2507</v>
      </c>
      <c r="E802" s="229" t="s">
        <v>852</v>
      </c>
      <c r="F802" s="229" t="s">
        <v>6522</v>
      </c>
      <c r="G802" s="242" t="s">
        <v>1902</v>
      </c>
      <c r="H802" s="242" t="s">
        <v>6940</v>
      </c>
      <c r="I802" s="229" t="str">
        <f t="shared" si="38"/>
        <v>INSERT INTO UPK_TEST.upk_k60.k60_press_buno_link (buno_id, k60_buno_id, created_date, created_tantou_id) VALUES (2507, 2395, GETDATE(), 999);</v>
      </c>
    </row>
    <row r="803" spans="1:9">
      <c r="A803" s="229" t="s">
        <v>985</v>
      </c>
      <c r="B803" s="229" t="str">
        <f t="shared" si="36"/>
        <v>2251</v>
      </c>
      <c r="C803" s="229" t="s">
        <v>1904</v>
      </c>
      <c r="D803" s="229" t="str">
        <f t="shared" si="37"/>
        <v>2508</v>
      </c>
      <c r="E803" s="229" t="s">
        <v>853</v>
      </c>
      <c r="F803" s="229" t="s">
        <v>6523</v>
      </c>
      <c r="G803" s="242" t="s">
        <v>1904</v>
      </c>
      <c r="H803" s="242" t="s">
        <v>6941</v>
      </c>
      <c r="I803" s="229" t="str">
        <f t="shared" si="38"/>
        <v>INSERT INTO UPK_TEST.upk_k60.k60_press_buno_link (buno_id, k60_buno_id, created_date, created_tantou_id) VALUES (2508, 2251, GETDATE(), 999);</v>
      </c>
    </row>
    <row r="804" spans="1:9">
      <c r="A804" s="229" t="s">
        <v>5606</v>
      </c>
      <c r="B804" s="229" t="str">
        <f t="shared" si="36"/>
        <v>1891</v>
      </c>
      <c r="C804" s="229" t="s">
        <v>1898</v>
      </c>
      <c r="D804" s="229" t="str">
        <f t="shared" si="37"/>
        <v>2509</v>
      </c>
      <c r="E804" s="229" t="s">
        <v>854</v>
      </c>
      <c r="F804" s="229" t="s">
        <v>6524</v>
      </c>
      <c r="G804" s="242" t="s">
        <v>1898</v>
      </c>
      <c r="H804" s="242" t="s">
        <v>6942</v>
      </c>
      <c r="I804" s="229" t="str">
        <f t="shared" si="38"/>
        <v>INSERT INTO UPK_TEST.upk_k60.k60_press_buno_link (buno_id, k60_buno_id, created_date, created_tantou_id) VALUES (2509, 1891, GETDATE(), 999);</v>
      </c>
    </row>
    <row r="805" spans="1:9">
      <c r="A805" s="229" t="s">
        <v>5606</v>
      </c>
      <c r="B805" s="229" t="str">
        <f t="shared" si="36"/>
        <v>1891</v>
      </c>
      <c r="C805" s="229" t="s">
        <v>1907</v>
      </c>
      <c r="D805" s="229" t="str">
        <f t="shared" si="37"/>
        <v>2510</v>
      </c>
      <c r="E805" s="229" t="s">
        <v>855</v>
      </c>
      <c r="F805" s="229" t="s">
        <v>6525</v>
      </c>
      <c r="G805" s="242" t="s">
        <v>1907</v>
      </c>
      <c r="H805" s="242" t="s">
        <v>6943</v>
      </c>
      <c r="I805" s="229" t="str">
        <f t="shared" si="38"/>
        <v>INSERT INTO UPK_TEST.upk_k60.k60_press_buno_link (buno_id, k60_buno_id, created_date, created_tantou_id) VALUES (2510, 1891, GETDATE(), 999);</v>
      </c>
    </row>
    <row r="806" spans="1:9">
      <c r="A806" s="229" t="s">
        <v>5608</v>
      </c>
      <c r="B806" s="229" t="str">
        <f t="shared" si="36"/>
        <v>1893</v>
      </c>
      <c r="C806" s="229" t="s">
        <v>1899</v>
      </c>
      <c r="D806" s="229" t="str">
        <f t="shared" si="37"/>
        <v>2511</v>
      </c>
      <c r="E806" s="229" t="s">
        <v>5650</v>
      </c>
      <c r="F806" s="229" t="s">
        <v>6526</v>
      </c>
      <c r="G806" s="242" t="s">
        <v>1899</v>
      </c>
      <c r="H806" s="242" t="s">
        <v>6944</v>
      </c>
      <c r="I806" s="229" t="str">
        <f t="shared" si="38"/>
        <v>INSERT INTO UPK_TEST.upk_k60.k60_press_buno_link (buno_id, k60_buno_id, created_date, created_tantou_id) VALUES (2511, 1893, GETDATE(), 999);</v>
      </c>
    </row>
    <row r="807" spans="1:9">
      <c r="A807" s="229" t="s">
        <v>5608</v>
      </c>
      <c r="B807" s="229" t="str">
        <f t="shared" si="36"/>
        <v>1893</v>
      </c>
      <c r="C807" s="229" t="s">
        <v>1908</v>
      </c>
      <c r="D807" s="229" t="str">
        <f t="shared" si="37"/>
        <v>2512</v>
      </c>
      <c r="E807" s="229" t="s">
        <v>856</v>
      </c>
      <c r="F807" s="229" t="s">
        <v>6527</v>
      </c>
      <c r="G807" s="242" t="s">
        <v>1908</v>
      </c>
      <c r="H807" s="242" t="s">
        <v>6945</v>
      </c>
      <c r="I807" s="229" t="str">
        <f t="shared" si="38"/>
        <v>INSERT INTO UPK_TEST.upk_k60.k60_press_buno_link (buno_id, k60_buno_id, created_date, created_tantou_id) VALUES (2512, 1893, GETDATE(), 999);</v>
      </c>
    </row>
    <row r="808" spans="1:9">
      <c r="A808" s="229" t="s">
        <v>410</v>
      </c>
      <c r="B808" s="229" t="str">
        <f t="shared" si="36"/>
        <v>1403</v>
      </c>
      <c r="C808" s="229" t="s">
        <v>1910</v>
      </c>
      <c r="D808" s="229" t="str">
        <f t="shared" si="37"/>
        <v>2513</v>
      </c>
      <c r="E808" s="229" t="s">
        <v>857</v>
      </c>
      <c r="F808" s="229" t="s">
        <v>6528</v>
      </c>
      <c r="G808" s="242" t="s">
        <v>1910</v>
      </c>
      <c r="H808" s="242" t="s">
        <v>6946</v>
      </c>
      <c r="I808" s="229" t="str">
        <f t="shared" si="38"/>
        <v>INSERT INTO UPK_TEST.upk_k60.k60_press_buno_link (buno_id, k60_buno_id, created_date, created_tantou_id) VALUES (2513, 1403, GETDATE(), 999);</v>
      </c>
    </row>
    <row r="809" spans="1:9">
      <c r="A809" s="229" t="s">
        <v>618</v>
      </c>
      <c r="B809" s="229" t="str">
        <f t="shared" si="36"/>
        <v>1740</v>
      </c>
      <c r="C809" s="229" t="s">
        <v>7295</v>
      </c>
      <c r="D809" s="229" t="str">
        <f t="shared" si="37"/>
        <v>2514</v>
      </c>
      <c r="E809" s="229" t="s">
        <v>858</v>
      </c>
      <c r="F809" s="229" t="s">
        <v>6529</v>
      </c>
      <c r="G809" s="242" t="s">
        <v>7295</v>
      </c>
      <c r="H809" s="242" t="s">
        <v>6947</v>
      </c>
      <c r="I809" s="229" t="str">
        <f t="shared" si="38"/>
        <v>INSERT INTO UPK_TEST.upk_k60.k60_press_buno_link (buno_id, k60_buno_id, created_date, created_tantou_id) VALUES (2514, 1740, GETDATE(), 999);</v>
      </c>
    </row>
    <row r="810" spans="1:9">
      <c r="A810" s="229" t="s">
        <v>885</v>
      </c>
      <c r="B810" s="229" t="str">
        <f t="shared" si="36"/>
        <v>2133</v>
      </c>
      <c r="C810" s="229" t="s">
        <v>7296</v>
      </c>
      <c r="D810" s="229" t="str">
        <f t="shared" si="37"/>
        <v>2515</v>
      </c>
      <c r="E810" s="229" t="s">
        <v>859</v>
      </c>
      <c r="F810" s="229" t="s">
        <v>6530</v>
      </c>
      <c r="G810" s="242" t="s">
        <v>7296</v>
      </c>
      <c r="H810" s="242" t="s">
        <v>6948</v>
      </c>
      <c r="I810" s="229" t="str">
        <f t="shared" si="38"/>
        <v>INSERT INTO UPK_TEST.upk_k60.k60_press_buno_link (buno_id, k60_buno_id, created_date, created_tantou_id) VALUES (2515, 2133, GETDATE(), 999);</v>
      </c>
    </row>
    <row r="811" spans="1:9">
      <c r="A811" s="229" t="s">
        <v>5584</v>
      </c>
      <c r="B811" s="229" t="str">
        <f t="shared" si="36"/>
        <v>1799</v>
      </c>
      <c r="C811" s="229" t="s">
        <v>1911</v>
      </c>
      <c r="D811" s="229" t="str">
        <f t="shared" si="37"/>
        <v>2516</v>
      </c>
      <c r="E811" s="229" t="s">
        <v>5651</v>
      </c>
      <c r="F811" s="229" t="s">
        <v>6531</v>
      </c>
      <c r="G811" s="242" t="s">
        <v>1911</v>
      </c>
      <c r="H811" s="242" t="s">
        <v>6949</v>
      </c>
      <c r="I811" s="229" t="str">
        <f t="shared" si="38"/>
        <v>INSERT INTO UPK_TEST.upk_k60.k60_press_buno_link (buno_id, k60_buno_id, created_date, created_tantou_id) VALUES (2516, 1799, GETDATE(), 999);</v>
      </c>
    </row>
    <row r="812" spans="1:9">
      <c r="A812" s="229" t="s">
        <v>5584</v>
      </c>
      <c r="B812" s="229" t="str">
        <f t="shared" si="36"/>
        <v>1799</v>
      </c>
      <c r="C812" s="229" t="s">
        <v>1914</v>
      </c>
      <c r="D812" s="229" t="str">
        <f t="shared" si="37"/>
        <v>2517</v>
      </c>
      <c r="E812" s="229" t="s">
        <v>860</v>
      </c>
      <c r="F812" s="229" t="s">
        <v>6532</v>
      </c>
      <c r="G812" s="242" t="s">
        <v>1914</v>
      </c>
      <c r="H812" s="242" t="s">
        <v>6950</v>
      </c>
      <c r="I812" s="229" t="str">
        <f t="shared" si="38"/>
        <v>INSERT INTO UPK_TEST.upk_k60.k60_press_buno_link (buno_id, k60_buno_id, created_date, created_tantou_id) VALUES (2517, 1799, GETDATE(), 999);</v>
      </c>
    </row>
    <row r="813" spans="1:9">
      <c r="A813" s="229" t="s">
        <v>411</v>
      </c>
      <c r="B813" s="229" t="str">
        <f t="shared" si="36"/>
        <v>1404</v>
      </c>
      <c r="C813" s="229" t="s">
        <v>1913</v>
      </c>
      <c r="D813" s="229" t="str">
        <f t="shared" si="37"/>
        <v>2518</v>
      </c>
      <c r="E813" s="229" t="s">
        <v>861</v>
      </c>
      <c r="F813" s="229" t="s">
        <v>6533</v>
      </c>
      <c r="G813" s="242" t="s">
        <v>1913</v>
      </c>
      <c r="H813" s="242" t="s">
        <v>6951</v>
      </c>
      <c r="I813" s="229" t="str">
        <f t="shared" si="38"/>
        <v>INSERT INTO UPK_TEST.upk_k60.k60_press_buno_link (buno_id, k60_buno_id, created_date, created_tantou_id) VALUES (2518, 1404, GETDATE(), 999);</v>
      </c>
    </row>
    <row r="814" spans="1:9">
      <c r="A814" s="229" t="s">
        <v>1127</v>
      </c>
      <c r="B814" s="229" t="str">
        <f t="shared" si="36"/>
        <v>2433</v>
      </c>
      <c r="C814" s="229" t="s">
        <v>1916</v>
      </c>
      <c r="D814" s="229" t="str">
        <f t="shared" si="37"/>
        <v>2519</v>
      </c>
      <c r="E814" s="229" t="s">
        <v>5652</v>
      </c>
      <c r="F814" s="229" t="s">
        <v>6534</v>
      </c>
      <c r="G814" s="242" t="s">
        <v>1916</v>
      </c>
      <c r="H814" s="242" t="s">
        <v>6952</v>
      </c>
      <c r="I814" s="229" t="str">
        <f t="shared" si="38"/>
        <v>INSERT INTO UPK_TEST.upk_k60.k60_press_buno_link (buno_id, k60_buno_id, created_date, created_tantou_id) VALUES (2519, 2433, GETDATE(), 999);</v>
      </c>
    </row>
    <row r="815" spans="1:9">
      <c r="A815" s="229" t="s">
        <v>707</v>
      </c>
      <c r="B815" s="229" t="str">
        <f t="shared" si="36"/>
        <v>1869</v>
      </c>
      <c r="C815" s="229" t="s">
        <v>7297</v>
      </c>
      <c r="D815" s="229" t="str">
        <f t="shared" si="37"/>
        <v>2520</v>
      </c>
      <c r="E815" s="229" t="s">
        <v>5653</v>
      </c>
      <c r="F815" s="229" t="s">
        <v>6535</v>
      </c>
      <c r="G815" s="242" t="s">
        <v>7297</v>
      </c>
      <c r="H815" s="242" t="s">
        <v>6953</v>
      </c>
      <c r="I815" s="229" t="str">
        <f t="shared" si="38"/>
        <v>INSERT INTO UPK_TEST.upk_k60.k60_press_buno_link (buno_id, k60_buno_id, created_date, created_tantou_id) VALUES (2520, 1869, GETDATE(), 999);</v>
      </c>
    </row>
    <row r="816" spans="1:9">
      <c r="A816" s="229" t="s">
        <v>928</v>
      </c>
      <c r="B816" s="229" t="str">
        <f t="shared" si="36"/>
        <v>2185</v>
      </c>
      <c r="C816" s="229" t="s">
        <v>7298</v>
      </c>
      <c r="D816" s="229" t="str">
        <f t="shared" si="37"/>
        <v>2521</v>
      </c>
      <c r="E816" s="229" t="s">
        <v>862</v>
      </c>
      <c r="F816" s="229" t="s">
        <v>6536</v>
      </c>
      <c r="G816" s="242" t="s">
        <v>7298</v>
      </c>
      <c r="H816" s="242" t="s">
        <v>6954</v>
      </c>
      <c r="I816" s="229" t="str">
        <f t="shared" si="38"/>
        <v>INSERT INTO UPK_TEST.upk_k60.k60_press_buno_link (buno_id, k60_buno_id, created_date, created_tantou_id) VALUES (2521, 2185, GETDATE(), 999);</v>
      </c>
    </row>
    <row r="817" spans="1:9">
      <c r="A817" s="229" t="s">
        <v>929</v>
      </c>
      <c r="B817" s="229" t="str">
        <f t="shared" si="36"/>
        <v>2186</v>
      </c>
      <c r="C817" s="229" t="s">
        <v>7299</v>
      </c>
      <c r="D817" s="229" t="str">
        <f t="shared" si="37"/>
        <v>2522</v>
      </c>
      <c r="E817" s="229" t="s">
        <v>863</v>
      </c>
      <c r="F817" s="229" t="s">
        <v>6537</v>
      </c>
      <c r="G817" s="242" t="s">
        <v>7299</v>
      </c>
      <c r="H817" s="242" t="s">
        <v>6955</v>
      </c>
      <c r="I817" s="229" t="str">
        <f t="shared" si="38"/>
        <v>INSERT INTO UPK_TEST.upk_k60.k60_press_buno_link (buno_id, k60_buno_id, created_date, created_tantou_id) VALUES (2522, 2186, GETDATE(), 999);</v>
      </c>
    </row>
    <row r="818" spans="1:9">
      <c r="A818" s="229" t="s">
        <v>557</v>
      </c>
      <c r="B818" s="229" t="str">
        <f t="shared" si="36"/>
        <v>1649</v>
      </c>
      <c r="C818" s="229" t="s">
        <v>7300</v>
      </c>
      <c r="D818" s="229" t="str">
        <f t="shared" si="37"/>
        <v>2523</v>
      </c>
      <c r="E818" s="229" t="s">
        <v>864</v>
      </c>
      <c r="F818" s="229" t="s">
        <v>6538</v>
      </c>
      <c r="G818" s="242" t="s">
        <v>7300</v>
      </c>
      <c r="H818" s="242" t="s">
        <v>6956</v>
      </c>
      <c r="I818" s="229" t="str">
        <f t="shared" si="38"/>
        <v>INSERT INTO UPK_TEST.upk_k60.k60_press_buno_link (buno_id, k60_buno_id, created_date, created_tantou_id) VALUES (2523, 1649, GETDATE(), 999);</v>
      </c>
    </row>
    <row r="819" spans="1:9">
      <c r="A819" s="229" t="s">
        <v>1128</v>
      </c>
      <c r="B819" s="229" t="str">
        <f t="shared" si="36"/>
        <v>2434</v>
      </c>
      <c r="C819" s="229" t="s">
        <v>1917</v>
      </c>
      <c r="D819" s="229" t="str">
        <f t="shared" si="37"/>
        <v>2524</v>
      </c>
      <c r="E819" s="229" t="s">
        <v>865</v>
      </c>
      <c r="F819" s="229" t="s">
        <v>6539</v>
      </c>
      <c r="G819" s="242" t="s">
        <v>1917</v>
      </c>
      <c r="H819" s="242" t="s">
        <v>6957</v>
      </c>
      <c r="I819" s="229" t="str">
        <f t="shared" si="38"/>
        <v>INSERT INTO UPK_TEST.upk_k60.k60_press_buno_link (buno_id, k60_buno_id, created_date, created_tantou_id) VALUES (2524, 2434, GETDATE(), 999);</v>
      </c>
    </row>
    <row r="820" spans="1:9">
      <c r="A820" s="229" t="s">
        <v>3026</v>
      </c>
      <c r="B820" s="229" t="str">
        <f t="shared" si="36"/>
        <v>1627</v>
      </c>
      <c r="C820" s="229" t="s">
        <v>1918</v>
      </c>
      <c r="D820" s="229" t="str">
        <f t="shared" si="37"/>
        <v>2525</v>
      </c>
      <c r="E820" s="229" t="s">
        <v>866</v>
      </c>
      <c r="F820" s="229" t="s">
        <v>6540</v>
      </c>
      <c r="G820" s="242" t="s">
        <v>1918</v>
      </c>
      <c r="H820" s="242" t="s">
        <v>6958</v>
      </c>
      <c r="I820" s="229" t="str">
        <f t="shared" si="38"/>
        <v>INSERT INTO UPK_TEST.upk_k60.k60_press_buno_link (buno_id, k60_buno_id, created_date, created_tantou_id) VALUES (2525, 1627, GETDATE(), 999);</v>
      </c>
    </row>
    <row r="821" spans="1:9">
      <c r="A821" s="229" t="s">
        <v>3026</v>
      </c>
      <c r="B821" s="229" t="str">
        <f t="shared" si="36"/>
        <v>1627</v>
      </c>
      <c r="C821" s="229" t="s">
        <v>1928</v>
      </c>
      <c r="D821" s="229" t="str">
        <f t="shared" si="37"/>
        <v>2526</v>
      </c>
      <c r="E821" s="229" t="s">
        <v>5654</v>
      </c>
      <c r="F821" s="229" t="s">
        <v>6541</v>
      </c>
      <c r="G821" s="242" t="s">
        <v>1928</v>
      </c>
      <c r="H821" s="242" t="s">
        <v>6959</v>
      </c>
      <c r="I821" s="229" t="str">
        <f t="shared" si="38"/>
        <v>INSERT INTO UPK_TEST.upk_k60.k60_press_buno_link (buno_id, k60_buno_id, created_date, created_tantou_id) VALUES (2526, 1627, GETDATE(), 999);</v>
      </c>
    </row>
    <row r="822" spans="1:9">
      <c r="A822" s="229" t="s">
        <v>3381</v>
      </c>
      <c r="B822" s="229" t="str">
        <f t="shared" si="36"/>
        <v>1951</v>
      </c>
      <c r="C822" s="229" t="s">
        <v>1921</v>
      </c>
      <c r="D822" s="229" t="str">
        <f t="shared" si="37"/>
        <v>2527</v>
      </c>
      <c r="E822" s="229" t="s">
        <v>867</v>
      </c>
      <c r="F822" s="229" t="s">
        <v>6542</v>
      </c>
      <c r="G822" s="242" t="s">
        <v>1921</v>
      </c>
      <c r="H822" s="242" t="s">
        <v>6960</v>
      </c>
      <c r="I822" s="229" t="str">
        <f t="shared" si="38"/>
        <v>INSERT INTO UPK_TEST.upk_k60.k60_press_buno_link (buno_id, k60_buno_id, created_date, created_tantou_id) VALUES (2527, 1951, GETDATE(), 999);</v>
      </c>
    </row>
    <row r="823" spans="1:9">
      <c r="A823" s="229" t="s">
        <v>3381</v>
      </c>
      <c r="B823" s="229" t="str">
        <f t="shared" si="36"/>
        <v>1951</v>
      </c>
      <c r="C823" s="229" t="s">
        <v>1931</v>
      </c>
      <c r="D823" s="229" t="str">
        <f t="shared" si="37"/>
        <v>2528</v>
      </c>
      <c r="E823" s="229" t="s">
        <v>868</v>
      </c>
      <c r="F823" s="229" t="s">
        <v>6543</v>
      </c>
      <c r="G823" s="242" t="s">
        <v>1931</v>
      </c>
      <c r="H823" s="242" t="s">
        <v>6961</v>
      </c>
      <c r="I823" s="229" t="str">
        <f t="shared" si="38"/>
        <v>INSERT INTO UPK_TEST.upk_k60.k60_press_buno_link (buno_id, k60_buno_id, created_date, created_tantou_id) VALUES (2528, 1951, GETDATE(), 999);</v>
      </c>
    </row>
    <row r="824" spans="1:9">
      <c r="A824" s="229" t="s">
        <v>3188</v>
      </c>
      <c r="B824" s="229" t="str">
        <f t="shared" si="36"/>
        <v>1770</v>
      </c>
      <c r="C824" s="229" t="s">
        <v>1922</v>
      </c>
      <c r="D824" s="229" t="str">
        <f t="shared" si="37"/>
        <v>2529</v>
      </c>
      <c r="E824" s="229" t="s">
        <v>5655</v>
      </c>
      <c r="F824" s="229" t="s">
        <v>6544</v>
      </c>
      <c r="G824" s="242" t="s">
        <v>1922</v>
      </c>
      <c r="H824" s="242" t="s">
        <v>6962</v>
      </c>
      <c r="I824" s="229" t="str">
        <f t="shared" si="38"/>
        <v>INSERT INTO UPK_TEST.upk_k60.k60_press_buno_link (buno_id, k60_buno_id, created_date, created_tantou_id) VALUES (2529, 1770, GETDATE(), 999);</v>
      </c>
    </row>
    <row r="825" spans="1:9">
      <c r="A825" s="229" t="s">
        <v>3188</v>
      </c>
      <c r="B825" s="229" t="str">
        <f t="shared" si="36"/>
        <v>1770</v>
      </c>
      <c r="C825" s="229" t="s">
        <v>1932</v>
      </c>
      <c r="D825" s="229" t="str">
        <f t="shared" si="37"/>
        <v>2530</v>
      </c>
      <c r="E825" s="229" t="s">
        <v>5656</v>
      </c>
      <c r="F825" s="229" t="s">
        <v>6545</v>
      </c>
      <c r="G825" s="242" t="s">
        <v>1932</v>
      </c>
      <c r="H825" s="242" t="s">
        <v>6963</v>
      </c>
      <c r="I825" s="229" t="str">
        <f t="shared" si="38"/>
        <v>INSERT INTO UPK_TEST.upk_k60.k60_press_buno_link (buno_id, k60_buno_id, created_date, created_tantou_id) VALUES (2530, 1770, GETDATE(), 999);</v>
      </c>
    </row>
    <row r="826" spans="1:9">
      <c r="A826" s="229" t="s">
        <v>5579</v>
      </c>
      <c r="B826" s="229" t="str">
        <f t="shared" si="36"/>
        <v>1792</v>
      </c>
      <c r="C826" s="229" t="s">
        <v>1924</v>
      </c>
      <c r="D826" s="229" t="str">
        <f t="shared" si="37"/>
        <v>2531</v>
      </c>
      <c r="E826" s="229" t="s">
        <v>5657</v>
      </c>
      <c r="F826" s="229" t="s">
        <v>6546</v>
      </c>
      <c r="G826" s="242" t="s">
        <v>1924</v>
      </c>
      <c r="H826" s="242" t="s">
        <v>6964</v>
      </c>
      <c r="I826" s="229" t="str">
        <f t="shared" si="38"/>
        <v>INSERT INTO UPK_TEST.upk_k60.k60_press_buno_link (buno_id, k60_buno_id, created_date, created_tantou_id) VALUES (2531, 1792, GETDATE(), 999);</v>
      </c>
    </row>
    <row r="827" spans="1:9">
      <c r="A827" s="229" t="s">
        <v>5579</v>
      </c>
      <c r="B827" s="229" t="str">
        <f t="shared" si="36"/>
        <v>1792</v>
      </c>
      <c r="C827" s="229" t="s">
        <v>1934</v>
      </c>
      <c r="D827" s="229" t="str">
        <f t="shared" si="37"/>
        <v>2532</v>
      </c>
      <c r="E827" s="229" t="s">
        <v>5658</v>
      </c>
      <c r="F827" s="229" t="s">
        <v>6547</v>
      </c>
      <c r="G827" s="242" t="s">
        <v>1934</v>
      </c>
      <c r="H827" s="242" t="s">
        <v>6965</v>
      </c>
      <c r="I827" s="229" t="str">
        <f t="shared" si="38"/>
        <v>INSERT INTO UPK_TEST.upk_k60.k60_press_buno_link (buno_id, k60_buno_id, created_date, created_tantou_id) VALUES (2532, 1792, GETDATE(), 999);</v>
      </c>
    </row>
    <row r="828" spans="1:9">
      <c r="A828" s="229" t="s">
        <v>5559</v>
      </c>
      <c r="B828" s="229" t="str">
        <f t="shared" si="36"/>
        <v>1482</v>
      </c>
      <c r="C828" s="229" t="s">
        <v>1925</v>
      </c>
      <c r="D828" s="229" t="str">
        <f t="shared" si="37"/>
        <v>2533</v>
      </c>
      <c r="E828" s="229" t="s">
        <v>869</v>
      </c>
      <c r="F828" s="229" t="s">
        <v>6548</v>
      </c>
      <c r="G828" s="242" t="s">
        <v>1925</v>
      </c>
      <c r="H828" s="242" t="s">
        <v>6966</v>
      </c>
      <c r="I828" s="229" t="str">
        <f t="shared" si="38"/>
        <v>INSERT INTO UPK_TEST.upk_k60.k60_press_buno_link (buno_id, k60_buno_id, created_date, created_tantou_id) VALUES (2533, 1482, GETDATE(), 999);</v>
      </c>
    </row>
    <row r="829" spans="1:9">
      <c r="A829" s="229" t="s">
        <v>5559</v>
      </c>
      <c r="B829" s="229" t="str">
        <f t="shared" si="36"/>
        <v>1482</v>
      </c>
      <c r="C829" s="229" t="s">
        <v>1935</v>
      </c>
      <c r="D829" s="229" t="str">
        <f t="shared" si="37"/>
        <v>2534</v>
      </c>
      <c r="E829" s="229" t="s">
        <v>870</v>
      </c>
      <c r="F829" s="229" t="s">
        <v>6549</v>
      </c>
      <c r="G829" s="242" t="s">
        <v>1935</v>
      </c>
      <c r="H829" s="242" t="s">
        <v>6967</v>
      </c>
      <c r="I829" s="229" t="str">
        <f t="shared" si="38"/>
        <v>INSERT INTO UPK_TEST.upk_k60.k60_press_buno_link (buno_id, k60_buno_id, created_date, created_tantou_id) VALUES (2534, 1482, GETDATE(), 999);</v>
      </c>
    </row>
    <row r="830" spans="1:9">
      <c r="A830" s="229" t="s">
        <v>1104</v>
      </c>
      <c r="B830" s="229" t="str">
        <f t="shared" si="36"/>
        <v>2401</v>
      </c>
      <c r="C830" s="229" t="s">
        <v>7301</v>
      </c>
      <c r="D830" s="229" t="str">
        <f t="shared" si="37"/>
        <v>2535</v>
      </c>
      <c r="E830" s="229" t="s">
        <v>871</v>
      </c>
      <c r="F830" s="229" t="s">
        <v>6550</v>
      </c>
      <c r="G830" s="242" t="s">
        <v>7301</v>
      </c>
      <c r="H830" s="242" t="s">
        <v>6968</v>
      </c>
      <c r="I830" s="229" t="str">
        <f t="shared" si="38"/>
        <v>INSERT INTO UPK_TEST.upk_k60.k60_press_buno_link (buno_id, k60_buno_id, created_date, created_tantou_id) VALUES (2535, 2401, GETDATE(), 999);</v>
      </c>
    </row>
    <row r="831" spans="1:9">
      <c r="A831" s="229" t="s">
        <v>383</v>
      </c>
      <c r="B831" s="229" t="str">
        <f t="shared" si="36"/>
        <v>1351</v>
      </c>
      <c r="C831" s="229" t="s">
        <v>7302</v>
      </c>
      <c r="D831" s="229" t="str">
        <f t="shared" si="37"/>
        <v>2536</v>
      </c>
      <c r="E831" s="229" t="s">
        <v>872</v>
      </c>
      <c r="F831" s="229" t="s">
        <v>6551</v>
      </c>
      <c r="G831" s="242" t="s">
        <v>7302</v>
      </c>
      <c r="H831" s="242" t="s">
        <v>6969</v>
      </c>
      <c r="I831" s="229" t="str">
        <f t="shared" si="38"/>
        <v>INSERT INTO UPK_TEST.upk_k60.k60_press_buno_link (buno_id, k60_buno_id, created_date, created_tantou_id) VALUES (2536, 1351, GETDATE(), 999);</v>
      </c>
    </row>
    <row r="832" spans="1:9">
      <c r="A832" s="229" t="s">
        <v>540</v>
      </c>
      <c r="B832" s="229" t="str">
        <f t="shared" si="36"/>
        <v>1628</v>
      </c>
      <c r="C832" s="229" t="s">
        <v>7303</v>
      </c>
      <c r="D832" s="229" t="str">
        <f t="shared" si="37"/>
        <v>2537</v>
      </c>
      <c r="E832" s="229" t="s">
        <v>873</v>
      </c>
      <c r="F832" s="229" t="s">
        <v>6552</v>
      </c>
      <c r="G832" s="242" t="s">
        <v>7303</v>
      </c>
      <c r="H832" s="242" t="s">
        <v>6970</v>
      </c>
      <c r="I832" s="229" t="str">
        <f t="shared" si="38"/>
        <v>INSERT INTO UPK_TEST.upk_k60.k60_press_buno_link (buno_id, k60_buno_id, created_date, created_tantou_id) VALUES (2537, 1628, GETDATE(), 999);</v>
      </c>
    </row>
    <row r="833" spans="1:9">
      <c r="A833" s="229" t="s">
        <v>541</v>
      </c>
      <c r="B833" s="229" t="str">
        <f t="shared" si="36"/>
        <v>1629</v>
      </c>
      <c r="C833" s="229" t="s">
        <v>7304</v>
      </c>
      <c r="D833" s="229" t="str">
        <f t="shared" si="37"/>
        <v>2538</v>
      </c>
      <c r="E833" s="229" t="s">
        <v>874</v>
      </c>
      <c r="F833" s="229" t="s">
        <v>6553</v>
      </c>
      <c r="G833" s="242" t="s">
        <v>7304</v>
      </c>
      <c r="H833" s="242" t="s">
        <v>6971</v>
      </c>
      <c r="I833" s="229" t="str">
        <f t="shared" si="38"/>
        <v>INSERT INTO UPK_TEST.upk_k60.k60_press_buno_link (buno_id, k60_buno_id, created_date, created_tantou_id) VALUES (2538, 1629, GETDATE(), 999);</v>
      </c>
    </row>
    <row r="834" spans="1:9">
      <c r="A834" s="229" t="s">
        <v>5560</v>
      </c>
      <c r="B834" s="229" t="str">
        <f t="shared" si="36"/>
        <v>1483</v>
      </c>
      <c r="C834" s="229" t="s">
        <v>1938</v>
      </c>
      <c r="D834" s="229" t="str">
        <f t="shared" si="37"/>
        <v>2539</v>
      </c>
      <c r="E834" s="229" t="s">
        <v>875</v>
      </c>
      <c r="F834" s="229" t="s">
        <v>6554</v>
      </c>
      <c r="G834" s="242" t="s">
        <v>1938</v>
      </c>
      <c r="H834" s="242" t="s">
        <v>6972</v>
      </c>
      <c r="I834" s="229" t="str">
        <f t="shared" si="38"/>
        <v>INSERT INTO UPK_TEST.upk_k60.k60_press_buno_link (buno_id, k60_buno_id, created_date, created_tantou_id) VALUES (2539, 1483, GETDATE(), 999);</v>
      </c>
    </row>
    <row r="835" spans="1:9">
      <c r="A835" s="229" t="s">
        <v>5560</v>
      </c>
      <c r="B835" s="229" t="str">
        <f t="shared" si="36"/>
        <v>1483</v>
      </c>
      <c r="C835" s="229" t="s">
        <v>1940</v>
      </c>
      <c r="D835" s="229" t="str">
        <f t="shared" si="37"/>
        <v>2540</v>
      </c>
      <c r="E835" s="229" t="s">
        <v>5659</v>
      </c>
      <c r="F835" s="229" t="s">
        <v>6555</v>
      </c>
      <c r="G835" s="242" t="s">
        <v>1940</v>
      </c>
      <c r="H835" s="242" t="s">
        <v>6973</v>
      </c>
      <c r="I835" s="229" t="str">
        <f t="shared" si="38"/>
        <v>INSERT INTO UPK_TEST.upk_k60.k60_press_buno_link (buno_id, k60_buno_id, created_date, created_tantou_id) VALUES (2540, 1483, GETDATE(), 999);</v>
      </c>
    </row>
    <row r="836" spans="1:9">
      <c r="A836" s="229" t="s">
        <v>542</v>
      </c>
      <c r="B836" s="229" t="str">
        <f t="shared" ref="B836:B899" si="39">VLOOKUP($A836,$E$4:$F$2001,2,FALSE)</f>
        <v>1630</v>
      </c>
      <c r="C836" s="229" t="s">
        <v>7305</v>
      </c>
      <c r="D836" s="229" t="str">
        <f t="shared" ref="D836:D899" si="40">VLOOKUP($C836,$G$4:$H$2001,2,FALSE)</f>
        <v>2541</v>
      </c>
      <c r="E836" s="229" t="s">
        <v>876</v>
      </c>
      <c r="F836" s="229" t="s">
        <v>6556</v>
      </c>
      <c r="G836" s="242" t="s">
        <v>7305</v>
      </c>
      <c r="H836" s="242" t="s">
        <v>7722</v>
      </c>
      <c r="I836" s="229" t="str">
        <f t="shared" ref="I836:I899" si="41">$S$1&amp;$D836&amp;", "&amp;$B836&amp;", GETDATE(), 999);"</f>
        <v>INSERT INTO UPK_TEST.upk_k60.k60_press_buno_link (buno_id, k60_buno_id, created_date, created_tantou_id) VALUES (2541, 1630, GETDATE(), 999);</v>
      </c>
    </row>
    <row r="837" spans="1:9">
      <c r="A837" s="229" t="s">
        <v>763</v>
      </c>
      <c r="B837" s="229" t="str">
        <f t="shared" si="39"/>
        <v>1952</v>
      </c>
      <c r="C837" s="229" t="s">
        <v>1942</v>
      </c>
      <c r="D837" s="229" t="str">
        <f t="shared" si="40"/>
        <v>2542</v>
      </c>
      <c r="E837" s="229" t="s">
        <v>877</v>
      </c>
      <c r="F837" s="229" t="s">
        <v>6557</v>
      </c>
      <c r="G837" s="242" t="s">
        <v>1942</v>
      </c>
      <c r="H837" s="242" t="s">
        <v>7723</v>
      </c>
      <c r="I837" s="229" t="str">
        <f t="shared" si="41"/>
        <v>INSERT INTO UPK_TEST.upk_k60.k60_press_buno_link (buno_id, k60_buno_id, created_date, created_tantou_id) VALUES (2542, 1952, GETDATE(), 999);</v>
      </c>
    </row>
    <row r="838" spans="1:9">
      <c r="A838" s="229" t="s">
        <v>636</v>
      </c>
      <c r="B838" s="229" t="str">
        <f t="shared" si="39"/>
        <v>1771</v>
      </c>
      <c r="C838" s="229" t="s">
        <v>1944</v>
      </c>
      <c r="D838" s="229" t="str">
        <f t="shared" si="40"/>
        <v>2543</v>
      </c>
      <c r="E838" s="229" t="s">
        <v>878</v>
      </c>
      <c r="F838" s="229" t="s">
        <v>6558</v>
      </c>
      <c r="G838" s="242" t="s">
        <v>1944</v>
      </c>
      <c r="H838" s="242" t="s">
        <v>7724</v>
      </c>
      <c r="I838" s="229" t="str">
        <f t="shared" si="41"/>
        <v>INSERT INTO UPK_TEST.upk_k60.k60_press_buno_link (buno_id, k60_buno_id, created_date, created_tantou_id) VALUES (2543, 1771, GETDATE(), 999);</v>
      </c>
    </row>
    <row r="839" spans="1:9">
      <c r="A839" s="229" t="s">
        <v>5598</v>
      </c>
      <c r="B839" s="229" t="str">
        <f t="shared" si="39"/>
        <v>1851</v>
      </c>
      <c r="C839" s="229" t="s">
        <v>1946</v>
      </c>
      <c r="D839" s="229" t="str">
        <f t="shared" si="40"/>
        <v>2544</v>
      </c>
      <c r="E839" s="229" t="s">
        <v>5660</v>
      </c>
      <c r="F839" s="229" t="s">
        <v>6559</v>
      </c>
      <c r="G839" s="242" t="s">
        <v>1946</v>
      </c>
      <c r="H839" s="242" t="s">
        <v>7725</v>
      </c>
      <c r="I839" s="229" t="str">
        <f t="shared" si="41"/>
        <v>INSERT INTO UPK_TEST.upk_k60.k60_press_buno_link (buno_id, k60_buno_id, created_date, created_tantou_id) VALUES (2544, 1851, GETDATE(), 999);</v>
      </c>
    </row>
    <row r="840" spans="1:9">
      <c r="A840" s="229" t="s">
        <v>5598</v>
      </c>
      <c r="B840" s="229" t="str">
        <f t="shared" si="39"/>
        <v>1851</v>
      </c>
      <c r="C840" s="229" t="s">
        <v>1947</v>
      </c>
      <c r="D840" s="229" t="str">
        <f t="shared" si="40"/>
        <v>2545</v>
      </c>
      <c r="E840" s="229" t="s">
        <v>879</v>
      </c>
      <c r="F840" s="229" t="s">
        <v>6560</v>
      </c>
      <c r="G840" s="242" t="s">
        <v>1947</v>
      </c>
      <c r="H840" s="242" t="s">
        <v>7726</v>
      </c>
      <c r="I840" s="229" t="str">
        <f t="shared" si="41"/>
        <v>INSERT INTO UPK_TEST.upk_k60.k60_press_buno_link (buno_id, k60_buno_id, created_date, created_tantou_id) VALUES (2545, 1851, GETDATE(), 999);</v>
      </c>
    </row>
    <row r="841" spans="1:9">
      <c r="A841" s="229" t="s">
        <v>5599</v>
      </c>
      <c r="B841" s="229" t="str">
        <f t="shared" si="39"/>
        <v>1852</v>
      </c>
      <c r="C841" s="229" t="s">
        <v>1948</v>
      </c>
      <c r="D841" s="229" t="str">
        <f t="shared" si="40"/>
        <v>2546</v>
      </c>
      <c r="E841" s="229" t="s">
        <v>880</v>
      </c>
      <c r="F841" s="229" t="s">
        <v>6561</v>
      </c>
      <c r="G841" s="242" t="s">
        <v>1948</v>
      </c>
      <c r="H841" s="242" t="s">
        <v>7727</v>
      </c>
      <c r="I841" s="229" t="str">
        <f t="shared" si="41"/>
        <v>INSERT INTO UPK_TEST.upk_k60.k60_press_buno_link (buno_id, k60_buno_id, created_date, created_tantou_id) VALUES (2546, 1852, GETDATE(), 999);</v>
      </c>
    </row>
    <row r="842" spans="1:9">
      <c r="A842" s="229" t="s">
        <v>5599</v>
      </c>
      <c r="B842" s="229" t="str">
        <f t="shared" si="39"/>
        <v>1852</v>
      </c>
      <c r="C842" s="229" t="s">
        <v>1949</v>
      </c>
      <c r="D842" s="229" t="str">
        <f t="shared" si="40"/>
        <v>2547</v>
      </c>
      <c r="E842" s="229" t="s">
        <v>881</v>
      </c>
      <c r="F842" s="229" t="s">
        <v>6562</v>
      </c>
      <c r="G842" s="242" t="s">
        <v>1949</v>
      </c>
      <c r="H842" s="242" t="s">
        <v>7728</v>
      </c>
      <c r="I842" s="229" t="str">
        <f t="shared" si="41"/>
        <v>INSERT INTO UPK_TEST.upk_k60.k60_press_buno_link (buno_id, k60_buno_id, created_date, created_tantou_id) VALUES (2547, 1852, GETDATE(), 999);</v>
      </c>
    </row>
    <row r="843" spans="1:9">
      <c r="A843" s="229" t="s">
        <v>375</v>
      </c>
      <c r="B843" s="229" t="str">
        <f t="shared" si="39"/>
        <v>1343</v>
      </c>
      <c r="C843" s="229" t="s">
        <v>1950</v>
      </c>
      <c r="D843" s="229" t="str">
        <f t="shared" si="40"/>
        <v>2548</v>
      </c>
      <c r="E843" s="229" t="s">
        <v>882</v>
      </c>
      <c r="F843" s="229" t="s">
        <v>6563</v>
      </c>
      <c r="G843" s="242" t="s">
        <v>1950</v>
      </c>
      <c r="H843" s="242" t="s">
        <v>7729</v>
      </c>
      <c r="I843" s="229" t="str">
        <f t="shared" si="41"/>
        <v>INSERT INTO UPK_TEST.upk_k60.k60_press_buno_link (buno_id, k60_buno_id, created_date, created_tantou_id) VALUES (2548, 1343, GETDATE(), 999);</v>
      </c>
    </row>
    <row r="844" spans="1:9">
      <c r="A844" s="229" t="s">
        <v>584</v>
      </c>
      <c r="B844" s="229" t="str">
        <f t="shared" si="39"/>
        <v>1694</v>
      </c>
      <c r="C844" s="229" t="s">
        <v>1951</v>
      </c>
      <c r="D844" s="229" t="str">
        <f t="shared" si="40"/>
        <v>2549</v>
      </c>
      <c r="E844" s="229" t="s">
        <v>883</v>
      </c>
      <c r="F844" s="229" t="s">
        <v>6564</v>
      </c>
      <c r="G844" s="242" t="s">
        <v>1951</v>
      </c>
      <c r="H844" s="242" t="s">
        <v>7730</v>
      </c>
      <c r="I844" s="229" t="str">
        <f t="shared" si="41"/>
        <v>INSERT INTO UPK_TEST.upk_k60.k60_press_buno_link (buno_id, k60_buno_id, created_date, created_tantou_id) VALUES (2549, 1694, GETDATE(), 999);</v>
      </c>
    </row>
    <row r="845" spans="1:9">
      <c r="A845" s="229" t="s">
        <v>3116</v>
      </c>
      <c r="B845" s="229" t="str">
        <f t="shared" si="39"/>
        <v>1705</v>
      </c>
      <c r="C845" s="229" t="s">
        <v>1952</v>
      </c>
      <c r="D845" s="229" t="str">
        <f t="shared" si="40"/>
        <v>2550</v>
      </c>
      <c r="E845" s="229" t="s">
        <v>884</v>
      </c>
      <c r="F845" s="229" t="s">
        <v>6565</v>
      </c>
      <c r="G845" s="242" t="s">
        <v>1952</v>
      </c>
      <c r="H845" s="242" t="s">
        <v>7731</v>
      </c>
      <c r="I845" s="229" t="str">
        <f t="shared" si="41"/>
        <v>INSERT INTO UPK_TEST.upk_k60.k60_press_buno_link (buno_id, k60_buno_id, created_date, created_tantou_id) VALUES (2550, 1705, GETDATE(), 999);</v>
      </c>
    </row>
    <row r="846" spans="1:9">
      <c r="A846" s="229" t="s">
        <v>3116</v>
      </c>
      <c r="B846" s="229" t="str">
        <f t="shared" si="39"/>
        <v>1705</v>
      </c>
      <c r="C846" s="229" t="s">
        <v>1956</v>
      </c>
      <c r="D846" s="229" t="str">
        <f t="shared" si="40"/>
        <v>2551</v>
      </c>
      <c r="E846" s="229" t="s">
        <v>885</v>
      </c>
      <c r="F846" s="229" t="s">
        <v>6566</v>
      </c>
      <c r="G846" s="242" t="s">
        <v>1956</v>
      </c>
      <c r="H846" s="242" t="s">
        <v>7732</v>
      </c>
      <c r="I846" s="229" t="str">
        <f t="shared" si="41"/>
        <v>INSERT INTO UPK_TEST.upk_k60.k60_press_buno_link (buno_id, k60_buno_id, created_date, created_tantou_id) VALUES (2551, 1705, GETDATE(), 999);</v>
      </c>
    </row>
    <row r="847" spans="1:9">
      <c r="A847" s="229" t="s">
        <v>376</v>
      </c>
      <c r="B847" s="229" t="str">
        <f t="shared" si="39"/>
        <v>1344</v>
      </c>
      <c r="C847" s="229" t="s">
        <v>1954</v>
      </c>
      <c r="D847" s="229" t="str">
        <f t="shared" si="40"/>
        <v>2552</v>
      </c>
      <c r="E847" s="229" t="s">
        <v>886</v>
      </c>
      <c r="F847" s="229" t="s">
        <v>6567</v>
      </c>
      <c r="G847" s="242" t="s">
        <v>1954</v>
      </c>
      <c r="H847" s="242" t="s">
        <v>7733</v>
      </c>
      <c r="I847" s="229" t="str">
        <f t="shared" si="41"/>
        <v>INSERT INTO UPK_TEST.upk_k60.k60_press_buno_link (buno_id, k60_buno_id, created_date, created_tantou_id) VALUES (2552, 1344, GETDATE(), 999);</v>
      </c>
    </row>
    <row r="848" spans="1:9">
      <c r="A848" s="229" t="s">
        <v>377</v>
      </c>
      <c r="B848" s="229" t="str">
        <f t="shared" si="39"/>
        <v>1345</v>
      </c>
      <c r="C848" s="229" t="s">
        <v>7306</v>
      </c>
      <c r="D848" s="229" t="str">
        <f t="shared" si="40"/>
        <v>2553</v>
      </c>
      <c r="E848" s="229" t="s">
        <v>887</v>
      </c>
      <c r="F848" s="229" t="s">
        <v>6568</v>
      </c>
      <c r="G848" s="242" t="s">
        <v>7306</v>
      </c>
      <c r="H848" s="242" t="s">
        <v>7734</v>
      </c>
      <c r="I848" s="229" t="str">
        <f t="shared" si="41"/>
        <v>INSERT INTO UPK_TEST.upk_k60.k60_press_buno_link (buno_id, k60_buno_id, created_date, created_tantou_id) VALUES (2553, 1345, GETDATE(), 999);</v>
      </c>
    </row>
    <row r="849" spans="1:9">
      <c r="A849" s="229" t="s">
        <v>585</v>
      </c>
      <c r="B849" s="229" t="str">
        <f t="shared" si="39"/>
        <v>1695</v>
      </c>
      <c r="C849" s="229" t="s">
        <v>1955</v>
      </c>
      <c r="D849" s="229" t="str">
        <f t="shared" si="40"/>
        <v>2554</v>
      </c>
      <c r="E849" s="229" t="s">
        <v>888</v>
      </c>
      <c r="F849" s="229" t="s">
        <v>6569</v>
      </c>
      <c r="G849" s="242" t="s">
        <v>1955</v>
      </c>
      <c r="H849" s="242" t="s">
        <v>7735</v>
      </c>
      <c r="I849" s="229" t="str">
        <f t="shared" si="41"/>
        <v>INSERT INTO UPK_TEST.upk_k60.k60_press_buno_link (buno_id, k60_buno_id, created_date, created_tantou_id) VALUES (2554, 1695, GETDATE(), 999);</v>
      </c>
    </row>
    <row r="850" spans="1:9">
      <c r="A850" s="229" t="s">
        <v>1039</v>
      </c>
      <c r="B850" s="229" t="str">
        <f t="shared" si="39"/>
        <v>2317</v>
      </c>
      <c r="C850" s="229" t="s">
        <v>1963</v>
      </c>
      <c r="D850" s="229" t="str">
        <f t="shared" si="40"/>
        <v>2555</v>
      </c>
      <c r="E850" s="229" t="s">
        <v>889</v>
      </c>
      <c r="F850" s="229" t="s">
        <v>6570</v>
      </c>
      <c r="G850" s="242" t="s">
        <v>1963</v>
      </c>
      <c r="H850" s="242" t="s">
        <v>7736</v>
      </c>
      <c r="I850" s="229" t="str">
        <f t="shared" si="41"/>
        <v>INSERT INTO UPK_TEST.upk_k60.k60_press_buno_link (buno_id, k60_buno_id, created_date, created_tantou_id) VALUES (2555, 2317, GETDATE(), 999);</v>
      </c>
    </row>
    <row r="851" spans="1:9">
      <c r="A851" s="229" t="s">
        <v>1040</v>
      </c>
      <c r="B851" s="229" t="str">
        <f t="shared" si="39"/>
        <v>2318</v>
      </c>
      <c r="C851" s="229" t="s">
        <v>1964</v>
      </c>
      <c r="D851" s="229" t="str">
        <f t="shared" si="40"/>
        <v>2556</v>
      </c>
      <c r="E851" s="229" t="s">
        <v>890</v>
      </c>
      <c r="F851" s="229" t="s">
        <v>6571</v>
      </c>
      <c r="G851" s="242" t="s">
        <v>1964</v>
      </c>
      <c r="H851" s="242" t="s">
        <v>7737</v>
      </c>
      <c r="I851" s="229" t="str">
        <f t="shared" si="41"/>
        <v>INSERT INTO UPK_TEST.upk_k60.k60_press_buno_link (buno_id, k60_buno_id, created_date, created_tantou_id) VALUES (2556, 2318, GETDATE(), 999);</v>
      </c>
    </row>
    <row r="852" spans="1:9">
      <c r="A852" s="229" t="s">
        <v>1041</v>
      </c>
      <c r="B852" s="229" t="str">
        <f t="shared" si="39"/>
        <v>2319</v>
      </c>
      <c r="C852" s="229" t="s">
        <v>1965</v>
      </c>
      <c r="D852" s="229" t="str">
        <f t="shared" si="40"/>
        <v>2557</v>
      </c>
      <c r="E852" s="229" t="s">
        <v>891</v>
      </c>
      <c r="F852" s="229" t="s">
        <v>6572</v>
      </c>
      <c r="G852" s="242" t="s">
        <v>1965</v>
      </c>
      <c r="H852" s="242" t="s">
        <v>7738</v>
      </c>
      <c r="I852" s="229" t="str">
        <f t="shared" si="41"/>
        <v>INSERT INTO UPK_TEST.upk_k60.k60_press_buno_link (buno_id, k60_buno_id, created_date, created_tantou_id) VALUES (2557, 2319, GETDATE(), 999);</v>
      </c>
    </row>
    <row r="853" spans="1:9">
      <c r="A853" s="229" t="s">
        <v>5605</v>
      </c>
      <c r="B853" s="229" t="str">
        <f t="shared" si="39"/>
        <v>1887</v>
      </c>
      <c r="C853" s="229" t="s">
        <v>1966</v>
      </c>
      <c r="D853" s="229" t="str">
        <f t="shared" si="40"/>
        <v>2558</v>
      </c>
      <c r="E853" s="229" t="s">
        <v>5661</v>
      </c>
      <c r="F853" s="229" t="s">
        <v>6573</v>
      </c>
      <c r="G853" s="242" t="s">
        <v>1966</v>
      </c>
      <c r="H853" s="242" t="s">
        <v>7739</v>
      </c>
      <c r="I853" s="229" t="str">
        <f t="shared" si="41"/>
        <v>INSERT INTO UPK_TEST.upk_k60.k60_press_buno_link (buno_id, k60_buno_id, created_date, created_tantou_id) VALUES (2558, 1887, GETDATE(), 999);</v>
      </c>
    </row>
    <row r="854" spans="1:9">
      <c r="A854" s="229" t="s">
        <v>5605</v>
      </c>
      <c r="B854" s="229" t="str">
        <f t="shared" si="39"/>
        <v>1887</v>
      </c>
      <c r="C854" s="229" t="s">
        <v>1970</v>
      </c>
      <c r="D854" s="229" t="str">
        <f t="shared" si="40"/>
        <v>2559</v>
      </c>
      <c r="E854" s="229" t="s">
        <v>892</v>
      </c>
      <c r="F854" s="229" t="s">
        <v>6574</v>
      </c>
      <c r="G854" s="242" t="s">
        <v>1970</v>
      </c>
      <c r="H854" s="242" t="s">
        <v>7740</v>
      </c>
      <c r="I854" s="229" t="str">
        <f t="shared" si="41"/>
        <v>INSERT INTO UPK_TEST.upk_k60.k60_press_buno_link (buno_id, k60_buno_id, created_date, created_tantou_id) VALUES (2559, 1887, GETDATE(), 999);</v>
      </c>
    </row>
    <row r="855" spans="1:9">
      <c r="A855" s="229" t="s">
        <v>1231</v>
      </c>
      <c r="B855" s="229">
        <f t="shared" si="39"/>
        <v>2575</v>
      </c>
      <c r="C855" s="229" t="s">
        <v>1974</v>
      </c>
      <c r="D855" s="229" t="str">
        <f t="shared" si="40"/>
        <v>2560</v>
      </c>
      <c r="E855" s="229" t="s">
        <v>5662</v>
      </c>
      <c r="F855" s="229" t="s">
        <v>6575</v>
      </c>
      <c r="G855" s="242" t="s">
        <v>1974</v>
      </c>
      <c r="H855" s="242" t="s">
        <v>7741</v>
      </c>
      <c r="I855" s="229" t="str">
        <f t="shared" si="41"/>
        <v>INSERT INTO UPK_TEST.upk_k60.k60_press_buno_link (buno_id, k60_buno_id, created_date, created_tantou_id) VALUES (2560, 2575, GETDATE(), 999);</v>
      </c>
    </row>
    <row r="856" spans="1:9">
      <c r="A856" s="229" t="s">
        <v>637</v>
      </c>
      <c r="B856" s="229" t="str">
        <f t="shared" si="39"/>
        <v>1772</v>
      </c>
      <c r="C856" s="229" t="s">
        <v>1975</v>
      </c>
      <c r="D856" s="229" t="str">
        <f t="shared" si="40"/>
        <v>2561</v>
      </c>
      <c r="E856" s="229" t="s">
        <v>893</v>
      </c>
      <c r="F856" s="229" t="s">
        <v>6576</v>
      </c>
      <c r="G856" s="242" t="s">
        <v>1975</v>
      </c>
      <c r="H856" s="242" t="s">
        <v>7742</v>
      </c>
      <c r="I856" s="229" t="str">
        <f t="shared" si="41"/>
        <v>INSERT INTO UPK_TEST.upk_k60.k60_press_buno_link (buno_id, k60_buno_id, created_date, created_tantou_id) VALUES (2561, 1772, GETDATE(), 999);</v>
      </c>
    </row>
    <row r="857" spans="1:9">
      <c r="A857" s="229" t="s">
        <v>676</v>
      </c>
      <c r="B857" s="229" t="str">
        <f t="shared" si="39"/>
        <v>1839</v>
      </c>
      <c r="C857" s="229" t="s">
        <v>1978</v>
      </c>
      <c r="D857" s="229" t="str">
        <f t="shared" si="40"/>
        <v>2562</v>
      </c>
      <c r="E857" s="229" t="s">
        <v>5663</v>
      </c>
      <c r="F857" s="229" t="s">
        <v>6577</v>
      </c>
      <c r="G857" s="242" t="s">
        <v>1978</v>
      </c>
      <c r="H857" s="242" t="s">
        <v>7743</v>
      </c>
      <c r="I857" s="229" t="str">
        <f t="shared" si="41"/>
        <v>INSERT INTO UPK_TEST.upk_k60.k60_press_buno_link (buno_id, k60_buno_id, created_date, created_tantou_id) VALUES (2562, 1839, GETDATE(), 999);</v>
      </c>
    </row>
    <row r="858" spans="1:9">
      <c r="A858" s="229" t="s">
        <v>820</v>
      </c>
      <c r="B858" s="229" t="str">
        <f t="shared" si="39"/>
        <v>2037</v>
      </c>
      <c r="C858" s="229" t="s">
        <v>7307</v>
      </c>
      <c r="D858" s="229" t="str">
        <f t="shared" si="40"/>
        <v>2563</v>
      </c>
      <c r="E858" s="229" t="s">
        <v>894</v>
      </c>
      <c r="F858" s="229" t="s">
        <v>6578</v>
      </c>
      <c r="G858" s="242" t="s">
        <v>7307</v>
      </c>
      <c r="H858" s="242" t="s">
        <v>7744</v>
      </c>
      <c r="I858" s="229" t="str">
        <f t="shared" si="41"/>
        <v>INSERT INTO UPK_TEST.upk_k60.k60_press_buno_link (buno_id, k60_buno_id, created_date, created_tantou_id) VALUES (2563, 2037, GETDATE(), 999);</v>
      </c>
    </row>
    <row r="859" spans="1:9">
      <c r="A859" s="229" t="s">
        <v>870</v>
      </c>
      <c r="B859" s="229" t="str">
        <f t="shared" si="39"/>
        <v>2116</v>
      </c>
      <c r="C859" s="229" t="s">
        <v>1979</v>
      </c>
      <c r="D859" s="229" t="str">
        <f t="shared" si="40"/>
        <v>2564</v>
      </c>
      <c r="E859" s="229" t="s">
        <v>895</v>
      </c>
      <c r="F859" s="229" t="s">
        <v>6579</v>
      </c>
      <c r="G859" s="242" t="s">
        <v>1979</v>
      </c>
      <c r="H859" s="242" t="s">
        <v>7745</v>
      </c>
      <c r="I859" s="229" t="str">
        <f t="shared" si="41"/>
        <v>INSERT INTO UPK_TEST.upk_k60.k60_press_buno_link (buno_id, k60_buno_id, created_date, created_tantou_id) VALUES (2564, 2116, GETDATE(), 999);</v>
      </c>
    </row>
    <row r="860" spans="1:9">
      <c r="A860" s="229" t="s">
        <v>610</v>
      </c>
      <c r="B860" s="229" t="str">
        <f t="shared" si="39"/>
        <v>1726</v>
      </c>
      <c r="C860" s="229" t="s">
        <v>1980</v>
      </c>
      <c r="D860" s="229" t="str">
        <f t="shared" si="40"/>
        <v>2565</v>
      </c>
      <c r="E860" s="229" t="s">
        <v>896</v>
      </c>
      <c r="F860" s="229" t="s">
        <v>6580</v>
      </c>
      <c r="G860" s="242" t="s">
        <v>1980</v>
      </c>
      <c r="H860" s="242" t="s">
        <v>7746</v>
      </c>
      <c r="I860" s="229" t="str">
        <f t="shared" si="41"/>
        <v>INSERT INTO UPK_TEST.upk_k60.k60_press_buno_link (buno_id, k60_buno_id, created_date, created_tantou_id) VALUES (2565, 1726, GETDATE(), 999);</v>
      </c>
    </row>
    <row r="861" spans="1:9">
      <c r="A861" s="229" t="s">
        <v>650</v>
      </c>
      <c r="B861" s="229" t="str">
        <f t="shared" si="39"/>
        <v>1801</v>
      </c>
      <c r="C861" s="229" t="s">
        <v>1986</v>
      </c>
      <c r="D861" s="229" t="str">
        <f t="shared" si="40"/>
        <v>2566</v>
      </c>
      <c r="E861" s="229" t="s">
        <v>897</v>
      </c>
      <c r="F861" s="229" t="s">
        <v>6581</v>
      </c>
      <c r="G861" s="242" t="s">
        <v>1986</v>
      </c>
      <c r="H861" s="242" t="s">
        <v>7747</v>
      </c>
      <c r="I861" s="229" t="str">
        <f t="shared" si="41"/>
        <v>INSERT INTO UPK_TEST.upk_k60.k60_press_buno_link (buno_id, k60_buno_id, created_date, created_tantou_id) VALUES (2566, 1801, GETDATE(), 999);</v>
      </c>
    </row>
    <row r="862" spans="1:9">
      <c r="A862" s="229" t="s">
        <v>5693</v>
      </c>
      <c r="B862" s="229" t="str">
        <f t="shared" si="39"/>
        <v>2343</v>
      </c>
      <c r="C862" s="229" t="s">
        <v>1982</v>
      </c>
      <c r="D862" s="229" t="str">
        <f t="shared" si="40"/>
        <v>2567</v>
      </c>
      <c r="E862" s="229" t="s">
        <v>898</v>
      </c>
      <c r="F862" s="229" t="s">
        <v>6582</v>
      </c>
      <c r="G862" s="242" t="s">
        <v>1982</v>
      </c>
      <c r="H862" s="242" t="s">
        <v>7748</v>
      </c>
      <c r="I862" s="229" t="str">
        <f t="shared" si="41"/>
        <v>INSERT INTO UPK_TEST.upk_k60.k60_press_buno_link (buno_id, k60_buno_id, created_date, created_tantou_id) VALUES (2567, 2343, GETDATE(), 999);</v>
      </c>
    </row>
    <row r="863" spans="1:9">
      <c r="A863" s="229" t="s">
        <v>5693</v>
      </c>
      <c r="B863" s="229" t="str">
        <f t="shared" si="39"/>
        <v>2343</v>
      </c>
      <c r="C863" s="229" t="s">
        <v>1989</v>
      </c>
      <c r="D863" s="229" t="str">
        <f t="shared" si="40"/>
        <v>2568</v>
      </c>
      <c r="E863" s="229" t="s">
        <v>899</v>
      </c>
      <c r="F863" s="229" t="s">
        <v>6583</v>
      </c>
      <c r="G863" s="242" t="s">
        <v>1989</v>
      </c>
      <c r="H863" s="242" t="s">
        <v>7749</v>
      </c>
      <c r="I863" s="229" t="str">
        <f t="shared" si="41"/>
        <v>INSERT INTO UPK_TEST.upk_k60.k60_press_buno_link (buno_id, k60_buno_id, created_date, created_tantou_id) VALUES (2568, 2343, GETDATE(), 999);</v>
      </c>
    </row>
    <row r="864" spans="1:9">
      <c r="A864" s="229" t="s">
        <v>3167</v>
      </c>
      <c r="B864" s="229" t="str">
        <f t="shared" si="39"/>
        <v>1749</v>
      </c>
      <c r="C864" s="229" t="s">
        <v>7308</v>
      </c>
      <c r="D864" s="229" t="str">
        <f t="shared" si="40"/>
        <v>2569</v>
      </c>
      <c r="E864" s="229" t="s">
        <v>900</v>
      </c>
      <c r="F864" s="229" t="s">
        <v>6584</v>
      </c>
      <c r="G864" s="242" t="s">
        <v>7308</v>
      </c>
      <c r="H864" s="242" t="s">
        <v>7750</v>
      </c>
      <c r="I864" s="229" t="str">
        <f t="shared" si="41"/>
        <v>INSERT INTO UPK_TEST.upk_k60.k60_press_buno_link (buno_id, k60_buno_id, created_date, created_tantou_id) VALUES (2569, 1749, GETDATE(), 999);</v>
      </c>
    </row>
    <row r="865" spans="1:9">
      <c r="A865" s="229" t="s">
        <v>3167</v>
      </c>
      <c r="B865" s="229" t="str">
        <f t="shared" si="39"/>
        <v>1749</v>
      </c>
      <c r="C865" s="229" t="s">
        <v>7309</v>
      </c>
      <c r="D865" s="229" t="str">
        <f t="shared" si="40"/>
        <v>2570</v>
      </c>
      <c r="E865" s="229" t="s">
        <v>901</v>
      </c>
      <c r="F865" s="229" t="s">
        <v>6585</v>
      </c>
      <c r="G865" s="242" t="s">
        <v>7309</v>
      </c>
      <c r="H865" s="242" t="s">
        <v>7751</v>
      </c>
      <c r="I865" s="229" t="str">
        <f t="shared" si="41"/>
        <v>INSERT INTO UPK_TEST.upk_k60.k60_press_buno_link (buno_id, k60_buno_id, created_date, created_tantou_id) VALUES (2570, 1749, GETDATE(), 999);</v>
      </c>
    </row>
    <row r="866" spans="1:9">
      <c r="A866" s="229" t="s">
        <v>5729</v>
      </c>
      <c r="B866" s="229" t="str">
        <f t="shared" si="39"/>
        <v>2476</v>
      </c>
      <c r="C866" s="229" t="s">
        <v>1983</v>
      </c>
      <c r="D866" s="229" t="str">
        <f t="shared" si="40"/>
        <v>2571</v>
      </c>
      <c r="E866" s="229" t="s">
        <v>902</v>
      </c>
      <c r="F866" s="229" t="s">
        <v>6586</v>
      </c>
      <c r="G866" s="242" t="s">
        <v>1983</v>
      </c>
      <c r="H866" s="242" t="s">
        <v>7752</v>
      </c>
      <c r="I866" s="229" t="str">
        <f t="shared" si="41"/>
        <v>INSERT INTO UPK_TEST.upk_k60.k60_press_buno_link (buno_id, k60_buno_id, created_date, created_tantou_id) VALUES (2571, 2476, GETDATE(), 999);</v>
      </c>
    </row>
    <row r="867" spans="1:9">
      <c r="A867" s="229" t="s">
        <v>5729</v>
      </c>
      <c r="B867" s="229" t="str">
        <f t="shared" si="39"/>
        <v>2476</v>
      </c>
      <c r="C867" s="229" t="s">
        <v>1990</v>
      </c>
      <c r="D867" s="229" t="str">
        <f t="shared" si="40"/>
        <v>2572</v>
      </c>
      <c r="E867" s="229" t="s">
        <v>903</v>
      </c>
      <c r="F867" s="229" t="s">
        <v>6587</v>
      </c>
      <c r="G867" s="242" t="s">
        <v>1990</v>
      </c>
      <c r="H867" s="242" t="s">
        <v>7753</v>
      </c>
      <c r="I867" s="229" t="str">
        <f t="shared" si="41"/>
        <v>INSERT INTO UPK_TEST.upk_k60.k60_press_buno_link (buno_id, k60_buno_id, created_date, created_tantou_id) VALUES (2572, 2476, GETDATE(), 999);</v>
      </c>
    </row>
    <row r="868" spans="1:9">
      <c r="A868" s="229" t="s">
        <v>5730</v>
      </c>
      <c r="B868" s="229" t="str">
        <f t="shared" si="39"/>
        <v>2477</v>
      </c>
      <c r="C868" s="229" t="s">
        <v>1984</v>
      </c>
      <c r="D868" s="229" t="str">
        <f t="shared" si="40"/>
        <v>2573</v>
      </c>
      <c r="E868" s="229" t="s">
        <v>904</v>
      </c>
      <c r="F868" s="229" t="s">
        <v>6588</v>
      </c>
      <c r="G868" s="242" t="s">
        <v>1984</v>
      </c>
      <c r="H868" s="242" t="s">
        <v>7754</v>
      </c>
      <c r="I868" s="229" t="str">
        <f t="shared" si="41"/>
        <v>INSERT INTO UPK_TEST.upk_k60.k60_press_buno_link (buno_id, k60_buno_id, created_date, created_tantou_id) VALUES (2573, 2477, GETDATE(), 999);</v>
      </c>
    </row>
    <row r="869" spans="1:9">
      <c r="A869" s="229" t="s">
        <v>5730</v>
      </c>
      <c r="B869" s="229" t="str">
        <f t="shared" si="39"/>
        <v>2477</v>
      </c>
      <c r="C869" s="229" t="s">
        <v>1991</v>
      </c>
      <c r="D869" s="229" t="str">
        <f t="shared" si="40"/>
        <v>2574</v>
      </c>
      <c r="E869" s="229" t="s">
        <v>905</v>
      </c>
      <c r="F869" s="229" t="s">
        <v>6589</v>
      </c>
      <c r="G869" s="242" t="s">
        <v>1991</v>
      </c>
      <c r="H869" s="242" t="s">
        <v>7755</v>
      </c>
      <c r="I869" s="229" t="str">
        <f t="shared" si="41"/>
        <v>INSERT INTO UPK_TEST.upk_k60.k60_press_buno_link (buno_id, k60_buno_id, created_date, created_tantou_id) VALUES (2574, 2477, GETDATE(), 999);</v>
      </c>
    </row>
    <row r="870" spans="1:9">
      <c r="A870" s="229" t="s">
        <v>5562</v>
      </c>
      <c r="B870" s="229" t="str">
        <f t="shared" si="39"/>
        <v>1485</v>
      </c>
      <c r="C870" s="229" t="s">
        <v>1985</v>
      </c>
      <c r="D870" s="229" t="str">
        <f t="shared" si="40"/>
        <v>2575</v>
      </c>
      <c r="E870" s="229" t="s">
        <v>5664</v>
      </c>
      <c r="F870" s="229" t="s">
        <v>6590</v>
      </c>
      <c r="G870" s="242" t="s">
        <v>1985</v>
      </c>
      <c r="H870" s="242" t="s">
        <v>7756</v>
      </c>
      <c r="I870" s="229" t="str">
        <f t="shared" si="41"/>
        <v>INSERT INTO UPK_TEST.upk_k60.k60_press_buno_link (buno_id, k60_buno_id, created_date, created_tantou_id) VALUES (2575, 1485, GETDATE(), 999);</v>
      </c>
    </row>
    <row r="871" spans="1:9">
      <c r="A871" s="229" t="s">
        <v>5562</v>
      </c>
      <c r="B871" s="229" t="str">
        <f t="shared" si="39"/>
        <v>1485</v>
      </c>
      <c r="C871" s="229" t="s">
        <v>1992</v>
      </c>
      <c r="D871" s="229" t="str">
        <f t="shared" si="40"/>
        <v>2576</v>
      </c>
      <c r="E871" s="229" t="s">
        <v>5665</v>
      </c>
      <c r="F871" s="229" t="s">
        <v>6591</v>
      </c>
      <c r="G871" s="242" t="s">
        <v>1992</v>
      </c>
      <c r="H871" s="242" t="s">
        <v>7757</v>
      </c>
      <c r="I871" s="229" t="str">
        <f t="shared" si="41"/>
        <v>INSERT INTO UPK_TEST.upk_k60.k60_press_buno_link (buno_id, k60_buno_id, created_date, created_tantou_id) VALUES (2576, 1485, GETDATE(), 999);</v>
      </c>
    </row>
    <row r="872" spans="1:9">
      <c r="A872" s="229" t="s">
        <v>5489</v>
      </c>
      <c r="B872" s="229" t="str">
        <f t="shared" si="39"/>
        <v>1309</v>
      </c>
      <c r="C872" s="229" t="s">
        <v>7310</v>
      </c>
      <c r="D872" s="229" t="str">
        <f t="shared" si="40"/>
        <v>2577</v>
      </c>
      <c r="E872" s="229" t="s">
        <v>5666</v>
      </c>
      <c r="F872" s="229" t="s">
        <v>6592</v>
      </c>
      <c r="G872" s="242" t="s">
        <v>7310</v>
      </c>
      <c r="H872" s="242" t="s">
        <v>7758</v>
      </c>
      <c r="I872" s="229" t="str">
        <f t="shared" si="41"/>
        <v>INSERT INTO UPK_TEST.upk_k60.k60_press_buno_link (buno_id, k60_buno_id, created_date, created_tantou_id) VALUES (2577, 1309, GETDATE(), 999);</v>
      </c>
    </row>
    <row r="873" spans="1:9">
      <c r="A873" s="229" t="s">
        <v>5489</v>
      </c>
      <c r="B873" s="229" t="str">
        <f t="shared" si="39"/>
        <v>1309</v>
      </c>
      <c r="C873" s="229" t="s">
        <v>7311</v>
      </c>
      <c r="D873" s="229" t="str">
        <f t="shared" si="40"/>
        <v>2578</v>
      </c>
      <c r="E873" s="229" t="s">
        <v>906</v>
      </c>
      <c r="F873" s="229" t="s">
        <v>6593</v>
      </c>
      <c r="G873" s="242" t="s">
        <v>7311</v>
      </c>
      <c r="H873" s="242" t="s">
        <v>7759</v>
      </c>
      <c r="I873" s="229" t="str">
        <f t="shared" si="41"/>
        <v>INSERT INTO UPK_TEST.upk_k60.k60_press_buno_link (buno_id, k60_buno_id, created_date, created_tantou_id) VALUES (2578, 1309, GETDATE(), 999);</v>
      </c>
    </row>
    <row r="874" spans="1:9">
      <c r="A874" s="229" t="s">
        <v>2963</v>
      </c>
      <c r="B874" s="229" t="str">
        <f t="shared" si="39"/>
        <v>1573</v>
      </c>
      <c r="C874" s="229" t="s">
        <v>7312</v>
      </c>
      <c r="D874" s="229" t="str">
        <f t="shared" si="40"/>
        <v>2579</v>
      </c>
      <c r="E874" s="229" t="s">
        <v>907</v>
      </c>
      <c r="F874" s="229" t="s">
        <v>6594</v>
      </c>
      <c r="G874" s="242" t="s">
        <v>7312</v>
      </c>
      <c r="H874" s="242" t="s">
        <v>7760</v>
      </c>
      <c r="I874" s="229" t="str">
        <f t="shared" si="41"/>
        <v>INSERT INTO UPK_TEST.upk_k60.k60_press_buno_link (buno_id, k60_buno_id, created_date, created_tantou_id) VALUES (2579, 1573, GETDATE(), 999);</v>
      </c>
    </row>
    <row r="875" spans="1:9">
      <c r="A875" s="229" t="s">
        <v>2963</v>
      </c>
      <c r="B875" s="229" t="str">
        <f t="shared" si="39"/>
        <v>1573</v>
      </c>
      <c r="C875" s="229" t="s">
        <v>7313</v>
      </c>
      <c r="D875" s="229" t="str">
        <f t="shared" si="40"/>
        <v>2580</v>
      </c>
      <c r="E875" s="229" t="s">
        <v>908</v>
      </c>
      <c r="F875" s="229" t="s">
        <v>6595</v>
      </c>
      <c r="G875" s="242" t="s">
        <v>7313</v>
      </c>
      <c r="H875" s="242" t="s">
        <v>7761</v>
      </c>
      <c r="I875" s="229" t="str">
        <f t="shared" si="41"/>
        <v>INSERT INTO UPK_TEST.upk_k60.k60_press_buno_link (buno_id, k60_buno_id, created_date, created_tantou_id) VALUES (2580, 1573, GETDATE(), 999);</v>
      </c>
    </row>
    <row r="876" spans="1:9">
      <c r="A876" s="229" t="s">
        <v>2964</v>
      </c>
      <c r="B876" s="229" t="str">
        <f t="shared" si="39"/>
        <v>1574</v>
      </c>
      <c r="C876" s="229" t="s">
        <v>7314</v>
      </c>
      <c r="D876" s="229" t="str">
        <f t="shared" si="40"/>
        <v>2581</v>
      </c>
      <c r="E876" s="229" t="s">
        <v>909</v>
      </c>
      <c r="F876" s="229" t="s">
        <v>6596</v>
      </c>
      <c r="G876" s="242" t="s">
        <v>7314</v>
      </c>
      <c r="H876" s="242" t="s">
        <v>7762</v>
      </c>
      <c r="I876" s="229" t="str">
        <f t="shared" si="41"/>
        <v>INSERT INTO UPK_TEST.upk_k60.k60_press_buno_link (buno_id, k60_buno_id, created_date, created_tantou_id) VALUES (2581, 1574, GETDATE(), 999);</v>
      </c>
    </row>
    <row r="877" spans="1:9">
      <c r="A877" s="229" t="s">
        <v>2964</v>
      </c>
      <c r="B877" s="229" t="str">
        <f t="shared" si="39"/>
        <v>1574</v>
      </c>
      <c r="C877" s="229" t="s">
        <v>7315</v>
      </c>
      <c r="D877" s="229" t="str">
        <f t="shared" si="40"/>
        <v>2582</v>
      </c>
      <c r="E877" s="229" t="s">
        <v>910</v>
      </c>
      <c r="F877" s="229" t="s">
        <v>6597</v>
      </c>
      <c r="G877" s="242" t="s">
        <v>7315</v>
      </c>
      <c r="H877" s="242" t="s">
        <v>7763</v>
      </c>
      <c r="I877" s="229" t="str">
        <f t="shared" si="41"/>
        <v>INSERT INTO UPK_TEST.upk_k60.k60_press_buno_link (buno_id, k60_buno_id, created_date, created_tantou_id) VALUES (2582, 1574, GETDATE(), 999);</v>
      </c>
    </row>
    <row r="878" spans="1:9">
      <c r="A878" s="229" t="s">
        <v>2965</v>
      </c>
      <c r="B878" s="229" t="str">
        <f t="shared" si="39"/>
        <v>1575</v>
      </c>
      <c r="C878" s="229" t="s">
        <v>7316</v>
      </c>
      <c r="D878" s="229" t="str">
        <f t="shared" si="40"/>
        <v>2583</v>
      </c>
      <c r="E878" s="229" t="s">
        <v>911</v>
      </c>
      <c r="F878" s="229" t="s">
        <v>6598</v>
      </c>
      <c r="G878" s="242" t="s">
        <v>7316</v>
      </c>
      <c r="H878" s="242" t="s">
        <v>7764</v>
      </c>
      <c r="I878" s="229" t="str">
        <f t="shared" si="41"/>
        <v>INSERT INTO UPK_TEST.upk_k60.k60_press_buno_link (buno_id, k60_buno_id, created_date, created_tantou_id) VALUES (2583, 1575, GETDATE(), 999);</v>
      </c>
    </row>
    <row r="879" spans="1:9">
      <c r="A879" s="229" t="s">
        <v>2965</v>
      </c>
      <c r="B879" s="229" t="str">
        <f t="shared" si="39"/>
        <v>1575</v>
      </c>
      <c r="C879" s="229" t="s">
        <v>7317</v>
      </c>
      <c r="D879" s="229" t="str">
        <f t="shared" si="40"/>
        <v>2584</v>
      </c>
      <c r="E879" s="229" t="s">
        <v>912</v>
      </c>
      <c r="F879" s="229" t="s">
        <v>6599</v>
      </c>
      <c r="G879" s="242" t="s">
        <v>7317</v>
      </c>
      <c r="H879" s="242" t="s">
        <v>7765</v>
      </c>
      <c r="I879" s="229" t="str">
        <f t="shared" si="41"/>
        <v>INSERT INTO UPK_TEST.upk_k60.k60_press_buno_link (buno_id, k60_buno_id, created_date, created_tantou_id) VALUES (2584, 1575, GETDATE(), 999);</v>
      </c>
    </row>
    <row r="880" spans="1:9">
      <c r="A880" s="229" t="s">
        <v>652</v>
      </c>
      <c r="B880" s="229" t="str">
        <f t="shared" si="39"/>
        <v>1803</v>
      </c>
      <c r="C880" s="229" t="s">
        <v>1993</v>
      </c>
      <c r="D880" s="229" t="str">
        <f t="shared" si="40"/>
        <v>2585</v>
      </c>
      <c r="E880" s="229" t="s">
        <v>913</v>
      </c>
      <c r="F880" s="229" t="s">
        <v>6600</v>
      </c>
      <c r="G880" s="242" t="s">
        <v>1993</v>
      </c>
      <c r="H880" s="242" t="s">
        <v>7766</v>
      </c>
      <c r="I880" s="229" t="str">
        <f t="shared" si="41"/>
        <v>INSERT INTO UPK_TEST.upk_k60.k60_press_buno_link (buno_id, k60_buno_id, created_date, created_tantou_id) VALUES (2585, 1803, GETDATE(), 999);</v>
      </c>
    </row>
    <row r="881" spans="1:9">
      <c r="A881" s="229" t="s">
        <v>1107</v>
      </c>
      <c r="B881" s="229" t="str">
        <f t="shared" si="39"/>
        <v>2404</v>
      </c>
      <c r="C881" s="229" t="s">
        <v>1998</v>
      </c>
      <c r="D881" s="229" t="str">
        <f t="shared" si="40"/>
        <v>2586</v>
      </c>
      <c r="E881" s="229" t="s">
        <v>5667</v>
      </c>
      <c r="F881" s="229" t="s">
        <v>6601</v>
      </c>
      <c r="G881" s="242" t="s">
        <v>1998</v>
      </c>
      <c r="H881" s="242" t="s">
        <v>7767</v>
      </c>
      <c r="I881" s="229" t="str">
        <f t="shared" si="41"/>
        <v>INSERT INTO UPK_TEST.upk_k60.k60_press_buno_link (buno_id, k60_buno_id, created_date, created_tantou_id) VALUES (2586, 2404, GETDATE(), 999);</v>
      </c>
    </row>
    <row r="882" spans="1:9">
      <c r="A882" s="229" t="s">
        <v>778</v>
      </c>
      <c r="B882" s="229" t="str">
        <f t="shared" si="39"/>
        <v>1983</v>
      </c>
      <c r="C882" s="229" t="s">
        <v>2000</v>
      </c>
      <c r="D882" s="229" t="str">
        <f t="shared" si="40"/>
        <v>2587</v>
      </c>
      <c r="E882" s="229" t="s">
        <v>914</v>
      </c>
      <c r="F882" s="229" t="s">
        <v>6602</v>
      </c>
      <c r="G882" s="242" t="s">
        <v>2000</v>
      </c>
      <c r="H882" s="242" t="s">
        <v>7768</v>
      </c>
      <c r="I882" s="229" t="str">
        <f t="shared" si="41"/>
        <v>INSERT INTO UPK_TEST.upk_k60.k60_press_buno_link (buno_id, k60_buno_id, created_date, created_tantou_id) VALUES (2587, 1983, GETDATE(), 999);</v>
      </c>
    </row>
    <row r="883" spans="1:9">
      <c r="A883" s="229" t="s">
        <v>956</v>
      </c>
      <c r="B883" s="229" t="str">
        <f t="shared" si="39"/>
        <v>2219</v>
      </c>
      <c r="C883" s="229" t="s">
        <v>7318</v>
      </c>
      <c r="D883" s="229" t="str">
        <f t="shared" si="40"/>
        <v>2588</v>
      </c>
      <c r="E883" s="229" t="s">
        <v>915</v>
      </c>
      <c r="F883" s="229" t="s">
        <v>6603</v>
      </c>
      <c r="G883" s="242" t="s">
        <v>7318</v>
      </c>
      <c r="H883" s="242" t="s">
        <v>7769</v>
      </c>
      <c r="I883" s="229" t="str">
        <f t="shared" si="41"/>
        <v>INSERT INTO UPK_TEST.upk_k60.k60_press_buno_link (buno_id, k60_buno_id, created_date, created_tantou_id) VALUES (2588, 2219, GETDATE(), 999);</v>
      </c>
    </row>
    <row r="884" spans="1:9">
      <c r="A884" s="229" t="s">
        <v>3412</v>
      </c>
      <c r="B884" s="229" t="str">
        <f t="shared" si="39"/>
        <v>1981</v>
      </c>
      <c r="C884" s="229" t="s">
        <v>1999</v>
      </c>
      <c r="D884" s="229" t="str">
        <f t="shared" si="40"/>
        <v>2589</v>
      </c>
      <c r="E884" s="229" t="s">
        <v>5668</v>
      </c>
      <c r="F884" s="229" t="s">
        <v>6604</v>
      </c>
      <c r="G884" s="242" t="s">
        <v>1999</v>
      </c>
      <c r="H884" s="242" t="s">
        <v>7770</v>
      </c>
      <c r="I884" s="229" t="str">
        <f t="shared" si="41"/>
        <v>INSERT INTO UPK_TEST.upk_k60.k60_press_buno_link (buno_id, k60_buno_id, created_date, created_tantou_id) VALUES (2589, 1981, GETDATE(), 999);</v>
      </c>
    </row>
    <row r="885" spans="1:9">
      <c r="A885" s="229" t="s">
        <v>3412</v>
      </c>
      <c r="B885" s="229" t="str">
        <f t="shared" si="39"/>
        <v>1981</v>
      </c>
      <c r="C885" s="229" t="s">
        <v>2005</v>
      </c>
      <c r="D885" s="229" t="str">
        <f t="shared" si="40"/>
        <v>2590</v>
      </c>
      <c r="E885" s="229" t="s">
        <v>916</v>
      </c>
      <c r="F885" s="229" t="s">
        <v>6605</v>
      </c>
      <c r="G885" s="242" t="s">
        <v>2005</v>
      </c>
      <c r="H885" s="242" t="s">
        <v>7771</v>
      </c>
      <c r="I885" s="229" t="str">
        <f t="shared" si="41"/>
        <v>INSERT INTO UPK_TEST.upk_k60.k60_press_buno_link (buno_id, k60_buno_id, created_date, created_tantou_id) VALUES (2590, 1981, GETDATE(), 999);</v>
      </c>
    </row>
    <row r="886" spans="1:9">
      <c r="A886" s="229" t="s">
        <v>1003</v>
      </c>
      <c r="B886" s="229" t="str">
        <f t="shared" si="39"/>
        <v>2272</v>
      </c>
      <c r="C886" s="229" t="s">
        <v>2004</v>
      </c>
      <c r="D886" s="229" t="str">
        <f t="shared" si="40"/>
        <v>2591</v>
      </c>
      <c r="E886" s="229" t="s">
        <v>917</v>
      </c>
      <c r="F886" s="229" t="s">
        <v>6606</v>
      </c>
      <c r="G886" s="242" t="s">
        <v>2004</v>
      </c>
      <c r="H886" s="242" t="s">
        <v>7772</v>
      </c>
      <c r="I886" s="229" t="str">
        <f t="shared" si="41"/>
        <v>INSERT INTO UPK_TEST.upk_k60.k60_press_buno_link (buno_id, k60_buno_id, created_date, created_tantou_id) VALUES (2591, 2272, GETDATE(), 999);</v>
      </c>
    </row>
    <row r="887" spans="1:9">
      <c r="A887" s="229" t="s">
        <v>780</v>
      </c>
      <c r="B887" s="229" t="str">
        <f t="shared" si="39"/>
        <v>1985</v>
      </c>
      <c r="C887" s="229" t="s">
        <v>2006</v>
      </c>
      <c r="D887" s="229" t="str">
        <f t="shared" si="40"/>
        <v>2592</v>
      </c>
      <c r="E887" s="229" t="s">
        <v>918</v>
      </c>
      <c r="F887" s="229" t="s">
        <v>6607</v>
      </c>
      <c r="G887" s="242" t="s">
        <v>2006</v>
      </c>
      <c r="H887" s="242" t="s">
        <v>7773</v>
      </c>
      <c r="I887" s="229" t="str">
        <f t="shared" si="41"/>
        <v>INSERT INTO UPK_TEST.upk_k60.k60_press_buno_link (buno_id, k60_buno_id, created_date, created_tantou_id) VALUES (2592, 1985, GETDATE(), 999);</v>
      </c>
    </row>
    <row r="888" spans="1:9">
      <c r="A888" s="229" t="s">
        <v>957</v>
      </c>
      <c r="B888" s="229" t="str">
        <f t="shared" si="39"/>
        <v>2220</v>
      </c>
      <c r="C888" s="229" t="s">
        <v>7319</v>
      </c>
      <c r="D888" s="229" t="str">
        <f t="shared" si="40"/>
        <v>2593</v>
      </c>
      <c r="E888" s="229" t="s">
        <v>919</v>
      </c>
      <c r="F888" s="229" t="s">
        <v>6608</v>
      </c>
      <c r="G888" s="242" t="s">
        <v>7319</v>
      </c>
      <c r="H888" s="242" t="s">
        <v>7774</v>
      </c>
      <c r="I888" s="229" t="str">
        <f t="shared" si="41"/>
        <v>INSERT INTO UPK_TEST.upk_k60.k60_press_buno_link (buno_id, k60_buno_id, created_date, created_tantou_id) VALUES (2593, 2220, GETDATE(), 999);</v>
      </c>
    </row>
    <row r="889" spans="1:9">
      <c r="A889" s="229" t="s">
        <v>558</v>
      </c>
      <c r="B889" s="229" t="str">
        <f t="shared" si="39"/>
        <v>1650</v>
      </c>
      <c r="C889" s="229" t="s">
        <v>7320</v>
      </c>
      <c r="D889" s="229" t="str">
        <f t="shared" si="40"/>
        <v>2594</v>
      </c>
      <c r="E889" s="229" t="s">
        <v>920</v>
      </c>
      <c r="F889" s="229" t="s">
        <v>6609</v>
      </c>
      <c r="G889" s="242" t="s">
        <v>7320</v>
      </c>
      <c r="H889" s="242" t="s">
        <v>7775</v>
      </c>
      <c r="I889" s="229" t="str">
        <f t="shared" si="41"/>
        <v>INSERT INTO UPK_TEST.upk_k60.k60_press_buno_link (buno_id, k60_buno_id, created_date, created_tantou_id) VALUES (2594, 1650, GETDATE(), 999);</v>
      </c>
    </row>
    <row r="890" spans="1:9">
      <c r="A890" s="229" t="s">
        <v>559</v>
      </c>
      <c r="B890" s="229" t="str">
        <f t="shared" si="39"/>
        <v>1651</v>
      </c>
      <c r="C890" s="229" t="s">
        <v>7321</v>
      </c>
      <c r="D890" s="229" t="str">
        <f t="shared" si="40"/>
        <v>2595</v>
      </c>
      <c r="E890" s="229" t="s">
        <v>921</v>
      </c>
      <c r="F890" s="229" t="s">
        <v>6610</v>
      </c>
      <c r="G890" s="242" t="s">
        <v>7321</v>
      </c>
      <c r="H890" s="242" t="s">
        <v>7776</v>
      </c>
      <c r="I890" s="229" t="str">
        <f t="shared" si="41"/>
        <v>INSERT INTO UPK_TEST.upk_k60.k60_press_buno_link (buno_id, k60_buno_id, created_date, created_tantou_id) VALUES (2595, 1651, GETDATE(), 999);</v>
      </c>
    </row>
    <row r="891" spans="1:9">
      <c r="A891" s="229" t="s">
        <v>575</v>
      </c>
      <c r="B891" s="229" t="str">
        <f t="shared" si="39"/>
        <v>1675</v>
      </c>
      <c r="C891" s="229" t="s">
        <v>2015</v>
      </c>
      <c r="D891" s="229" t="str">
        <f t="shared" si="40"/>
        <v>2596</v>
      </c>
      <c r="E891" s="229" t="s">
        <v>5669</v>
      </c>
      <c r="F891" s="229" t="s">
        <v>6611</v>
      </c>
      <c r="G891" s="242" t="s">
        <v>2015</v>
      </c>
      <c r="H891" s="242" t="s">
        <v>7777</v>
      </c>
      <c r="I891" s="229" t="str">
        <f t="shared" si="41"/>
        <v>INSERT INTO UPK_TEST.upk_k60.k60_press_buno_link (buno_id, k60_buno_id, created_date, created_tantou_id) VALUES (2596, 1675, GETDATE(), 999);</v>
      </c>
    </row>
    <row r="892" spans="1:9">
      <c r="A892" s="229" t="s">
        <v>764</v>
      </c>
      <c r="B892" s="229" t="str">
        <f t="shared" si="39"/>
        <v>1955</v>
      </c>
      <c r="C892" s="229" t="s">
        <v>2016</v>
      </c>
      <c r="D892" s="229" t="str">
        <f t="shared" si="40"/>
        <v>2597</v>
      </c>
      <c r="E892" s="229" t="s">
        <v>922</v>
      </c>
      <c r="F892" s="229" t="s">
        <v>6612</v>
      </c>
      <c r="G892" s="242" t="s">
        <v>2016</v>
      </c>
      <c r="H892" s="242" t="s">
        <v>7778</v>
      </c>
      <c r="I892" s="229" t="str">
        <f t="shared" si="41"/>
        <v>INSERT INTO UPK_TEST.upk_k60.k60_press_buno_link (buno_id, k60_buno_id, created_date, created_tantou_id) VALUES (2597, 1955, GETDATE(), 999);</v>
      </c>
    </row>
    <row r="893" spans="1:9">
      <c r="A893" s="229" t="s">
        <v>543</v>
      </c>
      <c r="B893" s="229" t="str">
        <f t="shared" si="39"/>
        <v>1631</v>
      </c>
      <c r="C893" s="229" t="s">
        <v>7322</v>
      </c>
      <c r="D893" s="229" t="str">
        <f t="shared" si="40"/>
        <v>2598</v>
      </c>
      <c r="E893" s="229" t="s">
        <v>923</v>
      </c>
      <c r="F893" s="229" t="s">
        <v>6613</v>
      </c>
      <c r="G893" s="242" t="s">
        <v>7322</v>
      </c>
      <c r="H893" s="242" t="s">
        <v>7779</v>
      </c>
      <c r="I893" s="229" t="str">
        <f t="shared" si="41"/>
        <v>INSERT INTO UPK_TEST.upk_k60.k60_press_buno_link (buno_id, k60_buno_id, created_date, created_tantou_id) VALUES (2598, 1631, GETDATE(), 999);</v>
      </c>
    </row>
    <row r="894" spans="1:9">
      <c r="A894" s="229" t="s">
        <v>619</v>
      </c>
      <c r="B894" s="229" t="str">
        <f t="shared" si="39"/>
        <v>1741</v>
      </c>
      <c r="C894" s="229" t="s">
        <v>7323</v>
      </c>
      <c r="D894" s="229" t="str">
        <f t="shared" si="40"/>
        <v>2599</v>
      </c>
      <c r="E894" s="229" t="s">
        <v>924</v>
      </c>
      <c r="F894" s="229" t="s">
        <v>6614</v>
      </c>
      <c r="G894" s="242" t="s">
        <v>7323</v>
      </c>
      <c r="H894" s="242" t="s">
        <v>7780</v>
      </c>
      <c r="I894" s="229" t="str">
        <f t="shared" si="41"/>
        <v>INSERT INTO UPK_TEST.upk_k60.k60_press_buno_link (buno_id, k60_buno_id, created_date, created_tantou_id) VALUES (2599, 1741, GETDATE(), 999);</v>
      </c>
    </row>
    <row r="895" spans="1:9">
      <c r="A895" s="229" t="s">
        <v>421</v>
      </c>
      <c r="B895" s="229" t="str">
        <f t="shared" si="39"/>
        <v>1414</v>
      </c>
      <c r="C895" s="229" t="s">
        <v>2019</v>
      </c>
      <c r="D895" s="229" t="str">
        <f t="shared" si="40"/>
        <v>2600</v>
      </c>
      <c r="E895" s="229" t="s">
        <v>925</v>
      </c>
      <c r="F895" s="229" t="s">
        <v>6615</v>
      </c>
      <c r="G895" s="242" t="s">
        <v>2019</v>
      </c>
      <c r="H895" s="242" t="s">
        <v>7781</v>
      </c>
      <c r="I895" s="229" t="str">
        <f t="shared" si="41"/>
        <v>INSERT INTO UPK_TEST.upk_k60.k60_press_buno_link (buno_id, k60_buno_id, created_date, created_tantou_id) VALUES (2600, 1414, GETDATE(), 999);</v>
      </c>
    </row>
    <row r="896" spans="1:9">
      <c r="A896" s="229" t="s">
        <v>422</v>
      </c>
      <c r="B896" s="229" t="str">
        <f t="shared" si="39"/>
        <v>1415</v>
      </c>
      <c r="C896" s="229" t="s">
        <v>2020</v>
      </c>
      <c r="D896" s="229" t="str">
        <f t="shared" si="40"/>
        <v>2601</v>
      </c>
      <c r="E896" s="229" t="s">
        <v>926</v>
      </c>
      <c r="F896" s="229" t="s">
        <v>6616</v>
      </c>
      <c r="G896" s="242" t="s">
        <v>2020</v>
      </c>
      <c r="H896" s="242" t="s">
        <v>7782</v>
      </c>
      <c r="I896" s="229" t="str">
        <f t="shared" si="41"/>
        <v>INSERT INTO UPK_TEST.upk_k60.k60_press_buno_link (buno_id, k60_buno_id, created_date, created_tantou_id) VALUES (2601, 1415, GETDATE(), 999);</v>
      </c>
    </row>
    <row r="897" spans="1:9">
      <c r="A897" s="229" t="s">
        <v>908</v>
      </c>
      <c r="B897" s="229" t="str">
        <f t="shared" si="39"/>
        <v>2162</v>
      </c>
      <c r="C897" s="229" t="s">
        <v>7324</v>
      </c>
      <c r="D897" s="229" t="str">
        <f t="shared" si="40"/>
        <v>2602</v>
      </c>
      <c r="E897" s="229" t="s">
        <v>927</v>
      </c>
      <c r="F897" s="229" t="s">
        <v>6617</v>
      </c>
      <c r="G897" s="242" t="s">
        <v>7324</v>
      </c>
      <c r="H897" s="242" t="s">
        <v>7783</v>
      </c>
      <c r="I897" s="229" t="str">
        <f t="shared" si="41"/>
        <v>INSERT INTO UPK_TEST.upk_k60.k60_press_buno_link (buno_id, k60_buno_id, created_date, created_tantou_id) VALUES (2602, 2162, GETDATE(), 999);</v>
      </c>
    </row>
    <row r="898" spans="1:9">
      <c r="A898" s="229" t="s">
        <v>846</v>
      </c>
      <c r="B898" s="229" t="str">
        <f t="shared" si="39"/>
        <v>2078</v>
      </c>
      <c r="C898" s="229" t="s">
        <v>7325</v>
      </c>
      <c r="D898" s="229" t="str">
        <f t="shared" si="40"/>
        <v>2603</v>
      </c>
      <c r="E898" s="229" t="s">
        <v>928</v>
      </c>
      <c r="F898" s="229" t="s">
        <v>6618</v>
      </c>
      <c r="G898" s="242" t="s">
        <v>7325</v>
      </c>
      <c r="H898" s="242" t="s">
        <v>7784</v>
      </c>
      <c r="I898" s="229" t="str">
        <f t="shared" si="41"/>
        <v>INSERT INTO UPK_TEST.upk_k60.k60_press_buno_link (buno_id, k60_buno_id, created_date, created_tantou_id) VALUES (2603, 2078, GETDATE(), 999);</v>
      </c>
    </row>
    <row r="899" spans="1:9">
      <c r="A899" s="229" t="s">
        <v>560</v>
      </c>
      <c r="B899" s="229" t="str">
        <f t="shared" si="39"/>
        <v>1652</v>
      </c>
      <c r="C899" s="229" t="s">
        <v>2021</v>
      </c>
      <c r="D899" s="229" t="str">
        <f t="shared" si="40"/>
        <v>2604</v>
      </c>
      <c r="E899" s="229" t="s">
        <v>929</v>
      </c>
      <c r="F899" s="229" t="s">
        <v>6619</v>
      </c>
      <c r="G899" s="242" t="s">
        <v>2021</v>
      </c>
      <c r="H899" s="242" t="s">
        <v>7785</v>
      </c>
      <c r="I899" s="229" t="str">
        <f t="shared" si="41"/>
        <v>INSERT INTO UPK_TEST.upk_k60.k60_press_buno_link (buno_id, k60_buno_id, created_date, created_tantou_id) VALUES (2604, 1652, GETDATE(), 999);</v>
      </c>
    </row>
    <row r="900" spans="1:9">
      <c r="A900" s="229" t="s">
        <v>723</v>
      </c>
      <c r="B900" s="229" t="str">
        <f t="shared" ref="B900:B963" si="42">VLOOKUP($A900,$E$4:$F$2001,2,FALSE)</f>
        <v>1894</v>
      </c>
      <c r="C900" s="229" t="s">
        <v>2025</v>
      </c>
      <c r="D900" s="229" t="str">
        <f t="shared" ref="D900:D963" si="43">VLOOKUP($C900,$G$4:$H$2001,2,FALSE)</f>
        <v>2605</v>
      </c>
      <c r="E900" s="229" t="s">
        <v>930</v>
      </c>
      <c r="F900" s="229" t="s">
        <v>6620</v>
      </c>
      <c r="G900" s="242" t="s">
        <v>2025</v>
      </c>
      <c r="H900" s="242" t="s">
        <v>7786</v>
      </c>
      <c r="I900" s="229" t="str">
        <f t="shared" ref="I900:I963" si="44">$S$1&amp;$D900&amp;", "&amp;$B900&amp;", GETDATE(), 999);"</f>
        <v>INSERT INTO UPK_TEST.upk_k60.k60_press_buno_link (buno_id, k60_buno_id, created_date, created_tantou_id) VALUES (2605, 1894, GETDATE(), 999);</v>
      </c>
    </row>
    <row r="901" spans="1:9">
      <c r="A901" s="229" t="s">
        <v>724</v>
      </c>
      <c r="B901" s="229" t="str">
        <f t="shared" si="42"/>
        <v>1895</v>
      </c>
      <c r="C901" s="229" t="s">
        <v>2027</v>
      </c>
      <c r="D901" s="229" t="str">
        <f t="shared" si="43"/>
        <v>2606</v>
      </c>
      <c r="E901" s="229" t="s">
        <v>931</v>
      </c>
      <c r="F901" s="229" t="s">
        <v>6621</v>
      </c>
      <c r="G901" s="242" t="s">
        <v>2027</v>
      </c>
      <c r="H901" s="242" t="s">
        <v>7787</v>
      </c>
      <c r="I901" s="229" t="str">
        <f t="shared" si="44"/>
        <v>INSERT INTO UPK_TEST.upk_k60.k60_press_buno_link (buno_id, k60_buno_id, created_date, created_tantou_id) VALUES (2606, 1895, GETDATE(), 999);</v>
      </c>
    </row>
    <row r="902" spans="1:9">
      <c r="A902" s="229" t="s">
        <v>2994</v>
      </c>
      <c r="B902" s="229" t="str">
        <f t="shared" si="42"/>
        <v>1599</v>
      </c>
      <c r="C902" s="229" t="s">
        <v>7326</v>
      </c>
      <c r="D902" s="229" t="str">
        <f t="shared" si="43"/>
        <v>2607</v>
      </c>
      <c r="E902" s="229" t="s">
        <v>932</v>
      </c>
      <c r="F902" s="229" t="s">
        <v>6622</v>
      </c>
      <c r="G902" s="242" t="s">
        <v>7326</v>
      </c>
      <c r="H902" s="242" t="s">
        <v>7788</v>
      </c>
      <c r="I902" s="229" t="str">
        <f t="shared" si="44"/>
        <v>INSERT INTO UPK_TEST.upk_k60.k60_press_buno_link (buno_id, k60_buno_id, created_date, created_tantou_id) VALUES (2607, 1599, GETDATE(), 999);</v>
      </c>
    </row>
    <row r="903" spans="1:9">
      <c r="A903" s="229" t="s">
        <v>2994</v>
      </c>
      <c r="B903" s="229" t="str">
        <f t="shared" si="42"/>
        <v>1599</v>
      </c>
      <c r="C903" s="229" t="s">
        <v>7327</v>
      </c>
      <c r="D903" s="229" t="str">
        <f t="shared" si="43"/>
        <v>2608</v>
      </c>
      <c r="E903" s="229" t="s">
        <v>933</v>
      </c>
      <c r="F903" s="229" t="s">
        <v>6623</v>
      </c>
      <c r="G903" s="242" t="s">
        <v>7327</v>
      </c>
      <c r="H903" s="242" t="s">
        <v>7789</v>
      </c>
      <c r="I903" s="229" t="str">
        <f t="shared" si="44"/>
        <v>INSERT INTO UPK_TEST.upk_k60.k60_press_buno_link (buno_id, k60_buno_id, created_date, created_tantou_id) VALUES (2608, 1599, GETDATE(), 999);</v>
      </c>
    </row>
    <row r="904" spans="1:9">
      <c r="A904" s="229" t="s">
        <v>2995</v>
      </c>
      <c r="B904" s="229" t="str">
        <f t="shared" si="42"/>
        <v>1600</v>
      </c>
      <c r="C904" s="229" t="s">
        <v>7328</v>
      </c>
      <c r="D904" s="229" t="str">
        <f t="shared" si="43"/>
        <v>2609</v>
      </c>
      <c r="E904" s="229" t="s">
        <v>934</v>
      </c>
      <c r="F904" s="229" t="s">
        <v>6624</v>
      </c>
      <c r="G904" s="242" t="s">
        <v>7328</v>
      </c>
      <c r="H904" s="242" t="s">
        <v>7790</v>
      </c>
      <c r="I904" s="229" t="str">
        <f t="shared" si="44"/>
        <v>INSERT INTO UPK_TEST.upk_k60.k60_press_buno_link (buno_id, k60_buno_id, created_date, created_tantou_id) VALUES (2609, 1600, GETDATE(), 999);</v>
      </c>
    </row>
    <row r="905" spans="1:9">
      <c r="A905" s="229" t="s">
        <v>2995</v>
      </c>
      <c r="B905" s="229" t="str">
        <f t="shared" si="42"/>
        <v>1600</v>
      </c>
      <c r="C905" s="229" t="s">
        <v>7329</v>
      </c>
      <c r="D905" s="229" t="str">
        <f t="shared" si="43"/>
        <v>2610</v>
      </c>
      <c r="E905" s="229" t="s">
        <v>5670</v>
      </c>
      <c r="F905" s="229" t="s">
        <v>6625</v>
      </c>
      <c r="G905" s="242" t="s">
        <v>7329</v>
      </c>
      <c r="H905" s="242" t="s">
        <v>7791</v>
      </c>
      <c r="I905" s="229" t="str">
        <f t="shared" si="44"/>
        <v>INSERT INTO UPK_TEST.upk_k60.k60_press_buno_link (buno_id, k60_buno_id, created_date, created_tantou_id) VALUES (2610, 1600, GETDATE(), 999);</v>
      </c>
    </row>
    <row r="906" spans="1:9">
      <c r="A906" s="229" t="s">
        <v>405</v>
      </c>
      <c r="B906" s="229" t="str">
        <f t="shared" si="42"/>
        <v>1393</v>
      </c>
      <c r="C906" s="229" t="s">
        <v>2031</v>
      </c>
      <c r="D906" s="229" t="str">
        <f t="shared" si="43"/>
        <v>2611</v>
      </c>
      <c r="E906" s="229" t="s">
        <v>935</v>
      </c>
      <c r="F906" s="229" t="s">
        <v>6626</v>
      </c>
      <c r="G906" s="242" t="s">
        <v>2031</v>
      </c>
      <c r="H906" s="242" t="s">
        <v>7792</v>
      </c>
      <c r="I906" s="229" t="str">
        <f t="shared" si="44"/>
        <v>INSERT INTO UPK_TEST.upk_k60.k60_press_buno_link (buno_id, k60_buno_id, created_date, created_tantou_id) VALUES (2611, 1393, GETDATE(), 999);</v>
      </c>
    </row>
    <row r="907" spans="1:9">
      <c r="A907" s="229" t="s">
        <v>3165</v>
      </c>
      <c r="B907" s="229" t="str">
        <f t="shared" si="42"/>
        <v>1747</v>
      </c>
      <c r="C907" s="229" t="s">
        <v>7330</v>
      </c>
      <c r="D907" s="229" t="str">
        <f t="shared" si="43"/>
        <v>2612</v>
      </c>
      <c r="E907" s="229" t="s">
        <v>936</v>
      </c>
      <c r="F907" s="229" t="s">
        <v>6627</v>
      </c>
      <c r="G907" s="242" t="s">
        <v>7330</v>
      </c>
      <c r="H907" s="242" t="s">
        <v>7793</v>
      </c>
      <c r="I907" s="229" t="str">
        <f t="shared" si="44"/>
        <v>INSERT INTO UPK_TEST.upk_k60.k60_press_buno_link (buno_id, k60_buno_id, created_date, created_tantou_id) VALUES (2612, 1747, GETDATE(), 999);</v>
      </c>
    </row>
    <row r="908" spans="1:9">
      <c r="A908" s="229" t="s">
        <v>3165</v>
      </c>
      <c r="B908" s="229" t="str">
        <f t="shared" si="42"/>
        <v>1747</v>
      </c>
      <c r="C908" s="229" t="s">
        <v>7331</v>
      </c>
      <c r="D908" s="229" t="str">
        <f t="shared" si="43"/>
        <v>2613</v>
      </c>
      <c r="E908" s="229" t="s">
        <v>937</v>
      </c>
      <c r="F908" s="229" t="s">
        <v>6628</v>
      </c>
      <c r="G908" s="242" t="s">
        <v>7331</v>
      </c>
      <c r="H908" s="242" t="s">
        <v>7794</v>
      </c>
      <c r="I908" s="229" t="str">
        <f t="shared" si="44"/>
        <v>INSERT INTO UPK_TEST.upk_k60.k60_press_buno_link (buno_id, k60_buno_id, created_date, created_tantou_id) VALUES (2613, 1747, GETDATE(), 999);</v>
      </c>
    </row>
    <row r="909" spans="1:9">
      <c r="A909" s="229" t="s">
        <v>3394</v>
      </c>
      <c r="B909" s="229" t="str">
        <f t="shared" si="42"/>
        <v>1963</v>
      </c>
      <c r="C909" s="229" t="s">
        <v>2032</v>
      </c>
      <c r="D909" s="229" t="str">
        <f t="shared" si="43"/>
        <v>2614</v>
      </c>
      <c r="E909" s="229" t="s">
        <v>938</v>
      </c>
      <c r="F909" s="229" t="s">
        <v>6629</v>
      </c>
      <c r="G909" s="242" t="s">
        <v>2032</v>
      </c>
      <c r="H909" s="242" t="s">
        <v>7795</v>
      </c>
      <c r="I909" s="229" t="str">
        <f t="shared" si="44"/>
        <v>INSERT INTO UPK_TEST.upk_k60.k60_press_buno_link (buno_id, k60_buno_id, created_date, created_tantou_id) VALUES (2614, 1963, GETDATE(), 999);</v>
      </c>
    </row>
    <row r="910" spans="1:9">
      <c r="A910" s="229" t="s">
        <v>3394</v>
      </c>
      <c r="B910" s="229" t="str">
        <f t="shared" si="42"/>
        <v>1963</v>
      </c>
      <c r="C910" s="229" t="s">
        <v>2036</v>
      </c>
      <c r="D910" s="229" t="str">
        <f t="shared" si="43"/>
        <v>2615</v>
      </c>
      <c r="E910" s="229" t="s">
        <v>939</v>
      </c>
      <c r="F910" s="229" t="s">
        <v>6630</v>
      </c>
      <c r="G910" s="242" t="s">
        <v>2036</v>
      </c>
      <c r="H910" s="242" t="s">
        <v>7796</v>
      </c>
      <c r="I910" s="229" t="str">
        <f t="shared" si="44"/>
        <v>INSERT INTO UPK_TEST.upk_k60.k60_press_buno_link (buno_id, k60_buno_id, created_date, created_tantou_id) VALUES (2615, 1963, GETDATE(), 999);</v>
      </c>
    </row>
    <row r="911" spans="1:9">
      <c r="A911" s="229" t="s">
        <v>5513</v>
      </c>
      <c r="B911" s="229" t="str">
        <f t="shared" si="42"/>
        <v>1375</v>
      </c>
      <c r="C911" s="229" t="s">
        <v>7332</v>
      </c>
      <c r="D911" s="229" t="str">
        <f t="shared" si="43"/>
        <v>2616</v>
      </c>
      <c r="E911" s="229" t="s">
        <v>940</v>
      </c>
      <c r="F911" s="229" t="s">
        <v>6631</v>
      </c>
      <c r="G911" s="242" t="s">
        <v>7332</v>
      </c>
      <c r="H911" s="242" t="s">
        <v>7797</v>
      </c>
      <c r="I911" s="229" t="str">
        <f t="shared" si="44"/>
        <v>INSERT INTO UPK_TEST.upk_k60.k60_press_buno_link (buno_id, k60_buno_id, created_date, created_tantou_id) VALUES (2616, 1375, GETDATE(), 999);</v>
      </c>
    </row>
    <row r="912" spans="1:9">
      <c r="A912" s="229" t="s">
        <v>5513</v>
      </c>
      <c r="B912" s="229" t="str">
        <f t="shared" si="42"/>
        <v>1375</v>
      </c>
      <c r="C912" s="229" t="s">
        <v>7333</v>
      </c>
      <c r="D912" s="229" t="str">
        <f t="shared" si="43"/>
        <v>2617</v>
      </c>
      <c r="E912" s="229" t="s">
        <v>5671</v>
      </c>
      <c r="F912" s="229" t="s">
        <v>6632</v>
      </c>
      <c r="G912" s="242" t="s">
        <v>7333</v>
      </c>
      <c r="H912" s="242" t="s">
        <v>7798</v>
      </c>
      <c r="I912" s="229" t="str">
        <f t="shared" si="44"/>
        <v>INSERT INTO UPK_TEST.upk_k60.k60_press_buno_link (buno_id, k60_buno_id, created_date, created_tantou_id) VALUES (2617, 1375, GETDATE(), 999);</v>
      </c>
    </row>
    <row r="913" spans="1:9">
      <c r="A913" s="229" t="s">
        <v>1013</v>
      </c>
      <c r="B913" s="229" t="str">
        <f t="shared" si="42"/>
        <v>2284</v>
      </c>
      <c r="C913" s="229" t="s">
        <v>2039</v>
      </c>
      <c r="D913" s="229" t="str">
        <f t="shared" si="43"/>
        <v>2618</v>
      </c>
      <c r="E913" s="229" t="s">
        <v>5672</v>
      </c>
      <c r="F913" s="229" t="s">
        <v>6633</v>
      </c>
      <c r="G913" s="242" t="s">
        <v>2039</v>
      </c>
      <c r="H913" s="242" t="s">
        <v>7799</v>
      </c>
      <c r="I913" s="229" t="str">
        <f t="shared" si="44"/>
        <v>INSERT INTO UPK_TEST.upk_k60.k60_press_buno_link (buno_id, k60_buno_id, created_date, created_tantou_id) VALUES (2618, 2284, GETDATE(), 999);</v>
      </c>
    </row>
    <row r="914" spans="1:9">
      <c r="A914" s="229" t="s">
        <v>643</v>
      </c>
      <c r="B914" s="229" t="str">
        <f t="shared" si="42"/>
        <v>1779</v>
      </c>
      <c r="C914" s="229" t="s">
        <v>7334</v>
      </c>
      <c r="D914" s="229" t="str">
        <f t="shared" si="43"/>
        <v>2619</v>
      </c>
      <c r="E914" s="229" t="s">
        <v>941</v>
      </c>
      <c r="F914" s="229" t="s">
        <v>6634</v>
      </c>
      <c r="G914" s="242" t="s">
        <v>7334</v>
      </c>
      <c r="H914" s="242" t="s">
        <v>7800</v>
      </c>
      <c r="I914" s="229" t="str">
        <f t="shared" si="44"/>
        <v>INSERT INTO UPK_TEST.upk_k60.k60_press_buno_link (buno_id, k60_buno_id, created_date, created_tantou_id) VALUES (2619, 1779, GETDATE(), 999);</v>
      </c>
    </row>
    <row r="915" spans="1:9">
      <c r="A915" s="229" t="s">
        <v>883</v>
      </c>
      <c r="B915" s="229" t="str">
        <f t="shared" si="42"/>
        <v>2131</v>
      </c>
      <c r="C915" s="229" t="s">
        <v>2044</v>
      </c>
      <c r="D915" s="229" t="str">
        <f t="shared" si="43"/>
        <v>2620</v>
      </c>
      <c r="E915" s="229" t="s">
        <v>942</v>
      </c>
      <c r="F915" s="229" t="s">
        <v>6635</v>
      </c>
      <c r="G915" s="242" t="s">
        <v>2044</v>
      </c>
      <c r="H915" s="242" t="s">
        <v>7801</v>
      </c>
      <c r="I915" s="229" t="str">
        <f t="shared" si="44"/>
        <v>INSERT INTO UPK_TEST.upk_k60.k60_press_buno_link (buno_id, k60_buno_id, created_date, created_tantou_id) VALUES (2620, 2131, GETDATE(), 999);</v>
      </c>
    </row>
    <row r="916" spans="1:9">
      <c r="A916" s="229" t="s">
        <v>3084</v>
      </c>
      <c r="B916" s="229" t="str">
        <f t="shared" si="42"/>
        <v>1676</v>
      </c>
      <c r="C916" s="229" t="s">
        <v>2047</v>
      </c>
      <c r="D916" s="229" t="str">
        <f t="shared" si="43"/>
        <v>2621</v>
      </c>
      <c r="E916" s="229" t="s">
        <v>943</v>
      </c>
      <c r="F916" s="229" t="s">
        <v>6636</v>
      </c>
      <c r="G916" s="242" t="s">
        <v>2047</v>
      </c>
      <c r="H916" s="242" t="s">
        <v>7802</v>
      </c>
      <c r="I916" s="229" t="str">
        <f t="shared" si="44"/>
        <v>INSERT INTO UPK_TEST.upk_k60.k60_press_buno_link (buno_id, k60_buno_id, created_date, created_tantou_id) VALUES (2621, 1676, GETDATE(), 999);</v>
      </c>
    </row>
    <row r="917" spans="1:9">
      <c r="A917" s="229" t="s">
        <v>3084</v>
      </c>
      <c r="B917" s="229" t="str">
        <f t="shared" si="42"/>
        <v>1676</v>
      </c>
      <c r="C917" s="229" t="s">
        <v>2051</v>
      </c>
      <c r="D917" s="229" t="str">
        <f t="shared" si="43"/>
        <v>2622</v>
      </c>
      <c r="E917" s="229" t="s">
        <v>944</v>
      </c>
      <c r="F917" s="229" t="s">
        <v>6637</v>
      </c>
      <c r="G917" s="242" t="s">
        <v>2051</v>
      </c>
      <c r="H917" s="242" t="s">
        <v>7803</v>
      </c>
      <c r="I917" s="229" t="str">
        <f t="shared" si="44"/>
        <v>INSERT INTO UPK_TEST.upk_k60.k60_press_buno_link (buno_id, k60_buno_id, created_date, created_tantou_id) VALUES (2622, 1676, GETDATE(), 999);</v>
      </c>
    </row>
    <row r="918" spans="1:9">
      <c r="A918" s="229" t="s">
        <v>3085</v>
      </c>
      <c r="B918" s="229" t="str">
        <f t="shared" si="42"/>
        <v>1677</v>
      </c>
      <c r="C918" s="229" t="s">
        <v>2048</v>
      </c>
      <c r="D918" s="229" t="str">
        <f t="shared" si="43"/>
        <v>2623</v>
      </c>
      <c r="E918" s="229" t="s">
        <v>5673</v>
      </c>
      <c r="F918" s="229" t="s">
        <v>6638</v>
      </c>
      <c r="G918" s="242" t="s">
        <v>2048</v>
      </c>
      <c r="H918" s="242" t="s">
        <v>7804</v>
      </c>
      <c r="I918" s="229" t="str">
        <f t="shared" si="44"/>
        <v>INSERT INTO UPK_TEST.upk_k60.k60_press_buno_link (buno_id, k60_buno_id, created_date, created_tantou_id) VALUES (2623, 1677, GETDATE(), 999);</v>
      </c>
    </row>
    <row r="919" spans="1:9">
      <c r="A919" s="229" t="s">
        <v>3085</v>
      </c>
      <c r="B919" s="229" t="str">
        <f t="shared" si="42"/>
        <v>1677</v>
      </c>
      <c r="C919" s="229" t="s">
        <v>2052</v>
      </c>
      <c r="D919" s="229" t="str">
        <f t="shared" si="43"/>
        <v>2624</v>
      </c>
      <c r="E919" s="229" t="s">
        <v>945</v>
      </c>
      <c r="F919" s="229" t="s">
        <v>6639</v>
      </c>
      <c r="G919" s="242" t="s">
        <v>2052</v>
      </c>
      <c r="H919" s="242" t="s">
        <v>7805</v>
      </c>
      <c r="I919" s="229" t="str">
        <f t="shared" si="44"/>
        <v>INSERT INTO UPK_TEST.upk_k60.k60_press_buno_link (buno_id, k60_buno_id, created_date, created_tantou_id) VALUES (2624, 1677, GETDATE(), 999);</v>
      </c>
    </row>
    <row r="920" spans="1:9">
      <c r="A920" s="229" t="s">
        <v>725</v>
      </c>
      <c r="B920" s="229" t="str">
        <f t="shared" si="42"/>
        <v>1896</v>
      </c>
      <c r="C920" s="229" t="s">
        <v>2055</v>
      </c>
      <c r="D920" s="229" t="str">
        <f t="shared" si="43"/>
        <v>2625</v>
      </c>
      <c r="E920" s="229" t="s">
        <v>946</v>
      </c>
      <c r="F920" s="229" t="s">
        <v>6640</v>
      </c>
      <c r="G920" s="242" t="s">
        <v>2055</v>
      </c>
      <c r="H920" s="242" t="s">
        <v>7806</v>
      </c>
      <c r="I920" s="229" t="str">
        <f t="shared" si="44"/>
        <v>INSERT INTO UPK_TEST.upk_k60.k60_press_buno_link (buno_id, k60_buno_id, created_date, created_tantou_id) VALUES (2625, 1896, GETDATE(), 999);</v>
      </c>
    </row>
    <row r="921" spans="1:9">
      <c r="A921" s="229" t="s">
        <v>726</v>
      </c>
      <c r="B921" s="229" t="str">
        <f t="shared" si="42"/>
        <v>1897</v>
      </c>
      <c r="C921" s="229" t="s">
        <v>2057</v>
      </c>
      <c r="D921" s="229" t="str">
        <f t="shared" si="43"/>
        <v>2626</v>
      </c>
      <c r="E921" s="229" t="s">
        <v>947</v>
      </c>
      <c r="F921" s="229" t="s">
        <v>6641</v>
      </c>
      <c r="G921" s="242" t="s">
        <v>2057</v>
      </c>
      <c r="H921" s="242" t="s">
        <v>7807</v>
      </c>
      <c r="I921" s="229" t="str">
        <f t="shared" si="44"/>
        <v>INSERT INTO UPK_TEST.upk_k60.k60_press_buno_link (buno_id, k60_buno_id, created_date, created_tantou_id) VALUES (2626, 1897, GETDATE(), 999);</v>
      </c>
    </row>
    <row r="922" spans="1:9">
      <c r="A922" s="229" t="s">
        <v>3418</v>
      </c>
      <c r="B922" s="229" t="str">
        <f t="shared" si="42"/>
        <v>1987</v>
      </c>
      <c r="C922" s="229" t="s">
        <v>2054</v>
      </c>
      <c r="D922" s="229" t="str">
        <f t="shared" si="43"/>
        <v>2627</v>
      </c>
      <c r="E922" s="229" t="s">
        <v>948</v>
      </c>
      <c r="F922" s="229" t="s">
        <v>6642</v>
      </c>
      <c r="G922" s="242" t="s">
        <v>2054</v>
      </c>
      <c r="H922" s="242" t="s">
        <v>7808</v>
      </c>
      <c r="I922" s="229" t="str">
        <f t="shared" si="44"/>
        <v>INSERT INTO UPK_TEST.upk_k60.k60_press_buno_link (buno_id, k60_buno_id, created_date, created_tantou_id) VALUES (2627, 1987, GETDATE(), 999);</v>
      </c>
    </row>
    <row r="923" spans="1:9">
      <c r="A923" s="229" t="s">
        <v>3418</v>
      </c>
      <c r="B923" s="229" t="str">
        <f t="shared" si="42"/>
        <v>1987</v>
      </c>
      <c r="C923" s="229" t="s">
        <v>2059</v>
      </c>
      <c r="D923" s="229" t="str">
        <f t="shared" si="43"/>
        <v>2628</v>
      </c>
      <c r="E923" s="229" t="s">
        <v>949</v>
      </c>
      <c r="F923" s="229" t="s">
        <v>6643</v>
      </c>
      <c r="G923" s="242" t="s">
        <v>2059</v>
      </c>
      <c r="H923" s="242" t="s">
        <v>7809</v>
      </c>
      <c r="I923" s="229" t="str">
        <f t="shared" si="44"/>
        <v>INSERT INTO UPK_TEST.upk_k60.k60_press_buno_link (buno_id, k60_buno_id, created_date, created_tantou_id) VALUES (2628, 1987, GETDATE(), 999);</v>
      </c>
    </row>
    <row r="924" spans="1:9">
      <c r="A924" s="229" t="s">
        <v>2997</v>
      </c>
      <c r="B924" s="229" t="str">
        <f t="shared" si="42"/>
        <v>1601</v>
      </c>
      <c r="C924" s="229" t="s">
        <v>7335</v>
      </c>
      <c r="D924" s="229" t="str">
        <f t="shared" si="43"/>
        <v>2629</v>
      </c>
      <c r="E924" s="229" t="s">
        <v>950</v>
      </c>
      <c r="F924" s="229" t="s">
        <v>6644</v>
      </c>
      <c r="G924" s="242" t="s">
        <v>7335</v>
      </c>
      <c r="H924" s="242" t="s">
        <v>7810</v>
      </c>
      <c r="I924" s="229" t="str">
        <f t="shared" si="44"/>
        <v>INSERT INTO UPK_TEST.upk_k60.k60_press_buno_link (buno_id, k60_buno_id, created_date, created_tantou_id) VALUES (2629, 1601, GETDATE(), 999);</v>
      </c>
    </row>
    <row r="925" spans="1:9">
      <c r="A925" s="229" t="s">
        <v>2997</v>
      </c>
      <c r="B925" s="229" t="str">
        <f t="shared" si="42"/>
        <v>1601</v>
      </c>
      <c r="C925" s="229" t="s">
        <v>7336</v>
      </c>
      <c r="D925" s="229" t="str">
        <f t="shared" si="43"/>
        <v>2630</v>
      </c>
      <c r="E925" s="229" t="s">
        <v>951</v>
      </c>
      <c r="F925" s="229" t="s">
        <v>6645</v>
      </c>
      <c r="G925" s="242" t="s">
        <v>7336</v>
      </c>
      <c r="H925" s="242" t="s">
        <v>7811</v>
      </c>
      <c r="I925" s="229" t="str">
        <f t="shared" si="44"/>
        <v>INSERT INTO UPK_TEST.upk_k60.k60_press_buno_link (buno_id, k60_buno_id, created_date, created_tantou_id) VALUES (2630, 1601, GETDATE(), 999);</v>
      </c>
    </row>
    <row r="926" spans="1:9">
      <c r="A926" s="229" t="s">
        <v>794</v>
      </c>
      <c r="B926" s="229" t="str">
        <f t="shared" si="42"/>
        <v>2006</v>
      </c>
      <c r="C926" s="229" t="s">
        <v>2062</v>
      </c>
      <c r="D926" s="229" t="str">
        <f t="shared" si="43"/>
        <v>2631</v>
      </c>
      <c r="E926" s="229" t="s">
        <v>952</v>
      </c>
      <c r="F926" s="229" t="s">
        <v>6646</v>
      </c>
      <c r="G926" s="242" t="s">
        <v>2062</v>
      </c>
      <c r="H926" s="242" t="s">
        <v>7812</v>
      </c>
      <c r="I926" s="229" t="str">
        <f t="shared" si="44"/>
        <v>INSERT INTO UPK_TEST.upk_k60.k60_press_buno_link (buno_id, k60_buno_id, created_date, created_tantou_id) VALUES (2631, 2006, GETDATE(), 999);</v>
      </c>
    </row>
    <row r="927" spans="1:9">
      <c r="A927" s="229" t="s">
        <v>586</v>
      </c>
      <c r="B927" s="229" t="str">
        <f t="shared" si="42"/>
        <v>1696</v>
      </c>
      <c r="C927" s="229" t="s">
        <v>2066</v>
      </c>
      <c r="D927" s="229" t="str">
        <f t="shared" si="43"/>
        <v>2632</v>
      </c>
      <c r="E927" s="229" t="s">
        <v>953</v>
      </c>
      <c r="F927" s="229" t="s">
        <v>6647</v>
      </c>
      <c r="G927" s="242" t="s">
        <v>2066</v>
      </c>
      <c r="H927" s="242" t="s">
        <v>7813</v>
      </c>
      <c r="I927" s="229" t="str">
        <f t="shared" si="44"/>
        <v>INSERT INTO UPK_TEST.upk_k60.k60_press_buno_link (buno_id, k60_buno_id, created_date, created_tantou_id) VALUES (2632, 1696, GETDATE(), 999);</v>
      </c>
    </row>
    <row r="928" spans="1:9">
      <c r="A928" s="229" t="s">
        <v>5654</v>
      </c>
      <c r="B928" s="229" t="str">
        <f t="shared" si="42"/>
        <v>2108</v>
      </c>
      <c r="C928" s="229" t="s">
        <v>2069</v>
      </c>
      <c r="D928" s="229" t="str">
        <f t="shared" si="43"/>
        <v>2633</v>
      </c>
      <c r="E928" s="229" t="s">
        <v>5674</v>
      </c>
      <c r="F928" s="229" t="s">
        <v>6648</v>
      </c>
      <c r="G928" s="242" t="s">
        <v>2069</v>
      </c>
      <c r="H928" s="242" t="s">
        <v>7814</v>
      </c>
      <c r="I928" s="229" t="str">
        <f t="shared" si="44"/>
        <v>INSERT INTO UPK_TEST.upk_k60.k60_press_buno_link (buno_id, k60_buno_id, created_date, created_tantou_id) VALUES (2633, 2108, GETDATE(), 999);</v>
      </c>
    </row>
    <row r="929" spans="1:9">
      <c r="A929" s="229" t="s">
        <v>5654</v>
      </c>
      <c r="B929" s="229" t="str">
        <f t="shared" si="42"/>
        <v>2108</v>
      </c>
      <c r="C929" s="229" t="s">
        <v>2070</v>
      </c>
      <c r="D929" s="229" t="str">
        <f t="shared" si="43"/>
        <v>2634</v>
      </c>
      <c r="E929" s="229" t="s">
        <v>954</v>
      </c>
      <c r="F929" s="229" t="s">
        <v>6649</v>
      </c>
      <c r="G929" s="242" t="s">
        <v>2070</v>
      </c>
      <c r="H929" s="242" t="s">
        <v>7815</v>
      </c>
      <c r="I929" s="229" t="str">
        <f t="shared" si="44"/>
        <v>INSERT INTO UPK_TEST.upk_k60.k60_press_buno_link (buno_id, k60_buno_id, created_date, created_tantou_id) VALUES (2634, 2108, GETDATE(), 999);</v>
      </c>
    </row>
    <row r="930" spans="1:9">
      <c r="A930" s="229" t="s">
        <v>5564</v>
      </c>
      <c r="B930" s="229" t="str">
        <f t="shared" si="42"/>
        <v>1487</v>
      </c>
      <c r="C930" s="229" t="s">
        <v>2071</v>
      </c>
      <c r="D930" s="229" t="str">
        <f t="shared" si="43"/>
        <v>2635</v>
      </c>
      <c r="E930" s="229" t="s">
        <v>955</v>
      </c>
      <c r="F930" s="229" t="s">
        <v>6650</v>
      </c>
      <c r="G930" s="242" t="s">
        <v>2071</v>
      </c>
      <c r="H930" s="242" t="s">
        <v>7816</v>
      </c>
      <c r="I930" s="229" t="str">
        <f t="shared" si="44"/>
        <v>INSERT INTO UPK_TEST.upk_k60.k60_press_buno_link (buno_id, k60_buno_id, created_date, created_tantou_id) VALUES (2635, 1487, GETDATE(), 999);</v>
      </c>
    </row>
    <row r="931" spans="1:9">
      <c r="A931" s="229" t="s">
        <v>5564</v>
      </c>
      <c r="B931" s="229" t="str">
        <f t="shared" si="42"/>
        <v>1487</v>
      </c>
      <c r="C931" s="229" t="s">
        <v>2074</v>
      </c>
      <c r="D931" s="229" t="str">
        <f t="shared" si="43"/>
        <v>2636</v>
      </c>
      <c r="E931" s="229" t="s">
        <v>5675</v>
      </c>
      <c r="F931" s="229" t="s">
        <v>6651</v>
      </c>
      <c r="G931" s="242" t="s">
        <v>2074</v>
      </c>
      <c r="H931" s="242" t="s">
        <v>7817</v>
      </c>
      <c r="I931" s="229" t="str">
        <f t="shared" si="44"/>
        <v>INSERT INTO UPK_TEST.upk_k60.k60_press_buno_link (buno_id, k60_buno_id, created_date, created_tantou_id) VALUES (2636, 1487, GETDATE(), 999);</v>
      </c>
    </row>
    <row r="932" spans="1:9">
      <c r="A932" s="229" t="s">
        <v>679</v>
      </c>
      <c r="B932" s="229" t="str">
        <f t="shared" si="42"/>
        <v>1842</v>
      </c>
      <c r="C932" s="229" t="s">
        <v>2073</v>
      </c>
      <c r="D932" s="229" t="str">
        <f t="shared" si="43"/>
        <v>2637</v>
      </c>
      <c r="E932" s="229" t="s">
        <v>956</v>
      </c>
      <c r="F932" s="229" t="s">
        <v>6652</v>
      </c>
      <c r="G932" s="242" t="s">
        <v>2073</v>
      </c>
      <c r="H932" s="242" t="s">
        <v>7818</v>
      </c>
      <c r="I932" s="229" t="str">
        <f t="shared" si="44"/>
        <v>INSERT INTO UPK_TEST.upk_k60.k60_press_buno_link (buno_id, k60_buno_id, created_date, created_tantou_id) VALUES (2637, 1842, GETDATE(), 999);</v>
      </c>
    </row>
    <row r="933" spans="1:9">
      <c r="A933" s="229" t="s">
        <v>993</v>
      </c>
      <c r="B933" s="229" t="str">
        <f t="shared" si="42"/>
        <v>2260</v>
      </c>
      <c r="C933" s="229" t="s">
        <v>7337</v>
      </c>
      <c r="D933" s="229" t="str">
        <f t="shared" si="43"/>
        <v>2638</v>
      </c>
      <c r="E933" s="229" t="s">
        <v>957</v>
      </c>
      <c r="F933" s="229" t="s">
        <v>6653</v>
      </c>
      <c r="G933" s="242" t="s">
        <v>7337</v>
      </c>
      <c r="H933" s="242" t="s">
        <v>7819</v>
      </c>
      <c r="I933" s="229" t="str">
        <f t="shared" si="44"/>
        <v>INSERT INTO UPK_TEST.upk_k60.k60_press_buno_link (buno_id, k60_buno_id, created_date, created_tantou_id) VALUES (2638, 2260, GETDATE(), 999);</v>
      </c>
    </row>
    <row r="934" spans="1:9">
      <c r="A934" s="229" t="s">
        <v>1021</v>
      </c>
      <c r="B934" s="229" t="str">
        <f t="shared" si="42"/>
        <v>2295</v>
      </c>
      <c r="C934" s="229" t="s">
        <v>2075</v>
      </c>
      <c r="D934" s="229" t="str">
        <f t="shared" si="43"/>
        <v>2639</v>
      </c>
      <c r="E934" s="229" t="s">
        <v>5676</v>
      </c>
      <c r="F934" s="229" t="s">
        <v>6654</v>
      </c>
      <c r="G934" s="242" t="s">
        <v>2075</v>
      </c>
      <c r="H934" s="242" t="s">
        <v>7820</v>
      </c>
      <c r="I934" s="229" t="str">
        <f t="shared" si="44"/>
        <v>INSERT INTO UPK_TEST.upk_k60.k60_press_buno_link (buno_id, k60_buno_id, created_date, created_tantou_id) VALUES (2639, 2295, GETDATE(), 999);</v>
      </c>
    </row>
    <row r="935" spans="1:9">
      <c r="A935" s="229" t="s">
        <v>1109</v>
      </c>
      <c r="B935" s="229" t="str">
        <f t="shared" si="42"/>
        <v>2406</v>
      </c>
      <c r="C935" s="229" t="s">
        <v>2076</v>
      </c>
      <c r="D935" s="229" t="str">
        <f t="shared" si="43"/>
        <v>2640</v>
      </c>
      <c r="E935" s="229" t="s">
        <v>958</v>
      </c>
      <c r="F935" s="229" t="s">
        <v>6655</v>
      </c>
      <c r="G935" s="242" t="s">
        <v>2076</v>
      </c>
      <c r="H935" s="242" t="s">
        <v>7821</v>
      </c>
      <c r="I935" s="229" t="str">
        <f t="shared" si="44"/>
        <v>INSERT INTO UPK_TEST.upk_k60.k60_press_buno_link (buno_id, k60_buno_id, created_date, created_tantou_id) VALUES (2640, 2406, GETDATE(), 999);</v>
      </c>
    </row>
    <row r="936" spans="1:9">
      <c r="A936" s="229" t="s">
        <v>971</v>
      </c>
      <c r="B936" s="229" t="str">
        <f t="shared" si="42"/>
        <v>2237</v>
      </c>
      <c r="C936" s="229" t="s">
        <v>2077</v>
      </c>
      <c r="D936" s="229" t="str">
        <f t="shared" si="43"/>
        <v>2641</v>
      </c>
      <c r="E936" s="229" t="s">
        <v>959</v>
      </c>
      <c r="F936" s="229" t="s">
        <v>6656</v>
      </c>
      <c r="G936" s="242" t="s">
        <v>2077</v>
      </c>
      <c r="H936" s="242" t="s">
        <v>7822</v>
      </c>
      <c r="I936" s="229" t="str">
        <f t="shared" si="44"/>
        <v>INSERT INTO UPK_TEST.upk_k60.k60_press_buno_link (buno_id, k60_buno_id, created_date, created_tantou_id) VALUES (2641, 2237, GETDATE(), 999);</v>
      </c>
    </row>
    <row r="937" spans="1:9">
      <c r="A937" s="229" t="s">
        <v>721</v>
      </c>
      <c r="B937" s="229" t="str">
        <f t="shared" si="42"/>
        <v>1889</v>
      </c>
      <c r="C937" s="229" t="s">
        <v>2078</v>
      </c>
      <c r="D937" s="229" t="str">
        <f t="shared" si="43"/>
        <v>2642</v>
      </c>
      <c r="E937" s="229" t="s">
        <v>960</v>
      </c>
      <c r="F937" s="229" t="s">
        <v>6657</v>
      </c>
      <c r="G937" s="242" t="s">
        <v>2078</v>
      </c>
      <c r="H937" s="242" t="s">
        <v>7823</v>
      </c>
      <c r="I937" s="229" t="str">
        <f t="shared" si="44"/>
        <v>INSERT INTO UPK_TEST.upk_k60.k60_press_buno_link (buno_id, k60_buno_id, created_date, created_tantou_id) VALUES (2642, 1889, GETDATE(), 999);</v>
      </c>
    </row>
    <row r="938" spans="1:9">
      <c r="A938" s="229" t="s">
        <v>937</v>
      </c>
      <c r="B938" s="229" t="str">
        <f t="shared" si="42"/>
        <v>2195</v>
      </c>
      <c r="C938" s="229" t="s">
        <v>7338</v>
      </c>
      <c r="D938" s="229" t="str">
        <f t="shared" si="43"/>
        <v>2643</v>
      </c>
      <c r="E938" s="229" t="s">
        <v>961</v>
      </c>
      <c r="F938" s="229" t="s">
        <v>6658</v>
      </c>
      <c r="G938" s="242" t="s">
        <v>7338</v>
      </c>
      <c r="H938" s="242" t="s">
        <v>7824</v>
      </c>
      <c r="I938" s="229" t="str">
        <f t="shared" si="44"/>
        <v>INSERT INTO UPK_TEST.upk_k60.k60_press_buno_link (buno_id, k60_buno_id, created_date, created_tantou_id) VALUES (2643, 2195, GETDATE(), 999);</v>
      </c>
    </row>
    <row r="939" spans="1:9">
      <c r="A939" s="229" t="s">
        <v>938</v>
      </c>
      <c r="B939" s="229" t="str">
        <f t="shared" si="42"/>
        <v>2196</v>
      </c>
      <c r="C939" s="229" t="s">
        <v>7339</v>
      </c>
      <c r="D939" s="229" t="str">
        <f t="shared" si="43"/>
        <v>2644</v>
      </c>
      <c r="E939" s="229" t="s">
        <v>962</v>
      </c>
      <c r="F939" s="229" t="s">
        <v>6659</v>
      </c>
      <c r="G939" s="242" t="s">
        <v>7339</v>
      </c>
      <c r="H939" s="242" t="s">
        <v>7825</v>
      </c>
      <c r="I939" s="229" t="str">
        <f t="shared" si="44"/>
        <v>INSERT INTO UPK_TEST.upk_k60.k60_press_buno_link (buno_id, k60_buno_id, created_date, created_tantou_id) VALUES (2644, 2196, GETDATE(), 999);</v>
      </c>
    </row>
    <row r="940" spans="1:9">
      <c r="A940" s="229" t="s">
        <v>970</v>
      </c>
      <c r="B940" s="229" t="str">
        <f t="shared" si="42"/>
        <v>2236</v>
      </c>
      <c r="C940" s="229" t="s">
        <v>7340</v>
      </c>
      <c r="D940" s="229" t="str">
        <f t="shared" si="43"/>
        <v>2645</v>
      </c>
      <c r="E940" s="229" t="s">
        <v>963</v>
      </c>
      <c r="F940" s="229" t="s">
        <v>6660</v>
      </c>
      <c r="G940" s="242" t="s">
        <v>7340</v>
      </c>
      <c r="H940" s="242" t="s">
        <v>7826</v>
      </c>
      <c r="I940" s="229" t="str">
        <f t="shared" si="44"/>
        <v>INSERT INTO UPK_TEST.upk_k60.k60_press_buno_link (buno_id, k60_buno_id, created_date, created_tantou_id) VALUES (2645, 2236, GETDATE(), 999);</v>
      </c>
    </row>
    <row r="941" spans="1:9">
      <c r="A941" s="229" t="s">
        <v>972</v>
      </c>
      <c r="B941" s="229" t="str">
        <f t="shared" si="42"/>
        <v>2238</v>
      </c>
      <c r="C941" s="229" t="s">
        <v>2082</v>
      </c>
      <c r="D941" s="229" t="str">
        <f t="shared" si="43"/>
        <v>2646</v>
      </c>
      <c r="E941" s="229" t="s">
        <v>964</v>
      </c>
      <c r="F941" s="229" t="s">
        <v>6661</v>
      </c>
      <c r="G941" s="242" t="s">
        <v>2082</v>
      </c>
      <c r="H941" s="242" t="s">
        <v>7827</v>
      </c>
      <c r="I941" s="229" t="str">
        <f t="shared" si="44"/>
        <v>INSERT INTO UPK_TEST.upk_k60.k60_press_buno_link (buno_id, k60_buno_id, created_date, created_tantou_id) VALUES (2646, 2238, GETDATE(), 999);</v>
      </c>
    </row>
    <row r="942" spans="1:9">
      <c r="A942" s="229" t="s">
        <v>1108</v>
      </c>
      <c r="B942" s="229" t="str">
        <f t="shared" si="42"/>
        <v>2405</v>
      </c>
      <c r="C942" s="229" t="s">
        <v>7341</v>
      </c>
      <c r="D942" s="229" t="str">
        <f t="shared" si="43"/>
        <v>2647</v>
      </c>
      <c r="E942" s="229" t="s">
        <v>5677</v>
      </c>
      <c r="F942" s="229" t="s">
        <v>6662</v>
      </c>
      <c r="G942" s="242" t="s">
        <v>7341</v>
      </c>
      <c r="H942" s="242" t="s">
        <v>7828</v>
      </c>
      <c r="I942" s="229" t="str">
        <f t="shared" si="44"/>
        <v>INSERT INTO UPK_TEST.upk_k60.k60_press_buno_link (buno_id, k60_buno_id, created_date, created_tantou_id) VALUES (2647, 2405, GETDATE(), 999);</v>
      </c>
    </row>
    <row r="943" spans="1:9">
      <c r="A943" s="229" t="s">
        <v>994</v>
      </c>
      <c r="B943" s="229" t="str">
        <f t="shared" si="42"/>
        <v>2261</v>
      </c>
      <c r="C943" s="229" t="s">
        <v>7342</v>
      </c>
      <c r="D943" s="229" t="str">
        <f t="shared" si="43"/>
        <v>2648</v>
      </c>
      <c r="E943" s="229" t="s">
        <v>5678</v>
      </c>
      <c r="F943" s="229" t="s">
        <v>6663</v>
      </c>
      <c r="G943" s="242" t="s">
        <v>7342</v>
      </c>
      <c r="H943" s="242" t="s">
        <v>7829</v>
      </c>
      <c r="I943" s="229" t="str">
        <f t="shared" si="44"/>
        <v>INSERT INTO UPK_TEST.upk_k60.k60_press_buno_link (buno_id, k60_buno_id, created_date, created_tantou_id) VALUES (2648, 2261, GETDATE(), 999);</v>
      </c>
    </row>
    <row r="944" spans="1:9">
      <c r="A944" s="229" t="s">
        <v>1022</v>
      </c>
      <c r="B944" s="229" t="str">
        <f t="shared" si="42"/>
        <v>2296</v>
      </c>
      <c r="C944" s="229" t="s">
        <v>2083</v>
      </c>
      <c r="D944" s="229" t="str">
        <f t="shared" si="43"/>
        <v>2649</v>
      </c>
      <c r="E944" s="229" t="s">
        <v>965</v>
      </c>
      <c r="F944" s="229" t="s">
        <v>6664</v>
      </c>
      <c r="G944" s="242" t="s">
        <v>2083</v>
      </c>
      <c r="H944" s="242" t="s">
        <v>7830</v>
      </c>
      <c r="I944" s="229" t="str">
        <f t="shared" si="44"/>
        <v>INSERT INTO UPK_TEST.upk_k60.k60_press_buno_link (buno_id, k60_buno_id, created_date, created_tantou_id) VALUES (2649, 2296, GETDATE(), 999);</v>
      </c>
    </row>
    <row r="945" spans="1:9">
      <c r="A945" s="229" t="s">
        <v>1111</v>
      </c>
      <c r="B945" s="229" t="str">
        <f t="shared" si="42"/>
        <v>2408</v>
      </c>
      <c r="C945" s="229" t="s">
        <v>2084</v>
      </c>
      <c r="D945" s="229" t="str">
        <f t="shared" si="43"/>
        <v>2650</v>
      </c>
      <c r="E945" s="229" t="s">
        <v>966</v>
      </c>
      <c r="F945" s="229" t="s">
        <v>6665</v>
      </c>
      <c r="G945" s="242" t="s">
        <v>2084</v>
      </c>
      <c r="H945" s="242" t="s">
        <v>7831</v>
      </c>
      <c r="I945" s="229" t="str">
        <f t="shared" si="44"/>
        <v>INSERT INTO UPK_TEST.upk_k60.k60_press_buno_link (buno_id, k60_buno_id, created_date, created_tantou_id) VALUES (2650, 2408, GETDATE(), 999);</v>
      </c>
    </row>
    <row r="946" spans="1:9">
      <c r="A946" s="229" t="s">
        <v>974</v>
      </c>
      <c r="B946" s="229" t="str">
        <f t="shared" si="42"/>
        <v>2240</v>
      </c>
      <c r="C946" s="229" t="s">
        <v>2085</v>
      </c>
      <c r="D946" s="229" t="str">
        <f t="shared" si="43"/>
        <v>2651</v>
      </c>
      <c r="E946" s="229" t="s">
        <v>967</v>
      </c>
      <c r="F946" s="229" t="s">
        <v>6666</v>
      </c>
      <c r="G946" s="242" t="s">
        <v>2085</v>
      </c>
      <c r="H946" s="242" t="s">
        <v>7832</v>
      </c>
      <c r="I946" s="229" t="str">
        <f t="shared" si="44"/>
        <v>INSERT INTO UPK_TEST.upk_k60.k60_press_buno_link (buno_id, k60_buno_id, created_date, created_tantou_id) VALUES (2651, 2240, GETDATE(), 999);</v>
      </c>
    </row>
    <row r="947" spans="1:9">
      <c r="A947" s="229" t="s">
        <v>722</v>
      </c>
      <c r="B947" s="229" t="str">
        <f t="shared" si="42"/>
        <v>1890</v>
      </c>
      <c r="C947" s="229" t="s">
        <v>2086</v>
      </c>
      <c r="D947" s="229" t="str">
        <f t="shared" si="43"/>
        <v>2652</v>
      </c>
      <c r="E947" s="229" t="s">
        <v>968</v>
      </c>
      <c r="F947" s="229" t="s">
        <v>6667</v>
      </c>
      <c r="G947" s="242" t="s">
        <v>2086</v>
      </c>
      <c r="H947" s="242" t="s">
        <v>7833</v>
      </c>
      <c r="I947" s="229" t="str">
        <f t="shared" si="44"/>
        <v>INSERT INTO UPK_TEST.upk_k60.k60_press_buno_link (buno_id, k60_buno_id, created_date, created_tantou_id) VALUES (2652, 1890, GETDATE(), 999);</v>
      </c>
    </row>
    <row r="948" spans="1:9">
      <c r="A948" s="229" t="s">
        <v>958</v>
      </c>
      <c r="B948" s="229" t="str">
        <f t="shared" si="42"/>
        <v>2222</v>
      </c>
      <c r="C948" s="229" t="s">
        <v>7343</v>
      </c>
      <c r="D948" s="229" t="str">
        <f t="shared" si="43"/>
        <v>2653</v>
      </c>
      <c r="E948" s="229" t="s">
        <v>969</v>
      </c>
      <c r="F948" s="229" t="s">
        <v>6668</v>
      </c>
      <c r="G948" s="242" t="s">
        <v>7343</v>
      </c>
      <c r="H948" s="242" t="s">
        <v>7834</v>
      </c>
      <c r="I948" s="229" t="str">
        <f t="shared" si="44"/>
        <v>INSERT INTO UPK_TEST.upk_k60.k60_press_buno_link (buno_id, k60_buno_id, created_date, created_tantou_id) VALUES (2653, 2222, GETDATE(), 999);</v>
      </c>
    </row>
    <row r="949" spans="1:9">
      <c r="A949" s="229" t="s">
        <v>953</v>
      </c>
      <c r="B949" s="229" t="str">
        <f t="shared" si="42"/>
        <v>2214</v>
      </c>
      <c r="C949" s="229" t="s">
        <v>7344</v>
      </c>
      <c r="D949" s="229" t="str">
        <f t="shared" si="43"/>
        <v>2654</v>
      </c>
      <c r="E949" s="229" t="s">
        <v>970</v>
      </c>
      <c r="F949" s="229" t="s">
        <v>6669</v>
      </c>
      <c r="G949" s="242" t="s">
        <v>7344</v>
      </c>
      <c r="H949" s="242" t="s">
        <v>7835</v>
      </c>
      <c r="I949" s="229" t="str">
        <f t="shared" si="44"/>
        <v>INSERT INTO UPK_TEST.upk_k60.k60_press_buno_link (buno_id, k60_buno_id, created_date, created_tantou_id) VALUES (2654, 2214, GETDATE(), 999);</v>
      </c>
    </row>
    <row r="950" spans="1:9">
      <c r="A950" s="229" t="s">
        <v>921</v>
      </c>
      <c r="B950" s="229" t="str">
        <f t="shared" si="42"/>
        <v>2177</v>
      </c>
      <c r="C950" s="229" t="s">
        <v>7345</v>
      </c>
      <c r="D950" s="229" t="str">
        <f t="shared" si="43"/>
        <v>2655</v>
      </c>
      <c r="E950" s="229" t="s">
        <v>971</v>
      </c>
      <c r="F950" s="229" t="s">
        <v>6670</v>
      </c>
      <c r="G950" s="242" t="s">
        <v>7345</v>
      </c>
      <c r="H950" s="242" t="s">
        <v>7836</v>
      </c>
      <c r="I950" s="229" t="str">
        <f t="shared" si="44"/>
        <v>INSERT INTO UPK_TEST.upk_k60.k60_press_buno_link (buno_id, k60_buno_id, created_date, created_tantou_id) VALUES (2655, 2177, GETDATE(), 999);</v>
      </c>
    </row>
    <row r="951" spans="1:9">
      <c r="A951" s="229" t="s">
        <v>939</v>
      </c>
      <c r="B951" s="229" t="str">
        <f t="shared" si="42"/>
        <v>2197</v>
      </c>
      <c r="C951" s="229" t="s">
        <v>7346</v>
      </c>
      <c r="D951" s="229" t="str">
        <f t="shared" si="43"/>
        <v>2656</v>
      </c>
      <c r="E951" s="229" t="s">
        <v>972</v>
      </c>
      <c r="F951" s="229" t="s">
        <v>6671</v>
      </c>
      <c r="G951" s="242" t="s">
        <v>7346</v>
      </c>
      <c r="H951" s="242" t="s">
        <v>7837</v>
      </c>
      <c r="I951" s="229" t="str">
        <f t="shared" si="44"/>
        <v>INSERT INTO UPK_TEST.upk_k60.k60_press_buno_link (buno_id, k60_buno_id, created_date, created_tantou_id) VALUES (2656, 2197, GETDATE(), 999);</v>
      </c>
    </row>
    <row r="952" spans="1:9">
      <c r="A952" s="229" t="s">
        <v>940</v>
      </c>
      <c r="B952" s="229" t="str">
        <f t="shared" si="42"/>
        <v>2198</v>
      </c>
      <c r="C952" s="229" t="s">
        <v>7347</v>
      </c>
      <c r="D952" s="229" t="str">
        <f t="shared" si="43"/>
        <v>2657</v>
      </c>
      <c r="E952" s="229" t="s">
        <v>973</v>
      </c>
      <c r="F952" s="229" t="s">
        <v>6672</v>
      </c>
      <c r="G952" s="242" t="s">
        <v>7347</v>
      </c>
      <c r="H952" s="242" t="s">
        <v>7838</v>
      </c>
      <c r="I952" s="229" t="str">
        <f t="shared" si="44"/>
        <v>INSERT INTO UPK_TEST.upk_k60.k60_press_buno_link (buno_id, k60_buno_id, created_date, created_tantou_id) VALUES (2657, 2198, GETDATE(), 999);</v>
      </c>
    </row>
    <row r="953" spans="1:9">
      <c r="A953" s="229" t="s">
        <v>973</v>
      </c>
      <c r="B953" s="229" t="str">
        <f t="shared" si="42"/>
        <v>2239</v>
      </c>
      <c r="C953" s="229" t="s">
        <v>7348</v>
      </c>
      <c r="D953" s="229" t="str">
        <f t="shared" si="43"/>
        <v>2658</v>
      </c>
      <c r="E953" s="229" t="s">
        <v>974</v>
      </c>
      <c r="F953" s="229" t="s">
        <v>6673</v>
      </c>
      <c r="G953" s="242" t="s">
        <v>7348</v>
      </c>
      <c r="H953" s="242" t="s">
        <v>7839</v>
      </c>
      <c r="I953" s="229" t="str">
        <f t="shared" si="44"/>
        <v>INSERT INTO UPK_TEST.upk_k60.k60_press_buno_link (buno_id, k60_buno_id, created_date, created_tantou_id) VALUES (2658, 2239, GETDATE(), 999);</v>
      </c>
    </row>
    <row r="954" spans="1:9">
      <c r="A954" s="229" t="s">
        <v>975</v>
      </c>
      <c r="B954" s="229" t="str">
        <f t="shared" si="42"/>
        <v>2241</v>
      </c>
      <c r="C954" s="229" t="s">
        <v>2090</v>
      </c>
      <c r="D954" s="229" t="str">
        <f t="shared" si="43"/>
        <v>2659</v>
      </c>
      <c r="E954" s="229" t="s">
        <v>975</v>
      </c>
      <c r="F954" s="229" t="s">
        <v>6674</v>
      </c>
      <c r="G954" s="242" t="s">
        <v>2090</v>
      </c>
      <c r="H954" s="242" t="s">
        <v>7840</v>
      </c>
      <c r="I954" s="229" t="str">
        <f t="shared" si="44"/>
        <v>INSERT INTO UPK_TEST.upk_k60.k60_press_buno_link (buno_id, k60_buno_id, created_date, created_tantou_id) VALUES (2659, 2241, GETDATE(), 999);</v>
      </c>
    </row>
    <row r="955" spans="1:9">
      <c r="A955" s="229" t="s">
        <v>1110</v>
      </c>
      <c r="B955" s="229" t="str">
        <f t="shared" si="42"/>
        <v>2407</v>
      </c>
      <c r="C955" s="229" t="s">
        <v>7349</v>
      </c>
      <c r="D955" s="229" t="str">
        <f t="shared" si="43"/>
        <v>2660</v>
      </c>
      <c r="E955" s="229" t="s">
        <v>976</v>
      </c>
      <c r="F955" s="229" t="s">
        <v>6675</v>
      </c>
      <c r="G955" s="242" t="s">
        <v>7349</v>
      </c>
      <c r="H955" s="242" t="s">
        <v>7841</v>
      </c>
      <c r="I955" s="229" t="str">
        <f t="shared" si="44"/>
        <v>INSERT INTO UPK_TEST.upk_k60.k60_press_buno_link (buno_id, k60_buno_id, created_date, created_tantou_id) VALUES (2660, 2407, GETDATE(), 999);</v>
      </c>
    </row>
    <row r="956" spans="1:9">
      <c r="A956" s="229" t="s">
        <v>5719</v>
      </c>
      <c r="B956" s="229" t="str">
        <f t="shared" si="42"/>
        <v>2435</v>
      </c>
      <c r="C956" s="229" t="s">
        <v>2093</v>
      </c>
      <c r="D956" s="229" t="str">
        <f t="shared" si="43"/>
        <v>2661</v>
      </c>
      <c r="E956" s="229" t="s">
        <v>977</v>
      </c>
      <c r="F956" s="229" t="s">
        <v>6676</v>
      </c>
      <c r="G956" s="242" t="s">
        <v>2093</v>
      </c>
      <c r="H956" s="242" t="s">
        <v>7842</v>
      </c>
      <c r="I956" s="229" t="str">
        <f t="shared" si="44"/>
        <v>INSERT INTO UPK_TEST.upk_k60.k60_press_buno_link (buno_id, k60_buno_id, created_date, created_tantou_id) VALUES (2661, 2435, GETDATE(), 999);</v>
      </c>
    </row>
    <row r="957" spans="1:9">
      <c r="A957" s="229" t="s">
        <v>5719</v>
      </c>
      <c r="B957" s="229" t="str">
        <f t="shared" si="42"/>
        <v>2435</v>
      </c>
      <c r="C957" s="229" t="s">
        <v>2094</v>
      </c>
      <c r="D957" s="229" t="str">
        <f t="shared" si="43"/>
        <v>2662</v>
      </c>
      <c r="E957" s="229" t="s">
        <v>978</v>
      </c>
      <c r="F957" s="229" t="s">
        <v>6677</v>
      </c>
      <c r="G957" s="242" t="s">
        <v>2094</v>
      </c>
      <c r="H957" s="242" t="s">
        <v>7843</v>
      </c>
      <c r="I957" s="229" t="str">
        <f t="shared" si="44"/>
        <v>INSERT INTO UPK_TEST.upk_k60.k60_press_buno_link (buno_id, k60_buno_id, created_date, created_tantou_id) VALUES (2662, 2435, GETDATE(), 999);</v>
      </c>
    </row>
    <row r="958" spans="1:9">
      <c r="A958" s="229" t="s">
        <v>5687</v>
      </c>
      <c r="B958" s="229" t="str">
        <f t="shared" si="42"/>
        <v>2297</v>
      </c>
      <c r="C958" s="229" t="s">
        <v>2095</v>
      </c>
      <c r="D958" s="229" t="str">
        <f t="shared" si="43"/>
        <v>2663</v>
      </c>
      <c r="E958" s="229" t="s">
        <v>979</v>
      </c>
      <c r="F958" s="229" t="s">
        <v>6678</v>
      </c>
      <c r="G958" s="242" t="s">
        <v>2095</v>
      </c>
      <c r="H958" s="242" t="s">
        <v>7844</v>
      </c>
      <c r="I958" s="229" t="str">
        <f t="shared" si="44"/>
        <v>INSERT INTO UPK_TEST.upk_k60.k60_press_buno_link (buno_id, k60_buno_id, created_date, created_tantou_id) VALUES (2663, 2297, GETDATE(), 999);</v>
      </c>
    </row>
    <row r="959" spans="1:9">
      <c r="A959" s="229" t="s">
        <v>5687</v>
      </c>
      <c r="B959" s="229" t="str">
        <f t="shared" si="42"/>
        <v>2297</v>
      </c>
      <c r="C959" s="229" t="s">
        <v>2103</v>
      </c>
      <c r="D959" s="229" t="str">
        <f t="shared" si="43"/>
        <v>2664</v>
      </c>
      <c r="E959" s="229" t="s">
        <v>980</v>
      </c>
      <c r="F959" s="229" t="s">
        <v>6679</v>
      </c>
      <c r="G959" s="242" t="s">
        <v>2103</v>
      </c>
      <c r="H959" s="242" t="s">
        <v>7845</v>
      </c>
      <c r="I959" s="229" t="str">
        <f t="shared" si="44"/>
        <v>INSERT INTO UPK_TEST.upk_k60.k60_press_buno_link (buno_id, k60_buno_id, created_date, created_tantou_id) VALUES (2664, 2297, GETDATE(), 999);</v>
      </c>
    </row>
    <row r="960" spans="1:9">
      <c r="A960" s="229" t="s">
        <v>5684</v>
      </c>
      <c r="B960" s="229" t="str">
        <f t="shared" si="42"/>
        <v>2285</v>
      </c>
      <c r="C960" s="229" t="s">
        <v>2096</v>
      </c>
      <c r="D960" s="229" t="str">
        <f t="shared" si="43"/>
        <v>2665</v>
      </c>
      <c r="E960" s="229" t="s">
        <v>981</v>
      </c>
      <c r="F960" s="229" t="s">
        <v>6680</v>
      </c>
      <c r="G960" s="242" t="s">
        <v>2096</v>
      </c>
      <c r="H960" s="242" t="s">
        <v>7846</v>
      </c>
      <c r="I960" s="229" t="str">
        <f t="shared" si="44"/>
        <v>INSERT INTO UPK_TEST.upk_k60.k60_press_buno_link (buno_id, k60_buno_id, created_date, created_tantou_id) VALUES (2665, 2285, GETDATE(), 999);</v>
      </c>
    </row>
    <row r="961" spans="1:9">
      <c r="A961" s="229" t="s">
        <v>5684</v>
      </c>
      <c r="B961" s="229" t="str">
        <f t="shared" si="42"/>
        <v>2285</v>
      </c>
      <c r="C961" s="229" t="s">
        <v>2104</v>
      </c>
      <c r="D961" s="229" t="str">
        <f t="shared" si="43"/>
        <v>2666</v>
      </c>
      <c r="E961" s="229" t="s">
        <v>982</v>
      </c>
      <c r="F961" s="229" t="s">
        <v>6681</v>
      </c>
      <c r="G961" s="242" t="s">
        <v>2104</v>
      </c>
      <c r="H961" s="242" t="s">
        <v>7847</v>
      </c>
      <c r="I961" s="229" t="str">
        <f t="shared" si="44"/>
        <v>INSERT INTO UPK_TEST.upk_k60.k60_press_buno_link (buno_id, k60_buno_id, created_date, created_tantou_id) VALUES (2666, 2285, GETDATE(), 999);</v>
      </c>
    </row>
    <row r="962" spans="1:9">
      <c r="A962" s="229" t="s">
        <v>3395</v>
      </c>
      <c r="B962" s="229" t="str">
        <f t="shared" si="42"/>
        <v>1964</v>
      </c>
      <c r="C962" s="229" t="s">
        <v>2097</v>
      </c>
      <c r="D962" s="229" t="str">
        <f t="shared" si="43"/>
        <v>2667</v>
      </c>
      <c r="E962" s="229" t="s">
        <v>983</v>
      </c>
      <c r="F962" s="229" t="s">
        <v>6682</v>
      </c>
      <c r="G962" s="242" t="s">
        <v>2097</v>
      </c>
      <c r="H962" s="242" t="s">
        <v>7848</v>
      </c>
      <c r="I962" s="229" t="str">
        <f t="shared" si="44"/>
        <v>INSERT INTO UPK_TEST.upk_k60.k60_press_buno_link (buno_id, k60_buno_id, created_date, created_tantou_id) VALUES (2667, 1964, GETDATE(), 999);</v>
      </c>
    </row>
    <row r="963" spans="1:9">
      <c r="A963" s="229" t="s">
        <v>3395</v>
      </c>
      <c r="B963" s="229" t="str">
        <f t="shared" si="42"/>
        <v>1964</v>
      </c>
      <c r="C963" s="229" t="s">
        <v>2105</v>
      </c>
      <c r="D963" s="229" t="str">
        <f t="shared" si="43"/>
        <v>2668</v>
      </c>
      <c r="E963" s="229" t="s">
        <v>984</v>
      </c>
      <c r="F963" s="229" t="s">
        <v>6683</v>
      </c>
      <c r="G963" s="242" t="s">
        <v>2105</v>
      </c>
      <c r="H963" s="242" t="s">
        <v>7849</v>
      </c>
      <c r="I963" s="229" t="str">
        <f t="shared" si="44"/>
        <v>INSERT INTO UPK_TEST.upk_k60.k60_press_buno_link (buno_id, k60_buno_id, created_date, created_tantou_id) VALUES (2668, 1964, GETDATE(), 999);</v>
      </c>
    </row>
    <row r="964" spans="1:9">
      <c r="A964" s="229" t="s">
        <v>3396</v>
      </c>
      <c r="B964" s="229" t="str">
        <f t="shared" ref="B964:B1027" si="45">VLOOKUP($A964,$E$4:$F$2001,2,FALSE)</f>
        <v>1965</v>
      </c>
      <c r="C964" s="229" t="s">
        <v>2098</v>
      </c>
      <c r="D964" s="229" t="str">
        <f t="shared" ref="D964:D1027" si="46">VLOOKUP($C964,$G$4:$H$2001,2,FALSE)</f>
        <v>2669</v>
      </c>
      <c r="E964" s="229" t="s">
        <v>985</v>
      </c>
      <c r="F964" s="229" t="s">
        <v>6684</v>
      </c>
      <c r="G964" s="242" t="s">
        <v>2098</v>
      </c>
      <c r="H964" s="242" t="s">
        <v>7850</v>
      </c>
      <c r="I964" s="229" t="str">
        <f t="shared" ref="I964:I1027" si="47">$S$1&amp;$D964&amp;", "&amp;$B964&amp;", GETDATE(), 999);"</f>
        <v>INSERT INTO UPK_TEST.upk_k60.k60_press_buno_link (buno_id, k60_buno_id, created_date, created_tantou_id) VALUES (2669, 1965, GETDATE(), 999);</v>
      </c>
    </row>
    <row r="965" spans="1:9">
      <c r="A965" s="229" t="s">
        <v>3396</v>
      </c>
      <c r="B965" s="229" t="str">
        <f t="shared" si="45"/>
        <v>1965</v>
      </c>
      <c r="C965" s="229" t="s">
        <v>2106</v>
      </c>
      <c r="D965" s="229" t="str">
        <f t="shared" si="46"/>
        <v>2670</v>
      </c>
      <c r="E965" s="229" t="s">
        <v>5679</v>
      </c>
      <c r="F965" s="229" t="s">
        <v>6685</v>
      </c>
      <c r="G965" s="242" t="s">
        <v>2106</v>
      </c>
      <c r="H965" s="242" t="s">
        <v>7851</v>
      </c>
      <c r="I965" s="229" t="str">
        <f t="shared" si="47"/>
        <v>INSERT INTO UPK_TEST.upk_k60.k60_press_buno_link (buno_id, k60_buno_id, created_date, created_tantou_id) VALUES (2670, 1965, GETDATE(), 999);</v>
      </c>
    </row>
    <row r="966" spans="1:9">
      <c r="A966" s="229" t="s">
        <v>5631</v>
      </c>
      <c r="B966" s="229" t="str">
        <f t="shared" si="45"/>
        <v>2046</v>
      </c>
      <c r="C966" s="229" t="s">
        <v>7350</v>
      </c>
      <c r="D966" s="229" t="str">
        <f t="shared" si="46"/>
        <v>2671</v>
      </c>
      <c r="E966" s="229" t="s">
        <v>986</v>
      </c>
      <c r="F966" s="229" t="s">
        <v>6686</v>
      </c>
      <c r="G966" s="242" t="s">
        <v>7350</v>
      </c>
      <c r="H966" s="242" t="s">
        <v>7852</v>
      </c>
      <c r="I966" s="229" t="str">
        <f t="shared" si="47"/>
        <v>INSERT INTO UPK_TEST.upk_k60.k60_press_buno_link (buno_id, k60_buno_id, created_date, created_tantou_id) VALUES (2671, 2046, GETDATE(), 999);</v>
      </c>
    </row>
    <row r="967" spans="1:9">
      <c r="A967" s="229" t="s">
        <v>5631</v>
      </c>
      <c r="B967" s="229" t="str">
        <f t="shared" si="45"/>
        <v>2046</v>
      </c>
      <c r="C967" s="229" t="s">
        <v>7351</v>
      </c>
      <c r="D967" s="229" t="str">
        <f t="shared" si="46"/>
        <v>2672</v>
      </c>
      <c r="E967" s="229" t="s">
        <v>987</v>
      </c>
      <c r="F967" s="229" t="s">
        <v>6687</v>
      </c>
      <c r="G967" s="242" t="s">
        <v>7351</v>
      </c>
      <c r="H967" s="242" t="s">
        <v>7853</v>
      </c>
      <c r="I967" s="229" t="str">
        <f t="shared" si="47"/>
        <v>INSERT INTO UPK_TEST.upk_k60.k60_press_buno_link (buno_id, k60_buno_id, created_date, created_tantou_id) VALUES (2672, 2046, GETDATE(), 999);</v>
      </c>
    </row>
    <row r="968" spans="1:9">
      <c r="A968" s="229" t="s">
        <v>5632</v>
      </c>
      <c r="B968" s="229" t="str">
        <f t="shared" si="45"/>
        <v>2047</v>
      </c>
      <c r="C968" s="236" t="s">
        <v>7352</v>
      </c>
      <c r="D968" s="229" t="str">
        <f t="shared" si="46"/>
        <v>2673</v>
      </c>
      <c r="E968" s="229" t="s">
        <v>988</v>
      </c>
      <c r="F968" s="229" t="s">
        <v>6688</v>
      </c>
      <c r="G968" s="242" t="s">
        <v>7352</v>
      </c>
      <c r="H968" s="242" t="s">
        <v>7854</v>
      </c>
      <c r="I968" s="229" t="str">
        <f t="shared" si="47"/>
        <v>INSERT INTO UPK_TEST.upk_k60.k60_press_buno_link (buno_id, k60_buno_id, created_date, created_tantou_id) VALUES (2673, 2047, GETDATE(), 999);</v>
      </c>
    </row>
    <row r="969" spans="1:9">
      <c r="A969" s="229" t="s">
        <v>5632</v>
      </c>
      <c r="B969" s="229" t="str">
        <f t="shared" si="45"/>
        <v>2047</v>
      </c>
      <c r="C969" s="236" t="s">
        <v>7353</v>
      </c>
      <c r="D969" s="229" t="str">
        <f t="shared" si="46"/>
        <v>2674</v>
      </c>
      <c r="E969" s="229" t="s">
        <v>989</v>
      </c>
      <c r="F969" s="229" t="s">
        <v>6689</v>
      </c>
      <c r="G969" s="242" t="s">
        <v>7353</v>
      </c>
      <c r="H969" s="242" t="s">
        <v>7855</v>
      </c>
      <c r="I969" s="229" t="str">
        <f t="shared" si="47"/>
        <v>INSERT INTO UPK_TEST.upk_k60.k60_press_buno_link (buno_id, k60_buno_id, created_date, created_tantou_id) VALUES (2674, 2047, GETDATE(), 999);</v>
      </c>
    </row>
    <row r="970" spans="1:9">
      <c r="A970" s="229" t="s">
        <v>5724</v>
      </c>
      <c r="B970" s="229" t="str">
        <f t="shared" si="45"/>
        <v>2454</v>
      </c>
      <c r="C970" s="229" t="s">
        <v>2099</v>
      </c>
      <c r="D970" s="229" t="str">
        <f t="shared" si="46"/>
        <v>2675</v>
      </c>
      <c r="E970" s="229" t="s">
        <v>990</v>
      </c>
      <c r="F970" s="229" t="s">
        <v>6690</v>
      </c>
      <c r="G970" s="242" t="s">
        <v>2099</v>
      </c>
      <c r="H970" s="242" t="s">
        <v>7856</v>
      </c>
      <c r="I970" s="229" t="str">
        <f t="shared" si="47"/>
        <v>INSERT INTO UPK_TEST.upk_k60.k60_press_buno_link (buno_id, k60_buno_id, created_date, created_tantou_id) VALUES (2675, 2454, GETDATE(), 999);</v>
      </c>
    </row>
    <row r="971" spans="1:9">
      <c r="A971" s="229" t="s">
        <v>5724</v>
      </c>
      <c r="B971" s="229" t="str">
        <f t="shared" si="45"/>
        <v>2454</v>
      </c>
      <c r="C971" s="229" t="s">
        <v>2107</v>
      </c>
      <c r="D971" s="229" t="str">
        <f t="shared" si="46"/>
        <v>2676</v>
      </c>
      <c r="E971" s="229" t="s">
        <v>991</v>
      </c>
      <c r="F971" s="229" t="s">
        <v>6691</v>
      </c>
      <c r="G971" s="242" t="s">
        <v>2107</v>
      </c>
      <c r="H971" s="242" t="s">
        <v>7857</v>
      </c>
      <c r="I971" s="229" t="str">
        <f t="shared" si="47"/>
        <v>INSERT INTO UPK_TEST.upk_k60.k60_press_buno_link (buno_id, k60_buno_id, created_date, created_tantou_id) VALUES (2676, 2454, GETDATE(), 999);</v>
      </c>
    </row>
    <row r="972" spans="1:9">
      <c r="A972" s="229" t="s">
        <v>3387</v>
      </c>
      <c r="B972" s="229" t="str">
        <f t="shared" si="45"/>
        <v>1957</v>
      </c>
      <c r="C972" s="229" t="s">
        <v>2100</v>
      </c>
      <c r="D972" s="229" t="str">
        <f t="shared" si="46"/>
        <v>2677</v>
      </c>
      <c r="E972" s="229" t="s">
        <v>992</v>
      </c>
      <c r="F972" s="229" t="s">
        <v>6692</v>
      </c>
      <c r="G972" s="242" t="s">
        <v>2100</v>
      </c>
      <c r="H972" s="242" t="s">
        <v>7858</v>
      </c>
      <c r="I972" s="229" t="str">
        <f t="shared" si="47"/>
        <v>INSERT INTO UPK_TEST.upk_k60.k60_press_buno_link (buno_id, k60_buno_id, created_date, created_tantou_id) VALUES (2677, 1957, GETDATE(), 999);</v>
      </c>
    </row>
    <row r="973" spans="1:9">
      <c r="A973" s="229" t="s">
        <v>3387</v>
      </c>
      <c r="B973" s="229" t="str">
        <f t="shared" si="45"/>
        <v>1957</v>
      </c>
      <c r="C973" s="229" t="s">
        <v>2108</v>
      </c>
      <c r="D973" s="229" t="str">
        <f t="shared" si="46"/>
        <v>2678</v>
      </c>
      <c r="E973" s="229" t="s">
        <v>993</v>
      </c>
      <c r="F973" s="229" t="s">
        <v>6693</v>
      </c>
      <c r="G973" s="242" t="s">
        <v>2108</v>
      </c>
      <c r="H973" s="242" t="s">
        <v>7859</v>
      </c>
      <c r="I973" s="229" t="str">
        <f t="shared" si="47"/>
        <v>INSERT INTO UPK_TEST.upk_k60.k60_press_buno_link (buno_id, k60_buno_id, created_date, created_tantou_id) VALUES (2678, 1957, GETDATE(), 999);</v>
      </c>
    </row>
    <row r="974" spans="1:9">
      <c r="A974" s="229" t="s">
        <v>5566</v>
      </c>
      <c r="B974" s="229" t="str">
        <f t="shared" si="45"/>
        <v>1489</v>
      </c>
      <c r="C974" s="229" t="s">
        <v>2101</v>
      </c>
      <c r="D974" s="229" t="str">
        <f t="shared" si="46"/>
        <v>2679</v>
      </c>
      <c r="E974" s="229" t="s">
        <v>994</v>
      </c>
      <c r="F974" s="229" t="s">
        <v>6694</v>
      </c>
      <c r="G974" s="242" t="s">
        <v>2101</v>
      </c>
      <c r="H974" s="242" t="s">
        <v>7860</v>
      </c>
      <c r="I974" s="229" t="str">
        <f t="shared" si="47"/>
        <v>INSERT INTO UPK_TEST.upk_k60.k60_press_buno_link (buno_id, k60_buno_id, created_date, created_tantou_id) VALUES (2679, 1489, GETDATE(), 999);</v>
      </c>
    </row>
    <row r="975" spans="1:9">
      <c r="A975" s="229" t="s">
        <v>5566</v>
      </c>
      <c r="B975" s="229" t="str">
        <f t="shared" si="45"/>
        <v>1489</v>
      </c>
      <c r="C975" s="229" t="s">
        <v>2109</v>
      </c>
      <c r="D975" s="229" t="str">
        <f t="shared" si="46"/>
        <v>2680</v>
      </c>
      <c r="E975" s="229" t="s">
        <v>5680</v>
      </c>
      <c r="F975" s="229" t="s">
        <v>6695</v>
      </c>
      <c r="G975" s="242" t="s">
        <v>2109</v>
      </c>
      <c r="H975" s="242" t="s">
        <v>7861</v>
      </c>
      <c r="I975" s="229" t="str">
        <f t="shared" si="47"/>
        <v>INSERT INTO UPK_TEST.upk_k60.k60_press_buno_link (buno_id, k60_buno_id, created_date, created_tantou_id) VALUES (2680, 1489, GETDATE(), 999);</v>
      </c>
    </row>
    <row r="976" spans="1:9">
      <c r="A976" s="229" t="s">
        <v>2934</v>
      </c>
      <c r="B976" s="229" t="str">
        <f t="shared" si="45"/>
        <v>1550</v>
      </c>
      <c r="C976" s="229" t="s">
        <v>7354</v>
      </c>
      <c r="D976" s="229" t="str">
        <f t="shared" si="46"/>
        <v>2681</v>
      </c>
      <c r="E976" s="229" t="s">
        <v>5681</v>
      </c>
      <c r="F976" s="229" t="s">
        <v>6696</v>
      </c>
      <c r="G976" s="242" t="s">
        <v>7354</v>
      </c>
      <c r="H976" s="242" t="s">
        <v>7862</v>
      </c>
      <c r="I976" s="229" t="str">
        <f t="shared" si="47"/>
        <v>INSERT INTO UPK_TEST.upk_k60.k60_press_buno_link (buno_id, k60_buno_id, created_date, created_tantou_id) VALUES (2681, 1550, GETDATE(), 999);</v>
      </c>
    </row>
    <row r="977" spans="1:9">
      <c r="A977" s="229" t="s">
        <v>2934</v>
      </c>
      <c r="B977" s="229" t="str">
        <f t="shared" si="45"/>
        <v>1550</v>
      </c>
      <c r="C977" s="229" t="s">
        <v>7355</v>
      </c>
      <c r="D977" s="229" t="str">
        <f t="shared" si="46"/>
        <v>2682</v>
      </c>
      <c r="E977" s="229" t="s">
        <v>995</v>
      </c>
      <c r="F977" s="229" t="s">
        <v>6697</v>
      </c>
      <c r="G977" s="242" t="s">
        <v>7355</v>
      </c>
      <c r="H977" s="242" t="s">
        <v>7863</v>
      </c>
      <c r="I977" s="229" t="str">
        <f t="shared" si="47"/>
        <v>INSERT INTO UPK_TEST.upk_k60.k60_press_buno_link (buno_id, k60_buno_id, created_date, created_tantou_id) VALUES (2682, 1550, GETDATE(), 999);</v>
      </c>
    </row>
    <row r="978" spans="1:9">
      <c r="A978" s="229" t="s">
        <v>5494</v>
      </c>
      <c r="B978" s="229" t="str">
        <f t="shared" si="45"/>
        <v>1319</v>
      </c>
      <c r="C978" s="229" t="s">
        <v>7356</v>
      </c>
      <c r="D978" s="229" t="str">
        <f t="shared" si="46"/>
        <v>2683</v>
      </c>
      <c r="E978" s="229" t="s">
        <v>996</v>
      </c>
      <c r="F978" s="229" t="s">
        <v>6698</v>
      </c>
      <c r="G978" s="242" t="s">
        <v>7356</v>
      </c>
      <c r="H978" s="242" t="s">
        <v>7864</v>
      </c>
      <c r="I978" s="229" t="str">
        <f t="shared" si="47"/>
        <v>INSERT INTO UPK_TEST.upk_k60.k60_press_buno_link (buno_id, k60_buno_id, created_date, created_tantou_id) VALUES (2683, 1319, GETDATE(), 999);</v>
      </c>
    </row>
    <row r="979" spans="1:9">
      <c r="A979" s="229" t="s">
        <v>5494</v>
      </c>
      <c r="B979" s="229" t="str">
        <f t="shared" si="45"/>
        <v>1319</v>
      </c>
      <c r="C979" s="229" t="s">
        <v>7357</v>
      </c>
      <c r="D979" s="229" t="str">
        <f t="shared" si="46"/>
        <v>2684</v>
      </c>
      <c r="E979" s="229" t="s">
        <v>997</v>
      </c>
      <c r="F979" s="229" t="s">
        <v>6699</v>
      </c>
      <c r="G979" s="242" t="s">
        <v>7357</v>
      </c>
      <c r="H979" s="242" t="s">
        <v>7865</v>
      </c>
      <c r="I979" s="229" t="str">
        <f t="shared" si="47"/>
        <v>INSERT INTO UPK_TEST.upk_k60.k60_press_buno_link (buno_id, k60_buno_id, created_date, created_tantou_id) VALUES (2684, 1319, GETDATE(), 999);</v>
      </c>
    </row>
    <row r="980" spans="1:9">
      <c r="A980" s="229" t="s">
        <v>5495</v>
      </c>
      <c r="B980" s="229" t="str">
        <f t="shared" si="45"/>
        <v>1320</v>
      </c>
      <c r="C980" s="229" t="s">
        <v>7358</v>
      </c>
      <c r="D980" s="229" t="str">
        <f t="shared" si="46"/>
        <v>2685</v>
      </c>
      <c r="E980" s="229" t="s">
        <v>998</v>
      </c>
      <c r="F980" s="229" t="s">
        <v>6700</v>
      </c>
      <c r="G980" s="242" t="s">
        <v>7358</v>
      </c>
      <c r="H980" s="242" t="s">
        <v>7866</v>
      </c>
      <c r="I980" s="229" t="str">
        <f t="shared" si="47"/>
        <v>INSERT INTO UPK_TEST.upk_k60.k60_press_buno_link (buno_id, k60_buno_id, created_date, created_tantou_id) VALUES (2685, 1320, GETDATE(), 999);</v>
      </c>
    </row>
    <row r="981" spans="1:9">
      <c r="A981" s="229" t="s">
        <v>5495</v>
      </c>
      <c r="B981" s="229" t="str">
        <f t="shared" si="45"/>
        <v>1320</v>
      </c>
      <c r="C981" s="229" t="s">
        <v>7359</v>
      </c>
      <c r="D981" s="229" t="str">
        <f t="shared" si="46"/>
        <v>2686</v>
      </c>
      <c r="E981" s="229" t="s">
        <v>999</v>
      </c>
      <c r="F981" s="229" t="s">
        <v>6701</v>
      </c>
      <c r="G981" s="242" t="s">
        <v>7359</v>
      </c>
      <c r="H981" s="242" t="s">
        <v>7867</v>
      </c>
      <c r="I981" s="229" t="str">
        <f t="shared" si="47"/>
        <v>INSERT INTO UPK_TEST.upk_k60.k60_press_buno_link (buno_id, k60_buno_id, created_date, created_tantou_id) VALUES (2686, 1320, GETDATE(), 999);</v>
      </c>
    </row>
    <row r="982" spans="1:9">
      <c r="A982" s="229" t="s">
        <v>5680</v>
      </c>
      <c r="B982" s="229" t="str">
        <f t="shared" si="45"/>
        <v>2262</v>
      </c>
      <c r="C982" s="229" t="s">
        <v>7360</v>
      </c>
      <c r="D982" s="229" t="str">
        <f t="shared" si="46"/>
        <v>2687</v>
      </c>
      <c r="E982" s="229" t="s">
        <v>1000</v>
      </c>
      <c r="F982" s="229" t="s">
        <v>6702</v>
      </c>
      <c r="G982" s="242" t="s">
        <v>7360</v>
      </c>
      <c r="H982" s="242" t="s">
        <v>7868</v>
      </c>
      <c r="I982" s="229" t="str">
        <f t="shared" si="47"/>
        <v>INSERT INTO UPK_TEST.upk_k60.k60_press_buno_link (buno_id, k60_buno_id, created_date, created_tantou_id) VALUES (2687, 2262, GETDATE(), 999);</v>
      </c>
    </row>
    <row r="983" spans="1:9">
      <c r="A983" s="229" t="s">
        <v>5680</v>
      </c>
      <c r="B983" s="229" t="str">
        <f t="shared" si="45"/>
        <v>2262</v>
      </c>
      <c r="C983" s="229" t="s">
        <v>7361</v>
      </c>
      <c r="D983" s="229" t="str">
        <f t="shared" si="46"/>
        <v>2688</v>
      </c>
      <c r="E983" s="229" t="s">
        <v>1001</v>
      </c>
      <c r="F983" s="229" t="s">
        <v>6703</v>
      </c>
      <c r="G983" s="242" t="s">
        <v>7361</v>
      </c>
      <c r="H983" s="242" t="s">
        <v>7869</v>
      </c>
      <c r="I983" s="229" t="str">
        <f t="shared" si="47"/>
        <v>INSERT INTO UPK_TEST.upk_k60.k60_press_buno_link (buno_id, k60_buno_id, created_date, created_tantou_id) VALUES (2688, 2262, GETDATE(), 999);</v>
      </c>
    </row>
    <row r="984" spans="1:9">
      <c r="A984" s="229" t="s">
        <v>5720</v>
      </c>
      <c r="B984" s="229" t="str">
        <f t="shared" si="45"/>
        <v>2436</v>
      </c>
      <c r="C984" s="229" t="s">
        <v>2115</v>
      </c>
      <c r="D984" s="229" t="str">
        <f t="shared" si="46"/>
        <v>2689</v>
      </c>
      <c r="E984" s="229" t="s">
        <v>1002</v>
      </c>
      <c r="F984" s="229" t="s">
        <v>6704</v>
      </c>
      <c r="G984" s="242" t="s">
        <v>2115</v>
      </c>
      <c r="H984" s="242" t="s">
        <v>7870</v>
      </c>
      <c r="I984" s="229" t="str">
        <f t="shared" si="47"/>
        <v>INSERT INTO UPK_TEST.upk_k60.k60_press_buno_link (buno_id, k60_buno_id, created_date, created_tantou_id) VALUES (2689, 2436, GETDATE(), 999);</v>
      </c>
    </row>
    <row r="985" spans="1:9">
      <c r="A985" s="229" t="s">
        <v>5720</v>
      </c>
      <c r="B985" s="229" t="str">
        <f t="shared" si="45"/>
        <v>2436</v>
      </c>
      <c r="C985" s="229" t="s">
        <v>2119</v>
      </c>
      <c r="D985" s="229" t="str">
        <f t="shared" si="46"/>
        <v>2690</v>
      </c>
      <c r="E985" s="229" t="s">
        <v>1003</v>
      </c>
      <c r="F985" s="229" t="s">
        <v>6705</v>
      </c>
      <c r="G985" s="242" t="s">
        <v>2119</v>
      </c>
      <c r="H985" s="242" t="s">
        <v>7871</v>
      </c>
      <c r="I985" s="229" t="str">
        <f t="shared" si="47"/>
        <v>INSERT INTO UPK_TEST.upk_k60.k60_press_buno_link (buno_id, k60_buno_id, created_date, created_tantou_id) VALUES (2690, 2436, GETDATE(), 999);</v>
      </c>
    </row>
    <row r="986" spans="1:9">
      <c r="A986" s="229" t="s">
        <v>5547</v>
      </c>
      <c r="B986" s="229" t="str">
        <f t="shared" si="45"/>
        <v>1465</v>
      </c>
      <c r="C986" s="229" t="s">
        <v>2116</v>
      </c>
      <c r="D986" s="229" t="str">
        <f t="shared" si="46"/>
        <v>2691</v>
      </c>
      <c r="E986" s="229" t="s">
        <v>5682</v>
      </c>
      <c r="F986" s="229" t="s">
        <v>6706</v>
      </c>
      <c r="G986" s="242" t="s">
        <v>2116</v>
      </c>
      <c r="H986" s="242" t="s">
        <v>7872</v>
      </c>
      <c r="I986" s="229" t="str">
        <f t="shared" si="47"/>
        <v>INSERT INTO UPK_TEST.upk_k60.k60_press_buno_link (buno_id, k60_buno_id, created_date, created_tantou_id) VALUES (2691, 1465, GETDATE(), 999);</v>
      </c>
    </row>
    <row r="987" spans="1:9">
      <c r="A987" s="229" t="s">
        <v>5547</v>
      </c>
      <c r="B987" s="229" t="str">
        <f t="shared" si="45"/>
        <v>1465</v>
      </c>
      <c r="C987" s="229" t="s">
        <v>2121</v>
      </c>
      <c r="D987" s="229" t="str">
        <f t="shared" si="46"/>
        <v>2692</v>
      </c>
      <c r="E987" s="229" t="s">
        <v>1004</v>
      </c>
      <c r="F987" s="229" t="s">
        <v>6707</v>
      </c>
      <c r="G987" s="242" t="s">
        <v>2121</v>
      </c>
      <c r="H987" s="242" t="s">
        <v>7873</v>
      </c>
      <c r="I987" s="229" t="str">
        <f t="shared" si="47"/>
        <v>INSERT INTO UPK_TEST.upk_k60.k60_press_buno_link (buno_id, k60_buno_id, created_date, created_tantou_id) VALUES (2692, 1465, GETDATE(), 999);</v>
      </c>
    </row>
    <row r="988" spans="1:9">
      <c r="A988" s="229" t="s">
        <v>5741</v>
      </c>
      <c r="B988" s="229" t="str">
        <f t="shared" si="45"/>
        <v>2492</v>
      </c>
      <c r="C988" s="229" t="s">
        <v>2117</v>
      </c>
      <c r="D988" s="229" t="str">
        <f t="shared" si="46"/>
        <v>2693</v>
      </c>
      <c r="E988" s="229" t="s">
        <v>1005</v>
      </c>
      <c r="F988" s="229" t="s">
        <v>6708</v>
      </c>
      <c r="G988" s="242" t="s">
        <v>2117</v>
      </c>
      <c r="H988" s="242" t="s">
        <v>7874</v>
      </c>
      <c r="I988" s="229" t="str">
        <f t="shared" si="47"/>
        <v>INSERT INTO UPK_TEST.upk_k60.k60_press_buno_link (buno_id, k60_buno_id, created_date, created_tantou_id) VALUES (2693, 2492, GETDATE(), 999);</v>
      </c>
    </row>
    <row r="989" spans="1:9">
      <c r="A989" s="229" t="s">
        <v>5741</v>
      </c>
      <c r="B989" s="229" t="str">
        <f t="shared" si="45"/>
        <v>2492</v>
      </c>
      <c r="C989" s="229" t="s">
        <v>2122</v>
      </c>
      <c r="D989" s="229" t="str">
        <f t="shared" si="46"/>
        <v>2694</v>
      </c>
      <c r="E989" s="229" t="s">
        <v>1006</v>
      </c>
      <c r="F989" s="229" t="s">
        <v>6709</v>
      </c>
      <c r="G989" s="242" t="s">
        <v>2122</v>
      </c>
      <c r="H989" s="242" t="s">
        <v>7875</v>
      </c>
      <c r="I989" s="229" t="str">
        <f t="shared" si="47"/>
        <v>INSERT INTO UPK_TEST.upk_k60.k60_press_buno_link (buno_id, k60_buno_id, created_date, created_tantou_id) VALUES (2694, 2492, GETDATE(), 999);</v>
      </c>
    </row>
    <row r="990" spans="1:9">
      <c r="A990" s="229" t="s">
        <v>3386</v>
      </c>
      <c r="B990" s="229" t="str">
        <f t="shared" si="45"/>
        <v>1956</v>
      </c>
      <c r="C990" s="229" t="s">
        <v>2118</v>
      </c>
      <c r="D990" s="229" t="str">
        <f t="shared" si="46"/>
        <v>2695</v>
      </c>
      <c r="E990" s="229" t="s">
        <v>1007</v>
      </c>
      <c r="F990" s="229" t="s">
        <v>6710</v>
      </c>
      <c r="G990" s="242" t="s">
        <v>2118</v>
      </c>
      <c r="H990" s="242" t="s">
        <v>7876</v>
      </c>
      <c r="I990" s="229" t="str">
        <f t="shared" si="47"/>
        <v>INSERT INTO UPK_TEST.upk_k60.k60_press_buno_link (buno_id, k60_buno_id, created_date, created_tantou_id) VALUES (2695, 1956, GETDATE(), 999);</v>
      </c>
    </row>
    <row r="991" spans="1:9">
      <c r="A991" s="229" t="s">
        <v>3386</v>
      </c>
      <c r="B991" s="229" t="str">
        <f t="shared" si="45"/>
        <v>1956</v>
      </c>
      <c r="C991" s="229" t="s">
        <v>2123</v>
      </c>
      <c r="D991" s="229" t="str">
        <f t="shared" si="46"/>
        <v>2696</v>
      </c>
      <c r="E991" s="229" t="s">
        <v>1008</v>
      </c>
      <c r="F991" s="229" t="s">
        <v>6711</v>
      </c>
      <c r="G991" s="242" t="s">
        <v>2123</v>
      </c>
      <c r="H991" s="242" t="s">
        <v>7877</v>
      </c>
      <c r="I991" s="229" t="str">
        <f t="shared" si="47"/>
        <v>INSERT INTO UPK_TEST.upk_k60.k60_press_buno_link (buno_id, k60_buno_id, created_date, created_tantou_id) VALUES (2696, 1956, GETDATE(), 999);</v>
      </c>
    </row>
    <row r="992" spans="1:9">
      <c r="A992" s="229" t="s">
        <v>5682</v>
      </c>
      <c r="B992" s="229" t="str">
        <f t="shared" si="45"/>
        <v>2273</v>
      </c>
      <c r="C992" s="229" t="s">
        <v>7362</v>
      </c>
      <c r="D992" s="229" t="str">
        <f t="shared" si="46"/>
        <v>2697</v>
      </c>
      <c r="E992" s="229" t="s">
        <v>1009</v>
      </c>
      <c r="F992" s="229" t="s">
        <v>6712</v>
      </c>
      <c r="G992" s="242" t="s">
        <v>7362</v>
      </c>
      <c r="H992" s="242" t="s">
        <v>7878</v>
      </c>
      <c r="I992" s="229" t="str">
        <f t="shared" si="47"/>
        <v>INSERT INTO UPK_TEST.upk_k60.k60_press_buno_link (buno_id, k60_buno_id, created_date, created_tantou_id) VALUES (2697, 2273, GETDATE(), 999);</v>
      </c>
    </row>
    <row r="993" spans="1:9">
      <c r="A993" s="229" t="s">
        <v>5682</v>
      </c>
      <c r="B993" s="229" t="str">
        <f t="shared" si="45"/>
        <v>2273</v>
      </c>
      <c r="C993" s="229" t="s">
        <v>7363</v>
      </c>
      <c r="D993" s="229" t="str">
        <f t="shared" si="46"/>
        <v>2698</v>
      </c>
      <c r="E993" s="229" t="s">
        <v>1010</v>
      </c>
      <c r="F993" s="229" t="s">
        <v>6713</v>
      </c>
      <c r="G993" s="242" t="s">
        <v>7363</v>
      </c>
      <c r="H993" s="242" t="s">
        <v>7879</v>
      </c>
      <c r="I993" s="229" t="str">
        <f t="shared" si="47"/>
        <v>INSERT INTO UPK_TEST.upk_k60.k60_press_buno_link (buno_id, k60_buno_id, created_date, created_tantou_id) VALUES (2698, 2273, GETDATE(), 999);</v>
      </c>
    </row>
    <row r="994" spans="1:9">
      <c r="A994" s="229" t="s">
        <v>862</v>
      </c>
      <c r="B994" s="229" t="str">
        <f t="shared" si="45"/>
        <v>2103</v>
      </c>
      <c r="C994" s="229" t="s">
        <v>2120</v>
      </c>
      <c r="D994" s="229" t="str">
        <f t="shared" si="46"/>
        <v>2699</v>
      </c>
      <c r="E994" s="229" t="s">
        <v>5683</v>
      </c>
      <c r="F994" s="229" t="s">
        <v>6714</v>
      </c>
      <c r="G994" s="242" t="s">
        <v>2120</v>
      </c>
      <c r="H994" s="242" t="s">
        <v>7880</v>
      </c>
      <c r="I994" s="229" t="str">
        <f t="shared" si="47"/>
        <v>INSERT INTO UPK_TEST.upk_k60.k60_press_buno_link (buno_id, k60_buno_id, created_date, created_tantou_id) VALUES (2699, 2103, GETDATE(), 999);</v>
      </c>
    </row>
    <row r="995" spans="1:9">
      <c r="A995" s="229" t="s">
        <v>2935</v>
      </c>
      <c r="B995" s="229" t="str">
        <f t="shared" si="45"/>
        <v>1551</v>
      </c>
      <c r="C995" s="229" t="s">
        <v>7364</v>
      </c>
      <c r="D995" s="229" t="str">
        <f t="shared" si="46"/>
        <v>2700</v>
      </c>
      <c r="E995" s="229" t="s">
        <v>1011</v>
      </c>
      <c r="F995" s="229" t="s">
        <v>6715</v>
      </c>
      <c r="G995" s="242" t="s">
        <v>7364</v>
      </c>
      <c r="H995" s="242" t="s">
        <v>7881</v>
      </c>
      <c r="I995" s="229" t="str">
        <f t="shared" si="47"/>
        <v>INSERT INTO UPK_TEST.upk_k60.k60_press_buno_link (buno_id, k60_buno_id, created_date, created_tantou_id) VALUES (2700, 1551, GETDATE(), 999);</v>
      </c>
    </row>
    <row r="996" spans="1:9">
      <c r="A996" s="229" t="s">
        <v>2935</v>
      </c>
      <c r="B996" s="229" t="str">
        <f t="shared" si="45"/>
        <v>1551</v>
      </c>
      <c r="C996" s="229" t="s">
        <v>7365</v>
      </c>
      <c r="D996" s="229" t="str">
        <f t="shared" si="46"/>
        <v>2701</v>
      </c>
      <c r="E996" s="229" t="s">
        <v>1012</v>
      </c>
      <c r="F996" s="229" t="s">
        <v>6716</v>
      </c>
      <c r="G996" s="242" t="s">
        <v>7365</v>
      </c>
      <c r="H996" s="242" t="s">
        <v>7882</v>
      </c>
      <c r="I996" s="229" t="str">
        <f t="shared" si="47"/>
        <v>INSERT INTO UPK_TEST.upk_k60.k60_press_buno_link (buno_id, k60_buno_id, created_date, created_tantou_id) VALUES (2701, 1551, GETDATE(), 999);</v>
      </c>
    </row>
    <row r="997" spans="1:9">
      <c r="A997" s="229" t="s">
        <v>2937</v>
      </c>
      <c r="B997" s="229" t="str">
        <f t="shared" si="45"/>
        <v>1552</v>
      </c>
      <c r="C997" s="229" t="s">
        <v>7366</v>
      </c>
      <c r="D997" s="229" t="str">
        <f t="shared" si="46"/>
        <v>2702</v>
      </c>
      <c r="E997" s="229" t="s">
        <v>1013</v>
      </c>
      <c r="F997" s="229" t="s">
        <v>6717</v>
      </c>
      <c r="G997" s="242" t="s">
        <v>7366</v>
      </c>
      <c r="H997" s="242" t="s">
        <v>7883</v>
      </c>
      <c r="I997" s="229" t="str">
        <f t="shared" si="47"/>
        <v>INSERT INTO UPK_TEST.upk_k60.k60_press_buno_link (buno_id, k60_buno_id, created_date, created_tantou_id) VALUES (2702, 1552, GETDATE(), 999);</v>
      </c>
    </row>
    <row r="998" spans="1:9">
      <c r="A998" s="229" t="s">
        <v>2937</v>
      </c>
      <c r="B998" s="229" t="str">
        <f t="shared" si="45"/>
        <v>1552</v>
      </c>
      <c r="C998" s="229" t="s">
        <v>7367</v>
      </c>
      <c r="D998" s="229" t="str">
        <f t="shared" si="46"/>
        <v>2703</v>
      </c>
      <c r="E998" s="229" t="s">
        <v>5684</v>
      </c>
      <c r="F998" s="229" t="s">
        <v>6718</v>
      </c>
      <c r="G998" s="242" t="s">
        <v>7367</v>
      </c>
      <c r="H998" s="242" t="s">
        <v>7884</v>
      </c>
      <c r="I998" s="229" t="str">
        <f t="shared" si="47"/>
        <v>INSERT INTO UPK_TEST.upk_k60.k60_press_buno_link (buno_id, k60_buno_id, created_date, created_tantou_id) VALUES (2703, 1552, GETDATE(), 999);</v>
      </c>
    </row>
    <row r="999" spans="1:9">
      <c r="A999" s="229" t="s">
        <v>5540</v>
      </c>
      <c r="B999" s="229" t="str">
        <f t="shared" si="45"/>
        <v>1458</v>
      </c>
      <c r="C999" s="229" t="s">
        <v>2124</v>
      </c>
      <c r="D999" s="229" t="str">
        <f t="shared" si="46"/>
        <v>2704</v>
      </c>
      <c r="E999" s="229" t="s">
        <v>1014</v>
      </c>
      <c r="F999" s="229" t="s">
        <v>6719</v>
      </c>
      <c r="G999" s="242" t="s">
        <v>2124</v>
      </c>
      <c r="H999" s="242" t="s">
        <v>7885</v>
      </c>
      <c r="I999" s="229" t="str">
        <f t="shared" si="47"/>
        <v>INSERT INTO UPK_TEST.upk_k60.k60_press_buno_link (buno_id, k60_buno_id, created_date, created_tantou_id) VALUES (2704, 1458, GETDATE(), 999);</v>
      </c>
    </row>
    <row r="1000" spans="1:9">
      <c r="A1000" s="229" t="s">
        <v>5540</v>
      </c>
      <c r="B1000" s="229" t="str">
        <f t="shared" si="45"/>
        <v>1458</v>
      </c>
      <c r="C1000" s="229" t="s">
        <v>2126</v>
      </c>
      <c r="D1000" s="229" t="str">
        <f t="shared" si="46"/>
        <v>2705</v>
      </c>
      <c r="E1000" s="229" t="s">
        <v>5685</v>
      </c>
      <c r="F1000" s="229" t="s">
        <v>6720</v>
      </c>
      <c r="G1000" s="242" t="s">
        <v>2126</v>
      </c>
      <c r="H1000" s="242" t="s">
        <v>7886</v>
      </c>
      <c r="I1000" s="229" t="str">
        <f t="shared" si="47"/>
        <v>INSERT INTO UPK_TEST.upk_k60.k60_press_buno_link (buno_id, k60_buno_id, created_date, created_tantou_id) VALUES (2705, 1458, GETDATE(), 999);</v>
      </c>
    </row>
    <row r="1001" spans="1:9">
      <c r="A1001" s="229" t="s">
        <v>5502</v>
      </c>
      <c r="B1001" s="229" t="str">
        <f t="shared" si="45"/>
        <v>1352</v>
      </c>
      <c r="C1001" s="229" t="s">
        <v>7368</v>
      </c>
      <c r="D1001" s="229" t="str">
        <f t="shared" si="46"/>
        <v>2706</v>
      </c>
      <c r="E1001" s="229" t="s">
        <v>5686</v>
      </c>
      <c r="F1001" s="229" t="s">
        <v>6721</v>
      </c>
      <c r="G1001" s="242" t="s">
        <v>7368</v>
      </c>
      <c r="H1001" s="242" t="s">
        <v>7887</v>
      </c>
      <c r="I1001" s="229" t="str">
        <f t="shared" si="47"/>
        <v>INSERT INTO UPK_TEST.upk_k60.k60_press_buno_link (buno_id, k60_buno_id, created_date, created_tantou_id) VALUES (2706, 1352, GETDATE(), 999);</v>
      </c>
    </row>
    <row r="1002" spans="1:9">
      <c r="A1002" s="229" t="s">
        <v>5502</v>
      </c>
      <c r="B1002" s="229" t="str">
        <f t="shared" si="45"/>
        <v>1352</v>
      </c>
      <c r="C1002" s="229" t="s">
        <v>7369</v>
      </c>
      <c r="D1002" s="229" t="str">
        <f t="shared" si="46"/>
        <v>2707</v>
      </c>
      <c r="E1002" s="229" t="s">
        <v>1015</v>
      </c>
      <c r="F1002" s="229" t="s">
        <v>6722</v>
      </c>
      <c r="G1002" s="242" t="s">
        <v>7369</v>
      </c>
      <c r="H1002" s="242" t="s">
        <v>7888</v>
      </c>
      <c r="I1002" s="229" t="str">
        <f t="shared" si="47"/>
        <v>INSERT INTO UPK_TEST.upk_k60.k60_press_buno_link (buno_id, k60_buno_id, created_date, created_tantou_id) VALUES (2707, 1352, GETDATE(), 999);</v>
      </c>
    </row>
    <row r="1003" spans="1:9">
      <c r="A1003" s="229" t="s">
        <v>5503</v>
      </c>
      <c r="B1003" s="229" t="str">
        <f t="shared" si="45"/>
        <v>1353</v>
      </c>
      <c r="C1003" s="229" t="s">
        <v>7370</v>
      </c>
      <c r="D1003" s="229" t="str">
        <f t="shared" si="46"/>
        <v>2708</v>
      </c>
      <c r="E1003" s="229" t="s">
        <v>1016</v>
      </c>
      <c r="F1003" s="229" t="s">
        <v>6723</v>
      </c>
      <c r="G1003" s="242" t="s">
        <v>7370</v>
      </c>
      <c r="H1003" s="242" t="s">
        <v>7889</v>
      </c>
      <c r="I1003" s="229" t="str">
        <f t="shared" si="47"/>
        <v>INSERT INTO UPK_TEST.upk_k60.k60_press_buno_link (buno_id, k60_buno_id, created_date, created_tantou_id) VALUES (2708, 1353, GETDATE(), 999);</v>
      </c>
    </row>
    <row r="1004" spans="1:9">
      <c r="A1004" s="229" t="s">
        <v>5503</v>
      </c>
      <c r="B1004" s="229" t="str">
        <f t="shared" si="45"/>
        <v>1353</v>
      </c>
      <c r="C1004" s="229" t="s">
        <v>7371</v>
      </c>
      <c r="D1004" s="229" t="str">
        <f t="shared" si="46"/>
        <v>2709</v>
      </c>
      <c r="E1004" s="229" t="s">
        <v>1017</v>
      </c>
      <c r="F1004" s="229" t="s">
        <v>6724</v>
      </c>
      <c r="G1004" s="242" t="s">
        <v>7371</v>
      </c>
      <c r="H1004" s="242" t="s">
        <v>7890</v>
      </c>
      <c r="I1004" s="229" t="str">
        <f t="shared" si="47"/>
        <v>INSERT INTO UPK_TEST.upk_k60.k60_press_buno_link (buno_id, k60_buno_id, created_date, created_tantou_id) VALUES (2709, 1353, GETDATE(), 999);</v>
      </c>
    </row>
    <row r="1005" spans="1:9">
      <c r="A1005" s="229" t="s">
        <v>1078</v>
      </c>
      <c r="B1005" s="229" t="str">
        <f t="shared" si="45"/>
        <v>2360</v>
      </c>
      <c r="C1005" s="229" t="s">
        <v>2133</v>
      </c>
      <c r="D1005" s="229" t="str">
        <f t="shared" si="46"/>
        <v>2710</v>
      </c>
      <c r="E1005" s="229" t="s">
        <v>1018</v>
      </c>
      <c r="F1005" s="229" t="s">
        <v>6725</v>
      </c>
      <c r="G1005" s="242" t="s">
        <v>2133</v>
      </c>
      <c r="H1005" s="242" t="s">
        <v>7891</v>
      </c>
      <c r="I1005" s="229" t="str">
        <f t="shared" si="47"/>
        <v>INSERT INTO UPK_TEST.upk_k60.k60_press_buno_link (buno_id, k60_buno_id, created_date, created_tantou_id) VALUES (2710, 2360, GETDATE(), 999);</v>
      </c>
    </row>
    <row r="1006" spans="1:9">
      <c r="A1006" s="229" t="s">
        <v>5572</v>
      </c>
      <c r="B1006" s="229" t="str">
        <f t="shared" si="45"/>
        <v>1780</v>
      </c>
      <c r="C1006" s="229" t="s">
        <v>2135</v>
      </c>
      <c r="D1006" s="229" t="str">
        <f t="shared" si="46"/>
        <v>2711</v>
      </c>
      <c r="E1006" s="229" t="s">
        <v>1019</v>
      </c>
      <c r="F1006" s="229" t="s">
        <v>6726</v>
      </c>
      <c r="G1006" s="242" t="s">
        <v>2135</v>
      </c>
      <c r="H1006" s="242" t="s">
        <v>7892</v>
      </c>
      <c r="I1006" s="229" t="str">
        <f t="shared" si="47"/>
        <v>INSERT INTO UPK_TEST.upk_k60.k60_press_buno_link (buno_id, k60_buno_id, created_date, created_tantou_id) VALUES (2711, 1780, GETDATE(), 999);</v>
      </c>
    </row>
    <row r="1007" spans="1:9">
      <c r="A1007" s="229" t="s">
        <v>5572</v>
      </c>
      <c r="B1007" s="229" t="str">
        <f t="shared" si="45"/>
        <v>1780</v>
      </c>
      <c r="C1007" s="229" t="s">
        <v>2142</v>
      </c>
      <c r="D1007" s="229" t="str">
        <f t="shared" si="46"/>
        <v>2712</v>
      </c>
      <c r="E1007" s="229" t="s">
        <v>1020</v>
      </c>
      <c r="F1007" s="229" t="s">
        <v>6727</v>
      </c>
      <c r="G1007" s="242" t="s">
        <v>2142</v>
      </c>
      <c r="H1007" s="242" t="s">
        <v>7893</v>
      </c>
      <c r="I1007" s="229" t="str">
        <f t="shared" si="47"/>
        <v>INSERT INTO UPK_TEST.upk_k60.k60_press_buno_link (buno_id, k60_buno_id, created_date, created_tantou_id) VALUES (2712, 1780, GETDATE(), 999);</v>
      </c>
    </row>
    <row r="1008" spans="1:9">
      <c r="A1008" s="229" t="s">
        <v>3388</v>
      </c>
      <c r="B1008" s="229" t="str">
        <f t="shared" si="45"/>
        <v>1958</v>
      </c>
      <c r="C1008" s="229" t="s">
        <v>2136</v>
      </c>
      <c r="D1008" s="229" t="str">
        <f t="shared" si="46"/>
        <v>2713</v>
      </c>
      <c r="E1008" s="229" t="s">
        <v>1021</v>
      </c>
      <c r="F1008" s="229" t="s">
        <v>6728</v>
      </c>
      <c r="G1008" s="242" t="s">
        <v>2136</v>
      </c>
      <c r="H1008" s="242" t="s">
        <v>7894</v>
      </c>
      <c r="I1008" s="229" t="str">
        <f t="shared" si="47"/>
        <v>INSERT INTO UPK_TEST.upk_k60.k60_press_buno_link (buno_id, k60_buno_id, created_date, created_tantou_id) VALUES (2713, 1958, GETDATE(), 999);</v>
      </c>
    </row>
    <row r="1009" spans="1:9">
      <c r="A1009" s="229" t="s">
        <v>3388</v>
      </c>
      <c r="B1009" s="229" t="str">
        <f t="shared" si="45"/>
        <v>1958</v>
      </c>
      <c r="C1009" s="229" t="s">
        <v>2143</v>
      </c>
      <c r="D1009" s="229" t="str">
        <f t="shared" si="46"/>
        <v>2714</v>
      </c>
      <c r="E1009" s="229" t="s">
        <v>1022</v>
      </c>
      <c r="F1009" s="229" t="s">
        <v>6729</v>
      </c>
      <c r="G1009" s="242" t="s">
        <v>2143</v>
      </c>
      <c r="H1009" s="242" t="s">
        <v>7895</v>
      </c>
      <c r="I1009" s="229" t="str">
        <f t="shared" si="47"/>
        <v>INSERT INTO UPK_TEST.upk_k60.k60_press_buno_link (buno_id, k60_buno_id, created_date, created_tantou_id) VALUES (2714, 1958, GETDATE(), 999);</v>
      </c>
    </row>
    <row r="1010" spans="1:9">
      <c r="A1010" s="229" t="s">
        <v>1079</v>
      </c>
      <c r="B1010" s="229" t="str">
        <f t="shared" si="45"/>
        <v>2361</v>
      </c>
      <c r="C1010" s="229" t="s">
        <v>2140</v>
      </c>
      <c r="D1010" s="229" t="str">
        <f t="shared" si="46"/>
        <v>2715</v>
      </c>
      <c r="E1010" s="229" t="s">
        <v>5687</v>
      </c>
      <c r="F1010" s="229" t="s">
        <v>6730</v>
      </c>
      <c r="G1010" s="242" t="s">
        <v>2140</v>
      </c>
      <c r="H1010" s="242" t="s">
        <v>7896</v>
      </c>
      <c r="I1010" s="229" t="str">
        <f t="shared" si="47"/>
        <v>INSERT INTO UPK_TEST.upk_k60.k60_press_buno_link (buno_id, k60_buno_id, created_date, created_tantou_id) VALUES (2715, 2361, GETDATE(), 999);</v>
      </c>
    </row>
    <row r="1011" spans="1:9">
      <c r="A1011" s="229" t="s">
        <v>3108</v>
      </c>
      <c r="B1011" s="229" t="str">
        <f t="shared" si="45"/>
        <v>1697</v>
      </c>
      <c r="C1011" s="229" t="s">
        <v>2146</v>
      </c>
      <c r="D1011" s="229" t="str">
        <f t="shared" si="46"/>
        <v>2716</v>
      </c>
      <c r="E1011" s="229" t="s">
        <v>5688</v>
      </c>
      <c r="F1011" s="229" t="s">
        <v>6731</v>
      </c>
      <c r="G1011" s="242" t="s">
        <v>2146</v>
      </c>
      <c r="H1011" s="242" t="s">
        <v>7897</v>
      </c>
      <c r="I1011" s="229" t="str">
        <f t="shared" si="47"/>
        <v>INSERT INTO UPK_TEST.upk_k60.k60_press_buno_link (buno_id, k60_buno_id, created_date, created_tantou_id) VALUES (2716, 1697, GETDATE(), 999);</v>
      </c>
    </row>
    <row r="1012" spans="1:9">
      <c r="A1012" s="229" t="s">
        <v>3108</v>
      </c>
      <c r="B1012" s="229" t="str">
        <f t="shared" si="45"/>
        <v>1697</v>
      </c>
      <c r="C1012" s="229" t="s">
        <v>2148</v>
      </c>
      <c r="D1012" s="229" t="str">
        <f t="shared" si="46"/>
        <v>2717</v>
      </c>
      <c r="E1012" s="229" t="s">
        <v>1023</v>
      </c>
      <c r="F1012" s="229" t="s">
        <v>6732</v>
      </c>
      <c r="G1012" s="242" t="s">
        <v>2148</v>
      </c>
      <c r="H1012" s="242" t="s">
        <v>7898</v>
      </c>
      <c r="I1012" s="229" t="str">
        <f t="shared" si="47"/>
        <v>INSERT INTO UPK_TEST.upk_k60.k60_press_buno_link (buno_id, k60_buno_id, created_date, created_tantou_id) VALUES (2717, 1697, GETDATE(), 999);</v>
      </c>
    </row>
    <row r="1013" spans="1:9">
      <c r="A1013" s="229" t="s">
        <v>3109</v>
      </c>
      <c r="B1013" s="229" t="str">
        <f t="shared" si="45"/>
        <v>1698</v>
      </c>
      <c r="C1013" s="229" t="s">
        <v>2147</v>
      </c>
      <c r="D1013" s="229" t="str">
        <f t="shared" si="46"/>
        <v>2718</v>
      </c>
      <c r="E1013" s="229" t="s">
        <v>1024</v>
      </c>
      <c r="F1013" s="229" t="s">
        <v>6733</v>
      </c>
      <c r="G1013" s="242" t="s">
        <v>2147</v>
      </c>
      <c r="H1013" s="242" t="s">
        <v>7899</v>
      </c>
      <c r="I1013" s="229" t="str">
        <f t="shared" si="47"/>
        <v>INSERT INTO UPK_TEST.upk_k60.k60_press_buno_link (buno_id, k60_buno_id, created_date, created_tantou_id) VALUES (2718, 1698, GETDATE(), 999);</v>
      </c>
    </row>
    <row r="1014" spans="1:9">
      <c r="A1014" s="229" t="s">
        <v>3109</v>
      </c>
      <c r="B1014" s="229" t="str">
        <f t="shared" si="45"/>
        <v>1698</v>
      </c>
      <c r="C1014" s="229" t="s">
        <v>2149</v>
      </c>
      <c r="D1014" s="229" t="str">
        <f t="shared" si="46"/>
        <v>2719</v>
      </c>
      <c r="E1014" s="229" t="s">
        <v>1025</v>
      </c>
      <c r="F1014" s="229" t="s">
        <v>6734</v>
      </c>
      <c r="G1014" s="242" t="s">
        <v>2149</v>
      </c>
      <c r="H1014" s="242" t="s">
        <v>7900</v>
      </c>
      <c r="I1014" s="229" t="str">
        <f t="shared" si="47"/>
        <v>INSERT INTO UPK_TEST.upk_k60.k60_press_buno_link (buno_id, k60_buno_id, created_date, created_tantou_id) VALUES (2719, 1698, GETDATE(), 999);</v>
      </c>
    </row>
    <row r="1015" spans="1:9">
      <c r="A1015" s="229" t="s">
        <v>3168</v>
      </c>
      <c r="B1015" s="229" t="str">
        <f t="shared" si="45"/>
        <v>1750</v>
      </c>
      <c r="C1015" s="229" t="s">
        <v>7372</v>
      </c>
      <c r="D1015" s="229" t="str">
        <f t="shared" si="46"/>
        <v>2720</v>
      </c>
      <c r="E1015" s="229" t="s">
        <v>1026</v>
      </c>
      <c r="F1015" s="229" t="s">
        <v>6735</v>
      </c>
      <c r="G1015" s="242" t="s">
        <v>7372</v>
      </c>
      <c r="H1015" s="242" t="s">
        <v>7901</v>
      </c>
      <c r="I1015" s="229" t="str">
        <f t="shared" si="47"/>
        <v>INSERT INTO UPK_TEST.upk_k60.k60_press_buno_link (buno_id, k60_buno_id, created_date, created_tantou_id) VALUES (2720, 1750, GETDATE(), 999);</v>
      </c>
    </row>
    <row r="1016" spans="1:9">
      <c r="A1016" s="229" t="s">
        <v>3168</v>
      </c>
      <c r="B1016" s="229" t="str">
        <f t="shared" si="45"/>
        <v>1750</v>
      </c>
      <c r="C1016" s="229" t="s">
        <v>7373</v>
      </c>
      <c r="D1016" s="229" t="str">
        <f t="shared" si="46"/>
        <v>2721</v>
      </c>
      <c r="E1016" s="229" t="s">
        <v>5689</v>
      </c>
      <c r="F1016" s="229" t="s">
        <v>6736</v>
      </c>
      <c r="G1016" s="242" t="s">
        <v>7373</v>
      </c>
      <c r="H1016" s="242" t="s">
        <v>7902</v>
      </c>
      <c r="I1016" s="229" t="str">
        <f t="shared" si="47"/>
        <v>INSERT INTO UPK_TEST.upk_k60.k60_press_buno_link (buno_id, k60_buno_id, created_date, created_tantou_id) VALUES (2721, 1750, GETDATE(), 999);</v>
      </c>
    </row>
    <row r="1017" spans="1:9">
      <c r="A1017" s="229" t="s">
        <v>5530</v>
      </c>
      <c r="B1017" s="229" t="str">
        <f t="shared" si="45"/>
        <v>1440</v>
      </c>
      <c r="C1017" s="229" t="s">
        <v>7374</v>
      </c>
      <c r="D1017" s="229" t="str">
        <f t="shared" si="46"/>
        <v>2722</v>
      </c>
      <c r="E1017" s="229" t="s">
        <v>5690</v>
      </c>
      <c r="F1017" s="229" t="s">
        <v>6737</v>
      </c>
      <c r="G1017" s="242" t="s">
        <v>7374</v>
      </c>
      <c r="H1017" s="242" t="s">
        <v>7903</v>
      </c>
      <c r="I1017" s="229" t="str">
        <f t="shared" si="47"/>
        <v>INSERT INTO UPK_TEST.upk_k60.k60_press_buno_link (buno_id, k60_buno_id, created_date, created_tantou_id) VALUES (2722, 1440, GETDATE(), 999);</v>
      </c>
    </row>
    <row r="1018" spans="1:9">
      <c r="A1018" s="229" t="s">
        <v>5530</v>
      </c>
      <c r="B1018" s="229" t="str">
        <f t="shared" si="45"/>
        <v>1440</v>
      </c>
      <c r="C1018" s="229" t="s">
        <v>7375</v>
      </c>
      <c r="D1018" s="229" t="str">
        <f t="shared" si="46"/>
        <v>2723</v>
      </c>
      <c r="E1018" s="229" t="s">
        <v>1027</v>
      </c>
      <c r="F1018" s="229" t="s">
        <v>6738</v>
      </c>
      <c r="G1018" s="242" t="s">
        <v>7375</v>
      </c>
      <c r="H1018" s="242" t="s">
        <v>7904</v>
      </c>
      <c r="I1018" s="229" t="str">
        <f t="shared" si="47"/>
        <v>INSERT INTO UPK_TEST.upk_k60.k60_press_buno_link (buno_id, k60_buno_id, created_date, created_tantou_id) VALUES (2723, 1440, GETDATE(), 999);</v>
      </c>
    </row>
    <row r="1019" spans="1:9">
      <c r="A1019" s="229" t="s">
        <v>5743</v>
      </c>
      <c r="B1019" s="229" t="str">
        <f t="shared" si="45"/>
        <v>2494</v>
      </c>
      <c r="C1019" s="229" t="s">
        <v>2150</v>
      </c>
      <c r="D1019" s="229" t="str">
        <f t="shared" si="46"/>
        <v>2724</v>
      </c>
      <c r="E1019" s="229" t="s">
        <v>1028</v>
      </c>
      <c r="F1019" s="229" t="s">
        <v>6739</v>
      </c>
      <c r="G1019" s="242" t="s">
        <v>2150</v>
      </c>
      <c r="H1019" s="242" t="s">
        <v>7905</v>
      </c>
      <c r="I1019" s="229" t="str">
        <f t="shared" si="47"/>
        <v>INSERT INTO UPK_TEST.upk_k60.k60_press_buno_link (buno_id, k60_buno_id, created_date, created_tantou_id) VALUES (2724, 2494, GETDATE(), 999);</v>
      </c>
    </row>
    <row r="1020" spans="1:9">
      <c r="A1020" s="229" t="s">
        <v>5743</v>
      </c>
      <c r="B1020" s="229" t="str">
        <f t="shared" si="45"/>
        <v>2494</v>
      </c>
      <c r="C1020" s="229" t="s">
        <v>2151</v>
      </c>
      <c r="D1020" s="229" t="str">
        <f t="shared" si="46"/>
        <v>2725</v>
      </c>
      <c r="E1020" s="229" t="s">
        <v>1029</v>
      </c>
      <c r="F1020" s="229" t="s">
        <v>6740</v>
      </c>
      <c r="G1020" s="242" t="s">
        <v>2151</v>
      </c>
      <c r="H1020" s="242" t="s">
        <v>7906</v>
      </c>
      <c r="I1020" s="229" t="str">
        <f t="shared" si="47"/>
        <v>INSERT INTO UPK_TEST.upk_k60.k60_press_buno_link (buno_id, k60_buno_id, created_date, created_tantou_id) VALUES (2725, 2494, GETDATE(), 999);</v>
      </c>
    </row>
    <row r="1021" spans="1:9">
      <c r="A1021" s="229" t="s">
        <v>860</v>
      </c>
      <c r="B1021" s="229" t="str">
        <f t="shared" si="45"/>
        <v>2099</v>
      </c>
      <c r="C1021" s="229" t="s">
        <v>2152</v>
      </c>
      <c r="D1021" s="229" t="str">
        <f t="shared" si="46"/>
        <v>2726</v>
      </c>
      <c r="E1021" s="229" t="s">
        <v>1030</v>
      </c>
      <c r="F1021" s="229" t="s">
        <v>6741</v>
      </c>
      <c r="G1021" s="242" t="s">
        <v>2152</v>
      </c>
      <c r="H1021" s="242" t="s">
        <v>7907</v>
      </c>
      <c r="I1021" s="229" t="str">
        <f t="shared" si="47"/>
        <v>INSERT INTO UPK_TEST.upk_k60.k60_press_buno_link (buno_id, k60_buno_id, created_date, created_tantou_id) VALUES (2726, 2099, GETDATE(), 999);</v>
      </c>
    </row>
    <row r="1022" spans="1:9">
      <c r="A1022" s="229" t="s">
        <v>861</v>
      </c>
      <c r="B1022" s="229" t="str">
        <f t="shared" si="45"/>
        <v>2100</v>
      </c>
      <c r="C1022" s="229" t="s">
        <v>2153</v>
      </c>
      <c r="D1022" s="229" t="str">
        <f t="shared" si="46"/>
        <v>2727</v>
      </c>
      <c r="E1022" s="229" t="s">
        <v>1031</v>
      </c>
      <c r="F1022" s="229" t="s">
        <v>6742</v>
      </c>
      <c r="G1022" s="242" t="s">
        <v>2153</v>
      </c>
      <c r="H1022" s="242" t="s">
        <v>7908</v>
      </c>
      <c r="I1022" s="229" t="str">
        <f t="shared" si="47"/>
        <v>INSERT INTO UPK_TEST.upk_k60.k60_press_buno_link (buno_id, k60_buno_id, created_date, created_tantou_id) VALUES (2727, 2100, GETDATE(), 999);</v>
      </c>
    </row>
    <row r="1023" spans="1:9">
      <c r="A1023" s="229" t="s">
        <v>1014</v>
      </c>
      <c r="B1023" s="229" t="str">
        <f t="shared" si="45"/>
        <v>2286</v>
      </c>
      <c r="C1023" s="229" t="s">
        <v>2154</v>
      </c>
      <c r="D1023" s="229" t="str">
        <f t="shared" si="46"/>
        <v>2728</v>
      </c>
      <c r="E1023" s="229" t="s">
        <v>1032</v>
      </c>
      <c r="F1023" s="229" t="s">
        <v>6743</v>
      </c>
      <c r="G1023" s="242" t="s">
        <v>2154</v>
      </c>
      <c r="H1023" s="242" t="s">
        <v>7909</v>
      </c>
      <c r="I1023" s="229" t="str">
        <f t="shared" si="47"/>
        <v>INSERT INTO UPK_TEST.upk_k60.k60_press_buno_link (buno_id, k60_buno_id, created_date, created_tantou_id) VALUES (2728, 2286, GETDATE(), 999);</v>
      </c>
    </row>
    <row r="1024" spans="1:9">
      <c r="A1024" s="229" t="s">
        <v>3086</v>
      </c>
      <c r="B1024" s="229" t="str">
        <f t="shared" si="45"/>
        <v>1678</v>
      </c>
      <c r="C1024" s="229" t="s">
        <v>2156</v>
      </c>
      <c r="D1024" s="229" t="str">
        <f t="shared" si="46"/>
        <v>2729</v>
      </c>
      <c r="E1024" s="229" t="s">
        <v>1033</v>
      </c>
      <c r="F1024" s="229" t="s">
        <v>6744</v>
      </c>
      <c r="G1024" s="242" t="s">
        <v>2156</v>
      </c>
      <c r="H1024" s="242" t="s">
        <v>7910</v>
      </c>
      <c r="I1024" s="229" t="str">
        <f t="shared" si="47"/>
        <v>INSERT INTO UPK_TEST.upk_k60.k60_press_buno_link (buno_id, k60_buno_id, created_date, created_tantou_id) VALUES (2729, 1678, GETDATE(), 999);</v>
      </c>
    </row>
    <row r="1025" spans="1:9">
      <c r="A1025" s="229" t="s">
        <v>3086</v>
      </c>
      <c r="B1025" s="229" t="str">
        <f t="shared" si="45"/>
        <v>1678</v>
      </c>
      <c r="C1025" s="229" t="s">
        <v>2158</v>
      </c>
      <c r="D1025" s="229" t="str">
        <f t="shared" si="46"/>
        <v>2730</v>
      </c>
      <c r="E1025" s="229" t="s">
        <v>1034</v>
      </c>
      <c r="F1025" s="229" t="s">
        <v>6745</v>
      </c>
      <c r="G1025" s="242" t="s">
        <v>2158</v>
      </c>
      <c r="H1025" s="242" t="s">
        <v>7911</v>
      </c>
      <c r="I1025" s="229" t="str">
        <f t="shared" si="47"/>
        <v>INSERT INTO UPK_TEST.upk_k60.k60_press_buno_link (buno_id, k60_buno_id, created_date, created_tantou_id) VALUES (2730, 1678, GETDATE(), 999);</v>
      </c>
    </row>
    <row r="1026" spans="1:9">
      <c r="A1026" s="229" t="s">
        <v>3087</v>
      </c>
      <c r="B1026" s="229" t="str">
        <f t="shared" si="45"/>
        <v>1679</v>
      </c>
      <c r="C1026" s="229" t="s">
        <v>2157</v>
      </c>
      <c r="D1026" s="229" t="str">
        <f t="shared" si="46"/>
        <v>2731</v>
      </c>
      <c r="E1026" s="229" t="s">
        <v>1035</v>
      </c>
      <c r="F1026" s="229" t="s">
        <v>6746</v>
      </c>
      <c r="G1026" s="242" t="s">
        <v>2157</v>
      </c>
      <c r="H1026" s="242" t="s">
        <v>7912</v>
      </c>
      <c r="I1026" s="229" t="str">
        <f t="shared" si="47"/>
        <v>INSERT INTO UPK_TEST.upk_k60.k60_press_buno_link (buno_id, k60_buno_id, created_date, created_tantou_id) VALUES (2731, 1679, GETDATE(), 999);</v>
      </c>
    </row>
    <row r="1027" spans="1:9">
      <c r="A1027" s="229" t="s">
        <v>3087</v>
      </c>
      <c r="B1027" s="229" t="str">
        <f t="shared" si="45"/>
        <v>1679</v>
      </c>
      <c r="C1027" s="229" t="s">
        <v>2159</v>
      </c>
      <c r="D1027" s="229" t="str">
        <f t="shared" si="46"/>
        <v>2732</v>
      </c>
      <c r="E1027" s="229" t="s">
        <v>1036</v>
      </c>
      <c r="F1027" s="229" t="s">
        <v>6747</v>
      </c>
      <c r="G1027" s="242" t="s">
        <v>2159</v>
      </c>
      <c r="H1027" s="242" t="s">
        <v>7913</v>
      </c>
      <c r="I1027" s="229" t="str">
        <f t="shared" si="47"/>
        <v>INSERT INTO UPK_TEST.upk_k60.k60_press_buno_link (buno_id, k60_buno_id, created_date, created_tantou_id) VALUES (2732, 1679, GETDATE(), 999);</v>
      </c>
    </row>
    <row r="1028" spans="1:9">
      <c r="A1028" s="229" t="s">
        <v>3088</v>
      </c>
      <c r="B1028" s="229" t="str">
        <f t="shared" ref="B1028:B1091" si="48">VLOOKUP($A1028,$E$4:$F$2001,2,FALSE)</f>
        <v>1680</v>
      </c>
      <c r="C1028" s="229" t="s">
        <v>2160</v>
      </c>
      <c r="D1028" s="229" t="str">
        <f t="shared" ref="D1028:D1091" si="49">VLOOKUP($C1028,$G$4:$H$2001,2,FALSE)</f>
        <v>2733</v>
      </c>
      <c r="E1028" s="229" t="s">
        <v>1037</v>
      </c>
      <c r="F1028" s="229" t="s">
        <v>6748</v>
      </c>
      <c r="G1028" s="242" t="s">
        <v>2160</v>
      </c>
      <c r="H1028" s="242" t="s">
        <v>7914</v>
      </c>
      <c r="I1028" s="229" t="str">
        <f t="shared" ref="I1028:I1091" si="50">$S$1&amp;$D1028&amp;", "&amp;$B1028&amp;", GETDATE(), 999);"</f>
        <v>INSERT INTO UPK_TEST.upk_k60.k60_press_buno_link (buno_id, k60_buno_id, created_date, created_tantou_id) VALUES (2733, 1680, GETDATE(), 999);</v>
      </c>
    </row>
    <row r="1029" spans="1:9">
      <c r="A1029" s="229" t="s">
        <v>3088</v>
      </c>
      <c r="B1029" s="229" t="str">
        <f t="shared" si="48"/>
        <v>1680</v>
      </c>
      <c r="C1029" s="229" t="s">
        <v>2162</v>
      </c>
      <c r="D1029" s="229" t="str">
        <f t="shared" si="49"/>
        <v>2734</v>
      </c>
      <c r="E1029" s="229" t="s">
        <v>1038</v>
      </c>
      <c r="F1029" s="229" t="s">
        <v>6749</v>
      </c>
      <c r="G1029" s="242" t="s">
        <v>2162</v>
      </c>
      <c r="H1029" s="242" t="s">
        <v>7915</v>
      </c>
      <c r="I1029" s="229" t="str">
        <f t="shared" si="50"/>
        <v>INSERT INTO UPK_TEST.upk_k60.k60_press_buno_link (buno_id, k60_buno_id, created_date, created_tantou_id) VALUES (2734, 1680, GETDATE(), 999);</v>
      </c>
    </row>
    <row r="1030" spans="1:9">
      <c r="A1030" s="229" t="s">
        <v>3089</v>
      </c>
      <c r="B1030" s="229" t="str">
        <f t="shared" si="48"/>
        <v>1681</v>
      </c>
      <c r="C1030" s="229" t="s">
        <v>2161</v>
      </c>
      <c r="D1030" s="229" t="str">
        <f t="shared" si="49"/>
        <v>2735</v>
      </c>
      <c r="E1030" s="229" t="s">
        <v>1039</v>
      </c>
      <c r="F1030" s="229" t="s">
        <v>6750</v>
      </c>
      <c r="G1030" s="242" t="s">
        <v>2161</v>
      </c>
      <c r="H1030" s="242" t="s">
        <v>7916</v>
      </c>
      <c r="I1030" s="229" t="str">
        <f t="shared" si="50"/>
        <v>INSERT INTO UPK_TEST.upk_k60.k60_press_buno_link (buno_id, k60_buno_id, created_date, created_tantou_id) VALUES (2735, 1681, GETDATE(), 999);</v>
      </c>
    </row>
    <row r="1031" spans="1:9">
      <c r="A1031" s="229" t="s">
        <v>3089</v>
      </c>
      <c r="B1031" s="229" t="str">
        <f t="shared" si="48"/>
        <v>1681</v>
      </c>
      <c r="C1031" s="229" t="s">
        <v>2163</v>
      </c>
      <c r="D1031" s="229" t="str">
        <f t="shared" si="49"/>
        <v>2736</v>
      </c>
      <c r="E1031" s="229" t="s">
        <v>1040</v>
      </c>
      <c r="F1031" s="229" t="s">
        <v>6751</v>
      </c>
      <c r="G1031" s="242" t="s">
        <v>2163</v>
      </c>
      <c r="H1031" s="242" t="s">
        <v>7917</v>
      </c>
      <c r="I1031" s="229" t="str">
        <f t="shared" si="50"/>
        <v>INSERT INTO UPK_TEST.upk_k60.k60_press_buno_link (buno_id, k60_buno_id, created_date, created_tantou_id) VALUES (2736, 1681, GETDATE(), 999);</v>
      </c>
    </row>
    <row r="1032" spans="1:9">
      <c r="A1032" s="229" t="s">
        <v>684</v>
      </c>
      <c r="B1032" s="229" t="str">
        <f t="shared" si="48"/>
        <v>1853</v>
      </c>
      <c r="C1032" s="229" t="s">
        <v>7376</v>
      </c>
      <c r="D1032" s="229" t="str">
        <f t="shared" si="49"/>
        <v>2737</v>
      </c>
      <c r="E1032" s="229" t="s">
        <v>1041</v>
      </c>
      <c r="F1032" s="229" t="s">
        <v>6752</v>
      </c>
      <c r="G1032" s="242" t="s">
        <v>7376</v>
      </c>
      <c r="H1032" s="242" t="s">
        <v>7918</v>
      </c>
      <c r="I1032" s="229" t="str">
        <f t="shared" si="50"/>
        <v>INSERT INTO UPK_TEST.upk_k60.k60_press_buno_link (buno_id, k60_buno_id, created_date, created_tantou_id) VALUES (2737, 1853, GETDATE(), 999);</v>
      </c>
    </row>
    <row r="1033" spans="1:9">
      <c r="A1033" s="229" t="s">
        <v>1131</v>
      </c>
      <c r="B1033" s="229" t="str">
        <f t="shared" si="48"/>
        <v>2440</v>
      </c>
      <c r="C1033" s="229" t="s">
        <v>7377</v>
      </c>
      <c r="D1033" s="229" t="str">
        <f t="shared" si="49"/>
        <v>2738</v>
      </c>
      <c r="E1033" s="229" t="s">
        <v>1042</v>
      </c>
      <c r="F1033" s="229" t="s">
        <v>6753</v>
      </c>
      <c r="G1033" s="242" t="s">
        <v>7377</v>
      </c>
      <c r="H1033" s="242" t="s">
        <v>7919</v>
      </c>
      <c r="I1033" s="229" t="str">
        <f t="shared" si="50"/>
        <v>INSERT INTO UPK_TEST.upk_k60.k60_press_buno_link (buno_id, k60_buno_id, created_date, created_tantou_id) VALUES (2738, 2440, GETDATE(), 999);</v>
      </c>
    </row>
    <row r="1034" spans="1:9">
      <c r="A1034" s="229" t="s">
        <v>358</v>
      </c>
      <c r="B1034" s="229" t="str">
        <f t="shared" si="48"/>
        <v>1318</v>
      </c>
      <c r="C1034" s="229" t="s">
        <v>7378</v>
      </c>
      <c r="D1034" s="229" t="str">
        <f t="shared" si="49"/>
        <v>2739</v>
      </c>
      <c r="E1034" s="229" t="s">
        <v>1043</v>
      </c>
      <c r="F1034" s="229" t="s">
        <v>6754</v>
      </c>
      <c r="G1034" s="242" t="s">
        <v>7378</v>
      </c>
      <c r="H1034" s="242" t="s">
        <v>7920</v>
      </c>
      <c r="I1034" s="229" t="str">
        <f t="shared" si="50"/>
        <v>INSERT INTO UPK_TEST.upk_k60.k60_press_buno_link (buno_id, k60_buno_id, created_date, created_tantou_id) VALUES (2739, 1318, GETDATE(), 999);</v>
      </c>
    </row>
    <row r="1035" spans="1:9">
      <c r="A1035" s="229" t="s">
        <v>442</v>
      </c>
      <c r="B1035" s="229" t="str">
        <f t="shared" si="48"/>
        <v>1438</v>
      </c>
      <c r="C1035" s="229" t="s">
        <v>7379</v>
      </c>
      <c r="D1035" s="229" t="str">
        <f t="shared" si="49"/>
        <v>2740</v>
      </c>
      <c r="E1035" s="229" t="s">
        <v>1044</v>
      </c>
      <c r="F1035" s="229" t="s">
        <v>6755</v>
      </c>
      <c r="G1035" s="242" t="s">
        <v>7379</v>
      </c>
      <c r="H1035" s="242" t="s">
        <v>7921</v>
      </c>
      <c r="I1035" s="229" t="str">
        <f t="shared" si="50"/>
        <v>INSERT INTO UPK_TEST.upk_k60.k60_press_buno_link (buno_id, k60_buno_id, created_date, created_tantou_id) VALUES (2740, 1438, GETDATE(), 999);</v>
      </c>
    </row>
    <row r="1036" spans="1:9">
      <c r="A1036" s="229" t="s">
        <v>1160</v>
      </c>
      <c r="B1036" s="229" t="str">
        <f t="shared" si="48"/>
        <v>2478</v>
      </c>
      <c r="C1036" s="229" t="s">
        <v>7380</v>
      </c>
      <c r="D1036" s="229" t="str">
        <f t="shared" si="49"/>
        <v>2741</v>
      </c>
      <c r="E1036" s="229" t="s">
        <v>1045</v>
      </c>
      <c r="F1036" s="229" t="s">
        <v>6756</v>
      </c>
      <c r="G1036" s="242" t="s">
        <v>7380</v>
      </c>
      <c r="H1036" s="242" t="s">
        <v>7922</v>
      </c>
      <c r="I1036" s="229" t="str">
        <f t="shared" si="50"/>
        <v>INSERT INTO UPK_TEST.upk_k60.k60_press_buno_link (buno_id, k60_buno_id, created_date, created_tantou_id) VALUES (2741, 2478, GETDATE(), 999);</v>
      </c>
    </row>
    <row r="1037" spans="1:9">
      <c r="A1037" s="229" t="s">
        <v>1161</v>
      </c>
      <c r="B1037" s="229" t="str">
        <f t="shared" si="48"/>
        <v>2481</v>
      </c>
      <c r="C1037" s="229" t="s">
        <v>7381</v>
      </c>
      <c r="D1037" s="229" t="str">
        <f t="shared" si="49"/>
        <v>2742</v>
      </c>
      <c r="E1037" s="229" t="s">
        <v>1046</v>
      </c>
      <c r="F1037" s="229" t="s">
        <v>6757</v>
      </c>
      <c r="G1037" s="242" t="s">
        <v>7381</v>
      </c>
      <c r="H1037" s="242" t="s">
        <v>7923</v>
      </c>
      <c r="I1037" s="229" t="str">
        <f t="shared" si="50"/>
        <v>INSERT INTO UPK_TEST.upk_k60.k60_press_buno_link (buno_id, k60_buno_id, created_date, created_tantou_id) VALUES (2742, 2481, GETDATE(), 999);</v>
      </c>
    </row>
    <row r="1038" spans="1:9">
      <c r="A1038" s="229" t="s">
        <v>457</v>
      </c>
      <c r="B1038" s="229" t="str">
        <f t="shared" si="48"/>
        <v>1491</v>
      </c>
      <c r="C1038" s="229" t="s">
        <v>2164</v>
      </c>
      <c r="D1038" s="229" t="str">
        <f t="shared" si="49"/>
        <v>2743</v>
      </c>
      <c r="E1038" s="229" t="s">
        <v>1047</v>
      </c>
      <c r="F1038" s="229" t="s">
        <v>6758</v>
      </c>
      <c r="G1038" s="242" t="s">
        <v>2164</v>
      </c>
      <c r="H1038" s="242" t="s">
        <v>7924</v>
      </c>
      <c r="I1038" s="229" t="str">
        <f t="shared" si="50"/>
        <v>INSERT INTO UPK_TEST.upk_k60.k60_press_buno_link (buno_id, k60_buno_id, created_date, created_tantou_id) VALUES (2743, 1491, GETDATE(), 999);</v>
      </c>
    </row>
    <row r="1039" spans="1:9">
      <c r="A1039" s="229" t="s">
        <v>459</v>
      </c>
      <c r="B1039" s="229" t="str">
        <f t="shared" si="48"/>
        <v>1493</v>
      </c>
      <c r="C1039" s="229" t="s">
        <v>2165</v>
      </c>
      <c r="D1039" s="229" t="str">
        <f t="shared" si="49"/>
        <v>2744</v>
      </c>
      <c r="E1039" s="229" t="s">
        <v>1048</v>
      </c>
      <c r="F1039" s="229" t="s">
        <v>6759</v>
      </c>
      <c r="G1039" s="242" t="s">
        <v>2165</v>
      </c>
      <c r="H1039" s="242" t="s">
        <v>7925</v>
      </c>
      <c r="I1039" s="229" t="str">
        <f t="shared" si="50"/>
        <v>INSERT INTO UPK_TEST.upk_k60.k60_press_buno_link (buno_id, k60_buno_id, created_date, created_tantou_id) VALUES (2744, 1493, GETDATE(), 999);</v>
      </c>
    </row>
    <row r="1040" spans="1:9">
      <c r="A1040" s="229" t="s">
        <v>941</v>
      </c>
      <c r="B1040" s="229" t="str">
        <f t="shared" si="48"/>
        <v>2201</v>
      </c>
      <c r="C1040" s="229" t="s">
        <v>7382</v>
      </c>
      <c r="D1040" s="229" t="str">
        <f t="shared" si="49"/>
        <v>2745</v>
      </c>
      <c r="E1040" s="229" t="s">
        <v>1049</v>
      </c>
      <c r="F1040" s="229" t="s">
        <v>6760</v>
      </c>
      <c r="G1040" s="242" t="s">
        <v>7382</v>
      </c>
      <c r="H1040" s="242" t="s">
        <v>7926</v>
      </c>
      <c r="I1040" s="229" t="str">
        <f t="shared" si="50"/>
        <v>INSERT INTO UPK_TEST.upk_k60.k60_press_buno_link (buno_id, k60_buno_id, created_date, created_tantou_id) VALUES (2745, 2201, GETDATE(), 999);</v>
      </c>
    </row>
    <row r="1041" spans="1:9">
      <c r="A1041" s="229" t="s">
        <v>942</v>
      </c>
      <c r="B1041" s="229" t="str">
        <f t="shared" si="48"/>
        <v>2202</v>
      </c>
      <c r="C1041" s="229" t="s">
        <v>7383</v>
      </c>
      <c r="D1041" s="229" t="str">
        <f t="shared" si="49"/>
        <v>2746</v>
      </c>
      <c r="E1041" s="229" t="s">
        <v>1050</v>
      </c>
      <c r="F1041" s="229" t="s">
        <v>6761</v>
      </c>
      <c r="G1041" s="242" t="s">
        <v>7383</v>
      </c>
      <c r="H1041" s="242" t="s">
        <v>7927</v>
      </c>
      <c r="I1041" s="229" t="str">
        <f t="shared" si="50"/>
        <v>INSERT INTO UPK_TEST.upk_k60.k60_press_buno_link (buno_id, k60_buno_id, created_date, created_tantou_id) VALUES (2746, 2202, GETDATE(), 999);</v>
      </c>
    </row>
    <row r="1042" spans="1:9">
      <c r="A1042" s="229" t="s">
        <v>356</v>
      </c>
      <c r="B1042" s="229" t="str">
        <f t="shared" si="48"/>
        <v>1316</v>
      </c>
      <c r="C1042" s="229" t="s">
        <v>7384</v>
      </c>
      <c r="D1042" s="229" t="str">
        <f t="shared" si="49"/>
        <v>2747</v>
      </c>
      <c r="E1042" s="229" t="s">
        <v>1051</v>
      </c>
      <c r="F1042" s="229" t="s">
        <v>6762</v>
      </c>
      <c r="G1042" s="242" t="s">
        <v>7384</v>
      </c>
      <c r="H1042" s="242" t="s">
        <v>7928</v>
      </c>
      <c r="I1042" s="229" t="str">
        <f t="shared" si="50"/>
        <v>INSERT INTO UPK_TEST.upk_k60.k60_press_buno_link (buno_id, k60_buno_id, created_date, created_tantou_id) VALUES (2747, 1316, GETDATE(), 999);</v>
      </c>
    </row>
    <row r="1043" spans="1:9">
      <c r="A1043" s="229" t="s">
        <v>357</v>
      </c>
      <c r="B1043" s="229" t="str">
        <f t="shared" si="48"/>
        <v>1317</v>
      </c>
      <c r="C1043" s="229" t="s">
        <v>7385</v>
      </c>
      <c r="D1043" s="229" t="str">
        <f t="shared" si="49"/>
        <v>2748</v>
      </c>
      <c r="E1043" s="229" t="s">
        <v>1052</v>
      </c>
      <c r="F1043" s="229" t="s">
        <v>6763</v>
      </c>
      <c r="G1043" s="242" t="s">
        <v>7385</v>
      </c>
      <c r="H1043" s="242" t="s">
        <v>7929</v>
      </c>
      <c r="I1043" s="229" t="str">
        <f t="shared" si="50"/>
        <v>INSERT INTO UPK_TEST.upk_k60.k60_press_buno_link (buno_id, k60_buno_id, created_date, created_tantou_id) VALUES (2748, 1317, GETDATE(), 999);</v>
      </c>
    </row>
    <row r="1044" spans="1:9">
      <c r="A1044" s="229" t="s">
        <v>365</v>
      </c>
      <c r="B1044" s="229" t="str">
        <f t="shared" si="48"/>
        <v>1328</v>
      </c>
      <c r="C1044" s="229" t="s">
        <v>7386</v>
      </c>
      <c r="D1044" s="229" t="str">
        <f t="shared" si="49"/>
        <v>2749</v>
      </c>
      <c r="E1044" s="229" t="s">
        <v>1053</v>
      </c>
      <c r="F1044" s="229" t="s">
        <v>6764</v>
      </c>
      <c r="G1044" s="242" t="s">
        <v>7386</v>
      </c>
      <c r="H1044" s="242" t="s">
        <v>7930</v>
      </c>
      <c r="I1044" s="229" t="str">
        <f t="shared" si="50"/>
        <v>INSERT INTO UPK_TEST.upk_k60.k60_press_buno_link (buno_id, k60_buno_id, created_date, created_tantou_id) VALUES (2749, 1328, GETDATE(), 999);</v>
      </c>
    </row>
    <row r="1045" spans="1:9">
      <c r="A1045" s="229" t="s">
        <v>544</v>
      </c>
      <c r="B1045" s="229" t="str">
        <f t="shared" si="48"/>
        <v>1632</v>
      </c>
      <c r="C1045" s="229" t="s">
        <v>7387</v>
      </c>
      <c r="D1045" s="229" t="str">
        <f t="shared" si="49"/>
        <v>2750</v>
      </c>
      <c r="E1045" s="229" t="s">
        <v>1054</v>
      </c>
      <c r="F1045" s="229" t="s">
        <v>6765</v>
      </c>
      <c r="G1045" s="242" t="s">
        <v>7387</v>
      </c>
      <c r="H1045" s="242" t="s">
        <v>7931</v>
      </c>
      <c r="I1045" s="229" t="str">
        <f t="shared" si="50"/>
        <v>INSERT INTO UPK_TEST.upk_k60.k60_press_buno_link (buno_id, k60_buno_id, created_date, created_tantou_id) VALUES (2750, 1632, GETDATE(), 999);</v>
      </c>
    </row>
    <row r="1046" spans="1:9">
      <c r="A1046" s="229" t="s">
        <v>545</v>
      </c>
      <c r="B1046" s="229" t="str">
        <f t="shared" si="48"/>
        <v>1633</v>
      </c>
      <c r="C1046" s="229" t="s">
        <v>7388</v>
      </c>
      <c r="D1046" s="229" t="str">
        <f t="shared" si="49"/>
        <v>2751</v>
      </c>
      <c r="E1046" s="229" t="s">
        <v>1055</v>
      </c>
      <c r="F1046" s="229" t="s">
        <v>6766</v>
      </c>
      <c r="G1046" s="242" t="s">
        <v>7388</v>
      </c>
      <c r="H1046" s="242" t="s">
        <v>7932</v>
      </c>
      <c r="I1046" s="229" t="str">
        <f t="shared" si="50"/>
        <v>INSERT INTO UPK_TEST.upk_k60.k60_press_buno_link (buno_id, k60_buno_id, created_date, created_tantou_id) VALUES (2751, 1633, GETDATE(), 999);</v>
      </c>
    </row>
    <row r="1047" spans="1:9">
      <c r="A1047" s="229" t="s">
        <v>1101</v>
      </c>
      <c r="B1047" s="229" t="str">
        <f t="shared" si="48"/>
        <v>2397</v>
      </c>
      <c r="C1047" s="229" t="s">
        <v>2173</v>
      </c>
      <c r="D1047" s="229" t="str">
        <f t="shared" si="49"/>
        <v>2752</v>
      </c>
      <c r="E1047" s="229" t="s">
        <v>1056</v>
      </c>
      <c r="F1047" s="229" t="s">
        <v>6767</v>
      </c>
      <c r="G1047" s="242" t="s">
        <v>2173</v>
      </c>
      <c r="H1047" s="242" t="s">
        <v>7933</v>
      </c>
      <c r="I1047" s="229" t="str">
        <f t="shared" si="50"/>
        <v>INSERT INTO UPK_TEST.upk_k60.k60_press_buno_link (buno_id, k60_buno_id, created_date, created_tantou_id) VALUES (2752, 2397, GETDATE(), 999);</v>
      </c>
    </row>
    <row r="1048" spans="1:9">
      <c r="A1048" s="229" t="s">
        <v>1102</v>
      </c>
      <c r="B1048" s="229" t="str">
        <f t="shared" si="48"/>
        <v>2398</v>
      </c>
      <c r="C1048" s="229" t="s">
        <v>2174</v>
      </c>
      <c r="D1048" s="229" t="str">
        <f t="shared" si="49"/>
        <v>2753</v>
      </c>
      <c r="E1048" s="229" t="s">
        <v>1057</v>
      </c>
      <c r="F1048" s="229" t="s">
        <v>6768</v>
      </c>
      <c r="G1048" s="242" t="s">
        <v>2174</v>
      </c>
      <c r="H1048" s="242" t="s">
        <v>7934</v>
      </c>
      <c r="I1048" s="229" t="str">
        <f t="shared" si="50"/>
        <v>INSERT INTO UPK_TEST.upk_k60.k60_press_buno_link (buno_id, k60_buno_id, created_date, created_tantou_id) VALUES (2753, 2398, GETDATE(), 999);</v>
      </c>
    </row>
    <row r="1049" spans="1:9">
      <c r="A1049" s="229" t="s">
        <v>1103</v>
      </c>
      <c r="B1049" s="229" t="str">
        <f t="shared" si="48"/>
        <v>2399</v>
      </c>
      <c r="C1049" s="229" t="s">
        <v>2176</v>
      </c>
      <c r="D1049" s="229" t="str">
        <f t="shared" si="49"/>
        <v>2754</v>
      </c>
      <c r="E1049" s="229" t="s">
        <v>1058</v>
      </c>
      <c r="F1049" s="229" t="s">
        <v>6769</v>
      </c>
      <c r="G1049" s="242" t="s">
        <v>2176</v>
      </c>
      <c r="H1049" s="242" t="s">
        <v>7935</v>
      </c>
      <c r="I1049" s="229" t="str">
        <f t="shared" si="50"/>
        <v>INSERT INTO UPK_TEST.upk_k60.k60_press_buno_link (buno_id, k60_buno_id, created_date, created_tantou_id) VALUES (2754, 2399, GETDATE(), 999);</v>
      </c>
    </row>
    <row r="1050" spans="1:9">
      <c r="A1050" s="229" t="s">
        <v>5754</v>
      </c>
      <c r="B1050" s="229">
        <f t="shared" si="48"/>
        <v>2556</v>
      </c>
      <c r="C1050" s="229" t="s">
        <v>7389</v>
      </c>
      <c r="D1050" s="229" t="str">
        <f t="shared" si="49"/>
        <v>2755</v>
      </c>
      <c r="E1050" s="229" t="s">
        <v>5691</v>
      </c>
      <c r="F1050" s="229" t="s">
        <v>6770</v>
      </c>
      <c r="G1050" s="242" t="s">
        <v>7389</v>
      </c>
      <c r="H1050" s="242" t="s">
        <v>7936</v>
      </c>
      <c r="I1050" s="229" t="str">
        <f t="shared" si="50"/>
        <v>INSERT INTO UPK_TEST.upk_k60.k60_press_buno_link (buno_id, k60_buno_id, created_date, created_tantou_id) VALUES (2755, 2556, GETDATE(), 999);</v>
      </c>
    </row>
    <row r="1051" spans="1:9">
      <c r="A1051" s="229" t="s">
        <v>5754</v>
      </c>
      <c r="B1051" s="229">
        <f t="shared" si="48"/>
        <v>2556</v>
      </c>
      <c r="C1051" s="229" t="s">
        <v>7390</v>
      </c>
      <c r="D1051" s="229" t="str">
        <f t="shared" si="49"/>
        <v>2756</v>
      </c>
      <c r="E1051" s="229" t="s">
        <v>5692</v>
      </c>
      <c r="F1051" s="229" t="s">
        <v>6771</v>
      </c>
      <c r="G1051" s="242" t="s">
        <v>7390</v>
      </c>
      <c r="H1051" s="242" t="s">
        <v>7937</v>
      </c>
      <c r="I1051" s="229" t="str">
        <f t="shared" si="50"/>
        <v>INSERT INTO UPK_TEST.upk_k60.k60_press_buno_link (buno_id, k60_buno_id, created_date, created_tantou_id) VALUES (2756, 2556, GETDATE(), 999);</v>
      </c>
    </row>
    <row r="1052" spans="1:9">
      <c r="A1052" s="229" t="s">
        <v>3420</v>
      </c>
      <c r="B1052" s="229" t="str">
        <f t="shared" si="48"/>
        <v>1989</v>
      </c>
      <c r="C1052" s="229" t="s">
        <v>2178</v>
      </c>
      <c r="D1052" s="229" t="str">
        <f t="shared" si="49"/>
        <v>2757</v>
      </c>
      <c r="E1052" s="229" t="s">
        <v>1059</v>
      </c>
      <c r="F1052" s="229" t="s">
        <v>6772</v>
      </c>
      <c r="G1052" s="242" t="s">
        <v>2178</v>
      </c>
      <c r="H1052" s="242" t="s">
        <v>7938</v>
      </c>
      <c r="I1052" s="229" t="str">
        <f t="shared" si="50"/>
        <v>INSERT INTO UPK_TEST.upk_k60.k60_press_buno_link (buno_id, k60_buno_id, created_date, created_tantou_id) VALUES (2757, 1989, GETDATE(), 999);</v>
      </c>
    </row>
    <row r="1053" spans="1:9">
      <c r="A1053" s="229" t="s">
        <v>3420</v>
      </c>
      <c r="B1053" s="229" t="str">
        <f t="shared" si="48"/>
        <v>1989</v>
      </c>
      <c r="C1053" s="229" t="s">
        <v>2183</v>
      </c>
      <c r="D1053" s="229" t="str">
        <f t="shared" si="49"/>
        <v>2758</v>
      </c>
      <c r="E1053" s="229" t="s">
        <v>1060</v>
      </c>
      <c r="F1053" s="229" t="s">
        <v>6773</v>
      </c>
      <c r="G1053" s="242" t="s">
        <v>2183</v>
      </c>
      <c r="H1053" s="242" t="s">
        <v>7939</v>
      </c>
      <c r="I1053" s="229" t="str">
        <f t="shared" si="50"/>
        <v>INSERT INTO UPK_TEST.upk_k60.k60_press_buno_link (buno_id, k60_buno_id, created_date, created_tantou_id) VALUES (2758, 1989, GETDATE(), 999);</v>
      </c>
    </row>
    <row r="1054" spans="1:9">
      <c r="A1054" s="229" t="s">
        <v>2967</v>
      </c>
      <c r="B1054" s="229" t="str">
        <f t="shared" si="48"/>
        <v>1576</v>
      </c>
      <c r="C1054" s="229" t="s">
        <v>7391</v>
      </c>
      <c r="D1054" s="229" t="str">
        <f t="shared" si="49"/>
        <v>2759</v>
      </c>
      <c r="E1054" s="229" t="s">
        <v>1061</v>
      </c>
      <c r="F1054" s="229" t="s">
        <v>6774</v>
      </c>
      <c r="G1054" s="242" t="s">
        <v>7391</v>
      </c>
      <c r="H1054" s="242" t="s">
        <v>7940</v>
      </c>
      <c r="I1054" s="229" t="str">
        <f t="shared" si="50"/>
        <v>INSERT INTO UPK_TEST.upk_k60.k60_press_buno_link (buno_id, k60_buno_id, created_date, created_tantou_id) VALUES (2759, 1576, GETDATE(), 999);</v>
      </c>
    </row>
    <row r="1055" spans="1:9">
      <c r="A1055" s="229" t="s">
        <v>2967</v>
      </c>
      <c r="B1055" s="229" t="str">
        <f t="shared" si="48"/>
        <v>1576</v>
      </c>
      <c r="C1055" s="229" t="s">
        <v>7392</v>
      </c>
      <c r="D1055" s="229" t="str">
        <f t="shared" si="49"/>
        <v>2760</v>
      </c>
      <c r="E1055" s="229" t="s">
        <v>1062</v>
      </c>
      <c r="F1055" s="229" t="s">
        <v>6775</v>
      </c>
      <c r="G1055" s="242" t="s">
        <v>7392</v>
      </c>
      <c r="H1055" s="242" t="s">
        <v>7941</v>
      </c>
      <c r="I1055" s="229" t="str">
        <f t="shared" si="50"/>
        <v>INSERT INTO UPK_TEST.upk_k60.k60_press_buno_link (buno_id, k60_buno_id, created_date, created_tantou_id) VALUES (2760, 1576, GETDATE(), 999);</v>
      </c>
    </row>
    <row r="1056" spans="1:9">
      <c r="A1056" s="229" t="s">
        <v>546</v>
      </c>
      <c r="B1056" s="229" t="str">
        <f t="shared" si="48"/>
        <v>1634</v>
      </c>
      <c r="C1056" s="229" t="s">
        <v>7393</v>
      </c>
      <c r="D1056" s="229" t="str">
        <f t="shared" si="49"/>
        <v>2761</v>
      </c>
      <c r="E1056" s="229" t="s">
        <v>5693</v>
      </c>
      <c r="F1056" s="229" t="s">
        <v>6776</v>
      </c>
      <c r="G1056" s="242" t="s">
        <v>7393</v>
      </c>
      <c r="H1056" s="242" t="s">
        <v>7942</v>
      </c>
      <c r="I1056" s="229" t="str">
        <f t="shared" si="50"/>
        <v>INSERT INTO UPK_TEST.upk_k60.k60_press_buno_link (buno_id, k60_buno_id, created_date, created_tantou_id) VALUES (2761, 1634, GETDATE(), 999);</v>
      </c>
    </row>
    <row r="1057" spans="1:9">
      <c r="A1057" s="229" t="s">
        <v>547</v>
      </c>
      <c r="B1057" s="229" t="str">
        <f t="shared" si="48"/>
        <v>1635</v>
      </c>
      <c r="C1057" s="229" t="s">
        <v>7394</v>
      </c>
      <c r="D1057" s="229" t="str">
        <f t="shared" si="49"/>
        <v>2762</v>
      </c>
      <c r="E1057" s="229" t="s">
        <v>1063</v>
      </c>
      <c r="F1057" s="229" t="s">
        <v>6777</v>
      </c>
      <c r="G1057" s="242" t="s">
        <v>7394</v>
      </c>
      <c r="H1057" s="242" t="s">
        <v>7943</v>
      </c>
      <c r="I1057" s="229" t="str">
        <f t="shared" si="50"/>
        <v>INSERT INTO UPK_TEST.upk_k60.k60_press_buno_link (buno_id, k60_buno_id, created_date, created_tantou_id) VALUES (2762, 1635, GETDATE(), 999);</v>
      </c>
    </row>
    <row r="1058" spans="1:9">
      <c r="A1058" s="229" t="s">
        <v>443</v>
      </c>
      <c r="B1058" s="229" t="str">
        <f t="shared" si="48"/>
        <v>1439</v>
      </c>
      <c r="C1058" s="229" t="s">
        <v>7395</v>
      </c>
      <c r="D1058" s="229" t="str">
        <f t="shared" si="49"/>
        <v>2763</v>
      </c>
      <c r="E1058" s="229" t="s">
        <v>1064</v>
      </c>
      <c r="F1058" s="229" t="s">
        <v>6778</v>
      </c>
      <c r="G1058" s="242" t="s">
        <v>7395</v>
      </c>
      <c r="H1058" s="242" t="s">
        <v>7944</v>
      </c>
      <c r="I1058" s="229" t="str">
        <f t="shared" si="50"/>
        <v>INSERT INTO UPK_TEST.upk_k60.k60_press_buno_link (buno_id, k60_buno_id, created_date, created_tantou_id) VALUES (2763, 1439, GETDATE(), 999);</v>
      </c>
    </row>
    <row r="1059" spans="1:9">
      <c r="A1059" s="229" t="s">
        <v>655</v>
      </c>
      <c r="B1059" s="229" t="str">
        <f t="shared" si="48"/>
        <v>1806</v>
      </c>
      <c r="C1059" s="229" t="s">
        <v>2188</v>
      </c>
      <c r="D1059" s="229" t="str">
        <f t="shared" si="49"/>
        <v>2764</v>
      </c>
      <c r="E1059" s="229" t="s">
        <v>1065</v>
      </c>
      <c r="F1059" s="229" t="s">
        <v>6779</v>
      </c>
      <c r="G1059" s="242" t="s">
        <v>2188</v>
      </c>
      <c r="H1059" s="242" t="s">
        <v>7945</v>
      </c>
      <c r="I1059" s="229" t="str">
        <f t="shared" si="50"/>
        <v>INSERT INTO UPK_TEST.upk_k60.k60_press_buno_link (buno_id, k60_buno_id, created_date, created_tantou_id) VALUES (2764, 1806, GETDATE(), 999);</v>
      </c>
    </row>
    <row r="1060" spans="1:9">
      <c r="A1060" s="229" t="s">
        <v>654</v>
      </c>
      <c r="B1060" s="229" t="str">
        <f t="shared" si="48"/>
        <v>1805</v>
      </c>
      <c r="C1060" s="229" t="s">
        <v>2189</v>
      </c>
      <c r="D1060" s="229" t="str">
        <f t="shared" si="49"/>
        <v>2765</v>
      </c>
      <c r="E1060" s="229" t="s">
        <v>1066</v>
      </c>
      <c r="F1060" s="229" t="s">
        <v>6780</v>
      </c>
      <c r="G1060" s="242" t="s">
        <v>2189</v>
      </c>
      <c r="H1060" s="242" t="s">
        <v>7946</v>
      </c>
      <c r="I1060" s="229" t="str">
        <f t="shared" si="50"/>
        <v>INSERT INTO UPK_TEST.upk_k60.k60_press_buno_link (buno_id, k60_buno_id, created_date, created_tantou_id) VALUES (2765, 1805, GETDATE(), 999);</v>
      </c>
    </row>
    <row r="1061" spans="1:9">
      <c r="A1061" s="229" t="s">
        <v>5585</v>
      </c>
      <c r="B1061" s="229" t="str">
        <f t="shared" si="48"/>
        <v>1807</v>
      </c>
      <c r="C1061" s="229" t="s">
        <v>2193</v>
      </c>
      <c r="D1061" s="229" t="str">
        <f t="shared" si="49"/>
        <v>2766</v>
      </c>
      <c r="E1061" s="229" t="s">
        <v>1067</v>
      </c>
      <c r="F1061" s="229" t="s">
        <v>6781</v>
      </c>
      <c r="G1061" s="242" t="s">
        <v>2193</v>
      </c>
      <c r="H1061" s="242" t="s">
        <v>7947</v>
      </c>
      <c r="I1061" s="229" t="str">
        <f t="shared" si="50"/>
        <v>INSERT INTO UPK_TEST.upk_k60.k60_press_buno_link (buno_id, k60_buno_id, created_date, created_tantou_id) VALUES (2766, 1807, GETDATE(), 999);</v>
      </c>
    </row>
    <row r="1062" spans="1:9">
      <c r="A1062" s="229" t="s">
        <v>5585</v>
      </c>
      <c r="B1062" s="229" t="str">
        <f t="shared" si="48"/>
        <v>1807</v>
      </c>
      <c r="C1062" s="229" t="s">
        <v>2195</v>
      </c>
      <c r="D1062" s="229" t="str">
        <f t="shared" si="49"/>
        <v>2767</v>
      </c>
      <c r="E1062" s="229" t="s">
        <v>5694</v>
      </c>
      <c r="F1062" s="229" t="s">
        <v>6782</v>
      </c>
      <c r="G1062" s="242" t="s">
        <v>2195</v>
      </c>
      <c r="H1062" s="242" t="s">
        <v>7948</v>
      </c>
      <c r="I1062" s="229" t="str">
        <f t="shared" si="50"/>
        <v>INSERT INTO UPK_TEST.upk_k60.k60_press_buno_link (buno_id, k60_buno_id, created_date, created_tantou_id) VALUES (2767, 1807, GETDATE(), 999);</v>
      </c>
    </row>
    <row r="1063" spans="1:9">
      <c r="A1063" s="229" t="s">
        <v>5709</v>
      </c>
      <c r="B1063" s="229" t="str">
        <f t="shared" si="48"/>
        <v>2400</v>
      </c>
      <c r="C1063" s="229" t="s">
        <v>2194</v>
      </c>
      <c r="D1063" s="229" t="str">
        <f t="shared" si="49"/>
        <v>2768</v>
      </c>
      <c r="E1063" s="229" t="s">
        <v>1068</v>
      </c>
      <c r="F1063" s="229" t="s">
        <v>6783</v>
      </c>
      <c r="G1063" s="242" t="s">
        <v>2194</v>
      </c>
      <c r="H1063" s="242" t="s">
        <v>7949</v>
      </c>
      <c r="I1063" s="229" t="str">
        <f t="shared" si="50"/>
        <v>INSERT INTO UPK_TEST.upk_k60.k60_press_buno_link (buno_id, k60_buno_id, created_date, created_tantou_id) VALUES (2768, 2400, GETDATE(), 999);</v>
      </c>
    </row>
    <row r="1064" spans="1:9">
      <c r="A1064" s="229" t="s">
        <v>5709</v>
      </c>
      <c r="B1064" s="229" t="str">
        <f t="shared" si="48"/>
        <v>2400</v>
      </c>
      <c r="C1064" s="229" t="s">
        <v>2196</v>
      </c>
      <c r="D1064" s="229" t="str">
        <f t="shared" si="49"/>
        <v>2769</v>
      </c>
      <c r="E1064" s="229" t="s">
        <v>1069</v>
      </c>
      <c r="F1064" s="229" t="s">
        <v>6784</v>
      </c>
      <c r="G1064" s="242" t="s">
        <v>2196</v>
      </c>
      <c r="H1064" s="242" t="s">
        <v>7950</v>
      </c>
      <c r="I1064" s="229" t="str">
        <f t="shared" si="50"/>
        <v>INSERT INTO UPK_TEST.upk_k60.k60_press_buno_link (buno_id, k60_buno_id, created_date, created_tantou_id) VALUES (2769, 2400, GETDATE(), 999);</v>
      </c>
    </row>
    <row r="1065" spans="1:9">
      <c r="A1065" s="229" t="s">
        <v>5683</v>
      </c>
      <c r="B1065" s="229" t="str">
        <f t="shared" si="48"/>
        <v>2281</v>
      </c>
      <c r="C1065" s="229" t="s">
        <v>2197</v>
      </c>
      <c r="D1065" s="229" t="str">
        <f t="shared" si="49"/>
        <v>2770</v>
      </c>
      <c r="E1065" s="229" t="s">
        <v>1070</v>
      </c>
      <c r="F1065" s="229" t="s">
        <v>6785</v>
      </c>
      <c r="G1065" s="242" t="s">
        <v>2197</v>
      </c>
      <c r="H1065" s="242" t="s">
        <v>7951</v>
      </c>
      <c r="I1065" s="229" t="str">
        <f t="shared" si="50"/>
        <v>INSERT INTO UPK_TEST.upk_k60.k60_press_buno_link (buno_id, k60_buno_id, created_date, created_tantou_id) VALUES (2770, 2281, GETDATE(), 999);</v>
      </c>
    </row>
    <row r="1066" spans="1:9">
      <c r="A1066" s="229" t="s">
        <v>5683</v>
      </c>
      <c r="B1066" s="229" t="str">
        <f t="shared" si="48"/>
        <v>2281</v>
      </c>
      <c r="C1066" s="229" t="s">
        <v>2200</v>
      </c>
      <c r="D1066" s="229" t="str">
        <f t="shared" si="49"/>
        <v>2771</v>
      </c>
      <c r="E1066" s="229" t="s">
        <v>1071</v>
      </c>
      <c r="F1066" s="229" t="s">
        <v>6786</v>
      </c>
      <c r="G1066" s="242" t="s">
        <v>2200</v>
      </c>
      <c r="H1066" s="242" t="s">
        <v>7952</v>
      </c>
      <c r="I1066" s="229" t="str">
        <f t="shared" si="50"/>
        <v>INSERT INTO UPK_TEST.upk_k60.k60_press_buno_link (buno_id, k60_buno_id, created_date, created_tantou_id) VALUES (2771, 2281, GETDATE(), 999);</v>
      </c>
    </row>
    <row r="1067" spans="1:9">
      <c r="A1067" s="229" t="s">
        <v>5551</v>
      </c>
      <c r="B1067" s="229" t="str">
        <f t="shared" si="48"/>
        <v>1470</v>
      </c>
      <c r="C1067" s="229" t="s">
        <v>2198</v>
      </c>
      <c r="D1067" s="229" t="str">
        <f t="shared" si="49"/>
        <v>2772</v>
      </c>
      <c r="E1067" s="229" t="s">
        <v>1072</v>
      </c>
      <c r="F1067" s="229" t="s">
        <v>6787</v>
      </c>
      <c r="G1067" s="242" t="s">
        <v>2198</v>
      </c>
      <c r="H1067" s="242" t="s">
        <v>7953</v>
      </c>
      <c r="I1067" s="229" t="str">
        <f t="shared" si="50"/>
        <v>INSERT INTO UPK_TEST.upk_k60.k60_press_buno_link (buno_id, k60_buno_id, created_date, created_tantou_id) VALUES (2772, 1470, GETDATE(), 999);</v>
      </c>
    </row>
    <row r="1068" spans="1:9">
      <c r="A1068" s="229" t="s">
        <v>5551</v>
      </c>
      <c r="B1068" s="229" t="str">
        <f t="shared" si="48"/>
        <v>1470</v>
      </c>
      <c r="C1068" s="229" t="s">
        <v>2201</v>
      </c>
      <c r="D1068" s="229" t="str">
        <f t="shared" si="49"/>
        <v>2773</v>
      </c>
      <c r="E1068" s="229" t="s">
        <v>1073</v>
      </c>
      <c r="F1068" s="229" t="s">
        <v>6788</v>
      </c>
      <c r="G1068" s="242" t="s">
        <v>2201</v>
      </c>
      <c r="H1068" s="242" t="s">
        <v>7954</v>
      </c>
      <c r="I1068" s="229" t="str">
        <f t="shared" si="50"/>
        <v>INSERT INTO UPK_TEST.upk_k60.k60_press_buno_link (buno_id, k60_buno_id, created_date, created_tantou_id) VALUES (2773, 1470, GETDATE(), 999);</v>
      </c>
    </row>
    <row r="1069" spans="1:9">
      <c r="A1069" s="229" t="s">
        <v>5586</v>
      </c>
      <c r="B1069" s="229" t="str">
        <f t="shared" si="48"/>
        <v>1808</v>
      </c>
      <c r="C1069" s="229" t="s">
        <v>2199</v>
      </c>
      <c r="D1069" s="229" t="str">
        <f t="shared" si="49"/>
        <v>2774</v>
      </c>
      <c r="E1069" s="229" t="s">
        <v>1074</v>
      </c>
      <c r="F1069" s="229" t="s">
        <v>6789</v>
      </c>
      <c r="G1069" s="242" t="s">
        <v>2199</v>
      </c>
      <c r="H1069" s="242" t="s">
        <v>7955</v>
      </c>
      <c r="I1069" s="229" t="str">
        <f t="shared" si="50"/>
        <v>INSERT INTO UPK_TEST.upk_k60.k60_press_buno_link (buno_id, k60_buno_id, created_date, created_tantou_id) VALUES (2774, 1808, GETDATE(), 999);</v>
      </c>
    </row>
    <row r="1070" spans="1:9">
      <c r="A1070" s="229" t="s">
        <v>5586</v>
      </c>
      <c r="B1070" s="229" t="str">
        <f t="shared" si="48"/>
        <v>1808</v>
      </c>
      <c r="C1070" s="229" t="s">
        <v>2202</v>
      </c>
      <c r="D1070" s="229" t="str">
        <f t="shared" si="49"/>
        <v>2775</v>
      </c>
      <c r="E1070" s="229" t="s">
        <v>1075</v>
      </c>
      <c r="F1070" s="229" t="s">
        <v>6790</v>
      </c>
      <c r="G1070" s="242" t="s">
        <v>2202</v>
      </c>
      <c r="H1070" s="242" t="s">
        <v>7956</v>
      </c>
      <c r="I1070" s="229" t="str">
        <f t="shared" si="50"/>
        <v>INSERT INTO UPK_TEST.upk_k60.k60_press_buno_link (buno_id, k60_buno_id, created_date, created_tantou_id) VALUES (2775, 1808, GETDATE(), 999);</v>
      </c>
    </row>
    <row r="1071" spans="1:9">
      <c r="A1071" s="229" t="s">
        <v>5594</v>
      </c>
      <c r="B1071" s="229" t="str">
        <f t="shared" si="48"/>
        <v>1843</v>
      </c>
      <c r="C1071" s="229" t="s">
        <v>2203</v>
      </c>
      <c r="D1071" s="229" t="str">
        <f t="shared" si="49"/>
        <v>2776</v>
      </c>
      <c r="E1071" s="229" t="s">
        <v>1076</v>
      </c>
      <c r="F1071" s="229" t="s">
        <v>6791</v>
      </c>
      <c r="G1071" s="242" t="s">
        <v>2203</v>
      </c>
      <c r="H1071" s="242" t="s">
        <v>7957</v>
      </c>
      <c r="I1071" s="229" t="str">
        <f t="shared" si="50"/>
        <v>INSERT INTO UPK_TEST.upk_k60.k60_press_buno_link (buno_id, k60_buno_id, created_date, created_tantou_id) VALUES (2776, 1843, GETDATE(), 999);</v>
      </c>
    </row>
    <row r="1072" spans="1:9">
      <c r="A1072" s="229" t="s">
        <v>5594</v>
      </c>
      <c r="B1072" s="229" t="str">
        <f t="shared" si="48"/>
        <v>1843</v>
      </c>
      <c r="C1072" s="229" t="s">
        <v>2204</v>
      </c>
      <c r="D1072" s="229" t="str">
        <f t="shared" si="49"/>
        <v>2777</v>
      </c>
      <c r="E1072" s="229" t="s">
        <v>1077</v>
      </c>
      <c r="F1072" s="229" t="s">
        <v>6792</v>
      </c>
      <c r="G1072" s="242" t="s">
        <v>2204</v>
      </c>
      <c r="H1072" s="242" t="s">
        <v>7958</v>
      </c>
      <c r="I1072" s="229" t="str">
        <f t="shared" si="50"/>
        <v>INSERT INTO UPK_TEST.upk_k60.k60_press_buno_link (buno_id, k60_buno_id, created_date, created_tantou_id) VALUES (2777, 1843, GETDATE(), 999);</v>
      </c>
    </row>
    <row r="1073" spans="1:9">
      <c r="A1073" s="229" t="s">
        <v>3183</v>
      </c>
      <c r="B1073" s="229" t="str">
        <f t="shared" si="48"/>
        <v>1765</v>
      </c>
      <c r="C1073" s="229" t="s">
        <v>2211</v>
      </c>
      <c r="D1073" s="229" t="str">
        <f t="shared" si="49"/>
        <v>2778</v>
      </c>
      <c r="E1073" s="229" t="s">
        <v>1078</v>
      </c>
      <c r="F1073" s="229" t="s">
        <v>6793</v>
      </c>
      <c r="G1073" s="242" t="s">
        <v>2211</v>
      </c>
      <c r="H1073" s="242" t="s">
        <v>7959</v>
      </c>
      <c r="I1073" s="229" t="str">
        <f t="shared" si="50"/>
        <v>INSERT INTO UPK_TEST.upk_k60.k60_press_buno_link (buno_id, k60_buno_id, created_date, created_tantou_id) VALUES (2778, 1765, GETDATE(), 999);</v>
      </c>
    </row>
    <row r="1074" spans="1:9">
      <c r="A1074" s="229" t="s">
        <v>3183</v>
      </c>
      <c r="B1074" s="229" t="str">
        <f t="shared" si="48"/>
        <v>1765</v>
      </c>
      <c r="C1074" s="229" t="s">
        <v>2215</v>
      </c>
      <c r="D1074" s="229" t="str">
        <f t="shared" si="49"/>
        <v>2779</v>
      </c>
      <c r="E1074" s="229" t="s">
        <v>1079</v>
      </c>
      <c r="F1074" s="229" t="s">
        <v>6794</v>
      </c>
      <c r="G1074" s="242" t="s">
        <v>2215</v>
      </c>
      <c r="H1074" s="242" t="s">
        <v>7960</v>
      </c>
      <c r="I1074" s="229" t="str">
        <f t="shared" si="50"/>
        <v>INSERT INTO UPK_TEST.upk_k60.k60_press_buno_link (buno_id, k60_buno_id, created_date, created_tantou_id) VALUES (2779, 1765, GETDATE(), 999);</v>
      </c>
    </row>
    <row r="1075" spans="1:9">
      <c r="A1075" s="229" t="s">
        <v>3184</v>
      </c>
      <c r="B1075" s="229" t="str">
        <f t="shared" si="48"/>
        <v>1766</v>
      </c>
      <c r="C1075" s="229" t="s">
        <v>2212</v>
      </c>
      <c r="D1075" s="229" t="str">
        <f t="shared" si="49"/>
        <v>2780</v>
      </c>
      <c r="E1075" s="229" t="s">
        <v>5695</v>
      </c>
      <c r="F1075" s="229" t="s">
        <v>6795</v>
      </c>
      <c r="G1075" s="242" t="s">
        <v>2212</v>
      </c>
      <c r="H1075" s="242" t="s">
        <v>7961</v>
      </c>
      <c r="I1075" s="229" t="str">
        <f t="shared" si="50"/>
        <v>INSERT INTO UPK_TEST.upk_k60.k60_press_buno_link (buno_id, k60_buno_id, created_date, created_tantou_id) VALUES (2780, 1766, GETDATE(), 999);</v>
      </c>
    </row>
    <row r="1076" spans="1:9">
      <c r="A1076" s="229" t="s">
        <v>3184</v>
      </c>
      <c r="B1076" s="229" t="str">
        <f t="shared" si="48"/>
        <v>1766</v>
      </c>
      <c r="C1076" s="229" t="s">
        <v>2216</v>
      </c>
      <c r="D1076" s="229" t="str">
        <f t="shared" si="49"/>
        <v>2781</v>
      </c>
      <c r="E1076" s="229" t="s">
        <v>5696</v>
      </c>
      <c r="F1076" s="229" t="s">
        <v>6796</v>
      </c>
      <c r="G1076" s="242" t="s">
        <v>2216</v>
      </c>
      <c r="H1076" s="242" t="s">
        <v>7962</v>
      </c>
      <c r="I1076" s="229" t="str">
        <f t="shared" si="50"/>
        <v>INSERT INTO UPK_TEST.upk_k60.k60_press_buno_link (buno_id, k60_buno_id, created_date, created_tantou_id) VALUES (2781, 1766, GETDATE(), 999);</v>
      </c>
    </row>
    <row r="1077" spans="1:9">
      <c r="A1077" s="229" t="s">
        <v>2968</v>
      </c>
      <c r="B1077" s="229" t="str">
        <f t="shared" si="48"/>
        <v>1577</v>
      </c>
      <c r="C1077" s="229" t="s">
        <v>7396</v>
      </c>
      <c r="D1077" s="229" t="str">
        <f t="shared" si="49"/>
        <v>2782</v>
      </c>
      <c r="E1077" s="229" t="s">
        <v>5697</v>
      </c>
      <c r="F1077" s="229" t="s">
        <v>6797</v>
      </c>
      <c r="G1077" s="242" t="s">
        <v>7396</v>
      </c>
      <c r="H1077" s="242" t="s">
        <v>7963</v>
      </c>
      <c r="I1077" s="229" t="str">
        <f t="shared" si="50"/>
        <v>INSERT INTO UPK_TEST.upk_k60.k60_press_buno_link (buno_id, k60_buno_id, created_date, created_tantou_id) VALUES (2782, 1577, GETDATE(), 999);</v>
      </c>
    </row>
    <row r="1078" spans="1:9">
      <c r="A1078" s="229" t="s">
        <v>2968</v>
      </c>
      <c r="B1078" s="229" t="str">
        <f t="shared" si="48"/>
        <v>1577</v>
      </c>
      <c r="C1078" s="229" t="s">
        <v>7397</v>
      </c>
      <c r="D1078" s="229" t="str">
        <f t="shared" si="49"/>
        <v>2783</v>
      </c>
      <c r="E1078" s="229" t="s">
        <v>1080</v>
      </c>
      <c r="F1078" s="229" t="s">
        <v>6798</v>
      </c>
      <c r="G1078" s="242" t="s">
        <v>7397</v>
      </c>
      <c r="H1078" s="242" t="s">
        <v>7964</v>
      </c>
      <c r="I1078" s="229" t="str">
        <f t="shared" si="50"/>
        <v>INSERT INTO UPK_TEST.upk_k60.k60_press_buno_link (buno_id, k60_buno_id, created_date, created_tantou_id) VALUES (2783, 1577, GETDATE(), 999);</v>
      </c>
    </row>
    <row r="1079" spans="1:9">
      <c r="A1079" s="229" t="s">
        <v>2969</v>
      </c>
      <c r="B1079" s="229" t="str">
        <f t="shared" si="48"/>
        <v>1578</v>
      </c>
      <c r="C1079" s="229" t="s">
        <v>7398</v>
      </c>
      <c r="D1079" s="229" t="str">
        <f t="shared" si="49"/>
        <v>2784</v>
      </c>
      <c r="E1079" s="229" t="s">
        <v>1081</v>
      </c>
      <c r="F1079" s="229" t="s">
        <v>6799</v>
      </c>
      <c r="G1079" s="242" t="s">
        <v>7398</v>
      </c>
      <c r="H1079" s="242" t="s">
        <v>7965</v>
      </c>
      <c r="I1079" s="229" t="str">
        <f t="shared" si="50"/>
        <v>INSERT INTO UPK_TEST.upk_k60.k60_press_buno_link (buno_id, k60_buno_id, created_date, created_tantou_id) VALUES (2784, 1578, GETDATE(), 999);</v>
      </c>
    </row>
    <row r="1080" spans="1:9">
      <c r="A1080" s="229" t="s">
        <v>2969</v>
      </c>
      <c r="B1080" s="229" t="str">
        <f t="shared" si="48"/>
        <v>1578</v>
      </c>
      <c r="C1080" s="229" t="s">
        <v>7399</v>
      </c>
      <c r="D1080" s="229" t="str">
        <f t="shared" si="49"/>
        <v>2785</v>
      </c>
      <c r="E1080" s="229" t="s">
        <v>1082</v>
      </c>
      <c r="F1080" s="229" t="s">
        <v>6800</v>
      </c>
      <c r="G1080" s="242" t="s">
        <v>7399</v>
      </c>
      <c r="H1080" s="242" t="s">
        <v>7966</v>
      </c>
      <c r="I1080" s="229" t="str">
        <f t="shared" si="50"/>
        <v>INSERT INTO UPK_TEST.upk_k60.k60_press_buno_link (buno_id, k60_buno_id, created_date, created_tantou_id) VALUES (2785, 1578, GETDATE(), 999);</v>
      </c>
    </row>
    <row r="1081" spans="1:9">
      <c r="A1081" s="229" t="s">
        <v>5541</v>
      </c>
      <c r="B1081" s="229" t="str">
        <f t="shared" si="48"/>
        <v>1459</v>
      </c>
      <c r="C1081" s="229" t="s">
        <v>2219</v>
      </c>
      <c r="D1081" s="229" t="str">
        <f t="shared" si="49"/>
        <v>2786</v>
      </c>
      <c r="E1081" s="229" t="s">
        <v>5698</v>
      </c>
      <c r="F1081" s="229" t="s">
        <v>6801</v>
      </c>
      <c r="G1081" s="242" t="s">
        <v>2219</v>
      </c>
      <c r="H1081" s="242" t="s">
        <v>7967</v>
      </c>
      <c r="I1081" s="229" t="str">
        <f t="shared" si="50"/>
        <v>INSERT INTO UPK_TEST.upk_k60.k60_press_buno_link (buno_id, k60_buno_id, created_date, created_tantou_id) VALUES (2786, 1459, GETDATE(), 999);</v>
      </c>
    </row>
    <row r="1082" spans="1:9">
      <c r="A1082" s="229" t="s">
        <v>5541</v>
      </c>
      <c r="B1082" s="229" t="str">
        <f t="shared" si="48"/>
        <v>1459</v>
      </c>
      <c r="C1082" s="229" t="s">
        <v>2220</v>
      </c>
      <c r="D1082" s="229" t="str">
        <f t="shared" si="49"/>
        <v>2787</v>
      </c>
      <c r="E1082" s="229" t="s">
        <v>5699</v>
      </c>
      <c r="F1082" s="229" t="s">
        <v>6802</v>
      </c>
      <c r="G1082" s="242" t="s">
        <v>2220</v>
      </c>
      <c r="H1082" s="242" t="s">
        <v>7968</v>
      </c>
      <c r="I1082" s="229" t="str">
        <f t="shared" si="50"/>
        <v>INSERT INTO UPK_TEST.upk_k60.k60_press_buno_link (buno_id, k60_buno_id, created_date, created_tantou_id) VALUES (2787, 1459, GETDATE(), 999);</v>
      </c>
    </row>
    <row r="1083" spans="1:9">
      <c r="A1083" s="229" t="s">
        <v>782</v>
      </c>
      <c r="B1083" s="229" t="str">
        <f t="shared" si="48"/>
        <v>1991</v>
      </c>
      <c r="C1083" s="229" t="s">
        <v>2221</v>
      </c>
      <c r="D1083" s="229" t="str">
        <f t="shared" si="49"/>
        <v>2788</v>
      </c>
      <c r="E1083" s="229" t="s">
        <v>5700</v>
      </c>
      <c r="F1083" s="229" t="s">
        <v>6803</v>
      </c>
      <c r="G1083" s="242" t="s">
        <v>2221</v>
      </c>
      <c r="H1083" s="242" t="s">
        <v>7969</v>
      </c>
      <c r="I1083" s="229" t="str">
        <f t="shared" si="50"/>
        <v>INSERT INTO UPK_TEST.upk_k60.k60_press_buno_link (buno_id, k60_buno_id, created_date, created_tantou_id) VALUES (2788, 1991, GETDATE(), 999);</v>
      </c>
    </row>
    <row r="1084" spans="1:9">
      <c r="A1084" s="229" t="s">
        <v>561</v>
      </c>
      <c r="B1084" s="229" t="str">
        <f t="shared" si="48"/>
        <v>1653</v>
      </c>
      <c r="C1084" s="229" t="s">
        <v>2223</v>
      </c>
      <c r="D1084" s="229" t="str">
        <f t="shared" si="49"/>
        <v>2789</v>
      </c>
      <c r="E1084" s="229" t="s">
        <v>5701</v>
      </c>
      <c r="F1084" s="229" t="s">
        <v>6804</v>
      </c>
      <c r="G1084" s="242" t="s">
        <v>2223</v>
      </c>
      <c r="H1084" s="242" t="s">
        <v>7970</v>
      </c>
      <c r="I1084" s="229" t="str">
        <f t="shared" si="50"/>
        <v>INSERT INTO UPK_TEST.upk_k60.k60_press_buno_link (buno_id, k60_buno_id, created_date, created_tantou_id) VALUES (2789, 1653, GETDATE(), 999);</v>
      </c>
    </row>
    <row r="1085" spans="1:9">
      <c r="A1085" s="229" t="s">
        <v>562</v>
      </c>
      <c r="B1085" s="229" t="str">
        <f t="shared" si="48"/>
        <v>1654</v>
      </c>
      <c r="C1085" s="229" t="s">
        <v>7400</v>
      </c>
      <c r="D1085" s="229" t="str">
        <f t="shared" si="49"/>
        <v>2790</v>
      </c>
      <c r="E1085" s="229" t="s">
        <v>1083</v>
      </c>
      <c r="F1085" s="229" t="s">
        <v>6805</v>
      </c>
      <c r="G1085" s="242" t="s">
        <v>7400</v>
      </c>
      <c r="H1085" s="242" t="s">
        <v>7971</v>
      </c>
      <c r="I1085" s="229" t="str">
        <f t="shared" si="50"/>
        <v>INSERT INTO UPK_TEST.upk_k60.k60_press_buno_link (buno_id, k60_buno_id, created_date, created_tantou_id) VALUES (2790, 1654, GETDATE(), 999);</v>
      </c>
    </row>
    <row r="1086" spans="1:9">
      <c r="A1086" s="229" t="s">
        <v>5702</v>
      </c>
      <c r="B1086" s="229" t="str">
        <f t="shared" si="48"/>
        <v>2374</v>
      </c>
      <c r="C1086" s="229" t="s">
        <v>2222</v>
      </c>
      <c r="D1086" s="229" t="str">
        <f t="shared" si="49"/>
        <v>2791</v>
      </c>
      <c r="E1086" s="229" t="s">
        <v>1084</v>
      </c>
      <c r="F1086" s="229" t="s">
        <v>6806</v>
      </c>
      <c r="G1086" s="242" t="s">
        <v>2222</v>
      </c>
      <c r="H1086" s="242" t="s">
        <v>7972</v>
      </c>
      <c r="I1086" s="229" t="str">
        <f t="shared" si="50"/>
        <v>INSERT INTO UPK_TEST.upk_k60.k60_press_buno_link (buno_id, k60_buno_id, created_date, created_tantou_id) VALUES (2791, 2374, GETDATE(), 999);</v>
      </c>
    </row>
    <row r="1087" spans="1:9">
      <c r="A1087" s="229" t="s">
        <v>5702</v>
      </c>
      <c r="B1087" s="229" t="str">
        <f t="shared" si="48"/>
        <v>2374</v>
      </c>
      <c r="C1087" s="229" t="s">
        <v>2225</v>
      </c>
      <c r="D1087" s="229" t="str">
        <f t="shared" si="49"/>
        <v>2792</v>
      </c>
      <c r="E1087" s="229" t="s">
        <v>5702</v>
      </c>
      <c r="F1087" s="229" t="s">
        <v>6807</v>
      </c>
      <c r="G1087" s="242" t="s">
        <v>2225</v>
      </c>
      <c r="H1087" s="242" t="s">
        <v>7973</v>
      </c>
      <c r="I1087" s="229" t="str">
        <f t="shared" si="50"/>
        <v>INSERT INTO UPK_TEST.upk_k60.k60_press_buno_link (buno_id, k60_buno_id, created_date, created_tantou_id) VALUES (2792, 2374, GETDATE(), 999);</v>
      </c>
    </row>
    <row r="1088" spans="1:9">
      <c r="A1088" s="229" t="s">
        <v>784</v>
      </c>
      <c r="B1088" s="229" t="str">
        <f t="shared" si="48"/>
        <v>1993</v>
      </c>
      <c r="C1088" s="229" t="s">
        <v>2224</v>
      </c>
      <c r="D1088" s="229" t="str">
        <f t="shared" si="49"/>
        <v>2793</v>
      </c>
      <c r="E1088" s="229" t="s">
        <v>5703</v>
      </c>
      <c r="F1088" s="229" t="s">
        <v>6808</v>
      </c>
      <c r="G1088" s="242" t="s">
        <v>2224</v>
      </c>
      <c r="H1088" s="242" t="s">
        <v>7974</v>
      </c>
      <c r="I1088" s="229" t="str">
        <f t="shared" si="50"/>
        <v>INSERT INTO UPK_TEST.upk_k60.k60_press_buno_link (buno_id, k60_buno_id, created_date, created_tantou_id) VALUES (2793, 1993, GETDATE(), 999);</v>
      </c>
    </row>
    <row r="1089" spans="1:9">
      <c r="A1089" s="229" t="s">
        <v>563</v>
      </c>
      <c r="B1089" s="229" t="str">
        <f t="shared" si="48"/>
        <v>1655</v>
      </c>
      <c r="C1089" s="229" t="s">
        <v>2226</v>
      </c>
      <c r="D1089" s="229" t="str">
        <f t="shared" si="49"/>
        <v>2794</v>
      </c>
      <c r="E1089" s="229" t="s">
        <v>1085</v>
      </c>
      <c r="F1089" s="229" t="s">
        <v>6809</v>
      </c>
      <c r="G1089" s="242" t="s">
        <v>2226</v>
      </c>
      <c r="H1089" s="242" t="s">
        <v>7975</v>
      </c>
      <c r="I1089" s="229" t="str">
        <f t="shared" si="50"/>
        <v>INSERT INTO UPK_TEST.upk_k60.k60_press_buno_link (buno_id, k60_buno_id, created_date, created_tantou_id) VALUES (2794, 1655, GETDATE(), 999);</v>
      </c>
    </row>
    <row r="1090" spans="1:9">
      <c r="A1090" s="229" t="s">
        <v>564</v>
      </c>
      <c r="B1090" s="229" t="str">
        <f t="shared" si="48"/>
        <v>1656</v>
      </c>
      <c r="C1090" s="229" t="s">
        <v>7401</v>
      </c>
      <c r="D1090" s="229" t="str">
        <f t="shared" si="49"/>
        <v>2795</v>
      </c>
      <c r="E1090" s="229" t="s">
        <v>1086</v>
      </c>
      <c r="F1090" s="229" t="s">
        <v>6810</v>
      </c>
      <c r="G1090" s="242" t="s">
        <v>7401</v>
      </c>
      <c r="H1090" s="242" t="s">
        <v>7976</v>
      </c>
      <c r="I1090" s="229" t="str">
        <f t="shared" si="50"/>
        <v>INSERT INTO UPK_TEST.upk_k60.k60_press_buno_link (buno_id, k60_buno_id, created_date, created_tantou_id) VALUES (2795, 1656, GETDATE(), 999);</v>
      </c>
    </row>
    <row r="1091" spans="1:9">
      <c r="A1091" s="229" t="s">
        <v>5601</v>
      </c>
      <c r="B1091" s="229" t="str">
        <f t="shared" si="48"/>
        <v>1880</v>
      </c>
      <c r="C1091" s="229" t="s">
        <v>2229</v>
      </c>
      <c r="D1091" s="229" t="str">
        <f t="shared" si="49"/>
        <v>2796</v>
      </c>
      <c r="E1091" s="229" t="s">
        <v>5704</v>
      </c>
      <c r="F1091" s="229" t="s">
        <v>6811</v>
      </c>
      <c r="G1091" s="242" t="s">
        <v>2229</v>
      </c>
      <c r="H1091" s="242" t="s">
        <v>7977</v>
      </c>
      <c r="I1091" s="229" t="str">
        <f t="shared" si="50"/>
        <v>INSERT INTO UPK_TEST.upk_k60.k60_press_buno_link (buno_id, k60_buno_id, created_date, created_tantou_id) VALUES (2796, 1880, GETDATE(), 999);</v>
      </c>
    </row>
    <row r="1092" spans="1:9">
      <c r="A1092" s="229" t="s">
        <v>5601</v>
      </c>
      <c r="B1092" s="229" t="str">
        <f t="shared" ref="B1092:B1155" si="51">VLOOKUP($A1092,$E$4:$F$2001,2,FALSE)</f>
        <v>1880</v>
      </c>
      <c r="C1092" s="229" t="s">
        <v>2230</v>
      </c>
      <c r="D1092" s="229" t="str">
        <f t="shared" ref="D1092:D1155" si="52">VLOOKUP($C1092,$G$4:$H$2001,2,FALSE)</f>
        <v>2797</v>
      </c>
      <c r="E1092" s="229" t="s">
        <v>5705</v>
      </c>
      <c r="F1092" s="229" t="s">
        <v>6812</v>
      </c>
      <c r="G1092" s="242" t="s">
        <v>2230</v>
      </c>
      <c r="H1092" s="242" t="s">
        <v>7978</v>
      </c>
      <c r="I1092" s="229" t="str">
        <f t="shared" ref="I1092:I1155" si="53">$S$1&amp;$D1092&amp;", "&amp;$B1092&amp;", GETDATE(), 999);"</f>
        <v>INSERT INTO UPK_TEST.upk_k60.k60_press_buno_link (buno_id, k60_buno_id, created_date, created_tantou_id) VALUES (2797, 1880, GETDATE(), 999);</v>
      </c>
    </row>
    <row r="1093" spans="1:9">
      <c r="A1093" s="229" t="s">
        <v>3090</v>
      </c>
      <c r="B1093" s="229" t="str">
        <f t="shared" si="51"/>
        <v>1682</v>
      </c>
      <c r="C1093" s="229" t="s">
        <v>2231</v>
      </c>
      <c r="D1093" s="229" t="str">
        <f t="shared" si="52"/>
        <v>2798</v>
      </c>
      <c r="E1093" s="229" t="s">
        <v>5706</v>
      </c>
      <c r="F1093" s="229" t="s">
        <v>6813</v>
      </c>
      <c r="G1093" s="242" t="s">
        <v>2231</v>
      </c>
      <c r="H1093" s="242" t="s">
        <v>7979</v>
      </c>
      <c r="I1093" s="229" t="str">
        <f t="shared" si="53"/>
        <v>INSERT INTO UPK_TEST.upk_k60.k60_press_buno_link (buno_id, k60_buno_id, created_date, created_tantou_id) VALUES (2798, 1682, GETDATE(), 999);</v>
      </c>
    </row>
    <row r="1094" spans="1:9">
      <c r="A1094" s="229" t="s">
        <v>3090</v>
      </c>
      <c r="B1094" s="229" t="str">
        <f t="shared" si="51"/>
        <v>1682</v>
      </c>
      <c r="C1094" s="229" t="s">
        <v>2233</v>
      </c>
      <c r="D1094" s="229" t="str">
        <f t="shared" si="52"/>
        <v>2799</v>
      </c>
      <c r="E1094" s="229" t="s">
        <v>1087</v>
      </c>
      <c r="F1094" s="229" t="s">
        <v>6814</v>
      </c>
      <c r="G1094" s="242" t="s">
        <v>2233</v>
      </c>
      <c r="H1094" s="242" t="s">
        <v>7980</v>
      </c>
      <c r="I1094" s="229" t="str">
        <f t="shared" si="53"/>
        <v>INSERT INTO UPK_TEST.upk_k60.k60_press_buno_link (buno_id, k60_buno_id, created_date, created_tantou_id) VALUES (2799, 1682, GETDATE(), 999);</v>
      </c>
    </row>
    <row r="1095" spans="1:9">
      <c r="A1095" s="229" t="s">
        <v>3091</v>
      </c>
      <c r="B1095" s="229" t="str">
        <f t="shared" si="51"/>
        <v>1683</v>
      </c>
      <c r="C1095" s="229" t="s">
        <v>2232</v>
      </c>
      <c r="D1095" s="229" t="str">
        <f t="shared" si="52"/>
        <v>2800</v>
      </c>
      <c r="E1095" s="229" t="s">
        <v>1088</v>
      </c>
      <c r="F1095" s="229" t="s">
        <v>6815</v>
      </c>
      <c r="G1095" s="242" t="s">
        <v>2232</v>
      </c>
      <c r="H1095" s="242" t="s">
        <v>7981</v>
      </c>
      <c r="I1095" s="229" t="str">
        <f t="shared" si="53"/>
        <v>INSERT INTO UPK_TEST.upk_k60.k60_press_buno_link (buno_id, k60_buno_id, created_date, created_tantou_id) VALUES (2800, 1683, GETDATE(), 999);</v>
      </c>
    </row>
    <row r="1096" spans="1:9">
      <c r="A1096" s="229" t="s">
        <v>3091</v>
      </c>
      <c r="B1096" s="229" t="str">
        <f t="shared" si="51"/>
        <v>1683</v>
      </c>
      <c r="C1096" s="229" t="s">
        <v>2234</v>
      </c>
      <c r="D1096" s="229" t="str">
        <f t="shared" si="52"/>
        <v>2801</v>
      </c>
      <c r="E1096" s="229" t="s">
        <v>1089</v>
      </c>
      <c r="F1096" s="229" t="s">
        <v>6816</v>
      </c>
      <c r="G1096" s="242" t="s">
        <v>2234</v>
      </c>
      <c r="H1096" s="242" t="s">
        <v>7982</v>
      </c>
      <c r="I1096" s="229" t="str">
        <f t="shared" si="53"/>
        <v>INSERT INTO UPK_TEST.upk_k60.k60_press_buno_link (buno_id, k60_buno_id, created_date, created_tantou_id) VALUES (2801, 1683, GETDATE(), 999);</v>
      </c>
    </row>
    <row r="1097" spans="1:9">
      <c r="A1097" s="229" t="s">
        <v>5522</v>
      </c>
      <c r="B1097" s="229" t="str">
        <f t="shared" si="51"/>
        <v>1394</v>
      </c>
      <c r="C1097" s="229" t="s">
        <v>2235</v>
      </c>
      <c r="D1097" s="229" t="str">
        <f t="shared" si="52"/>
        <v>2802</v>
      </c>
      <c r="E1097" s="229" t="s">
        <v>1090</v>
      </c>
      <c r="F1097" s="229" t="s">
        <v>6817</v>
      </c>
      <c r="G1097" s="242" t="s">
        <v>2235</v>
      </c>
      <c r="H1097" s="242" t="s">
        <v>7983</v>
      </c>
      <c r="I1097" s="229" t="str">
        <f t="shared" si="53"/>
        <v>INSERT INTO UPK_TEST.upk_k60.k60_press_buno_link (buno_id, k60_buno_id, created_date, created_tantou_id) VALUES (2802, 1394, GETDATE(), 999);</v>
      </c>
    </row>
    <row r="1098" spans="1:9">
      <c r="A1098" s="229" t="s">
        <v>5522</v>
      </c>
      <c r="B1098" s="229" t="str">
        <f t="shared" si="51"/>
        <v>1394</v>
      </c>
      <c r="C1098" s="229" t="s">
        <v>2237</v>
      </c>
      <c r="D1098" s="229" t="str">
        <f t="shared" si="52"/>
        <v>2803</v>
      </c>
      <c r="E1098" s="229" t="s">
        <v>1091</v>
      </c>
      <c r="F1098" s="229" t="s">
        <v>6818</v>
      </c>
      <c r="G1098" s="242" t="s">
        <v>2237</v>
      </c>
      <c r="H1098" s="242" t="s">
        <v>7984</v>
      </c>
      <c r="I1098" s="229" t="str">
        <f t="shared" si="53"/>
        <v>INSERT INTO UPK_TEST.upk_k60.k60_press_buno_link (buno_id, k60_buno_id, created_date, created_tantou_id) VALUES (2803, 1394, GETDATE(), 999);</v>
      </c>
    </row>
    <row r="1099" spans="1:9">
      <c r="A1099" s="229" t="s">
        <v>5523</v>
      </c>
      <c r="B1099" s="229" t="str">
        <f t="shared" si="51"/>
        <v>1395</v>
      </c>
      <c r="C1099" s="229" t="s">
        <v>2236</v>
      </c>
      <c r="D1099" s="229" t="str">
        <f t="shared" si="52"/>
        <v>2804</v>
      </c>
      <c r="E1099" s="229" t="s">
        <v>1092</v>
      </c>
      <c r="F1099" s="229" t="s">
        <v>6819</v>
      </c>
      <c r="G1099" s="242" t="s">
        <v>2236</v>
      </c>
      <c r="H1099" s="242" t="s">
        <v>7985</v>
      </c>
      <c r="I1099" s="229" t="str">
        <f t="shared" si="53"/>
        <v>INSERT INTO UPK_TEST.upk_k60.k60_press_buno_link (buno_id, k60_buno_id, created_date, created_tantou_id) VALUES (2804, 1395, GETDATE(), 999);</v>
      </c>
    </row>
    <row r="1100" spans="1:9">
      <c r="A1100" s="229" t="s">
        <v>5523</v>
      </c>
      <c r="B1100" s="229" t="str">
        <f t="shared" si="51"/>
        <v>1395</v>
      </c>
      <c r="C1100" s="229" t="s">
        <v>2238</v>
      </c>
      <c r="D1100" s="229" t="str">
        <f t="shared" si="52"/>
        <v>2805</v>
      </c>
      <c r="E1100" s="229" t="s">
        <v>1093</v>
      </c>
      <c r="F1100" s="229" t="s">
        <v>6820</v>
      </c>
      <c r="G1100" s="242" t="s">
        <v>2238</v>
      </c>
      <c r="H1100" s="242" t="s">
        <v>7986</v>
      </c>
      <c r="I1100" s="229" t="str">
        <f t="shared" si="53"/>
        <v>INSERT INTO UPK_TEST.upk_k60.k60_press_buno_link (buno_id, k60_buno_id, created_date, created_tantou_id) VALUES (2805, 1395, GETDATE(), 999);</v>
      </c>
    </row>
    <row r="1101" spans="1:9">
      <c r="A1101" s="229" t="s">
        <v>2971</v>
      </c>
      <c r="B1101" s="229" t="str">
        <f t="shared" si="51"/>
        <v>1579</v>
      </c>
      <c r="C1101" s="229" t="s">
        <v>7402</v>
      </c>
      <c r="D1101" s="229" t="str">
        <f t="shared" si="52"/>
        <v>2806</v>
      </c>
      <c r="E1101" s="229" t="s">
        <v>1094</v>
      </c>
      <c r="F1101" s="229" t="s">
        <v>6821</v>
      </c>
      <c r="G1101" s="242" t="s">
        <v>7402</v>
      </c>
      <c r="H1101" s="242" t="s">
        <v>7987</v>
      </c>
      <c r="I1101" s="229" t="str">
        <f t="shared" si="53"/>
        <v>INSERT INTO UPK_TEST.upk_k60.k60_press_buno_link (buno_id, k60_buno_id, created_date, created_tantou_id) VALUES (2806, 1579, GETDATE(), 999);</v>
      </c>
    </row>
    <row r="1102" spans="1:9">
      <c r="A1102" s="229" t="s">
        <v>2971</v>
      </c>
      <c r="B1102" s="229" t="str">
        <f t="shared" si="51"/>
        <v>1579</v>
      </c>
      <c r="C1102" s="229" t="s">
        <v>7403</v>
      </c>
      <c r="D1102" s="229" t="str">
        <f t="shared" si="52"/>
        <v>2807</v>
      </c>
      <c r="E1102" s="229" t="s">
        <v>1095</v>
      </c>
      <c r="F1102" s="229" t="s">
        <v>6822</v>
      </c>
      <c r="G1102" s="242" t="s">
        <v>7403</v>
      </c>
      <c r="H1102" s="242" t="s">
        <v>7988</v>
      </c>
      <c r="I1102" s="229" t="str">
        <f t="shared" si="53"/>
        <v>INSERT INTO UPK_TEST.upk_k60.k60_press_buno_link (buno_id, k60_buno_id, created_date, created_tantou_id) VALUES (2807, 1579, GETDATE(), 999);</v>
      </c>
    </row>
    <row r="1103" spans="1:9">
      <c r="A1103" s="229" t="s">
        <v>5707</v>
      </c>
      <c r="B1103" s="229" t="str">
        <f t="shared" si="51"/>
        <v>2391</v>
      </c>
      <c r="C1103" s="229" t="s">
        <v>2245</v>
      </c>
      <c r="D1103" s="229" t="str">
        <f t="shared" si="52"/>
        <v>2808</v>
      </c>
      <c r="E1103" s="229" t="s">
        <v>1096</v>
      </c>
      <c r="F1103" s="229" t="s">
        <v>6823</v>
      </c>
      <c r="G1103" s="242" t="s">
        <v>2245</v>
      </c>
      <c r="H1103" s="242" t="s">
        <v>7989</v>
      </c>
      <c r="I1103" s="229" t="str">
        <f t="shared" si="53"/>
        <v>INSERT INTO UPK_TEST.upk_k60.k60_press_buno_link (buno_id, k60_buno_id, created_date, created_tantou_id) VALUES (2808, 2391, GETDATE(), 999);</v>
      </c>
    </row>
    <row r="1104" spans="1:9">
      <c r="A1104" s="229" t="s">
        <v>5707</v>
      </c>
      <c r="B1104" s="229" t="str">
        <f t="shared" si="51"/>
        <v>2391</v>
      </c>
      <c r="C1104" s="229" t="s">
        <v>2246</v>
      </c>
      <c r="D1104" s="229" t="str">
        <f t="shared" si="52"/>
        <v>2809</v>
      </c>
      <c r="E1104" s="229" t="s">
        <v>5707</v>
      </c>
      <c r="F1104" s="229" t="s">
        <v>6824</v>
      </c>
      <c r="G1104" s="242" t="s">
        <v>2246</v>
      </c>
      <c r="H1104" s="242" t="s">
        <v>7990</v>
      </c>
      <c r="I1104" s="229" t="str">
        <f t="shared" si="53"/>
        <v>INSERT INTO UPK_TEST.upk_k60.k60_press_buno_link (buno_id, k60_buno_id, created_date, created_tantou_id) VALUES (2809, 2391, GETDATE(), 999);</v>
      </c>
    </row>
    <row r="1105" spans="1:9">
      <c r="A1105" s="229" t="s">
        <v>611</v>
      </c>
      <c r="B1105" s="229" t="str">
        <f t="shared" si="51"/>
        <v>1727</v>
      </c>
      <c r="C1105" s="229" t="s">
        <v>2247</v>
      </c>
      <c r="D1105" s="229" t="str">
        <f t="shared" si="52"/>
        <v>2810</v>
      </c>
      <c r="E1105" s="229" t="s">
        <v>1097</v>
      </c>
      <c r="F1105" s="229" t="s">
        <v>6825</v>
      </c>
      <c r="G1105" s="242" t="s">
        <v>2247</v>
      </c>
      <c r="H1105" s="242" t="s">
        <v>7991</v>
      </c>
      <c r="I1105" s="229" t="str">
        <f t="shared" si="53"/>
        <v>INSERT INTO UPK_TEST.upk_k60.k60_press_buno_link (buno_id, k60_buno_id, created_date, created_tantou_id) VALUES (2810, 1727, GETDATE(), 999);</v>
      </c>
    </row>
    <row r="1106" spans="1:9">
      <c r="A1106" s="229" t="s">
        <v>3169</v>
      </c>
      <c r="B1106" s="229" t="str">
        <f t="shared" si="51"/>
        <v>1751</v>
      </c>
      <c r="C1106" s="229" t="s">
        <v>7404</v>
      </c>
      <c r="D1106" s="229" t="str">
        <f t="shared" si="52"/>
        <v>2811</v>
      </c>
      <c r="E1106" s="229" t="s">
        <v>1098</v>
      </c>
      <c r="F1106" s="229" t="s">
        <v>6826</v>
      </c>
      <c r="G1106" s="242" t="s">
        <v>7404</v>
      </c>
      <c r="H1106" s="242" t="s">
        <v>7992</v>
      </c>
      <c r="I1106" s="229" t="str">
        <f t="shared" si="53"/>
        <v>INSERT INTO UPK_TEST.upk_k60.k60_press_buno_link (buno_id, k60_buno_id, created_date, created_tantou_id) VALUES (2811, 1751, GETDATE(), 999);</v>
      </c>
    </row>
    <row r="1107" spans="1:9">
      <c r="A1107" s="229" t="s">
        <v>3169</v>
      </c>
      <c r="B1107" s="229" t="str">
        <f t="shared" si="51"/>
        <v>1751</v>
      </c>
      <c r="C1107" s="229" t="s">
        <v>7405</v>
      </c>
      <c r="D1107" s="229" t="str">
        <f t="shared" si="52"/>
        <v>2812</v>
      </c>
      <c r="E1107" s="229" t="s">
        <v>1099</v>
      </c>
      <c r="F1107" s="229" t="s">
        <v>6827</v>
      </c>
      <c r="G1107" s="242" t="s">
        <v>7405</v>
      </c>
      <c r="H1107" s="242" t="s">
        <v>7993</v>
      </c>
      <c r="I1107" s="229" t="str">
        <f t="shared" si="53"/>
        <v>INSERT INTO UPK_TEST.upk_k60.k60_press_buno_link (buno_id, k60_buno_id, created_date, created_tantou_id) VALUES (2812, 1751, GETDATE(), 999);</v>
      </c>
    </row>
    <row r="1108" spans="1:9">
      <c r="A1108" s="229" t="s">
        <v>587</v>
      </c>
      <c r="B1108" s="229" t="str">
        <f t="shared" si="51"/>
        <v>1699</v>
      </c>
      <c r="C1108" s="229" t="s">
        <v>2258</v>
      </c>
      <c r="D1108" s="229" t="str">
        <f t="shared" si="52"/>
        <v>2813</v>
      </c>
      <c r="E1108" s="229" t="s">
        <v>1100</v>
      </c>
      <c r="F1108" s="229" t="s">
        <v>6828</v>
      </c>
      <c r="G1108" s="242" t="s">
        <v>2258</v>
      </c>
      <c r="H1108" s="242" t="s">
        <v>7994</v>
      </c>
      <c r="I1108" s="229" t="str">
        <f t="shared" si="53"/>
        <v>INSERT INTO UPK_TEST.upk_k60.k60_press_buno_link (buno_id, k60_buno_id, created_date, created_tantou_id) VALUES (2813, 1699, GETDATE(), 999);</v>
      </c>
    </row>
    <row r="1109" spans="1:9">
      <c r="A1109" s="229" t="s">
        <v>588</v>
      </c>
      <c r="B1109" s="229" t="str">
        <f t="shared" si="51"/>
        <v>1700</v>
      </c>
      <c r="C1109" s="229" t="s">
        <v>2259</v>
      </c>
      <c r="D1109" s="229" t="str">
        <f t="shared" si="52"/>
        <v>2814</v>
      </c>
      <c r="E1109" s="229" t="s">
        <v>5708</v>
      </c>
      <c r="F1109" s="229" t="s">
        <v>6829</v>
      </c>
      <c r="G1109" s="242" t="s">
        <v>2259</v>
      </c>
      <c r="H1109" s="242" t="s">
        <v>7995</v>
      </c>
      <c r="I1109" s="229" t="str">
        <f t="shared" si="53"/>
        <v>INSERT INTO UPK_TEST.upk_k60.k60_press_buno_link (buno_id, k60_buno_id, created_date, created_tantou_id) VALUES (2814, 1700, GETDATE(), 999);</v>
      </c>
    </row>
    <row r="1110" spans="1:9">
      <c r="A1110" s="229" t="s">
        <v>5587</v>
      </c>
      <c r="B1110" s="229" t="str">
        <f t="shared" si="51"/>
        <v>1810</v>
      </c>
      <c r="C1110" s="229" t="s">
        <v>2260</v>
      </c>
      <c r="D1110" s="229" t="str">
        <f t="shared" si="52"/>
        <v>2815</v>
      </c>
      <c r="E1110" s="229" t="s">
        <v>1101</v>
      </c>
      <c r="F1110" s="229" t="s">
        <v>6830</v>
      </c>
      <c r="G1110" s="242" t="s">
        <v>2260</v>
      </c>
      <c r="H1110" s="242" t="s">
        <v>7996</v>
      </c>
      <c r="I1110" s="229" t="str">
        <f t="shared" si="53"/>
        <v>INSERT INTO UPK_TEST.upk_k60.k60_press_buno_link (buno_id, k60_buno_id, created_date, created_tantou_id) VALUES (2815, 1810, GETDATE(), 999);</v>
      </c>
    </row>
    <row r="1111" spans="1:9">
      <c r="A1111" s="229" t="s">
        <v>5587</v>
      </c>
      <c r="B1111" s="229" t="str">
        <f t="shared" si="51"/>
        <v>1810</v>
      </c>
      <c r="C1111" s="229" t="s">
        <v>2262</v>
      </c>
      <c r="D1111" s="229" t="str">
        <f t="shared" si="52"/>
        <v>2816</v>
      </c>
      <c r="E1111" s="229" t="s">
        <v>1102</v>
      </c>
      <c r="F1111" s="229" t="s">
        <v>6831</v>
      </c>
      <c r="G1111" s="242" t="s">
        <v>2262</v>
      </c>
      <c r="H1111" s="242" t="s">
        <v>7997</v>
      </c>
      <c r="I1111" s="229" t="str">
        <f t="shared" si="53"/>
        <v>INSERT INTO UPK_TEST.upk_k60.k60_press_buno_link (buno_id, k60_buno_id, created_date, created_tantou_id) VALUES (2816, 1810, GETDATE(), 999);</v>
      </c>
    </row>
    <row r="1112" spans="1:9">
      <c r="A1112" s="229" t="s">
        <v>3397</v>
      </c>
      <c r="B1112" s="229" t="str">
        <f t="shared" si="51"/>
        <v>1966</v>
      </c>
      <c r="C1112" s="229" t="s">
        <v>2265</v>
      </c>
      <c r="D1112" s="229" t="str">
        <f t="shared" si="52"/>
        <v>2817</v>
      </c>
      <c r="E1112" s="229" t="s">
        <v>1103</v>
      </c>
      <c r="F1112" s="229" t="s">
        <v>6832</v>
      </c>
      <c r="G1112" s="242" t="s">
        <v>2265</v>
      </c>
      <c r="H1112" s="242" t="s">
        <v>7998</v>
      </c>
      <c r="I1112" s="229" t="str">
        <f t="shared" si="53"/>
        <v>INSERT INTO UPK_TEST.upk_k60.k60_press_buno_link (buno_id, k60_buno_id, created_date, created_tantou_id) VALUES (2817, 1966, GETDATE(), 999);</v>
      </c>
    </row>
    <row r="1113" spans="1:9">
      <c r="A1113" s="229" t="s">
        <v>3397</v>
      </c>
      <c r="B1113" s="229" t="str">
        <f t="shared" si="51"/>
        <v>1966</v>
      </c>
      <c r="C1113" s="229" t="s">
        <v>2270</v>
      </c>
      <c r="D1113" s="229" t="str">
        <f t="shared" si="52"/>
        <v>2818</v>
      </c>
      <c r="E1113" s="229" t="s">
        <v>5709</v>
      </c>
      <c r="F1113" s="229" t="s">
        <v>6833</v>
      </c>
      <c r="G1113" s="242" t="s">
        <v>2270</v>
      </c>
      <c r="H1113" s="242" t="s">
        <v>7999</v>
      </c>
      <c r="I1113" s="229" t="str">
        <f t="shared" si="53"/>
        <v>INSERT INTO UPK_TEST.upk_k60.k60_press_buno_link (buno_id, k60_buno_id, created_date, created_tantou_id) VALUES (2818, 1966, GETDATE(), 999);</v>
      </c>
    </row>
    <row r="1114" spans="1:9">
      <c r="A1114" s="229" t="s">
        <v>5588</v>
      </c>
      <c r="B1114" s="229" t="str">
        <f t="shared" si="51"/>
        <v>1811</v>
      </c>
      <c r="C1114" s="229" t="s">
        <v>2266</v>
      </c>
      <c r="D1114" s="229" t="str">
        <f t="shared" si="52"/>
        <v>2819</v>
      </c>
      <c r="E1114" s="229" t="s">
        <v>1104</v>
      </c>
      <c r="F1114" s="229" t="s">
        <v>6834</v>
      </c>
      <c r="G1114" s="242" t="s">
        <v>2266</v>
      </c>
      <c r="H1114" s="242" t="s">
        <v>8000</v>
      </c>
      <c r="I1114" s="229" t="str">
        <f t="shared" si="53"/>
        <v>INSERT INTO UPK_TEST.upk_k60.k60_press_buno_link (buno_id, k60_buno_id, created_date, created_tantou_id) VALUES (2819, 1811, GETDATE(), 999);</v>
      </c>
    </row>
    <row r="1115" spans="1:9">
      <c r="A1115" s="229" t="s">
        <v>5588</v>
      </c>
      <c r="B1115" s="229" t="str">
        <f t="shared" si="51"/>
        <v>1811</v>
      </c>
      <c r="C1115" s="229" t="s">
        <v>2271</v>
      </c>
      <c r="D1115" s="229" t="str">
        <f t="shared" si="52"/>
        <v>2820</v>
      </c>
      <c r="E1115" s="229" t="s">
        <v>1105</v>
      </c>
      <c r="F1115" s="229" t="s">
        <v>6835</v>
      </c>
      <c r="G1115" s="242" t="s">
        <v>2271</v>
      </c>
      <c r="H1115" s="242" t="s">
        <v>8001</v>
      </c>
      <c r="I1115" s="229" t="str">
        <f t="shared" si="53"/>
        <v>INSERT INTO UPK_TEST.upk_k60.k60_press_buno_link (buno_id, k60_buno_id, created_date, created_tantou_id) VALUES (2820, 1811, GETDATE(), 999);</v>
      </c>
    </row>
    <row r="1116" spans="1:9">
      <c r="A1116" s="229" t="s">
        <v>5568</v>
      </c>
      <c r="B1116" s="229" t="str">
        <f t="shared" si="51"/>
        <v>1495</v>
      </c>
      <c r="C1116" s="229" t="s">
        <v>2267</v>
      </c>
      <c r="D1116" s="229" t="str">
        <f t="shared" si="52"/>
        <v>2821</v>
      </c>
      <c r="E1116" s="229" t="s">
        <v>1106</v>
      </c>
      <c r="F1116" s="229" t="s">
        <v>6836</v>
      </c>
      <c r="G1116" s="242" t="s">
        <v>2267</v>
      </c>
      <c r="H1116" s="242" t="s">
        <v>8002</v>
      </c>
      <c r="I1116" s="229" t="str">
        <f t="shared" si="53"/>
        <v>INSERT INTO UPK_TEST.upk_k60.k60_press_buno_link (buno_id, k60_buno_id, created_date, created_tantou_id) VALUES (2821, 1495, GETDATE(), 999);</v>
      </c>
    </row>
    <row r="1117" spans="1:9">
      <c r="A1117" s="229" t="s">
        <v>5568</v>
      </c>
      <c r="B1117" s="229" t="str">
        <f t="shared" si="51"/>
        <v>1495</v>
      </c>
      <c r="C1117" s="229" t="s">
        <v>2272</v>
      </c>
      <c r="D1117" s="229" t="str">
        <f t="shared" si="52"/>
        <v>2822</v>
      </c>
      <c r="E1117" s="229" t="s">
        <v>1107</v>
      </c>
      <c r="F1117" s="229" t="s">
        <v>6837</v>
      </c>
      <c r="G1117" s="242" t="s">
        <v>2272</v>
      </c>
      <c r="H1117" s="242" t="s">
        <v>8003</v>
      </c>
      <c r="I1117" s="229" t="str">
        <f t="shared" si="53"/>
        <v>INSERT INTO UPK_TEST.upk_k60.k60_press_buno_link (buno_id, k60_buno_id, created_date, created_tantou_id) VALUES (2822, 1495, GETDATE(), 999);</v>
      </c>
    </row>
    <row r="1118" spans="1:9">
      <c r="A1118" s="229" t="s">
        <v>5755</v>
      </c>
      <c r="B1118" s="229">
        <f t="shared" si="51"/>
        <v>2560</v>
      </c>
      <c r="C1118" s="229" t="s">
        <v>2268</v>
      </c>
      <c r="D1118" s="229" t="str">
        <f t="shared" si="52"/>
        <v>2823</v>
      </c>
      <c r="E1118" s="229" t="s">
        <v>1108</v>
      </c>
      <c r="F1118" s="229" t="s">
        <v>6838</v>
      </c>
      <c r="G1118" s="242" t="s">
        <v>2268</v>
      </c>
      <c r="H1118" s="242" t="s">
        <v>8004</v>
      </c>
      <c r="I1118" s="229" t="str">
        <f t="shared" si="53"/>
        <v>INSERT INTO UPK_TEST.upk_k60.k60_press_buno_link (buno_id, k60_buno_id, created_date, created_tantou_id) VALUES (2823, 2560, GETDATE(), 999);</v>
      </c>
    </row>
    <row r="1119" spans="1:9">
      <c r="A1119" s="229" t="s">
        <v>5755</v>
      </c>
      <c r="B1119" s="229">
        <f t="shared" si="51"/>
        <v>2560</v>
      </c>
      <c r="C1119" s="229" t="s">
        <v>2273</v>
      </c>
      <c r="D1119" s="229" t="str">
        <f t="shared" si="52"/>
        <v>2824</v>
      </c>
      <c r="E1119" s="229" t="s">
        <v>1109</v>
      </c>
      <c r="F1119" s="229" t="s">
        <v>6839</v>
      </c>
      <c r="G1119" s="242" t="s">
        <v>2273</v>
      </c>
      <c r="H1119" s="242" t="s">
        <v>8005</v>
      </c>
      <c r="I1119" s="229" t="str">
        <f t="shared" si="53"/>
        <v>INSERT INTO UPK_TEST.upk_k60.k60_press_buno_link (buno_id, k60_buno_id, created_date, created_tantou_id) VALUES (2824, 2560, GETDATE(), 999);</v>
      </c>
    </row>
    <row r="1120" spans="1:9">
      <c r="A1120" s="229" t="s">
        <v>761</v>
      </c>
      <c r="B1120" s="229" t="str">
        <f t="shared" si="51"/>
        <v>1949</v>
      </c>
      <c r="C1120" s="229" t="s">
        <v>2274</v>
      </c>
      <c r="D1120" s="229" t="str">
        <f t="shared" si="52"/>
        <v>2825</v>
      </c>
      <c r="E1120" s="229" t="s">
        <v>1110</v>
      </c>
      <c r="F1120" s="229" t="s">
        <v>6840</v>
      </c>
      <c r="G1120" s="242" t="s">
        <v>2274</v>
      </c>
      <c r="H1120" s="242" t="s">
        <v>8006</v>
      </c>
      <c r="I1120" s="229" t="str">
        <f t="shared" si="53"/>
        <v>INSERT INTO UPK_TEST.upk_k60.k60_press_buno_link (buno_id, k60_buno_id, created_date, created_tantou_id) VALUES (2825, 1949, GETDATE(), 999);</v>
      </c>
    </row>
    <row r="1121" spans="1:9">
      <c r="A1121" s="229" t="s">
        <v>877</v>
      </c>
      <c r="B1121" s="229" t="str">
        <f t="shared" si="51"/>
        <v>2124</v>
      </c>
      <c r="C1121" s="229" t="s">
        <v>2277</v>
      </c>
      <c r="D1121" s="229" t="str">
        <f t="shared" si="52"/>
        <v>2826</v>
      </c>
      <c r="E1121" s="229" t="s">
        <v>1111</v>
      </c>
      <c r="F1121" s="229" t="s">
        <v>6841</v>
      </c>
      <c r="G1121" s="242" t="s">
        <v>2277</v>
      </c>
      <c r="H1121" s="242" t="s">
        <v>8007</v>
      </c>
      <c r="I1121" s="229" t="str">
        <f t="shared" si="53"/>
        <v>INSERT INTO UPK_TEST.upk_k60.k60_press_buno_link (buno_id, k60_buno_id, created_date, created_tantou_id) VALUES (2826, 2124, GETDATE(), 999);</v>
      </c>
    </row>
    <row r="1122" spans="1:9">
      <c r="A1122" s="229" t="s">
        <v>3143</v>
      </c>
      <c r="B1122" s="229" t="str">
        <f t="shared" si="51"/>
        <v>1728</v>
      </c>
      <c r="C1122" s="229" t="s">
        <v>2276</v>
      </c>
      <c r="D1122" s="229" t="str">
        <f t="shared" si="52"/>
        <v>2827</v>
      </c>
      <c r="E1122" s="229" t="s">
        <v>1112</v>
      </c>
      <c r="F1122" s="229" t="s">
        <v>6842</v>
      </c>
      <c r="G1122" s="242" t="s">
        <v>2276</v>
      </c>
      <c r="H1122" s="242" t="s">
        <v>8008</v>
      </c>
      <c r="I1122" s="229" t="str">
        <f t="shared" si="53"/>
        <v>INSERT INTO UPK_TEST.upk_k60.k60_press_buno_link (buno_id, k60_buno_id, created_date, created_tantou_id) VALUES (2827, 1728, GETDATE(), 999);</v>
      </c>
    </row>
    <row r="1123" spans="1:9">
      <c r="A1123" s="229" t="s">
        <v>3143</v>
      </c>
      <c r="B1123" s="229" t="str">
        <f t="shared" si="51"/>
        <v>1728</v>
      </c>
      <c r="C1123" s="229" t="s">
        <v>2281</v>
      </c>
      <c r="D1123" s="229" t="str">
        <f t="shared" si="52"/>
        <v>2828</v>
      </c>
      <c r="E1123" s="229" t="s">
        <v>1113</v>
      </c>
      <c r="F1123" s="229" t="s">
        <v>6843</v>
      </c>
      <c r="G1123" s="242" t="s">
        <v>2281</v>
      </c>
      <c r="H1123" s="242" t="s">
        <v>8009</v>
      </c>
      <c r="I1123" s="229" t="str">
        <f t="shared" si="53"/>
        <v>INSERT INTO UPK_TEST.upk_k60.k60_press_buno_link (buno_id, k60_buno_id, created_date, created_tantou_id) VALUES (2828, 1728, GETDATE(), 999);</v>
      </c>
    </row>
    <row r="1124" spans="1:9">
      <c r="A1124" s="229" t="s">
        <v>5537</v>
      </c>
      <c r="B1124" s="229" t="str">
        <f t="shared" si="51"/>
        <v>1448</v>
      </c>
      <c r="C1124" s="229" t="s">
        <v>2278</v>
      </c>
      <c r="D1124" s="229" t="str">
        <f t="shared" si="52"/>
        <v>2829</v>
      </c>
      <c r="E1124" s="229" t="s">
        <v>5710</v>
      </c>
      <c r="F1124" s="229" t="s">
        <v>6844</v>
      </c>
      <c r="G1124" s="242" t="s">
        <v>2278</v>
      </c>
      <c r="H1124" s="242" t="s">
        <v>8010</v>
      </c>
      <c r="I1124" s="229" t="str">
        <f t="shared" si="53"/>
        <v>INSERT INTO UPK_TEST.upk_k60.k60_press_buno_link (buno_id, k60_buno_id, created_date, created_tantou_id) VALUES (2829, 1448, GETDATE(), 999);</v>
      </c>
    </row>
    <row r="1125" spans="1:9">
      <c r="A1125" s="229" t="s">
        <v>5537</v>
      </c>
      <c r="B1125" s="229" t="str">
        <f t="shared" si="51"/>
        <v>1448</v>
      </c>
      <c r="C1125" s="229" t="s">
        <v>2283</v>
      </c>
      <c r="D1125" s="229" t="str">
        <f t="shared" si="52"/>
        <v>2830</v>
      </c>
      <c r="E1125" s="229" t="s">
        <v>1114</v>
      </c>
      <c r="F1125" s="229" t="s">
        <v>6845</v>
      </c>
      <c r="G1125" s="242" t="s">
        <v>2283</v>
      </c>
      <c r="H1125" s="242" t="s">
        <v>8011</v>
      </c>
      <c r="I1125" s="229" t="str">
        <f t="shared" si="53"/>
        <v>INSERT INTO UPK_TEST.upk_k60.k60_press_buno_link (buno_id, k60_buno_id, created_date, created_tantou_id) VALUES (2830, 1448, GETDATE(), 999);</v>
      </c>
    </row>
    <row r="1126" spans="1:9">
      <c r="A1126" s="229" t="s">
        <v>762</v>
      </c>
      <c r="B1126" s="229" t="str">
        <f t="shared" si="51"/>
        <v>1950</v>
      </c>
      <c r="C1126" s="229" t="s">
        <v>2279</v>
      </c>
      <c r="D1126" s="229" t="str">
        <f t="shared" si="52"/>
        <v>2831</v>
      </c>
      <c r="E1126" s="229" t="s">
        <v>1115</v>
      </c>
      <c r="F1126" s="229" t="s">
        <v>6846</v>
      </c>
      <c r="G1126" s="242" t="s">
        <v>2279</v>
      </c>
      <c r="H1126" s="242" t="s">
        <v>8012</v>
      </c>
      <c r="I1126" s="229" t="str">
        <f t="shared" si="53"/>
        <v>INSERT INTO UPK_TEST.upk_k60.k60_press_buno_link (buno_id, k60_buno_id, created_date, created_tantou_id) VALUES (2831, 1950, GETDATE(), 999);</v>
      </c>
    </row>
    <row r="1127" spans="1:9">
      <c r="A1127" s="229" t="s">
        <v>878</v>
      </c>
      <c r="B1127" s="229" t="str">
        <f t="shared" si="51"/>
        <v>2125</v>
      </c>
      <c r="C1127" s="229" t="s">
        <v>2282</v>
      </c>
      <c r="D1127" s="229" t="str">
        <f t="shared" si="52"/>
        <v>2832</v>
      </c>
      <c r="E1127" s="229" t="s">
        <v>1116</v>
      </c>
      <c r="F1127" s="229" t="s">
        <v>6847</v>
      </c>
      <c r="G1127" s="242" t="s">
        <v>2282</v>
      </c>
      <c r="H1127" s="242" t="s">
        <v>8013</v>
      </c>
      <c r="I1127" s="229" t="str">
        <f t="shared" si="53"/>
        <v>INSERT INTO UPK_TEST.upk_k60.k60_press_buno_link (buno_id, k60_buno_id, created_date, created_tantou_id) VALUES (2832, 2125, GETDATE(), 999);</v>
      </c>
    </row>
    <row r="1128" spans="1:9">
      <c r="A1128" s="229" t="s">
        <v>2919</v>
      </c>
      <c r="B1128" s="229" t="str">
        <f t="shared" si="51"/>
        <v>1537</v>
      </c>
      <c r="C1128" s="229" t="s">
        <v>7406</v>
      </c>
      <c r="D1128" s="229" t="str">
        <f t="shared" si="52"/>
        <v>2833</v>
      </c>
      <c r="E1128" s="229" t="s">
        <v>1117</v>
      </c>
      <c r="F1128" s="229" t="s">
        <v>6848</v>
      </c>
      <c r="G1128" s="242" t="s">
        <v>7406</v>
      </c>
      <c r="H1128" s="242" t="s">
        <v>8014</v>
      </c>
      <c r="I1128" s="229" t="str">
        <f t="shared" si="53"/>
        <v>INSERT INTO UPK_TEST.upk_k60.k60_press_buno_link (buno_id, k60_buno_id, created_date, created_tantou_id) VALUES (2833, 1537, GETDATE(), 999);</v>
      </c>
    </row>
    <row r="1129" spans="1:9">
      <c r="A1129" s="229" t="s">
        <v>2919</v>
      </c>
      <c r="B1129" s="229" t="str">
        <f t="shared" si="51"/>
        <v>1537</v>
      </c>
      <c r="C1129" s="229" t="s">
        <v>7407</v>
      </c>
      <c r="D1129" s="229" t="str">
        <f t="shared" si="52"/>
        <v>2834</v>
      </c>
      <c r="E1129" s="229" t="s">
        <v>1118</v>
      </c>
      <c r="F1129" s="229" t="s">
        <v>6849</v>
      </c>
      <c r="G1129" s="242" t="s">
        <v>7407</v>
      </c>
      <c r="H1129" s="242" t="s">
        <v>8015</v>
      </c>
      <c r="I1129" s="229" t="str">
        <f t="shared" si="53"/>
        <v>INSERT INTO UPK_TEST.upk_k60.k60_press_buno_link (buno_id, k60_buno_id, created_date, created_tantou_id) VALUES (2834, 1537, GETDATE(), 999);</v>
      </c>
    </row>
    <row r="1130" spans="1:9">
      <c r="A1130" s="229" t="s">
        <v>2921</v>
      </c>
      <c r="B1130" s="229" t="str">
        <f t="shared" si="51"/>
        <v>1538</v>
      </c>
      <c r="C1130" s="229" t="s">
        <v>7408</v>
      </c>
      <c r="D1130" s="229" t="str">
        <f t="shared" si="52"/>
        <v>2835</v>
      </c>
      <c r="E1130" s="229" t="s">
        <v>1119</v>
      </c>
      <c r="F1130" s="229" t="s">
        <v>6850</v>
      </c>
      <c r="G1130" s="242" t="s">
        <v>7408</v>
      </c>
      <c r="H1130" s="242" t="s">
        <v>8016</v>
      </c>
      <c r="I1130" s="229" t="str">
        <f t="shared" si="53"/>
        <v>INSERT INTO UPK_TEST.upk_k60.k60_press_buno_link (buno_id, k60_buno_id, created_date, created_tantou_id) VALUES (2835, 1538, GETDATE(), 999);</v>
      </c>
    </row>
    <row r="1131" spans="1:9">
      <c r="A1131" s="229" t="s">
        <v>2921</v>
      </c>
      <c r="B1131" s="229" t="str">
        <f t="shared" si="51"/>
        <v>1538</v>
      </c>
      <c r="C1131" s="229" t="s">
        <v>7409</v>
      </c>
      <c r="D1131" s="229" t="str">
        <f t="shared" si="52"/>
        <v>2836</v>
      </c>
      <c r="E1131" s="229" t="s">
        <v>1120</v>
      </c>
      <c r="F1131" s="229" t="s">
        <v>6851</v>
      </c>
      <c r="G1131" s="242" t="s">
        <v>7409</v>
      </c>
      <c r="H1131" s="242" t="s">
        <v>8017</v>
      </c>
      <c r="I1131" s="229" t="str">
        <f t="shared" si="53"/>
        <v>INSERT INTO UPK_TEST.upk_k60.k60_press_buno_link (buno_id, k60_buno_id, created_date, created_tantou_id) VALUES (2836, 1538, GETDATE(), 999);</v>
      </c>
    </row>
    <row r="1132" spans="1:9">
      <c r="A1132" s="229" t="s">
        <v>1055</v>
      </c>
      <c r="B1132" s="229" t="str">
        <f t="shared" si="51"/>
        <v>2333</v>
      </c>
      <c r="C1132" s="229" t="s">
        <v>2284</v>
      </c>
      <c r="D1132" s="229" t="str">
        <f t="shared" si="52"/>
        <v>2837</v>
      </c>
      <c r="E1132" s="229" t="s">
        <v>1121</v>
      </c>
      <c r="F1132" s="229" t="s">
        <v>6852</v>
      </c>
      <c r="G1132" s="242" t="s">
        <v>2284</v>
      </c>
      <c r="H1132" s="242" t="s">
        <v>8018</v>
      </c>
      <c r="I1132" s="229" t="str">
        <f t="shared" si="53"/>
        <v>INSERT INTO UPK_TEST.upk_k60.k60_press_buno_link (buno_id, k60_buno_id, created_date, created_tantou_id) VALUES (2837, 2333, GETDATE(), 999);</v>
      </c>
    </row>
    <row r="1133" spans="1:9">
      <c r="A1133" s="229" t="s">
        <v>1056</v>
      </c>
      <c r="B1133" s="229" t="str">
        <f t="shared" si="51"/>
        <v>2334</v>
      </c>
      <c r="C1133" s="229" t="s">
        <v>2285</v>
      </c>
      <c r="D1133" s="229" t="str">
        <f t="shared" si="52"/>
        <v>2838</v>
      </c>
      <c r="E1133" s="229" t="s">
        <v>1122</v>
      </c>
      <c r="F1133" s="229" t="s">
        <v>6853</v>
      </c>
      <c r="G1133" s="242" t="s">
        <v>2285</v>
      </c>
      <c r="H1133" s="242" t="s">
        <v>8019</v>
      </c>
      <c r="I1133" s="229" t="str">
        <f t="shared" si="53"/>
        <v>INSERT INTO UPK_TEST.upk_k60.k60_press_buno_link (buno_id, k60_buno_id, created_date, created_tantou_id) VALUES (2838, 2334, GETDATE(), 999);</v>
      </c>
    </row>
    <row r="1134" spans="1:9">
      <c r="A1134" s="229" t="s">
        <v>1153</v>
      </c>
      <c r="B1134" s="229" t="str">
        <f t="shared" si="51"/>
        <v>2466</v>
      </c>
      <c r="C1134" s="229" t="s">
        <v>2286</v>
      </c>
      <c r="D1134" s="229" t="str">
        <f t="shared" si="52"/>
        <v>2839</v>
      </c>
      <c r="E1134" s="229" t="s">
        <v>5711</v>
      </c>
      <c r="F1134" s="229" t="s">
        <v>6854</v>
      </c>
      <c r="G1134" s="242" t="s">
        <v>2286</v>
      </c>
      <c r="H1134" s="242" t="s">
        <v>8020</v>
      </c>
      <c r="I1134" s="229" t="str">
        <f t="shared" si="53"/>
        <v>INSERT INTO UPK_TEST.upk_k60.k60_press_buno_link (buno_id, k60_buno_id, created_date, created_tantou_id) VALUES (2839, 2466, GETDATE(), 999);</v>
      </c>
    </row>
    <row r="1135" spans="1:9">
      <c r="A1135" s="229" t="s">
        <v>434</v>
      </c>
      <c r="B1135" s="229" t="str">
        <f t="shared" si="51"/>
        <v>1427</v>
      </c>
      <c r="C1135" s="229" t="s">
        <v>2287</v>
      </c>
      <c r="D1135" s="229" t="str">
        <f t="shared" si="52"/>
        <v>2840</v>
      </c>
      <c r="E1135" s="229" t="s">
        <v>5712</v>
      </c>
      <c r="F1135" s="229" t="s">
        <v>6855</v>
      </c>
      <c r="G1135" s="242" t="s">
        <v>2287</v>
      </c>
      <c r="H1135" s="242" t="s">
        <v>8021</v>
      </c>
      <c r="I1135" s="229" t="str">
        <f t="shared" si="53"/>
        <v>INSERT INTO UPK_TEST.upk_k60.k60_press_buno_link (buno_id, k60_buno_id, created_date, created_tantou_id) VALUES (2840, 1427, GETDATE(), 999);</v>
      </c>
    </row>
    <row r="1136" spans="1:9">
      <c r="A1136" s="229" t="s">
        <v>435</v>
      </c>
      <c r="B1136" s="229" t="str">
        <f t="shared" si="51"/>
        <v>1428</v>
      </c>
      <c r="C1136" s="229" t="s">
        <v>2288</v>
      </c>
      <c r="D1136" s="229" t="str">
        <f t="shared" si="52"/>
        <v>2841</v>
      </c>
      <c r="E1136" s="229" t="s">
        <v>5713</v>
      </c>
      <c r="F1136" s="229" t="s">
        <v>6856</v>
      </c>
      <c r="G1136" s="242" t="s">
        <v>2288</v>
      </c>
      <c r="H1136" s="242" t="s">
        <v>8022</v>
      </c>
      <c r="I1136" s="229" t="str">
        <f t="shared" si="53"/>
        <v>INSERT INTO UPK_TEST.upk_k60.k60_press_buno_link (buno_id, k60_buno_id, created_date, created_tantou_id) VALUES (2841, 1428, GETDATE(), 999);</v>
      </c>
    </row>
    <row r="1137" spans="1:9">
      <c r="A1137" s="229" t="s">
        <v>925</v>
      </c>
      <c r="B1137" s="229" t="str">
        <f t="shared" si="51"/>
        <v>2182</v>
      </c>
      <c r="C1137" s="229" t="s">
        <v>7410</v>
      </c>
      <c r="D1137" s="229" t="str">
        <f t="shared" si="52"/>
        <v>2842</v>
      </c>
      <c r="E1137" s="229" t="s">
        <v>5714</v>
      </c>
      <c r="F1137" s="229" t="s">
        <v>6857</v>
      </c>
      <c r="G1137" s="242" t="s">
        <v>7410</v>
      </c>
      <c r="H1137" s="242" t="s">
        <v>8023</v>
      </c>
      <c r="I1137" s="229" t="str">
        <f t="shared" si="53"/>
        <v>INSERT INTO UPK_TEST.upk_k60.k60_press_buno_link (buno_id, k60_buno_id, created_date, created_tantou_id) VALUES (2842, 2182, GETDATE(), 999);</v>
      </c>
    </row>
    <row r="1138" spans="1:9">
      <c r="A1138" s="229" t="s">
        <v>366</v>
      </c>
      <c r="B1138" s="229" t="str">
        <f t="shared" si="51"/>
        <v>1329</v>
      </c>
      <c r="C1138" s="229" t="s">
        <v>7411</v>
      </c>
      <c r="D1138" s="229" t="str">
        <f t="shared" si="52"/>
        <v>2843</v>
      </c>
      <c r="E1138" s="229" t="s">
        <v>1123</v>
      </c>
      <c r="F1138" s="229" t="s">
        <v>6858</v>
      </c>
      <c r="G1138" s="242" t="s">
        <v>7411</v>
      </c>
      <c r="H1138" s="242" t="s">
        <v>8024</v>
      </c>
      <c r="I1138" s="229" t="str">
        <f t="shared" si="53"/>
        <v>INSERT INTO UPK_TEST.upk_k60.k60_press_buno_link (buno_id, k60_buno_id, created_date, created_tantou_id) VALUES (2843, 1329, GETDATE(), 999);</v>
      </c>
    </row>
    <row r="1139" spans="1:9">
      <c r="A1139" s="229" t="s">
        <v>396</v>
      </c>
      <c r="B1139" s="229" t="str">
        <f t="shared" si="51"/>
        <v>1378</v>
      </c>
      <c r="C1139" s="229" t="s">
        <v>7412</v>
      </c>
      <c r="D1139" s="229" t="str">
        <f t="shared" si="52"/>
        <v>2844</v>
      </c>
      <c r="E1139" s="229" t="s">
        <v>1124</v>
      </c>
      <c r="F1139" s="229" t="s">
        <v>6859</v>
      </c>
      <c r="G1139" s="242" t="s">
        <v>7412</v>
      </c>
      <c r="H1139" s="242" t="s">
        <v>8025</v>
      </c>
      <c r="I1139" s="229" t="str">
        <f t="shared" si="53"/>
        <v>INSERT INTO UPK_TEST.upk_k60.k60_press_buno_link (buno_id, k60_buno_id, created_date, created_tantou_id) VALUES (2844, 1378, GETDATE(), 999);</v>
      </c>
    </row>
    <row r="1140" spans="1:9">
      <c r="A1140" s="229" t="s">
        <v>5538</v>
      </c>
      <c r="B1140" s="229" t="str">
        <f t="shared" si="51"/>
        <v>1449</v>
      </c>
      <c r="C1140" s="229" t="s">
        <v>2289</v>
      </c>
      <c r="D1140" s="229" t="str">
        <f t="shared" si="52"/>
        <v>2845</v>
      </c>
      <c r="E1140" s="229" t="s">
        <v>1125</v>
      </c>
      <c r="F1140" s="229" t="s">
        <v>6860</v>
      </c>
      <c r="G1140" s="242" t="s">
        <v>2289</v>
      </c>
      <c r="H1140" s="242" t="s">
        <v>8026</v>
      </c>
      <c r="I1140" s="229" t="str">
        <f t="shared" si="53"/>
        <v>INSERT INTO UPK_TEST.upk_k60.k60_press_buno_link (buno_id, k60_buno_id, created_date, created_tantou_id) VALUES (2845, 1449, GETDATE(), 999);</v>
      </c>
    </row>
    <row r="1141" spans="1:9">
      <c r="A1141" s="229" t="s">
        <v>5538</v>
      </c>
      <c r="B1141" s="229" t="str">
        <f t="shared" si="51"/>
        <v>1449</v>
      </c>
      <c r="C1141" s="229" t="s">
        <v>2295</v>
      </c>
      <c r="D1141" s="229" t="str">
        <f t="shared" si="52"/>
        <v>2846</v>
      </c>
      <c r="E1141" s="229" t="s">
        <v>1126</v>
      </c>
      <c r="F1141" s="229" t="s">
        <v>6861</v>
      </c>
      <c r="G1141" s="242" t="s">
        <v>2295</v>
      </c>
      <c r="H1141" s="242" t="s">
        <v>8027</v>
      </c>
      <c r="I1141" s="229" t="str">
        <f t="shared" si="53"/>
        <v>INSERT INTO UPK_TEST.upk_k60.k60_press_buno_link (buno_id, k60_buno_id, created_date, created_tantou_id) VALUES (2846, 1449, GETDATE(), 999);</v>
      </c>
    </row>
    <row r="1142" spans="1:9">
      <c r="A1142" s="229" t="s">
        <v>1057</v>
      </c>
      <c r="B1142" s="229" t="str">
        <f t="shared" si="51"/>
        <v>2335</v>
      </c>
      <c r="C1142" s="229" t="s">
        <v>2290</v>
      </c>
      <c r="D1142" s="229" t="str">
        <f t="shared" si="52"/>
        <v>2847</v>
      </c>
      <c r="E1142" s="229" t="s">
        <v>5715</v>
      </c>
      <c r="F1142" s="229" t="s">
        <v>6862</v>
      </c>
      <c r="G1142" s="242" t="s">
        <v>2290</v>
      </c>
      <c r="H1142" s="242" t="s">
        <v>8028</v>
      </c>
      <c r="I1142" s="229" t="str">
        <f t="shared" si="53"/>
        <v>INSERT INTO UPK_TEST.upk_k60.k60_press_buno_link (buno_id, k60_buno_id, created_date, created_tantou_id) VALUES (2847, 2335, GETDATE(), 999);</v>
      </c>
    </row>
    <row r="1143" spans="1:9">
      <c r="A1143" s="229" t="s">
        <v>1058</v>
      </c>
      <c r="B1143" s="229" t="str">
        <f t="shared" si="51"/>
        <v>2336</v>
      </c>
      <c r="C1143" s="229" t="s">
        <v>2291</v>
      </c>
      <c r="D1143" s="229" t="str">
        <f t="shared" si="52"/>
        <v>2848</v>
      </c>
      <c r="E1143" s="229" t="s">
        <v>5716</v>
      </c>
      <c r="F1143" s="229" t="s">
        <v>6863</v>
      </c>
      <c r="G1143" s="242" t="s">
        <v>2291</v>
      </c>
      <c r="H1143" s="242" t="s">
        <v>8029</v>
      </c>
      <c r="I1143" s="229" t="str">
        <f t="shared" si="53"/>
        <v>INSERT INTO UPK_TEST.upk_k60.k60_press_buno_link (buno_id, k60_buno_id, created_date, created_tantou_id) VALUES (2848, 2336, GETDATE(), 999);</v>
      </c>
    </row>
    <row r="1144" spans="1:9">
      <c r="A1144" s="229" t="s">
        <v>1154</v>
      </c>
      <c r="B1144" s="229" t="str">
        <f t="shared" si="51"/>
        <v>2467</v>
      </c>
      <c r="C1144" s="229" t="s">
        <v>2292</v>
      </c>
      <c r="D1144" s="229" t="str">
        <f t="shared" si="52"/>
        <v>2849</v>
      </c>
      <c r="E1144" s="229" t="s">
        <v>5717</v>
      </c>
      <c r="F1144" s="229" t="s">
        <v>6864</v>
      </c>
      <c r="G1144" s="242" t="s">
        <v>2292</v>
      </c>
      <c r="H1144" s="242" t="s">
        <v>8030</v>
      </c>
      <c r="I1144" s="229" t="str">
        <f t="shared" si="53"/>
        <v>INSERT INTO UPK_TEST.upk_k60.k60_press_buno_link (buno_id, k60_buno_id, created_date, created_tantou_id) VALUES (2849, 2467, GETDATE(), 999);</v>
      </c>
    </row>
    <row r="1145" spans="1:9">
      <c r="A1145" s="229" t="s">
        <v>436</v>
      </c>
      <c r="B1145" s="229" t="str">
        <f t="shared" si="51"/>
        <v>1429</v>
      </c>
      <c r="C1145" s="229" t="s">
        <v>2293</v>
      </c>
      <c r="D1145" s="229" t="str">
        <f t="shared" si="52"/>
        <v>2850</v>
      </c>
      <c r="E1145" s="229" t="s">
        <v>5718</v>
      </c>
      <c r="F1145" s="229" t="s">
        <v>6865</v>
      </c>
      <c r="G1145" s="242" t="s">
        <v>2293</v>
      </c>
      <c r="H1145" s="242" t="s">
        <v>8031</v>
      </c>
      <c r="I1145" s="229" t="str">
        <f t="shared" si="53"/>
        <v>INSERT INTO UPK_TEST.upk_k60.k60_press_buno_link (buno_id, k60_buno_id, created_date, created_tantou_id) VALUES (2850, 1429, GETDATE(), 999);</v>
      </c>
    </row>
    <row r="1146" spans="1:9">
      <c r="A1146" s="229" t="s">
        <v>437</v>
      </c>
      <c r="B1146" s="229" t="str">
        <f t="shared" si="51"/>
        <v>1430</v>
      </c>
      <c r="C1146" s="229" t="s">
        <v>2294</v>
      </c>
      <c r="D1146" s="229" t="str">
        <f t="shared" si="52"/>
        <v>2851</v>
      </c>
      <c r="E1146" s="229" t="s">
        <v>1127</v>
      </c>
      <c r="F1146" s="229" t="s">
        <v>6866</v>
      </c>
      <c r="G1146" s="242" t="s">
        <v>2294</v>
      </c>
      <c r="H1146" s="242" t="s">
        <v>8032</v>
      </c>
      <c r="I1146" s="229" t="str">
        <f t="shared" si="53"/>
        <v>INSERT INTO UPK_TEST.upk_k60.k60_press_buno_link (buno_id, k60_buno_id, created_date, created_tantou_id) VALUES (2851, 1430, GETDATE(), 999);</v>
      </c>
    </row>
    <row r="1147" spans="1:9">
      <c r="A1147" s="229" t="s">
        <v>926</v>
      </c>
      <c r="B1147" s="229" t="str">
        <f t="shared" si="51"/>
        <v>2183</v>
      </c>
      <c r="C1147" s="229" t="s">
        <v>7413</v>
      </c>
      <c r="D1147" s="229" t="str">
        <f t="shared" si="52"/>
        <v>2852</v>
      </c>
      <c r="E1147" s="229" t="s">
        <v>1128</v>
      </c>
      <c r="F1147" s="229" t="s">
        <v>6867</v>
      </c>
      <c r="G1147" s="242" t="s">
        <v>7413</v>
      </c>
      <c r="H1147" s="242" t="s">
        <v>8033</v>
      </c>
      <c r="I1147" s="229" t="str">
        <f t="shared" si="53"/>
        <v>INSERT INTO UPK_TEST.upk_k60.k60_press_buno_link (buno_id, k60_buno_id, created_date, created_tantou_id) VALUES (2852, 2183, GETDATE(), 999);</v>
      </c>
    </row>
    <row r="1148" spans="1:9">
      <c r="A1148" s="229" t="s">
        <v>367</v>
      </c>
      <c r="B1148" s="229" t="str">
        <f t="shared" si="51"/>
        <v>1330</v>
      </c>
      <c r="C1148" s="229" t="s">
        <v>7414</v>
      </c>
      <c r="D1148" s="229" t="str">
        <f t="shared" si="52"/>
        <v>2853</v>
      </c>
      <c r="E1148" s="229" t="s">
        <v>5719</v>
      </c>
      <c r="F1148" s="229" t="s">
        <v>6868</v>
      </c>
      <c r="G1148" s="242" t="s">
        <v>7414</v>
      </c>
      <c r="H1148" s="242" t="s">
        <v>8034</v>
      </c>
      <c r="I1148" s="229" t="str">
        <f t="shared" si="53"/>
        <v>INSERT INTO UPK_TEST.upk_k60.k60_press_buno_link (buno_id, k60_buno_id, created_date, created_tantou_id) VALUES (2853, 1330, GETDATE(), 999);</v>
      </c>
    </row>
    <row r="1149" spans="1:9">
      <c r="A1149" s="229" t="s">
        <v>397</v>
      </c>
      <c r="B1149" s="229" t="str">
        <f t="shared" si="51"/>
        <v>1379</v>
      </c>
      <c r="C1149" s="229" t="s">
        <v>7415</v>
      </c>
      <c r="D1149" s="229" t="str">
        <f t="shared" si="52"/>
        <v>2854</v>
      </c>
      <c r="E1149" s="229" t="s">
        <v>5720</v>
      </c>
      <c r="F1149" s="229" t="s">
        <v>6869</v>
      </c>
      <c r="G1149" s="242" t="s">
        <v>7415</v>
      </c>
      <c r="H1149" s="242" t="s">
        <v>8035</v>
      </c>
      <c r="I1149" s="229" t="str">
        <f t="shared" si="53"/>
        <v>INSERT INTO UPK_TEST.upk_k60.k60_press_buno_link (buno_id, k60_buno_id, created_date, created_tantou_id) VALUES (2854, 1379, GETDATE(), 999);</v>
      </c>
    </row>
    <row r="1150" spans="1:9">
      <c r="A1150" s="229" t="s">
        <v>5642</v>
      </c>
      <c r="B1150" s="229" t="str">
        <f t="shared" si="51"/>
        <v>2064</v>
      </c>
      <c r="C1150" s="229" t="s">
        <v>7416</v>
      </c>
      <c r="D1150" s="229" t="str">
        <f t="shared" si="52"/>
        <v>2855</v>
      </c>
      <c r="E1150" s="229" t="s">
        <v>1129</v>
      </c>
      <c r="F1150" s="229" t="s">
        <v>6870</v>
      </c>
      <c r="G1150" s="242" t="s">
        <v>7416</v>
      </c>
      <c r="H1150" s="242" t="s">
        <v>8036</v>
      </c>
      <c r="I1150" s="229" t="str">
        <f t="shared" si="53"/>
        <v>INSERT INTO UPK_TEST.upk_k60.k60_press_buno_link (buno_id, k60_buno_id, created_date, created_tantou_id) VALUES (2855, 2064, GETDATE(), 999);</v>
      </c>
    </row>
    <row r="1151" spans="1:9">
      <c r="A1151" s="229" t="s">
        <v>5642</v>
      </c>
      <c r="B1151" s="229" t="str">
        <f t="shared" si="51"/>
        <v>2064</v>
      </c>
      <c r="C1151" s="229" t="s">
        <v>7417</v>
      </c>
      <c r="D1151" s="229" t="str">
        <f t="shared" si="52"/>
        <v>2856</v>
      </c>
      <c r="E1151" s="229" t="s">
        <v>1130</v>
      </c>
      <c r="F1151" s="229" t="s">
        <v>6871</v>
      </c>
      <c r="G1151" s="242" t="s">
        <v>7417</v>
      </c>
      <c r="H1151" s="242" t="s">
        <v>8037</v>
      </c>
      <c r="I1151" s="229" t="str">
        <f t="shared" si="53"/>
        <v>INSERT INTO UPK_TEST.upk_k60.k60_press_buno_link (buno_id, k60_buno_id, created_date, created_tantou_id) VALUES (2856, 2064, GETDATE(), 999);</v>
      </c>
    </row>
    <row r="1152" spans="1:9">
      <c r="A1152" s="229" t="s">
        <v>1051</v>
      </c>
      <c r="B1152" s="229" t="str">
        <f t="shared" si="51"/>
        <v>2329</v>
      </c>
      <c r="C1152" s="229" t="s">
        <v>7418</v>
      </c>
      <c r="D1152" s="229" t="str">
        <f t="shared" si="52"/>
        <v>2857</v>
      </c>
      <c r="E1152" s="229" t="s">
        <v>5721</v>
      </c>
      <c r="F1152" s="229" t="s">
        <v>6872</v>
      </c>
      <c r="G1152" s="242" t="s">
        <v>7418</v>
      </c>
      <c r="H1152" s="242" t="s">
        <v>8038</v>
      </c>
      <c r="I1152" s="229" t="str">
        <f t="shared" si="53"/>
        <v>INSERT INTO UPK_TEST.upk_k60.k60_press_buno_link (buno_id, k60_buno_id, created_date, created_tantou_id) VALUES (2857, 2329, GETDATE(), 999);</v>
      </c>
    </row>
    <row r="1153" spans="1:9">
      <c r="A1153" s="229" t="s">
        <v>445</v>
      </c>
      <c r="B1153" s="229" t="str">
        <f t="shared" si="51"/>
        <v>1450</v>
      </c>
      <c r="C1153" s="229" t="s">
        <v>2296</v>
      </c>
      <c r="D1153" s="229" t="str">
        <f t="shared" si="52"/>
        <v>2858</v>
      </c>
      <c r="E1153" s="229" t="s">
        <v>1131</v>
      </c>
      <c r="F1153" s="229" t="s">
        <v>6873</v>
      </c>
      <c r="G1153" s="242" t="s">
        <v>2296</v>
      </c>
      <c r="H1153" s="242" t="s">
        <v>8039</v>
      </c>
      <c r="I1153" s="229" t="str">
        <f t="shared" si="53"/>
        <v>INSERT INTO UPK_TEST.upk_k60.k60_press_buno_link (buno_id, k60_buno_id, created_date, created_tantou_id) VALUES (2858, 1450, GETDATE(), 999);</v>
      </c>
    </row>
    <row r="1154" spans="1:9">
      <c r="A1154" s="229" t="s">
        <v>943</v>
      </c>
      <c r="B1154" s="229" t="str">
        <f t="shared" si="51"/>
        <v>2203</v>
      </c>
      <c r="C1154" s="229" t="s">
        <v>7419</v>
      </c>
      <c r="D1154" s="229" t="str">
        <f t="shared" si="52"/>
        <v>2859</v>
      </c>
      <c r="E1154" s="229" t="s">
        <v>5722</v>
      </c>
      <c r="F1154" s="229" t="s">
        <v>6874</v>
      </c>
      <c r="G1154" s="242" t="s">
        <v>7419</v>
      </c>
      <c r="H1154" s="242" t="s">
        <v>8040</v>
      </c>
      <c r="I1154" s="229" t="str">
        <f t="shared" si="53"/>
        <v>INSERT INTO UPK_TEST.upk_k60.k60_press_buno_link (buno_id, k60_buno_id, created_date, created_tantou_id) VALUES (2859, 2203, GETDATE(), 999);</v>
      </c>
    </row>
    <row r="1155" spans="1:9">
      <c r="A1155" s="229" t="s">
        <v>359</v>
      </c>
      <c r="B1155" s="229" t="str">
        <f t="shared" si="51"/>
        <v>1321</v>
      </c>
      <c r="C1155" s="229" t="s">
        <v>7420</v>
      </c>
      <c r="D1155" s="229" t="str">
        <f t="shared" si="52"/>
        <v>2860</v>
      </c>
      <c r="E1155" s="229" t="s">
        <v>1132</v>
      </c>
      <c r="F1155" s="229" t="s">
        <v>6875</v>
      </c>
      <c r="G1155" s="242" t="s">
        <v>7420</v>
      </c>
      <c r="H1155" s="242" t="s">
        <v>8041</v>
      </c>
      <c r="I1155" s="229" t="str">
        <f t="shared" si="53"/>
        <v>INSERT INTO UPK_TEST.upk_k60.k60_press_buno_link (buno_id, k60_buno_id, created_date, created_tantou_id) VALUES (2860, 1321, GETDATE(), 999);</v>
      </c>
    </row>
    <row r="1156" spans="1:9">
      <c r="A1156" s="229" t="s">
        <v>360</v>
      </c>
      <c r="B1156" s="229" t="str">
        <f t="shared" ref="B1156:B1219" si="54">VLOOKUP($A1156,$E$4:$F$2001,2,FALSE)</f>
        <v>1322</v>
      </c>
      <c r="C1156" s="229" t="s">
        <v>7421</v>
      </c>
      <c r="D1156" s="229" t="str">
        <f t="shared" ref="D1156:D1219" si="55">VLOOKUP($C1156,$G$4:$H$2001,2,FALSE)</f>
        <v>2861</v>
      </c>
      <c r="E1156" s="229" t="s">
        <v>1133</v>
      </c>
      <c r="F1156" s="229" t="s">
        <v>6876</v>
      </c>
      <c r="G1156" s="242" t="s">
        <v>7421</v>
      </c>
      <c r="H1156" s="242" t="s">
        <v>8042</v>
      </c>
      <c r="I1156" s="229" t="str">
        <f t="shared" ref="I1156:I1219" si="56">$S$1&amp;$D1156&amp;", "&amp;$B1156&amp;", GETDATE(), 999);"</f>
        <v>INSERT INTO UPK_TEST.upk_k60.k60_press_buno_link (buno_id, k60_buno_id, created_date, created_tantou_id) VALUES (2861, 1322, GETDATE(), 999);</v>
      </c>
    </row>
    <row r="1157" spans="1:9">
      <c r="A1157" s="229" t="s">
        <v>361</v>
      </c>
      <c r="B1157" s="229" t="str">
        <f t="shared" si="54"/>
        <v>1323</v>
      </c>
      <c r="C1157" s="229" t="s">
        <v>7422</v>
      </c>
      <c r="D1157" s="229" t="str">
        <f t="shared" si="55"/>
        <v>2862</v>
      </c>
      <c r="E1157" s="229" t="s">
        <v>1134</v>
      </c>
      <c r="F1157" s="229" t="s">
        <v>6877</v>
      </c>
      <c r="G1157" s="242" t="s">
        <v>7422</v>
      </c>
      <c r="H1157" s="242" t="s">
        <v>8043</v>
      </c>
      <c r="I1157" s="229" t="str">
        <f t="shared" si="56"/>
        <v>INSERT INTO UPK_TEST.upk_k60.k60_press_buno_link (buno_id, k60_buno_id, created_date, created_tantou_id) VALUES (2862, 1323, GETDATE(), 999);</v>
      </c>
    </row>
    <row r="1158" spans="1:9">
      <c r="A1158" s="229" t="s">
        <v>5668</v>
      </c>
      <c r="B1158" s="229" t="str">
        <f t="shared" si="54"/>
        <v>2171</v>
      </c>
      <c r="C1158" s="236" t="s">
        <v>7423</v>
      </c>
      <c r="D1158" s="229" t="str">
        <f t="shared" si="55"/>
        <v>2863</v>
      </c>
      <c r="E1158" s="229" t="s">
        <v>1135</v>
      </c>
      <c r="F1158" s="229" t="s">
        <v>6878</v>
      </c>
      <c r="G1158" s="242" t="s">
        <v>7423</v>
      </c>
      <c r="H1158" s="242" t="s">
        <v>8044</v>
      </c>
      <c r="I1158" s="229" t="str">
        <f t="shared" si="56"/>
        <v>INSERT INTO UPK_TEST.upk_k60.k60_press_buno_link (buno_id, k60_buno_id, created_date, created_tantou_id) VALUES (2863, 2171, GETDATE(), 999);</v>
      </c>
    </row>
    <row r="1159" spans="1:9">
      <c r="A1159" s="229" t="s">
        <v>5668</v>
      </c>
      <c r="B1159" s="229" t="str">
        <f t="shared" si="54"/>
        <v>2171</v>
      </c>
      <c r="C1159" s="236" t="s">
        <v>7424</v>
      </c>
      <c r="D1159" s="229" t="str">
        <f t="shared" si="55"/>
        <v>2864</v>
      </c>
      <c r="E1159" s="229" t="s">
        <v>1136</v>
      </c>
      <c r="F1159" s="229" t="s">
        <v>6879</v>
      </c>
      <c r="G1159" s="242" t="s">
        <v>7424</v>
      </c>
      <c r="H1159" s="242" t="s">
        <v>8045</v>
      </c>
      <c r="I1159" s="229" t="str">
        <f t="shared" si="56"/>
        <v>INSERT INTO UPK_TEST.upk_k60.k60_press_buno_link (buno_id, k60_buno_id, created_date, created_tantou_id) VALUES (2864, 2171, GETDATE(), 999);</v>
      </c>
    </row>
    <row r="1160" spans="1:9">
      <c r="A1160" s="229" t="s">
        <v>5542</v>
      </c>
      <c r="B1160" s="229" t="str">
        <f t="shared" si="54"/>
        <v>1460</v>
      </c>
      <c r="C1160" s="229" t="s">
        <v>2297</v>
      </c>
      <c r="D1160" s="229" t="str">
        <f t="shared" si="55"/>
        <v>2865</v>
      </c>
      <c r="E1160" s="229" t="s">
        <v>1137</v>
      </c>
      <c r="F1160" s="229" t="s">
        <v>6880</v>
      </c>
      <c r="G1160" s="242" t="s">
        <v>2297</v>
      </c>
      <c r="H1160" s="242" t="s">
        <v>8046</v>
      </c>
      <c r="I1160" s="229" t="str">
        <f t="shared" si="56"/>
        <v>INSERT INTO UPK_TEST.upk_k60.k60_press_buno_link (buno_id, k60_buno_id, created_date, created_tantou_id) VALUES (2865, 1460, GETDATE(), 999);</v>
      </c>
    </row>
    <row r="1161" spans="1:9">
      <c r="A1161" s="229" t="s">
        <v>5542</v>
      </c>
      <c r="B1161" s="229" t="str">
        <f t="shared" si="54"/>
        <v>1460</v>
      </c>
      <c r="C1161" s="229" t="s">
        <v>2301</v>
      </c>
      <c r="D1161" s="229" t="str">
        <f t="shared" si="55"/>
        <v>2866</v>
      </c>
      <c r="E1161" s="229" t="s">
        <v>1138</v>
      </c>
      <c r="F1161" s="229" t="s">
        <v>6881</v>
      </c>
      <c r="G1161" s="242" t="s">
        <v>2301</v>
      </c>
      <c r="H1161" s="242" t="s">
        <v>8047</v>
      </c>
      <c r="I1161" s="229" t="str">
        <f t="shared" si="56"/>
        <v>INSERT INTO UPK_TEST.upk_k60.k60_press_buno_link (buno_id, k60_buno_id, created_date, created_tantou_id) VALUES (2866, 1460, GETDATE(), 999);</v>
      </c>
    </row>
    <row r="1162" spans="1:9">
      <c r="A1162" s="229" t="s">
        <v>5543</v>
      </c>
      <c r="B1162" s="229" t="str">
        <f t="shared" si="54"/>
        <v>1461</v>
      </c>
      <c r="C1162" s="229" t="s">
        <v>2298</v>
      </c>
      <c r="D1162" s="229" t="str">
        <f t="shared" si="55"/>
        <v>2867</v>
      </c>
      <c r="E1162" s="229" t="s">
        <v>5723</v>
      </c>
      <c r="F1162" s="229" t="s">
        <v>6882</v>
      </c>
      <c r="G1162" s="242" t="s">
        <v>2298</v>
      </c>
      <c r="H1162" s="242" t="s">
        <v>8048</v>
      </c>
      <c r="I1162" s="229" t="str">
        <f t="shared" si="56"/>
        <v>INSERT INTO UPK_TEST.upk_k60.k60_press_buno_link (buno_id, k60_buno_id, created_date, created_tantou_id) VALUES (2867, 1461, GETDATE(), 999);</v>
      </c>
    </row>
    <row r="1163" spans="1:9">
      <c r="A1163" s="229" t="s">
        <v>5543</v>
      </c>
      <c r="B1163" s="229" t="str">
        <f t="shared" si="54"/>
        <v>1461</v>
      </c>
      <c r="C1163" s="229" t="s">
        <v>2302</v>
      </c>
      <c r="D1163" s="229" t="str">
        <f t="shared" si="55"/>
        <v>2868</v>
      </c>
      <c r="E1163" s="229" t="s">
        <v>1139</v>
      </c>
      <c r="F1163" s="229" t="s">
        <v>6883</v>
      </c>
      <c r="G1163" s="242" t="s">
        <v>2302</v>
      </c>
      <c r="H1163" s="242" t="s">
        <v>8049</v>
      </c>
      <c r="I1163" s="229" t="str">
        <f t="shared" si="56"/>
        <v>INSERT INTO UPK_TEST.upk_k60.k60_press_buno_link (buno_id, k60_buno_id, created_date, created_tantou_id) VALUES (2868, 1461, GETDATE(), 999);</v>
      </c>
    </row>
    <row r="1164" spans="1:9">
      <c r="A1164" s="229" t="s">
        <v>5570</v>
      </c>
      <c r="B1164" s="229" t="str">
        <f t="shared" si="54"/>
        <v>1497</v>
      </c>
      <c r="C1164" s="229" t="s">
        <v>2299</v>
      </c>
      <c r="D1164" s="229" t="str">
        <f t="shared" si="55"/>
        <v>2869</v>
      </c>
      <c r="E1164" s="229" t="s">
        <v>1140</v>
      </c>
      <c r="F1164" s="229" t="s">
        <v>6884</v>
      </c>
      <c r="G1164" s="242" t="s">
        <v>2299</v>
      </c>
      <c r="H1164" s="242" t="s">
        <v>8050</v>
      </c>
      <c r="I1164" s="229" t="str">
        <f t="shared" si="56"/>
        <v>INSERT INTO UPK_TEST.upk_k60.k60_press_buno_link (buno_id, k60_buno_id, created_date, created_tantou_id) VALUES (2869, 1497, GETDATE(), 999);</v>
      </c>
    </row>
    <row r="1165" spans="1:9">
      <c r="A1165" s="229" t="s">
        <v>5570</v>
      </c>
      <c r="B1165" s="229" t="str">
        <f t="shared" si="54"/>
        <v>1497</v>
      </c>
      <c r="C1165" s="229" t="s">
        <v>2303</v>
      </c>
      <c r="D1165" s="229" t="str">
        <f t="shared" si="55"/>
        <v>2870</v>
      </c>
      <c r="E1165" s="229" t="s">
        <v>1141</v>
      </c>
      <c r="F1165" s="229" t="s">
        <v>6885</v>
      </c>
      <c r="G1165" s="242" t="s">
        <v>2303</v>
      </c>
      <c r="H1165" s="242" t="s">
        <v>8051</v>
      </c>
      <c r="I1165" s="229" t="str">
        <f t="shared" si="56"/>
        <v>INSERT INTO UPK_TEST.upk_k60.k60_press_buno_link (buno_id, k60_buno_id, created_date, created_tantou_id) VALUES (2870, 1497, GETDATE(), 999);</v>
      </c>
    </row>
    <row r="1166" spans="1:9">
      <c r="A1166" s="229" t="s">
        <v>1052</v>
      </c>
      <c r="B1166" s="229" t="str">
        <f t="shared" si="54"/>
        <v>2330</v>
      </c>
      <c r="C1166" s="229" t="s">
        <v>7425</v>
      </c>
      <c r="D1166" s="229" t="str">
        <f t="shared" si="55"/>
        <v>2871</v>
      </c>
      <c r="E1166" s="229" t="s">
        <v>1142</v>
      </c>
      <c r="F1166" s="229" t="s">
        <v>6886</v>
      </c>
      <c r="G1166" s="242" t="s">
        <v>7425</v>
      </c>
      <c r="H1166" s="242" t="s">
        <v>8052</v>
      </c>
      <c r="I1166" s="229" t="str">
        <f t="shared" si="56"/>
        <v>INSERT INTO UPK_TEST.upk_k60.k60_press_buno_link (buno_id, k60_buno_id, created_date, created_tantou_id) VALUES (2871, 2330, GETDATE(), 999);</v>
      </c>
    </row>
    <row r="1167" spans="1:9">
      <c r="A1167" s="229" t="s">
        <v>446</v>
      </c>
      <c r="B1167" s="229" t="str">
        <f t="shared" si="54"/>
        <v>1451</v>
      </c>
      <c r="C1167" s="229" t="s">
        <v>2300</v>
      </c>
      <c r="D1167" s="229" t="str">
        <f t="shared" si="55"/>
        <v>2872</v>
      </c>
      <c r="E1167" s="229" t="s">
        <v>5724</v>
      </c>
      <c r="F1167" s="229" t="s">
        <v>6887</v>
      </c>
      <c r="G1167" s="242" t="s">
        <v>2300</v>
      </c>
      <c r="H1167" s="242" t="s">
        <v>8053</v>
      </c>
      <c r="I1167" s="229" t="str">
        <f t="shared" si="56"/>
        <v>INSERT INTO UPK_TEST.upk_k60.k60_press_buno_link (buno_id, k60_buno_id, created_date, created_tantou_id) VALUES (2872, 1451, GETDATE(), 999);</v>
      </c>
    </row>
    <row r="1168" spans="1:9">
      <c r="A1168" s="229" t="s">
        <v>944</v>
      </c>
      <c r="B1168" s="229" t="str">
        <f t="shared" si="54"/>
        <v>2204</v>
      </c>
      <c r="C1168" s="229" t="s">
        <v>7426</v>
      </c>
      <c r="D1168" s="229" t="str">
        <f t="shared" si="55"/>
        <v>2873</v>
      </c>
      <c r="E1168" s="229" t="s">
        <v>1143</v>
      </c>
      <c r="F1168" s="229" t="s">
        <v>6888</v>
      </c>
      <c r="G1168" s="242" t="s">
        <v>7426</v>
      </c>
      <c r="H1168" s="242" t="s">
        <v>8054</v>
      </c>
      <c r="I1168" s="229" t="str">
        <f t="shared" si="56"/>
        <v>INSERT INTO UPK_TEST.upk_k60.k60_press_buno_link (buno_id, k60_buno_id, created_date, created_tantou_id) VALUES (2873, 2204, GETDATE(), 999);</v>
      </c>
    </row>
    <row r="1169" spans="1:9">
      <c r="A1169" s="229" t="s">
        <v>362</v>
      </c>
      <c r="B1169" s="229" t="str">
        <f t="shared" si="54"/>
        <v>1324</v>
      </c>
      <c r="C1169" s="229" t="s">
        <v>7427</v>
      </c>
      <c r="D1169" s="229" t="str">
        <f t="shared" si="55"/>
        <v>2874</v>
      </c>
      <c r="E1169" s="229" t="s">
        <v>1144</v>
      </c>
      <c r="F1169" s="229" t="s">
        <v>6889</v>
      </c>
      <c r="G1169" s="242" t="s">
        <v>7427</v>
      </c>
      <c r="H1169" s="242" t="s">
        <v>8055</v>
      </c>
      <c r="I1169" s="229" t="str">
        <f t="shared" si="56"/>
        <v>INSERT INTO UPK_TEST.upk_k60.k60_press_buno_link (buno_id, k60_buno_id, created_date, created_tantou_id) VALUES (2874, 1324, GETDATE(), 999);</v>
      </c>
    </row>
    <row r="1170" spans="1:9">
      <c r="A1170" s="229" t="s">
        <v>363</v>
      </c>
      <c r="B1170" s="229" t="str">
        <f t="shared" si="54"/>
        <v>1325</v>
      </c>
      <c r="C1170" s="229" t="s">
        <v>7428</v>
      </c>
      <c r="D1170" s="229" t="str">
        <f t="shared" si="55"/>
        <v>2875</v>
      </c>
      <c r="E1170" s="229" t="s">
        <v>1145</v>
      </c>
      <c r="F1170" s="229" t="s">
        <v>6890</v>
      </c>
      <c r="G1170" s="242" t="s">
        <v>7428</v>
      </c>
      <c r="H1170" s="242" t="s">
        <v>8056</v>
      </c>
      <c r="I1170" s="229" t="str">
        <f t="shared" si="56"/>
        <v>INSERT INTO UPK_TEST.upk_k60.k60_press_buno_link (buno_id, k60_buno_id, created_date, created_tantou_id) VALUES (2875, 1325, GETDATE(), 999);</v>
      </c>
    </row>
    <row r="1171" spans="1:9">
      <c r="A1171" s="229" t="s">
        <v>364</v>
      </c>
      <c r="B1171" s="229" t="str">
        <f t="shared" si="54"/>
        <v>1326</v>
      </c>
      <c r="C1171" s="229" t="s">
        <v>7429</v>
      </c>
      <c r="D1171" s="229" t="str">
        <f t="shared" si="55"/>
        <v>2876</v>
      </c>
      <c r="E1171" s="229" t="s">
        <v>1146</v>
      </c>
      <c r="F1171" s="229" t="s">
        <v>6891</v>
      </c>
      <c r="G1171" s="242" t="s">
        <v>7429</v>
      </c>
      <c r="H1171" s="242" t="s">
        <v>8057</v>
      </c>
      <c r="I1171" s="229" t="str">
        <f t="shared" si="56"/>
        <v>INSERT INTO UPK_TEST.upk_k60.k60_press_buno_link (buno_id, k60_buno_id, created_date, created_tantou_id) VALUES (2876, 1326, GETDATE(), 999);</v>
      </c>
    </row>
    <row r="1172" spans="1:9">
      <c r="A1172" s="229" t="s">
        <v>867</v>
      </c>
      <c r="B1172" s="229" t="str">
        <f t="shared" si="54"/>
        <v>2109</v>
      </c>
      <c r="C1172" s="229" t="s">
        <v>2304</v>
      </c>
      <c r="D1172" s="229" t="str">
        <f t="shared" si="55"/>
        <v>2877</v>
      </c>
      <c r="E1172" s="229" t="s">
        <v>1147</v>
      </c>
      <c r="F1172" s="229" t="s">
        <v>6892</v>
      </c>
      <c r="G1172" s="242" t="s">
        <v>2304</v>
      </c>
      <c r="H1172" s="242" t="s">
        <v>8058</v>
      </c>
      <c r="I1172" s="229" t="str">
        <f t="shared" si="56"/>
        <v>INSERT INTO UPK_TEST.upk_k60.k60_press_buno_link (buno_id, k60_buno_id, created_date, created_tantou_id) VALUES (2877, 2109, GETDATE(), 999);</v>
      </c>
    </row>
    <row r="1173" spans="1:9">
      <c r="A1173" s="229" t="s">
        <v>514</v>
      </c>
      <c r="B1173" s="229" t="str">
        <f t="shared" si="54"/>
        <v>1580</v>
      </c>
      <c r="C1173" s="229" t="s">
        <v>7430</v>
      </c>
      <c r="D1173" s="229" t="str">
        <f t="shared" si="55"/>
        <v>2878</v>
      </c>
      <c r="E1173" s="229" t="s">
        <v>1148</v>
      </c>
      <c r="F1173" s="229" t="s">
        <v>6893</v>
      </c>
      <c r="G1173" s="242" t="s">
        <v>7430</v>
      </c>
      <c r="H1173" s="242" t="s">
        <v>8059</v>
      </c>
      <c r="I1173" s="229" t="str">
        <f t="shared" si="56"/>
        <v>INSERT INTO UPK_TEST.upk_k60.k60_press_buno_link (buno_id, k60_buno_id, created_date, created_tantou_id) VALUES (2878, 1580, GETDATE(), 999);</v>
      </c>
    </row>
    <row r="1174" spans="1:9">
      <c r="A1174" s="229" t="s">
        <v>5660</v>
      </c>
      <c r="B1174" s="229" t="str">
        <f t="shared" si="54"/>
        <v>2126</v>
      </c>
      <c r="C1174" s="229" t="s">
        <v>2305</v>
      </c>
      <c r="D1174" s="229" t="str">
        <f t="shared" si="55"/>
        <v>2879</v>
      </c>
      <c r="E1174" s="229" t="s">
        <v>1149</v>
      </c>
      <c r="F1174" s="229" t="s">
        <v>6894</v>
      </c>
      <c r="G1174" s="242" t="s">
        <v>2305</v>
      </c>
      <c r="H1174" s="242" t="s">
        <v>8060</v>
      </c>
      <c r="I1174" s="229" t="str">
        <f t="shared" si="56"/>
        <v>INSERT INTO UPK_TEST.upk_k60.k60_press_buno_link (buno_id, k60_buno_id, created_date, created_tantou_id) VALUES (2879, 2126, GETDATE(), 999);</v>
      </c>
    </row>
    <row r="1175" spans="1:9">
      <c r="A1175" s="229" t="s">
        <v>5660</v>
      </c>
      <c r="B1175" s="229" t="str">
        <f t="shared" si="54"/>
        <v>2126</v>
      </c>
      <c r="C1175" s="229" t="s">
        <v>2309</v>
      </c>
      <c r="D1175" s="229" t="str">
        <f t="shared" si="55"/>
        <v>2880</v>
      </c>
      <c r="E1175" s="229" t="s">
        <v>1150</v>
      </c>
      <c r="F1175" s="229" t="s">
        <v>6895</v>
      </c>
      <c r="G1175" s="242" t="s">
        <v>2309</v>
      </c>
      <c r="H1175" s="242" t="s">
        <v>8061</v>
      </c>
      <c r="I1175" s="229" t="str">
        <f t="shared" si="56"/>
        <v>INSERT INTO UPK_TEST.upk_k60.k60_press_buno_link (buno_id, k60_buno_id, created_date, created_tantou_id) VALUES (2880, 2126, GETDATE(), 999);</v>
      </c>
    </row>
    <row r="1176" spans="1:9">
      <c r="A1176" s="229" t="s">
        <v>5745</v>
      </c>
      <c r="B1176" s="229" t="str">
        <f t="shared" si="54"/>
        <v>2496</v>
      </c>
      <c r="C1176" s="229" t="s">
        <v>2307</v>
      </c>
      <c r="D1176" s="229" t="str">
        <f t="shared" si="55"/>
        <v>2881</v>
      </c>
      <c r="E1176" s="229" t="s">
        <v>1151</v>
      </c>
      <c r="F1176" s="229" t="s">
        <v>6896</v>
      </c>
      <c r="G1176" s="242" t="s">
        <v>2307</v>
      </c>
      <c r="H1176" s="242" t="s">
        <v>8062</v>
      </c>
      <c r="I1176" s="229" t="str">
        <f t="shared" si="56"/>
        <v>INSERT INTO UPK_TEST.upk_k60.k60_press_buno_link (buno_id, k60_buno_id, created_date, created_tantou_id) VALUES (2881, 2496, GETDATE(), 999);</v>
      </c>
    </row>
    <row r="1177" spans="1:9">
      <c r="A1177" s="229" t="s">
        <v>5745</v>
      </c>
      <c r="B1177" s="229" t="str">
        <f t="shared" si="54"/>
        <v>2496</v>
      </c>
      <c r="C1177" s="229" t="s">
        <v>2311</v>
      </c>
      <c r="D1177" s="229" t="str">
        <f t="shared" si="55"/>
        <v>2882</v>
      </c>
      <c r="E1177" s="229" t="s">
        <v>1152</v>
      </c>
      <c r="F1177" s="229" t="s">
        <v>6897</v>
      </c>
      <c r="G1177" s="242" t="s">
        <v>2311</v>
      </c>
      <c r="H1177" s="242" t="s">
        <v>8063</v>
      </c>
      <c r="I1177" s="229" t="str">
        <f t="shared" si="56"/>
        <v>INSERT INTO UPK_TEST.upk_k60.k60_press_buno_link (buno_id, k60_buno_id, created_date, created_tantou_id) VALUES (2882, 2496, GETDATE(), 999);</v>
      </c>
    </row>
    <row r="1178" spans="1:9">
      <c r="A1178" s="229" t="s">
        <v>868</v>
      </c>
      <c r="B1178" s="229" t="str">
        <f t="shared" si="54"/>
        <v>2110</v>
      </c>
      <c r="C1178" s="229" t="s">
        <v>2308</v>
      </c>
      <c r="D1178" s="229" t="str">
        <f t="shared" si="55"/>
        <v>2883</v>
      </c>
      <c r="E1178" s="229" t="s">
        <v>5725</v>
      </c>
      <c r="F1178" s="229" t="s">
        <v>6898</v>
      </c>
      <c r="G1178" s="242" t="s">
        <v>2308</v>
      </c>
      <c r="H1178" s="242" t="s">
        <v>8064</v>
      </c>
      <c r="I1178" s="229" t="str">
        <f t="shared" si="56"/>
        <v>INSERT INTO UPK_TEST.upk_k60.k60_press_buno_link (buno_id, k60_buno_id, created_date, created_tantou_id) VALUES (2883, 2110, GETDATE(), 999);</v>
      </c>
    </row>
    <row r="1179" spans="1:9">
      <c r="A1179" s="229" t="s">
        <v>515</v>
      </c>
      <c r="B1179" s="229" t="str">
        <f t="shared" si="54"/>
        <v>1581</v>
      </c>
      <c r="C1179" s="229" t="s">
        <v>7431</v>
      </c>
      <c r="D1179" s="229" t="str">
        <f t="shared" si="55"/>
        <v>2884</v>
      </c>
      <c r="E1179" s="229" t="s">
        <v>1153</v>
      </c>
      <c r="F1179" s="229" t="s">
        <v>6899</v>
      </c>
      <c r="G1179" s="242" t="s">
        <v>7431</v>
      </c>
      <c r="H1179" s="242" t="s">
        <v>8065</v>
      </c>
      <c r="I1179" s="229" t="str">
        <f t="shared" si="56"/>
        <v>INSERT INTO UPK_TEST.upk_k60.k60_press_buno_link (buno_id, k60_buno_id, created_date, created_tantou_id) VALUES (2884, 1581, GETDATE(), 999);</v>
      </c>
    </row>
    <row r="1180" spans="1:9">
      <c r="A1180" s="229" t="s">
        <v>406</v>
      </c>
      <c r="B1180" s="229" t="str">
        <f t="shared" si="54"/>
        <v>1396</v>
      </c>
      <c r="C1180" s="229" t="s">
        <v>2312</v>
      </c>
      <c r="D1180" s="229" t="str">
        <f t="shared" si="55"/>
        <v>2885</v>
      </c>
      <c r="E1180" s="229" t="s">
        <v>1154</v>
      </c>
      <c r="F1180" s="229" t="s">
        <v>6900</v>
      </c>
      <c r="G1180" s="242" t="s">
        <v>2312</v>
      </c>
      <c r="H1180" s="242" t="s">
        <v>8066</v>
      </c>
      <c r="I1180" s="229" t="str">
        <f t="shared" si="56"/>
        <v>INSERT INTO UPK_TEST.upk_k60.k60_press_buno_link (buno_id, k60_buno_id, created_date, created_tantou_id) VALUES (2885, 1396, GETDATE(), 999);</v>
      </c>
    </row>
    <row r="1181" spans="1:9">
      <c r="A1181" s="229" t="s">
        <v>470</v>
      </c>
      <c r="B1181" s="229" t="str">
        <f t="shared" si="54"/>
        <v>1510</v>
      </c>
      <c r="C1181" s="229" t="s">
        <v>7432</v>
      </c>
      <c r="D1181" s="229" t="str">
        <f t="shared" si="55"/>
        <v>2886</v>
      </c>
      <c r="E1181" s="229" t="s">
        <v>5726</v>
      </c>
      <c r="F1181" s="229" t="s">
        <v>6901</v>
      </c>
      <c r="G1181" s="242" t="s">
        <v>7432</v>
      </c>
      <c r="H1181" s="242" t="s">
        <v>8067</v>
      </c>
      <c r="I1181" s="229" t="str">
        <f t="shared" si="56"/>
        <v>INSERT INTO UPK_TEST.upk_k60.k60_press_buno_link (buno_id, k60_buno_id, created_date, created_tantou_id) VALUES (2886, 1510, GETDATE(), 999);</v>
      </c>
    </row>
    <row r="1182" spans="1:9">
      <c r="A1182" s="229" t="s">
        <v>471</v>
      </c>
      <c r="B1182" s="229" t="str">
        <f t="shared" si="54"/>
        <v>1511</v>
      </c>
      <c r="C1182" s="229" t="s">
        <v>7433</v>
      </c>
      <c r="D1182" s="229" t="str">
        <f t="shared" si="55"/>
        <v>2887</v>
      </c>
      <c r="E1182" s="229" t="s">
        <v>1155</v>
      </c>
      <c r="F1182" s="229" t="s">
        <v>6902</v>
      </c>
      <c r="G1182" s="242" t="s">
        <v>7433</v>
      </c>
      <c r="H1182" s="242" t="s">
        <v>8068</v>
      </c>
      <c r="I1182" s="229" t="str">
        <f t="shared" si="56"/>
        <v>INSERT INTO UPK_TEST.upk_k60.k60_press_buno_link (buno_id, k60_buno_id, created_date, created_tantou_id) VALUES (2887, 1511, GETDATE(), 999);</v>
      </c>
    </row>
    <row r="1183" spans="1:9">
      <c r="A1183" s="229" t="s">
        <v>407</v>
      </c>
      <c r="B1183" s="229" t="str">
        <f t="shared" si="54"/>
        <v>1397</v>
      </c>
      <c r="C1183" s="229" t="s">
        <v>2313</v>
      </c>
      <c r="D1183" s="229" t="str">
        <f t="shared" si="55"/>
        <v>2888</v>
      </c>
      <c r="E1183" s="229" t="s">
        <v>1156</v>
      </c>
      <c r="F1183" s="229" t="s">
        <v>6903</v>
      </c>
      <c r="G1183" s="242" t="s">
        <v>2313</v>
      </c>
      <c r="H1183" s="242" t="s">
        <v>8069</v>
      </c>
      <c r="I1183" s="229" t="str">
        <f t="shared" si="56"/>
        <v>INSERT INTO UPK_TEST.upk_k60.k60_press_buno_link (buno_id, k60_buno_id, created_date, created_tantou_id) VALUES (2888, 1397, GETDATE(), 999);</v>
      </c>
    </row>
    <row r="1184" spans="1:9">
      <c r="A1184" s="229" t="s">
        <v>472</v>
      </c>
      <c r="B1184" s="229" t="str">
        <f t="shared" si="54"/>
        <v>1512</v>
      </c>
      <c r="C1184" s="229" t="s">
        <v>7434</v>
      </c>
      <c r="D1184" s="229" t="str">
        <f t="shared" si="55"/>
        <v>2889</v>
      </c>
      <c r="E1184" s="229" t="s">
        <v>5727</v>
      </c>
      <c r="F1184" s="229" t="s">
        <v>6904</v>
      </c>
      <c r="G1184" s="242" t="s">
        <v>7434</v>
      </c>
      <c r="H1184" s="242" t="s">
        <v>8070</v>
      </c>
      <c r="I1184" s="229" t="str">
        <f t="shared" si="56"/>
        <v>INSERT INTO UPK_TEST.upk_k60.k60_press_buno_link (buno_id, k60_buno_id, created_date, created_tantou_id) VALUES (2889, 1512, GETDATE(), 999);</v>
      </c>
    </row>
    <row r="1185" spans="1:9">
      <c r="A1185" s="229" t="s">
        <v>473</v>
      </c>
      <c r="B1185" s="229" t="str">
        <f t="shared" si="54"/>
        <v>1513</v>
      </c>
      <c r="C1185" s="229" t="s">
        <v>7435</v>
      </c>
      <c r="D1185" s="229" t="str">
        <f t="shared" si="55"/>
        <v>2890</v>
      </c>
      <c r="E1185" s="229" t="s">
        <v>5728</v>
      </c>
      <c r="F1185" s="229" t="s">
        <v>6905</v>
      </c>
      <c r="G1185" s="242" t="s">
        <v>7435</v>
      </c>
      <c r="H1185" s="242" t="s">
        <v>8071</v>
      </c>
      <c r="I1185" s="229" t="str">
        <f t="shared" si="56"/>
        <v>INSERT INTO UPK_TEST.upk_k60.k60_press_buno_link (buno_id, k60_buno_id, created_date, created_tantou_id) VALUES (2890, 1513, GETDATE(), 999);</v>
      </c>
    </row>
    <row r="1186" spans="1:9">
      <c r="A1186" s="229" t="s">
        <v>438</v>
      </c>
      <c r="B1186" s="229" t="str">
        <f t="shared" si="54"/>
        <v>1431</v>
      </c>
      <c r="C1186" s="229" t="s">
        <v>7436</v>
      </c>
      <c r="D1186" s="229" t="str">
        <f t="shared" si="55"/>
        <v>2891</v>
      </c>
      <c r="E1186" s="229" t="s">
        <v>1157</v>
      </c>
      <c r="F1186" s="229" t="s">
        <v>6906</v>
      </c>
      <c r="G1186" s="242" t="s">
        <v>7436</v>
      </c>
      <c r="H1186" s="242" t="s">
        <v>8072</v>
      </c>
      <c r="I1186" s="229" t="str">
        <f t="shared" si="56"/>
        <v>INSERT INTO UPK_TEST.upk_k60.k60_press_buno_link (buno_id, k60_buno_id, created_date, created_tantou_id) VALUES (2891, 1431, GETDATE(), 999);</v>
      </c>
    </row>
    <row r="1187" spans="1:9">
      <c r="A1187" s="229" t="s">
        <v>447</v>
      </c>
      <c r="B1187" s="229" t="str">
        <f t="shared" si="54"/>
        <v>1452</v>
      </c>
      <c r="C1187" s="229" t="s">
        <v>2315</v>
      </c>
      <c r="D1187" s="229" t="str">
        <f t="shared" si="55"/>
        <v>2892</v>
      </c>
      <c r="E1187" s="229" t="s">
        <v>1158</v>
      </c>
      <c r="F1187" s="229" t="s">
        <v>6907</v>
      </c>
      <c r="G1187" s="242" t="s">
        <v>2315</v>
      </c>
      <c r="H1187" s="242" t="s">
        <v>8073</v>
      </c>
      <c r="I1187" s="229" t="str">
        <f t="shared" si="56"/>
        <v>INSERT INTO UPK_TEST.upk_k60.k60_press_buno_link (buno_id, k60_buno_id, created_date, created_tantou_id) VALUES (2892, 1452, GETDATE(), 999);</v>
      </c>
    </row>
    <row r="1188" spans="1:9">
      <c r="A1188" s="229" t="s">
        <v>474</v>
      </c>
      <c r="B1188" s="229" t="str">
        <f t="shared" si="54"/>
        <v>1514</v>
      </c>
      <c r="C1188" s="229" t="s">
        <v>7437</v>
      </c>
      <c r="D1188" s="229" t="str">
        <f t="shared" si="55"/>
        <v>2893</v>
      </c>
      <c r="E1188" s="229" t="s">
        <v>1159</v>
      </c>
      <c r="F1188" s="229" t="s">
        <v>6908</v>
      </c>
      <c r="G1188" s="242" t="s">
        <v>7437</v>
      </c>
      <c r="H1188" s="242" t="s">
        <v>8074</v>
      </c>
      <c r="I1188" s="229" t="str">
        <f t="shared" si="56"/>
        <v>INSERT INTO UPK_TEST.upk_k60.k60_press_buno_link (buno_id, k60_buno_id, created_date, created_tantou_id) VALUES (2893, 1514, GETDATE(), 999);</v>
      </c>
    </row>
    <row r="1189" spans="1:9">
      <c r="A1189" s="229" t="s">
        <v>475</v>
      </c>
      <c r="B1189" s="229" t="str">
        <f t="shared" si="54"/>
        <v>1515</v>
      </c>
      <c r="C1189" s="229" t="s">
        <v>7438</v>
      </c>
      <c r="D1189" s="229" t="str">
        <f t="shared" si="55"/>
        <v>2894</v>
      </c>
      <c r="E1189" s="229" t="s">
        <v>5729</v>
      </c>
      <c r="F1189" s="229" t="s">
        <v>6909</v>
      </c>
      <c r="G1189" s="242" t="s">
        <v>7438</v>
      </c>
      <c r="H1189" s="242" t="s">
        <v>8075</v>
      </c>
      <c r="I1189" s="229" t="str">
        <f t="shared" si="56"/>
        <v>INSERT INTO UPK_TEST.upk_k60.k60_press_buno_link (buno_id, k60_buno_id, created_date, created_tantou_id) VALUES (2894, 1515, GETDATE(), 999);</v>
      </c>
    </row>
    <row r="1190" spans="1:9">
      <c r="A1190" s="229" t="s">
        <v>368</v>
      </c>
      <c r="B1190" s="229" t="str">
        <f t="shared" si="54"/>
        <v>1331</v>
      </c>
      <c r="C1190" s="229" t="s">
        <v>7439</v>
      </c>
      <c r="D1190" s="229" t="str">
        <f t="shared" si="55"/>
        <v>2895</v>
      </c>
      <c r="E1190" s="229" t="s">
        <v>5730</v>
      </c>
      <c r="F1190" s="229" t="s">
        <v>6910</v>
      </c>
      <c r="G1190" s="242" t="s">
        <v>7439</v>
      </c>
      <c r="H1190" s="242" t="s">
        <v>8076</v>
      </c>
      <c r="I1190" s="229" t="str">
        <f t="shared" si="56"/>
        <v>INSERT INTO UPK_TEST.upk_k60.k60_press_buno_link (buno_id, k60_buno_id, created_date, created_tantou_id) VALUES (2895, 1331, GETDATE(), 999);</v>
      </c>
    </row>
    <row r="1191" spans="1:9">
      <c r="A1191" s="229" t="s">
        <v>5524</v>
      </c>
      <c r="B1191" s="229" t="str">
        <f t="shared" si="54"/>
        <v>1398</v>
      </c>
      <c r="C1191" s="229" t="s">
        <v>2314</v>
      </c>
      <c r="D1191" s="229" t="str">
        <f t="shared" si="55"/>
        <v>2896</v>
      </c>
      <c r="E1191" s="229" t="s">
        <v>1160</v>
      </c>
      <c r="F1191" s="229" t="s">
        <v>6911</v>
      </c>
      <c r="G1191" s="242" t="s">
        <v>2314</v>
      </c>
      <c r="H1191" s="242" t="s">
        <v>8077</v>
      </c>
      <c r="I1191" s="229" t="str">
        <f t="shared" si="56"/>
        <v>INSERT INTO UPK_TEST.upk_k60.k60_press_buno_link (buno_id, k60_buno_id, created_date, created_tantou_id) VALUES (2896, 1398, GETDATE(), 999);</v>
      </c>
    </row>
    <row r="1192" spans="1:9">
      <c r="A1192" s="229" t="s">
        <v>5524</v>
      </c>
      <c r="B1192" s="229" t="str">
        <f t="shared" si="54"/>
        <v>1398</v>
      </c>
      <c r="C1192" s="229" t="s">
        <v>2316</v>
      </c>
      <c r="D1192" s="229" t="str">
        <f t="shared" si="55"/>
        <v>2897</v>
      </c>
      <c r="E1192" s="229" t="s">
        <v>5731</v>
      </c>
      <c r="F1192" s="229" t="s">
        <v>6912</v>
      </c>
      <c r="G1192" s="242" t="s">
        <v>2316</v>
      </c>
      <c r="H1192" s="242" t="s">
        <v>8078</v>
      </c>
      <c r="I1192" s="229" t="str">
        <f t="shared" si="56"/>
        <v>INSERT INTO UPK_TEST.upk_k60.k60_press_buno_link (buno_id, k60_buno_id, created_date, created_tantou_id) VALUES (2897, 1398, GETDATE(), 999);</v>
      </c>
    </row>
    <row r="1193" spans="1:9">
      <c r="A1193" s="229" t="s">
        <v>5514</v>
      </c>
      <c r="B1193" s="229" t="str">
        <f t="shared" si="54"/>
        <v>1376</v>
      </c>
      <c r="C1193" s="229" t="s">
        <v>7440</v>
      </c>
      <c r="D1193" s="229" t="str">
        <f t="shared" si="55"/>
        <v>2898</v>
      </c>
      <c r="E1193" s="229" t="s">
        <v>5732</v>
      </c>
      <c r="F1193" s="229" t="s">
        <v>6913</v>
      </c>
      <c r="G1193" s="242" t="s">
        <v>7440</v>
      </c>
      <c r="H1193" s="242" t="s">
        <v>8079</v>
      </c>
      <c r="I1193" s="229" t="str">
        <f t="shared" si="56"/>
        <v>INSERT INTO UPK_TEST.upk_k60.k60_press_buno_link (buno_id, k60_buno_id, created_date, created_tantou_id) VALUES (2898, 1376, GETDATE(), 999);</v>
      </c>
    </row>
    <row r="1194" spans="1:9">
      <c r="A1194" s="229" t="s">
        <v>5514</v>
      </c>
      <c r="B1194" s="229" t="str">
        <f t="shared" si="54"/>
        <v>1376</v>
      </c>
      <c r="C1194" s="229" t="s">
        <v>7441</v>
      </c>
      <c r="D1194" s="229" t="str">
        <f t="shared" si="55"/>
        <v>2899</v>
      </c>
      <c r="E1194" s="229" t="s">
        <v>1161</v>
      </c>
      <c r="F1194" s="229" t="s">
        <v>6914</v>
      </c>
      <c r="G1194" s="242" t="s">
        <v>7441</v>
      </c>
      <c r="H1194" s="242" t="s">
        <v>8080</v>
      </c>
      <c r="I1194" s="229" t="str">
        <f t="shared" si="56"/>
        <v>INSERT INTO UPK_TEST.upk_k60.k60_press_buno_link (buno_id, k60_buno_id, created_date, created_tantou_id) VALUES (2899, 1376, GETDATE(), 999);</v>
      </c>
    </row>
    <row r="1195" spans="1:9">
      <c r="A1195" s="229" t="s">
        <v>5515</v>
      </c>
      <c r="B1195" s="229" t="str">
        <f t="shared" si="54"/>
        <v>1377</v>
      </c>
      <c r="C1195" s="229" t="s">
        <v>7442</v>
      </c>
      <c r="D1195" s="229" t="str">
        <f t="shared" si="55"/>
        <v>2900</v>
      </c>
      <c r="E1195" s="229" t="s">
        <v>5733</v>
      </c>
      <c r="F1195" s="229" t="s">
        <v>6915</v>
      </c>
      <c r="G1195" s="242" t="s">
        <v>7442</v>
      </c>
      <c r="H1195" s="242" t="s">
        <v>8081</v>
      </c>
      <c r="I1195" s="229" t="str">
        <f t="shared" si="56"/>
        <v>INSERT INTO UPK_TEST.upk_k60.k60_press_buno_link (buno_id, k60_buno_id, created_date, created_tantou_id) VALUES (2900, 1377, GETDATE(), 999);</v>
      </c>
    </row>
    <row r="1196" spans="1:9">
      <c r="A1196" s="229" t="s">
        <v>5515</v>
      </c>
      <c r="B1196" s="229" t="str">
        <f t="shared" si="54"/>
        <v>1377</v>
      </c>
      <c r="C1196" s="229" t="s">
        <v>7443</v>
      </c>
      <c r="D1196" s="229" t="str">
        <f t="shared" si="55"/>
        <v>2901</v>
      </c>
      <c r="E1196" s="229" t="s">
        <v>5734</v>
      </c>
      <c r="F1196" s="229" t="s">
        <v>6916</v>
      </c>
      <c r="G1196" s="242" t="s">
        <v>7443</v>
      </c>
      <c r="H1196" s="242" t="s">
        <v>8082</v>
      </c>
      <c r="I1196" s="229" t="str">
        <f t="shared" si="56"/>
        <v>INSERT INTO UPK_TEST.upk_k60.k60_press_buno_link (buno_id, k60_buno_id, created_date, created_tantou_id) VALUES (2901, 1377, GETDATE(), 999);</v>
      </c>
    </row>
    <row r="1197" spans="1:9">
      <c r="A1197" s="229" t="s">
        <v>439</v>
      </c>
      <c r="B1197" s="229" t="str">
        <f t="shared" si="54"/>
        <v>1432</v>
      </c>
      <c r="C1197" s="229" t="s">
        <v>7444</v>
      </c>
      <c r="D1197" s="229" t="str">
        <f t="shared" si="55"/>
        <v>2902</v>
      </c>
      <c r="E1197" s="229" t="s">
        <v>5735</v>
      </c>
      <c r="F1197" s="229" t="s">
        <v>6917</v>
      </c>
      <c r="G1197" s="242" t="s">
        <v>7444</v>
      </c>
      <c r="H1197" s="242" t="s">
        <v>8083</v>
      </c>
      <c r="I1197" s="229" t="str">
        <f t="shared" si="56"/>
        <v>INSERT INTO UPK_TEST.upk_k60.k60_press_buno_link (buno_id, k60_buno_id, created_date, created_tantou_id) VALUES (2902, 1432, GETDATE(), 999);</v>
      </c>
    </row>
    <row r="1198" spans="1:9">
      <c r="A1198" s="229" t="s">
        <v>448</v>
      </c>
      <c r="B1198" s="229" t="str">
        <f t="shared" si="54"/>
        <v>1453</v>
      </c>
      <c r="C1198" s="229" t="s">
        <v>2317</v>
      </c>
      <c r="D1198" s="229" t="str">
        <f t="shared" si="55"/>
        <v>2903</v>
      </c>
      <c r="E1198" s="229" t="s">
        <v>5736</v>
      </c>
      <c r="F1198" s="229" t="s">
        <v>6918</v>
      </c>
      <c r="G1198" s="242" t="s">
        <v>2317</v>
      </c>
      <c r="H1198" s="242" t="s">
        <v>8084</v>
      </c>
      <c r="I1198" s="229" t="str">
        <f t="shared" si="56"/>
        <v>INSERT INTO UPK_TEST.upk_k60.k60_press_buno_link (buno_id, k60_buno_id, created_date, created_tantou_id) VALUES (2903, 1453, GETDATE(), 999);</v>
      </c>
    </row>
    <row r="1199" spans="1:9">
      <c r="A1199" s="229" t="s">
        <v>476</v>
      </c>
      <c r="B1199" s="229" t="str">
        <f t="shared" si="54"/>
        <v>1516</v>
      </c>
      <c r="C1199" s="229" t="s">
        <v>7445</v>
      </c>
      <c r="D1199" s="229" t="str">
        <f t="shared" si="55"/>
        <v>2904</v>
      </c>
      <c r="E1199" s="229" t="s">
        <v>5737</v>
      </c>
      <c r="F1199" s="229" t="s">
        <v>6919</v>
      </c>
      <c r="G1199" s="242" t="s">
        <v>7445</v>
      </c>
      <c r="H1199" s="242" t="s">
        <v>8085</v>
      </c>
      <c r="I1199" s="229" t="str">
        <f t="shared" si="56"/>
        <v>INSERT INTO UPK_TEST.upk_k60.k60_press_buno_link (buno_id, k60_buno_id, created_date, created_tantou_id) VALUES (2904, 1516, GETDATE(), 999);</v>
      </c>
    </row>
    <row r="1200" spans="1:9">
      <c r="A1200" s="229" t="s">
        <v>477</v>
      </c>
      <c r="B1200" s="229" t="str">
        <f t="shared" si="54"/>
        <v>1517</v>
      </c>
      <c r="C1200" s="229" t="s">
        <v>7446</v>
      </c>
      <c r="D1200" s="229" t="str">
        <f t="shared" si="55"/>
        <v>2905</v>
      </c>
      <c r="E1200" s="229" t="s">
        <v>5738</v>
      </c>
      <c r="F1200" s="229" t="s">
        <v>6920</v>
      </c>
      <c r="G1200" s="242" t="s">
        <v>7446</v>
      </c>
      <c r="H1200" s="242" t="s">
        <v>8086</v>
      </c>
      <c r="I1200" s="229" t="str">
        <f t="shared" si="56"/>
        <v>INSERT INTO UPK_TEST.upk_k60.k60_press_buno_link (buno_id, k60_buno_id, created_date, created_tantou_id) VALUES (2905, 1517, GETDATE(), 999);</v>
      </c>
    </row>
    <row r="1201" spans="1:9">
      <c r="A1201" s="229" t="s">
        <v>369</v>
      </c>
      <c r="B1201" s="229" t="str">
        <f t="shared" si="54"/>
        <v>1332</v>
      </c>
      <c r="C1201" s="229" t="s">
        <v>7447</v>
      </c>
      <c r="D1201" s="229" t="str">
        <f t="shared" si="55"/>
        <v>2906</v>
      </c>
      <c r="E1201" s="229" t="s">
        <v>5739</v>
      </c>
      <c r="F1201" s="229" t="s">
        <v>6921</v>
      </c>
      <c r="G1201" s="242" t="s">
        <v>7447</v>
      </c>
      <c r="H1201" s="242" t="s">
        <v>8087</v>
      </c>
      <c r="I1201" s="229" t="str">
        <f t="shared" si="56"/>
        <v>INSERT INTO UPK_TEST.upk_k60.k60_press_buno_link (buno_id, k60_buno_id, created_date, created_tantou_id) VALUES (2906, 1332, GETDATE(), 999);</v>
      </c>
    </row>
    <row r="1202" spans="1:9">
      <c r="A1202" s="229" t="s">
        <v>5643</v>
      </c>
      <c r="B1202" s="229" t="str">
        <f t="shared" si="54"/>
        <v>2065</v>
      </c>
      <c r="C1202" s="229" t="s">
        <v>7448</v>
      </c>
      <c r="D1202" s="229" t="str">
        <f t="shared" si="55"/>
        <v>2907</v>
      </c>
      <c r="E1202" s="229" t="s">
        <v>1162</v>
      </c>
      <c r="F1202" s="229" t="s">
        <v>6922</v>
      </c>
      <c r="G1202" s="242" t="s">
        <v>7448</v>
      </c>
      <c r="H1202" s="242" t="s">
        <v>8088</v>
      </c>
      <c r="I1202" s="229" t="str">
        <f t="shared" si="56"/>
        <v>INSERT INTO UPK_TEST.upk_k60.k60_press_buno_link (buno_id, k60_buno_id, created_date, created_tantou_id) VALUES (2907, 2065, GETDATE(), 999);</v>
      </c>
    </row>
    <row r="1203" spans="1:9">
      <c r="A1203" s="229" t="s">
        <v>5643</v>
      </c>
      <c r="B1203" s="229" t="str">
        <f t="shared" si="54"/>
        <v>2065</v>
      </c>
      <c r="C1203" s="229" t="s">
        <v>7449</v>
      </c>
      <c r="D1203" s="229" t="str">
        <f t="shared" si="55"/>
        <v>2908</v>
      </c>
      <c r="E1203" s="229" t="s">
        <v>1163</v>
      </c>
      <c r="F1203" s="229" t="s">
        <v>6923</v>
      </c>
      <c r="G1203" s="242" t="s">
        <v>7449</v>
      </c>
      <c r="H1203" s="242" t="s">
        <v>8089</v>
      </c>
      <c r="I1203" s="229" t="str">
        <f t="shared" si="56"/>
        <v>INSERT INTO UPK_TEST.upk_k60.k60_press_buno_link (buno_id, k60_buno_id, created_date, created_tantou_id) VALUES (2908, 2065, GETDATE(), 999);</v>
      </c>
    </row>
    <row r="1204" spans="1:9">
      <c r="A1204" s="229" t="s">
        <v>2922</v>
      </c>
      <c r="B1204" s="229" t="str">
        <f t="shared" si="54"/>
        <v>1539</v>
      </c>
      <c r="C1204" s="229" t="s">
        <v>7450</v>
      </c>
      <c r="D1204" s="229" t="str">
        <f t="shared" si="55"/>
        <v>2909</v>
      </c>
      <c r="E1204" s="229" t="s">
        <v>5740</v>
      </c>
      <c r="F1204" s="229" t="s">
        <v>6924</v>
      </c>
      <c r="G1204" s="242" t="s">
        <v>7450</v>
      </c>
      <c r="H1204" s="242" t="s">
        <v>8090</v>
      </c>
      <c r="I1204" s="229" t="str">
        <f t="shared" si="56"/>
        <v>INSERT INTO UPK_TEST.upk_k60.k60_press_buno_link (buno_id, k60_buno_id, created_date, created_tantou_id) VALUES (2909, 1539, GETDATE(), 999);</v>
      </c>
    </row>
    <row r="1205" spans="1:9">
      <c r="A1205" s="229" t="s">
        <v>2922</v>
      </c>
      <c r="B1205" s="229" t="str">
        <f t="shared" si="54"/>
        <v>1539</v>
      </c>
      <c r="C1205" s="229" t="s">
        <v>7451</v>
      </c>
      <c r="D1205" s="229" t="str">
        <f t="shared" si="55"/>
        <v>2910</v>
      </c>
      <c r="E1205" s="229" t="s">
        <v>5741</v>
      </c>
      <c r="F1205" s="229" t="s">
        <v>6925</v>
      </c>
      <c r="G1205" s="242" t="s">
        <v>7451</v>
      </c>
      <c r="H1205" s="242" t="s">
        <v>8091</v>
      </c>
      <c r="I1205" s="229" t="str">
        <f t="shared" si="56"/>
        <v>INSERT INTO UPK_TEST.upk_k60.k60_press_buno_link (buno_id, k60_buno_id, created_date, created_tantou_id) VALUES (2910, 1539, GETDATE(), 999);</v>
      </c>
    </row>
    <row r="1206" spans="1:9">
      <c r="A1206" s="229" t="s">
        <v>795</v>
      </c>
      <c r="B1206" s="229" t="str">
        <f t="shared" si="54"/>
        <v>2007</v>
      </c>
      <c r="C1206" s="229" t="s">
        <v>2318</v>
      </c>
      <c r="D1206" s="229" t="str">
        <f t="shared" si="55"/>
        <v>2911</v>
      </c>
      <c r="E1206" s="229" t="s">
        <v>5742</v>
      </c>
      <c r="F1206" s="229" t="s">
        <v>6926</v>
      </c>
      <c r="G1206" s="242" t="s">
        <v>2318</v>
      </c>
      <c r="H1206" s="242" t="s">
        <v>8092</v>
      </c>
      <c r="I1206" s="229" t="str">
        <f t="shared" si="56"/>
        <v>INSERT INTO UPK_TEST.upk_k60.k60_press_buno_link (buno_id, k60_buno_id, created_date, created_tantou_id) VALUES (2911, 2007, GETDATE(), 999);</v>
      </c>
    </row>
    <row r="1207" spans="1:9">
      <c r="A1207" s="229" t="s">
        <v>796</v>
      </c>
      <c r="B1207" s="229" t="str">
        <f t="shared" si="54"/>
        <v>2008</v>
      </c>
      <c r="C1207" s="229" t="s">
        <v>2319</v>
      </c>
      <c r="D1207" s="229" t="str">
        <f t="shared" si="55"/>
        <v>2912</v>
      </c>
      <c r="E1207" s="229" t="s">
        <v>5743</v>
      </c>
      <c r="F1207" s="229" t="s">
        <v>6927</v>
      </c>
      <c r="G1207" s="242" t="s">
        <v>2319</v>
      </c>
      <c r="H1207" s="242" t="s">
        <v>8093</v>
      </c>
      <c r="I1207" s="229" t="str">
        <f t="shared" si="56"/>
        <v>INSERT INTO UPK_TEST.upk_k60.k60_press_buno_link (buno_id, k60_buno_id, created_date, created_tantou_id) VALUES (2912, 2008, GETDATE(), 999);</v>
      </c>
    </row>
    <row r="1208" spans="1:9">
      <c r="A1208" s="229" t="s">
        <v>5694</v>
      </c>
      <c r="B1208" s="229" t="str">
        <f t="shared" si="54"/>
        <v>2349</v>
      </c>
      <c r="C1208" s="229" t="s">
        <v>2320</v>
      </c>
      <c r="D1208" s="229" t="str">
        <f t="shared" si="55"/>
        <v>2913</v>
      </c>
      <c r="E1208" s="229" t="s">
        <v>5744</v>
      </c>
      <c r="F1208" s="229" t="s">
        <v>6928</v>
      </c>
      <c r="G1208" s="242" t="s">
        <v>2320</v>
      </c>
      <c r="H1208" s="242" t="s">
        <v>8094</v>
      </c>
      <c r="I1208" s="229" t="str">
        <f t="shared" si="56"/>
        <v>INSERT INTO UPK_TEST.upk_k60.k60_press_buno_link (buno_id, k60_buno_id, created_date, created_tantou_id) VALUES (2913, 2349, GETDATE(), 999);</v>
      </c>
    </row>
    <row r="1209" spans="1:9">
      <c r="A1209" s="229" t="s">
        <v>5694</v>
      </c>
      <c r="B1209" s="229" t="str">
        <f t="shared" si="54"/>
        <v>2349</v>
      </c>
      <c r="C1209" s="229" t="s">
        <v>2321</v>
      </c>
      <c r="D1209" s="229" t="str">
        <f t="shared" si="55"/>
        <v>2914</v>
      </c>
      <c r="E1209" s="229" t="s">
        <v>5745</v>
      </c>
      <c r="F1209" s="229" t="s">
        <v>6929</v>
      </c>
      <c r="G1209" s="242" t="s">
        <v>2321</v>
      </c>
      <c r="H1209" s="242" t="s">
        <v>8095</v>
      </c>
      <c r="I1209" s="229" t="str">
        <f t="shared" si="56"/>
        <v>INSERT INTO UPK_TEST.upk_k60.k60_press_buno_link (buno_id, k60_buno_id, created_date, created_tantou_id) VALUES (2914, 2349, GETDATE(), 999);</v>
      </c>
    </row>
    <row r="1210" spans="1:9">
      <c r="A1210" s="229" t="s">
        <v>1004</v>
      </c>
      <c r="B1210" s="229" t="str">
        <f t="shared" si="54"/>
        <v>2274</v>
      </c>
      <c r="C1210" s="229" t="s">
        <v>7452</v>
      </c>
      <c r="D1210" s="229" t="str">
        <f t="shared" si="55"/>
        <v>2915</v>
      </c>
      <c r="E1210" s="229" t="s">
        <v>1164</v>
      </c>
      <c r="F1210" s="229" t="s">
        <v>6930</v>
      </c>
      <c r="G1210" s="242" t="s">
        <v>7452</v>
      </c>
      <c r="H1210" s="242" t="s">
        <v>8096</v>
      </c>
      <c r="I1210" s="229" t="str">
        <f t="shared" si="56"/>
        <v>INSERT INTO UPK_TEST.upk_k60.k60_press_buno_link (buno_id, k60_buno_id, created_date, created_tantou_id) VALUES (2915, 2274, GETDATE(), 999);</v>
      </c>
    </row>
    <row r="1211" spans="1:9">
      <c r="A1211" s="229" t="s">
        <v>5529</v>
      </c>
      <c r="B1211" s="229" t="str">
        <f t="shared" si="54"/>
        <v>1437</v>
      </c>
      <c r="C1211" s="229" t="s">
        <v>7453</v>
      </c>
      <c r="D1211" s="229" t="str">
        <f t="shared" si="55"/>
        <v>2916</v>
      </c>
      <c r="E1211" s="229" t="s">
        <v>1165</v>
      </c>
      <c r="F1211" s="229" t="s">
        <v>6931</v>
      </c>
      <c r="G1211" s="242" t="s">
        <v>7453</v>
      </c>
      <c r="H1211" s="242" t="s">
        <v>8097</v>
      </c>
      <c r="I1211" s="229" t="str">
        <f t="shared" si="56"/>
        <v>INSERT INTO UPK_TEST.upk_k60.k60_press_buno_link (buno_id, k60_buno_id, created_date, created_tantou_id) VALUES (2916, 1437, GETDATE(), 999);</v>
      </c>
    </row>
    <row r="1212" spans="1:9">
      <c r="A1212" s="229" t="s">
        <v>5529</v>
      </c>
      <c r="B1212" s="229" t="str">
        <f t="shared" si="54"/>
        <v>1437</v>
      </c>
      <c r="C1212" s="229" t="s">
        <v>7454</v>
      </c>
      <c r="D1212" s="229" t="str">
        <f t="shared" si="55"/>
        <v>2917</v>
      </c>
      <c r="E1212" s="229" t="s">
        <v>1166</v>
      </c>
      <c r="F1212" s="229" t="s">
        <v>6932</v>
      </c>
      <c r="G1212" s="242" t="s">
        <v>7454</v>
      </c>
      <c r="H1212" s="242" t="s">
        <v>8098</v>
      </c>
      <c r="I1212" s="229" t="str">
        <f t="shared" si="56"/>
        <v>INSERT INTO UPK_TEST.upk_k60.k60_press_buno_link (buno_id, k60_buno_id, created_date, created_tantou_id) VALUES (2917, 1437, GETDATE(), 999);</v>
      </c>
    </row>
    <row r="1213" spans="1:9">
      <c r="A1213" s="229" t="s">
        <v>5593</v>
      </c>
      <c r="B1213" s="229" t="str">
        <f t="shared" si="54"/>
        <v>1835</v>
      </c>
      <c r="C1213" s="229" t="s">
        <v>7455</v>
      </c>
      <c r="D1213" s="229" t="str">
        <f t="shared" si="55"/>
        <v>2918</v>
      </c>
      <c r="E1213" s="229" t="s">
        <v>1167</v>
      </c>
      <c r="F1213" s="229" t="s">
        <v>6933</v>
      </c>
      <c r="G1213" s="242" t="s">
        <v>7455</v>
      </c>
      <c r="H1213" s="242" t="s">
        <v>8099</v>
      </c>
      <c r="I1213" s="229" t="str">
        <f t="shared" si="56"/>
        <v>INSERT INTO UPK_TEST.upk_k60.k60_press_buno_link (buno_id, k60_buno_id, created_date, created_tantou_id) VALUES (2918, 1835, GETDATE(), 999);</v>
      </c>
    </row>
    <row r="1214" spans="1:9">
      <c r="A1214" s="229" t="s">
        <v>5593</v>
      </c>
      <c r="B1214" s="229" t="str">
        <f t="shared" si="54"/>
        <v>1835</v>
      </c>
      <c r="C1214" s="229" t="s">
        <v>7456</v>
      </c>
      <c r="D1214" s="229" t="str">
        <f t="shared" si="55"/>
        <v>2919</v>
      </c>
      <c r="E1214" s="229" t="s">
        <v>1168</v>
      </c>
      <c r="F1214" s="229" t="s">
        <v>6934</v>
      </c>
      <c r="G1214" s="242" t="s">
        <v>7456</v>
      </c>
      <c r="H1214" s="242" t="s">
        <v>8100</v>
      </c>
      <c r="I1214" s="229" t="str">
        <f t="shared" si="56"/>
        <v>INSERT INTO UPK_TEST.upk_k60.k60_press_buno_link (buno_id, k60_buno_id, created_date, created_tantou_id) VALUES (2919, 1835, GETDATE(), 999);</v>
      </c>
    </row>
    <row r="1215" spans="1:9">
      <c r="A1215" s="229" t="s">
        <v>2897</v>
      </c>
      <c r="B1215" s="229" t="str">
        <f t="shared" si="54"/>
        <v>1518</v>
      </c>
      <c r="C1215" s="229" t="s">
        <v>7457</v>
      </c>
      <c r="D1215" s="229" t="str">
        <f t="shared" si="55"/>
        <v>2920</v>
      </c>
      <c r="E1215" s="229" t="s">
        <v>1169</v>
      </c>
      <c r="F1215" s="229" t="s">
        <v>6935</v>
      </c>
      <c r="G1215" s="242" t="s">
        <v>7457</v>
      </c>
      <c r="H1215" s="242" t="s">
        <v>8101</v>
      </c>
      <c r="I1215" s="229" t="str">
        <f t="shared" si="56"/>
        <v>INSERT INTO UPK_TEST.upk_k60.k60_press_buno_link (buno_id, k60_buno_id, created_date, created_tantou_id) VALUES (2920, 1518, GETDATE(), 999);</v>
      </c>
    </row>
    <row r="1216" spans="1:9">
      <c r="A1216" s="229" t="s">
        <v>2897</v>
      </c>
      <c r="B1216" s="229" t="str">
        <f t="shared" si="54"/>
        <v>1518</v>
      </c>
      <c r="C1216" s="229" t="s">
        <v>7458</v>
      </c>
      <c r="D1216" s="229" t="str">
        <f t="shared" si="55"/>
        <v>2921</v>
      </c>
      <c r="E1216" s="229" t="s">
        <v>1170</v>
      </c>
      <c r="F1216" s="229" t="s">
        <v>6936</v>
      </c>
      <c r="G1216" s="242" t="s">
        <v>7458</v>
      </c>
      <c r="H1216" s="242" t="s">
        <v>8102</v>
      </c>
      <c r="I1216" s="229" t="str">
        <f t="shared" si="56"/>
        <v>INSERT INTO UPK_TEST.upk_k60.k60_press_buno_link (buno_id, k60_buno_id, created_date, created_tantou_id) VALUES (2921, 1518, GETDATE(), 999);</v>
      </c>
    </row>
    <row r="1217" spans="1:9">
      <c r="A1217" s="229" t="s">
        <v>2899</v>
      </c>
      <c r="B1217" s="229" t="str">
        <f t="shared" si="54"/>
        <v>1519</v>
      </c>
      <c r="C1217" s="229" t="s">
        <v>7459</v>
      </c>
      <c r="D1217" s="229" t="str">
        <f t="shared" si="55"/>
        <v>2922</v>
      </c>
      <c r="E1217" s="229" t="s">
        <v>1171</v>
      </c>
      <c r="F1217" s="229" t="s">
        <v>6937</v>
      </c>
      <c r="G1217" s="242" t="s">
        <v>7459</v>
      </c>
      <c r="H1217" s="242" t="s">
        <v>8103</v>
      </c>
      <c r="I1217" s="229" t="str">
        <f t="shared" si="56"/>
        <v>INSERT INTO UPK_TEST.upk_k60.k60_press_buno_link (buno_id, k60_buno_id, created_date, created_tantou_id) VALUES (2922, 1519, GETDATE(), 999);</v>
      </c>
    </row>
    <row r="1218" spans="1:9">
      <c r="A1218" s="229" t="s">
        <v>2899</v>
      </c>
      <c r="B1218" s="229" t="str">
        <f t="shared" si="54"/>
        <v>1519</v>
      </c>
      <c r="C1218" s="229" t="s">
        <v>7460</v>
      </c>
      <c r="D1218" s="229" t="str">
        <f t="shared" si="55"/>
        <v>2923</v>
      </c>
      <c r="E1218" s="229" t="s">
        <v>1172</v>
      </c>
      <c r="F1218" s="229" t="s">
        <v>6938</v>
      </c>
      <c r="G1218" s="242" t="s">
        <v>7460</v>
      </c>
      <c r="H1218" s="242" t="s">
        <v>8104</v>
      </c>
      <c r="I1218" s="229" t="str">
        <f t="shared" si="56"/>
        <v>INSERT INTO UPK_TEST.upk_k60.k60_press_buno_link (buno_id, k60_buno_id, created_date, created_tantou_id) VALUES (2923, 1519, GETDATE(), 999);</v>
      </c>
    </row>
    <row r="1219" spans="1:9">
      <c r="A1219" s="229" t="s">
        <v>1005</v>
      </c>
      <c r="B1219" s="229" t="str">
        <f t="shared" si="54"/>
        <v>2275</v>
      </c>
      <c r="C1219" s="229" t="s">
        <v>7461</v>
      </c>
      <c r="D1219" s="229" t="str">
        <f t="shared" si="55"/>
        <v>2924</v>
      </c>
      <c r="E1219" s="229" t="s">
        <v>1173</v>
      </c>
      <c r="F1219" s="229" t="s">
        <v>6939</v>
      </c>
      <c r="G1219" s="242" t="s">
        <v>7461</v>
      </c>
      <c r="H1219" s="242" t="s">
        <v>8105</v>
      </c>
      <c r="I1219" s="229" t="str">
        <f t="shared" si="56"/>
        <v>INSERT INTO UPK_TEST.upk_k60.k60_press_buno_link (buno_id, k60_buno_id, created_date, created_tantou_id) VALUES (2924, 2275, GETDATE(), 999);</v>
      </c>
    </row>
    <row r="1220" spans="1:9">
      <c r="A1220" s="229" t="s">
        <v>3440</v>
      </c>
      <c r="B1220" s="229" t="str">
        <f t="shared" ref="B1220:B1283" si="57">VLOOKUP($A1220,$E$4:$F$2001,2,FALSE)</f>
        <v>2009</v>
      </c>
      <c r="C1220" s="229" t="s">
        <v>2322</v>
      </c>
      <c r="D1220" s="229" t="str">
        <f t="shared" ref="D1220:D1283" si="58">VLOOKUP($C1220,$G$4:$H$2001,2,FALSE)</f>
        <v>2925</v>
      </c>
      <c r="E1220" s="229" t="s">
        <v>1174</v>
      </c>
      <c r="F1220" s="229" t="s">
        <v>6940</v>
      </c>
      <c r="G1220" s="242" t="s">
        <v>2322</v>
      </c>
      <c r="H1220" s="242" t="s">
        <v>8106</v>
      </c>
      <c r="I1220" s="229" t="str">
        <f t="shared" ref="I1220:I1283" si="59">$S$1&amp;$D1220&amp;", "&amp;$B1220&amp;", GETDATE(), 999);"</f>
        <v>INSERT INTO UPK_TEST.upk_k60.k60_press_buno_link (buno_id, k60_buno_id, created_date, created_tantou_id) VALUES (2925, 2009, GETDATE(), 999);</v>
      </c>
    </row>
    <row r="1221" spans="1:9">
      <c r="A1221" s="229" t="s">
        <v>3440</v>
      </c>
      <c r="B1221" s="229" t="str">
        <f t="shared" si="57"/>
        <v>2009</v>
      </c>
      <c r="C1221" s="229" t="s">
        <v>2326</v>
      </c>
      <c r="D1221" s="229" t="str">
        <f t="shared" si="58"/>
        <v>2926</v>
      </c>
      <c r="E1221" s="229" t="s">
        <v>1175</v>
      </c>
      <c r="F1221" s="229" t="s">
        <v>6941</v>
      </c>
      <c r="G1221" s="242" t="s">
        <v>2326</v>
      </c>
      <c r="H1221" s="242" t="s">
        <v>8107</v>
      </c>
      <c r="I1221" s="229" t="str">
        <f t="shared" si="59"/>
        <v>INSERT INTO UPK_TEST.upk_k60.k60_press_buno_link (buno_id, k60_buno_id, created_date, created_tantou_id) VALUES (2926, 2009, GETDATE(), 999);</v>
      </c>
    </row>
    <row r="1222" spans="1:9">
      <c r="A1222" s="229" t="s">
        <v>5596</v>
      </c>
      <c r="B1222" s="229" t="str">
        <f t="shared" si="57"/>
        <v>1847</v>
      </c>
      <c r="C1222" s="229" t="s">
        <v>2323</v>
      </c>
      <c r="D1222" s="229" t="str">
        <f t="shared" si="58"/>
        <v>2927</v>
      </c>
      <c r="E1222" s="229" t="s">
        <v>1176</v>
      </c>
      <c r="F1222" s="229" t="s">
        <v>6942</v>
      </c>
      <c r="G1222" s="242" t="s">
        <v>2323</v>
      </c>
      <c r="H1222" s="242" t="s">
        <v>8108</v>
      </c>
      <c r="I1222" s="229" t="str">
        <f t="shared" si="59"/>
        <v>INSERT INTO UPK_TEST.upk_k60.k60_press_buno_link (buno_id, k60_buno_id, created_date, created_tantou_id) VALUES (2927, 1847, GETDATE(), 999);</v>
      </c>
    </row>
    <row r="1223" spans="1:9">
      <c r="A1223" s="229" t="s">
        <v>5596</v>
      </c>
      <c r="B1223" s="229" t="str">
        <f t="shared" si="57"/>
        <v>1847</v>
      </c>
      <c r="C1223" s="229" t="s">
        <v>2328</v>
      </c>
      <c r="D1223" s="229" t="str">
        <f t="shared" si="58"/>
        <v>2928</v>
      </c>
      <c r="E1223" s="229" t="s">
        <v>1177</v>
      </c>
      <c r="F1223" s="229" t="s">
        <v>6943</v>
      </c>
      <c r="G1223" s="242" t="s">
        <v>2328</v>
      </c>
      <c r="H1223" s="242" t="s">
        <v>8109</v>
      </c>
      <c r="I1223" s="229" t="str">
        <f t="shared" si="59"/>
        <v>INSERT INTO UPK_TEST.upk_k60.k60_press_buno_link (buno_id, k60_buno_id, created_date, created_tantou_id) VALUES (2928, 1847, GETDATE(), 999);</v>
      </c>
    </row>
    <row r="1224" spans="1:9">
      <c r="A1224" s="229" t="s">
        <v>3144</v>
      </c>
      <c r="B1224" s="229" t="str">
        <f t="shared" si="57"/>
        <v>1729</v>
      </c>
      <c r="C1224" s="229" t="s">
        <v>2324</v>
      </c>
      <c r="D1224" s="229" t="str">
        <f t="shared" si="58"/>
        <v>2929</v>
      </c>
      <c r="E1224" s="229" t="s">
        <v>1178</v>
      </c>
      <c r="F1224" s="229" t="s">
        <v>6944</v>
      </c>
      <c r="G1224" s="242" t="s">
        <v>2324</v>
      </c>
      <c r="H1224" s="242" t="s">
        <v>8110</v>
      </c>
      <c r="I1224" s="229" t="str">
        <f t="shared" si="59"/>
        <v>INSERT INTO UPK_TEST.upk_k60.k60_press_buno_link (buno_id, k60_buno_id, created_date, created_tantou_id) VALUES (2929, 1729, GETDATE(), 999);</v>
      </c>
    </row>
    <row r="1225" spans="1:9">
      <c r="A1225" s="229" t="s">
        <v>3144</v>
      </c>
      <c r="B1225" s="229" t="str">
        <f t="shared" si="57"/>
        <v>1729</v>
      </c>
      <c r="C1225" s="229" t="s">
        <v>2329</v>
      </c>
      <c r="D1225" s="229" t="str">
        <f t="shared" si="58"/>
        <v>2930</v>
      </c>
      <c r="E1225" s="229" t="s">
        <v>1179</v>
      </c>
      <c r="F1225" s="229" t="s">
        <v>6945</v>
      </c>
      <c r="G1225" s="242" t="s">
        <v>2329</v>
      </c>
      <c r="H1225" s="242" t="s">
        <v>8111</v>
      </c>
      <c r="I1225" s="229" t="str">
        <f t="shared" si="59"/>
        <v>INSERT INTO UPK_TEST.upk_k60.k60_press_buno_link (buno_id, k60_buno_id, created_date, created_tantou_id) VALUES (2930, 1729, GETDATE(), 999);</v>
      </c>
    </row>
    <row r="1226" spans="1:9">
      <c r="A1226" s="229" t="s">
        <v>2900</v>
      </c>
      <c r="B1226" s="229" t="str">
        <f t="shared" si="57"/>
        <v>1520</v>
      </c>
      <c r="C1226" s="229" t="s">
        <v>7462</v>
      </c>
      <c r="D1226" s="229" t="str">
        <f t="shared" si="58"/>
        <v>2931</v>
      </c>
      <c r="E1226" s="229" t="s">
        <v>1180</v>
      </c>
      <c r="F1226" s="229" t="s">
        <v>6946</v>
      </c>
      <c r="G1226" s="242" t="s">
        <v>7462</v>
      </c>
      <c r="H1226" s="242" t="s">
        <v>8112</v>
      </c>
      <c r="I1226" s="229" t="str">
        <f t="shared" si="59"/>
        <v>INSERT INTO UPK_TEST.upk_k60.k60_press_buno_link (buno_id, k60_buno_id, created_date, created_tantou_id) VALUES (2931, 1520, GETDATE(), 999);</v>
      </c>
    </row>
    <row r="1227" spans="1:9">
      <c r="A1227" s="229" t="s">
        <v>2900</v>
      </c>
      <c r="B1227" s="229" t="str">
        <f t="shared" si="57"/>
        <v>1520</v>
      </c>
      <c r="C1227" s="229" t="s">
        <v>7463</v>
      </c>
      <c r="D1227" s="229" t="str">
        <f t="shared" si="58"/>
        <v>2932</v>
      </c>
      <c r="E1227" s="229" t="s">
        <v>1181</v>
      </c>
      <c r="F1227" s="229" t="s">
        <v>6947</v>
      </c>
      <c r="G1227" s="242" t="s">
        <v>7463</v>
      </c>
      <c r="H1227" s="242" t="s">
        <v>8113</v>
      </c>
      <c r="I1227" s="229" t="str">
        <f t="shared" si="59"/>
        <v>INSERT INTO UPK_TEST.upk_k60.k60_press_buno_link (buno_id, k60_buno_id, created_date, created_tantou_id) VALUES (2932, 1520, GETDATE(), 999);</v>
      </c>
    </row>
    <row r="1228" spans="1:9">
      <c r="A1228" s="229" t="s">
        <v>2998</v>
      </c>
      <c r="B1228" s="229" t="str">
        <f t="shared" si="57"/>
        <v>1602</v>
      </c>
      <c r="C1228" s="229" t="s">
        <v>7464</v>
      </c>
      <c r="D1228" s="229" t="str">
        <f t="shared" si="58"/>
        <v>2933</v>
      </c>
      <c r="E1228" s="229" t="s">
        <v>5746</v>
      </c>
      <c r="F1228" s="229" t="s">
        <v>6948</v>
      </c>
      <c r="G1228" s="242" t="s">
        <v>7464</v>
      </c>
      <c r="H1228" s="242" t="s">
        <v>8114</v>
      </c>
      <c r="I1228" s="229" t="str">
        <f t="shared" si="59"/>
        <v>INSERT INTO UPK_TEST.upk_k60.k60_press_buno_link (buno_id, k60_buno_id, created_date, created_tantou_id) VALUES (2933, 1602, GETDATE(), 999);</v>
      </c>
    </row>
    <row r="1229" spans="1:9">
      <c r="A1229" s="229" t="s">
        <v>2998</v>
      </c>
      <c r="B1229" s="229" t="str">
        <f t="shared" si="57"/>
        <v>1602</v>
      </c>
      <c r="C1229" s="229" t="s">
        <v>7465</v>
      </c>
      <c r="D1229" s="229" t="str">
        <f t="shared" si="58"/>
        <v>2934</v>
      </c>
      <c r="E1229" s="229" t="s">
        <v>1182</v>
      </c>
      <c r="F1229" s="229" t="s">
        <v>6949</v>
      </c>
      <c r="G1229" s="242" t="s">
        <v>7465</v>
      </c>
      <c r="H1229" s="242" t="s">
        <v>8115</v>
      </c>
      <c r="I1229" s="229" t="str">
        <f t="shared" si="59"/>
        <v>INSERT INTO UPK_TEST.upk_k60.k60_press_buno_link (buno_id, k60_buno_id, created_date, created_tantou_id) VALUES (2934, 1602, GETDATE(), 999);</v>
      </c>
    </row>
    <row r="1230" spans="1:9">
      <c r="A1230" s="229" t="s">
        <v>5691</v>
      </c>
      <c r="B1230" s="229" t="str">
        <f t="shared" si="57"/>
        <v>2337</v>
      </c>
      <c r="C1230" s="229" t="s">
        <v>7466</v>
      </c>
      <c r="D1230" s="229" t="str">
        <f t="shared" si="58"/>
        <v>2935</v>
      </c>
      <c r="E1230" s="229" t="s">
        <v>1183</v>
      </c>
      <c r="F1230" s="229" t="s">
        <v>6950</v>
      </c>
      <c r="G1230" s="242" t="s">
        <v>7466</v>
      </c>
      <c r="H1230" s="242" t="s">
        <v>8116</v>
      </c>
      <c r="I1230" s="229" t="str">
        <f t="shared" si="59"/>
        <v>INSERT INTO UPK_TEST.upk_k60.k60_press_buno_link (buno_id, k60_buno_id, created_date, created_tantou_id) VALUES (2935, 2337, GETDATE(), 999);</v>
      </c>
    </row>
    <row r="1231" spans="1:9">
      <c r="A1231" s="229" t="s">
        <v>5691</v>
      </c>
      <c r="B1231" s="229" t="str">
        <f t="shared" si="57"/>
        <v>2337</v>
      </c>
      <c r="C1231" s="229" t="s">
        <v>7467</v>
      </c>
      <c r="D1231" s="229" t="str">
        <f t="shared" si="58"/>
        <v>2936</v>
      </c>
      <c r="E1231" s="229" t="s">
        <v>5747</v>
      </c>
      <c r="F1231" s="229" t="s">
        <v>6951</v>
      </c>
      <c r="G1231" s="242" t="s">
        <v>7467</v>
      </c>
      <c r="H1231" s="242" t="s">
        <v>8117</v>
      </c>
      <c r="I1231" s="229" t="str">
        <f t="shared" si="59"/>
        <v>INSERT INTO UPK_TEST.upk_k60.k60_press_buno_link (buno_id, k60_buno_id, created_date, created_tantou_id) VALUES (2936, 2337, GETDATE(), 999);</v>
      </c>
    </row>
    <row r="1232" spans="1:9">
      <c r="A1232" s="229" t="s">
        <v>5692</v>
      </c>
      <c r="B1232" s="229" t="str">
        <f t="shared" si="57"/>
        <v>2338</v>
      </c>
      <c r="C1232" s="229" t="s">
        <v>7468</v>
      </c>
      <c r="D1232" s="229" t="str">
        <f t="shared" si="58"/>
        <v>2937</v>
      </c>
      <c r="E1232" s="229" t="s">
        <v>1184</v>
      </c>
      <c r="F1232" s="229" t="s">
        <v>6952</v>
      </c>
      <c r="G1232" s="242" t="s">
        <v>7468</v>
      </c>
      <c r="H1232" s="242" t="s">
        <v>8118</v>
      </c>
      <c r="I1232" s="229" t="str">
        <f t="shared" si="59"/>
        <v>INSERT INTO UPK_TEST.upk_k60.k60_press_buno_link (buno_id, k60_buno_id, created_date, created_tantou_id) VALUES (2937, 2338, GETDATE(), 999);</v>
      </c>
    </row>
    <row r="1233" spans="1:9">
      <c r="A1233" s="229" t="s">
        <v>5692</v>
      </c>
      <c r="B1233" s="229" t="str">
        <f t="shared" si="57"/>
        <v>2338</v>
      </c>
      <c r="C1233" s="229" t="s">
        <v>7469</v>
      </c>
      <c r="D1233" s="229" t="str">
        <f t="shared" si="58"/>
        <v>2938</v>
      </c>
      <c r="E1233" s="229" t="s">
        <v>1185</v>
      </c>
      <c r="F1233" s="229" t="s">
        <v>6953</v>
      </c>
      <c r="G1233" s="242" t="s">
        <v>7469</v>
      </c>
      <c r="H1233" s="242" t="s">
        <v>8119</v>
      </c>
      <c r="I1233" s="229" t="str">
        <f t="shared" si="59"/>
        <v>INSERT INTO UPK_TEST.upk_k60.k60_press_buno_link (buno_id, k60_buno_id, created_date, created_tantou_id) VALUES (2938, 2338, GETDATE(), 999);</v>
      </c>
    </row>
    <row r="1234" spans="1:9">
      <c r="A1234" s="229" t="s">
        <v>5527</v>
      </c>
      <c r="B1234" s="229" t="str">
        <f t="shared" si="57"/>
        <v>1433</v>
      </c>
      <c r="C1234" s="229" t="s">
        <v>7470</v>
      </c>
      <c r="D1234" s="229" t="str">
        <f t="shared" si="58"/>
        <v>2939</v>
      </c>
      <c r="E1234" s="229" t="s">
        <v>5748</v>
      </c>
      <c r="F1234" s="229" t="s">
        <v>6954</v>
      </c>
      <c r="G1234" s="242" t="s">
        <v>7470</v>
      </c>
      <c r="H1234" s="242" t="s">
        <v>8120</v>
      </c>
      <c r="I1234" s="229" t="str">
        <f t="shared" si="59"/>
        <v>INSERT INTO UPK_TEST.upk_k60.k60_press_buno_link (buno_id, k60_buno_id, created_date, created_tantou_id) VALUES (2939, 1433, GETDATE(), 999);</v>
      </c>
    </row>
    <row r="1235" spans="1:9">
      <c r="A1235" s="229" t="s">
        <v>5527</v>
      </c>
      <c r="B1235" s="229" t="str">
        <f t="shared" si="57"/>
        <v>1433</v>
      </c>
      <c r="C1235" s="229" t="s">
        <v>7471</v>
      </c>
      <c r="D1235" s="229" t="str">
        <f t="shared" si="58"/>
        <v>2940</v>
      </c>
      <c r="E1235" s="229" t="s">
        <v>1186</v>
      </c>
      <c r="F1235" s="229" t="s">
        <v>6955</v>
      </c>
      <c r="G1235" s="242" t="s">
        <v>7471</v>
      </c>
      <c r="H1235" s="242" t="s">
        <v>8121</v>
      </c>
      <c r="I1235" s="229" t="str">
        <f t="shared" si="59"/>
        <v>INSERT INTO UPK_TEST.upk_k60.k60_press_buno_link (buno_id, k60_buno_id, created_date, created_tantou_id) VALUES (2940, 1433, GETDATE(), 999);</v>
      </c>
    </row>
    <row r="1236" spans="1:9">
      <c r="A1236" s="229" t="s">
        <v>5659</v>
      </c>
      <c r="B1236" s="229" t="str">
        <f t="shared" si="57"/>
        <v>2122</v>
      </c>
      <c r="C1236" s="229" t="s">
        <v>2331</v>
      </c>
      <c r="D1236" s="229" t="str">
        <f t="shared" si="58"/>
        <v>2941</v>
      </c>
      <c r="E1236" s="229" t="s">
        <v>1187</v>
      </c>
      <c r="F1236" s="229" t="s">
        <v>6956</v>
      </c>
      <c r="G1236" s="242" t="s">
        <v>2331</v>
      </c>
      <c r="H1236" s="242" t="s">
        <v>8122</v>
      </c>
      <c r="I1236" s="229" t="str">
        <f t="shared" si="59"/>
        <v>INSERT INTO UPK_TEST.upk_k60.k60_press_buno_link (buno_id, k60_buno_id, created_date, created_tantou_id) VALUES (2941, 2122, GETDATE(), 999);</v>
      </c>
    </row>
    <row r="1237" spans="1:9">
      <c r="A1237" s="229" t="s">
        <v>5659</v>
      </c>
      <c r="B1237" s="229" t="str">
        <f t="shared" si="57"/>
        <v>2122</v>
      </c>
      <c r="C1237" s="229" t="s">
        <v>2335</v>
      </c>
      <c r="D1237" s="229" t="str">
        <f t="shared" si="58"/>
        <v>2942</v>
      </c>
      <c r="E1237" s="229" t="s">
        <v>1188</v>
      </c>
      <c r="F1237" s="229" t="s">
        <v>6957</v>
      </c>
      <c r="G1237" s="242" t="s">
        <v>2335</v>
      </c>
      <c r="H1237" s="242" t="s">
        <v>8123</v>
      </c>
      <c r="I1237" s="229" t="str">
        <f t="shared" si="59"/>
        <v>INSERT INTO UPK_TEST.upk_k60.k60_press_buno_link (buno_id, k60_buno_id, created_date, created_tantou_id) VALUES (2942, 2122, GETDATE(), 999);</v>
      </c>
    </row>
    <row r="1238" spans="1:9">
      <c r="A1238" s="229" t="s">
        <v>5550</v>
      </c>
      <c r="B1238" s="229" t="str">
        <f t="shared" si="57"/>
        <v>1469</v>
      </c>
      <c r="C1238" s="229" t="s">
        <v>2332</v>
      </c>
      <c r="D1238" s="229" t="str">
        <f t="shared" si="58"/>
        <v>2943</v>
      </c>
      <c r="E1238" s="229" t="s">
        <v>5749</v>
      </c>
      <c r="F1238" s="229" t="s">
        <v>6958</v>
      </c>
      <c r="G1238" s="242" t="s">
        <v>2332</v>
      </c>
      <c r="H1238" s="242" t="s">
        <v>8124</v>
      </c>
      <c r="I1238" s="229" t="str">
        <f t="shared" si="59"/>
        <v>INSERT INTO UPK_TEST.upk_k60.k60_press_buno_link (buno_id, k60_buno_id, created_date, created_tantou_id) VALUES (2943, 1469, GETDATE(), 999);</v>
      </c>
    </row>
    <row r="1239" spans="1:9">
      <c r="A1239" s="229" t="s">
        <v>5550</v>
      </c>
      <c r="B1239" s="229" t="str">
        <f t="shared" si="57"/>
        <v>1469</v>
      </c>
      <c r="C1239" s="229" t="s">
        <v>2336</v>
      </c>
      <c r="D1239" s="229" t="str">
        <f t="shared" si="58"/>
        <v>2944</v>
      </c>
      <c r="E1239" s="229" t="s">
        <v>1189</v>
      </c>
      <c r="F1239" s="229" t="s">
        <v>6959</v>
      </c>
      <c r="G1239" s="242" t="s">
        <v>2336</v>
      </c>
      <c r="H1239" s="242" t="s">
        <v>8125</v>
      </c>
      <c r="I1239" s="229" t="str">
        <f t="shared" si="59"/>
        <v>INSERT INTO UPK_TEST.upk_k60.k60_press_buno_link (buno_id, k60_buno_id, created_date, created_tantou_id) VALUES (2944, 1469, GETDATE(), 999);</v>
      </c>
    </row>
    <row r="1240" spans="1:9">
      <c r="A1240" s="229" t="s">
        <v>5726</v>
      </c>
      <c r="B1240" s="229" t="str">
        <f t="shared" si="57"/>
        <v>2468</v>
      </c>
      <c r="C1240" s="229" t="s">
        <v>7472</v>
      </c>
      <c r="D1240" s="229" t="str">
        <f t="shared" si="58"/>
        <v>2945</v>
      </c>
      <c r="E1240" s="229" t="s">
        <v>1190</v>
      </c>
      <c r="F1240" s="229" t="s">
        <v>6960</v>
      </c>
      <c r="G1240" s="242" t="s">
        <v>7472</v>
      </c>
      <c r="H1240" s="242" t="s">
        <v>8126</v>
      </c>
      <c r="I1240" s="229" t="str">
        <f t="shared" si="59"/>
        <v>INSERT INTO UPK_TEST.upk_k60.k60_press_buno_link (buno_id, k60_buno_id, created_date, created_tantou_id) VALUES (2945, 2468, GETDATE(), 999);</v>
      </c>
    </row>
    <row r="1241" spans="1:9">
      <c r="A1241" s="229" t="s">
        <v>5726</v>
      </c>
      <c r="B1241" s="229" t="str">
        <f t="shared" si="57"/>
        <v>2468</v>
      </c>
      <c r="C1241" s="229" t="s">
        <v>7473</v>
      </c>
      <c r="D1241" s="229" t="str">
        <f t="shared" si="58"/>
        <v>2946</v>
      </c>
      <c r="E1241" s="229" t="s">
        <v>1191</v>
      </c>
      <c r="F1241" s="229" t="s">
        <v>6961</v>
      </c>
      <c r="G1241" s="242" t="s">
        <v>7473</v>
      </c>
      <c r="H1241" s="242" t="s">
        <v>8127</v>
      </c>
      <c r="I1241" s="229" t="str">
        <f t="shared" si="59"/>
        <v>INSERT INTO UPK_TEST.upk_k60.k60_press_buno_link (buno_id, k60_buno_id, created_date, created_tantou_id) VALUES (2946, 2468, GETDATE(), 999);</v>
      </c>
    </row>
    <row r="1242" spans="1:9">
      <c r="A1242" s="229" t="s">
        <v>5661</v>
      </c>
      <c r="B1242" s="229" t="str">
        <f t="shared" si="57"/>
        <v>2140</v>
      </c>
      <c r="C1242" s="229" t="s">
        <v>2339</v>
      </c>
      <c r="D1242" s="229" t="str">
        <f t="shared" si="58"/>
        <v>2947</v>
      </c>
      <c r="E1242" s="229" t="s">
        <v>1192</v>
      </c>
      <c r="F1242" s="229" t="s">
        <v>6962</v>
      </c>
      <c r="G1242" s="242" t="s">
        <v>2339</v>
      </c>
      <c r="H1242" s="242" t="s">
        <v>8128</v>
      </c>
      <c r="I1242" s="229" t="str">
        <f t="shared" si="59"/>
        <v>INSERT INTO UPK_TEST.upk_k60.k60_press_buno_link (buno_id, k60_buno_id, created_date, created_tantou_id) VALUES (2947, 2140, GETDATE(), 999);</v>
      </c>
    </row>
    <row r="1243" spans="1:9">
      <c r="A1243" s="229" t="s">
        <v>5661</v>
      </c>
      <c r="B1243" s="229" t="str">
        <f t="shared" si="57"/>
        <v>2140</v>
      </c>
      <c r="C1243" s="229" t="s">
        <v>2341</v>
      </c>
      <c r="D1243" s="229" t="str">
        <f t="shared" si="58"/>
        <v>2948</v>
      </c>
      <c r="E1243" s="229" t="s">
        <v>1193</v>
      </c>
      <c r="F1243" s="229" t="s">
        <v>6963</v>
      </c>
      <c r="G1243" s="242" t="s">
        <v>2341</v>
      </c>
      <c r="H1243" s="242" t="s">
        <v>8129</v>
      </c>
      <c r="I1243" s="229" t="str">
        <f t="shared" si="59"/>
        <v>INSERT INTO UPK_TEST.upk_k60.k60_press_buno_link (buno_id, k60_buno_id, created_date, created_tantou_id) VALUES (2948, 2140, GETDATE(), 999);</v>
      </c>
    </row>
    <row r="1244" spans="1:9">
      <c r="A1244" s="229" t="s">
        <v>5573</v>
      </c>
      <c r="B1244" s="229" t="str">
        <f t="shared" si="57"/>
        <v>1781</v>
      </c>
      <c r="C1244" s="229" t="s">
        <v>2340</v>
      </c>
      <c r="D1244" s="229" t="str">
        <f t="shared" si="58"/>
        <v>2949</v>
      </c>
      <c r="E1244" s="229" t="s">
        <v>1194</v>
      </c>
      <c r="F1244" s="229" t="s">
        <v>6964</v>
      </c>
      <c r="G1244" s="242" t="s">
        <v>2340</v>
      </c>
      <c r="H1244" s="242" t="s">
        <v>8130</v>
      </c>
      <c r="I1244" s="229" t="str">
        <f t="shared" si="59"/>
        <v>INSERT INTO UPK_TEST.upk_k60.k60_press_buno_link (buno_id, k60_buno_id, created_date, created_tantou_id) VALUES (2949, 1781, GETDATE(), 999);</v>
      </c>
    </row>
    <row r="1245" spans="1:9">
      <c r="A1245" s="229" t="s">
        <v>5573</v>
      </c>
      <c r="B1245" s="229" t="str">
        <f t="shared" si="57"/>
        <v>1781</v>
      </c>
      <c r="C1245" s="229" t="s">
        <v>2342</v>
      </c>
      <c r="D1245" s="229" t="str">
        <f t="shared" si="58"/>
        <v>2950</v>
      </c>
      <c r="E1245" s="229" t="s">
        <v>1195</v>
      </c>
      <c r="F1245" s="229" t="s">
        <v>6965</v>
      </c>
      <c r="G1245" s="242" t="s">
        <v>2342</v>
      </c>
      <c r="H1245" s="242" t="s">
        <v>8131</v>
      </c>
      <c r="I1245" s="229" t="str">
        <f t="shared" si="59"/>
        <v>INSERT INTO UPK_TEST.upk_k60.k60_press_buno_link (buno_id, k60_buno_id, created_date, created_tantou_id) VALUES (2950, 1781, GETDATE(), 999);</v>
      </c>
    </row>
    <row r="1246" spans="1:9">
      <c r="A1246" s="229" t="s">
        <v>5507</v>
      </c>
      <c r="B1246" s="229" t="str">
        <f t="shared" si="57"/>
        <v>1363</v>
      </c>
      <c r="C1246" s="229" t="s">
        <v>7474</v>
      </c>
      <c r="D1246" s="229" t="str">
        <f t="shared" si="58"/>
        <v>2951</v>
      </c>
      <c r="E1246" s="229" t="s">
        <v>1196</v>
      </c>
      <c r="F1246" s="229" t="s">
        <v>6966</v>
      </c>
      <c r="G1246" s="242" t="s">
        <v>7474</v>
      </c>
      <c r="H1246" s="242" t="s">
        <v>8132</v>
      </c>
      <c r="I1246" s="229" t="str">
        <f t="shared" si="59"/>
        <v>INSERT INTO UPK_TEST.upk_k60.k60_press_buno_link (buno_id, k60_buno_id, created_date, created_tantou_id) VALUES (2951, 1363, GETDATE(), 999);</v>
      </c>
    </row>
    <row r="1247" spans="1:9">
      <c r="A1247" s="229" t="s">
        <v>5507</v>
      </c>
      <c r="B1247" s="229" t="str">
        <f t="shared" si="57"/>
        <v>1363</v>
      </c>
      <c r="C1247" s="229" t="s">
        <v>7475</v>
      </c>
      <c r="D1247" s="229" t="str">
        <f t="shared" si="58"/>
        <v>2952</v>
      </c>
      <c r="E1247" s="229" t="s">
        <v>1197</v>
      </c>
      <c r="F1247" s="229" t="s">
        <v>6967</v>
      </c>
      <c r="G1247" s="242" t="s">
        <v>7475</v>
      </c>
      <c r="H1247" s="242" t="s">
        <v>8133</v>
      </c>
      <c r="I1247" s="229" t="str">
        <f t="shared" si="59"/>
        <v>INSERT INTO UPK_TEST.upk_k60.k60_press_buno_link (buno_id, k60_buno_id, created_date, created_tantou_id) VALUES (2952, 1363, GETDATE(), 999);</v>
      </c>
    </row>
    <row r="1248" spans="1:9">
      <c r="A1248" s="229" t="s">
        <v>5508</v>
      </c>
      <c r="B1248" s="229" t="str">
        <f t="shared" si="57"/>
        <v>1364</v>
      </c>
      <c r="C1248" s="229" t="s">
        <v>7476</v>
      </c>
      <c r="D1248" s="229" t="str">
        <f t="shared" si="58"/>
        <v>2953</v>
      </c>
      <c r="E1248" s="229" t="s">
        <v>1198</v>
      </c>
      <c r="F1248" s="229" t="s">
        <v>6968</v>
      </c>
      <c r="G1248" s="242" t="s">
        <v>7476</v>
      </c>
      <c r="H1248" s="242" t="s">
        <v>8134</v>
      </c>
      <c r="I1248" s="229" t="str">
        <f t="shared" si="59"/>
        <v>INSERT INTO UPK_TEST.upk_k60.k60_press_buno_link (buno_id, k60_buno_id, created_date, created_tantou_id) VALUES (2953, 1364, GETDATE(), 999);</v>
      </c>
    </row>
    <row r="1249" spans="1:9">
      <c r="A1249" s="229" t="s">
        <v>5508</v>
      </c>
      <c r="B1249" s="229" t="str">
        <f t="shared" si="57"/>
        <v>1364</v>
      </c>
      <c r="C1249" s="229" t="s">
        <v>7477</v>
      </c>
      <c r="D1249" s="229" t="str">
        <f t="shared" si="58"/>
        <v>2954</v>
      </c>
      <c r="E1249" s="229" t="s">
        <v>1199</v>
      </c>
      <c r="F1249" s="229" t="s">
        <v>6969</v>
      </c>
      <c r="G1249" s="242" t="s">
        <v>7477</v>
      </c>
      <c r="H1249" s="242" t="s">
        <v>8135</v>
      </c>
      <c r="I1249" s="229" t="str">
        <f t="shared" si="59"/>
        <v>INSERT INTO UPK_TEST.upk_k60.k60_press_buno_link (buno_id, k60_buno_id, created_date, created_tantou_id) VALUES (2954, 1364, GETDATE(), 999);</v>
      </c>
    </row>
    <row r="1250" spans="1:9">
      <c r="A1250" s="229" t="s">
        <v>1042</v>
      </c>
      <c r="B1250" s="229" t="str">
        <f t="shared" si="57"/>
        <v>2320</v>
      </c>
      <c r="C1250" s="229" t="s">
        <v>2345</v>
      </c>
      <c r="D1250" s="229" t="str">
        <f t="shared" si="58"/>
        <v>2955</v>
      </c>
      <c r="E1250" s="229" t="s">
        <v>5750</v>
      </c>
      <c r="F1250" s="229" t="s">
        <v>6970</v>
      </c>
      <c r="G1250" s="242" t="s">
        <v>2345</v>
      </c>
      <c r="H1250" s="242" t="s">
        <v>8136</v>
      </c>
      <c r="I1250" s="229" t="str">
        <f t="shared" si="59"/>
        <v>INSERT INTO UPK_TEST.upk_k60.k60_press_buno_link (buno_id, k60_buno_id, created_date, created_tantou_id) VALUES (2955, 2320, GETDATE(), 999);</v>
      </c>
    </row>
    <row r="1251" spans="1:9">
      <c r="A1251" s="229" t="s">
        <v>1044</v>
      </c>
      <c r="B1251" s="229" t="str">
        <f t="shared" si="57"/>
        <v>2322</v>
      </c>
      <c r="C1251" s="229" t="s">
        <v>2346</v>
      </c>
      <c r="D1251" s="229" t="str">
        <f t="shared" si="58"/>
        <v>2956</v>
      </c>
      <c r="E1251" s="229" t="s">
        <v>1200</v>
      </c>
      <c r="F1251" s="229" t="s">
        <v>6971</v>
      </c>
      <c r="G1251" s="242" t="s">
        <v>2346</v>
      </c>
      <c r="H1251" s="242" t="s">
        <v>8137</v>
      </c>
      <c r="I1251" s="229" t="str">
        <f t="shared" si="59"/>
        <v>INSERT INTO UPK_TEST.upk_k60.k60_press_buno_link (buno_id, k60_buno_id, created_date, created_tantou_id) VALUES (2956, 2322, GETDATE(), 999);</v>
      </c>
    </row>
    <row r="1252" spans="1:9">
      <c r="A1252" s="229" t="s">
        <v>1043</v>
      </c>
      <c r="B1252" s="229" t="str">
        <f t="shared" si="57"/>
        <v>2321</v>
      </c>
      <c r="C1252" s="229" t="s">
        <v>2349</v>
      </c>
      <c r="D1252" s="229" t="str">
        <f t="shared" si="58"/>
        <v>2957</v>
      </c>
      <c r="E1252" s="229" t="s">
        <v>1201</v>
      </c>
      <c r="F1252" s="229" t="s">
        <v>6972</v>
      </c>
      <c r="G1252" s="242" t="s">
        <v>2349</v>
      </c>
      <c r="H1252" s="242" t="s">
        <v>8138</v>
      </c>
      <c r="I1252" s="229" t="str">
        <f t="shared" si="59"/>
        <v>INSERT INTO UPK_TEST.upk_k60.k60_press_buno_link (buno_id, k60_buno_id, created_date, created_tantou_id) VALUES (2957, 2321, GETDATE(), 999);</v>
      </c>
    </row>
    <row r="1253" spans="1:9">
      <c r="A1253" s="229" t="s">
        <v>1045</v>
      </c>
      <c r="B1253" s="229" t="str">
        <f t="shared" si="57"/>
        <v>2323</v>
      </c>
      <c r="C1253" s="229" t="s">
        <v>2350</v>
      </c>
      <c r="D1253" s="229" t="str">
        <f t="shared" si="58"/>
        <v>2958</v>
      </c>
      <c r="E1253" s="229" t="s">
        <v>5751</v>
      </c>
      <c r="F1253" s="229">
        <v>2540</v>
      </c>
      <c r="G1253" s="242" t="s">
        <v>2350</v>
      </c>
      <c r="H1253" s="242" t="s">
        <v>8139</v>
      </c>
      <c r="I1253" s="229" t="str">
        <f t="shared" si="59"/>
        <v>INSERT INTO UPK_TEST.upk_k60.k60_press_buno_link (buno_id, k60_buno_id, created_date, created_tantou_id) VALUES (2958, 2323, GETDATE(), 999);</v>
      </c>
    </row>
    <row r="1254" spans="1:9">
      <c r="A1254" s="229" t="s">
        <v>879</v>
      </c>
      <c r="B1254" s="229" t="str">
        <f t="shared" si="57"/>
        <v>2127</v>
      </c>
      <c r="C1254" s="229" t="s">
        <v>2351</v>
      </c>
      <c r="D1254" s="229" t="str">
        <f t="shared" si="58"/>
        <v>2959</v>
      </c>
      <c r="E1254" s="229" t="s">
        <v>1202</v>
      </c>
      <c r="F1254" s="229">
        <v>2541</v>
      </c>
      <c r="G1254" s="242" t="s">
        <v>2351</v>
      </c>
      <c r="H1254" s="242" t="s">
        <v>8140</v>
      </c>
      <c r="I1254" s="229" t="str">
        <f t="shared" si="59"/>
        <v>INSERT INTO UPK_TEST.upk_k60.k60_press_buno_link (buno_id, k60_buno_id, created_date, created_tantou_id) VALUES (2959, 2127, GETDATE(), 999);</v>
      </c>
    </row>
    <row r="1255" spans="1:9">
      <c r="A1255" s="229" t="s">
        <v>1046</v>
      </c>
      <c r="B1255" s="229" t="str">
        <f t="shared" si="57"/>
        <v>2324</v>
      </c>
      <c r="C1255" s="229" t="s">
        <v>2352</v>
      </c>
      <c r="D1255" s="229" t="str">
        <f t="shared" si="58"/>
        <v>2960</v>
      </c>
      <c r="E1255" s="229" t="s">
        <v>1203</v>
      </c>
      <c r="F1255" s="229">
        <v>2542</v>
      </c>
      <c r="G1255" s="242" t="s">
        <v>2352</v>
      </c>
      <c r="H1255" s="242" t="s">
        <v>8141</v>
      </c>
      <c r="I1255" s="229" t="str">
        <f t="shared" si="59"/>
        <v>INSERT INTO UPK_TEST.upk_k60.k60_press_buno_link (buno_id, k60_buno_id, created_date, created_tantou_id) VALUES (2960, 2324, GETDATE(), 999);</v>
      </c>
    </row>
    <row r="1256" spans="1:9">
      <c r="A1256" s="229" t="s">
        <v>612</v>
      </c>
      <c r="B1256" s="229" t="str">
        <f t="shared" si="57"/>
        <v>1730</v>
      </c>
      <c r="C1256" s="229" t="s">
        <v>2353</v>
      </c>
      <c r="D1256" s="229" t="str">
        <f t="shared" si="58"/>
        <v>2961</v>
      </c>
      <c r="E1256" s="229" t="s">
        <v>5752</v>
      </c>
      <c r="F1256" s="229">
        <v>2543</v>
      </c>
      <c r="G1256" s="242" t="s">
        <v>2353</v>
      </c>
      <c r="H1256" s="242" t="s">
        <v>8142</v>
      </c>
      <c r="I1256" s="229" t="str">
        <f t="shared" si="59"/>
        <v>INSERT INTO UPK_TEST.upk_k60.k60_press_buno_link (buno_id, k60_buno_id, created_date, created_tantou_id) VALUES (2961, 1730, GETDATE(), 999);</v>
      </c>
    </row>
    <row r="1257" spans="1:9">
      <c r="A1257" s="229" t="s">
        <v>615</v>
      </c>
      <c r="B1257" s="229" t="str">
        <f t="shared" si="57"/>
        <v>1733</v>
      </c>
      <c r="C1257" s="229" t="s">
        <v>2355</v>
      </c>
      <c r="D1257" s="229" t="str">
        <f t="shared" si="58"/>
        <v>2962</v>
      </c>
      <c r="E1257" s="229" t="s">
        <v>1204</v>
      </c>
      <c r="F1257" s="229">
        <v>2544</v>
      </c>
      <c r="G1257" s="242" t="s">
        <v>2355</v>
      </c>
      <c r="H1257" s="242" t="s">
        <v>8143</v>
      </c>
      <c r="I1257" s="229" t="str">
        <f t="shared" si="59"/>
        <v>INSERT INTO UPK_TEST.upk_k60.k60_press_buno_link (buno_id, k60_buno_id, created_date, created_tantou_id) VALUES (2962, 1733, GETDATE(), 999);</v>
      </c>
    </row>
    <row r="1258" spans="1:9">
      <c r="A1258" s="229" t="s">
        <v>613</v>
      </c>
      <c r="B1258" s="229" t="str">
        <f t="shared" si="57"/>
        <v>1731</v>
      </c>
      <c r="C1258" s="229" t="s">
        <v>2356</v>
      </c>
      <c r="D1258" s="229" t="str">
        <f t="shared" si="58"/>
        <v>2963</v>
      </c>
      <c r="E1258" s="229" t="s">
        <v>1205</v>
      </c>
      <c r="F1258" s="229">
        <v>2545</v>
      </c>
      <c r="G1258" s="242" t="s">
        <v>2356</v>
      </c>
      <c r="H1258" s="242" t="s">
        <v>8144</v>
      </c>
      <c r="I1258" s="229" t="str">
        <f t="shared" si="59"/>
        <v>INSERT INTO UPK_TEST.upk_k60.k60_press_buno_link (buno_id, k60_buno_id, created_date, created_tantou_id) VALUES (2963, 1731, GETDATE(), 999);</v>
      </c>
    </row>
    <row r="1259" spans="1:9">
      <c r="A1259" s="229" t="s">
        <v>880</v>
      </c>
      <c r="B1259" s="229" t="str">
        <f t="shared" si="57"/>
        <v>2128</v>
      </c>
      <c r="C1259" s="229" t="s">
        <v>2357</v>
      </c>
      <c r="D1259" s="229" t="str">
        <f t="shared" si="58"/>
        <v>2964</v>
      </c>
      <c r="E1259" s="229" t="s">
        <v>1206</v>
      </c>
      <c r="F1259" s="229">
        <v>2546</v>
      </c>
      <c r="G1259" s="242" t="s">
        <v>2357</v>
      </c>
      <c r="H1259" s="242" t="s">
        <v>8145</v>
      </c>
      <c r="I1259" s="229" t="str">
        <f t="shared" si="59"/>
        <v>INSERT INTO UPK_TEST.upk_k60.k60_press_buno_link (buno_id, k60_buno_id, created_date, created_tantou_id) VALUES (2964, 2128, GETDATE(), 999);</v>
      </c>
    </row>
    <row r="1260" spans="1:9">
      <c r="A1260" s="229" t="s">
        <v>614</v>
      </c>
      <c r="B1260" s="229" t="str">
        <f t="shared" si="57"/>
        <v>1732</v>
      </c>
      <c r="C1260" s="229" t="s">
        <v>2358</v>
      </c>
      <c r="D1260" s="229" t="str">
        <f t="shared" si="58"/>
        <v>2965</v>
      </c>
      <c r="E1260" s="229" t="s">
        <v>1207</v>
      </c>
      <c r="F1260" s="229">
        <v>2547</v>
      </c>
      <c r="G1260" s="242" t="s">
        <v>2358</v>
      </c>
      <c r="H1260" s="242" t="s">
        <v>8146</v>
      </c>
      <c r="I1260" s="229" t="str">
        <f t="shared" si="59"/>
        <v>INSERT INTO UPK_TEST.upk_k60.k60_press_buno_link (buno_id, k60_buno_id, created_date, created_tantou_id) VALUES (2965, 1732, GETDATE(), 999);</v>
      </c>
    </row>
    <row r="1261" spans="1:9">
      <c r="A1261" s="229" t="s">
        <v>1119</v>
      </c>
      <c r="B1261" s="229" t="str">
        <f t="shared" si="57"/>
        <v>2417</v>
      </c>
      <c r="C1261" s="229" t="s">
        <v>2359</v>
      </c>
      <c r="D1261" s="229" t="str">
        <f t="shared" si="58"/>
        <v>2966</v>
      </c>
      <c r="E1261" s="229" t="s">
        <v>1208</v>
      </c>
      <c r="F1261" s="229">
        <v>2548</v>
      </c>
      <c r="G1261" s="242" t="s">
        <v>2359</v>
      </c>
      <c r="H1261" s="242" t="s">
        <v>8147</v>
      </c>
      <c r="I1261" s="229" t="str">
        <f t="shared" si="59"/>
        <v>INSERT INTO UPK_TEST.upk_k60.k60_press_buno_link (buno_id, k60_buno_id, created_date, created_tantou_id) VALUES (2966, 2417, GETDATE(), 999);</v>
      </c>
    </row>
    <row r="1262" spans="1:9">
      <c r="A1262" s="229" t="s">
        <v>449</v>
      </c>
      <c r="B1262" s="229" t="str">
        <f t="shared" si="57"/>
        <v>1454</v>
      </c>
      <c r="C1262" s="229" t="s">
        <v>2361</v>
      </c>
      <c r="D1262" s="229" t="str">
        <f t="shared" si="58"/>
        <v>2967</v>
      </c>
      <c r="E1262" s="229" t="s">
        <v>1209</v>
      </c>
      <c r="F1262" s="229">
        <v>2549</v>
      </c>
      <c r="G1262" s="242" t="s">
        <v>2361</v>
      </c>
      <c r="H1262" s="242" t="s">
        <v>8148</v>
      </c>
      <c r="I1262" s="229" t="str">
        <f t="shared" si="59"/>
        <v>INSERT INTO UPK_TEST.upk_k60.k60_press_buno_link (buno_id, k60_buno_id, created_date, created_tantou_id) VALUES (2967, 1454, GETDATE(), 999);</v>
      </c>
    </row>
    <row r="1263" spans="1:9">
      <c r="A1263" s="229" t="s">
        <v>351</v>
      </c>
      <c r="B1263" s="229" t="str">
        <f t="shared" si="57"/>
        <v>1301</v>
      </c>
      <c r="C1263" s="229" t="s">
        <v>7478</v>
      </c>
      <c r="D1263" s="229" t="str">
        <f t="shared" si="58"/>
        <v>2968</v>
      </c>
      <c r="E1263" s="229" t="s">
        <v>1210</v>
      </c>
      <c r="F1263" s="229">
        <v>2550</v>
      </c>
      <c r="G1263" s="242" t="s">
        <v>7478</v>
      </c>
      <c r="H1263" s="242" t="s">
        <v>8149</v>
      </c>
      <c r="I1263" s="229" t="str">
        <f t="shared" si="59"/>
        <v>INSERT INTO UPK_TEST.upk_k60.k60_press_buno_link (buno_id, k60_buno_id, created_date, created_tantou_id) VALUES (2968, 1301, GETDATE(), 999);</v>
      </c>
    </row>
    <row r="1264" spans="1:9">
      <c r="A1264" s="229" t="s">
        <v>1006</v>
      </c>
      <c r="B1264" s="229" t="str">
        <f t="shared" si="57"/>
        <v>2276</v>
      </c>
      <c r="C1264" s="229" t="s">
        <v>7479</v>
      </c>
      <c r="D1264" s="229" t="str">
        <f t="shared" si="58"/>
        <v>2969</v>
      </c>
      <c r="E1264" s="229" t="s">
        <v>5753</v>
      </c>
      <c r="F1264" s="229">
        <v>2551</v>
      </c>
      <c r="G1264" s="242" t="s">
        <v>7479</v>
      </c>
      <c r="H1264" s="242" t="s">
        <v>8150</v>
      </c>
      <c r="I1264" s="229" t="str">
        <f t="shared" si="59"/>
        <v>INSERT INTO UPK_TEST.upk_k60.k60_press_buno_link (buno_id, k60_buno_id, created_date, created_tantou_id) VALUES (2969, 2276, GETDATE(), 999);</v>
      </c>
    </row>
    <row r="1265" spans="1:9">
      <c r="A1265" s="229" t="s">
        <v>1120</v>
      </c>
      <c r="B1265" s="229" t="str">
        <f t="shared" si="57"/>
        <v>2418</v>
      </c>
      <c r="C1265" s="229" t="s">
        <v>2362</v>
      </c>
      <c r="D1265" s="229" t="str">
        <f t="shared" si="58"/>
        <v>2970</v>
      </c>
      <c r="E1265" s="229" t="s">
        <v>1211</v>
      </c>
      <c r="F1265" s="229">
        <v>2552</v>
      </c>
      <c r="G1265" s="242" t="s">
        <v>2362</v>
      </c>
      <c r="H1265" s="242" t="s">
        <v>8151</v>
      </c>
      <c r="I1265" s="229" t="str">
        <f t="shared" si="59"/>
        <v>INSERT INTO UPK_TEST.upk_k60.k60_press_buno_link (buno_id, k60_buno_id, created_date, created_tantou_id) VALUES (2970, 2418, GETDATE(), 999);</v>
      </c>
    </row>
    <row r="1266" spans="1:9">
      <c r="A1266" s="229" t="s">
        <v>450</v>
      </c>
      <c r="B1266" s="229" t="str">
        <f t="shared" si="57"/>
        <v>1455</v>
      </c>
      <c r="C1266" s="229" t="s">
        <v>2364</v>
      </c>
      <c r="D1266" s="229" t="str">
        <f t="shared" si="58"/>
        <v>2971</v>
      </c>
      <c r="E1266" s="229" t="s">
        <v>1212</v>
      </c>
      <c r="F1266" s="229">
        <v>2553</v>
      </c>
      <c r="G1266" s="242" t="s">
        <v>2364</v>
      </c>
      <c r="H1266" s="242" t="s">
        <v>8152</v>
      </c>
      <c r="I1266" s="229" t="str">
        <f t="shared" si="59"/>
        <v>INSERT INTO UPK_TEST.upk_k60.k60_press_buno_link (buno_id, k60_buno_id, created_date, created_tantou_id) VALUES (2971, 1455, GETDATE(), 999);</v>
      </c>
    </row>
    <row r="1267" spans="1:9">
      <c r="A1267" s="229" t="s">
        <v>352</v>
      </c>
      <c r="B1267" s="229" t="str">
        <f t="shared" si="57"/>
        <v>1302</v>
      </c>
      <c r="C1267" s="229" t="s">
        <v>7480</v>
      </c>
      <c r="D1267" s="229" t="str">
        <f t="shared" si="58"/>
        <v>2972</v>
      </c>
      <c r="E1267" s="229" t="s">
        <v>1213</v>
      </c>
      <c r="F1267" s="229">
        <v>2554</v>
      </c>
      <c r="G1267" s="242" t="s">
        <v>7480</v>
      </c>
      <c r="H1267" s="242" t="s">
        <v>8153</v>
      </c>
      <c r="I1267" s="229" t="str">
        <f t="shared" si="59"/>
        <v>INSERT INTO UPK_TEST.upk_k60.k60_press_buno_link (buno_id, k60_buno_id, created_date, created_tantou_id) VALUES (2972, 1302, GETDATE(), 999);</v>
      </c>
    </row>
    <row r="1268" spans="1:9">
      <c r="A1268" s="229" t="s">
        <v>1007</v>
      </c>
      <c r="B1268" s="229" t="str">
        <f t="shared" si="57"/>
        <v>2277</v>
      </c>
      <c r="C1268" s="229" t="s">
        <v>7481</v>
      </c>
      <c r="D1268" s="229" t="str">
        <f t="shared" si="58"/>
        <v>2973</v>
      </c>
      <c r="E1268" s="229" t="s">
        <v>1214</v>
      </c>
      <c r="F1268" s="229">
        <v>2555</v>
      </c>
      <c r="G1268" s="242" t="s">
        <v>7481</v>
      </c>
      <c r="H1268" s="242" t="s">
        <v>8154</v>
      </c>
      <c r="I1268" s="229" t="str">
        <f t="shared" si="59"/>
        <v>INSERT INTO UPK_TEST.upk_k60.k60_press_buno_link (buno_id, k60_buno_id, created_date, created_tantou_id) VALUES (2973, 2277, GETDATE(), 999);</v>
      </c>
    </row>
    <row r="1269" spans="1:9">
      <c r="A1269" s="229" t="s">
        <v>487</v>
      </c>
      <c r="B1269" s="229" t="str">
        <f t="shared" si="57"/>
        <v>1540</v>
      </c>
      <c r="C1269" s="229" t="s">
        <v>7482</v>
      </c>
      <c r="D1269" s="229" t="str">
        <f t="shared" si="58"/>
        <v>2974</v>
      </c>
      <c r="E1269" s="229" t="s">
        <v>5754</v>
      </c>
      <c r="F1269" s="229">
        <v>2556</v>
      </c>
      <c r="G1269" s="242" t="s">
        <v>7482</v>
      </c>
      <c r="H1269" s="242" t="s">
        <v>8155</v>
      </c>
      <c r="I1269" s="229" t="str">
        <f t="shared" si="59"/>
        <v>INSERT INTO UPK_TEST.upk_k60.k60_press_buno_link (buno_id, k60_buno_id, created_date, created_tantou_id) VALUES (2974, 1540, GETDATE(), 999);</v>
      </c>
    </row>
    <row r="1270" spans="1:9">
      <c r="A1270" s="229" t="s">
        <v>5688</v>
      </c>
      <c r="B1270" s="229" t="str">
        <f t="shared" si="57"/>
        <v>2298</v>
      </c>
      <c r="C1270" s="229" t="s">
        <v>2365</v>
      </c>
      <c r="D1270" s="229" t="str">
        <f t="shared" si="58"/>
        <v>2975</v>
      </c>
      <c r="E1270" s="229" t="s">
        <v>1215</v>
      </c>
      <c r="F1270" s="229">
        <v>2557</v>
      </c>
      <c r="G1270" s="242" t="s">
        <v>2365</v>
      </c>
      <c r="H1270" s="242" t="s">
        <v>8156</v>
      </c>
      <c r="I1270" s="229" t="str">
        <f t="shared" si="59"/>
        <v>INSERT INTO UPK_TEST.upk_k60.k60_press_buno_link (buno_id, k60_buno_id, created_date, created_tantou_id) VALUES (2975, 2298, GETDATE(), 999);</v>
      </c>
    </row>
    <row r="1271" spans="1:9">
      <c r="A1271" s="229" t="s">
        <v>5688</v>
      </c>
      <c r="B1271" s="229" t="str">
        <f t="shared" si="57"/>
        <v>2298</v>
      </c>
      <c r="C1271" s="229" t="s">
        <v>2366</v>
      </c>
      <c r="D1271" s="229" t="str">
        <f t="shared" si="58"/>
        <v>2976</v>
      </c>
      <c r="E1271" s="229" t="s">
        <v>1216</v>
      </c>
      <c r="F1271" s="229">
        <v>2558</v>
      </c>
      <c r="G1271" s="242" t="s">
        <v>2366</v>
      </c>
      <c r="H1271" s="242" t="s">
        <v>8157</v>
      </c>
      <c r="I1271" s="229" t="str">
        <f t="shared" si="59"/>
        <v>INSERT INTO UPK_TEST.upk_k60.k60_press_buno_link (buno_id, k60_buno_id, created_date, created_tantou_id) VALUES (2976, 2298, GETDATE(), 999);</v>
      </c>
    </row>
    <row r="1272" spans="1:9">
      <c r="A1272" s="229" t="s">
        <v>3063</v>
      </c>
      <c r="B1272" s="229" t="str">
        <f t="shared" si="57"/>
        <v>1657</v>
      </c>
      <c r="C1272" s="229" t="s">
        <v>7483</v>
      </c>
      <c r="D1272" s="229" t="str">
        <f t="shared" si="58"/>
        <v>2977</v>
      </c>
      <c r="E1272" s="229" t="s">
        <v>1217</v>
      </c>
      <c r="F1272" s="229">
        <v>2559</v>
      </c>
      <c r="G1272" s="242" t="s">
        <v>7483</v>
      </c>
      <c r="H1272" s="242" t="s">
        <v>8158</v>
      </c>
      <c r="I1272" s="229" t="str">
        <f t="shared" si="59"/>
        <v>INSERT INTO UPK_TEST.upk_k60.k60_press_buno_link (buno_id, k60_buno_id, created_date, created_tantou_id) VALUES (2977, 1657, GETDATE(), 999);</v>
      </c>
    </row>
    <row r="1273" spans="1:9">
      <c r="A1273" s="229" t="s">
        <v>3063</v>
      </c>
      <c r="B1273" s="229" t="str">
        <f t="shared" si="57"/>
        <v>1657</v>
      </c>
      <c r="C1273" s="229" t="s">
        <v>7484</v>
      </c>
      <c r="D1273" s="229" t="str">
        <f t="shared" si="58"/>
        <v>2978</v>
      </c>
      <c r="E1273" s="229" t="s">
        <v>5755</v>
      </c>
      <c r="F1273" s="229">
        <v>2560</v>
      </c>
      <c r="G1273" s="242" t="s">
        <v>7484</v>
      </c>
      <c r="H1273" s="242" t="s">
        <v>8159</v>
      </c>
      <c r="I1273" s="229" t="str">
        <f t="shared" si="59"/>
        <v>INSERT INTO UPK_TEST.upk_k60.k60_press_buno_link (buno_id, k60_buno_id, created_date, created_tantou_id) VALUES (2978, 1657, GETDATE(), 999);</v>
      </c>
    </row>
    <row r="1274" spans="1:9">
      <c r="A1274" s="229" t="s">
        <v>488</v>
      </c>
      <c r="B1274" s="229" t="str">
        <f t="shared" si="57"/>
        <v>1541</v>
      </c>
      <c r="C1274" s="229" t="s">
        <v>7485</v>
      </c>
      <c r="D1274" s="229" t="str">
        <f t="shared" si="58"/>
        <v>2979</v>
      </c>
      <c r="E1274" s="229" t="s">
        <v>1218</v>
      </c>
      <c r="F1274" s="229">
        <v>2561</v>
      </c>
      <c r="G1274" s="242" t="s">
        <v>7485</v>
      </c>
      <c r="H1274" s="242" t="s">
        <v>8160</v>
      </c>
      <c r="I1274" s="229" t="str">
        <f t="shared" si="59"/>
        <v>INSERT INTO UPK_TEST.upk_k60.k60_press_buno_link (buno_id, k60_buno_id, created_date, created_tantou_id) VALUES (2979, 1541, GETDATE(), 999);</v>
      </c>
    </row>
    <row r="1275" spans="1:9">
      <c r="A1275" s="229" t="s">
        <v>1132</v>
      </c>
      <c r="B1275" s="229" t="str">
        <f t="shared" si="57"/>
        <v>2442</v>
      </c>
      <c r="C1275" s="229" t="s">
        <v>7486</v>
      </c>
      <c r="D1275" s="229" t="str">
        <f t="shared" si="58"/>
        <v>2980</v>
      </c>
      <c r="E1275" s="229" t="s">
        <v>1219</v>
      </c>
      <c r="F1275" s="229">
        <v>2562</v>
      </c>
      <c r="G1275" s="242" t="s">
        <v>7486</v>
      </c>
      <c r="H1275" s="242" t="s">
        <v>8161</v>
      </c>
      <c r="I1275" s="229" t="str">
        <f t="shared" si="59"/>
        <v>INSERT INTO UPK_TEST.upk_k60.k60_press_buno_link (buno_id, k60_buno_id, created_date, created_tantou_id) VALUES (2980, 2442, GETDATE(), 999);</v>
      </c>
    </row>
    <row r="1276" spans="1:9">
      <c r="A1276" s="229" t="s">
        <v>1121</v>
      </c>
      <c r="B1276" s="229" t="str">
        <f t="shared" si="57"/>
        <v>2419</v>
      </c>
      <c r="C1276" s="229" t="s">
        <v>2368</v>
      </c>
      <c r="D1276" s="229" t="str">
        <f t="shared" si="58"/>
        <v>2981</v>
      </c>
      <c r="E1276" s="229" t="s">
        <v>1220</v>
      </c>
      <c r="F1276" s="229">
        <v>2563</v>
      </c>
      <c r="G1276" s="242" t="s">
        <v>2368</v>
      </c>
      <c r="H1276" s="242" t="s">
        <v>8162</v>
      </c>
      <c r="I1276" s="229" t="str">
        <f t="shared" si="59"/>
        <v>INSERT INTO UPK_TEST.upk_k60.k60_press_buno_link (buno_id, k60_buno_id, created_date, created_tantou_id) VALUES (2981, 2419, GETDATE(), 999);</v>
      </c>
    </row>
    <row r="1277" spans="1:9">
      <c r="A1277" s="229" t="s">
        <v>1053</v>
      </c>
      <c r="B1277" s="229" t="str">
        <f t="shared" si="57"/>
        <v>2331</v>
      </c>
      <c r="C1277" s="229" t="s">
        <v>7487</v>
      </c>
      <c r="D1277" s="229" t="str">
        <f t="shared" si="58"/>
        <v>2982</v>
      </c>
      <c r="E1277" s="229" t="s">
        <v>5756</v>
      </c>
      <c r="F1277" s="229">
        <v>2564</v>
      </c>
      <c r="G1277" s="242" t="s">
        <v>7487</v>
      </c>
      <c r="H1277" s="242" t="s">
        <v>8163</v>
      </c>
      <c r="I1277" s="229" t="str">
        <f t="shared" si="59"/>
        <v>INSERT INTO UPK_TEST.upk_k60.k60_press_buno_link (buno_id, k60_buno_id, created_date, created_tantou_id) VALUES (2982, 2331, GETDATE(), 999);</v>
      </c>
    </row>
    <row r="1278" spans="1:9">
      <c r="A1278" s="229" t="s">
        <v>1070</v>
      </c>
      <c r="B1278" s="229" t="str">
        <f t="shared" si="57"/>
        <v>2352</v>
      </c>
      <c r="C1278" s="229" t="s">
        <v>7488</v>
      </c>
      <c r="D1278" s="229" t="str">
        <f t="shared" si="58"/>
        <v>2983</v>
      </c>
      <c r="E1278" s="229" t="s">
        <v>1221</v>
      </c>
      <c r="F1278" s="229">
        <v>2565</v>
      </c>
      <c r="G1278" s="242" t="s">
        <v>7488</v>
      </c>
      <c r="H1278" s="242" t="s">
        <v>8164</v>
      </c>
      <c r="I1278" s="229" t="str">
        <f t="shared" si="59"/>
        <v>INSERT INTO UPK_TEST.upk_k60.k60_press_buno_link (buno_id, k60_buno_id, created_date, created_tantou_id) VALUES (2983, 2352, GETDATE(), 999);</v>
      </c>
    </row>
    <row r="1279" spans="1:9">
      <c r="A1279" s="229" t="s">
        <v>1068</v>
      </c>
      <c r="B1279" s="229" t="str">
        <f t="shared" si="57"/>
        <v>2350</v>
      </c>
      <c r="C1279" s="229" t="s">
        <v>7489</v>
      </c>
      <c r="D1279" s="229" t="str">
        <f t="shared" si="58"/>
        <v>2984</v>
      </c>
      <c r="E1279" s="229" t="s">
        <v>1222</v>
      </c>
      <c r="F1279" s="229">
        <v>2566</v>
      </c>
      <c r="G1279" s="242" t="s">
        <v>7489</v>
      </c>
      <c r="H1279" s="242" t="s">
        <v>8165</v>
      </c>
      <c r="I1279" s="229" t="str">
        <f t="shared" si="59"/>
        <v>INSERT INTO UPK_TEST.upk_k60.k60_press_buno_link (buno_id, k60_buno_id, created_date, created_tantou_id) VALUES (2984, 2350, GETDATE(), 999);</v>
      </c>
    </row>
    <row r="1280" spans="1:9">
      <c r="A1280" s="229" t="s">
        <v>1069</v>
      </c>
      <c r="B1280" s="229" t="str">
        <f t="shared" si="57"/>
        <v>2351</v>
      </c>
      <c r="C1280" s="229" t="s">
        <v>7490</v>
      </c>
      <c r="D1280" s="229" t="str">
        <f t="shared" si="58"/>
        <v>2985</v>
      </c>
      <c r="E1280" s="229" t="s">
        <v>1223</v>
      </c>
      <c r="F1280" s="229">
        <v>2567</v>
      </c>
      <c r="G1280" s="242" t="s">
        <v>7490</v>
      </c>
      <c r="H1280" s="242" t="s">
        <v>8166</v>
      </c>
      <c r="I1280" s="229" t="str">
        <f t="shared" si="59"/>
        <v>INSERT INTO UPK_TEST.upk_k60.k60_press_buno_link (buno_id, k60_buno_id, created_date, created_tantou_id) VALUES (2985, 2351, GETDATE(), 999);</v>
      </c>
    </row>
    <row r="1281" spans="1:9">
      <c r="A1281" s="229" t="s">
        <v>1063</v>
      </c>
      <c r="B1281" s="229" t="str">
        <f t="shared" si="57"/>
        <v>2344</v>
      </c>
      <c r="C1281" s="229" t="s">
        <v>2369</v>
      </c>
      <c r="D1281" s="229" t="str">
        <f t="shared" si="58"/>
        <v>2986</v>
      </c>
      <c r="E1281" s="229" t="s">
        <v>1224</v>
      </c>
      <c r="F1281" s="229">
        <v>2568</v>
      </c>
      <c r="G1281" s="242" t="s">
        <v>2369</v>
      </c>
      <c r="H1281" s="242" t="s">
        <v>8167</v>
      </c>
      <c r="I1281" s="229" t="str">
        <f t="shared" si="59"/>
        <v>INSERT INTO UPK_TEST.upk_k60.k60_press_buno_link (buno_id, k60_buno_id, created_date, created_tantou_id) VALUES (2986, 2344, GETDATE(), 999);</v>
      </c>
    </row>
    <row r="1282" spans="1:9">
      <c r="A1282" s="229" t="s">
        <v>1080</v>
      </c>
      <c r="B1282" s="229" t="str">
        <f t="shared" si="57"/>
        <v>2365</v>
      </c>
      <c r="C1282" s="229" t="s">
        <v>2370</v>
      </c>
      <c r="D1282" s="229" t="str">
        <f t="shared" si="58"/>
        <v>2987</v>
      </c>
      <c r="E1282" s="229" t="s">
        <v>1225</v>
      </c>
      <c r="F1282" s="229">
        <v>2569</v>
      </c>
      <c r="G1282" s="242" t="s">
        <v>2370</v>
      </c>
      <c r="H1282" s="242" t="s">
        <v>8168</v>
      </c>
      <c r="I1282" s="229" t="str">
        <f t="shared" si="59"/>
        <v>INSERT INTO UPK_TEST.upk_k60.k60_press_buno_link (buno_id, k60_buno_id, created_date, created_tantou_id) VALUES (2987, 2365, GETDATE(), 999);</v>
      </c>
    </row>
    <row r="1283" spans="1:9">
      <c r="A1283" s="229" t="s">
        <v>1081</v>
      </c>
      <c r="B1283" s="229" t="str">
        <f t="shared" si="57"/>
        <v>2366</v>
      </c>
      <c r="C1283" s="229" t="s">
        <v>2372</v>
      </c>
      <c r="D1283" s="229" t="str">
        <f t="shared" si="58"/>
        <v>2988</v>
      </c>
      <c r="E1283" s="229" t="s">
        <v>1226</v>
      </c>
      <c r="F1283" s="229">
        <v>2570</v>
      </c>
      <c r="G1283" s="242" t="s">
        <v>2372</v>
      </c>
      <c r="H1283" s="242" t="s">
        <v>8169</v>
      </c>
      <c r="I1283" s="229" t="str">
        <f t="shared" si="59"/>
        <v>INSERT INTO UPK_TEST.upk_k60.k60_press_buno_link (buno_id, k60_buno_id, created_date, created_tantou_id) VALUES (2988, 2366, GETDATE(), 999);</v>
      </c>
    </row>
    <row r="1284" spans="1:9">
      <c r="A1284" s="229" t="s">
        <v>1085</v>
      </c>
      <c r="B1284" s="229" t="str">
        <f t="shared" ref="B1284:B1347" si="60">VLOOKUP($A1284,$E$4:$F$2001,2,FALSE)</f>
        <v>2376</v>
      </c>
      <c r="C1284" s="229" t="s">
        <v>2374</v>
      </c>
      <c r="D1284" s="229" t="str">
        <f t="shared" ref="D1284:D1347" si="61">VLOOKUP($C1284,$G$4:$H$2001,2,FALSE)</f>
        <v>2989</v>
      </c>
      <c r="E1284" s="229" t="s">
        <v>1227</v>
      </c>
      <c r="F1284" s="229">
        <v>2571</v>
      </c>
      <c r="G1284" s="242" t="s">
        <v>2374</v>
      </c>
      <c r="H1284" s="242" t="s">
        <v>8170</v>
      </c>
      <c r="I1284" s="229" t="str">
        <f t="shared" ref="I1284:I1347" si="62">$S$1&amp;$D1284&amp;", "&amp;$B1284&amp;", GETDATE(), 999);"</f>
        <v>INSERT INTO UPK_TEST.upk_k60.k60_press_buno_link (buno_id, k60_buno_id, created_date, created_tantou_id) VALUES (2989, 2376, GETDATE(), 999);</v>
      </c>
    </row>
    <row r="1285" spans="1:9">
      <c r="A1285" s="229" t="s">
        <v>954</v>
      </c>
      <c r="B1285" s="229" t="str">
        <f t="shared" si="60"/>
        <v>2216</v>
      </c>
      <c r="C1285" s="229" t="s">
        <v>7491</v>
      </c>
      <c r="D1285" s="229" t="str">
        <f t="shared" si="61"/>
        <v>2990</v>
      </c>
      <c r="E1285" s="229" t="s">
        <v>1228</v>
      </c>
      <c r="F1285" s="229">
        <v>2572</v>
      </c>
      <c r="G1285" s="242" t="s">
        <v>7491</v>
      </c>
      <c r="H1285" s="242" t="s">
        <v>8171</v>
      </c>
      <c r="I1285" s="229" t="str">
        <f t="shared" si="62"/>
        <v>INSERT INTO UPK_TEST.upk_k60.k60_press_buno_link (buno_id, k60_buno_id, created_date, created_tantou_id) VALUES (2990, 2216, GETDATE(), 999);</v>
      </c>
    </row>
    <row r="1286" spans="1:9">
      <c r="A1286" s="229" t="s">
        <v>947</v>
      </c>
      <c r="B1286" s="229" t="str">
        <f t="shared" si="60"/>
        <v>2208</v>
      </c>
      <c r="C1286" s="229" t="s">
        <v>7492</v>
      </c>
      <c r="D1286" s="229" t="str">
        <f t="shared" si="61"/>
        <v>2991</v>
      </c>
      <c r="E1286" s="229" t="s">
        <v>1229</v>
      </c>
      <c r="F1286" s="229">
        <v>2573</v>
      </c>
      <c r="G1286" s="242" t="s">
        <v>7492</v>
      </c>
      <c r="H1286" s="242" t="s">
        <v>8172</v>
      </c>
      <c r="I1286" s="229" t="str">
        <f t="shared" si="62"/>
        <v>INSERT INTO UPK_TEST.upk_k60.k60_press_buno_link (buno_id, k60_buno_id, created_date, created_tantou_id) VALUES (2991, 2208, GETDATE(), 999);</v>
      </c>
    </row>
    <row r="1287" spans="1:9">
      <c r="A1287" s="229" t="s">
        <v>3112</v>
      </c>
      <c r="B1287" s="229" t="str">
        <f t="shared" si="60"/>
        <v>1701</v>
      </c>
      <c r="C1287" s="229" t="s">
        <v>2367</v>
      </c>
      <c r="D1287" s="229" t="str">
        <f t="shared" si="61"/>
        <v>2992</v>
      </c>
      <c r="E1287" s="229" t="s">
        <v>1230</v>
      </c>
      <c r="F1287" s="229">
        <v>2574</v>
      </c>
      <c r="G1287" s="242" t="s">
        <v>2367</v>
      </c>
      <c r="H1287" s="242" t="s">
        <v>8173</v>
      </c>
      <c r="I1287" s="229" t="str">
        <f t="shared" si="62"/>
        <v>INSERT INTO UPK_TEST.upk_k60.k60_press_buno_link (buno_id, k60_buno_id, created_date, created_tantou_id) VALUES (2992, 1701, GETDATE(), 999);</v>
      </c>
    </row>
    <row r="1288" spans="1:9">
      <c r="A1288" s="229" t="s">
        <v>3112</v>
      </c>
      <c r="B1288" s="229" t="str">
        <f t="shared" si="60"/>
        <v>1701</v>
      </c>
      <c r="C1288" s="229" t="s">
        <v>2376</v>
      </c>
      <c r="D1288" s="229" t="str">
        <f t="shared" si="61"/>
        <v>2993</v>
      </c>
      <c r="E1288" s="229" t="s">
        <v>1231</v>
      </c>
      <c r="F1288" s="229">
        <v>2575</v>
      </c>
      <c r="G1288" s="242" t="s">
        <v>2376</v>
      </c>
      <c r="H1288" s="242" t="s">
        <v>8174</v>
      </c>
      <c r="I1288" s="229" t="str">
        <f t="shared" si="62"/>
        <v>INSERT INTO UPK_TEST.upk_k60.k60_press_buno_link (buno_id, k60_buno_id, created_date, created_tantou_id) VALUES (2993, 1701, GETDATE(), 999);</v>
      </c>
    </row>
    <row r="1289" spans="1:9">
      <c r="A1289" s="229" t="s">
        <v>5633</v>
      </c>
      <c r="B1289" s="229" t="str">
        <f t="shared" si="60"/>
        <v>2048</v>
      </c>
      <c r="C1289" s="229" t="s">
        <v>7493</v>
      </c>
      <c r="D1289" s="229" t="str">
        <f t="shared" si="61"/>
        <v>2994</v>
      </c>
      <c r="E1289" s="229" t="s">
        <v>1232</v>
      </c>
      <c r="F1289" s="229">
        <v>2576</v>
      </c>
      <c r="G1289" s="242" t="s">
        <v>7493</v>
      </c>
      <c r="H1289" s="242" t="s">
        <v>8175</v>
      </c>
      <c r="I1289" s="229" t="str">
        <f t="shared" si="62"/>
        <v>INSERT INTO UPK_TEST.upk_k60.k60_press_buno_link (buno_id, k60_buno_id, created_date, created_tantou_id) VALUES (2994, 2048, GETDATE(), 999);</v>
      </c>
    </row>
    <row r="1290" spans="1:9">
      <c r="A1290" s="229" t="s">
        <v>5633</v>
      </c>
      <c r="B1290" s="229" t="str">
        <f t="shared" si="60"/>
        <v>2048</v>
      </c>
      <c r="C1290" s="229" t="s">
        <v>7494</v>
      </c>
      <c r="D1290" s="229" t="str">
        <f t="shared" si="61"/>
        <v>2995</v>
      </c>
      <c r="E1290" s="229" t="s">
        <v>1233</v>
      </c>
      <c r="F1290" s="229">
        <v>2577</v>
      </c>
      <c r="G1290" s="242" t="s">
        <v>7494</v>
      </c>
      <c r="H1290" s="242" t="s">
        <v>8176</v>
      </c>
      <c r="I1290" s="229" t="str">
        <f t="shared" si="62"/>
        <v>INSERT INTO UPK_TEST.upk_k60.k60_press_buno_link (buno_id, k60_buno_id, created_date, created_tantou_id) VALUES (2995, 2048, GETDATE(), 999);</v>
      </c>
    </row>
    <row r="1291" spans="1:9">
      <c r="A1291" s="229" t="s">
        <v>1133</v>
      </c>
      <c r="B1291" s="229" t="str">
        <f t="shared" si="60"/>
        <v>2443</v>
      </c>
      <c r="C1291" s="229" t="s">
        <v>7495</v>
      </c>
      <c r="D1291" s="229" t="str">
        <f t="shared" si="61"/>
        <v>2996</v>
      </c>
      <c r="E1291" s="229" t="s">
        <v>1234</v>
      </c>
      <c r="F1291" s="229">
        <v>2578</v>
      </c>
      <c r="G1291" s="242" t="s">
        <v>7495</v>
      </c>
      <c r="H1291" s="242" t="s">
        <v>8177</v>
      </c>
      <c r="I1291" s="229" t="str">
        <f t="shared" si="62"/>
        <v>INSERT INTO UPK_TEST.upk_k60.k60_press_buno_link (buno_id, k60_buno_id, created_date, created_tantou_id) VALUES (2996, 2443, GETDATE(), 999);</v>
      </c>
    </row>
    <row r="1292" spans="1:9">
      <c r="A1292" s="229" t="s">
        <v>1122</v>
      </c>
      <c r="B1292" s="229" t="str">
        <f t="shared" si="60"/>
        <v>2420</v>
      </c>
      <c r="C1292" s="229" t="s">
        <v>2377</v>
      </c>
      <c r="D1292" s="229" t="str">
        <f t="shared" si="61"/>
        <v>2997</v>
      </c>
      <c r="E1292" s="229" t="s">
        <v>1235</v>
      </c>
      <c r="F1292" s="229">
        <v>2579</v>
      </c>
      <c r="G1292" s="242" t="s">
        <v>2377</v>
      </c>
      <c r="H1292" s="242" t="s">
        <v>8178</v>
      </c>
      <c r="I1292" s="229" t="str">
        <f t="shared" si="62"/>
        <v>INSERT INTO UPK_TEST.upk_k60.k60_press_buno_link (buno_id, k60_buno_id, created_date, created_tantou_id) VALUES (2997, 2420, GETDATE(), 999);</v>
      </c>
    </row>
    <row r="1293" spans="1:9">
      <c r="A1293" s="229" t="s">
        <v>1054</v>
      </c>
      <c r="B1293" s="229" t="str">
        <f t="shared" si="60"/>
        <v>2332</v>
      </c>
      <c r="C1293" s="229" t="s">
        <v>7496</v>
      </c>
      <c r="D1293" s="229" t="str">
        <f t="shared" si="61"/>
        <v>2998</v>
      </c>
      <c r="G1293" s="242" t="s">
        <v>7496</v>
      </c>
      <c r="H1293" s="242" t="s">
        <v>8179</v>
      </c>
      <c r="I1293" s="229" t="str">
        <f t="shared" si="62"/>
        <v>INSERT INTO UPK_TEST.upk_k60.k60_press_buno_link (buno_id, k60_buno_id, created_date, created_tantou_id) VALUES (2998, 2332, GETDATE(), 999);</v>
      </c>
    </row>
    <row r="1294" spans="1:9">
      <c r="A1294" s="229" t="s">
        <v>1073</v>
      </c>
      <c r="B1294" s="229" t="str">
        <f t="shared" si="60"/>
        <v>2355</v>
      </c>
      <c r="C1294" s="229" t="s">
        <v>7497</v>
      </c>
      <c r="D1294" s="229" t="str">
        <f t="shared" si="61"/>
        <v>2999</v>
      </c>
      <c r="G1294" s="242" t="s">
        <v>7497</v>
      </c>
      <c r="H1294" s="242" t="s">
        <v>8180</v>
      </c>
      <c r="I1294" s="229" t="str">
        <f t="shared" si="62"/>
        <v>INSERT INTO UPK_TEST.upk_k60.k60_press_buno_link (buno_id, k60_buno_id, created_date, created_tantou_id) VALUES (2999, 2355, GETDATE(), 999);</v>
      </c>
    </row>
    <row r="1295" spans="1:9">
      <c r="A1295" s="229" t="s">
        <v>1071</v>
      </c>
      <c r="B1295" s="229" t="str">
        <f t="shared" si="60"/>
        <v>2353</v>
      </c>
      <c r="C1295" s="229" t="s">
        <v>7498</v>
      </c>
      <c r="D1295" s="229" t="str">
        <f t="shared" si="61"/>
        <v>3000</v>
      </c>
      <c r="G1295" s="242" t="s">
        <v>7498</v>
      </c>
      <c r="H1295" s="242" t="s">
        <v>8181</v>
      </c>
      <c r="I1295" s="229" t="str">
        <f t="shared" si="62"/>
        <v>INSERT INTO UPK_TEST.upk_k60.k60_press_buno_link (buno_id, k60_buno_id, created_date, created_tantou_id) VALUES (3000, 2353, GETDATE(), 999);</v>
      </c>
    </row>
    <row r="1296" spans="1:9">
      <c r="A1296" s="229" t="s">
        <v>1072</v>
      </c>
      <c r="B1296" s="229" t="str">
        <f t="shared" si="60"/>
        <v>2354</v>
      </c>
      <c r="C1296" s="229" t="s">
        <v>7499</v>
      </c>
      <c r="D1296" s="229" t="str">
        <f t="shared" si="61"/>
        <v>3001</v>
      </c>
      <c r="G1296" s="242" t="s">
        <v>7499</v>
      </c>
      <c r="H1296" s="242" t="s">
        <v>8182</v>
      </c>
      <c r="I1296" s="229" t="str">
        <f t="shared" si="62"/>
        <v>INSERT INTO UPK_TEST.upk_k60.k60_press_buno_link (buno_id, k60_buno_id, created_date, created_tantou_id) VALUES (3001, 2354, GETDATE(), 999);</v>
      </c>
    </row>
    <row r="1297" spans="1:9">
      <c r="A1297" s="229" t="s">
        <v>1064</v>
      </c>
      <c r="B1297" s="229" t="str">
        <f t="shared" si="60"/>
        <v>2345</v>
      </c>
      <c r="C1297" s="229" t="s">
        <v>2378</v>
      </c>
      <c r="D1297" s="229" t="str">
        <f t="shared" si="61"/>
        <v>3002</v>
      </c>
      <c r="G1297" s="242" t="s">
        <v>2378</v>
      </c>
      <c r="H1297" s="242" t="s">
        <v>8183</v>
      </c>
      <c r="I1297" s="229" t="str">
        <f t="shared" si="62"/>
        <v>INSERT INTO UPK_TEST.upk_k60.k60_press_buno_link (buno_id, k60_buno_id, created_date, created_tantou_id) VALUES (3002, 2345, GETDATE(), 999);</v>
      </c>
    </row>
    <row r="1298" spans="1:9">
      <c r="A1298" s="229" t="s">
        <v>1082</v>
      </c>
      <c r="B1298" s="229" t="str">
        <f t="shared" si="60"/>
        <v>2367</v>
      </c>
      <c r="C1298" s="229" t="s">
        <v>2380</v>
      </c>
      <c r="D1298" s="229" t="str">
        <f t="shared" si="61"/>
        <v>3003</v>
      </c>
      <c r="G1298" s="242" t="s">
        <v>2380</v>
      </c>
      <c r="H1298" s="242" t="s">
        <v>8184</v>
      </c>
      <c r="I1298" s="229" t="str">
        <f t="shared" si="62"/>
        <v>INSERT INTO UPK_TEST.upk_k60.k60_press_buno_link (buno_id, k60_buno_id, created_date, created_tantou_id) VALUES (3003, 2367, GETDATE(), 999);</v>
      </c>
    </row>
    <row r="1299" spans="1:9">
      <c r="A1299" s="229" t="s">
        <v>1086</v>
      </c>
      <c r="B1299" s="229" t="str">
        <f t="shared" si="60"/>
        <v>2377</v>
      </c>
      <c r="C1299" s="229" t="s">
        <v>2382</v>
      </c>
      <c r="D1299" s="229" t="str">
        <f t="shared" si="61"/>
        <v>3004</v>
      </c>
      <c r="G1299" s="242" t="s">
        <v>2382</v>
      </c>
      <c r="H1299" s="242" t="s">
        <v>8185</v>
      </c>
      <c r="I1299" s="229" t="str">
        <f t="shared" si="62"/>
        <v>INSERT INTO UPK_TEST.upk_k60.k60_press_buno_link (buno_id, k60_buno_id, created_date, created_tantou_id) VALUES (3004, 2377, GETDATE(), 999);</v>
      </c>
    </row>
    <row r="1300" spans="1:9">
      <c r="A1300" s="229" t="s">
        <v>955</v>
      </c>
      <c r="B1300" s="229" t="str">
        <f t="shared" si="60"/>
        <v>2217</v>
      </c>
      <c r="C1300" s="229" t="s">
        <v>7500</v>
      </c>
      <c r="D1300" s="229" t="str">
        <f t="shared" si="61"/>
        <v>3005</v>
      </c>
      <c r="G1300" s="242" t="s">
        <v>7500</v>
      </c>
      <c r="H1300" s="242" t="s">
        <v>8186</v>
      </c>
      <c r="I1300" s="229" t="str">
        <f t="shared" si="62"/>
        <v>INSERT INTO UPK_TEST.upk_k60.k60_press_buno_link (buno_id, k60_buno_id, created_date, created_tantou_id) VALUES (3005, 2217, GETDATE(), 999);</v>
      </c>
    </row>
    <row r="1301" spans="1:9">
      <c r="A1301" s="229" t="s">
        <v>948</v>
      </c>
      <c r="B1301" s="229" t="str">
        <f t="shared" si="60"/>
        <v>2209</v>
      </c>
      <c r="C1301" s="229" t="s">
        <v>7501</v>
      </c>
      <c r="D1301" s="229" t="str">
        <f t="shared" si="61"/>
        <v>3006</v>
      </c>
      <c r="G1301" s="242" t="s">
        <v>7501</v>
      </c>
      <c r="H1301" s="242" t="s">
        <v>8187</v>
      </c>
      <c r="I1301" s="229" t="str">
        <f t="shared" si="62"/>
        <v>INSERT INTO UPK_TEST.upk_k60.k60_press_buno_link (buno_id, k60_buno_id, created_date, created_tantou_id) VALUES (3006, 2209, GETDATE(), 999);</v>
      </c>
    </row>
    <row r="1302" spans="1:9">
      <c r="A1302" s="229" t="s">
        <v>5722</v>
      </c>
      <c r="B1302" s="229" t="str">
        <f t="shared" si="60"/>
        <v>2441</v>
      </c>
      <c r="C1302" s="229" t="s">
        <v>7502</v>
      </c>
      <c r="D1302" s="229" t="str">
        <f t="shared" si="61"/>
        <v>3007</v>
      </c>
      <c r="G1302" s="242" t="s">
        <v>7502</v>
      </c>
      <c r="H1302" s="242" t="s">
        <v>8188</v>
      </c>
      <c r="I1302" s="229" t="str">
        <f t="shared" si="62"/>
        <v>INSERT INTO UPK_TEST.upk_k60.k60_press_buno_link (buno_id, k60_buno_id, created_date, created_tantou_id) VALUES (3007, 2441, GETDATE(), 999);</v>
      </c>
    </row>
    <row r="1303" spans="1:9">
      <c r="A1303" s="229" t="s">
        <v>5722</v>
      </c>
      <c r="B1303" s="229" t="str">
        <f t="shared" si="60"/>
        <v>2441</v>
      </c>
      <c r="C1303" s="229" t="s">
        <v>7503</v>
      </c>
      <c r="D1303" s="229" t="str">
        <f t="shared" si="61"/>
        <v>3008</v>
      </c>
      <c r="G1303" s="242" t="s">
        <v>7503</v>
      </c>
      <c r="H1303" s="242" t="s">
        <v>8189</v>
      </c>
      <c r="I1303" s="229" t="str">
        <f t="shared" si="62"/>
        <v>INSERT INTO UPK_TEST.upk_k60.k60_press_buno_link (buno_id, k60_buno_id, created_date, created_tantou_id) VALUES (3008, 2441, GETDATE(), 999);</v>
      </c>
    </row>
    <row r="1304" spans="1:9">
      <c r="A1304" s="229" t="s">
        <v>5506</v>
      </c>
      <c r="B1304" s="229" t="str">
        <f t="shared" si="60"/>
        <v>1357</v>
      </c>
      <c r="C1304" s="229" t="s">
        <v>7504</v>
      </c>
      <c r="D1304" s="229" t="str">
        <f t="shared" si="61"/>
        <v>3009</v>
      </c>
      <c r="G1304" s="242" t="s">
        <v>7504</v>
      </c>
      <c r="H1304" s="242" t="s">
        <v>8190</v>
      </c>
      <c r="I1304" s="229" t="str">
        <f t="shared" si="62"/>
        <v>INSERT INTO UPK_TEST.upk_k60.k60_press_buno_link (buno_id, k60_buno_id, created_date, created_tantou_id) VALUES (3009, 1357, GETDATE(), 999);</v>
      </c>
    </row>
    <row r="1305" spans="1:9">
      <c r="A1305" s="229" t="s">
        <v>5506</v>
      </c>
      <c r="B1305" s="229" t="str">
        <f t="shared" si="60"/>
        <v>1357</v>
      </c>
      <c r="C1305" s="229" t="s">
        <v>7505</v>
      </c>
      <c r="D1305" s="229" t="str">
        <f t="shared" si="61"/>
        <v>3010</v>
      </c>
      <c r="G1305" s="242" t="s">
        <v>7505</v>
      </c>
      <c r="H1305" s="242" t="s">
        <v>8191</v>
      </c>
      <c r="I1305" s="229" t="str">
        <f t="shared" si="62"/>
        <v>INSERT INTO UPK_TEST.upk_k60.k60_press_buno_link (buno_id, k60_buno_id, created_date, created_tantou_id) VALUES (3010, 1357, GETDATE(), 999);</v>
      </c>
    </row>
    <row r="1306" spans="1:9">
      <c r="A1306" s="229" t="s">
        <v>5520</v>
      </c>
      <c r="B1306" s="229" t="str">
        <f t="shared" si="60"/>
        <v>1391</v>
      </c>
      <c r="C1306" s="229" t="s">
        <v>2384</v>
      </c>
      <c r="D1306" s="229" t="str">
        <f t="shared" si="61"/>
        <v>3011</v>
      </c>
      <c r="G1306" s="242" t="s">
        <v>2384</v>
      </c>
      <c r="H1306" s="242" t="s">
        <v>8192</v>
      </c>
      <c r="I1306" s="229" t="str">
        <f t="shared" si="62"/>
        <v>INSERT INTO UPK_TEST.upk_k60.k60_press_buno_link (buno_id, k60_buno_id, created_date, created_tantou_id) VALUES (3011, 1391, GETDATE(), 999);</v>
      </c>
    </row>
    <row r="1307" spans="1:9">
      <c r="A1307" s="229" t="s">
        <v>5520</v>
      </c>
      <c r="B1307" s="229" t="str">
        <f t="shared" si="60"/>
        <v>1391</v>
      </c>
      <c r="C1307" s="229" t="s">
        <v>2399</v>
      </c>
      <c r="D1307" s="229" t="str">
        <f t="shared" si="61"/>
        <v>3012</v>
      </c>
      <c r="G1307" s="242" t="s">
        <v>2399</v>
      </c>
      <c r="H1307" s="242" t="s">
        <v>8193</v>
      </c>
      <c r="I1307" s="229" t="str">
        <f t="shared" si="62"/>
        <v>INSERT INTO UPK_TEST.upk_k60.k60_press_buno_link (buno_id, k60_buno_id, created_date, created_tantou_id) VALUES (3012, 1391, GETDATE(), 999);</v>
      </c>
    </row>
    <row r="1308" spans="1:9">
      <c r="A1308" s="229" t="s">
        <v>5521</v>
      </c>
      <c r="B1308" s="229" t="str">
        <f t="shared" si="60"/>
        <v>1392</v>
      </c>
      <c r="C1308" s="229" t="s">
        <v>2385</v>
      </c>
      <c r="D1308" s="229" t="str">
        <f t="shared" si="61"/>
        <v>3013</v>
      </c>
      <c r="G1308" s="242" t="s">
        <v>2385</v>
      </c>
      <c r="H1308" s="242" t="s">
        <v>8194</v>
      </c>
      <c r="I1308" s="229" t="str">
        <f t="shared" si="62"/>
        <v>INSERT INTO UPK_TEST.upk_k60.k60_press_buno_link (buno_id, k60_buno_id, created_date, created_tantou_id) VALUES (3013, 1392, GETDATE(), 999);</v>
      </c>
    </row>
    <row r="1309" spans="1:9">
      <c r="A1309" s="229" t="s">
        <v>5521</v>
      </c>
      <c r="B1309" s="229" t="str">
        <f t="shared" si="60"/>
        <v>1392</v>
      </c>
      <c r="C1309" s="229" t="s">
        <v>2400</v>
      </c>
      <c r="D1309" s="229" t="str">
        <f t="shared" si="61"/>
        <v>3014</v>
      </c>
      <c r="G1309" s="242" t="s">
        <v>2400</v>
      </c>
      <c r="H1309" s="242" t="s">
        <v>8195</v>
      </c>
      <c r="I1309" s="229" t="str">
        <f t="shared" si="62"/>
        <v>INSERT INTO UPK_TEST.upk_k60.k60_press_buno_link (buno_id, k60_buno_id, created_date, created_tantou_id) VALUES (3014, 1392, GETDATE(), 999);</v>
      </c>
    </row>
    <row r="1310" spans="1:9">
      <c r="A1310" s="229" t="s">
        <v>5695</v>
      </c>
      <c r="B1310" s="229" t="str">
        <f t="shared" si="60"/>
        <v>2362</v>
      </c>
      <c r="C1310" s="229" t="s">
        <v>2386</v>
      </c>
      <c r="D1310" s="229" t="str">
        <f t="shared" si="61"/>
        <v>3015</v>
      </c>
      <c r="G1310" s="242" t="s">
        <v>2386</v>
      </c>
      <c r="H1310" s="242" t="s">
        <v>8196</v>
      </c>
      <c r="I1310" s="229" t="str">
        <f t="shared" si="62"/>
        <v>INSERT INTO UPK_TEST.upk_k60.k60_press_buno_link (buno_id, k60_buno_id, created_date, created_tantou_id) VALUES (3015, 2362, GETDATE(), 999);</v>
      </c>
    </row>
    <row r="1311" spans="1:9">
      <c r="A1311" s="229" t="s">
        <v>5695</v>
      </c>
      <c r="B1311" s="229" t="str">
        <f t="shared" si="60"/>
        <v>2362</v>
      </c>
      <c r="C1311" s="229" t="s">
        <v>2401</v>
      </c>
      <c r="D1311" s="229" t="str">
        <f t="shared" si="61"/>
        <v>3016</v>
      </c>
      <c r="G1311" s="242" t="s">
        <v>2401</v>
      </c>
      <c r="H1311" s="242" t="s">
        <v>8197</v>
      </c>
      <c r="I1311" s="229" t="str">
        <f t="shared" si="62"/>
        <v>INSERT INTO UPK_TEST.upk_k60.k60_press_buno_link (buno_id, k60_buno_id, created_date, created_tantou_id) VALUES (3016, 2362, GETDATE(), 999);</v>
      </c>
    </row>
    <row r="1312" spans="1:9">
      <c r="A1312" s="229" t="s">
        <v>5696</v>
      </c>
      <c r="B1312" s="229" t="str">
        <f t="shared" si="60"/>
        <v>2363</v>
      </c>
      <c r="C1312" s="229" t="s">
        <v>2387</v>
      </c>
      <c r="D1312" s="229" t="str">
        <f t="shared" si="61"/>
        <v>3017</v>
      </c>
      <c r="G1312" s="242" t="s">
        <v>2387</v>
      </c>
      <c r="H1312" s="242" t="s">
        <v>8198</v>
      </c>
      <c r="I1312" s="229" t="str">
        <f t="shared" si="62"/>
        <v>INSERT INTO UPK_TEST.upk_k60.k60_press_buno_link (buno_id, k60_buno_id, created_date, created_tantou_id) VALUES (3017, 2363, GETDATE(), 999);</v>
      </c>
    </row>
    <row r="1313" spans="1:9">
      <c r="A1313" s="229" t="s">
        <v>5696</v>
      </c>
      <c r="B1313" s="229" t="str">
        <f t="shared" si="60"/>
        <v>2363</v>
      </c>
      <c r="C1313" s="229" t="s">
        <v>2402</v>
      </c>
      <c r="D1313" s="229" t="str">
        <f t="shared" si="61"/>
        <v>3018</v>
      </c>
      <c r="G1313" s="242" t="s">
        <v>2402</v>
      </c>
      <c r="H1313" s="242" t="s">
        <v>8199</v>
      </c>
      <c r="I1313" s="229" t="str">
        <f t="shared" si="62"/>
        <v>INSERT INTO UPK_TEST.upk_k60.k60_press_buno_link (buno_id, k60_buno_id, created_date, created_tantou_id) VALUES (3018, 2363, GETDATE(), 999);</v>
      </c>
    </row>
    <row r="1314" spans="1:9">
      <c r="A1314" s="229" t="s">
        <v>5634</v>
      </c>
      <c r="B1314" s="229" t="str">
        <f t="shared" si="60"/>
        <v>2049</v>
      </c>
      <c r="C1314" s="229" t="s">
        <v>7506</v>
      </c>
      <c r="D1314" s="229" t="str">
        <f t="shared" si="61"/>
        <v>3019</v>
      </c>
      <c r="G1314" s="242" t="s">
        <v>7506</v>
      </c>
      <c r="H1314" s="242" t="s">
        <v>8200</v>
      </c>
      <c r="I1314" s="229" t="str">
        <f t="shared" si="62"/>
        <v>INSERT INTO UPK_TEST.upk_k60.k60_press_buno_link (buno_id, k60_buno_id, created_date, created_tantou_id) VALUES (3019, 2049, GETDATE(), 999);</v>
      </c>
    </row>
    <row r="1315" spans="1:9">
      <c r="A1315" s="229" t="s">
        <v>5634</v>
      </c>
      <c r="B1315" s="229" t="str">
        <f t="shared" si="60"/>
        <v>2049</v>
      </c>
      <c r="C1315" s="229" t="s">
        <v>7507</v>
      </c>
      <c r="D1315" s="229" t="str">
        <f t="shared" si="61"/>
        <v>3020</v>
      </c>
      <c r="G1315" s="242" t="s">
        <v>7507</v>
      </c>
      <c r="H1315" s="242" t="s">
        <v>8201</v>
      </c>
      <c r="I1315" s="229" t="str">
        <f t="shared" si="62"/>
        <v>INSERT INTO UPK_TEST.upk_k60.k60_press_buno_link (buno_id, k60_buno_id, created_date, created_tantou_id) VALUES (3020, 2049, GETDATE(), 999);</v>
      </c>
    </row>
    <row r="1316" spans="1:9">
      <c r="A1316" s="229" t="s">
        <v>5697</v>
      </c>
      <c r="B1316" s="229" t="str">
        <f t="shared" si="60"/>
        <v>2364</v>
      </c>
      <c r="C1316" s="229" t="s">
        <v>2391</v>
      </c>
      <c r="D1316" s="229" t="str">
        <f t="shared" si="61"/>
        <v>3021</v>
      </c>
      <c r="G1316" s="242" t="s">
        <v>2391</v>
      </c>
      <c r="H1316" s="242" t="s">
        <v>8202</v>
      </c>
      <c r="I1316" s="229" t="str">
        <f t="shared" si="62"/>
        <v>INSERT INTO UPK_TEST.upk_k60.k60_press_buno_link (buno_id, k60_buno_id, created_date, created_tantou_id) VALUES (3021, 2364, GETDATE(), 999);</v>
      </c>
    </row>
    <row r="1317" spans="1:9">
      <c r="A1317" s="229" t="s">
        <v>5697</v>
      </c>
      <c r="B1317" s="229" t="str">
        <f t="shared" si="60"/>
        <v>2364</v>
      </c>
      <c r="C1317" s="229" t="s">
        <v>2406</v>
      </c>
      <c r="D1317" s="229" t="str">
        <f t="shared" si="61"/>
        <v>3022</v>
      </c>
      <c r="G1317" s="242" t="s">
        <v>2406</v>
      </c>
      <c r="H1317" s="242" t="s">
        <v>8203</v>
      </c>
      <c r="I1317" s="229" t="str">
        <f t="shared" si="62"/>
        <v>INSERT INTO UPK_TEST.upk_k60.k60_press_buno_link (buno_id, k60_buno_id, created_date, created_tantou_id) VALUES (3022, 2364, GETDATE(), 999);</v>
      </c>
    </row>
    <row r="1318" spans="1:9">
      <c r="A1318" s="229" t="s">
        <v>5548</v>
      </c>
      <c r="B1318" s="229" t="str">
        <f t="shared" si="60"/>
        <v>1466</v>
      </c>
      <c r="C1318" s="229" t="s">
        <v>2392</v>
      </c>
      <c r="D1318" s="229" t="str">
        <f t="shared" si="61"/>
        <v>3023</v>
      </c>
      <c r="G1318" s="242" t="s">
        <v>2392</v>
      </c>
      <c r="H1318" s="242" t="s">
        <v>8204</v>
      </c>
      <c r="I1318" s="229" t="str">
        <f t="shared" si="62"/>
        <v>INSERT INTO UPK_TEST.upk_k60.k60_press_buno_link (buno_id, k60_buno_id, created_date, created_tantou_id) VALUES (3023, 1466, GETDATE(), 999);</v>
      </c>
    </row>
    <row r="1319" spans="1:9">
      <c r="A1319" s="229" t="s">
        <v>5548</v>
      </c>
      <c r="B1319" s="229" t="str">
        <f t="shared" si="60"/>
        <v>1466</v>
      </c>
      <c r="C1319" s="229" t="s">
        <v>2407</v>
      </c>
      <c r="D1319" s="229" t="str">
        <f t="shared" si="61"/>
        <v>3024</v>
      </c>
      <c r="G1319" s="242" t="s">
        <v>2407</v>
      </c>
      <c r="H1319" s="242" t="s">
        <v>8205</v>
      </c>
      <c r="I1319" s="229" t="str">
        <f t="shared" si="62"/>
        <v>INSERT INTO UPK_TEST.upk_k60.k60_press_buno_link (buno_id, k60_buno_id, created_date, created_tantou_id) VALUES (3024, 1466, GETDATE(), 999);</v>
      </c>
    </row>
    <row r="1320" spans="1:9">
      <c r="A1320" s="229" t="s">
        <v>5552</v>
      </c>
      <c r="B1320" s="229" t="str">
        <f t="shared" si="60"/>
        <v>1471</v>
      </c>
      <c r="C1320" s="229" t="s">
        <v>2393</v>
      </c>
      <c r="D1320" s="229" t="str">
        <f t="shared" si="61"/>
        <v>3025</v>
      </c>
      <c r="G1320" s="242" t="s">
        <v>2393</v>
      </c>
      <c r="H1320" s="242" t="s">
        <v>8206</v>
      </c>
      <c r="I1320" s="229" t="str">
        <f t="shared" si="62"/>
        <v>INSERT INTO UPK_TEST.upk_k60.k60_press_buno_link (buno_id, k60_buno_id, created_date, created_tantou_id) VALUES (3025, 1471, GETDATE(), 999);</v>
      </c>
    </row>
    <row r="1321" spans="1:9">
      <c r="A1321" s="229" t="s">
        <v>5552</v>
      </c>
      <c r="B1321" s="229" t="str">
        <f t="shared" si="60"/>
        <v>1471</v>
      </c>
      <c r="C1321" s="229" t="s">
        <v>2408</v>
      </c>
      <c r="D1321" s="229" t="str">
        <f t="shared" si="61"/>
        <v>3026</v>
      </c>
      <c r="G1321" s="242" t="s">
        <v>2408</v>
      </c>
      <c r="H1321" s="242" t="s">
        <v>8207</v>
      </c>
      <c r="I1321" s="229" t="str">
        <f t="shared" si="62"/>
        <v>INSERT INTO UPK_TEST.upk_k60.k60_press_buno_link (buno_id, k60_buno_id, created_date, created_tantou_id) VALUES (3026, 1471, GETDATE(), 999);</v>
      </c>
    </row>
    <row r="1322" spans="1:9">
      <c r="A1322" s="229" t="s">
        <v>5674</v>
      </c>
      <c r="B1322" s="229" t="str">
        <f t="shared" si="60"/>
        <v>2215</v>
      </c>
      <c r="C1322" s="229" t="s">
        <v>7508</v>
      </c>
      <c r="D1322" s="229" t="str">
        <f t="shared" si="61"/>
        <v>3027</v>
      </c>
      <c r="G1322" s="242" t="s">
        <v>7508</v>
      </c>
      <c r="H1322" s="242" t="s">
        <v>8208</v>
      </c>
      <c r="I1322" s="229" t="str">
        <f t="shared" si="62"/>
        <v>INSERT INTO UPK_TEST.upk_k60.k60_press_buno_link (buno_id, k60_buno_id, created_date, created_tantou_id) VALUES (3027, 2215, GETDATE(), 999);</v>
      </c>
    </row>
    <row r="1323" spans="1:9">
      <c r="A1323" s="229" t="s">
        <v>5674</v>
      </c>
      <c r="B1323" s="229" t="str">
        <f t="shared" si="60"/>
        <v>2215</v>
      </c>
      <c r="C1323" s="229" t="s">
        <v>7509</v>
      </c>
      <c r="D1323" s="229" t="str">
        <f t="shared" si="61"/>
        <v>3028</v>
      </c>
      <c r="G1323" s="242" t="s">
        <v>7509</v>
      </c>
      <c r="H1323" s="242" t="s">
        <v>8209</v>
      </c>
      <c r="I1323" s="229" t="str">
        <f t="shared" si="62"/>
        <v>INSERT INTO UPK_TEST.upk_k60.k60_press_buno_link (buno_id, k60_buno_id, created_date, created_tantou_id) VALUES (3028, 2215, GETDATE(), 999);</v>
      </c>
    </row>
    <row r="1324" spans="1:9">
      <c r="A1324" s="229" t="s">
        <v>5671</v>
      </c>
      <c r="B1324" s="229" t="str">
        <f t="shared" si="60"/>
        <v>2199</v>
      </c>
      <c r="C1324" s="229" t="s">
        <v>7510</v>
      </c>
      <c r="D1324" s="229" t="str">
        <f t="shared" si="61"/>
        <v>3029</v>
      </c>
      <c r="G1324" s="242" t="s">
        <v>7510</v>
      </c>
      <c r="H1324" s="242" t="s">
        <v>8210</v>
      </c>
      <c r="I1324" s="229" t="str">
        <f t="shared" si="62"/>
        <v>INSERT INTO UPK_TEST.upk_k60.k60_press_buno_link (buno_id, k60_buno_id, created_date, created_tantou_id) VALUES (3029, 2199, GETDATE(), 999);</v>
      </c>
    </row>
    <row r="1325" spans="1:9">
      <c r="A1325" s="229" t="s">
        <v>5671</v>
      </c>
      <c r="B1325" s="229" t="str">
        <f t="shared" si="60"/>
        <v>2199</v>
      </c>
      <c r="C1325" s="229" t="s">
        <v>7511</v>
      </c>
      <c r="D1325" s="229" t="str">
        <f t="shared" si="61"/>
        <v>3030</v>
      </c>
      <c r="G1325" s="242" t="s">
        <v>7511</v>
      </c>
      <c r="H1325" s="242" t="s">
        <v>8211</v>
      </c>
      <c r="I1325" s="229" t="str">
        <f t="shared" si="62"/>
        <v>INSERT INTO UPK_TEST.upk_k60.k60_press_buno_link (buno_id, k60_buno_id, created_date, created_tantou_id) VALUES (3030, 2199, GETDATE(), 999);</v>
      </c>
    </row>
    <row r="1326" spans="1:9">
      <c r="A1326" s="229" t="s">
        <v>5672</v>
      </c>
      <c r="B1326" s="229" t="str">
        <f t="shared" si="60"/>
        <v>2200</v>
      </c>
      <c r="C1326" s="229" t="s">
        <v>7512</v>
      </c>
      <c r="D1326" s="229" t="str">
        <f t="shared" si="61"/>
        <v>3031</v>
      </c>
      <c r="G1326" s="242" t="s">
        <v>7512</v>
      </c>
      <c r="H1326" s="242" t="s">
        <v>8212</v>
      </c>
      <c r="I1326" s="229" t="str">
        <f t="shared" si="62"/>
        <v>INSERT INTO UPK_TEST.upk_k60.k60_press_buno_link (buno_id, k60_buno_id, created_date, created_tantou_id) VALUES (3031, 2200, GETDATE(), 999);</v>
      </c>
    </row>
    <row r="1327" spans="1:9">
      <c r="A1327" s="229" t="s">
        <v>5672</v>
      </c>
      <c r="B1327" s="229" t="str">
        <f t="shared" si="60"/>
        <v>2200</v>
      </c>
      <c r="C1327" s="229" t="s">
        <v>7513</v>
      </c>
      <c r="D1327" s="229" t="str">
        <f t="shared" si="61"/>
        <v>3032</v>
      </c>
      <c r="G1327" s="242" t="s">
        <v>7513</v>
      </c>
      <c r="H1327" s="242" t="s">
        <v>8213</v>
      </c>
      <c r="I1327" s="229" t="str">
        <f t="shared" si="62"/>
        <v>INSERT INTO UPK_TEST.upk_k60.k60_press_buno_link (buno_id, k60_buno_id, created_date, created_tantou_id) VALUES (3032, 2200, GETDATE(), 999);</v>
      </c>
    </row>
    <row r="1328" spans="1:9">
      <c r="A1328" s="229" t="s">
        <v>871</v>
      </c>
      <c r="B1328" s="229" t="str">
        <f t="shared" si="60"/>
        <v>2117</v>
      </c>
      <c r="C1328" s="229" t="s">
        <v>2414</v>
      </c>
      <c r="D1328" s="229" t="str">
        <f t="shared" si="61"/>
        <v>3033</v>
      </c>
      <c r="G1328" s="242" t="s">
        <v>2414</v>
      </c>
      <c r="H1328" s="242" t="s">
        <v>8214</v>
      </c>
      <c r="I1328" s="229" t="str">
        <f t="shared" si="62"/>
        <v>INSERT INTO UPK_TEST.upk_k60.k60_press_buno_link (buno_id, k60_buno_id, created_date, created_tantou_id) VALUES (3033, 2117, GETDATE(), 999);</v>
      </c>
    </row>
    <row r="1329" spans="1:9">
      <c r="A1329" s="229" t="s">
        <v>644</v>
      </c>
      <c r="B1329" s="229" t="str">
        <f t="shared" si="60"/>
        <v>1782</v>
      </c>
      <c r="C1329" s="229" t="s">
        <v>2415</v>
      </c>
      <c r="D1329" s="229" t="str">
        <f t="shared" si="61"/>
        <v>3034</v>
      </c>
      <c r="G1329" s="242" t="s">
        <v>2415</v>
      </c>
      <c r="H1329" s="242" t="s">
        <v>8215</v>
      </c>
      <c r="I1329" s="229" t="str">
        <f t="shared" si="62"/>
        <v>INSERT INTO UPK_TEST.upk_k60.k60_press_buno_link (buno_id, k60_buno_id, created_date, created_tantou_id) VALUES (3034, 1782, GETDATE(), 999);</v>
      </c>
    </row>
    <row r="1330" spans="1:9">
      <c r="A1330" s="229" t="s">
        <v>872</v>
      </c>
      <c r="B1330" s="229" t="str">
        <f t="shared" si="60"/>
        <v>2118</v>
      </c>
      <c r="C1330" s="229" t="s">
        <v>2417</v>
      </c>
      <c r="D1330" s="229" t="str">
        <f t="shared" si="61"/>
        <v>3035</v>
      </c>
      <c r="G1330" s="242" t="s">
        <v>2417</v>
      </c>
      <c r="H1330" s="242" t="s">
        <v>8216</v>
      </c>
      <c r="I1330" s="229" t="str">
        <f t="shared" si="62"/>
        <v>INSERT INTO UPK_TEST.upk_k60.k60_press_buno_link (buno_id, k60_buno_id, created_date, created_tantou_id) VALUES (3035, 2118, GETDATE(), 999);</v>
      </c>
    </row>
    <row r="1331" spans="1:9">
      <c r="A1331" s="229" t="s">
        <v>645</v>
      </c>
      <c r="B1331" s="229" t="str">
        <f t="shared" si="60"/>
        <v>1783</v>
      </c>
      <c r="C1331" s="229" t="s">
        <v>2418</v>
      </c>
      <c r="D1331" s="229" t="str">
        <f t="shared" si="61"/>
        <v>3036</v>
      </c>
      <c r="G1331" s="242" t="s">
        <v>2418</v>
      </c>
      <c r="H1331" s="242" t="s">
        <v>8217</v>
      </c>
      <c r="I1331" s="229" t="str">
        <f t="shared" si="62"/>
        <v>INSERT INTO UPK_TEST.upk_k60.k60_press_buno_link (buno_id, k60_buno_id, created_date, created_tantou_id) VALUES (3036, 1783, GETDATE(), 999);</v>
      </c>
    </row>
    <row r="1332" spans="1:9">
      <c r="A1332" s="229" t="s">
        <v>5589</v>
      </c>
      <c r="B1332" s="229" t="str">
        <f t="shared" si="60"/>
        <v>1813</v>
      </c>
      <c r="C1332" s="229" t="s">
        <v>2420</v>
      </c>
      <c r="D1332" s="229" t="str">
        <f t="shared" si="61"/>
        <v>3037</v>
      </c>
      <c r="G1332" s="242" t="s">
        <v>2420</v>
      </c>
      <c r="H1332" s="242" t="s">
        <v>8218</v>
      </c>
      <c r="I1332" s="229" t="str">
        <f t="shared" si="62"/>
        <v>INSERT INTO UPK_TEST.upk_k60.k60_press_buno_link (buno_id, k60_buno_id, created_date, created_tantou_id) VALUES (3037, 1813, GETDATE(), 999);</v>
      </c>
    </row>
    <row r="1333" spans="1:9">
      <c r="A1333" s="229" t="s">
        <v>5589</v>
      </c>
      <c r="B1333" s="229" t="str">
        <f t="shared" si="60"/>
        <v>1813</v>
      </c>
      <c r="C1333" s="229" t="s">
        <v>2421</v>
      </c>
      <c r="D1333" s="229" t="str">
        <f t="shared" si="61"/>
        <v>3038</v>
      </c>
      <c r="G1333" s="242" t="s">
        <v>2421</v>
      </c>
      <c r="H1333" s="242" t="s">
        <v>8219</v>
      </c>
      <c r="I1333" s="229" t="str">
        <f t="shared" si="62"/>
        <v>INSERT INTO UPK_TEST.upk_k60.k60_press_buno_link (buno_id, k60_buno_id, created_date, created_tantou_id) VALUES (3038, 1813, GETDATE(), 999);</v>
      </c>
    </row>
    <row r="1334" spans="1:9">
      <c r="A1334" s="229" t="s">
        <v>3186</v>
      </c>
      <c r="B1334" s="229" t="str">
        <f t="shared" si="60"/>
        <v>1768</v>
      </c>
      <c r="C1334" s="229" t="s">
        <v>2422</v>
      </c>
      <c r="D1334" s="229" t="str">
        <f t="shared" si="61"/>
        <v>3039</v>
      </c>
      <c r="G1334" s="242" t="s">
        <v>2422</v>
      </c>
      <c r="H1334" s="242" t="s">
        <v>8220</v>
      </c>
      <c r="I1334" s="229" t="str">
        <f t="shared" si="62"/>
        <v>INSERT INTO UPK_TEST.upk_k60.k60_press_buno_link (buno_id, k60_buno_id, created_date, created_tantou_id) VALUES (3039, 1768, GETDATE(), 999);</v>
      </c>
    </row>
    <row r="1335" spans="1:9">
      <c r="A1335" s="229" t="s">
        <v>3186</v>
      </c>
      <c r="B1335" s="229" t="str">
        <f t="shared" si="60"/>
        <v>1768</v>
      </c>
      <c r="C1335" s="229" t="s">
        <v>2426</v>
      </c>
      <c r="D1335" s="229" t="str">
        <f t="shared" si="61"/>
        <v>3040</v>
      </c>
      <c r="G1335" s="242" t="s">
        <v>2426</v>
      </c>
      <c r="H1335" s="242" t="s">
        <v>8221</v>
      </c>
      <c r="I1335" s="229" t="str">
        <f t="shared" si="62"/>
        <v>INSERT INTO UPK_TEST.upk_k60.k60_press_buno_link (buno_id, k60_buno_id, created_date, created_tantou_id) VALUES (3040, 1768, GETDATE(), 999);</v>
      </c>
    </row>
    <row r="1336" spans="1:9">
      <c r="A1336" s="229" t="s">
        <v>3187</v>
      </c>
      <c r="B1336" s="229" t="str">
        <f t="shared" si="60"/>
        <v>1769</v>
      </c>
      <c r="C1336" s="229" t="s">
        <v>2424</v>
      </c>
      <c r="D1336" s="229" t="str">
        <f t="shared" si="61"/>
        <v>3041</v>
      </c>
      <c r="G1336" s="242" t="s">
        <v>2424</v>
      </c>
      <c r="H1336" s="242" t="s">
        <v>8222</v>
      </c>
      <c r="I1336" s="229" t="str">
        <f t="shared" si="62"/>
        <v>INSERT INTO UPK_TEST.upk_k60.k60_press_buno_link (buno_id, k60_buno_id, created_date, created_tantou_id) VALUES (3041, 1769, GETDATE(), 999);</v>
      </c>
    </row>
    <row r="1337" spans="1:9">
      <c r="A1337" s="229" t="s">
        <v>3187</v>
      </c>
      <c r="B1337" s="229" t="str">
        <f t="shared" si="60"/>
        <v>1769</v>
      </c>
      <c r="C1337" s="229" t="s">
        <v>2428</v>
      </c>
      <c r="D1337" s="229" t="str">
        <f t="shared" si="61"/>
        <v>3042</v>
      </c>
      <c r="G1337" s="242" t="s">
        <v>2428</v>
      </c>
      <c r="H1337" s="242" t="s">
        <v>8223</v>
      </c>
      <c r="I1337" s="229" t="str">
        <f t="shared" si="62"/>
        <v>INSERT INTO UPK_TEST.upk_k60.k60_press_buno_link (buno_id, k60_buno_id, created_date, created_tantou_id) VALUES (3042, 1769, GETDATE(), 999);</v>
      </c>
    </row>
    <row r="1338" spans="1:9">
      <c r="A1338" s="229" t="s">
        <v>888</v>
      </c>
      <c r="B1338" s="229" t="str">
        <f t="shared" si="60"/>
        <v>2136</v>
      </c>
      <c r="C1338" s="229" t="s">
        <v>2432</v>
      </c>
      <c r="D1338" s="229" t="str">
        <f t="shared" si="61"/>
        <v>3043</v>
      </c>
      <c r="G1338" s="242" t="s">
        <v>2432</v>
      </c>
      <c r="H1338" s="242" t="s">
        <v>8224</v>
      </c>
      <c r="I1338" s="229" t="str">
        <f t="shared" si="62"/>
        <v>INSERT INTO UPK_TEST.upk_k60.k60_press_buno_link (buno_id, k60_buno_id, created_date, created_tantou_id) VALUES (3043, 2136, GETDATE(), 999);</v>
      </c>
    </row>
    <row r="1339" spans="1:9">
      <c r="A1339" s="229" t="s">
        <v>889</v>
      </c>
      <c r="B1339" s="229" t="str">
        <f t="shared" si="60"/>
        <v>2137</v>
      </c>
      <c r="C1339" s="229" t="s">
        <v>2433</v>
      </c>
      <c r="D1339" s="229" t="str">
        <f t="shared" si="61"/>
        <v>3044</v>
      </c>
      <c r="G1339" s="242" t="s">
        <v>2433</v>
      </c>
      <c r="H1339" s="242" t="s">
        <v>8225</v>
      </c>
      <c r="I1339" s="229" t="str">
        <f t="shared" si="62"/>
        <v>INSERT INTO UPK_TEST.upk_k60.k60_press_buno_link (buno_id, k60_buno_id, created_date, created_tantou_id) VALUES (3044, 2137, GETDATE(), 999);</v>
      </c>
    </row>
    <row r="1340" spans="1:9">
      <c r="A1340" s="229" t="s">
        <v>5704</v>
      </c>
      <c r="B1340" s="229" t="str">
        <f t="shared" si="60"/>
        <v>2378</v>
      </c>
      <c r="C1340" s="229" t="s">
        <v>2434</v>
      </c>
      <c r="D1340" s="229" t="str">
        <f t="shared" si="61"/>
        <v>3045</v>
      </c>
      <c r="G1340" s="242" t="s">
        <v>2434</v>
      </c>
      <c r="H1340" s="242" t="s">
        <v>8226</v>
      </c>
      <c r="I1340" s="229" t="str">
        <f t="shared" si="62"/>
        <v>INSERT INTO UPK_TEST.upk_k60.k60_press_buno_link (buno_id, k60_buno_id, created_date, created_tantou_id) VALUES (3045, 2378, GETDATE(), 999);</v>
      </c>
    </row>
    <row r="1341" spans="1:9">
      <c r="A1341" s="229" t="s">
        <v>5704</v>
      </c>
      <c r="B1341" s="229" t="str">
        <f t="shared" si="60"/>
        <v>2378</v>
      </c>
      <c r="C1341" s="229" t="s">
        <v>2443</v>
      </c>
      <c r="D1341" s="229" t="str">
        <f t="shared" si="61"/>
        <v>3046</v>
      </c>
      <c r="G1341" s="242" t="s">
        <v>2443</v>
      </c>
      <c r="H1341" s="242" t="s">
        <v>8227</v>
      </c>
      <c r="I1341" s="229" t="str">
        <f t="shared" si="62"/>
        <v>INSERT INTO UPK_TEST.upk_k60.k60_press_buno_link (buno_id, k60_buno_id, created_date, created_tantou_id) VALUES (3046, 2378, GETDATE(), 999);</v>
      </c>
    </row>
    <row r="1342" spans="1:9">
      <c r="A1342" s="229" t="s">
        <v>5705</v>
      </c>
      <c r="B1342" s="229" t="str">
        <f t="shared" si="60"/>
        <v>2379</v>
      </c>
      <c r="C1342" s="229" t="s">
        <v>2435</v>
      </c>
      <c r="D1342" s="229" t="str">
        <f t="shared" si="61"/>
        <v>3047</v>
      </c>
      <c r="G1342" s="242" t="s">
        <v>2435</v>
      </c>
      <c r="H1342" s="242" t="s">
        <v>8228</v>
      </c>
      <c r="I1342" s="229" t="str">
        <f t="shared" si="62"/>
        <v>INSERT INTO UPK_TEST.upk_k60.k60_press_buno_link (buno_id, k60_buno_id, created_date, created_tantou_id) VALUES (3047, 2379, GETDATE(), 999);</v>
      </c>
    </row>
    <row r="1343" spans="1:9">
      <c r="A1343" s="229" t="s">
        <v>5705</v>
      </c>
      <c r="B1343" s="229" t="str">
        <f t="shared" si="60"/>
        <v>2379</v>
      </c>
      <c r="C1343" s="229" t="s">
        <v>2444</v>
      </c>
      <c r="D1343" s="229" t="str">
        <f t="shared" si="61"/>
        <v>3048</v>
      </c>
      <c r="G1343" s="242" t="s">
        <v>2444</v>
      </c>
      <c r="H1343" s="242" t="s">
        <v>8229</v>
      </c>
      <c r="I1343" s="229" t="str">
        <f t="shared" si="62"/>
        <v>INSERT INTO UPK_TEST.upk_k60.k60_press_buno_link (buno_id, k60_buno_id, created_date, created_tantou_id) VALUES (3048, 2379, GETDATE(), 999);</v>
      </c>
    </row>
    <row r="1344" spans="1:9">
      <c r="A1344" s="229" t="s">
        <v>767</v>
      </c>
      <c r="B1344" s="229" t="str">
        <f t="shared" si="60"/>
        <v>1967</v>
      </c>
      <c r="C1344" s="229" t="s">
        <v>2441</v>
      </c>
      <c r="D1344" s="229" t="str">
        <f t="shared" si="61"/>
        <v>3049</v>
      </c>
      <c r="G1344" s="242" t="s">
        <v>2441</v>
      </c>
      <c r="H1344" s="242" t="s">
        <v>8230</v>
      </c>
      <c r="I1344" s="229" t="str">
        <f t="shared" si="62"/>
        <v>INSERT INTO UPK_TEST.upk_k60.k60_press_buno_link (buno_id, k60_buno_id, created_date, created_tantou_id) VALUES (3049, 1967, GETDATE(), 999);</v>
      </c>
    </row>
    <row r="1345" spans="1:9">
      <c r="A1345" s="229" t="s">
        <v>452</v>
      </c>
      <c r="B1345" s="229" t="str">
        <f t="shared" si="60"/>
        <v>1467</v>
      </c>
      <c r="C1345" s="229" t="s">
        <v>2442</v>
      </c>
      <c r="D1345" s="229" t="str">
        <f t="shared" si="61"/>
        <v>3050</v>
      </c>
      <c r="G1345" s="242" t="s">
        <v>2442</v>
      </c>
      <c r="H1345" s="242" t="s">
        <v>8231</v>
      </c>
      <c r="I1345" s="229" t="str">
        <f t="shared" si="62"/>
        <v>INSERT INTO UPK_TEST.upk_k60.k60_press_buno_link (buno_id, k60_buno_id, created_date, created_tantou_id) VALUES (3050, 1467, GETDATE(), 999);</v>
      </c>
    </row>
    <row r="1346" spans="1:9">
      <c r="A1346" s="229" t="s">
        <v>682</v>
      </c>
      <c r="B1346" s="229" t="str">
        <f t="shared" si="60"/>
        <v>1848</v>
      </c>
      <c r="C1346" s="229" t="s">
        <v>2450</v>
      </c>
      <c r="D1346" s="229" t="str">
        <f t="shared" si="61"/>
        <v>3051</v>
      </c>
      <c r="G1346" s="242" t="s">
        <v>2450</v>
      </c>
      <c r="H1346" s="242" t="s">
        <v>8232</v>
      </c>
      <c r="I1346" s="229" t="str">
        <f t="shared" si="62"/>
        <v>INSERT INTO UPK_TEST.upk_k60.k60_press_buno_link (buno_id, k60_buno_id, created_date, created_tantou_id) VALUES (3051, 1848, GETDATE(), 999);</v>
      </c>
    </row>
    <row r="1347" spans="1:9">
      <c r="A1347" s="229" t="s">
        <v>3038</v>
      </c>
      <c r="B1347" s="229" t="str">
        <f t="shared" si="60"/>
        <v>1636</v>
      </c>
      <c r="C1347" s="229" t="s">
        <v>7514</v>
      </c>
      <c r="D1347" s="229" t="str">
        <f t="shared" si="61"/>
        <v>3052</v>
      </c>
      <c r="G1347" s="242" t="s">
        <v>7514</v>
      </c>
      <c r="H1347" s="242" t="s">
        <v>8233</v>
      </c>
      <c r="I1347" s="229" t="str">
        <f t="shared" si="62"/>
        <v>INSERT INTO UPK_TEST.upk_k60.k60_press_buno_link (buno_id, k60_buno_id, created_date, created_tantou_id) VALUES (3052, 1636, GETDATE(), 999);</v>
      </c>
    </row>
    <row r="1348" spans="1:9">
      <c r="A1348" s="229" t="s">
        <v>3038</v>
      </c>
      <c r="B1348" s="229" t="str">
        <f t="shared" ref="B1348:B1411" si="63">VLOOKUP($A1348,$E$4:$F$2001,2,FALSE)</f>
        <v>1636</v>
      </c>
      <c r="C1348" s="229" t="s">
        <v>7515</v>
      </c>
      <c r="D1348" s="229" t="str">
        <f t="shared" ref="D1348:D1411" si="64">VLOOKUP($C1348,$G$4:$H$2001,2,FALSE)</f>
        <v>3053</v>
      </c>
      <c r="G1348" s="242" t="s">
        <v>7515</v>
      </c>
      <c r="H1348" s="242" t="s">
        <v>8234</v>
      </c>
      <c r="I1348" s="229" t="str">
        <f t="shared" ref="I1348:I1411" si="65">$S$1&amp;$D1348&amp;", "&amp;$B1348&amp;", GETDATE(), 999);"</f>
        <v>INSERT INTO UPK_TEST.upk_k60.k60_press_buno_link (buno_id, k60_buno_id, created_date, created_tantou_id) VALUES (3053, 1636, GETDATE(), 999);</v>
      </c>
    </row>
    <row r="1349" spans="1:9">
      <c r="A1349" s="229" t="s">
        <v>3039</v>
      </c>
      <c r="B1349" s="229" t="str">
        <f t="shared" si="63"/>
        <v>1637</v>
      </c>
      <c r="C1349" s="229" t="s">
        <v>7516</v>
      </c>
      <c r="D1349" s="229" t="str">
        <f t="shared" si="64"/>
        <v>3054</v>
      </c>
      <c r="G1349" s="242" t="s">
        <v>7516</v>
      </c>
      <c r="H1349" s="242" t="s">
        <v>8235</v>
      </c>
      <c r="I1349" s="229" t="str">
        <f t="shared" si="65"/>
        <v>INSERT INTO UPK_TEST.upk_k60.k60_press_buno_link (buno_id, k60_buno_id, created_date, created_tantou_id) VALUES (3054, 1637, GETDATE(), 999);</v>
      </c>
    </row>
    <row r="1350" spans="1:9">
      <c r="A1350" s="229" t="s">
        <v>3039</v>
      </c>
      <c r="B1350" s="229" t="str">
        <f t="shared" si="63"/>
        <v>1637</v>
      </c>
      <c r="C1350" s="229" t="s">
        <v>7517</v>
      </c>
      <c r="D1350" s="229" t="str">
        <f t="shared" si="64"/>
        <v>3055</v>
      </c>
      <c r="G1350" s="242" t="s">
        <v>7517</v>
      </c>
      <c r="H1350" s="242" t="s">
        <v>8236</v>
      </c>
      <c r="I1350" s="229" t="str">
        <f t="shared" si="65"/>
        <v>INSERT INTO UPK_TEST.upk_k60.k60_press_buno_link (buno_id, k60_buno_id, created_date, created_tantou_id) VALUES (3055, 1637, GETDATE(), 999);</v>
      </c>
    </row>
    <row r="1351" spans="1:9">
      <c r="A1351" s="229" t="s">
        <v>5650</v>
      </c>
      <c r="B1351" s="229" t="str">
        <f t="shared" si="63"/>
        <v>2093</v>
      </c>
      <c r="C1351" s="229" t="s">
        <v>7518</v>
      </c>
      <c r="D1351" s="229" t="str">
        <f t="shared" si="64"/>
        <v>3056</v>
      </c>
      <c r="G1351" s="242" t="s">
        <v>7518</v>
      </c>
      <c r="H1351" s="242" t="s">
        <v>8237</v>
      </c>
      <c r="I1351" s="229" t="str">
        <f t="shared" si="65"/>
        <v>INSERT INTO UPK_TEST.upk_k60.k60_press_buno_link (buno_id, k60_buno_id, created_date, created_tantou_id) VALUES (3056, 2093, GETDATE(), 999);</v>
      </c>
    </row>
    <row r="1352" spans="1:9">
      <c r="A1352" s="229" t="s">
        <v>5650</v>
      </c>
      <c r="B1352" s="229" t="str">
        <f t="shared" si="63"/>
        <v>2093</v>
      </c>
      <c r="C1352" s="229" t="s">
        <v>7519</v>
      </c>
      <c r="D1352" s="229" t="str">
        <f t="shared" si="64"/>
        <v>3057</v>
      </c>
      <c r="G1352" s="242" t="s">
        <v>7519</v>
      </c>
      <c r="H1352" s="242" t="s">
        <v>8238</v>
      </c>
      <c r="I1352" s="229" t="str">
        <f t="shared" si="65"/>
        <v>INSERT INTO UPK_TEST.upk_k60.k60_press_buno_link (buno_id, k60_buno_id, created_date, created_tantou_id) VALUES (3057, 2093, GETDATE(), 999);</v>
      </c>
    </row>
    <row r="1353" spans="1:9">
      <c r="A1353" s="229" t="s">
        <v>3064</v>
      </c>
      <c r="B1353" s="229" t="str">
        <f t="shared" si="63"/>
        <v>1658</v>
      </c>
      <c r="C1353" s="229" t="s">
        <v>7520</v>
      </c>
      <c r="D1353" s="229" t="str">
        <f t="shared" si="64"/>
        <v>3058</v>
      </c>
      <c r="G1353" s="242" t="s">
        <v>7520</v>
      </c>
      <c r="H1353" s="242" t="s">
        <v>8239</v>
      </c>
      <c r="I1353" s="229" t="str">
        <f t="shared" si="65"/>
        <v>INSERT INTO UPK_TEST.upk_k60.k60_press_buno_link (buno_id, k60_buno_id, created_date, created_tantou_id) VALUES (3058, 1658, GETDATE(), 999);</v>
      </c>
    </row>
    <row r="1354" spans="1:9">
      <c r="A1354" s="229" t="s">
        <v>3064</v>
      </c>
      <c r="B1354" s="229" t="str">
        <f t="shared" si="63"/>
        <v>1658</v>
      </c>
      <c r="C1354" s="229" t="s">
        <v>7521</v>
      </c>
      <c r="D1354" s="229" t="str">
        <f t="shared" si="64"/>
        <v>3059</v>
      </c>
      <c r="G1354" s="242" t="s">
        <v>7521</v>
      </c>
      <c r="H1354" s="242" t="s">
        <v>8240</v>
      </c>
      <c r="I1354" s="229" t="str">
        <f t="shared" si="65"/>
        <v>INSERT INTO UPK_TEST.upk_k60.k60_press_buno_link (buno_id, k60_buno_id, created_date, created_tantou_id) VALUES (3059, 1658, GETDATE(), 999);</v>
      </c>
    </row>
    <row r="1355" spans="1:9">
      <c r="A1355" s="229" t="s">
        <v>385</v>
      </c>
      <c r="B1355" s="229" t="str">
        <f t="shared" si="63"/>
        <v>1358</v>
      </c>
      <c r="C1355" s="229" t="s">
        <v>7522</v>
      </c>
      <c r="D1355" s="229" t="str">
        <f t="shared" si="64"/>
        <v>3060</v>
      </c>
      <c r="G1355" s="242" t="s">
        <v>7522</v>
      </c>
      <c r="H1355" s="242" t="s">
        <v>8241</v>
      </c>
      <c r="I1355" s="229" t="str">
        <f t="shared" si="65"/>
        <v>INSERT INTO UPK_TEST.upk_k60.k60_press_buno_link (buno_id, k60_buno_id, created_date, created_tantou_id) VALUES (3060, 1358, GETDATE(), 999);</v>
      </c>
    </row>
    <row r="1356" spans="1:9">
      <c r="A1356" s="229" t="s">
        <v>3426</v>
      </c>
      <c r="B1356" s="229" t="str">
        <f t="shared" si="63"/>
        <v>1995</v>
      </c>
      <c r="C1356" s="229" t="s">
        <v>2451</v>
      </c>
      <c r="D1356" s="229" t="str">
        <f t="shared" si="64"/>
        <v>3061</v>
      </c>
      <c r="G1356" s="242" t="s">
        <v>2451</v>
      </c>
      <c r="H1356" s="242" t="s">
        <v>8242</v>
      </c>
      <c r="I1356" s="229" t="str">
        <f t="shared" si="65"/>
        <v>INSERT INTO UPK_TEST.upk_k60.k60_press_buno_link (buno_id, k60_buno_id, created_date, created_tantou_id) VALUES (3061, 1995, GETDATE(), 999);</v>
      </c>
    </row>
    <row r="1357" spans="1:9">
      <c r="A1357" s="229" t="s">
        <v>3426</v>
      </c>
      <c r="B1357" s="229" t="str">
        <f t="shared" si="63"/>
        <v>1995</v>
      </c>
      <c r="C1357" s="229" t="s">
        <v>2454</v>
      </c>
      <c r="D1357" s="229" t="str">
        <f t="shared" si="64"/>
        <v>3062</v>
      </c>
      <c r="G1357" s="242" t="s">
        <v>2454</v>
      </c>
      <c r="H1357" s="242" t="s">
        <v>8243</v>
      </c>
      <c r="I1357" s="229" t="str">
        <f t="shared" si="65"/>
        <v>INSERT INTO UPK_TEST.upk_k60.k60_press_buno_link (buno_id, k60_buno_id, created_date, created_tantou_id) VALUES (3062, 1995, GETDATE(), 999);</v>
      </c>
    </row>
    <row r="1358" spans="1:9">
      <c r="A1358" s="229" t="s">
        <v>386</v>
      </c>
      <c r="B1358" s="229" t="str">
        <f t="shared" si="63"/>
        <v>1359</v>
      </c>
      <c r="C1358" s="229" t="s">
        <v>7523</v>
      </c>
      <c r="D1358" s="229" t="str">
        <f t="shared" si="64"/>
        <v>3063</v>
      </c>
      <c r="G1358" s="242" t="s">
        <v>7523</v>
      </c>
      <c r="H1358" s="242" t="s">
        <v>8244</v>
      </c>
      <c r="I1358" s="229" t="str">
        <f t="shared" si="65"/>
        <v>INSERT INTO UPK_TEST.upk_k60.k60_press_buno_link (buno_id, k60_buno_id, created_date, created_tantou_id) VALUES (3063, 1359, GETDATE(), 999);</v>
      </c>
    </row>
    <row r="1359" spans="1:9">
      <c r="A1359" s="229" t="s">
        <v>683</v>
      </c>
      <c r="B1359" s="229" t="str">
        <f t="shared" si="63"/>
        <v>1849</v>
      </c>
      <c r="C1359" s="229" t="s">
        <v>2457</v>
      </c>
      <c r="D1359" s="229" t="str">
        <f t="shared" si="64"/>
        <v>3064</v>
      </c>
      <c r="G1359" s="242" t="s">
        <v>2457</v>
      </c>
      <c r="H1359" s="242" t="s">
        <v>8245</v>
      </c>
      <c r="I1359" s="229" t="str">
        <f t="shared" si="65"/>
        <v>INSERT INTO UPK_TEST.upk_k60.k60_press_buno_link (buno_id, k60_buno_id, created_date, created_tantou_id) VALUES (3064, 1849, GETDATE(), 999);</v>
      </c>
    </row>
    <row r="1360" spans="1:9">
      <c r="A1360" s="229" t="s">
        <v>5591</v>
      </c>
      <c r="B1360" s="229" t="str">
        <f t="shared" si="63"/>
        <v>1833</v>
      </c>
      <c r="C1360" s="229" t="s">
        <v>7524</v>
      </c>
      <c r="D1360" s="229" t="str">
        <f t="shared" si="64"/>
        <v>3065</v>
      </c>
      <c r="G1360" s="242" t="s">
        <v>7524</v>
      </c>
      <c r="H1360" s="242" t="s">
        <v>8246</v>
      </c>
      <c r="I1360" s="229" t="str">
        <f t="shared" si="65"/>
        <v>INSERT INTO UPK_TEST.upk_k60.k60_press_buno_link (buno_id, k60_buno_id, created_date, created_tantou_id) VALUES (3065, 1833, GETDATE(), 999);</v>
      </c>
    </row>
    <row r="1361" spans="1:9">
      <c r="A1361" s="229" t="s">
        <v>5591</v>
      </c>
      <c r="B1361" s="229" t="str">
        <f t="shared" si="63"/>
        <v>1833</v>
      </c>
      <c r="C1361" s="229" t="s">
        <v>7525</v>
      </c>
      <c r="D1361" s="229" t="str">
        <f t="shared" si="64"/>
        <v>3066</v>
      </c>
      <c r="G1361" s="242" t="s">
        <v>7525</v>
      </c>
      <c r="H1361" s="242" t="s">
        <v>8247</v>
      </c>
      <c r="I1361" s="229" t="str">
        <f t="shared" si="65"/>
        <v>INSERT INTO UPK_TEST.upk_k60.k60_press_buno_link (buno_id, k60_buno_id, created_date, created_tantou_id) VALUES (3066, 1833, GETDATE(), 999);</v>
      </c>
    </row>
    <row r="1362" spans="1:9">
      <c r="A1362" s="229" t="s">
        <v>5711</v>
      </c>
      <c r="B1362" s="229" t="str">
        <f t="shared" si="63"/>
        <v>2421</v>
      </c>
      <c r="C1362" s="229" t="s">
        <v>2458</v>
      </c>
      <c r="D1362" s="229" t="str">
        <f t="shared" si="64"/>
        <v>3067</v>
      </c>
      <c r="G1362" s="242" t="s">
        <v>2458</v>
      </c>
      <c r="H1362" s="242" t="s">
        <v>8248</v>
      </c>
      <c r="I1362" s="229" t="str">
        <f t="shared" si="65"/>
        <v>INSERT INTO UPK_TEST.upk_k60.k60_press_buno_link (buno_id, k60_buno_id, created_date, created_tantou_id) VALUES (3067, 2421, GETDATE(), 999);</v>
      </c>
    </row>
    <row r="1363" spans="1:9">
      <c r="A1363" s="229" t="s">
        <v>5711</v>
      </c>
      <c r="B1363" s="229" t="str">
        <f t="shared" si="63"/>
        <v>2421</v>
      </c>
      <c r="C1363" s="229" t="s">
        <v>2461</v>
      </c>
      <c r="D1363" s="229" t="str">
        <f t="shared" si="64"/>
        <v>3068</v>
      </c>
      <c r="G1363" s="242" t="s">
        <v>2461</v>
      </c>
      <c r="H1363" s="242" t="s">
        <v>8249</v>
      </c>
      <c r="I1363" s="229" t="str">
        <f t="shared" si="65"/>
        <v>INSERT INTO UPK_TEST.upk_k60.k60_press_buno_link (buno_id, k60_buno_id, created_date, created_tantou_id) VALUES (3068, 2421, GETDATE(), 999);</v>
      </c>
    </row>
    <row r="1364" spans="1:9">
      <c r="A1364" s="229" t="s">
        <v>5712</v>
      </c>
      <c r="B1364" s="229" t="str">
        <f t="shared" si="63"/>
        <v>2422</v>
      </c>
      <c r="C1364" s="229" t="s">
        <v>2460</v>
      </c>
      <c r="D1364" s="229" t="str">
        <f t="shared" si="64"/>
        <v>3069</v>
      </c>
      <c r="G1364" s="242" t="s">
        <v>2460</v>
      </c>
      <c r="H1364" s="242" t="s">
        <v>8250</v>
      </c>
      <c r="I1364" s="229" t="str">
        <f t="shared" si="65"/>
        <v>INSERT INTO UPK_TEST.upk_k60.k60_press_buno_link (buno_id, k60_buno_id, created_date, created_tantou_id) VALUES (3069, 2422, GETDATE(), 999);</v>
      </c>
    </row>
    <row r="1365" spans="1:9">
      <c r="A1365" s="229" t="s">
        <v>5712</v>
      </c>
      <c r="B1365" s="229" t="str">
        <f t="shared" si="63"/>
        <v>2422</v>
      </c>
      <c r="C1365" s="229" t="s">
        <v>2463</v>
      </c>
      <c r="D1365" s="229" t="str">
        <f t="shared" si="64"/>
        <v>3070</v>
      </c>
      <c r="G1365" s="242" t="s">
        <v>2463</v>
      </c>
      <c r="H1365" s="242" t="s">
        <v>8251</v>
      </c>
      <c r="I1365" s="229" t="str">
        <f t="shared" si="65"/>
        <v>INSERT INTO UPK_TEST.upk_k60.k60_press_buno_link (buno_id, k60_buno_id, created_date, created_tantou_id) VALUES (3070, 2422, GETDATE(), 999);</v>
      </c>
    </row>
    <row r="1366" spans="1:9">
      <c r="A1366" s="229" t="s">
        <v>5516</v>
      </c>
      <c r="B1366" s="229" t="str">
        <f t="shared" si="63"/>
        <v>1380</v>
      </c>
      <c r="C1366" s="229" t="s">
        <v>7526</v>
      </c>
      <c r="D1366" s="229" t="str">
        <f t="shared" si="64"/>
        <v>3071</v>
      </c>
      <c r="G1366" s="242" t="s">
        <v>7526</v>
      </c>
      <c r="H1366" s="242" t="s">
        <v>8252</v>
      </c>
      <c r="I1366" s="229" t="str">
        <f t="shared" si="65"/>
        <v>INSERT INTO UPK_TEST.upk_k60.k60_press_buno_link (buno_id, k60_buno_id, created_date, created_tantou_id) VALUES (3071, 1380, GETDATE(), 999);</v>
      </c>
    </row>
    <row r="1367" spans="1:9">
      <c r="A1367" s="229" t="s">
        <v>5516</v>
      </c>
      <c r="B1367" s="229" t="str">
        <f t="shared" si="63"/>
        <v>1380</v>
      </c>
      <c r="C1367" s="229" t="s">
        <v>7527</v>
      </c>
      <c r="D1367" s="229" t="str">
        <f t="shared" si="64"/>
        <v>3072</v>
      </c>
      <c r="G1367" s="242" t="s">
        <v>7527</v>
      </c>
      <c r="H1367" s="242" t="s">
        <v>8253</v>
      </c>
      <c r="I1367" s="229" t="str">
        <f t="shared" si="65"/>
        <v>INSERT INTO UPK_TEST.upk_k60.k60_press_buno_link (buno_id, k60_buno_id, created_date, created_tantou_id) VALUES (3072, 1380, GETDATE(), 999);</v>
      </c>
    </row>
    <row r="1368" spans="1:9">
      <c r="A1368" s="229" t="s">
        <v>1129</v>
      </c>
      <c r="B1368" s="229" t="str">
        <f t="shared" si="63"/>
        <v>2437</v>
      </c>
      <c r="C1368" s="229" t="s">
        <v>2464</v>
      </c>
      <c r="D1368" s="229" t="str">
        <f t="shared" si="64"/>
        <v>3073</v>
      </c>
      <c r="G1368" s="242" t="s">
        <v>2464</v>
      </c>
      <c r="H1368" s="242" t="s">
        <v>8254</v>
      </c>
      <c r="I1368" s="229" t="str">
        <f t="shared" si="65"/>
        <v>INSERT INTO UPK_TEST.upk_k60.k60_press_buno_link (buno_id, k60_buno_id, created_date, created_tantou_id) VALUES (3073, 2437, GETDATE(), 999);</v>
      </c>
    </row>
    <row r="1369" spans="1:9">
      <c r="A1369" s="229" t="s">
        <v>1130</v>
      </c>
      <c r="B1369" s="229" t="str">
        <f t="shared" si="63"/>
        <v>2438</v>
      </c>
      <c r="C1369" s="229" t="s">
        <v>2466</v>
      </c>
      <c r="D1369" s="229" t="str">
        <f t="shared" si="64"/>
        <v>3074</v>
      </c>
      <c r="G1369" s="242" t="s">
        <v>2466</v>
      </c>
      <c r="H1369" s="242" t="s">
        <v>8255</v>
      </c>
      <c r="I1369" s="229" t="str">
        <f t="shared" si="65"/>
        <v>INSERT INTO UPK_TEST.upk_k60.k60_press_buno_link (buno_id, k60_buno_id, created_date, created_tantou_id) VALUES (3074, 2438, GETDATE(), 999);</v>
      </c>
    </row>
    <row r="1370" spans="1:9">
      <c r="A1370" s="229" t="s">
        <v>1139</v>
      </c>
      <c r="B1370" s="229" t="str">
        <f t="shared" si="63"/>
        <v>2450</v>
      </c>
      <c r="C1370" s="229" t="s">
        <v>2468</v>
      </c>
      <c r="D1370" s="229" t="str">
        <f t="shared" si="64"/>
        <v>3075</v>
      </c>
      <c r="G1370" s="242" t="s">
        <v>2468</v>
      </c>
      <c r="H1370" s="242" t="s">
        <v>8256</v>
      </c>
      <c r="I1370" s="229" t="str">
        <f t="shared" si="65"/>
        <v>INSERT INTO UPK_TEST.upk_k60.k60_press_buno_link (buno_id, k60_buno_id, created_date, created_tantou_id) VALUES (3075, 2450, GETDATE(), 999);</v>
      </c>
    </row>
    <row r="1371" spans="1:9">
      <c r="A1371" s="229" t="s">
        <v>370</v>
      </c>
      <c r="B1371" s="229" t="str">
        <f t="shared" si="63"/>
        <v>1333</v>
      </c>
      <c r="C1371" s="229" t="s">
        <v>7528</v>
      </c>
      <c r="D1371" s="229" t="str">
        <f t="shared" si="64"/>
        <v>3076</v>
      </c>
      <c r="G1371" s="242" t="s">
        <v>7528</v>
      </c>
      <c r="H1371" s="242" t="s">
        <v>8257</v>
      </c>
      <c r="I1371" s="229" t="str">
        <f t="shared" si="65"/>
        <v>INSERT INTO UPK_TEST.upk_k60.k60_press_buno_link (buno_id, k60_buno_id, created_date, created_tantou_id) VALUES (3076, 1333, GETDATE(), 999);</v>
      </c>
    </row>
    <row r="1372" spans="1:9">
      <c r="A1372" s="229" t="s">
        <v>1008</v>
      </c>
      <c r="B1372" s="229" t="str">
        <f t="shared" si="63"/>
        <v>2278</v>
      </c>
      <c r="C1372" s="229" t="s">
        <v>7529</v>
      </c>
      <c r="D1372" s="229" t="str">
        <f t="shared" si="64"/>
        <v>3077</v>
      </c>
      <c r="G1372" s="242" t="s">
        <v>7529</v>
      </c>
      <c r="H1372" s="242" t="s">
        <v>8258</v>
      </c>
      <c r="I1372" s="229" t="str">
        <f t="shared" si="65"/>
        <v>INSERT INTO UPK_TEST.upk_k60.k60_press_buno_link (buno_id, k60_buno_id, created_date, created_tantou_id) VALUES (3077, 2278, GETDATE(), 999);</v>
      </c>
    </row>
    <row r="1373" spans="1:9">
      <c r="A1373" s="229" t="s">
        <v>737</v>
      </c>
      <c r="B1373" s="229" t="str">
        <f t="shared" si="63"/>
        <v>1919</v>
      </c>
      <c r="C1373" s="229" t="s">
        <v>7530</v>
      </c>
      <c r="D1373" s="229" t="str">
        <f t="shared" si="64"/>
        <v>3078</v>
      </c>
      <c r="G1373" s="242" t="s">
        <v>7530</v>
      </c>
      <c r="H1373" s="242" t="s">
        <v>8259</v>
      </c>
      <c r="I1373" s="229" t="str">
        <f t="shared" si="65"/>
        <v>INSERT INTO UPK_TEST.upk_k60.k60_press_buno_link (buno_id, k60_buno_id, created_date, created_tantou_id) VALUES (3078, 1919, GETDATE(), 999);</v>
      </c>
    </row>
    <row r="1374" spans="1:9">
      <c r="A1374" s="229" t="s">
        <v>5727</v>
      </c>
      <c r="B1374" s="229" t="str">
        <f t="shared" si="63"/>
        <v>2471</v>
      </c>
      <c r="C1374" s="229" t="s">
        <v>7531</v>
      </c>
      <c r="D1374" s="229" t="str">
        <f t="shared" si="64"/>
        <v>3079</v>
      </c>
      <c r="G1374" s="242" t="s">
        <v>7531</v>
      </c>
      <c r="H1374" s="242" t="s">
        <v>8260</v>
      </c>
      <c r="I1374" s="229" t="str">
        <f t="shared" si="65"/>
        <v>INSERT INTO UPK_TEST.upk_k60.k60_press_buno_link (buno_id, k60_buno_id, created_date, created_tantou_id) VALUES (3079, 2471, GETDATE(), 999);</v>
      </c>
    </row>
    <row r="1375" spans="1:9">
      <c r="A1375" s="229" t="s">
        <v>5727</v>
      </c>
      <c r="B1375" s="229" t="str">
        <f t="shared" si="63"/>
        <v>2471</v>
      </c>
      <c r="C1375" s="229" t="s">
        <v>7532</v>
      </c>
      <c r="D1375" s="229" t="str">
        <f t="shared" si="64"/>
        <v>3080</v>
      </c>
      <c r="G1375" s="242" t="s">
        <v>7532</v>
      </c>
      <c r="H1375" s="242" t="s">
        <v>8261</v>
      </c>
      <c r="I1375" s="229" t="str">
        <f t="shared" si="65"/>
        <v>INSERT INTO UPK_TEST.upk_k60.k60_press_buno_link (buno_id, k60_buno_id, created_date, created_tantou_id) VALUES (3080, 2471, GETDATE(), 999);</v>
      </c>
    </row>
    <row r="1376" spans="1:9">
      <c r="A1376" s="229" t="s">
        <v>3150</v>
      </c>
      <c r="B1376" s="229" t="str">
        <f t="shared" si="63"/>
        <v>1734</v>
      </c>
      <c r="C1376" s="229" t="s">
        <v>2469</v>
      </c>
      <c r="D1376" s="229" t="str">
        <f t="shared" si="64"/>
        <v>3081</v>
      </c>
      <c r="G1376" s="242" t="s">
        <v>2469</v>
      </c>
      <c r="H1376" s="242" t="s">
        <v>8262</v>
      </c>
      <c r="I1376" s="229" t="str">
        <f t="shared" si="65"/>
        <v>INSERT INTO UPK_TEST.upk_k60.k60_press_buno_link (buno_id, k60_buno_id, created_date, created_tantou_id) VALUES (3081, 1734, GETDATE(), 999);</v>
      </c>
    </row>
    <row r="1377" spans="1:9">
      <c r="A1377" s="229" t="s">
        <v>3150</v>
      </c>
      <c r="B1377" s="229" t="str">
        <f t="shared" si="63"/>
        <v>1734</v>
      </c>
      <c r="C1377" s="229" t="s">
        <v>2473</v>
      </c>
      <c r="D1377" s="229" t="str">
        <f t="shared" si="64"/>
        <v>3082</v>
      </c>
      <c r="G1377" s="242" t="s">
        <v>2473</v>
      </c>
      <c r="H1377" s="242" t="s">
        <v>8263</v>
      </c>
      <c r="I1377" s="229" t="str">
        <f t="shared" si="65"/>
        <v>INSERT INTO UPK_TEST.upk_k60.k60_press_buno_link (buno_id, k60_buno_id, created_date, created_tantou_id) VALUES (3082, 1734, GETDATE(), 999);</v>
      </c>
    </row>
    <row r="1378" spans="1:9">
      <c r="A1378" s="229" t="s">
        <v>3151</v>
      </c>
      <c r="B1378" s="229" t="str">
        <f t="shared" si="63"/>
        <v>1735</v>
      </c>
      <c r="C1378" s="229" t="s">
        <v>2470</v>
      </c>
      <c r="D1378" s="229" t="str">
        <f t="shared" si="64"/>
        <v>3083</v>
      </c>
      <c r="G1378" s="242" t="s">
        <v>2470</v>
      </c>
      <c r="H1378" s="242" t="s">
        <v>8264</v>
      </c>
      <c r="I1378" s="229" t="str">
        <f t="shared" si="65"/>
        <v>INSERT INTO UPK_TEST.upk_k60.k60_press_buno_link (buno_id, k60_buno_id, created_date, created_tantou_id) VALUES (3083, 1735, GETDATE(), 999);</v>
      </c>
    </row>
    <row r="1379" spans="1:9">
      <c r="A1379" s="229" t="s">
        <v>3151</v>
      </c>
      <c r="B1379" s="229" t="str">
        <f t="shared" si="63"/>
        <v>1735</v>
      </c>
      <c r="C1379" s="229" t="s">
        <v>2474</v>
      </c>
      <c r="D1379" s="229" t="str">
        <f t="shared" si="64"/>
        <v>3084</v>
      </c>
      <c r="G1379" s="242" t="s">
        <v>2474</v>
      </c>
      <c r="H1379" s="242" t="s">
        <v>8265</v>
      </c>
      <c r="I1379" s="229" t="str">
        <f t="shared" si="65"/>
        <v>INSERT INTO UPK_TEST.upk_k60.k60_press_buno_link (buno_id, k60_buno_id, created_date, created_tantou_id) VALUES (3084, 1735, GETDATE(), 999);</v>
      </c>
    </row>
    <row r="1380" spans="1:9">
      <c r="A1380" s="229" t="s">
        <v>5731</v>
      </c>
      <c r="B1380" s="229" t="str">
        <f t="shared" si="63"/>
        <v>2479</v>
      </c>
      <c r="C1380" s="229" t="s">
        <v>2471</v>
      </c>
      <c r="D1380" s="229" t="str">
        <f t="shared" si="64"/>
        <v>3085</v>
      </c>
      <c r="G1380" s="242" t="s">
        <v>2471</v>
      </c>
      <c r="H1380" s="242" t="s">
        <v>8266</v>
      </c>
      <c r="I1380" s="229" t="str">
        <f t="shared" si="65"/>
        <v>INSERT INTO UPK_TEST.upk_k60.k60_press_buno_link (buno_id, k60_buno_id, created_date, created_tantou_id) VALUES (3085, 2479, GETDATE(), 999);</v>
      </c>
    </row>
    <row r="1381" spans="1:9">
      <c r="A1381" s="229" t="s">
        <v>5731</v>
      </c>
      <c r="B1381" s="229" t="str">
        <f t="shared" si="63"/>
        <v>2479</v>
      </c>
      <c r="C1381" s="229" t="s">
        <v>2475</v>
      </c>
      <c r="D1381" s="229" t="str">
        <f t="shared" si="64"/>
        <v>3086</v>
      </c>
      <c r="G1381" s="242" t="s">
        <v>2475</v>
      </c>
      <c r="H1381" s="242" t="s">
        <v>8267</v>
      </c>
      <c r="I1381" s="229" t="str">
        <f t="shared" si="65"/>
        <v>INSERT INTO UPK_TEST.upk_k60.k60_press_buno_link (buno_id, k60_buno_id, created_date, created_tantou_id) VALUES (3086, 2479, GETDATE(), 999);</v>
      </c>
    </row>
    <row r="1382" spans="1:9">
      <c r="A1382" s="229" t="s">
        <v>3350</v>
      </c>
      <c r="B1382" s="229" t="str">
        <f t="shared" si="63"/>
        <v>1921</v>
      </c>
      <c r="C1382" s="229" t="s">
        <v>7533</v>
      </c>
      <c r="D1382" s="229" t="str">
        <f t="shared" si="64"/>
        <v>3087</v>
      </c>
      <c r="G1382" s="242" t="s">
        <v>7533</v>
      </c>
      <c r="H1382" s="242" t="s">
        <v>8268</v>
      </c>
      <c r="I1382" s="229" t="str">
        <f t="shared" si="65"/>
        <v>INSERT INTO UPK_TEST.upk_k60.k60_press_buno_link (buno_id, k60_buno_id, created_date, created_tantou_id) VALUES (3087, 1921, GETDATE(), 999);</v>
      </c>
    </row>
    <row r="1383" spans="1:9">
      <c r="A1383" s="229" t="s">
        <v>3350</v>
      </c>
      <c r="B1383" s="229" t="str">
        <f t="shared" si="63"/>
        <v>1921</v>
      </c>
      <c r="C1383" s="229" t="s">
        <v>7534</v>
      </c>
      <c r="D1383" s="229" t="str">
        <f t="shared" si="64"/>
        <v>3088</v>
      </c>
      <c r="G1383" s="242" t="s">
        <v>7534</v>
      </c>
      <c r="H1383" s="242" t="s">
        <v>8269</v>
      </c>
      <c r="I1383" s="229" t="str">
        <f t="shared" si="65"/>
        <v>INSERT INTO UPK_TEST.upk_k60.k60_press_buno_link (buno_id, k60_buno_id, created_date, created_tantou_id) VALUES (3088, 1921, GETDATE(), 999);</v>
      </c>
    </row>
    <row r="1384" spans="1:9">
      <c r="A1384" s="229" t="s">
        <v>1140</v>
      </c>
      <c r="B1384" s="229" t="str">
        <f t="shared" si="63"/>
        <v>2451</v>
      </c>
      <c r="C1384" s="229" t="s">
        <v>2472</v>
      </c>
      <c r="D1384" s="229" t="str">
        <f t="shared" si="64"/>
        <v>3089</v>
      </c>
      <c r="G1384" s="242" t="s">
        <v>2472</v>
      </c>
      <c r="H1384" s="242" t="s">
        <v>8270</v>
      </c>
      <c r="I1384" s="229" t="str">
        <f t="shared" si="65"/>
        <v>INSERT INTO UPK_TEST.upk_k60.k60_press_buno_link (buno_id, k60_buno_id, created_date, created_tantou_id) VALUES (3089, 2451, GETDATE(), 999);</v>
      </c>
    </row>
    <row r="1385" spans="1:9">
      <c r="A1385" s="229" t="s">
        <v>371</v>
      </c>
      <c r="B1385" s="229" t="str">
        <f t="shared" si="63"/>
        <v>1334</v>
      </c>
      <c r="C1385" s="229" t="s">
        <v>7535</v>
      </c>
      <c r="D1385" s="229" t="str">
        <f t="shared" si="64"/>
        <v>3090</v>
      </c>
      <c r="G1385" s="242" t="s">
        <v>7535</v>
      </c>
      <c r="H1385" s="242" t="s">
        <v>8271</v>
      </c>
      <c r="I1385" s="229" t="str">
        <f t="shared" si="65"/>
        <v>INSERT INTO UPK_TEST.upk_k60.k60_press_buno_link (buno_id, k60_buno_id, created_date, created_tantou_id) VALUES (3090, 1334, GETDATE(), 999);</v>
      </c>
    </row>
    <row r="1386" spans="1:9">
      <c r="A1386" s="229" t="s">
        <v>1009</v>
      </c>
      <c r="B1386" s="229" t="str">
        <f t="shared" si="63"/>
        <v>2279</v>
      </c>
      <c r="C1386" s="229" t="s">
        <v>7536</v>
      </c>
      <c r="D1386" s="229" t="str">
        <f t="shared" si="64"/>
        <v>3091</v>
      </c>
      <c r="G1386" s="242" t="s">
        <v>7536</v>
      </c>
      <c r="H1386" s="242" t="s">
        <v>8272</v>
      </c>
      <c r="I1386" s="229" t="str">
        <f t="shared" si="65"/>
        <v>INSERT INTO UPK_TEST.upk_k60.k60_press_buno_link (buno_id, k60_buno_id, created_date, created_tantou_id) VALUES (3091, 2279, GETDATE(), 999);</v>
      </c>
    </row>
    <row r="1387" spans="1:9">
      <c r="A1387" s="229" t="s">
        <v>738</v>
      </c>
      <c r="B1387" s="229" t="str">
        <f t="shared" si="63"/>
        <v>1920</v>
      </c>
      <c r="C1387" s="229" t="s">
        <v>7537</v>
      </c>
      <c r="D1387" s="229" t="str">
        <f t="shared" si="64"/>
        <v>3092</v>
      </c>
      <c r="G1387" s="242" t="s">
        <v>7537</v>
      </c>
      <c r="H1387" s="242" t="s">
        <v>8273</v>
      </c>
      <c r="I1387" s="229" t="str">
        <f t="shared" si="65"/>
        <v>INSERT INTO UPK_TEST.upk_k60.k60_press_buno_link (buno_id, k60_buno_id, created_date, created_tantou_id) VALUES (3092, 1920, GETDATE(), 999);</v>
      </c>
    </row>
    <row r="1388" spans="1:9">
      <c r="A1388" s="229" t="s">
        <v>1074</v>
      </c>
      <c r="B1388" s="229" t="str">
        <f t="shared" si="63"/>
        <v>2356</v>
      </c>
      <c r="C1388" s="229" t="s">
        <v>7538</v>
      </c>
      <c r="D1388" s="229" t="str">
        <f t="shared" si="64"/>
        <v>3093</v>
      </c>
      <c r="G1388" s="242" t="s">
        <v>7538</v>
      </c>
      <c r="H1388" s="242" t="s">
        <v>8274</v>
      </c>
      <c r="I1388" s="229" t="str">
        <f t="shared" si="65"/>
        <v>INSERT INTO UPK_TEST.upk_k60.k60_press_buno_link (buno_id, k60_buno_id, created_date, created_tantou_id) VALUES (3093, 2356, GETDATE(), 999);</v>
      </c>
    </row>
    <row r="1389" spans="1:9">
      <c r="A1389" s="229" t="s">
        <v>968</v>
      </c>
      <c r="B1389" s="229" t="str">
        <f t="shared" si="63"/>
        <v>2234</v>
      </c>
      <c r="C1389" s="229" t="s">
        <v>7539</v>
      </c>
      <c r="D1389" s="229" t="str">
        <f t="shared" si="64"/>
        <v>3094</v>
      </c>
      <c r="G1389" s="242" t="s">
        <v>7539</v>
      </c>
      <c r="H1389" s="242" t="s">
        <v>8275</v>
      </c>
      <c r="I1389" s="229" t="str">
        <f t="shared" si="65"/>
        <v>INSERT INTO UPK_TEST.upk_k60.k60_press_buno_link (buno_id, k60_buno_id, created_date, created_tantou_id) VALUES (3094, 2234, GETDATE(), 999);</v>
      </c>
    </row>
    <row r="1390" spans="1:9">
      <c r="A1390" s="229" t="s">
        <v>1112</v>
      </c>
      <c r="B1390" s="229" t="str">
        <f t="shared" si="63"/>
        <v>2409</v>
      </c>
      <c r="C1390" s="229" t="s">
        <v>7540</v>
      </c>
      <c r="D1390" s="229" t="str">
        <f t="shared" si="64"/>
        <v>3095</v>
      </c>
      <c r="G1390" s="242" t="s">
        <v>7540</v>
      </c>
      <c r="H1390" s="242" t="s">
        <v>8276</v>
      </c>
      <c r="I1390" s="229" t="str">
        <f t="shared" si="65"/>
        <v>INSERT INTO UPK_TEST.upk_k60.k60_press_buno_link (buno_id, k60_buno_id, created_date, created_tantou_id) VALUES (3095, 2409, GETDATE(), 999);</v>
      </c>
    </row>
    <row r="1391" spans="1:9">
      <c r="A1391" s="229" t="s">
        <v>5609</v>
      </c>
      <c r="B1391" s="229" t="str">
        <f t="shared" si="63"/>
        <v>1898</v>
      </c>
      <c r="C1391" s="229" t="s">
        <v>7541</v>
      </c>
      <c r="D1391" s="229" t="str">
        <f t="shared" si="64"/>
        <v>3096</v>
      </c>
      <c r="G1391" s="242" t="s">
        <v>7541</v>
      </c>
      <c r="H1391" s="242" t="s">
        <v>8277</v>
      </c>
      <c r="I1391" s="229" t="str">
        <f t="shared" si="65"/>
        <v>INSERT INTO UPK_TEST.upk_k60.k60_press_buno_link (buno_id, k60_buno_id, created_date, created_tantou_id) VALUES (3096, 1898, GETDATE(), 999);</v>
      </c>
    </row>
    <row r="1392" spans="1:9">
      <c r="A1392" s="229" t="s">
        <v>5609</v>
      </c>
      <c r="B1392" s="229" t="str">
        <f t="shared" si="63"/>
        <v>1898</v>
      </c>
      <c r="C1392" s="229" t="s">
        <v>7542</v>
      </c>
      <c r="D1392" s="229" t="str">
        <f t="shared" si="64"/>
        <v>3097</v>
      </c>
      <c r="G1392" s="242" t="s">
        <v>7542</v>
      </c>
      <c r="H1392" s="242" t="s">
        <v>8278</v>
      </c>
      <c r="I1392" s="229" t="str">
        <f t="shared" si="65"/>
        <v>INSERT INTO UPK_TEST.upk_k60.k60_press_buno_link (buno_id, k60_buno_id, created_date, created_tantou_id) VALUES (3097, 1898, GETDATE(), 999);</v>
      </c>
    </row>
    <row r="1393" spans="1:9">
      <c r="A1393" s="229" t="s">
        <v>5610</v>
      </c>
      <c r="B1393" s="229" t="str">
        <f t="shared" si="63"/>
        <v>1899</v>
      </c>
      <c r="C1393" s="229" t="s">
        <v>7543</v>
      </c>
      <c r="D1393" s="229" t="str">
        <f t="shared" si="64"/>
        <v>3098</v>
      </c>
      <c r="G1393" s="242" t="s">
        <v>7543</v>
      </c>
      <c r="H1393" s="242" t="s">
        <v>8279</v>
      </c>
      <c r="I1393" s="229" t="str">
        <f t="shared" si="65"/>
        <v>INSERT INTO UPK_TEST.upk_k60.k60_press_buno_link (buno_id, k60_buno_id, created_date, created_tantou_id) VALUES (3098, 1899, GETDATE(), 999);</v>
      </c>
    </row>
    <row r="1394" spans="1:9">
      <c r="A1394" s="229" t="s">
        <v>5610</v>
      </c>
      <c r="B1394" s="229" t="str">
        <f t="shared" si="63"/>
        <v>1899</v>
      </c>
      <c r="C1394" s="229" t="s">
        <v>7544</v>
      </c>
      <c r="D1394" s="229" t="str">
        <f t="shared" si="64"/>
        <v>3099</v>
      </c>
      <c r="G1394" s="242" t="s">
        <v>7544</v>
      </c>
      <c r="H1394" s="242" t="s">
        <v>8280</v>
      </c>
      <c r="I1394" s="229" t="str">
        <f t="shared" si="65"/>
        <v>INSERT INTO UPK_TEST.upk_k60.k60_press_buno_link (buno_id, k60_buno_id, created_date, created_tantou_id) VALUES (3099, 1899, GETDATE(), 999);</v>
      </c>
    </row>
    <row r="1395" spans="1:9">
      <c r="A1395" s="229" t="s">
        <v>5716</v>
      </c>
      <c r="B1395" s="229" t="str">
        <f t="shared" si="63"/>
        <v>2430</v>
      </c>
      <c r="C1395" s="229" t="s">
        <v>7545</v>
      </c>
      <c r="D1395" s="229" t="str">
        <f t="shared" si="64"/>
        <v>3100</v>
      </c>
      <c r="G1395" s="242" t="s">
        <v>7545</v>
      </c>
      <c r="H1395" s="242" t="s">
        <v>8281</v>
      </c>
      <c r="I1395" s="229" t="str">
        <f t="shared" si="65"/>
        <v>INSERT INTO UPK_TEST.upk_k60.k60_press_buno_link (buno_id, k60_buno_id, created_date, created_tantou_id) VALUES (3100, 2430, GETDATE(), 999);</v>
      </c>
    </row>
    <row r="1396" spans="1:9">
      <c r="A1396" s="229" t="s">
        <v>5716</v>
      </c>
      <c r="B1396" s="229" t="str">
        <f t="shared" si="63"/>
        <v>2430</v>
      </c>
      <c r="C1396" s="229" t="s">
        <v>7546</v>
      </c>
      <c r="D1396" s="229" t="str">
        <f t="shared" si="64"/>
        <v>3101</v>
      </c>
      <c r="G1396" s="242" t="s">
        <v>7546</v>
      </c>
      <c r="H1396" s="242" t="s">
        <v>8282</v>
      </c>
      <c r="I1396" s="229" t="str">
        <f t="shared" si="65"/>
        <v>INSERT INTO UPK_TEST.upk_k60.k60_press_buno_link (buno_id, k60_buno_id, created_date, created_tantou_id) VALUES (3101, 2430, GETDATE(), 999);</v>
      </c>
    </row>
    <row r="1397" spans="1:9">
      <c r="A1397" s="229" t="s">
        <v>2999</v>
      </c>
      <c r="B1397" s="229" t="str">
        <f t="shared" si="63"/>
        <v>1603</v>
      </c>
      <c r="C1397" s="229" t="s">
        <v>7547</v>
      </c>
      <c r="D1397" s="229" t="str">
        <f t="shared" si="64"/>
        <v>3102</v>
      </c>
      <c r="G1397" s="242" t="s">
        <v>7547</v>
      </c>
      <c r="H1397" s="242" t="s">
        <v>8283</v>
      </c>
      <c r="I1397" s="229" t="str">
        <f t="shared" si="65"/>
        <v>INSERT INTO UPK_TEST.upk_k60.k60_press_buno_link (buno_id, k60_buno_id, created_date, created_tantou_id) VALUES (3102, 1603, GETDATE(), 999);</v>
      </c>
    </row>
    <row r="1398" spans="1:9">
      <c r="A1398" s="229" t="s">
        <v>2999</v>
      </c>
      <c r="B1398" s="229" t="str">
        <f t="shared" si="63"/>
        <v>1603</v>
      </c>
      <c r="C1398" s="229" t="s">
        <v>7548</v>
      </c>
      <c r="D1398" s="229" t="str">
        <f t="shared" si="64"/>
        <v>3103</v>
      </c>
      <c r="G1398" s="242" t="s">
        <v>7548</v>
      </c>
      <c r="H1398" s="242" t="s">
        <v>8284</v>
      </c>
      <c r="I1398" s="229" t="str">
        <f t="shared" si="65"/>
        <v>INSERT INTO UPK_TEST.upk_k60.k60_press_buno_link (buno_id, k60_buno_id, created_date, created_tantou_id) VALUES (3103, 1603, GETDATE(), 999);</v>
      </c>
    </row>
    <row r="1399" spans="1:9">
      <c r="A1399" s="229" t="s">
        <v>5614</v>
      </c>
      <c r="B1399" s="229" t="str">
        <f t="shared" si="63"/>
        <v>1909</v>
      </c>
      <c r="C1399" s="229" t="s">
        <v>7549</v>
      </c>
      <c r="D1399" s="229" t="str">
        <f t="shared" si="64"/>
        <v>3104</v>
      </c>
      <c r="G1399" s="242" t="s">
        <v>7549</v>
      </c>
      <c r="H1399" s="242" t="s">
        <v>8285</v>
      </c>
      <c r="I1399" s="229" t="str">
        <f t="shared" si="65"/>
        <v>INSERT INTO UPK_TEST.upk_k60.k60_press_buno_link (buno_id, k60_buno_id, created_date, created_tantou_id) VALUES (3104, 1909, GETDATE(), 999);</v>
      </c>
    </row>
    <row r="1400" spans="1:9">
      <c r="A1400" s="229" t="s">
        <v>5614</v>
      </c>
      <c r="B1400" s="229" t="str">
        <f t="shared" si="63"/>
        <v>1909</v>
      </c>
      <c r="C1400" s="229" t="s">
        <v>7550</v>
      </c>
      <c r="D1400" s="229" t="str">
        <f t="shared" si="64"/>
        <v>3105</v>
      </c>
      <c r="G1400" s="242" t="s">
        <v>7550</v>
      </c>
      <c r="H1400" s="242" t="s">
        <v>8286</v>
      </c>
      <c r="I1400" s="229" t="str">
        <f t="shared" si="65"/>
        <v>INSERT INTO UPK_TEST.upk_k60.k60_press_buno_link (buno_id, k60_buno_id, created_date, created_tantou_id) VALUES (3105, 1909, GETDATE(), 999);</v>
      </c>
    </row>
    <row r="1401" spans="1:9">
      <c r="A1401" s="229" t="s">
        <v>5615</v>
      </c>
      <c r="B1401" s="229" t="str">
        <f t="shared" si="63"/>
        <v>1910</v>
      </c>
      <c r="C1401" s="229" t="s">
        <v>7551</v>
      </c>
      <c r="D1401" s="229" t="str">
        <f t="shared" si="64"/>
        <v>3106</v>
      </c>
      <c r="G1401" s="242" t="s">
        <v>7551</v>
      </c>
      <c r="H1401" s="242" t="s">
        <v>8287</v>
      </c>
      <c r="I1401" s="229" t="str">
        <f t="shared" si="65"/>
        <v>INSERT INTO UPK_TEST.upk_k60.k60_press_buno_link (buno_id, k60_buno_id, created_date, created_tantou_id) VALUES (3106, 1910, GETDATE(), 999);</v>
      </c>
    </row>
    <row r="1402" spans="1:9">
      <c r="A1402" s="229" t="s">
        <v>5615</v>
      </c>
      <c r="B1402" s="229" t="str">
        <f t="shared" si="63"/>
        <v>1910</v>
      </c>
      <c r="C1402" s="229" t="s">
        <v>7552</v>
      </c>
      <c r="D1402" s="229" t="str">
        <f t="shared" si="64"/>
        <v>3107</v>
      </c>
      <c r="G1402" s="242" t="s">
        <v>7552</v>
      </c>
      <c r="H1402" s="242" t="s">
        <v>8288</v>
      </c>
      <c r="I1402" s="229" t="str">
        <f t="shared" si="65"/>
        <v>INSERT INTO UPK_TEST.upk_k60.k60_press_buno_link (buno_id, k60_buno_id, created_date, created_tantou_id) VALUES (3107, 1910, GETDATE(), 999);</v>
      </c>
    </row>
    <row r="1403" spans="1:9">
      <c r="A1403" s="229" t="s">
        <v>1075</v>
      </c>
      <c r="B1403" s="229" t="str">
        <f t="shared" si="63"/>
        <v>2357</v>
      </c>
      <c r="C1403" s="229" t="s">
        <v>7553</v>
      </c>
      <c r="D1403" s="229" t="str">
        <f t="shared" si="64"/>
        <v>3108</v>
      </c>
      <c r="G1403" s="242" t="s">
        <v>7553</v>
      </c>
      <c r="H1403" s="242" t="s">
        <v>8289</v>
      </c>
      <c r="I1403" s="229" t="str">
        <f t="shared" si="65"/>
        <v>INSERT INTO UPK_TEST.upk_k60.k60_press_buno_link (buno_id, k60_buno_id, created_date, created_tantou_id) VALUES (3108, 2357, GETDATE(), 999);</v>
      </c>
    </row>
    <row r="1404" spans="1:9">
      <c r="A1404" s="229" t="s">
        <v>969</v>
      </c>
      <c r="B1404" s="229" t="str">
        <f t="shared" si="63"/>
        <v>2235</v>
      </c>
      <c r="C1404" s="229" t="s">
        <v>7554</v>
      </c>
      <c r="D1404" s="229" t="str">
        <f t="shared" si="64"/>
        <v>3109</v>
      </c>
      <c r="G1404" s="242" t="s">
        <v>7554</v>
      </c>
      <c r="H1404" s="242" t="s">
        <v>8290</v>
      </c>
      <c r="I1404" s="229" t="str">
        <f t="shared" si="65"/>
        <v>INSERT INTO UPK_TEST.upk_k60.k60_press_buno_link (buno_id, k60_buno_id, created_date, created_tantou_id) VALUES (3109, 2235, GETDATE(), 999);</v>
      </c>
    </row>
    <row r="1405" spans="1:9">
      <c r="A1405" s="229" t="s">
        <v>1113</v>
      </c>
      <c r="B1405" s="229" t="str">
        <f t="shared" si="63"/>
        <v>2410</v>
      </c>
      <c r="C1405" s="229" t="s">
        <v>7555</v>
      </c>
      <c r="D1405" s="229" t="str">
        <f t="shared" si="64"/>
        <v>3110</v>
      </c>
      <c r="G1405" s="242" t="s">
        <v>7555</v>
      </c>
      <c r="H1405" s="242" t="s">
        <v>8291</v>
      </c>
      <c r="I1405" s="229" t="str">
        <f t="shared" si="65"/>
        <v>INSERT INTO UPK_TEST.upk_k60.k60_press_buno_link (buno_id, k60_buno_id, created_date, created_tantou_id) VALUES (3110, 2410, GETDATE(), 999);</v>
      </c>
    </row>
    <row r="1406" spans="1:9">
      <c r="A1406" s="229" t="s">
        <v>1025</v>
      </c>
      <c r="B1406" s="229" t="str">
        <f t="shared" si="63"/>
        <v>2301</v>
      </c>
      <c r="C1406" s="229" t="s">
        <v>7556</v>
      </c>
      <c r="D1406" s="229" t="str">
        <f t="shared" si="64"/>
        <v>3111</v>
      </c>
      <c r="G1406" s="242" t="s">
        <v>7556</v>
      </c>
      <c r="H1406" s="242" t="s">
        <v>8292</v>
      </c>
      <c r="I1406" s="229" t="str">
        <f t="shared" si="65"/>
        <v>INSERT INTO UPK_TEST.upk_k60.k60_press_buno_link (buno_id, k60_buno_id, created_date, created_tantou_id) VALUES (3111, 2301, GETDATE(), 999);</v>
      </c>
    </row>
    <row r="1407" spans="1:9">
      <c r="A1407" s="229" t="s">
        <v>1026</v>
      </c>
      <c r="B1407" s="229" t="str">
        <f t="shared" si="63"/>
        <v>2302</v>
      </c>
      <c r="C1407" s="229" t="s">
        <v>7557</v>
      </c>
      <c r="D1407" s="229" t="str">
        <f t="shared" si="64"/>
        <v>3112</v>
      </c>
      <c r="G1407" s="242" t="s">
        <v>7557</v>
      </c>
      <c r="H1407" s="242" t="s">
        <v>8293</v>
      </c>
      <c r="I1407" s="229" t="str">
        <f t="shared" si="65"/>
        <v>INSERT INTO UPK_TEST.upk_k60.k60_press_buno_link (buno_id, k60_buno_id, created_date, created_tantou_id) VALUES (3112, 2302, GETDATE(), 999);</v>
      </c>
    </row>
    <row r="1408" spans="1:9">
      <c r="A1408" s="229" t="s">
        <v>799</v>
      </c>
      <c r="B1408" s="229" t="str">
        <f t="shared" si="63"/>
        <v>2012</v>
      </c>
      <c r="C1408" s="229" t="s">
        <v>2485</v>
      </c>
      <c r="D1408" s="229" t="str">
        <f t="shared" si="64"/>
        <v>3113</v>
      </c>
      <c r="G1408" s="242" t="s">
        <v>2485</v>
      </c>
      <c r="H1408" s="242" t="s">
        <v>8294</v>
      </c>
      <c r="I1408" s="229" t="str">
        <f t="shared" si="65"/>
        <v>INSERT INTO UPK_TEST.upk_k60.k60_press_buno_link (buno_id, k60_buno_id, created_date, created_tantou_id) VALUES (3113, 2012, GETDATE(), 999);</v>
      </c>
    </row>
    <row r="1409" spans="1:9">
      <c r="A1409" s="229" t="s">
        <v>5592</v>
      </c>
      <c r="B1409" s="229" t="str">
        <f t="shared" si="63"/>
        <v>1834</v>
      </c>
      <c r="C1409" s="229" t="s">
        <v>7558</v>
      </c>
      <c r="D1409" s="229" t="str">
        <f t="shared" si="64"/>
        <v>3114</v>
      </c>
      <c r="G1409" s="242" t="s">
        <v>7558</v>
      </c>
      <c r="H1409" s="242" t="s">
        <v>8295</v>
      </c>
      <c r="I1409" s="229" t="str">
        <f t="shared" si="65"/>
        <v>INSERT INTO UPK_TEST.upk_k60.k60_press_buno_link (buno_id, k60_buno_id, created_date, created_tantou_id) VALUES (3114, 1834, GETDATE(), 999);</v>
      </c>
    </row>
    <row r="1410" spans="1:9">
      <c r="A1410" s="229" t="s">
        <v>5592</v>
      </c>
      <c r="B1410" s="229" t="str">
        <f t="shared" si="63"/>
        <v>1834</v>
      </c>
      <c r="C1410" s="229" t="s">
        <v>7559</v>
      </c>
      <c r="D1410" s="229" t="str">
        <f t="shared" si="64"/>
        <v>3115</v>
      </c>
      <c r="G1410" s="242" t="s">
        <v>7559</v>
      </c>
      <c r="H1410" s="242" t="s">
        <v>8296</v>
      </c>
      <c r="I1410" s="229" t="str">
        <f t="shared" si="65"/>
        <v>INSERT INTO UPK_TEST.upk_k60.k60_press_buno_link (buno_id, k60_buno_id, created_date, created_tantou_id) VALUES (3115, 1834, GETDATE(), 999);</v>
      </c>
    </row>
    <row r="1411" spans="1:9">
      <c r="A1411" s="229" t="s">
        <v>800</v>
      </c>
      <c r="B1411" s="229" t="str">
        <f t="shared" si="63"/>
        <v>2013</v>
      </c>
      <c r="C1411" s="229" t="s">
        <v>2487</v>
      </c>
      <c r="D1411" s="229" t="str">
        <f t="shared" si="64"/>
        <v>3116</v>
      </c>
      <c r="G1411" s="242" t="s">
        <v>2487</v>
      </c>
      <c r="H1411" s="242" t="s">
        <v>8297</v>
      </c>
      <c r="I1411" s="229" t="str">
        <f t="shared" si="65"/>
        <v>INSERT INTO UPK_TEST.upk_k60.k60_press_buno_link (buno_id, k60_buno_id, created_date, created_tantou_id) VALUES (3116, 2013, GETDATE(), 999);</v>
      </c>
    </row>
    <row r="1412" spans="1:9">
      <c r="A1412" s="229" t="s">
        <v>412</v>
      </c>
      <c r="B1412" s="229" t="str">
        <f t="shared" ref="B1412:B1475" si="66">VLOOKUP($A1412,$E$4:$F$2001,2,FALSE)</f>
        <v>1405</v>
      </c>
      <c r="C1412" s="229" t="s">
        <v>7560</v>
      </c>
      <c r="D1412" s="229" t="str">
        <f t="shared" ref="D1412:D1475" si="67">VLOOKUP($C1412,$G$4:$H$2001,2,FALSE)</f>
        <v>3117</v>
      </c>
      <c r="G1412" s="242" t="s">
        <v>7560</v>
      </c>
      <c r="H1412" s="242" t="s">
        <v>8298</v>
      </c>
      <c r="I1412" s="229" t="str">
        <f t="shared" ref="I1412:I1475" si="68">$S$1&amp;$D1412&amp;", "&amp;$B1412&amp;", GETDATE(), 999);"</f>
        <v>INSERT INTO UPK_TEST.upk_k60.k60_press_buno_link (buno_id, k60_buno_id, created_date, created_tantou_id) VALUES (3117, 1405, GETDATE(), 999);</v>
      </c>
    </row>
    <row r="1413" spans="1:9">
      <c r="A1413" s="229" t="s">
        <v>413</v>
      </c>
      <c r="B1413" s="229" t="str">
        <f t="shared" si="66"/>
        <v>1406</v>
      </c>
      <c r="C1413" s="229" t="s">
        <v>7561</v>
      </c>
      <c r="D1413" s="229" t="str">
        <f t="shared" si="67"/>
        <v>3118</v>
      </c>
      <c r="G1413" s="242" t="s">
        <v>7561</v>
      </c>
      <c r="H1413" s="242" t="s">
        <v>8299</v>
      </c>
      <c r="I1413" s="229" t="str">
        <f t="shared" si="68"/>
        <v>INSERT INTO UPK_TEST.upk_k60.k60_press_buno_link (buno_id, k60_buno_id, created_date, created_tantou_id) VALUES (3118, 1406, GETDATE(), 999);</v>
      </c>
    </row>
    <row r="1414" spans="1:9">
      <c r="A1414" s="229" t="s">
        <v>1155</v>
      </c>
      <c r="B1414" s="229" t="str">
        <f t="shared" si="66"/>
        <v>2469</v>
      </c>
      <c r="C1414" s="229" t="s">
        <v>2488</v>
      </c>
      <c r="D1414" s="229" t="str">
        <f t="shared" si="67"/>
        <v>3119</v>
      </c>
      <c r="G1414" s="242" t="s">
        <v>2488</v>
      </c>
      <c r="H1414" s="242" t="s">
        <v>8300</v>
      </c>
      <c r="I1414" s="229" t="str">
        <f t="shared" si="68"/>
        <v>INSERT INTO UPK_TEST.upk_k60.k60_press_buno_link (buno_id, k60_buno_id, created_date, created_tantou_id) VALUES (3119, 2469, GETDATE(), 999);</v>
      </c>
    </row>
    <row r="1415" spans="1:9">
      <c r="A1415" s="229" t="s">
        <v>1076</v>
      </c>
      <c r="B1415" s="229" t="str">
        <f t="shared" si="66"/>
        <v>2358</v>
      </c>
      <c r="C1415" s="229" t="s">
        <v>7562</v>
      </c>
      <c r="D1415" s="229" t="str">
        <f t="shared" si="67"/>
        <v>3120</v>
      </c>
      <c r="G1415" s="242" t="s">
        <v>7562</v>
      </c>
      <c r="H1415" s="242" t="s">
        <v>8301</v>
      </c>
      <c r="I1415" s="229" t="str">
        <f t="shared" si="68"/>
        <v>INSERT INTO UPK_TEST.upk_k60.k60_press_buno_link (buno_id, k60_buno_id, created_date, created_tantou_id) VALUES (3120, 2358, GETDATE(), 999);</v>
      </c>
    </row>
    <row r="1416" spans="1:9">
      <c r="A1416" s="229" t="s">
        <v>727</v>
      </c>
      <c r="B1416" s="229" t="str">
        <f t="shared" si="66"/>
        <v>1900</v>
      </c>
      <c r="C1416" s="229" t="s">
        <v>7563</v>
      </c>
      <c r="D1416" s="229" t="str">
        <f t="shared" si="67"/>
        <v>3121</v>
      </c>
      <c r="G1416" s="242" t="s">
        <v>7563</v>
      </c>
      <c r="H1416" s="242" t="s">
        <v>8302</v>
      </c>
      <c r="I1416" s="229" t="str">
        <f t="shared" si="68"/>
        <v>INSERT INTO UPK_TEST.upk_k60.k60_press_buno_link (buno_id, k60_buno_id, created_date, created_tantou_id) VALUES (3121, 1900, GETDATE(), 999);</v>
      </c>
    </row>
    <row r="1417" spans="1:9">
      <c r="A1417" s="229" t="s">
        <v>966</v>
      </c>
      <c r="B1417" s="229" t="str">
        <f t="shared" si="66"/>
        <v>2232</v>
      </c>
      <c r="C1417" s="229" t="s">
        <v>7564</v>
      </c>
      <c r="D1417" s="229" t="str">
        <f t="shared" si="67"/>
        <v>3122</v>
      </c>
      <c r="G1417" s="242" t="s">
        <v>7564</v>
      </c>
      <c r="H1417" s="242" t="s">
        <v>8303</v>
      </c>
      <c r="I1417" s="229" t="str">
        <f t="shared" si="68"/>
        <v>INSERT INTO UPK_TEST.upk_k60.k60_press_buno_link (buno_id, k60_buno_id, created_date, created_tantou_id) VALUES (3122, 2232, GETDATE(), 999);</v>
      </c>
    </row>
    <row r="1418" spans="1:9">
      <c r="A1418" s="229" t="s">
        <v>5611</v>
      </c>
      <c r="B1418" s="229" t="str">
        <f t="shared" si="66"/>
        <v>1902</v>
      </c>
      <c r="C1418" s="229" t="s">
        <v>7565</v>
      </c>
      <c r="D1418" s="229" t="str">
        <f t="shared" si="67"/>
        <v>3123</v>
      </c>
      <c r="G1418" s="242" t="s">
        <v>7565</v>
      </c>
      <c r="H1418" s="242" t="s">
        <v>8304</v>
      </c>
      <c r="I1418" s="229" t="str">
        <f t="shared" si="68"/>
        <v>INSERT INTO UPK_TEST.upk_k60.k60_press_buno_link (buno_id, k60_buno_id, created_date, created_tantou_id) VALUES (3123, 1902, GETDATE(), 999);</v>
      </c>
    </row>
    <row r="1419" spans="1:9">
      <c r="A1419" s="229" t="s">
        <v>5611</v>
      </c>
      <c r="B1419" s="229" t="str">
        <f t="shared" si="66"/>
        <v>1902</v>
      </c>
      <c r="C1419" s="229" t="s">
        <v>7566</v>
      </c>
      <c r="D1419" s="229" t="str">
        <f t="shared" si="67"/>
        <v>3124</v>
      </c>
      <c r="G1419" s="242" t="s">
        <v>7566</v>
      </c>
      <c r="H1419" s="242" t="s">
        <v>8305</v>
      </c>
      <c r="I1419" s="229" t="str">
        <f t="shared" si="68"/>
        <v>INSERT INTO UPK_TEST.upk_k60.k60_press_buno_link (buno_id, k60_buno_id, created_date, created_tantou_id) VALUES (3124, 1902, GETDATE(), 999);</v>
      </c>
    </row>
    <row r="1420" spans="1:9">
      <c r="A1420" s="229" t="s">
        <v>1156</v>
      </c>
      <c r="B1420" s="229" t="str">
        <f t="shared" si="66"/>
        <v>2470</v>
      </c>
      <c r="C1420" s="229" t="s">
        <v>2489</v>
      </c>
      <c r="D1420" s="229" t="str">
        <f t="shared" si="67"/>
        <v>3125</v>
      </c>
      <c r="G1420" s="242" t="s">
        <v>2489</v>
      </c>
      <c r="H1420" s="242" t="s">
        <v>8306</v>
      </c>
      <c r="I1420" s="229" t="str">
        <f t="shared" si="68"/>
        <v>INSERT INTO UPK_TEST.upk_k60.k60_press_buno_link (buno_id, k60_buno_id, created_date, created_tantou_id) VALUES (3125, 2470, GETDATE(), 999);</v>
      </c>
    </row>
    <row r="1421" spans="1:9">
      <c r="A1421" s="229" t="s">
        <v>1077</v>
      </c>
      <c r="B1421" s="229" t="str">
        <f t="shared" si="66"/>
        <v>2359</v>
      </c>
      <c r="C1421" s="229" t="s">
        <v>2490</v>
      </c>
      <c r="D1421" s="229" t="str">
        <f t="shared" si="67"/>
        <v>3126</v>
      </c>
      <c r="G1421" s="242" t="s">
        <v>2490</v>
      </c>
      <c r="H1421" s="242" t="s">
        <v>8307</v>
      </c>
      <c r="I1421" s="229" t="str">
        <f t="shared" si="68"/>
        <v>INSERT INTO UPK_TEST.upk_k60.k60_press_buno_link (buno_id, k60_buno_id, created_date, created_tantou_id) VALUES (3126, 2359, GETDATE(), 999);</v>
      </c>
    </row>
    <row r="1422" spans="1:9">
      <c r="A1422" s="229" t="s">
        <v>728</v>
      </c>
      <c r="B1422" s="229" t="str">
        <f t="shared" si="66"/>
        <v>1901</v>
      </c>
      <c r="C1422" s="229" t="s">
        <v>7567</v>
      </c>
      <c r="D1422" s="229" t="str">
        <f t="shared" si="67"/>
        <v>3127</v>
      </c>
      <c r="G1422" s="242" t="s">
        <v>7567</v>
      </c>
      <c r="H1422" s="242" t="s">
        <v>8308</v>
      </c>
      <c r="I1422" s="229" t="str">
        <f t="shared" si="68"/>
        <v>INSERT INTO UPK_TEST.upk_k60.k60_press_buno_link (buno_id, k60_buno_id, created_date, created_tantou_id) VALUES (3127, 1901, GETDATE(), 999);</v>
      </c>
    </row>
    <row r="1423" spans="1:9">
      <c r="A1423" s="229" t="s">
        <v>967</v>
      </c>
      <c r="B1423" s="229" t="str">
        <f t="shared" si="66"/>
        <v>2233</v>
      </c>
      <c r="C1423" s="229" t="s">
        <v>7568</v>
      </c>
      <c r="D1423" s="229" t="str">
        <f t="shared" si="67"/>
        <v>3128</v>
      </c>
      <c r="G1423" s="242" t="s">
        <v>7568</v>
      </c>
      <c r="H1423" s="242" t="s">
        <v>8309</v>
      </c>
      <c r="I1423" s="229" t="str">
        <f t="shared" si="68"/>
        <v>INSERT INTO UPK_TEST.upk_k60.k60_press_buno_link (buno_id, k60_buno_id, created_date, created_tantou_id) VALUES (3128, 2233, GETDATE(), 999);</v>
      </c>
    </row>
    <row r="1424" spans="1:9">
      <c r="A1424" s="229" t="s">
        <v>5732</v>
      </c>
      <c r="B1424" s="229" t="str">
        <f t="shared" si="66"/>
        <v>2480</v>
      </c>
      <c r="C1424" s="229" t="s">
        <v>2491</v>
      </c>
      <c r="D1424" s="229" t="str">
        <f t="shared" si="67"/>
        <v>3129</v>
      </c>
      <c r="G1424" s="242" t="s">
        <v>2491</v>
      </c>
      <c r="H1424" s="242" t="s">
        <v>8310</v>
      </c>
      <c r="I1424" s="229" t="str">
        <f t="shared" si="68"/>
        <v>INSERT INTO UPK_TEST.upk_k60.k60_press_buno_link (buno_id, k60_buno_id, created_date, created_tantou_id) VALUES (3129, 2480, GETDATE(), 999);</v>
      </c>
    </row>
    <row r="1425" spans="1:9">
      <c r="A1425" s="229" t="s">
        <v>5732</v>
      </c>
      <c r="B1425" s="229" t="str">
        <f t="shared" si="66"/>
        <v>2480</v>
      </c>
      <c r="C1425" s="229" t="s">
        <v>2492</v>
      </c>
      <c r="D1425" s="229" t="str">
        <f t="shared" si="67"/>
        <v>3130</v>
      </c>
      <c r="G1425" s="242" t="s">
        <v>2492</v>
      </c>
      <c r="H1425" s="242" t="s">
        <v>8311</v>
      </c>
      <c r="I1425" s="229" t="str">
        <f t="shared" si="68"/>
        <v>INSERT INTO UPK_TEST.upk_k60.k60_press_buno_link (buno_id, k60_buno_id, created_date, created_tantou_id) VALUES (3130, 2480, GETDATE(), 999);</v>
      </c>
    </row>
    <row r="1426" spans="1:9">
      <c r="A1426" s="229" t="s">
        <v>5723</v>
      </c>
      <c r="B1426" s="229" t="str">
        <f t="shared" si="66"/>
        <v>2449</v>
      </c>
      <c r="C1426" s="229" t="s">
        <v>2493</v>
      </c>
      <c r="D1426" s="229" t="str">
        <f t="shared" si="67"/>
        <v>3131</v>
      </c>
      <c r="G1426" s="242" t="s">
        <v>2493</v>
      </c>
      <c r="H1426" s="242" t="s">
        <v>8312</v>
      </c>
      <c r="I1426" s="229" t="str">
        <f t="shared" si="68"/>
        <v>INSERT INTO UPK_TEST.upk_k60.k60_press_buno_link (buno_id, k60_buno_id, created_date, created_tantou_id) VALUES (3131, 2449, GETDATE(), 999);</v>
      </c>
    </row>
    <row r="1427" spans="1:9">
      <c r="A1427" s="229" t="s">
        <v>5723</v>
      </c>
      <c r="B1427" s="229" t="str">
        <f t="shared" si="66"/>
        <v>2449</v>
      </c>
      <c r="C1427" s="229" t="s">
        <v>2494</v>
      </c>
      <c r="D1427" s="229" t="str">
        <f t="shared" si="67"/>
        <v>3132</v>
      </c>
      <c r="G1427" s="242" t="s">
        <v>2494</v>
      </c>
      <c r="H1427" s="242" t="s">
        <v>8313</v>
      </c>
      <c r="I1427" s="229" t="str">
        <f t="shared" si="68"/>
        <v>INSERT INTO UPK_TEST.upk_k60.k60_press_buno_link (buno_id, k60_buno_id, created_date, created_tantou_id) VALUES (3132, 2449, GETDATE(), 999);</v>
      </c>
    </row>
    <row r="1428" spans="1:9">
      <c r="A1428" s="229" t="s">
        <v>1023</v>
      </c>
      <c r="B1428" s="229" t="str">
        <f t="shared" si="66"/>
        <v>2299</v>
      </c>
      <c r="C1428" s="229" t="s">
        <v>2495</v>
      </c>
      <c r="D1428" s="229" t="str">
        <f t="shared" si="67"/>
        <v>3133</v>
      </c>
      <c r="G1428" s="242" t="s">
        <v>2495</v>
      </c>
      <c r="H1428" s="242" t="s">
        <v>8314</v>
      </c>
      <c r="I1428" s="229" t="str">
        <f t="shared" si="68"/>
        <v>INSERT INTO UPK_TEST.upk_k60.k60_press_buno_link (buno_id, k60_buno_id, created_date, created_tantou_id) VALUES (3133, 2299, GETDATE(), 999);</v>
      </c>
    </row>
    <row r="1429" spans="1:9">
      <c r="A1429" s="229" t="s">
        <v>3160</v>
      </c>
      <c r="B1429" s="229" t="str">
        <f t="shared" si="66"/>
        <v>1742</v>
      </c>
      <c r="C1429" s="229" t="s">
        <v>7569</v>
      </c>
      <c r="D1429" s="229" t="str">
        <f t="shared" si="67"/>
        <v>3134</v>
      </c>
      <c r="G1429" s="242" t="s">
        <v>7569</v>
      </c>
      <c r="H1429" s="242" t="s">
        <v>8315</v>
      </c>
      <c r="I1429" s="229" t="str">
        <f t="shared" si="68"/>
        <v>INSERT INTO UPK_TEST.upk_k60.k60_press_buno_link (buno_id, k60_buno_id, created_date, created_tantou_id) VALUES (3134, 1742, GETDATE(), 999);</v>
      </c>
    </row>
    <row r="1430" spans="1:9">
      <c r="A1430" s="229" t="s">
        <v>3160</v>
      </c>
      <c r="B1430" s="229" t="str">
        <f t="shared" si="66"/>
        <v>1742</v>
      </c>
      <c r="C1430" s="229" t="s">
        <v>7570</v>
      </c>
      <c r="D1430" s="229" t="str">
        <f t="shared" si="67"/>
        <v>3135</v>
      </c>
      <c r="G1430" s="242" t="s">
        <v>7570</v>
      </c>
      <c r="H1430" s="242" t="s">
        <v>8316</v>
      </c>
      <c r="I1430" s="229" t="str">
        <f t="shared" si="68"/>
        <v>INSERT INTO UPK_TEST.upk_k60.k60_press_buno_link (buno_id, k60_buno_id, created_date, created_tantou_id) VALUES (3135, 1742, GETDATE(), 999);</v>
      </c>
    </row>
    <row r="1431" spans="1:9">
      <c r="A1431" s="229" t="s">
        <v>1024</v>
      </c>
      <c r="B1431" s="229" t="str">
        <f t="shared" si="66"/>
        <v>2300</v>
      </c>
      <c r="C1431" s="229" t="s">
        <v>2496</v>
      </c>
      <c r="D1431" s="229" t="str">
        <f t="shared" si="67"/>
        <v>3136</v>
      </c>
      <c r="G1431" s="242" t="s">
        <v>2496</v>
      </c>
      <c r="H1431" s="242" t="s">
        <v>8317</v>
      </c>
      <c r="I1431" s="229" t="str">
        <f t="shared" si="68"/>
        <v>INSERT INTO UPK_TEST.upk_k60.k60_press_buno_link (buno_id, k60_buno_id, created_date, created_tantou_id) VALUES (3136, 2300, GETDATE(), 999);</v>
      </c>
    </row>
    <row r="1432" spans="1:9">
      <c r="A1432" s="229" t="s">
        <v>3185</v>
      </c>
      <c r="B1432" s="229" t="str">
        <f t="shared" si="66"/>
        <v>1767</v>
      </c>
      <c r="C1432" s="229" t="s">
        <v>2497</v>
      </c>
      <c r="D1432" s="229" t="str">
        <f t="shared" si="67"/>
        <v>3137</v>
      </c>
      <c r="G1432" s="242" t="s">
        <v>2497</v>
      </c>
      <c r="H1432" s="242" t="s">
        <v>8318</v>
      </c>
      <c r="I1432" s="229" t="str">
        <f t="shared" si="68"/>
        <v>INSERT INTO UPK_TEST.upk_k60.k60_press_buno_link (buno_id, k60_buno_id, created_date, created_tantou_id) VALUES (3137, 1767, GETDATE(), 999);</v>
      </c>
    </row>
    <row r="1433" spans="1:9">
      <c r="A1433" s="229" t="s">
        <v>3185</v>
      </c>
      <c r="B1433" s="229" t="str">
        <f t="shared" si="66"/>
        <v>1767</v>
      </c>
      <c r="C1433" s="229" t="s">
        <v>2498</v>
      </c>
      <c r="D1433" s="229" t="str">
        <f t="shared" si="67"/>
        <v>3138</v>
      </c>
      <c r="G1433" s="242" t="s">
        <v>2498</v>
      </c>
      <c r="H1433" s="242" t="s">
        <v>8319</v>
      </c>
      <c r="I1433" s="229" t="str">
        <f t="shared" si="68"/>
        <v>INSERT INTO UPK_TEST.upk_k60.k60_press_buno_link (buno_id, k60_buno_id, created_date, created_tantou_id) VALUES (3138, 1767, GETDATE(), 999);</v>
      </c>
    </row>
    <row r="1434" spans="1:9">
      <c r="A1434" s="229" t="s">
        <v>3399</v>
      </c>
      <c r="B1434" s="229" t="str">
        <f t="shared" si="66"/>
        <v>1968</v>
      </c>
      <c r="C1434" s="229" t="s">
        <v>2499</v>
      </c>
      <c r="D1434" s="229" t="str">
        <f t="shared" si="67"/>
        <v>3139</v>
      </c>
      <c r="G1434" s="242" t="s">
        <v>2499</v>
      </c>
      <c r="H1434" s="242" t="s">
        <v>8320</v>
      </c>
      <c r="I1434" s="229" t="str">
        <f t="shared" si="68"/>
        <v>INSERT INTO UPK_TEST.upk_k60.k60_press_buno_link (buno_id, k60_buno_id, created_date, created_tantou_id) VALUES (3139, 1968, GETDATE(), 999);</v>
      </c>
    </row>
    <row r="1435" spans="1:9">
      <c r="A1435" s="229" t="s">
        <v>3399</v>
      </c>
      <c r="B1435" s="229" t="str">
        <f t="shared" si="66"/>
        <v>1968</v>
      </c>
      <c r="C1435" s="229" t="s">
        <v>2500</v>
      </c>
      <c r="D1435" s="229" t="str">
        <f t="shared" si="67"/>
        <v>3140</v>
      </c>
      <c r="G1435" s="242" t="s">
        <v>2500</v>
      </c>
      <c r="H1435" s="242" t="s">
        <v>8321</v>
      </c>
      <c r="I1435" s="229" t="str">
        <f t="shared" si="68"/>
        <v>INSERT INTO UPK_TEST.upk_k60.k60_press_buno_link (buno_id, k60_buno_id, created_date, created_tantou_id) VALUES (3140, 1968, GETDATE(), 999);</v>
      </c>
    </row>
    <row r="1436" spans="1:9">
      <c r="A1436" s="229" t="s">
        <v>424</v>
      </c>
      <c r="B1436" s="229" t="str">
        <f t="shared" si="66"/>
        <v>1417</v>
      </c>
      <c r="C1436" s="229" t="s">
        <v>2501</v>
      </c>
      <c r="D1436" s="229" t="str">
        <f t="shared" si="67"/>
        <v>3141</v>
      </c>
      <c r="G1436" s="242" t="s">
        <v>2501</v>
      </c>
      <c r="H1436" s="242" t="s">
        <v>8322</v>
      </c>
      <c r="I1436" s="229" t="str">
        <f t="shared" si="68"/>
        <v>INSERT INTO UPK_TEST.upk_k60.k60_press_buno_link (buno_id, k60_buno_id, created_date, created_tantou_id) VALUES (3141, 1417, GETDATE(), 999);</v>
      </c>
    </row>
    <row r="1437" spans="1:9">
      <c r="A1437" s="229" t="s">
        <v>426</v>
      </c>
      <c r="B1437" s="229" t="str">
        <f t="shared" si="66"/>
        <v>1419</v>
      </c>
      <c r="C1437" s="229" t="s">
        <v>2502</v>
      </c>
      <c r="D1437" s="229" t="str">
        <f t="shared" si="67"/>
        <v>3142</v>
      </c>
      <c r="G1437" s="242" t="s">
        <v>2502</v>
      </c>
      <c r="H1437" s="242" t="s">
        <v>8323</v>
      </c>
      <c r="I1437" s="229" t="str">
        <f t="shared" si="68"/>
        <v>INSERT INTO UPK_TEST.upk_k60.k60_press_buno_link (buno_id, k60_buno_id, created_date, created_tantou_id) VALUES (3142, 1419, GETDATE(), 999);</v>
      </c>
    </row>
    <row r="1438" spans="1:9">
      <c r="A1438" s="229" t="s">
        <v>425</v>
      </c>
      <c r="B1438" s="229" t="str">
        <f t="shared" si="66"/>
        <v>1418</v>
      </c>
      <c r="C1438" s="229" t="s">
        <v>2503</v>
      </c>
      <c r="D1438" s="229" t="str">
        <f t="shared" si="67"/>
        <v>3143</v>
      </c>
      <c r="G1438" s="242" t="s">
        <v>2503</v>
      </c>
      <c r="H1438" s="242" t="s">
        <v>8324</v>
      </c>
      <c r="I1438" s="229" t="str">
        <f t="shared" si="68"/>
        <v>INSERT INTO UPK_TEST.upk_k60.k60_press_buno_link (buno_id, k60_buno_id, created_date, created_tantou_id) VALUES (3143, 1418, GETDATE(), 999);</v>
      </c>
    </row>
    <row r="1439" spans="1:9">
      <c r="A1439" s="229" t="s">
        <v>427</v>
      </c>
      <c r="B1439" s="229" t="str">
        <f t="shared" si="66"/>
        <v>1420</v>
      </c>
      <c r="C1439" s="229" t="s">
        <v>2504</v>
      </c>
      <c r="D1439" s="229" t="str">
        <f t="shared" si="67"/>
        <v>3144</v>
      </c>
      <c r="G1439" s="242" t="s">
        <v>2504</v>
      </c>
      <c r="H1439" s="242" t="s">
        <v>8325</v>
      </c>
      <c r="I1439" s="229" t="str">
        <f t="shared" si="68"/>
        <v>INSERT INTO UPK_TEST.upk_k60.k60_press_buno_link (buno_id, k60_buno_id, created_date, created_tantou_id) VALUES (3144, 1420, GETDATE(), 999);</v>
      </c>
    </row>
    <row r="1440" spans="1:9">
      <c r="A1440" s="229" t="s">
        <v>478</v>
      </c>
      <c r="B1440" s="229" t="str">
        <f t="shared" si="66"/>
        <v>1521</v>
      </c>
      <c r="C1440" s="229" t="s">
        <v>7571</v>
      </c>
      <c r="D1440" s="229" t="str">
        <f t="shared" si="67"/>
        <v>3145</v>
      </c>
      <c r="G1440" s="242" t="s">
        <v>7571</v>
      </c>
      <c r="H1440" s="242" t="s">
        <v>8326</v>
      </c>
      <c r="I1440" s="229" t="str">
        <f t="shared" si="68"/>
        <v>INSERT INTO UPK_TEST.upk_k60.k60_press_buno_link (buno_id, k60_buno_id, created_date, created_tantou_id) VALUES (3145, 1521, GETDATE(), 999);</v>
      </c>
    </row>
    <row r="1441" spans="1:9">
      <c r="A1441" s="229" t="s">
        <v>1193</v>
      </c>
      <c r="B1441" s="229" t="str">
        <f t="shared" si="66"/>
        <v>2530</v>
      </c>
      <c r="C1441" s="229" t="s">
        <v>7572</v>
      </c>
      <c r="D1441" s="229" t="str">
        <f t="shared" si="67"/>
        <v>3146</v>
      </c>
      <c r="G1441" s="242" t="s">
        <v>7572</v>
      </c>
      <c r="H1441" s="242" t="s">
        <v>8327</v>
      </c>
      <c r="I1441" s="229" t="str">
        <f t="shared" si="68"/>
        <v>INSERT INTO UPK_TEST.upk_k60.k60_press_buno_link (buno_id, k60_buno_id, created_date, created_tantou_id) VALUES (3146, 2530, GETDATE(), 999);</v>
      </c>
    </row>
    <row r="1442" spans="1:9">
      <c r="A1442" s="229" t="s">
        <v>1097</v>
      </c>
      <c r="B1442" s="229" t="str">
        <f t="shared" si="66"/>
        <v>2392</v>
      </c>
      <c r="C1442" s="229" t="s">
        <v>7573</v>
      </c>
      <c r="D1442" s="229" t="str">
        <f t="shared" si="67"/>
        <v>3147</v>
      </c>
      <c r="G1442" s="242" t="s">
        <v>7573</v>
      </c>
      <c r="H1442" s="242" t="s">
        <v>8328</v>
      </c>
      <c r="I1442" s="229" t="str">
        <f t="shared" si="68"/>
        <v>INSERT INTO UPK_TEST.upk_k60.k60_press_buno_link (buno_id, k60_buno_id, created_date, created_tantou_id) VALUES (3147, 2392, GETDATE(), 999);</v>
      </c>
    </row>
    <row r="1443" spans="1:9">
      <c r="A1443" s="229" t="s">
        <v>479</v>
      </c>
      <c r="B1443" s="229" t="str">
        <f t="shared" si="66"/>
        <v>1522</v>
      </c>
      <c r="C1443" s="229" t="s">
        <v>7574</v>
      </c>
      <c r="D1443" s="229" t="str">
        <f t="shared" si="67"/>
        <v>3148</v>
      </c>
      <c r="G1443" s="242" t="s">
        <v>7574</v>
      </c>
      <c r="H1443" s="242" t="s">
        <v>8329</v>
      </c>
      <c r="I1443" s="229" t="str">
        <f t="shared" si="68"/>
        <v>INSERT INTO UPK_TEST.upk_k60.k60_press_buno_link (buno_id, k60_buno_id, created_date, created_tantou_id) VALUES (3148, 1522, GETDATE(), 999);</v>
      </c>
    </row>
    <row r="1444" spans="1:9">
      <c r="A1444" s="229" t="s">
        <v>1194</v>
      </c>
      <c r="B1444" s="229" t="str">
        <f t="shared" si="66"/>
        <v>2531</v>
      </c>
      <c r="C1444" s="229" t="s">
        <v>7575</v>
      </c>
      <c r="D1444" s="229" t="str">
        <f t="shared" si="67"/>
        <v>3149</v>
      </c>
      <c r="G1444" s="242" t="s">
        <v>7575</v>
      </c>
      <c r="H1444" s="242" t="s">
        <v>8330</v>
      </c>
      <c r="I1444" s="229" t="str">
        <f t="shared" si="68"/>
        <v>INSERT INTO UPK_TEST.upk_k60.k60_press_buno_link (buno_id, k60_buno_id, created_date, created_tantou_id) VALUES (3149, 2531, GETDATE(), 999);</v>
      </c>
    </row>
    <row r="1445" spans="1:9">
      <c r="A1445" s="229" t="s">
        <v>1098</v>
      </c>
      <c r="B1445" s="229" t="str">
        <f t="shared" si="66"/>
        <v>2393</v>
      </c>
      <c r="C1445" s="229" t="s">
        <v>7576</v>
      </c>
      <c r="D1445" s="229" t="str">
        <f t="shared" si="67"/>
        <v>3150</v>
      </c>
      <c r="G1445" s="242" t="s">
        <v>7576</v>
      </c>
      <c r="H1445" s="242" t="s">
        <v>8331</v>
      </c>
      <c r="I1445" s="229" t="str">
        <f t="shared" si="68"/>
        <v>INSERT INTO UPK_TEST.upk_k60.k60_press_buno_link (buno_id, k60_buno_id, created_date, created_tantou_id) VALUES (3150, 2393, GETDATE(), 999);</v>
      </c>
    </row>
    <row r="1446" spans="1:9">
      <c r="A1446" s="229" t="s">
        <v>5728</v>
      </c>
      <c r="B1446" s="229" t="str">
        <f t="shared" si="66"/>
        <v>2472</v>
      </c>
      <c r="C1446" s="229" t="s">
        <v>7577</v>
      </c>
      <c r="D1446" s="229" t="str">
        <f t="shared" si="67"/>
        <v>3151</v>
      </c>
      <c r="G1446" s="242" t="s">
        <v>7577</v>
      </c>
      <c r="H1446" s="242" t="s">
        <v>8332</v>
      </c>
      <c r="I1446" s="229" t="str">
        <f t="shared" si="68"/>
        <v>INSERT INTO UPK_TEST.upk_k60.k60_press_buno_link (buno_id, k60_buno_id, created_date, created_tantou_id) VALUES (3151, 2472, GETDATE(), 999);</v>
      </c>
    </row>
    <row r="1447" spans="1:9">
      <c r="A1447" s="229" t="s">
        <v>5728</v>
      </c>
      <c r="B1447" s="229" t="str">
        <f t="shared" si="66"/>
        <v>2472</v>
      </c>
      <c r="C1447" s="229" t="s">
        <v>7578</v>
      </c>
      <c r="D1447" s="229" t="str">
        <f t="shared" si="67"/>
        <v>3152</v>
      </c>
      <c r="G1447" s="242" t="s">
        <v>7578</v>
      </c>
      <c r="H1447" s="242" t="s">
        <v>8333</v>
      </c>
      <c r="I1447" s="229" t="str">
        <f t="shared" si="68"/>
        <v>INSERT INTO UPK_TEST.upk_k60.k60_press_buno_link (buno_id, k60_buno_id, created_date, created_tantou_id) VALUES (3152, 2472, GETDATE(), 999);</v>
      </c>
    </row>
    <row r="1448" spans="1:9">
      <c r="A1448" s="229" t="s">
        <v>2904</v>
      </c>
      <c r="B1448" s="229" t="str">
        <f t="shared" si="66"/>
        <v>1523</v>
      </c>
      <c r="C1448" s="229" t="s">
        <v>7579</v>
      </c>
      <c r="D1448" s="229" t="str">
        <f t="shared" si="67"/>
        <v>3153</v>
      </c>
      <c r="G1448" s="242" t="s">
        <v>7579</v>
      </c>
      <c r="H1448" s="242" t="s">
        <v>8334</v>
      </c>
      <c r="I1448" s="229" t="str">
        <f t="shared" si="68"/>
        <v>INSERT INTO UPK_TEST.upk_k60.k60_press_buno_link (buno_id, k60_buno_id, created_date, created_tantou_id) VALUES (3153, 1523, GETDATE(), 999);</v>
      </c>
    </row>
    <row r="1449" spans="1:9">
      <c r="A1449" s="229" t="s">
        <v>2904</v>
      </c>
      <c r="B1449" s="229" t="str">
        <f t="shared" si="66"/>
        <v>1523</v>
      </c>
      <c r="C1449" s="229" t="s">
        <v>7580</v>
      </c>
      <c r="D1449" s="229" t="str">
        <f t="shared" si="67"/>
        <v>3154</v>
      </c>
      <c r="G1449" s="242" t="s">
        <v>7580</v>
      </c>
      <c r="H1449" s="242" t="s">
        <v>8335</v>
      </c>
      <c r="I1449" s="229" t="str">
        <f t="shared" si="68"/>
        <v>INSERT INTO UPK_TEST.upk_k60.k60_press_buno_link (buno_id, k60_buno_id, created_date, created_tantou_id) VALUES (3154, 1523, GETDATE(), 999);</v>
      </c>
    </row>
    <row r="1450" spans="1:9">
      <c r="A1450" s="229" t="s">
        <v>2905</v>
      </c>
      <c r="B1450" s="229" t="str">
        <f t="shared" si="66"/>
        <v>1524</v>
      </c>
      <c r="C1450" s="229" t="s">
        <v>7581</v>
      </c>
      <c r="D1450" s="229" t="str">
        <f t="shared" si="67"/>
        <v>3155</v>
      </c>
      <c r="G1450" s="242" t="s">
        <v>7581</v>
      </c>
      <c r="H1450" s="242" t="s">
        <v>8336</v>
      </c>
      <c r="I1450" s="229" t="str">
        <f t="shared" si="68"/>
        <v>INSERT INTO UPK_TEST.upk_k60.k60_press_buno_link (buno_id, k60_buno_id, created_date, created_tantou_id) VALUES (3155, 1524, GETDATE(), 999);</v>
      </c>
    </row>
    <row r="1451" spans="1:9">
      <c r="A1451" s="229" t="s">
        <v>2905</v>
      </c>
      <c r="B1451" s="229" t="str">
        <f t="shared" si="66"/>
        <v>1524</v>
      </c>
      <c r="C1451" s="229" t="s">
        <v>7582</v>
      </c>
      <c r="D1451" s="229" t="str">
        <f t="shared" si="67"/>
        <v>3156</v>
      </c>
      <c r="G1451" s="242" t="s">
        <v>7582</v>
      </c>
      <c r="H1451" s="242" t="s">
        <v>8337</v>
      </c>
      <c r="I1451" s="229" t="str">
        <f t="shared" si="68"/>
        <v>INSERT INTO UPK_TEST.upk_k60.k60_press_buno_link (buno_id, k60_buno_id, created_date, created_tantou_id) VALUES (3156, 1524, GETDATE(), 999);</v>
      </c>
    </row>
    <row r="1452" spans="1:9">
      <c r="A1452" s="229" t="s">
        <v>5484</v>
      </c>
      <c r="B1452" s="229" t="str">
        <f t="shared" si="66"/>
        <v>1303</v>
      </c>
      <c r="C1452" s="229" t="s">
        <v>7583</v>
      </c>
      <c r="D1452" s="229" t="str">
        <f t="shared" si="67"/>
        <v>3157</v>
      </c>
      <c r="G1452" s="242" t="s">
        <v>7583</v>
      </c>
      <c r="H1452" s="242" t="s">
        <v>8338</v>
      </c>
      <c r="I1452" s="229" t="str">
        <f t="shared" si="68"/>
        <v>INSERT INTO UPK_TEST.upk_k60.k60_press_buno_link (buno_id, k60_buno_id, created_date, created_tantou_id) VALUES (3157, 1303, GETDATE(), 999);</v>
      </c>
    </row>
    <row r="1453" spans="1:9">
      <c r="A1453" s="229" t="s">
        <v>5484</v>
      </c>
      <c r="B1453" s="229" t="str">
        <f t="shared" si="66"/>
        <v>1303</v>
      </c>
      <c r="C1453" s="229" t="s">
        <v>7584</v>
      </c>
      <c r="D1453" s="229" t="str">
        <f t="shared" si="67"/>
        <v>3158</v>
      </c>
      <c r="G1453" s="242" t="s">
        <v>7584</v>
      </c>
      <c r="H1453" s="242" t="s">
        <v>8339</v>
      </c>
      <c r="I1453" s="229" t="str">
        <f t="shared" si="68"/>
        <v>INSERT INTO UPK_TEST.upk_k60.k60_press_buno_link (buno_id, k60_buno_id, created_date, created_tantou_id) VALUES (3158, 1303, GETDATE(), 999);</v>
      </c>
    </row>
    <row r="1454" spans="1:9">
      <c r="A1454" s="229" t="s">
        <v>5734</v>
      </c>
      <c r="B1454" s="229" t="str">
        <f t="shared" si="66"/>
        <v>2483</v>
      </c>
      <c r="C1454" s="229" t="s">
        <v>2506</v>
      </c>
      <c r="D1454" s="229" t="str">
        <f t="shared" si="67"/>
        <v>3159</v>
      </c>
      <c r="G1454" s="242" t="s">
        <v>2506</v>
      </c>
      <c r="H1454" s="242" t="s">
        <v>8340</v>
      </c>
      <c r="I1454" s="229" t="str">
        <f t="shared" si="68"/>
        <v>INSERT INTO UPK_TEST.upk_k60.k60_press_buno_link (buno_id, k60_buno_id, created_date, created_tantou_id) VALUES (3159, 2483, GETDATE(), 999);</v>
      </c>
    </row>
    <row r="1455" spans="1:9">
      <c r="A1455" s="229" t="s">
        <v>5734</v>
      </c>
      <c r="B1455" s="229" t="str">
        <f t="shared" si="66"/>
        <v>2483</v>
      </c>
      <c r="C1455" s="229" t="s">
        <v>2507</v>
      </c>
      <c r="D1455" s="229" t="str">
        <f t="shared" si="67"/>
        <v>3160</v>
      </c>
      <c r="G1455" s="242" t="s">
        <v>2507</v>
      </c>
      <c r="H1455" s="242" t="s">
        <v>8341</v>
      </c>
      <c r="I1455" s="229" t="str">
        <f t="shared" si="68"/>
        <v>INSERT INTO UPK_TEST.upk_k60.k60_press_buno_link (buno_id, k60_buno_id, created_date, created_tantou_id) VALUES (3160, 2483, GETDATE(), 999);</v>
      </c>
    </row>
    <row r="1456" spans="1:9">
      <c r="A1456" s="229" t="s">
        <v>5574</v>
      </c>
      <c r="B1456" s="229" t="str">
        <f t="shared" si="66"/>
        <v>1784</v>
      </c>
      <c r="C1456" s="229" t="s">
        <v>2508</v>
      </c>
      <c r="D1456" s="229" t="str">
        <f t="shared" si="67"/>
        <v>3161</v>
      </c>
      <c r="G1456" s="242" t="s">
        <v>2508</v>
      </c>
      <c r="H1456" s="242" t="s">
        <v>8342</v>
      </c>
      <c r="I1456" s="229" t="str">
        <f t="shared" si="68"/>
        <v>INSERT INTO UPK_TEST.upk_k60.k60_press_buno_link (buno_id, k60_buno_id, created_date, created_tantou_id) VALUES (3161, 1784, GETDATE(), 999);</v>
      </c>
    </row>
    <row r="1457" spans="1:9">
      <c r="A1457" s="229" t="s">
        <v>5574</v>
      </c>
      <c r="B1457" s="229" t="str">
        <f t="shared" si="66"/>
        <v>1784</v>
      </c>
      <c r="C1457" s="229" t="s">
        <v>2509</v>
      </c>
      <c r="D1457" s="229" t="str">
        <f t="shared" si="67"/>
        <v>3162</v>
      </c>
      <c r="G1457" s="242" t="s">
        <v>2509</v>
      </c>
      <c r="H1457" s="242" t="s">
        <v>8343</v>
      </c>
      <c r="I1457" s="229" t="str">
        <f t="shared" si="68"/>
        <v>INSERT INTO UPK_TEST.upk_k60.k60_press_buno_link (buno_id, k60_buno_id, created_date, created_tantou_id) VALUES (3162, 1784, GETDATE(), 999);</v>
      </c>
    </row>
    <row r="1458" spans="1:9">
      <c r="A1458" s="229" t="s">
        <v>2925</v>
      </c>
      <c r="B1458" s="229" t="str">
        <f t="shared" si="66"/>
        <v>1542</v>
      </c>
      <c r="C1458" s="229" t="s">
        <v>7585</v>
      </c>
      <c r="D1458" s="229" t="str">
        <f t="shared" si="67"/>
        <v>3163</v>
      </c>
      <c r="G1458" s="242" t="s">
        <v>7585</v>
      </c>
      <c r="H1458" s="242" t="s">
        <v>8344</v>
      </c>
      <c r="I1458" s="229" t="str">
        <f t="shared" si="68"/>
        <v>INSERT INTO UPK_TEST.upk_k60.k60_press_buno_link (buno_id, k60_buno_id, created_date, created_tantou_id) VALUES (3163, 1542, GETDATE(), 999);</v>
      </c>
    </row>
    <row r="1459" spans="1:9">
      <c r="A1459" s="229" t="s">
        <v>2925</v>
      </c>
      <c r="B1459" s="229" t="str">
        <f t="shared" si="66"/>
        <v>1542</v>
      </c>
      <c r="C1459" s="229" t="s">
        <v>7586</v>
      </c>
      <c r="D1459" s="229" t="str">
        <f t="shared" si="67"/>
        <v>3164</v>
      </c>
      <c r="G1459" s="242" t="s">
        <v>7586</v>
      </c>
      <c r="H1459" s="242" t="s">
        <v>8345</v>
      </c>
      <c r="I1459" s="229" t="str">
        <f t="shared" si="68"/>
        <v>INSERT INTO UPK_TEST.upk_k60.k60_press_buno_link (buno_id, k60_buno_id, created_date, created_tantou_id) VALUES (3164, 1542, GETDATE(), 999);</v>
      </c>
    </row>
    <row r="1460" spans="1:9">
      <c r="A1460" s="229" t="s">
        <v>2926</v>
      </c>
      <c r="B1460" s="229" t="str">
        <f t="shared" si="66"/>
        <v>1543</v>
      </c>
      <c r="C1460" s="229" t="s">
        <v>7587</v>
      </c>
      <c r="D1460" s="229" t="str">
        <f t="shared" si="67"/>
        <v>3165</v>
      </c>
      <c r="G1460" s="242" t="s">
        <v>7587</v>
      </c>
      <c r="H1460" s="242" t="s">
        <v>8346</v>
      </c>
      <c r="I1460" s="229" t="str">
        <f t="shared" si="68"/>
        <v>INSERT INTO UPK_TEST.upk_k60.k60_press_buno_link (buno_id, k60_buno_id, created_date, created_tantou_id) VALUES (3165, 1543, GETDATE(), 999);</v>
      </c>
    </row>
    <row r="1461" spans="1:9">
      <c r="A1461" s="229" t="s">
        <v>2926</v>
      </c>
      <c r="B1461" s="229" t="str">
        <f t="shared" si="66"/>
        <v>1543</v>
      </c>
      <c r="C1461" s="229" t="s">
        <v>7588</v>
      </c>
      <c r="D1461" s="229" t="str">
        <f t="shared" si="67"/>
        <v>3166</v>
      </c>
      <c r="G1461" s="242" t="s">
        <v>7588</v>
      </c>
      <c r="H1461" s="242" t="s">
        <v>8347</v>
      </c>
      <c r="I1461" s="229" t="str">
        <f t="shared" si="68"/>
        <v>INSERT INTO UPK_TEST.upk_k60.k60_press_buno_link (buno_id, k60_buno_id, created_date, created_tantou_id) VALUES (3166, 1543, GETDATE(), 999);</v>
      </c>
    </row>
    <row r="1462" spans="1:9">
      <c r="A1462" s="229" t="s">
        <v>2927</v>
      </c>
      <c r="B1462" s="229" t="str">
        <f t="shared" si="66"/>
        <v>1544</v>
      </c>
      <c r="C1462" s="229" t="s">
        <v>7589</v>
      </c>
      <c r="D1462" s="229" t="str">
        <f t="shared" si="67"/>
        <v>3167</v>
      </c>
      <c r="G1462" s="242" t="s">
        <v>7589</v>
      </c>
      <c r="H1462" s="242" t="s">
        <v>8348</v>
      </c>
      <c r="I1462" s="229" t="str">
        <f t="shared" si="68"/>
        <v>INSERT INTO UPK_TEST.upk_k60.k60_press_buno_link (buno_id, k60_buno_id, created_date, created_tantou_id) VALUES (3167, 1544, GETDATE(), 999);</v>
      </c>
    </row>
    <row r="1463" spans="1:9">
      <c r="A1463" s="229" t="s">
        <v>2927</v>
      </c>
      <c r="B1463" s="229" t="str">
        <f t="shared" si="66"/>
        <v>1544</v>
      </c>
      <c r="C1463" s="229" t="s">
        <v>7590</v>
      </c>
      <c r="D1463" s="229" t="str">
        <f t="shared" si="67"/>
        <v>3168</v>
      </c>
      <c r="G1463" s="242" t="s">
        <v>7590</v>
      </c>
      <c r="H1463" s="242" t="s">
        <v>8349</v>
      </c>
      <c r="I1463" s="229" t="str">
        <f t="shared" si="68"/>
        <v>INSERT INTO UPK_TEST.upk_k60.k60_press_buno_link (buno_id, k60_buno_id, created_date, created_tantou_id) VALUES (3168, 1544, GETDATE(), 999);</v>
      </c>
    </row>
    <row r="1464" spans="1:9">
      <c r="A1464" s="229" t="s">
        <v>5651</v>
      </c>
      <c r="B1464" s="229" t="str">
        <f t="shared" si="66"/>
        <v>2098</v>
      </c>
      <c r="C1464" s="229" t="s">
        <v>2510</v>
      </c>
      <c r="D1464" s="229" t="str">
        <f t="shared" si="67"/>
        <v>3169</v>
      </c>
      <c r="G1464" s="242" t="s">
        <v>2510</v>
      </c>
      <c r="H1464" s="242" t="s">
        <v>8350</v>
      </c>
      <c r="I1464" s="229" t="str">
        <f t="shared" si="68"/>
        <v>INSERT INTO UPK_TEST.upk_k60.k60_press_buno_link (buno_id, k60_buno_id, created_date, created_tantou_id) VALUES (3169, 2098, GETDATE(), 999);</v>
      </c>
    </row>
    <row r="1465" spans="1:9">
      <c r="A1465" s="229" t="s">
        <v>5651</v>
      </c>
      <c r="B1465" s="229" t="str">
        <f t="shared" si="66"/>
        <v>2098</v>
      </c>
      <c r="C1465" s="229" t="s">
        <v>2511</v>
      </c>
      <c r="D1465" s="229" t="str">
        <f t="shared" si="67"/>
        <v>3170</v>
      </c>
      <c r="G1465" s="242" t="s">
        <v>2511</v>
      </c>
      <c r="H1465" s="242" t="s">
        <v>8351</v>
      </c>
      <c r="I1465" s="229" t="str">
        <f t="shared" si="68"/>
        <v>INSERT INTO UPK_TEST.upk_k60.k60_press_buno_link (buno_id, k60_buno_id, created_date, created_tantou_id) VALUES (3170, 2098, GETDATE(), 999);</v>
      </c>
    </row>
    <row r="1466" spans="1:9">
      <c r="A1466" s="229" t="s">
        <v>3000</v>
      </c>
      <c r="B1466" s="229" t="str">
        <f t="shared" si="66"/>
        <v>1604</v>
      </c>
      <c r="C1466" s="229" t="s">
        <v>7591</v>
      </c>
      <c r="D1466" s="229" t="str">
        <f t="shared" si="67"/>
        <v>3171</v>
      </c>
      <c r="G1466" s="242" t="s">
        <v>7591</v>
      </c>
      <c r="H1466" s="242" t="s">
        <v>8352</v>
      </c>
      <c r="I1466" s="229" t="str">
        <f t="shared" si="68"/>
        <v>INSERT INTO UPK_TEST.upk_k60.k60_press_buno_link (buno_id, k60_buno_id, created_date, created_tantou_id) VALUES (3171, 1604, GETDATE(), 999);</v>
      </c>
    </row>
    <row r="1467" spans="1:9">
      <c r="A1467" s="229" t="s">
        <v>3000</v>
      </c>
      <c r="B1467" s="229" t="str">
        <f t="shared" si="66"/>
        <v>1604</v>
      </c>
      <c r="C1467" s="229" t="s">
        <v>7592</v>
      </c>
      <c r="D1467" s="229" t="str">
        <f t="shared" si="67"/>
        <v>3172</v>
      </c>
      <c r="G1467" s="242" t="s">
        <v>7592</v>
      </c>
      <c r="H1467" s="242" t="s">
        <v>8353</v>
      </c>
      <c r="I1467" s="229" t="str">
        <f t="shared" si="68"/>
        <v>INSERT INTO UPK_TEST.upk_k60.k60_press_buno_link (buno_id, k60_buno_id, created_date, created_tantou_id) VALUES (3172, 1604, GETDATE(), 999);</v>
      </c>
    </row>
    <row r="1468" spans="1:9">
      <c r="A1468" s="229" t="s">
        <v>1164</v>
      </c>
      <c r="B1468" s="229" t="str">
        <f t="shared" si="66"/>
        <v>2497</v>
      </c>
      <c r="C1468" s="229" t="s">
        <v>2512</v>
      </c>
      <c r="D1468" s="229" t="str">
        <f t="shared" si="67"/>
        <v>3173</v>
      </c>
      <c r="G1468" s="242" t="s">
        <v>2512</v>
      </c>
      <c r="H1468" s="242" t="s">
        <v>8354</v>
      </c>
      <c r="I1468" s="229" t="str">
        <f t="shared" si="68"/>
        <v>INSERT INTO UPK_TEST.upk_k60.k60_press_buno_link (buno_id, k60_buno_id, created_date, created_tantou_id) VALUES (3173, 2497, GETDATE(), 999);</v>
      </c>
    </row>
    <row r="1469" spans="1:9">
      <c r="A1469" s="229" t="s">
        <v>1165</v>
      </c>
      <c r="B1469" s="229" t="str">
        <f t="shared" si="66"/>
        <v>2498</v>
      </c>
      <c r="C1469" s="229" t="s">
        <v>2513</v>
      </c>
      <c r="D1469" s="229" t="str">
        <f t="shared" si="67"/>
        <v>3174</v>
      </c>
      <c r="G1469" s="242" t="s">
        <v>2513</v>
      </c>
      <c r="H1469" s="242" t="s">
        <v>8355</v>
      </c>
      <c r="I1469" s="229" t="str">
        <f t="shared" si="68"/>
        <v>INSERT INTO UPK_TEST.upk_k60.k60_press_buno_link (buno_id, k60_buno_id, created_date, created_tantou_id) VALUES (3174, 2498, GETDATE(), 999);</v>
      </c>
    </row>
    <row r="1470" spans="1:9">
      <c r="A1470" s="229" t="s">
        <v>3166</v>
      </c>
      <c r="B1470" s="229" t="str">
        <f t="shared" si="66"/>
        <v>1748</v>
      </c>
      <c r="C1470" s="229" t="s">
        <v>7593</v>
      </c>
      <c r="D1470" s="229" t="str">
        <f t="shared" si="67"/>
        <v>3175</v>
      </c>
      <c r="G1470" s="242" t="s">
        <v>7593</v>
      </c>
      <c r="H1470" s="242" t="s">
        <v>8356</v>
      </c>
      <c r="I1470" s="229" t="str">
        <f t="shared" si="68"/>
        <v>INSERT INTO UPK_TEST.upk_k60.k60_press_buno_link (buno_id, k60_buno_id, created_date, created_tantou_id) VALUES (3175, 1748, GETDATE(), 999);</v>
      </c>
    </row>
    <row r="1471" spans="1:9">
      <c r="A1471" s="229" t="s">
        <v>3166</v>
      </c>
      <c r="B1471" s="229" t="str">
        <f t="shared" si="66"/>
        <v>1748</v>
      </c>
      <c r="C1471" s="229" t="s">
        <v>7594</v>
      </c>
      <c r="D1471" s="229" t="str">
        <f t="shared" si="67"/>
        <v>3176</v>
      </c>
      <c r="G1471" s="242" t="s">
        <v>7594</v>
      </c>
      <c r="H1471" s="242" t="s">
        <v>8357</v>
      </c>
      <c r="I1471" s="229" t="str">
        <f t="shared" si="68"/>
        <v>INSERT INTO UPK_TEST.upk_k60.k60_press_buno_link (buno_id, k60_buno_id, created_date, created_tantou_id) VALUES (3176, 1748, GETDATE(), 999);</v>
      </c>
    </row>
    <row r="1472" spans="1:9">
      <c r="A1472" s="229" t="s">
        <v>1218</v>
      </c>
      <c r="B1472" s="229">
        <f t="shared" si="66"/>
        <v>2561</v>
      </c>
      <c r="C1472" s="229" t="s">
        <v>7595</v>
      </c>
      <c r="D1472" s="229" t="str">
        <f t="shared" si="67"/>
        <v>3177</v>
      </c>
      <c r="G1472" s="242" t="s">
        <v>7595</v>
      </c>
      <c r="H1472" s="242" t="s">
        <v>8358</v>
      </c>
      <c r="I1472" s="229" t="str">
        <f t="shared" si="68"/>
        <v>INSERT INTO UPK_TEST.upk_k60.k60_press_buno_link (buno_id, k60_buno_id, created_date, created_tantou_id) VALUES (3177, 2561, GETDATE(), 999);</v>
      </c>
    </row>
    <row r="1473" spans="1:9">
      <c r="A1473" s="229" t="s">
        <v>1213</v>
      </c>
      <c r="B1473" s="229">
        <f t="shared" si="66"/>
        <v>2554</v>
      </c>
      <c r="C1473" s="229" t="s">
        <v>7596</v>
      </c>
      <c r="D1473" s="229" t="str">
        <f t="shared" si="67"/>
        <v>3178</v>
      </c>
      <c r="G1473" s="242" t="s">
        <v>7596</v>
      </c>
      <c r="H1473" s="242" t="s">
        <v>8359</v>
      </c>
      <c r="I1473" s="229" t="str">
        <f t="shared" si="68"/>
        <v>INSERT INTO UPK_TEST.upk_k60.k60_press_buno_link (buno_id, k60_buno_id, created_date, created_tantou_id) VALUES (3178, 2554, GETDATE(), 999);</v>
      </c>
    </row>
    <row r="1474" spans="1:9">
      <c r="A1474" s="229" t="s">
        <v>491</v>
      </c>
      <c r="B1474" s="229" t="str">
        <f t="shared" si="66"/>
        <v>1553</v>
      </c>
      <c r="C1474" s="229" t="s">
        <v>7597</v>
      </c>
      <c r="D1474" s="229" t="str">
        <f t="shared" si="67"/>
        <v>3179</v>
      </c>
      <c r="G1474" s="242" t="s">
        <v>7597</v>
      </c>
      <c r="H1474" s="242" t="s">
        <v>8360</v>
      </c>
      <c r="I1474" s="229" t="str">
        <f t="shared" si="68"/>
        <v>INSERT INTO UPK_TEST.upk_k60.k60_press_buno_link (buno_id, k60_buno_id, created_date, created_tantou_id) VALUES (3179, 1553, GETDATE(), 999);</v>
      </c>
    </row>
    <row r="1475" spans="1:9">
      <c r="A1475" s="229" t="s">
        <v>3400</v>
      </c>
      <c r="B1475" s="229" t="str">
        <f t="shared" si="66"/>
        <v>1969</v>
      </c>
      <c r="C1475" s="229" t="s">
        <v>2517</v>
      </c>
      <c r="D1475" s="229" t="str">
        <f t="shared" si="67"/>
        <v>3180</v>
      </c>
      <c r="G1475" s="242" t="s">
        <v>2517</v>
      </c>
      <c r="H1475" s="242" t="s">
        <v>8361</v>
      </c>
      <c r="I1475" s="229" t="str">
        <f t="shared" si="68"/>
        <v>INSERT INTO UPK_TEST.upk_k60.k60_press_buno_link (buno_id, k60_buno_id, created_date, created_tantou_id) VALUES (3180, 1969, GETDATE(), 999);</v>
      </c>
    </row>
    <row r="1476" spans="1:9">
      <c r="A1476" s="229" t="s">
        <v>3400</v>
      </c>
      <c r="B1476" s="229" t="str">
        <f t="shared" ref="B1476:B1539" si="69">VLOOKUP($A1476,$E$4:$F$2001,2,FALSE)</f>
        <v>1969</v>
      </c>
      <c r="C1476" s="229" t="s">
        <v>2521</v>
      </c>
      <c r="D1476" s="229" t="str">
        <f t="shared" ref="D1476:D1539" si="70">VLOOKUP($C1476,$G$4:$H$2001,2,FALSE)</f>
        <v>3181</v>
      </c>
      <c r="G1476" s="242" t="s">
        <v>2521</v>
      </c>
      <c r="H1476" s="242" t="s">
        <v>8362</v>
      </c>
      <c r="I1476" s="229" t="str">
        <f t="shared" ref="I1476:I1539" si="71">$S$1&amp;$D1476&amp;", "&amp;$B1476&amp;", GETDATE(), 999);"</f>
        <v>INSERT INTO UPK_TEST.upk_k60.k60_press_buno_link (buno_id, k60_buno_id, created_date, created_tantou_id) VALUES (3181, 1969, GETDATE(), 999);</v>
      </c>
    </row>
    <row r="1477" spans="1:9">
      <c r="A1477" s="229" t="s">
        <v>5482</v>
      </c>
      <c r="B1477" s="229" t="str">
        <f t="shared" si="69"/>
        <v>1292</v>
      </c>
      <c r="C1477" s="229" t="s">
        <v>7598</v>
      </c>
      <c r="D1477" s="229" t="str">
        <f t="shared" si="70"/>
        <v>3182</v>
      </c>
      <c r="G1477" s="242" t="s">
        <v>7598</v>
      </c>
      <c r="H1477" s="242" t="s">
        <v>8363</v>
      </c>
      <c r="I1477" s="229" t="str">
        <f t="shared" si="71"/>
        <v>INSERT INTO UPK_TEST.upk_k60.k60_press_buno_link (buno_id, k60_buno_id, created_date, created_tantou_id) VALUES (3182, 1292, GETDATE(), 999);</v>
      </c>
    </row>
    <row r="1478" spans="1:9">
      <c r="A1478" s="229" t="s">
        <v>5482</v>
      </c>
      <c r="B1478" s="229" t="str">
        <f t="shared" si="69"/>
        <v>1292</v>
      </c>
      <c r="C1478" s="229" t="s">
        <v>7599</v>
      </c>
      <c r="D1478" s="229" t="str">
        <f t="shared" si="70"/>
        <v>3183</v>
      </c>
      <c r="G1478" s="242" t="s">
        <v>7599</v>
      </c>
      <c r="H1478" s="242" t="s">
        <v>8364</v>
      </c>
      <c r="I1478" s="229" t="str">
        <f t="shared" si="71"/>
        <v>INSERT INTO UPK_TEST.upk_k60.k60_press_buno_link (buno_id, k60_buno_id, created_date, created_tantou_id) VALUES (3183, 1292, GETDATE(), 999);</v>
      </c>
    </row>
    <row r="1479" spans="1:9">
      <c r="A1479" s="229" t="s">
        <v>5549</v>
      </c>
      <c r="B1479" s="229" t="str">
        <f t="shared" si="69"/>
        <v>1468</v>
      </c>
      <c r="C1479" s="229" t="s">
        <v>2518</v>
      </c>
      <c r="D1479" s="229" t="str">
        <f t="shared" si="70"/>
        <v>3184</v>
      </c>
      <c r="G1479" s="242" t="s">
        <v>2518</v>
      </c>
      <c r="H1479" s="242" t="s">
        <v>8365</v>
      </c>
      <c r="I1479" s="229" t="str">
        <f t="shared" si="71"/>
        <v>INSERT INTO UPK_TEST.upk_k60.k60_press_buno_link (buno_id, k60_buno_id, created_date, created_tantou_id) VALUES (3184, 1468, GETDATE(), 999);</v>
      </c>
    </row>
    <row r="1480" spans="1:9">
      <c r="A1480" s="229" t="s">
        <v>5549</v>
      </c>
      <c r="B1480" s="229" t="str">
        <f t="shared" si="69"/>
        <v>1468</v>
      </c>
      <c r="C1480" s="229" t="s">
        <v>2522</v>
      </c>
      <c r="D1480" s="229" t="str">
        <f t="shared" si="70"/>
        <v>3185</v>
      </c>
      <c r="G1480" s="242" t="s">
        <v>2522</v>
      </c>
      <c r="H1480" s="242" t="s">
        <v>8366</v>
      </c>
      <c r="I1480" s="229" t="str">
        <f t="shared" si="71"/>
        <v>INSERT INTO UPK_TEST.upk_k60.k60_press_buno_link (buno_id, k60_buno_id, created_date, created_tantou_id) VALUES (3185, 1468, GETDATE(), 999);</v>
      </c>
    </row>
    <row r="1481" spans="1:9">
      <c r="A1481" s="229" t="s">
        <v>5499</v>
      </c>
      <c r="B1481" s="229" t="str">
        <f t="shared" si="69"/>
        <v>1337</v>
      </c>
      <c r="C1481" s="229" t="s">
        <v>7600</v>
      </c>
      <c r="D1481" s="229" t="str">
        <f t="shared" si="70"/>
        <v>3186</v>
      </c>
      <c r="G1481" s="242" t="s">
        <v>7600</v>
      </c>
      <c r="H1481" s="242" t="s">
        <v>8367</v>
      </c>
      <c r="I1481" s="229" t="str">
        <f t="shared" si="71"/>
        <v>INSERT INTO UPK_TEST.upk_k60.k60_press_buno_link (buno_id, k60_buno_id, created_date, created_tantou_id) VALUES (3186, 1337, GETDATE(), 999);</v>
      </c>
    </row>
    <row r="1482" spans="1:9">
      <c r="A1482" s="229" t="s">
        <v>5499</v>
      </c>
      <c r="B1482" s="229" t="str">
        <f t="shared" si="69"/>
        <v>1337</v>
      </c>
      <c r="C1482" s="229" t="s">
        <v>7601</v>
      </c>
      <c r="D1482" s="229" t="str">
        <f t="shared" si="70"/>
        <v>3187</v>
      </c>
      <c r="G1482" s="242" t="s">
        <v>7601</v>
      </c>
      <c r="H1482" s="242" t="s">
        <v>8368</v>
      </c>
      <c r="I1482" s="229" t="str">
        <f t="shared" si="71"/>
        <v>INSERT INTO UPK_TEST.upk_k60.k60_press_buno_link (buno_id, k60_buno_id, created_date, created_tantou_id) VALUES (3187, 1337, GETDATE(), 999);</v>
      </c>
    </row>
    <row r="1483" spans="1:9">
      <c r="A1483" s="229" t="s">
        <v>5710</v>
      </c>
      <c r="B1483" s="229" t="str">
        <f t="shared" si="69"/>
        <v>2411</v>
      </c>
      <c r="C1483" s="229" t="s">
        <v>2520</v>
      </c>
      <c r="D1483" s="229" t="str">
        <f t="shared" si="70"/>
        <v>3188</v>
      </c>
      <c r="G1483" s="242" t="s">
        <v>2520</v>
      </c>
      <c r="H1483" s="242" t="s">
        <v>8369</v>
      </c>
      <c r="I1483" s="229" t="str">
        <f t="shared" si="71"/>
        <v>INSERT INTO UPK_TEST.upk_k60.k60_press_buno_link (buno_id, k60_buno_id, created_date, created_tantou_id) VALUES (3188, 2411, GETDATE(), 999);</v>
      </c>
    </row>
    <row r="1484" spans="1:9">
      <c r="A1484" s="229" t="s">
        <v>5710</v>
      </c>
      <c r="B1484" s="229" t="str">
        <f t="shared" si="69"/>
        <v>2411</v>
      </c>
      <c r="C1484" s="229" t="s">
        <v>2524</v>
      </c>
      <c r="D1484" s="229" t="str">
        <f t="shared" si="70"/>
        <v>3189</v>
      </c>
      <c r="G1484" s="242" t="s">
        <v>2524</v>
      </c>
      <c r="H1484" s="242" t="s">
        <v>8370</v>
      </c>
      <c r="I1484" s="229" t="str">
        <f t="shared" si="71"/>
        <v>INSERT INTO UPK_TEST.upk_k60.k60_press_buno_link (buno_id, k60_buno_id, created_date, created_tantou_id) VALUES (3189, 2411, GETDATE(), 999);</v>
      </c>
    </row>
    <row r="1485" spans="1:9">
      <c r="A1485" s="229" t="s">
        <v>1214</v>
      </c>
      <c r="B1485" s="229">
        <f t="shared" si="69"/>
        <v>2555</v>
      </c>
      <c r="C1485" s="229" t="s">
        <v>7602</v>
      </c>
      <c r="D1485" s="229" t="str">
        <f t="shared" si="70"/>
        <v>3190</v>
      </c>
      <c r="G1485" s="242" t="s">
        <v>7602</v>
      </c>
      <c r="H1485" s="242" t="s">
        <v>8371</v>
      </c>
      <c r="I1485" s="229" t="str">
        <f t="shared" si="71"/>
        <v>INSERT INTO UPK_TEST.upk_k60.k60_press_buno_link (buno_id, k60_buno_id, created_date, created_tantou_id) VALUES (3190, 2555, GETDATE(), 999);</v>
      </c>
    </row>
    <row r="1486" spans="1:9">
      <c r="A1486" s="229" t="s">
        <v>492</v>
      </c>
      <c r="B1486" s="229" t="str">
        <f t="shared" si="69"/>
        <v>1554</v>
      </c>
      <c r="C1486" s="229" t="s">
        <v>7603</v>
      </c>
      <c r="D1486" s="229" t="str">
        <f t="shared" si="70"/>
        <v>3191</v>
      </c>
      <c r="G1486" s="242" t="s">
        <v>7603</v>
      </c>
      <c r="H1486" s="242" t="s">
        <v>8372</v>
      </c>
      <c r="I1486" s="229" t="str">
        <f t="shared" si="71"/>
        <v>INSERT INTO UPK_TEST.upk_k60.k60_press_buno_link (buno_id, k60_buno_id, created_date, created_tantou_id) VALUES (3191, 1554, GETDATE(), 999);</v>
      </c>
    </row>
    <row r="1487" spans="1:9">
      <c r="A1487" s="229" t="s">
        <v>1114</v>
      </c>
      <c r="B1487" s="229" t="str">
        <f t="shared" si="69"/>
        <v>2412</v>
      </c>
      <c r="C1487" s="229" t="s">
        <v>2526</v>
      </c>
      <c r="D1487" s="229" t="str">
        <f t="shared" si="70"/>
        <v>3192</v>
      </c>
      <c r="G1487" s="242" t="s">
        <v>2526</v>
      </c>
      <c r="H1487" s="242" t="s">
        <v>8373</v>
      </c>
      <c r="I1487" s="229" t="str">
        <f t="shared" si="71"/>
        <v>INSERT INTO UPK_TEST.upk_k60.k60_press_buno_link (buno_id, k60_buno_id, created_date, created_tantou_id) VALUES (3192, 2412, GETDATE(), 999);</v>
      </c>
    </row>
    <row r="1488" spans="1:9">
      <c r="A1488" s="229" t="s">
        <v>5681</v>
      </c>
      <c r="B1488" s="229" t="str">
        <f t="shared" si="69"/>
        <v>2263</v>
      </c>
      <c r="C1488" s="229" t="s">
        <v>7604</v>
      </c>
      <c r="D1488" s="229" t="str">
        <f t="shared" si="70"/>
        <v>3193</v>
      </c>
      <c r="G1488" s="242" t="s">
        <v>7604</v>
      </c>
      <c r="H1488" s="242" t="s">
        <v>8374</v>
      </c>
      <c r="I1488" s="229" t="str">
        <f t="shared" si="71"/>
        <v>INSERT INTO UPK_TEST.upk_k60.k60_press_buno_link (buno_id, k60_buno_id, created_date, created_tantou_id) VALUES (3193, 2263, GETDATE(), 999);</v>
      </c>
    </row>
    <row r="1489" spans="1:9">
      <c r="A1489" s="229" t="s">
        <v>5681</v>
      </c>
      <c r="B1489" s="229" t="str">
        <f t="shared" si="69"/>
        <v>2263</v>
      </c>
      <c r="C1489" s="229" t="s">
        <v>7605</v>
      </c>
      <c r="D1489" s="229" t="str">
        <f t="shared" si="70"/>
        <v>3194</v>
      </c>
      <c r="G1489" s="242" t="s">
        <v>7605</v>
      </c>
      <c r="H1489" s="242" t="s">
        <v>8375</v>
      </c>
      <c r="I1489" s="229" t="str">
        <f t="shared" si="71"/>
        <v>INSERT INTO UPK_TEST.upk_k60.k60_press_buno_link (buno_id, k60_buno_id, created_date, created_tantou_id) VALUES (3194, 2263, GETDATE(), 999);</v>
      </c>
    </row>
    <row r="1490" spans="1:9">
      <c r="A1490" s="229" t="s">
        <v>5733</v>
      </c>
      <c r="B1490" s="229" t="str">
        <f t="shared" si="69"/>
        <v>2482</v>
      </c>
      <c r="C1490" s="229" t="s">
        <v>2525</v>
      </c>
      <c r="D1490" s="229" t="str">
        <f t="shared" si="70"/>
        <v>3195</v>
      </c>
      <c r="G1490" s="242" t="s">
        <v>2525</v>
      </c>
      <c r="H1490" s="242" t="s">
        <v>8376</v>
      </c>
      <c r="I1490" s="229" t="str">
        <f t="shared" si="71"/>
        <v>INSERT INTO UPK_TEST.upk_k60.k60_press_buno_link (buno_id, k60_buno_id, created_date, created_tantou_id) VALUES (3195, 2482, GETDATE(), 999);</v>
      </c>
    </row>
    <row r="1491" spans="1:9">
      <c r="A1491" s="229" t="s">
        <v>5733</v>
      </c>
      <c r="B1491" s="229" t="str">
        <f t="shared" si="69"/>
        <v>2482</v>
      </c>
      <c r="C1491" s="229" t="s">
        <v>2527</v>
      </c>
      <c r="D1491" s="229" t="str">
        <f t="shared" si="70"/>
        <v>3196</v>
      </c>
      <c r="G1491" s="242" t="s">
        <v>2527</v>
      </c>
      <c r="H1491" s="242" t="s">
        <v>8377</v>
      </c>
      <c r="I1491" s="229" t="str">
        <f t="shared" si="71"/>
        <v>INSERT INTO UPK_TEST.upk_k60.k60_press_buno_link (buno_id, k60_buno_id, created_date, created_tantou_id) VALUES (3196, 2482, GETDATE(), 999);</v>
      </c>
    </row>
    <row r="1492" spans="1:9">
      <c r="A1492" s="229" t="s">
        <v>5675</v>
      </c>
      <c r="B1492" s="229" t="str">
        <f t="shared" si="69"/>
        <v>2218</v>
      </c>
      <c r="C1492" s="229" t="s">
        <v>7606</v>
      </c>
      <c r="D1492" s="229" t="str">
        <f t="shared" si="70"/>
        <v>3197</v>
      </c>
      <c r="G1492" s="242" t="s">
        <v>7606</v>
      </c>
      <c r="H1492" s="242" t="s">
        <v>8378</v>
      </c>
      <c r="I1492" s="229" t="str">
        <f t="shared" si="71"/>
        <v>INSERT INTO UPK_TEST.upk_k60.k60_press_buno_link (buno_id, k60_buno_id, created_date, created_tantou_id) VALUES (3197, 2218, GETDATE(), 999);</v>
      </c>
    </row>
    <row r="1493" spans="1:9">
      <c r="A1493" s="229" t="s">
        <v>5675</v>
      </c>
      <c r="B1493" s="229" t="str">
        <f t="shared" si="69"/>
        <v>2218</v>
      </c>
      <c r="C1493" s="229" t="s">
        <v>7607</v>
      </c>
      <c r="D1493" s="229" t="str">
        <f t="shared" si="70"/>
        <v>3198</v>
      </c>
      <c r="G1493" s="242" t="s">
        <v>7607</v>
      </c>
      <c r="H1493" s="242" t="s">
        <v>8379</v>
      </c>
      <c r="I1493" s="229" t="str">
        <f t="shared" si="71"/>
        <v>INSERT INTO UPK_TEST.upk_k60.k60_press_buno_link (buno_id, k60_buno_id, created_date, created_tantou_id) VALUES (3198, 2218, GETDATE(), 999);</v>
      </c>
    </row>
    <row r="1494" spans="1:9">
      <c r="A1494" s="229" t="s">
        <v>5669</v>
      </c>
      <c r="B1494" s="229" t="str">
        <f t="shared" si="69"/>
        <v>2178</v>
      </c>
      <c r="C1494" s="229" t="s">
        <v>7608</v>
      </c>
      <c r="D1494" s="229" t="str">
        <f t="shared" si="70"/>
        <v>3199</v>
      </c>
      <c r="G1494" s="242" t="s">
        <v>7608</v>
      </c>
      <c r="H1494" s="242" t="s">
        <v>8380</v>
      </c>
      <c r="I1494" s="229" t="str">
        <f t="shared" si="71"/>
        <v>INSERT INTO UPK_TEST.upk_k60.k60_press_buno_link (buno_id, k60_buno_id, created_date, created_tantou_id) VALUES (3199, 2178, GETDATE(), 999);</v>
      </c>
    </row>
    <row r="1495" spans="1:9">
      <c r="A1495" s="229" t="s">
        <v>5669</v>
      </c>
      <c r="B1495" s="229" t="str">
        <f t="shared" si="69"/>
        <v>2178</v>
      </c>
      <c r="C1495" s="229" t="s">
        <v>7609</v>
      </c>
      <c r="D1495" s="229" t="str">
        <f t="shared" si="70"/>
        <v>3200</v>
      </c>
      <c r="G1495" s="242" t="s">
        <v>7609</v>
      </c>
      <c r="H1495" s="242" t="s">
        <v>8381</v>
      </c>
      <c r="I1495" s="229" t="str">
        <f t="shared" si="71"/>
        <v>INSERT INTO UPK_TEST.upk_k60.k60_press_buno_link (buno_id, k60_buno_id, created_date, created_tantou_id) VALUES (3200, 2178, GETDATE(), 999);</v>
      </c>
    </row>
    <row r="1496" spans="1:9">
      <c r="A1496" s="229" t="s">
        <v>5673</v>
      </c>
      <c r="B1496" s="229" t="str">
        <f t="shared" si="69"/>
        <v>2205</v>
      </c>
      <c r="C1496" s="229" t="s">
        <v>7610</v>
      </c>
      <c r="D1496" s="229" t="str">
        <f t="shared" si="70"/>
        <v>3201</v>
      </c>
      <c r="G1496" s="242" t="s">
        <v>7610</v>
      </c>
      <c r="H1496" s="242" t="s">
        <v>8382</v>
      </c>
      <c r="I1496" s="229" t="str">
        <f t="shared" si="71"/>
        <v>INSERT INTO UPK_TEST.upk_k60.k60_press_buno_link (buno_id, k60_buno_id, created_date, created_tantou_id) VALUES (3201, 2205, GETDATE(), 999);</v>
      </c>
    </row>
    <row r="1497" spans="1:9">
      <c r="A1497" s="229" t="s">
        <v>5673</v>
      </c>
      <c r="B1497" s="229" t="str">
        <f t="shared" si="69"/>
        <v>2205</v>
      </c>
      <c r="C1497" s="229" t="s">
        <v>7611</v>
      </c>
      <c r="D1497" s="229" t="str">
        <f t="shared" si="70"/>
        <v>3202</v>
      </c>
      <c r="G1497" s="242" t="s">
        <v>7611</v>
      </c>
      <c r="H1497" s="242" t="s">
        <v>8383</v>
      </c>
      <c r="I1497" s="229" t="str">
        <f t="shared" si="71"/>
        <v>INSERT INTO UPK_TEST.upk_k60.k60_press_buno_link (buno_id, k60_buno_id, created_date, created_tantou_id) VALUES (3202, 2205, GETDATE(), 999);</v>
      </c>
    </row>
    <row r="1498" spans="1:9">
      <c r="A1498" s="229" t="s">
        <v>5677</v>
      </c>
      <c r="B1498" s="229" t="str">
        <f t="shared" si="69"/>
        <v>2229</v>
      </c>
      <c r="C1498" s="229" t="s">
        <v>7612</v>
      </c>
      <c r="D1498" s="229" t="str">
        <f t="shared" si="70"/>
        <v>3203</v>
      </c>
      <c r="G1498" s="242" t="s">
        <v>7612</v>
      </c>
      <c r="H1498" s="242" t="s">
        <v>8384</v>
      </c>
      <c r="I1498" s="229" t="str">
        <f t="shared" si="71"/>
        <v>INSERT INTO UPK_TEST.upk_k60.k60_press_buno_link (buno_id, k60_buno_id, created_date, created_tantou_id) VALUES (3203, 2229, GETDATE(), 999);</v>
      </c>
    </row>
    <row r="1499" spans="1:9">
      <c r="A1499" s="229" t="s">
        <v>5677</v>
      </c>
      <c r="B1499" s="229" t="str">
        <f t="shared" si="69"/>
        <v>2229</v>
      </c>
      <c r="C1499" s="229" t="s">
        <v>7613</v>
      </c>
      <c r="D1499" s="229" t="str">
        <f t="shared" si="70"/>
        <v>3204</v>
      </c>
      <c r="G1499" s="242" t="s">
        <v>7613</v>
      </c>
      <c r="H1499" s="242" t="s">
        <v>8385</v>
      </c>
      <c r="I1499" s="229" t="str">
        <f t="shared" si="71"/>
        <v>INSERT INTO UPK_TEST.upk_k60.k60_press_buno_link (buno_id, k60_buno_id, created_date, created_tantou_id) VALUES (3204, 2229, GETDATE(), 999);</v>
      </c>
    </row>
    <row r="1500" spans="1:9">
      <c r="A1500" s="229" t="s">
        <v>5678</v>
      </c>
      <c r="B1500" s="229" t="str">
        <f t="shared" si="69"/>
        <v>2230</v>
      </c>
      <c r="C1500" s="229" t="s">
        <v>7614</v>
      </c>
      <c r="D1500" s="229" t="str">
        <f t="shared" si="70"/>
        <v>3205</v>
      </c>
      <c r="G1500" s="242" t="s">
        <v>7614</v>
      </c>
      <c r="H1500" s="242" t="s">
        <v>8386</v>
      </c>
      <c r="I1500" s="229" t="str">
        <f t="shared" si="71"/>
        <v>INSERT INTO UPK_TEST.upk_k60.k60_press_buno_link (buno_id, k60_buno_id, created_date, created_tantou_id) VALUES (3205, 2230, GETDATE(), 999);</v>
      </c>
    </row>
    <row r="1501" spans="1:9">
      <c r="A1501" s="229" t="s">
        <v>5678</v>
      </c>
      <c r="B1501" s="229" t="str">
        <f t="shared" si="69"/>
        <v>2230</v>
      </c>
      <c r="C1501" s="229" t="s">
        <v>7615</v>
      </c>
      <c r="D1501" s="229" t="str">
        <f t="shared" si="70"/>
        <v>3206</v>
      </c>
      <c r="G1501" s="242" t="s">
        <v>7615</v>
      </c>
      <c r="H1501" s="242" t="s">
        <v>8387</v>
      </c>
      <c r="I1501" s="229" t="str">
        <f t="shared" si="71"/>
        <v>INSERT INTO UPK_TEST.upk_k60.k60_press_buno_link (buno_id, k60_buno_id, created_date, created_tantou_id) VALUES (3206, 2230, GETDATE(), 999);</v>
      </c>
    </row>
    <row r="1502" spans="1:9">
      <c r="A1502" s="229" t="s">
        <v>398</v>
      </c>
      <c r="B1502" s="229" t="str">
        <f t="shared" si="69"/>
        <v>1381</v>
      </c>
      <c r="C1502" s="229" t="s">
        <v>7616</v>
      </c>
      <c r="D1502" s="229" t="str">
        <f t="shared" si="70"/>
        <v>3207</v>
      </c>
      <c r="G1502" s="242" t="s">
        <v>7616</v>
      </c>
      <c r="H1502" s="242" t="s">
        <v>8388</v>
      </c>
      <c r="I1502" s="229" t="str">
        <f t="shared" si="71"/>
        <v>INSERT INTO UPK_TEST.upk_k60.k60_press_buno_link (buno_id, k60_buno_id, created_date, created_tantou_id) VALUES (3207, 1381, GETDATE(), 999);</v>
      </c>
    </row>
    <row r="1503" spans="1:9">
      <c r="A1503" s="229" t="s">
        <v>1087</v>
      </c>
      <c r="B1503" s="229" t="str">
        <f t="shared" si="69"/>
        <v>2381</v>
      </c>
      <c r="C1503" s="229" t="s">
        <v>2532</v>
      </c>
      <c r="D1503" s="229" t="str">
        <f t="shared" si="70"/>
        <v>3208</v>
      </c>
      <c r="G1503" s="242" t="s">
        <v>2532</v>
      </c>
      <c r="H1503" s="242" t="s">
        <v>8389</v>
      </c>
      <c r="I1503" s="229" t="str">
        <f t="shared" si="71"/>
        <v>INSERT INTO UPK_TEST.upk_k60.k60_press_buno_link (buno_id, k60_buno_id, created_date, created_tantou_id) VALUES (3208, 2381, GETDATE(), 999);</v>
      </c>
    </row>
    <row r="1504" spans="1:9">
      <c r="A1504" s="229" t="s">
        <v>1089</v>
      </c>
      <c r="B1504" s="229" t="str">
        <f t="shared" si="69"/>
        <v>2383</v>
      </c>
      <c r="C1504" s="229" t="s">
        <v>2533</v>
      </c>
      <c r="D1504" s="229" t="str">
        <f t="shared" si="70"/>
        <v>3209</v>
      </c>
      <c r="G1504" s="242" t="s">
        <v>2533</v>
      </c>
      <c r="H1504" s="242" t="s">
        <v>8390</v>
      </c>
      <c r="I1504" s="229" t="str">
        <f t="shared" si="71"/>
        <v>INSERT INTO UPK_TEST.upk_k60.k60_press_buno_link (buno_id, k60_buno_id, created_date, created_tantou_id) VALUES (3209, 2383, GETDATE(), 999);</v>
      </c>
    </row>
    <row r="1505" spans="1:9">
      <c r="A1505" s="229" t="s">
        <v>3065</v>
      </c>
      <c r="B1505" s="229" t="str">
        <f t="shared" si="69"/>
        <v>1659</v>
      </c>
      <c r="C1505" s="229" t="s">
        <v>7617</v>
      </c>
      <c r="D1505" s="229" t="str">
        <f t="shared" si="70"/>
        <v>3210</v>
      </c>
      <c r="G1505" s="242" t="s">
        <v>7617</v>
      </c>
      <c r="H1505" s="242" t="s">
        <v>8391</v>
      </c>
      <c r="I1505" s="229" t="str">
        <f t="shared" si="71"/>
        <v>INSERT INTO UPK_TEST.upk_k60.k60_press_buno_link (buno_id, k60_buno_id, created_date, created_tantou_id) VALUES (3210, 1659, GETDATE(), 999);</v>
      </c>
    </row>
    <row r="1506" spans="1:9">
      <c r="A1506" s="229" t="s">
        <v>3065</v>
      </c>
      <c r="B1506" s="229" t="str">
        <f t="shared" si="69"/>
        <v>1659</v>
      </c>
      <c r="C1506" s="229" t="s">
        <v>7618</v>
      </c>
      <c r="D1506" s="229" t="str">
        <f t="shared" si="70"/>
        <v>3211</v>
      </c>
      <c r="G1506" s="242" t="s">
        <v>7618</v>
      </c>
      <c r="H1506" s="242" t="s">
        <v>8392</v>
      </c>
      <c r="I1506" s="229" t="str">
        <f t="shared" si="71"/>
        <v>INSERT INTO UPK_TEST.upk_k60.k60_press_buno_link (buno_id, k60_buno_id, created_date, created_tantou_id) VALUES (3211, 1659, GETDATE(), 999);</v>
      </c>
    </row>
    <row r="1507" spans="1:9">
      <c r="A1507" s="229" t="s">
        <v>5600</v>
      </c>
      <c r="B1507" s="229" t="str">
        <f t="shared" si="69"/>
        <v>1879</v>
      </c>
      <c r="C1507" s="229" t="s">
        <v>7619</v>
      </c>
      <c r="D1507" s="229" t="str">
        <f t="shared" si="70"/>
        <v>3212</v>
      </c>
      <c r="G1507" s="242" t="s">
        <v>7619</v>
      </c>
      <c r="H1507" s="242" t="s">
        <v>8393</v>
      </c>
      <c r="I1507" s="229" t="str">
        <f t="shared" si="71"/>
        <v>INSERT INTO UPK_TEST.upk_k60.k60_press_buno_link (buno_id, k60_buno_id, created_date, created_tantou_id) VALUES (3212, 1879, GETDATE(), 999);</v>
      </c>
    </row>
    <row r="1508" spans="1:9">
      <c r="A1508" s="229" t="s">
        <v>5600</v>
      </c>
      <c r="B1508" s="229" t="str">
        <f t="shared" si="69"/>
        <v>1879</v>
      </c>
      <c r="C1508" s="229" t="s">
        <v>7620</v>
      </c>
      <c r="D1508" s="229" t="str">
        <f t="shared" si="70"/>
        <v>3213</v>
      </c>
      <c r="G1508" s="242" t="s">
        <v>7620</v>
      </c>
      <c r="H1508" s="242" t="s">
        <v>8394</v>
      </c>
      <c r="I1508" s="229" t="str">
        <f t="shared" si="71"/>
        <v>INSERT INTO UPK_TEST.upk_k60.k60_press_buno_link (buno_id, k60_buno_id, created_date, created_tantou_id) VALUES (3213, 1879, GETDATE(), 999);</v>
      </c>
    </row>
    <row r="1509" spans="1:9">
      <c r="A1509" s="229" t="s">
        <v>2974</v>
      </c>
      <c r="B1509" s="229" t="str">
        <f t="shared" si="69"/>
        <v>1582</v>
      </c>
      <c r="C1509" s="229" t="s">
        <v>7621</v>
      </c>
      <c r="D1509" s="229" t="str">
        <f t="shared" si="70"/>
        <v>3214</v>
      </c>
      <c r="G1509" s="242" t="s">
        <v>7621</v>
      </c>
      <c r="H1509" s="242" t="s">
        <v>8395</v>
      </c>
      <c r="I1509" s="229" t="str">
        <f t="shared" si="71"/>
        <v>INSERT INTO UPK_TEST.upk_k60.k60_press_buno_link (buno_id, k60_buno_id, created_date, created_tantou_id) VALUES (3214, 1582, GETDATE(), 999);</v>
      </c>
    </row>
    <row r="1510" spans="1:9">
      <c r="A1510" s="229" t="s">
        <v>2974</v>
      </c>
      <c r="B1510" s="229" t="str">
        <f t="shared" si="69"/>
        <v>1582</v>
      </c>
      <c r="C1510" s="229" t="s">
        <v>7622</v>
      </c>
      <c r="D1510" s="229" t="str">
        <f t="shared" si="70"/>
        <v>3215</v>
      </c>
      <c r="G1510" s="242" t="s">
        <v>7622</v>
      </c>
      <c r="H1510" s="242" t="s">
        <v>8396</v>
      </c>
      <c r="I1510" s="229" t="str">
        <f t="shared" si="71"/>
        <v>INSERT INTO UPK_TEST.upk_k60.k60_press_buno_link (buno_id, k60_buno_id, created_date, created_tantou_id) VALUES (3215, 1582, GETDATE(), 999);</v>
      </c>
    </row>
    <row r="1511" spans="1:9">
      <c r="A1511" s="229" t="s">
        <v>3001</v>
      </c>
      <c r="B1511" s="229" t="str">
        <f t="shared" si="69"/>
        <v>1605</v>
      </c>
      <c r="C1511" s="229" t="s">
        <v>7623</v>
      </c>
      <c r="D1511" s="229" t="str">
        <f t="shared" si="70"/>
        <v>3216</v>
      </c>
      <c r="G1511" s="242" t="s">
        <v>7623</v>
      </c>
      <c r="H1511" s="242" t="s">
        <v>8397</v>
      </c>
      <c r="I1511" s="229" t="str">
        <f t="shared" si="71"/>
        <v>INSERT INTO UPK_TEST.upk_k60.k60_press_buno_link (buno_id, k60_buno_id, created_date, created_tantou_id) VALUES (3216, 1605, GETDATE(), 999);</v>
      </c>
    </row>
    <row r="1512" spans="1:9">
      <c r="A1512" s="229" t="s">
        <v>3001</v>
      </c>
      <c r="B1512" s="229" t="str">
        <f t="shared" si="69"/>
        <v>1605</v>
      </c>
      <c r="C1512" s="229" t="s">
        <v>7624</v>
      </c>
      <c r="D1512" s="229" t="str">
        <f t="shared" si="70"/>
        <v>3217</v>
      </c>
      <c r="G1512" s="242" t="s">
        <v>7624</v>
      </c>
      <c r="H1512" s="242" t="s">
        <v>8398</v>
      </c>
      <c r="I1512" s="229" t="str">
        <f t="shared" si="71"/>
        <v>INSERT INTO UPK_TEST.upk_k60.k60_press_buno_link (buno_id, k60_buno_id, created_date, created_tantou_id) VALUES (3217, 1605, GETDATE(), 999);</v>
      </c>
    </row>
    <row r="1513" spans="1:9">
      <c r="A1513" s="229" t="s">
        <v>3092</v>
      </c>
      <c r="B1513" s="229" t="str">
        <f t="shared" si="69"/>
        <v>1684</v>
      </c>
      <c r="C1513" s="229" t="s">
        <v>2536</v>
      </c>
      <c r="D1513" s="229" t="str">
        <f t="shared" si="70"/>
        <v>3218</v>
      </c>
      <c r="G1513" s="242" t="s">
        <v>2536</v>
      </c>
      <c r="H1513" s="242" t="s">
        <v>8399</v>
      </c>
      <c r="I1513" s="229" t="str">
        <f t="shared" si="71"/>
        <v>INSERT INTO UPK_TEST.upk_k60.k60_press_buno_link (buno_id, k60_buno_id, created_date, created_tantou_id) VALUES (3218, 1684, GETDATE(), 999);</v>
      </c>
    </row>
    <row r="1514" spans="1:9">
      <c r="A1514" s="229" t="s">
        <v>3092</v>
      </c>
      <c r="B1514" s="229" t="str">
        <f t="shared" si="69"/>
        <v>1684</v>
      </c>
      <c r="C1514" s="229" t="s">
        <v>2537</v>
      </c>
      <c r="D1514" s="229" t="str">
        <f t="shared" si="70"/>
        <v>3219</v>
      </c>
      <c r="G1514" s="242" t="s">
        <v>2537</v>
      </c>
      <c r="H1514" s="242" t="s">
        <v>8400</v>
      </c>
      <c r="I1514" s="229" t="str">
        <f t="shared" si="71"/>
        <v>INSERT INTO UPK_TEST.upk_k60.k60_press_buno_link (buno_id, k60_buno_id, created_date, created_tantou_id) VALUES (3219, 1684, GETDATE(), 999);</v>
      </c>
    </row>
    <row r="1515" spans="1:9">
      <c r="A1515" s="229" t="s">
        <v>5626</v>
      </c>
      <c r="B1515" s="229" t="str">
        <f t="shared" si="69"/>
        <v>2031</v>
      </c>
      <c r="C1515" s="229" t="s">
        <v>7625</v>
      </c>
      <c r="D1515" s="229" t="str">
        <f t="shared" si="70"/>
        <v>3220</v>
      </c>
      <c r="G1515" s="242" t="s">
        <v>7625</v>
      </c>
      <c r="H1515" s="242" t="s">
        <v>8401</v>
      </c>
      <c r="I1515" s="229" t="str">
        <f t="shared" si="71"/>
        <v>INSERT INTO UPK_TEST.upk_k60.k60_press_buno_link (buno_id, k60_buno_id, created_date, created_tantou_id) VALUES (3220, 2031, GETDATE(), 999);</v>
      </c>
    </row>
    <row r="1516" spans="1:9">
      <c r="A1516" s="229" t="s">
        <v>5626</v>
      </c>
      <c r="B1516" s="229" t="str">
        <f t="shared" si="69"/>
        <v>2031</v>
      </c>
      <c r="C1516" s="229" t="s">
        <v>7626</v>
      </c>
      <c r="D1516" s="229" t="str">
        <f t="shared" si="70"/>
        <v>3221</v>
      </c>
      <c r="G1516" s="242" t="s">
        <v>7626</v>
      </c>
      <c r="H1516" s="242" t="s">
        <v>8402</v>
      </c>
      <c r="I1516" s="229" t="str">
        <f t="shared" si="71"/>
        <v>INSERT INTO UPK_TEST.upk_k60.k60_press_buno_link (buno_id, k60_buno_id, created_date, created_tantou_id) VALUES (3221, 2031, GETDATE(), 999);</v>
      </c>
    </row>
    <row r="1517" spans="1:9">
      <c r="A1517" s="229" t="s">
        <v>1047</v>
      </c>
      <c r="B1517" s="229" t="str">
        <f t="shared" si="69"/>
        <v>2325</v>
      </c>
      <c r="C1517" s="229" t="s">
        <v>2539</v>
      </c>
      <c r="D1517" s="229" t="str">
        <f t="shared" si="70"/>
        <v>3222</v>
      </c>
      <c r="G1517" s="242" t="s">
        <v>2539</v>
      </c>
      <c r="H1517" s="242" t="s">
        <v>8403</v>
      </c>
      <c r="I1517" s="229" t="str">
        <f t="shared" si="71"/>
        <v>INSERT INTO UPK_TEST.upk_k60.k60_press_buno_link (buno_id, k60_buno_id, created_date, created_tantou_id) VALUES (3222, 2325, GETDATE(), 999);</v>
      </c>
    </row>
    <row r="1518" spans="1:9">
      <c r="A1518" s="229" t="s">
        <v>428</v>
      </c>
      <c r="B1518" s="229" t="str">
        <f t="shared" si="69"/>
        <v>1421</v>
      </c>
      <c r="C1518" s="229" t="s">
        <v>2541</v>
      </c>
      <c r="D1518" s="229" t="str">
        <f t="shared" si="70"/>
        <v>3223</v>
      </c>
      <c r="G1518" s="242" t="s">
        <v>2541</v>
      </c>
      <c r="H1518" s="242" t="s">
        <v>8404</v>
      </c>
      <c r="I1518" s="229" t="str">
        <f t="shared" si="71"/>
        <v>INSERT INTO UPK_TEST.upk_k60.k60_press_buno_link (buno_id, k60_buno_id, created_date, created_tantou_id) VALUES (3223, 1421, GETDATE(), 999);</v>
      </c>
    </row>
    <row r="1519" spans="1:9">
      <c r="A1519" s="229" t="s">
        <v>801</v>
      </c>
      <c r="B1519" s="229" t="str">
        <f t="shared" si="69"/>
        <v>2014</v>
      </c>
      <c r="C1519" s="229" t="s">
        <v>2543</v>
      </c>
      <c r="D1519" s="229" t="str">
        <f t="shared" si="70"/>
        <v>3224</v>
      </c>
      <c r="G1519" s="242" t="s">
        <v>2543</v>
      </c>
      <c r="H1519" s="242" t="s">
        <v>8405</v>
      </c>
      <c r="I1519" s="229" t="str">
        <f t="shared" si="71"/>
        <v>INSERT INTO UPK_TEST.upk_k60.k60_press_buno_link (buno_id, k60_buno_id, created_date, created_tantou_id) VALUES (3224, 2014, GETDATE(), 999);</v>
      </c>
    </row>
    <row r="1520" spans="1:9">
      <c r="A1520" s="229" t="s">
        <v>802</v>
      </c>
      <c r="B1520" s="229" t="str">
        <f t="shared" si="69"/>
        <v>2015</v>
      </c>
      <c r="C1520" s="229" t="s">
        <v>2545</v>
      </c>
      <c r="D1520" s="229" t="str">
        <f t="shared" si="70"/>
        <v>3225</v>
      </c>
      <c r="G1520" s="242" t="s">
        <v>2545</v>
      </c>
      <c r="H1520" s="242" t="s">
        <v>8406</v>
      </c>
      <c r="I1520" s="229" t="str">
        <f t="shared" si="71"/>
        <v>INSERT INTO UPK_TEST.upk_k60.k60_press_buno_link (buno_id, k60_buno_id, created_date, created_tantou_id) VALUES (3225, 2015, GETDATE(), 999);</v>
      </c>
    </row>
    <row r="1521" spans="1:9">
      <c r="A1521" s="229" t="s">
        <v>803</v>
      </c>
      <c r="B1521" s="229" t="str">
        <f t="shared" si="69"/>
        <v>2016</v>
      </c>
      <c r="C1521" s="229" t="s">
        <v>2547</v>
      </c>
      <c r="D1521" s="229" t="str">
        <f t="shared" si="70"/>
        <v>3226</v>
      </c>
      <c r="G1521" s="242" t="s">
        <v>2547</v>
      </c>
      <c r="H1521" s="242" t="s">
        <v>8407</v>
      </c>
      <c r="I1521" s="229" t="str">
        <f t="shared" si="71"/>
        <v>INSERT INTO UPK_TEST.upk_k60.k60_press_buno_link (buno_id, k60_buno_id, created_date, created_tantou_id) VALUES (3226, 2016, GETDATE(), 999);</v>
      </c>
    </row>
    <row r="1522" spans="1:9">
      <c r="A1522" s="229" t="s">
        <v>1048</v>
      </c>
      <c r="B1522" s="229" t="str">
        <f t="shared" si="69"/>
        <v>2326</v>
      </c>
      <c r="C1522" s="229" t="s">
        <v>2549</v>
      </c>
      <c r="D1522" s="229" t="str">
        <f t="shared" si="70"/>
        <v>3227</v>
      </c>
      <c r="G1522" s="242" t="s">
        <v>2549</v>
      </c>
      <c r="H1522" s="242" t="s">
        <v>8408</v>
      </c>
      <c r="I1522" s="229" t="str">
        <f t="shared" si="71"/>
        <v>INSERT INTO UPK_TEST.upk_k60.k60_press_buno_link (buno_id, k60_buno_id, created_date, created_tantou_id) VALUES (3227, 2326, GETDATE(), 999);</v>
      </c>
    </row>
    <row r="1523" spans="1:9">
      <c r="A1523" s="229" t="s">
        <v>804</v>
      </c>
      <c r="B1523" s="229" t="str">
        <f t="shared" si="69"/>
        <v>2017</v>
      </c>
      <c r="C1523" s="229" t="s">
        <v>2551</v>
      </c>
      <c r="D1523" s="229" t="str">
        <f t="shared" si="70"/>
        <v>3228</v>
      </c>
      <c r="G1523" s="242" t="s">
        <v>2551</v>
      </c>
      <c r="H1523" s="242" t="s">
        <v>8409</v>
      </c>
      <c r="I1523" s="229" t="str">
        <f t="shared" si="71"/>
        <v>INSERT INTO UPK_TEST.upk_k60.k60_press_buno_link (buno_id, k60_buno_id, created_date, created_tantou_id) VALUES (3228, 2017, GETDATE(), 999);</v>
      </c>
    </row>
    <row r="1524" spans="1:9">
      <c r="A1524" s="229" t="s">
        <v>429</v>
      </c>
      <c r="B1524" s="229" t="str">
        <f t="shared" si="69"/>
        <v>1422</v>
      </c>
      <c r="C1524" s="229" t="s">
        <v>2553</v>
      </c>
      <c r="D1524" s="229" t="str">
        <f t="shared" si="70"/>
        <v>3229</v>
      </c>
      <c r="G1524" s="242" t="s">
        <v>2553</v>
      </c>
      <c r="H1524" s="242" t="s">
        <v>8410</v>
      </c>
      <c r="I1524" s="229" t="str">
        <f t="shared" si="71"/>
        <v>INSERT INTO UPK_TEST.upk_k60.k60_press_buno_link (buno_id, k60_buno_id, created_date, created_tantou_id) VALUES (3229, 1422, GETDATE(), 999);</v>
      </c>
    </row>
    <row r="1525" spans="1:9">
      <c r="A1525" s="229" t="s">
        <v>680</v>
      </c>
      <c r="B1525" s="229" t="str">
        <f t="shared" si="69"/>
        <v>1844</v>
      </c>
      <c r="C1525" s="229" t="s">
        <v>2554</v>
      </c>
      <c r="D1525" s="229" t="str">
        <f t="shared" si="70"/>
        <v>3230</v>
      </c>
      <c r="G1525" s="242" t="s">
        <v>2554</v>
      </c>
      <c r="H1525" s="242" t="s">
        <v>8411</v>
      </c>
      <c r="I1525" s="229" t="str">
        <f t="shared" si="71"/>
        <v>INSERT INTO UPK_TEST.upk_k60.k60_press_buno_link (buno_id, k60_buno_id, created_date, created_tantou_id) VALUES (3230, 1844, GETDATE(), 999);</v>
      </c>
    </row>
    <row r="1526" spans="1:9">
      <c r="A1526" s="229" t="s">
        <v>681</v>
      </c>
      <c r="B1526" s="229" t="str">
        <f t="shared" si="69"/>
        <v>1845</v>
      </c>
      <c r="C1526" s="229" t="s">
        <v>2555</v>
      </c>
      <c r="D1526" s="229" t="str">
        <f t="shared" si="70"/>
        <v>3231</v>
      </c>
      <c r="G1526" s="242" t="s">
        <v>2555</v>
      </c>
      <c r="H1526" s="242" t="s">
        <v>8412</v>
      </c>
      <c r="I1526" s="229" t="str">
        <f t="shared" si="71"/>
        <v>INSERT INTO UPK_TEST.upk_k60.k60_press_buno_link (buno_id, k60_buno_id, created_date, created_tantou_id) VALUES (3231, 1845, GETDATE(), 999);</v>
      </c>
    </row>
    <row r="1527" spans="1:9">
      <c r="A1527" s="229" t="s">
        <v>430</v>
      </c>
      <c r="B1527" s="229" t="str">
        <f t="shared" si="69"/>
        <v>1423</v>
      </c>
      <c r="C1527" s="229" t="s">
        <v>2557</v>
      </c>
      <c r="D1527" s="229" t="str">
        <f t="shared" si="70"/>
        <v>3232</v>
      </c>
      <c r="G1527" s="242" t="s">
        <v>2557</v>
      </c>
      <c r="H1527" s="242" t="s">
        <v>8413</v>
      </c>
      <c r="I1527" s="229" t="str">
        <f t="shared" si="71"/>
        <v>INSERT INTO UPK_TEST.upk_k60.k60_press_buno_link (buno_id, k60_buno_id, created_date, created_tantou_id) VALUES (3232, 1423, GETDATE(), 999);</v>
      </c>
    </row>
    <row r="1528" spans="1:9">
      <c r="A1528" s="229" t="s">
        <v>431</v>
      </c>
      <c r="B1528" s="229" t="str">
        <f t="shared" si="69"/>
        <v>1424</v>
      </c>
      <c r="C1528" s="229" t="s">
        <v>2559</v>
      </c>
      <c r="D1528" s="229" t="str">
        <f t="shared" si="70"/>
        <v>3233</v>
      </c>
      <c r="G1528" s="242" t="s">
        <v>2559</v>
      </c>
      <c r="H1528" s="242" t="s">
        <v>8414</v>
      </c>
      <c r="I1528" s="229" t="str">
        <f t="shared" si="71"/>
        <v>INSERT INTO UPK_TEST.upk_k60.k60_press_buno_link (buno_id, k60_buno_id, created_date, created_tantou_id) VALUES (3233, 1424, GETDATE(), 999);</v>
      </c>
    </row>
    <row r="1529" spans="1:9">
      <c r="A1529" s="229" t="s">
        <v>432</v>
      </c>
      <c r="B1529" s="229" t="str">
        <f t="shared" si="69"/>
        <v>1425</v>
      </c>
      <c r="C1529" s="229" t="s">
        <v>2560</v>
      </c>
      <c r="D1529" s="229" t="str">
        <f t="shared" si="70"/>
        <v>3234</v>
      </c>
      <c r="G1529" s="242" t="s">
        <v>2560</v>
      </c>
      <c r="H1529" s="242" t="s">
        <v>8415</v>
      </c>
      <c r="I1529" s="229" t="str">
        <f t="shared" si="71"/>
        <v>INSERT INTO UPK_TEST.upk_k60.k60_press_buno_link (buno_id, k60_buno_id, created_date, created_tantou_id) VALUES (3234, 1425, GETDATE(), 999);</v>
      </c>
    </row>
    <row r="1530" spans="1:9">
      <c r="A1530" s="229" t="s">
        <v>433</v>
      </c>
      <c r="B1530" s="229" t="str">
        <f t="shared" si="69"/>
        <v>1426</v>
      </c>
      <c r="C1530" s="229" t="s">
        <v>2561</v>
      </c>
      <c r="D1530" s="229" t="str">
        <f t="shared" si="70"/>
        <v>3235</v>
      </c>
      <c r="G1530" s="242" t="s">
        <v>2561</v>
      </c>
      <c r="H1530" s="242" t="s">
        <v>8416</v>
      </c>
      <c r="I1530" s="229" t="str">
        <f t="shared" si="71"/>
        <v>INSERT INTO UPK_TEST.upk_k60.k60_press_buno_link (buno_id, k60_buno_id, created_date, created_tantou_id) VALUES (3235, 1426, GETDATE(), 999);</v>
      </c>
    </row>
    <row r="1531" spans="1:9">
      <c r="A1531" s="229" t="s">
        <v>876</v>
      </c>
      <c r="B1531" s="229" t="str">
        <f t="shared" si="69"/>
        <v>2123</v>
      </c>
      <c r="C1531" s="229" t="s">
        <v>2567</v>
      </c>
      <c r="D1531" s="229" t="str">
        <f t="shared" si="70"/>
        <v>3236</v>
      </c>
      <c r="G1531" s="242" t="s">
        <v>2567</v>
      </c>
      <c r="H1531" s="242" t="s">
        <v>8417</v>
      </c>
      <c r="I1531" s="229" t="str">
        <f t="shared" si="71"/>
        <v>INSERT INTO UPK_TEST.upk_k60.k60_press_buno_link (buno_id, k60_buno_id, created_date, created_tantou_id) VALUES (3236, 2123, GETDATE(), 999);</v>
      </c>
    </row>
    <row r="1532" spans="1:9">
      <c r="A1532" s="229" t="s">
        <v>1229</v>
      </c>
      <c r="B1532" s="229">
        <f t="shared" si="69"/>
        <v>2573</v>
      </c>
      <c r="C1532" s="229" t="s">
        <v>2568</v>
      </c>
      <c r="D1532" s="229" t="str">
        <f t="shared" si="70"/>
        <v>3237</v>
      </c>
      <c r="G1532" s="242" t="s">
        <v>2568</v>
      </c>
      <c r="H1532" s="242" t="s">
        <v>8418</v>
      </c>
      <c r="I1532" s="229" t="str">
        <f t="shared" si="71"/>
        <v>INSERT INTO UPK_TEST.upk_k60.k60_press_buno_link (buno_id, k60_buno_id, created_date, created_tantou_id) VALUES (3237, 2573, GETDATE(), 999);</v>
      </c>
    </row>
    <row r="1533" spans="1:9">
      <c r="A1533" s="229" t="s">
        <v>1230</v>
      </c>
      <c r="B1533" s="229">
        <f t="shared" si="69"/>
        <v>2574</v>
      </c>
      <c r="C1533" s="229" t="s">
        <v>2569</v>
      </c>
      <c r="D1533" s="229" t="str">
        <f t="shared" si="70"/>
        <v>3238</v>
      </c>
      <c r="G1533" s="242" t="s">
        <v>2569</v>
      </c>
      <c r="H1533" s="242" t="s">
        <v>8419</v>
      </c>
      <c r="I1533" s="229" t="str">
        <f t="shared" si="71"/>
        <v>INSERT INTO UPK_TEST.upk_k60.k60_press_buno_link (buno_id, k60_buno_id, created_date, created_tantou_id) VALUES (3238, 2574, GETDATE(), 999);</v>
      </c>
    </row>
    <row r="1534" spans="1:9">
      <c r="A1534" s="229" t="s">
        <v>5497</v>
      </c>
      <c r="B1534" s="229" t="str">
        <f t="shared" si="69"/>
        <v>1335</v>
      </c>
      <c r="C1534" s="229" t="s">
        <v>7627</v>
      </c>
      <c r="D1534" s="229" t="str">
        <f t="shared" si="70"/>
        <v>3239</v>
      </c>
      <c r="G1534" s="242" t="s">
        <v>7627</v>
      </c>
      <c r="H1534" s="242" t="s">
        <v>8420</v>
      </c>
      <c r="I1534" s="229" t="str">
        <f t="shared" si="71"/>
        <v>INSERT INTO UPK_TEST.upk_k60.k60_press_buno_link (buno_id, k60_buno_id, created_date, created_tantou_id) VALUES (3239, 1335, GETDATE(), 999);</v>
      </c>
    </row>
    <row r="1535" spans="1:9">
      <c r="A1535" s="229" t="s">
        <v>5497</v>
      </c>
      <c r="B1535" s="229" t="str">
        <f t="shared" si="69"/>
        <v>1335</v>
      </c>
      <c r="C1535" s="229" t="s">
        <v>7628</v>
      </c>
      <c r="D1535" s="229" t="str">
        <f t="shared" si="70"/>
        <v>3240</v>
      </c>
      <c r="G1535" s="242" t="s">
        <v>7628</v>
      </c>
      <c r="H1535" s="242" t="s">
        <v>8421</v>
      </c>
      <c r="I1535" s="229" t="str">
        <f t="shared" si="71"/>
        <v>INSERT INTO UPK_TEST.upk_k60.k60_press_buno_link (buno_id, k60_buno_id, created_date, created_tantou_id) VALUES (3240, 1335, GETDATE(), 999);</v>
      </c>
    </row>
    <row r="1536" spans="1:9">
      <c r="A1536" s="229" t="s">
        <v>5498</v>
      </c>
      <c r="B1536" s="229" t="str">
        <f t="shared" si="69"/>
        <v>1336</v>
      </c>
      <c r="C1536" s="229" t="s">
        <v>7629</v>
      </c>
      <c r="D1536" s="229" t="str">
        <f t="shared" si="70"/>
        <v>3241</v>
      </c>
      <c r="G1536" s="242" t="s">
        <v>7629</v>
      </c>
      <c r="H1536" s="242" t="s">
        <v>8422</v>
      </c>
      <c r="I1536" s="229" t="str">
        <f t="shared" si="71"/>
        <v>INSERT INTO UPK_TEST.upk_k60.k60_press_buno_link (buno_id, k60_buno_id, created_date, created_tantou_id) VALUES (3241, 1336, GETDATE(), 999);</v>
      </c>
    </row>
    <row r="1537" spans="1:9">
      <c r="A1537" s="229" t="s">
        <v>5498</v>
      </c>
      <c r="B1537" s="229" t="str">
        <f t="shared" si="69"/>
        <v>1336</v>
      </c>
      <c r="C1537" s="229" t="s">
        <v>7630</v>
      </c>
      <c r="D1537" s="229" t="str">
        <f t="shared" si="70"/>
        <v>3242</v>
      </c>
      <c r="G1537" s="242" t="s">
        <v>7630</v>
      </c>
      <c r="H1537" s="242" t="s">
        <v>8423</v>
      </c>
      <c r="I1537" s="229" t="str">
        <f t="shared" si="71"/>
        <v>INSERT INTO UPK_TEST.upk_k60.k60_press_buno_link (buno_id, k60_buno_id, created_date, created_tantou_id) VALUES (3242, 1336, GETDATE(), 999);</v>
      </c>
    </row>
    <row r="1538" spans="1:9">
      <c r="A1538" s="229" t="s">
        <v>620</v>
      </c>
      <c r="B1538" s="229" t="str">
        <f t="shared" si="69"/>
        <v>1743</v>
      </c>
      <c r="C1538" s="229" t="s">
        <v>7631</v>
      </c>
      <c r="D1538" s="229" t="str">
        <f t="shared" si="70"/>
        <v>3243</v>
      </c>
      <c r="G1538" s="242" t="s">
        <v>7631</v>
      </c>
      <c r="H1538" s="242" t="s">
        <v>8424</v>
      </c>
      <c r="I1538" s="229" t="str">
        <f t="shared" si="71"/>
        <v>INSERT INTO UPK_TEST.upk_k60.k60_press_buno_link (buno_id, k60_buno_id, created_date, created_tantou_id) VALUES (3243, 1743, GETDATE(), 999);</v>
      </c>
    </row>
    <row r="1539" spans="1:9">
      <c r="A1539" s="229" t="s">
        <v>2928</v>
      </c>
      <c r="B1539" s="229" t="str">
        <f t="shared" si="69"/>
        <v>1545</v>
      </c>
      <c r="C1539" s="229" t="s">
        <v>7632</v>
      </c>
      <c r="D1539" s="229" t="str">
        <f t="shared" si="70"/>
        <v>3244</v>
      </c>
      <c r="G1539" s="242" t="s">
        <v>7632</v>
      </c>
      <c r="H1539" s="242" t="s">
        <v>8425</v>
      </c>
      <c r="I1539" s="229" t="str">
        <f t="shared" si="71"/>
        <v>INSERT INTO UPK_TEST.upk_k60.k60_press_buno_link (buno_id, k60_buno_id, created_date, created_tantou_id) VALUES (3244, 1545, GETDATE(), 999);</v>
      </c>
    </row>
    <row r="1540" spans="1:9">
      <c r="A1540" s="229" t="s">
        <v>2928</v>
      </c>
      <c r="B1540" s="229" t="str">
        <f t="shared" ref="B1540:B1603" si="72">VLOOKUP($A1540,$E$4:$F$2001,2,FALSE)</f>
        <v>1545</v>
      </c>
      <c r="C1540" s="229" t="s">
        <v>7633</v>
      </c>
      <c r="D1540" s="229" t="str">
        <f t="shared" ref="D1540:D1603" si="73">VLOOKUP($C1540,$G$4:$H$2001,2,FALSE)</f>
        <v>3245</v>
      </c>
      <c r="G1540" s="242" t="s">
        <v>7633</v>
      </c>
      <c r="H1540" s="242" t="s">
        <v>8426</v>
      </c>
      <c r="I1540" s="229" t="str">
        <f t="shared" ref="I1540:I1603" si="74">$S$1&amp;$D1540&amp;", "&amp;$B1540&amp;", GETDATE(), 999);"</f>
        <v>INSERT INTO UPK_TEST.upk_k60.k60_press_buno_link (buno_id, k60_buno_id, created_date, created_tantou_id) VALUES (3245, 1545, GETDATE(), 999);</v>
      </c>
    </row>
    <row r="1541" spans="1:9">
      <c r="A1541" s="229" t="s">
        <v>621</v>
      </c>
      <c r="B1541" s="229" t="str">
        <f t="shared" si="72"/>
        <v>1744</v>
      </c>
      <c r="C1541" s="229" t="s">
        <v>7634</v>
      </c>
      <c r="D1541" s="229" t="str">
        <f t="shared" si="73"/>
        <v>3246</v>
      </c>
      <c r="G1541" s="242" t="s">
        <v>7634</v>
      </c>
      <c r="H1541" s="242" t="s">
        <v>8427</v>
      </c>
      <c r="I1541" s="229" t="str">
        <f t="shared" si="74"/>
        <v>INSERT INTO UPK_TEST.upk_k60.k60_press_buno_link (buno_id, k60_buno_id, created_date, created_tantou_id) VALUES (3246, 1744, GETDATE(), 999);</v>
      </c>
    </row>
    <row r="1542" spans="1:9">
      <c r="A1542" s="229" t="s">
        <v>5496</v>
      </c>
      <c r="B1542" s="229" t="str">
        <f t="shared" si="72"/>
        <v>1327</v>
      </c>
      <c r="C1542" s="229" t="s">
        <v>2572</v>
      </c>
      <c r="D1542" s="229" t="str">
        <f t="shared" si="73"/>
        <v>3247</v>
      </c>
      <c r="G1542" s="242" t="s">
        <v>2572</v>
      </c>
      <c r="H1542" s="242" t="s">
        <v>8428</v>
      </c>
      <c r="I1542" s="229" t="str">
        <f t="shared" si="74"/>
        <v>INSERT INTO UPK_TEST.upk_k60.k60_press_buno_link (buno_id, k60_buno_id, created_date, created_tantou_id) VALUES (3247, 1327, GETDATE(), 999);</v>
      </c>
    </row>
    <row r="1543" spans="1:9">
      <c r="A1543" s="229" t="s">
        <v>5496</v>
      </c>
      <c r="B1543" s="229" t="str">
        <f t="shared" si="72"/>
        <v>1327</v>
      </c>
      <c r="C1543" s="229" t="s">
        <v>2573</v>
      </c>
      <c r="D1543" s="229" t="str">
        <f t="shared" si="73"/>
        <v>3248</v>
      </c>
      <c r="G1543" s="242" t="s">
        <v>2573</v>
      </c>
      <c r="H1543" s="242" t="s">
        <v>8429</v>
      </c>
      <c r="I1543" s="229" t="str">
        <f t="shared" si="74"/>
        <v>INSERT INTO UPK_TEST.upk_k60.k60_press_buno_link (buno_id, k60_buno_id, created_date, created_tantou_id) VALUES (3248, 1327, GETDATE(), 999);</v>
      </c>
    </row>
    <row r="1544" spans="1:9">
      <c r="A1544" s="229" t="s">
        <v>5698</v>
      </c>
      <c r="B1544" s="229" t="str">
        <f t="shared" si="72"/>
        <v>2368</v>
      </c>
      <c r="C1544" s="229" t="s">
        <v>2574</v>
      </c>
      <c r="D1544" s="229" t="str">
        <f t="shared" si="73"/>
        <v>3249</v>
      </c>
      <c r="G1544" s="242" t="s">
        <v>2574</v>
      </c>
      <c r="H1544" s="242" t="s">
        <v>8430</v>
      </c>
      <c r="I1544" s="229" t="str">
        <f t="shared" si="74"/>
        <v>INSERT INTO UPK_TEST.upk_k60.k60_press_buno_link (buno_id, k60_buno_id, created_date, created_tantou_id) VALUES (3249, 2368, GETDATE(), 999);</v>
      </c>
    </row>
    <row r="1545" spans="1:9">
      <c r="A1545" s="229" t="s">
        <v>5698</v>
      </c>
      <c r="B1545" s="229" t="str">
        <f t="shared" si="72"/>
        <v>2368</v>
      </c>
      <c r="C1545" s="229" t="s">
        <v>2575</v>
      </c>
      <c r="D1545" s="229" t="str">
        <f t="shared" si="73"/>
        <v>3250</v>
      </c>
      <c r="G1545" s="242" t="s">
        <v>2575</v>
      </c>
      <c r="H1545" s="242" t="s">
        <v>8431</v>
      </c>
      <c r="I1545" s="229" t="str">
        <f t="shared" si="74"/>
        <v>INSERT INTO UPK_TEST.upk_k60.k60_press_buno_link (buno_id, k60_buno_id, created_date, created_tantou_id) VALUES (3250, 2368, GETDATE(), 999);</v>
      </c>
    </row>
    <row r="1546" spans="1:9">
      <c r="A1546" s="229" t="s">
        <v>890</v>
      </c>
      <c r="B1546" s="229" t="str">
        <f t="shared" si="72"/>
        <v>2138</v>
      </c>
      <c r="C1546" s="229" t="s">
        <v>2577</v>
      </c>
      <c r="D1546" s="229" t="str">
        <f t="shared" si="73"/>
        <v>3251</v>
      </c>
      <c r="G1546" s="242" t="s">
        <v>2577</v>
      </c>
      <c r="H1546" s="242" t="s">
        <v>8432</v>
      </c>
      <c r="I1546" s="229" t="str">
        <f t="shared" si="74"/>
        <v>INSERT INTO UPK_TEST.upk_k60.k60_press_buno_link (buno_id, k60_buno_id, created_date, created_tantou_id) VALUES (3251, 2138, GETDATE(), 999);</v>
      </c>
    </row>
    <row r="1547" spans="1:9">
      <c r="A1547" s="229" t="s">
        <v>5629</v>
      </c>
      <c r="B1547" s="229" t="str">
        <f t="shared" si="72"/>
        <v>2035</v>
      </c>
      <c r="C1547" s="229" t="s">
        <v>7635</v>
      </c>
      <c r="D1547" s="229" t="str">
        <f t="shared" si="73"/>
        <v>3252</v>
      </c>
      <c r="G1547" s="242" t="s">
        <v>7635</v>
      </c>
      <c r="H1547" s="242" t="s">
        <v>8433</v>
      </c>
      <c r="I1547" s="229" t="str">
        <f t="shared" si="74"/>
        <v>INSERT INTO UPK_TEST.upk_k60.k60_press_buno_link (buno_id, k60_buno_id, created_date, created_tantou_id) VALUES (3252, 2035, GETDATE(), 999);</v>
      </c>
    </row>
    <row r="1548" spans="1:9">
      <c r="A1548" s="229" t="s">
        <v>5629</v>
      </c>
      <c r="B1548" s="229" t="str">
        <f t="shared" si="72"/>
        <v>2035</v>
      </c>
      <c r="C1548" s="229" t="s">
        <v>7636</v>
      </c>
      <c r="D1548" s="229" t="str">
        <f t="shared" si="73"/>
        <v>3253</v>
      </c>
      <c r="G1548" s="242" t="s">
        <v>7636</v>
      </c>
      <c r="H1548" s="242" t="s">
        <v>8434</v>
      </c>
      <c r="I1548" s="229" t="str">
        <f t="shared" si="74"/>
        <v>INSERT INTO UPK_TEST.upk_k60.k60_press_buno_link (buno_id, k60_buno_id, created_date, created_tantou_id) VALUES (3253, 2035, GETDATE(), 999);</v>
      </c>
    </row>
    <row r="1549" spans="1:9">
      <c r="A1549" s="229" t="s">
        <v>5553</v>
      </c>
      <c r="B1549" s="229" t="str">
        <f t="shared" si="72"/>
        <v>1472</v>
      </c>
      <c r="C1549" s="229" t="s">
        <v>2578</v>
      </c>
      <c r="D1549" s="229" t="str">
        <f t="shared" si="73"/>
        <v>3254</v>
      </c>
      <c r="G1549" s="242" t="s">
        <v>2578</v>
      </c>
      <c r="H1549" s="242" t="s">
        <v>8435</v>
      </c>
      <c r="I1549" s="229" t="str">
        <f t="shared" si="74"/>
        <v>INSERT INTO UPK_TEST.upk_k60.k60_press_buno_link (buno_id, k60_buno_id, created_date, created_tantou_id) VALUES (3254, 1472, GETDATE(), 999);</v>
      </c>
    </row>
    <row r="1550" spans="1:9">
      <c r="A1550" s="229" t="s">
        <v>5553</v>
      </c>
      <c r="B1550" s="229" t="str">
        <f t="shared" si="72"/>
        <v>1472</v>
      </c>
      <c r="C1550" s="229" t="s">
        <v>2581</v>
      </c>
      <c r="D1550" s="229" t="str">
        <f t="shared" si="73"/>
        <v>3255</v>
      </c>
      <c r="G1550" s="242" t="s">
        <v>2581</v>
      </c>
      <c r="H1550" s="242" t="s">
        <v>8436</v>
      </c>
      <c r="I1550" s="229" t="str">
        <f t="shared" si="74"/>
        <v>INSERT INTO UPK_TEST.upk_k60.k60_press_buno_link (buno_id, k60_buno_id, created_date, created_tantou_id) VALUES (3255, 1472, GETDATE(), 999);</v>
      </c>
    </row>
    <row r="1551" spans="1:9">
      <c r="A1551" s="229" t="s">
        <v>5485</v>
      </c>
      <c r="B1551" s="229" t="str">
        <f t="shared" si="72"/>
        <v>1304</v>
      </c>
      <c r="C1551" s="229" t="s">
        <v>7637</v>
      </c>
      <c r="D1551" s="229" t="str">
        <f t="shared" si="73"/>
        <v>3256</v>
      </c>
      <c r="G1551" s="242" t="s">
        <v>7637</v>
      </c>
      <c r="H1551" s="242" t="s">
        <v>8437</v>
      </c>
      <c r="I1551" s="229" t="str">
        <f t="shared" si="74"/>
        <v>INSERT INTO UPK_TEST.upk_k60.k60_press_buno_link (buno_id, k60_buno_id, created_date, created_tantou_id) VALUES (3256, 1304, GETDATE(), 999);</v>
      </c>
    </row>
    <row r="1552" spans="1:9">
      <c r="A1552" s="229" t="s">
        <v>5485</v>
      </c>
      <c r="B1552" s="229" t="str">
        <f t="shared" si="72"/>
        <v>1304</v>
      </c>
      <c r="C1552" s="229" t="s">
        <v>7638</v>
      </c>
      <c r="D1552" s="229" t="str">
        <f t="shared" si="73"/>
        <v>3257</v>
      </c>
      <c r="G1552" s="242" t="s">
        <v>7638</v>
      </c>
      <c r="H1552" s="242" t="s">
        <v>8438</v>
      </c>
      <c r="I1552" s="229" t="str">
        <f t="shared" si="74"/>
        <v>INSERT INTO UPK_TEST.upk_k60.k60_press_buno_link (buno_id, k60_buno_id, created_date, created_tantou_id) VALUES (3257, 1304, GETDATE(), 999);</v>
      </c>
    </row>
    <row r="1553" spans="1:9">
      <c r="A1553" s="229" t="s">
        <v>5486</v>
      </c>
      <c r="B1553" s="229" t="str">
        <f t="shared" si="72"/>
        <v>1305</v>
      </c>
      <c r="C1553" s="229" t="s">
        <v>7639</v>
      </c>
      <c r="D1553" s="229" t="str">
        <f t="shared" si="73"/>
        <v>3258</v>
      </c>
      <c r="G1553" s="242" t="s">
        <v>7639</v>
      </c>
      <c r="H1553" s="242" t="s">
        <v>8439</v>
      </c>
      <c r="I1553" s="229" t="str">
        <f t="shared" si="74"/>
        <v>INSERT INTO UPK_TEST.upk_k60.k60_press_buno_link (buno_id, k60_buno_id, created_date, created_tantou_id) VALUES (3258, 1305, GETDATE(), 999);</v>
      </c>
    </row>
    <row r="1554" spans="1:9">
      <c r="A1554" s="229" t="s">
        <v>5486</v>
      </c>
      <c r="B1554" s="229" t="str">
        <f t="shared" si="72"/>
        <v>1305</v>
      </c>
      <c r="C1554" s="229" t="s">
        <v>7640</v>
      </c>
      <c r="D1554" s="229" t="str">
        <f t="shared" si="73"/>
        <v>3259</v>
      </c>
      <c r="G1554" s="242" t="s">
        <v>7640</v>
      </c>
      <c r="H1554" s="242" t="s">
        <v>8440</v>
      </c>
      <c r="I1554" s="229" t="str">
        <f t="shared" si="74"/>
        <v>INSERT INTO UPK_TEST.upk_k60.k60_press_buno_link (buno_id, k60_buno_id, created_date, created_tantou_id) VALUES (3259, 1305, GETDATE(), 999);</v>
      </c>
    </row>
    <row r="1555" spans="1:9">
      <c r="A1555" s="229" t="s">
        <v>891</v>
      </c>
      <c r="B1555" s="229" t="str">
        <f t="shared" si="72"/>
        <v>2139</v>
      </c>
      <c r="C1555" s="229" t="s">
        <v>2580</v>
      </c>
      <c r="D1555" s="229" t="str">
        <f t="shared" si="73"/>
        <v>3260</v>
      </c>
      <c r="G1555" s="242" t="s">
        <v>2580</v>
      </c>
      <c r="H1555" s="242" t="s">
        <v>8441</v>
      </c>
      <c r="I1555" s="229" t="str">
        <f t="shared" si="74"/>
        <v>INSERT INTO UPK_TEST.upk_k60.k60_press_buno_link (buno_id, k60_buno_id, created_date, created_tantou_id) VALUES (3260, 2139, GETDATE(), 999);</v>
      </c>
    </row>
    <row r="1556" spans="1:9">
      <c r="A1556" s="229" t="s">
        <v>828</v>
      </c>
      <c r="B1556" s="229" t="str">
        <f t="shared" si="72"/>
        <v>2050</v>
      </c>
      <c r="C1556" s="229" t="s">
        <v>7641</v>
      </c>
      <c r="D1556" s="229" t="str">
        <f t="shared" si="73"/>
        <v>3261</v>
      </c>
      <c r="G1556" s="242" t="s">
        <v>7641</v>
      </c>
      <c r="H1556" s="242" t="s">
        <v>8442</v>
      </c>
      <c r="I1556" s="229" t="str">
        <f t="shared" si="74"/>
        <v>INSERT INTO UPK_TEST.upk_k60.k60_press_buno_link (buno_id, k60_buno_id, created_date, created_tantou_id) VALUES (3261, 2050, GETDATE(), 999);</v>
      </c>
    </row>
    <row r="1557" spans="1:9">
      <c r="A1557" s="229" t="s">
        <v>829</v>
      </c>
      <c r="B1557" s="229" t="str">
        <f t="shared" si="72"/>
        <v>2051</v>
      </c>
      <c r="C1557" s="229" t="s">
        <v>7642</v>
      </c>
      <c r="D1557" s="229" t="str">
        <f t="shared" si="73"/>
        <v>3262</v>
      </c>
      <c r="G1557" s="242" t="s">
        <v>7642</v>
      </c>
      <c r="H1557" s="242" t="s">
        <v>8443</v>
      </c>
      <c r="I1557" s="229" t="str">
        <f t="shared" si="74"/>
        <v>INSERT INTO UPK_TEST.upk_k60.k60_press_buno_link (buno_id, k60_buno_id, created_date, created_tantou_id) VALUES (3262, 2051, GETDATE(), 999);</v>
      </c>
    </row>
    <row r="1558" spans="1:9">
      <c r="A1558" s="229" t="s">
        <v>1219</v>
      </c>
      <c r="B1558" s="229">
        <f t="shared" si="72"/>
        <v>2562</v>
      </c>
      <c r="C1558" s="229" t="s">
        <v>2582</v>
      </c>
      <c r="D1558" s="229" t="str">
        <f t="shared" si="73"/>
        <v>3263</v>
      </c>
      <c r="G1558" s="242" t="s">
        <v>2582</v>
      </c>
      <c r="H1558" s="242" t="s">
        <v>8444</v>
      </c>
      <c r="I1558" s="229" t="str">
        <f t="shared" si="74"/>
        <v>INSERT INTO UPK_TEST.upk_k60.k60_press_buno_link (buno_id, k60_buno_id, created_date, created_tantou_id) VALUES (3263, 2562, GETDATE(), 999);</v>
      </c>
    </row>
    <row r="1559" spans="1:9">
      <c r="A1559" s="229" t="s">
        <v>5748</v>
      </c>
      <c r="B1559" s="229" t="str">
        <f t="shared" si="72"/>
        <v>2521</v>
      </c>
      <c r="C1559" s="229" t="s">
        <v>7643</v>
      </c>
      <c r="D1559" s="229" t="str">
        <f t="shared" si="73"/>
        <v>3264</v>
      </c>
      <c r="G1559" s="242" t="s">
        <v>7643</v>
      </c>
      <c r="H1559" s="242" t="s">
        <v>8445</v>
      </c>
      <c r="I1559" s="229" t="str">
        <f t="shared" si="74"/>
        <v>INSERT INTO UPK_TEST.upk_k60.k60_press_buno_link (buno_id, k60_buno_id, created_date, created_tantou_id) VALUES (3264, 2521, GETDATE(), 999);</v>
      </c>
    </row>
    <row r="1560" spans="1:9">
      <c r="A1560" s="229" t="s">
        <v>5748</v>
      </c>
      <c r="B1560" s="229" t="str">
        <f t="shared" si="72"/>
        <v>2521</v>
      </c>
      <c r="C1560" s="229" t="s">
        <v>7644</v>
      </c>
      <c r="D1560" s="229" t="str">
        <f t="shared" si="73"/>
        <v>3265</v>
      </c>
      <c r="G1560" s="242" t="s">
        <v>7644</v>
      </c>
      <c r="H1560" s="242" t="s">
        <v>8446</v>
      </c>
      <c r="I1560" s="229" t="str">
        <f t="shared" si="74"/>
        <v>INSERT INTO UPK_TEST.upk_k60.k60_press_buno_link (buno_id, k60_buno_id, created_date, created_tantou_id) VALUES (3265, 2521, GETDATE(), 999);</v>
      </c>
    </row>
    <row r="1561" spans="1:9">
      <c r="A1561" s="229" t="s">
        <v>5750</v>
      </c>
      <c r="B1561" s="229" t="str">
        <f t="shared" si="72"/>
        <v>2537</v>
      </c>
      <c r="C1561" s="229" t="s">
        <v>7645</v>
      </c>
      <c r="D1561" s="229" t="str">
        <f t="shared" si="73"/>
        <v>3266</v>
      </c>
      <c r="G1561" s="242" t="s">
        <v>7645</v>
      </c>
      <c r="H1561" s="242" t="s">
        <v>8447</v>
      </c>
      <c r="I1561" s="229" t="str">
        <f t="shared" si="74"/>
        <v>INSERT INTO UPK_TEST.upk_k60.k60_press_buno_link (buno_id, k60_buno_id, created_date, created_tantou_id) VALUES (3266, 2537, GETDATE(), 999);</v>
      </c>
    </row>
    <row r="1562" spans="1:9">
      <c r="A1562" s="229" t="s">
        <v>5750</v>
      </c>
      <c r="B1562" s="229" t="str">
        <f t="shared" si="72"/>
        <v>2537</v>
      </c>
      <c r="C1562" s="229" t="s">
        <v>7646</v>
      </c>
      <c r="D1562" s="229" t="str">
        <f t="shared" si="73"/>
        <v>3267</v>
      </c>
      <c r="G1562" s="242" t="s">
        <v>7646</v>
      </c>
      <c r="H1562" s="242" t="s">
        <v>8448</v>
      </c>
      <c r="I1562" s="229" t="str">
        <f t="shared" si="74"/>
        <v>INSERT INTO UPK_TEST.upk_k60.k60_press_buno_link (buno_id, k60_buno_id, created_date, created_tantou_id) VALUES (3267, 2537, GETDATE(), 999);</v>
      </c>
    </row>
    <row r="1563" spans="1:9">
      <c r="A1563" s="229" t="s">
        <v>1220</v>
      </c>
      <c r="B1563" s="229">
        <f t="shared" si="72"/>
        <v>2563</v>
      </c>
      <c r="C1563" s="229" t="s">
        <v>2583</v>
      </c>
      <c r="D1563" s="229" t="str">
        <f t="shared" si="73"/>
        <v>3268</v>
      </c>
      <c r="G1563" s="242" t="s">
        <v>2583</v>
      </c>
      <c r="H1563" s="242" t="s">
        <v>8449</v>
      </c>
      <c r="I1563" s="229" t="str">
        <f t="shared" si="74"/>
        <v>INSERT INTO UPK_TEST.upk_k60.k60_press_buno_link (buno_id, k60_buno_id, created_date, created_tantou_id) VALUES (3268, 2563, GETDATE(), 999);</v>
      </c>
    </row>
    <row r="1564" spans="1:9">
      <c r="A1564" s="229" t="s">
        <v>1186</v>
      </c>
      <c r="B1564" s="229" t="str">
        <f t="shared" si="72"/>
        <v>2522</v>
      </c>
      <c r="C1564" s="229" t="s">
        <v>7647</v>
      </c>
      <c r="D1564" s="229" t="str">
        <f t="shared" si="73"/>
        <v>3269</v>
      </c>
      <c r="G1564" s="242" t="s">
        <v>7647</v>
      </c>
      <c r="H1564" s="242" t="s">
        <v>8450</v>
      </c>
      <c r="I1564" s="229" t="str">
        <f t="shared" si="74"/>
        <v>INSERT INTO UPK_TEST.upk_k60.k60_press_buno_link (buno_id, k60_buno_id, created_date, created_tantou_id) VALUES (3269, 2522, GETDATE(), 999);</v>
      </c>
    </row>
    <row r="1565" spans="1:9">
      <c r="A1565" s="229" t="s">
        <v>1200</v>
      </c>
      <c r="B1565" s="229" t="str">
        <f t="shared" si="72"/>
        <v>2538</v>
      </c>
      <c r="C1565" s="229" t="s">
        <v>7648</v>
      </c>
      <c r="D1565" s="229" t="str">
        <f t="shared" si="73"/>
        <v>3270</v>
      </c>
      <c r="G1565" s="242" t="s">
        <v>7648</v>
      </c>
      <c r="H1565" s="242" t="s">
        <v>8451</v>
      </c>
      <c r="I1565" s="229" t="str">
        <f t="shared" si="74"/>
        <v>INSERT INTO UPK_TEST.upk_k60.k60_press_buno_link (buno_id, k60_buno_id, created_date, created_tantou_id) VALUES (3270, 2538, GETDATE(), 999);</v>
      </c>
    </row>
    <row r="1566" spans="1:9">
      <c r="A1566" s="229" t="s">
        <v>2906</v>
      </c>
      <c r="B1566" s="229" t="str">
        <f t="shared" si="72"/>
        <v>1525</v>
      </c>
      <c r="C1566" s="229" t="s">
        <v>7649</v>
      </c>
      <c r="D1566" s="229" t="str">
        <f t="shared" si="73"/>
        <v>3271</v>
      </c>
      <c r="G1566" s="242" t="s">
        <v>7649</v>
      </c>
      <c r="H1566" s="242" t="s">
        <v>8452</v>
      </c>
      <c r="I1566" s="229" t="str">
        <f t="shared" si="74"/>
        <v>INSERT INTO UPK_TEST.upk_k60.k60_press_buno_link (buno_id, k60_buno_id, created_date, created_tantou_id) VALUES (3271, 1525, GETDATE(), 999);</v>
      </c>
    </row>
    <row r="1567" spans="1:9">
      <c r="A1567" s="229" t="s">
        <v>2906</v>
      </c>
      <c r="B1567" s="229" t="str">
        <f t="shared" si="72"/>
        <v>1525</v>
      </c>
      <c r="C1567" s="229" t="s">
        <v>7650</v>
      </c>
      <c r="D1567" s="229" t="str">
        <f t="shared" si="73"/>
        <v>3272</v>
      </c>
      <c r="G1567" s="242" t="s">
        <v>7650</v>
      </c>
      <c r="H1567" s="242" t="s">
        <v>8453</v>
      </c>
      <c r="I1567" s="229" t="str">
        <f t="shared" si="74"/>
        <v>INSERT INTO UPK_TEST.upk_k60.k60_press_buno_link (buno_id, k60_buno_id, created_date, created_tantou_id) VALUES (3272, 1525, GETDATE(), 999);</v>
      </c>
    </row>
    <row r="1568" spans="1:9">
      <c r="A1568" s="229" t="s">
        <v>5699</v>
      </c>
      <c r="B1568" s="229" t="str">
        <f t="shared" si="72"/>
        <v>2369</v>
      </c>
      <c r="C1568" s="229" t="s">
        <v>2584</v>
      </c>
      <c r="D1568" s="229" t="str">
        <f t="shared" si="73"/>
        <v>3273</v>
      </c>
      <c r="G1568" s="242" t="s">
        <v>2584</v>
      </c>
      <c r="H1568" s="242" t="s">
        <v>8454</v>
      </c>
      <c r="I1568" s="229" t="str">
        <f t="shared" si="74"/>
        <v>INSERT INTO UPK_TEST.upk_k60.k60_press_buno_link (buno_id, k60_buno_id, created_date, created_tantou_id) VALUES (3273, 2369, GETDATE(), 999);</v>
      </c>
    </row>
    <row r="1569" spans="1:9">
      <c r="A1569" s="229" t="s">
        <v>5699</v>
      </c>
      <c r="B1569" s="229" t="str">
        <f t="shared" si="72"/>
        <v>2369</v>
      </c>
      <c r="C1569" s="229" t="s">
        <v>2585</v>
      </c>
      <c r="D1569" s="229" t="str">
        <f t="shared" si="73"/>
        <v>3274</v>
      </c>
      <c r="G1569" s="242" t="s">
        <v>2585</v>
      </c>
      <c r="H1569" s="242" t="s">
        <v>8455</v>
      </c>
      <c r="I1569" s="229" t="str">
        <f t="shared" si="74"/>
        <v>INSERT INTO UPK_TEST.upk_k60.k60_press_buno_link (buno_id, k60_buno_id, created_date, created_tantou_id) VALUES (3274, 2369, GETDATE(), 999);</v>
      </c>
    </row>
    <row r="1570" spans="1:9">
      <c r="A1570" s="229" t="s">
        <v>5756</v>
      </c>
      <c r="B1570" s="229">
        <f t="shared" si="72"/>
        <v>2564</v>
      </c>
      <c r="C1570" s="229" t="s">
        <v>7651</v>
      </c>
      <c r="D1570" s="229" t="str">
        <f t="shared" si="73"/>
        <v>3275</v>
      </c>
      <c r="G1570" s="242" t="s">
        <v>7651</v>
      </c>
      <c r="H1570" s="242" t="s">
        <v>8456</v>
      </c>
      <c r="I1570" s="229" t="str">
        <f t="shared" si="74"/>
        <v>INSERT INTO UPK_TEST.upk_k60.k60_press_buno_link (buno_id, k60_buno_id, created_date, created_tantou_id) VALUES (3275, 2564, GETDATE(), 999);</v>
      </c>
    </row>
    <row r="1571" spans="1:9">
      <c r="A1571" s="229" t="s">
        <v>5756</v>
      </c>
      <c r="B1571" s="229">
        <f t="shared" si="72"/>
        <v>2564</v>
      </c>
      <c r="C1571" s="229" t="s">
        <v>7652</v>
      </c>
      <c r="D1571" s="229" t="str">
        <f t="shared" si="73"/>
        <v>3276</v>
      </c>
      <c r="G1571" s="242" t="s">
        <v>7652</v>
      </c>
      <c r="H1571" s="242" t="s">
        <v>8457</v>
      </c>
      <c r="I1571" s="229" t="str">
        <f t="shared" si="74"/>
        <v>INSERT INTO UPK_TEST.upk_k60.k60_press_buno_link (buno_id, k60_buno_id, created_date, created_tantou_id) VALUES (3276, 2564, GETDATE(), 999);</v>
      </c>
    </row>
    <row r="1572" spans="1:9">
      <c r="A1572" s="229" t="s">
        <v>1187</v>
      </c>
      <c r="B1572" s="229" t="str">
        <f t="shared" si="72"/>
        <v>2523</v>
      </c>
      <c r="C1572" s="229" t="s">
        <v>7653</v>
      </c>
      <c r="D1572" s="229" t="str">
        <f t="shared" si="73"/>
        <v>3277</v>
      </c>
      <c r="G1572" s="242" t="s">
        <v>7653</v>
      </c>
      <c r="H1572" s="242" t="s">
        <v>8458</v>
      </c>
      <c r="I1572" s="229" t="str">
        <f t="shared" si="74"/>
        <v>INSERT INTO UPK_TEST.upk_k60.k60_press_buno_link (buno_id, k60_buno_id, created_date, created_tantou_id) VALUES (3277, 2523, GETDATE(), 999);</v>
      </c>
    </row>
    <row r="1573" spans="1:9">
      <c r="A1573" s="229" t="s">
        <v>1201</v>
      </c>
      <c r="B1573" s="229" t="str">
        <f t="shared" si="72"/>
        <v>2539</v>
      </c>
      <c r="C1573" s="229" t="s">
        <v>7654</v>
      </c>
      <c r="D1573" s="229" t="str">
        <f t="shared" si="73"/>
        <v>3278</v>
      </c>
      <c r="G1573" s="242" t="s">
        <v>7654</v>
      </c>
      <c r="H1573" s="242" t="s">
        <v>8459</v>
      </c>
      <c r="I1573" s="229" t="str">
        <f t="shared" si="74"/>
        <v>INSERT INTO UPK_TEST.upk_k60.k60_press_buno_link (buno_id, k60_buno_id, created_date, created_tantou_id) VALUES (3278, 2539, GETDATE(), 999);</v>
      </c>
    </row>
    <row r="1574" spans="1:9">
      <c r="A1574" s="229" t="s">
        <v>892</v>
      </c>
      <c r="B1574" s="229" t="str">
        <f t="shared" si="72"/>
        <v>2141</v>
      </c>
      <c r="C1574" s="229" t="s">
        <v>7655</v>
      </c>
      <c r="D1574" s="229" t="str">
        <f t="shared" si="73"/>
        <v>3279</v>
      </c>
      <c r="G1574" s="242" t="s">
        <v>7655</v>
      </c>
      <c r="H1574" s="242" t="s">
        <v>8460</v>
      </c>
      <c r="I1574" s="229" t="str">
        <f t="shared" si="74"/>
        <v>INSERT INTO UPK_TEST.upk_k60.k60_press_buno_link (buno_id, k60_buno_id, created_date, created_tantou_id) VALUES (3279, 2141, GETDATE(), 999);</v>
      </c>
    </row>
    <row r="1575" spans="1:9">
      <c r="A1575" s="229" t="s">
        <v>344</v>
      </c>
      <c r="B1575" s="229" t="str">
        <f t="shared" si="72"/>
        <v>1293</v>
      </c>
      <c r="C1575" s="229" t="s">
        <v>7656</v>
      </c>
      <c r="D1575" s="229" t="str">
        <f t="shared" si="73"/>
        <v>3280</v>
      </c>
      <c r="G1575" s="242" t="s">
        <v>7656</v>
      </c>
      <c r="H1575" s="242" t="s">
        <v>8461</v>
      </c>
      <c r="I1575" s="229" t="str">
        <f t="shared" si="74"/>
        <v>INSERT INTO UPK_TEST.upk_k60.k60_press_buno_link (buno_id, k60_buno_id, created_date, created_tantou_id) VALUES (3280, 1293, GETDATE(), 999);</v>
      </c>
    </row>
    <row r="1576" spans="1:9">
      <c r="A1576" s="229" t="s">
        <v>1189</v>
      </c>
      <c r="B1576" s="229" t="str">
        <f t="shared" si="72"/>
        <v>2526</v>
      </c>
      <c r="C1576" s="229" t="s">
        <v>2586</v>
      </c>
      <c r="D1576" s="229" t="str">
        <f t="shared" si="73"/>
        <v>3281</v>
      </c>
      <c r="G1576" s="242" t="s">
        <v>2586</v>
      </c>
      <c r="H1576" s="242" t="s">
        <v>8462</v>
      </c>
      <c r="I1576" s="229" t="str">
        <f t="shared" si="74"/>
        <v>INSERT INTO UPK_TEST.upk_k60.k60_press_buno_link (buno_id, k60_buno_id, created_date, created_tantou_id) VALUES (3281, 2526, GETDATE(), 999);</v>
      </c>
    </row>
    <row r="1577" spans="1:9">
      <c r="A1577" s="229" t="s">
        <v>345</v>
      </c>
      <c r="B1577" s="229" t="str">
        <f t="shared" si="72"/>
        <v>1294</v>
      </c>
      <c r="C1577" s="229" t="s">
        <v>2587</v>
      </c>
      <c r="D1577" s="229" t="str">
        <f t="shared" si="73"/>
        <v>3282</v>
      </c>
      <c r="G1577" s="242" t="s">
        <v>2587</v>
      </c>
      <c r="H1577" s="242" t="s">
        <v>8463</v>
      </c>
      <c r="I1577" s="229" t="str">
        <f t="shared" si="74"/>
        <v>INSERT INTO UPK_TEST.upk_k60.k60_press_buno_link (buno_id, k60_buno_id, created_date, created_tantou_id) VALUES (3282, 1294, GETDATE(), 999);</v>
      </c>
    </row>
    <row r="1578" spans="1:9">
      <c r="A1578" s="229" t="s">
        <v>346</v>
      </c>
      <c r="B1578" s="229" t="str">
        <f t="shared" si="72"/>
        <v>1295</v>
      </c>
      <c r="C1578" s="229" t="s">
        <v>7657</v>
      </c>
      <c r="D1578" s="229" t="str">
        <f t="shared" si="73"/>
        <v>3283</v>
      </c>
      <c r="G1578" s="242" t="s">
        <v>7657</v>
      </c>
      <c r="H1578" s="242" t="s">
        <v>8464</v>
      </c>
      <c r="I1578" s="229" t="str">
        <f t="shared" si="74"/>
        <v>INSERT INTO UPK_TEST.upk_k60.k60_press_buno_link (buno_id, k60_buno_id, created_date, created_tantou_id) VALUES (3283, 1295, GETDATE(), 999);</v>
      </c>
    </row>
    <row r="1579" spans="1:9">
      <c r="A1579" s="229" t="s">
        <v>1192</v>
      </c>
      <c r="B1579" s="229" t="str">
        <f t="shared" si="72"/>
        <v>2529</v>
      </c>
      <c r="C1579" s="229" t="s">
        <v>2588</v>
      </c>
      <c r="D1579" s="229" t="str">
        <f t="shared" si="73"/>
        <v>3284</v>
      </c>
      <c r="G1579" s="242" t="s">
        <v>2588</v>
      </c>
      <c r="H1579" s="242" t="s">
        <v>8465</v>
      </c>
      <c r="I1579" s="229" t="str">
        <f t="shared" si="74"/>
        <v>INSERT INTO UPK_TEST.upk_k60.k60_press_buno_link (buno_id, k60_buno_id, created_date, created_tantou_id) VALUES (3284, 2529, GETDATE(), 999);</v>
      </c>
    </row>
    <row r="1580" spans="1:9">
      <c r="A1580" s="229" t="s">
        <v>1235</v>
      </c>
      <c r="B1580" s="229">
        <f t="shared" si="72"/>
        <v>2579</v>
      </c>
      <c r="C1580" s="229" t="s">
        <v>2589</v>
      </c>
      <c r="D1580" s="229" t="str">
        <f t="shared" si="73"/>
        <v>3285</v>
      </c>
      <c r="G1580" s="242" t="s">
        <v>2589</v>
      </c>
      <c r="H1580" s="242" t="s">
        <v>8466</v>
      </c>
      <c r="I1580" s="229" t="str">
        <f t="shared" si="74"/>
        <v>INSERT INTO UPK_TEST.upk_k60.k60_press_buno_link (buno_id, k60_buno_id, created_date, created_tantou_id) VALUES (3285, 2579, GETDATE(), 999);</v>
      </c>
    </row>
    <row r="1581" spans="1:9">
      <c r="A1581" s="229" t="s">
        <v>1115</v>
      </c>
      <c r="B1581" s="229" t="str">
        <f t="shared" si="72"/>
        <v>2413</v>
      </c>
      <c r="C1581" s="229" t="s">
        <v>7658</v>
      </c>
      <c r="D1581" s="229" t="str">
        <f t="shared" si="73"/>
        <v>3286</v>
      </c>
      <c r="G1581" s="242" t="s">
        <v>7658</v>
      </c>
      <c r="H1581" s="242" t="s">
        <v>8467</v>
      </c>
      <c r="I1581" s="229" t="str">
        <f t="shared" si="74"/>
        <v>INSERT INTO UPK_TEST.upk_k60.k60_press_buno_link (buno_id, k60_buno_id, created_date, created_tantou_id) VALUES (3286, 2413, GETDATE(), 999);</v>
      </c>
    </row>
    <row r="1582" spans="1:9">
      <c r="A1582" s="229" t="s">
        <v>1116</v>
      </c>
      <c r="B1582" s="229" t="str">
        <f t="shared" si="72"/>
        <v>2414</v>
      </c>
      <c r="C1582" s="229" t="s">
        <v>7659</v>
      </c>
      <c r="D1582" s="229" t="str">
        <f t="shared" si="73"/>
        <v>3287</v>
      </c>
      <c r="G1582" s="242" t="s">
        <v>7659</v>
      </c>
      <c r="H1582" s="242" t="s">
        <v>8468</v>
      </c>
      <c r="I1582" s="229" t="str">
        <f t="shared" si="74"/>
        <v>INSERT INTO UPK_TEST.upk_k60.k60_press_buno_link (buno_id, k60_buno_id, created_date, created_tantou_id) VALUES (3287, 2414, GETDATE(), 999);</v>
      </c>
    </row>
    <row r="1583" spans="1:9">
      <c r="A1583" s="229" t="s">
        <v>1190</v>
      </c>
      <c r="B1583" s="229" t="str">
        <f t="shared" si="72"/>
        <v>2527</v>
      </c>
      <c r="C1583" s="229" t="s">
        <v>2590</v>
      </c>
      <c r="D1583" s="229" t="str">
        <f t="shared" si="73"/>
        <v>3288</v>
      </c>
      <c r="G1583" s="242" t="s">
        <v>2590</v>
      </c>
      <c r="H1583" s="242" t="s">
        <v>8469</v>
      </c>
      <c r="I1583" s="229" t="str">
        <f t="shared" si="74"/>
        <v>INSERT INTO UPK_TEST.upk_k60.k60_press_buno_link (buno_id, k60_buno_id, created_date, created_tantou_id) VALUES (3288, 2527, GETDATE(), 999);</v>
      </c>
    </row>
    <row r="1584" spans="1:9">
      <c r="A1584" s="229" t="s">
        <v>1191</v>
      </c>
      <c r="B1584" s="229" t="str">
        <f t="shared" si="72"/>
        <v>2528</v>
      </c>
      <c r="C1584" s="229" t="s">
        <v>2591</v>
      </c>
      <c r="D1584" s="229" t="str">
        <f t="shared" si="73"/>
        <v>3289</v>
      </c>
      <c r="G1584" s="242" t="s">
        <v>2591</v>
      </c>
      <c r="H1584" s="242" t="s">
        <v>8470</v>
      </c>
      <c r="I1584" s="229" t="str">
        <f t="shared" si="74"/>
        <v>INSERT INTO UPK_TEST.upk_k60.k60_press_buno_link (buno_id, k60_buno_id, created_date, created_tantou_id) VALUES (3289, 2528, GETDATE(), 999);</v>
      </c>
    </row>
    <row r="1585" spans="1:9">
      <c r="A1585" s="229" t="s">
        <v>1188</v>
      </c>
      <c r="B1585" s="229" t="str">
        <f t="shared" si="72"/>
        <v>2524</v>
      </c>
      <c r="C1585" s="229" t="s">
        <v>2592</v>
      </c>
      <c r="D1585" s="229" t="str">
        <f t="shared" si="73"/>
        <v>3290</v>
      </c>
      <c r="G1585" s="242" t="s">
        <v>2592</v>
      </c>
      <c r="H1585" s="242" t="s">
        <v>8471</v>
      </c>
      <c r="I1585" s="229" t="str">
        <f t="shared" si="74"/>
        <v>INSERT INTO UPK_TEST.upk_k60.k60_press_buno_link (buno_id, k60_buno_id, created_date, created_tantou_id) VALUES (3290, 2524, GETDATE(), 999);</v>
      </c>
    </row>
    <row r="1586" spans="1:9">
      <c r="A1586" s="229" t="s">
        <v>1117</v>
      </c>
      <c r="B1586" s="229" t="str">
        <f t="shared" si="72"/>
        <v>2415</v>
      </c>
      <c r="C1586" s="229" t="s">
        <v>2593</v>
      </c>
      <c r="D1586" s="229" t="str">
        <f t="shared" si="73"/>
        <v>3291</v>
      </c>
      <c r="G1586" s="242" t="s">
        <v>2593</v>
      </c>
      <c r="H1586" s="242" t="s">
        <v>8472</v>
      </c>
      <c r="I1586" s="229" t="str">
        <f t="shared" si="74"/>
        <v>INSERT INTO UPK_TEST.upk_k60.k60_press_buno_link (buno_id, k60_buno_id, created_date, created_tantou_id) VALUES (3291, 2415, GETDATE(), 999);</v>
      </c>
    </row>
    <row r="1587" spans="1:9">
      <c r="A1587" s="229" t="s">
        <v>646</v>
      </c>
      <c r="B1587" s="229" t="str">
        <f t="shared" si="72"/>
        <v>1785</v>
      </c>
      <c r="C1587" s="229" t="s">
        <v>7660</v>
      </c>
      <c r="D1587" s="229" t="str">
        <f t="shared" si="73"/>
        <v>3292</v>
      </c>
      <c r="G1587" s="242" t="s">
        <v>7660</v>
      </c>
      <c r="H1587" s="242" t="s">
        <v>8473</v>
      </c>
      <c r="I1587" s="229" t="str">
        <f t="shared" si="74"/>
        <v>INSERT INTO UPK_TEST.upk_k60.k60_press_buno_link (buno_id, k60_buno_id, created_date, created_tantou_id) VALUES (3292, 1785, GETDATE(), 999);</v>
      </c>
    </row>
    <row r="1588" spans="1:9">
      <c r="A1588" s="229" t="s">
        <v>5575</v>
      </c>
      <c r="B1588" s="229" t="str">
        <f t="shared" si="72"/>
        <v>1786</v>
      </c>
      <c r="C1588" s="229" t="s">
        <v>7661</v>
      </c>
      <c r="D1588" s="229" t="str">
        <f t="shared" si="73"/>
        <v>3293</v>
      </c>
      <c r="G1588" s="242" t="s">
        <v>7661</v>
      </c>
      <c r="H1588" s="242" t="s">
        <v>8474</v>
      </c>
      <c r="I1588" s="229" t="str">
        <f t="shared" si="74"/>
        <v>INSERT INTO UPK_TEST.upk_k60.k60_press_buno_link (buno_id, k60_buno_id, created_date, created_tantou_id) VALUES (3293, 1786, GETDATE(), 999);</v>
      </c>
    </row>
    <row r="1589" spans="1:9">
      <c r="A1589" s="229" t="s">
        <v>5575</v>
      </c>
      <c r="B1589" s="229" t="str">
        <f t="shared" si="72"/>
        <v>1786</v>
      </c>
      <c r="C1589" s="229" t="s">
        <v>7662</v>
      </c>
      <c r="D1589" s="229" t="str">
        <f t="shared" si="73"/>
        <v>3294</v>
      </c>
      <c r="G1589" s="242" t="s">
        <v>7662</v>
      </c>
      <c r="H1589" s="242" t="s">
        <v>8475</v>
      </c>
      <c r="I1589" s="229" t="str">
        <f t="shared" si="74"/>
        <v>INSERT INTO UPK_TEST.upk_k60.k60_press_buno_link (buno_id, k60_buno_id, created_date, created_tantou_id) VALUES (3294, 1786, GETDATE(), 999);</v>
      </c>
    </row>
    <row r="1590" spans="1:9">
      <c r="A1590" s="229" t="s">
        <v>1157</v>
      </c>
      <c r="B1590" s="229" t="str">
        <f t="shared" si="72"/>
        <v>2473</v>
      </c>
      <c r="C1590" s="229" t="s">
        <v>7663</v>
      </c>
      <c r="D1590" s="229" t="str">
        <f t="shared" si="73"/>
        <v>3295</v>
      </c>
      <c r="G1590" s="242" t="s">
        <v>7663</v>
      </c>
      <c r="H1590" s="242" t="s">
        <v>8476</v>
      </c>
      <c r="I1590" s="229" t="str">
        <f t="shared" si="74"/>
        <v>INSERT INTO UPK_TEST.upk_k60.k60_press_buno_link (buno_id, k60_buno_id, created_date, created_tantou_id) VALUES (3295, 2473, GETDATE(), 999);</v>
      </c>
    </row>
    <row r="1591" spans="1:9">
      <c r="A1591" s="229" t="s">
        <v>1197</v>
      </c>
      <c r="B1591" s="229" t="str">
        <f t="shared" si="72"/>
        <v>2534</v>
      </c>
      <c r="C1591" s="229" t="s">
        <v>2594</v>
      </c>
      <c r="D1591" s="229" t="str">
        <f t="shared" si="73"/>
        <v>3296</v>
      </c>
      <c r="G1591" s="242" t="s">
        <v>2594</v>
      </c>
      <c r="H1591" s="242" t="s">
        <v>8477</v>
      </c>
      <c r="I1591" s="229" t="str">
        <f t="shared" si="74"/>
        <v>INSERT INTO UPK_TEST.upk_k60.k60_press_buno_link (buno_id, k60_buno_id, created_date, created_tantou_id) VALUES (3296, 2534, GETDATE(), 999);</v>
      </c>
    </row>
    <row r="1592" spans="1:9">
      <c r="A1592" s="229" t="s">
        <v>1210</v>
      </c>
      <c r="B1592" s="229">
        <f t="shared" si="72"/>
        <v>2550</v>
      </c>
      <c r="C1592" s="229" t="s">
        <v>2595</v>
      </c>
      <c r="D1592" s="229" t="str">
        <f t="shared" si="73"/>
        <v>3297</v>
      </c>
      <c r="G1592" s="242" t="s">
        <v>2595</v>
      </c>
      <c r="H1592" s="242" t="s">
        <v>8478</v>
      </c>
      <c r="I1592" s="229" t="str">
        <f t="shared" si="74"/>
        <v>INSERT INTO UPK_TEST.upk_k60.k60_press_buno_link (buno_id, k60_buno_id, created_date, created_tantou_id) VALUES (3297, 2550, GETDATE(), 999);</v>
      </c>
    </row>
    <row r="1593" spans="1:9">
      <c r="A1593" s="229" t="s">
        <v>1179</v>
      </c>
      <c r="B1593" s="229" t="str">
        <f t="shared" si="72"/>
        <v>2512</v>
      </c>
      <c r="C1593" s="229" t="s">
        <v>7664</v>
      </c>
      <c r="D1593" s="229" t="str">
        <f t="shared" si="73"/>
        <v>3298</v>
      </c>
      <c r="G1593" s="242" t="s">
        <v>7664</v>
      </c>
      <c r="H1593" s="242" t="s">
        <v>8479</v>
      </c>
      <c r="I1593" s="229" t="str">
        <f t="shared" si="74"/>
        <v>INSERT INTO UPK_TEST.upk_k60.k60_press_buno_link (buno_id, k60_buno_id, created_date, created_tantou_id) VALUES (3298, 2512, GETDATE(), 999);</v>
      </c>
    </row>
    <row r="1594" spans="1:9">
      <c r="A1594" s="229" t="s">
        <v>835</v>
      </c>
      <c r="B1594" s="229" t="str">
        <f t="shared" si="72"/>
        <v>2066</v>
      </c>
      <c r="C1594" s="229" t="s">
        <v>2596</v>
      </c>
      <c r="D1594" s="229" t="str">
        <f t="shared" si="73"/>
        <v>3299</v>
      </c>
      <c r="G1594" s="242" t="s">
        <v>2596</v>
      </c>
      <c r="H1594" s="242" t="s">
        <v>8480</v>
      </c>
      <c r="I1594" s="229" t="str">
        <f t="shared" si="74"/>
        <v>INSERT INTO UPK_TEST.upk_k60.k60_press_buno_link (buno_id, k60_buno_id, created_date, created_tantou_id) VALUES (3299, 2066, GETDATE(), 999);</v>
      </c>
    </row>
    <row r="1595" spans="1:9">
      <c r="A1595" s="229" t="s">
        <v>916</v>
      </c>
      <c r="B1595" s="229" t="str">
        <f t="shared" si="72"/>
        <v>2172</v>
      </c>
      <c r="C1595" s="229" t="s">
        <v>7665</v>
      </c>
      <c r="D1595" s="229" t="str">
        <f t="shared" si="73"/>
        <v>3300</v>
      </c>
      <c r="G1595" s="242" t="s">
        <v>7665</v>
      </c>
      <c r="H1595" s="242" t="s">
        <v>8481</v>
      </c>
      <c r="I1595" s="229" t="str">
        <f t="shared" si="74"/>
        <v>INSERT INTO UPK_TEST.upk_k60.k60_press_buno_link (buno_id, k60_buno_id, created_date, created_tantou_id) VALUES (3300, 2172, GETDATE(), 999);</v>
      </c>
    </row>
    <row r="1596" spans="1:9">
      <c r="A1596" s="229" t="s">
        <v>347</v>
      </c>
      <c r="B1596" s="229" t="str">
        <f t="shared" si="72"/>
        <v>1296</v>
      </c>
      <c r="C1596" s="229" t="s">
        <v>7666</v>
      </c>
      <c r="D1596" s="229" t="str">
        <f t="shared" si="73"/>
        <v>3301</v>
      </c>
      <c r="G1596" s="242" t="s">
        <v>7666</v>
      </c>
      <c r="H1596" s="242" t="s">
        <v>8482</v>
      </c>
      <c r="I1596" s="229" t="str">
        <f t="shared" si="74"/>
        <v>INSERT INTO UPK_TEST.upk_k60.k60_press_buno_link (buno_id, k60_buno_id, created_date, created_tantou_id) VALUES (3301, 1296, GETDATE(), 999);</v>
      </c>
    </row>
    <row r="1597" spans="1:9">
      <c r="A1597" s="229" t="s">
        <v>399</v>
      </c>
      <c r="B1597" s="229" t="str">
        <f t="shared" si="72"/>
        <v>1382</v>
      </c>
      <c r="C1597" s="229" t="s">
        <v>7667</v>
      </c>
      <c r="D1597" s="229" t="str">
        <f t="shared" si="73"/>
        <v>3302</v>
      </c>
      <c r="G1597" s="242" t="s">
        <v>7667</v>
      </c>
      <c r="H1597" s="242" t="s">
        <v>8483</v>
      </c>
      <c r="I1597" s="229" t="str">
        <f t="shared" si="74"/>
        <v>INSERT INTO UPK_TEST.upk_k60.k60_press_buno_link (buno_id, k60_buno_id, created_date, created_tantou_id) VALUES (3302, 1382, GETDATE(), 999);</v>
      </c>
    </row>
    <row r="1598" spans="1:9">
      <c r="A1598" s="229" t="s">
        <v>400</v>
      </c>
      <c r="B1598" s="229" t="str">
        <f t="shared" si="72"/>
        <v>1383</v>
      </c>
      <c r="C1598" s="229" t="s">
        <v>7668</v>
      </c>
      <c r="D1598" s="229" t="str">
        <f t="shared" si="73"/>
        <v>3303</v>
      </c>
      <c r="G1598" s="242" t="s">
        <v>7668</v>
      </c>
      <c r="H1598" s="242" t="s">
        <v>8484</v>
      </c>
      <c r="I1598" s="229" t="str">
        <f t="shared" si="74"/>
        <v>INSERT INTO UPK_TEST.upk_k60.k60_press_buno_link (buno_id, k60_buno_id, created_date, created_tantou_id) VALUES (3303, 1383, GETDATE(), 999);</v>
      </c>
    </row>
    <row r="1599" spans="1:9">
      <c r="A1599" s="229" t="s">
        <v>565</v>
      </c>
      <c r="B1599" s="229" t="str">
        <f t="shared" si="72"/>
        <v>1660</v>
      </c>
      <c r="C1599" s="229" t="s">
        <v>7669</v>
      </c>
      <c r="D1599" s="229" t="str">
        <f t="shared" si="73"/>
        <v>3304</v>
      </c>
      <c r="G1599" s="242" t="s">
        <v>7669</v>
      </c>
      <c r="H1599" s="242" t="s">
        <v>8485</v>
      </c>
      <c r="I1599" s="229" t="str">
        <f t="shared" si="74"/>
        <v>INSERT INTO UPK_TEST.upk_k60.k60_press_buno_link (buno_id, k60_buno_id, created_date, created_tantou_id) VALUES (3304, 1660, GETDATE(), 999);</v>
      </c>
    </row>
    <row r="1600" spans="1:9">
      <c r="A1600" s="229" t="s">
        <v>5528</v>
      </c>
      <c r="B1600" s="229" t="str">
        <f t="shared" si="72"/>
        <v>1436</v>
      </c>
      <c r="C1600" s="229" t="s">
        <v>7670</v>
      </c>
      <c r="D1600" s="229" t="str">
        <f t="shared" si="73"/>
        <v>3305</v>
      </c>
      <c r="G1600" s="242" t="s">
        <v>7670</v>
      </c>
      <c r="H1600" s="242" t="s">
        <v>8486</v>
      </c>
      <c r="I1600" s="229" t="str">
        <f t="shared" si="74"/>
        <v>INSERT INTO UPK_TEST.upk_k60.k60_press_buno_link (buno_id, k60_buno_id, created_date, created_tantou_id) VALUES (3305, 1436, GETDATE(), 999);</v>
      </c>
    </row>
    <row r="1601" spans="1:9">
      <c r="A1601" s="229" t="s">
        <v>5528</v>
      </c>
      <c r="B1601" s="229" t="str">
        <f t="shared" si="72"/>
        <v>1436</v>
      </c>
      <c r="C1601" s="229" t="s">
        <v>7671</v>
      </c>
      <c r="D1601" s="229" t="str">
        <f t="shared" si="73"/>
        <v>3306</v>
      </c>
      <c r="G1601" s="242" t="s">
        <v>7671</v>
      </c>
      <c r="H1601" s="242" t="s">
        <v>8487</v>
      </c>
      <c r="I1601" s="229" t="str">
        <f t="shared" si="74"/>
        <v>INSERT INTO UPK_TEST.upk_k60.k60_press_buno_link (buno_id, k60_buno_id, created_date, created_tantou_id) VALUES (3306, 1436, GETDATE(), 999);</v>
      </c>
    </row>
    <row r="1602" spans="1:9">
      <c r="A1602" s="229" t="s">
        <v>5635</v>
      </c>
      <c r="B1602" s="229" t="str">
        <f t="shared" si="72"/>
        <v>2052</v>
      </c>
      <c r="C1602" s="229" t="s">
        <v>2597</v>
      </c>
      <c r="D1602" s="229" t="str">
        <f t="shared" si="73"/>
        <v>3307</v>
      </c>
      <c r="G1602" s="242" t="s">
        <v>2597</v>
      </c>
      <c r="H1602" s="242" t="s">
        <v>8488</v>
      </c>
      <c r="I1602" s="229" t="str">
        <f t="shared" si="74"/>
        <v>INSERT INTO UPK_TEST.upk_k60.k60_press_buno_link (buno_id, k60_buno_id, created_date, created_tantou_id) VALUES (3307, 2052, GETDATE(), 999);</v>
      </c>
    </row>
    <row r="1603" spans="1:9">
      <c r="A1603" s="229" t="s">
        <v>5635</v>
      </c>
      <c r="B1603" s="229" t="str">
        <f t="shared" si="72"/>
        <v>2052</v>
      </c>
      <c r="C1603" s="229" t="s">
        <v>2598</v>
      </c>
      <c r="D1603" s="229" t="str">
        <f t="shared" si="73"/>
        <v>3308</v>
      </c>
      <c r="G1603" s="242" t="s">
        <v>2598</v>
      </c>
      <c r="H1603" s="242" t="s">
        <v>8489</v>
      </c>
      <c r="I1603" s="229" t="str">
        <f t="shared" si="74"/>
        <v>INSERT INTO UPK_TEST.upk_k60.k60_press_buno_link (buno_id, k60_buno_id, created_date, created_tantou_id) VALUES (3308, 2052, GETDATE(), 999);</v>
      </c>
    </row>
    <row r="1604" spans="1:9">
      <c r="A1604" s="229" t="s">
        <v>5636</v>
      </c>
      <c r="B1604" s="229" t="str">
        <f t="shared" ref="B1604:B1667" si="75">VLOOKUP($A1604,$E$4:$F$2001,2,FALSE)</f>
        <v>2053</v>
      </c>
      <c r="C1604" s="229" t="s">
        <v>7672</v>
      </c>
      <c r="D1604" s="229" t="str">
        <f t="shared" ref="D1604:D1667" si="76">VLOOKUP($C1604,$G$4:$H$2001,2,FALSE)</f>
        <v>3309</v>
      </c>
      <c r="G1604" s="242" t="s">
        <v>7672</v>
      </c>
      <c r="H1604" s="242" t="s">
        <v>8490</v>
      </c>
      <c r="I1604" s="229" t="str">
        <f t="shared" ref="I1604:I1667" si="77">$S$1&amp;$D1604&amp;", "&amp;$B1604&amp;", GETDATE(), 999);"</f>
        <v>INSERT INTO UPK_TEST.upk_k60.k60_press_buno_link (buno_id, k60_buno_id, created_date, created_tantou_id) VALUES (3309, 2053, GETDATE(), 999);</v>
      </c>
    </row>
    <row r="1605" spans="1:9">
      <c r="A1605" s="229" t="s">
        <v>5636</v>
      </c>
      <c r="B1605" s="229" t="str">
        <f t="shared" si="75"/>
        <v>2053</v>
      </c>
      <c r="C1605" s="229" t="s">
        <v>7673</v>
      </c>
      <c r="D1605" s="229" t="str">
        <f t="shared" si="76"/>
        <v>3310</v>
      </c>
      <c r="G1605" s="242" t="s">
        <v>7673</v>
      </c>
      <c r="H1605" s="242" t="s">
        <v>8491</v>
      </c>
      <c r="I1605" s="229" t="str">
        <f t="shared" si="77"/>
        <v>INSERT INTO UPK_TEST.upk_k60.k60_press_buno_link (buno_id, k60_buno_id, created_date, created_tantou_id) VALUES (3310, 2053, GETDATE(), 999);</v>
      </c>
    </row>
    <row r="1606" spans="1:9">
      <c r="A1606" s="229" t="s">
        <v>830</v>
      </c>
      <c r="B1606" s="229" t="str">
        <f t="shared" si="75"/>
        <v>2054</v>
      </c>
      <c r="C1606" s="229" t="s">
        <v>7674</v>
      </c>
      <c r="D1606" s="229" t="str">
        <f t="shared" si="76"/>
        <v>3311</v>
      </c>
      <c r="G1606" s="242" t="s">
        <v>7674</v>
      </c>
      <c r="H1606" s="242" t="s">
        <v>8492</v>
      </c>
      <c r="I1606" s="229" t="str">
        <f t="shared" si="77"/>
        <v>INSERT INTO UPK_TEST.upk_k60.k60_press_buno_link (buno_id, k60_buno_id, created_date, created_tantou_id) VALUES (3311, 2054, GETDATE(), 999);</v>
      </c>
    </row>
    <row r="1607" spans="1:9">
      <c r="A1607" s="229" t="s">
        <v>5662</v>
      </c>
      <c r="B1607" s="229" t="str">
        <f t="shared" si="75"/>
        <v>2142</v>
      </c>
      <c r="C1607" s="229" t="s">
        <v>2599</v>
      </c>
      <c r="D1607" s="229" t="str">
        <f t="shared" si="76"/>
        <v>3312</v>
      </c>
      <c r="G1607" s="242" t="s">
        <v>2599</v>
      </c>
      <c r="H1607" s="242" t="s">
        <v>8493</v>
      </c>
      <c r="I1607" s="229" t="str">
        <f t="shared" si="77"/>
        <v>INSERT INTO UPK_TEST.upk_k60.k60_press_buno_link (buno_id, k60_buno_id, created_date, created_tantou_id) VALUES (3312, 2142, GETDATE(), 999);</v>
      </c>
    </row>
    <row r="1608" spans="1:9">
      <c r="A1608" s="229" t="s">
        <v>5662</v>
      </c>
      <c r="B1608" s="229" t="str">
        <f t="shared" si="75"/>
        <v>2142</v>
      </c>
      <c r="C1608" s="229" t="s">
        <v>198</v>
      </c>
      <c r="D1608" s="229" t="str">
        <f t="shared" si="76"/>
        <v>3313</v>
      </c>
      <c r="G1608" s="242" t="s">
        <v>198</v>
      </c>
      <c r="H1608" s="242" t="s">
        <v>8494</v>
      </c>
      <c r="I1608" s="229" t="str">
        <f t="shared" si="77"/>
        <v>INSERT INTO UPK_TEST.upk_k60.k60_press_buno_link (buno_id, k60_buno_id, created_date, created_tantou_id) VALUES (3313, 2142, GETDATE(), 999);</v>
      </c>
    </row>
    <row r="1609" spans="1:9">
      <c r="A1609" s="229" t="s">
        <v>5576</v>
      </c>
      <c r="B1609" s="229" t="str">
        <f t="shared" si="75"/>
        <v>1787</v>
      </c>
      <c r="C1609" s="229" t="s">
        <v>7675</v>
      </c>
      <c r="D1609" s="229" t="str">
        <f t="shared" si="76"/>
        <v>3314</v>
      </c>
      <c r="G1609" s="242" t="s">
        <v>7675</v>
      </c>
      <c r="H1609" s="242" t="s">
        <v>8495</v>
      </c>
      <c r="I1609" s="229" t="str">
        <f t="shared" si="77"/>
        <v>INSERT INTO UPK_TEST.upk_k60.k60_press_buno_link (buno_id, k60_buno_id, created_date, created_tantou_id) VALUES (3314, 1787, GETDATE(), 999);</v>
      </c>
    </row>
    <row r="1610" spans="1:9">
      <c r="A1610" s="229" t="s">
        <v>5576</v>
      </c>
      <c r="B1610" s="229" t="str">
        <f t="shared" si="75"/>
        <v>1787</v>
      </c>
      <c r="C1610" s="229" t="s">
        <v>7676</v>
      </c>
      <c r="D1610" s="229" t="str">
        <f t="shared" si="76"/>
        <v>3315</v>
      </c>
      <c r="G1610" s="242" t="s">
        <v>7676</v>
      </c>
      <c r="H1610" s="242" t="s">
        <v>8496</v>
      </c>
      <c r="I1610" s="229" t="str">
        <f t="shared" si="77"/>
        <v>INSERT INTO UPK_TEST.upk_k60.k60_press_buno_link (buno_id, k60_buno_id, created_date, created_tantou_id) VALUES (3315, 1787, GETDATE(), 999);</v>
      </c>
    </row>
    <row r="1611" spans="1:9">
      <c r="A1611" s="229" t="s">
        <v>3002</v>
      </c>
      <c r="B1611" s="229" t="str">
        <f t="shared" si="75"/>
        <v>1606</v>
      </c>
      <c r="C1611" s="229" t="s">
        <v>7677</v>
      </c>
      <c r="D1611" s="229" t="str">
        <f t="shared" si="76"/>
        <v>3316</v>
      </c>
      <c r="G1611" s="242" t="s">
        <v>7677</v>
      </c>
      <c r="H1611" s="242" t="s">
        <v>8497</v>
      </c>
      <c r="I1611" s="229" t="str">
        <f t="shared" si="77"/>
        <v>INSERT INTO UPK_TEST.upk_k60.k60_press_buno_link (buno_id, k60_buno_id, created_date, created_tantou_id) VALUES (3316, 1606, GETDATE(), 999);</v>
      </c>
    </row>
    <row r="1612" spans="1:9">
      <c r="A1612" s="229" t="s">
        <v>3002</v>
      </c>
      <c r="B1612" s="229" t="str">
        <f t="shared" si="75"/>
        <v>1606</v>
      </c>
      <c r="C1612" s="229" t="s">
        <v>7678</v>
      </c>
      <c r="D1612" s="229" t="str">
        <f t="shared" si="76"/>
        <v>3317</v>
      </c>
      <c r="G1612" s="242" t="s">
        <v>7678</v>
      </c>
      <c r="H1612" s="242" t="s">
        <v>8498</v>
      </c>
      <c r="I1612" s="229" t="str">
        <f t="shared" si="77"/>
        <v>INSERT INTO UPK_TEST.upk_k60.k60_press_buno_link (buno_id, k60_buno_id, created_date, created_tantou_id) VALUES (3317, 1606, GETDATE(), 999);</v>
      </c>
    </row>
    <row r="1613" spans="1:9">
      <c r="A1613" s="229" t="s">
        <v>5577</v>
      </c>
      <c r="B1613" s="229" t="str">
        <f t="shared" si="75"/>
        <v>1788</v>
      </c>
      <c r="C1613" s="229" t="s">
        <v>7679</v>
      </c>
      <c r="D1613" s="229" t="str">
        <f t="shared" si="76"/>
        <v>3318</v>
      </c>
      <c r="G1613" s="242" t="s">
        <v>7679</v>
      </c>
      <c r="H1613" s="242" t="s">
        <v>8499</v>
      </c>
      <c r="I1613" s="229" t="str">
        <f t="shared" si="77"/>
        <v>INSERT INTO UPK_TEST.upk_k60.k60_press_buno_link (buno_id, k60_buno_id, created_date, created_tantou_id) VALUES (3318, 1788, GETDATE(), 999);</v>
      </c>
    </row>
    <row r="1614" spans="1:9">
      <c r="A1614" s="229" t="s">
        <v>5577</v>
      </c>
      <c r="B1614" s="229" t="str">
        <f t="shared" si="75"/>
        <v>1788</v>
      </c>
      <c r="C1614" s="229" t="s">
        <v>7680</v>
      </c>
      <c r="D1614" s="229" t="str">
        <f t="shared" si="76"/>
        <v>3319</v>
      </c>
      <c r="G1614" s="242" t="s">
        <v>7680</v>
      </c>
      <c r="H1614" s="242" t="s">
        <v>8500</v>
      </c>
      <c r="I1614" s="229" t="str">
        <f t="shared" si="77"/>
        <v>INSERT INTO UPK_TEST.upk_k60.k60_press_buno_link (buno_id, k60_buno_id, created_date, created_tantou_id) VALUES (3319, 1788, GETDATE(), 999);</v>
      </c>
    </row>
    <row r="1615" spans="1:9">
      <c r="A1615" s="229" t="s">
        <v>3003</v>
      </c>
      <c r="B1615" s="229" t="str">
        <f t="shared" si="75"/>
        <v>1607</v>
      </c>
      <c r="C1615" s="229" t="s">
        <v>7681</v>
      </c>
      <c r="D1615" s="229" t="str">
        <f t="shared" si="76"/>
        <v>3320</v>
      </c>
      <c r="G1615" s="242" t="s">
        <v>7681</v>
      </c>
      <c r="H1615" s="242" t="s">
        <v>8501</v>
      </c>
      <c r="I1615" s="229" t="str">
        <f t="shared" si="77"/>
        <v>INSERT INTO UPK_TEST.upk_k60.k60_press_buno_link (buno_id, k60_buno_id, created_date, created_tantou_id) VALUES (3320, 1607, GETDATE(), 999);</v>
      </c>
    </row>
    <row r="1616" spans="1:9">
      <c r="A1616" s="229" t="s">
        <v>3003</v>
      </c>
      <c r="B1616" s="229" t="str">
        <f t="shared" si="75"/>
        <v>1607</v>
      </c>
      <c r="C1616" s="229" t="s">
        <v>7682</v>
      </c>
      <c r="D1616" s="229" t="str">
        <f t="shared" si="76"/>
        <v>3321</v>
      </c>
      <c r="G1616" s="242" t="s">
        <v>7682</v>
      </c>
      <c r="H1616" s="242" t="s">
        <v>8502</v>
      </c>
      <c r="I1616" s="229" t="str">
        <f t="shared" si="77"/>
        <v>INSERT INTO UPK_TEST.upk_k60.k60_press_buno_link (buno_id, k60_buno_id, created_date, created_tantou_id) VALUES (3321, 1607, GETDATE(), 999);</v>
      </c>
    </row>
    <row r="1617" spans="1:9">
      <c r="A1617" s="229" t="s">
        <v>527</v>
      </c>
      <c r="B1617" s="229" t="str">
        <f t="shared" si="75"/>
        <v>1608</v>
      </c>
      <c r="C1617" s="229" t="s">
        <v>2601</v>
      </c>
      <c r="D1617" s="229" t="str">
        <f t="shared" si="76"/>
        <v>3322</v>
      </c>
      <c r="G1617" s="242" t="s">
        <v>2601</v>
      </c>
      <c r="H1617" s="242" t="s">
        <v>8503</v>
      </c>
      <c r="I1617" s="229" t="str">
        <f t="shared" si="77"/>
        <v>INSERT INTO UPK_TEST.upk_k60.k60_press_buno_link (buno_id, k60_buno_id, created_date, created_tantou_id) VALUES (3322, 1608, GETDATE(), 999);</v>
      </c>
    </row>
    <row r="1618" spans="1:9">
      <c r="A1618" s="229" t="s">
        <v>528</v>
      </c>
      <c r="B1618" s="229" t="str">
        <f t="shared" si="75"/>
        <v>1609</v>
      </c>
      <c r="C1618" s="229" t="s">
        <v>2603</v>
      </c>
      <c r="D1618" s="229" t="str">
        <f t="shared" si="76"/>
        <v>3323</v>
      </c>
      <c r="G1618" s="242" t="s">
        <v>2603</v>
      </c>
      <c r="H1618" s="242" t="s">
        <v>8504</v>
      </c>
      <c r="I1618" s="229" t="str">
        <f t="shared" si="77"/>
        <v>INSERT INTO UPK_TEST.upk_k60.k60_press_buno_link (buno_id, k60_buno_id, created_date, created_tantou_id) VALUES (3323, 1609, GETDATE(), 999);</v>
      </c>
    </row>
    <row r="1619" spans="1:9">
      <c r="A1619" s="229" t="s">
        <v>708</v>
      </c>
      <c r="B1619" s="229" t="str">
        <f t="shared" si="75"/>
        <v>1870</v>
      </c>
      <c r="C1619" s="229" t="s">
        <v>2604</v>
      </c>
      <c r="D1619" s="229" t="str">
        <f t="shared" si="76"/>
        <v>3324</v>
      </c>
      <c r="G1619" s="242" t="s">
        <v>2604</v>
      </c>
      <c r="H1619" s="242" t="s">
        <v>8505</v>
      </c>
      <c r="I1619" s="229" t="str">
        <f t="shared" si="77"/>
        <v>INSERT INTO UPK_TEST.upk_k60.k60_press_buno_link (buno_id, k60_buno_id, created_date, created_tantou_id) VALUES (3324, 1870, GETDATE(), 999);</v>
      </c>
    </row>
    <row r="1620" spans="1:9">
      <c r="A1620" s="229" t="s">
        <v>710</v>
      </c>
      <c r="B1620" s="229" t="str">
        <f t="shared" si="75"/>
        <v>1872</v>
      </c>
      <c r="C1620" s="229" t="s">
        <v>7683</v>
      </c>
      <c r="D1620" s="229" t="str">
        <f t="shared" si="76"/>
        <v>3325</v>
      </c>
      <c r="G1620" s="242" t="s">
        <v>7683</v>
      </c>
      <c r="H1620" s="242" t="s">
        <v>8506</v>
      </c>
      <c r="I1620" s="229" t="str">
        <f t="shared" si="77"/>
        <v>INSERT INTO UPK_TEST.upk_k60.k60_press_buno_link (buno_id, k60_buno_id, created_date, created_tantou_id) VALUES (3325, 1872, GETDATE(), 999);</v>
      </c>
    </row>
    <row r="1621" spans="1:9">
      <c r="A1621" s="229" t="s">
        <v>709</v>
      </c>
      <c r="B1621" s="229" t="str">
        <f t="shared" si="75"/>
        <v>1871</v>
      </c>
      <c r="C1621" s="229" t="s">
        <v>2605</v>
      </c>
      <c r="D1621" s="229" t="str">
        <f t="shared" si="76"/>
        <v>3326</v>
      </c>
      <c r="G1621" s="242" t="s">
        <v>2605</v>
      </c>
      <c r="H1621" s="242" t="s">
        <v>8507</v>
      </c>
      <c r="I1621" s="229" t="str">
        <f t="shared" si="77"/>
        <v>INSERT INTO UPK_TEST.upk_k60.k60_press_buno_link (buno_id, k60_buno_id, created_date, created_tantou_id) VALUES (3326, 1871, GETDATE(), 999);</v>
      </c>
    </row>
    <row r="1622" spans="1:9">
      <c r="A1622" s="229" t="s">
        <v>711</v>
      </c>
      <c r="B1622" s="229" t="str">
        <f t="shared" si="75"/>
        <v>1873</v>
      </c>
      <c r="C1622" s="229" t="s">
        <v>7684</v>
      </c>
      <c r="D1622" s="229" t="str">
        <f t="shared" si="76"/>
        <v>3327</v>
      </c>
      <c r="G1622" s="242" t="s">
        <v>7684</v>
      </c>
      <c r="H1622" s="242" t="s">
        <v>8508</v>
      </c>
      <c r="I1622" s="229" t="str">
        <f t="shared" si="77"/>
        <v>INSERT INTO UPK_TEST.upk_k60.k60_press_buno_link (buno_id, k60_buno_id, created_date, created_tantou_id) VALUES (3327, 1873, GETDATE(), 999);</v>
      </c>
    </row>
    <row r="1623" spans="1:9">
      <c r="A1623" s="229" t="s">
        <v>5637</v>
      </c>
      <c r="B1623" s="229" t="str">
        <f t="shared" si="75"/>
        <v>2055</v>
      </c>
      <c r="C1623" s="229" t="s">
        <v>2606</v>
      </c>
      <c r="D1623" s="229" t="str">
        <f t="shared" si="76"/>
        <v>3328</v>
      </c>
      <c r="G1623" s="242" t="s">
        <v>2606</v>
      </c>
      <c r="H1623" s="242" t="s">
        <v>8509</v>
      </c>
      <c r="I1623" s="229" t="str">
        <f t="shared" si="77"/>
        <v>INSERT INTO UPK_TEST.upk_k60.k60_press_buno_link (buno_id, k60_buno_id, created_date, created_tantou_id) VALUES (3328, 2055, GETDATE(), 999);</v>
      </c>
    </row>
    <row r="1624" spans="1:9">
      <c r="A1624" s="229" t="s">
        <v>5637</v>
      </c>
      <c r="B1624" s="229" t="str">
        <f t="shared" si="75"/>
        <v>2055</v>
      </c>
      <c r="C1624" s="229" t="s">
        <v>2607</v>
      </c>
      <c r="D1624" s="229" t="str">
        <f t="shared" si="76"/>
        <v>3329</v>
      </c>
      <c r="G1624" s="242" t="s">
        <v>2607</v>
      </c>
      <c r="H1624" s="242" t="s">
        <v>8510</v>
      </c>
      <c r="I1624" s="229" t="str">
        <f t="shared" si="77"/>
        <v>INSERT INTO UPK_TEST.upk_k60.k60_press_buno_link (buno_id, k60_buno_id, created_date, created_tantou_id) VALUES (3329, 2055, GETDATE(), 999);</v>
      </c>
    </row>
    <row r="1625" spans="1:9">
      <c r="A1625" s="229" t="s">
        <v>1223</v>
      </c>
      <c r="B1625" s="229">
        <f t="shared" si="75"/>
        <v>2567</v>
      </c>
      <c r="C1625" s="229" t="s">
        <v>2608</v>
      </c>
      <c r="D1625" s="229" t="str">
        <f t="shared" si="76"/>
        <v>3330</v>
      </c>
      <c r="G1625" s="242" t="s">
        <v>2608</v>
      </c>
      <c r="H1625" s="242" t="s">
        <v>8511</v>
      </c>
      <c r="I1625" s="229" t="str">
        <f t="shared" si="77"/>
        <v>INSERT INTO UPK_TEST.upk_k60.k60_press_buno_link (buno_id, k60_buno_id, created_date, created_tantou_id) VALUES (3330, 2567, GETDATE(), 999);</v>
      </c>
    </row>
    <row r="1626" spans="1:9">
      <c r="A1626" s="229" t="s">
        <v>5638</v>
      </c>
      <c r="B1626" s="229" t="str">
        <f t="shared" si="75"/>
        <v>2056</v>
      </c>
      <c r="C1626" s="229" t="s">
        <v>7685</v>
      </c>
      <c r="D1626" s="229" t="str">
        <f t="shared" si="76"/>
        <v>3331</v>
      </c>
      <c r="G1626" s="242" t="s">
        <v>7685</v>
      </c>
      <c r="H1626" s="242" t="s">
        <v>8512</v>
      </c>
      <c r="I1626" s="229" t="str">
        <f t="shared" si="77"/>
        <v>INSERT INTO UPK_TEST.upk_k60.k60_press_buno_link (buno_id, k60_buno_id, created_date, created_tantou_id) VALUES (3331, 2056, GETDATE(), 999);</v>
      </c>
    </row>
    <row r="1627" spans="1:9">
      <c r="A1627" s="229" t="s">
        <v>5638</v>
      </c>
      <c r="B1627" s="229" t="str">
        <f t="shared" si="75"/>
        <v>2056</v>
      </c>
      <c r="C1627" s="229" t="s">
        <v>7686</v>
      </c>
      <c r="D1627" s="229" t="str">
        <f t="shared" si="76"/>
        <v>3332</v>
      </c>
      <c r="G1627" s="242" t="s">
        <v>7686</v>
      </c>
      <c r="H1627" s="242" t="s">
        <v>8513</v>
      </c>
      <c r="I1627" s="229" t="str">
        <f t="shared" si="77"/>
        <v>INSERT INTO UPK_TEST.upk_k60.k60_press_buno_link (buno_id, k60_buno_id, created_date, created_tantou_id) VALUES (3332, 2056, GETDATE(), 999);</v>
      </c>
    </row>
    <row r="1628" spans="1:9">
      <c r="A1628" s="229" t="s">
        <v>5663</v>
      </c>
      <c r="B1628" s="229" t="str">
        <f t="shared" si="75"/>
        <v>2144</v>
      </c>
      <c r="C1628" s="229" t="s">
        <v>2609</v>
      </c>
      <c r="D1628" s="229" t="str">
        <f t="shared" si="76"/>
        <v>3333</v>
      </c>
      <c r="G1628" s="242" t="s">
        <v>2609</v>
      </c>
      <c r="H1628" s="242" t="s">
        <v>8514</v>
      </c>
      <c r="I1628" s="229" t="str">
        <f t="shared" si="77"/>
        <v>INSERT INTO UPK_TEST.upk_k60.k60_press_buno_link (buno_id, k60_buno_id, created_date, created_tantou_id) VALUES (3333, 2144, GETDATE(), 999);</v>
      </c>
    </row>
    <row r="1629" spans="1:9">
      <c r="A1629" s="229" t="s">
        <v>5663</v>
      </c>
      <c r="B1629" s="229" t="str">
        <f t="shared" si="75"/>
        <v>2144</v>
      </c>
      <c r="C1629" s="229" t="s">
        <v>2610</v>
      </c>
      <c r="D1629" s="229" t="str">
        <f t="shared" si="76"/>
        <v>3334</v>
      </c>
      <c r="G1629" s="242" t="s">
        <v>2610</v>
      </c>
      <c r="H1629" s="242" t="s">
        <v>8515</v>
      </c>
      <c r="I1629" s="229" t="str">
        <f t="shared" si="77"/>
        <v>INSERT INTO UPK_TEST.upk_k60.k60_press_buno_link (buno_id, k60_buno_id, created_date, created_tantou_id) VALUES (3334, 2144, GETDATE(), 999);</v>
      </c>
    </row>
    <row r="1630" spans="1:9">
      <c r="A1630" s="229" t="s">
        <v>5639</v>
      </c>
      <c r="B1630" s="229" t="str">
        <f t="shared" si="75"/>
        <v>2057</v>
      </c>
      <c r="C1630" s="229" t="s">
        <v>7687</v>
      </c>
      <c r="D1630" s="229" t="str">
        <f t="shared" si="76"/>
        <v>3335</v>
      </c>
      <c r="G1630" s="242" t="s">
        <v>7687</v>
      </c>
      <c r="H1630" s="242" t="s">
        <v>8516</v>
      </c>
      <c r="I1630" s="229" t="str">
        <f t="shared" si="77"/>
        <v>INSERT INTO UPK_TEST.upk_k60.k60_press_buno_link (buno_id, k60_buno_id, created_date, created_tantou_id) VALUES (3335, 2057, GETDATE(), 999);</v>
      </c>
    </row>
    <row r="1631" spans="1:9">
      <c r="A1631" s="229" t="s">
        <v>5639</v>
      </c>
      <c r="B1631" s="229" t="str">
        <f t="shared" si="75"/>
        <v>2057</v>
      </c>
      <c r="C1631" s="229" t="s">
        <v>7688</v>
      </c>
      <c r="D1631" s="229" t="str">
        <f t="shared" si="76"/>
        <v>3336</v>
      </c>
      <c r="G1631" s="242" t="s">
        <v>7688</v>
      </c>
      <c r="H1631" s="242" t="s">
        <v>8517</v>
      </c>
      <c r="I1631" s="229" t="str">
        <f t="shared" si="77"/>
        <v>INSERT INTO UPK_TEST.upk_k60.k60_press_buno_link (buno_id, k60_buno_id, created_date, created_tantou_id) VALUES (3336, 2057, GETDATE(), 999);</v>
      </c>
    </row>
    <row r="1632" spans="1:9">
      <c r="A1632" s="229" t="s">
        <v>5640</v>
      </c>
      <c r="B1632" s="229" t="str">
        <f t="shared" si="75"/>
        <v>2058</v>
      </c>
      <c r="C1632" s="229" t="s">
        <v>7689</v>
      </c>
      <c r="D1632" s="229" t="str">
        <f t="shared" si="76"/>
        <v>3337</v>
      </c>
      <c r="G1632" s="242" t="s">
        <v>7689</v>
      </c>
      <c r="H1632" s="242" t="s">
        <v>8518</v>
      </c>
      <c r="I1632" s="229" t="str">
        <f t="shared" si="77"/>
        <v>INSERT INTO UPK_TEST.upk_k60.k60_press_buno_link (buno_id, k60_buno_id, created_date, created_tantou_id) VALUES (3337, 2058, GETDATE(), 999);</v>
      </c>
    </row>
    <row r="1633" spans="1:9">
      <c r="A1633" s="229" t="s">
        <v>5640</v>
      </c>
      <c r="B1633" s="229" t="str">
        <f t="shared" si="75"/>
        <v>2058</v>
      </c>
      <c r="C1633" s="229" t="s">
        <v>7690</v>
      </c>
      <c r="D1633" s="229" t="str">
        <f t="shared" si="76"/>
        <v>3338</v>
      </c>
      <c r="G1633" s="242" t="s">
        <v>7690</v>
      </c>
      <c r="H1633" s="242" t="s">
        <v>8519</v>
      </c>
      <c r="I1633" s="229" t="str">
        <f t="shared" si="77"/>
        <v>INSERT INTO UPK_TEST.upk_k60.k60_press_buno_link (buno_id, k60_buno_id, created_date, created_tantou_id) VALUES (3338, 2058, GETDATE(), 999);</v>
      </c>
    </row>
    <row r="1634" spans="1:9">
      <c r="A1634" s="229" t="s">
        <v>5641</v>
      </c>
      <c r="B1634" s="229" t="str">
        <f t="shared" si="75"/>
        <v>2059</v>
      </c>
      <c r="C1634" s="229" t="s">
        <v>7691</v>
      </c>
      <c r="D1634" s="229" t="str">
        <f t="shared" si="76"/>
        <v>3339</v>
      </c>
      <c r="G1634" s="242" t="s">
        <v>7691</v>
      </c>
      <c r="H1634" s="242" t="s">
        <v>8520</v>
      </c>
      <c r="I1634" s="229" t="str">
        <f t="shared" si="77"/>
        <v>INSERT INTO UPK_TEST.upk_k60.k60_press_buno_link (buno_id, k60_buno_id, created_date, created_tantou_id) VALUES (3339, 2059, GETDATE(), 999);</v>
      </c>
    </row>
    <row r="1635" spans="1:9">
      <c r="A1635" s="229" t="s">
        <v>5641</v>
      </c>
      <c r="B1635" s="229" t="str">
        <f t="shared" si="75"/>
        <v>2059</v>
      </c>
      <c r="C1635" s="229" t="s">
        <v>7692</v>
      </c>
      <c r="D1635" s="229" t="str">
        <f t="shared" si="76"/>
        <v>3340</v>
      </c>
      <c r="G1635" s="242" t="s">
        <v>7692</v>
      </c>
      <c r="H1635" s="242" t="s">
        <v>8521</v>
      </c>
      <c r="I1635" s="229" t="str">
        <f t="shared" si="77"/>
        <v>INSERT INTO UPK_TEST.upk_k60.k60_press_buno_link (buno_id, k60_buno_id, created_date, created_tantou_id) VALUES (3340, 2059, GETDATE(), 999);</v>
      </c>
    </row>
    <row r="1636" spans="1:9">
      <c r="A1636" s="229" t="s">
        <v>3006</v>
      </c>
      <c r="B1636" s="229" t="str">
        <f t="shared" si="75"/>
        <v>1610</v>
      </c>
      <c r="C1636" s="229" t="s">
        <v>200</v>
      </c>
      <c r="D1636" s="229" t="str">
        <f t="shared" si="76"/>
        <v>3341</v>
      </c>
      <c r="G1636" s="242" t="s">
        <v>200</v>
      </c>
      <c r="H1636" s="242" t="s">
        <v>8522</v>
      </c>
      <c r="I1636" s="229" t="str">
        <f t="shared" si="77"/>
        <v>INSERT INTO UPK_TEST.upk_k60.k60_press_buno_link (buno_id, k60_buno_id, created_date, created_tantou_id) VALUES (3341, 1610, GETDATE(), 999);</v>
      </c>
    </row>
    <row r="1637" spans="1:9">
      <c r="A1637" s="229" t="s">
        <v>3006</v>
      </c>
      <c r="B1637" s="229" t="str">
        <f t="shared" si="75"/>
        <v>1610</v>
      </c>
      <c r="C1637" s="229" t="s">
        <v>7693</v>
      </c>
      <c r="D1637" s="229" t="str">
        <f t="shared" si="76"/>
        <v>3342</v>
      </c>
      <c r="G1637" s="242" t="s">
        <v>7693</v>
      </c>
      <c r="H1637" s="242" t="s">
        <v>8523</v>
      </c>
      <c r="I1637" s="229" t="str">
        <f t="shared" si="77"/>
        <v>INSERT INTO UPK_TEST.upk_k60.k60_press_buno_link (buno_id, k60_buno_id, created_date, created_tantou_id) VALUES (3342, 1610, GETDATE(), 999);</v>
      </c>
    </row>
    <row r="1638" spans="1:9">
      <c r="A1638" s="229" t="s">
        <v>3007</v>
      </c>
      <c r="B1638" s="229" t="str">
        <f t="shared" si="75"/>
        <v>1611</v>
      </c>
      <c r="C1638" s="229" t="s">
        <v>196</v>
      </c>
      <c r="D1638" s="229" t="str">
        <f t="shared" si="76"/>
        <v>3343</v>
      </c>
      <c r="G1638" s="242" t="s">
        <v>196</v>
      </c>
      <c r="H1638" s="242" t="s">
        <v>8524</v>
      </c>
      <c r="I1638" s="229" t="str">
        <f t="shared" si="77"/>
        <v>INSERT INTO UPK_TEST.upk_k60.k60_press_buno_link (buno_id, k60_buno_id, created_date, created_tantou_id) VALUES (3343, 1611, GETDATE(), 999);</v>
      </c>
    </row>
    <row r="1639" spans="1:9">
      <c r="A1639" s="229" t="s">
        <v>3007</v>
      </c>
      <c r="B1639" s="229" t="str">
        <f t="shared" si="75"/>
        <v>1611</v>
      </c>
      <c r="C1639" s="229" t="s">
        <v>197</v>
      </c>
      <c r="D1639" s="229" t="str">
        <f t="shared" si="76"/>
        <v>3344</v>
      </c>
      <c r="G1639" s="242" t="s">
        <v>197</v>
      </c>
      <c r="H1639" s="242" t="s">
        <v>8525</v>
      </c>
      <c r="I1639" s="229" t="str">
        <f t="shared" si="77"/>
        <v>INSERT INTO UPK_TEST.upk_k60.k60_press_buno_link (buno_id, k60_buno_id, created_date, created_tantou_id) VALUES (3344, 1611, GETDATE(), 999);</v>
      </c>
    </row>
    <row r="1640" spans="1:9">
      <c r="A1640" s="229" t="s">
        <v>712</v>
      </c>
      <c r="B1640" s="229" t="str">
        <f t="shared" si="75"/>
        <v>1874</v>
      </c>
      <c r="C1640" s="229" t="s">
        <v>2613</v>
      </c>
      <c r="D1640" s="229" t="str">
        <f t="shared" si="76"/>
        <v>3345</v>
      </c>
      <c r="G1640" s="242" t="s">
        <v>2613</v>
      </c>
      <c r="H1640" s="242" t="s">
        <v>8526</v>
      </c>
      <c r="I1640" s="229" t="str">
        <f t="shared" si="77"/>
        <v>INSERT INTO UPK_TEST.upk_k60.k60_press_buno_link (buno_id, k60_buno_id, created_date, created_tantou_id) VALUES (3345, 1874, GETDATE(), 999);</v>
      </c>
    </row>
    <row r="1641" spans="1:9">
      <c r="A1641" s="229" t="s">
        <v>713</v>
      </c>
      <c r="B1641" s="229" t="str">
        <f t="shared" si="75"/>
        <v>1875</v>
      </c>
      <c r="C1641" s="229" t="s">
        <v>2614</v>
      </c>
      <c r="D1641" s="229" t="str">
        <f t="shared" si="76"/>
        <v>3346</v>
      </c>
      <c r="G1641" s="242" t="s">
        <v>2614</v>
      </c>
      <c r="H1641" s="242" t="s">
        <v>8527</v>
      </c>
      <c r="I1641" s="229" t="str">
        <f t="shared" si="77"/>
        <v>INSERT INTO UPK_TEST.upk_k60.k60_press_buno_link (buno_id, k60_buno_id, created_date, created_tantou_id) VALUES (3346, 1875, GETDATE(), 999);</v>
      </c>
    </row>
    <row r="1642" spans="1:9">
      <c r="A1642" s="229" t="s">
        <v>714</v>
      </c>
      <c r="B1642" s="229" t="str">
        <f t="shared" si="75"/>
        <v>1876</v>
      </c>
      <c r="C1642" s="229" t="s">
        <v>2615</v>
      </c>
      <c r="D1642" s="229" t="str">
        <f t="shared" si="76"/>
        <v>3347</v>
      </c>
      <c r="G1642" s="242" t="s">
        <v>2615</v>
      </c>
      <c r="H1642" s="242" t="s">
        <v>8528</v>
      </c>
      <c r="I1642" s="229" t="str">
        <f t="shared" si="77"/>
        <v>INSERT INTO UPK_TEST.upk_k60.k60_press_buno_link (buno_id, k60_buno_id, created_date, created_tantou_id) VALUES (3347, 1876, GETDATE(), 999);</v>
      </c>
    </row>
    <row r="1643" spans="1:9">
      <c r="A1643" s="229" t="s">
        <v>2907</v>
      </c>
      <c r="B1643" s="229" t="str">
        <f t="shared" si="75"/>
        <v>1526</v>
      </c>
      <c r="C1643" s="229" t="s">
        <v>199</v>
      </c>
      <c r="D1643" s="229" t="str">
        <f t="shared" si="76"/>
        <v>3348</v>
      </c>
      <c r="G1643" s="242" t="s">
        <v>199</v>
      </c>
      <c r="H1643" s="242" t="s">
        <v>8529</v>
      </c>
      <c r="I1643" s="229" t="str">
        <f t="shared" si="77"/>
        <v>INSERT INTO UPK_TEST.upk_k60.k60_press_buno_link (buno_id, k60_buno_id, created_date, created_tantou_id) VALUES (3348, 1526, GETDATE(), 999);</v>
      </c>
    </row>
    <row r="1644" spans="1:9">
      <c r="A1644" s="229" t="s">
        <v>2907</v>
      </c>
      <c r="B1644" s="229" t="str">
        <f t="shared" si="75"/>
        <v>1526</v>
      </c>
      <c r="C1644" s="229" t="s">
        <v>7694</v>
      </c>
      <c r="D1644" s="229" t="str">
        <f t="shared" si="76"/>
        <v>3349</v>
      </c>
      <c r="G1644" s="242" t="s">
        <v>7694</v>
      </c>
      <c r="H1644" s="242" t="s">
        <v>8530</v>
      </c>
      <c r="I1644" s="229" t="str">
        <f t="shared" si="77"/>
        <v>INSERT INTO UPK_TEST.upk_k60.k60_press_buno_link (buno_id, k60_buno_id, created_date, created_tantou_id) VALUES (3349, 1526, GETDATE(), 999);</v>
      </c>
    </row>
    <row r="1645" spans="1:9">
      <c r="A1645" s="229" t="s">
        <v>1203</v>
      </c>
      <c r="B1645" s="229">
        <f t="shared" si="75"/>
        <v>2542</v>
      </c>
      <c r="C1645" s="229" t="s">
        <v>7695</v>
      </c>
      <c r="D1645" s="229" t="str">
        <f t="shared" si="76"/>
        <v>3350</v>
      </c>
      <c r="G1645" s="242" t="s">
        <v>7695</v>
      </c>
      <c r="H1645" s="242" t="s">
        <v>8531</v>
      </c>
      <c r="I1645" s="229" t="str">
        <f t="shared" si="77"/>
        <v>INSERT INTO UPK_TEST.upk_k60.k60_press_buno_link (buno_id, k60_buno_id, created_date, created_tantou_id) VALUES (3350, 2542, GETDATE(), 999);</v>
      </c>
    </row>
    <row r="1646" spans="1:9">
      <c r="A1646" s="229" t="s">
        <v>1206</v>
      </c>
      <c r="B1646" s="229">
        <f t="shared" si="75"/>
        <v>2546</v>
      </c>
      <c r="C1646" s="229" t="s">
        <v>182</v>
      </c>
      <c r="D1646" s="229" t="str">
        <f t="shared" si="76"/>
        <v>3351</v>
      </c>
      <c r="G1646" s="242" t="s">
        <v>182</v>
      </c>
      <c r="H1646" s="242" t="s">
        <v>8532</v>
      </c>
      <c r="I1646" s="229" t="str">
        <f t="shared" si="77"/>
        <v>INSERT INTO UPK_TEST.upk_k60.k60_press_buno_link (buno_id, k60_buno_id, created_date, created_tantou_id) VALUES (3351, 2546, GETDATE(), 999);</v>
      </c>
    </row>
    <row r="1647" spans="1:9">
      <c r="A1647" s="229" t="s">
        <v>1207</v>
      </c>
      <c r="B1647" s="229">
        <f t="shared" si="75"/>
        <v>2547</v>
      </c>
      <c r="C1647" s="229" t="s">
        <v>2616</v>
      </c>
      <c r="D1647" s="229" t="str">
        <f t="shared" si="76"/>
        <v>3352</v>
      </c>
      <c r="G1647" s="242" t="s">
        <v>2616</v>
      </c>
      <c r="H1647" s="242" t="s">
        <v>8533</v>
      </c>
      <c r="I1647" s="229" t="str">
        <f t="shared" si="77"/>
        <v>INSERT INTO UPK_TEST.upk_k60.k60_press_buno_link (buno_id, k60_buno_id, created_date, created_tantou_id) VALUES (3352, 2547, GETDATE(), 999);</v>
      </c>
    </row>
    <row r="1648" spans="1:9">
      <c r="A1648" s="229" t="s">
        <v>5713</v>
      </c>
      <c r="B1648" s="229" t="str">
        <f t="shared" si="75"/>
        <v>2423</v>
      </c>
      <c r="C1648" s="229" t="s">
        <v>2617</v>
      </c>
      <c r="D1648" s="229" t="str">
        <f t="shared" si="76"/>
        <v>3353</v>
      </c>
      <c r="G1648" s="242" t="s">
        <v>2617</v>
      </c>
      <c r="H1648" s="242" t="s">
        <v>8534</v>
      </c>
      <c r="I1648" s="229" t="str">
        <f t="shared" si="77"/>
        <v>INSERT INTO UPK_TEST.upk_k60.k60_press_buno_link (buno_id, k60_buno_id, created_date, created_tantou_id) VALUES (3353, 2423, GETDATE(), 999);</v>
      </c>
    </row>
    <row r="1649" spans="1:9">
      <c r="A1649" s="229" t="s">
        <v>5713</v>
      </c>
      <c r="B1649" s="229" t="str">
        <f t="shared" si="75"/>
        <v>2423</v>
      </c>
      <c r="C1649" s="229" t="s">
        <v>2621</v>
      </c>
      <c r="D1649" s="229" t="str">
        <f t="shared" si="76"/>
        <v>3354</v>
      </c>
      <c r="G1649" s="242" t="s">
        <v>2621</v>
      </c>
      <c r="H1649" s="242" t="s">
        <v>8535</v>
      </c>
      <c r="I1649" s="229" t="str">
        <f t="shared" si="77"/>
        <v>INSERT INTO UPK_TEST.upk_k60.k60_press_buno_link (buno_id, k60_buno_id, created_date, created_tantou_id) VALUES (3354, 2423, GETDATE(), 999);</v>
      </c>
    </row>
    <row r="1650" spans="1:9">
      <c r="A1650" s="229" t="s">
        <v>5714</v>
      </c>
      <c r="B1650" s="229" t="str">
        <f t="shared" si="75"/>
        <v>2424</v>
      </c>
      <c r="C1650" s="229" t="s">
        <v>2618</v>
      </c>
      <c r="D1650" s="229" t="str">
        <f t="shared" si="76"/>
        <v>3355</v>
      </c>
      <c r="G1650" s="242" t="s">
        <v>2618</v>
      </c>
      <c r="H1650" s="242" t="s">
        <v>8536</v>
      </c>
      <c r="I1650" s="229" t="str">
        <f t="shared" si="77"/>
        <v>INSERT INTO UPK_TEST.upk_k60.k60_press_buno_link (buno_id, k60_buno_id, created_date, created_tantou_id) VALUES (3355, 2424, GETDATE(), 999);</v>
      </c>
    </row>
    <row r="1651" spans="1:9">
      <c r="A1651" s="229" t="s">
        <v>5714</v>
      </c>
      <c r="B1651" s="229" t="str">
        <f t="shared" si="75"/>
        <v>2424</v>
      </c>
      <c r="C1651" s="229" t="s">
        <v>2622</v>
      </c>
      <c r="D1651" s="229" t="str">
        <f t="shared" si="76"/>
        <v>3356</v>
      </c>
      <c r="G1651" s="242" t="s">
        <v>2622</v>
      </c>
      <c r="H1651" s="242" t="s">
        <v>8537</v>
      </c>
      <c r="I1651" s="229" t="str">
        <f t="shared" si="77"/>
        <v>INSERT INTO UPK_TEST.upk_k60.k60_press_buno_link (buno_id, k60_buno_id, created_date, created_tantou_id) VALUES (3356, 2424, GETDATE(), 999);</v>
      </c>
    </row>
    <row r="1652" spans="1:9">
      <c r="A1652" s="229" t="s">
        <v>5685</v>
      </c>
      <c r="B1652" s="229" t="str">
        <f t="shared" si="75"/>
        <v>2287</v>
      </c>
      <c r="C1652" s="229" t="s">
        <v>2619</v>
      </c>
      <c r="D1652" s="229" t="str">
        <f t="shared" si="76"/>
        <v>3357</v>
      </c>
      <c r="G1652" s="242" t="s">
        <v>2619</v>
      </c>
      <c r="H1652" s="242" t="s">
        <v>8538</v>
      </c>
      <c r="I1652" s="229" t="str">
        <f t="shared" si="77"/>
        <v>INSERT INTO UPK_TEST.upk_k60.k60_press_buno_link (buno_id, k60_buno_id, created_date, created_tantou_id) VALUES (3357, 2287, GETDATE(), 999);</v>
      </c>
    </row>
    <row r="1653" spans="1:9">
      <c r="A1653" s="229" t="s">
        <v>5685</v>
      </c>
      <c r="B1653" s="229" t="str">
        <f t="shared" si="75"/>
        <v>2287</v>
      </c>
      <c r="C1653" s="229" t="s">
        <v>2623</v>
      </c>
      <c r="D1653" s="229" t="str">
        <f t="shared" si="76"/>
        <v>3358</v>
      </c>
      <c r="G1653" s="242" t="s">
        <v>2623</v>
      </c>
      <c r="H1653" s="242" t="s">
        <v>8539</v>
      </c>
      <c r="I1653" s="229" t="str">
        <f t="shared" si="77"/>
        <v>INSERT INTO UPK_TEST.upk_k60.k60_press_buno_link (buno_id, k60_buno_id, created_date, created_tantou_id) VALUES (3358, 2287, GETDATE(), 999);</v>
      </c>
    </row>
    <row r="1654" spans="1:9">
      <c r="A1654" s="229" t="s">
        <v>5686</v>
      </c>
      <c r="B1654" s="229" t="str">
        <f t="shared" si="75"/>
        <v>2288</v>
      </c>
      <c r="C1654" s="229" t="s">
        <v>2620</v>
      </c>
      <c r="D1654" s="229" t="str">
        <f t="shared" si="76"/>
        <v>3359</v>
      </c>
      <c r="G1654" s="242" t="s">
        <v>2620</v>
      </c>
      <c r="H1654" s="242" t="s">
        <v>8540</v>
      </c>
      <c r="I1654" s="229" t="str">
        <f t="shared" si="77"/>
        <v>INSERT INTO UPK_TEST.upk_k60.k60_press_buno_link (buno_id, k60_buno_id, created_date, created_tantou_id) VALUES (3359, 2288, GETDATE(), 999);</v>
      </c>
    </row>
    <row r="1655" spans="1:9">
      <c r="A1655" s="229" t="s">
        <v>5686</v>
      </c>
      <c r="B1655" s="229" t="str">
        <f t="shared" si="75"/>
        <v>2288</v>
      </c>
      <c r="C1655" s="229" t="s">
        <v>2624</v>
      </c>
      <c r="D1655" s="229" t="str">
        <f t="shared" si="76"/>
        <v>3360</v>
      </c>
      <c r="G1655" s="242" t="s">
        <v>2624</v>
      </c>
      <c r="H1655" s="242" t="s">
        <v>8541</v>
      </c>
      <c r="I1655" s="229" t="str">
        <f t="shared" si="77"/>
        <v>INSERT INTO UPK_TEST.upk_k60.k60_press_buno_link (buno_id, k60_buno_id, created_date, created_tantou_id) VALUES (3360, 2288, GETDATE(), 999);</v>
      </c>
    </row>
    <row r="1656" spans="1:9">
      <c r="A1656" s="229" t="s">
        <v>5645</v>
      </c>
      <c r="B1656" s="229" t="str">
        <f t="shared" si="75"/>
        <v>2079</v>
      </c>
      <c r="C1656" s="229" t="s">
        <v>7696</v>
      </c>
      <c r="D1656" s="229" t="str">
        <f t="shared" si="76"/>
        <v>3361</v>
      </c>
      <c r="G1656" s="242" t="s">
        <v>7696</v>
      </c>
      <c r="H1656" s="242" t="s">
        <v>8542</v>
      </c>
      <c r="I1656" s="229" t="str">
        <f t="shared" si="77"/>
        <v>INSERT INTO UPK_TEST.upk_k60.k60_press_buno_link (buno_id, k60_buno_id, created_date, created_tantou_id) VALUES (3361, 2079, GETDATE(), 999);</v>
      </c>
    </row>
    <row r="1657" spans="1:9">
      <c r="A1657" s="229" t="s">
        <v>5645</v>
      </c>
      <c r="B1657" s="229" t="str">
        <f t="shared" si="75"/>
        <v>2079</v>
      </c>
      <c r="C1657" s="229" t="s">
        <v>7697</v>
      </c>
      <c r="D1657" s="229" t="str">
        <f t="shared" si="76"/>
        <v>3362</v>
      </c>
      <c r="G1657" s="242" t="s">
        <v>7697</v>
      </c>
      <c r="H1657" s="242" t="s">
        <v>8543</v>
      </c>
      <c r="I1657" s="229" t="str">
        <f t="shared" si="77"/>
        <v>INSERT INTO UPK_TEST.upk_k60.k60_press_buno_link (buno_id, k60_buno_id, created_date, created_tantou_id) VALUES (3362, 2079, GETDATE(), 999);</v>
      </c>
    </row>
    <row r="1658" spans="1:9">
      <c r="A1658" s="229" t="s">
        <v>5630</v>
      </c>
      <c r="B1658" s="229" t="str">
        <f t="shared" si="75"/>
        <v>2042</v>
      </c>
      <c r="C1658" s="229" t="s">
        <v>7698</v>
      </c>
      <c r="D1658" s="229" t="str">
        <f t="shared" si="76"/>
        <v>3363</v>
      </c>
      <c r="G1658" s="242" t="s">
        <v>7698</v>
      </c>
      <c r="H1658" s="242" t="s">
        <v>8544</v>
      </c>
      <c r="I1658" s="229" t="str">
        <f t="shared" si="77"/>
        <v>INSERT INTO UPK_TEST.upk_k60.k60_press_buno_link (buno_id, k60_buno_id, created_date, created_tantou_id) VALUES (3363, 2042, GETDATE(), 999);</v>
      </c>
    </row>
    <row r="1659" spans="1:9">
      <c r="A1659" s="229" t="s">
        <v>5630</v>
      </c>
      <c r="B1659" s="229" t="str">
        <f t="shared" si="75"/>
        <v>2042</v>
      </c>
      <c r="C1659" s="229" t="s">
        <v>7699</v>
      </c>
      <c r="D1659" s="229" t="str">
        <f t="shared" si="76"/>
        <v>3364</v>
      </c>
      <c r="G1659" s="242" t="s">
        <v>7699</v>
      </c>
      <c r="H1659" s="242" t="s">
        <v>8545</v>
      </c>
      <c r="I1659" s="229" t="str">
        <f t="shared" si="77"/>
        <v>INSERT INTO UPK_TEST.upk_k60.k60_press_buno_link (buno_id, k60_buno_id, created_date, created_tantou_id) VALUES (3364, 2042, GETDATE(), 999);</v>
      </c>
    </row>
    <row r="1660" spans="1:9">
      <c r="A1660" s="229" t="s">
        <v>5749</v>
      </c>
      <c r="B1660" s="229" t="str">
        <f t="shared" si="75"/>
        <v>2525</v>
      </c>
      <c r="C1660" s="229" t="s">
        <v>7700</v>
      </c>
      <c r="D1660" s="229" t="str">
        <f t="shared" si="76"/>
        <v>3365</v>
      </c>
      <c r="G1660" s="242" t="s">
        <v>7700</v>
      </c>
      <c r="H1660" s="242" t="s">
        <v>8546</v>
      </c>
      <c r="I1660" s="229" t="str">
        <f t="shared" si="77"/>
        <v>INSERT INTO UPK_TEST.upk_k60.k60_press_buno_link (buno_id, k60_buno_id, created_date, created_tantou_id) VALUES (3365, 2525, GETDATE(), 999);</v>
      </c>
    </row>
    <row r="1661" spans="1:9">
      <c r="A1661" s="229" t="s">
        <v>5749</v>
      </c>
      <c r="B1661" s="229" t="str">
        <f t="shared" si="75"/>
        <v>2525</v>
      </c>
      <c r="C1661" s="229" t="s">
        <v>7701</v>
      </c>
      <c r="D1661" s="229" t="str">
        <f t="shared" si="76"/>
        <v>3366</v>
      </c>
      <c r="G1661" s="242" t="s">
        <v>7701</v>
      </c>
      <c r="H1661" s="242" t="s">
        <v>8547</v>
      </c>
      <c r="I1661" s="229" t="str">
        <f t="shared" si="77"/>
        <v>INSERT INTO UPK_TEST.upk_k60.k60_press_buno_link (buno_id, k60_buno_id, created_date, created_tantou_id) VALUES (3366, 2525, GETDATE(), 999);</v>
      </c>
    </row>
    <row r="1662" spans="1:9">
      <c r="A1662" s="229" t="s">
        <v>3383</v>
      </c>
      <c r="B1662" s="229" t="str">
        <f t="shared" si="75"/>
        <v>1953</v>
      </c>
      <c r="C1662" s="229" t="s">
        <v>2625</v>
      </c>
      <c r="D1662" s="229" t="str">
        <f t="shared" si="76"/>
        <v>3367</v>
      </c>
      <c r="G1662" s="242" t="s">
        <v>2625</v>
      </c>
      <c r="H1662" s="242" t="s">
        <v>8548</v>
      </c>
      <c r="I1662" s="229" t="str">
        <f t="shared" si="77"/>
        <v>INSERT INTO UPK_TEST.upk_k60.k60_press_buno_link (buno_id, k60_buno_id, created_date, created_tantou_id) VALUES (3367, 1953, GETDATE(), 999);</v>
      </c>
    </row>
    <row r="1663" spans="1:9">
      <c r="A1663" s="229" t="s">
        <v>3383</v>
      </c>
      <c r="B1663" s="229" t="str">
        <f t="shared" si="75"/>
        <v>1953</v>
      </c>
      <c r="C1663" s="229" t="s">
        <v>2627</v>
      </c>
      <c r="D1663" s="229" t="str">
        <f t="shared" si="76"/>
        <v>3368</v>
      </c>
      <c r="G1663" s="242" t="s">
        <v>2627</v>
      </c>
      <c r="H1663" s="242" t="s">
        <v>8549</v>
      </c>
      <c r="I1663" s="229" t="str">
        <f t="shared" si="77"/>
        <v>INSERT INTO UPK_TEST.upk_k60.k60_press_buno_link (buno_id, k60_buno_id, created_date, created_tantou_id) VALUES (3368, 1953, GETDATE(), 999);</v>
      </c>
    </row>
    <row r="1664" spans="1:9">
      <c r="A1664" s="229" t="s">
        <v>3008</v>
      </c>
      <c r="B1664" s="229" t="str">
        <f t="shared" si="75"/>
        <v>1612</v>
      </c>
      <c r="C1664" s="229" t="s">
        <v>2626</v>
      </c>
      <c r="D1664" s="229" t="str">
        <f t="shared" si="76"/>
        <v>3369</v>
      </c>
      <c r="G1664" s="242" t="s">
        <v>2626</v>
      </c>
      <c r="H1664" s="242" t="s">
        <v>8550</v>
      </c>
      <c r="I1664" s="229" t="str">
        <f t="shared" si="77"/>
        <v>INSERT INTO UPK_TEST.upk_k60.k60_press_buno_link (buno_id, k60_buno_id, created_date, created_tantou_id) VALUES (3369, 1612, GETDATE(), 999);</v>
      </c>
    </row>
    <row r="1665" spans="1:9">
      <c r="A1665" s="229" t="s">
        <v>3008</v>
      </c>
      <c r="B1665" s="229" t="str">
        <f t="shared" si="75"/>
        <v>1612</v>
      </c>
      <c r="C1665" s="229" t="s">
        <v>2628</v>
      </c>
      <c r="D1665" s="229" t="str">
        <f t="shared" si="76"/>
        <v>3370</v>
      </c>
      <c r="G1665" s="242" t="s">
        <v>2628</v>
      </c>
      <c r="H1665" s="242" t="s">
        <v>8551</v>
      </c>
      <c r="I1665" s="229" t="str">
        <f t="shared" si="77"/>
        <v>INSERT INTO UPK_TEST.upk_k60.k60_press_buno_link (buno_id, k60_buno_id, created_date, created_tantou_id) VALUES (3370, 1612, GETDATE(), 999);</v>
      </c>
    </row>
    <row r="1666" spans="1:9">
      <c r="A1666" s="229" t="s">
        <v>647</v>
      </c>
      <c r="B1666" s="229" t="str">
        <f t="shared" si="75"/>
        <v>1789</v>
      </c>
      <c r="C1666" s="229" t="s">
        <v>2631</v>
      </c>
      <c r="D1666" s="229" t="str">
        <f t="shared" si="76"/>
        <v>3371</v>
      </c>
      <c r="G1666" s="242" t="s">
        <v>2631</v>
      </c>
      <c r="H1666" s="242" t="s">
        <v>8552</v>
      </c>
      <c r="I1666" s="229" t="str">
        <f t="shared" si="77"/>
        <v>INSERT INTO UPK_TEST.upk_k60.k60_press_buno_link (buno_id, k60_buno_id, created_date, created_tantou_id) VALUES (3371, 1789, GETDATE(), 999);</v>
      </c>
    </row>
    <row r="1667" spans="1:9">
      <c r="A1667" s="229" t="s">
        <v>648</v>
      </c>
      <c r="B1667" s="229" t="str">
        <f t="shared" si="75"/>
        <v>1790</v>
      </c>
      <c r="C1667" s="229" t="s">
        <v>2632</v>
      </c>
      <c r="D1667" s="229" t="str">
        <f t="shared" si="76"/>
        <v>3372</v>
      </c>
      <c r="G1667" s="242" t="s">
        <v>2632</v>
      </c>
      <c r="H1667" s="242" t="s">
        <v>8553</v>
      </c>
      <c r="I1667" s="229" t="str">
        <f t="shared" si="77"/>
        <v>INSERT INTO UPK_TEST.upk_k60.k60_press_buno_link (buno_id, k60_buno_id, created_date, created_tantou_id) VALUES (3372, 1790, GETDATE(), 999);</v>
      </c>
    </row>
    <row r="1668" spans="1:9">
      <c r="A1668" s="229" t="s">
        <v>5664</v>
      </c>
      <c r="B1668" s="229" t="str">
        <f t="shared" ref="B1668:B1713" si="78">VLOOKUP($A1668,$E$4:$F$2001,2,FALSE)</f>
        <v>2157</v>
      </c>
      <c r="C1668" s="229" t="s">
        <v>7702</v>
      </c>
      <c r="D1668" s="229" t="str">
        <f t="shared" ref="D1668:D1713" si="79">VLOOKUP($C1668,$G$4:$H$2001,2,FALSE)</f>
        <v>3373</v>
      </c>
      <c r="G1668" s="242" t="s">
        <v>7702</v>
      </c>
      <c r="H1668" s="242" t="s">
        <v>8554</v>
      </c>
      <c r="I1668" s="229" t="str">
        <f t="shared" ref="I1668:I1713" si="80">$S$1&amp;$D1668&amp;", "&amp;$B1668&amp;", GETDATE(), 999);"</f>
        <v>INSERT INTO UPK_TEST.upk_k60.k60_press_buno_link (buno_id, k60_buno_id, created_date, created_tantou_id) VALUES (3373, 2157, GETDATE(), 999);</v>
      </c>
    </row>
    <row r="1669" spans="1:9">
      <c r="A1669" s="229" t="s">
        <v>5664</v>
      </c>
      <c r="B1669" s="229" t="str">
        <f t="shared" si="78"/>
        <v>2157</v>
      </c>
      <c r="C1669" s="229" t="s">
        <v>7703</v>
      </c>
      <c r="D1669" s="229" t="str">
        <f t="shared" si="79"/>
        <v>3374</v>
      </c>
      <c r="G1669" s="242" t="s">
        <v>7703</v>
      </c>
      <c r="H1669" s="242" t="s">
        <v>8555</v>
      </c>
      <c r="I1669" s="229" t="str">
        <f t="shared" si="80"/>
        <v>INSERT INTO UPK_TEST.upk_k60.k60_press_buno_link (buno_id, k60_buno_id, created_date, created_tantou_id) VALUES (3374, 2157, GETDATE(), 999);</v>
      </c>
    </row>
    <row r="1670" spans="1:9">
      <c r="A1670" s="229" t="s">
        <v>5665</v>
      </c>
      <c r="B1670" s="229" t="str">
        <f t="shared" si="78"/>
        <v>2158</v>
      </c>
      <c r="C1670" s="229" t="s">
        <v>7704</v>
      </c>
      <c r="D1670" s="229" t="str">
        <f t="shared" si="79"/>
        <v>3375</v>
      </c>
      <c r="G1670" s="242" t="s">
        <v>7704</v>
      </c>
      <c r="H1670" s="242" t="s">
        <v>8556</v>
      </c>
      <c r="I1670" s="229" t="str">
        <f t="shared" si="80"/>
        <v>INSERT INTO UPK_TEST.upk_k60.k60_press_buno_link (buno_id, k60_buno_id, created_date, created_tantou_id) VALUES (3375, 2158, GETDATE(), 999);</v>
      </c>
    </row>
    <row r="1671" spans="1:9">
      <c r="A1671" s="229" t="s">
        <v>5665</v>
      </c>
      <c r="B1671" s="229" t="str">
        <f t="shared" si="78"/>
        <v>2158</v>
      </c>
      <c r="C1671" s="229" t="s">
        <v>7705</v>
      </c>
      <c r="D1671" s="229" t="str">
        <f t="shared" si="79"/>
        <v>3376</v>
      </c>
      <c r="G1671" s="242" t="s">
        <v>7705</v>
      </c>
      <c r="H1671" s="242" t="s">
        <v>8557</v>
      </c>
      <c r="I1671" s="229" t="str">
        <f t="shared" si="80"/>
        <v>INSERT INTO UPK_TEST.upk_k60.k60_press_buno_link (buno_id, k60_buno_id, created_date, created_tantou_id) VALUES (3376, 2158, GETDATE(), 999);</v>
      </c>
    </row>
    <row r="1672" spans="1:9">
      <c r="A1672" s="229" t="s">
        <v>1178</v>
      </c>
      <c r="B1672" s="229" t="str">
        <f t="shared" si="78"/>
        <v>2511</v>
      </c>
      <c r="C1672" s="229" t="s">
        <v>7706</v>
      </c>
      <c r="D1672" s="229" t="str">
        <f t="shared" si="79"/>
        <v>3377</v>
      </c>
      <c r="G1672" s="242" t="s">
        <v>7706</v>
      </c>
      <c r="H1672" s="242" t="s">
        <v>8558</v>
      </c>
      <c r="I1672" s="229" t="str">
        <f t="shared" si="80"/>
        <v>INSERT INTO UPK_TEST.upk_k60.k60_press_buno_link (buno_id, k60_buno_id, created_date, created_tantou_id) VALUES (3377, 2511, GETDATE(), 999);</v>
      </c>
    </row>
    <row r="1673" spans="1:9">
      <c r="A1673" s="229" t="s">
        <v>659</v>
      </c>
      <c r="B1673" s="229" t="str">
        <f t="shared" si="78"/>
        <v>1819</v>
      </c>
      <c r="C1673" s="229" t="s">
        <v>7707</v>
      </c>
      <c r="D1673" s="229" t="str">
        <f t="shared" si="79"/>
        <v>3378</v>
      </c>
      <c r="G1673" s="242" t="s">
        <v>7707</v>
      </c>
      <c r="H1673" s="242" t="s">
        <v>8559</v>
      </c>
      <c r="I1673" s="229" t="str">
        <f t="shared" si="80"/>
        <v>INSERT INTO UPK_TEST.upk_k60.k60_press_buno_link (buno_id, k60_buno_id, created_date, created_tantou_id) VALUES (3378, 1819, GETDATE(), 999);</v>
      </c>
    </row>
    <row r="1674" spans="1:9">
      <c r="A1674" s="229" t="s">
        <v>660</v>
      </c>
      <c r="B1674" s="229" t="str">
        <f t="shared" si="78"/>
        <v>1820</v>
      </c>
      <c r="C1674" s="229" t="s">
        <v>7708</v>
      </c>
      <c r="D1674" s="229" t="str">
        <f t="shared" si="79"/>
        <v>3379</v>
      </c>
      <c r="G1674" s="242" t="s">
        <v>7708</v>
      </c>
      <c r="H1674" s="242" t="s">
        <v>8560</v>
      </c>
      <c r="I1674" s="229" t="str">
        <f t="shared" si="80"/>
        <v>INSERT INTO UPK_TEST.upk_k60.k60_press_buno_link (buno_id, k60_buno_id, created_date, created_tantou_id) VALUES (3379, 1820, GETDATE(), 999);</v>
      </c>
    </row>
    <row r="1675" spans="1:9">
      <c r="A1675" s="229" t="s">
        <v>661</v>
      </c>
      <c r="B1675" s="229" t="str">
        <f t="shared" si="78"/>
        <v>1821</v>
      </c>
      <c r="C1675" s="229" t="s">
        <v>7709</v>
      </c>
      <c r="D1675" s="229" t="str">
        <f t="shared" si="79"/>
        <v>3380</v>
      </c>
      <c r="G1675" s="242" t="s">
        <v>7709</v>
      </c>
      <c r="H1675" s="242" t="s">
        <v>8561</v>
      </c>
      <c r="I1675" s="229" t="str">
        <f t="shared" si="80"/>
        <v>INSERT INTO UPK_TEST.upk_k60.k60_press_buno_link (buno_id, k60_buno_id, created_date, created_tantou_id) VALUES (3380, 1821, GETDATE(), 999);</v>
      </c>
    </row>
    <row r="1676" spans="1:9">
      <c r="A1676" s="229" t="s">
        <v>905</v>
      </c>
      <c r="B1676" s="229" t="str">
        <f t="shared" si="78"/>
        <v>2156</v>
      </c>
      <c r="C1676" s="229" t="s">
        <v>7710</v>
      </c>
      <c r="D1676" s="229" t="str">
        <f t="shared" si="79"/>
        <v>3381</v>
      </c>
      <c r="G1676" s="242" t="s">
        <v>7710</v>
      </c>
      <c r="H1676" s="242" t="s">
        <v>8562</v>
      </c>
      <c r="I1676" s="229" t="str">
        <f t="shared" si="80"/>
        <v>INSERT INTO UPK_TEST.upk_k60.k60_press_buno_link (buno_id, k60_buno_id, created_date, created_tantou_id) VALUES (3381, 2156, GETDATE(), 999);</v>
      </c>
    </row>
    <row r="1677" spans="1:9">
      <c r="A1677" s="229" t="s">
        <v>1093</v>
      </c>
      <c r="B1677" s="229" t="str">
        <f t="shared" si="78"/>
        <v>2387</v>
      </c>
      <c r="C1677" s="229" t="s">
        <v>2633</v>
      </c>
      <c r="D1677" s="229" t="str">
        <f t="shared" si="79"/>
        <v>3382</v>
      </c>
      <c r="G1677" s="242" t="s">
        <v>2633</v>
      </c>
      <c r="H1677" s="242" t="s">
        <v>8563</v>
      </c>
      <c r="I1677" s="229" t="str">
        <f t="shared" si="80"/>
        <v>INSERT INTO UPK_TEST.upk_k60.k60_press_buno_link (buno_id, k60_buno_id, created_date, created_tantou_id) VALUES (3382, 2387, GETDATE(), 999);</v>
      </c>
    </row>
    <row r="1678" spans="1:9">
      <c r="A1678" s="229" t="s">
        <v>1092</v>
      </c>
      <c r="B1678" s="229" t="str">
        <f t="shared" si="78"/>
        <v>2386</v>
      </c>
      <c r="C1678" s="229" t="s">
        <v>2634</v>
      </c>
      <c r="D1678" s="229" t="str">
        <f t="shared" si="79"/>
        <v>3383</v>
      </c>
      <c r="G1678" s="242" t="s">
        <v>2634</v>
      </c>
      <c r="H1678" s="242" t="s">
        <v>8564</v>
      </c>
      <c r="I1678" s="229" t="str">
        <f t="shared" si="80"/>
        <v>INSERT INTO UPK_TEST.upk_k60.k60_press_buno_link (buno_id, k60_buno_id, created_date, created_tantou_id) VALUES (3383, 2386, GETDATE(), 999);</v>
      </c>
    </row>
    <row r="1679" spans="1:9">
      <c r="A1679" s="229" t="s">
        <v>768</v>
      </c>
      <c r="B1679" s="229" t="str">
        <f t="shared" si="78"/>
        <v>1970</v>
      </c>
      <c r="C1679" s="229" t="s">
        <v>2635</v>
      </c>
      <c r="D1679" s="229" t="str">
        <f t="shared" si="79"/>
        <v>3384</v>
      </c>
      <c r="G1679" s="242" t="s">
        <v>2635</v>
      </c>
      <c r="H1679" s="242" t="s">
        <v>8565</v>
      </c>
      <c r="I1679" s="229" t="str">
        <f t="shared" si="80"/>
        <v>INSERT INTO UPK_TEST.upk_k60.k60_press_buno_link (buno_id, k60_buno_id, created_date, created_tantou_id) VALUES (3384, 1970, GETDATE(), 999);</v>
      </c>
    </row>
    <row r="1680" spans="1:9">
      <c r="A1680" s="229" t="s">
        <v>5602</v>
      </c>
      <c r="B1680" s="229" t="str">
        <f t="shared" si="78"/>
        <v>1882</v>
      </c>
      <c r="C1680" s="229" t="s">
        <v>2636</v>
      </c>
      <c r="D1680" s="229" t="str">
        <f t="shared" si="79"/>
        <v>3385</v>
      </c>
      <c r="G1680" s="242" t="s">
        <v>2636</v>
      </c>
      <c r="H1680" s="242" t="s">
        <v>8566</v>
      </c>
      <c r="I1680" s="229" t="str">
        <f t="shared" si="80"/>
        <v>INSERT INTO UPK_TEST.upk_k60.k60_press_buno_link (buno_id, k60_buno_id, created_date, created_tantou_id) VALUES (3385, 1882, GETDATE(), 999);</v>
      </c>
    </row>
    <row r="1681" spans="1:9">
      <c r="A1681" s="229" t="s">
        <v>5602</v>
      </c>
      <c r="B1681" s="229" t="str">
        <f t="shared" si="78"/>
        <v>1882</v>
      </c>
      <c r="C1681" s="229" t="s">
        <v>2637</v>
      </c>
      <c r="D1681" s="229" t="str">
        <f t="shared" si="79"/>
        <v>3386</v>
      </c>
      <c r="G1681" s="242" t="s">
        <v>2637</v>
      </c>
      <c r="H1681" s="242" t="s">
        <v>8567</v>
      </c>
      <c r="I1681" s="229" t="str">
        <f t="shared" si="80"/>
        <v>INSERT INTO UPK_TEST.upk_k60.k60_press_buno_link (buno_id, k60_buno_id, created_date, created_tantou_id) VALUES (3386, 1882, GETDATE(), 999);</v>
      </c>
    </row>
    <row r="1682" spans="1:9">
      <c r="A1682" s="229" t="s">
        <v>769</v>
      </c>
      <c r="B1682" s="229" t="str">
        <f t="shared" si="78"/>
        <v>1971</v>
      </c>
      <c r="C1682" s="229" t="s">
        <v>2638</v>
      </c>
      <c r="D1682" s="229" t="str">
        <f t="shared" si="79"/>
        <v>3387</v>
      </c>
      <c r="G1682" s="242" t="s">
        <v>2638</v>
      </c>
      <c r="H1682" s="242" t="s">
        <v>8568</v>
      </c>
      <c r="I1682" s="229" t="str">
        <f t="shared" si="80"/>
        <v>INSERT INTO UPK_TEST.upk_k60.k60_press_buno_link (buno_id, k60_buno_id, created_date, created_tantou_id) VALUES (3387, 1971, GETDATE(), 999);</v>
      </c>
    </row>
    <row r="1683" spans="1:9">
      <c r="A1683" s="229" t="s">
        <v>770</v>
      </c>
      <c r="B1683" s="229" t="str">
        <f t="shared" si="78"/>
        <v>1972</v>
      </c>
      <c r="C1683" s="229" t="s">
        <v>2639</v>
      </c>
      <c r="D1683" s="229" t="str">
        <f t="shared" si="79"/>
        <v>3388</v>
      </c>
      <c r="G1683" s="242" t="s">
        <v>2639</v>
      </c>
      <c r="H1683" s="242" t="s">
        <v>8569</v>
      </c>
      <c r="I1683" s="229" t="str">
        <f t="shared" si="80"/>
        <v>INSERT INTO UPK_TEST.upk_k60.k60_press_buno_link (buno_id, k60_buno_id, created_date, created_tantou_id) VALUES (3388, 1972, GETDATE(), 999);</v>
      </c>
    </row>
    <row r="1684" spans="1:9">
      <c r="A1684" s="229" t="s">
        <v>771</v>
      </c>
      <c r="B1684" s="229" t="str">
        <f t="shared" si="78"/>
        <v>1973</v>
      </c>
      <c r="C1684" s="229" t="s">
        <v>2640</v>
      </c>
      <c r="D1684" s="229" t="str">
        <f t="shared" si="79"/>
        <v>3389</v>
      </c>
      <c r="G1684" s="242" t="s">
        <v>2640</v>
      </c>
      <c r="H1684" s="242" t="s">
        <v>8570</v>
      </c>
      <c r="I1684" s="229" t="str">
        <f t="shared" si="80"/>
        <v>INSERT INTO UPK_TEST.upk_k60.k60_press_buno_link (buno_id, k60_buno_id, created_date, created_tantou_id) VALUES (3389, 1973, GETDATE(), 999);</v>
      </c>
    </row>
    <row r="1685" spans="1:9">
      <c r="A1685" s="229" t="s">
        <v>772</v>
      </c>
      <c r="B1685" s="229" t="str">
        <f t="shared" si="78"/>
        <v>1974</v>
      </c>
      <c r="C1685" s="229" t="s">
        <v>2641</v>
      </c>
      <c r="D1685" s="229" t="str">
        <f t="shared" si="79"/>
        <v>3390</v>
      </c>
      <c r="G1685" s="242" t="s">
        <v>2641</v>
      </c>
      <c r="H1685" s="242" t="s">
        <v>8571</v>
      </c>
      <c r="I1685" s="229" t="str">
        <f t="shared" si="80"/>
        <v>INSERT INTO UPK_TEST.upk_k60.k60_press_buno_link (buno_id, k60_buno_id, created_date, created_tantou_id) VALUES (3390, 1974, GETDATE(), 999);</v>
      </c>
    </row>
    <row r="1686" spans="1:9">
      <c r="A1686" s="229" t="s">
        <v>461</v>
      </c>
      <c r="B1686" s="229" t="str">
        <f t="shared" si="78"/>
        <v>1498</v>
      </c>
      <c r="C1686" s="229" t="s">
        <v>2642</v>
      </c>
      <c r="D1686" s="229" t="str">
        <f t="shared" si="79"/>
        <v>3391</v>
      </c>
      <c r="G1686" s="242" t="s">
        <v>2642</v>
      </c>
      <c r="H1686" s="242" t="s">
        <v>8572</v>
      </c>
      <c r="I1686" s="229" t="str">
        <f t="shared" si="80"/>
        <v>INSERT INTO UPK_TEST.upk_k60.k60_press_buno_link (buno_id, k60_buno_id, created_date, created_tantou_id) VALUES (3391, 1498, GETDATE(), 999);</v>
      </c>
    </row>
    <row r="1687" spans="1:9">
      <c r="A1687" s="229" t="s">
        <v>718</v>
      </c>
      <c r="B1687" s="229" t="str">
        <f t="shared" si="78"/>
        <v>1885</v>
      </c>
      <c r="C1687" s="229" t="s">
        <v>2645</v>
      </c>
      <c r="D1687" s="229" t="str">
        <f t="shared" si="79"/>
        <v>3392</v>
      </c>
      <c r="G1687" s="242" t="s">
        <v>2645</v>
      </c>
      <c r="H1687" s="242" t="s">
        <v>8573</v>
      </c>
      <c r="I1687" s="229" t="str">
        <f t="shared" si="80"/>
        <v>INSERT INTO UPK_TEST.upk_k60.k60_press_buno_link (buno_id, k60_buno_id, created_date, created_tantou_id) VALUES (3392, 1885, GETDATE(), 999);</v>
      </c>
    </row>
    <row r="1688" spans="1:9">
      <c r="A1688" s="229" t="s">
        <v>719</v>
      </c>
      <c r="B1688" s="229" t="str">
        <f t="shared" si="78"/>
        <v>1886</v>
      </c>
      <c r="C1688" s="229" t="s">
        <v>2646</v>
      </c>
      <c r="D1688" s="229" t="str">
        <f t="shared" si="79"/>
        <v>3393</v>
      </c>
      <c r="G1688" s="242" t="s">
        <v>2646</v>
      </c>
      <c r="H1688" s="242" t="s">
        <v>8574</v>
      </c>
      <c r="I1688" s="229" t="str">
        <f t="shared" si="80"/>
        <v>INSERT INTO UPK_TEST.upk_k60.k60_press_buno_link (buno_id, k60_buno_id, created_date, created_tantou_id) VALUES (3393, 1886, GETDATE(), 999);</v>
      </c>
    </row>
    <row r="1689" spans="1:9">
      <c r="A1689" s="229" t="s">
        <v>5603</v>
      </c>
      <c r="B1689" s="229" t="str">
        <f t="shared" si="78"/>
        <v>1883</v>
      </c>
      <c r="C1689" s="229" t="s">
        <v>2643</v>
      </c>
      <c r="D1689" s="229" t="str">
        <f t="shared" si="79"/>
        <v>3394</v>
      </c>
      <c r="G1689" s="242" t="s">
        <v>2643</v>
      </c>
      <c r="H1689" s="242" t="s">
        <v>8575</v>
      </c>
      <c r="I1689" s="229" t="str">
        <f t="shared" si="80"/>
        <v>INSERT INTO UPK_TEST.upk_k60.k60_press_buno_link (buno_id, k60_buno_id, created_date, created_tantou_id) VALUES (3394, 1883, GETDATE(), 999);</v>
      </c>
    </row>
    <row r="1690" spans="1:9">
      <c r="A1690" s="229" t="s">
        <v>5603</v>
      </c>
      <c r="B1690" s="229" t="str">
        <f t="shared" si="78"/>
        <v>1883</v>
      </c>
      <c r="C1690" s="229" t="s">
        <v>2647</v>
      </c>
      <c r="D1690" s="229" t="str">
        <f t="shared" si="79"/>
        <v>3395</v>
      </c>
      <c r="G1690" s="242" t="s">
        <v>2647</v>
      </c>
      <c r="H1690" s="242" t="s">
        <v>8576</v>
      </c>
      <c r="I1690" s="229" t="str">
        <f t="shared" si="80"/>
        <v>INSERT INTO UPK_TEST.upk_k60.k60_press_buno_link (buno_id, k60_buno_id, created_date, created_tantou_id) VALUES (3395, 1883, GETDATE(), 999);</v>
      </c>
    </row>
    <row r="1691" spans="1:9">
      <c r="A1691" s="229" t="s">
        <v>5604</v>
      </c>
      <c r="B1691" s="229" t="str">
        <f t="shared" si="78"/>
        <v>1884</v>
      </c>
      <c r="C1691" s="229" t="s">
        <v>2644</v>
      </c>
      <c r="D1691" s="229" t="str">
        <f t="shared" si="79"/>
        <v>3396</v>
      </c>
      <c r="G1691" s="242" t="s">
        <v>2644</v>
      </c>
      <c r="H1691" s="242" t="s">
        <v>8577</v>
      </c>
      <c r="I1691" s="229" t="str">
        <f t="shared" si="80"/>
        <v>INSERT INTO UPK_TEST.upk_k60.k60_press_buno_link (buno_id, k60_buno_id, created_date, created_tantou_id) VALUES (3396, 1884, GETDATE(), 999);</v>
      </c>
    </row>
    <row r="1692" spans="1:9">
      <c r="A1692" s="229" t="s">
        <v>5604</v>
      </c>
      <c r="B1692" s="229" t="str">
        <f t="shared" si="78"/>
        <v>1884</v>
      </c>
      <c r="C1692" s="229" t="s">
        <v>2648</v>
      </c>
      <c r="D1692" s="229" t="str">
        <f t="shared" si="79"/>
        <v>3397</v>
      </c>
      <c r="G1692" s="242" t="s">
        <v>2648</v>
      </c>
      <c r="H1692" s="242" t="s">
        <v>8578</v>
      </c>
      <c r="I1692" s="229" t="str">
        <f t="shared" si="80"/>
        <v>INSERT INTO UPK_TEST.upk_k60.k60_press_buno_link (buno_id, k60_buno_id, created_date, created_tantou_id) VALUES (3397, 1884, GETDATE(), 999);</v>
      </c>
    </row>
    <row r="1693" spans="1:9">
      <c r="A1693" s="229" t="s">
        <v>773</v>
      </c>
      <c r="B1693" s="229" t="str">
        <f t="shared" si="78"/>
        <v>1975</v>
      </c>
      <c r="C1693" s="229" t="s">
        <v>2649</v>
      </c>
      <c r="D1693" s="229" t="str">
        <f t="shared" si="79"/>
        <v>3398</v>
      </c>
      <c r="G1693" s="242" t="s">
        <v>2649</v>
      </c>
      <c r="H1693" s="242" t="s">
        <v>8579</v>
      </c>
      <c r="I1693" s="229" t="str">
        <f t="shared" si="80"/>
        <v>INSERT INTO UPK_TEST.upk_k60.k60_press_buno_link (buno_id, k60_buno_id, created_date, created_tantou_id) VALUES (3398, 1975, GETDATE(), 999);</v>
      </c>
    </row>
    <row r="1694" spans="1:9">
      <c r="A1694" s="229" t="s">
        <v>5621</v>
      </c>
      <c r="B1694" s="229" t="str">
        <f t="shared" si="78"/>
        <v>1976</v>
      </c>
      <c r="C1694" s="229" t="s">
        <v>2650</v>
      </c>
      <c r="D1694" s="229" t="str">
        <f t="shared" si="79"/>
        <v>3399</v>
      </c>
      <c r="G1694" s="242" t="s">
        <v>2650</v>
      </c>
      <c r="H1694" s="242" t="s">
        <v>8580</v>
      </c>
      <c r="I1694" s="229" t="str">
        <f t="shared" si="80"/>
        <v>INSERT INTO UPK_TEST.upk_k60.k60_press_buno_link (buno_id, k60_buno_id, created_date, created_tantou_id) VALUES (3399, 1976, GETDATE(), 999);</v>
      </c>
    </row>
    <row r="1695" spans="1:9">
      <c r="A1695" s="229" t="s">
        <v>5621</v>
      </c>
      <c r="B1695" s="229" t="str">
        <f t="shared" si="78"/>
        <v>1976</v>
      </c>
      <c r="C1695" s="229" t="s">
        <v>2651</v>
      </c>
      <c r="D1695" s="229" t="str">
        <f t="shared" si="79"/>
        <v>3400</v>
      </c>
      <c r="G1695" s="242" t="s">
        <v>2651</v>
      </c>
      <c r="H1695" s="242" t="s">
        <v>8581</v>
      </c>
      <c r="I1695" s="229" t="str">
        <f t="shared" si="80"/>
        <v>INSERT INTO UPK_TEST.upk_k60.k60_press_buno_link (buno_id, k60_buno_id, created_date, created_tantou_id) VALUES (3400, 1976, GETDATE(), 999);</v>
      </c>
    </row>
    <row r="1696" spans="1:9">
      <c r="A1696" s="229" t="s">
        <v>5590</v>
      </c>
      <c r="B1696" s="229" t="str">
        <f t="shared" si="78"/>
        <v>1814</v>
      </c>
      <c r="C1696" s="229" t="s">
        <v>2652</v>
      </c>
      <c r="D1696" s="229" t="str">
        <f t="shared" si="79"/>
        <v>3401</v>
      </c>
      <c r="G1696" s="242" t="s">
        <v>2652</v>
      </c>
      <c r="H1696" s="242" t="s">
        <v>8582</v>
      </c>
      <c r="I1696" s="229" t="str">
        <f t="shared" si="80"/>
        <v>INSERT INTO UPK_TEST.upk_k60.k60_press_buno_link (buno_id, k60_buno_id, created_date, created_tantou_id) VALUES (3401, 1814, GETDATE(), 999);</v>
      </c>
    </row>
    <row r="1697" spans="1:9">
      <c r="A1697" s="229" t="s">
        <v>5590</v>
      </c>
      <c r="B1697" s="229" t="str">
        <f t="shared" si="78"/>
        <v>1814</v>
      </c>
      <c r="C1697" s="229" t="s">
        <v>2654</v>
      </c>
      <c r="D1697" s="229" t="str">
        <f t="shared" si="79"/>
        <v>3402</v>
      </c>
      <c r="G1697" s="242" t="s">
        <v>2654</v>
      </c>
      <c r="H1697" s="242" t="s">
        <v>8583</v>
      </c>
      <c r="I1697" s="229" t="str">
        <f t="shared" si="80"/>
        <v>INSERT INTO UPK_TEST.upk_k60.k60_press_buno_link (buno_id, k60_buno_id, created_date, created_tantou_id) VALUES (3402, 1814, GETDATE(), 999);</v>
      </c>
    </row>
    <row r="1698" spans="1:9">
      <c r="A1698" s="229" t="s">
        <v>3243</v>
      </c>
      <c r="B1698" s="229" t="str">
        <f t="shared" si="78"/>
        <v>1815</v>
      </c>
      <c r="C1698" s="229" t="s">
        <v>2653</v>
      </c>
      <c r="D1698" s="229" t="str">
        <f t="shared" si="79"/>
        <v>3403</v>
      </c>
      <c r="G1698" s="242" t="s">
        <v>2653</v>
      </c>
      <c r="H1698" s="242" t="s">
        <v>8584</v>
      </c>
      <c r="I1698" s="229" t="str">
        <f t="shared" si="80"/>
        <v>INSERT INTO UPK_TEST.upk_k60.k60_press_buno_link (buno_id, k60_buno_id, created_date, created_tantou_id) VALUES (3403, 1815, GETDATE(), 999);</v>
      </c>
    </row>
    <row r="1699" spans="1:9">
      <c r="A1699" s="229" t="s">
        <v>3243</v>
      </c>
      <c r="B1699" s="229" t="str">
        <f t="shared" si="78"/>
        <v>1815</v>
      </c>
      <c r="C1699" s="229" t="s">
        <v>2655</v>
      </c>
      <c r="D1699" s="229" t="str">
        <f t="shared" si="79"/>
        <v>3404</v>
      </c>
      <c r="G1699" s="242" t="s">
        <v>2655</v>
      </c>
      <c r="H1699" s="242" t="s">
        <v>8585</v>
      </c>
      <c r="I1699" s="229" t="str">
        <f t="shared" si="80"/>
        <v>INSERT INTO UPK_TEST.upk_k60.k60_press_buno_link (buno_id, k60_buno_id, created_date, created_tantou_id) VALUES (3404, 1815, GETDATE(), 999);</v>
      </c>
    </row>
    <row r="1700" spans="1:9">
      <c r="A1700" s="229" t="s">
        <v>656</v>
      </c>
      <c r="B1700" s="229" t="str">
        <f t="shared" si="78"/>
        <v>1816</v>
      </c>
      <c r="C1700" s="229" t="s">
        <v>2656</v>
      </c>
      <c r="D1700" s="229" t="str">
        <f t="shared" si="79"/>
        <v>3405</v>
      </c>
      <c r="G1700" s="242" t="s">
        <v>2656</v>
      </c>
      <c r="H1700" s="242" t="s">
        <v>8586</v>
      </c>
      <c r="I1700" s="229" t="str">
        <f t="shared" si="80"/>
        <v>INSERT INTO UPK_TEST.upk_k60.k60_press_buno_link (buno_id, k60_buno_id, created_date, created_tantou_id) VALUES (3405, 1816, GETDATE(), 999);</v>
      </c>
    </row>
    <row r="1701" spans="1:9">
      <c r="A1701" s="229" t="s">
        <v>657</v>
      </c>
      <c r="B1701" s="229" t="str">
        <f t="shared" si="78"/>
        <v>1817</v>
      </c>
      <c r="C1701" s="229" t="s">
        <v>2657</v>
      </c>
      <c r="D1701" s="229" t="str">
        <f t="shared" si="79"/>
        <v>3406</v>
      </c>
      <c r="G1701" s="242" t="s">
        <v>2657</v>
      </c>
      <c r="H1701" s="242" t="s">
        <v>8587</v>
      </c>
      <c r="I1701" s="229" t="str">
        <f t="shared" si="80"/>
        <v>INSERT INTO UPK_TEST.upk_k60.k60_press_buno_link (buno_id, k60_buno_id, created_date, created_tantou_id) VALUES (3406, 1817, GETDATE(), 999);</v>
      </c>
    </row>
    <row r="1702" spans="1:9">
      <c r="A1702" s="229" t="s">
        <v>5627</v>
      </c>
      <c r="B1702" s="229" t="str">
        <f t="shared" si="78"/>
        <v>2032</v>
      </c>
      <c r="C1702" s="229" t="s">
        <v>7711</v>
      </c>
      <c r="D1702" s="229" t="str">
        <f t="shared" si="79"/>
        <v>3407</v>
      </c>
      <c r="G1702" s="242" t="s">
        <v>7711</v>
      </c>
      <c r="H1702" s="242" t="s">
        <v>8588</v>
      </c>
      <c r="I1702" s="229" t="str">
        <f t="shared" si="80"/>
        <v>INSERT INTO UPK_TEST.upk_k60.k60_press_buno_link (buno_id, k60_buno_id, created_date, created_tantou_id) VALUES (3407, 2032, GETDATE(), 999);</v>
      </c>
    </row>
    <row r="1703" spans="1:9">
      <c r="A1703" s="229" t="s">
        <v>5627</v>
      </c>
      <c r="B1703" s="229" t="str">
        <f t="shared" si="78"/>
        <v>2032</v>
      </c>
      <c r="C1703" s="229" t="s">
        <v>7712</v>
      </c>
      <c r="D1703" s="229" t="str">
        <f t="shared" si="79"/>
        <v>3408</v>
      </c>
      <c r="G1703" s="242" t="s">
        <v>7712</v>
      </c>
      <c r="H1703" s="242" t="s">
        <v>8589</v>
      </c>
      <c r="I1703" s="229" t="str">
        <f t="shared" si="80"/>
        <v>INSERT INTO UPK_TEST.upk_k60.k60_press_buno_link (buno_id, k60_buno_id, created_date, created_tantou_id) VALUES (3408, 2032, GETDATE(), 999);</v>
      </c>
    </row>
    <row r="1704" spans="1:9">
      <c r="A1704" s="229" t="s">
        <v>5628</v>
      </c>
      <c r="B1704" s="229" t="str">
        <f t="shared" si="78"/>
        <v>2033</v>
      </c>
      <c r="C1704" s="229" t="s">
        <v>7713</v>
      </c>
      <c r="D1704" s="229" t="str">
        <f t="shared" si="79"/>
        <v>3409</v>
      </c>
      <c r="G1704" s="242" t="s">
        <v>7713</v>
      </c>
      <c r="H1704" s="242" t="s">
        <v>8590</v>
      </c>
      <c r="I1704" s="229" t="str">
        <f t="shared" si="80"/>
        <v>INSERT INTO UPK_TEST.upk_k60.k60_press_buno_link (buno_id, k60_buno_id, created_date, created_tantou_id) VALUES (3409, 2033, GETDATE(), 999);</v>
      </c>
    </row>
    <row r="1705" spans="1:9">
      <c r="A1705" s="229" t="s">
        <v>5628</v>
      </c>
      <c r="B1705" s="229" t="str">
        <f t="shared" si="78"/>
        <v>2033</v>
      </c>
      <c r="C1705" s="229" t="s">
        <v>7714</v>
      </c>
      <c r="D1705" s="229" t="str">
        <f t="shared" si="79"/>
        <v>3410</v>
      </c>
      <c r="G1705" s="242" t="s">
        <v>7714</v>
      </c>
      <c r="H1705" s="242" t="s">
        <v>8591</v>
      </c>
      <c r="I1705" s="229" t="str">
        <f t="shared" si="80"/>
        <v>INSERT INTO UPK_TEST.upk_k60.k60_press_buno_link (buno_id, k60_buno_id, created_date, created_tantou_id) VALUES (3410, 2033, GETDATE(), 999);</v>
      </c>
    </row>
    <row r="1706" spans="1:9">
      <c r="A1706" s="229" t="s">
        <v>1182</v>
      </c>
      <c r="B1706" s="229" t="str">
        <f t="shared" si="78"/>
        <v>2516</v>
      </c>
      <c r="C1706" s="229" t="s">
        <v>7715</v>
      </c>
      <c r="D1706" s="229" t="str">
        <f t="shared" si="79"/>
        <v>3411</v>
      </c>
      <c r="G1706" s="242" t="s">
        <v>7715</v>
      </c>
      <c r="H1706" s="242" t="s">
        <v>8592</v>
      </c>
      <c r="I1706" s="229" t="str">
        <f t="shared" si="80"/>
        <v>INSERT INTO UPK_TEST.upk_k60.k60_press_buno_link (buno_id, k60_buno_id, created_date, created_tantou_id) VALUES (3411, 2516, GETDATE(), 999);</v>
      </c>
    </row>
    <row r="1707" spans="1:9">
      <c r="A1707" s="229" t="s">
        <v>1183</v>
      </c>
      <c r="B1707" s="229" t="str">
        <f t="shared" si="78"/>
        <v>2517</v>
      </c>
      <c r="C1707" s="229" t="s">
        <v>7716</v>
      </c>
      <c r="D1707" s="229" t="str">
        <f t="shared" si="79"/>
        <v>3412</v>
      </c>
      <c r="G1707" s="242" t="s">
        <v>7716</v>
      </c>
      <c r="H1707" s="242" t="s">
        <v>8593</v>
      </c>
      <c r="I1707" s="229" t="str">
        <f t="shared" si="80"/>
        <v>INSERT INTO UPK_TEST.upk_k60.k60_press_buno_link (buno_id, k60_buno_id, created_date, created_tantou_id) VALUES (3412, 2517, GETDATE(), 999);</v>
      </c>
    </row>
    <row r="1708" spans="1:9">
      <c r="A1708" s="229" t="s">
        <v>818</v>
      </c>
      <c r="B1708" s="229" t="str">
        <f t="shared" si="78"/>
        <v>2034</v>
      </c>
      <c r="C1708" s="229" t="s">
        <v>7717</v>
      </c>
      <c r="D1708" s="229" t="str">
        <f t="shared" si="79"/>
        <v>3413</v>
      </c>
      <c r="G1708" s="242" t="s">
        <v>7717</v>
      </c>
      <c r="H1708" s="242" t="s">
        <v>8594</v>
      </c>
      <c r="I1708" s="229" t="str">
        <f t="shared" si="80"/>
        <v>INSERT INTO UPK_TEST.upk_k60.k60_press_buno_link (buno_id, k60_buno_id, created_date, created_tantou_id) VALUES (3413, 2034, GETDATE(), 999);</v>
      </c>
    </row>
    <row r="1709" spans="1:9">
      <c r="A1709" s="229" t="s">
        <v>5666</v>
      </c>
      <c r="B1709" s="229" t="str">
        <f t="shared" si="78"/>
        <v>2159</v>
      </c>
      <c r="C1709" s="229" t="s">
        <v>7718</v>
      </c>
      <c r="D1709" s="229" t="str">
        <f t="shared" si="79"/>
        <v>3414</v>
      </c>
      <c r="G1709" s="242" t="s">
        <v>7718</v>
      </c>
      <c r="H1709" s="242" t="s">
        <v>8595</v>
      </c>
      <c r="I1709" s="229" t="str">
        <f t="shared" si="80"/>
        <v>INSERT INTO UPK_TEST.upk_k60.k60_press_buno_link (buno_id, k60_buno_id, created_date, created_tantou_id) VALUES (3414, 2159, GETDATE(), 999);</v>
      </c>
    </row>
    <row r="1710" spans="1:9">
      <c r="A1710" s="229" t="s">
        <v>5666</v>
      </c>
      <c r="B1710" s="229" t="str">
        <f t="shared" si="78"/>
        <v>2159</v>
      </c>
      <c r="C1710" s="229" t="s">
        <v>7719</v>
      </c>
      <c r="D1710" s="229" t="str">
        <f t="shared" si="79"/>
        <v>3415</v>
      </c>
      <c r="G1710" s="242" t="s">
        <v>7719</v>
      </c>
      <c r="H1710" s="242" t="s">
        <v>8596</v>
      </c>
      <c r="I1710" s="229" t="str">
        <f t="shared" si="80"/>
        <v>INSERT INTO UPK_TEST.upk_k60.k60_press_buno_link (buno_id, k60_buno_id, created_date, created_tantou_id) VALUES (3415, 2159, GETDATE(), 999);</v>
      </c>
    </row>
    <row r="1711" spans="1:9">
      <c r="A1711" s="229" t="s">
        <v>1232</v>
      </c>
      <c r="B1711" s="229">
        <f t="shared" si="78"/>
        <v>2576</v>
      </c>
      <c r="C1711" s="229" t="s">
        <v>1232</v>
      </c>
      <c r="D1711" s="229" t="str">
        <f t="shared" si="79"/>
        <v>3416</v>
      </c>
      <c r="G1711" s="242" t="s">
        <v>1232</v>
      </c>
      <c r="H1711" s="242" t="s">
        <v>8597</v>
      </c>
      <c r="I1711" s="229" t="str">
        <f t="shared" si="80"/>
        <v>INSERT INTO UPK_TEST.upk_k60.k60_press_buno_link (buno_id, k60_buno_id, created_date, created_tantou_id) VALUES (3416, 2576, GETDATE(), 999);</v>
      </c>
    </row>
    <row r="1712" spans="1:9">
      <c r="A1712" s="229" t="s">
        <v>1233</v>
      </c>
      <c r="B1712" s="229">
        <f t="shared" si="78"/>
        <v>2577</v>
      </c>
      <c r="C1712" s="229" t="s">
        <v>1233</v>
      </c>
      <c r="D1712" s="229" t="str">
        <f t="shared" si="79"/>
        <v>3417</v>
      </c>
      <c r="G1712" s="242" t="s">
        <v>1233</v>
      </c>
      <c r="H1712" s="242" t="s">
        <v>8598</v>
      </c>
      <c r="I1712" s="229" t="str">
        <f t="shared" si="80"/>
        <v>INSERT INTO UPK_TEST.upk_k60.k60_press_buno_link (buno_id, k60_buno_id, created_date, created_tantou_id) VALUES (3417, 2577, GETDATE(), 999);</v>
      </c>
    </row>
    <row r="1713" spans="1:9">
      <c r="A1713" s="229" t="s">
        <v>1234</v>
      </c>
      <c r="B1713" s="229">
        <f t="shared" si="78"/>
        <v>2578</v>
      </c>
      <c r="C1713" s="229" t="s">
        <v>1234</v>
      </c>
      <c r="D1713" s="229" t="str">
        <f t="shared" si="79"/>
        <v>3418</v>
      </c>
      <c r="G1713" s="242" t="s">
        <v>1234</v>
      </c>
      <c r="H1713" s="242" t="s">
        <v>8599</v>
      </c>
      <c r="I1713" s="229" t="str">
        <f t="shared" si="80"/>
        <v>INSERT INTO UPK_TEST.upk_k60.k60_press_buno_link (buno_id, k60_buno_id, created_date, created_tantou_id) VALUES (3418, 2578, GETDATE(), 999);</v>
      </c>
    </row>
    <row r="1714" spans="1:9">
      <c r="A1714"/>
      <c r="B1714"/>
      <c r="C1714"/>
    </row>
    <row r="1715" spans="1:9">
      <c r="A1715"/>
      <c r="B1715"/>
      <c r="C1715"/>
    </row>
    <row r="1716" spans="1:9">
      <c r="A1716"/>
      <c r="B1716"/>
      <c r="C1716"/>
    </row>
    <row r="1717" spans="1:9">
      <c r="A1717"/>
      <c r="B1717"/>
      <c r="C1717"/>
    </row>
    <row r="1718" spans="1:9">
      <c r="A1718"/>
      <c r="B1718"/>
      <c r="C1718"/>
    </row>
    <row r="1719" spans="1:9">
      <c r="A1719"/>
      <c r="B1719"/>
      <c r="C1719"/>
    </row>
    <row r="1720" spans="1:9">
      <c r="A1720"/>
      <c r="B1720"/>
      <c r="C1720"/>
    </row>
    <row r="1721" spans="1:9">
      <c r="A1721"/>
      <c r="B1721"/>
      <c r="C1721"/>
    </row>
    <row r="1722" spans="1:9">
      <c r="A1722"/>
      <c r="B1722"/>
      <c r="C1722"/>
    </row>
    <row r="1723" spans="1:9">
      <c r="A1723"/>
      <c r="B1723"/>
      <c r="C1723"/>
    </row>
    <row r="1724" spans="1:9">
      <c r="A1724"/>
      <c r="B1724"/>
      <c r="C1724"/>
    </row>
    <row r="1725" spans="1:9">
      <c r="A1725"/>
      <c r="B1725"/>
      <c r="C1725"/>
    </row>
    <row r="1726" spans="1:9">
      <c r="A1726"/>
      <c r="B1726"/>
      <c r="C1726"/>
    </row>
    <row r="1727" spans="1:9">
      <c r="A1727"/>
      <c r="B1727"/>
      <c r="C1727"/>
    </row>
    <row r="1728" spans="1:9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</sheetData>
  <autoFilter ref="A3:AA3" xr:uid="{00000000-0009-0000-0000-000018000000}"/>
  <sortState xmlns:xlrd2="http://schemas.microsoft.com/office/spreadsheetml/2017/richdata2" ref="A2:C1711">
    <sortCondition ref="A2:A1711"/>
    <sortCondition ref="C2:C1711"/>
  </sortState>
  <mergeCells count="2">
    <mergeCell ref="E2:F2"/>
    <mergeCell ref="G2:H2"/>
  </mergeCells>
  <phoneticPr fontId="46"/>
  <pageMargins left="0.39370078740157483" right="0.39370078740157483" top="0.78740157480314965" bottom="0.39370078740157483" header="0.31496062992125984" footer="0.31496062992125984"/>
  <pageSetup paperSize="9" scale="67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/>
  <dimension ref="A1:A1458"/>
  <sheetViews>
    <sheetView workbookViewId="0"/>
    <sheetView workbookViewId="1"/>
  </sheetViews>
  <sheetFormatPr defaultRowHeight="15"/>
  <cols>
    <col min="1" max="1" width="21.28515625" bestFit="1" customWidth="1"/>
  </cols>
  <sheetData>
    <row r="1" spans="1:1">
      <c r="A1" s="211" t="s">
        <v>86</v>
      </c>
    </row>
    <row r="2" spans="1:1">
      <c r="A2" s="211" t="s">
        <v>1238</v>
      </c>
    </row>
    <row r="3" spans="1:1">
      <c r="A3" s="211" t="s">
        <v>1239</v>
      </c>
    </row>
    <row r="4" spans="1:1">
      <c r="A4" s="211" t="s">
        <v>195</v>
      </c>
    </row>
    <row r="5" spans="1:1">
      <c r="A5" s="211" t="s">
        <v>1240</v>
      </c>
    </row>
    <row r="6" spans="1:1">
      <c r="A6" s="211" t="s">
        <v>1241</v>
      </c>
    </row>
    <row r="7" spans="1:1">
      <c r="A7" s="211" t="s">
        <v>1242</v>
      </c>
    </row>
    <row r="8" spans="1:1">
      <c r="A8" s="211" t="s">
        <v>1243</v>
      </c>
    </row>
    <row r="9" spans="1:1">
      <c r="A9" s="211" t="s">
        <v>1244</v>
      </c>
    </row>
    <row r="10" spans="1:1">
      <c r="A10" s="211" t="s">
        <v>1245</v>
      </c>
    </row>
    <row r="11" spans="1:1">
      <c r="A11" s="211" t="s">
        <v>1246</v>
      </c>
    </row>
    <row r="12" spans="1:1">
      <c r="A12" s="211" t="s">
        <v>1247</v>
      </c>
    </row>
    <row r="13" spans="1:1">
      <c r="A13" s="211" t="s">
        <v>191</v>
      </c>
    </row>
    <row r="14" spans="1:1">
      <c r="A14" s="211" t="s">
        <v>1248</v>
      </c>
    </row>
    <row r="15" spans="1:1">
      <c r="A15" s="211" t="s">
        <v>192</v>
      </c>
    </row>
    <row r="16" spans="1:1">
      <c r="A16" s="211" t="s">
        <v>1249</v>
      </c>
    </row>
    <row r="17" spans="1:1">
      <c r="A17" s="211" t="s">
        <v>1250</v>
      </c>
    </row>
    <row r="18" spans="1:1">
      <c r="A18" s="211" t="s">
        <v>1251</v>
      </c>
    </row>
    <row r="19" spans="1:1">
      <c r="A19" s="211" t="s">
        <v>1252</v>
      </c>
    </row>
    <row r="20" spans="1:1">
      <c r="A20" s="211" t="s">
        <v>1253</v>
      </c>
    </row>
    <row r="21" spans="1:1">
      <c r="A21" s="211" t="s">
        <v>1254</v>
      </c>
    </row>
    <row r="22" spans="1:1">
      <c r="A22" s="211" t="s">
        <v>1255</v>
      </c>
    </row>
    <row r="23" spans="1:1">
      <c r="A23" s="211" t="s">
        <v>1256</v>
      </c>
    </row>
    <row r="24" spans="1:1">
      <c r="A24" s="211" t="s">
        <v>1257</v>
      </c>
    </row>
    <row r="25" spans="1:1">
      <c r="A25" s="211" t="s">
        <v>1258</v>
      </c>
    </row>
    <row r="26" spans="1:1">
      <c r="A26" s="211" t="s">
        <v>1259</v>
      </c>
    </row>
    <row r="27" spans="1:1">
      <c r="A27" s="211" t="s">
        <v>1260</v>
      </c>
    </row>
    <row r="28" spans="1:1">
      <c r="A28" s="211" t="s">
        <v>498</v>
      </c>
    </row>
    <row r="29" spans="1:1">
      <c r="A29" s="211" t="s">
        <v>499</v>
      </c>
    </row>
    <row r="30" spans="1:1">
      <c r="A30" s="211" t="s">
        <v>494</v>
      </c>
    </row>
    <row r="31" spans="1:1">
      <c r="A31" s="211" t="s">
        <v>757</v>
      </c>
    </row>
    <row r="32" spans="1:1">
      <c r="A32" s="211" t="s">
        <v>495</v>
      </c>
    </row>
    <row r="33" spans="1:1">
      <c r="A33" s="211" t="s">
        <v>758</v>
      </c>
    </row>
    <row r="34" spans="1:1">
      <c r="A34" s="211" t="s">
        <v>693</v>
      </c>
    </row>
    <row r="35" spans="1:1">
      <c r="A35" s="211" t="s">
        <v>1261</v>
      </c>
    </row>
    <row r="36" spans="1:1">
      <c r="A36" s="211" t="s">
        <v>694</v>
      </c>
    </row>
    <row r="37" spans="1:1">
      <c r="A37" s="211" t="s">
        <v>1262</v>
      </c>
    </row>
    <row r="38" spans="1:1">
      <c r="A38" s="211" t="s">
        <v>699</v>
      </c>
    </row>
    <row r="39" spans="1:1">
      <c r="A39" s="211" t="s">
        <v>700</v>
      </c>
    </row>
    <row r="40" spans="1:1">
      <c r="A40" s="211" t="s">
        <v>500</v>
      </c>
    </row>
    <row r="41" spans="1:1">
      <c r="A41" s="211" t="s">
        <v>701</v>
      </c>
    </row>
    <row r="42" spans="1:1">
      <c r="A42" s="211" t="s">
        <v>501</v>
      </c>
    </row>
    <row r="43" spans="1:1">
      <c r="A43" s="211" t="s">
        <v>702</v>
      </c>
    </row>
    <row r="44" spans="1:1">
      <c r="A44" s="211" t="s">
        <v>1263</v>
      </c>
    </row>
    <row r="45" spans="1:1">
      <c r="A45" s="211">
        <v>5127548060</v>
      </c>
    </row>
    <row r="46" spans="1:1">
      <c r="A46" s="211" t="s">
        <v>1264</v>
      </c>
    </row>
    <row r="47" spans="1:1">
      <c r="A47" s="211" t="s">
        <v>1265</v>
      </c>
    </row>
    <row r="48" spans="1:1">
      <c r="A48" s="211" t="s">
        <v>1266</v>
      </c>
    </row>
    <row r="49" spans="1:1">
      <c r="A49" s="211" t="s">
        <v>1267</v>
      </c>
    </row>
    <row r="50" spans="1:1">
      <c r="A50" s="211" t="s">
        <v>1268</v>
      </c>
    </row>
    <row r="51" spans="1:1">
      <c r="A51" s="211" t="s">
        <v>1269</v>
      </c>
    </row>
    <row r="52" spans="1:1">
      <c r="A52" s="211" t="s">
        <v>1270</v>
      </c>
    </row>
    <row r="53" spans="1:1">
      <c r="A53" s="211" t="s">
        <v>1271</v>
      </c>
    </row>
    <row r="54" spans="1:1">
      <c r="A54" s="211" t="s">
        <v>1272</v>
      </c>
    </row>
    <row r="55" spans="1:1">
      <c r="A55" s="211" t="s">
        <v>1273</v>
      </c>
    </row>
    <row r="56" spans="1:1">
      <c r="A56" s="211" t="s">
        <v>1274</v>
      </c>
    </row>
    <row r="57" spans="1:1">
      <c r="A57" s="211" t="s">
        <v>1275</v>
      </c>
    </row>
    <row r="58" spans="1:1">
      <c r="A58" s="211" t="s">
        <v>1276</v>
      </c>
    </row>
    <row r="59" spans="1:1">
      <c r="A59" s="211" t="s">
        <v>1277</v>
      </c>
    </row>
    <row r="60" spans="1:1">
      <c r="A60" s="211" t="s">
        <v>1278</v>
      </c>
    </row>
    <row r="61" spans="1:1">
      <c r="A61" s="211" t="s">
        <v>1279</v>
      </c>
    </row>
    <row r="62" spans="1:1">
      <c r="A62" s="211" t="s">
        <v>1280</v>
      </c>
    </row>
    <row r="63" spans="1:1">
      <c r="A63" s="211" t="s">
        <v>1281</v>
      </c>
    </row>
    <row r="64" spans="1:1">
      <c r="A64" s="211" t="s">
        <v>1282</v>
      </c>
    </row>
    <row r="65" spans="1:1">
      <c r="A65" s="211" t="s">
        <v>1283</v>
      </c>
    </row>
    <row r="66" spans="1:1">
      <c r="A66" s="211" t="s">
        <v>1284</v>
      </c>
    </row>
    <row r="67" spans="1:1">
      <c r="A67" s="211" t="s">
        <v>1285</v>
      </c>
    </row>
    <row r="68" spans="1:1">
      <c r="A68" s="211" t="s">
        <v>1286</v>
      </c>
    </row>
    <row r="69" spans="1:1">
      <c r="A69" s="211" t="s">
        <v>1287</v>
      </c>
    </row>
    <row r="70" spans="1:1">
      <c r="A70" s="211" t="s">
        <v>1288</v>
      </c>
    </row>
    <row r="71" spans="1:1">
      <c r="A71" s="211" t="s">
        <v>1289</v>
      </c>
    </row>
    <row r="72" spans="1:1">
      <c r="A72" s="211" t="s">
        <v>1290</v>
      </c>
    </row>
    <row r="73" spans="1:1">
      <c r="A73" s="211" t="s">
        <v>1291</v>
      </c>
    </row>
    <row r="74" spans="1:1">
      <c r="A74" s="211" t="s">
        <v>1292</v>
      </c>
    </row>
    <row r="75" spans="1:1">
      <c r="A75" s="211" t="s">
        <v>1293</v>
      </c>
    </row>
    <row r="76" spans="1:1">
      <c r="A76" s="211" t="s">
        <v>1294</v>
      </c>
    </row>
    <row r="77" spans="1:1">
      <c r="A77" s="211" t="s">
        <v>1295</v>
      </c>
    </row>
    <row r="78" spans="1:1">
      <c r="A78" s="211" t="s">
        <v>1296</v>
      </c>
    </row>
    <row r="79" spans="1:1">
      <c r="A79" s="211" t="s">
        <v>1297</v>
      </c>
    </row>
    <row r="80" spans="1:1">
      <c r="A80" s="211" t="s">
        <v>1298</v>
      </c>
    </row>
    <row r="81" spans="1:1">
      <c r="A81" s="211" t="s">
        <v>1299</v>
      </c>
    </row>
    <row r="82" spans="1:1">
      <c r="A82" s="211" t="s">
        <v>1300</v>
      </c>
    </row>
    <row r="83" spans="1:1">
      <c r="A83" s="211" t="s">
        <v>1301</v>
      </c>
    </row>
    <row r="84" spans="1:1">
      <c r="A84" s="211" t="s">
        <v>1302</v>
      </c>
    </row>
    <row r="85" spans="1:1">
      <c r="A85" s="211" t="s">
        <v>1303</v>
      </c>
    </row>
    <row r="86" spans="1:1">
      <c r="A86" s="211" t="s">
        <v>1304</v>
      </c>
    </row>
    <row r="87" spans="1:1">
      <c r="A87" s="211" t="s">
        <v>1305</v>
      </c>
    </row>
    <row r="88" spans="1:1">
      <c r="A88" s="211" t="s">
        <v>1306</v>
      </c>
    </row>
    <row r="89" spans="1:1">
      <c r="A89" s="211" t="s">
        <v>1307</v>
      </c>
    </row>
    <row r="90" spans="1:1">
      <c r="A90" s="211" t="s">
        <v>1308</v>
      </c>
    </row>
    <row r="91" spans="1:1">
      <c r="A91" s="211" t="s">
        <v>1309</v>
      </c>
    </row>
    <row r="92" spans="1:1">
      <c r="A92" s="211" t="s">
        <v>1310</v>
      </c>
    </row>
    <row r="93" spans="1:1">
      <c r="A93" s="211" t="s">
        <v>1311</v>
      </c>
    </row>
    <row r="94" spans="1:1">
      <c r="A94" s="211" t="s">
        <v>1312</v>
      </c>
    </row>
    <row r="95" spans="1:1">
      <c r="A95" s="211" t="s">
        <v>1313</v>
      </c>
    </row>
    <row r="96" spans="1:1">
      <c r="A96" s="211" t="s">
        <v>1314</v>
      </c>
    </row>
    <row r="97" spans="1:1">
      <c r="A97" s="211" t="s">
        <v>1315</v>
      </c>
    </row>
    <row r="98" spans="1:1">
      <c r="A98" s="211" t="s">
        <v>1316</v>
      </c>
    </row>
    <row r="99" spans="1:1">
      <c r="A99" s="211" t="s">
        <v>1317</v>
      </c>
    </row>
    <row r="100" spans="1:1">
      <c r="A100" s="211" t="s">
        <v>1318</v>
      </c>
    </row>
    <row r="101" spans="1:1">
      <c r="A101" s="211" t="s">
        <v>1319</v>
      </c>
    </row>
    <row r="102" spans="1:1">
      <c r="A102" s="211" t="s">
        <v>1320</v>
      </c>
    </row>
    <row r="103" spans="1:1">
      <c r="A103" s="211" t="s">
        <v>1321</v>
      </c>
    </row>
    <row r="104" spans="1:1">
      <c r="A104" s="211" t="s">
        <v>1322</v>
      </c>
    </row>
    <row r="105" spans="1:1">
      <c r="A105" s="211" t="s">
        <v>1323</v>
      </c>
    </row>
    <row r="106" spans="1:1">
      <c r="A106" s="211" t="s">
        <v>1324</v>
      </c>
    </row>
    <row r="107" spans="1:1">
      <c r="A107" s="211" t="s">
        <v>1325</v>
      </c>
    </row>
    <row r="108" spans="1:1">
      <c r="A108" s="211" t="s">
        <v>1326</v>
      </c>
    </row>
    <row r="109" spans="1:1">
      <c r="A109" s="211" t="s">
        <v>1327</v>
      </c>
    </row>
    <row r="110" spans="1:1">
      <c r="A110" s="211" t="s">
        <v>1328</v>
      </c>
    </row>
    <row r="111" spans="1:1">
      <c r="A111" s="211" t="s">
        <v>1329</v>
      </c>
    </row>
    <row r="112" spans="1:1">
      <c r="A112" s="211" t="s">
        <v>1330</v>
      </c>
    </row>
    <row r="113" spans="1:1">
      <c r="A113" s="211" t="s">
        <v>1331</v>
      </c>
    </row>
    <row r="114" spans="1:1">
      <c r="A114" s="211" t="s">
        <v>1332</v>
      </c>
    </row>
    <row r="115" spans="1:1">
      <c r="A115" s="211" t="s">
        <v>1333</v>
      </c>
    </row>
    <row r="116" spans="1:1">
      <c r="A116" s="211" t="s">
        <v>1334</v>
      </c>
    </row>
    <row r="117" spans="1:1">
      <c r="A117" s="211" t="s">
        <v>1335</v>
      </c>
    </row>
    <row r="118" spans="1:1">
      <c r="A118" s="211" t="s">
        <v>1336</v>
      </c>
    </row>
    <row r="119" spans="1:1">
      <c r="A119" s="211" t="s">
        <v>1337</v>
      </c>
    </row>
    <row r="120" spans="1:1">
      <c r="A120" s="211" t="s">
        <v>1338</v>
      </c>
    </row>
    <row r="121" spans="1:1">
      <c r="A121" s="211" t="s">
        <v>1339</v>
      </c>
    </row>
    <row r="122" spans="1:1">
      <c r="A122" s="211" t="s">
        <v>1340</v>
      </c>
    </row>
    <row r="123" spans="1:1">
      <c r="A123" s="211" t="s">
        <v>1341</v>
      </c>
    </row>
    <row r="124" spans="1:1">
      <c r="A124" s="211" t="s">
        <v>1342</v>
      </c>
    </row>
    <row r="125" spans="1:1">
      <c r="A125" s="211" t="s">
        <v>1343</v>
      </c>
    </row>
    <row r="126" spans="1:1">
      <c r="A126" s="211" t="s">
        <v>1344</v>
      </c>
    </row>
    <row r="127" spans="1:1">
      <c r="A127" s="211" t="s">
        <v>1345</v>
      </c>
    </row>
    <row r="128" spans="1:1">
      <c r="A128" s="211" t="s">
        <v>1346</v>
      </c>
    </row>
    <row r="129" spans="1:1">
      <c r="A129" s="211" t="s">
        <v>1347</v>
      </c>
    </row>
    <row r="130" spans="1:1">
      <c r="A130" s="211" t="s">
        <v>1348</v>
      </c>
    </row>
    <row r="131" spans="1:1">
      <c r="A131" s="211" t="s">
        <v>1349</v>
      </c>
    </row>
    <row r="132" spans="1:1">
      <c r="A132" s="211" t="s">
        <v>1350</v>
      </c>
    </row>
    <row r="133" spans="1:1">
      <c r="A133" s="211" t="s">
        <v>1351</v>
      </c>
    </row>
    <row r="134" spans="1:1">
      <c r="A134" s="211" t="s">
        <v>1352</v>
      </c>
    </row>
    <row r="135" spans="1:1">
      <c r="A135" s="211" t="s">
        <v>1353</v>
      </c>
    </row>
    <row r="136" spans="1:1">
      <c r="A136" s="211" t="s">
        <v>1354</v>
      </c>
    </row>
    <row r="137" spans="1:1">
      <c r="A137" s="211" t="s">
        <v>1355</v>
      </c>
    </row>
    <row r="138" spans="1:1">
      <c r="A138" s="211" t="s">
        <v>1356</v>
      </c>
    </row>
    <row r="139" spans="1:1">
      <c r="A139" s="211" t="s">
        <v>1357</v>
      </c>
    </row>
    <row r="140" spans="1:1">
      <c r="A140" s="211" t="s">
        <v>1358</v>
      </c>
    </row>
    <row r="141" spans="1:1">
      <c r="A141" s="211" t="s">
        <v>1359</v>
      </c>
    </row>
    <row r="142" spans="1:1">
      <c r="A142" s="211" t="s">
        <v>184</v>
      </c>
    </row>
    <row r="143" spans="1:1">
      <c r="A143" s="211" t="s">
        <v>185</v>
      </c>
    </row>
    <row r="144" spans="1:1">
      <c r="A144" s="211">
        <v>5741148060</v>
      </c>
    </row>
    <row r="145" spans="1:1">
      <c r="A145" s="211">
        <v>5741248060</v>
      </c>
    </row>
    <row r="146" spans="1:1">
      <c r="A146" s="211">
        <v>5741348070</v>
      </c>
    </row>
    <row r="147" spans="1:1">
      <c r="A147" s="211">
        <v>5741448070</v>
      </c>
    </row>
    <row r="148" spans="1:1">
      <c r="A148" s="211" t="s">
        <v>1360</v>
      </c>
    </row>
    <row r="149" spans="1:1">
      <c r="A149" s="211" t="s">
        <v>1361</v>
      </c>
    </row>
    <row r="150" spans="1:1">
      <c r="A150" s="211" t="s">
        <v>1362</v>
      </c>
    </row>
    <row r="151" spans="1:1">
      <c r="A151" s="211" t="s">
        <v>186</v>
      </c>
    </row>
    <row r="152" spans="1:1">
      <c r="A152" s="211" t="s">
        <v>1363</v>
      </c>
    </row>
    <row r="153" spans="1:1">
      <c r="A153" s="211" t="s">
        <v>187</v>
      </c>
    </row>
    <row r="154" spans="1:1">
      <c r="A154" s="211" t="s">
        <v>188</v>
      </c>
    </row>
    <row r="155" spans="1:1">
      <c r="A155" s="211" t="s">
        <v>1364</v>
      </c>
    </row>
    <row r="156" spans="1:1">
      <c r="A156" s="211" t="s">
        <v>1365</v>
      </c>
    </row>
    <row r="157" spans="1:1">
      <c r="A157" s="211" t="s">
        <v>1366</v>
      </c>
    </row>
    <row r="158" spans="1:1">
      <c r="A158" s="211" t="s">
        <v>1367</v>
      </c>
    </row>
    <row r="159" spans="1:1">
      <c r="A159" s="211" t="s">
        <v>1368</v>
      </c>
    </row>
    <row r="160" spans="1:1">
      <c r="A160" s="211" t="s">
        <v>1369</v>
      </c>
    </row>
    <row r="161" spans="1:1">
      <c r="A161" s="211" t="s">
        <v>1370</v>
      </c>
    </row>
    <row r="162" spans="1:1">
      <c r="A162" s="211" t="s">
        <v>1371</v>
      </c>
    </row>
    <row r="163" spans="1:1">
      <c r="A163" s="211" t="s">
        <v>1372</v>
      </c>
    </row>
    <row r="164" spans="1:1">
      <c r="A164" s="211" t="s">
        <v>1373</v>
      </c>
    </row>
    <row r="165" spans="1:1">
      <c r="A165" s="211" t="s">
        <v>1374</v>
      </c>
    </row>
    <row r="166" spans="1:1">
      <c r="A166" s="211" t="s">
        <v>1375</v>
      </c>
    </row>
    <row r="167" spans="1:1">
      <c r="A167" s="211" t="s">
        <v>1376</v>
      </c>
    </row>
    <row r="168" spans="1:1">
      <c r="A168" s="211" t="s">
        <v>1377</v>
      </c>
    </row>
    <row r="169" spans="1:1">
      <c r="A169" s="211" t="s">
        <v>1378</v>
      </c>
    </row>
    <row r="170" spans="1:1">
      <c r="A170" s="211" t="s">
        <v>1379</v>
      </c>
    </row>
    <row r="171" spans="1:1">
      <c r="A171" s="211" t="s">
        <v>1380</v>
      </c>
    </row>
    <row r="172" spans="1:1">
      <c r="A172" s="211" t="s">
        <v>1381</v>
      </c>
    </row>
    <row r="173" spans="1:1">
      <c r="A173" s="211" t="s">
        <v>1382</v>
      </c>
    </row>
    <row r="174" spans="1:1">
      <c r="A174" s="211" t="s">
        <v>1383</v>
      </c>
    </row>
    <row r="175" spans="1:1">
      <c r="A175" s="211" t="s">
        <v>1384</v>
      </c>
    </row>
    <row r="176" spans="1:1">
      <c r="A176" s="211" t="s">
        <v>1385</v>
      </c>
    </row>
    <row r="177" spans="1:1">
      <c r="A177" s="211" t="s">
        <v>1386</v>
      </c>
    </row>
    <row r="178" spans="1:1">
      <c r="A178" s="211" t="s">
        <v>1387</v>
      </c>
    </row>
    <row r="179" spans="1:1">
      <c r="A179" s="211" t="s">
        <v>1388</v>
      </c>
    </row>
    <row r="180" spans="1:1">
      <c r="A180" s="211" t="s">
        <v>1389</v>
      </c>
    </row>
    <row r="181" spans="1:1">
      <c r="A181" s="211" t="s">
        <v>1390</v>
      </c>
    </row>
    <row r="182" spans="1:1">
      <c r="A182" s="211" t="s">
        <v>1391</v>
      </c>
    </row>
    <row r="183" spans="1:1">
      <c r="A183" s="211" t="s">
        <v>1392</v>
      </c>
    </row>
    <row r="184" spans="1:1">
      <c r="A184" s="211" t="s">
        <v>1393</v>
      </c>
    </row>
    <row r="185" spans="1:1">
      <c r="A185" s="211" t="s">
        <v>1394</v>
      </c>
    </row>
    <row r="186" spans="1:1">
      <c r="A186" s="211" t="s">
        <v>1395</v>
      </c>
    </row>
    <row r="187" spans="1:1">
      <c r="A187" s="211" t="s">
        <v>1396</v>
      </c>
    </row>
    <row r="188" spans="1:1">
      <c r="A188" s="211" t="s">
        <v>1397</v>
      </c>
    </row>
    <row r="189" spans="1:1">
      <c r="A189" s="211" t="s">
        <v>1398</v>
      </c>
    </row>
    <row r="190" spans="1:1">
      <c r="A190" s="211" t="s">
        <v>1399</v>
      </c>
    </row>
    <row r="191" spans="1:1">
      <c r="A191" s="211" t="s">
        <v>1400</v>
      </c>
    </row>
    <row r="192" spans="1:1">
      <c r="A192" s="211" t="s">
        <v>1401</v>
      </c>
    </row>
    <row r="193" spans="1:1">
      <c r="A193" s="211" t="s">
        <v>1402</v>
      </c>
    </row>
    <row r="194" spans="1:1">
      <c r="A194" s="211" t="s">
        <v>1403</v>
      </c>
    </row>
    <row r="195" spans="1:1">
      <c r="A195" s="211" t="s">
        <v>1404</v>
      </c>
    </row>
    <row r="196" spans="1:1">
      <c r="A196" s="211" t="s">
        <v>1405</v>
      </c>
    </row>
    <row r="197" spans="1:1">
      <c r="A197" s="211" t="s">
        <v>1406</v>
      </c>
    </row>
    <row r="198" spans="1:1">
      <c r="A198" s="211" t="s">
        <v>1407</v>
      </c>
    </row>
    <row r="199" spans="1:1">
      <c r="A199" s="211" t="s">
        <v>1408</v>
      </c>
    </row>
    <row r="200" spans="1:1">
      <c r="A200" s="211" t="s">
        <v>1409</v>
      </c>
    </row>
    <row r="201" spans="1:1">
      <c r="A201" s="211" t="s">
        <v>1410</v>
      </c>
    </row>
    <row r="202" spans="1:1">
      <c r="A202" s="211" t="s">
        <v>1411</v>
      </c>
    </row>
    <row r="203" spans="1:1">
      <c r="A203" s="211" t="s">
        <v>1412</v>
      </c>
    </row>
    <row r="204" spans="1:1">
      <c r="A204" s="211" t="s">
        <v>1413</v>
      </c>
    </row>
    <row r="205" spans="1:1">
      <c r="A205" s="211" t="s">
        <v>1414</v>
      </c>
    </row>
    <row r="206" spans="1:1">
      <c r="A206" s="211" t="s">
        <v>1415</v>
      </c>
    </row>
    <row r="207" spans="1:1">
      <c r="A207" s="211" t="s">
        <v>1416</v>
      </c>
    </row>
    <row r="208" spans="1:1">
      <c r="A208" s="211" t="s">
        <v>1417</v>
      </c>
    </row>
    <row r="209" spans="1:1">
      <c r="A209" s="211" t="s">
        <v>1418</v>
      </c>
    </row>
    <row r="210" spans="1:1">
      <c r="A210" s="211" t="s">
        <v>1419</v>
      </c>
    </row>
    <row r="211" spans="1:1">
      <c r="A211" s="211" t="s">
        <v>1420</v>
      </c>
    </row>
    <row r="212" spans="1:1">
      <c r="A212" s="211" t="s">
        <v>1421</v>
      </c>
    </row>
    <row r="213" spans="1:1">
      <c r="A213" s="211" t="s">
        <v>1422</v>
      </c>
    </row>
    <row r="214" spans="1:1">
      <c r="A214" s="211" t="s">
        <v>1423</v>
      </c>
    </row>
    <row r="215" spans="1:1">
      <c r="A215" s="211" t="s">
        <v>1424</v>
      </c>
    </row>
    <row r="216" spans="1:1">
      <c r="A216" s="211" t="s">
        <v>1425</v>
      </c>
    </row>
    <row r="217" spans="1:1">
      <c r="A217" s="211" t="s">
        <v>1426</v>
      </c>
    </row>
    <row r="218" spans="1:1">
      <c r="A218" s="211" t="s">
        <v>1427</v>
      </c>
    </row>
    <row r="219" spans="1:1">
      <c r="A219" s="211" t="s">
        <v>1428</v>
      </c>
    </row>
    <row r="220" spans="1:1">
      <c r="A220" s="211" t="s">
        <v>1429</v>
      </c>
    </row>
    <row r="221" spans="1:1">
      <c r="A221" s="211" t="s">
        <v>1430</v>
      </c>
    </row>
    <row r="222" spans="1:1">
      <c r="A222" s="211" t="s">
        <v>1431</v>
      </c>
    </row>
    <row r="223" spans="1:1">
      <c r="A223" s="211" t="s">
        <v>1432</v>
      </c>
    </row>
    <row r="224" spans="1:1">
      <c r="A224" s="211" t="s">
        <v>1433</v>
      </c>
    </row>
    <row r="225" spans="1:1">
      <c r="A225" s="211" t="s">
        <v>1434</v>
      </c>
    </row>
    <row r="226" spans="1:1">
      <c r="A226" s="211" t="s">
        <v>1435</v>
      </c>
    </row>
    <row r="227" spans="1:1">
      <c r="A227" s="211" t="s">
        <v>1436</v>
      </c>
    </row>
    <row r="228" spans="1:1">
      <c r="A228" s="211" t="s">
        <v>1437</v>
      </c>
    </row>
    <row r="229" spans="1:1">
      <c r="A229" s="211" t="s">
        <v>1438</v>
      </c>
    </row>
    <row r="230" spans="1:1">
      <c r="A230" s="211" t="s">
        <v>1439</v>
      </c>
    </row>
    <row r="231" spans="1:1">
      <c r="A231" s="211" t="s">
        <v>1440</v>
      </c>
    </row>
    <row r="232" spans="1:1">
      <c r="A232" s="211" t="s">
        <v>1441</v>
      </c>
    </row>
    <row r="233" spans="1:1">
      <c r="A233" s="211" t="s">
        <v>1442</v>
      </c>
    </row>
    <row r="234" spans="1:1">
      <c r="A234" s="211" t="s">
        <v>1443</v>
      </c>
    </row>
    <row r="235" spans="1:1">
      <c r="A235" s="211" t="s">
        <v>1444</v>
      </c>
    </row>
    <row r="236" spans="1:1">
      <c r="A236" s="211" t="s">
        <v>1445</v>
      </c>
    </row>
    <row r="237" spans="1:1">
      <c r="A237" s="211" t="s">
        <v>1446</v>
      </c>
    </row>
    <row r="238" spans="1:1">
      <c r="A238" s="211" t="s">
        <v>1447</v>
      </c>
    </row>
    <row r="239" spans="1:1">
      <c r="A239" s="211" t="s">
        <v>1448</v>
      </c>
    </row>
    <row r="240" spans="1:1">
      <c r="A240" s="211" t="s">
        <v>1449</v>
      </c>
    </row>
    <row r="241" spans="1:1">
      <c r="A241" s="211" t="s">
        <v>1450</v>
      </c>
    </row>
    <row r="242" spans="1:1">
      <c r="A242" s="211" t="s">
        <v>1451</v>
      </c>
    </row>
    <row r="243" spans="1:1">
      <c r="A243" s="211" t="s">
        <v>1452</v>
      </c>
    </row>
    <row r="244" spans="1:1">
      <c r="A244" s="211" t="s">
        <v>1453</v>
      </c>
    </row>
    <row r="245" spans="1:1">
      <c r="A245" s="211" t="s">
        <v>1454</v>
      </c>
    </row>
    <row r="246" spans="1:1">
      <c r="A246" s="211" t="s">
        <v>1455</v>
      </c>
    </row>
    <row r="247" spans="1:1">
      <c r="A247" s="211" t="s">
        <v>1456</v>
      </c>
    </row>
    <row r="248" spans="1:1">
      <c r="A248" s="211" t="s">
        <v>1457</v>
      </c>
    </row>
    <row r="249" spans="1:1">
      <c r="A249" s="211" t="s">
        <v>1458</v>
      </c>
    </row>
    <row r="250" spans="1:1">
      <c r="A250" s="211" t="s">
        <v>1459</v>
      </c>
    </row>
    <row r="251" spans="1:1">
      <c r="A251" s="211" t="s">
        <v>1460</v>
      </c>
    </row>
    <row r="252" spans="1:1">
      <c r="A252" s="211" t="s">
        <v>1461</v>
      </c>
    </row>
    <row r="253" spans="1:1">
      <c r="A253" s="211" t="s">
        <v>1462</v>
      </c>
    </row>
    <row r="254" spans="1:1">
      <c r="A254" s="211" t="s">
        <v>1463</v>
      </c>
    </row>
    <row r="255" spans="1:1">
      <c r="A255" s="211" t="s">
        <v>1464</v>
      </c>
    </row>
    <row r="256" spans="1:1">
      <c r="A256" s="211" t="s">
        <v>1465</v>
      </c>
    </row>
    <row r="257" spans="1:1">
      <c r="A257" s="211" t="s">
        <v>1466</v>
      </c>
    </row>
    <row r="258" spans="1:1">
      <c r="A258" s="211" t="s">
        <v>1467</v>
      </c>
    </row>
    <row r="259" spans="1:1">
      <c r="A259" s="211" t="s">
        <v>1468</v>
      </c>
    </row>
    <row r="260" spans="1:1">
      <c r="A260" s="211" t="s">
        <v>1469</v>
      </c>
    </row>
    <row r="261" spans="1:1">
      <c r="A261" s="211" t="s">
        <v>1470</v>
      </c>
    </row>
    <row r="262" spans="1:1">
      <c r="A262" s="211" t="s">
        <v>1471</v>
      </c>
    </row>
    <row r="263" spans="1:1">
      <c r="A263" s="211" t="s">
        <v>1472</v>
      </c>
    </row>
    <row r="264" spans="1:1">
      <c r="A264" s="211" t="s">
        <v>1473</v>
      </c>
    </row>
    <row r="265" spans="1:1">
      <c r="A265" s="211" t="s">
        <v>1474</v>
      </c>
    </row>
    <row r="266" spans="1:1">
      <c r="A266" s="211" t="s">
        <v>1475</v>
      </c>
    </row>
    <row r="267" spans="1:1">
      <c r="A267" s="211" t="s">
        <v>1476</v>
      </c>
    </row>
    <row r="268" spans="1:1">
      <c r="A268" s="211" t="s">
        <v>1477</v>
      </c>
    </row>
    <row r="269" spans="1:1">
      <c r="A269" s="211" t="s">
        <v>1478</v>
      </c>
    </row>
    <row r="270" spans="1:1">
      <c r="A270" s="211" t="s">
        <v>1479</v>
      </c>
    </row>
    <row r="271" spans="1:1">
      <c r="A271" s="211" t="s">
        <v>1480</v>
      </c>
    </row>
    <row r="272" spans="1:1">
      <c r="A272" s="211" t="s">
        <v>1481</v>
      </c>
    </row>
    <row r="273" spans="1:1">
      <c r="A273" s="211" t="s">
        <v>1482</v>
      </c>
    </row>
    <row r="274" spans="1:1">
      <c r="A274" s="211" t="s">
        <v>1483</v>
      </c>
    </row>
    <row r="275" spans="1:1">
      <c r="A275" s="211" t="s">
        <v>1484</v>
      </c>
    </row>
    <row r="276" spans="1:1">
      <c r="A276" s="211" t="s">
        <v>1485</v>
      </c>
    </row>
    <row r="277" spans="1:1">
      <c r="A277" s="211" t="s">
        <v>1486</v>
      </c>
    </row>
    <row r="278" spans="1:1">
      <c r="A278" s="211" t="s">
        <v>1487</v>
      </c>
    </row>
    <row r="279" spans="1:1">
      <c r="A279" s="211" t="s">
        <v>1488</v>
      </c>
    </row>
    <row r="280" spans="1:1">
      <c r="A280" s="211" t="s">
        <v>1489</v>
      </c>
    </row>
    <row r="281" spans="1:1">
      <c r="A281" s="211" t="s">
        <v>1490</v>
      </c>
    </row>
    <row r="282" spans="1:1">
      <c r="A282" s="211" t="s">
        <v>1491</v>
      </c>
    </row>
    <row r="283" spans="1:1">
      <c r="A283" s="211" t="s">
        <v>1492</v>
      </c>
    </row>
    <row r="284" spans="1:1">
      <c r="A284" s="211" t="s">
        <v>1493</v>
      </c>
    </row>
    <row r="285" spans="1:1">
      <c r="A285" s="211" t="s">
        <v>1494</v>
      </c>
    </row>
    <row r="286" spans="1:1">
      <c r="A286" s="211" t="s">
        <v>1495</v>
      </c>
    </row>
    <row r="287" spans="1:1">
      <c r="A287" s="211" t="s">
        <v>1496</v>
      </c>
    </row>
    <row r="288" spans="1:1">
      <c r="A288" s="211" t="s">
        <v>1497</v>
      </c>
    </row>
    <row r="289" spans="1:1">
      <c r="A289" s="211" t="s">
        <v>1498</v>
      </c>
    </row>
    <row r="290" spans="1:1">
      <c r="A290" s="211" t="s">
        <v>1499</v>
      </c>
    </row>
    <row r="291" spans="1:1">
      <c r="A291" s="211" t="s">
        <v>1500</v>
      </c>
    </row>
    <row r="292" spans="1:1">
      <c r="A292" s="211" t="s">
        <v>1501</v>
      </c>
    </row>
    <row r="293" spans="1:1">
      <c r="A293" s="211" t="s">
        <v>1502</v>
      </c>
    </row>
    <row r="294" spans="1:1">
      <c r="A294" s="211" t="s">
        <v>1503</v>
      </c>
    </row>
    <row r="295" spans="1:1">
      <c r="A295" s="211" t="s">
        <v>1504</v>
      </c>
    </row>
    <row r="296" spans="1:1">
      <c r="A296" s="211" t="s">
        <v>1505</v>
      </c>
    </row>
    <row r="297" spans="1:1">
      <c r="A297" s="211" t="s">
        <v>1506</v>
      </c>
    </row>
    <row r="298" spans="1:1">
      <c r="A298" s="211" t="s">
        <v>1507</v>
      </c>
    </row>
    <row r="299" spans="1:1">
      <c r="A299" s="211" t="s">
        <v>1508</v>
      </c>
    </row>
    <row r="300" spans="1:1">
      <c r="A300" s="211" t="s">
        <v>1509</v>
      </c>
    </row>
    <row r="301" spans="1:1">
      <c r="A301" s="211" t="s">
        <v>1510</v>
      </c>
    </row>
    <row r="302" spans="1:1">
      <c r="A302" s="211" t="s">
        <v>1511</v>
      </c>
    </row>
    <row r="303" spans="1:1">
      <c r="A303" s="211" t="s">
        <v>1512</v>
      </c>
    </row>
    <row r="304" spans="1:1">
      <c r="A304" s="211" t="s">
        <v>1513</v>
      </c>
    </row>
    <row r="305" spans="1:1">
      <c r="A305" s="211" t="s">
        <v>1514</v>
      </c>
    </row>
    <row r="306" spans="1:1">
      <c r="A306" s="211" t="s">
        <v>1515</v>
      </c>
    </row>
    <row r="307" spans="1:1">
      <c r="A307" s="211" t="s">
        <v>1516</v>
      </c>
    </row>
    <row r="308" spans="1:1">
      <c r="A308" s="211" t="s">
        <v>1517</v>
      </c>
    </row>
    <row r="309" spans="1:1">
      <c r="A309" s="211" t="s">
        <v>1518</v>
      </c>
    </row>
    <row r="310" spans="1:1">
      <c r="A310" s="211" t="s">
        <v>1519</v>
      </c>
    </row>
    <row r="311" spans="1:1">
      <c r="A311" s="211" t="s">
        <v>1520</v>
      </c>
    </row>
    <row r="312" spans="1:1">
      <c r="A312" s="211" t="s">
        <v>1521</v>
      </c>
    </row>
    <row r="313" spans="1:1">
      <c r="A313" s="211" t="s">
        <v>1522</v>
      </c>
    </row>
    <row r="314" spans="1:1">
      <c r="A314" s="211" t="s">
        <v>1523</v>
      </c>
    </row>
    <row r="315" spans="1:1">
      <c r="A315" s="211" t="s">
        <v>1524</v>
      </c>
    </row>
    <row r="316" spans="1:1">
      <c r="A316" s="211" t="s">
        <v>1525</v>
      </c>
    </row>
    <row r="317" spans="1:1">
      <c r="A317" s="211" t="s">
        <v>1526</v>
      </c>
    </row>
    <row r="318" spans="1:1">
      <c r="A318" s="211" t="s">
        <v>1527</v>
      </c>
    </row>
    <row r="319" spans="1:1">
      <c r="A319" s="211" t="s">
        <v>1528</v>
      </c>
    </row>
    <row r="320" spans="1:1">
      <c r="A320" s="211" t="s">
        <v>1529</v>
      </c>
    </row>
    <row r="321" spans="1:1">
      <c r="A321" s="211" t="s">
        <v>1530</v>
      </c>
    </row>
    <row r="322" spans="1:1">
      <c r="A322" s="211" t="s">
        <v>1531</v>
      </c>
    </row>
    <row r="323" spans="1:1">
      <c r="A323" s="211" t="s">
        <v>1532</v>
      </c>
    </row>
    <row r="324" spans="1:1">
      <c r="A324" s="211" t="s">
        <v>1533</v>
      </c>
    </row>
    <row r="325" spans="1:1">
      <c r="A325" s="211" t="s">
        <v>1534</v>
      </c>
    </row>
    <row r="326" spans="1:1">
      <c r="A326" s="211" t="s">
        <v>1535</v>
      </c>
    </row>
    <row r="327" spans="1:1">
      <c r="A327" s="211" t="s">
        <v>1536</v>
      </c>
    </row>
    <row r="328" spans="1:1">
      <c r="A328" s="211" t="s">
        <v>1537</v>
      </c>
    </row>
    <row r="329" spans="1:1">
      <c r="A329" s="211" t="s">
        <v>1538</v>
      </c>
    </row>
    <row r="330" spans="1:1">
      <c r="A330" s="211" t="s">
        <v>1539</v>
      </c>
    </row>
    <row r="331" spans="1:1">
      <c r="A331" s="211" t="s">
        <v>1540</v>
      </c>
    </row>
    <row r="332" spans="1:1">
      <c r="A332" s="211" t="s">
        <v>1541</v>
      </c>
    </row>
    <row r="333" spans="1:1">
      <c r="A333" s="211" t="s">
        <v>1542</v>
      </c>
    </row>
    <row r="334" spans="1:1">
      <c r="A334" s="211" t="s">
        <v>1543</v>
      </c>
    </row>
    <row r="335" spans="1:1">
      <c r="A335" s="211" t="s">
        <v>1544</v>
      </c>
    </row>
    <row r="336" spans="1:1">
      <c r="A336" s="211" t="s">
        <v>1545</v>
      </c>
    </row>
    <row r="337" spans="1:1">
      <c r="A337" s="211" t="s">
        <v>1546</v>
      </c>
    </row>
    <row r="338" spans="1:1">
      <c r="A338" s="211" t="s">
        <v>1547</v>
      </c>
    </row>
    <row r="339" spans="1:1">
      <c r="A339" s="211" t="s">
        <v>1548</v>
      </c>
    </row>
    <row r="340" spans="1:1">
      <c r="A340" s="211" t="s">
        <v>1549</v>
      </c>
    </row>
    <row r="341" spans="1:1">
      <c r="A341" s="211" t="s">
        <v>1550</v>
      </c>
    </row>
    <row r="342" spans="1:1">
      <c r="A342" s="211" t="s">
        <v>1551</v>
      </c>
    </row>
    <row r="343" spans="1:1">
      <c r="A343" s="211" t="s">
        <v>1552</v>
      </c>
    </row>
    <row r="344" spans="1:1">
      <c r="A344" s="211" t="s">
        <v>1553</v>
      </c>
    </row>
    <row r="345" spans="1:1">
      <c r="A345" s="211" t="s">
        <v>1554</v>
      </c>
    </row>
    <row r="346" spans="1:1">
      <c r="A346" s="211" t="s">
        <v>1555</v>
      </c>
    </row>
    <row r="347" spans="1:1">
      <c r="A347" s="211" t="s">
        <v>1556</v>
      </c>
    </row>
    <row r="348" spans="1:1">
      <c r="A348" s="211" t="s">
        <v>1557</v>
      </c>
    </row>
    <row r="349" spans="1:1">
      <c r="A349" s="211" t="s">
        <v>1558</v>
      </c>
    </row>
    <row r="350" spans="1:1">
      <c r="A350" s="211" t="s">
        <v>1559</v>
      </c>
    </row>
    <row r="351" spans="1:1">
      <c r="A351" s="211" t="s">
        <v>1560</v>
      </c>
    </row>
    <row r="352" spans="1:1">
      <c r="A352" s="211" t="s">
        <v>1561</v>
      </c>
    </row>
    <row r="353" spans="1:1">
      <c r="A353" s="211" t="s">
        <v>1562</v>
      </c>
    </row>
    <row r="354" spans="1:1">
      <c r="A354" s="211" t="s">
        <v>1563</v>
      </c>
    </row>
    <row r="355" spans="1:1">
      <c r="A355" s="211" t="s">
        <v>1564</v>
      </c>
    </row>
    <row r="356" spans="1:1">
      <c r="A356" s="211" t="s">
        <v>1565</v>
      </c>
    </row>
    <row r="357" spans="1:1">
      <c r="A357" s="211" t="s">
        <v>1566</v>
      </c>
    </row>
    <row r="358" spans="1:1">
      <c r="A358" s="211" t="s">
        <v>1567</v>
      </c>
    </row>
    <row r="359" spans="1:1">
      <c r="A359" s="211" t="s">
        <v>1568</v>
      </c>
    </row>
    <row r="360" spans="1:1">
      <c r="A360" s="211" t="s">
        <v>1569</v>
      </c>
    </row>
    <row r="361" spans="1:1">
      <c r="A361" s="211" t="s">
        <v>1570</v>
      </c>
    </row>
    <row r="362" spans="1:1">
      <c r="A362" s="211" t="s">
        <v>1571</v>
      </c>
    </row>
    <row r="363" spans="1:1">
      <c r="A363" s="211" t="s">
        <v>1572</v>
      </c>
    </row>
    <row r="364" spans="1:1">
      <c r="A364" s="211" t="s">
        <v>1573</v>
      </c>
    </row>
    <row r="365" spans="1:1">
      <c r="A365" s="211" t="s">
        <v>1574</v>
      </c>
    </row>
    <row r="366" spans="1:1">
      <c r="A366" s="211" t="s">
        <v>1575</v>
      </c>
    </row>
    <row r="367" spans="1:1">
      <c r="A367" s="211" t="s">
        <v>1576</v>
      </c>
    </row>
    <row r="368" spans="1:1">
      <c r="A368" s="211" t="s">
        <v>1577</v>
      </c>
    </row>
    <row r="369" spans="1:1">
      <c r="A369" s="211" t="s">
        <v>1578</v>
      </c>
    </row>
    <row r="370" spans="1:1">
      <c r="A370" s="211" t="s">
        <v>1579</v>
      </c>
    </row>
    <row r="371" spans="1:1">
      <c r="A371" s="211" t="s">
        <v>1580</v>
      </c>
    </row>
    <row r="372" spans="1:1">
      <c r="A372" s="211" t="s">
        <v>1581</v>
      </c>
    </row>
    <row r="373" spans="1:1">
      <c r="A373" s="211" t="s">
        <v>1582</v>
      </c>
    </row>
    <row r="374" spans="1:1">
      <c r="A374" s="211" t="s">
        <v>1583</v>
      </c>
    </row>
    <row r="375" spans="1:1">
      <c r="A375" s="211" t="s">
        <v>1584</v>
      </c>
    </row>
    <row r="376" spans="1:1">
      <c r="A376" s="211" t="s">
        <v>1585</v>
      </c>
    </row>
    <row r="377" spans="1:1">
      <c r="A377" s="211" t="s">
        <v>1586</v>
      </c>
    </row>
    <row r="378" spans="1:1">
      <c r="A378" s="211" t="s">
        <v>1587</v>
      </c>
    </row>
    <row r="379" spans="1:1">
      <c r="A379" s="211" t="s">
        <v>1588</v>
      </c>
    </row>
    <row r="380" spans="1:1">
      <c r="A380" s="211" t="s">
        <v>1589</v>
      </c>
    </row>
    <row r="381" spans="1:1">
      <c r="A381" s="211" t="s">
        <v>1590</v>
      </c>
    </row>
    <row r="382" spans="1:1">
      <c r="A382" s="211" t="s">
        <v>1591</v>
      </c>
    </row>
    <row r="383" spans="1:1">
      <c r="A383" s="211" t="s">
        <v>1592</v>
      </c>
    </row>
    <row r="384" spans="1:1">
      <c r="A384" s="211" t="s">
        <v>1593</v>
      </c>
    </row>
    <row r="385" spans="1:1">
      <c r="A385" s="211" t="s">
        <v>1594</v>
      </c>
    </row>
    <row r="386" spans="1:1">
      <c r="A386" s="211" t="s">
        <v>1595</v>
      </c>
    </row>
    <row r="387" spans="1:1">
      <c r="A387" s="211" t="s">
        <v>1596</v>
      </c>
    </row>
    <row r="388" spans="1:1">
      <c r="A388" s="211" t="s">
        <v>1597</v>
      </c>
    </row>
    <row r="389" spans="1:1">
      <c r="A389" s="211" t="s">
        <v>1598</v>
      </c>
    </row>
    <row r="390" spans="1:1">
      <c r="A390" s="211" t="s">
        <v>1599</v>
      </c>
    </row>
    <row r="391" spans="1:1">
      <c r="A391" s="211" t="s">
        <v>1600</v>
      </c>
    </row>
    <row r="392" spans="1:1">
      <c r="A392" s="211" t="s">
        <v>1601</v>
      </c>
    </row>
    <row r="393" spans="1:1">
      <c r="A393" s="211" t="s">
        <v>1602</v>
      </c>
    </row>
    <row r="394" spans="1:1">
      <c r="A394" s="211" t="s">
        <v>1603</v>
      </c>
    </row>
    <row r="395" spans="1:1">
      <c r="A395" s="211" t="s">
        <v>1604</v>
      </c>
    </row>
    <row r="396" spans="1:1">
      <c r="A396" s="211" t="s">
        <v>1605</v>
      </c>
    </row>
    <row r="397" spans="1:1">
      <c r="A397" s="211" t="s">
        <v>1606</v>
      </c>
    </row>
    <row r="398" spans="1:1">
      <c r="A398" s="211" t="s">
        <v>1607</v>
      </c>
    </row>
    <row r="399" spans="1:1">
      <c r="A399" s="211" t="s">
        <v>1608</v>
      </c>
    </row>
    <row r="400" spans="1:1">
      <c r="A400" s="211" t="s">
        <v>1609</v>
      </c>
    </row>
    <row r="401" spans="1:1">
      <c r="A401" s="211" t="s">
        <v>1610</v>
      </c>
    </row>
    <row r="402" spans="1:1">
      <c r="A402" s="211" t="s">
        <v>1611</v>
      </c>
    </row>
    <row r="403" spans="1:1">
      <c r="A403" s="211" t="s">
        <v>1612</v>
      </c>
    </row>
    <row r="404" spans="1:1">
      <c r="A404" s="211" t="s">
        <v>1613</v>
      </c>
    </row>
    <row r="405" spans="1:1">
      <c r="A405" s="211" t="s">
        <v>1614</v>
      </c>
    </row>
    <row r="406" spans="1:1">
      <c r="A406" s="211" t="s">
        <v>1615</v>
      </c>
    </row>
    <row r="407" spans="1:1">
      <c r="A407" s="211" t="s">
        <v>1616</v>
      </c>
    </row>
    <row r="408" spans="1:1">
      <c r="A408" s="211" t="s">
        <v>1617</v>
      </c>
    </row>
    <row r="409" spans="1:1">
      <c r="A409" s="211" t="s">
        <v>1618</v>
      </c>
    </row>
    <row r="410" spans="1:1">
      <c r="A410" s="211" t="s">
        <v>1619</v>
      </c>
    </row>
    <row r="411" spans="1:1">
      <c r="A411" s="211" t="s">
        <v>1620</v>
      </c>
    </row>
    <row r="412" spans="1:1">
      <c r="A412" s="211" t="s">
        <v>1621</v>
      </c>
    </row>
    <row r="413" spans="1:1">
      <c r="A413" s="211" t="s">
        <v>1622</v>
      </c>
    </row>
    <row r="414" spans="1:1">
      <c r="A414" s="211" t="s">
        <v>1623</v>
      </c>
    </row>
    <row r="415" spans="1:1">
      <c r="A415" s="211" t="s">
        <v>1624</v>
      </c>
    </row>
    <row r="416" spans="1:1">
      <c r="A416" s="211" t="s">
        <v>1625</v>
      </c>
    </row>
    <row r="417" spans="1:1">
      <c r="A417" s="211" t="s">
        <v>189</v>
      </c>
    </row>
    <row r="418" spans="1:1">
      <c r="A418" s="211" t="s">
        <v>1626</v>
      </c>
    </row>
    <row r="419" spans="1:1">
      <c r="A419" s="211" t="s">
        <v>201</v>
      </c>
    </row>
    <row r="420" spans="1:1">
      <c r="A420" s="211" t="s">
        <v>1627</v>
      </c>
    </row>
    <row r="421" spans="1:1">
      <c r="A421" s="211" t="s">
        <v>1628</v>
      </c>
    </row>
    <row r="422" spans="1:1">
      <c r="A422" s="211" t="s">
        <v>1629</v>
      </c>
    </row>
    <row r="423" spans="1:1">
      <c r="A423" s="211" t="s">
        <v>1630</v>
      </c>
    </row>
    <row r="424" spans="1:1">
      <c r="A424" s="211" t="s">
        <v>1631</v>
      </c>
    </row>
    <row r="425" spans="1:1">
      <c r="A425" s="211" t="s">
        <v>1632</v>
      </c>
    </row>
    <row r="426" spans="1:1">
      <c r="A426" s="211" t="s">
        <v>1633</v>
      </c>
    </row>
    <row r="427" spans="1:1">
      <c r="A427" s="211" t="s">
        <v>1634</v>
      </c>
    </row>
    <row r="428" spans="1:1">
      <c r="A428" s="211" t="s">
        <v>1635</v>
      </c>
    </row>
    <row r="429" spans="1:1">
      <c r="A429" s="211" t="s">
        <v>1636</v>
      </c>
    </row>
    <row r="430" spans="1:1">
      <c r="A430" s="211" t="s">
        <v>1637</v>
      </c>
    </row>
    <row r="431" spans="1:1">
      <c r="A431" s="211" t="s">
        <v>1638</v>
      </c>
    </row>
    <row r="432" spans="1:1">
      <c r="A432" s="211" t="s">
        <v>1639</v>
      </c>
    </row>
    <row r="433" spans="1:1">
      <c r="A433" s="211" t="s">
        <v>1640</v>
      </c>
    </row>
    <row r="434" spans="1:1">
      <c r="A434" s="211" t="s">
        <v>1641</v>
      </c>
    </row>
    <row r="435" spans="1:1">
      <c r="A435" s="211" t="s">
        <v>1642</v>
      </c>
    </row>
    <row r="436" spans="1:1">
      <c r="A436" s="211" t="s">
        <v>1643</v>
      </c>
    </row>
    <row r="437" spans="1:1">
      <c r="A437" s="211" t="s">
        <v>1644</v>
      </c>
    </row>
    <row r="438" spans="1:1">
      <c r="A438" s="211" t="s">
        <v>1645</v>
      </c>
    </row>
    <row r="439" spans="1:1">
      <c r="A439" s="211" t="s">
        <v>1646</v>
      </c>
    </row>
    <row r="440" spans="1:1">
      <c r="A440" s="211" t="s">
        <v>1647</v>
      </c>
    </row>
    <row r="441" spans="1:1">
      <c r="A441" s="211" t="s">
        <v>1648</v>
      </c>
    </row>
    <row r="442" spans="1:1">
      <c r="A442" s="211" t="s">
        <v>1649</v>
      </c>
    </row>
    <row r="443" spans="1:1">
      <c r="A443" s="211" t="s">
        <v>1650</v>
      </c>
    </row>
    <row r="444" spans="1:1">
      <c r="A444" s="211" t="s">
        <v>1651</v>
      </c>
    </row>
    <row r="445" spans="1:1">
      <c r="A445" s="211" t="s">
        <v>1652</v>
      </c>
    </row>
    <row r="446" spans="1:1">
      <c r="A446" s="211" t="s">
        <v>1653</v>
      </c>
    </row>
    <row r="447" spans="1:1">
      <c r="A447" s="211" t="s">
        <v>1654</v>
      </c>
    </row>
    <row r="448" spans="1:1">
      <c r="A448" s="211" t="s">
        <v>1655</v>
      </c>
    </row>
    <row r="449" spans="1:1">
      <c r="A449" s="211" t="s">
        <v>1656</v>
      </c>
    </row>
    <row r="450" spans="1:1">
      <c r="A450" s="211" t="s">
        <v>1657</v>
      </c>
    </row>
    <row r="451" spans="1:1">
      <c r="A451" s="211" t="s">
        <v>1658</v>
      </c>
    </row>
    <row r="452" spans="1:1">
      <c r="A452" s="211" t="s">
        <v>1659</v>
      </c>
    </row>
    <row r="453" spans="1:1">
      <c r="A453" s="211" t="s">
        <v>1660</v>
      </c>
    </row>
    <row r="454" spans="1:1">
      <c r="A454" s="211" t="s">
        <v>1661</v>
      </c>
    </row>
    <row r="455" spans="1:1">
      <c r="A455" s="211" t="s">
        <v>1662</v>
      </c>
    </row>
    <row r="456" spans="1:1">
      <c r="A456" s="211" t="s">
        <v>1663</v>
      </c>
    </row>
    <row r="457" spans="1:1">
      <c r="A457" s="211" t="s">
        <v>1664</v>
      </c>
    </row>
    <row r="458" spans="1:1">
      <c r="A458" s="211" t="s">
        <v>1665</v>
      </c>
    </row>
    <row r="459" spans="1:1">
      <c r="A459" s="211" t="s">
        <v>1666</v>
      </c>
    </row>
    <row r="460" spans="1:1">
      <c r="A460" s="211" t="s">
        <v>1667</v>
      </c>
    </row>
    <row r="461" spans="1:1">
      <c r="A461" s="211" t="s">
        <v>1668</v>
      </c>
    </row>
    <row r="462" spans="1:1">
      <c r="A462" s="211" t="s">
        <v>1669</v>
      </c>
    </row>
    <row r="463" spans="1:1">
      <c r="A463" s="211" t="s">
        <v>1670</v>
      </c>
    </row>
    <row r="464" spans="1:1">
      <c r="A464" s="211" t="s">
        <v>1671</v>
      </c>
    </row>
    <row r="465" spans="1:1">
      <c r="A465" s="211" t="s">
        <v>1672</v>
      </c>
    </row>
    <row r="466" spans="1:1">
      <c r="A466" s="211" t="s">
        <v>1673</v>
      </c>
    </row>
    <row r="467" spans="1:1">
      <c r="A467" s="211" t="s">
        <v>1674</v>
      </c>
    </row>
    <row r="468" spans="1:1">
      <c r="A468" s="211" t="s">
        <v>1675</v>
      </c>
    </row>
    <row r="469" spans="1:1">
      <c r="A469" s="211" t="s">
        <v>1676</v>
      </c>
    </row>
    <row r="470" spans="1:1">
      <c r="A470" s="211" t="s">
        <v>1677</v>
      </c>
    </row>
    <row r="471" spans="1:1">
      <c r="A471" s="211" t="s">
        <v>1678</v>
      </c>
    </row>
    <row r="472" spans="1:1">
      <c r="A472" s="211" t="s">
        <v>1679</v>
      </c>
    </row>
    <row r="473" spans="1:1">
      <c r="A473" s="211" t="s">
        <v>1680</v>
      </c>
    </row>
    <row r="474" spans="1:1">
      <c r="A474" s="211" t="s">
        <v>1681</v>
      </c>
    </row>
    <row r="475" spans="1:1">
      <c r="A475" s="211" t="s">
        <v>1682</v>
      </c>
    </row>
    <row r="476" spans="1:1">
      <c r="A476" s="211" t="s">
        <v>1683</v>
      </c>
    </row>
    <row r="477" spans="1:1">
      <c r="A477" s="211" t="s">
        <v>1684</v>
      </c>
    </row>
    <row r="478" spans="1:1">
      <c r="A478" s="211" t="s">
        <v>1685</v>
      </c>
    </row>
    <row r="479" spans="1:1">
      <c r="A479" s="211" t="s">
        <v>1686</v>
      </c>
    </row>
    <row r="480" spans="1:1">
      <c r="A480" s="211" t="s">
        <v>1687</v>
      </c>
    </row>
    <row r="481" spans="1:1">
      <c r="A481" s="211" t="s">
        <v>1688</v>
      </c>
    </row>
    <row r="482" spans="1:1">
      <c r="A482" s="211" t="s">
        <v>1689</v>
      </c>
    </row>
    <row r="483" spans="1:1">
      <c r="A483" s="211" t="s">
        <v>1690</v>
      </c>
    </row>
    <row r="484" spans="1:1">
      <c r="A484" s="211" t="s">
        <v>1691</v>
      </c>
    </row>
    <row r="485" spans="1:1">
      <c r="A485" s="211" t="s">
        <v>1692</v>
      </c>
    </row>
    <row r="486" spans="1:1">
      <c r="A486" s="211" t="s">
        <v>1693</v>
      </c>
    </row>
    <row r="487" spans="1:1">
      <c r="A487" s="211" t="s">
        <v>1694</v>
      </c>
    </row>
    <row r="488" spans="1:1">
      <c r="A488" s="211" t="s">
        <v>1695</v>
      </c>
    </row>
    <row r="489" spans="1:1">
      <c r="A489" s="211" t="s">
        <v>1696</v>
      </c>
    </row>
    <row r="490" spans="1:1">
      <c r="A490" s="211" t="s">
        <v>1697</v>
      </c>
    </row>
    <row r="491" spans="1:1">
      <c r="A491" s="211" t="s">
        <v>1698</v>
      </c>
    </row>
    <row r="492" spans="1:1">
      <c r="A492" s="211" t="s">
        <v>1699</v>
      </c>
    </row>
    <row r="493" spans="1:1">
      <c r="A493" s="211" t="s">
        <v>1700</v>
      </c>
    </row>
    <row r="494" spans="1:1">
      <c r="A494" s="211" t="s">
        <v>1701</v>
      </c>
    </row>
    <row r="495" spans="1:1">
      <c r="A495" s="211" t="s">
        <v>1702</v>
      </c>
    </row>
    <row r="496" spans="1:1">
      <c r="A496" s="211" t="s">
        <v>1703</v>
      </c>
    </row>
    <row r="497" spans="1:1">
      <c r="A497" s="211" t="s">
        <v>1704</v>
      </c>
    </row>
    <row r="498" spans="1:1">
      <c r="A498" s="211" t="s">
        <v>1705</v>
      </c>
    </row>
    <row r="499" spans="1:1">
      <c r="A499" s="211" t="s">
        <v>1706</v>
      </c>
    </row>
    <row r="500" spans="1:1">
      <c r="A500" s="211" t="s">
        <v>1707</v>
      </c>
    </row>
    <row r="501" spans="1:1">
      <c r="A501" s="211" t="s">
        <v>1708</v>
      </c>
    </row>
    <row r="502" spans="1:1">
      <c r="A502" s="211" t="s">
        <v>1709</v>
      </c>
    </row>
    <row r="503" spans="1:1">
      <c r="A503" s="211" t="s">
        <v>1710</v>
      </c>
    </row>
    <row r="504" spans="1:1">
      <c r="A504" s="211" t="s">
        <v>1711</v>
      </c>
    </row>
    <row r="505" spans="1:1">
      <c r="A505" s="211" t="s">
        <v>1712</v>
      </c>
    </row>
    <row r="506" spans="1:1">
      <c r="A506" s="211" t="s">
        <v>1713</v>
      </c>
    </row>
    <row r="507" spans="1:1">
      <c r="A507" s="211" t="s">
        <v>1714</v>
      </c>
    </row>
    <row r="508" spans="1:1">
      <c r="A508" s="211" t="s">
        <v>1715</v>
      </c>
    </row>
    <row r="509" spans="1:1">
      <c r="A509" s="211" t="s">
        <v>1716</v>
      </c>
    </row>
    <row r="510" spans="1:1">
      <c r="A510" s="211" t="s">
        <v>1717</v>
      </c>
    </row>
    <row r="511" spans="1:1">
      <c r="A511" s="211" t="s">
        <v>1718</v>
      </c>
    </row>
    <row r="512" spans="1:1">
      <c r="A512" s="211" t="s">
        <v>1719</v>
      </c>
    </row>
    <row r="513" spans="1:1">
      <c r="A513" s="211" t="s">
        <v>1720</v>
      </c>
    </row>
    <row r="514" spans="1:1">
      <c r="A514" s="211" t="s">
        <v>1721</v>
      </c>
    </row>
    <row r="515" spans="1:1">
      <c r="A515" s="211" t="s">
        <v>1722</v>
      </c>
    </row>
    <row r="516" spans="1:1">
      <c r="A516" s="211" t="s">
        <v>1723</v>
      </c>
    </row>
    <row r="517" spans="1:1">
      <c r="A517" s="211" t="s">
        <v>1724</v>
      </c>
    </row>
    <row r="518" spans="1:1">
      <c r="A518" s="211" t="s">
        <v>1725</v>
      </c>
    </row>
    <row r="519" spans="1:1">
      <c r="A519" s="211" t="s">
        <v>1726</v>
      </c>
    </row>
    <row r="520" spans="1:1">
      <c r="A520" s="211" t="s">
        <v>1727</v>
      </c>
    </row>
    <row r="521" spans="1:1">
      <c r="A521" s="211" t="s">
        <v>1728</v>
      </c>
    </row>
    <row r="522" spans="1:1">
      <c r="A522" s="211" t="s">
        <v>1729</v>
      </c>
    </row>
    <row r="523" spans="1:1">
      <c r="A523" s="211" t="s">
        <v>1730</v>
      </c>
    </row>
    <row r="524" spans="1:1">
      <c r="A524" s="211" t="s">
        <v>1731</v>
      </c>
    </row>
    <row r="525" spans="1:1">
      <c r="A525" s="211" t="s">
        <v>1732</v>
      </c>
    </row>
    <row r="526" spans="1:1">
      <c r="A526" s="211" t="s">
        <v>1733</v>
      </c>
    </row>
    <row r="527" spans="1:1">
      <c r="A527" s="211" t="s">
        <v>1734</v>
      </c>
    </row>
    <row r="528" spans="1:1">
      <c r="A528" s="211" t="s">
        <v>1735</v>
      </c>
    </row>
    <row r="529" spans="1:1">
      <c r="A529" s="211" t="s">
        <v>1736</v>
      </c>
    </row>
    <row r="530" spans="1:1">
      <c r="A530" s="211" t="s">
        <v>1737</v>
      </c>
    </row>
    <row r="531" spans="1:1">
      <c r="A531" s="211" t="s">
        <v>1738</v>
      </c>
    </row>
    <row r="532" spans="1:1">
      <c r="A532" s="211" t="s">
        <v>1739</v>
      </c>
    </row>
    <row r="533" spans="1:1">
      <c r="A533" s="211" t="s">
        <v>1740</v>
      </c>
    </row>
    <row r="534" spans="1:1">
      <c r="A534" s="211" t="s">
        <v>1741</v>
      </c>
    </row>
    <row r="535" spans="1:1">
      <c r="A535" s="211" t="s">
        <v>1742</v>
      </c>
    </row>
    <row r="536" spans="1:1">
      <c r="A536" s="211" t="s">
        <v>1743</v>
      </c>
    </row>
    <row r="537" spans="1:1">
      <c r="A537" s="211" t="s">
        <v>1744</v>
      </c>
    </row>
    <row r="538" spans="1:1">
      <c r="A538" s="211" t="s">
        <v>1745</v>
      </c>
    </row>
    <row r="539" spans="1:1">
      <c r="A539" s="211" t="s">
        <v>1746</v>
      </c>
    </row>
    <row r="540" spans="1:1">
      <c r="A540" s="211" t="s">
        <v>1747</v>
      </c>
    </row>
    <row r="541" spans="1:1">
      <c r="A541" s="211" t="s">
        <v>1748</v>
      </c>
    </row>
    <row r="542" spans="1:1">
      <c r="A542" s="211" t="s">
        <v>1749</v>
      </c>
    </row>
    <row r="543" spans="1:1">
      <c r="A543" s="211" t="s">
        <v>1750</v>
      </c>
    </row>
    <row r="544" spans="1:1">
      <c r="A544" s="211" t="s">
        <v>1751</v>
      </c>
    </row>
    <row r="545" spans="1:1">
      <c r="A545" s="211" t="s">
        <v>1752</v>
      </c>
    </row>
    <row r="546" spans="1:1">
      <c r="A546" s="211" t="s">
        <v>1753</v>
      </c>
    </row>
    <row r="547" spans="1:1">
      <c r="A547" s="211" t="s">
        <v>1754</v>
      </c>
    </row>
    <row r="548" spans="1:1">
      <c r="A548" s="211" t="s">
        <v>1755</v>
      </c>
    </row>
    <row r="549" spans="1:1">
      <c r="A549" s="211" t="s">
        <v>1756</v>
      </c>
    </row>
    <row r="550" spans="1:1">
      <c r="A550" s="211" t="s">
        <v>1757</v>
      </c>
    </row>
    <row r="551" spans="1:1">
      <c r="A551" s="211" t="s">
        <v>1758</v>
      </c>
    </row>
    <row r="552" spans="1:1">
      <c r="A552" s="211" t="s">
        <v>1759</v>
      </c>
    </row>
    <row r="553" spans="1:1">
      <c r="A553" s="211" t="s">
        <v>1760</v>
      </c>
    </row>
    <row r="554" spans="1:1">
      <c r="A554" s="211" t="s">
        <v>1761</v>
      </c>
    </row>
    <row r="555" spans="1:1">
      <c r="A555" s="211" t="s">
        <v>1762</v>
      </c>
    </row>
    <row r="556" spans="1:1">
      <c r="A556" s="211" t="s">
        <v>190</v>
      </c>
    </row>
    <row r="557" spans="1:1">
      <c r="A557" s="211" t="s">
        <v>1763</v>
      </c>
    </row>
    <row r="558" spans="1:1">
      <c r="A558" s="211" t="s">
        <v>1764</v>
      </c>
    </row>
    <row r="559" spans="1:1">
      <c r="A559" s="211" t="s">
        <v>1765</v>
      </c>
    </row>
    <row r="560" spans="1:1">
      <c r="A560" s="211" t="s">
        <v>1766</v>
      </c>
    </row>
    <row r="561" spans="1:1">
      <c r="A561" s="211" t="s">
        <v>1767</v>
      </c>
    </row>
    <row r="562" spans="1:1">
      <c r="A562" s="211" t="s">
        <v>1768</v>
      </c>
    </row>
    <row r="563" spans="1:1">
      <c r="A563" s="211" t="s">
        <v>1769</v>
      </c>
    </row>
    <row r="564" spans="1:1">
      <c r="A564" s="211" t="s">
        <v>1770</v>
      </c>
    </row>
    <row r="565" spans="1:1">
      <c r="A565" s="211" t="s">
        <v>1771</v>
      </c>
    </row>
    <row r="566" spans="1:1">
      <c r="A566" s="211" t="s">
        <v>1772</v>
      </c>
    </row>
    <row r="567" spans="1:1">
      <c r="A567" s="211" t="s">
        <v>1773</v>
      </c>
    </row>
    <row r="568" spans="1:1">
      <c r="A568" s="211" t="s">
        <v>1774</v>
      </c>
    </row>
    <row r="569" spans="1:1">
      <c r="A569" s="211" t="s">
        <v>1775</v>
      </c>
    </row>
    <row r="570" spans="1:1">
      <c r="A570" s="211" t="s">
        <v>1776</v>
      </c>
    </row>
    <row r="571" spans="1:1">
      <c r="A571" s="211" t="s">
        <v>1777</v>
      </c>
    </row>
    <row r="572" spans="1:1">
      <c r="A572" s="211" t="s">
        <v>1778</v>
      </c>
    </row>
    <row r="573" spans="1:1">
      <c r="A573" s="211" t="s">
        <v>1779</v>
      </c>
    </row>
    <row r="574" spans="1:1">
      <c r="A574" s="211" t="s">
        <v>1780</v>
      </c>
    </row>
    <row r="575" spans="1:1">
      <c r="A575" s="211" t="s">
        <v>1781</v>
      </c>
    </row>
    <row r="576" spans="1:1">
      <c r="A576" s="211" t="s">
        <v>1782</v>
      </c>
    </row>
    <row r="577" spans="1:1">
      <c r="A577" s="211" t="s">
        <v>1783</v>
      </c>
    </row>
    <row r="578" spans="1:1">
      <c r="A578" s="211" t="s">
        <v>1784</v>
      </c>
    </row>
    <row r="579" spans="1:1">
      <c r="A579" s="211" t="s">
        <v>1785</v>
      </c>
    </row>
    <row r="580" spans="1:1">
      <c r="A580" s="211" t="s">
        <v>1786</v>
      </c>
    </row>
    <row r="581" spans="1:1">
      <c r="A581" s="211" t="s">
        <v>1787</v>
      </c>
    </row>
    <row r="582" spans="1:1">
      <c r="A582" s="211" t="s">
        <v>1788</v>
      </c>
    </row>
    <row r="583" spans="1:1">
      <c r="A583" s="211" t="s">
        <v>1789</v>
      </c>
    </row>
    <row r="584" spans="1:1">
      <c r="A584" s="211" t="s">
        <v>1790</v>
      </c>
    </row>
    <row r="585" spans="1:1">
      <c r="A585" s="211" t="s">
        <v>1791</v>
      </c>
    </row>
    <row r="586" spans="1:1">
      <c r="A586" s="211" t="s">
        <v>1792</v>
      </c>
    </row>
    <row r="587" spans="1:1">
      <c r="A587" s="211" t="s">
        <v>1793</v>
      </c>
    </row>
    <row r="588" spans="1:1">
      <c r="A588" s="211" t="s">
        <v>1794</v>
      </c>
    </row>
    <row r="589" spans="1:1">
      <c r="A589" s="211" t="s">
        <v>1795</v>
      </c>
    </row>
    <row r="590" spans="1:1">
      <c r="A590" s="211" t="s">
        <v>1796</v>
      </c>
    </row>
    <row r="591" spans="1:1">
      <c r="A591" s="211" t="s">
        <v>1797</v>
      </c>
    </row>
    <row r="592" spans="1:1">
      <c r="A592" s="211" t="s">
        <v>1798</v>
      </c>
    </row>
    <row r="593" spans="1:1">
      <c r="A593" s="211" t="s">
        <v>1799</v>
      </c>
    </row>
    <row r="594" spans="1:1">
      <c r="A594" s="211" t="s">
        <v>1800</v>
      </c>
    </row>
    <row r="595" spans="1:1">
      <c r="A595" s="211" t="s">
        <v>1801</v>
      </c>
    </row>
    <row r="596" spans="1:1">
      <c r="A596" s="211" t="s">
        <v>1802</v>
      </c>
    </row>
    <row r="597" spans="1:1">
      <c r="A597" s="211" t="s">
        <v>1803</v>
      </c>
    </row>
    <row r="598" spans="1:1">
      <c r="A598" s="211" t="s">
        <v>1804</v>
      </c>
    </row>
    <row r="599" spans="1:1">
      <c r="A599" s="211" t="s">
        <v>1805</v>
      </c>
    </row>
    <row r="600" spans="1:1">
      <c r="A600" s="211" t="s">
        <v>1806</v>
      </c>
    </row>
    <row r="601" spans="1:1">
      <c r="A601" s="211" t="s">
        <v>1807</v>
      </c>
    </row>
    <row r="602" spans="1:1">
      <c r="A602" s="211" t="s">
        <v>1808</v>
      </c>
    </row>
    <row r="603" spans="1:1">
      <c r="A603" s="211" t="s">
        <v>1809</v>
      </c>
    </row>
    <row r="604" spans="1:1">
      <c r="A604" s="211" t="s">
        <v>1810</v>
      </c>
    </row>
    <row r="605" spans="1:1">
      <c r="A605" s="211" t="s">
        <v>1811</v>
      </c>
    </row>
    <row r="606" spans="1:1">
      <c r="A606" s="211" t="s">
        <v>1812</v>
      </c>
    </row>
    <row r="607" spans="1:1">
      <c r="A607" s="211" t="s">
        <v>1813</v>
      </c>
    </row>
    <row r="608" spans="1:1">
      <c r="A608" s="211" t="s">
        <v>1814</v>
      </c>
    </row>
    <row r="609" spans="1:1">
      <c r="A609" s="211" t="s">
        <v>1815</v>
      </c>
    </row>
    <row r="610" spans="1:1">
      <c r="A610" s="211" t="s">
        <v>1816</v>
      </c>
    </row>
    <row r="611" spans="1:1">
      <c r="A611" s="211" t="s">
        <v>1817</v>
      </c>
    </row>
    <row r="612" spans="1:1">
      <c r="A612" s="211" t="s">
        <v>1818</v>
      </c>
    </row>
    <row r="613" spans="1:1">
      <c r="A613" s="211" t="s">
        <v>1819</v>
      </c>
    </row>
    <row r="614" spans="1:1">
      <c r="A614" s="211" t="s">
        <v>1820</v>
      </c>
    </row>
    <row r="615" spans="1:1">
      <c r="A615" s="211" t="s">
        <v>1821</v>
      </c>
    </row>
    <row r="616" spans="1:1">
      <c r="A616" s="211" t="s">
        <v>1822</v>
      </c>
    </row>
    <row r="617" spans="1:1">
      <c r="A617" s="211" t="s">
        <v>1823</v>
      </c>
    </row>
    <row r="618" spans="1:1">
      <c r="A618" s="211" t="s">
        <v>1824</v>
      </c>
    </row>
    <row r="619" spans="1:1">
      <c r="A619" s="211" t="s">
        <v>1825</v>
      </c>
    </row>
    <row r="620" spans="1:1">
      <c r="A620" s="211" t="s">
        <v>1826</v>
      </c>
    </row>
    <row r="621" spans="1:1">
      <c r="A621" s="211" t="s">
        <v>1827</v>
      </c>
    </row>
    <row r="622" spans="1:1">
      <c r="A622" s="211" t="s">
        <v>1828</v>
      </c>
    </row>
    <row r="623" spans="1:1">
      <c r="A623" s="211" t="s">
        <v>1829</v>
      </c>
    </row>
    <row r="624" spans="1:1">
      <c r="A624" s="211" t="s">
        <v>1830</v>
      </c>
    </row>
    <row r="625" spans="1:1">
      <c r="A625" s="211" t="s">
        <v>1831</v>
      </c>
    </row>
    <row r="626" spans="1:1">
      <c r="A626" s="211" t="s">
        <v>1832</v>
      </c>
    </row>
    <row r="627" spans="1:1">
      <c r="A627" s="211" t="s">
        <v>1833</v>
      </c>
    </row>
    <row r="628" spans="1:1">
      <c r="A628" s="211" t="s">
        <v>1834</v>
      </c>
    </row>
    <row r="629" spans="1:1">
      <c r="A629" s="211" t="s">
        <v>1835</v>
      </c>
    </row>
    <row r="630" spans="1:1">
      <c r="A630" s="211" t="s">
        <v>1836</v>
      </c>
    </row>
    <row r="631" spans="1:1">
      <c r="A631" s="211" t="s">
        <v>1837</v>
      </c>
    </row>
    <row r="632" spans="1:1">
      <c r="A632" s="211" t="s">
        <v>1838</v>
      </c>
    </row>
    <row r="633" spans="1:1">
      <c r="A633" s="211" t="s">
        <v>1839</v>
      </c>
    </row>
    <row r="634" spans="1:1">
      <c r="A634" s="211" t="s">
        <v>1840</v>
      </c>
    </row>
    <row r="635" spans="1:1">
      <c r="A635" s="211" t="s">
        <v>1841</v>
      </c>
    </row>
    <row r="636" spans="1:1">
      <c r="A636" s="211" t="s">
        <v>1842</v>
      </c>
    </row>
    <row r="637" spans="1:1">
      <c r="A637" s="211" t="s">
        <v>1843</v>
      </c>
    </row>
    <row r="638" spans="1:1">
      <c r="A638" s="211" t="s">
        <v>1844</v>
      </c>
    </row>
    <row r="639" spans="1:1">
      <c r="A639" s="211" t="s">
        <v>1845</v>
      </c>
    </row>
    <row r="640" spans="1:1">
      <c r="A640" s="211" t="s">
        <v>1846</v>
      </c>
    </row>
    <row r="641" spans="1:1">
      <c r="A641" s="211" t="s">
        <v>1847</v>
      </c>
    </row>
    <row r="642" spans="1:1">
      <c r="A642" s="211" t="s">
        <v>1848</v>
      </c>
    </row>
    <row r="643" spans="1:1">
      <c r="A643" s="211" t="s">
        <v>1849</v>
      </c>
    </row>
    <row r="644" spans="1:1">
      <c r="A644" s="211" t="s">
        <v>1850</v>
      </c>
    </row>
    <row r="645" spans="1:1">
      <c r="A645" s="211" t="s">
        <v>1851</v>
      </c>
    </row>
    <row r="646" spans="1:1">
      <c r="A646" s="211" t="s">
        <v>1852</v>
      </c>
    </row>
    <row r="647" spans="1:1">
      <c r="A647" s="211" t="s">
        <v>1853</v>
      </c>
    </row>
    <row r="648" spans="1:1">
      <c r="A648" s="211" t="s">
        <v>1854</v>
      </c>
    </row>
    <row r="649" spans="1:1">
      <c r="A649" s="211" t="s">
        <v>1855</v>
      </c>
    </row>
    <row r="650" spans="1:1">
      <c r="A650" s="211" t="s">
        <v>1856</v>
      </c>
    </row>
    <row r="651" spans="1:1">
      <c r="A651" s="211" t="s">
        <v>1857</v>
      </c>
    </row>
    <row r="652" spans="1:1">
      <c r="A652" s="211" t="s">
        <v>1858</v>
      </c>
    </row>
    <row r="653" spans="1:1">
      <c r="A653" s="211" t="s">
        <v>1859</v>
      </c>
    </row>
    <row r="654" spans="1:1">
      <c r="A654" s="211" t="s">
        <v>1860</v>
      </c>
    </row>
    <row r="655" spans="1:1">
      <c r="A655" s="211" t="s">
        <v>1861</v>
      </c>
    </row>
    <row r="656" spans="1:1">
      <c r="A656" s="211" t="s">
        <v>1862</v>
      </c>
    </row>
    <row r="657" spans="1:1">
      <c r="A657" s="211" t="s">
        <v>1863</v>
      </c>
    </row>
    <row r="658" spans="1:1">
      <c r="A658" s="211" t="s">
        <v>1864</v>
      </c>
    </row>
    <row r="659" spans="1:1">
      <c r="A659" s="211" t="s">
        <v>1865</v>
      </c>
    </row>
    <row r="660" spans="1:1">
      <c r="A660" s="211" t="s">
        <v>1866</v>
      </c>
    </row>
    <row r="661" spans="1:1">
      <c r="A661" s="211" t="s">
        <v>1867</v>
      </c>
    </row>
    <row r="662" spans="1:1">
      <c r="A662" s="211" t="s">
        <v>1868</v>
      </c>
    </row>
    <row r="663" spans="1:1">
      <c r="A663" s="211" t="s">
        <v>1869</v>
      </c>
    </row>
    <row r="664" spans="1:1">
      <c r="A664" s="211" t="s">
        <v>1870</v>
      </c>
    </row>
    <row r="665" spans="1:1">
      <c r="A665" s="211" t="s">
        <v>1871</v>
      </c>
    </row>
    <row r="666" spans="1:1">
      <c r="A666" s="211" t="s">
        <v>1872</v>
      </c>
    </row>
    <row r="667" spans="1:1">
      <c r="A667" s="211" t="s">
        <v>1873</v>
      </c>
    </row>
    <row r="668" spans="1:1">
      <c r="A668" s="211" t="s">
        <v>1874</v>
      </c>
    </row>
    <row r="669" spans="1:1">
      <c r="A669" s="211" t="s">
        <v>1875</v>
      </c>
    </row>
    <row r="670" spans="1:1">
      <c r="A670" s="211" t="s">
        <v>1876</v>
      </c>
    </row>
    <row r="671" spans="1:1">
      <c r="A671" s="211" t="s">
        <v>1877</v>
      </c>
    </row>
    <row r="672" spans="1:1">
      <c r="A672" s="211" t="s">
        <v>1878</v>
      </c>
    </row>
    <row r="673" spans="1:1">
      <c r="A673" s="211" t="s">
        <v>1879</v>
      </c>
    </row>
    <row r="674" spans="1:1">
      <c r="A674" s="211" t="s">
        <v>1880</v>
      </c>
    </row>
    <row r="675" spans="1:1">
      <c r="A675" s="211" t="s">
        <v>1881</v>
      </c>
    </row>
    <row r="676" spans="1:1">
      <c r="A676" s="211" t="s">
        <v>1882</v>
      </c>
    </row>
    <row r="677" spans="1:1">
      <c r="A677" s="211" t="s">
        <v>1883</v>
      </c>
    </row>
    <row r="678" spans="1:1">
      <c r="A678" s="211" t="s">
        <v>1884</v>
      </c>
    </row>
    <row r="679" spans="1:1">
      <c r="A679" s="211" t="s">
        <v>1885</v>
      </c>
    </row>
    <row r="680" spans="1:1">
      <c r="A680" s="211" t="s">
        <v>1886</v>
      </c>
    </row>
    <row r="681" spans="1:1">
      <c r="A681" s="211" t="s">
        <v>1887</v>
      </c>
    </row>
    <row r="682" spans="1:1">
      <c r="A682" s="211" t="s">
        <v>1888</v>
      </c>
    </row>
    <row r="683" spans="1:1">
      <c r="A683" s="211" t="s">
        <v>1889</v>
      </c>
    </row>
    <row r="684" spans="1:1">
      <c r="A684" s="211" t="s">
        <v>1890</v>
      </c>
    </row>
    <row r="685" spans="1:1">
      <c r="A685" s="211" t="s">
        <v>1891</v>
      </c>
    </row>
    <row r="686" spans="1:1">
      <c r="A686" s="211" t="s">
        <v>1892</v>
      </c>
    </row>
    <row r="687" spans="1:1">
      <c r="A687" s="211" t="s">
        <v>1893</v>
      </c>
    </row>
    <row r="688" spans="1:1">
      <c r="A688" s="211" t="s">
        <v>1894</v>
      </c>
    </row>
    <row r="689" spans="1:1">
      <c r="A689" s="211" t="s">
        <v>1895</v>
      </c>
    </row>
    <row r="690" spans="1:1">
      <c r="A690" s="211" t="s">
        <v>1896</v>
      </c>
    </row>
    <row r="691" spans="1:1">
      <c r="A691" s="211" t="s">
        <v>1897</v>
      </c>
    </row>
    <row r="692" spans="1:1">
      <c r="A692" s="211" t="s">
        <v>1898</v>
      </c>
    </row>
    <row r="693" spans="1:1">
      <c r="A693" s="211" t="s">
        <v>1899</v>
      </c>
    </row>
    <row r="694" spans="1:1">
      <c r="A694" s="211" t="s">
        <v>1900</v>
      </c>
    </row>
    <row r="695" spans="1:1">
      <c r="A695" s="211" t="s">
        <v>1901</v>
      </c>
    </row>
    <row r="696" spans="1:1">
      <c r="A696" s="211" t="s">
        <v>1902</v>
      </c>
    </row>
    <row r="697" spans="1:1">
      <c r="A697" s="211" t="s">
        <v>1903</v>
      </c>
    </row>
    <row r="698" spans="1:1">
      <c r="A698" s="211" t="s">
        <v>1904</v>
      </c>
    </row>
    <row r="699" spans="1:1">
      <c r="A699" s="211" t="s">
        <v>1905</v>
      </c>
    </row>
    <row r="700" spans="1:1">
      <c r="A700" s="211" t="s">
        <v>1906</v>
      </c>
    </row>
    <row r="701" spans="1:1">
      <c r="A701" s="211" t="s">
        <v>1907</v>
      </c>
    </row>
    <row r="702" spans="1:1">
      <c r="A702" s="211" t="s">
        <v>1908</v>
      </c>
    </row>
    <row r="703" spans="1:1">
      <c r="A703" s="211" t="s">
        <v>1909</v>
      </c>
    </row>
    <row r="704" spans="1:1">
      <c r="A704" s="211" t="s">
        <v>1910</v>
      </c>
    </row>
    <row r="705" spans="1:1">
      <c r="A705" s="211" t="s">
        <v>1911</v>
      </c>
    </row>
    <row r="706" spans="1:1">
      <c r="A706" s="211" t="s">
        <v>1912</v>
      </c>
    </row>
    <row r="707" spans="1:1">
      <c r="A707" s="211" t="s">
        <v>1913</v>
      </c>
    </row>
    <row r="708" spans="1:1">
      <c r="A708" s="211" t="s">
        <v>1914</v>
      </c>
    </row>
    <row r="709" spans="1:1">
      <c r="A709" s="211" t="s">
        <v>1915</v>
      </c>
    </row>
    <row r="710" spans="1:1">
      <c r="A710" s="211" t="s">
        <v>1916</v>
      </c>
    </row>
    <row r="711" spans="1:1">
      <c r="A711" s="211" t="s">
        <v>1917</v>
      </c>
    </row>
    <row r="712" spans="1:1">
      <c r="A712" s="211" t="s">
        <v>1918</v>
      </c>
    </row>
    <row r="713" spans="1:1">
      <c r="A713" s="211" t="s">
        <v>1919</v>
      </c>
    </row>
    <row r="714" spans="1:1">
      <c r="A714" s="211" t="s">
        <v>1920</v>
      </c>
    </row>
    <row r="715" spans="1:1">
      <c r="A715" s="211" t="s">
        <v>1921</v>
      </c>
    </row>
    <row r="716" spans="1:1">
      <c r="A716" s="211" t="s">
        <v>1922</v>
      </c>
    </row>
    <row r="717" spans="1:1">
      <c r="A717" s="211" t="s">
        <v>1923</v>
      </c>
    </row>
    <row r="718" spans="1:1">
      <c r="A718" s="211" t="s">
        <v>1924</v>
      </c>
    </row>
    <row r="719" spans="1:1">
      <c r="A719" s="211" t="s">
        <v>1925</v>
      </c>
    </row>
    <row r="720" spans="1:1">
      <c r="A720" s="211" t="s">
        <v>1926</v>
      </c>
    </row>
    <row r="721" spans="1:1">
      <c r="A721" s="211" t="s">
        <v>1927</v>
      </c>
    </row>
    <row r="722" spans="1:1">
      <c r="A722" s="211" t="s">
        <v>1928</v>
      </c>
    </row>
    <row r="723" spans="1:1">
      <c r="A723" s="211" t="s">
        <v>1929</v>
      </c>
    </row>
    <row r="724" spans="1:1">
      <c r="A724" s="211" t="s">
        <v>1930</v>
      </c>
    </row>
    <row r="725" spans="1:1">
      <c r="A725" s="211" t="s">
        <v>1931</v>
      </c>
    </row>
    <row r="726" spans="1:1">
      <c r="A726" s="211" t="s">
        <v>1932</v>
      </c>
    </row>
    <row r="727" spans="1:1">
      <c r="A727" s="211" t="s">
        <v>1933</v>
      </c>
    </row>
    <row r="728" spans="1:1">
      <c r="A728" s="211" t="s">
        <v>1934</v>
      </c>
    </row>
    <row r="729" spans="1:1">
      <c r="A729" s="211" t="s">
        <v>1935</v>
      </c>
    </row>
    <row r="730" spans="1:1">
      <c r="A730" s="211" t="s">
        <v>1936</v>
      </c>
    </row>
    <row r="731" spans="1:1">
      <c r="A731" s="211" t="s">
        <v>1937</v>
      </c>
    </row>
    <row r="732" spans="1:1">
      <c r="A732" s="211" t="s">
        <v>1938</v>
      </c>
    </row>
    <row r="733" spans="1:1">
      <c r="A733" s="211" t="s">
        <v>1939</v>
      </c>
    </row>
    <row r="734" spans="1:1">
      <c r="A734" s="211" t="s">
        <v>1940</v>
      </c>
    </row>
    <row r="735" spans="1:1">
      <c r="A735" s="211" t="s">
        <v>1941</v>
      </c>
    </row>
    <row r="736" spans="1:1">
      <c r="A736" s="211" t="s">
        <v>1942</v>
      </c>
    </row>
    <row r="737" spans="1:1">
      <c r="A737" s="211" t="s">
        <v>1943</v>
      </c>
    </row>
    <row r="738" spans="1:1">
      <c r="A738" s="211" t="s">
        <v>1944</v>
      </c>
    </row>
    <row r="739" spans="1:1">
      <c r="A739" s="211" t="s">
        <v>1945</v>
      </c>
    </row>
    <row r="740" spans="1:1">
      <c r="A740" s="211" t="s">
        <v>1946</v>
      </c>
    </row>
    <row r="741" spans="1:1">
      <c r="A741" s="211" t="s">
        <v>1947</v>
      </c>
    </row>
    <row r="742" spans="1:1">
      <c r="A742" s="211" t="s">
        <v>1948</v>
      </c>
    </row>
    <row r="743" spans="1:1">
      <c r="A743" s="211" t="s">
        <v>1949</v>
      </c>
    </row>
    <row r="744" spans="1:1">
      <c r="A744" s="211" t="s">
        <v>1950</v>
      </c>
    </row>
    <row r="745" spans="1:1">
      <c r="A745" s="211" t="s">
        <v>1951</v>
      </c>
    </row>
    <row r="746" spans="1:1">
      <c r="A746" s="211" t="s">
        <v>1952</v>
      </c>
    </row>
    <row r="747" spans="1:1">
      <c r="A747" s="211" t="s">
        <v>1953</v>
      </c>
    </row>
    <row r="748" spans="1:1">
      <c r="A748" s="211" t="s">
        <v>1954</v>
      </c>
    </row>
    <row r="749" spans="1:1">
      <c r="A749" s="211" t="s">
        <v>1955</v>
      </c>
    </row>
    <row r="750" spans="1:1">
      <c r="A750" s="211" t="s">
        <v>1956</v>
      </c>
    </row>
    <row r="751" spans="1:1">
      <c r="A751" s="211" t="s">
        <v>1957</v>
      </c>
    </row>
    <row r="752" spans="1:1">
      <c r="A752" s="211" t="s">
        <v>1958</v>
      </c>
    </row>
    <row r="753" spans="1:1">
      <c r="A753" s="211" t="s">
        <v>1959</v>
      </c>
    </row>
    <row r="754" spans="1:1">
      <c r="A754" s="211" t="s">
        <v>1960</v>
      </c>
    </row>
    <row r="755" spans="1:1">
      <c r="A755" s="211" t="s">
        <v>1961</v>
      </c>
    </row>
    <row r="756" spans="1:1">
      <c r="A756" s="211" t="s">
        <v>1962</v>
      </c>
    </row>
    <row r="757" spans="1:1">
      <c r="A757" s="211" t="s">
        <v>1963</v>
      </c>
    </row>
    <row r="758" spans="1:1">
      <c r="A758" s="211" t="s">
        <v>1964</v>
      </c>
    </row>
    <row r="759" spans="1:1">
      <c r="A759" s="211" t="s">
        <v>1965</v>
      </c>
    </row>
    <row r="760" spans="1:1">
      <c r="A760" s="211" t="s">
        <v>1966</v>
      </c>
    </row>
    <row r="761" spans="1:1">
      <c r="A761" s="211" t="s">
        <v>1967</v>
      </c>
    </row>
    <row r="762" spans="1:1">
      <c r="A762" s="211" t="s">
        <v>1968</v>
      </c>
    </row>
    <row r="763" spans="1:1">
      <c r="A763" s="211" t="s">
        <v>1969</v>
      </c>
    </row>
    <row r="764" spans="1:1">
      <c r="A764" s="211" t="s">
        <v>1970</v>
      </c>
    </row>
    <row r="765" spans="1:1">
      <c r="A765" s="211" t="s">
        <v>1971</v>
      </c>
    </row>
    <row r="766" spans="1:1">
      <c r="A766" s="211" t="s">
        <v>1972</v>
      </c>
    </row>
    <row r="767" spans="1:1">
      <c r="A767" s="211" t="s">
        <v>1973</v>
      </c>
    </row>
    <row r="768" spans="1:1">
      <c r="A768" s="211" t="s">
        <v>1974</v>
      </c>
    </row>
    <row r="769" spans="1:1">
      <c r="A769" s="211" t="s">
        <v>1975</v>
      </c>
    </row>
    <row r="770" spans="1:1">
      <c r="A770" s="211" t="s">
        <v>1976</v>
      </c>
    </row>
    <row r="771" spans="1:1">
      <c r="A771" s="211" t="s">
        <v>1977</v>
      </c>
    </row>
    <row r="772" spans="1:1">
      <c r="A772" s="211" t="s">
        <v>1978</v>
      </c>
    </row>
    <row r="773" spans="1:1">
      <c r="A773" s="211" t="s">
        <v>1979</v>
      </c>
    </row>
    <row r="774" spans="1:1">
      <c r="A774" s="211" t="s">
        <v>1980</v>
      </c>
    </row>
    <row r="775" spans="1:1">
      <c r="A775" s="211" t="s">
        <v>1981</v>
      </c>
    </row>
    <row r="776" spans="1:1">
      <c r="A776" s="211" t="s">
        <v>1982</v>
      </c>
    </row>
    <row r="777" spans="1:1">
      <c r="A777" s="211" t="s">
        <v>1983</v>
      </c>
    </row>
    <row r="778" spans="1:1">
      <c r="A778" s="211" t="s">
        <v>1984</v>
      </c>
    </row>
    <row r="779" spans="1:1">
      <c r="A779" s="211" t="s">
        <v>1985</v>
      </c>
    </row>
    <row r="780" spans="1:1">
      <c r="A780" s="211" t="s">
        <v>1986</v>
      </c>
    </row>
    <row r="781" spans="1:1">
      <c r="A781" s="211" t="s">
        <v>1987</v>
      </c>
    </row>
    <row r="782" spans="1:1">
      <c r="A782" s="211" t="s">
        <v>1988</v>
      </c>
    </row>
    <row r="783" spans="1:1">
      <c r="A783" s="211" t="s">
        <v>1989</v>
      </c>
    </row>
    <row r="784" spans="1:1">
      <c r="A784" s="211" t="s">
        <v>1990</v>
      </c>
    </row>
    <row r="785" spans="1:1">
      <c r="A785" s="211" t="s">
        <v>1991</v>
      </c>
    </row>
    <row r="786" spans="1:1">
      <c r="A786" s="211" t="s">
        <v>1992</v>
      </c>
    </row>
    <row r="787" spans="1:1">
      <c r="A787" s="211" t="s">
        <v>1993</v>
      </c>
    </row>
    <row r="788" spans="1:1">
      <c r="A788" s="211" t="s">
        <v>1994</v>
      </c>
    </row>
    <row r="789" spans="1:1">
      <c r="A789" s="211" t="s">
        <v>1995</v>
      </c>
    </row>
    <row r="790" spans="1:1">
      <c r="A790" s="211" t="s">
        <v>1996</v>
      </c>
    </row>
    <row r="791" spans="1:1">
      <c r="A791" s="211" t="s">
        <v>1997</v>
      </c>
    </row>
    <row r="792" spans="1:1">
      <c r="A792" s="211" t="s">
        <v>1998</v>
      </c>
    </row>
    <row r="793" spans="1:1">
      <c r="A793" s="211" t="s">
        <v>1999</v>
      </c>
    </row>
    <row r="794" spans="1:1">
      <c r="A794" s="211" t="s">
        <v>2000</v>
      </c>
    </row>
    <row r="795" spans="1:1">
      <c r="A795" s="211" t="s">
        <v>2001</v>
      </c>
    </row>
    <row r="796" spans="1:1">
      <c r="A796" s="211" t="s">
        <v>2002</v>
      </c>
    </row>
    <row r="797" spans="1:1">
      <c r="A797" s="211" t="s">
        <v>2003</v>
      </c>
    </row>
    <row r="798" spans="1:1">
      <c r="A798" s="211" t="s">
        <v>2004</v>
      </c>
    </row>
    <row r="799" spans="1:1">
      <c r="A799" s="211" t="s">
        <v>2005</v>
      </c>
    </row>
    <row r="800" spans="1:1">
      <c r="A800" s="211" t="s">
        <v>2006</v>
      </c>
    </row>
    <row r="801" spans="1:1">
      <c r="A801" s="211" t="s">
        <v>2007</v>
      </c>
    </row>
    <row r="802" spans="1:1">
      <c r="A802" s="211" t="s">
        <v>2008</v>
      </c>
    </row>
    <row r="803" spans="1:1">
      <c r="A803" s="211" t="s">
        <v>2009</v>
      </c>
    </row>
    <row r="804" spans="1:1">
      <c r="A804" s="211" t="s">
        <v>2010</v>
      </c>
    </row>
    <row r="805" spans="1:1">
      <c r="A805" s="211" t="s">
        <v>2011</v>
      </c>
    </row>
    <row r="806" spans="1:1">
      <c r="A806" s="211" t="s">
        <v>2012</v>
      </c>
    </row>
    <row r="807" spans="1:1">
      <c r="A807" s="211" t="s">
        <v>2013</v>
      </c>
    </row>
    <row r="808" spans="1:1">
      <c r="A808" s="211" t="s">
        <v>2014</v>
      </c>
    </row>
    <row r="809" spans="1:1">
      <c r="A809" s="211" t="s">
        <v>2015</v>
      </c>
    </row>
    <row r="810" spans="1:1">
      <c r="A810" s="211" t="s">
        <v>2016</v>
      </c>
    </row>
    <row r="811" spans="1:1">
      <c r="A811" s="211" t="s">
        <v>2017</v>
      </c>
    </row>
    <row r="812" spans="1:1">
      <c r="A812" s="211" t="s">
        <v>2018</v>
      </c>
    </row>
    <row r="813" spans="1:1">
      <c r="A813" s="211" t="s">
        <v>2019</v>
      </c>
    </row>
    <row r="814" spans="1:1">
      <c r="A814" s="211" t="s">
        <v>2020</v>
      </c>
    </row>
    <row r="815" spans="1:1">
      <c r="A815" s="211" t="s">
        <v>2021</v>
      </c>
    </row>
    <row r="816" spans="1:1">
      <c r="A816" s="211" t="s">
        <v>2022</v>
      </c>
    </row>
    <row r="817" spans="1:1">
      <c r="A817" s="211" t="s">
        <v>2023</v>
      </c>
    </row>
    <row r="818" spans="1:1">
      <c r="A818" s="211" t="s">
        <v>2024</v>
      </c>
    </row>
    <row r="819" spans="1:1">
      <c r="A819" s="211" t="s">
        <v>2025</v>
      </c>
    </row>
    <row r="820" spans="1:1">
      <c r="A820" s="211" t="s">
        <v>2026</v>
      </c>
    </row>
    <row r="821" spans="1:1">
      <c r="A821" s="211" t="s">
        <v>2027</v>
      </c>
    </row>
    <row r="822" spans="1:1">
      <c r="A822" s="211" t="s">
        <v>2028</v>
      </c>
    </row>
    <row r="823" spans="1:1">
      <c r="A823" s="211" t="s">
        <v>2029</v>
      </c>
    </row>
    <row r="824" spans="1:1">
      <c r="A824" s="211" t="s">
        <v>2030</v>
      </c>
    </row>
    <row r="825" spans="1:1">
      <c r="A825" s="211" t="s">
        <v>2031</v>
      </c>
    </row>
    <row r="826" spans="1:1">
      <c r="A826" s="211" t="s">
        <v>2032</v>
      </c>
    </row>
    <row r="827" spans="1:1">
      <c r="A827" s="211" t="s">
        <v>2033</v>
      </c>
    </row>
    <row r="828" spans="1:1">
      <c r="A828" s="211" t="s">
        <v>2034</v>
      </c>
    </row>
    <row r="829" spans="1:1">
      <c r="A829" s="211" t="s">
        <v>2035</v>
      </c>
    </row>
    <row r="830" spans="1:1">
      <c r="A830" s="211" t="s">
        <v>2036</v>
      </c>
    </row>
    <row r="831" spans="1:1">
      <c r="A831" s="211" t="s">
        <v>2037</v>
      </c>
    </row>
    <row r="832" spans="1:1">
      <c r="A832" s="211" t="s">
        <v>2038</v>
      </c>
    </row>
    <row r="833" spans="1:1">
      <c r="A833" s="211" t="s">
        <v>2039</v>
      </c>
    </row>
    <row r="834" spans="1:1">
      <c r="A834" s="211" t="s">
        <v>2040</v>
      </c>
    </row>
    <row r="835" spans="1:1">
      <c r="A835" s="211" t="s">
        <v>2041</v>
      </c>
    </row>
    <row r="836" spans="1:1">
      <c r="A836" s="211" t="s">
        <v>2042</v>
      </c>
    </row>
    <row r="837" spans="1:1">
      <c r="A837" s="211" t="s">
        <v>2043</v>
      </c>
    </row>
    <row r="838" spans="1:1">
      <c r="A838" s="211" t="s">
        <v>2044</v>
      </c>
    </row>
    <row r="839" spans="1:1">
      <c r="A839" s="211" t="s">
        <v>2045</v>
      </c>
    </row>
    <row r="840" spans="1:1">
      <c r="A840" s="211" t="s">
        <v>2046</v>
      </c>
    </row>
    <row r="841" spans="1:1">
      <c r="A841" s="211" t="s">
        <v>2047</v>
      </c>
    </row>
    <row r="842" spans="1:1">
      <c r="A842" s="211" t="s">
        <v>2048</v>
      </c>
    </row>
    <row r="843" spans="1:1">
      <c r="A843" s="211" t="s">
        <v>2049</v>
      </c>
    </row>
    <row r="844" spans="1:1">
      <c r="A844" s="211" t="s">
        <v>2050</v>
      </c>
    </row>
    <row r="845" spans="1:1">
      <c r="A845" s="211" t="s">
        <v>2051</v>
      </c>
    </row>
    <row r="846" spans="1:1">
      <c r="A846" s="211" t="s">
        <v>2052</v>
      </c>
    </row>
    <row r="847" spans="1:1">
      <c r="A847" s="211" t="s">
        <v>2053</v>
      </c>
    </row>
    <row r="848" spans="1:1">
      <c r="A848" s="211" t="s">
        <v>2054</v>
      </c>
    </row>
    <row r="849" spans="1:1">
      <c r="A849" s="211" t="s">
        <v>2055</v>
      </c>
    </row>
    <row r="850" spans="1:1">
      <c r="A850" s="211" t="s">
        <v>2056</v>
      </c>
    </row>
    <row r="851" spans="1:1">
      <c r="A851" s="211" t="s">
        <v>2057</v>
      </c>
    </row>
    <row r="852" spans="1:1">
      <c r="A852" s="211" t="s">
        <v>2058</v>
      </c>
    </row>
    <row r="853" spans="1:1">
      <c r="A853" s="211" t="s">
        <v>2059</v>
      </c>
    </row>
    <row r="854" spans="1:1">
      <c r="A854" s="211" t="s">
        <v>2060</v>
      </c>
    </row>
    <row r="855" spans="1:1">
      <c r="A855" s="211" t="s">
        <v>2061</v>
      </c>
    </row>
    <row r="856" spans="1:1">
      <c r="A856" s="211" t="s">
        <v>2062</v>
      </c>
    </row>
    <row r="857" spans="1:1">
      <c r="A857" s="211" t="s">
        <v>2063</v>
      </c>
    </row>
    <row r="858" spans="1:1">
      <c r="A858" s="211" t="s">
        <v>2064</v>
      </c>
    </row>
    <row r="859" spans="1:1">
      <c r="A859" s="211" t="s">
        <v>2065</v>
      </c>
    </row>
    <row r="860" spans="1:1">
      <c r="A860" s="211" t="s">
        <v>2066</v>
      </c>
    </row>
    <row r="861" spans="1:1">
      <c r="A861" s="211" t="s">
        <v>2067</v>
      </c>
    </row>
    <row r="862" spans="1:1">
      <c r="A862" s="211" t="s">
        <v>2068</v>
      </c>
    </row>
    <row r="863" spans="1:1">
      <c r="A863" s="211" t="s">
        <v>2069</v>
      </c>
    </row>
    <row r="864" spans="1:1">
      <c r="A864" s="211" t="s">
        <v>2070</v>
      </c>
    </row>
    <row r="865" spans="1:1">
      <c r="A865" s="211" t="s">
        <v>2071</v>
      </c>
    </row>
    <row r="866" spans="1:1">
      <c r="A866" s="211" t="s">
        <v>2072</v>
      </c>
    </row>
    <row r="867" spans="1:1">
      <c r="A867" s="211" t="s">
        <v>2073</v>
      </c>
    </row>
    <row r="868" spans="1:1">
      <c r="A868" s="211" t="s">
        <v>2074</v>
      </c>
    </row>
    <row r="869" spans="1:1">
      <c r="A869" s="211" t="s">
        <v>2075</v>
      </c>
    </row>
    <row r="870" spans="1:1">
      <c r="A870" s="211" t="s">
        <v>2076</v>
      </c>
    </row>
    <row r="871" spans="1:1">
      <c r="A871" s="211" t="s">
        <v>2077</v>
      </c>
    </row>
    <row r="872" spans="1:1">
      <c r="A872" s="211" t="s">
        <v>2078</v>
      </c>
    </row>
    <row r="873" spans="1:1">
      <c r="A873" s="211" t="s">
        <v>2079</v>
      </c>
    </row>
    <row r="874" spans="1:1">
      <c r="A874" s="211" t="s">
        <v>2080</v>
      </c>
    </row>
    <row r="875" spans="1:1">
      <c r="A875" s="211" t="s">
        <v>2081</v>
      </c>
    </row>
    <row r="876" spans="1:1">
      <c r="A876" s="211" t="s">
        <v>2082</v>
      </c>
    </row>
    <row r="877" spans="1:1">
      <c r="A877" s="211" t="s">
        <v>2083</v>
      </c>
    </row>
    <row r="878" spans="1:1">
      <c r="A878" s="211" t="s">
        <v>2084</v>
      </c>
    </row>
    <row r="879" spans="1:1">
      <c r="A879" s="211" t="s">
        <v>2085</v>
      </c>
    </row>
    <row r="880" spans="1:1">
      <c r="A880" s="211" t="s">
        <v>2086</v>
      </c>
    </row>
    <row r="881" spans="1:1">
      <c r="A881" s="211" t="s">
        <v>2087</v>
      </c>
    </row>
    <row r="882" spans="1:1">
      <c r="A882" s="211" t="s">
        <v>2088</v>
      </c>
    </row>
    <row r="883" spans="1:1">
      <c r="A883" s="211" t="s">
        <v>2089</v>
      </c>
    </row>
    <row r="884" spans="1:1">
      <c r="A884" s="211" t="s">
        <v>2090</v>
      </c>
    </row>
    <row r="885" spans="1:1">
      <c r="A885" s="211" t="s">
        <v>2091</v>
      </c>
    </row>
    <row r="886" spans="1:1">
      <c r="A886" s="211" t="s">
        <v>2092</v>
      </c>
    </row>
    <row r="887" spans="1:1">
      <c r="A887" s="211" t="s">
        <v>2093</v>
      </c>
    </row>
    <row r="888" spans="1:1">
      <c r="A888" s="211" t="s">
        <v>2094</v>
      </c>
    </row>
    <row r="889" spans="1:1">
      <c r="A889" s="211" t="s">
        <v>2095</v>
      </c>
    </row>
    <row r="890" spans="1:1">
      <c r="A890" s="211" t="s">
        <v>2096</v>
      </c>
    </row>
    <row r="891" spans="1:1">
      <c r="A891" s="211" t="s">
        <v>2097</v>
      </c>
    </row>
    <row r="892" spans="1:1">
      <c r="A892" s="211" t="s">
        <v>2098</v>
      </c>
    </row>
    <row r="893" spans="1:1">
      <c r="A893" s="211" t="s">
        <v>2099</v>
      </c>
    </row>
    <row r="894" spans="1:1">
      <c r="A894" s="211" t="s">
        <v>2100</v>
      </c>
    </row>
    <row r="895" spans="1:1">
      <c r="A895" s="211" t="s">
        <v>2101</v>
      </c>
    </row>
    <row r="896" spans="1:1">
      <c r="A896" s="211" t="s">
        <v>2102</v>
      </c>
    </row>
    <row r="897" spans="1:1">
      <c r="A897" s="211" t="s">
        <v>2103</v>
      </c>
    </row>
    <row r="898" spans="1:1">
      <c r="A898" s="211" t="s">
        <v>2104</v>
      </c>
    </row>
    <row r="899" spans="1:1">
      <c r="A899" s="211" t="s">
        <v>2105</v>
      </c>
    </row>
    <row r="900" spans="1:1">
      <c r="A900" s="211" t="s">
        <v>2106</v>
      </c>
    </row>
    <row r="901" spans="1:1">
      <c r="A901" s="211" t="s">
        <v>2107</v>
      </c>
    </row>
    <row r="902" spans="1:1">
      <c r="A902" s="211" t="s">
        <v>2108</v>
      </c>
    </row>
    <row r="903" spans="1:1">
      <c r="A903" s="211" t="s">
        <v>2109</v>
      </c>
    </row>
    <row r="904" spans="1:1">
      <c r="A904" s="211" t="s">
        <v>2110</v>
      </c>
    </row>
    <row r="905" spans="1:1">
      <c r="A905" s="211" t="s">
        <v>2111</v>
      </c>
    </row>
    <row r="906" spans="1:1">
      <c r="A906" s="211" t="s">
        <v>2112</v>
      </c>
    </row>
    <row r="907" spans="1:1">
      <c r="A907" s="211" t="s">
        <v>2113</v>
      </c>
    </row>
    <row r="908" spans="1:1">
      <c r="A908" s="211" t="s">
        <v>2114</v>
      </c>
    </row>
    <row r="909" spans="1:1">
      <c r="A909" s="211" t="s">
        <v>2115</v>
      </c>
    </row>
    <row r="910" spans="1:1">
      <c r="A910" s="211" t="s">
        <v>2116</v>
      </c>
    </row>
    <row r="911" spans="1:1">
      <c r="A911" s="211" t="s">
        <v>2117</v>
      </c>
    </row>
    <row r="912" spans="1:1">
      <c r="A912" s="211" t="s">
        <v>2118</v>
      </c>
    </row>
    <row r="913" spans="1:1">
      <c r="A913" s="211" t="s">
        <v>2119</v>
      </c>
    </row>
    <row r="914" spans="1:1">
      <c r="A914" s="211" t="s">
        <v>2120</v>
      </c>
    </row>
    <row r="915" spans="1:1">
      <c r="A915" s="211" t="s">
        <v>2121</v>
      </c>
    </row>
    <row r="916" spans="1:1">
      <c r="A916" s="211" t="s">
        <v>2122</v>
      </c>
    </row>
    <row r="917" spans="1:1">
      <c r="A917" s="211" t="s">
        <v>2123</v>
      </c>
    </row>
    <row r="918" spans="1:1">
      <c r="A918" s="211" t="s">
        <v>2124</v>
      </c>
    </row>
    <row r="919" spans="1:1">
      <c r="A919" s="211" t="s">
        <v>2125</v>
      </c>
    </row>
    <row r="920" spans="1:1">
      <c r="A920" s="211" t="s">
        <v>2126</v>
      </c>
    </row>
    <row r="921" spans="1:1">
      <c r="A921" s="211" t="s">
        <v>2127</v>
      </c>
    </row>
    <row r="922" spans="1:1">
      <c r="A922" s="211" t="s">
        <v>2128</v>
      </c>
    </row>
    <row r="923" spans="1:1">
      <c r="A923" s="211" t="s">
        <v>2129</v>
      </c>
    </row>
    <row r="924" spans="1:1">
      <c r="A924" s="211" t="s">
        <v>2130</v>
      </c>
    </row>
    <row r="925" spans="1:1">
      <c r="A925" s="211" t="s">
        <v>2131</v>
      </c>
    </row>
    <row r="926" spans="1:1">
      <c r="A926" s="211" t="s">
        <v>2132</v>
      </c>
    </row>
    <row r="927" spans="1:1">
      <c r="A927" s="211" t="s">
        <v>2133</v>
      </c>
    </row>
    <row r="928" spans="1:1">
      <c r="A928" s="211" t="s">
        <v>2134</v>
      </c>
    </row>
    <row r="929" spans="1:1">
      <c r="A929" s="211" t="s">
        <v>2135</v>
      </c>
    </row>
    <row r="930" spans="1:1">
      <c r="A930" s="211" t="s">
        <v>2136</v>
      </c>
    </row>
    <row r="931" spans="1:1">
      <c r="A931" s="211" t="s">
        <v>2137</v>
      </c>
    </row>
    <row r="932" spans="1:1">
      <c r="A932" s="211" t="s">
        <v>2138</v>
      </c>
    </row>
    <row r="933" spans="1:1">
      <c r="A933" s="211" t="s">
        <v>2139</v>
      </c>
    </row>
    <row r="934" spans="1:1">
      <c r="A934" s="211" t="s">
        <v>2140</v>
      </c>
    </row>
    <row r="935" spans="1:1">
      <c r="A935" s="211" t="s">
        <v>2141</v>
      </c>
    </row>
    <row r="936" spans="1:1">
      <c r="A936" s="211" t="s">
        <v>2142</v>
      </c>
    </row>
    <row r="937" spans="1:1">
      <c r="A937" s="211" t="s">
        <v>2143</v>
      </c>
    </row>
    <row r="938" spans="1:1">
      <c r="A938" s="211" t="s">
        <v>2144</v>
      </c>
    </row>
    <row r="939" spans="1:1">
      <c r="A939" s="211" t="s">
        <v>2145</v>
      </c>
    </row>
    <row r="940" spans="1:1">
      <c r="A940" s="211" t="s">
        <v>2146</v>
      </c>
    </row>
    <row r="941" spans="1:1">
      <c r="A941" s="211" t="s">
        <v>2147</v>
      </c>
    </row>
    <row r="942" spans="1:1">
      <c r="A942" s="211" t="s">
        <v>2148</v>
      </c>
    </row>
    <row r="943" spans="1:1">
      <c r="A943" s="211" t="s">
        <v>2149</v>
      </c>
    </row>
    <row r="944" spans="1:1">
      <c r="A944" s="211" t="s">
        <v>2150</v>
      </c>
    </row>
    <row r="945" spans="1:1">
      <c r="A945" s="211" t="s">
        <v>2151</v>
      </c>
    </row>
    <row r="946" spans="1:1">
      <c r="A946" s="211" t="s">
        <v>2152</v>
      </c>
    </row>
    <row r="947" spans="1:1">
      <c r="A947" s="211" t="s">
        <v>2153</v>
      </c>
    </row>
    <row r="948" spans="1:1">
      <c r="A948" s="211" t="s">
        <v>2154</v>
      </c>
    </row>
    <row r="949" spans="1:1">
      <c r="A949" s="211" t="s">
        <v>2155</v>
      </c>
    </row>
    <row r="950" spans="1:1">
      <c r="A950" s="211" t="s">
        <v>2156</v>
      </c>
    </row>
    <row r="951" spans="1:1">
      <c r="A951" s="211" t="s">
        <v>2157</v>
      </c>
    </row>
    <row r="952" spans="1:1">
      <c r="A952" s="211" t="s">
        <v>2158</v>
      </c>
    </row>
    <row r="953" spans="1:1">
      <c r="A953" s="211" t="s">
        <v>2159</v>
      </c>
    </row>
    <row r="954" spans="1:1">
      <c r="A954" s="211" t="s">
        <v>2160</v>
      </c>
    </row>
    <row r="955" spans="1:1">
      <c r="A955" s="211" t="s">
        <v>2161</v>
      </c>
    </row>
    <row r="956" spans="1:1">
      <c r="A956" s="211" t="s">
        <v>2162</v>
      </c>
    </row>
    <row r="957" spans="1:1">
      <c r="A957" s="211" t="s">
        <v>2163</v>
      </c>
    </row>
    <row r="958" spans="1:1">
      <c r="A958" s="211" t="s">
        <v>2164</v>
      </c>
    </row>
    <row r="959" spans="1:1">
      <c r="A959" s="211" t="s">
        <v>2165</v>
      </c>
    </row>
    <row r="960" spans="1:1">
      <c r="A960" s="211" t="s">
        <v>2166</v>
      </c>
    </row>
    <row r="961" spans="1:1">
      <c r="A961" s="211" t="s">
        <v>2167</v>
      </c>
    </row>
    <row r="962" spans="1:1">
      <c r="A962" s="211" t="s">
        <v>2168</v>
      </c>
    </row>
    <row r="963" spans="1:1">
      <c r="A963" s="211" t="s">
        <v>2169</v>
      </c>
    </row>
    <row r="964" spans="1:1">
      <c r="A964" s="211" t="s">
        <v>2170</v>
      </c>
    </row>
    <row r="965" spans="1:1">
      <c r="A965" s="211" t="s">
        <v>2171</v>
      </c>
    </row>
    <row r="966" spans="1:1">
      <c r="A966" s="211" t="s">
        <v>2172</v>
      </c>
    </row>
    <row r="967" spans="1:1">
      <c r="A967" s="211" t="s">
        <v>2173</v>
      </c>
    </row>
    <row r="968" spans="1:1">
      <c r="A968" s="211" t="s">
        <v>2174</v>
      </c>
    </row>
    <row r="969" spans="1:1">
      <c r="A969" s="211" t="s">
        <v>2175</v>
      </c>
    </row>
    <row r="970" spans="1:1">
      <c r="A970" s="211" t="s">
        <v>2176</v>
      </c>
    </row>
    <row r="971" spans="1:1">
      <c r="A971" s="211" t="s">
        <v>2177</v>
      </c>
    </row>
    <row r="972" spans="1:1">
      <c r="A972" s="211" t="s">
        <v>2178</v>
      </c>
    </row>
    <row r="973" spans="1:1">
      <c r="A973" s="211" t="s">
        <v>2179</v>
      </c>
    </row>
    <row r="974" spans="1:1">
      <c r="A974" s="211" t="s">
        <v>2180</v>
      </c>
    </row>
    <row r="975" spans="1:1">
      <c r="A975" s="211" t="s">
        <v>2181</v>
      </c>
    </row>
    <row r="976" spans="1:1">
      <c r="A976" s="211" t="s">
        <v>2182</v>
      </c>
    </row>
    <row r="977" spans="1:1">
      <c r="A977" s="211" t="s">
        <v>2183</v>
      </c>
    </row>
    <row r="978" spans="1:1">
      <c r="A978" s="211" t="s">
        <v>2184</v>
      </c>
    </row>
    <row r="979" spans="1:1">
      <c r="A979" s="211" t="s">
        <v>2185</v>
      </c>
    </row>
    <row r="980" spans="1:1">
      <c r="A980" s="211" t="s">
        <v>2186</v>
      </c>
    </row>
    <row r="981" spans="1:1">
      <c r="A981" s="211" t="s">
        <v>2187</v>
      </c>
    </row>
    <row r="982" spans="1:1">
      <c r="A982" s="211" t="s">
        <v>2188</v>
      </c>
    </row>
    <row r="983" spans="1:1">
      <c r="A983" s="211" t="s">
        <v>2189</v>
      </c>
    </row>
    <row r="984" spans="1:1">
      <c r="A984" s="211" t="s">
        <v>2190</v>
      </c>
    </row>
    <row r="985" spans="1:1">
      <c r="A985" s="211" t="s">
        <v>2191</v>
      </c>
    </row>
    <row r="986" spans="1:1">
      <c r="A986" s="211" t="s">
        <v>2192</v>
      </c>
    </row>
    <row r="987" spans="1:1">
      <c r="A987" s="211" t="s">
        <v>2193</v>
      </c>
    </row>
    <row r="988" spans="1:1">
      <c r="A988" s="211" t="s">
        <v>2194</v>
      </c>
    </row>
    <row r="989" spans="1:1">
      <c r="A989" s="211" t="s">
        <v>2195</v>
      </c>
    </row>
    <row r="990" spans="1:1">
      <c r="A990" s="211" t="s">
        <v>2196</v>
      </c>
    </row>
    <row r="991" spans="1:1">
      <c r="A991" s="211" t="s">
        <v>2197</v>
      </c>
    </row>
    <row r="992" spans="1:1">
      <c r="A992" s="211" t="s">
        <v>2198</v>
      </c>
    </row>
    <row r="993" spans="1:1">
      <c r="A993" s="211" t="s">
        <v>2199</v>
      </c>
    </row>
    <row r="994" spans="1:1">
      <c r="A994" s="211" t="s">
        <v>2200</v>
      </c>
    </row>
    <row r="995" spans="1:1">
      <c r="A995" s="211" t="s">
        <v>2201</v>
      </c>
    </row>
    <row r="996" spans="1:1">
      <c r="A996" s="211" t="s">
        <v>2202</v>
      </c>
    </row>
    <row r="997" spans="1:1">
      <c r="A997" s="211" t="s">
        <v>2203</v>
      </c>
    </row>
    <row r="998" spans="1:1">
      <c r="A998" s="211" t="s">
        <v>2204</v>
      </c>
    </row>
    <row r="999" spans="1:1">
      <c r="A999" s="211" t="s">
        <v>2205</v>
      </c>
    </row>
    <row r="1000" spans="1:1">
      <c r="A1000" s="211" t="s">
        <v>2206</v>
      </c>
    </row>
    <row r="1001" spans="1:1">
      <c r="A1001" s="211" t="s">
        <v>2207</v>
      </c>
    </row>
    <row r="1002" spans="1:1">
      <c r="A1002" s="211" t="s">
        <v>2208</v>
      </c>
    </row>
    <row r="1003" spans="1:1">
      <c r="A1003" s="211" t="s">
        <v>2209</v>
      </c>
    </row>
    <row r="1004" spans="1:1">
      <c r="A1004" s="211" t="s">
        <v>2210</v>
      </c>
    </row>
    <row r="1005" spans="1:1">
      <c r="A1005" s="211" t="s">
        <v>2211</v>
      </c>
    </row>
    <row r="1006" spans="1:1">
      <c r="A1006" s="211" t="s">
        <v>2212</v>
      </c>
    </row>
    <row r="1007" spans="1:1">
      <c r="A1007" s="211" t="s">
        <v>2213</v>
      </c>
    </row>
    <row r="1008" spans="1:1">
      <c r="A1008" s="211" t="s">
        <v>2214</v>
      </c>
    </row>
    <row r="1009" spans="1:1">
      <c r="A1009" s="211" t="s">
        <v>2215</v>
      </c>
    </row>
    <row r="1010" spans="1:1">
      <c r="A1010" s="211" t="s">
        <v>2216</v>
      </c>
    </row>
    <row r="1011" spans="1:1">
      <c r="A1011" s="211" t="s">
        <v>2217</v>
      </c>
    </row>
    <row r="1012" spans="1:1">
      <c r="A1012" s="211" t="s">
        <v>2218</v>
      </c>
    </row>
    <row r="1013" spans="1:1">
      <c r="A1013" s="211" t="s">
        <v>2219</v>
      </c>
    </row>
    <row r="1014" spans="1:1">
      <c r="A1014" s="211" t="s">
        <v>2220</v>
      </c>
    </row>
    <row r="1015" spans="1:1">
      <c r="A1015" s="211" t="s">
        <v>2221</v>
      </c>
    </row>
    <row r="1016" spans="1:1">
      <c r="A1016" s="211" t="s">
        <v>2222</v>
      </c>
    </row>
    <row r="1017" spans="1:1">
      <c r="A1017" s="211" t="s">
        <v>2223</v>
      </c>
    </row>
    <row r="1018" spans="1:1">
      <c r="A1018" s="211" t="s">
        <v>2224</v>
      </c>
    </row>
    <row r="1019" spans="1:1">
      <c r="A1019" s="211" t="s">
        <v>2225</v>
      </c>
    </row>
    <row r="1020" spans="1:1">
      <c r="A1020" s="211" t="s">
        <v>2226</v>
      </c>
    </row>
    <row r="1021" spans="1:1">
      <c r="A1021" s="211" t="s">
        <v>2227</v>
      </c>
    </row>
    <row r="1022" spans="1:1">
      <c r="A1022" s="211" t="s">
        <v>2228</v>
      </c>
    </row>
    <row r="1023" spans="1:1">
      <c r="A1023" s="211" t="s">
        <v>2229</v>
      </c>
    </row>
    <row r="1024" spans="1:1">
      <c r="A1024" s="211" t="s">
        <v>2230</v>
      </c>
    </row>
    <row r="1025" spans="1:1">
      <c r="A1025" s="211" t="s">
        <v>2231</v>
      </c>
    </row>
    <row r="1026" spans="1:1">
      <c r="A1026" s="211" t="s">
        <v>2232</v>
      </c>
    </row>
    <row r="1027" spans="1:1">
      <c r="A1027" s="211" t="s">
        <v>2233</v>
      </c>
    </row>
    <row r="1028" spans="1:1">
      <c r="A1028" s="211" t="s">
        <v>2234</v>
      </c>
    </row>
    <row r="1029" spans="1:1">
      <c r="A1029" s="211" t="s">
        <v>2235</v>
      </c>
    </row>
    <row r="1030" spans="1:1">
      <c r="A1030" s="211" t="s">
        <v>2236</v>
      </c>
    </row>
    <row r="1031" spans="1:1">
      <c r="A1031" s="211" t="s">
        <v>2237</v>
      </c>
    </row>
    <row r="1032" spans="1:1">
      <c r="A1032" s="211" t="s">
        <v>2238</v>
      </c>
    </row>
    <row r="1033" spans="1:1">
      <c r="A1033" s="211" t="s">
        <v>2239</v>
      </c>
    </row>
    <row r="1034" spans="1:1">
      <c r="A1034" s="211" t="s">
        <v>2240</v>
      </c>
    </row>
    <row r="1035" spans="1:1">
      <c r="A1035" s="211" t="s">
        <v>2241</v>
      </c>
    </row>
    <row r="1036" spans="1:1">
      <c r="A1036" s="211" t="s">
        <v>2242</v>
      </c>
    </row>
    <row r="1037" spans="1:1">
      <c r="A1037" s="211" t="s">
        <v>2243</v>
      </c>
    </row>
    <row r="1038" spans="1:1">
      <c r="A1038" s="211" t="s">
        <v>2244</v>
      </c>
    </row>
    <row r="1039" spans="1:1">
      <c r="A1039" s="211" t="s">
        <v>2245</v>
      </c>
    </row>
    <row r="1040" spans="1:1">
      <c r="A1040" s="211" t="s">
        <v>2246</v>
      </c>
    </row>
    <row r="1041" spans="1:1">
      <c r="A1041" s="211" t="s">
        <v>2247</v>
      </c>
    </row>
    <row r="1042" spans="1:1">
      <c r="A1042" s="211" t="s">
        <v>2248</v>
      </c>
    </row>
    <row r="1043" spans="1:1">
      <c r="A1043" s="211" t="s">
        <v>2249</v>
      </c>
    </row>
    <row r="1044" spans="1:1">
      <c r="A1044" s="211" t="s">
        <v>2250</v>
      </c>
    </row>
    <row r="1045" spans="1:1">
      <c r="A1045" s="211" t="s">
        <v>2251</v>
      </c>
    </row>
    <row r="1046" spans="1:1">
      <c r="A1046" s="211" t="s">
        <v>2252</v>
      </c>
    </row>
    <row r="1047" spans="1:1">
      <c r="A1047" s="211" t="s">
        <v>2253</v>
      </c>
    </row>
    <row r="1048" spans="1:1">
      <c r="A1048" s="211" t="s">
        <v>2254</v>
      </c>
    </row>
    <row r="1049" spans="1:1">
      <c r="A1049" s="211" t="s">
        <v>2255</v>
      </c>
    </row>
    <row r="1050" spans="1:1">
      <c r="A1050" s="211" t="s">
        <v>2256</v>
      </c>
    </row>
    <row r="1051" spans="1:1">
      <c r="A1051" s="211" t="s">
        <v>2257</v>
      </c>
    </row>
    <row r="1052" spans="1:1">
      <c r="A1052" s="211" t="s">
        <v>2258</v>
      </c>
    </row>
    <row r="1053" spans="1:1">
      <c r="A1053" s="211" t="s">
        <v>2259</v>
      </c>
    </row>
    <row r="1054" spans="1:1">
      <c r="A1054" s="211" t="s">
        <v>2260</v>
      </c>
    </row>
    <row r="1055" spans="1:1">
      <c r="A1055" s="211" t="s">
        <v>2261</v>
      </c>
    </row>
    <row r="1056" spans="1:1">
      <c r="A1056" s="211" t="s">
        <v>2262</v>
      </c>
    </row>
    <row r="1057" spans="1:1">
      <c r="A1057" s="211" t="s">
        <v>2263</v>
      </c>
    </row>
    <row r="1058" spans="1:1">
      <c r="A1058" s="211" t="s">
        <v>2264</v>
      </c>
    </row>
    <row r="1059" spans="1:1">
      <c r="A1059" s="211" t="s">
        <v>2265</v>
      </c>
    </row>
    <row r="1060" spans="1:1">
      <c r="A1060" s="211" t="s">
        <v>2266</v>
      </c>
    </row>
    <row r="1061" spans="1:1">
      <c r="A1061" s="211" t="s">
        <v>2267</v>
      </c>
    </row>
    <row r="1062" spans="1:1">
      <c r="A1062" s="211" t="s">
        <v>2268</v>
      </c>
    </row>
    <row r="1063" spans="1:1">
      <c r="A1063" s="211" t="s">
        <v>2269</v>
      </c>
    </row>
    <row r="1064" spans="1:1">
      <c r="A1064" s="211" t="s">
        <v>2270</v>
      </c>
    </row>
    <row r="1065" spans="1:1">
      <c r="A1065" s="211" t="s">
        <v>2271</v>
      </c>
    </row>
    <row r="1066" spans="1:1">
      <c r="A1066" s="211" t="s">
        <v>2272</v>
      </c>
    </row>
    <row r="1067" spans="1:1">
      <c r="A1067" s="211" t="s">
        <v>2273</v>
      </c>
    </row>
    <row r="1068" spans="1:1">
      <c r="A1068" s="211" t="s">
        <v>2274</v>
      </c>
    </row>
    <row r="1069" spans="1:1">
      <c r="A1069" s="211" t="s">
        <v>2275</v>
      </c>
    </row>
    <row r="1070" spans="1:1">
      <c r="A1070" s="211" t="s">
        <v>2276</v>
      </c>
    </row>
    <row r="1071" spans="1:1">
      <c r="A1071" s="211" t="s">
        <v>2277</v>
      </c>
    </row>
    <row r="1072" spans="1:1">
      <c r="A1072" s="211" t="s">
        <v>2278</v>
      </c>
    </row>
    <row r="1073" spans="1:1">
      <c r="A1073" s="211" t="s">
        <v>2279</v>
      </c>
    </row>
    <row r="1074" spans="1:1">
      <c r="A1074" s="211" t="s">
        <v>2280</v>
      </c>
    </row>
    <row r="1075" spans="1:1">
      <c r="A1075" s="211" t="s">
        <v>2281</v>
      </c>
    </row>
    <row r="1076" spans="1:1">
      <c r="A1076" s="211" t="s">
        <v>2282</v>
      </c>
    </row>
    <row r="1077" spans="1:1">
      <c r="A1077" s="211" t="s">
        <v>2283</v>
      </c>
    </row>
    <row r="1078" spans="1:1">
      <c r="A1078" s="211" t="s">
        <v>2284</v>
      </c>
    </row>
    <row r="1079" spans="1:1">
      <c r="A1079" s="211" t="s">
        <v>2285</v>
      </c>
    </row>
    <row r="1080" spans="1:1">
      <c r="A1080" s="211" t="s">
        <v>2286</v>
      </c>
    </row>
    <row r="1081" spans="1:1">
      <c r="A1081" s="211" t="s">
        <v>2287</v>
      </c>
    </row>
    <row r="1082" spans="1:1">
      <c r="A1082" s="211" t="s">
        <v>2288</v>
      </c>
    </row>
    <row r="1083" spans="1:1">
      <c r="A1083" s="211" t="s">
        <v>2289</v>
      </c>
    </row>
    <row r="1084" spans="1:1">
      <c r="A1084" s="211" t="s">
        <v>2290</v>
      </c>
    </row>
    <row r="1085" spans="1:1">
      <c r="A1085" s="211" t="s">
        <v>2291</v>
      </c>
    </row>
    <row r="1086" spans="1:1">
      <c r="A1086" s="211" t="s">
        <v>2292</v>
      </c>
    </row>
    <row r="1087" spans="1:1">
      <c r="A1087" s="211" t="s">
        <v>2293</v>
      </c>
    </row>
    <row r="1088" spans="1:1">
      <c r="A1088" s="211" t="s">
        <v>2294</v>
      </c>
    </row>
    <row r="1089" spans="1:1">
      <c r="A1089" s="211" t="s">
        <v>2295</v>
      </c>
    </row>
    <row r="1090" spans="1:1">
      <c r="A1090" s="211" t="s">
        <v>2296</v>
      </c>
    </row>
    <row r="1091" spans="1:1">
      <c r="A1091" s="211" t="s">
        <v>2297</v>
      </c>
    </row>
    <row r="1092" spans="1:1">
      <c r="A1092" s="211" t="s">
        <v>2298</v>
      </c>
    </row>
    <row r="1093" spans="1:1">
      <c r="A1093" s="211" t="s">
        <v>2299</v>
      </c>
    </row>
    <row r="1094" spans="1:1">
      <c r="A1094" s="211" t="s">
        <v>2300</v>
      </c>
    </row>
    <row r="1095" spans="1:1">
      <c r="A1095" s="211" t="s">
        <v>2301</v>
      </c>
    </row>
    <row r="1096" spans="1:1">
      <c r="A1096" s="211" t="s">
        <v>2302</v>
      </c>
    </row>
    <row r="1097" spans="1:1">
      <c r="A1097" s="211" t="s">
        <v>2303</v>
      </c>
    </row>
    <row r="1098" spans="1:1">
      <c r="A1098" s="211" t="s">
        <v>2304</v>
      </c>
    </row>
    <row r="1099" spans="1:1">
      <c r="A1099" s="211" t="s">
        <v>2305</v>
      </c>
    </row>
    <row r="1100" spans="1:1">
      <c r="A1100" s="211" t="s">
        <v>2306</v>
      </c>
    </row>
    <row r="1101" spans="1:1">
      <c r="A1101" s="211" t="s">
        <v>2307</v>
      </c>
    </row>
    <row r="1102" spans="1:1">
      <c r="A1102" s="211" t="s">
        <v>2308</v>
      </c>
    </row>
    <row r="1103" spans="1:1">
      <c r="A1103" s="211" t="s">
        <v>2309</v>
      </c>
    </row>
    <row r="1104" spans="1:1">
      <c r="A1104" s="211" t="s">
        <v>2310</v>
      </c>
    </row>
    <row r="1105" spans="1:1">
      <c r="A1105" s="211" t="s">
        <v>2311</v>
      </c>
    </row>
    <row r="1106" spans="1:1">
      <c r="A1106" s="211" t="s">
        <v>2312</v>
      </c>
    </row>
    <row r="1107" spans="1:1">
      <c r="A1107" s="211" t="s">
        <v>2313</v>
      </c>
    </row>
    <row r="1108" spans="1:1">
      <c r="A1108" s="211" t="s">
        <v>2314</v>
      </c>
    </row>
    <row r="1109" spans="1:1">
      <c r="A1109" s="211" t="s">
        <v>2315</v>
      </c>
    </row>
    <row r="1110" spans="1:1">
      <c r="A1110" s="211" t="s">
        <v>2316</v>
      </c>
    </row>
    <row r="1111" spans="1:1">
      <c r="A1111" s="211" t="s">
        <v>2317</v>
      </c>
    </row>
    <row r="1112" spans="1:1">
      <c r="A1112" s="211" t="s">
        <v>2318</v>
      </c>
    </row>
    <row r="1113" spans="1:1">
      <c r="A1113" s="211" t="s">
        <v>2319</v>
      </c>
    </row>
    <row r="1114" spans="1:1">
      <c r="A1114" s="211" t="s">
        <v>2320</v>
      </c>
    </row>
    <row r="1115" spans="1:1">
      <c r="A1115" s="211" t="s">
        <v>2321</v>
      </c>
    </row>
    <row r="1116" spans="1:1">
      <c r="A1116" s="211" t="s">
        <v>2322</v>
      </c>
    </row>
    <row r="1117" spans="1:1">
      <c r="A1117" s="211" t="s">
        <v>2323</v>
      </c>
    </row>
    <row r="1118" spans="1:1">
      <c r="A1118" s="211" t="s">
        <v>2324</v>
      </c>
    </row>
    <row r="1119" spans="1:1">
      <c r="A1119" s="211" t="s">
        <v>2325</v>
      </c>
    </row>
    <row r="1120" spans="1:1">
      <c r="A1120" s="211" t="s">
        <v>2326</v>
      </c>
    </row>
    <row r="1121" spans="1:1">
      <c r="A1121" s="211" t="s">
        <v>2327</v>
      </c>
    </row>
    <row r="1122" spans="1:1">
      <c r="A1122" s="211" t="s">
        <v>2328</v>
      </c>
    </row>
    <row r="1123" spans="1:1">
      <c r="A1123" s="211" t="s">
        <v>2329</v>
      </c>
    </row>
    <row r="1124" spans="1:1">
      <c r="A1124" s="211" t="s">
        <v>2330</v>
      </c>
    </row>
    <row r="1125" spans="1:1">
      <c r="A1125" s="211" t="s">
        <v>2331</v>
      </c>
    </row>
    <row r="1126" spans="1:1">
      <c r="A1126" s="211" t="s">
        <v>2332</v>
      </c>
    </row>
    <row r="1127" spans="1:1">
      <c r="A1127" s="211" t="s">
        <v>2333</v>
      </c>
    </row>
    <row r="1128" spans="1:1">
      <c r="A1128" s="211" t="s">
        <v>2334</v>
      </c>
    </row>
    <row r="1129" spans="1:1">
      <c r="A1129" s="211" t="s">
        <v>2335</v>
      </c>
    </row>
    <row r="1130" spans="1:1">
      <c r="A1130" s="211" t="s">
        <v>2336</v>
      </c>
    </row>
    <row r="1131" spans="1:1">
      <c r="A1131" s="211" t="s">
        <v>2337</v>
      </c>
    </row>
    <row r="1132" spans="1:1">
      <c r="A1132" s="211" t="s">
        <v>2338</v>
      </c>
    </row>
    <row r="1133" spans="1:1">
      <c r="A1133" s="211" t="s">
        <v>2339</v>
      </c>
    </row>
    <row r="1134" spans="1:1">
      <c r="A1134" s="211" t="s">
        <v>2340</v>
      </c>
    </row>
    <row r="1135" spans="1:1">
      <c r="A1135" s="211" t="s">
        <v>2341</v>
      </c>
    </row>
    <row r="1136" spans="1:1">
      <c r="A1136" s="211" t="s">
        <v>2342</v>
      </c>
    </row>
    <row r="1137" spans="1:1">
      <c r="A1137" s="211" t="s">
        <v>2343</v>
      </c>
    </row>
    <row r="1138" spans="1:1">
      <c r="A1138" s="211" t="s">
        <v>2344</v>
      </c>
    </row>
    <row r="1139" spans="1:1">
      <c r="A1139" s="211" t="s">
        <v>2345</v>
      </c>
    </row>
    <row r="1140" spans="1:1">
      <c r="A1140" s="211" t="s">
        <v>2346</v>
      </c>
    </row>
    <row r="1141" spans="1:1">
      <c r="A1141" s="211" t="s">
        <v>2347</v>
      </c>
    </row>
    <row r="1142" spans="1:1">
      <c r="A1142" s="211" t="s">
        <v>2348</v>
      </c>
    </row>
    <row r="1143" spans="1:1">
      <c r="A1143" s="211" t="s">
        <v>2349</v>
      </c>
    </row>
    <row r="1144" spans="1:1">
      <c r="A1144" s="211" t="s">
        <v>2350</v>
      </c>
    </row>
    <row r="1145" spans="1:1">
      <c r="A1145" s="211" t="s">
        <v>2351</v>
      </c>
    </row>
    <row r="1146" spans="1:1">
      <c r="A1146" s="211" t="s">
        <v>2352</v>
      </c>
    </row>
    <row r="1147" spans="1:1">
      <c r="A1147" s="211" t="s">
        <v>2353</v>
      </c>
    </row>
    <row r="1148" spans="1:1">
      <c r="A1148" s="211" t="s">
        <v>2354</v>
      </c>
    </row>
    <row r="1149" spans="1:1">
      <c r="A1149" s="211" t="s">
        <v>2355</v>
      </c>
    </row>
    <row r="1150" spans="1:1">
      <c r="A1150" s="211" t="s">
        <v>2356</v>
      </c>
    </row>
    <row r="1151" spans="1:1">
      <c r="A1151" s="211" t="s">
        <v>2357</v>
      </c>
    </row>
    <row r="1152" spans="1:1">
      <c r="A1152" s="211" t="s">
        <v>2358</v>
      </c>
    </row>
    <row r="1153" spans="1:1">
      <c r="A1153" s="211" t="s">
        <v>2359</v>
      </c>
    </row>
    <row r="1154" spans="1:1">
      <c r="A1154" s="211" t="s">
        <v>2360</v>
      </c>
    </row>
    <row r="1155" spans="1:1">
      <c r="A1155" s="211" t="s">
        <v>2361</v>
      </c>
    </row>
    <row r="1156" spans="1:1">
      <c r="A1156" s="211" t="s">
        <v>2362</v>
      </c>
    </row>
    <row r="1157" spans="1:1">
      <c r="A1157" s="211" t="s">
        <v>2363</v>
      </c>
    </row>
    <row r="1158" spans="1:1">
      <c r="A1158" s="211" t="s">
        <v>2364</v>
      </c>
    </row>
    <row r="1159" spans="1:1">
      <c r="A1159" s="211" t="s">
        <v>2365</v>
      </c>
    </row>
    <row r="1160" spans="1:1">
      <c r="A1160" s="211" t="s">
        <v>2366</v>
      </c>
    </row>
    <row r="1161" spans="1:1">
      <c r="A1161" s="211" t="s">
        <v>2367</v>
      </c>
    </row>
    <row r="1162" spans="1:1">
      <c r="A1162" s="211" t="s">
        <v>2368</v>
      </c>
    </row>
    <row r="1163" spans="1:1">
      <c r="A1163" s="211" t="s">
        <v>2369</v>
      </c>
    </row>
    <row r="1164" spans="1:1">
      <c r="A1164" s="211" t="s">
        <v>2370</v>
      </c>
    </row>
    <row r="1165" spans="1:1">
      <c r="A1165" s="211" t="s">
        <v>2371</v>
      </c>
    </row>
    <row r="1166" spans="1:1">
      <c r="A1166" s="211" t="s">
        <v>2372</v>
      </c>
    </row>
    <row r="1167" spans="1:1">
      <c r="A1167" s="211" t="s">
        <v>2373</v>
      </c>
    </row>
    <row r="1168" spans="1:1">
      <c r="A1168" s="211" t="s">
        <v>2374</v>
      </c>
    </row>
    <row r="1169" spans="1:1">
      <c r="A1169" s="211" t="s">
        <v>2375</v>
      </c>
    </row>
    <row r="1170" spans="1:1">
      <c r="A1170" s="211" t="s">
        <v>2376</v>
      </c>
    </row>
    <row r="1171" spans="1:1">
      <c r="A1171" s="211" t="s">
        <v>2377</v>
      </c>
    </row>
    <row r="1172" spans="1:1">
      <c r="A1172" s="211" t="s">
        <v>2378</v>
      </c>
    </row>
    <row r="1173" spans="1:1">
      <c r="A1173" s="211" t="s">
        <v>2379</v>
      </c>
    </row>
    <row r="1174" spans="1:1">
      <c r="A1174" s="211" t="s">
        <v>2380</v>
      </c>
    </row>
    <row r="1175" spans="1:1">
      <c r="A1175" s="211" t="s">
        <v>2381</v>
      </c>
    </row>
    <row r="1176" spans="1:1">
      <c r="A1176" s="211" t="s">
        <v>2382</v>
      </c>
    </row>
    <row r="1177" spans="1:1">
      <c r="A1177" s="211" t="s">
        <v>2383</v>
      </c>
    </row>
    <row r="1178" spans="1:1">
      <c r="A1178" s="211" t="s">
        <v>2384</v>
      </c>
    </row>
    <row r="1179" spans="1:1">
      <c r="A1179" s="211" t="s">
        <v>2385</v>
      </c>
    </row>
    <row r="1180" spans="1:1">
      <c r="A1180" s="211" t="s">
        <v>2386</v>
      </c>
    </row>
    <row r="1181" spans="1:1">
      <c r="A1181" s="211" t="s">
        <v>2387</v>
      </c>
    </row>
    <row r="1182" spans="1:1">
      <c r="A1182" s="211" t="s">
        <v>2388</v>
      </c>
    </row>
    <row r="1183" spans="1:1">
      <c r="A1183" s="211" t="s">
        <v>2389</v>
      </c>
    </row>
    <row r="1184" spans="1:1">
      <c r="A1184" s="211" t="s">
        <v>2390</v>
      </c>
    </row>
    <row r="1185" spans="1:1">
      <c r="A1185" s="211" t="s">
        <v>2391</v>
      </c>
    </row>
    <row r="1186" spans="1:1">
      <c r="A1186" s="211" t="s">
        <v>2392</v>
      </c>
    </row>
    <row r="1187" spans="1:1">
      <c r="A1187" s="211" t="s">
        <v>2393</v>
      </c>
    </row>
    <row r="1188" spans="1:1">
      <c r="A1188" s="211" t="s">
        <v>2394</v>
      </c>
    </row>
    <row r="1189" spans="1:1">
      <c r="A1189" s="211" t="s">
        <v>2395</v>
      </c>
    </row>
    <row r="1190" spans="1:1">
      <c r="A1190" s="211" t="s">
        <v>2396</v>
      </c>
    </row>
    <row r="1191" spans="1:1">
      <c r="A1191" s="211" t="s">
        <v>2397</v>
      </c>
    </row>
    <row r="1192" spans="1:1">
      <c r="A1192" s="211" t="s">
        <v>2398</v>
      </c>
    </row>
    <row r="1193" spans="1:1">
      <c r="A1193" s="211" t="s">
        <v>2399</v>
      </c>
    </row>
    <row r="1194" spans="1:1">
      <c r="A1194" s="211" t="s">
        <v>2400</v>
      </c>
    </row>
    <row r="1195" spans="1:1">
      <c r="A1195" s="211" t="s">
        <v>2401</v>
      </c>
    </row>
    <row r="1196" spans="1:1">
      <c r="A1196" s="211" t="s">
        <v>2402</v>
      </c>
    </row>
    <row r="1197" spans="1:1">
      <c r="A1197" s="211" t="s">
        <v>2403</v>
      </c>
    </row>
    <row r="1198" spans="1:1">
      <c r="A1198" s="211" t="s">
        <v>2404</v>
      </c>
    </row>
    <row r="1199" spans="1:1">
      <c r="A1199" s="211" t="s">
        <v>2405</v>
      </c>
    </row>
    <row r="1200" spans="1:1">
      <c r="A1200" s="211" t="s">
        <v>2406</v>
      </c>
    </row>
    <row r="1201" spans="1:1">
      <c r="A1201" s="211" t="s">
        <v>2407</v>
      </c>
    </row>
    <row r="1202" spans="1:1">
      <c r="A1202" s="211" t="s">
        <v>2408</v>
      </c>
    </row>
    <row r="1203" spans="1:1">
      <c r="A1203" s="211" t="s">
        <v>2409</v>
      </c>
    </row>
    <row r="1204" spans="1:1">
      <c r="A1204" s="211" t="s">
        <v>2410</v>
      </c>
    </row>
    <row r="1205" spans="1:1">
      <c r="A1205" s="211" t="s">
        <v>2411</v>
      </c>
    </row>
    <row r="1206" spans="1:1">
      <c r="A1206" s="211" t="s">
        <v>2412</v>
      </c>
    </row>
    <row r="1207" spans="1:1">
      <c r="A1207" s="211" t="s">
        <v>2413</v>
      </c>
    </row>
    <row r="1208" spans="1:1">
      <c r="A1208" s="211" t="s">
        <v>2414</v>
      </c>
    </row>
    <row r="1209" spans="1:1">
      <c r="A1209" s="211" t="s">
        <v>2415</v>
      </c>
    </row>
    <row r="1210" spans="1:1">
      <c r="A1210" s="211" t="s">
        <v>2416</v>
      </c>
    </row>
    <row r="1211" spans="1:1">
      <c r="A1211" s="211" t="s">
        <v>2417</v>
      </c>
    </row>
    <row r="1212" spans="1:1">
      <c r="A1212" s="211" t="s">
        <v>2418</v>
      </c>
    </row>
    <row r="1213" spans="1:1">
      <c r="A1213" s="211" t="s">
        <v>2419</v>
      </c>
    </row>
    <row r="1214" spans="1:1">
      <c r="A1214" s="211" t="s">
        <v>2420</v>
      </c>
    </row>
    <row r="1215" spans="1:1">
      <c r="A1215" s="211" t="s">
        <v>2421</v>
      </c>
    </row>
    <row r="1216" spans="1:1">
      <c r="A1216" s="211" t="s">
        <v>2422</v>
      </c>
    </row>
    <row r="1217" spans="1:1">
      <c r="A1217" s="211" t="s">
        <v>2423</v>
      </c>
    </row>
    <row r="1218" spans="1:1">
      <c r="A1218" s="211" t="s">
        <v>2424</v>
      </c>
    </row>
    <row r="1219" spans="1:1">
      <c r="A1219" s="211" t="s">
        <v>2425</v>
      </c>
    </row>
    <row r="1220" spans="1:1">
      <c r="A1220" s="211" t="s">
        <v>2426</v>
      </c>
    </row>
    <row r="1221" spans="1:1">
      <c r="A1221" s="211" t="s">
        <v>2427</v>
      </c>
    </row>
    <row r="1222" spans="1:1">
      <c r="A1222" s="211" t="s">
        <v>2428</v>
      </c>
    </row>
    <row r="1223" spans="1:1">
      <c r="A1223" s="211" t="s">
        <v>2429</v>
      </c>
    </row>
    <row r="1224" spans="1:1">
      <c r="A1224" s="211" t="s">
        <v>2430</v>
      </c>
    </row>
    <row r="1225" spans="1:1">
      <c r="A1225" s="211" t="s">
        <v>2431</v>
      </c>
    </row>
    <row r="1226" spans="1:1">
      <c r="A1226" s="211" t="s">
        <v>2432</v>
      </c>
    </row>
    <row r="1227" spans="1:1">
      <c r="A1227" s="211" t="s">
        <v>2433</v>
      </c>
    </row>
    <row r="1228" spans="1:1">
      <c r="A1228" s="211" t="s">
        <v>2434</v>
      </c>
    </row>
    <row r="1229" spans="1:1">
      <c r="A1229" s="211" t="s">
        <v>2435</v>
      </c>
    </row>
    <row r="1230" spans="1:1">
      <c r="A1230" s="211" t="s">
        <v>2436</v>
      </c>
    </row>
    <row r="1231" spans="1:1">
      <c r="A1231" s="211" t="s">
        <v>2437</v>
      </c>
    </row>
    <row r="1232" spans="1:1">
      <c r="A1232" s="211" t="s">
        <v>2438</v>
      </c>
    </row>
    <row r="1233" spans="1:1">
      <c r="A1233" s="211" t="s">
        <v>2439</v>
      </c>
    </row>
    <row r="1234" spans="1:1">
      <c r="A1234" s="211" t="s">
        <v>2440</v>
      </c>
    </row>
    <row r="1235" spans="1:1">
      <c r="A1235" s="211" t="s">
        <v>2441</v>
      </c>
    </row>
    <row r="1236" spans="1:1">
      <c r="A1236" s="211" t="s">
        <v>2442</v>
      </c>
    </row>
    <row r="1237" spans="1:1">
      <c r="A1237" s="211" t="s">
        <v>2443</v>
      </c>
    </row>
    <row r="1238" spans="1:1">
      <c r="A1238" s="211" t="s">
        <v>2444</v>
      </c>
    </row>
    <row r="1239" spans="1:1">
      <c r="A1239" s="211" t="s">
        <v>2445</v>
      </c>
    </row>
    <row r="1240" spans="1:1">
      <c r="A1240" s="211" t="s">
        <v>2446</v>
      </c>
    </row>
    <row r="1241" spans="1:1">
      <c r="A1241" s="211" t="s">
        <v>2447</v>
      </c>
    </row>
    <row r="1242" spans="1:1">
      <c r="A1242" s="211" t="s">
        <v>2448</v>
      </c>
    </row>
    <row r="1243" spans="1:1">
      <c r="A1243" s="211" t="s">
        <v>2449</v>
      </c>
    </row>
    <row r="1244" spans="1:1">
      <c r="A1244" s="211" t="s">
        <v>2450</v>
      </c>
    </row>
    <row r="1245" spans="1:1">
      <c r="A1245" s="211" t="s">
        <v>2451</v>
      </c>
    </row>
    <row r="1246" spans="1:1">
      <c r="A1246" s="211" t="s">
        <v>2452</v>
      </c>
    </row>
    <row r="1247" spans="1:1">
      <c r="A1247" s="211" t="s">
        <v>2453</v>
      </c>
    </row>
    <row r="1248" spans="1:1">
      <c r="A1248" s="211" t="s">
        <v>2454</v>
      </c>
    </row>
    <row r="1249" spans="1:1">
      <c r="A1249" s="211" t="s">
        <v>2455</v>
      </c>
    </row>
    <row r="1250" spans="1:1">
      <c r="A1250" s="211" t="s">
        <v>2456</v>
      </c>
    </row>
    <row r="1251" spans="1:1">
      <c r="A1251" s="211" t="s">
        <v>2457</v>
      </c>
    </row>
    <row r="1252" spans="1:1">
      <c r="A1252" s="211" t="s">
        <v>2458</v>
      </c>
    </row>
    <row r="1253" spans="1:1">
      <c r="A1253" s="211" t="s">
        <v>2459</v>
      </c>
    </row>
    <row r="1254" spans="1:1">
      <c r="A1254" s="211" t="s">
        <v>2460</v>
      </c>
    </row>
    <row r="1255" spans="1:1">
      <c r="A1255" s="211" t="s">
        <v>2461</v>
      </c>
    </row>
    <row r="1256" spans="1:1">
      <c r="A1256" s="211" t="s">
        <v>2462</v>
      </c>
    </row>
    <row r="1257" spans="1:1">
      <c r="A1257" s="211" t="s">
        <v>2463</v>
      </c>
    </row>
    <row r="1258" spans="1:1">
      <c r="A1258" s="211" t="s">
        <v>2464</v>
      </c>
    </row>
    <row r="1259" spans="1:1">
      <c r="A1259" s="211" t="s">
        <v>2465</v>
      </c>
    </row>
    <row r="1260" spans="1:1">
      <c r="A1260" s="211" t="s">
        <v>2466</v>
      </c>
    </row>
    <row r="1261" spans="1:1">
      <c r="A1261" s="211" t="s">
        <v>2467</v>
      </c>
    </row>
    <row r="1262" spans="1:1">
      <c r="A1262" s="211" t="s">
        <v>2468</v>
      </c>
    </row>
    <row r="1263" spans="1:1">
      <c r="A1263" s="211" t="s">
        <v>2469</v>
      </c>
    </row>
    <row r="1264" spans="1:1">
      <c r="A1264" s="211" t="s">
        <v>2470</v>
      </c>
    </row>
    <row r="1265" spans="1:1">
      <c r="A1265" s="211" t="s">
        <v>2471</v>
      </c>
    </row>
    <row r="1266" spans="1:1">
      <c r="A1266" s="211" t="s">
        <v>2472</v>
      </c>
    </row>
    <row r="1267" spans="1:1">
      <c r="A1267" s="211" t="s">
        <v>2473</v>
      </c>
    </row>
    <row r="1268" spans="1:1">
      <c r="A1268" s="211" t="s">
        <v>2474</v>
      </c>
    </row>
    <row r="1269" spans="1:1">
      <c r="A1269" s="211" t="s">
        <v>2475</v>
      </c>
    </row>
    <row r="1270" spans="1:1">
      <c r="A1270" s="211" t="s">
        <v>2476</v>
      </c>
    </row>
    <row r="1271" spans="1:1">
      <c r="A1271" s="211" t="s">
        <v>2477</v>
      </c>
    </row>
    <row r="1272" spans="1:1">
      <c r="A1272" s="211" t="s">
        <v>2478</v>
      </c>
    </row>
    <row r="1273" spans="1:1">
      <c r="A1273" s="211" t="s">
        <v>2479</v>
      </c>
    </row>
    <row r="1274" spans="1:1">
      <c r="A1274" s="211" t="s">
        <v>2480</v>
      </c>
    </row>
    <row r="1275" spans="1:1">
      <c r="A1275" s="211" t="s">
        <v>2481</v>
      </c>
    </row>
    <row r="1276" spans="1:1">
      <c r="A1276" s="211" t="s">
        <v>2482</v>
      </c>
    </row>
    <row r="1277" spans="1:1">
      <c r="A1277" s="211" t="s">
        <v>2483</v>
      </c>
    </row>
    <row r="1278" spans="1:1">
      <c r="A1278" s="211" t="s">
        <v>2484</v>
      </c>
    </row>
    <row r="1279" spans="1:1">
      <c r="A1279" s="211" t="s">
        <v>2485</v>
      </c>
    </row>
    <row r="1280" spans="1:1">
      <c r="A1280" s="211" t="s">
        <v>2486</v>
      </c>
    </row>
    <row r="1281" spans="1:1">
      <c r="A1281" s="211" t="s">
        <v>2487</v>
      </c>
    </row>
    <row r="1282" spans="1:1">
      <c r="A1282" s="211" t="s">
        <v>2488</v>
      </c>
    </row>
    <row r="1283" spans="1:1">
      <c r="A1283" s="211" t="s">
        <v>2489</v>
      </c>
    </row>
    <row r="1284" spans="1:1">
      <c r="A1284" s="211" t="s">
        <v>2490</v>
      </c>
    </row>
    <row r="1285" spans="1:1">
      <c r="A1285" s="211" t="s">
        <v>2491</v>
      </c>
    </row>
    <row r="1286" spans="1:1">
      <c r="A1286" s="211" t="s">
        <v>2492</v>
      </c>
    </row>
    <row r="1287" spans="1:1">
      <c r="A1287" s="211" t="s">
        <v>2493</v>
      </c>
    </row>
    <row r="1288" spans="1:1">
      <c r="A1288" s="211" t="s">
        <v>2494</v>
      </c>
    </row>
    <row r="1289" spans="1:1">
      <c r="A1289" s="211" t="s">
        <v>2495</v>
      </c>
    </row>
    <row r="1290" spans="1:1">
      <c r="A1290" s="211" t="s">
        <v>2496</v>
      </c>
    </row>
    <row r="1291" spans="1:1">
      <c r="A1291" s="211" t="s">
        <v>2497</v>
      </c>
    </row>
    <row r="1292" spans="1:1">
      <c r="A1292" s="211" t="s">
        <v>2498</v>
      </c>
    </row>
    <row r="1293" spans="1:1">
      <c r="A1293" s="211" t="s">
        <v>2499</v>
      </c>
    </row>
    <row r="1294" spans="1:1">
      <c r="A1294" s="211" t="s">
        <v>2500</v>
      </c>
    </row>
    <row r="1295" spans="1:1">
      <c r="A1295" s="211" t="s">
        <v>2501</v>
      </c>
    </row>
    <row r="1296" spans="1:1">
      <c r="A1296" s="211" t="s">
        <v>2502</v>
      </c>
    </row>
    <row r="1297" spans="1:1">
      <c r="A1297" s="211" t="s">
        <v>2503</v>
      </c>
    </row>
    <row r="1298" spans="1:1">
      <c r="A1298" s="211" t="s">
        <v>2504</v>
      </c>
    </row>
    <row r="1299" spans="1:1">
      <c r="A1299" s="211" t="s">
        <v>2505</v>
      </c>
    </row>
    <row r="1300" spans="1:1">
      <c r="A1300" s="211" t="s">
        <v>2506</v>
      </c>
    </row>
    <row r="1301" spans="1:1">
      <c r="A1301" s="211" t="s">
        <v>2507</v>
      </c>
    </row>
    <row r="1302" spans="1:1">
      <c r="A1302" s="211" t="s">
        <v>2508</v>
      </c>
    </row>
    <row r="1303" spans="1:1">
      <c r="A1303" s="211" t="s">
        <v>2509</v>
      </c>
    </row>
    <row r="1304" spans="1:1">
      <c r="A1304" s="211" t="s">
        <v>2510</v>
      </c>
    </row>
    <row r="1305" spans="1:1">
      <c r="A1305" s="211" t="s">
        <v>2511</v>
      </c>
    </row>
    <row r="1306" spans="1:1">
      <c r="A1306" s="211" t="s">
        <v>2512</v>
      </c>
    </row>
    <row r="1307" spans="1:1">
      <c r="A1307" s="211" t="s">
        <v>2513</v>
      </c>
    </row>
    <row r="1308" spans="1:1">
      <c r="A1308" s="211" t="s">
        <v>2514</v>
      </c>
    </row>
    <row r="1309" spans="1:1">
      <c r="A1309" s="211" t="s">
        <v>2515</v>
      </c>
    </row>
    <row r="1310" spans="1:1">
      <c r="A1310" s="211" t="s">
        <v>2516</v>
      </c>
    </row>
    <row r="1311" spans="1:1">
      <c r="A1311" s="211" t="s">
        <v>2517</v>
      </c>
    </row>
    <row r="1312" spans="1:1">
      <c r="A1312" s="211" t="s">
        <v>2518</v>
      </c>
    </row>
    <row r="1313" spans="1:1">
      <c r="A1313" s="211" t="s">
        <v>2519</v>
      </c>
    </row>
    <row r="1314" spans="1:1">
      <c r="A1314" s="211" t="s">
        <v>2520</v>
      </c>
    </row>
    <row r="1315" spans="1:1">
      <c r="A1315" s="211" t="s">
        <v>2521</v>
      </c>
    </row>
    <row r="1316" spans="1:1">
      <c r="A1316" s="211" t="s">
        <v>2522</v>
      </c>
    </row>
    <row r="1317" spans="1:1">
      <c r="A1317" s="211" t="s">
        <v>2523</v>
      </c>
    </row>
    <row r="1318" spans="1:1">
      <c r="A1318" s="211" t="s">
        <v>2524</v>
      </c>
    </row>
    <row r="1319" spans="1:1">
      <c r="A1319" s="211" t="s">
        <v>2525</v>
      </c>
    </row>
    <row r="1320" spans="1:1">
      <c r="A1320" s="211" t="s">
        <v>2526</v>
      </c>
    </row>
    <row r="1321" spans="1:1">
      <c r="A1321" s="211" t="s">
        <v>2527</v>
      </c>
    </row>
    <row r="1322" spans="1:1">
      <c r="A1322" s="211" t="s">
        <v>2528</v>
      </c>
    </row>
    <row r="1323" spans="1:1">
      <c r="A1323" s="211" t="s">
        <v>2529</v>
      </c>
    </row>
    <row r="1324" spans="1:1">
      <c r="A1324" s="211" t="s">
        <v>2530</v>
      </c>
    </row>
    <row r="1325" spans="1:1">
      <c r="A1325" s="211" t="s">
        <v>2531</v>
      </c>
    </row>
    <row r="1326" spans="1:1">
      <c r="A1326" s="211" t="s">
        <v>2532</v>
      </c>
    </row>
    <row r="1327" spans="1:1">
      <c r="A1327" s="211" t="s">
        <v>2533</v>
      </c>
    </row>
    <row r="1328" spans="1:1">
      <c r="A1328" s="211" t="s">
        <v>2534</v>
      </c>
    </row>
    <row r="1329" spans="1:1">
      <c r="A1329" s="211" t="s">
        <v>2535</v>
      </c>
    </row>
    <row r="1330" spans="1:1">
      <c r="A1330" s="211" t="s">
        <v>2536</v>
      </c>
    </row>
    <row r="1331" spans="1:1">
      <c r="A1331" s="211" t="s">
        <v>2537</v>
      </c>
    </row>
    <row r="1332" spans="1:1">
      <c r="A1332" s="211" t="s">
        <v>2538</v>
      </c>
    </row>
    <row r="1333" spans="1:1">
      <c r="A1333" s="211" t="s">
        <v>2539</v>
      </c>
    </row>
    <row r="1334" spans="1:1">
      <c r="A1334" s="211" t="s">
        <v>2540</v>
      </c>
    </row>
    <row r="1335" spans="1:1">
      <c r="A1335" s="211" t="s">
        <v>2541</v>
      </c>
    </row>
    <row r="1336" spans="1:1">
      <c r="A1336" s="211" t="s">
        <v>2542</v>
      </c>
    </row>
    <row r="1337" spans="1:1">
      <c r="A1337" s="211" t="s">
        <v>2543</v>
      </c>
    </row>
    <row r="1338" spans="1:1">
      <c r="A1338" s="211" t="s">
        <v>2544</v>
      </c>
    </row>
    <row r="1339" spans="1:1">
      <c r="A1339" s="211" t="s">
        <v>2545</v>
      </c>
    </row>
    <row r="1340" spans="1:1">
      <c r="A1340" s="211" t="s">
        <v>2546</v>
      </c>
    </row>
    <row r="1341" spans="1:1">
      <c r="A1341" s="211" t="s">
        <v>2547</v>
      </c>
    </row>
    <row r="1342" spans="1:1">
      <c r="A1342" s="211" t="s">
        <v>2548</v>
      </c>
    </row>
    <row r="1343" spans="1:1">
      <c r="A1343" s="211" t="s">
        <v>2549</v>
      </c>
    </row>
    <row r="1344" spans="1:1">
      <c r="A1344" s="211" t="s">
        <v>2550</v>
      </c>
    </row>
    <row r="1345" spans="1:1">
      <c r="A1345" s="211" t="s">
        <v>2551</v>
      </c>
    </row>
    <row r="1346" spans="1:1">
      <c r="A1346" s="211" t="s">
        <v>2552</v>
      </c>
    </row>
    <row r="1347" spans="1:1">
      <c r="A1347" s="211" t="s">
        <v>2553</v>
      </c>
    </row>
    <row r="1348" spans="1:1">
      <c r="A1348" s="211" t="s">
        <v>2554</v>
      </c>
    </row>
    <row r="1349" spans="1:1">
      <c r="A1349" s="211" t="s">
        <v>2555</v>
      </c>
    </row>
    <row r="1350" spans="1:1">
      <c r="A1350" s="211" t="s">
        <v>2556</v>
      </c>
    </row>
    <row r="1351" spans="1:1">
      <c r="A1351" s="211" t="s">
        <v>2557</v>
      </c>
    </row>
    <row r="1352" spans="1:1">
      <c r="A1352" s="211" t="s">
        <v>2558</v>
      </c>
    </row>
    <row r="1353" spans="1:1">
      <c r="A1353" s="211" t="s">
        <v>2559</v>
      </c>
    </row>
    <row r="1354" spans="1:1">
      <c r="A1354" s="211" t="s">
        <v>2560</v>
      </c>
    </row>
    <row r="1355" spans="1:1">
      <c r="A1355" s="211" t="s">
        <v>2561</v>
      </c>
    </row>
    <row r="1356" spans="1:1">
      <c r="A1356" s="211" t="s">
        <v>2562</v>
      </c>
    </row>
    <row r="1357" spans="1:1">
      <c r="A1357" s="211" t="s">
        <v>2563</v>
      </c>
    </row>
    <row r="1358" spans="1:1">
      <c r="A1358" s="211" t="s">
        <v>2564</v>
      </c>
    </row>
    <row r="1359" spans="1:1">
      <c r="A1359" s="211" t="s">
        <v>2565</v>
      </c>
    </row>
    <row r="1360" spans="1:1">
      <c r="A1360" s="211" t="s">
        <v>2566</v>
      </c>
    </row>
    <row r="1361" spans="1:1">
      <c r="A1361" s="211" t="s">
        <v>2567</v>
      </c>
    </row>
    <row r="1362" spans="1:1">
      <c r="A1362" s="211" t="s">
        <v>2568</v>
      </c>
    </row>
    <row r="1363" spans="1:1">
      <c r="A1363" s="211" t="s">
        <v>2569</v>
      </c>
    </row>
    <row r="1364" spans="1:1">
      <c r="A1364" s="211" t="s">
        <v>2570</v>
      </c>
    </row>
    <row r="1365" spans="1:1">
      <c r="A1365" s="211" t="s">
        <v>2571</v>
      </c>
    </row>
    <row r="1366" spans="1:1">
      <c r="A1366" s="211" t="s">
        <v>2572</v>
      </c>
    </row>
    <row r="1367" spans="1:1">
      <c r="A1367" s="211" t="s">
        <v>2573</v>
      </c>
    </row>
    <row r="1368" spans="1:1">
      <c r="A1368" s="211" t="s">
        <v>2574</v>
      </c>
    </row>
    <row r="1369" spans="1:1">
      <c r="A1369" s="211" t="s">
        <v>2575</v>
      </c>
    </row>
    <row r="1370" spans="1:1">
      <c r="A1370" s="211" t="s">
        <v>2576</v>
      </c>
    </row>
    <row r="1371" spans="1:1">
      <c r="A1371" s="211" t="s">
        <v>2577</v>
      </c>
    </row>
    <row r="1372" spans="1:1">
      <c r="A1372" s="211" t="s">
        <v>2578</v>
      </c>
    </row>
    <row r="1373" spans="1:1">
      <c r="A1373" s="211" t="s">
        <v>2579</v>
      </c>
    </row>
    <row r="1374" spans="1:1">
      <c r="A1374" s="211" t="s">
        <v>2580</v>
      </c>
    </row>
    <row r="1375" spans="1:1">
      <c r="A1375" s="211" t="s">
        <v>2581</v>
      </c>
    </row>
    <row r="1376" spans="1:1">
      <c r="A1376" s="211" t="s">
        <v>2582</v>
      </c>
    </row>
    <row r="1377" spans="1:1">
      <c r="A1377" s="211" t="s">
        <v>2583</v>
      </c>
    </row>
    <row r="1378" spans="1:1">
      <c r="A1378" s="211" t="s">
        <v>2584</v>
      </c>
    </row>
    <row r="1379" spans="1:1">
      <c r="A1379" s="211" t="s">
        <v>2585</v>
      </c>
    </row>
    <row r="1380" spans="1:1">
      <c r="A1380" s="211" t="s">
        <v>2586</v>
      </c>
    </row>
    <row r="1381" spans="1:1">
      <c r="A1381" s="211" t="s">
        <v>2587</v>
      </c>
    </row>
    <row r="1382" spans="1:1">
      <c r="A1382" s="211" t="s">
        <v>2588</v>
      </c>
    </row>
    <row r="1383" spans="1:1">
      <c r="A1383" s="211" t="s">
        <v>2589</v>
      </c>
    </row>
    <row r="1384" spans="1:1">
      <c r="A1384" s="211" t="s">
        <v>2590</v>
      </c>
    </row>
    <row r="1385" spans="1:1">
      <c r="A1385" s="211" t="s">
        <v>2591</v>
      </c>
    </row>
    <row r="1386" spans="1:1">
      <c r="A1386" s="211" t="s">
        <v>2592</v>
      </c>
    </row>
    <row r="1387" spans="1:1">
      <c r="A1387" s="211" t="s">
        <v>2593</v>
      </c>
    </row>
    <row r="1388" spans="1:1">
      <c r="A1388" s="211" t="s">
        <v>2594</v>
      </c>
    </row>
    <row r="1389" spans="1:1">
      <c r="A1389" s="211" t="s">
        <v>2595</v>
      </c>
    </row>
    <row r="1390" spans="1:1">
      <c r="A1390" s="211" t="s">
        <v>2596</v>
      </c>
    </row>
    <row r="1391" spans="1:1">
      <c r="A1391" s="211" t="s">
        <v>2597</v>
      </c>
    </row>
    <row r="1392" spans="1:1">
      <c r="A1392" s="211" t="s">
        <v>2598</v>
      </c>
    </row>
    <row r="1393" spans="1:1">
      <c r="A1393" s="211" t="s">
        <v>2599</v>
      </c>
    </row>
    <row r="1394" spans="1:1">
      <c r="A1394" s="211" t="s">
        <v>198</v>
      </c>
    </row>
    <row r="1395" spans="1:1">
      <c r="A1395" s="211" t="s">
        <v>2600</v>
      </c>
    </row>
    <row r="1396" spans="1:1">
      <c r="A1396" s="211" t="s">
        <v>2601</v>
      </c>
    </row>
    <row r="1397" spans="1:1">
      <c r="A1397" s="211" t="s">
        <v>2602</v>
      </c>
    </row>
    <row r="1398" spans="1:1">
      <c r="A1398" s="211" t="s">
        <v>2603</v>
      </c>
    </row>
    <row r="1399" spans="1:1">
      <c r="A1399" s="211" t="s">
        <v>2604</v>
      </c>
    </row>
    <row r="1400" spans="1:1">
      <c r="A1400" s="211" t="s">
        <v>2605</v>
      </c>
    </row>
    <row r="1401" spans="1:1">
      <c r="A1401" s="211" t="s">
        <v>2606</v>
      </c>
    </row>
    <row r="1402" spans="1:1">
      <c r="A1402" s="211" t="s">
        <v>2607</v>
      </c>
    </row>
    <row r="1403" spans="1:1">
      <c r="A1403" s="211" t="s">
        <v>2608</v>
      </c>
    </row>
    <row r="1404" spans="1:1">
      <c r="A1404" s="211" t="s">
        <v>2609</v>
      </c>
    </row>
    <row r="1405" spans="1:1">
      <c r="A1405" s="211" t="s">
        <v>2610</v>
      </c>
    </row>
    <row r="1406" spans="1:1">
      <c r="A1406" s="211" t="s">
        <v>2611</v>
      </c>
    </row>
    <row r="1407" spans="1:1">
      <c r="A1407" s="211" t="s">
        <v>2612</v>
      </c>
    </row>
    <row r="1408" spans="1:1">
      <c r="A1408" s="211" t="s">
        <v>2613</v>
      </c>
    </row>
    <row r="1409" spans="1:1">
      <c r="A1409" s="211" t="s">
        <v>2614</v>
      </c>
    </row>
    <row r="1410" spans="1:1">
      <c r="A1410" s="211" t="s">
        <v>2615</v>
      </c>
    </row>
    <row r="1411" spans="1:1">
      <c r="A1411" s="211" t="s">
        <v>182</v>
      </c>
    </row>
    <row r="1412" spans="1:1">
      <c r="A1412" s="211" t="s">
        <v>2616</v>
      </c>
    </row>
    <row r="1413" spans="1:1">
      <c r="A1413" s="211" t="s">
        <v>2617</v>
      </c>
    </row>
    <row r="1414" spans="1:1">
      <c r="A1414" s="211" t="s">
        <v>2618</v>
      </c>
    </row>
    <row r="1415" spans="1:1">
      <c r="A1415" s="211" t="s">
        <v>2619</v>
      </c>
    </row>
    <row r="1416" spans="1:1">
      <c r="A1416" s="211" t="s">
        <v>2620</v>
      </c>
    </row>
    <row r="1417" spans="1:1">
      <c r="A1417" s="211" t="s">
        <v>2621</v>
      </c>
    </row>
    <row r="1418" spans="1:1">
      <c r="A1418" s="211" t="s">
        <v>2622</v>
      </c>
    </row>
    <row r="1419" spans="1:1">
      <c r="A1419" s="211" t="s">
        <v>2623</v>
      </c>
    </row>
    <row r="1420" spans="1:1">
      <c r="A1420" s="211" t="s">
        <v>2624</v>
      </c>
    </row>
    <row r="1421" spans="1:1">
      <c r="A1421" s="211" t="s">
        <v>2625</v>
      </c>
    </row>
    <row r="1422" spans="1:1">
      <c r="A1422" s="211" t="s">
        <v>2626</v>
      </c>
    </row>
    <row r="1423" spans="1:1">
      <c r="A1423" s="211" t="s">
        <v>2627</v>
      </c>
    </row>
    <row r="1424" spans="1:1">
      <c r="A1424" s="211" t="s">
        <v>2628</v>
      </c>
    </row>
    <row r="1425" spans="1:1">
      <c r="A1425" s="211" t="s">
        <v>2629</v>
      </c>
    </row>
    <row r="1426" spans="1:1">
      <c r="A1426" s="211" t="s">
        <v>2630</v>
      </c>
    </row>
    <row r="1427" spans="1:1">
      <c r="A1427" s="211" t="s">
        <v>2631</v>
      </c>
    </row>
    <row r="1428" spans="1:1">
      <c r="A1428" s="211" t="s">
        <v>2632</v>
      </c>
    </row>
    <row r="1429" spans="1:1">
      <c r="A1429" s="211" t="s">
        <v>2633</v>
      </c>
    </row>
    <row r="1430" spans="1:1">
      <c r="A1430" s="211" t="s">
        <v>2634</v>
      </c>
    </row>
    <row r="1431" spans="1:1">
      <c r="A1431" s="211" t="s">
        <v>2635</v>
      </c>
    </row>
    <row r="1432" spans="1:1">
      <c r="A1432" s="211" t="s">
        <v>2636</v>
      </c>
    </row>
    <row r="1433" spans="1:1">
      <c r="A1433" s="211" t="s">
        <v>2637</v>
      </c>
    </row>
    <row r="1434" spans="1:1">
      <c r="A1434" s="211" t="s">
        <v>2638</v>
      </c>
    </row>
    <row r="1435" spans="1:1">
      <c r="A1435" s="211" t="s">
        <v>2639</v>
      </c>
    </row>
    <row r="1436" spans="1:1">
      <c r="A1436" s="211" t="s">
        <v>2640</v>
      </c>
    </row>
    <row r="1437" spans="1:1">
      <c r="A1437" s="211" t="s">
        <v>2641</v>
      </c>
    </row>
    <row r="1438" spans="1:1">
      <c r="A1438" s="211" t="s">
        <v>2642</v>
      </c>
    </row>
    <row r="1439" spans="1:1">
      <c r="A1439" s="211" t="s">
        <v>2643</v>
      </c>
    </row>
    <row r="1440" spans="1:1">
      <c r="A1440" s="211" t="s">
        <v>2644</v>
      </c>
    </row>
    <row r="1441" spans="1:1">
      <c r="A1441" s="211" t="s">
        <v>2645</v>
      </c>
    </row>
    <row r="1442" spans="1:1">
      <c r="A1442" s="211" t="s">
        <v>2646</v>
      </c>
    </row>
    <row r="1443" spans="1:1">
      <c r="A1443" s="211" t="s">
        <v>2647</v>
      </c>
    </row>
    <row r="1444" spans="1:1">
      <c r="A1444" s="211" t="s">
        <v>2648</v>
      </c>
    </row>
    <row r="1445" spans="1:1">
      <c r="A1445" s="211" t="s">
        <v>2649</v>
      </c>
    </row>
    <row r="1446" spans="1:1">
      <c r="A1446" s="211" t="s">
        <v>2650</v>
      </c>
    </row>
    <row r="1447" spans="1:1">
      <c r="A1447" s="211" t="s">
        <v>2651</v>
      </c>
    </row>
    <row r="1448" spans="1:1">
      <c r="A1448" s="211" t="s">
        <v>2652</v>
      </c>
    </row>
    <row r="1449" spans="1:1">
      <c r="A1449" s="211" t="s">
        <v>2653</v>
      </c>
    </row>
    <row r="1450" spans="1:1">
      <c r="A1450" s="211" t="s">
        <v>2654</v>
      </c>
    </row>
    <row r="1451" spans="1:1">
      <c r="A1451" s="211" t="s">
        <v>2655</v>
      </c>
    </row>
    <row r="1452" spans="1:1">
      <c r="A1452" s="211" t="s">
        <v>2656</v>
      </c>
    </row>
    <row r="1453" spans="1:1">
      <c r="A1453" s="211" t="s">
        <v>2657</v>
      </c>
    </row>
    <row r="1454" spans="1:1">
      <c r="A1454" s="211" t="s">
        <v>2658</v>
      </c>
    </row>
    <row r="1455" spans="1:1">
      <c r="A1455" s="211" t="s">
        <v>1232</v>
      </c>
    </row>
    <row r="1456" spans="1:1">
      <c r="A1456" s="211" t="s">
        <v>1233</v>
      </c>
    </row>
    <row r="1457" spans="1:1">
      <c r="A1457" s="211" t="s">
        <v>1234</v>
      </c>
    </row>
    <row r="1458" spans="1:1">
      <c r="A1458" s="211" t="s">
        <v>2659</v>
      </c>
    </row>
  </sheetData>
  <autoFilter ref="A1:A1458" xr:uid="{00000000-0009-0000-0000-000019000000}"/>
  <phoneticPr fontId="46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1"/>
  <dimension ref="A1:N1418"/>
  <sheetViews>
    <sheetView workbookViewId="0"/>
    <sheetView workbookViewId="1"/>
  </sheetViews>
  <sheetFormatPr defaultRowHeight="15"/>
  <cols>
    <col min="1" max="1" width="9.140625" style="229"/>
    <col min="2" max="2" width="32.85546875" style="229" bestFit="1" customWidth="1"/>
    <col min="3" max="3" width="32.85546875" style="229" customWidth="1"/>
    <col min="4" max="10" width="10.7109375" style="229" customWidth="1"/>
    <col min="11" max="11" width="23.5703125" style="229" customWidth="1"/>
    <col min="12" max="12" width="22.140625" style="229" bestFit="1" customWidth="1"/>
    <col min="13" max="13" width="22.28515625" style="229" bestFit="1" customWidth="1"/>
    <col min="14" max="16384" width="9.140625" style="229"/>
  </cols>
  <sheetData>
    <row r="1" spans="1:14" ht="31.5" customHeight="1">
      <c r="B1" s="229" t="s">
        <v>2660</v>
      </c>
      <c r="C1" s="230" t="s">
        <v>4124</v>
      </c>
      <c r="D1" s="230" t="s">
        <v>4125</v>
      </c>
      <c r="E1" s="230" t="s">
        <v>4126</v>
      </c>
      <c r="F1" s="230" t="s">
        <v>4127</v>
      </c>
      <c r="G1" s="230" t="s">
        <v>4128</v>
      </c>
      <c r="H1" s="230"/>
      <c r="I1" s="230" t="s">
        <v>4129</v>
      </c>
      <c r="J1" s="230" t="s">
        <v>4130</v>
      </c>
      <c r="K1" s="230" t="s">
        <v>4131</v>
      </c>
      <c r="L1" s="230" t="s">
        <v>4132</v>
      </c>
      <c r="M1" s="230" t="s">
        <v>4133</v>
      </c>
      <c r="N1" s="229">
        <f>COUNTIF(N2:N1418,"■")</f>
        <v>0</v>
      </c>
    </row>
    <row r="2" spans="1:14">
      <c r="A2" s="231">
        <v>1</v>
      </c>
      <c r="B2" s="229" t="s">
        <v>4134</v>
      </c>
      <c r="C2" s="229" t="s">
        <v>4135</v>
      </c>
      <c r="D2" s="229">
        <v>14</v>
      </c>
      <c r="E2" s="229">
        <v>8</v>
      </c>
      <c r="F2" s="229">
        <v>1</v>
      </c>
      <c r="G2" s="229">
        <v>6</v>
      </c>
      <c r="I2" s="229">
        <v>0</v>
      </c>
      <c r="J2" s="229">
        <f>IF($G2&lt;&gt;"",($E2-1)-$G2,0)</f>
        <v>1</v>
      </c>
      <c r="K2" s="229" t="str">
        <f t="shared" ref="K2:K65" si="0">IF(AND($D2&lt;&gt;"",$D2&gt;$E2),TRIM(MID($C2,1,$D2)),TRIM($C2))</f>
        <v>67408/9 4M400</v>
      </c>
      <c r="L2" s="229" t="str">
        <f>IF(AND($G2&lt;&gt;"",$J2&gt;0), IF($F2=1,MID($K2,1,$G2-1)&amp;MID($K2,$G2+2,LEN($K2)-($G2+1)),""), IF(AND($G2&lt;&gt;"",$E2&lt;&gt;""),MID($K2,1,$G2-1),IF(AND($D2&lt;&gt;"",$F2&lt;2),$K2,IF(AND(OR($D2="", $E2=""),VALUE($F2)=0),$K2,IF($F2=1,MID($K2,1,$G2-1)&amp;MID($K2,$G2+2,LEN($K2)-($G2-1)),"")))))</f>
        <v>67408 4M400</v>
      </c>
      <c r="M2" s="229" t="str">
        <f t="shared" ref="M2:M65" si="1">IF(AND($G2&lt;&gt;"",$J2&gt;0), IF($F2=1,MID($K2,1,$G2-(1+$J2))&amp;MID($K2,$G2+$J2,LEN($K2)-($G2+($J2-1))),""),IF(AND($G2&lt;&gt;"",$E2&lt;&gt;"",$J2&gt;0),MID($K2,1,$G2-1),IF(AND($G2&lt;&gt;"",$E2&lt;&gt;"",$J2&lt;0),MID($K2,1,$E2)&amp;MID($K2,$G2+1,LEN($K2)-$G2),IF($F2=1,MID($K2,1,$G2-2)&amp;MID($K2,$G2+1,LEN($K2)-$G2),""))))</f>
        <v>67409 4M400</v>
      </c>
      <c r="N2" s="229">
        <f>VLOOKUP(B2,大日程202201!$C$2:$D$1418,2,FALSE)</f>
        <v>0</v>
      </c>
    </row>
    <row r="3" spans="1:14">
      <c r="A3" s="231">
        <v>2</v>
      </c>
      <c r="B3" s="229" t="s">
        <v>2664</v>
      </c>
      <c r="C3" s="229" t="s">
        <v>4136</v>
      </c>
      <c r="D3" s="229">
        <v>16</v>
      </c>
      <c r="E3" s="229">
        <v>8</v>
      </c>
      <c r="F3" s="229">
        <v>1</v>
      </c>
      <c r="G3" s="229">
        <v>6</v>
      </c>
      <c r="I3" s="229">
        <v>14</v>
      </c>
      <c r="J3" s="229">
        <f t="shared" ref="J3:J66" si="2">IF($G3&lt;&gt;"",($E3-1)-$G3,0)</f>
        <v>1</v>
      </c>
      <c r="K3" s="229" t="str">
        <f t="shared" si="0"/>
        <v>76742/3 4M400-1</v>
      </c>
      <c r="L3" s="229" t="str">
        <f>IF(AND($G3&lt;&gt;"",$J3&gt;0), IF($F3=1,MID($K3,1,$G3-1)&amp;MID($K3,$G3+2,LEN($K3)-($G3+1)),""), IF(AND($G3&lt;&gt;"",$E3&lt;&gt;""),MID($K3,1,$G3-1),IF(AND($D3&lt;&gt;"",$F3&lt;2),$K3,IF(AND(OR($D3="", $E3=""),VALUE($F3)=0),$K3,IF($F3=1,MID($K3,1,$G3-1)&amp;MID($K3,$G3+2,LEN($K3)-($G3-1)),"")))))</f>
        <v>76742 4M400-1</v>
      </c>
      <c r="M3" s="229" t="str">
        <f t="shared" si="1"/>
        <v>76743 4M400-1</v>
      </c>
      <c r="N3" s="229">
        <f>VLOOKUP(B3,大日程202201!$C$2:$D$1418,2,FALSE)</f>
        <v>0</v>
      </c>
    </row>
    <row r="4" spans="1:14">
      <c r="A4" s="231">
        <v>3</v>
      </c>
      <c r="B4" s="229" t="s">
        <v>2665</v>
      </c>
      <c r="C4" s="229" t="s">
        <v>4137</v>
      </c>
      <c r="D4" s="229">
        <v>12</v>
      </c>
      <c r="E4" s="229">
        <v>6</v>
      </c>
      <c r="F4" s="229">
        <v>0</v>
      </c>
      <c r="I4" s="229">
        <v>0</v>
      </c>
      <c r="J4" s="229">
        <f t="shared" si="2"/>
        <v>0</v>
      </c>
      <c r="K4" s="229" t="str">
        <f t="shared" si="0"/>
        <v>79112 3MA0A</v>
      </c>
      <c r="L4" s="229" t="str">
        <f t="shared" ref="L4:L65" si="3">IF(AND($G4&lt;&gt;"",$J4&gt;0), IF($F4=1,MID($K4,1,$G4-1)&amp;MID($K4,$G4+$J4+$J4,LEN($K4)-($G4+$J4)),""), IF(AND($G4&lt;&gt;"",$E4&lt;&gt;""),MID($K4,1,$G4-1),IF(AND($D4&lt;&gt;"",$F4&lt;2),$K4,IF(AND(OR($D4="", $E4=""),VALUE($F4)=0),$K4,IF($F4=1,MID($K4,1,$G4-1)&amp;MID($K4,$G4+2,LEN($K4)-($G4-1)),"")))))</f>
        <v>79112 3MA0A</v>
      </c>
      <c r="M4" s="229" t="str">
        <f t="shared" si="1"/>
        <v/>
      </c>
      <c r="N4" s="229">
        <f>VLOOKUP(B4,大日程202201!$C$2:$D$1418,2,FALSE)</f>
        <v>0</v>
      </c>
    </row>
    <row r="5" spans="1:14">
      <c r="A5" s="231">
        <v>4</v>
      </c>
      <c r="B5" s="229" t="s">
        <v>2666</v>
      </c>
      <c r="C5" s="229" t="s">
        <v>4138</v>
      </c>
      <c r="D5" s="229">
        <v>12</v>
      </c>
      <c r="E5" s="229">
        <v>6</v>
      </c>
      <c r="F5" s="229">
        <v>0</v>
      </c>
      <c r="I5" s="229">
        <v>0</v>
      </c>
      <c r="J5" s="229">
        <f t="shared" si="2"/>
        <v>0</v>
      </c>
      <c r="K5" s="229" t="str">
        <f t="shared" si="0"/>
        <v>79112 6N600</v>
      </c>
      <c r="L5" s="229" t="str">
        <f t="shared" si="3"/>
        <v>79112 6N600</v>
      </c>
      <c r="M5" s="229" t="str">
        <f t="shared" si="1"/>
        <v/>
      </c>
      <c r="N5" s="229">
        <f>VLOOKUP(B5,大日程202201!$C$2:$D$1418,2,FALSE)</f>
        <v>0</v>
      </c>
    </row>
    <row r="6" spans="1:14">
      <c r="A6" s="231">
        <v>5</v>
      </c>
      <c r="B6" s="229" t="s">
        <v>2667</v>
      </c>
      <c r="C6" s="229" t="s">
        <v>4139</v>
      </c>
      <c r="D6" s="229">
        <v>12</v>
      </c>
      <c r="E6" s="229">
        <v>6</v>
      </c>
      <c r="F6" s="229">
        <v>0</v>
      </c>
      <c r="I6" s="229">
        <v>0</v>
      </c>
      <c r="J6" s="229">
        <f t="shared" si="2"/>
        <v>0</v>
      </c>
      <c r="K6" s="229" t="str">
        <f t="shared" si="0"/>
        <v>79112 6N610</v>
      </c>
      <c r="L6" s="229" t="str">
        <f t="shared" si="3"/>
        <v>79112 6N610</v>
      </c>
      <c r="M6" s="229" t="str">
        <f t="shared" si="1"/>
        <v/>
      </c>
      <c r="N6" s="229">
        <f>VLOOKUP(B6,大日程202201!$C$2:$D$1418,2,FALSE)</f>
        <v>0</v>
      </c>
    </row>
    <row r="7" spans="1:14">
      <c r="A7" s="231">
        <v>6</v>
      </c>
      <c r="B7" s="229" t="s">
        <v>2668</v>
      </c>
      <c r="C7" s="229" t="s">
        <v>4140</v>
      </c>
      <c r="D7" s="229">
        <v>12</v>
      </c>
      <c r="E7" s="229">
        <v>6</v>
      </c>
      <c r="F7" s="229">
        <v>0</v>
      </c>
      <c r="I7" s="229">
        <v>0</v>
      </c>
      <c r="J7" s="229">
        <f t="shared" si="2"/>
        <v>0</v>
      </c>
      <c r="K7" s="229" t="str">
        <f t="shared" si="0"/>
        <v>79422 4M500</v>
      </c>
      <c r="L7" s="229" t="str">
        <f t="shared" si="3"/>
        <v>79422 4M500</v>
      </c>
      <c r="M7" s="229" t="str">
        <f t="shared" si="1"/>
        <v/>
      </c>
      <c r="N7" s="229">
        <f>VLOOKUP(B7,大日程202201!$C$2:$D$1418,2,FALSE)</f>
        <v>0</v>
      </c>
    </row>
    <row r="8" spans="1:14">
      <c r="A8" s="231">
        <v>7</v>
      </c>
      <c r="B8" s="229" t="s">
        <v>2669</v>
      </c>
      <c r="C8" s="229" t="s">
        <v>4141</v>
      </c>
      <c r="D8" s="229">
        <v>14</v>
      </c>
      <c r="E8" s="229">
        <v>8</v>
      </c>
      <c r="F8" s="229">
        <v>1</v>
      </c>
      <c r="G8" s="229">
        <v>6</v>
      </c>
      <c r="I8" s="229">
        <v>0</v>
      </c>
      <c r="J8" s="229">
        <f t="shared" si="2"/>
        <v>1</v>
      </c>
      <c r="K8" s="229" t="str">
        <f t="shared" si="0"/>
        <v>64132/3 AU000</v>
      </c>
      <c r="L8" s="229" t="str">
        <f>IF(AND($G8&lt;&gt;"",$J8&gt;0), IF($F8=1,MID($K8,1,$G8-1)&amp;MID($K8,$G8+2,LEN($K8)-($G8+1)),""), IF(AND($G8&lt;&gt;"",$E8&lt;&gt;""),MID($K8,1,$G8-1),IF(AND($D8&lt;&gt;"",$F8&lt;2),$K8,IF(AND(OR($D8="", $E8=""),VALUE($F8)=0),$K8,IF($F8=1,MID($K8,1,$G8-1)&amp;MID($K8,$G8+2,LEN($K8)-($G8-1)),"")))))</f>
        <v>64132 AU000</v>
      </c>
      <c r="M8" s="229" t="str">
        <f t="shared" si="1"/>
        <v>64133 AU000</v>
      </c>
      <c r="N8" s="229">
        <f>VLOOKUP(B8,大日程202201!$C$2:$D$1418,2,FALSE)</f>
        <v>0</v>
      </c>
    </row>
    <row r="9" spans="1:14">
      <c r="A9" s="231">
        <v>8</v>
      </c>
      <c r="B9" s="229" t="s">
        <v>2670</v>
      </c>
      <c r="C9" s="229" t="s">
        <v>4142</v>
      </c>
      <c r="D9" s="229">
        <v>12</v>
      </c>
      <c r="E9" s="229">
        <v>6</v>
      </c>
      <c r="F9" s="229">
        <v>0</v>
      </c>
      <c r="I9" s="229">
        <v>0</v>
      </c>
      <c r="J9" s="229">
        <f t="shared" si="2"/>
        <v>0</v>
      </c>
      <c r="K9" s="229" t="str">
        <f t="shared" si="0"/>
        <v>74516 8H310</v>
      </c>
      <c r="L9" s="229" t="str">
        <f t="shared" si="3"/>
        <v>74516 8H310</v>
      </c>
      <c r="M9" s="229" t="str">
        <f t="shared" si="1"/>
        <v/>
      </c>
      <c r="N9" s="229">
        <f>VLOOKUP(B9,大日程202201!$C$2:$D$1418,2,FALSE)</f>
        <v>0</v>
      </c>
    </row>
    <row r="10" spans="1:14">
      <c r="A10" s="231">
        <v>9</v>
      </c>
      <c r="B10" s="229" t="s">
        <v>2671</v>
      </c>
      <c r="C10" s="229" t="s">
        <v>4143</v>
      </c>
      <c r="D10" s="229">
        <v>12</v>
      </c>
      <c r="E10" s="229">
        <v>6</v>
      </c>
      <c r="F10" s="229">
        <v>0</v>
      </c>
      <c r="I10" s="229">
        <v>0</v>
      </c>
      <c r="J10" s="229">
        <f t="shared" si="2"/>
        <v>0</v>
      </c>
      <c r="K10" s="229" t="str">
        <f t="shared" si="0"/>
        <v>74516 EQ000</v>
      </c>
      <c r="L10" s="229" t="str">
        <f t="shared" si="3"/>
        <v>74516 EQ000</v>
      </c>
      <c r="M10" s="229" t="str">
        <f t="shared" si="1"/>
        <v/>
      </c>
      <c r="N10" s="229">
        <f>VLOOKUP(B10,大日程202201!$C$2:$D$1418,2,FALSE)</f>
        <v>0</v>
      </c>
    </row>
    <row r="11" spans="1:14">
      <c r="A11" s="231">
        <v>10</v>
      </c>
      <c r="B11" s="229" t="s">
        <v>2672</v>
      </c>
      <c r="C11" s="229" t="s">
        <v>4144</v>
      </c>
      <c r="D11" s="229">
        <v>12</v>
      </c>
      <c r="E11" s="229">
        <v>6</v>
      </c>
      <c r="F11" s="229">
        <v>0</v>
      </c>
      <c r="I11" s="229">
        <v>0</v>
      </c>
      <c r="J11" s="229">
        <f t="shared" si="2"/>
        <v>0</v>
      </c>
      <c r="K11" s="229" t="str">
        <f t="shared" si="0"/>
        <v>74516 EQ500</v>
      </c>
      <c r="L11" s="229" t="str">
        <f t="shared" si="3"/>
        <v>74516 EQ500</v>
      </c>
      <c r="M11" s="229" t="str">
        <f t="shared" si="1"/>
        <v/>
      </c>
      <c r="N11" s="229">
        <f>VLOOKUP(B11,大日程202201!$C$2:$D$1418,2,FALSE)</f>
        <v>0</v>
      </c>
    </row>
    <row r="12" spans="1:14">
      <c r="A12" s="231">
        <v>11</v>
      </c>
      <c r="B12" s="229" t="s">
        <v>2673</v>
      </c>
      <c r="C12" s="229" t="s">
        <v>4145</v>
      </c>
      <c r="D12" s="229">
        <v>12</v>
      </c>
      <c r="E12" s="229">
        <v>6</v>
      </c>
      <c r="F12" s="229">
        <v>0</v>
      </c>
      <c r="I12" s="229">
        <v>0</v>
      </c>
      <c r="J12" s="229">
        <f t="shared" si="2"/>
        <v>0</v>
      </c>
      <c r="K12" s="229" t="str">
        <f t="shared" si="0"/>
        <v>76426 8H300</v>
      </c>
      <c r="L12" s="229" t="str">
        <f t="shared" si="3"/>
        <v>76426 8H300</v>
      </c>
      <c r="M12" s="229" t="str">
        <f t="shared" si="1"/>
        <v/>
      </c>
      <c r="N12" s="229">
        <f>VLOOKUP(B12,大日程202201!$C$2:$D$1418,2,FALSE)</f>
        <v>0</v>
      </c>
    </row>
    <row r="13" spans="1:14">
      <c r="A13" s="231">
        <v>12</v>
      </c>
      <c r="B13" s="229" t="s">
        <v>2674</v>
      </c>
      <c r="C13" s="229" t="s">
        <v>4146</v>
      </c>
      <c r="D13" s="229">
        <v>12</v>
      </c>
      <c r="E13" s="229">
        <v>6</v>
      </c>
      <c r="F13" s="229">
        <v>0</v>
      </c>
      <c r="I13" s="229">
        <v>0</v>
      </c>
      <c r="J13" s="229">
        <f t="shared" si="2"/>
        <v>0</v>
      </c>
      <c r="K13" s="229" t="str">
        <f t="shared" si="0"/>
        <v>76427 8H300</v>
      </c>
      <c r="L13" s="229" t="str">
        <f t="shared" si="3"/>
        <v>76427 8H300</v>
      </c>
      <c r="M13" s="229" t="str">
        <f t="shared" si="1"/>
        <v/>
      </c>
      <c r="N13" s="229">
        <f>VLOOKUP(B13,大日程202201!$C$2:$D$1418,2,FALSE)</f>
        <v>0</v>
      </c>
    </row>
    <row r="14" spans="1:14">
      <c r="A14" s="231">
        <v>13</v>
      </c>
      <c r="B14" s="229" t="s">
        <v>2675</v>
      </c>
      <c r="C14" s="229" t="s">
        <v>4147</v>
      </c>
      <c r="D14" s="229">
        <v>14</v>
      </c>
      <c r="E14" s="229">
        <v>8</v>
      </c>
      <c r="F14" s="229">
        <v>1</v>
      </c>
      <c r="G14" s="229">
        <v>6</v>
      </c>
      <c r="I14" s="229">
        <v>0</v>
      </c>
      <c r="J14" s="229">
        <f t="shared" si="2"/>
        <v>1</v>
      </c>
      <c r="K14" s="229" t="str">
        <f t="shared" si="0"/>
        <v>76634/5 8H300</v>
      </c>
      <c r="L14" s="229" t="str">
        <f>IF(AND($G14&lt;&gt;"",$J14&gt;0), IF($F14=1,MID($K14,1,$G14-1)&amp;MID($K14,$G14+2,LEN($K14)-($G14+1)),""), IF(AND($G14&lt;&gt;"",$E14&lt;&gt;""),MID($K14,1,$G14-1),IF(AND($D14&lt;&gt;"",$F14&lt;2),$K14,IF(AND(OR($D14="", $E14=""),VALUE($F14)=0),$K14,IF($F14=1,MID($K14,1,$G14-1)&amp;MID($K14,$G14+2,LEN($K14)-($G14-1)),"")))))</f>
        <v>76634 8H300</v>
      </c>
      <c r="M14" s="229" t="str">
        <f t="shared" si="1"/>
        <v>76635 8H300</v>
      </c>
      <c r="N14" s="229">
        <f>VLOOKUP(B14,大日程202201!$C$2:$D$1418,2,FALSE)</f>
        <v>0</v>
      </c>
    </row>
    <row r="15" spans="1:14">
      <c r="A15" s="231">
        <v>14</v>
      </c>
      <c r="B15" s="229" t="s">
        <v>2676</v>
      </c>
      <c r="C15" s="229" t="s">
        <v>4148</v>
      </c>
      <c r="D15" s="229">
        <v>14</v>
      </c>
      <c r="E15" s="229">
        <v>8</v>
      </c>
      <c r="F15" s="229">
        <v>1</v>
      </c>
      <c r="G15" s="229">
        <v>6</v>
      </c>
      <c r="I15" s="229">
        <v>0</v>
      </c>
      <c r="J15" s="229">
        <f t="shared" si="2"/>
        <v>1</v>
      </c>
      <c r="K15" s="229" t="str">
        <f t="shared" si="0"/>
        <v>78118/9 8H300</v>
      </c>
      <c r="L15" s="229" t="str">
        <f>IF(AND($G15&lt;&gt;"",$J15&gt;0), IF($F15=1,MID($K15,1,$G15-1)&amp;MID($K15,$G15+2,LEN($K15)-($G15+1)),""), IF(AND($G15&lt;&gt;"",$E15&lt;&gt;""),MID($K15,1,$G15-1),IF(AND($D15&lt;&gt;"",$F15&lt;2),$K15,IF(AND(OR($D15="", $E15=""),VALUE($F15)=0),$K15,IF($F15=1,MID($K15,1,$G15-1)&amp;MID($K15,$G15+2,LEN($K15)-($G15-1)),"")))))</f>
        <v>78118 8H300</v>
      </c>
      <c r="M15" s="229" t="str">
        <f t="shared" si="1"/>
        <v>78119 8H300</v>
      </c>
      <c r="N15" s="229">
        <f>VLOOKUP(B15,大日程202201!$C$2:$D$1418,2,FALSE)</f>
        <v>0</v>
      </c>
    </row>
    <row r="16" spans="1:14">
      <c r="A16" s="231">
        <v>15</v>
      </c>
      <c r="B16" s="229" t="s">
        <v>2677</v>
      </c>
      <c r="C16" s="229" t="s">
        <v>4149</v>
      </c>
      <c r="D16" s="229">
        <v>14</v>
      </c>
      <c r="E16" s="229">
        <v>8</v>
      </c>
      <c r="F16" s="229">
        <v>1</v>
      </c>
      <c r="G16" s="229">
        <v>6</v>
      </c>
      <c r="I16" s="229">
        <v>0</v>
      </c>
      <c r="J16" s="229">
        <f t="shared" si="2"/>
        <v>1</v>
      </c>
      <c r="K16" s="229" t="str">
        <f t="shared" si="0"/>
        <v>78118/9 8H710</v>
      </c>
      <c r="L16" s="229" t="str">
        <f>IF(AND($G16&lt;&gt;"",$J16&gt;0), IF($F16=1,MID($K16,1,$G16-1)&amp;MID($K16,$G16+2,LEN($K16)-($G16+1)),""), IF(AND($G16&lt;&gt;"",$E16&lt;&gt;""),MID($K16,1,$G16-1),IF(AND($D16&lt;&gt;"",$F16&lt;2),$K16,IF(AND(OR($D16="", $E16=""),VALUE($F16)=0),$K16,IF($F16=1,MID($K16,1,$G16-1)&amp;MID($K16,$G16+2,LEN($K16)-($G16-1)),"")))))</f>
        <v>78118 8H710</v>
      </c>
      <c r="M16" s="229" t="str">
        <f t="shared" si="1"/>
        <v>78119 8H710</v>
      </c>
      <c r="N16" s="229">
        <f>VLOOKUP(B16,大日程202201!$C$2:$D$1418,2,FALSE)</f>
        <v>0</v>
      </c>
    </row>
    <row r="17" spans="1:14">
      <c r="A17" s="231">
        <v>16</v>
      </c>
      <c r="B17" s="229" t="s">
        <v>2678</v>
      </c>
      <c r="C17" s="229" t="s">
        <v>4150</v>
      </c>
      <c r="D17" s="229">
        <v>14</v>
      </c>
      <c r="E17" s="229">
        <v>8</v>
      </c>
      <c r="F17" s="229">
        <v>1</v>
      </c>
      <c r="G17" s="229">
        <v>6</v>
      </c>
      <c r="I17" s="229">
        <v>0</v>
      </c>
      <c r="J17" s="229">
        <f t="shared" si="2"/>
        <v>1</v>
      </c>
      <c r="K17" s="229" t="str">
        <f t="shared" si="0"/>
        <v>64122/3 EN000</v>
      </c>
      <c r="L17" s="229" t="str">
        <f>IF(AND($G17&lt;&gt;"",$J17&gt;0), IF($F17=1,MID($K17,1,$G17-1)&amp;MID($K17,$G17+2,LEN($K17)-($G17+1)),""), IF(AND($G17&lt;&gt;"",$E17&lt;&gt;""),MID($K17,1,$G17-1),IF(AND($D17&lt;&gt;"",$F17&lt;2),$K17,IF(AND(OR($D17="", $E17=""),VALUE($F17)=0),$K17,IF($F17=1,MID($K17,1,$G17-1)&amp;MID($K17,$G17+2,LEN($K17)-($G17-1)),"")))))</f>
        <v>64122 EN000</v>
      </c>
      <c r="M17" s="229" t="str">
        <f t="shared" si="1"/>
        <v>64123 EN000</v>
      </c>
      <c r="N17" s="229">
        <f>VLOOKUP(B17,大日程202201!$C$2:$D$1418,2,FALSE)</f>
        <v>0</v>
      </c>
    </row>
    <row r="18" spans="1:14">
      <c r="A18" s="231">
        <v>17</v>
      </c>
      <c r="B18" s="229" t="s">
        <v>2679</v>
      </c>
      <c r="C18" s="229" t="s">
        <v>4151</v>
      </c>
      <c r="D18" s="229">
        <v>12</v>
      </c>
      <c r="E18" s="229">
        <v>6</v>
      </c>
      <c r="F18" s="229">
        <v>0</v>
      </c>
      <c r="I18" s="229">
        <v>0</v>
      </c>
      <c r="J18" s="229">
        <f t="shared" si="2"/>
        <v>0</v>
      </c>
      <c r="K18" s="229" t="str">
        <f t="shared" si="0"/>
        <v>66312 EN000</v>
      </c>
      <c r="L18" s="229" t="str">
        <f t="shared" si="3"/>
        <v>66312 EN000</v>
      </c>
      <c r="M18" s="229" t="str">
        <f t="shared" si="1"/>
        <v/>
      </c>
      <c r="N18" s="229">
        <f>VLOOKUP(B18,大日程202201!$C$2:$D$1418,2,FALSE)</f>
        <v>0</v>
      </c>
    </row>
    <row r="19" spans="1:14">
      <c r="A19" s="231">
        <v>18</v>
      </c>
      <c r="B19" s="229" t="s">
        <v>2680</v>
      </c>
      <c r="C19" s="229" t="s">
        <v>4152</v>
      </c>
      <c r="D19" s="229">
        <v>14</v>
      </c>
      <c r="E19" s="229">
        <v>8</v>
      </c>
      <c r="F19" s="229">
        <v>1</v>
      </c>
      <c r="G19" s="229">
        <v>6</v>
      </c>
      <c r="I19" s="229">
        <v>0</v>
      </c>
      <c r="J19" s="229">
        <f t="shared" si="2"/>
        <v>1</v>
      </c>
      <c r="K19" s="229" t="str">
        <f t="shared" si="0"/>
        <v>67408/9 EN000</v>
      </c>
      <c r="L19" s="229" t="str">
        <f t="shared" ref="L19:L24" si="4">IF(AND($G19&lt;&gt;"",$J19&gt;0), IF($F19=1,MID($K19,1,$G19-1)&amp;MID($K19,$G19+2,LEN($K19)-($G19+1)),""), IF(AND($G19&lt;&gt;"",$E19&lt;&gt;""),MID($K19,1,$G19-1),IF(AND($D19&lt;&gt;"",$F19&lt;2),$K19,IF(AND(OR($D19="", $E19=""),VALUE($F19)=0),$K19,IF($F19=1,MID($K19,1,$G19-1)&amp;MID($K19,$G19+2,LEN($K19)-($G19-1)),"")))))</f>
        <v>67408 EN000</v>
      </c>
      <c r="M19" s="229" t="str">
        <f t="shared" si="1"/>
        <v>67409 EN000</v>
      </c>
      <c r="N19" s="229">
        <f>VLOOKUP(B19,大日程202201!$C$2:$D$1418,2,FALSE)</f>
        <v>0</v>
      </c>
    </row>
    <row r="20" spans="1:14">
      <c r="A20" s="231">
        <v>19</v>
      </c>
      <c r="B20" s="229" t="s">
        <v>2681</v>
      </c>
      <c r="C20" s="229" t="s">
        <v>4153</v>
      </c>
      <c r="D20" s="229">
        <v>14</v>
      </c>
      <c r="E20" s="229">
        <v>8</v>
      </c>
      <c r="F20" s="229">
        <v>1</v>
      </c>
      <c r="G20" s="229">
        <v>6</v>
      </c>
      <c r="I20" s="229">
        <v>0</v>
      </c>
      <c r="J20" s="229">
        <f t="shared" si="2"/>
        <v>1</v>
      </c>
      <c r="K20" s="229" t="str">
        <f t="shared" si="0"/>
        <v>75262/3 EN000</v>
      </c>
      <c r="L20" s="229" t="str">
        <f t="shared" si="4"/>
        <v>75262 EN000</v>
      </c>
      <c r="M20" s="229" t="str">
        <f t="shared" si="1"/>
        <v>75263 EN000</v>
      </c>
      <c r="N20" s="229">
        <f>VLOOKUP(B20,大日程202201!$C$2:$D$1418,2,FALSE)</f>
        <v>0</v>
      </c>
    </row>
    <row r="21" spans="1:14">
      <c r="A21" s="231">
        <v>20</v>
      </c>
      <c r="B21" s="229" t="s">
        <v>2682</v>
      </c>
      <c r="C21" s="229" t="s">
        <v>4154</v>
      </c>
      <c r="D21" s="229">
        <v>14</v>
      </c>
      <c r="E21" s="229">
        <v>8</v>
      </c>
      <c r="F21" s="229">
        <v>1</v>
      </c>
      <c r="G21" s="229">
        <v>6</v>
      </c>
      <c r="I21" s="229">
        <v>0</v>
      </c>
      <c r="J21" s="229">
        <f t="shared" si="2"/>
        <v>1</v>
      </c>
      <c r="K21" s="229" t="str">
        <f t="shared" si="0"/>
        <v>61231/2 B5010</v>
      </c>
      <c r="L21" s="229" t="str">
        <f t="shared" si="4"/>
        <v>61231 B5010</v>
      </c>
      <c r="M21" s="229" t="str">
        <f t="shared" si="1"/>
        <v>61232 B5010</v>
      </c>
      <c r="N21" s="229">
        <f>VLOOKUP(B21,大日程202201!$C$2:$D$1418,2,FALSE)</f>
        <v>0</v>
      </c>
    </row>
    <row r="22" spans="1:14">
      <c r="A22" s="231">
        <v>21</v>
      </c>
      <c r="B22" s="229" t="s">
        <v>2683</v>
      </c>
      <c r="C22" s="229" t="s">
        <v>4155</v>
      </c>
      <c r="D22" s="229">
        <v>14</v>
      </c>
      <c r="E22" s="229">
        <v>8</v>
      </c>
      <c r="F22" s="229">
        <v>1</v>
      </c>
      <c r="G22" s="229">
        <v>6</v>
      </c>
      <c r="I22" s="229">
        <v>0</v>
      </c>
      <c r="J22" s="229">
        <f t="shared" si="2"/>
        <v>1</v>
      </c>
      <c r="K22" s="229" t="str">
        <f t="shared" si="0"/>
        <v>61231/2 B5020</v>
      </c>
      <c r="L22" s="229" t="str">
        <f t="shared" si="4"/>
        <v>61231 B5020</v>
      </c>
      <c r="M22" s="229" t="str">
        <f t="shared" si="1"/>
        <v>61232 B5020</v>
      </c>
      <c r="N22" s="229">
        <f>VLOOKUP(B22,大日程202201!$C$2:$D$1418,2,FALSE)</f>
        <v>0</v>
      </c>
    </row>
    <row r="23" spans="1:14">
      <c r="A23" s="231">
        <v>22</v>
      </c>
      <c r="B23" s="229" t="s">
        <v>2684</v>
      </c>
      <c r="C23" s="229" t="s">
        <v>4156</v>
      </c>
      <c r="D23" s="229">
        <v>16</v>
      </c>
      <c r="E23" s="229">
        <v>8</v>
      </c>
      <c r="F23" s="229">
        <v>1</v>
      </c>
      <c r="G23" s="229">
        <v>6</v>
      </c>
      <c r="I23" s="229">
        <v>14</v>
      </c>
      <c r="J23" s="229">
        <f t="shared" si="2"/>
        <v>1</v>
      </c>
      <c r="K23" s="229" t="str">
        <f t="shared" si="0"/>
        <v>61231/2 B5020-B</v>
      </c>
      <c r="L23" s="229" t="str">
        <f t="shared" si="4"/>
        <v>61231 B5020-B</v>
      </c>
      <c r="M23" s="229" t="str">
        <f t="shared" si="1"/>
        <v>61232 B5020-B</v>
      </c>
      <c r="N23" s="229">
        <f>VLOOKUP(B23,大日程202201!$C$2:$D$1418,2,FALSE)</f>
        <v>0</v>
      </c>
    </row>
    <row r="24" spans="1:14">
      <c r="A24" s="231">
        <v>23</v>
      </c>
      <c r="B24" s="229" t="s">
        <v>2685</v>
      </c>
      <c r="C24" s="229" t="s">
        <v>4157</v>
      </c>
      <c r="D24" s="229">
        <v>14</v>
      </c>
      <c r="E24" s="229">
        <v>8</v>
      </c>
      <c r="F24" s="229">
        <v>1</v>
      </c>
      <c r="G24" s="229">
        <v>6</v>
      </c>
      <c r="I24" s="229">
        <v>0</v>
      </c>
      <c r="J24" s="229">
        <f t="shared" si="2"/>
        <v>1</v>
      </c>
      <c r="K24" s="229" t="str">
        <f t="shared" si="0"/>
        <v>61231/2 B5030</v>
      </c>
      <c r="L24" s="229" t="str">
        <f t="shared" si="4"/>
        <v>61231 B5030</v>
      </c>
      <c r="M24" s="229" t="str">
        <f t="shared" si="1"/>
        <v>61232 B5030</v>
      </c>
      <c r="N24" s="229">
        <f>VLOOKUP(B24,大日程202201!$C$2:$D$1418,2,FALSE)</f>
        <v>0</v>
      </c>
    </row>
    <row r="25" spans="1:14">
      <c r="A25" s="231">
        <v>24</v>
      </c>
      <c r="B25" s="229" t="s">
        <v>2686</v>
      </c>
      <c r="C25" s="229" t="s">
        <v>4158</v>
      </c>
      <c r="D25" s="229">
        <v>12</v>
      </c>
      <c r="E25" s="229">
        <v>6</v>
      </c>
      <c r="F25" s="229">
        <v>0</v>
      </c>
      <c r="I25" s="229">
        <v>0</v>
      </c>
      <c r="J25" s="229">
        <f t="shared" si="2"/>
        <v>0</v>
      </c>
      <c r="K25" s="229" t="str">
        <f t="shared" si="0"/>
        <v>61137 B5010</v>
      </c>
      <c r="L25" s="229" t="str">
        <f t="shared" si="3"/>
        <v>61137 B5010</v>
      </c>
      <c r="M25" s="229" t="str">
        <f t="shared" si="1"/>
        <v/>
      </c>
      <c r="N25" s="229">
        <f>VLOOKUP(B25,大日程202201!$C$2:$D$1418,2,FALSE)</f>
        <v>0</v>
      </c>
    </row>
    <row r="26" spans="1:14">
      <c r="A26" s="231">
        <v>25</v>
      </c>
      <c r="B26" s="229" t="s">
        <v>2687</v>
      </c>
      <c r="C26" s="229" t="s">
        <v>4159</v>
      </c>
      <c r="D26" s="229">
        <v>12</v>
      </c>
      <c r="E26" s="229">
        <v>6</v>
      </c>
      <c r="F26" s="229">
        <v>0</v>
      </c>
      <c r="I26" s="229">
        <v>0</v>
      </c>
      <c r="J26" s="229">
        <f t="shared" si="2"/>
        <v>0</v>
      </c>
      <c r="K26" s="229" t="str">
        <f t="shared" si="0"/>
        <v>61138 B5010</v>
      </c>
      <c r="L26" s="229" t="str">
        <f t="shared" si="3"/>
        <v>61138 B5010</v>
      </c>
      <c r="M26" s="229" t="str">
        <f t="shared" si="1"/>
        <v/>
      </c>
      <c r="N26" s="229">
        <f>VLOOKUP(B26,大日程202201!$C$2:$D$1418,2,FALSE)</f>
        <v>0</v>
      </c>
    </row>
    <row r="27" spans="1:14">
      <c r="A27" s="231">
        <v>26</v>
      </c>
      <c r="B27" s="229" t="s">
        <v>2688</v>
      </c>
      <c r="C27" s="229" t="s">
        <v>4160</v>
      </c>
      <c r="D27" s="229">
        <v>12</v>
      </c>
      <c r="E27" s="229">
        <v>6</v>
      </c>
      <c r="F27" s="229">
        <v>0</v>
      </c>
      <c r="I27" s="229">
        <v>0</v>
      </c>
      <c r="J27" s="229">
        <f t="shared" si="2"/>
        <v>0</v>
      </c>
      <c r="K27" s="229" t="str">
        <f t="shared" si="0"/>
        <v>75632 JG00A</v>
      </c>
      <c r="L27" s="229" t="str">
        <f t="shared" si="3"/>
        <v>75632 JG00A</v>
      </c>
      <c r="M27" s="229" t="str">
        <f t="shared" si="1"/>
        <v/>
      </c>
      <c r="N27" s="229">
        <f>VLOOKUP(B27,大日程202201!$C$2:$D$1418,2,FALSE)</f>
        <v>0</v>
      </c>
    </row>
    <row r="28" spans="1:14">
      <c r="A28" s="231">
        <v>27</v>
      </c>
      <c r="B28" s="229" t="s">
        <v>2689</v>
      </c>
      <c r="C28" s="229" t="s">
        <v>4161</v>
      </c>
      <c r="D28" s="229">
        <v>12</v>
      </c>
      <c r="E28" s="229">
        <v>6</v>
      </c>
      <c r="F28" s="229">
        <v>0</v>
      </c>
      <c r="I28" s="229">
        <v>0</v>
      </c>
      <c r="J28" s="229">
        <f t="shared" si="2"/>
        <v>0</v>
      </c>
      <c r="K28" s="229" t="str">
        <f t="shared" si="0"/>
        <v>75632 JH00A</v>
      </c>
      <c r="L28" s="229" t="str">
        <f t="shared" si="3"/>
        <v>75632 JH00A</v>
      </c>
      <c r="M28" s="229" t="str">
        <f t="shared" si="1"/>
        <v/>
      </c>
      <c r="N28" s="229">
        <f>VLOOKUP(B28,大日程202201!$C$2:$D$1418,2,FALSE)</f>
        <v>0</v>
      </c>
    </row>
    <row r="29" spans="1:14">
      <c r="A29" s="231">
        <v>28</v>
      </c>
      <c r="B29" s="229" t="s">
        <v>2690</v>
      </c>
      <c r="C29" s="229" t="s">
        <v>4162</v>
      </c>
      <c r="D29" s="229">
        <v>12</v>
      </c>
      <c r="E29" s="229">
        <v>6</v>
      </c>
      <c r="F29" s="229">
        <v>0</v>
      </c>
      <c r="I29" s="229">
        <v>0</v>
      </c>
      <c r="J29" s="229">
        <f t="shared" si="2"/>
        <v>0</v>
      </c>
      <c r="K29" s="229" t="str">
        <f t="shared" si="0"/>
        <v>75632 1YA0A</v>
      </c>
      <c r="L29" s="229" t="str">
        <f t="shared" si="3"/>
        <v>75632 1YA0A</v>
      </c>
      <c r="M29" s="229" t="str">
        <f t="shared" si="1"/>
        <v/>
      </c>
      <c r="N29" s="229">
        <f>VLOOKUP(B29,大日程202201!$C$2:$D$1418,2,FALSE)</f>
        <v>0</v>
      </c>
    </row>
    <row r="30" spans="1:14">
      <c r="A30" s="231">
        <v>29</v>
      </c>
      <c r="B30" s="229" t="s">
        <v>2691</v>
      </c>
      <c r="C30" s="229" t="s">
        <v>4163</v>
      </c>
      <c r="D30" s="229">
        <v>14</v>
      </c>
      <c r="E30" s="229">
        <v>8</v>
      </c>
      <c r="F30" s="229">
        <v>1</v>
      </c>
      <c r="G30" s="229">
        <v>6</v>
      </c>
      <c r="I30" s="229">
        <v>0</v>
      </c>
      <c r="J30" s="229">
        <f t="shared" si="2"/>
        <v>1</v>
      </c>
      <c r="K30" s="229" t="str">
        <f t="shared" si="0"/>
        <v>75522/3 JG00A</v>
      </c>
      <c r="L30" s="229" t="str">
        <f>IF(AND($G30&lt;&gt;"",$J30&gt;0), IF($F30=1,MID($K30,1,$G30-1)&amp;MID($K30,$G30+2,LEN($K30)-($G30+1)),""), IF(AND($G30&lt;&gt;"",$E30&lt;&gt;""),MID($K30,1,$G30-1),IF(AND($D30&lt;&gt;"",$F30&lt;2),$K30,IF(AND(OR($D30="", $E30=""),VALUE($F30)=0),$K30,IF($F30=1,MID($K30,1,$G30-1)&amp;MID($K30,$G30+2,LEN($K30)-($G30-1)),"")))))</f>
        <v>75522 JG00A</v>
      </c>
      <c r="M30" s="229" t="str">
        <f t="shared" si="1"/>
        <v>75523 JG00A</v>
      </c>
      <c r="N30" s="229">
        <f>VLOOKUP(B30,大日程202201!$C$2:$D$1418,2,FALSE)</f>
        <v>0</v>
      </c>
    </row>
    <row r="31" spans="1:14">
      <c r="A31" s="231">
        <v>30</v>
      </c>
      <c r="B31" s="229" t="s">
        <v>2692</v>
      </c>
      <c r="C31" s="229" t="s">
        <v>4164</v>
      </c>
      <c r="D31" s="229">
        <v>16</v>
      </c>
      <c r="E31" s="229">
        <v>8</v>
      </c>
      <c r="F31" s="229">
        <v>1</v>
      </c>
      <c r="G31" s="229">
        <v>6</v>
      </c>
      <c r="I31" s="229">
        <v>14</v>
      </c>
      <c r="J31" s="229">
        <f t="shared" si="2"/>
        <v>1</v>
      </c>
      <c r="K31" s="229" t="str">
        <f t="shared" si="0"/>
        <v>75522/3 JG00A-E</v>
      </c>
      <c r="L31" s="229" t="str">
        <f>IF(AND($G31&lt;&gt;"",$J31&gt;0), IF($F31=1,MID($K31,1,$G31-1)&amp;MID($K31,$G31+2,LEN($K31)-($G31+1)),""), IF(AND($G31&lt;&gt;"",$E31&lt;&gt;""),MID($K31,1,$G31-1),IF(AND($D31&lt;&gt;"",$F31&lt;2),$K31,IF(AND(OR($D31="", $E31=""),VALUE($F31)=0),$K31,IF($F31=1,MID($K31,1,$G31-1)&amp;MID($K31,$G31+2,LEN($K31)-($G31-1)),"")))))</f>
        <v>75522 JG00A-E</v>
      </c>
      <c r="M31" s="229" t="str">
        <f t="shared" si="1"/>
        <v>75523 JG00A-E</v>
      </c>
      <c r="N31" s="229">
        <f>VLOOKUP(B31,大日程202201!$C$2:$D$1418,2,FALSE)</f>
        <v>0</v>
      </c>
    </row>
    <row r="32" spans="1:14">
      <c r="A32" s="231">
        <v>31</v>
      </c>
      <c r="B32" s="229" t="s">
        <v>2693</v>
      </c>
      <c r="C32" s="229" t="s">
        <v>4165</v>
      </c>
      <c r="D32" s="229">
        <v>12</v>
      </c>
      <c r="E32" s="229">
        <v>6</v>
      </c>
      <c r="F32" s="229">
        <v>0</v>
      </c>
      <c r="I32" s="229">
        <v>0</v>
      </c>
      <c r="J32" s="229">
        <f t="shared" si="2"/>
        <v>0</v>
      </c>
      <c r="K32" s="229" t="str">
        <f t="shared" si="0"/>
        <v>76242 JG00A</v>
      </c>
      <c r="L32" s="229" t="str">
        <f t="shared" si="3"/>
        <v>76242 JG00A</v>
      </c>
      <c r="M32" s="229" t="str">
        <f t="shared" si="1"/>
        <v/>
      </c>
      <c r="N32" s="229">
        <f>VLOOKUP(B32,大日程202201!$C$2:$D$1418,2,FALSE)</f>
        <v>0</v>
      </c>
    </row>
    <row r="33" spans="1:14">
      <c r="A33" s="231">
        <v>32</v>
      </c>
      <c r="B33" s="229" t="s">
        <v>2694</v>
      </c>
      <c r="C33" s="229" t="s">
        <v>4166</v>
      </c>
      <c r="D33" s="229">
        <v>12</v>
      </c>
      <c r="E33" s="229">
        <v>6</v>
      </c>
      <c r="F33" s="229">
        <v>0</v>
      </c>
      <c r="I33" s="229">
        <v>0</v>
      </c>
      <c r="J33" s="229">
        <f t="shared" si="2"/>
        <v>0</v>
      </c>
      <c r="K33" s="229" t="str">
        <f t="shared" si="0"/>
        <v>76242 JG40A</v>
      </c>
      <c r="L33" s="229" t="str">
        <f t="shared" si="3"/>
        <v>76242 JG40A</v>
      </c>
      <c r="M33" s="229" t="str">
        <f t="shared" si="1"/>
        <v/>
      </c>
      <c r="N33" s="229">
        <f>VLOOKUP(B33,大日程202201!$C$2:$D$1418,2,FALSE)</f>
        <v>0</v>
      </c>
    </row>
    <row r="34" spans="1:14">
      <c r="A34" s="231">
        <v>33</v>
      </c>
      <c r="B34" s="229" t="s">
        <v>2695</v>
      </c>
      <c r="C34" s="229" t="s">
        <v>4167</v>
      </c>
      <c r="D34" s="229">
        <v>14</v>
      </c>
      <c r="E34" s="229">
        <v>6</v>
      </c>
      <c r="F34" s="229">
        <v>0</v>
      </c>
      <c r="I34" s="229">
        <v>12</v>
      </c>
      <c r="J34" s="229">
        <f t="shared" si="2"/>
        <v>0</v>
      </c>
      <c r="K34" s="229" t="str">
        <f t="shared" si="0"/>
        <v>76242 JG40A-E</v>
      </c>
      <c r="L34" s="229" t="str">
        <f t="shared" si="3"/>
        <v>76242 JG40A-E</v>
      </c>
      <c r="M34" s="229" t="str">
        <f t="shared" si="1"/>
        <v/>
      </c>
      <c r="N34" s="229">
        <f>VLOOKUP(B34,大日程202201!$C$2:$D$1418,2,FALSE)</f>
        <v>0</v>
      </c>
    </row>
    <row r="35" spans="1:14">
      <c r="A35" s="231">
        <v>34</v>
      </c>
      <c r="B35" s="229" t="s">
        <v>2696</v>
      </c>
      <c r="C35" s="229" t="s">
        <v>4168</v>
      </c>
      <c r="D35" s="229">
        <v>12</v>
      </c>
      <c r="E35" s="229">
        <v>6</v>
      </c>
      <c r="F35" s="229">
        <v>0</v>
      </c>
      <c r="I35" s="229">
        <v>0</v>
      </c>
      <c r="J35" s="229">
        <f t="shared" si="2"/>
        <v>0</v>
      </c>
      <c r="K35" s="229" t="str">
        <f t="shared" si="0"/>
        <v>76243 JG00A</v>
      </c>
      <c r="L35" s="229" t="str">
        <f t="shared" si="3"/>
        <v>76243 JG00A</v>
      </c>
      <c r="M35" s="229" t="str">
        <f t="shared" si="1"/>
        <v/>
      </c>
      <c r="N35" s="229">
        <f>VLOOKUP(B35,大日程202201!$C$2:$D$1418,2,FALSE)</f>
        <v>0</v>
      </c>
    </row>
    <row r="36" spans="1:14">
      <c r="A36" s="231">
        <v>35</v>
      </c>
      <c r="B36" s="229" t="s">
        <v>2697</v>
      </c>
      <c r="C36" s="229" t="s">
        <v>4169</v>
      </c>
      <c r="D36" s="229">
        <v>12</v>
      </c>
      <c r="E36" s="229">
        <v>6</v>
      </c>
      <c r="F36" s="229">
        <v>0</v>
      </c>
      <c r="I36" s="229">
        <v>0</v>
      </c>
      <c r="J36" s="229">
        <f t="shared" si="2"/>
        <v>0</v>
      </c>
      <c r="K36" s="229" t="str">
        <f t="shared" si="0"/>
        <v>76243 JG40A</v>
      </c>
      <c r="L36" s="229" t="str">
        <f t="shared" si="3"/>
        <v>76243 JG40A</v>
      </c>
      <c r="M36" s="229" t="str">
        <f t="shared" si="1"/>
        <v/>
      </c>
      <c r="N36" s="229">
        <f>VLOOKUP(B36,大日程202201!$C$2:$D$1418,2,FALSE)</f>
        <v>0</v>
      </c>
    </row>
    <row r="37" spans="1:14">
      <c r="A37" s="231">
        <v>36</v>
      </c>
      <c r="B37" s="229" t="s">
        <v>2698</v>
      </c>
      <c r="C37" s="229" t="s">
        <v>4170</v>
      </c>
      <c r="D37" s="229">
        <v>14</v>
      </c>
      <c r="E37" s="229">
        <v>6</v>
      </c>
      <c r="F37" s="229">
        <v>0</v>
      </c>
      <c r="I37" s="229">
        <v>12</v>
      </c>
      <c r="J37" s="229">
        <f t="shared" si="2"/>
        <v>0</v>
      </c>
      <c r="K37" s="229" t="str">
        <f t="shared" si="0"/>
        <v>76243 JG40A-E</v>
      </c>
      <c r="L37" s="229" t="str">
        <f t="shared" si="3"/>
        <v>76243 JG40A-E</v>
      </c>
      <c r="M37" s="229" t="str">
        <f t="shared" si="1"/>
        <v/>
      </c>
      <c r="N37" s="229">
        <f>VLOOKUP(B37,大日程202201!$C$2:$D$1418,2,FALSE)</f>
        <v>0</v>
      </c>
    </row>
    <row r="38" spans="1:14">
      <c r="A38" s="231">
        <v>37</v>
      </c>
      <c r="B38" s="229" t="s">
        <v>2699</v>
      </c>
      <c r="C38" s="229" t="s">
        <v>4171</v>
      </c>
      <c r="D38" s="229">
        <v>14</v>
      </c>
      <c r="E38" s="229">
        <v>8</v>
      </c>
      <c r="F38" s="229">
        <v>1</v>
      </c>
      <c r="G38" s="229">
        <v>6</v>
      </c>
      <c r="I38" s="229">
        <v>0</v>
      </c>
      <c r="J38" s="229">
        <f t="shared" si="2"/>
        <v>1</v>
      </c>
      <c r="K38" s="229" t="str">
        <f t="shared" si="0"/>
        <v>77652/3 JM00A</v>
      </c>
      <c r="L38" s="229" t="str">
        <f>IF(AND($G38&lt;&gt;"",$J38&gt;0), IF($F38=1,MID($K38,1,$G38-1)&amp;MID($K38,$G38+2,LEN($K38)-($G38+1)),""), IF(AND($G38&lt;&gt;"",$E38&lt;&gt;""),MID($K38,1,$G38-1),IF(AND($D38&lt;&gt;"",$F38&lt;2),$K38,IF(AND(OR($D38="", $E38=""),VALUE($F38)=0),$K38,IF($F38=1,MID($K38,1,$G38-1)&amp;MID($K38,$G38+2,LEN($K38)-($G38-1)),"")))))</f>
        <v>77652 JM00A</v>
      </c>
      <c r="M38" s="229" t="str">
        <f t="shared" si="1"/>
        <v>77653 JM00A</v>
      </c>
      <c r="N38" s="229">
        <f>VLOOKUP(B38,大日程202201!$C$2:$D$1418,2,FALSE)</f>
        <v>0</v>
      </c>
    </row>
    <row r="39" spans="1:14">
      <c r="A39" s="231">
        <v>38</v>
      </c>
      <c r="B39" s="229" t="s">
        <v>2700</v>
      </c>
      <c r="C39" s="229" t="s">
        <v>4172</v>
      </c>
      <c r="D39" s="229">
        <v>12</v>
      </c>
      <c r="E39" s="229">
        <v>6</v>
      </c>
      <c r="F39" s="229">
        <v>0</v>
      </c>
      <c r="I39" s="229">
        <v>0</v>
      </c>
      <c r="J39" s="229">
        <f t="shared" si="2"/>
        <v>0</v>
      </c>
      <c r="K39" s="229" t="str">
        <f t="shared" si="0"/>
        <v>75632 JM00A</v>
      </c>
      <c r="L39" s="229" t="str">
        <f t="shared" si="3"/>
        <v>75632 JM00A</v>
      </c>
      <c r="M39" s="229" t="str">
        <f t="shared" si="1"/>
        <v/>
      </c>
      <c r="N39" s="229">
        <f>VLOOKUP(B39,大日程202201!$C$2:$D$1418,2,FALSE)</f>
        <v>0</v>
      </c>
    </row>
    <row r="40" spans="1:14">
      <c r="A40" s="231">
        <v>39</v>
      </c>
      <c r="B40" s="229" t="s">
        <v>2701</v>
      </c>
      <c r="C40" s="229" t="s">
        <v>4173</v>
      </c>
      <c r="D40" s="229">
        <v>12</v>
      </c>
      <c r="E40" s="229">
        <v>6</v>
      </c>
      <c r="F40" s="229">
        <v>0</v>
      </c>
      <c r="I40" s="229">
        <v>0</v>
      </c>
      <c r="J40" s="229">
        <f t="shared" si="2"/>
        <v>0</v>
      </c>
      <c r="K40" s="229" t="str">
        <f t="shared" si="0"/>
        <v>76232 JM00A</v>
      </c>
      <c r="L40" s="229" t="str">
        <f t="shared" si="3"/>
        <v>76232 JM00A</v>
      </c>
      <c r="M40" s="229" t="str">
        <f t="shared" si="1"/>
        <v/>
      </c>
      <c r="N40" s="229">
        <f>VLOOKUP(B40,大日程202201!$C$2:$D$1418,2,FALSE)</f>
        <v>0</v>
      </c>
    </row>
    <row r="41" spans="1:14">
      <c r="A41" s="231">
        <v>40</v>
      </c>
      <c r="B41" s="229" t="s">
        <v>2702</v>
      </c>
      <c r="C41" s="229" t="s">
        <v>4174</v>
      </c>
      <c r="D41" s="229">
        <v>12</v>
      </c>
      <c r="E41" s="229">
        <v>6</v>
      </c>
      <c r="F41" s="229">
        <v>0</v>
      </c>
      <c r="I41" s="229">
        <v>0</v>
      </c>
      <c r="J41" s="229">
        <f t="shared" si="2"/>
        <v>0</v>
      </c>
      <c r="K41" s="229" t="str">
        <f t="shared" si="0"/>
        <v>76233 JM00A</v>
      </c>
      <c r="L41" s="229" t="str">
        <f t="shared" si="3"/>
        <v>76233 JM00A</v>
      </c>
      <c r="M41" s="229" t="str">
        <f t="shared" si="1"/>
        <v/>
      </c>
      <c r="N41" s="229">
        <f>VLOOKUP(B41,大日程202201!$C$2:$D$1418,2,FALSE)</f>
        <v>0</v>
      </c>
    </row>
    <row r="42" spans="1:14">
      <c r="A42" s="231">
        <v>41</v>
      </c>
      <c r="B42" s="229" t="s">
        <v>2703</v>
      </c>
      <c r="C42" s="229" t="s">
        <v>4175</v>
      </c>
      <c r="D42" s="229">
        <v>12</v>
      </c>
      <c r="E42" s="229">
        <v>6</v>
      </c>
      <c r="F42" s="229">
        <v>0</v>
      </c>
      <c r="I42" s="229">
        <v>0</v>
      </c>
      <c r="J42" s="229">
        <f t="shared" si="2"/>
        <v>0</v>
      </c>
      <c r="K42" s="229" t="str">
        <f t="shared" si="0"/>
        <v>76272 JM00A</v>
      </c>
      <c r="L42" s="229" t="str">
        <f t="shared" si="3"/>
        <v>76272 JM00A</v>
      </c>
      <c r="M42" s="229" t="str">
        <f t="shared" si="1"/>
        <v/>
      </c>
      <c r="N42" s="229">
        <f>VLOOKUP(B42,大日程202201!$C$2:$D$1418,2,FALSE)</f>
        <v>0</v>
      </c>
    </row>
    <row r="43" spans="1:14">
      <c r="A43" s="231">
        <v>42</v>
      </c>
      <c r="B43" s="229" t="s">
        <v>2704</v>
      </c>
      <c r="C43" s="229" t="s">
        <v>4176</v>
      </c>
      <c r="D43" s="229">
        <v>12</v>
      </c>
      <c r="E43" s="229">
        <v>6</v>
      </c>
      <c r="F43" s="229">
        <v>0</v>
      </c>
      <c r="I43" s="229">
        <v>0</v>
      </c>
      <c r="J43" s="229">
        <f t="shared" si="2"/>
        <v>0</v>
      </c>
      <c r="K43" s="229" t="str">
        <f t="shared" si="0"/>
        <v>76273 JM00A</v>
      </c>
      <c r="L43" s="229" t="str">
        <f t="shared" si="3"/>
        <v>76273 JM00A</v>
      </c>
      <c r="M43" s="229" t="str">
        <f t="shared" si="1"/>
        <v/>
      </c>
      <c r="N43" s="229">
        <f>VLOOKUP(B43,大日程202201!$C$2:$D$1418,2,FALSE)</f>
        <v>0</v>
      </c>
    </row>
    <row r="44" spans="1:14">
      <c r="A44" s="231">
        <v>43</v>
      </c>
      <c r="B44" s="229" t="s">
        <v>2705</v>
      </c>
      <c r="C44" s="229" t="s">
        <v>4177</v>
      </c>
      <c r="D44" s="229">
        <v>12</v>
      </c>
      <c r="E44" s="229">
        <v>6</v>
      </c>
      <c r="F44" s="229">
        <v>0</v>
      </c>
      <c r="I44" s="229">
        <v>0</v>
      </c>
      <c r="J44" s="229">
        <f t="shared" si="2"/>
        <v>0</v>
      </c>
      <c r="K44" s="229" t="str">
        <f t="shared" si="0"/>
        <v>76516 JM00A</v>
      </c>
      <c r="L44" s="229" t="str">
        <f t="shared" si="3"/>
        <v>76516 JM00A</v>
      </c>
      <c r="M44" s="229" t="str">
        <f t="shared" si="1"/>
        <v/>
      </c>
      <c r="N44" s="229">
        <f>VLOOKUP(B44,大日程202201!$C$2:$D$1418,2,FALSE)</f>
        <v>0</v>
      </c>
    </row>
    <row r="45" spans="1:14">
      <c r="A45" s="231">
        <v>44</v>
      </c>
      <c r="B45" s="229" t="s">
        <v>2706</v>
      </c>
      <c r="C45" s="229" t="s">
        <v>4178</v>
      </c>
      <c r="D45" s="229">
        <v>12</v>
      </c>
      <c r="E45" s="229">
        <v>6</v>
      </c>
      <c r="F45" s="229">
        <v>0</v>
      </c>
      <c r="I45" s="229">
        <v>0</v>
      </c>
      <c r="J45" s="229">
        <f t="shared" si="2"/>
        <v>0</v>
      </c>
      <c r="K45" s="229" t="str">
        <f t="shared" si="0"/>
        <v>76517 JM00A</v>
      </c>
      <c r="L45" s="229" t="str">
        <f t="shared" si="3"/>
        <v>76517 JM00A</v>
      </c>
      <c r="M45" s="229" t="str">
        <f t="shared" si="1"/>
        <v/>
      </c>
      <c r="N45" s="229">
        <f>VLOOKUP(B45,大日程202201!$C$2:$D$1418,2,FALSE)</f>
        <v>0</v>
      </c>
    </row>
    <row r="46" spans="1:14">
      <c r="A46" s="231">
        <v>45</v>
      </c>
      <c r="B46" s="229" t="s">
        <v>2707</v>
      </c>
      <c r="C46" s="229" t="s">
        <v>4179</v>
      </c>
      <c r="D46" s="229">
        <v>14</v>
      </c>
      <c r="E46" s="229">
        <v>8</v>
      </c>
      <c r="F46" s="229">
        <v>1</v>
      </c>
      <c r="G46" s="229">
        <v>6</v>
      </c>
      <c r="I46" s="229">
        <v>0</v>
      </c>
      <c r="J46" s="229">
        <f t="shared" si="2"/>
        <v>1</v>
      </c>
      <c r="K46" s="229" t="str">
        <f t="shared" si="0"/>
        <v>77632/3 JM00A</v>
      </c>
      <c r="L46" s="229" t="str">
        <f>IF(AND($G46&lt;&gt;"",$J46&gt;0), IF($F46=1,MID($K46,1,$G46-1)&amp;MID($K46,$G46+2,LEN($K46)-($G46+1)),""), IF(AND($G46&lt;&gt;"",$E46&lt;&gt;""),MID($K46,1,$G46-1),IF(AND($D46&lt;&gt;"",$F46&lt;2),$K46,IF(AND(OR($D46="", $E46=""),VALUE($F46)=0),$K46,IF($F46=1,MID($K46,1,$G46-1)&amp;MID($K46,$G46+2,LEN($K46)-($G46-1)),"")))))</f>
        <v>77632 JM00A</v>
      </c>
      <c r="M46" s="229" t="str">
        <f t="shared" si="1"/>
        <v>77633 JM00A</v>
      </c>
      <c r="N46" s="229">
        <f>VLOOKUP(B46,大日程202201!$C$2:$D$1418,2,FALSE)</f>
        <v>0</v>
      </c>
    </row>
    <row r="47" spans="1:14">
      <c r="A47" s="231">
        <v>46</v>
      </c>
      <c r="B47" s="229" t="s">
        <v>2708</v>
      </c>
      <c r="C47" s="229" t="s">
        <v>4180</v>
      </c>
      <c r="D47" s="229">
        <v>14</v>
      </c>
      <c r="E47" s="229">
        <v>8</v>
      </c>
      <c r="F47" s="229">
        <v>1</v>
      </c>
      <c r="G47" s="229">
        <v>6</v>
      </c>
      <c r="I47" s="229">
        <v>0</v>
      </c>
      <c r="J47" s="229">
        <f t="shared" si="2"/>
        <v>1</v>
      </c>
      <c r="K47" s="229" t="str">
        <f t="shared" si="0"/>
        <v>77646/7 JM00A</v>
      </c>
      <c r="L47" s="229" t="str">
        <f>IF(AND($G47&lt;&gt;"",$J47&gt;0), IF($F47=1,MID($K47,1,$G47-1)&amp;MID($K47,$G47+2,LEN($K47)-($G47+1)),""), IF(AND($G47&lt;&gt;"",$E47&lt;&gt;""),MID($K47,1,$G47-1),IF(AND($D47&lt;&gt;"",$F47&lt;2),$K47,IF(AND(OR($D47="", $E47=""),VALUE($F47)=0),$K47,IF($F47=1,MID($K47,1,$G47-1)&amp;MID($K47,$G47+2,LEN($K47)-($G47-1)),"")))))</f>
        <v>77646 JM00A</v>
      </c>
      <c r="M47" s="229" t="str">
        <f t="shared" si="1"/>
        <v>77647 JM00A</v>
      </c>
      <c r="N47" s="229">
        <f>VLOOKUP(B47,大日程202201!$C$2:$D$1418,2,FALSE)</f>
        <v>0</v>
      </c>
    </row>
    <row r="48" spans="1:14">
      <c r="A48" s="231">
        <v>47</v>
      </c>
      <c r="B48" s="229" t="s">
        <v>2709</v>
      </c>
      <c r="C48" s="229" t="s">
        <v>4181</v>
      </c>
      <c r="D48" s="229">
        <v>14</v>
      </c>
      <c r="E48" s="229">
        <v>8</v>
      </c>
      <c r="F48" s="229">
        <v>1</v>
      </c>
      <c r="G48" s="229">
        <v>6</v>
      </c>
      <c r="I48" s="229">
        <v>0</v>
      </c>
      <c r="J48" s="229">
        <f t="shared" si="2"/>
        <v>1</v>
      </c>
      <c r="K48" s="229" t="str">
        <f t="shared" si="0"/>
        <v>76742/3 JM00A</v>
      </c>
      <c r="L48" s="229" t="str">
        <f>IF(AND($G48&lt;&gt;"",$J48&gt;0), IF($F48=1,MID($K48,1,$G48-1)&amp;MID($K48,$G48+2,LEN($K48)-($G48+1)),""), IF(AND($G48&lt;&gt;"",$E48&lt;&gt;""),MID($K48,1,$G48-1),IF(AND($D48&lt;&gt;"",$F48&lt;2),$K48,IF(AND(OR($D48="", $E48=""),VALUE($F48)=0),$K48,IF($F48=1,MID($K48,1,$G48-1)&amp;MID($K48,$G48+2,LEN($K48)-($G48-1)),"")))))</f>
        <v>76742 JM00A</v>
      </c>
      <c r="M48" s="229" t="str">
        <f t="shared" si="1"/>
        <v>76743 JM00A</v>
      </c>
      <c r="N48" s="229">
        <f>VLOOKUP(B48,大日程202201!$C$2:$D$1418,2,FALSE)</f>
        <v>0</v>
      </c>
    </row>
    <row r="49" spans="1:14">
      <c r="A49" s="231">
        <v>48</v>
      </c>
      <c r="B49" s="229" t="s">
        <v>2710</v>
      </c>
      <c r="C49" s="229" t="s">
        <v>4182</v>
      </c>
      <c r="D49" s="229">
        <v>14</v>
      </c>
      <c r="E49" s="229">
        <v>8</v>
      </c>
      <c r="F49" s="229">
        <v>1</v>
      </c>
      <c r="G49" s="229">
        <v>6</v>
      </c>
      <c r="I49" s="229">
        <v>0</v>
      </c>
      <c r="J49" s="229">
        <f t="shared" si="2"/>
        <v>1</v>
      </c>
      <c r="K49" s="229" t="str">
        <f t="shared" si="0"/>
        <v>64142/3 1AA0A</v>
      </c>
      <c r="L49" s="229" t="str">
        <f>IF(AND($G49&lt;&gt;"",$J49&gt;0), IF($F49=1,MID($K49,1,$G49-1)&amp;MID($K49,$G49+2,LEN($K49)-($G49+1)),""), IF(AND($G49&lt;&gt;"",$E49&lt;&gt;""),MID($K49,1,$G49-1),IF(AND($D49&lt;&gt;"",$F49&lt;2),$K49,IF(AND(OR($D49="", $E49=""),VALUE($F49)=0),$K49,IF($F49=1,MID($K49,1,$G49-1)&amp;MID($K49,$G49+2,LEN($K49)-($G49-1)),"")))))</f>
        <v>64142 1AA0A</v>
      </c>
      <c r="M49" s="229" t="str">
        <f t="shared" si="1"/>
        <v>64143 1AA0A</v>
      </c>
      <c r="N49" s="229">
        <f>VLOOKUP(B49,大日程202201!$C$2:$D$1418,2,FALSE)</f>
        <v>0</v>
      </c>
    </row>
    <row r="50" spans="1:14">
      <c r="A50" s="231">
        <v>49</v>
      </c>
      <c r="B50" s="229" t="s">
        <v>2711</v>
      </c>
      <c r="C50" s="229" t="s">
        <v>4183</v>
      </c>
      <c r="D50" s="229">
        <v>16</v>
      </c>
      <c r="E50" s="229">
        <v>8</v>
      </c>
      <c r="F50" s="229">
        <v>1</v>
      </c>
      <c r="G50" s="229">
        <v>6</v>
      </c>
      <c r="I50" s="229">
        <v>14</v>
      </c>
      <c r="J50" s="229">
        <f t="shared" si="2"/>
        <v>1</v>
      </c>
      <c r="K50" s="229" t="str">
        <f t="shared" si="0"/>
        <v>64142/3 1AA0A-K</v>
      </c>
      <c r="L50" s="229" t="str">
        <f>IF(AND($G50&lt;&gt;"",$J50&gt;0), IF($F50=1,MID($K50,1,$G50-1)&amp;MID($K50,$G50+2,LEN($K50)-($G50+1)),""), IF(AND($G50&lt;&gt;"",$E50&lt;&gt;""),MID($K50,1,$G50-1),IF(AND($D50&lt;&gt;"",$F50&lt;2),$K50,IF(AND(OR($D50="", $E50=""),VALUE($F50)=0),$K50,IF($F50=1,MID($K50,1,$G50-1)&amp;MID($K50,$G50+2,LEN($K50)-($G50-1)),"")))))</f>
        <v>64142 1AA0A-K</v>
      </c>
      <c r="M50" s="229" t="str">
        <f t="shared" si="1"/>
        <v>64143 1AA0A-K</v>
      </c>
      <c r="N50" s="229">
        <f>VLOOKUP(B50,大日程202201!$C$2:$D$1418,2,FALSE)</f>
        <v>0</v>
      </c>
    </row>
    <row r="51" spans="1:14">
      <c r="A51" s="231">
        <v>50</v>
      </c>
      <c r="B51" s="229" t="s">
        <v>2712</v>
      </c>
      <c r="C51" s="229" t="s">
        <v>4184</v>
      </c>
      <c r="D51" s="229">
        <v>12</v>
      </c>
      <c r="E51" s="229">
        <v>6</v>
      </c>
      <c r="F51" s="229">
        <v>0</v>
      </c>
      <c r="I51" s="229">
        <v>0</v>
      </c>
      <c r="J51" s="229">
        <f t="shared" si="2"/>
        <v>0</v>
      </c>
      <c r="K51" s="229" t="str">
        <f t="shared" si="0"/>
        <v>67112 1AE0A</v>
      </c>
      <c r="L51" s="229" t="str">
        <f t="shared" si="3"/>
        <v>67112 1AE0A</v>
      </c>
      <c r="M51" s="229" t="str">
        <f t="shared" si="1"/>
        <v/>
      </c>
      <c r="N51" s="229">
        <f>VLOOKUP(B51,大日程202201!$C$2:$D$1418,2,FALSE)</f>
        <v>0</v>
      </c>
    </row>
    <row r="52" spans="1:14">
      <c r="A52" s="231">
        <v>51</v>
      </c>
      <c r="B52" s="229" t="s">
        <v>2713</v>
      </c>
      <c r="C52" s="229" t="s">
        <v>4185</v>
      </c>
      <c r="D52" s="229">
        <v>12</v>
      </c>
      <c r="E52" s="229">
        <v>6</v>
      </c>
      <c r="F52" s="229">
        <v>0</v>
      </c>
      <c r="I52" s="229">
        <v>0</v>
      </c>
      <c r="J52" s="229">
        <f t="shared" si="2"/>
        <v>0</v>
      </c>
      <c r="K52" s="229" t="str">
        <f t="shared" si="0"/>
        <v>67412 1AE0A</v>
      </c>
      <c r="L52" s="229" t="str">
        <f t="shared" si="3"/>
        <v>67412 1AE0A</v>
      </c>
      <c r="M52" s="229" t="str">
        <f t="shared" si="1"/>
        <v/>
      </c>
      <c r="N52" s="229">
        <f>VLOOKUP(B52,大日程202201!$C$2:$D$1418,2,FALSE)</f>
        <v>0</v>
      </c>
    </row>
    <row r="53" spans="1:14">
      <c r="A53" s="231">
        <v>52</v>
      </c>
      <c r="B53" s="229" t="s">
        <v>2714</v>
      </c>
      <c r="C53" s="229" t="s">
        <v>4186</v>
      </c>
      <c r="D53" s="229">
        <v>12</v>
      </c>
      <c r="E53" s="229">
        <v>6</v>
      </c>
      <c r="F53" s="229">
        <v>0</v>
      </c>
      <c r="I53" s="229">
        <v>0</v>
      </c>
      <c r="J53" s="229">
        <f t="shared" si="2"/>
        <v>0</v>
      </c>
      <c r="K53" s="229" t="str">
        <f t="shared" si="0"/>
        <v>67413 1AA0A</v>
      </c>
      <c r="L53" s="229" t="str">
        <f t="shared" si="3"/>
        <v>67413 1AA0A</v>
      </c>
      <c r="M53" s="229" t="str">
        <f t="shared" si="1"/>
        <v/>
      </c>
      <c r="N53" s="229">
        <f>VLOOKUP(B53,大日程202201!$C$2:$D$1418,2,FALSE)</f>
        <v>0</v>
      </c>
    </row>
    <row r="54" spans="1:14">
      <c r="A54" s="231">
        <v>53</v>
      </c>
      <c r="B54" s="229" t="s">
        <v>2715</v>
      </c>
      <c r="C54" s="229" t="s">
        <v>4187</v>
      </c>
      <c r="D54" s="229">
        <v>12</v>
      </c>
      <c r="E54" s="229">
        <v>6</v>
      </c>
      <c r="F54" s="229">
        <v>0</v>
      </c>
      <c r="I54" s="229">
        <v>0</v>
      </c>
      <c r="J54" s="229">
        <f t="shared" si="2"/>
        <v>0</v>
      </c>
      <c r="K54" s="229" t="str">
        <f t="shared" si="0"/>
        <v>751J2 1AA0A</v>
      </c>
      <c r="L54" s="229" t="str">
        <f t="shared" si="3"/>
        <v>751J2 1AA0A</v>
      </c>
      <c r="M54" s="229" t="str">
        <f t="shared" si="1"/>
        <v/>
      </c>
      <c r="N54" s="229">
        <f>VLOOKUP(B54,大日程202201!$C$2:$D$1418,2,FALSE)</f>
        <v>0</v>
      </c>
    </row>
    <row r="55" spans="1:14">
      <c r="A55" s="231">
        <v>54</v>
      </c>
      <c r="B55" s="232" t="s">
        <v>2716</v>
      </c>
      <c r="C55" s="229" t="s">
        <v>4188</v>
      </c>
      <c r="D55" s="229">
        <v>12</v>
      </c>
      <c r="E55" s="229">
        <v>6</v>
      </c>
      <c r="F55" s="229">
        <v>0</v>
      </c>
      <c r="I55" s="229">
        <v>0</v>
      </c>
      <c r="J55" s="229">
        <f t="shared" si="2"/>
        <v>0</v>
      </c>
      <c r="K55" s="229" t="str">
        <f t="shared" si="0"/>
        <v>751J3 1AA0A</v>
      </c>
      <c r="L55" s="229" t="str">
        <f t="shared" si="3"/>
        <v>751J3 1AA0A</v>
      </c>
      <c r="M55" s="229" t="str">
        <f t="shared" si="1"/>
        <v/>
      </c>
      <c r="N55" s="229">
        <f>VLOOKUP(B55,大日程202201!$C$2:$D$1418,2,FALSE)</f>
        <v>0</v>
      </c>
    </row>
    <row r="56" spans="1:14">
      <c r="A56" s="231">
        <v>55</v>
      </c>
      <c r="B56" s="229" t="s">
        <v>2717</v>
      </c>
      <c r="C56" s="229" t="s">
        <v>4189</v>
      </c>
      <c r="D56" s="229">
        <v>14</v>
      </c>
      <c r="E56" s="229">
        <v>6</v>
      </c>
      <c r="F56" s="229">
        <v>0</v>
      </c>
      <c r="I56" s="229">
        <v>12</v>
      </c>
      <c r="J56" s="229">
        <f t="shared" si="2"/>
        <v>0</v>
      </c>
      <c r="K56" s="229" t="str">
        <f t="shared" si="0"/>
        <v>751J3 1AA0A-E</v>
      </c>
      <c r="L56" s="229" t="str">
        <f t="shared" si="3"/>
        <v>751J3 1AA0A-E</v>
      </c>
      <c r="M56" s="229" t="str">
        <f t="shared" si="1"/>
        <v/>
      </c>
      <c r="N56" s="229">
        <f>VLOOKUP(B56,大日程202201!$C$2:$D$1418,2,FALSE)</f>
        <v>0</v>
      </c>
    </row>
    <row r="57" spans="1:14">
      <c r="A57" s="231">
        <v>56</v>
      </c>
      <c r="B57" s="229" t="s">
        <v>2718</v>
      </c>
      <c r="C57" s="229" t="s">
        <v>4190</v>
      </c>
      <c r="D57" s="229">
        <v>12</v>
      </c>
      <c r="E57" s="229">
        <v>6</v>
      </c>
      <c r="F57" s="229">
        <v>0</v>
      </c>
      <c r="I57" s="229">
        <v>0</v>
      </c>
      <c r="J57" s="229">
        <f t="shared" si="2"/>
        <v>0</v>
      </c>
      <c r="K57" s="229" t="str">
        <f t="shared" si="0"/>
        <v>75172 1AA0A</v>
      </c>
      <c r="L57" s="229" t="str">
        <f t="shared" si="3"/>
        <v>75172 1AA0A</v>
      </c>
      <c r="M57" s="229" t="str">
        <f t="shared" si="1"/>
        <v/>
      </c>
      <c r="N57" s="229">
        <f>VLOOKUP(B57,大日程202201!$C$2:$D$1418,2,FALSE)</f>
        <v>0</v>
      </c>
    </row>
    <row r="58" spans="1:14">
      <c r="A58" s="231">
        <v>57</v>
      </c>
      <c r="B58" s="229" t="s">
        <v>2719</v>
      </c>
      <c r="C58" s="229" t="s">
        <v>4191</v>
      </c>
      <c r="D58" s="229">
        <v>14</v>
      </c>
      <c r="E58" s="229">
        <v>6</v>
      </c>
      <c r="F58" s="229">
        <v>0</v>
      </c>
      <c r="I58" s="229">
        <v>12</v>
      </c>
      <c r="J58" s="229">
        <f t="shared" si="2"/>
        <v>0</v>
      </c>
      <c r="K58" s="229" t="str">
        <f t="shared" si="0"/>
        <v>75172 1AA0A-E</v>
      </c>
      <c r="L58" s="229" t="str">
        <f t="shared" si="3"/>
        <v>75172 1AA0A-E</v>
      </c>
      <c r="M58" s="229" t="str">
        <f t="shared" si="1"/>
        <v/>
      </c>
      <c r="N58" s="229">
        <f>VLOOKUP(B58,大日程202201!$C$2:$D$1418,2,FALSE)</f>
        <v>0</v>
      </c>
    </row>
    <row r="59" spans="1:14">
      <c r="A59" s="231">
        <v>58</v>
      </c>
      <c r="B59" s="229" t="s">
        <v>2720</v>
      </c>
      <c r="C59" s="229" t="s">
        <v>4192</v>
      </c>
      <c r="D59" s="229">
        <v>12</v>
      </c>
      <c r="E59" s="229">
        <v>6</v>
      </c>
      <c r="F59" s="229">
        <v>0</v>
      </c>
      <c r="I59" s="229">
        <v>0</v>
      </c>
      <c r="J59" s="229">
        <f t="shared" si="2"/>
        <v>0</v>
      </c>
      <c r="K59" s="229" t="str">
        <f t="shared" si="0"/>
        <v>75172 1AE0A</v>
      </c>
      <c r="L59" s="229" t="str">
        <f t="shared" si="3"/>
        <v>75172 1AE0A</v>
      </c>
      <c r="M59" s="229" t="str">
        <f t="shared" si="1"/>
        <v/>
      </c>
      <c r="N59" s="229">
        <f>VLOOKUP(B59,大日程202201!$C$2:$D$1418,2,FALSE)</f>
        <v>0</v>
      </c>
    </row>
    <row r="60" spans="1:14">
      <c r="A60" s="231">
        <v>59</v>
      </c>
      <c r="B60" s="229" t="s">
        <v>2721</v>
      </c>
      <c r="C60" s="229" t="s">
        <v>4193</v>
      </c>
      <c r="D60" s="229">
        <v>12</v>
      </c>
      <c r="E60" s="229">
        <v>6</v>
      </c>
      <c r="F60" s="229">
        <v>0</v>
      </c>
      <c r="I60" s="229">
        <v>0</v>
      </c>
      <c r="J60" s="229">
        <f t="shared" si="2"/>
        <v>0</v>
      </c>
      <c r="K60" s="229" t="str">
        <f t="shared" si="0"/>
        <v>75173 1AA0A</v>
      </c>
      <c r="L60" s="229" t="str">
        <f t="shared" si="3"/>
        <v>75173 1AA0A</v>
      </c>
      <c r="M60" s="229" t="str">
        <f t="shared" si="1"/>
        <v/>
      </c>
      <c r="N60" s="229">
        <f>VLOOKUP(B60,大日程202201!$C$2:$D$1418,2,FALSE)</f>
        <v>0</v>
      </c>
    </row>
    <row r="61" spans="1:14">
      <c r="A61" s="231">
        <v>60</v>
      </c>
      <c r="B61" s="229" t="s">
        <v>2722</v>
      </c>
      <c r="C61" s="229" t="s">
        <v>4194</v>
      </c>
      <c r="D61" s="229">
        <v>14</v>
      </c>
      <c r="E61" s="229">
        <v>6</v>
      </c>
      <c r="F61" s="229">
        <v>0</v>
      </c>
      <c r="I61" s="229">
        <v>12</v>
      </c>
      <c r="J61" s="229">
        <f t="shared" si="2"/>
        <v>0</v>
      </c>
      <c r="K61" s="229" t="str">
        <f t="shared" si="0"/>
        <v>75173 1AA0A-E</v>
      </c>
      <c r="L61" s="229" t="str">
        <f t="shared" si="3"/>
        <v>75173 1AA0A-E</v>
      </c>
      <c r="M61" s="229" t="str">
        <f t="shared" si="1"/>
        <v/>
      </c>
      <c r="N61" s="229">
        <f>VLOOKUP(B61,大日程202201!$C$2:$D$1418,2,FALSE)</f>
        <v>0</v>
      </c>
    </row>
    <row r="62" spans="1:14">
      <c r="A62" s="231">
        <v>61</v>
      </c>
      <c r="B62" s="229" t="s">
        <v>2723</v>
      </c>
      <c r="C62" s="229" t="s">
        <v>4195</v>
      </c>
      <c r="D62" s="229">
        <v>12</v>
      </c>
      <c r="E62" s="229">
        <v>6</v>
      </c>
      <c r="F62" s="229">
        <v>0</v>
      </c>
      <c r="I62" s="229">
        <v>0</v>
      </c>
      <c r="J62" s="229">
        <f t="shared" si="2"/>
        <v>0</v>
      </c>
      <c r="K62" s="229" t="str">
        <f t="shared" si="0"/>
        <v>75197 1AA0A</v>
      </c>
      <c r="L62" s="229" t="str">
        <f t="shared" si="3"/>
        <v>75197 1AA0A</v>
      </c>
      <c r="M62" s="229" t="str">
        <f t="shared" si="1"/>
        <v/>
      </c>
      <c r="N62" s="229">
        <f>VLOOKUP(B62,大日程202201!$C$2:$D$1418,2,FALSE)</f>
        <v>0</v>
      </c>
    </row>
    <row r="63" spans="1:14">
      <c r="A63" s="231">
        <v>62</v>
      </c>
      <c r="B63" s="229" t="s">
        <v>2724</v>
      </c>
      <c r="C63" s="229" t="s">
        <v>4196</v>
      </c>
      <c r="D63" s="229">
        <v>14</v>
      </c>
      <c r="E63" s="229">
        <v>8</v>
      </c>
      <c r="F63" s="229">
        <v>1</v>
      </c>
      <c r="G63" s="229">
        <v>6</v>
      </c>
      <c r="I63" s="229">
        <v>0</v>
      </c>
      <c r="J63" s="229">
        <f t="shared" si="2"/>
        <v>1</v>
      </c>
      <c r="K63" s="229" t="str">
        <f t="shared" si="0"/>
        <v>75536/7 1AC0A</v>
      </c>
      <c r="L63" s="229" t="str">
        <f>IF(AND($G63&lt;&gt;"",$J63&gt;0), IF($F63=1,MID($K63,1,$G63-1)&amp;MID($K63,$G63+2,LEN($K63)-($G63+1)),""), IF(AND($G63&lt;&gt;"",$E63&lt;&gt;""),MID($K63,1,$G63-1),IF(AND($D63&lt;&gt;"",$F63&lt;2),$K63,IF(AND(OR($D63="", $E63=""),VALUE($F63)=0),$K63,IF($F63=1,MID($K63,1,$G63-1)&amp;MID($K63,$G63+2,LEN($K63)-($G63-1)),"")))))</f>
        <v>75536 1AC0A</v>
      </c>
      <c r="M63" s="229" t="str">
        <f t="shared" si="1"/>
        <v>75537 1AC0A</v>
      </c>
      <c r="N63" s="229">
        <f>VLOOKUP(B63,大日程202201!$C$2:$D$1418,2,FALSE)</f>
        <v>0</v>
      </c>
    </row>
    <row r="64" spans="1:14">
      <c r="A64" s="231">
        <v>63</v>
      </c>
      <c r="B64" s="229" t="s">
        <v>2725</v>
      </c>
      <c r="C64" s="229" t="s">
        <v>4197</v>
      </c>
      <c r="D64" s="229">
        <v>16</v>
      </c>
      <c r="E64" s="229">
        <v>8</v>
      </c>
      <c r="F64" s="229">
        <v>1</v>
      </c>
      <c r="G64" s="229">
        <v>6</v>
      </c>
      <c r="I64" s="229">
        <v>14</v>
      </c>
      <c r="J64" s="229">
        <f t="shared" si="2"/>
        <v>1</v>
      </c>
      <c r="K64" s="229" t="str">
        <f t="shared" si="0"/>
        <v>75536/7 1AC0A-E</v>
      </c>
      <c r="L64" s="229" t="str">
        <f>IF(AND($G64&lt;&gt;"",$J64&gt;0), IF($F64=1,MID($K64,1,$G64-1)&amp;MID($K64,$G64+2,LEN($K64)-($G64+1)),""), IF(AND($G64&lt;&gt;"",$E64&lt;&gt;""),MID($K64,1,$G64-1),IF(AND($D64&lt;&gt;"",$F64&lt;2),$K64,IF(AND(OR($D64="", $E64=""),VALUE($F64)=0),$K64,IF($F64=1,MID($K64,1,$G64-1)&amp;MID($K64,$G64+2,LEN($K64)-($G64-1)),"")))))</f>
        <v>75536 1AC0A-E</v>
      </c>
      <c r="M64" s="229" t="str">
        <f t="shared" si="1"/>
        <v>75537 1AC0A-E</v>
      </c>
      <c r="N64" s="229">
        <f>VLOOKUP(B64,大日程202201!$C$2:$D$1418,2,FALSE)</f>
        <v>0</v>
      </c>
    </row>
    <row r="65" spans="1:14">
      <c r="A65" s="231">
        <v>64</v>
      </c>
      <c r="B65" s="229" t="s">
        <v>2726</v>
      </c>
      <c r="C65" s="229" t="s">
        <v>4198</v>
      </c>
      <c r="D65" s="229">
        <v>12</v>
      </c>
      <c r="E65" s="229">
        <v>6</v>
      </c>
      <c r="F65" s="229">
        <v>0</v>
      </c>
      <c r="I65" s="229">
        <v>0</v>
      </c>
      <c r="J65" s="229">
        <f t="shared" si="2"/>
        <v>0</v>
      </c>
      <c r="K65" s="229" t="str">
        <f t="shared" si="0"/>
        <v>745G3 1GR0A</v>
      </c>
      <c r="L65" s="229" t="str">
        <f t="shared" si="3"/>
        <v>745G3 1GR0A</v>
      </c>
      <c r="M65" s="229" t="str">
        <f t="shared" si="1"/>
        <v/>
      </c>
      <c r="N65" s="229">
        <f>VLOOKUP(B65,大日程202201!$C$2:$D$1418,2,FALSE)</f>
        <v>0</v>
      </c>
    </row>
    <row r="66" spans="1:14">
      <c r="A66" s="231">
        <v>65</v>
      </c>
      <c r="B66" s="229" t="s">
        <v>2727</v>
      </c>
      <c r="C66" s="229" t="s">
        <v>4199</v>
      </c>
      <c r="D66" s="229">
        <v>14</v>
      </c>
      <c r="E66" s="229">
        <v>8</v>
      </c>
      <c r="F66" s="229">
        <v>1</v>
      </c>
      <c r="G66" s="229">
        <v>6</v>
      </c>
      <c r="I66" s="229">
        <v>0</v>
      </c>
      <c r="J66" s="229">
        <f t="shared" si="2"/>
        <v>1</v>
      </c>
      <c r="K66" s="229" t="str">
        <f t="shared" ref="K66:K129" si="5">IF(AND($D66&lt;&gt;"",$D66&gt;$E66),TRIM(MID($C66,1,$D66)),TRIM($C66))</f>
        <v>745J4/5 1GR0A</v>
      </c>
      <c r="L66" s="229" t="str">
        <f>IF(AND($G66&lt;&gt;"",$J66&gt;0), IF($F66=1,MID($K66,1,$G66-1)&amp;MID($K66,$G66+2,LEN($K66)-($G66+1)),""), IF(AND($G66&lt;&gt;"",$E66&lt;&gt;""),MID($K66,1,$G66-1),IF(AND($D66&lt;&gt;"",$F66&lt;2),$K66,IF(AND(OR($D66="", $E66=""),VALUE($F66)=0),$K66,IF($F66=1,MID($K66,1,$G66-1)&amp;MID($K66,$G66+2,LEN($K66)-($G66-1)),"")))))</f>
        <v>745J4 1GR0A</v>
      </c>
      <c r="M66" s="229" t="str">
        <f t="shared" ref="M66:M129" si="6">IF(AND($G66&lt;&gt;"",$J66&gt;0), IF($F66=1,MID($K66,1,$G66-(1+$J66))&amp;MID($K66,$G66+$J66,LEN($K66)-($G66+($J66-1))),""),IF(AND($G66&lt;&gt;"",$E66&lt;&gt;"",$J66&gt;0),MID($K66,1,$G66-1),IF(AND($G66&lt;&gt;"",$E66&lt;&gt;"",$J66&lt;0),MID($K66,1,$E66)&amp;MID($K66,$G66+1,LEN($K66)-$G66),IF($F66=1,MID($K66,1,$G66-2)&amp;MID($K66,$G66+1,LEN($K66)-$G66),""))))</f>
        <v>745J5 1GR0A</v>
      </c>
      <c r="N66" s="229">
        <f>VLOOKUP(B66,大日程202201!$C$2:$D$1418,2,FALSE)</f>
        <v>0</v>
      </c>
    </row>
    <row r="67" spans="1:14">
      <c r="A67" s="231">
        <v>66</v>
      </c>
      <c r="B67" s="229" t="s">
        <v>2728</v>
      </c>
      <c r="C67" s="229" t="s">
        <v>4200</v>
      </c>
      <c r="D67" s="229">
        <v>16</v>
      </c>
      <c r="E67" s="229">
        <v>8</v>
      </c>
      <c r="F67" s="229">
        <v>1</v>
      </c>
      <c r="G67" s="229">
        <v>6</v>
      </c>
      <c r="I67" s="229">
        <v>0</v>
      </c>
      <c r="J67" s="229">
        <f t="shared" ref="J67:J130" si="7">IF($G67&lt;&gt;"",($E67-1)-$G67,0)</f>
        <v>1</v>
      </c>
      <c r="K67" s="229" t="str">
        <f t="shared" si="5"/>
        <v>748B2/3 1GR0ATE</v>
      </c>
      <c r="L67" s="229" t="str">
        <f>IF(AND($G67&lt;&gt;"",$J67&gt;0), IF($F67=1,MID($K67,1,$G67-1)&amp;MID($K67,$G67+2,LEN($K67)-($G67+1)),""), IF(AND($G67&lt;&gt;"",$E67&lt;&gt;""),MID($K67,1,$G67-1),IF(AND($D67&lt;&gt;"",$F67&lt;2),$K67,IF(AND(OR($D67="", $E67=""),VALUE($F67)=0),$K67,IF($F67=1,MID($K67,1,$G67-1)&amp;MID($K67,$G67+2,LEN($K67)-($G67-1)),"")))))</f>
        <v>748B2 1GR0ATE</v>
      </c>
      <c r="M67" s="229" t="str">
        <f t="shared" si="6"/>
        <v>748B3 1GR0ATE</v>
      </c>
      <c r="N67" s="229">
        <f>VLOOKUP(B67,大日程202201!$C$2:$D$1418,2,FALSE)</f>
        <v>0</v>
      </c>
    </row>
    <row r="68" spans="1:14">
      <c r="A68" s="231">
        <v>67</v>
      </c>
      <c r="B68" s="229" t="s">
        <v>2729</v>
      </c>
      <c r="C68" s="229" t="s">
        <v>4201</v>
      </c>
      <c r="D68" s="229">
        <v>14</v>
      </c>
      <c r="E68" s="229">
        <v>8</v>
      </c>
      <c r="F68" s="229">
        <v>1</v>
      </c>
      <c r="G68" s="229">
        <v>6</v>
      </c>
      <c r="I68" s="229">
        <v>0</v>
      </c>
      <c r="J68" s="229">
        <f t="shared" si="7"/>
        <v>1</v>
      </c>
      <c r="K68" s="229" t="str">
        <f t="shared" si="5"/>
        <v>76456/7 1GR0A</v>
      </c>
      <c r="L68" s="229" t="str">
        <f>IF(AND($G68&lt;&gt;"",$J68&gt;0), IF($F68=1,MID($K68,1,$G68-1)&amp;MID($K68,$G68+2,LEN($K68)-($G68+1)),""), IF(AND($G68&lt;&gt;"",$E68&lt;&gt;""),MID($K68,1,$G68-1),IF(AND($D68&lt;&gt;"",$F68&lt;2),$K68,IF(AND(OR($D68="", $E68=""),VALUE($F68)=0),$K68,IF($F68=1,MID($K68,1,$G68-1)&amp;MID($K68,$G68+2,LEN($K68)-($G68-1)),"")))))</f>
        <v>76456 1GR0A</v>
      </c>
      <c r="M68" s="229" t="str">
        <f t="shared" si="6"/>
        <v>76457 1GR0A</v>
      </c>
      <c r="N68" s="229">
        <f>VLOOKUP(B68,大日程202201!$C$2:$D$1418,2,FALSE)</f>
        <v>0</v>
      </c>
    </row>
    <row r="69" spans="1:14">
      <c r="A69" s="231">
        <v>68</v>
      </c>
      <c r="B69" s="229" t="s">
        <v>2730</v>
      </c>
      <c r="C69" s="229" t="s">
        <v>4202</v>
      </c>
      <c r="D69" s="229">
        <v>12</v>
      </c>
      <c r="E69" s="229">
        <v>6</v>
      </c>
      <c r="F69" s="229">
        <v>0</v>
      </c>
      <c r="I69" s="229">
        <v>0</v>
      </c>
      <c r="J69" s="229">
        <f t="shared" si="7"/>
        <v>0</v>
      </c>
      <c r="K69" s="229" t="str">
        <f t="shared" si="5"/>
        <v>76488 1GR0A</v>
      </c>
      <c r="L69" s="229" t="str">
        <f t="shared" ref="L69:L132" si="8">IF(AND($G69&lt;&gt;"",$J69&gt;0), IF($F69=1,MID($K69,1,$G69-1)&amp;MID($K69,$G69+$J69+$J69,LEN($K69)-($G69+$J69)),""), IF(AND($G69&lt;&gt;"",$E69&lt;&gt;""),MID($K69,1,$G69-1),IF(AND($D69&lt;&gt;"",$F69&lt;2),$K69,IF(AND(OR($D69="", $E69=""),VALUE($F69)=0),$K69,IF($F69=1,MID($K69,1,$G69-1)&amp;MID($K69,$G69+2,LEN($K69)-($G69-1)),"")))))</f>
        <v>76488 1GR0A</v>
      </c>
      <c r="M69" s="229" t="str">
        <f t="shared" si="6"/>
        <v/>
      </c>
      <c r="N69" s="229">
        <f>VLOOKUP(B69,大日程202201!$C$2:$D$1418,2,FALSE)</f>
        <v>0</v>
      </c>
    </row>
    <row r="70" spans="1:14">
      <c r="A70" s="231">
        <v>69</v>
      </c>
      <c r="B70" s="229" t="s">
        <v>2731</v>
      </c>
      <c r="C70" s="229" t="s">
        <v>4203</v>
      </c>
      <c r="D70" s="229">
        <v>12</v>
      </c>
      <c r="E70" s="229">
        <v>6</v>
      </c>
      <c r="F70" s="229">
        <v>0</v>
      </c>
      <c r="I70" s="229">
        <v>0</v>
      </c>
      <c r="J70" s="229">
        <f t="shared" si="7"/>
        <v>0</v>
      </c>
      <c r="K70" s="229" t="str">
        <f t="shared" si="5"/>
        <v>76489 1GR0A</v>
      </c>
      <c r="L70" s="229" t="str">
        <f t="shared" si="8"/>
        <v>76489 1GR0A</v>
      </c>
      <c r="M70" s="229" t="str">
        <f t="shared" si="6"/>
        <v/>
      </c>
      <c r="N70" s="229">
        <f>VLOOKUP(B70,大日程202201!$C$2:$D$1418,2,FALSE)</f>
        <v>0</v>
      </c>
    </row>
    <row r="71" spans="1:14">
      <c r="A71" s="231">
        <v>70</v>
      </c>
      <c r="B71" s="229" t="s">
        <v>2732</v>
      </c>
      <c r="C71" s="229" t="s">
        <v>4204</v>
      </c>
      <c r="D71" s="229">
        <v>12</v>
      </c>
      <c r="E71" s="229">
        <v>6</v>
      </c>
      <c r="F71" s="229">
        <v>0</v>
      </c>
      <c r="I71" s="229">
        <v>0</v>
      </c>
      <c r="J71" s="229">
        <f t="shared" si="7"/>
        <v>0</v>
      </c>
      <c r="K71" s="229" t="str">
        <f t="shared" si="5"/>
        <v>67413 JN20A</v>
      </c>
      <c r="L71" s="229" t="str">
        <f t="shared" si="8"/>
        <v>67413 JN20A</v>
      </c>
      <c r="M71" s="229" t="str">
        <f t="shared" si="6"/>
        <v/>
      </c>
      <c r="N71" s="229">
        <f>VLOOKUP(B71,大日程202201!$C$2:$D$1418,2,FALSE)</f>
        <v>0</v>
      </c>
    </row>
    <row r="72" spans="1:14">
      <c r="A72" s="231">
        <v>71</v>
      </c>
      <c r="B72" s="229" t="s">
        <v>2733</v>
      </c>
      <c r="C72" s="229" t="s">
        <v>4205</v>
      </c>
      <c r="D72" s="229">
        <v>14</v>
      </c>
      <c r="E72" s="229">
        <v>6</v>
      </c>
      <c r="F72" s="229">
        <v>0</v>
      </c>
      <c r="I72" s="229">
        <v>12</v>
      </c>
      <c r="J72" s="229">
        <f t="shared" si="7"/>
        <v>0</v>
      </c>
      <c r="K72" s="229" t="str">
        <f t="shared" si="5"/>
        <v>67413 JN20A-G</v>
      </c>
      <c r="L72" s="229" t="str">
        <f t="shared" si="8"/>
        <v>67413 JN20A-G</v>
      </c>
      <c r="M72" s="229" t="str">
        <f t="shared" si="6"/>
        <v/>
      </c>
      <c r="N72" s="229">
        <f>VLOOKUP(B72,大日程202201!$C$2:$D$1418,2,FALSE)</f>
        <v>0</v>
      </c>
    </row>
    <row r="73" spans="1:14">
      <c r="A73" s="231">
        <v>72</v>
      </c>
      <c r="B73" s="229" t="s">
        <v>2734</v>
      </c>
      <c r="C73" s="229" t="s">
        <v>4206</v>
      </c>
      <c r="D73" s="229">
        <v>12</v>
      </c>
      <c r="E73" s="229">
        <v>6</v>
      </c>
      <c r="F73" s="229">
        <v>0</v>
      </c>
      <c r="I73" s="229">
        <v>0</v>
      </c>
      <c r="J73" s="229">
        <f t="shared" si="7"/>
        <v>0</v>
      </c>
      <c r="K73" s="229" t="str">
        <f t="shared" si="5"/>
        <v>67413 1VA0A</v>
      </c>
      <c r="L73" s="229" t="str">
        <f t="shared" si="8"/>
        <v>67413 1VA0A</v>
      </c>
      <c r="M73" s="229" t="str">
        <f t="shared" si="6"/>
        <v/>
      </c>
      <c r="N73" s="229">
        <f>VLOOKUP(B73,大日程202201!$C$2:$D$1418,2,FALSE)</f>
        <v>0</v>
      </c>
    </row>
    <row r="74" spans="1:14">
      <c r="A74" s="231">
        <v>73</v>
      </c>
      <c r="B74" s="229" t="s">
        <v>2735</v>
      </c>
      <c r="C74" s="229" t="s">
        <v>4207</v>
      </c>
      <c r="D74" s="229">
        <v>14</v>
      </c>
      <c r="E74" s="229">
        <v>8</v>
      </c>
      <c r="F74" s="229">
        <v>1</v>
      </c>
      <c r="G74" s="229">
        <v>6</v>
      </c>
      <c r="I74" s="229">
        <v>0</v>
      </c>
      <c r="J74" s="229">
        <f t="shared" si="7"/>
        <v>1</v>
      </c>
      <c r="K74" s="229" t="str">
        <f t="shared" si="5"/>
        <v>76366/7 1VA0A</v>
      </c>
      <c r="L74" s="229" t="str">
        <f>IF(AND($G74&lt;&gt;"",$J74&gt;0), IF($F74=1,MID($K74,1,$G74-1)&amp;MID($K74,$G74+2,LEN($K74)-($G74+1)),""), IF(AND($G74&lt;&gt;"",$E74&lt;&gt;""),MID($K74,1,$G74-1),IF(AND($D74&lt;&gt;"",$F74&lt;2),$K74,IF(AND(OR($D74="", $E74=""),VALUE($F74)=0),$K74,IF($F74=1,MID($K74,1,$G74-1)&amp;MID($K74,$G74+2,LEN($K74)-($G74-1)),"")))))</f>
        <v>76366 1VA0A</v>
      </c>
      <c r="M74" s="229" t="str">
        <f t="shared" si="6"/>
        <v>76367 1VA0A</v>
      </c>
      <c r="N74" s="229">
        <f>VLOOKUP(B74,大日程202201!$C$2:$D$1418,2,FALSE)</f>
        <v>0</v>
      </c>
    </row>
    <row r="75" spans="1:14">
      <c r="A75" s="231">
        <v>74</v>
      </c>
      <c r="B75" s="229" t="s">
        <v>2736</v>
      </c>
      <c r="C75" s="229" t="s">
        <v>4208</v>
      </c>
      <c r="D75" s="229">
        <v>16</v>
      </c>
      <c r="E75" s="229">
        <v>8</v>
      </c>
      <c r="F75" s="229">
        <v>1</v>
      </c>
      <c r="G75" s="229">
        <v>6</v>
      </c>
      <c r="I75" s="229">
        <v>14</v>
      </c>
      <c r="J75" s="229">
        <f t="shared" si="7"/>
        <v>1</v>
      </c>
      <c r="K75" s="229" t="str">
        <f t="shared" si="5"/>
        <v>76366/7 1VA0A-E</v>
      </c>
      <c r="L75" s="229" t="str">
        <f>IF(AND($G75&lt;&gt;"",$J75&gt;0), IF($F75=1,MID($K75,1,$G75-1)&amp;MID($K75,$G75+2,LEN($K75)-($G75+1)),""), IF(AND($G75&lt;&gt;"",$E75&lt;&gt;""),MID($K75,1,$G75-1),IF(AND($D75&lt;&gt;"",$F75&lt;2),$K75,IF(AND(OR($D75="", $E75=""),VALUE($F75)=0),$K75,IF($F75=1,MID($K75,1,$G75-1)&amp;MID($K75,$G75+2,LEN($K75)-($G75-1)),"")))))</f>
        <v>76366 1VA0A-E</v>
      </c>
      <c r="M75" s="229" t="str">
        <f t="shared" si="6"/>
        <v>76367 1VA0A-E</v>
      </c>
      <c r="N75" s="229">
        <f>VLOOKUP(B75,大日程202201!$C$2:$D$1418,2,FALSE)</f>
        <v>0</v>
      </c>
    </row>
    <row r="76" spans="1:14">
      <c r="A76" s="231">
        <v>75</v>
      </c>
      <c r="B76" s="233" t="s">
        <v>2737</v>
      </c>
      <c r="C76" s="233" t="s">
        <v>4209</v>
      </c>
      <c r="D76" s="233">
        <v>22</v>
      </c>
      <c r="E76" s="233">
        <v>8</v>
      </c>
      <c r="F76" s="233">
        <v>2</v>
      </c>
      <c r="G76" s="233">
        <v>6</v>
      </c>
      <c r="H76" s="233">
        <v>14</v>
      </c>
      <c r="I76" s="233">
        <v>20</v>
      </c>
      <c r="J76" s="233">
        <f t="shared" si="7"/>
        <v>1</v>
      </c>
      <c r="K76" s="233" t="str">
        <f t="shared" si="5"/>
        <v>64142/3 3TU0A/JN20A-E</v>
      </c>
      <c r="L76" s="234" t="s">
        <v>317</v>
      </c>
      <c r="M76" s="234" t="s">
        <v>318</v>
      </c>
      <c r="N76" s="229">
        <f>VLOOKUP(B76,大日程202201!$C$2:$D$1418,2,FALSE)</f>
        <v>0</v>
      </c>
    </row>
    <row r="77" spans="1:14">
      <c r="A77" s="231">
        <v>76</v>
      </c>
      <c r="B77" s="233" t="s">
        <v>2738</v>
      </c>
      <c r="C77" s="233" t="s">
        <v>4210</v>
      </c>
      <c r="D77" s="233">
        <v>20</v>
      </c>
      <c r="E77" s="233">
        <v>8</v>
      </c>
      <c r="F77" s="233">
        <v>2</v>
      </c>
      <c r="G77" s="233">
        <v>6</v>
      </c>
      <c r="H77" s="233">
        <v>14</v>
      </c>
      <c r="I77" s="233">
        <v>0</v>
      </c>
      <c r="J77" s="233">
        <f t="shared" si="7"/>
        <v>1</v>
      </c>
      <c r="K77" s="233" t="str">
        <f t="shared" si="5"/>
        <v>64142/3 3TU0A/JN20A</v>
      </c>
      <c r="L77" s="234" t="s">
        <v>317</v>
      </c>
      <c r="M77" s="234" t="s">
        <v>319</v>
      </c>
      <c r="N77" s="229">
        <f>VLOOKUP(B77,大日程202201!$C$2:$D$1418,2,FALSE)</f>
        <v>0</v>
      </c>
    </row>
    <row r="78" spans="1:14">
      <c r="A78" s="231">
        <v>77</v>
      </c>
      <c r="B78" s="229" t="s">
        <v>2739</v>
      </c>
      <c r="C78" s="229" t="s">
        <v>4211</v>
      </c>
      <c r="D78" s="229">
        <v>14</v>
      </c>
      <c r="E78" s="229">
        <v>6</v>
      </c>
      <c r="F78" s="229">
        <v>0</v>
      </c>
      <c r="I78" s="229">
        <v>12</v>
      </c>
      <c r="J78" s="229">
        <f t="shared" si="7"/>
        <v>0</v>
      </c>
      <c r="K78" s="229" t="str">
        <f t="shared" si="5"/>
        <v>67412 JN90A-E</v>
      </c>
      <c r="L78" s="229" t="str">
        <f t="shared" si="8"/>
        <v>67412 JN90A-E</v>
      </c>
      <c r="M78" s="229" t="str">
        <f t="shared" si="6"/>
        <v/>
      </c>
      <c r="N78" s="229">
        <f>VLOOKUP(B78,大日程202201!$C$2:$D$1418,2,FALSE)</f>
        <v>0</v>
      </c>
    </row>
    <row r="79" spans="1:14">
      <c r="A79" s="231">
        <v>78</v>
      </c>
      <c r="B79" s="229" t="s">
        <v>2740</v>
      </c>
      <c r="C79" s="229" t="s">
        <v>4212</v>
      </c>
      <c r="D79" s="229">
        <v>12</v>
      </c>
      <c r="E79" s="229">
        <v>6</v>
      </c>
      <c r="F79" s="229">
        <v>0</v>
      </c>
      <c r="I79" s="229">
        <v>0</v>
      </c>
      <c r="J79" s="229">
        <f t="shared" si="7"/>
        <v>0</v>
      </c>
      <c r="K79" s="229" t="str">
        <f t="shared" si="5"/>
        <v>67412 JN90A</v>
      </c>
      <c r="L79" s="229" t="str">
        <f t="shared" si="8"/>
        <v>67412 JN90A</v>
      </c>
      <c r="M79" s="229" t="str">
        <f t="shared" si="6"/>
        <v/>
      </c>
      <c r="N79" s="229">
        <f>VLOOKUP(B79,大日程202201!$C$2:$D$1418,2,FALSE)</f>
        <v>0</v>
      </c>
    </row>
    <row r="80" spans="1:14">
      <c r="A80" s="231">
        <v>79</v>
      </c>
      <c r="B80" s="229" t="s">
        <v>2741</v>
      </c>
      <c r="C80" s="229" t="s">
        <v>4213</v>
      </c>
      <c r="D80" s="229">
        <v>14</v>
      </c>
      <c r="E80" s="229">
        <v>8</v>
      </c>
      <c r="F80" s="229">
        <v>1</v>
      </c>
      <c r="G80" s="229">
        <v>6</v>
      </c>
      <c r="I80" s="229">
        <v>0</v>
      </c>
      <c r="J80" s="229">
        <f t="shared" si="7"/>
        <v>1</v>
      </c>
      <c r="K80" s="229" t="str">
        <f t="shared" si="5"/>
        <v>67408/9 JN20A</v>
      </c>
      <c r="L80" s="229" t="str">
        <f>IF(AND($G80&lt;&gt;"",$J80&gt;0), IF($F80=1,MID($K80,1,$G80-1)&amp;MID($K80,$G80+2,LEN($K80)-($G80+1)),""), IF(AND($G80&lt;&gt;"",$E80&lt;&gt;""),MID($K80,1,$G80-1),IF(AND($D80&lt;&gt;"",$F80&lt;2),$K80,IF(AND(OR($D80="", $E80=""),VALUE($F80)=0),$K80,IF($F80=1,MID($K80,1,$G80-1)&amp;MID($K80,$G80+2,LEN($K80)-($G80-1)),"")))))</f>
        <v>67408 JN20A</v>
      </c>
      <c r="M80" s="229" t="str">
        <f t="shared" si="6"/>
        <v>67409 JN20A</v>
      </c>
      <c r="N80" s="229">
        <f>VLOOKUP(B80,大日程202201!$C$2:$D$1418,2,FALSE)</f>
        <v>0</v>
      </c>
    </row>
    <row r="81" spans="1:14">
      <c r="A81" s="231">
        <v>80</v>
      </c>
      <c r="B81" s="229" t="s">
        <v>2742</v>
      </c>
      <c r="C81" s="229" t="s">
        <v>4214</v>
      </c>
      <c r="D81" s="229">
        <v>16</v>
      </c>
      <c r="E81" s="229">
        <v>8</v>
      </c>
      <c r="F81" s="229">
        <v>1</v>
      </c>
      <c r="G81" s="229">
        <v>6</v>
      </c>
      <c r="I81" s="229">
        <v>14</v>
      </c>
      <c r="J81" s="229">
        <f t="shared" si="7"/>
        <v>1</v>
      </c>
      <c r="K81" s="229" t="str">
        <f t="shared" si="5"/>
        <v>67408/9 JN20A-E</v>
      </c>
      <c r="L81" s="229" t="str">
        <f>IF(AND($G81&lt;&gt;"",$J81&gt;0), IF($F81=1,MID($K81,1,$G81-1)&amp;MID($K81,$G81+2,LEN($K81)-($G81+1)),""), IF(AND($G81&lt;&gt;"",$E81&lt;&gt;""),MID($K81,1,$G81-1),IF(AND($D81&lt;&gt;"",$F81&lt;2),$K81,IF(AND(OR($D81="", $E81=""),VALUE($F81)=0),$K81,IF($F81=1,MID($K81,1,$G81-1)&amp;MID($K81,$G81+2,LEN($K81)-($G81-1)),"")))))</f>
        <v>67408 JN20A-E</v>
      </c>
      <c r="M81" s="229" t="str">
        <f t="shared" si="6"/>
        <v>67409 JN20A-E</v>
      </c>
      <c r="N81" s="229">
        <f>VLOOKUP(B81,大日程202201!$C$2:$D$1418,2,FALSE)</f>
        <v>0</v>
      </c>
    </row>
    <row r="82" spans="1:14">
      <c r="A82" s="231">
        <v>81</v>
      </c>
      <c r="B82" s="229" t="s">
        <v>2743</v>
      </c>
      <c r="C82" s="229" t="s">
        <v>4215</v>
      </c>
      <c r="D82" s="229">
        <v>12</v>
      </c>
      <c r="E82" s="229">
        <v>6</v>
      </c>
      <c r="F82" s="229">
        <v>0</v>
      </c>
      <c r="I82" s="229">
        <v>0</v>
      </c>
      <c r="J82" s="229">
        <f t="shared" si="7"/>
        <v>0</v>
      </c>
      <c r="K82" s="229" t="str">
        <f t="shared" si="5"/>
        <v>75134 JN20A</v>
      </c>
      <c r="L82" s="229" t="str">
        <f t="shared" si="8"/>
        <v>75134 JN20A</v>
      </c>
      <c r="M82" s="229" t="str">
        <f t="shared" si="6"/>
        <v/>
      </c>
      <c r="N82" s="229">
        <f>VLOOKUP(B82,大日程202201!$C$2:$D$1418,2,FALSE)</f>
        <v>0</v>
      </c>
    </row>
    <row r="83" spans="1:14">
      <c r="A83" s="231">
        <v>82</v>
      </c>
      <c r="B83" s="229" t="s">
        <v>2744</v>
      </c>
      <c r="C83" s="229" t="s">
        <v>4216</v>
      </c>
      <c r="D83" s="229">
        <v>14</v>
      </c>
      <c r="E83" s="229">
        <v>6</v>
      </c>
      <c r="F83" s="229">
        <v>0</v>
      </c>
      <c r="I83" s="229">
        <v>12</v>
      </c>
      <c r="J83" s="229">
        <f t="shared" si="7"/>
        <v>0</v>
      </c>
      <c r="K83" s="229" t="str">
        <f t="shared" si="5"/>
        <v>75134 JN20A-E</v>
      </c>
      <c r="L83" s="229" t="str">
        <f t="shared" si="8"/>
        <v>75134 JN20A-E</v>
      </c>
      <c r="M83" s="229" t="str">
        <f t="shared" si="6"/>
        <v/>
      </c>
      <c r="N83" s="229">
        <f>VLOOKUP(B83,大日程202201!$C$2:$D$1418,2,FALSE)</f>
        <v>0</v>
      </c>
    </row>
    <row r="84" spans="1:14">
      <c r="A84" s="231">
        <v>83</v>
      </c>
      <c r="B84" s="229" t="s">
        <v>2745</v>
      </c>
      <c r="C84" s="229" t="s">
        <v>4217</v>
      </c>
      <c r="D84" s="229">
        <v>12</v>
      </c>
      <c r="E84" s="229">
        <v>6</v>
      </c>
      <c r="F84" s="229">
        <v>0</v>
      </c>
      <c r="I84" s="229">
        <v>0</v>
      </c>
      <c r="J84" s="229">
        <f t="shared" si="7"/>
        <v>0</v>
      </c>
      <c r="K84" s="229" t="str">
        <f t="shared" si="5"/>
        <v>75135 JN20A</v>
      </c>
      <c r="L84" s="229" t="str">
        <f t="shared" si="8"/>
        <v>75135 JN20A</v>
      </c>
      <c r="M84" s="229" t="str">
        <f t="shared" si="6"/>
        <v/>
      </c>
      <c r="N84" s="229">
        <f>VLOOKUP(B84,大日程202201!$C$2:$D$1418,2,FALSE)</f>
        <v>0</v>
      </c>
    </row>
    <row r="85" spans="1:14">
      <c r="A85" s="231">
        <v>84</v>
      </c>
      <c r="B85" s="229" t="s">
        <v>2746</v>
      </c>
      <c r="C85" s="229" t="s">
        <v>4218</v>
      </c>
      <c r="D85" s="229">
        <v>14</v>
      </c>
      <c r="E85" s="229">
        <v>6</v>
      </c>
      <c r="F85" s="229">
        <v>0</v>
      </c>
      <c r="I85" s="229">
        <v>12</v>
      </c>
      <c r="J85" s="229">
        <f t="shared" si="7"/>
        <v>0</v>
      </c>
      <c r="K85" s="229" t="str">
        <f t="shared" si="5"/>
        <v>75135 JN20A-E</v>
      </c>
      <c r="L85" s="229" t="str">
        <f t="shared" si="8"/>
        <v>75135 JN20A-E</v>
      </c>
      <c r="M85" s="229" t="str">
        <f t="shared" si="6"/>
        <v/>
      </c>
      <c r="N85" s="229">
        <f>VLOOKUP(B85,大日程202201!$C$2:$D$1418,2,FALSE)</f>
        <v>0</v>
      </c>
    </row>
    <row r="86" spans="1:14">
      <c r="A86" s="231">
        <v>85</v>
      </c>
      <c r="B86" s="229" t="s">
        <v>2747</v>
      </c>
      <c r="C86" s="229" t="s">
        <v>4219</v>
      </c>
      <c r="D86" s="229">
        <v>14</v>
      </c>
      <c r="E86" s="229">
        <v>8</v>
      </c>
      <c r="F86" s="229">
        <v>1</v>
      </c>
      <c r="G86" s="229">
        <v>6</v>
      </c>
      <c r="I86" s="229">
        <v>0</v>
      </c>
      <c r="J86" s="229">
        <f t="shared" si="7"/>
        <v>1</v>
      </c>
      <c r="K86" s="229" t="str">
        <f t="shared" si="5"/>
        <v>75432/3 JN20A</v>
      </c>
      <c r="L86" s="229" t="str">
        <f>IF(AND($G86&lt;&gt;"",$J86&gt;0), IF($F86=1,MID($K86,1,$G86-1)&amp;MID($K86,$G86+2,LEN($K86)-($G86+1)),""), IF(AND($G86&lt;&gt;"",$E86&lt;&gt;""),MID($K86,1,$G86-1),IF(AND($D86&lt;&gt;"",$F86&lt;2),$K86,IF(AND(OR($D86="", $E86=""),VALUE($F86)=0),$K86,IF($F86=1,MID($K86,1,$G86-1)&amp;MID($K86,$G86+2,LEN($K86)-($G86-1)),"")))))</f>
        <v>75432 JN20A</v>
      </c>
      <c r="M86" s="229" t="str">
        <f t="shared" si="6"/>
        <v>75433 JN20A</v>
      </c>
      <c r="N86" s="229">
        <f>VLOOKUP(B86,大日程202201!$C$2:$D$1418,2,FALSE)</f>
        <v>0</v>
      </c>
    </row>
    <row r="87" spans="1:14">
      <c r="A87" s="231">
        <v>86</v>
      </c>
      <c r="B87" s="229" t="s">
        <v>2748</v>
      </c>
      <c r="C87" s="229" t="s">
        <v>4220</v>
      </c>
      <c r="D87" s="229">
        <v>14</v>
      </c>
      <c r="E87" s="229">
        <v>8</v>
      </c>
      <c r="F87" s="229">
        <v>1</v>
      </c>
      <c r="G87" s="229">
        <v>6</v>
      </c>
      <c r="I87" s="229">
        <v>0</v>
      </c>
      <c r="J87" s="229">
        <f t="shared" si="7"/>
        <v>1</v>
      </c>
      <c r="K87" s="229" t="str">
        <f t="shared" si="5"/>
        <v>76272/3 JN20A</v>
      </c>
      <c r="L87" s="229" t="str">
        <f>IF(AND($G87&lt;&gt;"",$J87&gt;0), IF($F87=1,MID($K87,1,$G87-1)&amp;MID($K87,$G87+2,LEN($K87)-($G87+1)),""), IF(AND($G87&lt;&gt;"",$E87&lt;&gt;""),MID($K87,1,$G87-1),IF(AND($D87&lt;&gt;"",$F87&lt;2),$K87,IF(AND(OR($D87="", $E87=""),VALUE($F87)=0),$K87,IF($F87=1,MID($K87,1,$G87-1)&amp;MID($K87,$G87+2,LEN($K87)-($G87-1)),"")))))</f>
        <v>76272 JN20A</v>
      </c>
      <c r="M87" s="229" t="str">
        <f t="shared" si="6"/>
        <v>76273 JN20A</v>
      </c>
      <c r="N87" s="229">
        <f>VLOOKUP(B87,大日程202201!$C$2:$D$1418,2,FALSE)</f>
        <v>0</v>
      </c>
    </row>
    <row r="88" spans="1:14">
      <c r="A88" s="231">
        <v>87</v>
      </c>
      <c r="B88" s="229" t="s">
        <v>2749</v>
      </c>
      <c r="C88" s="229" t="s">
        <v>4221</v>
      </c>
      <c r="D88" s="229">
        <v>16</v>
      </c>
      <c r="E88" s="229">
        <v>8</v>
      </c>
      <c r="F88" s="229">
        <v>1</v>
      </c>
      <c r="G88" s="229">
        <v>6</v>
      </c>
      <c r="I88" s="229">
        <v>14</v>
      </c>
      <c r="J88" s="229">
        <f t="shared" si="7"/>
        <v>1</v>
      </c>
      <c r="K88" s="229" t="str">
        <f t="shared" si="5"/>
        <v>76272/3 JN20A-E</v>
      </c>
      <c r="L88" s="229" t="str">
        <f>IF(AND($G88&lt;&gt;"",$J88&gt;0), IF($F88=1,MID($K88,1,$G88-1)&amp;MID($K88,$G88+2,LEN($K88)-($G88+1)),""), IF(AND($G88&lt;&gt;"",$E88&lt;&gt;""),MID($K88,1,$G88-1),IF(AND($D88&lt;&gt;"",$F88&lt;2),$K88,IF(AND(OR($D88="", $E88=""),VALUE($F88)=0),$K88,IF($F88=1,MID($K88,1,$G88-1)&amp;MID($K88,$G88+2,LEN($K88)-($G88-1)),"")))))</f>
        <v>76272 JN20A-E</v>
      </c>
      <c r="M88" s="229" t="str">
        <f t="shared" si="6"/>
        <v>76273 JN20A-E</v>
      </c>
      <c r="N88" s="229">
        <f>VLOOKUP(B88,大日程202201!$C$2:$D$1418,2,FALSE)</f>
        <v>0</v>
      </c>
    </row>
    <row r="89" spans="1:14">
      <c r="A89" s="231">
        <v>88</v>
      </c>
      <c r="B89" s="229" t="s">
        <v>2750</v>
      </c>
      <c r="C89" s="229" t="s">
        <v>4222</v>
      </c>
      <c r="D89" s="229">
        <v>12</v>
      </c>
      <c r="E89" s="229">
        <v>6</v>
      </c>
      <c r="F89" s="229">
        <v>0</v>
      </c>
      <c r="I89" s="229">
        <v>0</v>
      </c>
      <c r="J89" s="229">
        <f t="shared" si="7"/>
        <v>0</v>
      </c>
      <c r="K89" s="229" t="str">
        <f t="shared" si="5"/>
        <v>76232 JN20A</v>
      </c>
      <c r="L89" s="229" t="str">
        <f t="shared" si="8"/>
        <v>76232 JN20A</v>
      </c>
      <c r="M89" s="229" t="str">
        <f t="shared" si="6"/>
        <v/>
      </c>
      <c r="N89" s="229">
        <f>VLOOKUP(B89,大日程202201!$C$2:$D$1418,2,FALSE)</f>
        <v>0</v>
      </c>
    </row>
    <row r="90" spans="1:14">
      <c r="A90" s="231">
        <v>89</v>
      </c>
      <c r="B90" s="229" t="s">
        <v>2751</v>
      </c>
      <c r="C90" s="229" t="s">
        <v>4223</v>
      </c>
      <c r="D90" s="229">
        <v>12</v>
      </c>
      <c r="E90" s="229">
        <v>6</v>
      </c>
      <c r="F90" s="229">
        <v>0</v>
      </c>
      <c r="I90" s="229">
        <v>0</v>
      </c>
      <c r="J90" s="229">
        <f t="shared" si="7"/>
        <v>0</v>
      </c>
      <c r="K90" s="229" t="str">
        <f t="shared" si="5"/>
        <v>76233 JN20A</v>
      </c>
      <c r="L90" s="229" t="str">
        <f t="shared" si="8"/>
        <v>76233 JN20A</v>
      </c>
      <c r="M90" s="229" t="str">
        <f t="shared" si="6"/>
        <v/>
      </c>
      <c r="N90" s="229">
        <f>VLOOKUP(B90,大日程202201!$C$2:$D$1418,2,FALSE)</f>
        <v>0</v>
      </c>
    </row>
    <row r="91" spans="1:14">
      <c r="A91" s="231">
        <v>90</v>
      </c>
      <c r="B91" s="229" t="s">
        <v>2752</v>
      </c>
      <c r="C91" s="229" t="s">
        <v>4224</v>
      </c>
      <c r="D91" s="229">
        <v>14</v>
      </c>
      <c r="E91" s="229">
        <v>8</v>
      </c>
      <c r="F91" s="229">
        <v>1</v>
      </c>
      <c r="G91" s="229">
        <v>6</v>
      </c>
      <c r="I91" s="229">
        <v>18</v>
      </c>
      <c r="J91" s="229">
        <f t="shared" si="7"/>
        <v>1</v>
      </c>
      <c r="K91" s="229" t="str">
        <f t="shared" si="5"/>
        <v>764B4/5 JN20A</v>
      </c>
      <c r="L91" s="229" t="str">
        <f>IF(AND($G91&lt;&gt;"",$J91&gt;0), IF($F91=1,MID($K91,1,$G91-1)&amp;MID($K91,$G91+2,LEN($K91)-($G91+1)),""), IF(AND($G91&lt;&gt;"",$E91&lt;&gt;""),MID($K91,1,$G91-1),IF(AND($D91&lt;&gt;"",$F91&lt;2),$K91,IF(AND(OR($D91="", $E91=""),VALUE($F91)=0),$K91,IF($F91=1,MID($K91,1,$G91-1)&amp;MID($K91,$G91+2,LEN($K91)-($G91-1)),"")))))</f>
        <v>764B4 JN20A</v>
      </c>
      <c r="M91" s="229" t="str">
        <f t="shared" si="6"/>
        <v>764B5 JN20A</v>
      </c>
      <c r="N91" s="229">
        <f>VLOOKUP(B91,大日程202201!$C$2:$D$1418,2,FALSE)</f>
        <v>0</v>
      </c>
    </row>
    <row r="92" spans="1:14">
      <c r="A92" s="231">
        <v>91</v>
      </c>
      <c r="B92" s="229" t="s">
        <v>2753</v>
      </c>
      <c r="C92" s="229" t="s">
        <v>4225</v>
      </c>
      <c r="D92" s="229">
        <v>14</v>
      </c>
      <c r="E92" s="229">
        <v>8</v>
      </c>
      <c r="F92" s="229">
        <v>1</v>
      </c>
      <c r="G92" s="229">
        <v>6</v>
      </c>
      <c r="I92" s="229">
        <v>0</v>
      </c>
      <c r="J92" s="229">
        <f t="shared" si="7"/>
        <v>1</v>
      </c>
      <c r="K92" s="229" t="str">
        <f t="shared" si="5"/>
        <v>764B4/5 JN20A</v>
      </c>
      <c r="L92" s="229" t="str">
        <f>IF(AND($G92&lt;&gt;"",$J92&gt;0), IF($F92=1,MID($K92,1,$G92-1)&amp;MID($K92,$G92+2,LEN($K92)-($G92+1)),""), IF(AND($G92&lt;&gt;"",$E92&lt;&gt;""),MID($K92,1,$G92-1),IF(AND($D92&lt;&gt;"",$F92&lt;2),$K92,IF(AND(OR($D92="", $E92=""),VALUE($F92)=0),$K92,IF($F92=1,MID($K92,1,$G92-1)&amp;MID($K92,$G92+2,LEN($K92)-($G92-1)),"")))))</f>
        <v>764B4 JN20A</v>
      </c>
      <c r="M92" s="229" t="str">
        <f t="shared" si="6"/>
        <v>764B5 JN20A</v>
      </c>
      <c r="N92" s="229">
        <f>VLOOKUP(B92,大日程202201!$C$2:$D$1418,2,FALSE)</f>
        <v>0</v>
      </c>
    </row>
    <row r="93" spans="1:14">
      <c r="A93" s="231">
        <v>92</v>
      </c>
      <c r="B93" s="229" t="s">
        <v>2754</v>
      </c>
      <c r="C93" s="229" t="s">
        <v>4226</v>
      </c>
      <c r="D93" s="229">
        <v>12</v>
      </c>
      <c r="E93" s="229">
        <v>6</v>
      </c>
      <c r="F93" s="229">
        <v>0</v>
      </c>
      <c r="I93" s="229">
        <v>16</v>
      </c>
      <c r="J93" s="229">
        <f t="shared" si="7"/>
        <v>0</v>
      </c>
      <c r="K93" s="229" t="str">
        <f t="shared" si="5"/>
        <v>76753 JN20A</v>
      </c>
      <c r="L93" s="229" t="str">
        <f t="shared" si="8"/>
        <v>76753 JN20A</v>
      </c>
      <c r="M93" s="229" t="str">
        <f t="shared" si="6"/>
        <v/>
      </c>
      <c r="N93" s="229">
        <f>VLOOKUP(B93,大日程202201!$C$2:$D$1418,2,FALSE)</f>
        <v>0</v>
      </c>
    </row>
    <row r="94" spans="1:14">
      <c r="A94" s="231">
        <v>93</v>
      </c>
      <c r="B94" s="229" t="s">
        <v>2755</v>
      </c>
      <c r="C94" s="229" t="s">
        <v>4227</v>
      </c>
      <c r="D94" s="229">
        <v>12</v>
      </c>
      <c r="E94" s="229">
        <v>6</v>
      </c>
      <c r="F94" s="229">
        <v>0</v>
      </c>
      <c r="I94" s="229">
        <v>0</v>
      </c>
      <c r="J94" s="229">
        <f t="shared" si="7"/>
        <v>0</v>
      </c>
      <c r="K94" s="229" t="str">
        <f t="shared" si="5"/>
        <v>76753 JN20A</v>
      </c>
      <c r="L94" s="229" t="str">
        <f t="shared" si="8"/>
        <v>76753 JN20A</v>
      </c>
      <c r="M94" s="229" t="str">
        <f t="shared" si="6"/>
        <v/>
      </c>
      <c r="N94" s="229">
        <f>VLOOKUP(B94,大日程202201!$C$2:$D$1418,2,FALSE)</f>
        <v>0</v>
      </c>
    </row>
    <row r="95" spans="1:14">
      <c r="A95" s="231">
        <v>94</v>
      </c>
      <c r="B95" s="229" t="s">
        <v>2756</v>
      </c>
      <c r="C95" s="229" t="s">
        <v>4228</v>
      </c>
      <c r="D95" s="229">
        <v>12</v>
      </c>
      <c r="E95" s="229">
        <v>6</v>
      </c>
      <c r="F95" s="229">
        <v>0</v>
      </c>
      <c r="I95" s="229">
        <v>0</v>
      </c>
      <c r="J95" s="229">
        <f t="shared" si="7"/>
        <v>0</v>
      </c>
      <c r="K95" s="229" t="str">
        <f t="shared" si="5"/>
        <v>79422 JN20A</v>
      </c>
      <c r="L95" s="229" t="str">
        <f t="shared" si="8"/>
        <v>79422 JN20A</v>
      </c>
      <c r="M95" s="229" t="str">
        <f t="shared" si="6"/>
        <v/>
      </c>
      <c r="N95" s="229">
        <f>VLOOKUP(B95,大日程202201!$C$2:$D$1418,2,FALSE)</f>
        <v>0</v>
      </c>
    </row>
    <row r="96" spans="1:14">
      <c r="A96" s="231">
        <v>95</v>
      </c>
      <c r="B96" s="229" t="s">
        <v>2757</v>
      </c>
      <c r="C96" s="229" t="s">
        <v>4229</v>
      </c>
      <c r="D96" s="229">
        <v>12</v>
      </c>
      <c r="E96" s="229">
        <v>6</v>
      </c>
      <c r="F96" s="229">
        <v>0</v>
      </c>
      <c r="I96" s="229">
        <v>0</v>
      </c>
      <c r="J96" s="229">
        <f t="shared" si="7"/>
        <v>0</v>
      </c>
      <c r="K96" s="229" t="str">
        <f t="shared" si="5"/>
        <v>79422 JN20B</v>
      </c>
      <c r="L96" s="229" t="str">
        <f t="shared" si="8"/>
        <v>79422 JN20B</v>
      </c>
      <c r="M96" s="229" t="str">
        <f t="shared" si="6"/>
        <v/>
      </c>
      <c r="N96" s="229">
        <f>VLOOKUP(B96,大日程202201!$C$2:$D$1418,2,FALSE)</f>
        <v>0</v>
      </c>
    </row>
    <row r="97" spans="1:14">
      <c r="A97" s="231">
        <v>96</v>
      </c>
      <c r="B97" s="229" t="s">
        <v>2758</v>
      </c>
      <c r="C97" s="229" t="s">
        <v>4230</v>
      </c>
      <c r="D97" s="229">
        <v>14</v>
      </c>
      <c r="E97" s="229">
        <v>6</v>
      </c>
      <c r="F97" s="229">
        <v>0</v>
      </c>
      <c r="I97" s="229">
        <v>0</v>
      </c>
      <c r="J97" s="229">
        <f t="shared" si="7"/>
        <v>0</v>
      </c>
      <c r="K97" s="229" t="str">
        <f t="shared" si="5"/>
        <v>17285 1LA1A01</v>
      </c>
      <c r="L97" s="229" t="str">
        <f t="shared" si="8"/>
        <v>17285 1LA1A01</v>
      </c>
      <c r="M97" s="229" t="str">
        <f t="shared" si="6"/>
        <v/>
      </c>
      <c r="N97" s="229">
        <f>VLOOKUP(B97,大日程202201!$C$2:$D$1418,2,FALSE)</f>
        <v>1920</v>
      </c>
    </row>
    <row r="98" spans="1:14">
      <c r="A98" s="231">
        <v>97</v>
      </c>
      <c r="B98" s="229" t="s">
        <v>2759</v>
      </c>
      <c r="C98" s="229" t="s">
        <v>4231</v>
      </c>
      <c r="D98" s="229">
        <v>12</v>
      </c>
      <c r="E98" s="229">
        <v>6</v>
      </c>
      <c r="F98" s="229">
        <v>0</v>
      </c>
      <c r="I98" s="229">
        <v>0</v>
      </c>
      <c r="J98" s="229">
        <f t="shared" si="7"/>
        <v>0</v>
      </c>
      <c r="K98" s="229" t="str">
        <f t="shared" si="5"/>
        <v>64132 1LA0A</v>
      </c>
      <c r="L98" s="229" t="str">
        <f t="shared" si="8"/>
        <v>64132 1LA0A</v>
      </c>
      <c r="M98" s="229" t="str">
        <f t="shared" si="6"/>
        <v/>
      </c>
      <c r="N98" s="229">
        <f>VLOOKUP(B98,大日程202201!$C$2:$D$1418,2,FALSE)</f>
        <v>5200</v>
      </c>
    </row>
    <row r="99" spans="1:14">
      <c r="A99" s="231">
        <v>98</v>
      </c>
      <c r="B99" s="229" t="s">
        <v>2760</v>
      </c>
      <c r="C99" s="229" t="s">
        <v>4232</v>
      </c>
      <c r="D99" s="229">
        <v>14</v>
      </c>
      <c r="E99" s="229">
        <v>6</v>
      </c>
      <c r="F99" s="229">
        <v>0</v>
      </c>
      <c r="I99" s="229">
        <v>12</v>
      </c>
      <c r="J99" s="229">
        <f t="shared" si="7"/>
        <v>0</v>
      </c>
      <c r="K99" s="229" t="str">
        <f t="shared" si="5"/>
        <v>64132 1LA0A-G</v>
      </c>
      <c r="L99" s="229" t="str">
        <f t="shared" si="8"/>
        <v>64132 1LA0A-G</v>
      </c>
      <c r="M99" s="229" t="str">
        <f t="shared" si="6"/>
        <v/>
      </c>
      <c r="N99" s="229">
        <f>VLOOKUP(B99,大日程202201!$C$2:$D$1418,2,FALSE)</f>
        <v>0</v>
      </c>
    </row>
    <row r="100" spans="1:14">
      <c r="A100" s="231">
        <v>99</v>
      </c>
      <c r="B100" s="229" t="s">
        <v>2761</v>
      </c>
      <c r="C100" s="229" t="s">
        <v>4233</v>
      </c>
      <c r="D100" s="229">
        <v>12</v>
      </c>
      <c r="E100" s="229">
        <v>6</v>
      </c>
      <c r="F100" s="229">
        <v>0</v>
      </c>
      <c r="I100" s="229">
        <v>0</v>
      </c>
      <c r="J100" s="229">
        <f t="shared" si="7"/>
        <v>0</v>
      </c>
      <c r="K100" s="229" t="str">
        <f t="shared" si="5"/>
        <v>64133 1LA0A</v>
      </c>
      <c r="L100" s="229" t="str">
        <f t="shared" si="8"/>
        <v>64133 1LA0A</v>
      </c>
      <c r="M100" s="229" t="str">
        <f t="shared" si="6"/>
        <v/>
      </c>
      <c r="N100" s="229">
        <f>VLOOKUP(B100,大日程202201!$C$2:$D$1418,2,FALSE)</f>
        <v>5200</v>
      </c>
    </row>
    <row r="101" spans="1:14">
      <c r="A101" s="231">
        <v>100</v>
      </c>
      <c r="B101" s="229" t="s">
        <v>2762</v>
      </c>
      <c r="C101" s="229" t="s">
        <v>4234</v>
      </c>
      <c r="D101" s="229">
        <v>14</v>
      </c>
      <c r="E101" s="229">
        <v>8</v>
      </c>
      <c r="F101" s="229">
        <v>1</v>
      </c>
      <c r="G101" s="229">
        <v>6</v>
      </c>
      <c r="I101" s="229">
        <v>0</v>
      </c>
      <c r="J101" s="229">
        <f t="shared" si="7"/>
        <v>1</v>
      </c>
      <c r="K101" s="229" t="str">
        <f t="shared" si="5"/>
        <v>64182/3 1LA0A</v>
      </c>
      <c r="L101" s="229" t="str">
        <f>IF(AND($G101&lt;&gt;"",$J101&gt;0), IF($F101=1,MID($K101,1,$G101-1)&amp;MID($K101,$G101+2,LEN($K101)-($G101+1)),""), IF(AND($G101&lt;&gt;"",$E101&lt;&gt;""),MID($K101,1,$G101-1),IF(AND($D101&lt;&gt;"",$F101&lt;2),$K101,IF(AND(OR($D101="", $E101=""),VALUE($F101)=0),$K101,IF($F101=1,MID($K101,1,$G101-1)&amp;MID($K101,$G101+2,LEN($K101)-($G101-1)),"")))))</f>
        <v>64182 1LA0A</v>
      </c>
      <c r="M101" s="229" t="str">
        <f t="shared" si="6"/>
        <v>64183 1LA0A</v>
      </c>
      <c r="N101" s="229">
        <f>VLOOKUP(B101,大日程202201!$C$2:$D$1418,2,FALSE)</f>
        <v>4380</v>
      </c>
    </row>
    <row r="102" spans="1:14">
      <c r="A102" s="231">
        <v>101</v>
      </c>
      <c r="B102" s="229" t="s">
        <v>2763</v>
      </c>
      <c r="C102" s="229" t="s">
        <v>4235</v>
      </c>
      <c r="D102" s="229">
        <v>14</v>
      </c>
      <c r="E102" s="229">
        <v>8</v>
      </c>
      <c r="F102" s="229">
        <v>1</v>
      </c>
      <c r="G102" s="229">
        <v>6</v>
      </c>
      <c r="I102" s="229">
        <v>0</v>
      </c>
      <c r="J102" s="229">
        <f t="shared" si="7"/>
        <v>1</v>
      </c>
      <c r="K102" s="229" t="str">
        <f t="shared" si="5"/>
        <v>745B6/7 1LA0A</v>
      </c>
      <c r="L102" s="229" t="str">
        <f>IF(AND($G102&lt;&gt;"",$J102&gt;0), IF($F102=1,MID($K102,1,$G102-1)&amp;MID($K102,$G102+2,LEN($K102)-($G102+1)),""), IF(AND($G102&lt;&gt;"",$E102&lt;&gt;""),MID($K102,1,$G102-1),IF(AND($D102&lt;&gt;"",$F102&lt;2),$K102,IF(AND(OR($D102="", $E102=""),VALUE($F102)=0),$K102,IF($F102=1,MID($K102,1,$G102-1)&amp;MID($K102,$G102+2,LEN($K102)-($G102-1)),"")))))</f>
        <v>745B6 1LA0A</v>
      </c>
      <c r="M102" s="229" t="str">
        <f t="shared" si="6"/>
        <v>745B7 1LA0A</v>
      </c>
      <c r="N102" s="229">
        <f>VLOOKUP(B102,大日程202201!$C$2:$D$1418,2,FALSE)</f>
        <v>0</v>
      </c>
    </row>
    <row r="103" spans="1:14">
      <c r="A103" s="231">
        <v>102</v>
      </c>
      <c r="B103" s="229" t="s">
        <v>2764</v>
      </c>
      <c r="C103" s="229" t="s">
        <v>4236</v>
      </c>
      <c r="D103" s="229">
        <v>16</v>
      </c>
      <c r="E103" s="229">
        <v>8</v>
      </c>
      <c r="F103" s="229">
        <v>1</v>
      </c>
      <c r="G103" s="229">
        <v>6</v>
      </c>
      <c r="I103" s="229">
        <v>14</v>
      </c>
      <c r="J103" s="229">
        <f t="shared" si="7"/>
        <v>1</v>
      </c>
      <c r="K103" s="229" t="str">
        <f t="shared" si="5"/>
        <v>745B6/7 1LA0A-G</v>
      </c>
      <c r="L103" s="229" t="str">
        <f>IF(AND($G103&lt;&gt;"",$J103&gt;0), IF($F103=1,MID($K103,1,$G103-1)&amp;MID($K103,$G103+2,LEN($K103)-($G103+1)),""), IF(AND($G103&lt;&gt;"",$E103&lt;&gt;""),MID($K103,1,$G103-1),IF(AND($D103&lt;&gt;"",$F103&lt;2),$K103,IF(AND(OR($D103="", $E103=""),VALUE($F103)=0),$K103,IF($F103=1,MID($K103,1,$G103-1)&amp;MID($K103,$G103+2,LEN($K103)-($G103-1)),"")))))</f>
        <v>745B6 1LA0A-G</v>
      </c>
      <c r="M103" s="229" t="str">
        <f t="shared" si="6"/>
        <v>745B7 1LA0A-G</v>
      </c>
      <c r="N103" s="229">
        <f>VLOOKUP(B103,大日程202201!$C$2:$D$1418,2,FALSE)</f>
        <v>0</v>
      </c>
    </row>
    <row r="104" spans="1:14">
      <c r="A104" s="231">
        <v>103</v>
      </c>
      <c r="B104" s="229" t="s">
        <v>2765</v>
      </c>
      <c r="C104" s="229" t="s">
        <v>4237</v>
      </c>
      <c r="D104" s="229">
        <v>14</v>
      </c>
      <c r="E104" s="229">
        <v>8</v>
      </c>
      <c r="F104" s="229">
        <v>1</v>
      </c>
      <c r="G104" s="229">
        <v>6</v>
      </c>
      <c r="I104" s="229">
        <v>0</v>
      </c>
      <c r="J104" s="229">
        <f t="shared" si="7"/>
        <v>1</v>
      </c>
      <c r="K104" s="229" t="str">
        <f t="shared" si="5"/>
        <v>76456/7 1LA0A</v>
      </c>
      <c r="L104" s="229" t="str">
        <f>IF(AND($G104&lt;&gt;"",$J104&gt;0), IF($F104=1,MID($K104,1,$G104-1)&amp;MID($K104,$G104+2,LEN($K104)-($G104+1)),""), IF(AND($G104&lt;&gt;"",$E104&lt;&gt;""),MID($K104,1,$G104-1),IF(AND($D104&lt;&gt;"",$F104&lt;2),$K104,IF(AND(OR($D104="", $E104=""),VALUE($F104)=0),$K104,IF($F104=1,MID($K104,1,$G104-1)&amp;MID($K104,$G104+2,LEN($K104)-($G104-1)),"")))))</f>
        <v>76456 1LA0A</v>
      </c>
      <c r="M104" s="229" t="str">
        <f t="shared" si="6"/>
        <v>76457 1LA0A</v>
      </c>
      <c r="N104" s="229">
        <f>VLOOKUP(B104,大日程202201!$C$2:$D$1418,2,FALSE)</f>
        <v>4800</v>
      </c>
    </row>
    <row r="105" spans="1:14">
      <c r="A105" s="231">
        <v>104</v>
      </c>
      <c r="B105" s="229" t="s">
        <v>2766</v>
      </c>
      <c r="C105" s="229" t="s">
        <v>4238</v>
      </c>
      <c r="D105" s="229">
        <v>16</v>
      </c>
      <c r="E105" s="229">
        <v>8</v>
      </c>
      <c r="F105" s="229">
        <v>1</v>
      </c>
      <c r="G105" s="229">
        <v>6</v>
      </c>
      <c r="I105" s="229">
        <v>14</v>
      </c>
      <c r="J105" s="229">
        <f t="shared" si="7"/>
        <v>1</v>
      </c>
      <c r="K105" s="229" t="str">
        <f t="shared" si="5"/>
        <v>76456/7 1LA0A-G</v>
      </c>
      <c r="L105" s="229" t="str">
        <f>IF(AND($G105&lt;&gt;"",$J105&gt;0), IF($F105=1,MID($K105,1,$G105-1)&amp;MID($K105,$G105+2,LEN($K105)-($G105+1)),""), IF(AND($G105&lt;&gt;"",$E105&lt;&gt;""),MID($K105,1,$G105-1),IF(AND($D105&lt;&gt;"",$F105&lt;2),$K105,IF(AND(OR($D105="", $E105=""),VALUE($F105)=0),$K105,IF($F105=1,MID($K105,1,$G105-1)&amp;MID($K105,$G105+2,LEN($K105)-($G105-1)),"")))))</f>
        <v>76456 1LA0A-G</v>
      </c>
      <c r="M105" s="229" t="str">
        <f t="shared" si="6"/>
        <v>76457 1LA0A-G</v>
      </c>
      <c r="N105" s="229">
        <f>VLOOKUP(B105,大日程202201!$C$2:$D$1418,2,FALSE)</f>
        <v>0</v>
      </c>
    </row>
    <row r="106" spans="1:14">
      <c r="A106" s="231">
        <v>105</v>
      </c>
      <c r="B106" s="229" t="s">
        <v>2767</v>
      </c>
      <c r="C106" s="229" t="s">
        <v>4239</v>
      </c>
      <c r="D106" s="229">
        <v>12</v>
      </c>
      <c r="E106" s="229">
        <v>6</v>
      </c>
      <c r="F106" s="229">
        <v>0</v>
      </c>
      <c r="I106" s="229">
        <v>0</v>
      </c>
      <c r="J106" s="229">
        <f t="shared" si="7"/>
        <v>0</v>
      </c>
      <c r="K106" s="229" t="str">
        <f t="shared" si="5"/>
        <v>75432 1LA0A</v>
      </c>
      <c r="L106" s="229" t="str">
        <f t="shared" si="8"/>
        <v>75432 1LA0A</v>
      </c>
      <c r="M106" s="229" t="str">
        <f t="shared" si="6"/>
        <v/>
      </c>
      <c r="N106" s="229">
        <f>VLOOKUP(B106,大日程202201!$C$2:$D$1418,2,FALSE)</f>
        <v>4800</v>
      </c>
    </row>
    <row r="107" spans="1:14">
      <c r="A107" s="231">
        <v>106</v>
      </c>
      <c r="B107" s="229" t="s">
        <v>2768</v>
      </c>
      <c r="C107" s="229" t="s">
        <v>4240</v>
      </c>
      <c r="D107" s="229">
        <v>14</v>
      </c>
      <c r="E107" s="229">
        <v>8</v>
      </c>
      <c r="F107" s="229">
        <v>1</v>
      </c>
      <c r="G107" s="229">
        <v>6</v>
      </c>
      <c r="I107" s="229">
        <v>0</v>
      </c>
      <c r="J107" s="229">
        <f t="shared" si="7"/>
        <v>1</v>
      </c>
      <c r="K107" s="229" t="str">
        <f t="shared" si="5"/>
        <v>756C0/1 1LA0A</v>
      </c>
      <c r="L107" s="229" t="str">
        <f>IF(AND($G107&lt;&gt;"",$J107&gt;0), IF($F107=1,MID($K107,1,$G107-1)&amp;MID($K107,$G107+2,LEN($K107)-($G107+1)),""), IF(AND($G107&lt;&gt;"",$E107&lt;&gt;""),MID($K107,1,$G107-1),IF(AND($D107&lt;&gt;"",$F107&lt;2),$K107,IF(AND(OR($D107="", $E107=""),VALUE($F107)=0),$K107,IF($F107=1,MID($K107,1,$G107-1)&amp;MID($K107,$G107+2,LEN($K107)-($G107-1)),"")))))</f>
        <v>756C0 1LA0A</v>
      </c>
      <c r="M107" s="229" t="str">
        <f t="shared" si="6"/>
        <v>756C1 1LA0A</v>
      </c>
      <c r="N107" s="229">
        <f>VLOOKUP(B107,大日程202201!$C$2:$D$1418,2,FALSE)</f>
        <v>4800</v>
      </c>
    </row>
    <row r="108" spans="1:14">
      <c r="A108" s="231">
        <v>107</v>
      </c>
      <c r="B108" s="229" t="s">
        <v>2769</v>
      </c>
      <c r="C108" s="229" t="s">
        <v>4241</v>
      </c>
      <c r="D108" s="229">
        <v>16</v>
      </c>
      <c r="E108" s="229">
        <v>8</v>
      </c>
      <c r="F108" s="229">
        <v>1</v>
      </c>
      <c r="G108" s="229">
        <v>6</v>
      </c>
      <c r="I108" s="229">
        <v>14</v>
      </c>
      <c r="J108" s="229">
        <f t="shared" si="7"/>
        <v>1</v>
      </c>
      <c r="K108" s="229" t="str">
        <f t="shared" si="5"/>
        <v>756C0/1 1LA0A-G</v>
      </c>
      <c r="L108" s="229" t="str">
        <f>IF(AND($G108&lt;&gt;"",$J108&gt;0), IF($F108=1,MID($K108,1,$G108-1)&amp;MID($K108,$G108+2,LEN($K108)-($G108+1)),""), IF(AND($G108&lt;&gt;"",$E108&lt;&gt;""),MID($K108,1,$G108-1),IF(AND($D108&lt;&gt;"",$F108&lt;2),$K108,IF(AND(OR($D108="", $E108=""),VALUE($F108)=0),$K108,IF($F108=1,MID($K108,1,$G108-1)&amp;MID($K108,$G108+2,LEN($K108)-($G108-1)),"")))))</f>
        <v>756C0 1LA0A-G</v>
      </c>
      <c r="M108" s="229" t="str">
        <f t="shared" si="6"/>
        <v>756C1 1LA0A-G</v>
      </c>
      <c r="N108" s="229">
        <f>VLOOKUP(B108,大日程202201!$C$2:$D$1418,2,FALSE)</f>
        <v>0</v>
      </c>
    </row>
    <row r="109" spans="1:14">
      <c r="A109" s="231">
        <v>108</v>
      </c>
      <c r="B109" s="229" t="s">
        <v>2770</v>
      </c>
      <c r="C109" s="229" t="s">
        <v>4242</v>
      </c>
      <c r="D109" s="229">
        <v>12</v>
      </c>
      <c r="E109" s="229">
        <v>6</v>
      </c>
      <c r="F109" s="229">
        <v>0</v>
      </c>
      <c r="I109" s="229">
        <v>0</v>
      </c>
      <c r="J109" s="229">
        <f t="shared" si="7"/>
        <v>0</v>
      </c>
      <c r="K109" s="229" t="str">
        <f t="shared" si="5"/>
        <v>76262 1LA0A</v>
      </c>
      <c r="L109" s="229" t="str">
        <f t="shared" si="8"/>
        <v>76262 1LA0A</v>
      </c>
      <c r="M109" s="229" t="str">
        <f t="shared" si="6"/>
        <v/>
      </c>
      <c r="N109" s="229">
        <f>VLOOKUP(B109,大日程202201!$C$2:$D$1418,2,FALSE)</f>
        <v>4800</v>
      </c>
    </row>
    <row r="110" spans="1:14">
      <c r="A110" s="231">
        <v>109</v>
      </c>
      <c r="B110" s="229" t="s">
        <v>2771</v>
      </c>
      <c r="C110" s="229" t="s">
        <v>4243</v>
      </c>
      <c r="D110" s="229">
        <v>12</v>
      </c>
      <c r="E110" s="229">
        <v>6</v>
      </c>
      <c r="F110" s="229">
        <v>0</v>
      </c>
      <c r="I110" s="229">
        <v>0</v>
      </c>
      <c r="J110" s="229">
        <f t="shared" si="7"/>
        <v>0</v>
      </c>
      <c r="K110" s="229" t="str">
        <f t="shared" si="5"/>
        <v>76263 1LA0A</v>
      </c>
      <c r="L110" s="229" t="str">
        <f t="shared" si="8"/>
        <v>76263 1LA0A</v>
      </c>
      <c r="M110" s="229" t="str">
        <f t="shared" si="6"/>
        <v/>
      </c>
      <c r="N110" s="229">
        <f>VLOOKUP(B110,大日程202201!$C$2:$D$1418,2,FALSE)</f>
        <v>4800</v>
      </c>
    </row>
    <row r="111" spans="1:14">
      <c r="A111" s="231">
        <v>110</v>
      </c>
      <c r="B111" s="229" t="s">
        <v>2772</v>
      </c>
      <c r="C111" s="229" t="s">
        <v>4244</v>
      </c>
      <c r="D111" s="229">
        <v>14</v>
      </c>
      <c r="E111" s="229">
        <v>8</v>
      </c>
      <c r="F111" s="229">
        <v>1</v>
      </c>
      <c r="G111" s="229">
        <v>6</v>
      </c>
      <c r="I111" s="229">
        <v>0</v>
      </c>
      <c r="J111" s="229">
        <f t="shared" si="7"/>
        <v>1</v>
      </c>
      <c r="K111" s="229" t="str">
        <f t="shared" si="5"/>
        <v>76272/3 1LA0A</v>
      </c>
      <c r="L111" s="229" t="str">
        <f>IF(AND($G111&lt;&gt;"",$J111&gt;0), IF($F111=1,MID($K111,1,$G111-1)&amp;MID($K111,$G111+2,LEN($K111)-($G111+1)),""), IF(AND($G111&lt;&gt;"",$E111&lt;&gt;""),MID($K111,1,$G111-1),IF(AND($D111&lt;&gt;"",$F111&lt;2),$K111,IF(AND(OR($D111="", $E111=""),VALUE($F111)=0),$K111,IF($F111=1,MID($K111,1,$G111-1)&amp;MID($K111,$G111+2,LEN($K111)-($G111-1)),"")))))</f>
        <v>76272 1LA0A</v>
      </c>
      <c r="M111" s="229" t="str">
        <f t="shared" si="6"/>
        <v>76273 1LA0A</v>
      </c>
      <c r="N111" s="229">
        <f>VLOOKUP(B111,大日程202201!$C$2:$D$1418,2,FALSE)</f>
        <v>4800</v>
      </c>
    </row>
    <row r="112" spans="1:14">
      <c r="A112" s="231">
        <v>111</v>
      </c>
      <c r="B112" s="229" t="s">
        <v>2773</v>
      </c>
      <c r="C112" s="229" t="s">
        <v>4245</v>
      </c>
      <c r="D112" s="229">
        <v>16</v>
      </c>
      <c r="E112" s="229">
        <v>8</v>
      </c>
      <c r="F112" s="229">
        <v>1</v>
      </c>
      <c r="G112" s="229">
        <v>6</v>
      </c>
      <c r="I112" s="229">
        <v>14</v>
      </c>
      <c r="J112" s="229">
        <f t="shared" si="7"/>
        <v>1</v>
      </c>
      <c r="K112" s="229" t="str">
        <f t="shared" si="5"/>
        <v>64112/3 1JA0A-B</v>
      </c>
      <c r="L112" s="229" t="str">
        <f>IF(AND($G112&lt;&gt;"",$J112&gt;0), IF($F112=1,MID($K112,1,$G112-1)&amp;MID($K112,$G112+2,LEN($K112)-($G112+1)),""), IF(AND($G112&lt;&gt;"",$E112&lt;&gt;""),MID($K112,1,$G112-1),IF(AND($D112&lt;&gt;"",$F112&lt;2),$K112,IF(AND(OR($D112="", $E112=""),VALUE($F112)=0),$K112,IF($F112=1,MID($K112,1,$G112-1)&amp;MID($K112,$G112+2,LEN($K112)-($G112-1)),"")))))</f>
        <v>64112 1JA0A-B</v>
      </c>
      <c r="M112" s="229" t="str">
        <f t="shared" si="6"/>
        <v>64113 1JA0A-B</v>
      </c>
      <c r="N112" s="229">
        <f>VLOOKUP(B112,大日程202201!$C$2:$D$1418,2,FALSE)</f>
        <v>0</v>
      </c>
    </row>
    <row r="113" spans="1:14">
      <c r="A113" s="231">
        <v>112</v>
      </c>
      <c r="B113" s="229" t="s">
        <v>2774</v>
      </c>
      <c r="C113" s="229" t="s">
        <v>4246</v>
      </c>
      <c r="D113" s="229">
        <v>14</v>
      </c>
      <c r="E113" s="229">
        <v>6</v>
      </c>
      <c r="F113" s="229">
        <v>0</v>
      </c>
      <c r="I113" s="229">
        <v>12</v>
      </c>
      <c r="J113" s="229">
        <f t="shared" si="7"/>
        <v>0</v>
      </c>
      <c r="K113" s="229" t="str">
        <f t="shared" si="5"/>
        <v>64112 1JA0A-C</v>
      </c>
      <c r="L113" s="229" t="str">
        <f t="shared" si="8"/>
        <v>64112 1JA0A-C</v>
      </c>
      <c r="M113" s="229" t="str">
        <f t="shared" si="6"/>
        <v/>
      </c>
      <c r="N113" s="229">
        <f>VLOOKUP(B113,大日程202201!$C$2:$D$1418,2,FALSE)</f>
        <v>0</v>
      </c>
    </row>
    <row r="114" spans="1:14">
      <c r="A114" s="231">
        <v>113</v>
      </c>
      <c r="B114" s="229" t="s">
        <v>2775</v>
      </c>
      <c r="C114" s="229" t="s">
        <v>4247</v>
      </c>
      <c r="D114" s="229">
        <v>12</v>
      </c>
      <c r="E114" s="229">
        <v>6</v>
      </c>
      <c r="F114" s="229">
        <v>0</v>
      </c>
      <c r="I114" s="229">
        <v>0</v>
      </c>
      <c r="J114" s="229">
        <f t="shared" si="7"/>
        <v>0</v>
      </c>
      <c r="K114" s="229" t="str">
        <f t="shared" si="5"/>
        <v>64113 1JA0A</v>
      </c>
      <c r="L114" s="229" t="str">
        <f t="shared" si="8"/>
        <v>64113 1JA0A</v>
      </c>
      <c r="M114" s="229" t="str">
        <f t="shared" si="6"/>
        <v/>
      </c>
      <c r="N114" s="229">
        <f>VLOOKUP(B114,大日程202201!$C$2:$D$1418,2,FALSE)</f>
        <v>0</v>
      </c>
    </row>
    <row r="115" spans="1:14">
      <c r="A115" s="231">
        <v>114</v>
      </c>
      <c r="B115" s="229" t="s">
        <v>2776</v>
      </c>
      <c r="C115" s="229" t="s">
        <v>4248</v>
      </c>
      <c r="D115" s="229">
        <v>14</v>
      </c>
      <c r="E115" s="229">
        <v>8</v>
      </c>
      <c r="F115" s="229">
        <v>1</v>
      </c>
      <c r="G115" s="229">
        <v>6</v>
      </c>
      <c r="I115" s="229">
        <v>0</v>
      </c>
      <c r="J115" s="229">
        <f t="shared" si="7"/>
        <v>1</v>
      </c>
      <c r="K115" s="229" t="str">
        <f t="shared" si="5"/>
        <v>64142/3 1JA0A</v>
      </c>
      <c r="L115" s="229" t="str">
        <f>IF(AND($G115&lt;&gt;"",$J115&gt;0), IF($F115=1,MID($K115,1,$G115-1)&amp;MID($K115,$G115+2,LEN($K115)-($G115+1)),""), IF(AND($G115&lt;&gt;"",$E115&lt;&gt;""),MID($K115,1,$G115-1),IF(AND($D115&lt;&gt;"",$F115&lt;2),$K115,IF(AND(OR($D115="", $E115=""),VALUE($F115)=0),$K115,IF($F115=1,MID($K115,1,$G115-1)&amp;MID($K115,$G115+2,LEN($K115)-($G115-1)),"")))))</f>
        <v>64142 1JA0A</v>
      </c>
      <c r="M115" s="229" t="str">
        <f t="shared" si="6"/>
        <v>64143 1JA0A</v>
      </c>
      <c r="N115" s="229">
        <f>VLOOKUP(B115,大日程202201!$C$2:$D$1418,2,FALSE)</f>
        <v>0</v>
      </c>
    </row>
    <row r="116" spans="1:14">
      <c r="A116" s="231">
        <v>115</v>
      </c>
      <c r="B116" s="229" t="s">
        <v>2777</v>
      </c>
      <c r="C116" s="229" t="s">
        <v>4249</v>
      </c>
      <c r="D116" s="229">
        <v>12</v>
      </c>
      <c r="E116" s="229">
        <v>6</v>
      </c>
      <c r="F116" s="229">
        <v>0</v>
      </c>
      <c r="I116" s="229">
        <v>0</v>
      </c>
      <c r="J116" s="229">
        <f t="shared" si="7"/>
        <v>0</v>
      </c>
      <c r="K116" s="229" t="str">
        <f t="shared" si="5"/>
        <v>75176 1JB0A</v>
      </c>
      <c r="L116" s="229" t="str">
        <f t="shared" si="8"/>
        <v>75176 1JB0A</v>
      </c>
      <c r="M116" s="229" t="str">
        <f t="shared" si="6"/>
        <v/>
      </c>
      <c r="N116" s="229">
        <f>VLOOKUP(B116,大日程202201!$C$2:$D$1418,2,FALSE)</f>
        <v>0</v>
      </c>
    </row>
    <row r="117" spans="1:14">
      <c r="A117" s="231">
        <v>116</v>
      </c>
      <c r="B117" s="229" t="s">
        <v>2778</v>
      </c>
      <c r="C117" s="229" t="s">
        <v>4250</v>
      </c>
      <c r="D117" s="229">
        <v>12</v>
      </c>
      <c r="E117" s="229">
        <v>6</v>
      </c>
      <c r="F117" s="229">
        <v>0</v>
      </c>
      <c r="I117" s="229">
        <v>0</v>
      </c>
      <c r="J117" s="229">
        <f t="shared" si="7"/>
        <v>0</v>
      </c>
      <c r="K117" s="229" t="str">
        <f t="shared" si="5"/>
        <v>75177 1JA0A</v>
      </c>
      <c r="L117" s="229" t="str">
        <f t="shared" si="8"/>
        <v>75177 1JA0A</v>
      </c>
      <c r="M117" s="229" t="str">
        <f t="shared" si="6"/>
        <v/>
      </c>
      <c r="N117" s="229">
        <f>VLOOKUP(B117,大日程202201!$C$2:$D$1418,2,FALSE)</f>
        <v>0</v>
      </c>
    </row>
    <row r="118" spans="1:14">
      <c r="A118" s="231">
        <v>117</v>
      </c>
      <c r="B118" s="229" t="s">
        <v>2779</v>
      </c>
      <c r="C118" s="229" t="s">
        <v>4251</v>
      </c>
      <c r="D118" s="229">
        <v>12</v>
      </c>
      <c r="E118" s="229">
        <v>6</v>
      </c>
      <c r="F118" s="229">
        <v>0</v>
      </c>
      <c r="I118" s="229">
        <v>0</v>
      </c>
      <c r="J118" s="229">
        <f t="shared" si="7"/>
        <v>0</v>
      </c>
      <c r="K118" s="229" t="str">
        <f t="shared" si="5"/>
        <v>76548 6AX0A</v>
      </c>
      <c r="L118" s="229" t="str">
        <f t="shared" si="8"/>
        <v>76548 6AX0A</v>
      </c>
      <c r="M118" s="229" t="str">
        <f t="shared" si="6"/>
        <v/>
      </c>
      <c r="N118" s="229">
        <f>VLOOKUP(B118,大日程202201!$C$2:$D$1418,2,FALSE)</f>
        <v>0</v>
      </c>
    </row>
    <row r="119" spans="1:14">
      <c r="A119" s="231">
        <v>118</v>
      </c>
      <c r="B119" s="229" t="s">
        <v>2780</v>
      </c>
      <c r="C119" s="229" t="s">
        <v>4252</v>
      </c>
      <c r="D119" s="229">
        <v>12</v>
      </c>
      <c r="E119" s="229">
        <v>6</v>
      </c>
      <c r="F119" s="229">
        <v>0</v>
      </c>
      <c r="I119" s="229">
        <v>0</v>
      </c>
      <c r="J119" s="229">
        <f t="shared" si="7"/>
        <v>0</v>
      </c>
      <c r="K119" s="229" t="str">
        <f t="shared" si="5"/>
        <v>76549 6AX0A</v>
      </c>
      <c r="L119" s="229" t="str">
        <f t="shared" si="8"/>
        <v>76549 6AX0A</v>
      </c>
      <c r="M119" s="229" t="str">
        <f t="shared" si="6"/>
        <v/>
      </c>
      <c r="N119" s="229">
        <f>VLOOKUP(B119,大日程202201!$C$2:$D$1418,2,FALSE)</f>
        <v>0</v>
      </c>
    </row>
    <row r="120" spans="1:14">
      <c r="A120" s="231">
        <v>119</v>
      </c>
      <c r="B120" s="229" t="s">
        <v>2781</v>
      </c>
      <c r="C120" s="229" t="s">
        <v>4253</v>
      </c>
      <c r="D120" s="229">
        <v>12</v>
      </c>
      <c r="E120" s="229">
        <v>6</v>
      </c>
      <c r="F120" s="229">
        <v>0</v>
      </c>
      <c r="I120" s="229">
        <v>0</v>
      </c>
      <c r="J120" s="229">
        <f t="shared" si="7"/>
        <v>0</v>
      </c>
      <c r="K120" s="229" t="str">
        <f t="shared" si="5"/>
        <v>74283 3XA0A</v>
      </c>
      <c r="L120" s="229" t="str">
        <f t="shared" si="8"/>
        <v>74283 3XA0A</v>
      </c>
      <c r="M120" s="229" t="str">
        <f t="shared" si="6"/>
        <v/>
      </c>
      <c r="N120" s="229">
        <f>VLOOKUP(B120,大日程202201!$C$2:$D$1418,2,FALSE)</f>
        <v>0</v>
      </c>
    </row>
    <row r="121" spans="1:14">
      <c r="A121" s="231">
        <v>120</v>
      </c>
      <c r="B121" s="229" t="s">
        <v>2782</v>
      </c>
      <c r="C121" s="229" t="s">
        <v>4254</v>
      </c>
      <c r="D121" s="229">
        <v>12</v>
      </c>
      <c r="E121" s="229">
        <v>6</v>
      </c>
      <c r="F121" s="229">
        <v>0</v>
      </c>
      <c r="I121" s="229">
        <v>0</v>
      </c>
      <c r="J121" s="229">
        <f t="shared" si="7"/>
        <v>0</v>
      </c>
      <c r="K121" s="229" t="str">
        <f t="shared" si="5"/>
        <v>74283 3XA0B</v>
      </c>
      <c r="L121" s="229" t="str">
        <f t="shared" si="8"/>
        <v>74283 3XA0B</v>
      </c>
      <c r="M121" s="229" t="str">
        <f t="shared" si="6"/>
        <v/>
      </c>
      <c r="N121" s="229">
        <f>VLOOKUP(B121,大日程202201!$C$2:$D$1418,2,FALSE)</f>
        <v>0</v>
      </c>
    </row>
    <row r="122" spans="1:14">
      <c r="A122" s="231">
        <v>121</v>
      </c>
      <c r="B122" s="229" t="s">
        <v>2783</v>
      </c>
      <c r="C122" s="229" t="s">
        <v>4255</v>
      </c>
      <c r="D122" s="229">
        <v>12</v>
      </c>
      <c r="E122" s="229">
        <v>6</v>
      </c>
      <c r="F122" s="229">
        <v>0</v>
      </c>
      <c r="I122" s="229">
        <v>0</v>
      </c>
      <c r="J122" s="229">
        <f t="shared" si="7"/>
        <v>0</v>
      </c>
      <c r="K122" s="229" t="str">
        <f t="shared" si="5"/>
        <v>74322 5YJ0A</v>
      </c>
      <c r="L122" s="229" t="str">
        <f t="shared" si="8"/>
        <v>74322 5YJ0A</v>
      </c>
      <c r="M122" s="229" t="str">
        <f t="shared" si="6"/>
        <v/>
      </c>
      <c r="N122" s="229">
        <f>VLOOKUP(B122,大日程202201!$C$2:$D$1418,2,FALSE)</f>
        <v>2800</v>
      </c>
    </row>
    <row r="123" spans="1:14">
      <c r="A123" s="231">
        <v>122</v>
      </c>
      <c r="B123" s="229" t="s">
        <v>2784</v>
      </c>
      <c r="C123" s="235" t="s">
        <v>417</v>
      </c>
      <c r="D123" s="229">
        <v>16</v>
      </c>
      <c r="E123" s="229">
        <v>6</v>
      </c>
      <c r="F123" s="229">
        <v>0</v>
      </c>
      <c r="I123" s="229">
        <v>0</v>
      </c>
      <c r="J123" s="229">
        <f t="shared" si="7"/>
        <v>0</v>
      </c>
      <c r="K123" s="229" t="str">
        <f t="shared" si="5"/>
        <v>75112 3XA0A</v>
      </c>
      <c r="L123" s="229" t="str">
        <f t="shared" si="8"/>
        <v>75112 3XA0A</v>
      </c>
      <c r="M123" s="229" t="str">
        <f t="shared" si="6"/>
        <v/>
      </c>
      <c r="N123" s="229">
        <f>VLOOKUP(B123,大日程202201!$C$2:$D$1418,2,FALSE)</f>
        <v>0</v>
      </c>
    </row>
    <row r="124" spans="1:14">
      <c r="A124" s="231">
        <v>123</v>
      </c>
      <c r="B124" s="229" t="s">
        <v>2785</v>
      </c>
      <c r="C124" s="235" t="s">
        <v>418</v>
      </c>
      <c r="D124" s="229">
        <v>16</v>
      </c>
      <c r="E124" s="229">
        <v>6</v>
      </c>
      <c r="F124" s="229">
        <v>0</v>
      </c>
      <c r="I124" s="229">
        <v>0</v>
      </c>
      <c r="J124" s="229">
        <f t="shared" si="7"/>
        <v>0</v>
      </c>
      <c r="K124" s="229" t="str">
        <f t="shared" si="5"/>
        <v>75113 3XA0A</v>
      </c>
      <c r="L124" s="229" t="str">
        <f t="shared" si="8"/>
        <v>75113 3XA0A</v>
      </c>
      <c r="M124" s="229" t="str">
        <f t="shared" si="6"/>
        <v/>
      </c>
      <c r="N124" s="229">
        <f>VLOOKUP(B124,大日程202201!$C$2:$D$1418,2,FALSE)</f>
        <v>0</v>
      </c>
    </row>
    <row r="125" spans="1:14">
      <c r="A125" s="231">
        <v>124</v>
      </c>
      <c r="B125" s="229" t="s">
        <v>2786</v>
      </c>
      <c r="C125" s="235" t="s">
        <v>419</v>
      </c>
      <c r="D125" s="229">
        <v>16</v>
      </c>
      <c r="E125" s="229">
        <v>6</v>
      </c>
      <c r="F125" s="229">
        <v>0</v>
      </c>
      <c r="I125" s="229">
        <v>0</v>
      </c>
      <c r="J125" s="229">
        <f t="shared" si="7"/>
        <v>0</v>
      </c>
      <c r="K125" s="229" t="str">
        <f t="shared" si="5"/>
        <v>75112 3XE0A</v>
      </c>
      <c r="L125" s="229" t="str">
        <f t="shared" si="8"/>
        <v>75112 3XE0A</v>
      </c>
      <c r="M125" s="229" t="str">
        <f t="shared" si="6"/>
        <v/>
      </c>
      <c r="N125" s="229">
        <f>VLOOKUP(B125,大日程202201!$C$2:$D$1418,2,FALSE)</f>
        <v>0</v>
      </c>
    </row>
    <row r="126" spans="1:14">
      <c r="A126" s="231">
        <v>125</v>
      </c>
      <c r="B126" s="229" t="s">
        <v>2787</v>
      </c>
      <c r="C126" s="235" t="s">
        <v>420</v>
      </c>
      <c r="D126" s="229">
        <v>16</v>
      </c>
      <c r="E126" s="229">
        <v>6</v>
      </c>
      <c r="F126" s="229">
        <v>0</v>
      </c>
      <c r="I126" s="229">
        <v>0</v>
      </c>
      <c r="J126" s="229">
        <f t="shared" si="7"/>
        <v>0</v>
      </c>
      <c r="K126" s="229" t="str">
        <f t="shared" si="5"/>
        <v>75113 3XE0A</v>
      </c>
      <c r="L126" s="229" t="str">
        <f t="shared" si="8"/>
        <v>75113 3XE0A</v>
      </c>
      <c r="M126" s="229" t="str">
        <f t="shared" si="6"/>
        <v/>
      </c>
      <c r="N126" s="229">
        <f>VLOOKUP(B126,大日程202201!$C$2:$D$1418,2,FALSE)</f>
        <v>0</v>
      </c>
    </row>
    <row r="127" spans="1:14">
      <c r="A127" s="231">
        <v>126</v>
      </c>
      <c r="B127" s="229" t="s">
        <v>2788</v>
      </c>
      <c r="C127" s="229" t="s">
        <v>4256</v>
      </c>
      <c r="D127" s="229">
        <v>12</v>
      </c>
      <c r="E127" s="229">
        <v>6</v>
      </c>
      <c r="F127" s="229">
        <v>0</v>
      </c>
      <c r="I127" s="229">
        <v>0</v>
      </c>
      <c r="J127" s="229">
        <f t="shared" si="7"/>
        <v>0</v>
      </c>
      <c r="K127" s="229" t="str">
        <f t="shared" si="5"/>
        <v>75422 5YJ0A</v>
      </c>
      <c r="L127" s="229" t="str">
        <f t="shared" si="8"/>
        <v>75422 5YJ0A</v>
      </c>
      <c r="M127" s="229" t="str">
        <f t="shared" si="6"/>
        <v/>
      </c>
      <c r="N127" s="229">
        <f>VLOOKUP(B127,大日程202201!$C$2:$D$1418,2,FALSE)</f>
        <v>2000</v>
      </c>
    </row>
    <row r="128" spans="1:14">
      <c r="A128" s="231">
        <v>127</v>
      </c>
      <c r="B128" s="229" t="s">
        <v>2789</v>
      </c>
      <c r="C128" s="229" t="s">
        <v>4257</v>
      </c>
      <c r="D128" s="229">
        <v>12</v>
      </c>
      <c r="E128" s="229">
        <v>6</v>
      </c>
      <c r="F128" s="229">
        <v>0</v>
      </c>
      <c r="I128" s="229">
        <v>0</v>
      </c>
      <c r="J128" s="229">
        <f t="shared" si="7"/>
        <v>0</v>
      </c>
      <c r="K128" s="229" t="str">
        <f t="shared" si="5"/>
        <v>75422 5YJ2A</v>
      </c>
      <c r="L128" s="229" t="str">
        <f t="shared" si="8"/>
        <v>75422 5YJ2A</v>
      </c>
      <c r="M128" s="229" t="str">
        <f t="shared" si="6"/>
        <v/>
      </c>
      <c r="N128" s="229">
        <f>VLOOKUP(B128,大日程202201!$C$2:$D$1418,2,FALSE)</f>
        <v>1000</v>
      </c>
    </row>
    <row r="129" spans="1:14">
      <c r="A129" s="231">
        <v>128</v>
      </c>
      <c r="B129" s="229" t="s">
        <v>2790</v>
      </c>
      <c r="C129" s="229" t="s">
        <v>4258</v>
      </c>
      <c r="D129" s="229">
        <v>14</v>
      </c>
      <c r="E129" s="229">
        <v>6</v>
      </c>
      <c r="F129" s="229">
        <v>0</v>
      </c>
      <c r="I129" s="229">
        <v>0</v>
      </c>
      <c r="J129" s="229">
        <f t="shared" si="7"/>
        <v>0</v>
      </c>
      <c r="K129" s="229" t="str">
        <f t="shared" si="5"/>
        <v>17285 5YJ0A01</v>
      </c>
      <c r="L129" s="229" t="str">
        <f t="shared" si="8"/>
        <v>17285 5YJ0A01</v>
      </c>
      <c r="M129" s="229" t="str">
        <f t="shared" si="6"/>
        <v/>
      </c>
      <c r="N129" s="229">
        <f>VLOOKUP(B129,大日程202201!$C$2:$D$1418,2,FALSE)</f>
        <v>1200</v>
      </c>
    </row>
    <row r="130" spans="1:14">
      <c r="A130" s="231">
        <v>129</v>
      </c>
      <c r="B130" s="229" t="s">
        <v>2791</v>
      </c>
      <c r="C130" s="229" t="s">
        <v>4259</v>
      </c>
      <c r="D130" s="229">
        <v>12</v>
      </c>
      <c r="E130" s="229">
        <v>6</v>
      </c>
      <c r="F130" s="229">
        <v>0</v>
      </c>
      <c r="I130" s="229">
        <v>0</v>
      </c>
      <c r="J130" s="229">
        <f t="shared" si="7"/>
        <v>0</v>
      </c>
      <c r="K130" s="229" t="str">
        <f t="shared" ref="K130:K193" si="9">IF(AND($D130&lt;&gt;"",$D130&gt;$E130),TRIM(MID($C130,1,$D130)),TRIM($C130))</f>
        <v>765M2 3XA0A</v>
      </c>
      <c r="L130" s="229" t="str">
        <f t="shared" si="8"/>
        <v>765M2 3XA0A</v>
      </c>
      <c r="M130" s="229" t="str">
        <f t="shared" ref="M130:M193" si="10">IF(AND($G130&lt;&gt;"",$J130&gt;0), IF($F130=1,MID($K130,1,$G130-(1+$J130))&amp;MID($K130,$G130+$J130,LEN($K130)-($G130+($J130-1))),""),IF(AND($G130&lt;&gt;"",$E130&lt;&gt;"",$J130&gt;0),MID($K130,1,$G130-1),IF(AND($G130&lt;&gt;"",$E130&lt;&gt;"",$J130&lt;0),MID($K130,1,$E130)&amp;MID($K130,$G130+1,LEN($K130)-$G130),IF($F130=1,MID($K130,1,$G130-2)&amp;MID($K130,$G130+1,LEN($K130)-$G130),""))))</f>
        <v/>
      </c>
      <c r="N130" s="229">
        <f>VLOOKUP(B130,大日程202201!$C$2:$D$1418,2,FALSE)</f>
        <v>0</v>
      </c>
    </row>
    <row r="131" spans="1:14">
      <c r="A131" s="231">
        <v>130</v>
      </c>
      <c r="B131" s="229" t="s">
        <v>2792</v>
      </c>
      <c r="C131" s="229" t="s">
        <v>4260</v>
      </c>
      <c r="D131" s="229">
        <v>12</v>
      </c>
      <c r="E131" s="229">
        <v>6</v>
      </c>
      <c r="F131" s="229">
        <v>0</v>
      </c>
      <c r="I131" s="229">
        <v>0</v>
      </c>
      <c r="J131" s="229">
        <f t="shared" ref="J131:J194" si="11">IF($G131&lt;&gt;"",($E131-1)-$G131,0)</f>
        <v>0</v>
      </c>
      <c r="K131" s="229" t="str">
        <f t="shared" si="9"/>
        <v>765M3 3XA0A</v>
      </c>
      <c r="L131" s="229" t="str">
        <f t="shared" si="8"/>
        <v>765M3 3XA0A</v>
      </c>
      <c r="M131" s="229" t="str">
        <f t="shared" si="10"/>
        <v/>
      </c>
      <c r="N131" s="229">
        <f>VLOOKUP(B131,大日程202201!$C$2:$D$1418,2,FALSE)</f>
        <v>0</v>
      </c>
    </row>
    <row r="132" spans="1:14">
      <c r="A132" s="231">
        <v>131</v>
      </c>
      <c r="B132" s="229" t="s">
        <v>2793</v>
      </c>
      <c r="C132" s="229" t="s">
        <v>4261</v>
      </c>
      <c r="D132" s="229">
        <v>12</v>
      </c>
      <c r="E132" s="229">
        <v>6</v>
      </c>
      <c r="F132" s="229">
        <v>0</v>
      </c>
      <c r="I132" s="229">
        <v>0</v>
      </c>
      <c r="J132" s="229">
        <f t="shared" si="11"/>
        <v>0</v>
      </c>
      <c r="K132" s="229" t="str">
        <f t="shared" si="9"/>
        <v>765M2 3XC0A</v>
      </c>
      <c r="L132" s="229" t="str">
        <f t="shared" si="8"/>
        <v>765M2 3XC0A</v>
      </c>
      <c r="M132" s="229" t="str">
        <f t="shared" si="10"/>
        <v/>
      </c>
      <c r="N132" s="229">
        <f>VLOOKUP(B132,大日程202201!$C$2:$D$1418,2,FALSE)</f>
        <v>400</v>
      </c>
    </row>
    <row r="133" spans="1:14">
      <c r="A133" s="231">
        <v>132</v>
      </c>
      <c r="B133" s="229" t="s">
        <v>2794</v>
      </c>
      <c r="C133" s="229" t="s">
        <v>4262</v>
      </c>
      <c r="D133" s="229">
        <v>12</v>
      </c>
      <c r="E133" s="229">
        <v>6</v>
      </c>
      <c r="F133" s="229">
        <v>0</v>
      </c>
      <c r="I133" s="229">
        <v>0</v>
      </c>
      <c r="J133" s="229">
        <f t="shared" si="11"/>
        <v>0</v>
      </c>
      <c r="K133" s="229" t="str">
        <f t="shared" si="9"/>
        <v>765M3 3XC0A</v>
      </c>
      <c r="L133" s="229" t="str">
        <f t="shared" ref="L133:L145" si="12">IF(AND($G133&lt;&gt;"",$J133&gt;0), IF($F133=1,MID($K133,1,$G133-1)&amp;MID($K133,$G133+$J133+$J133,LEN($K133)-($G133+$J133)),""), IF(AND($G133&lt;&gt;"",$E133&lt;&gt;""),MID($K133,1,$G133-1),IF(AND($D133&lt;&gt;"",$F133&lt;2),$K133,IF(AND(OR($D133="", $E133=""),VALUE($F133)=0),$K133,IF($F133=1,MID($K133,1,$G133-1)&amp;MID($K133,$G133+2,LEN($K133)-($G133-1)),"")))))</f>
        <v>765M3 3XC0A</v>
      </c>
      <c r="M133" s="229" t="str">
        <f t="shared" si="10"/>
        <v/>
      </c>
      <c r="N133" s="229">
        <f>VLOOKUP(B133,大日程202201!$C$2:$D$1418,2,FALSE)</f>
        <v>1200</v>
      </c>
    </row>
    <row r="134" spans="1:14">
      <c r="A134" s="231">
        <v>133</v>
      </c>
      <c r="B134" s="229" t="s">
        <v>2795</v>
      </c>
      <c r="C134" s="229" t="s">
        <v>4263</v>
      </c>
      <c r="D134" s="229">
        <v>14</v>
      </c>
      <c r="E134" s="229">
        <v>6</v>
      </c>
      <c r="F134" s="229">
        <v>0</v>
      </c>
      <c r="I134" s="229">
        <v>0</v>
      </c>
      <c r="J134" s="229">
        <f t="shared" si="11"/>
        <v>0</v>
      </c>
      <c r="K134" s="229" t="str">
        <f t="shared" si="9"/>
        <v>77532 3XA2CUF</v>
      </c>
      <c r="L134" s="229" t="str">
        <f t="shared" si="12"/>
        <v>77532 3XA2CUF</v>
      </c>
      <c r="M134" s="229" t="str">
        <f t="shared" si="10"/>
        <v/>
      </c>
      <c r="N134" s="229">
        <f>VLOOKUP(B134,大日程202201!$C$2:$D$1418,2,FALSE)</f>
        <v>1000</v>
      </c>
    </row>
    <row r="135" spans="1:14">
      <c r="A135" s="231">
        <v>134</v>
      </c>
      <c r="B135" s="229" t="s">
        <v>2796</v>
      </c>
      <c r="C135" s="229" t="s">
        <v>4264</v>
      </c>
      <c r="D135" s="229">
        <v>14</v>
      </c>
      <c r="E135" s="229">
        <v>6</v>
      </c>
      <c r="F135" s="229">
        <v>0</v>
      </c>
      <c r="I135" s="229">
        <v>0</v>
      </c>
      <c r="J135" s="229">
        <f t="shared" si="11"/>
        <v>0</v>
      </c>
      <c r="K135" s="229" t="str">
        <f t="shared" si="9"/>
        <v>77533 3YF2BUF</v>
      </c>
      <c r="L135" s="229" t="str">
        <f t="shared" si="12"/>
        <v>77533 3YF2BUF</v>
      </c>
      <c r="M135" s="229" t="str">
        <f t="shared" si="10"/>
        <v/>
      </c>
      <c r="N135" s="229">
        <f>VLOOKUP(B135,大日程202201!$C$2:$D$1418,2,FALSE)</f>
        <v>600</v>
      </c>
    </row>
    <row r="136" spans="1:14">
      <c r="A136" s="231">
        <v>135</v>
      </c>
      <c r="B136" s="229" t="s">
        <v>2797</v>
      </c>
      <c r="C136" s="229" t="s">
        <v>4265</v>
      </c>
      <c r="D136" s="229">
        <v>14</v>
      </c>
      <c r="E136" s="229">
        <v>6</v>
      </c>
      <c r="F136" s="229">
        <v>0</v>
      </c>
      <c r="I136" s="229">
        <v>0</v>
      </c>
      <c r="J136" s="229">
        <f t="shared" si="11"/>
        <v>0</v>
      </c>
      <c r="K136" s="229" t="str">
        <f t="shared" si="9"/>
        <v>77552 3YF2AUF</v>
      </c>
      <c r="L136" s="229" t="str">
        <f t="shared" si="12"/>
        <v>77552 3YF2AUF</v>
      </c>
      <c r="M136" s="229" t="str">
        <f t="shared" si="10"/>
        <v/>
      </c>
      <c r="N136" s="229">
        <f>VLOOKUP(B136,大日程202201!$C$2:$D$1418,2,FALSE)</f>
        <v>600</v>
      </c>
    </row>
    <row r="137" spans="1:14">
      <c r="A137" s="231">
        <v>136</v>
      </c>
      <c r="B137" s="229" t="s">
        <v>2798</v>
      </c>
      <c r="C137" s="229" t="s">
        <v>4266</v>
      </c>
      <c r="D137" s="229">
        <v>14</v>
      </c>
      <c r="E137" s="229">
        <v>6</v>
      </c>
      <c r="F137" s="229">
        <v>0</v>
      </c>
      <c r="I137" s="229">
        <v>0</v>
      </c>
      <c r="J137" s="229">
        <f t="shared" si="11"/>
        <v>0</v>
      </c>
      <c r="K137" s="229" t="str">
        <f t="shared" si="9"/>
        <v>77553 3YE2AUF</v>
      </c>
      <c r="L137" s="229" t="str">
        <f t="shared" si="12"/>
        <v>77553 3YE2AUF</v>
      </c>
      <c r="M137" s="229" t="str">
        <f t="shared" si="10"/>
        <v/>
      </c>
      <c r="N137" s="229">
        <f>VLOOKUP(B137,大日程202201!$C$2:$D$1418,2,FALSE)</f>
        <v>1000</v>
      </c>
    </row>
    <row r="138" spans="1:14">
      <c r="A138" s="231">
        <v>137</v>
      </c>
      <c r="B138" s="229" t="s">
        <v>2799</v>
      </c>
      <c r="C138" s="229" t="s">
        <v>4267</v>
      </c>
      <c r="D138" s="229">
        <v>12</v>
      </c>
      <c r="E138" s="229">
        <v>6</v>
      </c>
      <c r="F138" s="229">
        <v>0</v>
      </c>
      <c r="I138" s="229">
        <v>0</v>
      </c>
      <c r="J138" s="229">
        <f t="shared" si="11"/>
        <v>0</v>
      </c>
      <c r="K138" s="229" t="str">
        <f t="shared" si="9"/>
        <v>77574 3XA0A</v>
      </c>
      <c r="L138" s="229" t="str">
        <f t="shared" si="12"/>
        <v>77574 3XA0A</v>
      </c>
      <c r="M138" s="229" t="str">
        <f t="shared" si="10"/>
        <v/>
      </c>
      <c r="N138" s="229">
        <f>VLOOKUP(B138,大日程202201!$C$2:$D$1418,2,FALSE)</f>
        <v>600</v>
      </c>
    </row>
    <row r="139" spans="1:14">
      <c r="A139" s="231">
        <v>138</v>
      </c>
      <c r="B139" s="229" t="s">
        <v>2800</v>
      </c>
      <c r="C139" s="229" t="s">
        <v>4268</v>
      </c>
      <c r="D139" s="229">
        <v>12</v>
      </c>
      <c r="E139" s="229">
        <v>6</v>
      </c>
      <c r="F139" s="229">
        <v>0</v>
      </c>
      <c r="I139" s="229">
        <v>0</v>
      </c>
      <c r="J139" s="229">
        <f t="shared" si="11"/>
        <v>0</v>
      </c>
      <c r="K139" s="229" t="str">
        <f t="shared" si="9"/>
        <v>77575 3XA0A</v>
      </c>
      <c r="L139" s="229" t="str">
        <f t="shared" si="12"/>
        <v>77575 3XA0A</v>
      </c>
      <c r="M139" s="229" t="str">
        <f t="shared" si="10"/>
        <v/>
      </c>
      <c r="N139" s="229">
        <f>VLOOKUP(B139,大日程202201!$C$2:$D$1418,2,FALSE)</f>
        <v>1200</v>
      </c>
    </row>
    <row r="140" spans="1:14">
      <c r="A140" s="231">
        <v>139</v>
      </c>
      <c r="B140" s="229" t="s">
        <v>2801</v>
      </c>
      <c r="C140" s="229" t="s">
        <v>4269</v>
      </c>
      <c r="D140" s="229">
        <v>12</v>
      </c>
      <c r="E140" s="229">
        <v>6</v>
      </c>
      <c r="F140" s="229">
        <v>0</v>
      </c>
      <c r="I140" s="229">
        <v>0</v>
      </c>
      <c r="J140" s="229">
        <f t="shared" si="11"/>
        <v>0</v>
      </c>
      <c r="K140" s="229" t="str">
        <f t="shared" si="9"/>
        <v>76232 3XA0A</v>
      </c>
      <c r="L140" s="229" t="str">
        <f t="shared" si="12"/>
        <v>76232 3XA0A</v>
      </c>
      <c r="M140" s="229" t="str">
        <f t="shared" si="10"/>
        <v/>
      </c>
      <c r="N140" s="229">
        <f>VLOOKUP(B140,大日程202201!$C$2:$D$1418,2,FALSE)</f>
        <v>2400</v>
      </c>
    </row>
    <row r="141" spans="1:14">
      <c r="A141" s="231">
        <v>140</v>
      </c>
      <c r="B141" s="229" t="s">
        <v>2802</v>
      </c>
      <c r="C141" s="229" t="s">
        <v>4270</v>
      </c>
      <c r="D141" s="229">
        <v>12</v>
      </c>
      <c r="E141" s="229">
        <v>6</v>
      </c>
      <c r="F141" s="229">
        <v>0</v>
      </c>
      <c r="I141" s="229">
        <v>0</v>
      </c>
      <c r="J141" s="229">
        <f t="shared" si="11"/>
        <v>0</v>
      </c>
      <c r="K141" s="229" t="str">
        <f t="shared" si="9"/>
        <v>76232 3XJ0A</v>
      </c>
      <c r="L141" s="229" t="str">
        <f t="shared" si="12"/>
        <v>76232 3XJ0A</v>
      </c>
      <c r="M141" s="229" t="str">
        <f t="shared" si="10"/>
        <v/>
      </c>
      <c r="N141" s="229">
        <f>VLOOKUP(B141,大日程202201!$C$2:$D$1418,2,FALSE)</f>
        <v>0</v>
      </c>
    </row>
    <row r="142" spans="1:14">
      <c r="A142" s="231">
        <v>141</v>
      </c>
      <c r="B142" s="229" t="s">
        <v>2803</v>
      </c>
      <c r="C142" s="229" t="s">
        <v>4271</v>
      </c>
      <c r="D142" s="229">
        <v>12</v>
      </c>
      <c r="E142" s="229">
        <v>6</v>
      </c>
      <c r="F142" s="229">
        <v>0</v>
      </c>
      <c r="I142" s="229">
        <v>0</v>
      </c>
      <c r="J142" s="229">
        <f t="shared" si="11"/>
        <v>0</v>
      </c>
      <c r="K142" s="229" t="str">
        <f t="shared" si="9"/>
        <v>76233 3XA0A</v>
      </c>
      <c r="L142" s="229" t="str">
        <f t="shared" si="12"/>
        <v>76233 3XA0A</v>
      </c>
      <c r="M142" s="229" t="str">
        <f t="shared" si="10"/>
        <v/>
      </c>
      <c r="N142" s="229">
        <f>VLOOKUP(B142,大日程202201!$C$2:$D$1418,2,FALSE)</f>
        <v>2400</v>
      </c>
    </row>
    <row r="143" spans="1:14">
      <c r="A143" s="231">
        <v>142</v>
      </c>
      <c r="B143" s="229" t="s">
        <v>2804</v>
      </c>
      <c r="C143" s="229" t="s">
        <v>4272</v>
      </c>
      <c r="D143" s="229">
        <v>12</v>
      </c>
      <c r="E143" s="229">
        <v>6</v>
      </c>
      <c r="F143" s="229">
        <v>0</v>
      </c>
      <c r="I143" s="229">
        <v>0</v>
      </c>
      <c r="J143" s="229">
        <f t="shared" si="11"/>
        <v>0</v>
      </c>
      <c r="K143" s="229" t="str">
        <f t="shared" si="9"/>
        <v>76233 3XJ0A</v>
      </c>
      <c r="L143" s="229" t="str">
        <f t="shared" si="12"/>
        <v>76233 3XJ0A</v>
      </c>
      <c r="M143" s="229" t="str">
        <f t="shared" si="10"/>
        <v/>
      </c>
      <c r="N143" s="229">
        <f>VLOOKUP(B143,大日程202201!$C$2:$D$1418,2,FALSE)</f>
        <v>0</v>
      </c>
    </row>
    <row r="144" spans="1:14">
      <c r="A144" s="231">
        <v>143</v>
      </c>
      <c r="B144" s="229" t="s">
        <v>2805</v>
      </c>
      <c r="C144" s="229" t="s">
        <v>4273</v>
      </c>
      <c r="D144" s="229">
        <v>12</v>
      </c>
      <c r="E144" s="229">
        <v>6</v>
      </c>
      <c r="F144" s="229">
        <v>0</v>
      </c>
      <c r="I144" s="229">
        <v>0</v>
      </c>
      <c r="J144" s="229">
        <f t="shared" si="11"/>
        <v>0</v>
      </c>
      <c r="K144" s="229" t="str">
        <f t="shared" si="9"/>
        <v>76272 3VA0A</v>
      </c>
      <c r="L144" s="229" t="str">
        <f t="shared" si="12"/>
        <v>76272 3VA0A</v>
      </c>
      <c r="M144" s="229" t="str">
        <f t="shared" si="10"/>
        <v/>
      </c>
      <c r="N144" s="229">
        <f>VLOOKUP(B144,大日程202201!$C$2:$D$1418,2,FALSE)</f>
        <v>0</v>
      </c>
    </row>
    <row r="145" spans="1:14">
      <c r="A145" s="231">
        <v>144</v>
      </c>
      <c r="B145" s="229" t="s">
        <v>2806</v>
      </c>
      <c r="C145" s="229" t="s">
        <v>4274</v>
      </c>
      <c r="D145" s="229">
        <v>13</v>
      </c>
      <c r="E145" s="229">
        <v>6</v>
      </c>
      <c r="F145" s="229">
        <v>0</v>
      </c>
      <c r="I145" s="229">
        <v>0</v>
      </c>
      <c r="J145" s="229">
        <f t="shared" si="11"/>
        <v>0</v>
      </c>
      <c r="K145" s="229" t="str">
        <f t="shared" si="9"/>
        <v>76273 3VA0A</v>
      </c>
      <c r="L145" s="229" t="str">
        <f t="shared" si="12"/>
        <v>76273 3VA0A</v>
      </c>
      <c r="M145" s="229" t="str">
        <f t="shared" si="10"/>
        <v/>
      </c>
      <c r="N145" s="229">
        <f>VLOOKUP(B145,大日程202201!$C$2:$D$1418,2,FALSE)</f>
        <v>0</v>
      </c>
    </row>
    <row r="146" spans="1:14">
      <c r="A146" s="231">
        <v>145</v>
      </c>
      <c r="B146" s="229" t="s">
        <v>2807</v>
      </c>
      <c r="C146" s="229" t="s">
        <v>4275</v>
      </c>
      <c r="D146" s="229">
        <v>14</v>
      </c>
      <c r="E146" s="229">
        <v>8</v>
      </c>
      <c r="F146" s="229">
        <v>1</v>
      </c>
      <c r="G146" s="229">
        <v>6</v>
      </c>
      <c r="I146" s="229">
        <v>0</v>
      </c>
      <c r="J146" s="229">
        <f t="shared" si="11"/>
        <v>1</v>
      </c>
      <c r="K146" s="229" t="str">
        <f t="shared" si="9"/>
        <v>76332/3 3VA0A</v>
      </c>
      <c r="L146" s="229" t="str">
        <f>IF(AND($G146&lt;&gt;"",$J146&gt;0), IF($F146=1,MID($K146,1,$G146-1)&amp;MID($K146,$G146+2,LEN($K146)-($G146+1)),""), IF(AND($G146&lt;&gt;"",$E146&lt;&gt;""),MID($K146,1,$G146-1),IF(AND($D146&lt;&gt;"",$F146&lt;2),$K146,IF(AND(OR($D146="", $E146=""),VALUE($F146)=0),$K146,IF($F146=1,MID($K146,1,$G146-1)&amp;MID($K146,$G146+2,LEN($K146)-($G146-1)),"")))))</f>
        <v>76332 3VA0A</v>
      </c>
      <c r="M146" s="229" t="str">
        <f t="shared" si="10"/>
        <v>76333 3VA0A</v>
      </c>
      <c r="N146" s="229">
        <f>VLOOKUP(B146,大日程202201!$C$2:$D$1418,2,FALSE)</f>
        <v>0</v>
      </c>
    </row>
    <row r="147" spans="1:14">
      <c r="A147" s="231">
        <v>146</v>
      </c>
      <c r="B147" s="229" t="s">
        <v>2808</v>
      </c>
      <c r="C147" s="229" t="s">
        <v>4276</v>
      </c>
      <c r="D147" s="229">
        <v>12</v>
      </c>
      <c r="E147" s="229">
        <v>6</v>
      </c>
      <c r="F147" s="229">
        <v>0</v>
      </c>
      <c r="I147" s="229">
        <v>0</v>
      </c>
      <c r="J147" s="229">
        <f t="shared" si="11"/>
        <v>0</v>
      </c>
      <c r="K147" s="229" t="str">
        <f t="shared" si="9"/>
        <v>66312 3VA1C</v>
      </c>
      <c r="L147" s="229" t="str">
        <f>IF(AND($G147&lt;&gt;"",$J147&gt;0), IF($F147=1,MID($K147,1,$G147-1)&amp;MID($K147,$G147+$J147+$J147,LEN($K147)-($G147+$J147)),""), IF(AND($G147&lt;&gt;"",$E147&lt;&gt;""),MID($K147,1,$G147-1),IF(AND($D147&lt;&gt;"",$F147&lt;2),$K147,IF(AND(OR($D147="", $E147=""),VALUE($F147)=0),$K147,IF($F147=1,MID($K147,1,$G147-1)&amp;MID($K147,$G147+2,LEN($K147)-($G147-1)),"")))))</f>
        <v>66312 3VA1C</v>
      </c>
      <c r="M147" s="229" t="str">
        <f t="shared" si="10"/>
        <v/>
      </c>
      <c r="N147" s="229">
        <f>VLOOKUP(B147,大日程202201!$C$2:$D$1418,2,FALSE)</f>
        <v>0</v>
      </c>
    </row>
    <row r="148" spans="1:14">
      <c r="A148" s="231">
        <v>147</v>
      </c>
      <c r="B148" s="229" t="s">
        <v>2809</v>
      </c>
      <c r="C148" s="229" t="s">
        <v>4277</v>
      </c>
      <c r="D148" s="229">
        <v>12</v>
      </c>
      <c r="E148" s="229">
        <v>6</v>
      </c>
      <c r="F148" s="229">
        <v>0</v>
      </c>
      <c r="I148" s="229">
        <v>0</v>
      </c>
      <c r="J148" s="229">
        <f t="shared" si="11"/>
        <v>0</v>
      </c>
      <c r="K148" s="229" t="str">
        <f t="shared" si="9"/>
        <v>66312 5WK1C</v>
      </c>
      <c r="L148" s="229" t="str">
        <f>IF(AND($G148&lt;&gt;"",$J148&gt;0), IF($F148=1,MID($K148,1,$G148-1)&amp;MID($K148,$G148+$J148+$J148,LEN($K148)-($G148+$J148)),""), IF(AND($G148&lt;&gt;"",$E148&lt;&gt;""),MID($K148,1,$G148-1),IF(AND($D148&lt;&gt;"",$F148&lt;2),$K148,IF(AND(OR($D148="", $E148=""),VALUE($F148)=0),$K148,IF($F148=1,MID($K148,1,$G148-1)&amp;MID($K148,$G148+2,LEN($K148)-($G148-1)),"")))))</f>
        <v>66312 5WK1C</v>
      </c>
      <c r="M148" s="229" t="str">
        <f t="shared" si="10"/>
        <v/>
      </c>
      <c r="N148" s="229">
        <f>VLOOKUP(B148,大日程202201!$C$2:$D$1418,2,FALSE)</f>
        <v>0</v>
      </c>
    </row>
    <row r="149" spans="1:14">
      <c r="A149" s="231">
        <v>148</v>
      </c>
      <c r="B149" s="229" t="s">
        <v>2810</v>
      </c>
      <c r="C149" s="229" t="s">
        <v>4278</v>
      </c>
      <c r="D149" s="229">
        <v>14</v>
      </c>
      <c r="E149" s="229">
        <v>8</v>
      </c>
      <c r="F149" s="229">
        <v>1</v>
      </c>
      <c r="G149" s="229">
        <v>6</v>
      </c>
      <c r="I149" s="229">
        <v>0</v>
      </c>
      <c r="J149" s="229">
        <f t="shared" si="11"/>
        <v>1</v>
      </c>
      <c r="K149" s="229" t="str">
        <f t="shared" si="9"/>
        <v>80118/9 3VA0A</v>
      </c>
      <c r="L149" s="229" t="str">
        <f>IF(AND($G149&lt;&gt;"",$J149&gt;0), IF($F149=1,MID($K149,1,$G149-1)&amp;MID($K149,$G149+2,LEN($K149)-($G149+1)),""), IF(AND($G149&lt;&gt;"",$E149&lt;&gt;""),MID($K149,1,$G149-1),IF(AND($D149&lt;&gt;"",$F149&lt;2),$K149,IF(AND(OR($D149="", $E149=""),VALUE($F149)=0),$K149,IF($F149=1,MID($K149,1,$G149-1)&amp;MID($K149,$G149+2,LEN($K149)-($G149-1)),"")))))</f>
        <v>80118 3VA0A</v>
      </c>
      <c r="M149" s="229" t="str">
        <f t="shared" si="10"/>
        <v>80119 3VA0A</v>
      </c>
      <c r="N149" s="229">
        <f>VLOOKUP(B149,大日程202201!$C$2:$D$1418,2,FALSE)</f>
        <v>0</v>
      </c>
    </row>
    <row r="150" spans="1:14">
      <c r="A150" s="231">
        <v>149</v>
      </c>
      <c r="B150" s="229" t="s">
        <v>2811</v>
      </c>
      <c r="C150" s="229" t="s">
        <v>4279</v>
      </c>
      <c r="D150" s="229">
        <v>14</v>
      </c>
      <c r="E150" s="229">
        <v>8</v>
      </c>
      <c r="F150" s="229">
        <v>1</v>
      </c>
      <c r="G150" s="229">
        <v>6</v>
      </c>
      <c r="I150" s="229">
        <v>0</v>
      </c>
      <c r="J150" s="229">
        <f t="shared" si="11"/>
        <v>1</v>
      </c>
      <c r="K150" s="229" t="str">
        <f t="shared" si="9"/>
        <v>76316/7 3VA0A</v>
      </c>
      <c r="L150" s="229" t="str">
        <f>IF(AND($G150&lt;&gt;"",$J150&gt;0), IF($F150=1,MID($K150,1,$G150-1)&amp;MID($K150,$G150+2,LEN($K150)-($G150+1)),""), IF(AND($G150&lt;&gt;"",$E150&lt;&gt;""),MID($K150,1,$G150-1),IF(AND($D150&lt;&gt;"",$F150&lt;2),$K150,IF(AND(OR($D150="", $E150=""),VALUE($F150)=0),$K150,IF($F150=1,MID($K150,1,$G150-1)&amp;MID($K150,$G150+2,LEN($K150)-($G150-1)),"")))))</f>
        <v>76316 3VA0A</v>
      </c>
      <c r="M150" s="229" t="str">
        <f t="shared" si="10"/>
        <v>76317 3VA0A</v>
      </c>
      <c r="N150" s="229">
        <f>VLOOKUP(B150,大日程202201!$C$2:$D$1418,2,FALSE)</f>
        <v>0</v>
      </c>
    </row>
    <row r="151" spans="1:14">
      <c r="A151" s="231">
        <v>150</v>
      </c>
      <c r="B151" s="229" t="s">
        <v>2812</v>
      </c>
      <c r="C151" s="229" t="s">
        <v>4280</v>
      </c>
      <c r="D151" s="229">
        <v>12</v>
      </c>
      <c r="E151" s="229">
        <v>6</v>
      </c>
      <c r="F151" s="229">
        <v>0</v>
      </c>
      <c r="I151" s="229">
        <v>0</v>
      </c>
      <c r="J151" s="229">
        <f t="shared" si="11"/>
        <v>0</v>
      </c>
      <c r="K151" s="229" t="str">
        <f t="shared" si="9"/>
        <v>75632 3VA0A</v>
      </c>
      <c r="L151" s="229" t="str">
        <f>IF(AND($G151&lt;&gt;"",$J151&gt;0), IF($F151=1,MID($K151,1,$G151-1)&amp;MID($K151,$G151+$J151+$J151,LEN($K151)-($G151+$J151)),""), IF(AND($G151&lt;&gt;"",$E151&lt;&gt;""),MID($K151,1,$G151-1),IF(AND($D151&lt;&gt;"",$F151&lt;2),$K151,IF(AND(OR($D151="", $E151=""),VALUE($F151)=0),$K151,IF($F151=1,MID($K151,1,$G151-1)&amp;MID($K151,$G151+2,LEN($K151)-($G151-1)),"")))))</f>
        <v>75632 3VA0A</v>
      </c>
      <c r="M151" s="229" t="str">
        <f t="shared" si="10"/>
        <v/>
      </c>
      <c r="N151" s="229">
        <f>VLOOKUP(B151,大日程202201!$C$2:$D$1418,2,FALSE)</f>
        <v>0</v>
      </c>
    </row>
    <row r="152" spans="1:14">
      <c r="A152" s="231">
        <v>151</v>
      </c>
      <c r="B152" s="229" t="s">
        <v>2813</v>
      </c>
      <c r="C152" s="229" t="s">
        <v>4281</v>
      </c>
      <c r="D152" s="229">
        <v>12</v>
      </c>
      <c r="E152" s="229">
        <v>6</v>
      </c>
      <c r="F152" s="229">
        <v>0</v>
      </c>
      <c r="I152" s="229">
        <v>0</v>
      </c>
      <c r="J152" s="229">
        <f t="shared" si="11"/>
        <v>0</v>
      </c>
      <c r="K152" s="229" t="str">
        <f t="shared" si="9"/>
        <v>75652 3VA0A</v>
      </c>
      <c r="L152" s="229" t="str">
        <f>IF(AND($G152&lt;&gt;"",$J152&gt;0), IF($F152=1,MID($K152,1,$G152-1)&amp;MID($K152,$G152+$J152+$J152,LEN($K152)-($G152+$J152)),""), IF(AND($G152&lt;&gt;"",$E152&lt;&gt;""),MID($K152,1,$G152-1),IF(AND($D152&lt;&gt;"",$F152&lt;2),$K152,IF(AND(OR($D152="", $E152=""),VALUE($F152)=0),$K152,IF($F152=1,MID($K152,1,$G152-1)&amp;MID($K152,$G152+2,LEN($K152)-($G152-1)),"")))))</f>
        <v>75652 3VA0A</v>
      </c>
      <c r="M152" s="229" t="str">
        <f t="shared" si="10"/>
        <v/>
      </c>
      <c r="N152" s="229">
        <f>VLOOKUP(B152,大日程202201!$C$2:$D$1418,2,FALSE)</f>
        <v>0</v>
      </c>
    </row>
    <row r="153" spans="1:14">
      <c r="A153" s="231">
        <v>152</v>
      </c>
      <c r="B153" s="229" t="s">
        <v>2814</v>
      </c>
      <c r="C153" s="229" t="s">
        <v>4282</v>
      </c>
      <c r="D153" s="229">
        <v>14</v>
      </c>
      <c r="E153" s="229">
        <v>8</v>
      </c>
      <c r="F153" s="229">
        <v>1</v>
      </c>
      <c r="G153" s="229">
        <v>6</v>
      </c>
      <c r="I153" s="229">
        <v>0</v>
      </c>
      <c r="J153" s="229">
        <f t="shared" si="11"/>
        <v>1</v>
      </c>
      <c r="K153" s="229" t="str">
        <f t="shared" si="9"/>
        <v>755C4/5 3VA0A</v>
      </c>
      <c r="L153" s="229" t="str">
        <f>IF(AND($G153&lt;&gt;"",$J153&gt;0), IF($F153=1,MID($K153,1,$G153-1)&amp;MID($K153,$G153+2,LEN($K153)-($G153+1)),""), IF(AND($G153&lt;&gt;"",$E153&lt;&gt;""),MID($K153,1,$G153-1),IF(AND($D153&lt;&gt;"",$F153&lt;2),$K153,IF(AND(OR($D153="", $E153=""),VALUE($F153)=0),$K153,IF($F153=1,MID($K153,1,$G153-1)&amp;MID($K153,$G153+2,LEN($K153)-($G153-1)),"")))))</f>
        <v>755C4 3VA0A</v>
      </c>
      <c r="M153" s="229" t="str">
        <f t="shared" si="10"/>
        <v>755C5 3VA0A</v>
      </c>
      <c r="N153" s="229">
        <f>VLOOKUP(B153,大日程202201!$C$2:$D$1418,2,FALSE)</f>
        <v>0</v>
      </c>
    </row>
    <row r="154" spans="1:14">
      <c r="A154" s="231">
        <v>153</v>
      </c>
      <c r="B154" s="229" t="s">
        <v>2815</v>
      </c>
      <c r="C154" s="229" t="s">
        <v>4283</v>
      </c>
      <c r="D154" s="229">
        <v>14</v>
      </c>
      <c r="E154" s="229">
        <v>8</v>
      </c>
      <c r="F154" s="229">
        <v>1</v>
      </c>
      <c r="G154" s="229">
        <v>6</v>
      </c>
      <c r="I154" s="229">
        <v>0</v>
      </c>
      <c r="J154" s="229">
        <f t="shared" si="11"/>
        <v>1</v>
      </c>
      <c r="K154" s="229" t="str">
        <f t="shared" si="9"/>
        <v>64122/3 4CB0A</v>
      </c>
      <c r="L154" s="229" t="str">
        <f>IF(AND($G154&lt;&gt;"",$J154&gt;0), IF($F154=1,MID($K154,1,$G154-1)&amp;MID($K154,$G154+2,LEN($K154)-($G154+1)),""), IF(AND($G154&lt;&gt;"",$E154&lt;&gt;""),MID($K154,1,$G154-1),IF(AND($D154&lt;&gt;"",$F154&lt;2),$K154,IF(AND(OR($D154="", $E154=""),VALUE($F154)=0),$K154,IF($F154=1,MID($K154,1,$G154-1)&amp;MID($K154,$G154+2,LEN($K154)-($G154-1)),"")))))</f>
        <v>64122 4CB0A</v>
      </c>
      <c r="M154" s="229" t="str">
        <f t="shared" si="10"/>
        <v>64123 4CB0A</v>
      </c>
      <c r="N154" s="229">
        <f>VLOOKUP(B154,大日程202201!$C$2:$D$1418,2,FALSE)</f>
        <v>0</v>
      </c>
    </row>
    <row r="155" spans="1:14">
      <c r="A155" s="231">
        <v>154</v>
      </c>
      <c r="B155" s="229" t="s">
        <v>2816</v>
      </c>
      <c r="C155" s="229" t="s">
        <v>4284</v>
      </c>
      <c r="D155" s="229">
        <v>16</v>
      </c>
      <c r="E155" s="229">
        <v>8</v>
      </c>
      <c r="F155" s="229">
        <v>1</v>
      </c>
      <c r="G155" s="229">
        <v>6</v>
      </c>
      <c r="I155" s="229">
        <v>14</v>
      </c>
      <c r="J155" s="229">
        <f t="shared" si="11"/>
        <v>1</v>
      </c>
      <c r="K155" s="229" t="str">
        <f t="shared" si="9"/>
        <v>64122/3 4CB0A-E</v>
      </c>
      <c r="L155" s="229" t="str">
        <f>IF(AND($G155&lt;&gt;"",$J155&gt;0), IF($F155=1,MID($K155,1,$G155-1)&amp;MID($K155,$G155+2,LEN($K155)-($G155+1)),""), IF(AND($G155&lt;&gt;"",$E155&lt;&gt;""),MID($K155,1,$G155-1),IF(AND($D155&lt;&gt;"",$F155&lt;2),$K155,IF(AND(OR($D155="", $E155=""),VALUE($F155)=0),$K155,IF($F155=1,MID($K155,1,$G155-1)&amp;MID($K155,$G155+2,LEN($K155)-($G155-1)),"")))))</f>
        <v>64122 4CB0A-E</v>
      </c>
      <c r="M155" s="229" t="str">
        <f t="shared" si="10"/>
        <v>64123 4CB0A-E</v>
      </c>
      <c r="N155" s="229">
        <f>VLOOKUP(B155,大日程202201!$C$2:$D$1418,2,FALSE)</f>
        <v>0</v>
      </c>
    </row>
    <row r="156" spans="1:14">
      <c r="A156" s="231">
        <v>155</v>
      </c>
      <c r="B156" s="229" t="s">
        <v>2817</v>
      </c>
      <c r="C156" s="229" t="s">
        <v>4285</v>
      </c>
      <c r="D156" s="229">
        <v>14</v>
      </c>
      <c r="E156" s="229">
        <v>8</v>
      </c>
      <c r="F156" s="229">
        <v>1</v>
      </c>
      <c r="G156" s="229">
        <v>6</v>
      </c>
      <c r="I156" s="229">
        <v>0</v>
      </c>
      <c r="J156" s="229">
        <f t="shared" si="11"/>
        <v>1</v>
      </c>
      <c r="K156" s="229" t="str">
        <f t="shared" si="9"/>
        <v>64184/5 4CB0A</v>
      </c>
      <c r="L156" s="229" t="str">
        <f>IF(AND($G156&lt;&gt;"",$J156&gt;0), IF($F156=1,MID($K156,1,$G156-1)&amp;MID($K156,$G156+2,LEN($K156)-($G156+1)),""), IF(AND($G156&lt;&gt;"",$E156&lt;&gt;""),MID($K156,1,$G156-1),IF(AND($D156&lt;&gt;"",$F156&lt;2),$K156,IF(AND(OR($D156="", $E156=""),VALUE($F156)=0),$K156,IF($F156=1,MID($K156,1,$G156-1)&amp;MID($K156,$G156+2,LEN($K156)-($G156-1)),"")))))</f>
        <v>64184 4CB0A</v>
      </c>
      <c r="M156" s="229" t="str">
        <f t="shared" si="10"/>
        <v>64185 4CB0A</v>
      </c>
      <c r="N156" s="229">
        <f>VLOOKUP(B156,大日程202201!$C$2:$D$1418,2,FALSE)</f>
        <v>0</v>
      </c>
    </row>
    <row r="157" spans="1:14">
      <c r="A157" s="231">
        <v>156</v>
      </c>
      <c r="B157" s="229" t="s">
        <v>2818</v>
      </c>
      <c r="C157" s="229" t="s">
        <v>4286</v>
      </c>
      <c r="D157" s="229">
        <v>12</v>
      </c>
      <c r="E157" s="229">
        <v>6</v>
      </c>
      <c r="F157" s="229">
        <v>0</v>
      </c>
      <c r="I157" s="229">
        <v>0</v>
      </c>
      <c r="J157" s="229">
        <f t="shared" si="11"/>
        <v>0</v>
      </c>
      <c r="K157" s="229" t="str">
        <f t="shared" si="9"/>
        <v>66312 4CB0A</v>
      </c>
      <c r="L157" s="229" t="str">
        <f>IF(AND($G157&lt;&gt;"",$J157&gt;0), IF($F157=1,MID($K157,1,$G157-1)&amp;MID($K157,$G157+$J157+$J157,LEN($K157)-($G157+$J157)),""), IF(AND($G157&lt;&gt;"",$E157&lt;&gt;""),MID($K157,1,$G157-1),IF(AND($D157&lt;&gt;"",$F157&lt;2),$K157,IF(AND(OR($D157="", $E157=""),VALUE($F157)=0),$K157,IF($F157=1,MID($K157,1,$G157-1)&amp;MID($K157,$G157+2,LEN($K157)-($G157-1)),"")))))</f>
        <v>66312 4CB0A</v>
      </c>
      <c r="M157" s="229" t="str">
        <f t="shared" si="10"/>
        <v/>
      </c>
      <c r="N157" s="229">
        <f>VLOOKUP(B157,大日程202201!$C$2:$D$1418,2,FALSE)</f>
        <v>12000</v>
      </c>
    </row>
    <row r="158" spans="1:14">
      <c r="A158" s="231">
        <v>157</v>
      </c>
      <c r="B158" s="229" t="s">
        <v>2819</v>
      </c>
      <c r="C158" s="229" t="s">
        <v>4287</v>
      </c>
      <c r="D158" s="229">
        <v>14</v>
      </c>
      <c r="E158" s="229">
        <v>8</v>
      </c>
      <c r="F158" s="229">
        <v>1</v>
      </c>
      <c r="G158" s="229">
        <v>6</v>
      </c>
      <c r="I158" s="229">
        <v>0</v>
      </c>
      <c r="J158" s="229">
        <f t="shared" si="11"/>
        <v>1</v>
      </c>
      <c r="K158" s="229" t="str">
        <f t="shared" si="9"/>
        <v>74516/7 4CE0A</v>
      </c>
      <c r="L158" s="229" t="str">
        <f>IF(AND($G158&lt;&gt;"",$J158&gt;0), IF($F158=1,MID($K158,1,$G158-1)&amp;MID($K158,$G158+2,LEN($K158)-($G158+1)),""), IF(AND($G158&lt;&gt;"",$E158&lt;&gt;""),MID($K158,1,$G158-1),IF(AND($D158&lt;&gt;"",$F158&lt;2),$K158,IF(AND(OR($D158="", $E158=""),VALUE($F158)=0),$K158,IF($F158=1,MID($K158,1,$G158-1)&amp;MID($K158,$G158+2,LEN($K158)-($G158-1)),"")))))</f>
        <v>74516 4CE0A</v>
      </c>
      <c r="M158" s="229" t="str">
        <f t="shared" si="10"/>
        <v>74517 4CE0A</v>
      </c>
      <c r="N158" s="229">
        <f>VLOOKUP(B158,大日程202201!$C$2:$D$1418,2,FALSE)</f>
        <v>3750</v>
      </c>
    </row>
    <row r="159" spans="1:14">
      <c r="A159" s="231">
        <v>158</v>
      </c>
      <c r="B159" s="229" t="s">
        <v>2820</v>
      </c>
      <c r="C159" s="229" t="s">
        <v>4288</v>
      </c>
      <c r="D159" s="229">
        <v>16</v>
      </c>
      <c r="E159" s="229">
        <v>8</v>
      </c>
      <c r="F159" s="229">
        <v>1</v>
      </c>
      <c r="G159" s="229">
        <v>6</v>
      </c>
      <c r="I159" s="229">
        <v>14</v>
      </c>
      <c r="J159" s="229">
        <f t="shared" si="11"/>
        <v>1</v>
      </c>
      <c r="K159" s="229" t="str">
        <f t="shared" si="9"/>
        <v>74516/7 4CE0A-E</v>
      </c>
      <c r="L159" s="229" t="str">
        <f>IF(AND($G159&lt;&gt;"",$J159&gt;0), IF($F159=1,MID($K159,1,$G159-1)&amp;MID($K159,$G159+2,LEN($K159)-($G159+1)),""), IF(AND($G159&lt;&gt;"",$E159&lt;&gt;""),MID($K159,1,$G159-1),IF(AND($D159&lt;&gt;"",$F159&lt;2),$K159,IF(AND(OR($D159="", $E159=""),VALUE($F159)=0),$K159,IF($F159=1,MID($K159,1,$G159-1)&amp;MID($K159,$G159+2,LEN($K159)-($G159-1)),"")))))</f>
        <v>74516 4CE0A-E</v>
      </c>
      <c r="M159" s="229" t="str">
        <f t="shared" si="10"/>
        <v>74517 4CE0A-E</v>
      </c>
      <c r="N159" s="229">
        <f>VLOOKUP(B159,大日程202201!$C$2:$D$1418,2,FALSE)</f>
        <v>2100</v>
      </c>
    </row>
    <row r="160" spans="1:14">
      <c r="A160" s="231">
        <v>159</v>
      </c>
      <c r="B160" s="229" t="s">
        <v>2821</v>
      </c>
      <c r="C160" s="229" t="s">
        <v>4289</v>
      </c>
      <c r="D160" s="229">
        <v>14</v>
      </c>
      <c r="E160" s="229">
        <v>8</v>
      </c>
      <c r="F160" s="229">
        <v>1</v>
      </c>
      <c r="G160" s="229">
        <v>6</v>
      </c>
      <c r="I160" s="229">
        <v>0</v>
      </c>
      <c r="J160" s="229">
        <f t="shared" si="11"/>
        <v>1</v>
      </c>
      <c r="K160" s="229" t="str">
        <f t="shared" si="9"/>
        <v>74516/7 4CE1A</v>
      </c>
      <c r="L160" s="229" t="str">
        <f>IF(AND($G160&lt;&gt;"",$J160&gt;0), IF($F160=1,MID($K160,1,$G160-1)&amp;MID($K160,$G160+2,LEN($K160)-($G160+1)),""), IF(AND($G160&lt;&gt;"",$E160&lt;&gt;""),MID($K160,1,$G160-1),IF(AND($D160&lt;&gt;"",$F160&lt;2),$K160,IF(AND(OR($D160="", $E160=""),VALUE($F160)=0),$K160,IF($F160=1,MID($K160,1,$G160-1)&amp;MID($K160,$G160+2,LEN($K160)-($G160-1)),"")))))</f>
        <v>74516 4CE1A</v>
      </c>
      <c r="M160" s="229" t="str">
        <f t="shared" si="10"/>
        <v>74517 4CE1A</v>
      </c>
      <c r="N160" s="229">
        <f>VLOOKUP(B160,大日程202201!$C$2:$D$1418,2,FALSE)</f>
        <v>0</v>
      </c>
    </row>
    <row r="161" spans="1:14">
      <c r="A161" s="231">
        <v>160</v>
      </c>
      <c r="B161" s="229" t="s">
        <v>2822</v>
      </c>
      <c r="C161" s="229" t="s">
        <v>4290</v>
      </c>
      <c r="D161" s="229">
        <v>14</v>
      </c>
      <c r="E161" s="229">
        <v>8</v>
      </c>
      <c r="F161" s="229">
        <v>1</v>
      </c>
      <c r="G161" s="229">
        <v>6</v>
      </c>
      <c r="I161" s="229">
        <v>0</v>
      </c>
      <c r="J161" s="229">
        <f t="shared" si="11"/>
        <v>1</v>
      </c>
      <c r="K161" s="229" t="str">
        <f t="shared" si="9"/>
        <v>76218/9 4CC0A</v>
      </c>
      <c r="L161" s="229" t="str">
        <f>IF(AND($G161&lt;&gt;"",$J161&gt;0), IF($F161=1,MID($K161,1,$G161-1)&amp;MID($K161,$G161+2,LEN($K161)-($G161+1)),""), IF(AND($G161&lt;&gt;"",$E161&lt;&gt;""),MID($K161,1,$G161-1),IF(AND($D161&lt;&gt;"",$F161&lt;2),$K161,IF(AND(OR($D161="", $E161=""),VALUE($F161)=0),$K161,IF($F161=1,MID($K161,1,$G161-1)&amp;MID($K161,$G161+2,LEN($K161)-($G161-1)),"")))))</f>
        <v>76218 4CC0A</v>
      </c>
      <c r="M161" s="229" t="str">
        <f t="shared" si="10"/>
        <v>76219 4CC0A</v>
      </c>
      <c r="N161" s="229">
        <f>VLOOKUP(B161,大日程202201!$C$2:$D$1418,2,FALSE)</f>
        <v>4200</v>
      </c>
    </row>
    <row r="162" spans="1:14">
      <c r="A162" s="231">
        <v>161</v>
      </c>
      <c r="B162" s="229" t="s">
        <v>2823</v>
      </c>
      <c r="C162" s="229" t="s">
        <v>4291</v>
      </c>
      <c r="D162" s="229">
        <v>14</v>
      </c>
      <c r="E162" s="229">
        <v>8</v>
      </c>
      <c r="F162" s="229">
        <v>1</v>
      </c>
      <c r="G162" s="229">
        <v>6</v>
      </c>
      <c r="I162" s="229">
        <v>0</v>
      </c>
      <c r="J162" s="229">
        <f t="shared" si="11"/>
        <v>1</v>
      </c>
      <c r="K162" s="229" t="str">
        <f t="shared" si="9"/>
        <v>76232/3 4CC0A</v>
      </c>
      <c r="L162" s="229" t="str">
        <f>IF(AND($G162&lt;&gt;"",$J162&gt;0), IF($F162=1,MID($K162,1,$G162-1)&amp;MID($K162,$G162+2,LEN($K162)-($G162+1)),""), IF(AND($G162&lt;&gt;"",$E162&lt;&gt;""),MID($K162,1,$G162-1),IF(AND($D162&lt;&gt;"",$F162&lt;2),$K162,IF(AND(OR($D162="", $E162=""),VALUE($F162)=0),$K162,IF($F162=1,MID($K162,1,$G162-1)&amp;MID($K162,$G162+2,LEN($K162)-($G162-1)),"")))))</f>
        <v>76232 4CC0A</v>
      </c>
      <c r="M162" s="229" t="str">
        <f t="shared" si="10"/>
        <v>76233 4CC0A</v>
      </c>
      <c r="N162" s="229">
        <f>VLOOKUP(B162,大日程202201!$C$2:$D$1418,2,FALSE)</f>
        <v>3600</v>
      </c>
    </row>
    <row r="163" spans="1:14">
      <c r="A163" s="231">
        <v>162</v>
      </c>
      <c r="B163" s="229" t="s">
        <v>2824</v>
      </c>
      <c r="C163" s="229" t="s">
        <v>4292</v>
      </c>
      <c r="D163" s="229">
        <v>12</v>
      </c>
      <c r="E163" s="229">
        <v>6</v>
      </c>
      <c r="F163" s="229">
        <v>0</v>
      </c>
      <c r="I163" s="229">
        <v>0</v>
      </c>
      <c r="J163" s="229">
        <f t="shared" si="11"/>
        <v>0</v>
      </c>
      <c r="K163" s="229" t="str">
        <f t="shared" si="9"/>
        <v>76242 4CB0A</v>
      </c>
      <c r="L163" s="229" t="str">
        <f t="shared" ref="L163:L168" si="13">IF(AND($G163&lt;&gt;"",$J163&gt;0), IF($F163=1,MID($K163,1,$G163-1)&amp;MID($K163,$G163+$J163+$J163,LEN($K163)-($G163+$J163)),""), IF(AND($G163&lt;&gt;"",$E163&lt;&gt;""),MID($K163,1,$G163-1),IF(AND($D163&lt;&gt;"",$F163&lt;2),$K163,IF(AND(OR($D163="", $E163=""),VALUE($F163)=0),$K163,IF($F163=1,MID($K163,1,$G163-1)&amp;MID($K163,$G163+2,LEN($K163)-($G163-1)),"")))))</f>
        <v>76242 4CB0A</v>
      </c>
      <c r="M163" s="229" t="str">
        <f t="shared" si="10"/>
        <v/>
      </c>
      <c r="N163" s="229">
        <f>VLOOKUP(B163,大日程202201!$C$2:$D$1418,2,FALSE)</f>
        <v>4200</v>
      </c>
    </row>
    <row r="164" spans="1:14">
      <c r="A164" s="231">
        <v>163</v>
      </c>
      <c r="B164" s="229" t="s">
        <v>2825</v>
      </c>
      <c r="C164" s="229" t="s">
        <v>4293</v>
      </c>
      <c r="D164" s="229">
        <v>12</v>
      </c>
      <c r="E164" s="229">
        <v>6</v>
      </c>
      <c r="F164" s="229">
        <v>0</v>
      </c>
      <c r="I164" s="229">
        <v>0</v>
      </c>
      <c r="J164" s="229">
        <f t="shared" si="11"/>
        <v>0</v>
      </c>
      <c r="K164" s="229" t="str">
        <f t="shared" si="9"/>
        <v>76243 4CB0A</v>
      </c>
      <c r="L164" s="229" t="str">
        <f t="shared" si="13"/>
        <v>76243 4CB0A</v>
      </c>
      <c r="M164" s="229" t="str">
        <f t="shared" si="10"/>
        <v/>
      </c>
      <c r="N164" s="229">
        <f>VLOOKUP(B164,大日程202201!$C$2:$D$1418,2,FALSE)</f>
        <v>4200</v>
      </c>
    </row>
    <row r="165" spans="1:14">
      <c r="A165" s="231">
        <v>164</v>
      </c>
      <c r="B165" s="229" t="s">
        <v>2826</v>
      </c>
      <c r="C165" s="229" t="s">
        <v>4294</v>
      </c>
      <c r="D165" s="229">
        <v>12</v>
      </c>
      <c r="E165" s="229">
        <v>6</v>
      </c>
      <c r="F165" s="229">
        <v>0</v>
      </c>
      <c r="I165" s="229">
        <v>0</v>
      </c>
      <c r="J165" s="229">
        <f t="shared" si="11"/>
        <v>0</v>
      </c>
      <c r="K165" s="229" t="str">
        <f t="shared" si="9"/>
        <v>76272 4CC0A</v>
      </c>
      <c r="L165" s="229" t="str">
        <f t="shared" si="13"/>
        <v>76272 4CC0A</v>
      </c>
      <c r="M165" s="229" t="str">
        <f t="shared" si="10"/>
        <v/>
      </c>
      <c r="N165" s="229">
        <f>VLOOKUP(B165,大日程202201!$C$2:$D$1418,2,FALSE)</f>
        <v>0</v>
      </c>
    </row>
    <row r="166" spans="1:14">
      <c r="A166" s="231">
        <v>165</v>
      </c>
      <c r="B166" s="229" t="s">
        <v>2827</v>
      </c>
      <c r="C166" s="229" t="s">
        <v>4295</v>
      </c>
      <c r="D166" s="229">
        <v>12</v>
      </c>
      <c r="E166" s="229">
        <v>6</v>
      </c>
      <c r="F166" s="229">
        <v>0</v>
      </c>
      <c r="I166" s="229">
        <v>0</v>
      </c>
      <c r="J166" s="229">
        <f t="shared" si="11"/>
        <v>0</v>
      </c>
      <c r="K166" s="229" t="str">
        <f t="shared" si="9"/>
        <v>76273 4CC0A</v>
      </c>
      <c r="L166" s="229" t="str">
        <f t="shared" si="13"/>
        <v>76273 4CC0A</v>
      </c>
      <c r="M166" s="229" t="str">
        <f t="shared" si="10"/>
        <v/>
      </c>
      <c r="N166" s="229">
        <f>VLOOKUP(B166,大日程202201!$C$2:$D$1418,2,FALSE)</f>
        <v>0</v>
      </c>
    </row>
    <row r="167" spans="1:14">
      <c r="A167" s="231">
        <v>166</v>
      </c>
      <c r="B167" s="229" t="s">
        <v>2828</v>
      </c>
      <c r="C167" s="229" t="s">
        <v>4296</v>
      </c>
      <c r="D167" s="229">
        <v>12</v>
      </c>
      <c r="E167" s="229">
        <v>6</v>
      </c>
      <c r="F167" s="229">
        <v>0</v>
      </c>
      <c r="I167" s="229">
        <v>0</v>
      </c>
      <c r="J167" s="229">
        <f t="shared" si="11"/>
        <v>0</v>
      </c>
      <c r="K167" s="229" t="str">
        <f t="shared" si="9"/>
        <v>76426 4CC0A</v>
      </c>
      <c r="L167" s="229" t="str">
        <f t="shared" si="13"/>
        <v>76426 4CC0A</v>
      </c>
      <c r="M167" s="229" t="str">
        <f t="shared" si="10"/>
        <v/>
      </c>
      <c r="N167" s="229">
        <f>VLOOKUP(B167,大日程202201!$C$2:$D$1418,2,FALSE)</f>
        <v>3600</v>
      </c>
    </row>
    <row r="168" spans="1:14">
      <c r="A168" s="231">
        <v>167</v>
      </c>
      <c r="B168" s="229" t="s">
        <v>2829</v>
      </c>
      <c r="C168" s="229" t="s">
        <v>4297</v>
      </c>
      <c r="D168" s="229">
        <v>12</v>
      </c>
      <c r="E168" s="229">
        <v>6</v>
      </c>
      <c r="F168" s="229">
        <v>0</v>
      </c>
      <c r="I168" s="229">
        <v>0</v>
      </c>
      <c r="J168" s="229">
        <f t="shared" si="11"/>
        <v>0</v>
      </c>
      <c r="K168" s="229" t="str">
        <f t="shared" si="9"/>
        <v>76427 4CC0A</v>
      </c>
      <c r="L168" s="229" t="str">
        <f t="shared" si="13"/>
        <v>76427 4CC0A</v>
      </c>
      <c r="M168" s="229" t="str">
        <f t="shared" si="10"/>
        <v/>
      </c>
      <c r="N168" s="229">
        <f>VLOOKUP(B168,大日程202201!$C$2:$D$1418,2,FALSE)</f>
        <v>3600</v>
      </c>
    </row>
    <row r="169" spans="1:14">
      <c r="A169" s="231">
        <v>168</v>
      </c>
      <c r="B169" s="229" t="s">
        <v>2830</v>
      </c>
      <c r="C169" s="229" t="s">
        <v>4298</v>
      </c>
      <c r="D169" s="229">
        <v>14</v>
      </c>
      <c r="E169" s="229">
        <v>8</v>
      </c>
      <c r="F169" s="229">
        <v>1</v>
      </c>
      <c r="G169" s="229">
        <v>6</v>
      </c>
      <c r="I169" s="229">
        <v>0</v>
      </c>
      <c r="J169" s="229">
        <f t="shared" si="11"/>
        <v>1</v>
      </c>
      <c r="K169" s="229" t="str">
        <f t="shared" si="9"/>
        <v>64112/3 5TA0A</v>
      </c>
      <c r="L169" s="229" t="str">
        <f>IF(AND($G169&lt;&gt;"",$J169&gt;0), IF($F169=1,MID($K169,1,$G169-1)&amp;MID($K169,$G169+2,LEN($K169)-($G169+1)),""), IF(AND($G169&lt;&gt;"",$E169&lt;&gt;""),MID($K169,1,$G169-1),IF(AND($D169&lt;&gt;"",$F169&lt;2),$K169,IF(AND(OR($D169="", $E169=""),VALUE($F169)=0),$K169,IF($F169=1,MID($K169,1,$G169-1)&amp;MID($K169,$G169+2,LEN($K169)-($G169-1)),"")))))</f>
        <v>64112 5TA0A</v>
      </c>
      <c r="M169" s="229" t="str">
        <f t="shared" si="10"/>
        <v>64113 5TA0A</v>
      </c>
      <c r="N169" s="229">
        <f>VLOOKUP(B169,大日程202201!$C$2:$D$1418,2,FALSE)</f>
        <v>6000</v>
      </c>
    </row>
    <row r="170" spans="1:14">
      <c r="A170" s="231">
        <v>169</v>
      </c>
      <c r="B170" s="229" t="s">
        <v>2831</v>
      </c>
      <c r="C170" s="229" t="s">
        <v>4299</v>
      </c>
      <c r="D170" s="229">
        <v>12</v>
      </c>
      <c r="E170" s="229">
        <v>6</v>
      </c>
      <c r="F170" s="229">
        <v>0</v>
      </c>
      <c r="I170" s="229">
        <v>0</v>
      </c>
      <c r="J170" s="229">
        <f t="shared" si="11"/>
        <v>0</v>
      </c>
      <c r="K170" s="229" t="str">
        <f t="shared" si="9"/>
        <v>67413 5TA0A</v>
      </c>
      <c r="L170" s="229" t="str">
        <f>IF(AND($G170&lt;&gt;"",$J170&gt;0), IF($F170=1,MID($K170,1,$G170-1)&amp;MID($K170,$G170+$J170+$J170,LEN($K170)-($G170+$J170)),""), IF(AND($G170&lt;&gt;"",$E170&lt;&gt;""),MID($K170,1,$G170-1),IF(AND($D170&lt;&gt;"",$F170&lt;2),$K170,IF(AND(OR($D170="", $E170=""),VALUE($F170)=0),$K170,IF($F170=1,MID($K170,1,$G170-1)&amp;MID($K170,$G170+2,LEN($K170)-($G170-1)),"")))))</f>
        <v>67413 5TA0A</v>
      </c>
      <c r="M170" s="229" t="str">
        <f t="shared" si="10"/>
        <v/>
      </c>
      <c r="N170" s="229">
        <f>VLOOKUP(B170,大日程202201!$C$2:$D$1418,2,FALSE)</f>
        <v>7200</v>
      </c>
    </row>
    <row r="171" spans="1:14">
      <c r="A171" s="231">
        <v>170</v>
      </c>
      <c r="B171" s="229" t="s">
        <v>2832</v>
      </c>
      <c r="C171" s="229" t="s">
        <v>4300</v>
      </c>
      <c r="D171" s="229">
        <v>14</v>
      </c>
      <c r="E171" s="229">
        <v>8</v>
      </c>
      <c r="F171" s="229">
        <v>1</v>
      </c>
      <c r="G171" s="229">
        <v>6</v>
      </c>
      <c r="I171" s="229">
        <v>0</v>
      </c>
      <c r="J171" s="229">
        <f t="shared" si="11"/>
        <v>1</v>
      </c>
      <c r="K171" s="229" t="str">
        <f t="shared" si="9"/>
        <v>75534/5 5TA0A</v>
      </c>
      <c r="L171" s="229" t="str">
        <f t="shared" ref="L171:L179" si="14">IF(AND($G171&lt;&gt;"",$J171&gt;0), IF($F171=1,MID($K171,1,$G171-1)&amp;MID($K171,$G171+2,LEN($K171)-($G171+1)),""), IF(AND($G171&lt;&gt;"",$E171&lt;&gt;""),MID($K171,1,$G171-1),IF(AND($D171&lt;&gt;"",$F171&lt;2),$K171,IF(AND(OR($D171="", $E171=""),VALUE($F171)=0),$K171,IF($F171=1,MID($K171,1,$G171-1)&amp;MID($K171,$G171+2,LEN($K171)-($G171-1)),"")))))</f>
        <v>75534 5TA0A</v>
      </c>
      <c r="M171" s="229" t="str">
        <f t="shared" si="10"/>
        <v>75535 5TA0A</v>
      </c>
      <c r="N171" s="229">
        <f>VLOOKUP(B171,大日程202201!$C$2:$D$1418,2,FALSE)</f>
        <v>0</v>
      </c>
    </row>
    <row r="172" spans="1:14">
      <c r="A172" s="231">
        <v>171</v>
      </c>
      <c r="B172" s="229" t="s">
        <v>2833</v>
      </c>
      <c r="C172" s="229" t="s">
        <v>4301</v>
      </c>
      <c r="D172" s="229">
        <v>14</v>
      </c>
      <c r="E172" s="229">
        <v>8</v>
      </c>
      <c r="F172" s="229">
        <v>1</v>
      </c>
      <c r="G172" s="229">
        <v>6</v>
      </c>
      <c r="I172" s="229">
        <v>0</v>
      </c>
      <c r="J172" s="229">
        <f t="shared" si="11"/>
        <v>1</v>
      </c>
      <c r="K172" s="229" t="str">
        <f t="shared" si="9"/>
        <v>75682/3 5TA0A</v>
      </c>
      <c r="L172" s="229" t="str">
        <f t="shared" si="14"/>
        <v>75682 5TA0A</v>
      </c>
      <c r="M172" s="229" t="str">
        <f t="shared" si="10"/>
        <v>75683 5TA0A</v>
      </c>
      <c r="N172" s="229">
        <f>VLOOKUP(B172,大日程202201!$C$2:$D$1418,2,FALSE)</f>
        <v>0</v>
      </c>
    </row>
    <row r="173" spans="1:14">
      <c r="A173" s="231">
        <v>172</v>
      </c>
      <c r="B173" s="229" t="s">
        <v>2834</v>
      </c>
      <c r="C173" s="229" t="s">
        <v>4302</v>
      </c>
      <c r="D173" s="229">
        <v>14</v>
      </c>
      <c r="E173" s="229">
        <v>8</v>
      </c>
      <c r="F173" s="229">
        <v>1</v>
      </c>
      <c r="G173" s="229">
        <v>6</v>
      </c>
      <c r="I173" s="229">
        <v>0</v>
      </c>
      <c r="J173" s="229">
        <f t="shared" si="11"/>
        <v>1</v>
      </c>
      <c r="K173" s="229" t="str">
        <f t="shared" si="9"/>
        <v>76242/3 5TA0A</v>
      </c>
      <c r="L173" s="229" t="str">
        <f t="shared" si="14"/>
        <v>76242 5TA0A</v>
      </c>
      <c r="M173" s="229" t="str">
        <f t="shared" si="10"/>
        <v>76243 5TA0A</v>
      </c>
      <c r="N173" s="229">
        <f>VLOOKUP(B173,大日程202201!$C$2:$D$1418,2,FALSE)</f>
        <v>7200</v>
      </c>
    </row>
    <row r="174" spans="1:14">
      <c r="A174" s="231">
        <v>173</v>
      </c>
      <c r="B174" s="229" t="s">
        <v>2835</v>
      </c>
      <c r="C174" s="229" t="s">
        <v>4303</v>
      </c>
      <c r="D174" s="229">
        <v>14</v>
      </c>
      <c r="E174" s="229">
        <v>8</v>
      </c>
      <c r="F174" s="229">
        <v>1</v>
      </c>
      <c r="G174" s="229">
        <v>6</v>
      </c>
      <c r="I174" s="229">
        <v>0</v>
      </c>
      <c r="J174" s="229">
        <f t="shared" si="11"/>
        <v>1</v>
      </c>
      <c r="K174" s="229" t="str">
        <f t="shared" si="9"/>
        <v>76242/3 5TA1A</v>
      </c>
      <c r="L174" s="229" t="str">
        <f t="shared" si="14"/>
        <v>76242 5TA1A</v>
      </c>
      <c r="M174" s="229" t="str">
        <f t="shared" si="10"/>
        <v>76243 5TA1A</v>
      </c>
      <c r="N174" s="229">
        <f>VLOOKUP(B174,大日程202201!$C$2:$D$1418,2,FALSE)</f>
        <v>6000</v>
      </c>
    </row>
    <row r="175" spans="1:14">
      <c r="A175" s="231">
        <v>174</v>
      </c>
      <c r="B175" s="229" t="s">
        <v>2836</v>
      </c>
      <c r="C175" s="229" t="s">
        <v>4304</v>
      </c>
      <c r="D175" s="229">
        <v>14</v>
      </c>
      <c r="E175" s="229">
        <v>8</v>
      </c>
      <c r="F175" s="229">
        <v>1</v>
      </c>
      <c r="G175" s="229">
        <v>6</v>
      </c>
      <c r="I175" s="229">
        <v>0</v>
      </c>
      <c r="J175" s="229">
        <f t="shared" si="11"/>
        <v>1</v>
      </c>
      <c r="K175" s="229" t="str">
        <f t="shared" si="9"/>
        <v>64184/5 6MA0A</v>
      </c>
      <c r="L175" s="229" t="str">
        <f t="shared" si="14"/>
        <v>64184 6MA0A</v>
      </c>
      <c r="M175" s="229" t="str">
        <f t="shared" si="10"/>
        <v>64185 6MA0A</v>
      </c>
      <c r="N175" s="229">
        <f>VLOOKUP(B175,大日程202201!$C$2:$D$1418,2,FALSE)</f>
        <v>0</v>
      </c>
    </row>
    <row r="176" spans="1:14">
      <c r="A176" s="231">
        <v>175</v>
      </c>
      <c r="B176" s="229" t="s">
        <v>2837</v>
      </c>
      <c r="C176" s="229" t="s">
        <v>4305</v>
      </c>
      <c r="D176" s="229">
        <v>14</v>
      </c>
      <c r="E176" s="229">
        <v>8</v>
      </c>
      <c r="F176" s="229">
        <v>1</v>
      </c>
      <c r="G176" s="229">
        <v>6</v>
      </c>
      <c r="I176" s="229">
        <v>0</v>
      </c>
      <c r="J176" s="229">
        <f t="shared" si="11"/>
        <v>1</v>
      </c>
      <c r="K176" s="229" t="str">
        <f t="shared" si="9"/>
        <v>74516/7 6FM0A</v>
      </c>
      <c r="L176" s="229" t="str">
        <f t="shared" si="14"/>
        <v>74516 6FM0A</v>
      </c>
      <c r="M176" s="229" t="str">
        <f t="shared" si="10"/>
        <v>74517 6FM0A</v>
      </c>
      <c r="N176" s="229">
        <f>VLOOKUP(B176,大日程202201!$C$2:$D$1418,2,FALSE)</f>
        <v>500</v>
      </c>
    </row>
    <row r="177" spans="1:14">
      <c r="A177" s="231">
        <v>176</v>
      </c>
      <c r="B177" s="229" t="s">
        <v>2838</v>
      </c>
      <c r="C177" s="229" t="s">
        <v>4306</v>
      </c>
      <c r="D177" s="229">
        <v>14</v>
      </c>
      <c r="E177" s="229">
        <v>8</v>
      </c>
      <c r="F177" s="229">
        <v>1</v>
      </c>
      <c r="G177" s="229">
        <v>6</v>
      </c>
      <c r="I177" s="229">
        <v>0</v>
      </c>
      <c r="J177" s="229">
        <f t="shared" si="11"/>
        <v>1</v>
      </c>
      <c r="K177" s="229" t="str">
        <f t="shared" si="9"/>
        <v>74516/7 6MA0A</v>
      </c>
      <c r="L177" s="229" t="str">
        <f t="shared" si="14"/>
        <v>74516 6MA0A</v>
      </c>
      <c r="M177" s="229" t="str">
        <f t="shared" si="10"/>
        <v>74517 6MA0A</v>
      </c>
      <c r="N177" s="229">
        <f>VLOOKUP(B177,大日程202201!$C$2:$D$1418,2,FALSE)</f>
        <v>6000</v>
      </c>
    </row>
    <row r="178" spans="1:14">
      <c r="A178" s="231">
        <v>177</v>
      </c>
      <c r="B178" s="229" t="s">
        <v>2839</v>
      </c>
      <c r="C178" s="229" t="s">
        <v>4307</v>
      </c>
      <c r="D178" s="229">
        <v>14</v>
      </c>
      <c r="E178" s="229">
        <v>8</v>
      </c>
      <c r="F178" s="229">
        <v>1</v>
      </c>
      <c r="G178" s="229">
        <v>6</v>
      </c>
      <c r="I178" s="229">
        <v>0</v>
      </c>
      <c r="J178" s="229">
        <f t="shared" si="11"/>
        <v>1</v>
      </c>
      <c r="K178" s="229" t="str">
        <f t="shared" si="9"/>
        <v>75528/9 6MA0A</v>
      </c>
      <c r="L178" s="229" t="str">
        <f t="shared" si="14"/>
        <v>75528 6MA0A</v>
      </c>
      <c r="M178" s="229" t="str">
        <f t="shared" si="10"/>
        <v>75529 6MA0A</v>
      </c>
      <c r="N178" s="229">
        <f>VLOOKUP(B178,大日程202201!$C$2:$D$1418,2,FALSE)</f>
        <v>7200</v>
      </c>
    </row>
    <row r="179" spans="1:14">
      <c r="A179" s="231">
        <v>178</v>
      </c>
      <c r="B179" s="229" t="s">
        <v>2840</v>
      </c>
      <c r="C179" s="229" t="s">
        <v>4308</v>
      </c>
      <c r="D179" s="229">
        <v>14</v>
      </c>
      <c r="E179" s="229">
        <v>8</v>
      </c>
      <c r="F179" s="229">
        <v>1</v>
      </c>
      <c r="G179" s="229">
        <v>6</v>
      </c>
      <c r="I179" s="229">
        <v>0</v>
      </c>
      <c r="J179" s="229">
        <f t="shared" si="11"/>
        <v>1</v>
      </c>
      <c r="K179" s="229" t="str">
        <f t="shared" si="9"/>
        <v>76456/7 6MA0A</v>
      </c>
      <c r="L179" s="229" t="str">
        <f t="shared" si="14"/>
        <v>76456 6MA0A</v>
      </c>
      <c r="M179" s="229" t="str">
        <f t="shared" si="10"/>
        <v>76457 6MA0A</v>
      </c>
      <c r="N179" s="229">
        <f>VLOOKUP(B179,大日程202201!$C$2:$D$1418,2,FALSE)</f>
        <v>0</v>
      </c>
    </row>
    <row r="180" spans="1:14">
      <c r="A180" s="231">
        <v>179</v>
      </c>
      <c r="B180" s="229" t="s">
        <v>2841</v>
      </c>
      <c r="C180" s="229" t="s">
        <v>4309</v>
      </c>
      <c r="D180" s="229">
        <v>12</v>
      </c>
      <c r="E180" s="229">
        <v>6</v>
      </c>
      <c r="F180" s="229">
        <v>0</v>
      </c>
      <c r="I180" s="229">
        <v>0</v>
      </c>
      <c r="J180" s="229">
        <f t="shared" si="11"/>
        <v>0</v>
      </c>
      <c r="K180" s="229" t="str">
        <f t="shared" si="9"/>
        <v>76483 6MA0A</v>
      </c>
      <c r="L180" s="229" t="str">
        <f>IF(AND($G180&lt;&gt;"",$J180&gt;0), IF($F180=1,MID($K180,1,$G180-1)&amp;MID($K180,$G180+$J180+$J180,LEN($K180)-($G180+$J180)),""), IF(AND($G180&lt;&gt;"",$E180&lt;&gt;""),MID($K180,1,$G180-1),IF(AND($D180&lt;&gt;"",$F180&lt;2),$K180,IF(AND(OR($D180="", $E180=""),VALUE($F180)=0),$K180,IF($F180=1,MID($K180,1,$G180-1)&amp;MID($K180,$G180+2,LEN($K180)-($G180-1)),"")))))</f>
        <v>76483 6MA0A</v>
      </c>
      <c r="M180" s="229" t="str">
        <f t="shared" si="10"/>
        <v/>
      </c>
      <c r="N180" s="229">
        <f>VLOOKUP(B180,大日程202201!$C$2:$D$1418,2,FALSE)</f>
        <v>6000</v>
      </c>
    </row>
    <row r="181" spans="1:14">
      <c r="A181" s="231">
        <v>180</v>
      </c>
      <c r="B181" s="229" t="s">
        <v>2842</v>
      </c>
      <c r="C181" s="229" t="s">
        <v>4310</v>
      </c>
      <c r="D181" s="229">
        <v>14</v>
      </c>
      <c r="E181" s="229">
        <v>8</v>
      </c>
      <c r="F181" s="229">
        <v>1</v>
      </c>
      <c r="G181" s="229">
        <v>6</v>
      </c>
      <c r="I181" s="229">
        <v>0</v>
      </c>
      <c r="J181" s="229">
        <f t="shared" si="11"/>
        <v>1</v>
      </c>
      <c r="K181" s="229" t="str">
        <f t="shared" si="9"/>
        <v>76742/3 6MA0A</v>
      </c>
      <c r="L181" s="229" t="str">
        <f t="shared" ref="L181:L189" si="15">IF(AND($G181&lt;&gt;"",$J181&gt;0), IF($F181=1,MID($K181,1,$G181-1)&amp;MID($K181,$G181+2,LEN($K181)-($G181+1)),""), IF(AND($G181&lt;&gt;"",$E181&lt;&gt;""),MID($K181,1,$G181-1),IF(AND($D181&lt;&gt;"",$F181&lt;2),$K181,IF(AND(OR($D181="", $E181=""),VALUE($F181)=0),$K181,IF($F181=1,MID($K181,1,$G181-1)&amp;MID($K181,$G181+2,LEN($K181)-($G181-1)),"")))))</f>
        <v>76742 6MA0A</v>
      </c>
      <c r="M181" s="229" t="str">
        <f t="shared" si="10"/>
        <v>76743 6MA0A</v>
      </c>
      <c r="N181" s="229">
        <f>VLOOKUP(B181,大日程202201!$C$2:$D$1418,2,FALSE)</f>
        <v>7200</v>
      </c>
    </row>
    <row r="182" spans="1:14">
      <c r="A182" s="231">
        <v>181</v>
      </c>
      <c r="B182" s="229" t="s">
        <v>2843</v>
      </c>
      <c r="C182" s="229" t="s">
        <v>4311</v>
      </c>
      <c r="D182" s="229">
        <v>14</v>
      </c>
      <c r="E182" s="229">
        <v>8</v>
      </c>
      <c r="F182" s="229">
        <v>1</v>
      </c>
      <c r="G182" s="229">
        <v>6</v>
      </c>
      <c r="I182" s="229">
        <v>0</v>
      </c>
      <c r="J182" s="229">
        <f t="shared" si="11"/>
        <v>1</v>
      </c>
      <c r="K182" s="229" t="str">
        <f t="shared" si="9"/>
        <v>76332/3 4CC1A</v>
      </c>
      <c r="L182" s="229" t="str">
        <f t="shared" si="15"/>
        <v>76332 4CC1A</v>
      </c>
      <c r="M182" s="229" t="str">
        <f t="shared" si="10"/>
        <v>76333 4CC1A</v>
      </c>
      <c r="N182" s="229">
        <f>VLOOKUP(B182,大日程202201!$C$2:$D$1418,2,FALSE)</f>
        <v>4200</v>
      </c>
    </row>
    <row r="183" spans="1:14">
      <c r="A183" s="231">
        <v>182</v>
      </c>
      <c r="B183" s="229" t="s">
        <v>2844</v>
      </c>
      <c r="C183" s="229" t="s">
        <v>4312</v>
      </c>
      <c r="D183" s="229">
        <v>14</v>
      </c>
      <c r="E183" s="229">
        <v>8</v>
      </c>
      <c r="F183" s="229">
        <v>1</v>
      </c>
      <c r="G183" s="229">
        <v>6</v>
      </c>
      <c r="I183" s="229">
        <v>0</v>
      </c>
      <c r="J183" s="229">
        <f t="shared" si="11"/>
        <v>1</v>
      </c>
      <c r="K183" s="229" t="str">
        <f t="shared" si="9"/>
        <v>75662/3 5TL0A</v>
      </c>
      <c r="L183" s="229" t="str">
        <f t="shared" si="15"/>
        <v>75662 5TL0A</v>
      </c>
      <c r="M183" s="229" t="str">
        <f t="shared" si="10"/>
        <v>75663 5TL0A</v>
      </c>
      <c r="N183" s="229">
        <f>VLOOKUP(B183,大日程202201!$C$2:$D$1418,2,FALSE)</f>
        <v>0</v>
      </c>
    </row>
    <row r="184" spans="1:14">
      <c r="A184" s="231">
        <v>183</v>
      </c>
      <c r="B184" s="229" t="s">
        <v>2845</v>
      </c>
      <c r="C184" s="229" t="s">
        <v>4313</v>
      </c>
      <c r="D184" s="229">
        <v>14</v>
      </c>
      <c r="E184" s="229">
        <v>8</v>
      </c>
      <c r="F184" s="229">
        <v>1</v>
      </c>
      <c r="G184" s="229">
        <v>6</v>
      </c>
      <c r="I184" s="229">
        <v>0</v>
      </c>
      <c r="J184" s="229">
        <f t="shared" si="11"/>
        <v>1</v>
      </c>
      <c r="K184" s="229" t="str">
        <f t="shared" si="9"/>
        <v>76456/7 6MR0A</v>
      </c>
      <c r="L184" s="229" t="str">
        <f t="shared" si="15"/>
        <v>76456 6MR0A</v>
      </c>
      <c r="M184" s="229" t="str">
        <f t="shared" si="10"/>
        <v>76457 6MR0A</v>
      </c>
      <c r="N184" s="229">
        <f>VLOOKUP(B184,大日程202201!$C$2:$D$1418,2,FALSE)</f>
        <v>7600</v>
      </c>
    </row>
    <row r="185" spans="1:14">
      <c r="A185" s="231">
        <v>184</v>
      </c>
      <c r="B185" s="229" t="s">
        <v>2846</v>
      </c>
      <c r="C185" s="229" t="s">
        <v>4314</v>
      </c>
      <c r="D185" s="229">
        <v>16</v>
      </c>
      <c r="E185" s="229">
        <v>8</v>
      </c>
      <c r="F185" s="229">
        <v>1</v>
      </c>
      <c r="G185" s="229">
        <v>6</v>
      </c>
      <c r="I185" s="229">
        <v>0</v>
      </c>
      <c r="J185" s="229">
        <f t="shared" si="11"/>
        <v>1</v>
      </c>
      <c r="K185" s="229" t="str">
        <f t="shared" si="9"/>
        <v>78118/9 6MA0AUF</v>
      </c>
      <c r="L185" s="229" t="str">
        <f t="shared" si="15"/>
        <v>78118 6MA0AUF</v>
      </c>
      <c r="M185" s="229" t="str">
        <f t="shared" si="10"/>
        <v>78119 6MA0AUF</v>
      </c>
      <c r="N185" s="229">
        <f>VLOOKUP(B185,大日程202201!$C$2:$D$1418,2,FALSE)</f>
        <v>6300</v>
      </c>
    </row>
    <row r="186" spans="1:14">
      <c r="A186" s="231">
        <v>185</v>
      </c>
      <c r="B186" s="229" t="s">
        <v>2847</v>
      </c>
      <c r="C186" s="229" t="s">
        <v>4315</v>
      </c>
      <c r="D186" s="229">
        <v>14</v>
      </c>
      <c r="E186" s="229">
        <v>8</v>
      </c>
      <c r="F186" s="229">
        <v>1</v>
      </c>
      <c r="G186" s="229">
        <v>6</v>
      </c>
      <c r="I186" s="229">
        <v>0</v>
      </c>
      <c r="J186" s="229">
        <f t="shared" si="11"/>
        <v>1</v>
      </c>
      <c r="K186" s="229" t="str">
        <f t="shared" si="9"/>
        <v>64112/3 6RA0A</v>
      </c>
      <c r="L186" s="229" t="str">
        <f t="shared" si="15"/>
        <v>64112 6RA0A</v>
      </c>
      <c r="M186" s="229" t="str">
        <f t="shared" si="10"/>
        <v>64113 6RA0A</v>
      </c>
      <c r="N186" s="229">
        <f>VLOOKUP(B186,大日程202201!$C$2:$D$1418,2,FALSE)</f>
        <v>8000</v>
      </c>
    </row>
    <row r="187" spans="1:14">
      <c r="A187" s="231">
        <v>186</v>
      </c>
      <c r="B187" s="229" t="s">
        <v>2848</v>
      </c>
      <c r="C187" s="229" t="s">
        <v>4316</v>
      </c>
      <c r="D187" s="229">
        <v>14</v>
      </c>
      <c r="E187" s="229">
        <v>8</v>
      </c>
      <c r="F187" s="229">
        <v>1</v>
      </c>
      <c r="G187" s="229">
        <v>6</v>
      </c>
      <c r="I187" s="229">
        <v>0</v>
      </c>
      <c r="J187" s="229">
        <f t="shared" si="11"/>
        <v>1</v>
      </c>
      <c r="K187" s="229" t="str">
        <f t="shared" si="9"/>
        <v>64122/3 6RA0A</v>
      </c>
      <c r="L187" s="229" t="str">
        <f t="shared" si="15"/>
        <v>64122 6RA0A</v>
      </c>
      <c r="M187" s="229" t="str">
        <f t="shared" si="10"/>
        <v>64123 6RA0A</v>
      </c>
      <c r="N187" s="229">
        <f>VLOOKUP(B187,大日程202201!$C$2:$D$1418,2,FALSE)</f>
        <v>6000</v>
      </c>
    </row>
    <row r="188" spans="1:14">
      <c r="A188" s="231">
        <v>187</v>
      </c>
      <c r="B188" s="229" t="s">
        <v>2849</v>
      </c>
      <c r="C188" s="229" t="s">
        <v>4317</v>
      </c>
      <c r="D188" s="229">
        <v>18</v>
      </c>
      <c r="E188" s="229">
        <v>6</v>
      </c>
      <c r="F188" s="229">
        <v>1</v>
      </c>
      <c r="G188" s="229">
        <v>12</v>
      </c>
      <c r="I188" s="229">
        <v>0</v>
      </c>
      <c r="J188" s="229">
        <f t="shared" si="11"/>
        <v>-7</v>
      </c>
      <c r="K188" s="229" t="str">
        <f t="shared" si="9"/>
        <v>5220A M7400/M7300</v>
      </c>
      <c r="L188" s="229" t="str">
        <f t="shared" si="15"/>
        <v>5220A M7400</v>
      </c>
      <c r="M188" s="229" t="str">
        <f t="shared" si="10"/>
        <v>5220A M7300</v>
      </c>
      <c r="N188" s="229">
        <f>VLOOKUP(B188,大日程202201!$C$2:$D$1418,2,FALSE)</f>
        <v>8370</v>
      </c>
    </row>
    <row r="189" spans="1:14">
      <c r="A189" s="231">
        <v>188</v>
      </c>
      <c r="B189" s="229" t="s">
        <v>2850</v>
      </c>
      <c r="C189" s="229" t="s">
        <v>4318</v>
      </c>
      <c r="D189" s="229">
        <v>14</v>
      </c>
      <c r="E189" s="229">
        <v>8</v>
      </c>
      <c r="F189" s="229">
        <v>1</v>
      </c>
      <c r="G189" s="229">
        <v>6</v>
      </c>
      <c r="I189" s="229">
        <v>0</v>
      </c>
      <c r="J189" s="229">
        <f t="shared" si="11"/>
        <v>1</v>
      </c>
      <c r="K189" s="229" t="str">
        <f t="shared" si="9"/>
        <v>64182/3 6RA0A</v>
      </c>
      <c r="L189" s="229" t="str">
        <f t="shared" si="15"/>
        <v>64182 6RA0A</v>
      </c>
      <c r="M189" s="229" t="str">
        <f t="shared" si="10"/>
        <v>64183 6RA0A</v>
      </c>
      <c r="N189" s="229">
        <f>VLOOKUP(B189,大日程202201!$C$2:$D$1418,2,FALSE)</f>
        <v>8000</v>
      </c>
    </row>
    <row r="190" spans="1:14">
      <c r="A190" s="231">
        <v>189</v>
      </c>
      <c r="B190" s="229" t="s">
        <v>2851</v>
      </c>
      <c r="C190" s="229" t="s">
        <v>4319</v>
      </c>
      <c r="D190" s="229">
        <v>12</v>
      </c>
      <c r="E190" s="229">
        <v>6</v>
      </c>
      <c r="F190" s="229">
        <v>0</v>
      </c>
      <c r="I190" s="229">
        <v>0</v>
      </c>
      <c r="J190" s="229">
        <f t="shared" si="11"/>
        <v>0</v>
      </c>
      <c r="K190" s="229" t="str">
        <f t="shared" si="9"/>
        <v>66319 6RA0A</v>
      </c>
      <c r="L190" s="229" t="str">
        <f>IF(AND($G190&lt;&gt;"",$J190&gt;0), IF($F190=1,MID($K190,1,$G190-1)&amp;MID($K190,$G190+$J190+$J190,LEN($K190)-($G190+$J190)),""), IF(AND($G190&lt;&gt;"",$E190&lt;&gt;""),MID($K190,1,$G190-1),IF(AND($D190&lt;&gt;"",$F190&lt;2),$K190,IF(AND(OR($D190="", $E190=""),VALUE($F190)=0),$K190,IF($F190=1,MID($K190,1,$G190-1)&amp;MID($K190,$G190+2,LEN($K190)-($G190-1)),"")))))</f>
        <v>66319 6RA0A</v>
      </c>
      <c r="M190" s="229" t="str">
        <f t="shared" si="10"/>
        <v/>
      </c>
      <c r="N190" s="229">
        <f>VLOOKUP(B190,大日程202201!$C$2:$D$1418,2,FALSE)</f>
        <v>6000</v>
      </c>
    </row>
    <row r="191" spans="1:14">
      <c r="A191" s="231">
        <v>190</v>
      </c>
      <c r="B191" s="229" t="s">
        <v>2852</v>
      </c>
      <c r="C191" s="229" t="s">
        <v>4320</v>
      </c>
      <c r="D191" s="229">
        <v>12</v>
      </c>
      <c r="E191" s="229">
        <v>6</v>
      </c>
      <c r="F191" s="229">
        <v>0</v>
      </c>
      <c r="I191" s="229">
        <v>0</v>
      </c>
      <c r="J191" s="229">
        <f t="shared" si="11"/>
        <v>0</v>
      </c>
      <c r="K191" s="229" t="str">
        <f t="shared" si="9"/>
        <v>66362 6RA0A</v>
      </c>
      <c r="L191" s="229" t="str">
        <f>IF(AND($G191&lt;&gt;"",$J191&gt;0), IF($F191=1,MID($K191,1,$G191-1)&amp;MID($K191,$G191+$J191+$J191,LEN($K191)-($G191+$J191)),""), IF(AND($G191&lt;&gt;"",$E191&lt;&gt;""),MID($K191,1,$G191-1),IF(AND($D191&lt;&gt;"",$F191&lt;2),$K191,IF(AND(OR($D191="", $E191=""),VALUE($F191)=0),$K191,IF($F191=1,MID($K191,1,$G191-1)&amp;MID($K191,$G191+2,LEN($K191)-($G191-1)),"")))))</f>
        <v>66362 6RA0A</v>
      </c>
      <c r="M191" s="229" t="str">
        <f t="shared" si="10"/>
        <v/>
      </c>
      <c r="N191" s="229">
        <f>VLOOKUP(B191,大日程202201!$C$2:$D$1418,2,FALSE)</f>
        <v>6000</v>
      </c>
    </row>
    <row r="192" spans="1:14">
      <c r="A192" s="231">
        <v>191</v>
      </c>
      <c r="B192" s="229" t="s">
        <v>2853</v>
      </c>
      <c r="C192" s="229" t="s">
        <v>4321</v>
      </c>
      <c r="D192" s="229">
        <v>14</v>
      </c>
      <c r="E192" s="229">
        <v>8</v>
      </c>
      <c r="F192" s="229">
        <v>1</v>
      </c>
      <c r="G192" s="229">
        <v>6</v>
      </c>
      <c r="I192" s="229">
        <v>0</v>
      </c>
      <c r="J192" s="229">
        <f t="shared" si="11"/>
        <v>1</v>
      </c>
      <c r="K192" s="229" t="str">
        <f t="shared" si="9"/>
        <v>67466/7 6RA0A</v>
      </c>
      <c r="L192" s="229" t="str">
        <f>IF(AND($G192&lt;&gt;"",$J192&gt;0), IF($F192=1,MID($K192,1,$G192-1)&amp;MID($K192,$G192+2,LEN($K192)-($G192+1)),""), IF(AND($G192&lt;&gt;"",$E192&lt;&gt;""),MID($K192,1,$G192-1),IF(AND($D192&lt;&gt;"",$F192&lt;2),$K192,IF(AND(OR($D192="", $E192=""),VALUE($F192)=0),$K192,IF($F192=1,MID($K192,1,$G192-1)&amp;MID($K192,$G192+2,LEN($K192)-($G192-1)),"")))))</f>
        <v>67466 6RA0A</v>
      </c>
      <c r="M192" s="229" t="str">
        <f t="shared" si="10"/>
        <v>67467 6RA0A</v>
      </c>
      <c r="N192" s="229">
        <f>VLOOKUP(B192,大日程202201!$C$2:$D$1418,2,FALSE)</f>
        <v>0</v>
      </c>
    </row>
    <row r="193" spans="1:14">
      <c r="A193" s="231">
        <v>192</v>
      </c>
      <c r="B193" s="229" t="s">
        <v>2854</v>
      </c>
      <c r="C193" s="229" t="s">
        <v>4322</v>
      </c>
      <c r="D193" s="229">
        <v>12</v>
      </c>
      <c r="E193" s="229">
        <v>6</v>
      </c>
      <c r="F193" s="229">
        <v>0</v>
      </c>
      <c r="I193" s="229">
        <v>0</v>
      </c>
      <c r="J193" s="229">
        <f t="shared" si="11"/>
        <v>0</v>
      </c>
      <c r="K193" s="229" t="str">
        <f t="shared" si="9"/>
        <v>74516 6RA0A</v>
      </c>
      <c r="L193" s="229" t="str">
        <f>IF(AND($G193&lt;&gt;"",$J193&gt;0), IF($F193=1,MID($K193,1,$G193-1)&amp;MID($K193,$G193+$J193+$J193,LEN($K193)-($G193+$J193)),""), IF(AND($G193&lt;&gt;"",$E193&lt;&gt;""),MID($K193,1,$G193-1),IF(AND($D193&lt;&gt;"",$F193&lt;2),$K193,IF(AND(OR($D193="", $E193=""),VALUE($F193)=0),$K193,IF($F193=1,MID($K193,1,$G193-1)&amp;MID($K193,$G193+2,LEN($K193)-($G193-1)),"")))))</f>
        <v>74516 6RA0A</v>
      </c>
      <c r="M193" s="229" t="str">
        <f t="shared" si="10"/>
        <v/>
      </c>
      <c r="N193" s="229">
        <f>VLOOKUP(B193,大日程202201!$C$2:$D$1418,2,FALSE)</f>
        <v>6600</v>
      </c>
    </row>
    <row r="194" spans="1:14">
      <c r="A194" s="231">
        <v>193</v>
      </c>
      <c r="B194" s="229" t="s">
        <v>2855</v>
      </c>
      <c r="C194" s="229" t="s">
        <v>4323</v>
      </c>
      <c r="D194" s="229">
        <v>12</v>
      </c>
      <c r="E194" s="229">
        <v>6</v>
      </c>
      <c r="F194" s="229">
        <v>0</v>
      </c>
      <c r="I194" s="229">
        <v>0</v>
      </c>
      <c r="J194" s="229">
        <f t="shared" si="11"/>
        <v>0</v>
      </c>
      <c r="K194" s="229" t="str">
        <f t="shared" ref="K194:K257" si="16">IF(AND($D194&lt;&gt;"",$D194&gt;$E194),TRIM(MID($C194,1,$D194)),TRIM($C194))</f>
        <v>5253B Y6400</v>
      </c>
      <c r="L194" s="229" t="str">
        <f>IF(AND($G194&lt;&gt;"",$J194&gt;0), IF($F194=1,MID($K194,1,$G194-1)&amp;MID($K194,$G194+$J194+$J194,LEN($K194)-($G194+$J194)),""), IF(AND($G194&lt;&gt;"",$E194&lt;&gt;""),MID($K194,1,$G194-1),IF(AND($D194&lt;&gt;"",$F194&lt;2),$K194,IF(AND(OR($D194="", $E194=""),VALUE($F194)=0),$K194,IF($F194=1,MID($K194,1,$G194-1)&amp;MID($K194,$G194+2,LEN($K194)-($G194-1)),"")))))</f>
        <v>5253B Y6400</v>
      </c>
      <c r="M194" s="229" t="str">
        <f t="shared" ref="M194:M257" si="17">IF(AND($G194&lt;&gt;"",$J194&gt;0), IF($F194=1,MID($K194,1,$G194-(1+$J194))&amp;MID($K194,$G194+$J194,LEN($K194)-($G194+($J194-1))),""),IF(AND($G194&lt;&gt;"",$E194&lt;&gt;"",$J194&gt;0),MID($K194,1,$G194-1),IF(AND($G194&lt;&gt;"",$E194&lt;&gt;"",$J194&lt;0),MID($K194,1,$E194)&amp;MID($K194,$G194+1,LEN($K194)-$G194),IF($F194=1,MID($K194,1,$G194-2)&amp;MID($K194,$G194+1,LEN($K194)-$G194),""))))</f>
        <v/>
      </c>
      <c r="N194" s="229">
        <f>VLOOKUP(B194,大日程202201!$C$2:$D$1418,2,FALSE)</f>
        <v>8280</v>
      </c>
    </row>
    <row r="195" spans="1:14">
      <c r="A195" s="231">
        <v>194</v>
      </c>
      <c r="B195" s="229" t="s">
        <v>2856</v>
      </c>
      <c r="C195" s="229" t="s">
        <v>4324</v>
      </c>
      <c r="D195" s="229">
        <v>14</v>
      </c>
      <c r="E195" s="229">
        <v>8</v>
      </c>
      <c r="F195" s="229">
        <v>1</v>
      </c>
      <c r="G195" s="229">
        <v>6</v>
      </c>
      <c r="I195" s="229">
        <v>0</v>
      </c>
      <c r="J195" s="229">
        <f t="shared" ref="J195:J258" si="18">IF($G195&lt;&gt;"",($E195-1)-$G195,0)</f>
        <v>1</v>
      </c>
      <c r="K195" s="229" t="str">
        <f t="shared" si="16"/>
        <v>75186/7 6RA0A</v>
      </c>
      <c r="L195" s="229" t="str">
        <f t="shared" ref="L195:L203" si="19">IF(AND($G195&lt;&gt;"",$J195&gt;0), IF($F195=1,MID($K195,1,$G195-1)&amp;MID($K195,$G195+2,LEN($K195)-($G195+1)),""), IF(AND($G195&lt;&gt;"",$E195&lt;&gt;""),MID($K195,1,$G195-1),IF(AND($D195&lt;&gt;"",$F195&lt;2),$K195,IF(AND(OR($D195="", $E195=""),VALUE($F195)=0),$K195,IF($F195=1,MID($K195,1,$G195-1)&amp;MID($K195,$G195+2,LEN($K195)-($G195-1)),"")))))</f>
        <v>75186 6RA0A</v>
      </c>
      <c r="M195" s="229" t="str">
        <f t="shared" si="17"/>
        <v>75187 6RA0A</v>
      </c>
      <c r="N195" s="229">
        <f>VLOOKUP(B195,大日程202201!$C$2:$D$1418,2,FALSE)</f>
        <v>8000</v>
      </c>
    </row>
    <row r="196" spans="1:14">
      <c r="A196" s="231">
        <v>195</v>
      </c>
      <c r="B196" s="229" t="s">
        <v>2857</v>
      </c>
      <c r="C196" s="229" t="s">
        <v>4325</v>
      </c>
      <c r="D196" s="229">
        <v>14</v>
      </c>
      <c r="E196" s="229">
        <v>8</v>
      </c>
      <c r="F196" s="229">
        <v>1</v>
      </c>
      <c r="G196" s="229">
        <v>6</v>
      </c>
      <c r="I196" s="229">
        <v>0</v>
      </c>
      <c r="J196" s="229">
        <f t="shared" si="18"/>
        <v>1</v>
      </c>
      <c r="K196" s="229" t="str">
        <f t="shared" si="16"/>
        <v>751B0/1 6RA0A</v>
      </c>
      <c r="L196" s="229" t="str">
        <f t="shared" si="19"/>
        <v>751B0 6RA0A</v>
      </c>
      <c r="M196" s="229" t="str">
        <f t="shared" si="17"/>
        <v>751B1 6RA0A</v>
      </c>
      <c r="N196" s="229">
        <f>VLOOKUP(B196,大日程202201!$C$2:$D$1418,2,FALSE)</f>
        <v>8000</v>
      </c>
    </row>
    <row r="197" spans="1:14">
      <c r="A197" s="231">
        <v>196</v>
      </c>
      <c r="B197" s="229" t="s">
        <v>2858</v>
      </c>
      <c r="C197" s="229" t="s">
        <v>4326</v>
      </c>
      <c r="D197" s="229">
        <v>19</v>
      </c>
      <c r="E197" s="229">
        <v>5</v>
      </c>
      <c r="F197" s="229">
        <v>1</v>
      </c>
      <c r="G197" s="229">
        <v>12</v>
      </c>
      <c r="I197" s="229">
        <v>0</v>
      </c>
      <c r="J197" s="229">
        <f t="shared" si="18"/>
        <v>-8</v>
      </c>
      <c r="K197" s="229" t="str">
        <f t="shared" si="16"/>
        <v>5253 CG9800/BY9300</v>
      </c>
      <c r="L197" s="229" t="str">
        <f t="shared" si="19"/>
        <v>5253 CG9800</v>
      </c>
      <c r="M197" s="229" t="str">
        <f t="shared" si="17"/>
        <v>5253 BY9300</v>
      </c>
      <c r="N197" s="229">
        <f>VLOOKUP(B197,大日程202201!$C$2:$D$1418,2,FALSE)</f>
        <v>7200</v>
      </c>
    </row>
    <row r="198" spans="1:14">
      <c r="A198" s="231">
        <v>197</v>
      </c>
      <c r="B198" s="229" t="s">
        <v>2859</v>
      </c>
      <c r="C198" s="229" t="s">
        <v>4327</v>
      </c>
      <c r="D198" s="229">
        <v>14</v>
      </c>
      <c r="E198" s="229">
        <v>8</v>
      </c>
      <c r="F198" s="229">
        <v>1</v>
      </c>
      <c r="G198" s="229">
        <v>6</v>
      </c>
      <c r="I198" s="229">
        <v>0</v>
      </c>
      <c r="J198" s="229">
        <f t="shared" si="18"/>
        <v>1</v>
      </c>
      <c r="K198" s="229" t="str">
        <f t="shared" si="16"/>
        <v>75262/3 6RA0A</v>
      </c>
      <c r="L198" s="229" t="str">
        <f t="shared" si="19"/>
        <v>75262 6RA0A</v>
      </c>
      <c r="M198" s="229" t="str">
        <f t="shared" si="17"/>
        <v>75263 6RA0A</v>
      </c>
      <c r="N198" s="229">
        <f>VLOOKUP(B198,大日程202201!$C$2:$D$1418,2,FALSE)</f>
        <v>4600</v>
      </c>
    </row>
    <row r="199" spans="1:14">
      <c r="A199" s="231">
        <v>198</v>
      </c>
      <c r="B199" s="229" t="s">
        <v>2860</v>
      </c>
      <c r="C199" s="229" t="s">
        <v>4328</v>
      </c>
      <c r="D199" s="229">
        <v>18</v>
      </c>
      <c r="E199" s="229">
        <v>6</v>
      </c>
      <c r="F199" s="229">
        <v>1</v>
      </c>
      <c r="G199" s="229">
        <v>12</v>
      </c>
      <c r="I199" s="229">
        <v>0</v>
      </c>
      <c r="J199" s="229">
        <f t="shared" si="18"/>
        <v>-7</v>
      </c>
      <c r="K199" s="229" t="str">
        <f t="shared" si="16"/>
        <v>5220A M8400/M8300</v>
      </c>
      <c r="L199" s="229" t="str">
        <f t="shared" si="19"/>
        <v>5220A M8400</v>
      </c>
      <c r="M199" s="229" t="str">
        <f t="shared" si="17"/>
        <v>5220A M8300</v>
      </c>
      <c r="N199" s="229">
        <f>VLOOKUP(B199,大日程202201!$C$2:$D$1418,2,FALSE)</f>
        <v>7700</v>
      </c>
    </row>
    <row r="200" spans="1:14">
      <c r="A200" s="231">
        <v>199</v>
      </c>
      <c r="B200" s="229" t="s">
        <v>2861</v>
      </c>
      <c r="C200" s="229" t="s">
        <v>4329</v>
      </c>
      <c r="D200" s="229">
        <v>14</v>
      </c>
      <c r="E200" s="229">
        <v>8</v>
      </c>
      <c r="F200" s="229">
        <v>1</v>
      </c>
      <c r="G200" s="229">
        <v>6</v>
      </c>
      <c r="I200" s="229">
        <v>0</v>
      </c>
      <c r="J200" s="229">
        <f t="shared" si="18"/>
        <v>1</v>
      </c>
      <c r="K200" s="229" t="str">
        <f t="shared" si="16"/>
        <v>75494/5 6RA0A</v>
      </c>
      <c r="L200" s="229" t="str">
        <f t="shared" si="19"/>
        <v>75494 6RA0A</v>
      </c>
      <c r="M200" s="229" t="str">
        <f t="shared" si="17"/>
        <v>75495 6RA0A</v>
      </c>
      <c r="N200" s="229">
        <f>VLOOKUP(B200,大日程202201!$C$2:$D$1418,2,FALSE)</f>
        <v>6000</v>
      </c>
    </row>
    <row r="201" spans="1:14">
      <c r="A201" s="231">
        <v>200</v>
      </c>
      <c r="B201" s="229" t="s">
        <v>2862</v>
      </c>
      <c r="C201" s="229" t="s">
        <v>4330</v>
      </c>
      <c r="D201" s="229">
        <v>18</v>
      </c>
      <c r="E201" s="229">
        <v>6</v>
      </c>
      <c r="F201" s="229">
        <v>1</v>
      </c>
      <c r="G201" s="229">
        <v>12</v>
      </c>
      <c r="I201" s="229">
        <v>0</v>
      </c>
      <c r="J201" s="229">
        <f t="shared" si="18"/>
        <v>-7</v>
      </c>
      <c r="K201" s="229" t="str">
        <f t="shared" si="16"/>
        <v>5253C A5800/A5700</v>
      </c>
      <c r="L201" s="229" t="str">
        <f t="shared" si="19"/>
        <v>5253C A5800</v>
      </c>
      <c r="M201" s="229" t="str">
        <f t="shared" si="17"/>
        <v>5253C A5700</v>
      </c>
      <c r="N201" s="229">
        <f>VLOOKUP(B201,大日程202201!$C$2:$D$1418,2,FALSE)</f>
        <v>8000</v>
      </c>
    </row>
    <row r="202" spans="1:14">
      <c r="A202" s="231">
        <v>201</v>
      </c>
      <c r="B202" s="229" t="s">
        <v>2863</v>
      </c>
      <c r="C202" s="229" t="s">
        <v>4331</v>
      </c>
      <c r="D202" s="229">
        <v>14</v>
      </c>
      <c r="E202" s="229">
        <v>8</v>
      </c>
      <c r="F202" s="229">
        <v>1</v>
      </c>
      <c r="G202" s="229">
        <v>6</v>
      </c>
      <c r="I202" s="229">
        <v>0</v>
      </c>
      <c r="J202" s="229">
        <f t="shared" si="18"/>
        <v>1</v>
      </c>
      <c r="K202" s="229" t="str">
        <f t="shared" si="16"/>
        <v>75522/3 6RA0A</v>
      </c>
      <c r="L202" s="229" t="str">
        <f t="shared" si="19"/>
        <v>75522 6RA0A</v>
      </c>
      <c r="M202" s="229" t="str">
        <f t="shared" si="17"/>
        <v>75523 6RA0A</v>
      </c>
      <c r="N202" s="229">
        <f>VLOOKUP(B202,大日程202201!$C$2:$D$1418,2,FALSE)</f>
        <v>7000</v>
      </c>
    </row>
    <row r="203" spans="1:14">
      <c r="A203" s="231">
        <v>202</v>
      </c>
      <c r="B203" s="229" t="s">
        <v>2864</v>
      </c>
      <c r="C203" s="229" t="s">
        <v>4332</v>
      </c>
      <c r="D203" s="229">
        <v>18</v>
      </c>
      <c r="E203" s="229">
        <v>6</v>
      </c>
      <c r="F203" s="229">
        <v>1</v>
      </c>
      <c r="G203" s="229">
        <v>12</v>
      </c>
      <c r="I203" s="229">
        <v>0</v>
      </c>
      <c r="J203" s="229">
        <f t="shared" si="18"/>
        <v>-7</v>
      </c>
      <c r="K203" s="229" t="str">
        <f t="shared" si="16"/>
        <v>5253C A9600/A9500</v>
      </c>
      <c r="L203" s="229" t="str">
        <f t="shared" si="19"/>
        <v>5253C A9600</v>
      </c>
      <c r="M203" s="229" t="str">
        <f t="shared" si="17"/>
        <v>5253C A9500</v>
      </c>
      <c r="N203" s="229">
        <f>VLOOKUP(B203,大日程202201!$C$2:$D$1418,2,FALSE)</f>
        <v>9800</v>
      </c>
    </row>
    <row r="204" spans="1:14">
      <c r="A204" s="231">
        <v>203</v>
      </c>
      <c r="B204" s="229" t="s">
        <v>2865</v>
      </c>
      <c r="C204" s="229" t="s">
        <v>4333</v>
      </c>
      <c r="D204" s="229">
        <v>12</v>
      </c>
      <c r="E204" s="229">
        <v>6</v>
      </c>
      <c r="F204" s="229">
        <v>0</v>
      </c>
      <c r="I204" s="229">
        <v>0</v>
      </c>
      <c r="J204" s="229">
        <f t="shared" si="18"/>
        <v>0</v>
      </c>
      <c r="K204" s="229" t="str">
        <f t="shared" si="16"/>
        <v>75632 6RA0A</v>
      </c>
      <c r="L204" s="229" t="str">
        <f t="shared" ref="L204:L254" si="20">IF(AND($G204&lt;&gt;"",$J204&gt;0), IF($F204=1,MID($K204,1,$G204-1)&amp;MID($K204,$G204+$J204+$J204,LEN($K204)-($G204+$J204)),""), IF(AND($G204&lt;&gt;"",$E204&lt;&gt;""),MID($K204,1,$G204-1),IF(AND($D204&lt;&gt;"",$F204&lt;2),$K204,IF(AND(OR($D204="", $E204=""),VALUE($F204)=0),$K204,IF($F204=1,MID($K204,1,$G204-1)&amp;MID($K204,$G204+2,LEN($K204)-($G204-1)),"")))))</f>
        <v>75632 6RA0A</v>
      </c>
      <c r="M204" s="229" t="str">
        <f t="shared" si="17"/>
        <v/>
      </c>
      <c r="N204" s="229">
        <f>VLOOKUP(B204,大日程202201!$C$2:$D$1418,2,FALSE)</f>
        <v>7200</v>
      </c>
    </row>
    <row r="205" spans="1:14">
      <c r="A205" s="231">
        <v>204</v>
      </c>
      <c r="B205" s="229" t="s">
        <v>2866</v>
      </c>
      <c r="C205" s="229" t="s">
        <v>4334</v>
      </c>
      <c r="D205" s="229">
        <v>12</v>
      </c>
      <c r="E205" s="229">
        <v>6</v>
      </c>
      <c r="F205" s="229">
        <v>0</v>
      </c>
      <c r="I205" s="229">
        <v>0</v>
      </c>
      <c r="J205" s="229">
        <f t="shared" si="18"/>
        <v>0</v>
      </c>
      <c r="K205" s="229" t="str">
        <f t="shared" si="16"/>
        <v>5253B M5600</v>
      </c>
      <c r="L205" s="229" t="str">
        <f t="shared" si="20"/>
        <v>5253B M5600</v>
      </c>
      <c r="M205" s="229" t="str">
        <f t="shared" si="17"/>
        <v/>
      </c>
      <c r="N205" s="229">
        <f>VLOOKUP(B205,大日程202201!$C$2:$D$1418,2,FALSE)</f>
        <v>0</v>
      </c>
    </row>
    <row r="206" spans="1:14">
      <c r="A206" s="231">
        <v>205</v>
      </c>
      <c r="B206" s="229" t="s">
        <v>2867</v>
      </c>
      <c r="C206" s="229" t="s">
        <v>4335</v>
      </c>
      <c r="D206" s="229">
        <v>12</v>
      </c>
      <c r="E206" s="229">
        <v>6</v>
      </c>
      <c r="F206" s="229">
        <v>0</v>
      </c>
      <c r="I206" s="229">
        <v>0</v>
      </c>
      <c r="J206" s="229">
        <f t="shared" si="18"/>
        <v>0</v>
      </c>
      <c r="K206" s="229" t="str">
        <f t="shared" si="16"/>
        <v>75632 6RA3A</v>
      </c>
      <c r="L206" s="229" t="str">
        <f t="shared" si="20"/>
        <v>75632 6RA3A</v>
      </c>
      <c r="M206" s="229" t="str">
        <f t="shared" si="17"/>
        <v/>
      </c>
      <c r="N206" s="229">
        <f>VLOOKUP(B206,大日程202201!$C$2:$D$1418,2,FALSE)</f>
        <v>0</v>
      </c>
    </row>
    <row r="207" spans="1:14">
      <c r="A207" s="231">
        <v>206</v>
      </c>
      <c r="B207" s="229" t="s">
        <v>2868</v>
      </c>
      <c r="C207" s="229" t="s">
        <v>4336</v>
      </c>
      <c r="D207" s="229">
        <v>12</v>
      </c>
      <c r="E207" s="229">
        <v>6</v>
      </c>
      <c r="F207" s="229">
        <v>0</v>
      </c>
      <c r="I207" s="229">
        <v>0</v>
      </c>
      <c r="J207" s="229">
        <f t="shared" si="18"/>
        <v>0</v>
      </c>
      <c r="K207" s="229" t="str">
        <f t="shared" si="16"/>
        <v>5253C C9700</v>
      </c>
      <c r="L207" s="229" t="str">
        <f t="shared" si="20"/>
        <v>5253C C9700</v>
      </c>
      <c r="M207" s="229" t="str">
        <f t="shared" si="17"/>
        <v/>
      </c>
      <c r="N207" s="229">
        <f>VLOOKUP(B207,大日程202201!$C$2:$D$1418,2,FALSE)</f>
        <v>8400</v>
      </c>
    </row>
    <row r="208" spans="1:14">
      <c r="A208" s="231">
        <v>207</v>
      </c>
      <c r="B208" s="229" t="s">
        <v>2869</v>
      </c>
      <c r="C208" s="229" t="s">
        <v>4337</v>
      </c>
      <c r="D208" s="229">
        <v>14</v>
      </c>
      <c r="E208" s="229">
        <v>8</v>
      </c>
      <c r="F208" s="229">
        <v>1</v>
      </c>
      <c r="G208" s="229">
        <v>6</v>
      </c>
      <c r="I208" s="229">
        <v>0</v>
      </c>
      <c r="J208" s="229">
        <f t="shared" si="18"/>
        <v>1</v>
      </c>
      <c r="K208" s="229" t="str">
        <f t="shared" si="16"/>
        <v>75942/3 6RA1A</v>
      </c>
      <c r="L208" s="229" t="str">
        <f>IF(AND($G208&lt;&gt;"",$J208&gt;0), IF($F208=1,MID($K208,1,$G208-1)&amp;MID($K208,$G208+2,LEN($K208)-($G208+1)),""), IF(AND($G208&lt;&gt;"",$E208&lt;&gt;""),MID($K208,1,$G208-1),IF(AND($D208&lt;&gt;"",$F208&lt;2),$K208,IF(AND(OR($D208="", $E208=""),VALUE($F208)=0),$K208,IF($F208=1,MID($K208,1,$G208-1)&amp;MID($K208,$G208+2,LEN($K208)-($G208-1)),"")))))</f>
        <v>75942 6RA1A</v>
      </c>
      <c r="M208" s="229" t="str">
        <f t="shared" si="17"/>
        <v>75943 6RA1A</v>
      </c>
      <c r="N208" s="229">
        <f>VLOOKUP(B208,大日程202201!$C$2:$D$1418,2,FALSE)</f>
        <v>5200</v>
      </c>
    </row>
    <row r="209" spans="1:14">
      <c r="A209" s="231">
        <v>208</v>
      </c>
      <c r="B209" s="229" t="s">
        <v>2870</v>
      </c>
      <c r="C209" s="229" t="s">
        <v>4338</v>
      </c>
      <c r="D209" s="229">
        <v>18</v>
      </c>
      <c r="E209" s="229">
        <v>6</v>
      </c>
      <c r="F209" s="229">
        <v>1</v>
      </c>
      <c r="G209" s="229">
        <v>12</v>
      </c>
      <c r="I209" s="229">
        <v>0</v>
      </c>
      <c r="J209" s="229">
        <f t="shared" si="18"/>
        <v>-7</v>
      </c>
      <c r="K209" s="229" t="str">
        <f t="shared" si="16"/>
        <v>5220A N0200/N0100</v>
      </c>
      <c r="L209" s="229" t="str">
        <f>IF(AND($G209&lt;&gt;"",$J209&gt;0), IF($F209=1,MID($K209,1,$G209-1)&amp;MID($K209,$G209+2,LEN($K209)-($G209+1)),""), IF(AND($G209&lt;&gt;"",$E209&lt;&gt;""),MID($K209,1,$G209-1),IF(AND($D209&lt;&gt;"",$F209&lt;2),$K209,IF(AND(OR($D209="", $E209=""),VALUE($F209)=0),$K209,IF($F209=1,MID($K209,1,$G209-1)&amp;MID($K209,$G209+2,LEN($K209)-($G209-1)),"")))))</f>
        <v>5220A N0200</v>
      </c>
      <c r="M209" s="229" t="str">
        <f t="shared" si="17"/>
        <v>5220A N0100</v>
      </c>
      <c r="N209" s="229">
        <f>VLOOKUP(B209,大日程202201!$C$2:$D$1418,2,FALSE)</f>
        <v>9000</v>
      </c>
    </row>
    <row r="210" spans="1:14">
      <c r="A210" s="231">
        <v>209</v>
      </c>
      <c r="B210" s="229" t="s">
        <v>2871</v>
      </c>
      <c r="C210" s="229" t="s">
        <v>4339</v>
      </c>
      <c r="D210" s="229">
        <v>14</v>
      </c>
      <c r="E210" s="229">
        <v>8</v>
      </c>
      <c r="F210" s="229">
        <v>1</v>
      </c>
      <c r="G210" s="229">
        <v>6</v>
      </c>
      <c r="I210" s="229">
        <v>0</v>
      </c>
      <c r="J210" s="229">
        <f t="shared" si="18"/>
        <v>1</v>
      </c>
      <c r="K210" s="229" t="str">
        <f t="shared" si="16"/>
        <v>76242/3 6RA0A</v>
      </c>
      <c r="L210" s="229" t="str">
        <f>IF(AND($G210&lt;&gt;"",$J210&gt;0), IF($F210=1,MID($K210,1,$G210-1)&amp;MID($K210,$G210+2,LEN($K210)-($G210+1)),""), IF(AND($G210&lt;&gt;"",$E210&lt;&gt;""),MID($K210,1,$G210-1),IF(AND($D210&lt;&gt;"",$F210&lt;2),$K210,IF(AND(OR($D210="", $E210=""),VALUE($F210)=0),$K210,IF($F210=1,MID($K210,1,$G210-1)&amp;MID($K210,$G210+2,LEN($K210)-($G210-1)),"")))))</f>
        <v>76242 6RA0A</v>
      </c>
      <c r="M210" s="229" t="str">
        <f t="shared" si="17"/>
        <v>76243 6RA0A</v>
      </c>
      <c r="N210" s="229">
        <f>VLOOKUP(B210,大日程202201!$C$2:$D$1418,2,FALSE)</f>
        <v>6000</v>
      </c>
    </row>
    <row r="211" spans="1:14">
      <c r="A211" s="231">
        <v>210</v>
      </c>
      <c r="B211" s="229" t="s">
        <v>2872</v>
      </c>
      <c r="C211" s="229" t="s">
        <v>4340</v>
      </c>
      <c r="D211" s="229">
        <v>12</v>
      </c>
      <c r="E211" s="229">
        <v>6</v>
      </c>
      <c r="F211" s="229">
        <v>0</v>
      </c>
      <c r="I211" s="229">
        <v>0</v>
      </c>
      <c r="J211" s="229">
        <f t="shared" si="18"/>
        <v>0</v>
      </c>
      <c r="K211" s="229" t="str">
        <f t="shared" si="16"/>
        <v>9450C 02200</v>
      </c>
      <c r="L211" s="229" t="str">
        <f t="shared" si="20"/>
        <v>9450C 02200</v>
      </c>
      <c r="M211" s="229" t="str">
        <f t="shared" si="17"/>
        <v/>
      </c>
      <c r="N211" s="229">
        <f>VLOOKUP(B211,大日程202201!$C$2:$D$1418,2,FALSE)</f>
        <v>1200</v>
      </c>
    </row>
    <row r="212" spans="1:14">
      <c r="A212" s="231">
        <v>211</v>
      </c>
      <c r="B212" s="229" t="s">
        <v>2873</v>
      </c>
      <c r="C212" s="229" t="s">
        <v>4341</v>
      </c>
      <c r="D212" s="229">
        <v>12</v>
      </c>
      <c r="E212" s="229">
        <v>6</v>
      </c>
      <c r="F212" s="229">
        <v>0</v>
      </c>
      <c r="I212" s="229">
        <v>0</v>
      </c>
      <c r="J212" s="229">
        <f t="shared" si="18"/>
        <v>0</v>
      </c>
      <c r="K212" s="229" t="str">
        <f t="shared" si="16"/>
        <v>5253C D4300</v>
      </c>
      <c r="L212" s="229" t="str">
        <f t="shared" si="20"/>
        <v>5253C D4300</v>
      </c>
      <c r="M212" s="229" t="str">
        <f t="shared" si="17"/>
        <v/>
      </c>
      <c r="N212" s="229">
        <f>VLOOKUP(B212,大日程202201!$C$2:$D$1418,2,FALSE)</f>
        <v>0</v>
      </c>
    </row>
    <row r="213" spans="1:14">
      <c r="A213" s="231">
        <v>212</v>
      </c>
      <c r="B213" s="229" t="s">
        <v>2874</v>
      </c>
      <c r="C213" s="229" t="s">
        <v>4342</v>
      </c>
      <c r="D213" s="229">
        <v>12</v>
      </c>
      <c r="E213" s="229">
        <v>6</v>
      </c>
      <c r="F213" s="229">
        <v>0</v>
      </c>
      <c r="I213" s="229">
        <v>0</v>
      </c>
      <c r="J213" s="229">
        <f t="shared" si="18"/>
        <v>0</v>
      </c>
      <c r="K213" s="229" t="str">
        <f t="shared" si="16"/>
        <v>5253C D5600</v>
      </c>
      <c r="L213" s="229" t="str">
        <f t="shared" si="20"/>
        <v>5253C D5600</v>
      </c>
      <c r="M213" s="229" t="str">
        <f t="shared" si="17"/>
        <v/>
      </c>
      <c r="N213" s="229">
        <f>VLOOKUP(B213,大日程202201!$C$2:$D$1418,2,FALSE)</f>
        <v>600</v>
      </c>
    </row>
    <row r="214" spans="1:14">
      <c r="A214" s="231">
        <v>213</v>
      </c>
      <c r="B214" s="229" t="s">
        <v>2875</v>
      </c>
      <c r="C214" s="229" t="s">
        <v>4343</v>
      </c>
      <c r="D214" s="229">
        <v>12</v>
      </c>
      <c r="E214" s="229">
        <v>6</v>
      </c>
      <c r="F214" s="229">
        <v>0</v>
      </c>
      <c r="I214" s="229">
        <v>0</v>
      </c>
      <c r="J214" s="229">
        <f t="shared" si="18"/>
        <v>0</v>
      </c>
      <c r="K214" s="229" t="str">
        <f t="shared" si="16"/>
        <v>5253C G9700</v>
      </c>
      <c r="L214" s="229" t="str">
        <f t="shared" si="20"/>
        <v>5253C G9700</v>
      </c>
      <c r="M214" s="229" t="str">
        <f t="shared" si="17"/>
        <v/>
      </c>
      <c r="N214" s="229">
        <f>VLOOKUP(B214,大日程202201!$C$2:$D$1418,2,FALSE)</f>
        <v>600</v>
      </c>
    </row>
    <row r="215" spans="1:14">
      <c r="A215" s="231">
        <v>214</v>
      </c>
      <c r="B215" s="229" t="s">
        <v>2876</v>
      </c>
      <c r="C215" s="229" t="s">
        <v>4344</v>
      </c>
      <c r="D215" s="229">
        <v>12</v>
      </c>
      <c r="E215" s="229">
        <v>6</v>
      </c>
      <c r="F215" s="229">
        <v>0</v>
      </c>
      <c r="I215" s="229">
        <v>0</v>
      </c>
      <c r="J215" s="229">
        <f t="shared" si="18"/>
        <v>0</v>
      </c>
      <c r="K215" s="229" t="str">
        <f t="shared" si="16"/>
        <v>5253C Q4100</v>
      </c>
      <c r="L215" s="229" t="str">
        <f t="shared" si="20"/>
        <v>5253C Q4100</v>
      </c>
      <c r="M215" s="229" t="str">
        <f t="shared" si="17"/>
        <v/>
      </c>
      <c r="N215" s="229">
        <f>VLOOKUP(B215,大日程202201!$C$2:$D$1418,2,FALSE)</f>
        <v>360</v>
      </c>
    </row>
    <row r="216" spans="1:14">
      <c r="A216" s="231">
        <v>215</v>
      </c>
      <c r="B216" s="229" t="s">
        <v>2877</v>
      </c>
      <c r="C216" s="229" t="s">
        <v>4345</v>
      </c>
      <c r="D216" s="229">
        <v>12</v>
      </c>
      <c r="E216" s="229">
        <v>6</v>
      </c>
      <c r="F216" s="229">
        <v>0</v>
      </c>
      <c r="I216" s="229">
        <v>0</v>
      </c>
      <c r="J216" s="229">
        <f t="shared" si="18"/>
        <v>0</v>
      </c>
      <c r="K216" s="229" t="str">
        <f t="shared" si="16"/>
        <v>5253C Q4200</v>
      </c>
      <c r="L216" s="229" t="str">
        <f t="shared" si="20"/>
        <v>5253C Q4200</v>
      </c>
      <c r="M216" s="229" t="str">
        <f t="shared" si="17"/>
        <v/>
      </c>
      <c r="N216" s="229">
        <f>VLOOKUP(B216,大日程202201!$C$2:$D$1418,2,FALSE)</f>
        <v>1200</v>
      </c>
    </row>
    <row r="217" spans="1:14">
      <c r="A217" s="231">
        <v>216</v>
      </c>
      <c r="B217" s="229" t="s">
        <v>2878</v>
      </c>
      <c r="C217" s="229" t="s">
        <v>4346</v>
      </c>
      <c r="D217" s="229">
        <v>12</v>
      </c>
      <c r="E217" s="229">
        <v>6</v>
      </c>
      <c r="F217" s="229">
        <v>0</v>
      </c>
      <c r="I217" s="229">
        <v>0</v>
      </c>
      <c r="J217" s="229">
        <f t="shared" si="18"/>
        <v>0</v>
      </c>
      <c r="K217" s="229" t="str">
        <f t="shared" si="16"/>
        <v>5253C Q4300</v>
      </c>
      <c r="L217" s="229" t="str">
        <f t="shared" si="20"/>
        <v>5253C Q4300</v>
      </c>
      <c r="M217" s="229" t="str">
        <f t="shared" si="17"/>
        <v/>
      </c>
      <c r="N217" s="229">
        <f>VLOOKUP(B217,大日程202201!$C$2:$D$1418,2,FALSE)</f>
        <v>0</v>
      </c>
    </row>
    <row r="218" spans="1:14">
      <c r="A218" s="231">
        <v>217</v>
      </c>
      <c r="B218" s="229" t="s">
        <v>2880</v>
      </c>
      <c r="C218" s="229" t="s">
        <v>4347</v>
      </c>
      <c r="D218" s="229">
        <v>8</v>
      </c>
      <c r="E218" s="229">
        <v>8</v>
      </c>
      <c r="F218" s="229">
        <v>1</v>
      </c>
      <c r="G218" s="229">
        <v>6</v>
      </c>
      <c r="I218" s="229">
        <v>0</v>
      </c>
      <c r="J218" s="229">
        <f t="shared" si="18"/>
        <v>1</v>
      </c>
      <c r="K218" s="229" t="str">
        <f t="shared" si="16"/>
        <v>64182/3 4M41001</v>
      </c>
      <c r="L218" s="229" t="str">
        <f>IF(AND($G218&lt;&gt;"",$J218&gt;0), IF($F218=1,MID($K218,1,$G218-1)&amp;MID($K218,$G218+2,LEN($K218)-($G218+1)),""), IF(AND($G218&lt;&gt;"",$E218&lt;&gt;""),MID($K218,1,$G218-1),IF(AND($D218&lt;&gt;"",$F218&lt;2),$K218,IF(AND(OR($D218="", $E218=""),VALUE($F218)=0),$K218,IF($F218=1,MID($K218,1,$G218-1)&amp;MID($K218,$G218+2,LEN($K218)-($G218-1)),"")))))</f>
        <v>64182 4M41001</v>
      </c>
      <c r="M218" s="229" t="str">
        <f t="shared" si="17"/>
        <v>64183 4M41001</v>
      </c>
      <c r="N218" s="229">
        <f>VLOOKUP(B218,大日程202201!$C$2:$D$1418,2,FALSE)</f>
        <v>0</v>
      </c>
    </row>
    <row r="219" spans="1:14">
      <c r="A219" s="231">
        <v>218</v>
      </c>
      <c r="B219" s="229" t="s">
        <v>2882</v>
      </c>
      <c r="C219" s="229" t="s">
        <v>4348</v>
      </c>
      <c r="D219" s="229">
        <v>8</v>
      </c>
      <c r="E219" s="229">
        <v>8</v>
      </c>
      <c r="F219" s="229">
        <v>1</v>
      </c>
      <c r="G219" s="229">
        <v>6</v>
      </c>
      <c r="I219" s="229">
        <v>14</v>
      </c>
      <c r="J219" s="229">
        <f t="shared" si="18"/>
        <v>1</v>
      </c>
      <c r="K219" s="229" t="str">
        <f t="shared" si="16"/>
        <v>64182/3 4M410-G</v>
      </c>
      <c r="L219" s="229" t="str">
        <f>IF(AND($G219&lt;&gt;"",$J219&gt;0), IF($F219=1,MID($K219,1,$G219-1)&amp;MID($K219,$G219+2,LEN($K219)-($G219+1)),""), IF(AND($G219&lt;&gt;"",$E219&lt;&gt;""),MID($K219,1,$G219-1),IF(AND($D219&lt;&gt;"",$F219&lt;2),$K219,IF(AND(OR($D219="", $E219=""),VALUE($F219)=0),$K219,IF($F219=1,MID($K219,1,$G219-1)&amp;MID($K219,$G219+2,LEN($K219)-($G219-1)),"")))))</f>
        <v>64182 4M410-G</v>
      </c>
      <c r="M219" s="229" t="str">
        <f t="shared" si="17"/>
        <v>64183 4M410-G</v>
      </c>
      <c r="N219" s="229">
        <f>VLOOKUP(B219,大日程202201!$C$2:$D$1418,2,FALSE)</f>
        <v>0</v>
      </c>
    </row>
    <row r="220" spans="1:14">
      <c r="A220" s="231">
        <v>219</v>
      </c>
      <c r="B220" s="229" t="s">
        <v>2884</v>
      </c>
      <c r="C220" s="229" t="s">
        <v>4349</v>
      </c>
      <c r="D220" s="229">
        <v>8</v>
      </c>
      <c r="E220" s="229">
        <v>8</v>
      </c>
      <c r="F220" s="229">
        <v>1</v>
      </c>
      <c r="G220" s="229">
        <v>6</v>
      </c>
      <c r="I220" s="229">
        <v>0</v>
      </c>
      <c r="J220" s="229">
        <f t="shared" si="18"/>
        <v>1</v>
      </c>
      <c r="K220" s="229" t="str">
        <f t="shared" si="16"/>
        <v>64182/3 5M01001</v>
      </c>
      <c r="L220" s="229" t="str">
        <f>IF(AND($G220&lt;&gt;"",$J220&gt;0), IF($F220=1,MID($K220,1,$G220-1)&amp;MID($K220,$G220+2,LEN($K220)-($G220+1)),""), IF(AND($G220&lt;&gt;"",$E220&lt;&gt;""),MID($K220,1,$G220-1),IF(AND($D220&lt;&gt;"",$F220&lt;2),$K220,IF(AND(OR($D220="", $E220=""),VALUE($F220)=0),$K220,IF($F220=1,MID($K220,1,$G220-1)&amp;MID($K220,$G220+2,LEN($K220)-($G220-1)),"")))))</f>
        <v>64182 5M01001</v>
      </c>
      <c r="M220" s="229" t="str">
        <f t="shared" si="17"/>
        <v>64183 5M01001</v>
      </c>
      <c r="N220" s="229">
        <f>VLOOKUP(B220,大日程202201!$C$2:$D$1418,2,FALSE)</f>
        <v>0</v>
      </c>
    </row>
    <row r="221" spans="1:14">
      <c r="A221" s="231">
        <v>220</v>
      </c>
      <c r="B221" s="229" t="s">
        <v>2885</v>
      </c>
      <c r="C221" s="229" t="s">
        <v>4350</v>
      </c>
      <c r="D221" s="229">
        <v>6</v>
      </c>
      <c r="E221" s="229">
        <v>6</v>
      </c>
      <c r="F221" s="229">
        <v>0</v>
      </c>
      <c r="I221" s="229">
        <v>0</v>
      </c>
      <c r="J221" s="229">
        <f t="shared" si="18"/>
        <v>0</v>
      </c>
      <c r="K221" s="229" t="str">
        <f t="shared" si="16"/>
        <v>74346 4M400</v>
      </c>
      <c r="L221" s="229" t="str">
        <f t="shared" si="20"/>
        <v>74346 4M400</v>
      </c>
      <c r="M221" s="229" t="str">
        <f t="shared" si="17"/>
        <v/>
      </c>
      <c r="N221" s="229">
        <f>VLOOKUP(B221,大日程202201!$C$2:$D$1418,2,FALSE)</f>
        <v>0</v>
      </c>
    </row>
    <row r="222" spans="1:14">
      <c r="A222" s="231">
        <v>221</v>
      </c>
      <c r="B222" s="229" t="s">
        <v>2887</v>
      </c>
      <c r="C222" s="229" t="s">
        <v>4351</v>
      </c>
      <c r="D222" s="229">
        <v>6</v>
      </c>
      <c r="E222" s="229">
        <v>6</v>
      </c>
      <c r="F222" s="229">
        <v>0</v>
      </c>
      <c r="I222" s="229">
        <v>12</v>
      </c>
      <c r="J222" s="229">
        <f t="shared" si="18"/>
        <v>0</v>
      </c>
      <c r="K222" s="229" t="str">
        <f t="shared" si="16"/>
        <v>74346 4M400-G</v>
      </c>
      <c r="L222" s="229" t="str">
        <f t="shared" si="20"/>
        <v>74346 4M400-G</v>
      </c>
      <c r="M222" s="229" t="str">
        <f t="shared" si="17"/>
        <v/>
      </c>
      <c r="N222" s="229">
        <f>VLOOKUP(B222,大日程202201!$C$2:$D$1418,2,FALSE)</f>
        <v>0</v>
      </c>
    </row>
    <row r="223" spans="1:14">
      <c r="A223" s="231">
        <v>222</v>
      </c>
      <c r="B223" s="229" t="s">
        <v>2888</v>
      </c>
      <c r="C223" s="229" t="s">
        <v>4352</v>
      </c>
      <c r="D223" s="229">
        <v>6</v>
      </c>
      <c r="E223" s="229">
        <v>6</v>
      </c>
      <c r="F223" s="229">
        <v>0</v>
      </c>
      <c r="I223" s="229">
        <v>0</v>
      </c>
      <c r="J223" s="229">
        <f t="shared" si="18"/>
        <v>0</v>
      </c>
      <c r="K223" s="229" t="str">
        <f t="shared" si="16"/>
        <v>76262 4M400</v>
      </c>
      <c r="L223" s="229" t="str">
        <f t="shared" si="20"/>
        <v>76262 4M400</v>
      </c>
      <c r="M223" s="229" t="str">
        <f t="shared" si="17"/>
        <v/>
      </c>
      <c r="N223" s="229">
        <f>VLOOKUP(B223,大日程202201!$C$2:$D$1418,2,FALSE)</f>
        <v>0</v>
      </c>
    </row>
    <row r="224" spans="1:14">
      <c r="A224" s="231">
        <v>223</v>
      </c>
      <c r="B224" s="229" t="s">
        <v>2890</v>
      </c>
      <c r="C224" s="229" t="s">
        <v>4353</v>
      </c>
      <c r="D224" s="229">
        <v>6</v>
      </c>
      <c r="E224" s="229">
        <v>6</v>
      </c>
      <c r="F224" s="229">
        <v>0</v>
      </c>
      <c r="I224" s="229">
        <v>0</v>
      </c>
      <c r="J224" s="229">
        <f t="shared" si="18"/>
        <v>0</v>
      </c>
      <c r="K224" s="229" t="str">
        <f t="shared" si="16"/>
        <v>76262 4M710</v>
      </c>
      <c r="L224" s="229" t="str">
        <f t="shared" si="20"/>
        <v>76262 4M710</v>
      </c>
      <c r="M224" s="229" t="str">
        <f t="shared" si="17"/>
        <v/>
      </c>
      <c r="N224" s="229">
        <f>VLOOKUP(B224,大日程202201!$C$2:$D$1418,2,FALSE)</f>
        <v>0</v>
      </c>
    </row>
    <row r="225" spans="1:14">
      <c r="A225" s="231">
        <v>224</v>
      </c>
      <c r="B225" s="229" t="s">
        <v>2891</v>
      </c>
      <c r="C225" s="229" t="s">
        <v>4354</v>
      </c>
      <c r="D225" s="229">
        <v>6</v>
      </c>
      <c r="E225" s="229">
        <v>6</v>
      </c>
      <c r="F225" s="229">
        <v>0</v>
      </c>
      <c r="I225" s="229">
        <v>0</v>
      </c>
      <c r="J225" s="229">
        <f t="shared" si="18"/>
        <v>0</v>
      </c>
      <c r="K225" s="229" t="str">
        <f t="shared" si="16"/>
        <v>76263 4M400</v>
      </c>
      <c r="L225" s="229" t="str">
        <f t="shared" si="20"/>
        <v>76263 4M400</v>
      </c>
      <c r="M225" s="229" t="str">
        <f t="shared" si="17"/>
        <v/>
      </c>
      <c r="N225" s="229">
        <f>VLOOKUP(B225,大日程202201!$C$2:$D$1418,2,FALSE)</f>
        <v>0</v>
      </c>
    </row>
    <row r="226" spans="1:14">
      <c r="A226" s="231">
        <v>225</v>
      </c>
      <c r="B226" s="229" t="s">
        <v>2892</v>
      </c>
      <c r="C226" s="229" t="s">
        <v>4355</v>
      </c>
      <c r="D226" s="229">
        <v>6</v>
      </c>
      <c r="E226" s="229">
        <v>6</v>
      </c>
      <c r="F226" s="229">
        <v>0</v>
      </c>
      <c r="I226" s="229">
        <v>0</v>
      </c>
      <c r="J226" s="229">
        <f t="shared" si="18"/>
        <v>0</v>
      </c>
      <c r="K226" s="229" t="str">
        <f t="shared" si="16"/>
        <v>76263 4M710</v>
      </c>
      <c r="L226" s="229" t="str">
        <f t="shared" si="20"/>
        <v>76263 4M710</v>
      </c>
      <c r="M226" s="229" t="str">
        <f t="shared" si="17"/>
        <v/>
      </c>
      <c r="N226" s="229">
        <f>VLOOKUP(B226,大日程202201!$C$2:$D$1418,2,FALSE)</f>
        <v>0</v>
      </c>
    </row>
    <row r="227" spans="1:14">
      <c r="A227" s="231">
        <v>226</v>
      </c>
      <c r="B227" s="229" t="s">
        <v>2893</v>
      </c>
      <c r="C227" s="229" t="s">
        <v>4356</v>
      </c>
      <c r="D227" s="229">
        <v>6</v>
      </c>
      <c r="E227" s="229">
        <v>6</v>
      </c>
      <c r="F227" s="229">
        <v>0</v>
      </c>
      <c r="I227" s="229">
        <v>0</v>
      </c>
      <c r="J227" s="229">
        <f t="shared" si="18"/>
        <v>0</v>
      </c>
      <c r="K227" s="229" t="str">
        <f t="shared" si="16"/>
        <v>76272 4M400</v>
      </c>
      <c r="L227" s="229" t="str">
        <f t="shared" si="20"/>
        <v>76272 4M400</v>
      </c>
      <c r="M227" s="229" t="str">
        <f t="shared" si="17"/>
        <v/>
      </c>
      <c r="N227" s="229">
        <f>VLOOKUP(B227,大日程202201!$C$2:$D$1418,2,FALSE)</f>
        <v>0</v>
      </c>
    </row>
    <row r="228" spans="1:14">
      <c r="A228" s="231">
        <v>227</v>
      </c>
      <c r="B228" s="229" t="s">
        <v>2894</v>
      </c>
      <c r="C228" s="229" t="s">
        <v>4357</v>
      </c>
      <c r="D228" s="229">
        <v>6</v>
      </c>
      <c r="E228" s="229">
        <v>6</v>
      </c>
      <c r="F228" s="229">
        <v>0</v>
      </c>
      <c r="I228" s="229">
        <v>0</v>
      </c>
      <c r="J228" s="229">
        <f t="shared" si="18"/>
        <v>0</v>
      </c>
      <c r="K228" s="229" t="str">
        <f t="shared" si="16"/>
        <v>76272 4M500</v>
      </c>
      <c r="L228" s="229" t="str">
        <f t="shared" si="20"/>
        <v>76272 4M500</v>
      </c>
      <c r="M228" s="229" t="str">
        <f t="shared" si="17"/>
        <v/>
      </c>
      <c r="N228" s="229">
        <f>VLOOKUP(B228,大日程202201!$C$2:$D$1418,2,FALSE)</f>
        <v>0</v>
      </c>
    </row>
    <row r="229" spans="1:14">
      <c r="A229" s="231">
        <v>228</v>
      </c>
      <c r="B229" s="229" t="s">
        <v>2895</v>
      </c>
      <c r="C229" s="229" t="s">
        <v>4358</v>
      </c>
      <c r="D229" s="229">
        <v>6</v>
      </c>
      <c r="E229" s="229">
        <v>6</v>
      </c>
      <c r="F229" s="229">
        <v>0</v>
      </c>
      <c r="I229" s="229">
        <v>0</v>
      </c>
      <c r="J229" s="229">
        <f t="shared" si="18"/>
        <v>0</v>
      </c>
      <c r="K229" s="229" t="str">
        <f t="shared" si="16"/>
        <v>76273 4M400</v>
      </c>
      <c r="L229" s="229" t="str">
        <f t="shared" si="20"/>
        <v>76273 4M400</v>
      </c>
      <c r="M229" s="229" t="str">
        <f t="shared" si="17"/>
        <v/>
      </c>
      <c r="N229" s="229">
        <f>VLOOKUP(B229,大日程202201!$C$2:$D$1418,2,FALSE)</f>
        <v>0</v>
      </c>
    </row>
    <row r="230" spans="1:14">
      <c r="A230" s="231">
        <v>229</v>
      </c>
      <c r="B230" s="229" t="s">
        <v>2896</v>
      </c>
      <c r="C230" s="229" t="s">
        <v>4359</v>
      </c>
      <c r="D230" s="229">
        <v>6</v>
      </c>
      <c r="E230" s="229">
        <v>6</v>
      </c>
      <c r="F230" s="229">
        <v>0</v>
      </c>
      <c r="I230" s="229">
        <v>0</v>
      </c>
      <c r="J230" s="229">
        <f t="shared" si="18"/>
        <v>0</v>
      </c>
      <c r="K230" s="229" t="str">
        <f t="shared" si="16"/>
        <v>76273 4M500</v>
      </c>
      <c r="L230" s="229" t="str">
        <f t="shared" si="20"/>
        <v>76273 4M500</v>
      </c>
      <c r="M230" s="229" t="str">
        <f t="shared" si="17"/>
        <v/>
      </c>
      <c r="N230" s="229">
        <f>VLOOKUP(B230,大日程202201!$C$2:$D$1418,2,FALSE)</f>
        <v>0</v>
      </c>
    </row>
    <row r="231" spans="1:14">
      <c r="A231" s="231">
        <v>230</v>
      </c>
      <c r="B231" s="229" t="s">
        <v>2897</v>
      </c>
      <c r="C231" s="229" t="s">
        <v>4360</v>
      </c>
      <c r="D231" s="229">
        <v>8</v>
      </c>
      <c r="E231" s="229">
        <v>8</v>
      </c>
      <c r="F231" s="229">
        <v>1</v>
      </c>
      <c r="G231" s="229">
        <v>6</v>
      </c>
      <c r="I231" s="229">
        <v>0</v>
      </c>
      <c r="J231" s="229">
        <f t="shared" si="18"/>
        <v>1</v>
      </c>
      <c r="K231" s="229" t="str">
        <f t="shared" si="16"/>
        <v>76316/7 4M500</v>
      </c>
      <c r="L231" s="229" t="str">
        <f>IF(AND($G231&lt;&gt;"",$J231&gt;0), IF($F231=1,MID($K231,1,$G231-1)&amp;MID($K231,$G231+2,LEN($K231)-($G231+1)),""), IF(AND($G231&lt;&gt;"",$E231&lt;&gt;""),MID($K231,1,$G231-1),IF(AND($D231&lt;&gt;"",$F231&lt;2),$K231,IF(AND(OR($D231="", $E231=""),VALUE($F231)=0),$K231,IF($F231=1,MID($K231,1,$G231-1)&amp;MID($K231,$G231+2,LEN($K231)-($G231-1)),"")))))</f>
        <v>76316 4M500</v>
      </c>
      <c r="M231" s="229" t="str">
        <f t="shared" si="17"/>
        <v>76317 4M500</v>
      </c>
      <c r="N231" s="229">
        <f>VLOOKUP(B231,大日程202201!$C$2:$D$1418,2,FALSE)</f>
        <v>0</v>
      </c>
    </row>
    <row r="232" spans="1:14">
      <c r="A232" s="231">
        <v>231</v>
      </c>
      <c r="B232" s="229" t="s">
        <v>2899</v>
      </c>
      <c r="C232" s="229" t="s">
        <v>4361</v>
      </c>
      <c r="D232" s="229">
        <v>8</v>
      </c>
      <c r="E232" s="229">
        <v>8</v>
      </c>
      <c r="F232" s="229">
        <v>1</v>
      </c>
      <c r="G232" s="229">
        <v>6</v>
      </c>
      <c r="I232" s="229">
        <v>14</v>
      </c>
      <c r="J232" s="229">
        <f t="shared" si="18"/>
        <v>1</v>
      </c>
      <c r="K232" s="229" t="str">
        <f t="shared" si="16"/>
        <v>76316/7 4M500-B</v>
      </c>
      <c r="L232" s="229" t="str">
        <f>IF(AND($G232&lt;&gt;"",$J232&gt;0), IF($F232=1,MID($K232,1,$G232-1)&amp;MID($K232,$G232+2,LEN($K232)-($G232+1)),""), IF(AND($G232&lt;&gt;"",$E232&lt;&gt;""),MID($K232,1,$G232-1),IF(AND($D232&lt;&gt;"",$F232&lt;2),$K232,IF(AND(OR($D232="", $E232=""),VALUE($F232)=0),$K232,IF($F232=1,MID($K232,1,$G232-1)&amp;MID($K232,$G232+2,LEN($K232)-($G232-1)),"")))))</f>
        <v>76316 4M500-B</v>
      </c>
      <c r="M232" s="229" t="str">
        <f t="shared" si="17"/>
        <v>76317 4M500-B</v>
      </c>
      <c r="N232" s="229">
        <f>VLOOKUP(B232,大日程202201!$C$2:$D$1418,2,FALSE)</f>
        <v>0</v>
      </c>
    </row>
    <row r="233" spans="1:14">
      <c r="A233" s="231">
        <v>232</v>
      </c>
      <c r="B233" s="229" t="s">
        <v>2900</v>
      </c>
      <c r="C233" s="229" t="s">
        <v>4362</v>
      </c>
      <c r="D233" s="229">
        <v>8</v>
      </c>
      <c r="E233" s="229">
        <v>8</v>
      </c>
      <c r="F233" s="229">
        <v>1</v>
      </c>
      <c r="G233" s="229">
        <v>6</v>
      </c>
      <c r="I233" s="229">
        <v>0</v>
      </c>
      <c r="J233" s="229">
        <f t="shared" si="18"/>
        <v>1</v>
      </c>
      <c r="K233" s="229" t="str">
        <f t="shared" si="16"/>
        <v>76320/1 4M510</v>
      </c>
      <c r="L233" s="229" t="str">
        <f>IF(AND($G233&lt;&gt;"",$J233&gt;0), IF($F233=1,MID($K233,1,$G233-1)&amp;MID($K233,$G233+2,LEN($K233)-($G233+1)),""), IF(AND($G233&lt;&gt;"",$E233&lt;&gt;""),MID($K233,1,$G233-1),IF(AND($D233&lt;&gt;"",$F233&lt;2),$K233,IF(AND(OR($D233="", $E233=""),VALUE($F233)=0),$K233,IF($F233=1,MID($K233,1,$G233-1)&amp;MID($K233,$G233+2,LEN($K233)-($G233-1)),"")))))</f>
        <v>76320 4M510</v>
      </c>
      <c r="M233" s="229" t="str">
        <f t="shared" si="17"/>
        <v>76321 4M510</v>
      </c>
      <c r="N233" s="229">
        <f>VLOOKUP(B233,大日程202201!$C$2:$D$1418,2,FALSE)</f>
        <v>0</v>
      </c>
    </row>
    <row r="234" spans="1:14">
      <c r="A234" s="231">
        <v>233</v>
      </c>
      <c r="B234" s="229" t="s">
        <v>2902</v>
      </c>
      <c r="C234" s="229" t="s">
        <v>4363</v>
      </c>
      <c r="D234" s="229">
        <v>6</v>
      </c>
      <c r="E234" s="229">
        <v>6</v>
      </c>
      <c r="F234" s="229">
        <v>0</v>
      </c>
      <c r="I234" s="229">
        <v>12</v>
      </c>
      <c r="J234" s="229">
        <f t="shared" si="18"/>
        <v>0</v>
      </c>
      <c r="K234" s="229" t="str">
        <f t="shared" si="16"/>
        <v>76632 4M400-1</v>
      </c>
      <c r="L234" s="229" t="str">
        <f t="shared" si="20"/>
        <v>76632 4M400-1</v>
      </c>
      <c r="M234" s="229" t="str">
        <f t="shared" si="17"/>
        <v/>
      </c>
      <c r="N234" s="229">
        <f>VLOOKUP(B234,大日程202201!$C$2:$D$1418,2,FALSE)</f>
        <v>0</v>
      </c>
    </row>
    <row r="235" spans="1:14">
      <c r="A235" s="231">
        <v>234</v>
      </c>
      <c r="B235" s="229" t="s">
        <v>2903</v>
      </c>
      <c r="C235" s="229" t="s">
        <v>4364</v>
      </c>
      <c r="D235" s="229">
        <v>6</v>
      </c>
      <c r="E235" s="229">
        <v>6</v>
      </c>
      <c r="F235" s="229">
        <v>0</v>
      </c>
      <c r="I235" s="229">
        <v>12</v>
      </c>
      <c r="J235" s="229">
        <f t="shared" si="18"/>
        <v>0</v>
      </c>
      <c r="K235" s="229" t="str">
        <f t="shared" si="16"/>
        <v>76633 4M400-1</v>
      </c>
      <c r="L235" s="229" t="str">
        <f t="shared" si="20"/>
        <v>76633 4M400-1</v>
      </c>
      <c r="M235" s="229" t="str">
        <f t="shared" si="17"/>
        <v/>
      </c>
      <c r="N235" s="229">
        <f>VLOOKUP(B235,大日程202201!$C$2:$D$1418,2,FALSE)</f>
        <v>0</v>
      </c>
    </row>
    <row r="236" spans="1:14">
      <c r="A236" s="231">
        <v>235</v>
      </c>
      <c r="B236" s="229" t="s">
        <v>2904</v>
      </c>
      <c r="C236" s="229" t="s">
        <v>4365</v>
      </c>
      <c r="D236" s="229">
        <v>8</v>
      </c>
      <c r="E236" s="229">
        <v>8</v>
      </c>
      <c r="F236" s="229">
        <v>1</v>
      </c>
      <c r="G236" s="229">
        <v>6</v>
      </c>
      <c r="I236" s="229">
        <v>0</v>
      </c>
      <c r="J236" s="229">
        <f t="shared" si="18"/>
        <v>1</v>
      </c>
      <c r="K236" s="229" t="str">
        <f t="shared" si="16"/>
        <v>76634/5 4M400</v>
      </c>
      <c r="L236" s="229" t="str">
        <f t="shared" ref="L236:L241" si="21">IF(AND($G236&lt;&gt;"",$J236&gt;0), IF($F236=1,MID($K236,1,$G236-1)&amp;MID($K236,$G236+2,LEN($K236)-($G236+1)),""), IF(AND($G236&lt;&gt;"",$E236&lt;&gt;""),MID($K236,1,$G236-1),IF(AND($D236&lt;&gt;"",$F236&lt;2),$K236,IF(AND(OR($D236="", $E236=""),VALUE($F236)=0),$K236,IF($F236=1,MID($K236,1,$G236-1)&amp;MID($K236,$G236+2,LEN($K236)-($G236-1)),"")))))</f>
        <v>76634 4M400</v>
      </c>
      <c r="M236" s="229" t="str">
        <f t="shared" si="17"/>
        <v>76635 4M400</v>
      </c>
      <c r="N236" s="229">
        <f>VLOOKUP(B236,大日程202201!$C$2:$D$1418,2,FALSE)</f>
        <v>0</v>
      </c>
    </row>
    <row r="237" spans="1:14">
      <c r="A237" s="231">
        <v>236</v>
      </c>
      <c r="B237" s="229" t="s">
        <v>2905</v>
      </c>
      <c r="C237" s="229" t="s">
        <v>4366</v>
      </c>
      <c r="D237" s="229">
        <v>8</v>
      </c>
      <c r="E237" s="229">
        <v>8</v>
      </c>
      <c r="F237" s="229">
        <v>1</v>
      </c>
      <c r="G237" s="229">
        <v>6</v>
      </c>
      <c r="I237" s="229">
        <v>0</v>
      </c>
      <c r="J237" s="229">
        <f t="shared" si="18"/>
        <v>1</v>
      </c>
      <c r="K237" s="229" t="str">
        <f t="shared" si="16"/>
        <v>76634/5 4M500</v>
      </c>
      <c r="L237" s="229" t="str">
        <f t="shared" si="21"/>
        <v>76634 4M500</v>
      </c>
      <c r="M237" s="229" t="str">
        <f t="shared" si="17"/>
        <v>76635 4M500</v>
      </c>
      <c r="N237" s="229">
        <f>VLOOKUP(B237,大日程202201!$C$2:$D$1418,2,FALSE)</f>
        <v>0</v>
      </c>
    </row>
    <row r="238" spans="1:14">
      <c r="A238" s="231">
        <v>237</v>
      </c>
      <c r="B238" s="229" t="s">
        <v>2906</v>
      </c>
      <c r="C238" s="229" t="s">
        <v>4367</v>
      </c>
      <c r="D238" s="229">
        <v>8</v>
      </c>
      <c r="E238" s="229">
        <v>8</v>
      </c>
      <c r="F238" s="229">
        <v>1</v>
      </c>
      <c r="G238" s="229">
        <v>6</v>
      </c>
      <c r="I238" s="229">
        <v>0</v>
      </c>
      <c r="J238" s="229">
        <f t="shared" si="18"/>
        <v>1</v>
      </c>
      <c r="K238" s="229" t="str">
        <f t="shared" si="16"/>
        <v>78142/3 4M500</v>
      </c>
      <c r="L238" s="229" t="str">
        <f t="shared" si="21"/>
        <v>78142 4M500</v>
      </c>
      <c r="M238" s="229" t="str">
        <f t="shared" si="17"/>
        <v>78143 4M500</v>
      </c>
      <c r="N238" s="229">
        <f>VLOOKUP(B238,大日程202201!$C$2:$D$1418,2,FALSE)</f>
        <v>0</v>
      </c>
    </row>
    <row r="239" spans="1:14">
      <c r="A239" s="231">
        <v>238</v>
      </c>
      <c r="B239" s="229" t="s">
        <v>2907</v>
      </c>
      <c r="C239" s="229" t="s">
        <v>4368</v>
      </c>
      <c r="D239" s="229">
        <v>8</v>
      </c>
      <c r="E239" s="229">
        <v>8</v>
      </c>
      <c r="F239" s="229">
        <v>1</v>
      </c>
      <c r="G239" s="229">
        <v>6</v>
      </c>
      <c r="I239" s="229">
        <v>0</v>
      </c>
      <c r="J239" s="229">
        <f t="shared" si="18"/>
        <v>1</v>
      </c>
      <c r="K239" s="229" t="str">
        <f t="shared" si="16"/>
        <v>82198/9 4M400</v>
      </c>
      <c r="L239" s="229" t="str">
        <f t="shared" si="21"/>
        <v>82198 4M400</v>
      </c>
      <c r="M239" s="229" t="str">
        <f t="shared" si="17"/>
        <v>82199 4M400</v>
      </c>
      <c r="N239" s="229">
        <f>VLOOKUP(B239,大日程202201!$C$2:$D$1418,2,FALSE)</f>
        <v>0</v>
      </c>
    </row>
    <row r="240" spans="1:14">
      <c r="A240" s="231">
        <v>239</v>
      </c>
      <c r="B240" s="229" t="s">
        <v>2908</v>
      </c>
      <c r="C240" s="229" t="s">
        <v>4369</v>
      </c>
      <c r="D240" s="229">
        <v>8</v>
      </c>
      <c r="E240" s="229">
        <v>8</v>
      </c>
      <c r="F240" s="229">
        <v>1</v>
      </c>
      <c r="G240" s="229">
        <v>6</v>
      </c>
      <c r="I240" s="229">
        <v>0</v>
      </c>
      <c r="J240" s="229">
        <f t="shared" si="18"/>
        <v>1</v>
      </c>
      <c r="K240" s="229" t="str">
        <f t="shared" si="16"/>
        <v>66322/3 8H300</v>
      </c>
      <c r="L240" s="229" t="str">
        <f t="shared" si="21"/>
        <v>66322 8H300</v>
      </c>
      <c r="M240" s="229" t="str">
        <f t="shared" si="17"/>
        <v>66323 8H300</v>
      </c>
      <c r="N240" s="229">
        <f>VLOOKUP(B240,大日程202201!$C$2:$D$1418,2,FALSE)</f>
        <v>0</v>
      </c>
    </row>
    <row r="241" spans="1:14">
      <c r="A241" s="231">
        <v>240</v>
      </c>
      <c r="B241" s="229" t="s">
        <v>2909</v>
      </c>
      <c r="C241" s="229" t="s">
        <v>4370</v>
      </c>
      <c r="D241" s="229">
        <v>8</v>
      </c>
      <c r="E241" s="229">
        <v>8</v>
      </c>
      <c r="F241" s="229">
        <v>1</v>
      </c>
      <c r="G241" s="229">
        <v>6</v>
      </c>
      <c r="I241" s="229">
        <v>0</v>
      </c>
      <c r="J241" s="229">
        <f t="shared" si="18"/>
        <v>1</v>
      </c>
      <c r="K241" s="229" t="str">
        <f t="shared" si="16"/>
        <v>66322/3 8H900</v>
      </c>
      <c r="L241" s="229" t="str">
        <f t="shared" si="21"/>
        <v>66322 8H900</v>
      </c>
      <c r="M241" s="229" t="str">
        <f t="shared" si="17"/>
        <v>66323 8H900</v>
      </c>
      <c r="N241" s="229">
        <f>VLOOKUP(B241,大日程202201!$C$2:$D$1418,2,FALSE)</f>
        <v>0</v>
      </c>
    </row>
    <row r="242" spans="1:14">
      <c r="A242" s="231">
        <v>241</v>
      </c>
      <c r="B242" s="229" t="s">
        <v>2910</v>
      </c>
      <c r="C242" s="229" t="s">
        <v>4371</v>
      </c>
      <c r="D242" s="229">
        <v>6</v>
      </c>
      <c r="E242" s="229">
        <v>6</v>
      </c>
      <c r="F242" s="229">
        <v>0</v>
      </c>
      <c r="I242" s="229">
        <v>0</v>
      </c>
      <c r="J242" s="229">
        <f t="shared" si="18"/>
        <v>0</v>
      </c>
      <c r="K242" s="229" t="str">
        <f t="shared" si="16"/>
        <v>67123 8H30001</v>
      </c>
      <c r="L242" s="229" t="str">
        <f t="shared" si="20"/>
        <v>67123 8H30001</v>
      </c>
      <c r="M242" s="229" t="str">
        <f t="shared" si="17"/>
        <v/>
      </c>
      <c r="N242" s="229">
        <f>VLOOKUP(B242,大日程202201!$C$2:$D$1418,2,FALSE)</f>
        <v>0</v>
      </c>
    </row>
    <row r="243" spans="1:14">
      <c r="A243" s="231">
        <v>242</v>
      </c>
      <c r="B243" s="229" t="s">
        <v>2911</v>
      </c>
      <c r="C243" s="229" t="s">
        <v>4372</v>
      </c>
      <c r="D243" s="229">
        <v>6</v>
      </c>
      <c r="E243" s="229">
        <v>6</v>
      </c>
      <c r="F243" s="229">
        <v>0</v>
      </c>
      <c r="I243" s="229">
        <v>0</v>
      </c>
      <c r="J243" s="229">
        <f t="shared" si="18"/>
        <v>0</v>
      </c>
      <c r="K243" s="229" t="str">
        <f t="shared" si="16"/>
        <v>67123 8H70001</v>
      </c>
      <c r="L243" s="229" t="str">
        <f t="shared" si="20"/>
        <v>67123 8H70001</v>
      </c>
      <c r="M243" s="229" t="str">
        <f t="shared" si="17"/>
        <v/>
      </c>
      <c r="N243" s="229">
        <f>VLOOKUP(B243,大日程202201!$C$2:$D$1418,2,FALSE)</f>
        <v>0</v>
      </c>
    </row>
    <row r="244" spans="1:14">
      <c r="A244" s="231">
        <v>243</v>
      </c>
      <c r="B244" s="229" t="s">
        <v>2912</v>
      </c>
      <c r="C244" s="229" t="s">
        <v>4373</v>
      </c>
      <c r="D244" s="229">
        <v>6</v>
      </c>
      <c r="E244" s="229">
        <v>6</v>
      </c>
      <c r="F244" s="229">
        <v>0</v>
      </c>
      <c r="I244" s="229">
        <v>0</v>
      </c>
      <c r="J244" s="229">
        <f t="shared" si="18"/>
        <v>0</v>
      </c>
      <c r="K244" s="229" t="str">
        <f t="shared" si="16"/>
        <v>67123 8H90001</v>
      </c>
      <c r="L244" s="229" t="str">
        <f t="shared" si="20"/>
        <v>67123 8H90001</v>
      </c>
      <c r="M244" s="229" t="str">
        <f t="shared" si="17"/>
        <v/>
      </c>
      <c r="N244" s="229">
        <f>VLOOKUP(B244,大日程202201!$C$2:$D$1418,2,FALSE)</f>
        <v>0</v>
      </c>
    </row>
    <row r="245" spans="1:14">
      <c r="A245" s="231">
        <v>244</v>
      </c>
      <c r="B245" s="229" t="s">
        <v>2913</v>
      </c>
      <c r="C245" s="229" t="s">
        <v>4374</v>
      </c>
      <c r="D245" s="229">
        <v>6</v>
      </c>
      <c r="E245" s="229">
        <v>6</v>
      </c>
      <c r="F245" s="229">
        <v>0</v>
      </c>
      <c r="I245" s="229">
        <v>0</v>
      </c>
      <c r="J245" s="229">
        <f t="shared" si="18"/>
        <v>0</v>
      </c>
      <c r="K245" s="229" t="str">
        <f t="shared" si="16"/>
        <v>74333 8H70001</v>
      </c>
      <c r="L245" s="229" t="str">
        <f t="shared" si="20"/>
        <v>74333 8H70001</v>
      </c>
      <c r="M245" s="229" t="str">
        <f t="shared" si="17"/>
        <v/>
      </c>
      <c r="N245" s="229">
        <f>VLOOKUP(B245,大日程202201!$C$2:$D$1418,2,FALSE)</f>
        <v>0</v>
      </c>
    </row>
    <row r="246" spans="1:14">
      <c r="A246" s="231">
        <v>245</v>
      </c>
      <c r="B246" s="229" t="s">
        <v>2915</v>
      </c>
      <c r="C246" s="229" t="s">
        <v>4375</v>
      </c>
      <c r="D246" s="229">
        <v>6</v>
      </c>
      <c r="E246" s="229">
        <v>6</v>
      </c>
      <c r="F246" s="229">
        <v>0</v>
      </c>
      <c r="I246" s="229">
        <v>0</v>
      </c>
      <c r="J246" s="229">
        <f t="shared" si="18"/>
        <v>0</v>
      </c>
      <c r="K246" s="229" t="str">
        <f t="shared" si="16"/>
        <v>74346 8H300</v>
      </c>
      <c r="L246" s="229" t="str">
        <f t="shared" si="20"/>
        <v>74346 8H300</v>
      </c>
      <c r="M246" s="229" t="str">
        <f t="shared" si="17"/>
        <v/>
      </c>
      <c r="N246" s="229">
        <f>VLOOKUP(B246,大日程202201!$C$2:$D$1418,2,FALSE)</f>
        <v>0</v>
      </c>
    </row>
    <row r="247" spans="1:14">
      <c r="A247" s="231">
        <v>246</v>
      </c>
      <c r="B247" s="229" t="s">
        <v>2916</v>
      </c>
      <c r="C247" s="229" t="s">
        <v>4376</v>
      </c>
      <c r="D247" s="229">
        <v>6</v>
      </c>
      <c r="E247" s="229">
        <v>6</v>
      </c>
      <c r="F247" s="229">
        <v>0</v>
      </c>
      <c r="I247" s="229">
        <v>0</v>
      </c>
      <c r="J247" s="229">
        <f t="shared" si="18"/>
        <v>0</v>
      </c>
      <c r="K247" s="229" t="str">
        <f t="shared" si="16"/>
        <v>74356 8H300</v>
      </c>
      <c r="L247" s="229" t="str">
        <f t="shared" si="20"/>
        <v>74356 8H300</v>
      </c>
      <c r="M247" s="229" t="str">
        <f t="shared" si="17"/>
        <v/>
      </c>
      <c r="N247" s="229">
        <f>VLOOKUP(B247,大日程202201!$C$2:$D$1418,2,FALSE)</f>
        <v>0</v>
      </c>
    </row>
    <row r="248" spans="1:14">
      <c r="A248" s="231">
        <v>247</v>
      </c>
      <c r="B248" s="229" t="s">
        <v>2917</v>
      </c>
      <c r="C248" s="229" t="s">
        <v>4377</v>
      </c>
      <c r="D248" s="229">
        <v>6</v>
      </c>
      <c r="E248" s="229">
        <v>6</v>
      </c>
      <c r="F248" s="229">
        <v>0</v>
      </c>
      <c r="I248" s="229">
        <v>0</v>
      </c>
      <c r="J248" s="229">
        <f t="shared" si="18"/>
        <v>0</v>
      </c>
      <c r="K248" s="229" t="str">
        <f t="shared" si="16"/>
        <v>74356 AW000</v>
      </c>
      <c r="L248" s="229" t="str">
        <f t="shared" si="20"/>
        <v>74356 AW000</v>
      </c>
      <c r="M248" s="229" t="str">
        <f t="shared" si="17"/>
        <v/>
      </c>
      <c r="N248" s="229">
        <f>VLOOKUP(B248,大日程202201!$C$2:$D$1418,2,FALSE)</f>
        <v>0</v>
      </c>
    </row>
    <row r="249" spans="1:14">
      <c r="A249" s="231">
        <v>248</v>
      </c>
      <c r="B249" s="229" t="s">
        <v>2918</v>
      </c>
      <c r="C249" s="229" t="s">
        <v>4378</v>
      </c>
      <c r="D249" s="229">
        <v>8</v>
      </c>
      <c r="E249" s="229">
        <v>8</v>
      </c>
      <c r="F249" s="229">
        <v>1</v>
      </c>
      <c r="G249" s="229">
        <v>6</v>
      </c>
      <c r="I249" s="229">
        <v>0</v>
      </c>
      <c r="J249" s="229">
        <f t="shared" si="18"/>
        <v>1</v>
      </c>
      <c r="K249" s="229" t="str">
        <f t="shared" si="16"/>
        <v>75138/9 8H90001</v>
      </c>
      <c r="L249" s="229" t="str">
        <f>IF(AND($G249&lt;&gt;"",$J249&gt;0), IF($F249=1,MID($K249,1,$G249-1)&amp;MID($K249,$G249+2,LEN($K249)-($G249+1)),""), IF(AND($G249&lt;&gt;"",$E249&lt;&gt;""),MID($K249,1,$G249-1),IF(AND($D249&lt;&gt;"",$F249&lt;2),$K249,IF(AND(OR($D249="", $E249=""),VALUE($F249)=0),$K249,IF($F249=1,MID($K249,1,$G249-1)&amp;MID($K249,$G249+2,LEN($K249)-($G249-1)),"")))))</f>
        <v>75138 8H90001</v>
      </c>
      <c r="M249" s="229" t="str">
        <f t="shared" si="17"/>
        <v>75139 8H90001</v>
      </c>
      <c r="N249" s="229">
        <f>VLOOKUP(B249,大日程202201!$C$2:$D$1418,2,FALSE)</f>
        <v>0</v>
      </c>
    </row>
    <row r="250" spans="1:14">
      <c r="A250" s="231">
        <v>249</v>
      </c>
      <c r="B250" s="229" t="s">
        <v>2919</v>
      </c>
      <c r="C250" s="229" t="s">
        <v>4379</v>
      </c>
      <c r="D250" s="229">
        <v>8</v>
      </c>
      <c r="E250" s="229">
        <v>8</v>
      </c>
      <c r="F250" s="229">
        <v>1</v>
      </c>
      <c r="G250" s="229">
        <v>6</v>
      </c>
      <c r="I250" s="229">
        <v>0</v>
      </c>
      <c r="J250" s="229">
        <f t="shared" si="18"/>
        <v>1</v>
      </c>
      <c r="K250" s="229" t="str">
        <f t="shared" si="16"/>
        <v>76226/7 8H300</v>
      </c>
      <c r="L250" s="229" t="str">
        <f>IF(AND($G250&lt;&gt;"",$J250&gt;0), IF($F250=1,MID($K250,1,$G250-1)&amp;MID($K250,$G250+2,LEN($K250)-($G250+1)),""), IF(AND($G250&lt;&gt;"",$E250&lt;&gt;""),MID($K250,1,$G250-1),IF(AND($D250&lt;&gt;"",$F250&lt;2),$K250,IF(AND(OR($D250="", $E250=""),VALUE($F250)=0),$K250,IF($F250=1,MID($K250,1,$G250-1)&amp;MID($K250,$G250+2,LEN($K250)-($G250-1)),"")))))</f>
        <v>76226 8H300</v>
      </c>
      <c r="M250" s="229" t="str">
        <f t="shared" si="17"/>
        <v>76227 8H300</v>
      </c>
      <c r="N250" s="229">
        <f>VLOOKUP(B250,大日程202201!$C$2:$D$1418,2,FALSE)</f>
        <v>0</v>
      </c>
    </row>
    <row r="251" spans="1:14">
      <c r="A251" s="231">
        <v>250</v>
      </c>
      <c r="B251" s="229" t="s">
        <v>2921</v>
      </c>
      <c r="C251" s="229" t="s">
        <v>4380</v>
      </c>
      <c r="D251" s="229">
        <v>8</v>
      </c>
      <c r="E251" s="229">
        <v>8</v>
      </c>
      <c r="F251" s="229">
        <v>1</v>
      </c>
      <c r="G251" s="229">
        <v>6</v>
      </c>
      <c r="I251" s="229">
        <v>0</v>
      </c>
      <c r="J251" s="229">
        <f t="shared" si="18"/>
        <v>1</v>
      </c>
      <c r="K251" s="229" t="str">
        <f t="shared" si="16"/>
        <v>76226/7 8H700</v>
      </c>
      <c r="L251" s="229" t="str">
        <f>IF(AND($G251&lt;&gt;"",$J251&gt;0), IF($F251=1,MID($K251,1,$G251-1)&amp;MID($K251,$G251+2,LEN($K251)-($G251+1)),""), IF(AND($G251&lt;&gt;"",$E251&lt;&gt;""),MID($K251,1,$G251-1),IF(AND($D251&lt;&gt;"",$F251&lt;2),$K251,IF(AND(OR($D251="", $E251=""),VALUE($F251)=0),$K251,IF($F251=1,MID($K251,1,$G251-1)&amp;MID($K251,$G251+2,LEN($K251)-($G251-1)),"")))))</f>
        <v>76226 8H700</v>
      </c>
      <c r="M251" s="229" t="str">
        <f t="shared" si="17"/>
        <v>76227 8H700</v>
      </c>
      <c r="N251" s="229">
        <f>VLOOKUP(B251,大日程202201!$C$2:$D$1418,2,FALSE)</f>
        <v>0</v>
      </c>
    </row>
    <row r="252" spans="1:14">
      <c r="A252" s="231">
        <v>251</v>
      </c>
      <c r="B252" s="229" t="s">
        <v>2922</v>
      </c>
      <c r="C252" s="229" t="s">
        <v>4381</v>
      </c>
      <c r="D252" s="229">
        <v>8</v>
      </c>
      <c r="E252" s="229">
        <v>8</v>
      </c>
      <c r="F252" s="229">
        <v>1</v>
      </c>
      <c r="G252" s="229">
        <v>6</v>
      </c>
      <c r="I252" s="229">
        <v>0</v>
      </c>
      <c r="J252" s="229">
        <f t="shared" si="18"/>
        <v>1</v>
      </c>
      <c r="K252" s="229" t="str">
        <f t="shared" si="16"/>
        <v>76298/9 8H300</v>
      </c>
      <c r="L252" s="229" t="str">
        <f>IF(AND($G252&lt;&gt;"",$J252&gt;0), IF($F252=1,MID($K252,1,$G252-1)&amp;MID($K252,$G252+2,LEN($K252)-($G252+1)),""), IF(AND($G252&lt;&gt;"",$E252&lt;&gt;""),MID($K252,1,$G252-1),IF(AND($D252&lt;&gt;"",$F252&lt;2),$K252,IF(AND(OR($D252="", $E252=""),VALUE($F252)=0),$K252,IF($F252=1,MID($K252,1,$G252-1)&amp;MID($K252,$G252+2,LEN($K252)-($G252-1)),"")))))</f>
        <v>76298 8H300</v>
      </c>
      <c r="M252" s="229" t="str">
        <f t="shared" si="17"/>
        <v>76299 8H300</v>
      </c>
      <c r="N252" s="229">
        <f>VLOOKUP(B252,大日程202201!$C$2:$D$1418,2,FALSE)</f>
        <v>0</v>
      </c>
    </row>
    <row r="253" spans="1:14">
      <c r="A253" s="231">
        <v>252</v>
      </c>
      <c r="B253" s="229" t="s">
        <v>2923</v>
      </c>
      <c r="C253" s="229" t="s">
        <v>4382</v>
      </c>
      <c r="D253" s="229">
        <v>6</v>
      </c>
      <c r="E253" s="229">
        <v>6</v>
      </c>
      <c r="F253" s="229">
        <v>0</v>
      </c>
      <c r="I253" s="229">
        <v>0</v>
      </c>
      <c r="J253" s="229">
        <f t="shared" si="18"/>
        <v>0</v>
      </c>
      <c r="K253" s="229" t="str">
        <f t="shared" si="16"/>
        <v>76428 8H300</v>
      </c>
      <c r="L253" s="229" t="str">
        <f t="shared" si="20"/>
        <v>76428 8H300</v>
      </c>
      <c r="M253" s="229" t="str">
        <f t="shared" si="17"/>
        <v/>
      </c>
      <c r="N253" s="229">
        <f>VLOOKUP(B253,大日程202201!$C$2:$D$1418,2,FALSE)</f>
        <v>0</v>
      </c>
    </row>
    <row r="254" spans="1:14">
      <c r="A254" s="231">
        <v>253</v>
      </c>
      <c r="B254" s="229" t="s">
        <v>2924</v>
      </c>
      <c r="C254" s="229" t="s">
        <v>4383</v>
      </c>
      <c r="D254" s="229">
        <v>6</v>
      </c>
      <c r="E254" s="229">
        <v>6</v>
      </c>
      <c r="F254" s="229">
        <v>0</v>
      </c>
      <c r="I254" s="229">
        <v>0</v>
      </c>
      <c r="J254" s="229">
        <f t="shared" si="18"/>
        <v>0</v>
      </c>
      <c r="K254" s="229" t="str">
        <f t="shared" si="16"/>
        <v>76429 8H300</v>
      </c>
      <c r="L254" s="229" t="str">
        <f t="shared" si="20"/>
        <v>76429 8H300</v>
      </c>
      <c r="M254" s="229" t="str">
        <f t="shared" si="17"/>
        <v/>
      </c>
      <c r="N254" s="229">
        <f>VLOOKUP(B254,大日程202201!$C$2:$D$1418,2,FALSE)</f>
        <v>0</v>
      </c>
    </row>
    <row r="255" spans="1:14">
      <c r="A255" s="231">
        <v>254</v>
      </c>
      <c r="B255" s="229" t="s">
        <v>2925</v>
      </c>
      <c r="C255" s="229" t="s">
        <v>4384</v>
      </c>
      <c r="D255" s="229">
        <v>8</v>
      </c>
      <c r="E255" s="229">
        <v>8</v>
      </c>
      <c r="F255" s="229">
        <v>1</v>
      </c>
      <c r="G255" s="229">
        <v>6</v>
      </c>
      <c r="I255" s="229">
        <v>0</v>
      </c>
      <c r="J255" s="229">
        <f t="shared" si="18"/>
        <v>1</v>
      </c>
      <c r="K255" s="229" t="str">
        <f t="shared" si="16"/>
        <v>76644/5 8H300</v>
      </c>
      <c r="L255" s="229" t="str">
        <f>IF(AND($G255&lt;&gt;"",$J255&gt;0), IF($F255=1,MID($K255,1,$G255-1)&amp;MID($K255,$G255+2,LEN($K255)-($G255+1)),""), IF(AND($G255&lt;&gt;"",$E255&lt;&gt;""),MID($K255,1,$G255-1),IF(AND($D255&lt;&gt;"",$F255&lt;2),$K255,IF(AND(OR($D255="", $E255=""),VALUE($F255)=0),$K255,IF($F255=1,MID($K255,1,$G255-1)&amp;MID($K255,$G255+2,LEN($K255)-($G255-1)),"")))))</f>
        <v>76644 8H300</v>
      </c>
      <c r="M255" s="229" t="str">
        <f t="shared" si="17"/>
        <v>76645 8H300</v>
      </c>
      <c r="N255" s="229">
        <f>VLOOKUP(B255,大日程202201!$C$2:$D$1418,2,FALSE)</f>
        <v>0</v>
      </c>
    </row>
    <row r="256" spans="1:14">
      <c r="A256" s="231">
        <v>255</v>
      </c>
      <c r="B256" s="229" t="s">
        <v>2926</v>
      </c>
      <c r="C256" s="229" t="s">
        <v>4385</v>
      </c>
      <c r="D256" s="229">
        <v>8</v>
      </c>
      <c r="E256" s="229">
        <v>8</v>
      </c>
      <c r="F256" s="229">
        <v>1</v>
      </c>
      <c r="G256" s="229">
        <v>6</v>
      </c>
      <c r="I256" s="229">
        <v>0</v>
      </c>
      <c r="J256" s="229">
        <f t="shared" si="18"/>
        <v>1</v>
      </c>
      <c r="K256" s="229" t="str">
        <f t="shared" si="16"/>
        <v>76646/7 8H300</v>
      </c>
      <c r="L256" s="229" t="str">
        <f>IF(AND($G256&lt;&gt;"",$J256&gt;0), IF($F256=1,MID($K256,1,$G256-1)&amp;MID($K256,$G256+2,LEN($K256)-($G256+1)),""), IF(AND($G256&lt;&gt;"",$E256&lt;&gt;""),MID($K256,1,$G256-1),IF(AND($D256&lt;&gt;"",$F256&lt;2),$K256,IF(AND(OR($D256="", $E256=""),VALUE($F256)=0),$K256,IF($F256=1,MID($K256,1,$G256-1)&amp;MID($K256,$G256+2,LEN($K256)-($G256-1)),"")))))</f>
        <v>76646 8H300</v>
      </c>
      <c r="M256" s="229" t="str">
        <f t="shared" si="17"/>
        <v>76647 8H300</v>
      </c>
      <c r="N256" s="229">
        <f>VLOOKUP(B256,大日程202201!$C$2:$D$1418,2,FALSE)</f>
        <v>0</v>
      </c>
    </row>
    <row r="257" spans="1:14">
      <c r="A257" s="231">
        <v>256</v>
      </c>
      <c r="B257" s="229" t="s">
        <v>2927</v>
      </c>
      <c r="C257" s="229" t="s">
        <v>4386</v>
      </c>
      <c r="D257" s="229">
        <v>8</v>
      </c>
      <c r="E257" s="229">
        <v>8</v>
      </c>
      <c r="F257" s="229">
        <v>1</v>
      </c>
      <c r="G257" s="229">
        <v>6</v>
      </c>
      <c r="I257" s="229">
        <v>0</v>
      </c>
      <c r="J257" s="229">
        <f t="shared" si="18"/>
        <v>1</v>
      </c>
      <c r="K257" s="229" t="str">
        <f t="shared" si="16"/>
        <v>76646/7 EQ500</v>
      </c>
      <c r="L257" s="229" t="str">
        <f>IF(AND($G257&lt;&gt;"",$J257&gt;0), IF($F257=1,MID($K257,1,$G257-1)&amp;MID($K257,$G257+2,LEN($K257)-($G257+1)),""), IF(AND($G257&lt;&gt;"",$E257&lt;&gt;""),MID($K257,1,$G257-1),IF(AND($D257&lt;&gt;"",$F257&lt;2),$K257,IF(AND(OR($D257="", $E257=""),VALUE($F257)=0),$K257,IF($F257=1,MID($K257,1,$G257-1)&amp;MID($K257,$G257+2,LEN($K257)-($G257-1)),"")))))</f>
        <v>76646 EQ500</v>
      </c>
      <c r="M257" s="229" t="str">
        <f t="shared" si="17"/>
        <v>76647 EQ500</v>
      </c>
      <c r="N257" s="229">
        <f>VLOOKUP(B257,大日程202201!$C$2:$D$1418,2,FALSE)</f>
        <v>0</v>
      </c>
    </row>
    <row r="258" spans="1:14">
      <c r="A258" s="231">
        <v>257</v>
      </c>
      <c r="B258" s="229" t="s">
        <v>2928</v>
      </c>
      <c r="C258" s="229" t="s">
        <v>4387</v>
      </c>
      <c r="D258" s="229">
        <v>8</v>
      </c>
      <c r="E258" s="229">
        <v>8</v>
      </c>
      <c r="F258" s="229">
        <v>1</v>
      </c>
      <c r="G258" s="229">
        <v>6</v>
      </c>
      <c r="I258" s="229">
        <v>0</v>
      </c>
      <c r="J258" s="229">
        <f t="shared" si="18"/>
        <v>1</v>
      </c>
      <c r="K258" s="229" t="str">
        <f t="shared" ref="K258:K321" si="22">IF(AND($D258&lt;&gt;"",$D258&gt;$E258),TRIM(MID($C258,1,$D258)),TRIM($C258))</f>
        <v>77648/9 8H300</v>
      </c>
      <c r="L258" s="229" t="str">
        <f>IF(AND($G258&lt;&gt;"",$J258&gt;0), IF($F258=1,MID($K258,1,$G258-1)&amp;MID($K258,$G258+2,LEN($K258)-($G258+1)),""), IF(AND($G258&lt;&gt;"",$E258&lt;&gt;""),MID($K258,1,$G258-1),IF(AND($D258&lt;&gt;"",$F258&lt;2),$K258,IF(AND(OR($D258="", $E258=""),VALUE($F258)=0),$K258,IF($F258=1,MID($K258,1,$G258-1)&amp;MID($K258,$G258+2,LEN($K258)-($G258-1)),"")))))</f>
        <v>77648 8H300</v>
      </c>
      <c r="M258" s="229" t="str">
        <f t="shared" ref="M258:M268" si="23">IF(AND($G258&lt;&gt;"",$J258&gt;0), IF($F258=1,MID($K258,1,$G258-(1+$J258))&amp;MID($K258,$G258+$J258,LEN($K258)-($G258+($J258-1))),""),IF(AND($G258&lt;&gt;"",$E258&lt;&gt;"",$J258&gt;0),MID($K258,1,$G258-1),IF(AND($G258&lt;&gt;"",$E258&lt;&gt;"",$J258&lt;0),MID($K258,1,$E258)&amp;MID($K258,$G258+1,LEN($K258)-$G258),IF($F258=1,MID($K258,1,$G258-2)&amp;MID($K258,$G258+1,LEN($K258)-$G258),""))))</f>
        <v>77649 8H300</v>
      </c>
      <c r="N258" s="229">
        <f>VLOOKUP(B258,大日程202201!$C$2:$D$1418,2,FALSE)</f>
        <v>0</v>
      </c>
    </row>
    <row r="259" spans="1:14">
      <c r="A259" s="231">
        <v>258</v>
      </c>
      <c r="B259" s="229" t="s">
        <v>2929</v>
      </c>
      <c r="C259" s="229" t="s">
        <v>4388</v>
      </c>
      <c r="D259" s="229">
        <v>6</v>
      </c>
      <c r="E259" s="229">
        <v>6</v>
      </c>
      <c r="F259" s="229">
        <v>0</v>
      </c>
      <c r="I259" s="229">
        <v>0</v>
      </c>
      <c r="J259" s="229">
        <f t="shared" ref="J259:J322" si="24">IF($G259&lt;&gt;"",($E259-1)-$G259,0)</f>
        <v>0</v>
      </c>
      <c r="K259" s="229" t="str">
        <f t="shared" si="22"/>
        <v>64124 EN000</v>
      </c>
      <c r="L259" s="229" t="str">
        <f t="shared" ref="L259:L268" si="25">IF(AND($G259&lt;&gt;"",$J259&gt;0), IF($F259=1,MID($K259,1,$G259-1)&amp;MID($K259,$G259+$J259+$J259,LEN($K259)-($G259+$J259)),""), IF(AND($G259&lt;&gt;"",$E259&lt;&gt;""),MID($K259,1,$G259-1),IF(AND($D259&lt;&gt;"",$F259&lt;2),$K259,IF(AND(OR($D259="", $E259=""),VALUE($F259)=0),$K259,IF($F259=1,MID($K259,1,$G259-1)&amp;MID($K259,$G259+2,LEN($K259)-($G259-1)),"")))))</f>
        <v>64124 EN000</v>
      </c>
      <c r="M259" s="229" t="str">
        <f t="shared" si="23"/>
        <v/>
      </c>
      <c r="N259" s="229">
        <f>VLOOKUP(B259,大日程202201!$C$2:$D$1418,2,FALSE)</f>
        <v>0</v>
      </c>
    </row>
    <row r="260" spans="1:14">
      <c r="A260" s="231">
        <v>259</v>
      </c>
      <c r="B260" s="229" t="s">
        <v>2930</v>
      </c>
      <c r="C260" s="229" t="s">
        <v>4389</v>
      </c>
      <c r="D260" s="229">
        <v>6</v>
      </c>
      <c r="E260" s="229">
        <v>6</v>
      </c>
      <c r="F260" s="229">
        <v>0</v>
      </c>
      <c r="I260" s="229">
        <v>0</v>
      </c>
      <c r="J260" s="229">
        <f t="shared" si="24"/>
        <v>0</v>
      </c>
      <c r="K260" s="229" t="str">
        <f t="shared" si="22"/>
        <v>64125 EN000</v>
      </c>
      <c r="L260" s="229" t="str">
        <f t="shared" si="25"/>
        <v>64125 EN000</v>
      </c>
      <c r="M260" s="229" t="str">
        <f t="shared" si="23"/>
        <v/>
      </c>
      <c r="N260" s="229">
        <f>VLOOKUP(B260,大日程202201!$C$2:$D$1418,2,FALSE)</f>
        <v>0</v>
      </c>
    </row>
    <row r="261" spans="1:14">
      <c r="A261" s="231">
        <v>260</v>
      </c>
      <c r="B261" s="229" t="s">
        <v>2931</v>
      </c>
      <c r="C261" s="229" t="s">
        <v>4390</v>
      </c>
      <c r="D261" s="229">
        <v>8</v>
      </c>
      <c r="E261" s="229">
        <v>8</v>
      </c>
      <c r="F261" s="229">
        <v>1</v>
      </c>
      <c r="G261" s="229">
        <v>6</v>
      </c>
      <c r="I261" s="229">
        <v>0</v>
      </c>
      <c r="J261" s="229">
        <f t="shared" si="24"/>
        <v>1</v>
      </c>
      <c r="K261" s="229" t="str">
        <f t="shared" si="22"/>
        <v>64182/3 EN000</v>
      </c>
      <c r="L261" s="229" t="str">
        <f>IF(AND($G261&lt;&gt;"",$J261&gt;0), IF($F261=1,MID($K261,1,$G261-1)&amp;MID($K261,$G261+2,LEN($K261)-($G261+1)),""), IF(AND($G261&lt;&gt;"",$E261&lt;&gt;""),MID($K261,1,$G261-1),IF(AND($D261&lt;&gt;"",$F261&lt;2),$K261,IF(AND(OR($D261="", $E261=""),VALUE($F261)=0),$K261,IF($F261=1,MID($K261,1,$G261-1)&amp;MID($K261,$G261+2,LEN($K261)-($G261-1)),"")))))</f>
        <v>64182 EN000</v>
      </c>
      <c r="M261" s="229" t="str">
        <f t="shared" si="23"/>
        <v>64183 EN000</v>
      </c>
      <c r="N261" s="229">
        <f>VLOOKUP(B261,大日程202201!$C$2:$D$1418,2,FALSE)</f>
        <v>0</v>
      </c>
    </row>
    <row r="262" spans="1:14">
      <c r="A262" s="231">
        <v>261</v>
      </c>
      <c r="B262" s="229" t="s">
        <v>2932</v>
      </c>
      <c r="C262" s="229" t="s">
        <v>4391</v>
      </c>
      <c r="D262" s="229">
        <v>8</v>
      </c>
      <c r="E262" s="229">
        <v>8</v>
      </c>
      <c r="F262" s="229">
        <v>1</v>
      </c>
      <c r="G262" s="229">
        <v>6</v>
      </c>
      <c r="I262" s="229">
        <v>0</v>
      </c>
      <c r="J262" s="229">
        <f t="shared" si="24"/>
        <v>1</v>
      </c>
      <c r="K262" s="229" t="str">
        <f t="shared" si="22"/>
        <v>74352/3 EN012</v>
      </c>
      <c r="L262" s="229" t="str">
        <f>IF(AND($G262&lt;&gt;"",$J262&gt;0), IF($F262=1,MID($K262,1,$G262-1)&amp;MID($K262,$G262+2,LEN($K262)-($G262+1)),""), IF(AND($G262&lt;&gt;"",$E262&lt;&gt;""),MID($K262,1,$G262-1),IF(AND($D262&lt;&gt;"",$F262&lt;2),$K262,IF(AND(OR($D262="", $E262=""),VALUE($F262)=0),$K262,IF($F262=1,MID($K262,1,$G262-1)&amp;MID($K262,$G262+2,LEN($K262)-($G262-1)),"")))))</f>
        <v>74352 EN012</v>
      </c>
      <c r="M262" s="229" t="str">
        <f t="shared" si="23"/>
        <v>74353 EN012</v>
      </c>
      <c r="N262" s="229">
        <f>VLOOKUP(B262,大日程202201!$C$2:$D$1418,2,FALSE)</f>
        <v>0</v>
      </c>
    </row>
    <row r="263" spans="1:14">
      <c r="A263" s="231">
        <v>262</v>
      </c>
      <c r="B263" s="229" t="s">
        <v>2934</v>
      </c>
      <c r="C263" s="229" t="s">
        <v>4392</v>
      </c>
      <c r="D263" s="229">
        <v>8</v>
      </c>
      <c r="E263" s="229">
        <v>8</v>
      </c>
      <c r="F263" s="229">
        <v>1</v>
      </c>
      <c r="G263" s="229">
        <v>6</v>
      </c>
      <c r="I263" s="229">
        <v>0</v>
      </c>
      <c r="J263" s="229">
        <f t="shared" si="24"/>
        <v>1</v>
      </c>
      <c r="K263" s="229" t="str">
        <f t="shared" si="22"/>
        <v>75522/3 EN000</v>
      </c>
      <c r="L263" s="229" t="str">
        <f>IF(AND($G263&lt;&gt;"",$J263&gt;0), IF($F263=1,MID($K263,1,$G263-1)&amp;MID($K263,$G263+2,LEN($K263)-($G263+1)),""), IF(AND($G263&lt;&gt;"",$E263&lt;&gt;""),MID($K263,1,$G263-1),IF(AND($D263&lt;&gt;"",$F263&lt;2),$K263,IF(AND(OR($D263="", $E263=""),VALUE($F263)=0),$K263,IF($F263=1,MID($K263,1,$G263-1)&amp;MID($K263,$G263+2,LEN($K263)-($G263-1)),"")))))</f>
        <v>75522 EN000</v>
      </c>
      <c r="M263" s="229" t="str">
        <f t="shared" si="23"/>
        <v>75523 EN000</v>
      </c>
      <c r="N263" s="229">
        <f>VLOOKUP(B263,大日程202201!$C$2:$D$1418,2,FALSE)</f>
        <v>0</v>
      </c>
    </row>
    <row r="264" spans="1:14">
      <c r="A264" s="231">
        <v>263</v>
      </c>
      <c r="B264" s="229" t="s">
        <v>2935</v>
      </c>
      <c r="C264" s="229" t="s">
        <v>4393</v>
      </c>
      <c r="D264" s="229">
        <v>8</v>
      </c>
      <c r="E264" s="229">
        <v>8</v>
      </c>
      <c r="F264" s="229">
        <v>1</v>
      </c>
      <c r="G264" s="229">
        <v>6</v>
      </c>
      <c r="I264" s="229">
        <v>0</v>
      </c>
      <c r="J264" s="229">
        <f t="shared" si="24"/>
        <v>1</v>
      </c>
      <c r="K264" s="229" t="str">
        <f t="shared" si="22"/>
        <v>75532/3 EN000</v>
      </c>
      <c r="L264" s="229" t="str">
        <f>IF(AND($G264&lt;&gt;"",$J264&gt;0), IF($F264=1,MID($K264,1,$G264-1)&amp;MID($K264,$G264+2,LEN($K264)-($G264+1)),""), IF(AND($G264&lt;&gt;"",$E264&lt;&gt;""),MID($K264,1,$G264-1),IF(AND($D264&lt;&gt;"",$F264&lt;2),$K264,IF(AND(OR($D264="", $E264=""),VALUE($F264)=0),$K264,IF($F264=1,MID($K264,1,$G264-1)&amp;MID($K264,$G264+2,LEN($K264)-($G264-1)),"")))))</f>
        <v>75532 EN000</v>
      </c>
      <c r="M264" s="229" t="str">
        <f t="shared" si="23"/>
        <v>75533 EN000</v>
      </c>
      <c r="N264" s="229">
        <f>VLOOKUP(B264,大日程202201!$C$2:$D$1418,2,FALSE)</f>
        <v>0</v>
      </c>
    </row>
    <row r="265" spans="1:14">
      <c r="A265" s="231">
        <v>264</v>
      </c>
      <c r="B265" s="229" t="s">
        <v>2937</v>
      </c>
      <c r="C265" s="229" t="s">
        <v>4394</v>
      </c>
      <c r="D265" s="229">
        <v>8</v>
      </c>
      <c r="E265" s="229">
        <v>8</v>
      </c>
      <c r="F265" s="229">
        <v>1</v>
      </c>
      <c r="G265" s="229">
        <v>6</v>
      </c>
      <c r="I265" s="229">
        <v>0</v>
      </c>
      <c r="J265" s="229">
        <f t="shared" si="24"/>
        <v>1</v>
      </c>
      <c r="K265" s="229" t="str">
        <f t="shared" si="22"/>
        <v>75532/3 EN100</v>
      </c>
      <c r="L265" s="229" t="str">
        <f>IF(AND($G265&lt;&gt;"",$J265&gt;0), IF($F265=1,MID($K265,1,$G265-1)&amp;MID($K265,$G265+2,LEN($K265)-($G265+1)),""), IF(AND($G265&lt;&gt;"",$E265&lt;&gt;""),MID($K265,1,$G265-1),IF(AND($D265&lt;&gt;"",$F265&lt;2),$K265,IF(AND(OR($D265="", $E265=""),VALUE($F265)=0),$K265,IF($F265=1,MID($K265,1,$G265-1)&amp;MID($K265,$G265+2,LEN($K265)-($G265-1)),"")))))</f>
        <v>75532 EN100</v>
      </c>
      <c r="M265" s="229" t="str">
        <f t="shared" si="23"/>
        <v>75533 EN100</v>
      </c>
      <c r="N265" s="229">
        <f>VLOOKUP(B265,大日程202201!$C$2:$D$1418,2,FALSE)</f>
        <v>0</v>
      </c>
    </row>
    <row r="266" spans="1:14">
      <c r="A266" s="231">
        <v>265</v>
      </c>
      <c r="B266" s="229" t="s">
        <v>2938</v>
      </c>
      <c r="C266" s="229" t="s">
        <v>4395</v>
      </c>
      <c r="D266" s="229">
        <v>6</v>
      </c>
      <c r="E266" s="229">
        <v>6</v>
      </c>
      <c r="F266" s="229">
        <v>0</v>
      </c>
      <c r="I266" s="229">
        <v>0</v>
      </c>
      <c r="J266" s="229">
        <f t="shared" si="24"/>
        <v>0</v>
      </c>
      <c r="K266" s="229" t="str">
        <f t="shared" si="22"/>
        <v>76742 EN000</v>
      </c>
      <c r="L266" s="229" t="str">
        <f t="shared" si="25"/>
        <v>76742 EN000</v>
      </c>
      <c r="M266" s="229" t="str">
        <f t="shared" si="23"/>
        <v/>
      </c>
      <c r="N266" s="229">
        <f>VLOOKUP(B266,大日程202201!$C$2:$D$1418,2,FALSE)</f>
        <v>0</v>
      </c>
    </row>
    <row r="267" spans="1:14">
      <c r="A267" s="231">
        <v>266</v>
      </c>
      <c r="B267" s="229" t="s">
        <v>2939</v>
      </c>
      <c r="C267" s="229" t="s">
        <v>4396</v>
      </c>
      <c r="D267" s="229">
        <v>6</v>
      </c>
      <c r="E267" s="229">
        <v>6</v>
      </c>
      <c r="F267" s="229">
        <v>0</v>
      </c>
      <c r="I267" s="229">
        <v>0</v>
      </c>
      <c r="J267" s="229">
        <f t="shared" si="24"/>
        <v>0</v>
      </c>
      <c r="K267" s="229" t="str">
        <f t="shared" si="22"/>
        <v>76743 EN000</v>
      </c>
      <c r="L267" s="229" t="str">
        <f t="shared" si="25"/>
        <v>76743 EN000</v>
      </c>
      <c r="M267" s="229" t="str">
        <f t="shared" si="23"/>
        <v/>
      </c>
      <c r="N267" s="229">
        <f>VLOOKUP(B267,大日程202201!$C$2:$D$1418,2,FALSE)</f>
        <v>0</v>
      </c>
    </row>
    <row r="268" spans="1:14">
      <c r="A268" s="231">
        <v>267</v>
      </c>
      <c r="B268" s="229" t="s">
        <v>2940</v>
      </c>
      <c r="C268" s="229" t="s">
        <v>4397</v>
      </c>
      <c r="D268" s="229">
        <v>6</v>
      </c>
      <c r="E268" s="229">
        <v>6</v>
      </c>
      <c r="F268" s="229">
        <v>0</v>
      </c>
      <c r="I268" s="229">
        <v>0</v>
      </c>
      <c r="J268" s="229">
        <f t="shared" si="24"/>
        <v>0</v>
      </c>
      <c r="K268" s="229" t="str">
        <f t="shared" si="22"/>
        <v>53216 B217101</v>
      </c>
      <c r="L268" s="229" t="str">
        <f t="shared" si="25"/>
        <v>53216 B217101</v>
      </c>
      <c r="M268" s="229" t="str">
        <f t="shared" si="23"/>
        <v/>
      </c>
      <c r="N268" s="229">
        <f>VLOOKUP(B268,大日程202201!$C$2:$D$1418,2,FALSE)</f>
        <v>0</v>
      </c>
    </row>
    <row r="269" spans="1:14">
      <c r="A269" s="231">
        <v>268</v>
      </c>
      <c r="B269" s="233" t="s">
        <v>2941</v>
      </c>
      <c r="C269" s="233" t="s">
        <v>4398</v>
      </c>
      <c r="D269" s="233"/>
      <c r="E269" s="233"/>
      <c r="F269" s="233">
        <v>2</v>
      </c>
      <c r="G269" s="233">
        <v>7</v>
      </c>
      <c r="H269" s="233">
        <v>15</v>
      </c>
      <c r="I269" s="233">
        <v>9</v>
      </c>
      <c r="J269" s="233">
        <f t="shared" si="24"/>
        <v>-8</v>
      </c>
      <c r="K269" s="233" t="str">
        <f t="shared" si="22"/>
        <v>451631/2-1017P/05P</v>
      </c>
      <c r="L269" s="234" t="s">
        <v>320</v>
      </c>
      <c r="M269" s="234" t="s">
        <v>321</v>
      </c>
      <c r="N269" s="229">
        <f>VLOOKUP(B269,大日程202201!$C$2:$D$1418,2,FALSE)</f>
        <v>0</v>
      </c>
    </row>
    <row r="270" spans="1:14">
      <c r="A270" s="231">
        <v>269</v>
      </c>
      <c r="B270" s="229" t="s">
        <v>2943</v>
      </c>
      <c r="C270" s="229" t="s">
        <v>4399</v>
      </c>
      <c r="F270" s="229">
        <v>1</v>
      </c>
      <c r="G270" s="229">
        <v>7</v>
      </c>
      <c r="I270" s="229">
        <v>9</v>
      </c>
      <c r="J270" s="229">
        <f t="shared" si="24"/>
        <v>-8</v>
      </c>
      <c r="K270" s="229" t="str">
        <f t="shared" si="22"/>
        <v>451633/4-1004P</v>
      </c>
      <c r="L270" s="229" t="str">
        <f>IF(AND($G270&lt;&gt;"",$J270&gt;0), IF($F270=1,MID($K270,1,$G270-1)&amp;MID($K270,$G270+2,LEN($K270)-($G270+1)),""), IF(AND($G270&lt;&gt;"",$E270&lt;&gt;""),MID($K270,1,$G270-1),IF(AND($D270&lt;&gt;"",$F270&lt;2),$K270,IF(AND(OR($D270="", $E270=""),VALUE($F270)=0),$K270,IF($F270=1,MID($K270,1,$G270-1)&amp;MID($K270,$G270+2,LEN($K270)-($G270-1)),"")))))</f>
        <v>451633-1004P</v>
      </c>
      <c r="M270" s="229" t="str">
        <f t="shared" ref="M270:M333" si="26">IF(AND($G270&lt;&gt;"",$J270&gt;0), IF($F270=1,MID($K270,1,$G270-(1+$J270))&amp;MID($K270,$G270+$J270,LEN($K270)-($G270+($J270-1))),""),IF(AND($G270&lt;&gt;"",$E270&lt;&gt;"",$J270&gt;0),MID($K270,1,$G270-1),IF(AND($G270&lt;&gt;"",$E270&lt;&gt;"",$J270&lt;0),MID($K270,1,$E270)&amp;MID($K270,$G270+1,LEN($K270)-$G270),IF($F270=1,MID($K270,1,$G270-2)&amp;MID($K270,$G270+1,LEN($K270)-$G270),""))))</f>
        <v>451634-1004P</v>
      </c>
      <c r="N270" s="229">
        <f>VLOOKUP(B270,大日程202201!$C$2:$D$1418,2,FALSE)</f>
        <v>0</v>
      </c>
    </row>
    <row r="271" spans="1:14">
      <c r="A271" s="231">
        <v>270</v>
      </c>
      <c r="B271" s="233" t="s">
        <v>2944</v>
      </c>
      <c r="C271" s="233" t="s">
        <v>4400</v>
      </c>
      <c r="D271" s="233"/>
      <c r="E271" s="233"/>
      <c r="F271" s="233">
        <v>2</v>
      </c>
      <c r="G271" s="233">
        <v>7</v>
      </c>
      <c r="H271" s="233">
        <v>15</v>
      </c>
      <c r="I271" s="233">
        <v>9</v>
      </c>
      <c r="J271" s="233">
        <f t="shared" si="24"/>
        <v>-8</v>
      </c>
      <c r="K271" s="233" t="str">
        <f t="shared" si="22"/>
        <v>451621/2-1052P/28P</v>
      </c>
      <c r="L271" s="234" t="s">
        <v>322</v>
      </c>
      <c r="M271" s="234" t="s">
        <v>323</v>
      </c>
      <c r="N271" s="229">
        <f>VLOOKUP(B271,大日程202201!$C$2:$D$1418,2,FALSE)</f>
        <v>0</v>
      </c>
    </row>
    <row r="272" spans="1:14">
      <c r="A272" s="231">
        <v>271</v>
      </c>
      <c r="B272" s="229" t="s">
        <v>2945</v>
      </c>
      <c r="C272" s="229" t="s">
        <v>4401</v>
      </c>
      <c r="F272" s="229">
        <v>1</v>
      </c>
      <c r="G272" s="229">
        <v>7</v>
      </c>
      <c r="I272" s="229">
        <v>9</v>
      </c>
      <c r="J272" s="229">
        <f t="shared" si="24"/>
        <v>-8</v>
      </c>
      <c r="K272" s="229" t="str">
        <f t="shared" si="22"/>
        <v>451673/4-1019P</v>
      </c>
      <c r="L272" s="229" t="str">
        <f>IF(AND($G272&lt;&gt;"",$J272&gt;0), IF($F272=1,MID($K272,1,$G272-1)&amp;MID($K272,$G272+2,LEN($K272)-($G272+1)),""), IF(AND($G272&lt;&gt;"",$E272&lt;&gt;""),MID($K272,1,$G272-1),IF(AND($D272&lt;&gt;"",$F272&lt;2),$K272,IF(AND(OR($D272="", $E272=""),VALUE($F272)=0),$K272,IF($F272=1,MID($K272,1,$G272-1)&amp;MID($K272,$G272+2,LEN($K272)-($G272-1)),"")))))</f>
        <v>451673-1019P</v>
      </c>
      <c r="M272" s="229" t="str">
        <f t="shared" si="26"/>
        <v>451674-1019P</v>
      </c>
      <c r="N272" s="229">
        <f>VLOOKUP(B272,大日程202201!$C$2:$D$1418,2,FALSE)</f>
        <v>0</v>
      </c>
    </row>
    <row r="273" spans="1:14">
      <c r="A273" s="231">
        <v>272</v>
      </c>
      <c r="B273" s="229" t="s">
        <v>2946</v>
      </c>
      <c r="C273" s="229" t="s">
        <v>4402</v>
      </c>
      <c r="D273" s="229">
        <v>6</v>
      </c>
      <c r="E273" s="229">
        <v>6</v>
      </c>
      <c r="F273" s="229">
        <v>0</v>
      </c>
      <c r="I273" s="229">
        <v>0</v>
      </c>
      <c r="J273" s="229">
        <f t="shared" si="24"/>
        <v>0</v>
      </c>
      <c r="K273" s="229" t="str">
        <f t="shared" si="22"/>
        <v>64285 5301001</v>
      </c>
      <c r="L273" s="229" t="str">
        <f t="shared" ref="L273:L336" si="27">IF(AND($G273&lt;&gt;"",$J273&gt;0), IF($F273=1,MID($K273,1,$G273-1)&amp;MID($K273,$G273+$J273+$J273,LEN($K273)-($G273+$J273)),""), IF(AND($G273&lt;&gt;"",$E273&lt;&gt;""),MID($K273,1,$G273-1),IF(AND($D273&lt;&gt;"",$F273&lt;2),$K273,IF(AND(OR($D273="", $E273=""),VALUE($F273)=0),$K273,IF($F273=1,MID($K273,1,$G273-1)&amp;MID($K273,$G273+2,LEN($K273)-($G273-1)),"")))))</f>
        <v>64285 5301001</v>
      </c>
      <c r="M273" s="229" t="str">
        <f t="shared" si="26"/>
        <v/>
      </c>
      <c r="N273" s="229">
        <f>VLOOKUP(B273,大日程202201!$C$2:$D$1418,2,FALSE)</f>
        <v>0</v>
      </c>
    </row>
    <row r="274" spans="1:14">
      <c r="A274" s="231">
        <v>273</v>
      </c>
      <c r="B274" s="229" t="s">
        <v>2947</v>
      </c>
      <c r="C274" s="229" t="s">
        <v>4403</v>
      </c>
      <c r="D274" s="229">
        <v>6</v>
      </c>
      <c r="E274" s="229">
        <v>6</v>
      </c>
      <c r="F274" s="229">
        <v>0</v>
      </c>
      <c r="I274" s="229">
        <v>0</v>
      </c>
      <c r="J274" s="229">
        <f t="shared" si="24"/>
        <v>0</v>
      </c>
      <c r="K274" s="229" t="str">
        <f t="shared" si="22"/>
        <v>65426 5301001</v>
      </c>
      <c r="L274" s="229" t="str">
        <f t="shared" si="27"/>
        <v>65426 5301001</v>
      </c>
      <c r="M274" s="229" t="str">
        <f t="shared" si="26"/>
        <v/>
      </c>
      <c r="N274" s="229">
        <f>VLOOKUP(B274,大日程202201!$C$2:$D$1418,2,FALSE)</f>
        <v>0</v>
      </c>
    </row>
    <row r="275" spans="1:14">
      <c r="A275" s="231">
        <v>274</v>
      </c>
      <c r="B275" s="229" t="s">
        <v>2948</v>
      </c>
      <c r="C275" s="229" t="s">
        <v>4404</v>
      </c>
      <c r="D275" s="229">
        <v>6</v>
      </c>
      <c r="E275" s="229">
        <v>6</v>
      </c>
      <c r="F275" s="229">
        <v>0</v>
      </c>
      <c r="I275" s="229">
        <v>0</v>
      </c>
      <c r="J275" s="229">
        <f t="shared" si="24"/>
        <v>0</v>
      </c>
      <c r="K275" s="229" t="str">
        <f t="shared" si="22"/>
        <v>65437 5301001</v>
      </c>
      <c r="L275" s="229" t="str">
        <f t="shared" si="27"/>
        <v>65437 5301001</v>
      </c>
      <c r="M275" s="229" t="str">
        <f t="shared" si="26"/>
        <v/>
      </c>
      <c r="N275" s="229">
        <f>VLOOKUP(B275,大日程202201!$C$2:$D$1418,2,FALSE)</f>
        <v>0</v>
      </c>
    </row>
    <row r="276" spans="1:14">
      <c r="A276" s="231">
        <v>275</v>
      </c>
      <c r="B276" s="229" t="s">
        <v>2949</v>
      </c>
      <c r="C276" s="229" t="s">
        <v>4405</v>
      </c>
      <c r="D276" s="229">
        <v>8</v>
      </c>
      <c r="E276" s="229">
        <v>8</v>
      </c>
      <c r="F276" s="229">
        <v>1</v>
      </c>
      <c r="G276" s="229">
        <v>6</v>
      </c>
      <c r="I276" s="229">
        <v>0</v>
      </c>
      <c r="J276" s="229">
        <f t="shared" si="24"/>
        <v>1</v>
      </c>
      <c r="K276" s="229" t="str">
        <f t="shared" si="22"/>
        <v>64182/3 JG00A</v>
      </c>
      <c r="L276" s="229" t="str">
        <f>IF(AND($G276&lt;&gt;"",$J276&gt;0), IF($F276=1,MID($K276,1,$G276-1)&amp;MID($K276,$G276+2,LEN($K276)-($G276+1)),""), IF(AND($G276&lt;&gt;"",$E276&lt;&gt;""),MID($K276,1,$G276-1),IF(AND($D276&lt;&gt;"",$F276&lt;2),$K276,IF(AND(OR($D276="", $E276=""),VALUE($F276)=0),$K276,IF($F276=1,MID($K276,1,$G276-1)&amp;MID($K276,$G276+2,LEN($K276)-($G276-1)),"")))))</f>
        <v>64182 JG00A</v>
      </c>
      <c r="M276" s="229" t="str">
        <f t="shared" si="26"/>
        <v>64183 JG00A</v>
      </c>
      <c r="N276" s="229">
        <f>VLOOKUP(B276,大日程202201!$C$2:$D$1418,2,FALSE)</f>
        <v>0</v>
      </c>
    </row>
    <row r="277" spans="1:14">
      <c r="A277" s="231">
        <v>276</v>
      </c>
      <c r="B277" s="229" t="s">
        <v>2951</v>
      </c>
      <c r="C277" s="229" t="s">
        <v>4406</v>
      </c>
      <c r="D277" s="229">
        <v>6</v>
      </c>
      <c r="E277" s="229">
        <v>6</v>
      </c>
      <c r="F277" s="229">
        <v>0</v>
      </c>
      <c r="I277" s="229">
        <v>0</v>
      </c>
      <c r="J277" s="229">
        <f t="shared" si="24"/>
        <v>0</v>
      </c>
      <c r="K277" s="229" t="str">
        <f t="shared" si="22"/>
        <v>66312 JG00A</v>
      </c>
      <c r="L277" s="229" t="str">
        <f t="shared" si="27"/>
        <v>66312 JG00A</v>
      </c>
      <c r="M277" s="229" t="str">
        <f t="shared" si="26"/>
        <v/>
      </c>
      <c r="N277" s="229">
        <f>VLOOKUP(B277,大日程202201!$C$2:$D$1418,2,FALSE)</f>
        <v>0</v>
      </c>
    </row>
    <row r="278" spans="1:14">
      <c r="A278" s="231">
        <v>277</v>
      </c>
      <c r="B278" s="229" t="s">
        <v>2952</v>
      </c>
      <c r="C278" s="229" t="s">
        <v>4407</v>
      </c>
      <c r="D278" s="229">
        <v>6</v>
      </c>
      <c r="E278" s="229">
        <v>6</v>
      </c>
      <c r="F278" s="229">
        <v>0</v>
      </c>
      <c r="I278" s="229">
        <v>0</v>
      </c>
      <c r="J278" s="229">
        <f t="shared" si="24"/>
        <v>0</v>
      </c>
      <c r="K278" s="229" t="str">
        <f t="shared" si="22"/>
        <v>67416 JG01A</v>
      </c>
      <c r="L278" s="229" t="str">
        <f t="shared" si="27"/>
        <v>67416 JG01A</v>
      </c>
      <c r="M278" s="229" t="str">
        <f t="shared" si="26"/>
        <v/>
      </c>
      <c r="N278" s="229">
        <f>VLOOKUP(B278,大日程202201!$C$2:$D$1418,2,FALSE)</f>
        <v>0</v>
      </c>
    </row>
    <row r="279" spans="1:14">
      <c r="A279" s="231">
        <v>278</v>
      </c>
      <c r="B279" s="229" t="s">
        <v>2953</v>
      </c>
      <c r="C279" s="229" t="s">
        <v>4408</v>
      </c>
      <c r="D279" s="229">
        <v>6</v>
      </c>
      <c r="E279" s="229">
        <v>6</v>
      </c>
      <c r="F279" s="229">
        <v>0</v>
      </c>
      <c r="I279" s="229">
        <v>12</v>
      </c>
      <c r="J279" s="229">
        <f t="shared" si="24"/>
        <v>0</v>
      </c>
      <c r="K279" s="229" t="str">
        <f t="shared" si="22"/>
        <v>67416 JG01A-G</v>
      </c>
      <c r="L279" s="229" t="str">
        <f t="shared" si="27"/>
        <v>67416 JG01A-G</v>
      </c>
      <c r="M279" s="229" t="str">
        <f t="shared" si="26"/>
        <v/>
      </c>
      <c r="N279" s="229">
        <f>VLOOKUP(B279,大日程202201!$C$2:$D$1418,2,FALSE)</f>
        <v>0</v>
      </c>
    </row>
    <row r="280" spans="1:14">
      <c r="A280" s="231">
        <v>279</v>
      </c>
      <c r="B280" s="229" t="s">
        <v>2955</v>
      </c>
      <c r="C280" s="229" t="s">
        <v>4409</v>
      </c>
      <c r="D280" s="229">
        <v>6</v>
      </c>
      <c r="E280" s="229">
        <v>6</v>
      </c>
      <c r="F280" s="229">
        <v>0</v>
      </c>
      <c r="I280" s="229">
        <v>0</v>
      </c>
      <c r="J280" s="229">
        <f t="shared" si="24"/>
        <v>0</v>
      </c>
      <c r="K280" s="229" t="str">
        <f t="shared" si="22"/>
        <v>74356 JG00A</v>
      </c>
      <c r="L280" s="229" t="str">
        <f t="shared" si="27"/>
        <v>74356 JG00A</v>
      </c>
      <c r="M280" s="229" t="str">
        <f t="shared" si="26"/>
        <v/>
      </c>
      <c r="N280" s="229">
        <f>VLOOKUP(B280,大日程202201!$C$2:$D$1418,2,FALSE)</f>
        <v>0</v>
      </c>
    </row>
    <row r="281" spans="1:14">
      <c r="A281" s="231">
        <v>280</v>
      </c>
      <c r="B281" s="229" t="s">
        <v>2956</v>
      </c>
      <c r="C281" s="229" t="s">
        <v>4410</v>
      </c>
      <c r="D281" s="229">
        <v>6</v>
      </c>
      <c r="E281" s="229">
        <v>6</v>
      </c>
      <c r="F281" s="229">
        <v>0</v>
      </c>
      <c r="I281" s="229">
        <v>12</v>
      </c>
      <c r="J281" s="229">
        <f t="shared" si="24"/>
        <v>0</v>
      </c>
      <c r="K281" s="229" t="str">
        <f t="shared" si="22"/>
        <v>74356 JG00A-B</v>
      </c>
      <c r="L281" s="229" t="str">
        <f t="shared" si="27"/>
        <v>74356 JG00A-B</v>
      </c>
      <c r="M281" s="229" t="str">
        <f t="shared" si="26"/>
        <v/>
      </c>
      <c r="N281" s="229">
        <f>VLOOKUP(B281,大日程202201!$C$2:$D$1418,2,FALSE)</f>
        <v>0</v>
      </c>
    </row>
    <row r="282" spans="1:14">
      <c r="A282" s="231">
        <v>281</v>
      </c>
      <c r="B282" s="229" t="s">
        <v>2957</v>
      </c>
      <c r="C282" s="229" t="s">
        <v>4411</v>
      </c>
      <c r="D282" s="229">
        <v>6</v>
      </c>
      <c r="E282" s="229">
        <v>6</v>
      </c>
      <c r="F282" s="229">
        <v>0</v>
      </c>
      <c r="I282" s="229">
        <v>0</v>
      </c>
      <c r="J282" s="229">
        <f t="shared" si="24"/>
        <v>0</v>
      </c>
      <c r="K282" s="229" t="str">
        <f t="shared" si="22"/>
        <v>74366 JG00A</v>
      </c>
      <c r="L282" s="229" t="str">
        <f t="shared" si="27"/>
        <v>74366 JG00A</v>
      </c>
      <c r="M282" s="229" t="str">
        <f t="shared" si="26"/>
        <v/>
      </c>
      <c r="N282" s="229">
        <f>VLOOKUP(B282,大日程202201!$C$2:$D$1418,2,FALSE)</f>
        <v>0</v>
      </c>
    </row>
    <row r="283" spans="1:14">
      <c r="A283" s="231">
        <v>282</v>
      </c>
      <c r="B283" s="229" t="s">
        <v>2958</v>
      </c>
      <c r="C283" s="229" t="s">
        <v>4412</v>
      </c>
      <c r="D283" s="229">
        <v>6</v>
      </c>
      <c r="E283" s="229">
        <v>6</v>
      </c>
      <c r="F283" s="229">
        <v>0</v>
      </c>
      <c r="I283" s="229">
        <v>0</v>
      </c>
      <c r="J283" s="229">
        <f t="shared" si="24"/>
        <v>0</v>
      </c>
      <c r="K283" s="229" t="str">
        <f t="shared" si="22"/>
        <v>75128 JG00A</v>
      </c>
      <c r="L283" s="229" t="str">
        <f t="shared" si="27"/>
        <v>75128 JG00A</v>
      </c>
      <c r="M283" s="229" t="str">
        <f t="shared" si="26"/>
        <v/>
      </c>
      <c r="N283" s="229">
        <f>VLOOKUP(B283,大日程202201!$C$2:$D$1418,2,FALSE)</f>
        <v>6000</v>
      </c>
    </row>
    <row r="284" spans="1:14">
      <c r="A284" s="231">
        <v>283</v>
      </c>
      <c r="B284" s="229" t="s">
        <v>2959</v>
      </c>
      <c r="C284" s="229" t="s">
        <v>4413</v>
      </c>
      <c r="D284" s="229">
        <v>6</v>
      </c>
      <c r="E284" s="229">
        <v>6</v>
      </c>
      <c r="F284" s="229">
        <v>0</v>
      </c>
      <c r="I284" s="229">
        <v>12</v>
      </c>
      <c r="J284" s="229">
        <f t="shared" si="24"/>
        <v>0</v>
      </c>
      <c r="K284" s="229" t="str">
        <f t="shared" si="22"/>
        <v>75128 JG00A-K</v>
      </c>
      <c r="L284" s="229" t="str">
        <f t="shared" si="27"/>
        <v>75128 JG00A-K</v>
      </c>
      <c r="M284" s="229" t="str">
        <f t="shared" si="26"/>
        <v/>
      </c>
      <c r="N284" s="229">
        <f>VLOOKUP(B284,大日程202201!$C$2:$D$1418,2,FALSE)</f>
        <v>0</v>
      </c>
    </row>
    <row r="285" spans="1:14">
      <c r="A285" s="231">
        <v>284</v>
      </c>
      <c r="B285" s="229" t="s">
        <v>2961</v>
      </c>
      <c r="C285" s="229" t="s">
        <v>4414</v>
      </c>
      <c r="D285" s="229">
        <v>6</v>
      </c>
      <c r="E285" s="229">
        <v>6</v>
      </c>
      <c r="F285" s="229">
        <v>0</v>
      </c>
      <c r="I285" s="229">
        <v>12</v>
      </c>
      <c r="J285" s="229">
        <f t="shared" si="24"/>
        <v>0</v>
      </c>
      <c r="K285" s="229" t="str">
        <f t="shared" si="22"/>
        <v>75128 JG00A-E</v>
      </c>
      <c r="L285" s="229" t="str">
        <f t="shared" si="27"/>
        <v>75128 JG00A-E</v>
      </c>
      <c r="M285" s="229" t="str">
        <f t="shared" si="26"/>
        <v/>
      </c>
      <c r="N285" s="229">
        <f>VLOOKUP(B285,大日程202201!$C$2:$D$1418,2,FALSE)</f>
        <v>0</v>
      </c>
    </row>
    <row r="286" spans="1:14">
      <c r="A286" s="231">
        <v>285</v>
      </c>
      <c r="B286" s="229" t="s">
        <v>2963</v>
      </c>
      <c r="C286" s="229" t="s">
        <v>4415</v>
      </c>
      <c r="D286" s="229">
        <v>8</v>
      </c>
      <c r="E286" s="229">
        <v>8</v>
      </c>
      <c r="F286" s="229">
        <v>1</v>
      </c>
      <c r="G286" s="229">
        <v>6</v>
      </c>
      <c r="I286" s="229">
        <v>0</v>
      </c>
      <c r="J286" s="229">
        <f t="shared" si="24"/>
        <v>1</v>
      </c>
      <c r="K286" s="229" t="str">
        <f t="shared" si="22"/>
        <v>75262/3 JG00A</v>
      </c>
      <c r="L286" s="229" t="str">
        <f t="shared" ref="L286:L292" si="28">IF(AND($G286&lt;&gt;"",$J286&gt;0), IF($F286=1,MID($K286,1,$G286-1)&amp;MID($K286,$G286+2,LEN($K286)-($G286+1)),""), IF(AND($G286&lt;&gt;"",$E286&lt;&gt;""),MID($K286,1,$G286-1),IF(AND($D286&lt;&gt;"",$F286&lt;2),$K286,IF(AND(OR($D286="", $E286=""),VALUE($F286)=0),$K286,IF($F286=1,MID($K286,1,$G286-1)&amp;MID($K286,$G286+2,LEN($K286)-($G286-1)),"")))))</f>
        <v>75262 JG00A</v>
      </c>
      <c r="M286" s="229" t="str">
        <f t="shared" si="26"/>
        <v>75263 JG00A</v>
      </c>
      <c r="N286" s="229">
        <f>VLOOKUP(B286,大日程202201!$C$2:$D$1418,2,FALSE)</f>
        <v>0</v>
      </c>
    </row>
    <row r="287" spans="1:14">
      <c r="A287" s="231">
        <v>286</v>
      </c>
      <c r="B287" s="229" t="s">
        <v>2964</v>
      </c>
      <c r="C287" s="229" t="s">
        <v>4416</v>
      </c>
      <c r="D287" s="229">
        <v>8</v>
      </c>
      <c r="E287" s="229">
        <v>8</v>
      </c>
      <c r="F287" s="229">
        <v>1</v>
      </c>
      <c r="G287" s="229">
        <v>6</v>
      </c>
      <c r="I287" s="229">
        <v>0</v>
      </c>
      <c r="J287" s="229">
        <f t="shared" si="24"/>
        <v>1</v>
      </c>
      <c r="K287" s="229" t="str">
        <f t="shared" si="22"/>
        <v>75262/3 JG01A</v>
      </c>
      <c r="L287" s="229" t="str">
        <f t="shared" si="28"/>
        <v>75262 JG01A</v>
      </c>
      <c r="M287" s="229" t="str">
        <f t="shared" si="26"/>
        <v>75263 JG01A</v>
      </c>
      <c r="N287" s="229">
        <f>VLOOKUP(B287,大日程202201!$C$2:$D$1418,2,FALSE)</f>
        <v>0</v>
      </c>
    </row>
    <row r="288" spans="1:14">
      <c r="A288" s="231">
        <v>287</v>
      </c>
      <c r="B288" s="229" t="s">
        <v>2965</v>
      </c>
      <c r="C288" s="229" t="s">
        <v>4417</v>
      </c>
      <c r="D288" s="229">
        <v>8</v>
      </c>
      <c r="E288" s="229">
        <v>8</v>
      </c>
      <c r="F288" s="229">
        <v>1</v>
      </c>
      <c r="G288" s="229">
        <v>6</v>
      </c>
      <c r="I288" s="229">
        <v>14</v>
      </c>
      <c r="J288" s="229">
        <f t="shared" si="24"/>
        <v>1</v>
      </c>
      <c r="K288" s="229" t="str">
        <f t="shared" si="22"/>
        <v>75262/3 JG01A-E</v>
      </c>
      <c r="L288" s="229" t="str">
        <f t="shared" si="28"/>
        <v>75262 JG01A-E</v>
      </c>
      <c r="M288" s="229" t="str">
        <f t="shared" si="26"/>
        <v>75263 JG01A-E</v>
      </c>
      <c r="N288" s="229">
        <f>VLOOKUP(B288,大日程202201!$C$2:$D$1418,2,FALSE)</f>
        <v>0</v>
      </c>
    </row>
    <row r="289" spans="1:14">
      <c r="A289" s="231">
        <v>288</v>
      </c>
      <c r="B289" s="229" t="s">
        <v>2967</v>
      </c>
      <c r="C289" s="229" t="s">
        <v>4418</v>
      </c>
      <c r="D289" s="229">
        <v>8</v>
      </c>
      <c r="E289" s="229">
        <v>8</v>
      </c>
      <c r="F289" s="229">
        <v>1</v>
      </c>
      <c r="G289" s="229">
        <v>6</v>
      </c>
      <c r="I289" s="229">
        <v>0</v>
      </c>
      <c r="J289" s="229">
        <f t="shared" si="24"/>
        <v>1</v>
      </c>
      <c r="K289" s="229" t="str">
        <f t="shared" si="22"/>
        <v>75636/7 JG00A</v>
      </c>
      <c r="L289" s="229" t="str">
        <f t="shared" si="28"/>
        <v>75636 JG00A</v>
      </c>
      <c r="M289" s="229" t="str">
        <f t="shared" si="26"/>
        <v>75637 JG00A</v>
      </c>
      <c r="N289" s="229">
        <f>VLOOKUP(B289,大日程202201!$C$2:$D$1418,2,FALSE)</f>
        <v>0</v>
      </c>
    </row>
    <row r="290" spans="1:14">
      <c r="A290" s="231">
        <v>289</v>
      </c>
      <c r="B290" s="229" t="s">
        <v>2968</v>
      </c>
      <c r="C290" s="229" t="s">
        <v>4419</v>
      </c>
      <c r="D290" s="229">
        <v>8</v>
      </c>
      <c r="E290" s="229">
        <v>8</v>
      </c>
      <c r="F290" s="229">
        <v>1</v>
      </c>
      <c r="G290" s="229">
        <v>6</v>
      </c>
      <c r="I290" s="229">
        <v>0</v>
      </c>
      <c r="J290" s="229">
        <f t="shared" si="24"/>
        <v>1</v>
      </c>
      <c r="K290" s="229" t="str">
        <f t="shared" si="22"/>
        <v>75676/7 JG00A</v>
      </c>
      <c r="L290" s="229" t="str">
        <f t="shared" si="28"/>
        <v>75676 JG00A</v>
      </c>
      <c r="M290" s="229" t="str">
        <f t="shared" si="26"/>
        <v>75677 JG00A</v>
      </c>
      <c r="N290" s="229">
        <f>VLOOKUP(B290,大日程202201!$C$2:$D$1418,2,FALSE)</f>
        <v>0</v>
      </c>
    </row>
    <row r="291" spans="1:14">
      <c r="A291" s="231">
        <v>290</v>
      </c>
      <c r="B291" s="229" t="s">
        <v>2969</v>
      </c>
      <c r="C291" s="229" t="s">
        <v>4420</v>
      </c>
      <c r="D291" s="229">
        <v>8</v>
      </c>
      <c r="E291" s="229">
        <v>8</v>
      </c>
      <c r="F291" s="229">
        <v>1</v>
      </c>
      <c r="G291" s="229">
        <v>6</v>
      </c>
      <c r="I291" s="229">
        <v>14</v>
      </c>
      <c r="J291" s="229">
        <f t="shared" si="24"/>
        <v>1</v>
      </c>
      <c r="K291" s="229" t="str">
        <f t="shared" si="22"/>
        <v>75676/7 JG00A-E</v>
      </c>
      <c r="L291" s="229" t="str">
        <f t="shared" si="28"/>
        <v>75676 JG00A-E</v>
      </c>
      <c r="M291" s="229" t="str">
        <f t="shared" si="26"/>
        <v>75677 JG00A-E</v>
      </c>
      <c r="N291" s="229">
        <f>VLOOKUP(B291,大日程202201!$C$2:$D$1418,2,FALSE)</f>
        <v>0</v>
      </c>
    </row>
    <row r="292" spans="1:14">
      <c r="A292" s="231">
        <v>291</v>
      </c>
      <c r="B292" s="229" t="s">
        <v>2971</v>
      </c>
      <c r="C292" s="229" t="s">
        <v>4421</v>
      </c>
      <c r="D292" s="229">
        <v>8</v>
      </c>
      <c r="E292" s="229">
        <v>8</v>
      </c>
      <c r="F292" s="229">
        <v>1</v>
      </c>
      <c r="G292" s="229">
        <v>6</v>
      </c>
      <c r="I292" s="229">
        <v>0</v>
      </c>
      <c r="J292" s="229">
        <f t="shared" si="24"/>
        <v>1</v>
      </c>
      <c r="K292" s="229" t="str">
        <f t="shared" si="22"/>
        <v>756C0/1 JG00A</v>
      </c>
      <c r="L292" s="229" t="str">
        <f t="shared" si="28"/>
        <v>756C0 JG00A</v>
      </c>
      <c r="M292" s="229" t="str">
        <f t="shared" si="26"/>
        <v>756C1 JG00A</v>
      </c>
      <c r="N292" s="229">
        <f>VLOOKUP(B292,大日程202201!$C$2:$D$1418,2,FALSE)</f>
        <v>0</v>
      </c>
    </row>
    <row r="293" spans="1:14">
      <c r="A293" s="231">
        <v>292</v>
      </c>
      <c r="B293" s="229" t="s">
        <v>2972</v>
      </c>
      <c r="C293" s="229" t="s">
        <v>4422</v>
      </c>
      <c r="D293" s="229">
        <v>6</v>
      </c>
      <c r="E293" s="229">
        <v>6</v>
      </c>
      <c r="F293" s="229">
        <v>0</v>
      </c>
      <c r="I293" s="229">
        <v>0</v>
      </c>
      <c r="J293" s="229">
        <f t="shared" si="24"/>
        <v>0</v>
      </c>
      <c r="K293" s="229" t="str">
        <f t="shared" si="22"/>
        <v>76246 JG00A</v>
      </c>
      <c r="L293" s="229" t="str">
        <f t="shared" si="27"/>
        <v>76246 JG00A</v>
      </c>
      <c r="M293" s="229" t="str">
        <f t="shared" si="26"/>
        <v/>
      </c>
      <c r="N293" s="229">
        <f>VLOOKUP(B293,大日程202201!$C$2:$D$1418,2,FALSE)</f>
        <v>0</v>
      </c>
    </row>
    <row r="294" spans="1:14">
      <c r="A294" s="231">
        <v>293</v>
      </c>
      <c r="B294" s="229" t="s">
        <v>2973</v>
      </c>
      <c r="C294" s="229" t="s">
        <v>4423</v>
      </c>
      <c r="D294" s="229">
        <v>6</v>
      </c>
      <c r="E294" s="229">
        <v>6</v>
      </c>
      <c r="F294" s="229">
        <v>0</v>
      </c>
      <c r="I294" s="229">
        <v>0</v>
      </c>
      <c r="J294" s="229">
        <f t="shared" si="24"/>
        <v>0</v>
      </c>
      <c r="K294" s="229" t="str">
        <f t="shared" si="22"/>
        <v>76247 JG00A</v>
      </c>
      <c r="L294" s="229" t="str">
        <f t="shared" si="27"/>
        <v>76247 JG00A</v>
      </c>
      <c r="M294" s="229" t="str">
        <f t="shared" si="26"/>
        <v/>
      </c>
      <c r="N294" s="229">
        <f>VLOOKUP(B294,大日程202201!$C$2:$D$1418,2,FALSE)</f>
        <v>0</v>
      </c>
    </row>
    <row r="295" spans="1:14">
      <c r="A295" s="231">
        <v>294</v>
      </c>
      <c r="B295" s="229" t="s">
        <v>2974</v>
      </c>
      <c r="C295" s="229" t="s">
        <v>4424</v>
      </c>
      <c r="D295" s="229">
        <v>8</v>
      </c>
      <c r="E295" s="229">
        <v>8</v>
      </c>
      <c r="F295" s="229">
        <v>1</v>
      </c>
      <c r="G295" s="229">
        <v>6</v>
      </c>
      <c r="I295" s="229">
        <v>0</v>
      </c>
      <c r="J295" s="229">
        <f t="shared" si="24"/>
        <v>1</v>
      </c>
      <c r="K295" s="229" t="str">
        <f t="shared" si="22"/>
        <v>767C2/3 JG00A</v>
      </c>
      <c r="L295" s="229" t="str">
        <f>IF(AND($G295&lt;&gt;"",$J295&gt;0), IF($F295=1,MID($K295,1,$G295-1)&amp;MID($K295,$G295+2,LEN($K295)-($G295+1)),""), IF(AND($G295&lt;&gt;"",$E295&lt;&gt;""),MID($K295,1,$G295-1),IF(AND($D295&lt;&gt;"",$F295&lt;2),$K295,IF(AND(OR($D295="", $E295=""),VALUE($F295)=0),$K295,IF($F295=1,MID($K295,1,$G295-1)&amp;MID($K295,$G295+2,LEN($K295)-($G295-1)),"")))))</f>
        <v>767C2 JG00A</v>
      </c>
      <c r="M295" s="229" t="str">
        <f t="shared" si="26"/>
        <v>767C3 JG00A</v>
      </c>
      <c r="N295" s="229">
        <f>VLOOKUP(B295,大日程202201!$C$2:$D$1418,2,FALSE)</f>
        <v>0</v>
      </c>
    </row>
    <row r="296" spans="1:14">
      <c r="A296" s="231">
        <v>295</v>
      </c>
      <c r="B296" s="229" t="s">
        <v>2975</v>
      </c>
      <c r="C296" s="229" t="s">
        <v>4425</v>
      </c>
      <c r="D296" s="229">
        <v>8</v>
      </c>
      <c r="E296" s="229">
        <v>8</v>
      </c>
      <c r="F296" s="229">
        <v>1</v>
      </c>
      <c r="G296" s="229">
        <v>6</v>
      </c>
      <c r="I296" s="229">
        <v>14</v>
      </c>
      <c r="J296" s="229">
        <f t="shared" si="24"/>
        <v>1</v>
      </c>
      <c r="K296" s="229" t="str">
        <f t="shared" si="22"/>
        <v>64112/3 JGA00-E</v>
      </c>
      <c r="L296" s="229" t="str">
        <f>IF(AND($G296&lt;&gt;"",$J296&gt;0), IF($F296=1,MID($K296,1,$G296-1)&amp;MID($K296,$G296+2,LEN($K296)-($G296+1)),""), IF(AND($G296&lt;&gt;"",$E296&lt;&gt;""),MID($K296,1,$G296-1),IF(AND($D296&lt;&gt;"",$F296&lt;2),$K296,IF(AND(OR($D296="", $E296=""),VALUE($F296)=0),$K296,IF($F296=1,MID($K296,1,$G296-1)&amp;MID($K296,$G296+2,LEN($K296)-($G296-1)),"")))))</f>
        <v>64112 JGA00-E</v>
      </c>
      <c r="M296" s="229" t="str">
        <f t="shared" si="26"/>
        <v>64113 JGA00-E</v>
      </c>
      <c r="N296" s="229">
        <f>VLOOKUP(B296,大日程202201!$C$2:$D$1418,2,FALSE)</f>
        <v>0</v>
      </c>
    </row>
    <row r="297" spans="1:14">
      <c r="A297" s="231">
        <v>296</v>
      </c>
      <c r="B297" s="229" t="s">
        <v>2977</v>
      </c>
      <c r="C297" s="229" t="s">
        <v>4426</v>
      </c>
      <c r="D297" s="229">
        <v>8</v>
      </c>
      <c r="E297" s="229">
        <v>8</v>
      </c>
      <c r="F297" s="229">
        <v>1</v>
      </c>
      <c r="G297" s="229">
        <v>6</v>
      </c>
      <c r="I297" s="229">
        <v>0</v>
      </c>
      <c r="J297" s="229">
        <f t="shared" si="24"/>
        <v>1</v>
      </c>
      <c r="K297" s="229" t="str">
        <f t="shared" si="22"/>
        <v>64112/3 JG00A</v>
      </c>
      <c r="L297" s="229" t="str">
        <f>IF(AND($G297&lt;&gt;"",$J297&gt;0), IF($F297=1,MID($K297,1,$G297-1)&amp;MID($K297,$G297+2,LEN($K297)-($G297+1)),""), IF(AND($G297&lt;&gt;"",$E297&lt;&gt;""),MID($K297,1,$G297-1),IF(AND($D297&lt;&gt;"",$F297&lt;2),$K297,IF(AND(OR($D297="", $E297=""),VALUE($F297)=0),$K297,IF($F297=1,MID($K297,1,$G297-1)&amp;MID($K297,$G297+2,LEN($K297)-($G297-1)),"")))))</f>
        <v>64112 JG00A</v>
      </c>
      <c r="M297" s="229" t="str">
        <f t="shared" si="26"/>
        <v>64113 JG00A</v>
      </c>
      <c r="N297" s="229">
        <f>VLOOKUP(B297,大日程202201!$C$2:$D$1418,2,FALSE)</f>
        <v>0</v>
      </c>
    </row>
    <row r="298" spans="1:14">
      <c r="A298" s="231">
        <v>297</v>
      </c>
      <c r="B298" s="229" t="s">
        <v>2979</v>
      </c>
      <c r="C298" s="229" t="s">
        <v>4427</v>
      </c>
      <c r="D298" s="229">
        <v>8</v>
      </c>
      <c r="E298" s="229">
        <v>8</v>
      </c>
      <c r="F298" s="229">
        <v>1</v>
      </c>
      <c r="G298" s="229">
        <v>6</v>
      </c>
      <c r="I298" s="229">
        <v>0</v>
      </c>
      <c r="J298" s="229">
        <f t="shared" si="24"/>
        <v>1</v>
      </c>
      <c r="K298" s="229" t="str">
        <f t="shared" si="22"/>
        <v>64112/3 JH00A</v>
      </c>
      <c r="L298" s="229" t="str">
        <f>IF(AND($G298&lt;&gt;"",$J298&gt;0), IF($F298=1,MID($K298,1,$G298-1)&amp;MID($K298,$G298+2,LEN($K298)-($G298+1)),""), IF(AND($G298&lt;&gt;"",$E298&lt;&gt;""),MID($K298,1,$G298-1),IF(AND($D298&lt;&gt;"",$F298&lt;2),$K298,IF(AND(OR($D298="", $E298=""),VALUE($F298)=0),$K298,IF($F298=1,MID($K298,1,$G298-1)&amp;MID($K298,$G298+2,LEN($K298)-($G298-1)),"")))))</f>
        <v>64112 JH00A</v>
      </c>
      <c r="M298" s="229" t="str">
        <f t="shared" si="26"/>
        <v>64113 JH00A</v>
      </c>
      <c r="N298" s="229">
        <f>VLOOKUP(B298,大日程202201!$C$2:$D$1418,2,FALSE)</f>
        <v>0</v>
      </c>
    </row>
    <row r="299" spans="1:14">
      <c r="A299" s="231">
        <v>298</v>
      </c>
      <c r="B299" s="229" t="s">
        <v>2980</v>
      </c>
      <c r="C299" s="229" t="s">
        <v>4428</v>
      </c>
      <c r="D299" s="229">
        <v>6</v>
      </c>
      <c r="E299" s="229">
        <v>6</v>
      </c>
      <c r="F299" s="229">
        <v>0</v>
      </c>
      <c r="I299" s="229">
        <v>0</v>
      </c>
      <c r="J299" s="229">
        <f t="shared" si="24"/>
        <v>0</v>
      </c>
      <c r="K299" s="229" t="str">
        <f t="shared" si="22"/>
        <v>74332 01G00</v>
      </c>
      <c r="L299" s="229" t="str">
        <f t="shared" si="27"/>
        <v>74332 01G00</v>
      </c>
      <c r="M299" s="229" t="str">
        <f t="shared" si="26"/>
        <v/>
      </c>
      <c r="N299" s="229">
        <f>VLOOKUP(B299,大日程202201!$C$2:$D$1418,2,FALSE)</f>
        <v>0</v>
      </c>
    </row>
    <row r="300" spans="1:14">
      <c r="A300" s="231">
        <v>299</v>
      </c>
      <c r="B300" s="229" t="s">
        <v>2982</v>
      </c>
      <c r="C300" s="229" t="s">
        <v>4429</v>
      </c>
      <c r="D300" s="229">
        <v>6</v>
      </c>
      <c r="E300" s="229">
        <v>6</v>
      </c>
      <c r="F300" s="229">
        <v>0</v>
      </c>
      <c r="I300" s="229">
        <v>0</v>
      </c>
      <c r="J300" s="229">
        <f t="shared" si="24"/>
        <v>0</v>
      </c>
      <c r="K300" s="229" t="str">
        <f t="shared" si="22"/>
        <v>74333 01G00</v>
      </c>
      <c r="L300" s="229" t="str">
        <f t="shared" si="27"/>
        <v>74333 01G00</v>
      </c>
      <c r="M300" s="229" t="str">
        <f t="shared" si="26"/>
        <v/>
      </c>
      <c r="N300" s="229">
        <f>VLOOKUP(B300,大日程202201!$C$2:$D$1418,2,FALSE)</f>
        <v>0</v>
      </c>
    </row>
    <row r="301" spans="1:14">
      <c r="A301" s="231">
        <v>300</v>
      </c>
      <c r="B301" s="229" t="s">
        <v>2983</v>
      </c>
      <c r="C301" s="229" t="s">
        <v>4430</v>
      </c>
      <c r="D301" s="229">
        <v>6</v>
      </c>
      <c r="E301" s="229">
        <v>6</v>
      </c>
      <c r="F301" s="229">
        <v>0</v>
      </c>
      <c r="I301" s="229">
        <v>0</v>
      </c>
      <c r="J301" s="229">
        <f t="shared" si="24"/>
        <v>0</v>
      </c>
      <c r="K301" s="229" t="str">
        <f t="shared" si="22"/>
        <v>65616 JM00A</v>
      </c>
      <c r="L301" s="229" t="str">
        <f t="shared" si="27"/>
        <v>65616 JM00A</v>
      </c>
      <c r="M301" s="229" t="str">
        <f t="shared" si="26"/>
        <v/>
      </c>
      <c r="N301" s="229">
        <f>VLOOKUP(B301,大日程202201!$C$2:$D$1418,2,FALSE)</f>
        <v>0</v>
      </c>
    </row>
    <row r="302" spans="1:14">
      <c r="A302" s="231">
        <v>301</v>
      </c>
      <c r="B302" s="229" t="s">
        <v>2984</v>
      </c>
      <c r="C302" s="229" t="s">
        <v>4431</v>
      </c>
      <c r="D302" s="229">
        <v>8</v>
      </c>
      <c r="E302" s="229">
        <v>8</v>
      </c>
      <c r="F302" s="229">
        <v>1</v>
      </c>
      <c r="G302" s="229">
        <v>6</v>
      </c>
      <c r="I302" s="229">
        <v>0</v>
      </c>
      <c r="J302" s="229">
        <f t="shared" si="24"/>
        <v>1</v>
      </c>
      <c r="K302" s="229" t="str">
        <f t="shared" si="22"/>
        <v>67632/3 JM00A</v>
      </c>
      <c r="L302" s="229" t="str">
        <f>IF(AND($G302&lt;&gt;"",$J302&gt;0), IF($F302=1,MID($K302,1,$G302-1)&amp;MID($K302,$G302+2,LEN($K302)-($G302+1)),""), IF(AND($G302&lt;&gt;"",$E302&lt;&gt;""),MID($K302,1,$G302-1),IF(AND($D302&lt;&gt;"",$F302&lt;2),$K302,IF(AND(OR($D302="", $E302=""),VALUE($F302)=0),$K302,IF($F302=1,MID($K302,1,$G302-1)&amp;MID($K302,$G302+2,LEN($K302)-($G302-1)),"")))))</f>
        <v>67632 JM00A</v>
      </c>
      <c r="M302" s="229" t="str">
        <f t="shared" si="26"/>
        <v>67633 JM00A</v>
      </c>
      <c r="N302" s="229">
        <f>VLOOKUP(B302,大日程202201!$C$2:$D$1418,2,FALSE)</f>
        <v>0</v>
      </c>
    </row>
    <row r="303" spans="1:14">
      <c r="A303" s="231">
        <v>302</v>
      </c>
      <c r="B303" s="229" t="s">
        <v>2985</v>
      </c>
      <c r="C303" s="229" t="s">
        <v>4432</v>
      </c>
      <c r="D303" s="229">
        <v>6</v>
      </c>
      <c r="E303" s="229">
        <v>6</v>
      </c>
      <c r="F303" s="229">
        <v>0</v>
      </c>
      <c r="I303" s="229">
        <v>0</v>
      </c>
      <c r="J303" s="229">
        <f t="shared" si="24"/>
        <v>0</v>
      </c>
      <c r="K303" s="229" t="str">
        <f t="shared" si="22"/>
        <v>73141 JM010</v>
      </c>
      <c r="L303" s="229" t="str">
        <f t="shared" si="27"/>
        <v>73141 JM010</v>
      </c>
      <c r="M303" s="229" t="str">
        <f t="shared" si="26"/>
        <v/>
      </c>
      <c r="N303" s="229">
        <f>VLOOKUP(B303,大日程202201!$C$2:$D$1418,2,FALSE)</f>
        <v>0</v>
      </c>
    </row>
    <row r="304" spans="1:14">
      <c r="A304" s="231">
        <v>303</v>
      </c>
      <c r="B304" s="229" t="s">
        <v>2986</v>
      </c>
      <c r="C304" s="229" t="s">
        <v>4433</v>
      </c>
      <c r="D304" s="229">
        <v>8</v>
      </c>
      <c r="E304" s="229">
        <v>8</v>
      </c>
      <c r="F304" s="229">
        <v>1</v>
      </c>
      <c r="G304" s="229">
        <v>6</v>
      </c>
      <c r="I304" s="229">
        <v>0</v>
      </c>
      <c r="J304" s="229">
        <f t="shared" si="24"/>
        <v>1</v>
      </c>
      <c r="K304" s="229" t="str">
        <f t="shared" si="22"/>
        <v>73152/3 JM010</v>
      </c>
      <c r="L304" s="229" t="str">
        <f>IF(AND($G304&lt;&gt;"",$J304&gt;0), IF($F304=1,MID($K304,1,$G304-1)&amp;MID($K304,$G304+2,LEN($K304)-($G304+1)),""), IF(AND($G304&lt;&gt;"",$E304&lt;&gt;""),MID($K304,1,$G304-1),IF(AND($D304&lt;&gt;"",$F304&lt;2),$K304,IF(AND(OR($D304="", $E304=""),VALUE($F304)=0),$K304,IF($F304=1,MID($K304,1,$G304-1)&amp;MID($K304,$G304+2,LEN($K304)-($G304-1)),"")))))</f>
        <v>73152 JM010</v>
      </c>
      <c r="M304" s="229" t="str">
        <f t="shared" si="26"/>
        <v>73153 JM010</v>
      </c>
      <c r="N304" s="229">
        <f>VLOOKUP(B304,大日程202201!$C$2:$D$1418,2,FALSE)</f>
        <v>0</v>
      </c>
    </row>
    <row r="305" spans="1:14">
      <c r="A305" s="231">
        <v>304</v>
      </c>
      <c r="B305" s="229" t="s">
        <v>2987</v>
      </c>
      <c r="C305" s="229" t="s">
        <v>4434</v>
      </c>
      <c r="D305" s="229">
        <v>6</v>
      </c>
      <c r="E305" s="229">
        <v>6</v>
      </c>
      <c r="F305" s="229">
        <v>0</v>
      </c>
      <c r="I305" s="229">
        <v>0</v>
      </c>
      <c r="J305" s="229">
        <f t="shared" si="24"/>
        <v>0</v>
      </c>
      <c r="K305" s="229" t="str">
        <f t="shared" si="22"/>
        <v>73211 JM000</v>
      </c>
      <c r="L305" s="229" t="str">
        <f t="shared" si="27"/>
        <v>73211 JM000</v>
      </c>
      <c r="M305" s="229" t="str">
        <f t="shared" si="26"/>
        <v/>
      </c>
      <c r="N305" s="229">
        <f>VLOOKUP(B305,大日程202201!$C$2:$D$1418,2,FALSE)</f>
        <v>0</v>
      </c>
    </row>
    <row r="306" spans="1:14">
      <c r="A306" s="231">
        <v>305</v>
      </c>
      <c r="B306" s="229" t="s">
        <v>2988</v>
      </c>
      <c r="C306" s="229" t="s">
        <v>4435</v>
      </c>
      <c r="D306" s="229">
        <v>6</v>
      </c>
      <c r="E306" s="229">
        <v>6</v>
      </c>
      <c r="F306" s="229">
        <v>0</v>
      </c>
      <c r="I306" s="229">
        <v>0</v>
      </c>
      <c r="J306" s="229">
        <f t="shared" si="24"/>
        <v>0</v>
      </c>
      <c r="K306" s="229" t="str">
        <f t="shared" si="22"/>
        <v>73232 JM000</v>
      </c>
      <c r="L306" s="229" t="str">
        <f t="shared" si="27"/>
        <v>73232 JM000</v>
      </c>
      <c r="M306" s="229" t="str">
        <f t="shared" si="26"/>
        <v/>
      </c>
      <c r="N306" s="229">
        <f>VLOOKUP(B306,大日程202201!$C$2:$D$1418,2,FALSE)</f>
        <v>0</v>
      </c>
    </row>
    <row r="307" spans="1:14">
      <c r="A307" s="231">
        <v>306</v>
      </c>
      <c r="B307" s="229" t="s">
        <v>2989</v>
      </c>
      <c r="C307" s="229" t="s">
        <v>4436</v>
      </c>
      <c r="D307" s="229">
        <v>6</v>
      </c>
      <c r="E307" s="229">
        <v>6</v>
      </c>
      <c r="F307" s="229">
        <v>0</v>
      </c>
      <c r="I307" s="229">
        <v>0</v>
      </c>
      <c r="J307" s="229">
        <f t="shared" si="24"/>
        <v>0</v>
      </c>
      <c r="K307" s="229" t="str">
        <f t="shared" si="22"/>
        <v>73237 JM000</v>
      </c>
      <c r="L307" s="229" t="str">
        <f t="shared" si="27"/>
        <v>73237 JM000</v>
      </c>
      <c r="M307" s="229" t="str">
        <f t="shared" si="26"/>
        <v/>
      </c>
      <c r="N307" s="229">
        <f>VLOOKUP(B307,大日程202201!$C$2:$D$1418,2,FALSE)</f>
        <v>0</v>
      </c>
    </row>
    <row r="308" spans="1:14">
      <c r="A308" s="231">
        <v>307</v>
      </c>
      <c r="B308" s="229" t="s">
        <v>2990</v>
      </c>
      <c r="C308" s="229" t="s">
        <v>4437</v>
      </c>
      <c r="D308" s="229">
        <v>6</v>
      </c>
      <c r="E308" s="229">
        <v>6</v>
      </c>
      <c r="F308" s="229">
        <v>0</v>
      </c>
      <c r="I308" s="229">
        <v>0</v>
      </c>
      <c r="J308" s="229">
        <f t="shared" si="24"/>
        <v>0</v>
      </c>
      <c r="K308" s="229" t="str">
        <f t="shared" si="22"/>
        <v>73252 JM000</v>
      </c>
      <c r="L308" s="229" t="str">
        <f t="shared" si="27"/>
        <v>73252 JM000</v>
      </c>
      <c r="M308" s="229" t="str">
        <f t="shared" si="26"/>
        <v/>
      </c>
      <c r="N308" s="229">
        <f>VLOOKUP(B308,大日程202201!$C$2:$D$1418,2,FALSE)</f>
        <v>0</v>
      </c>
    </row>
    <row r="309" spans="1:14">
      <c r="A309" s="231">
        <v>308</v>
      </c>
      <c r="B309" s="229" t="s">
        <v>2991</v>
      </c>
      <c r="C309" s="229" t="s">
        <v>4438</v>
      </c>
      <c r="D309" s="229">
        <v>6</v>
      </c>
      <c r="E309" s="229">
        <v>6</v>
      </c>
      <c r="F309" s="229">
        <v>0</v>
      </c>
      <c r="I309" s="229">
        <v>0</v>
      </c>
      <c r="J309" s="229">
        <f t="shared" si="24"/>
        <v>0</v>
      </c>
      <c r="K309" s="229" t="str">
        <f t="shared" si="22"/>
        <v>74366 JM00A</v>
      </c>
      <c r="L309" s="229" t="str">
        <f t="shared" si="27"/>
        <v>74366 JM00A</v>
      </c>
      <c r="M309" s="229" t="str">
        <f t="shared" si="26"/>
        <v/>
      </c>
      <c r="N309" s="229">
        <f>VLOOKUP(B309,大日程202201!$C$2:$D$1418,2,FALSE)</f>
        <v>0</v>
      </c>
    </row>
    <row r="310" spans="1:14">
      <c r="A310" s="231">
        <v>309</v>
      </c>
      <c r="B310" s="229" t="s">
        <v>2992</v>
      </c>
      <c r="C310" s="229" t="s">
        <v>4439</v>
      </c>
      <c r="D310" s="229">
        <v>6</v>
      </c>
      <c r="E310" s="229">
        <v>6</v>
      </c>
      <c r="F310" s="229">
        <v>0</v>
      </c>
      <c r="I310" s="229">
        <v>0</v>
      </c>
      <c r="J310" s="229">
        <f t="shared" si="24"/>
        <v>0</v>
      </c>
      <c r="K310" s="229" t="str">
        <f t="shared" si="22"/>
        <v>743F3 JM00A</v>
      </c>
      <c r="L310" s="229" t="str">
        <f t="shared" si="27"/>
        <v>743F3 JM00A</v>
      </c>
      <c r="M310" s="229" t="str">
        <f t="shared" si="26"/>
        <v/>
      </c>
      <c r="N310" s="229">
        <f>VLOOKUP(B310,大日程202201!$C$2:$D$1418,2,FALSE)</f>
        <v>0</v>
      </c>
    </row>
    <row r="311" spans="1:14">
      <c r="A311" s="231">
        <v>310</v>
      </c>
      <c r="B311" s="229" t="s">
        <v>2993</v>
      </c>
      <c r="C311" s="229" t="s">
        <v>4440</v>
      </c>
      <c r="D311" s="229">
        <v>6</v>
      </c>
      <c r="E311" s="229">
        <v>6</v>
      </c>
      <c r="F311" s="229">
        <v>0</v>
      </c>
      <c r="I311" s="229">
        <v>0</v>
      </c>
      <c r="J311" s="229">
        <f t="shared" si="24"/>
        <v>0</v>
      </c>
      <c r="K311" s="229" t="str">
        <f t="shared" si="22"/>
        <v>74542 JM00A</v>
      </c>
      <c r="L311" s="229" t="str">
        <f t="shared" si="27"/>
        <v>74542 JM00A</v>
      </c>
      <c r="M311" s="229" t="str">
        <f t="shared" si="26"/>
        <v/>
      </c>
      <c r="N311" s="229">
        <f>VLOOKUP(B311,大日程202201!$C$2:$D$1418,2,FALSE)</f>
        <v>0</v>
      </c>
    </row>
    <row r="312" spans="1:14">
      <c r="A312" s="231">
        <v>311</v>
      </c>
      <c r="B312" s="229" t="s">
        <v>2994</v>
      </c>
      <c r="C312" s="229" t="s">
        <v>4441</v>
      </c>
      <c r="D312" s="229">
        <v>8</v>
      </c>
      <c r="E312" s="229">
        <v>8</v>
      </c>
      <c r="F312" s="229">
        <v>1</v>
      </c>
      <c r="G312" s="229">
        <v>6</v>
      </c>
      <c r="I312" s="229">
        <v>0</v>
      </c>
      <c r="J312" s="229">
        <f t="shared" si="24"/>
        <v>1</v>
      </c>
      <c r="K312" s="229" t="str">
        <f t="shared" si="22"/>
        <v>75426/7 JM00A</v>
      </c>
      <c r="L312" s="229" t="str">
        <f t="shared" ref="L312:L320" si="29">IF(AND($G312&lt;&gt;"",$J312&gt;0), IF($F312=1,MID($K312,1,$G312-1)&amp;MID($K312,$G312+2,LEN($K312)-($G312+1)),""), IF(AND($G312&lt;&gt;"",$E312&lt;&gt;""),MID($K312,1,$G312-1),IF(AND($D312&lt;&gt;"",$F312&lt;2),$K312,IF(AND(OR($D312="", $E312=""),VALUE($F312)=0),$K312,IF($F312=1,MID($K312,1,$G312-1)&amp;MID($K312,$G312+2,LEN($K312)-($G312-1)),"")))))</f>
        <v>75426 JM00A</v>
      </c>
      <c r="M312" s="229" t="str">
        <f t="shared" si="26"/>
        <v>75427 JM00A</v>
      </c>
      <c r="N312" s="229">
        <f>VLOOKUP(B312,大日程202201!$C$2:$D$1418,2,FALSE)</f>
        <v>0</v>
      </c>
    </row>
    <row r="313" spans="1:14">
      <c r="A313" s="231">
        <v>312</v>
      </c>
      <c r="B313" s="229" t="s">
        <v>2995</v>
      </c>
      <c r="C313" s="229" t="s">
        <v>4442</v>
      </c>
      <c r="D313" s="229">
        <v>8</v>
      </c>
      <c r="E313" s="229">
        <v>8</v>
      </c>
      <c r="F313" s="229">
        <v>1</v>
      </c>
      <c r="G313" s="229">
        <v>6</v>
      </c>
      <c r="I313" s="229">
        <v>14</v>
      </c>
      <c r="J313" s="229">
        <f t="shared" si="24"/>
        <v>1</v>
      </c>
      <c r="K313" s="229" t="str">
        <f t="shared" si="22"/>
        <v>75426/7 JM00A-E</v>
      </c>
      <c r="L313" s="229" t="str">
        <f t="shared" si="29"/>
        <v>75426 JM00A-E</v>
      </c>
      <c r="M313" s="229" t="str">
        <f t="shared" si="26"/>
        <v>75427 JM00A-E</v>
      </c>
      <c r="N313" s="229">
        <f>VLOOKUP(B313,大日程202201!$C$2:$D$1418,2,FALSE)</f>
        <v>0</v>
      </c>
    </row>
    <row r="314" spans="1:14">
      <c r="A314" s="231">
        <v>313</v>
      </c>
      <c r="B314" s="229" t="s">
        <v>2997</v>
      </c>
      <c r="C314" s="229" t="s">
        <v>4443</v>
      </c>
      <c r="D314" s="229">
        <v>8</v>
      </c>
      <c r="E314" s="229">
        <v>8</v>
      </c>
      <c r="F314" s="229">
        <v>1</v>
      </c>
      <c r="G314" s="229">
        <v>6</v>
      </c>
      <c r="I314" s="229">
        <v>0</v>
      </c>
      <c r="J314" s="229">
        <f t="shared" si="24"/>
        <v>1</v>
      </c>
      <c r="K314" s="229" t="str">
        <f t="shared" si="22"/>
        <v>75466/7 JM00A</v>
      </c>
      <c r="L314" s="229" t="str">
        <f t="shared" si="29"/>
        <v>75466 JM00A</v>
      </c>
      <c r="M314" s="229" t="str">
        <f t="shared" si="26"/>
        <v>75467 JM00A</v>
      </c>
      <c r="N314" s="229">
        <f>VLOOKUP(B314,大日程202201!$C$2:$D$1418,2,FALSE)</f>
        <v>0</v>
      </c>
    </row>
    <row r="315" spans="1:14">
      <c r="A315" s="231">
        <v>314</v>
      </c>
      <c r="B315" s="229" t="s">
        <v>2998</v>
      </c>
      <c r="C315" s="229" t="s">
        <v>4444</v>
      </c>
      <c r="D315" s="229">
        <v>8</v>
      </c>
      <c r="E315" s="229">
        <v>8</v>
      </c>
      <c r="F315" s="229">
        <v>1</v>
      </c>
      <c r="G315" s="229">
        <v>6</v>
      </c>
      <c r="I315" s="229">
        <v>0</v>
      </c>
      <c r="J315" s="229">
        <f t="shared" si="24"/>
        <v>1</v>
      </c>
      <c r="K315" s="229" t="str">
        <f t="shared" si="22"/>
        <v>76320/1 JM00A</v>
      </c>
      <c r="L315" s="229" t="str">
        <f t="shared" si="29"/>
        <v>76320 JM00A</v>
      </c>
      <c r="M315" s="229" t="str">
        <f t="shared" si="26"/>
        <v>76321 JM00A</v>
      </c>
      <c r="N315" s="229">
        <f>VLOOKUP(B315,大日程202201!$C$2:$D$1418,2,FALSE)</f>
        <v>0</v>
      </c>
    </row>
    <row r="316" spans="1:14">
      <c r="A316" s="231">
        <v>315</v>
      </c>
      <c r="B316" s="229" t="s">
        <v>2999</v>
      </c>
      <c r="C316" s="229" t="s">
        <v>4445</v>
      </c>
      <c r="D316" s="229">
        <v>8</v>
      </c>
      <c r="E316" s="229">
        <v>8</v>
      </c>
      <c r="F316" s="229">
        <v>1</v>
      </c>
      <c r="G316" s="229">
        <v>6</v>
      </c>
      <c r="I316" s="229">
        <v>0</v>
      </c>
      <c r="J316" s="229">
        <f t="shared" si="24"/>
        <v>1</v>
      </c>
      <c r="K316" s="229" t="str">
        <f t="shared" si="22"/>
        <v>76532/3 JM00A</v>
      </c>
      <c r="L316" s="229" t="str">
        <f t="shared" si="29"/>
        <v>76532 JM00A</v>
      </c>
      <c r="M316" s="229" t="str">
        <f t="shared" si="26"/>
        <v>76533 JM00A</v>
      </c>
      <c r="N316" s="229">
        <f>VLOOKUP(B316,大日程202201!$C$2:$D$1418,2,FALSE)</f>
        <v>0</v>
      </c>
    </row>
    <row r="317" spans="1:14">
      <c r="A317" s="231">
        <v>316</v>
      </c>
      <c r="B317" s="229" t="s">
        <v>3000</v>
      </c>
      <c r="C317" s="229" t="s">
        <v>4446</v>
      </c>
      <c r="D317" s="229">
        <v>8</v>
      </c>
      <c r="E317" s="229">
        <v>8</v>
      </c>
      <c r="F317" s="229">
        <v>1</v>
      </c>
      <c r="G317" s="229">
        <v>6</v>
      </c>
      <c r="I317" s="229">
        <v>0</v>
      </c>
      <c r="J317" s="229">
        <f t="shared" si="24"/>
        <v>1</v>
      </c>
      <c r="K317" s="229" t="str">
        <f t="shared" si="22"/>
        <v>76682/3 JM00A</v>
      </c>
      <c r="L317" s="229" t="str">
        <f t="shared" si="29"/>
        <v>76682 JM00A</v>
      </c>
      <c r="M317" s="229" t="str">
        <f t="shared" si="26"/>
        <v>76683 JM00A</v>
      </c>
      <c r="N317" s="229">
        <f>VLOOKUP(B317,大日程202201!$C$2:$D$1418,2,FALSE)</f>
        <v>0</v>
      </c>
    </row>
    <row r="318" spans="1:14">
      <c r="A318" s="231">
        <v>317</v>
      </c>
      <c r="B318" s="229" t="s">
        <v>3001</v>
      </c>
      <c r="C318" s="229" t="s">
        <v>4447</v>
      </c>
      <c r="D318" s="229">
        <v>8</v>
      </c>
      <c r="E318" s="229">
        <v>8</v>
      </c>
      <c r="F318" s="229">
        <v>1</v>
      </c>
      <c r="G318" s="229">
        <v>6</v>
      </c>
      <c r="I318" s="229">
        <v>0</v>
      </c>
      <c r="J318" s="229">
        <f t="shared" si="24"/>
        <v>1</v>
      </c>
      <c r="K318" s="229" t="str">
        <f t="shared" si="22"/>
        <v>767C2/3 JM00A</v>
      </c>
      <c r="L318" s="229" t="str">
        <f t="shared" si="29"/>
        <v>767C2 JM00A</v>
      </c>
      <c r="M318" s="229" t="str">
        <f t="shared" si="26"/>
        <v>767C3 JM00A</v>
      </c>
      <c r="N318" s="229">
        <f>VLOOKUP(B318,大日程202201!$C$2:$D$1418,2,FALSE)</f>
        <v>0</v>
      </c>
    </row>
    <row r="319" spans="1:14">
      <c r="A319" s="231">
        <v>318</v>
      </c>
      <c r="B319" s="229" t="s">
        <v>3002</v>
      </c>
      <c r="C319" s="229" t="s">
        <v>4448</v>
      </c>
      <c r="D319" s="229">
        <v>8</v>
      </c>
      <c r="E319" s="229">
        <v>8</v>
      </c>
      <c r="F319" s="229">
        <v>1</v>
      </c>
      <c r="G319" s="229">
        <v>6</v>
      </c>
      <c r="I319" s="229">
        <v>0</v>
      </c>
      <c r="J319" s="229">
        <f t="shared" si="24"/>
        <v>1</v>
      </c>
      <c r="K319" s="229" t="str">
        <f t="shared" si="22"/>
        <v>80142/3 JM00A</v>
      </c>
      <c r="L319" s="229" t="str">
        <f t="shared" si="29"/>
        <v>80142 JM00A</v>
      </c>
      <c r="M319" s="229" t="str">
        <f t="shared" si="26"/>
        <v>80143 JM00A</v>
      </c>
      <c r="N319" s="229">
        <f>VLOOKUP(B319,大日程202201!$C$2:$D$1418,2,FALSE)</f>
        <v>0</v>
      </c>
    </row>
    <row r="320" spans="1:14">
      <c r="A320" s="231">
        <v>319</v>
      </c>
      <c r="B320" s="229" t="s">
        <v>3003</v>
      </c>
      <c r="C320" s="229" t="s">
        <v>4449</v>
      </c>
      <c r="D320" s="229">
        <v>8</v>
      </c>
      <c r="E320" s="229">
        <v>8</v>
      </c>
      <c r="F320" s="229">
        <v>1</v>
      </c>
      <c r="G320" s="229">
        <v>6</v>
      </c>
      <c r="I320" s="229">
        <v>0</v>
      </c>
      <c r="J320" s="229">
        <f t="shared" si="24"/>
        <v>1</v>
      </c>
      <c r="K320" s="229" t="str">
        <f t="shared" si="22"/>
        <v>80148/9 JM00A</v>
      </c>
      <c r="L320" s="229" t="str">
        <f t="shared" si="29"/>
        <v>80148 JM00A</v>
      </c>
      <c r="M320" s="229" t="str">
        <f t="shared" si="26"/>
        <v>80149 JM00A</v>
      </c>
      <c r="N320" s="229">
        <f>VLOOKUP(B320,大日程202201!$C$2:$D$1418,2,FALSE)</f>
        <v>0</v>
      </c>
    </row>
    <row r="321" spans="1:14">
      <c r="A321" s="231">
        <v>320</v>
      </c>
      <c r="B321" s="229" t="s">
        <v>3004</v>
      </c>
      <c r="C321" s="229" t="s">
        <v>4450</v>
      </c>
      <c r="D321" s="229">
        <v>6</v>
      </c>
      <c r="E321" s="229">
        <v>6</v>
      </c>
      <c r="F321" s="229">
        <v>0</v>
      </c>
      <c r="I321" s="229">
        <v>0</v>
      </c>
      <c r="J321" s="229">
        <f t="shared" si="24"/>
        <v>0</v>
      </c>
      <c r="K321" s="229" t="str">
        <f t="shared" si="22"/>
        <v>80154 JM00A</v>
      </c>
      <c r="L321" s="229" t="str">
        <f t="shared" si="27"/>
        <v>80154 JM00A</v>
      </c>
      <c r="M321" s="229" t="str">
        <f t="shared" si="26"/>
        <v/>
      </c>
      <c r="N321" s="229">
        <f>VLOOKUP(B321,大日程202201!$C$2:$D$1418,2,FALSE)</f>
        <v>0</v>
      </c>
    </row>
    <row r="322" spans="1:14">
      <c r="A322" s="231">
        <v>321</v>
      </c>
      <c r="B322" s="229" t="s">
        <v>3005</v>
      </c>
      <c r="C322" s="229" t="s">
        <v>4451</v>
      </c>
      <c r="D322" s="229">
        <v>6</v>
      </c>
      <c r="E322" s="229">
        <v>6</v>
      </c>
      <c r="F322" s="229">
        <v>0</v>
      </c>
      <c r="I322" s="229">
        <v>0</v>
      </c>
      <c r="J322" s="229">
        <f t="shared" si="24"/>
        <v>0</v>
      </c>
      <c r="K322" s="229" t="str">
        <f t="shared" ref="K322:K385" si="30">IF(AND($D322&lt;&gt;"",$D322&gt;$E322),TRIM(MID($C322,1,$D322)),TRIM($C322))</f>
        <v>80155 JM00A</v>
      </c>
      <c r="L322" s="229" t="str">
        <f t="shared" si="27"/>
        <v>80155 JM00A</v>
      </c>
      <c r="M322" s="229" t="str">
        <f t="shared" si="26"/>
        <v/>
      </c>
      <c r="N322" s="229">
        <f>VLOOKUP(B322,大日程202201!$C$2:$D$1418,2,FALSE)</f>
        <v>0</v>
      </c>
    </row>
    <row r="323" spans="1:14">
      <c r="A323" s="231">
        <v>322</v>
      </c>
      <c r="B323" s="229" t="s">
        <v>3006</v>
      </c>
      <c r="C323" s="229" t="s">
        <v>4452</v>
      </c>
      <c r="D323" s="229">
        <v>8</v>
      </c>
      <c r="E323" s="229">
        <v>8</v>
      </c>
      <c r="F323" s="229">
        <v>1</v>
      </c>
      <c r="G323" s="229">
        <v>6</v>
      </c>
      <c r="I323" s="229">
        <v>0</v>
      </c>
      <c r="J323" s="229">
        <f t="shared" ref="J323:J386" si="31">IF($G323&lt;&gt;"",($E323-1)-$G323,0)</f>
        <v>1</v>
      </c>
      <c r="K323" s="229" t="str">
        <f t="shared" si="30"/>
        <v>82142/3 JM00A</v>
      </c>
      <c r="L323" s="229" t="str">
        <f>IF(AND($G323&lt;&gt;"",$J323&gt;0), IF($F323=1,MID($K323,1,$G323-1)&amp;MID($K323,$G323+2,LEN($K323)-($G323+1)),""), IF(AND($G323&lt;&gt;"",$E323&lt;&gt;""),MID($K323,1,$G323-1),IF(AND($D323&lt;&gt;"",$F323&lt;2),$K323,IF(AND(OR($D323="", $E323=""),VALUE($F323)=0),$K323,IF($F323=1,MID($K323,1,$G323-1)&amp;MID($K323,$G323+2,LEN($K323)-($G323-1)),"")))))</f>
        <v>82142 JM00A</v>
      </c>
      <c r="M323" s="229" t="str">
        <f t="shared" si="26"/>
        <v>82143 JM00A</v>
      </c>
      <c r="N323" s="229">
        <f>VLOOKUP(B323,大日程202201!$C$2:$D$1418,2,FALSE)</f>
        <v>0</v>
      </c>
    </row>
    <row r="324" spans="1:14">
      <c r="A324" s="231">
        <v>323</v>
      </c>
      <c r="B324" s="229" t="s">
        <v>3007</v>
      </c>
      <c r="C324" s="229" t="s">
        <v>4453</v>
      </c>
      <c r="D324" s="229">
        <v>8</v>
      </c>
      <c r="E324" s="229">
        <v>8</v>
      </c>
      <c r="F324" s="229">
        <v>1</v>
      </c>
      <c r="G324" s="229">
        <v>6</v>
      </c>
      <c r="I324" s="229">
        <v>0</v>
      </c>
      <c r="J324" s="229">
        <f t="shared" si="31"/>
        <v>1</v>
      </c>
      <c r="K324" s="229" t="str">
        <f t="shared" si="30"/>
        <v>82148/9 JM00A</v>
      </c>
      <c r="L324" s="229" t="str">
        <f>IF(AND($G324&lt;&gt;"",$J324&gt;0), IF($F324=1,MID($K324,1,$G324-1)&amp;MID($K324,$G324+2,LEN($K324)-($G324+1)),""), IF(AND($G324&lt;&gt;"",$E324&lt;&gt;""),MID($K324,1,$G324-1),IF(AND($D324&lt;&gt;"",$F324&lt;2),$K324,IF(AND(OR($D324="", $E324=""),VALUE($F324)=0),$K324,IF($F324=1,MID($K324,1,$G324-1)&amp;MID($K324,$G324+2,LEN($K324)-($G324-1)),"")))))</f>
        <v>82148 JM00A</v>
      </c>
      <c r="M324" s="229" t="str">
        <f t="shared" si="26"/>
        <v>82149 JM00A</v>
      </c>
      <c r="N324" s="229">
        <f>VLOOKUP(B324,大日程202201!$C$2:$D$1418,2,FALSE)</f>
        <v>0</v>
      </c>
    </row>
    <row r="325" spans="1:14">
      <c r="A325" s="231">
        <v>324</v>
      </c>
      <c r="B325" s="229" t="s">
        <v>3008</v>
      </c>
      <c r="C325" s="229" t="s">
        <v>4454</v>
      </c>
      <c r="D325" s="229">
        <v>8</v>
      </c>
      <c r="E325" s="229">
        <v>8</v>
      </c>
      <c r="F325" s="229">
        <v>1</v>
      </c>
      <c r="G325" s="229">
        <v>6</v>
      </c>
      <c r="I325" s="229">
        <v>0</v>
      </c>
      <c r="J325" s="229">
        <f t="shared" si="31"/>
        <v>1</v>
      </c>
      <c r="K325" s="229" t="str">
        <f t="shared" si="30"/>
        <v>90126/7 JM00A</v>
      </c>
      <c r="L325" s="229" t="str">
        <f>IF(AND($G325&lt;&gt;"",$J325&gt;0), IF($F325=1,MID($K325,1,$G325-1)&amp;MID($K325,$G325+2,LEN($K325)-($G325+1)),""), IF(AND($G325&lt;&gt;"",$E325&lt;&gt;""),MID($K325,1,$G325-1),IF(AND($D325&lt;&gt;"",$F325&lt;2),$K325,IF(AND(OR($D325="", $E325=""),VALUE($F325)=0),$K325,IF($F325=1,MID($K325,1,$G325-1)&amp;MID($K325,$G325+2,LEN($K325)-($G325-1)),"")))))</f>
        <v>90126 JM00A</v>
      </c>
      <c r="M325" s="229" t="str">
        <f t="shared" si="26"/>
        <v>90127 JM00A</v>
      </c>
      <c r="N325" s="229">
        <f>VLOOKUP(B325,大日程202201!$C$2:$D$1418,2,FALSE)</f>
        <v>0</v>
      </c>
    </row>
    <row r="326" spans="1:14">
      <c r="A326" s="231">
        <v>325</v>
      </c>
      <c r="B326" s="229" t="s">
        <v>3009</v>
      </c>
      <c r="C326" s="229" t="s">
        <v>4455</v>
      </c>
      <c r="D326" s="229">
        <v>6</v>
      </c>
      <c r="E326" s="229">
        <v>6</v>
      </c>
      <c r="F326" s="229">
        <v>0</v>
      </c>
      <c r="I326" s="229">
        <v>0</v>
      </c>
      <c r="J326" s="229">
        <f t="shared" si="31"/>
        <v>0</v>
      </c>
      <c r="K326" s="229" t="str">
        <f t="shared" si="30"/>
        <v>64124 1AA0A</v>
      </c>
      <c r="L326" s="229" t="str">
        <f t="shared" si="27"/>
        <v>64124 1AA0A</v>
      </c>
      <c r="M326" s="229" t="str">
        <f t="shared" si="26"/>
        <v/>
      </c>
      <c r="N326" s="229">
        <f>VLOOKUP(B326,大日程202201!$C$2:$D$1418,2,FALSE)</f>
        <v>0</v>
      </c>
    </row>
    <row r="327" spans="1:14">
      <c r="A327" s="231">
        <v>326</v>
      </c>
      <c r="B327" s="229" t="s">
        <v>3011</v>
      </c>
      <c r="C327" s="229" t="s">
        <v>4456</v>
      </c>
      <c r="D327" s="229">
        <v>6</v>
      </c>
      <c r="E327" s="229">
        <v>6</v>
      </c>
      <c r="F327" s="229">
        <v>0</v>
      </c>
      <c r="I327" s="229">
        <v>12</v>
      </c>
      <c r="J327" s="229">
        <f t="shared" si="31"/>
        <v>0</v>
      </c>
      <c r="K327" s="229" t="str">
        <f t="shared" si="30"/>
        <v>64124 1AA0A-K</v>
      </c>
      <c r="L327" s="229" t="str">
        <f t="shared" si="27"/>
        <v>64124 1AA0A-K</v>
      </c>
      <c r="M327" s="229" t="str">
        <f t="shared" si="26"/>
        <v/>
      </c>
      <c r="N327" s="229">
        <f>VLOOKUP(B327,大日程202201!$C$2:$D$1418,2,FALSE)</f>
        <v>600</v>
      </c>
    </row>
    <row r="328" spans="1:14">
      <c r="A328" s="231">
        <v>327</v>
      </c>
      <c r="B328" s="229" t="s">
        <v>3012</v>
      </c>
      <c r="C328" s="229" t="s">
        <v>4457</v>
      </c>
      <c r="D328" s="229">
        <v>6</v>
      </c>
      <c r="E328" s="229">
        <v>6</v>
      </c>
      <c r="F328" s="229">
        <v>0</v>
      </c>
      <c r="I328" s="229">
        <v>0</v>
      </c>
      <c r="J328" s="229">
        <f t="shared" si="31"/>
        <v>0</v>
      </c>
      <c r="K328" s="229" t="str">
        <f t="shared" si="30"/>
        <v>64125 1AA0A</v>
      </c>
      <c r="L328" s="229" t="str">
        <f t="shared" si="27"/>
        <v>64125 1AA0A</v>
      </c>
      <c r="M328" s="229" t="str">
        <f t="shared" si="26"/>
        <v/>
      </c>
      <c r="N328" s="229">
        <f>VLOOKUP(B328,大日程202201!$C$2:$D$1418,2,FALSE)</f>
        <v>0</v>
      </c>
    </row>
    <row r="329" spans="1:14">
      <c r="A329" s="231">
        <v>328</v>
      </c>
      <c r="B329" s="229" t="s">
        <v>3013</v>
      </c>
      <c r="C329" s="229" t="s">
        <v>4458</v>
      </c>
      <c r="D329" s="229">
        <v>6</v>
      </c>
      <c r="E329" s="229">
        <v>6</v>
      </c>
      <c r="F329" s="229">
        <v>0</v>
      </c>
      <c r="I329" s="229">
        <v>12</v>
      </c>
      <c r="J329" s="229">
        <f t="shared" si="31"/>
        <v>0</v>
      </c>
      <c r="K329" s="229" t="str">
        <f t="shared" si="30"/>
        <v>64125 1AA0A-K</v>
      </c>
      <c r="L329" s="229" t="str">
        <f t="shared" si="27"/>
        <v>64125 1AA0A-K</v>
      </c>
      <c r="M329" s="229" t="str">
        <f t="shared" si="26"/>
        <v/>
      </c>
      <c r="N329" s="229">
        <f>VLOOKUP(B329,大日程202201!$C$2:$D$1418,2,FALSE)</f>
        <v>600</v>
      </c>
    </row>
    <row r="330" spans="1:14">
      <c r="A330" s="231">
        <v>329</v>
      </c>
      <c r="B330" s="229" t="s">
        <v>3014</v>
      </c>
      <c r="C330" s="229" t="s">
        <v>4459</v>
      </c>
      <c r="D330" s="229">
        <v>8</v>
      </c>
      <c r="E330" s="229">
        <v>8</v>
      </c>
      <c r="F330" s="229">
        <v>1</v>
      </c>
      <c r="G330" s="229">
        <v>6</v>
      </c>
      <c r="I330" s="229">
        <v>0</v>
      </c>
      <c r="J330" s="229">
        <f t="shared" si="31"/>
        <v>1</v>
      </c>
      <c r="K330" s="229" t="str">
        <f t="shared" si="30"/>
        <v>66324/5 1AA0A01</v>
      </c>
      <c r="L330" s="229" t="str">
        <f>IF(AND($G330&lt;&gt;"",$J330&gt;0), IF($F330=1,MID($K330,1,$G330-1)&amp;MID($K330,$G330+2,LEN($K330)-($G330+1)),""), IF(AND($G330&lt;&gt;"",$E330&lt;&gt;""),MID($K330,1,$G330-1),IF(AND($D330&lt;&gt;"",$F330&lt;2),$K330,IF(AND(OR($D330="", $E330=""),VALUE($F330)=0),$K330,IF($F330=1,MID($K330,1,$G330-1)&amp;MID($K330,$G330+2,LEN($K330)-($G330-1)),"")))))</f>
        <v>66324 1AA0A01</v>
      </c>
      <c r="M330" s="229" t="str">
        <f t="shared" si="26"/>
        <v>66325 1AA0A01</v>
      </c>
      <c r="N330" s="229">
        <f>VLOOKUP(B330,大日程202201!$C$2:$D$1418,2,FALSE)</f>
        <v>0</v>
      </c>
    </row>
    <row r="331" spans="1:14">
      <c r="A331" s="231">
        <v>330</v>
      </c>
      <c r="B331" s="229" t="s">
        <v>3015</v>
      </c>
      <c r="C331" s="229" t="s">
        <v>4460</v>
      </c>
      <c r="D331" s="229">
        <v>8</v>
      </c>
      <c r="E331" s="229">
        <v>8</v>
      </c>
      <c r="F331" s="229">
        <v>1</v>
      </c>
      <c r="G331" s="229">
        <v>6</v>
      </c>
      <c r="I331" s="229">
        <v>0</v>
      </c>
      <c r="J331" s="229">
        <f t="shared" si="31"/>
        <v>1</v>
      </c>
      <c r="K331" s="229" t="str">
        <f t="shared" si="30"/>
        <v>66324/5 1AE0A01</v>
      </c>
      <c r="L331" s="229" t="str">
        <f>IF(AND($G331&lt;&gt;"",$J331&gt;0), IF($F331=1,MID($K331,1,$G331-1)&amp;MID($K331,$G331+2,LEN($K331)-($G331+1)),""), IF(AND($G331&lt;&gt;"",$E331&lt;&gt;""),MID($K331,1,$G331-1),IF(AND($D331&lt;&gt;"",$F331&lt;2),$K331,IF(AND(OR($D331="", $E331=""),VALUE($F331)=0),$K331,IF($F331=1,MID($K331,1,$G331-1)&amp;MID($K331,$G331+2,LEN($K331)-($G331-1)),"")))))</f>
        <v>66324 1AE0A01</v>
      </c>
      <c r="M331" s="229" t="str">
        <f t="shared" si="26"/>
        <v>66325 1AE0A01</v>
      </c>
      <c r="N331" s="229">
        <f>VLOOKUP(B331,大日程202201!$C$2:$D$1418,2,FALSE)</f>
        <v>0</v>
      </c>
    </row>
    <row r="332" spans="1:14">
      <c r="A332" s="231">
        <v>331</v>
      </c>
      <c r="B332" s="233" t="s">
        <v>3016</v>
      </c>
      <c r="C332" s="233" t="s">
        <v>4461</v>
      </c>
      <c r="D332" s="233">
        <v>8</v>
      </c>
      <c r="E332" s="233">
        <v>8</v>
      </c>
      <c r="F332" s="233">
        <v>2</v>
      </c>
      <c r="G332" s="233">
        <v>6</v>
      </c>
      <c r="H332" s="233">
        <v>14</v>
      </c>
      <c r="I332" s="233">
        <v>0</v>
      </c>
      <c r="J332" s="233">
        <f t="shared" si="31"/>
        <v>1</v>
      </c>
      <c r="K332" s="233" t="str">
        <f t="shared" si="30"/>
        <v>67338/9 1AE0A/1AA0A</v>
      </c>
      <c r="L332" s="234" t="s">
        <v>324</v>
      </c>
      <c r="M332" s="234" t="s">
        <v>325</v>
      </c>
      <c r="N332" s="229">
        <f>VLOOKUP(B332,大日程202201!$C$2:$D$1418,2,FALSE)</f>
        <v>0</v>
      </c>
    </row>
    <row r="333" spans="1:14">
      <c r="A333" s="231">
        <v>332</v>
      </c>
      <c r="B333" s="229" t="s">
        <v>3018</v>
      </c>
      <c r="C333" s="229" t="s">
        <v>4462</v>
      </c>
      <c r="D333" s="229">
        <v>6</v>
      </c>
      <c r="E333" s="229">
        <v>6</v>
      </c>
      <c r="F333" s="229">
        <v>0</v>
      </c>
      <c r="I333" s="229">
        <v>0</v>
      </c>
      <c r="J333" s="229">
        <f t="shared" si="31"/>
        <v>0</v>
      </c>
      <c r="K333" s="229" t="str">
        <f t="shared" si="30"/>
        <v>67412 1AE0B</v>
      </c>
      <c r="L333" s="229" t="str">
        <f t="shared" si="27"/>
        <v>67412 1AE0B</v>
      </c>
      <c r="M333" s="229" t="str">
        <f t="shared" si="26"/>
        <v/>
      </c>
      <c r="N333" s="229">
        <f>VLOOKUP(B333,大日程202201!$C$2:$D$1418,2,FALSE)</f>
        <v>0</v>
      </c>
    </row>
    <row r="334" spans="1:14">
      <c r="A334" s="231">
        <v>333</v>
      </c>
      <c r="B334" s="229" t="s">
        <v>3019</v>
      </c>
      <c r="C334" s="229" t="s">
        <v>4463</v>
      </c>
      <c r="D334" s="229">
        <v>6</v>
      </c>
      <c r="E334" s="229">
        <v>6</v>
      </c>
      <c r="F334" s="229">
        <v>0</v>
      </c>
      <c r="I334" s="229">
        <v>0</v>
      </c>
      <c r="J334" s="229">
        <f t="shared" si="31"/>
        <v>0</v>
      </c>
      <c r="K334" s="229" t="str">
        <f t="shared" si="30"/>
        <v>67413 1AA0B</v>
      </c>
      <c r="L334" s="229" t="str">
        <f t="shared" si="27"/>
        <v>67413 1AA0B</v>
      </c>
      <c r="M334" s="229" t="str">
        <f t="shared" ref="M334:M397" si="32">IF(AND($G334&lt;&gt;"",$J334&gt;0), IF($F334=1,MID($K334,1,$G334-(1+$J334))&amp;MID($K334,$G334+$J334,LEN($K334)-($G334+($J334-1))),""),IF(AND($G334&lt;&gt;"",$E334&lt;&gt;"",$J334&gt;0),MID($K334,1,$G334-1),IF(AND($G334&lt;&gt;"",$E334&lt;&gt;"",$J334&lt;0),MID($K334,1,$E334)&amp;MID($K334,$G334+1,LEN($K334)-$G334),IF($F334=1,MID($K334,1,$G334-2)&amp;MID($K334,$G334+1,LEN($K334)-$G334),""))))</f>
        <v/>
      </c>
      <c r="N334" s="229">
        <f>VLOOKUP(B334,大日程202201!$C$2:$D$1418,2,FALSE)</f>
        <v>0</v>
      </c>
    </row>
    <row r="335" spans="1:14">
      <c r="A335" s="231">
        <v>334</v>
      </c>
      <c r="B335" s="229" t="s">
        <v>3020</v>
      </c>
      <c r="C335" s="229" t="s">
        <v>4464</v>
      </c>
      <c r="D335" s="229">
        <v>6</v>
      </c>
      <c r="E335" s="229">
        <v>6</v>
      </c>
      <c r="F335" s="229">
        <v>0</v>
      </c>
      <c r="I335" s="229">
        <v>0</v>
      </c>
      <c r="J335" s="229">
        <f t="shared" si="31"/>
        <v>0</v>
      </c>
      <c r="K335" s="229" t="str">
        <f t="shared" si="30"/>
        <v>67870 1AE0A03</v>
      </c>
      <c r="L335" s="229" t="str">
        <f t="shared" si="27"/>
        <v>67870 1AE0A03</v>
      </c>
      <c r="M335" s="229" t="str">
        <f t="shared" si="32"/>
        <v/>
      </c>
      <c r="N335" s="229">
        <f>VLOOKUP(B335,大日程202201!$C$2:$D$1418,2,FALSE)</f>
        <v>0</v>
      </c>
    </row>
    <row r="336" spans="1:14">
      <c r="A336" s="231">
        <v>335</v>
      </c>
      <c r="B336" s="229" t="s">
        <v>3022</v>
      </c>
      <c r="C336" s="229" t="s">
        <v>4465</v>
      </c>
      <c r="D336" s="229">
        <v>6</v>
      </c>
      <c r="E336" s="229">
        <v>6</v>
      </c>
      <c r="F336" s="229">
        <v>0</v>
      </c>
      <c r="I336" s="229">
        <v>0</v>
      </c>
      <c r="J336" s="229">
        <f t="shared" si="31"/>
        <v>0</v>
      </c>
      <c r="K336" s="229" t="str">
        <f t="shared" si="30"/>
        <v>67870 1AE0A04</v>
      </c>
      <c r="L336" s="229" t="str">
        <f t="shared" si="27"/>
        <v>67870 1AE0A04</v>
      </c>
      <c r="M336" s="229" t="str">
        <f t="shared" si="32"/>
        <v/>
      </c>
      <c r="N336" s="229">
        <f>VLOOKUP(B336,大日程202201!$C$2:$D$1418,2,FALSE)</f>
        <v>0</v>
      </c>
    </row>
    <row r="337" spans="1:14">
      <c r="A337" s="231">
        <v>336</v>
      </c>
      <c r="B337" s="229" t="s">
        <v>3023</v>
      </c>
      <c r="C337" s="229" t="s">
        <v>4466</v>
      </c>
      <c r="D337" s="229">
        <v>6</v>
      </c>
      <c r="E337" s="229">
        <v>6</v>
      </c>
      <c r="F337" s="229">
        <v>0</v>
      </c>
      <c r="I337" s="229">
        <v>0</v>
      </c>
      <c r="J337" s="229">
        <f t="shared" si="31"/>
        <v>0</v>
      </c>
      <c r="K337" s="229" t="str">
        <f t="shared" si="30"/>
        <v>67870 1AE0A05</v>
      </c>
      <c r="L337" s="229" t="str">
        <f t="shared" ref="L337:L388" si="33">IF(AND($G337&lt;&gt;"",$J337&gt;0), IF($F337=1,MID($K337,1,$G337-1)&amp;MID($K337,$G337+$J337+$J337,LEN($K337)-($G337+$J337)),""), IF(AND($G337&lt;&gt;"",$E337&lt;&gt;""),MID($K337,1,$G337-1),IF(AND($D337&lt;&gt;"",$F337&lt;2),$K337,IF(AND(OR($D337="", $E337=""),VALUE($F337)=0),$K337,IF($F337=1,MID($K337,1,$G337-1)&amp;MID($K337,$G337+2,LEN($K337)-($G337-1)),"")))))</f>
        <v>67870 1AE0A05</v>
      </c>
      <c r="M337" s="229" t="str">
        <f t="shared" si="32"/>
        <v/>
      </c>
      <c r="N337" s="229">
        <f>VLOOKUP(B337,大日程202201!$C$2:$D$1418,2,FALSE)</f>
        <v>0</v>
      </c>
    </row>
    <row r="338" spans="1:14">
      <c r="A338" s="231">
        <v>337</v>
      </c>
      <c r="B338" s="229" t="s">
        <v>3024</v>
      </c>
      <c r="C338" s="229" t="s">
        <v>4467</v>
      </c>
      <c r="D338" s="229">
        <v>6</v>
      </c>
      <c r="E338" s="229">
        <v>6</v>
      </c>
      <c r="F338" s="229">
        <v>0</v>
      </c>
      <c r="I338" s="229">
        <v>0</v>
      </c>
      <c r="J338" s="229">
        <f t="shared" si="31"/>
        <v>0</v>
      </c>
      <c r="K338" s="229" t="str">
        <f t="shared" si="30"/>
        <v>74317 1AA0A</v>
      </c>
      <c r="L338" s="229" t="str">
        <f t="shared" si="33"/>
        <v>74317 1AA0A</v>
      </c>
      <c r="M338" s="229" t="str">
        <f t="shared" si="32"/>
        <v/>
      </c>
      <c r="N338" s="229">
        <f>VLOOKUP(B338,大日程202201!$C$2:$D$1418,2,FALSE)</f>
        <v>0</v>
      </c>
    </row>
    <row r="339" spans="1:14">
      <c r="A339" s="231">
        <v>338</v>
      </c>
      <c r="B339" s="229" t="s">
        <v>3025</v>
      </c>
      <c r="C339" s="229" t="s">
        <v>4468</v>
      </c>
      <c r="D339" s="229">
        <v>6</v>
      </c>
      <c r="E339" s="229">
        <v>6</v>
      </c>
      <c r="F339" s="229">
        <v>0</v>
      </c>
      <c r="I339" s="229">
        <v>0</v>
      </c>
      <c r="J339" s="229">
        <f t="shared" si="31"/>
        <v>0</v>
      </c>
      <c r="K339" s="229" t="str">
        <f t="shared" si="30"/>
        <v>74356 1AA0A</v>
      </c>
      <c r="L339" s="229" t="str">
        <f t="shared" si="33"/>
        <v>74356 1AA0A</v>
      </c>
      <c r="M339" s="229" t="str">
        <f t="shared" si="32"/>
        <v/>
      </c>
      <c r="N339" s="229">
        <f>VLOOKUP(B339,大日程202201!$C$2:$D$1418,2,FALSE)</f>
        <v>0</v>
      </c>
    </row>
    <row r="340" spans="1:14">
      <c r="A340" s="231">
        <v>339</v>
      </c>
      <c r="B340" s="229" t="s">
        <v>3026</v>
      </c>
      <c r="C340" s="229" t="s">
        <v>4469</v>
      </c>
      <c r="D340" s="229">
        <v>8</v>
      </c>
      <c r="E340" s="229">
        <v>8</v>
      </c>
      <c r="F340" s="229">
        <v>1</v>
      </c>
      <c r="G340" s="229">
        <v>6</v>
      </c>
      <c r="I340" s="229">
        <v>0</v>
      </c>
      <c r="J340" s="229">
        <f t="shared" si="31"/>
        <v>1</v>
      </c>
      <c r="K340" s="229" t="str">
        <f t="shared" si="30"/>
        <v>75186/7 1AA0A</v>
      </c>
      <c r="L340" s="229" t="str">
        <f>IF(AND($G340&lt;&gt;"",$J340&gt;0), IF($F340=1,MID($K340,1,$G340-1)&amp;MID($K340,$G340+2,LEN($K340)-($G340+1)),""), IF(AND($G340&lt;&gt;"",$E340&lt;&gt;""),MID($K340,1,$G340-1),IF(AND($D340&lt;&gt;"",$F340&lt;2),$K340,IF(AND(OR($D340="", $E340=""),VALUE($F340)=0),$K340,IF($F340=1,MID($K340,1,$G340-1)&amp;MID($K340,$G340+2,LEN($K340)-($G340-1)),"")))))</f>
        <v>75186 1AA0A</v>
      </c>
      <c r="M340" s="229" t="str">
        <f t="shared" si="32"/>
        <v>75187 1AA0A</v>
      </c>
      <c r="N340" s="229">
        <f>VLOOKUP(B340,大日程202201!$C$2:$D$1418,2,FALSE)</f>
        <v>600</v>
      </c>
    </row>
    <row r="341" spans="1:14">
      <c r="A341" s="231">
        <v>340</v>
      </c>
      <c r="B341" s="229" t="s">
        <v>3028</v>
      </c>
      <c r="C341" s="229" t="s">
        <v>4470</v>
      </c>
      <c r="D341" s="229">
        <v>6</v>
      </c>
      <c r="E341" s="229">
        <v>6</v>
      </c>
      <c r="F341" s="229">
        <v>0</v>
      </c>
      <c r="I341" s="229">
        <v>0</v>
      </c>
      <c r="J341" s="229">
        <f t="shared" si="31"/>
        <v>0</v>
      </c>
      <c r="K341" s="229" t="str">
        <f t="shared" si="30"/>
        <v>751A3 1AN0A</v>
      </c>
      <c r="L341" s="229" t="str">
        <f t="shared" si="33"/>
        <v>751A3 1AN0A</v>
      </c>
      <c r="M341" s="229" t="str">
        <f t="shared" si="32"/>
        <v/>
      </c>
      <c r="N341" s="229">
        <f>VLOOKUP(B341,大日程202201!$C$2:$D$1418,2,FALSE)</f>
        <v>0</v>
      </c>
    </row>
    <row r="342" spans="1:14">
      <c r="A342" s="231">
        <v>341</v>
      </c>
      <c r="B342" s="229" t="s">
        <v>3029</v>
      </c>
      <c r="C342" s="229" t="s">
        <v>4471</v>
      </c>
      <c r="D342" s="229">
        <v>6</v>
      </c>
      <c r="E342" s="229">
        <v>6</v>
      </c>
      <c r="F342" s="229">
        <v>0</v>
      </c>
      <c r="I342" s="229">
        <v>12</v>
      </c>
      <c r="J342" s="229">
        <f t="shared" si="31"/>
        <v>0</v>
      </c>
      <c r="K342" s="229" t="str">
        <f t="shared" si="30"/>
        <v>751A3 1AN0A-E</v>
      </c>
      <c r="L342" s="229" t="str">
        <f t="shared" si="33"/>
        <v>751A3 1AN0A-E</v>
      </c>
      <c r="M342" s="229" t="str">
        <f t="shared" si="32"/>
        <v/>
      </c>
      <c r="N342" s="229">
        <f>VLOOKUP(B342,大日程202201!$C$2:$D$1418,2,FALSE)</f>
        <v>0</v>
      </c>
    </row>
    <row r="343" spans="1:14">
      <c r="A343" s="231">
        <v>342</v>
      </c>
      <c r="B343" s="229" t="s">
        <v>3031</v>
      </c>
      <c r="C343" s="229" t="s">
        <v>4472</v>
      </c>
      <c r="D343" s="229">
        <v>6</v>
      </c>
      <c r="E343" s="229">
        <v>6</v>
      </c>
      <c r="F343" s="229">
        <v>0</v>
      </c>
      <c r="I343" s="229">
        <v>0</v>
      </c>
      <c r="J343" s="229">
        <f t="shared" si="31"/>
        <v>0</v>
      </c>
      <c r="K343" s="229" t="str">
        <f t="shared" si="30"/>
        <v>751B1 1AA0A</v>
      </c>
      <c r="L343" s="229" t="str">
        <f t="shared" si="33"/>
        <v>751B1 1AA0A</v>
      </c>
      <c r="M343" s="229" t="str">
        <f t="shared" si="32"/>
        <v/>
      </c>
      <c r="N343" s="229">
        <f>VLOOKUP(B343,大日程202201!$C$2:$D$1418,2,FALSE)</f>
        <v>0</v>
      </c>
    </row>
    <row r="344" spans="1:14">
      <c r="A344" s="231">
        <v>343</v>
      </c>
      <c r="B344" s="229" t="s">
        <v>3032</v>
      </c>
      <c r="C344" s="229" t="s">
        <v>4473</v>
      </c>
      <c r="D344" s="229">
        <v>6</v>
      </c>
      <c r="E344" s="229">
        <v>6</v>
      </c>
      <c r="F344" s="229">
        <v>0</v>
      </c>
      <c r="I344" s="229">
        <v>0</v>
      </c>
      <c r="J344" s="229">
        <f t="shared" si="31"/>
        <v>0</v>
      </c>
      <c r="K344" s="229" t="str">
        <f t="shared" si="30"/>
        <v>75422 1AA0A</v>
      </c>
      <c r="L344" s="229" t="str">
        <f t="shared" si="33"/>
        <v>75422 1AA0A</v>
      </c>
      <c r="M344" s="229" t="str">
        <f t="shared" si="32"/>
        <v/>
      </c>
      <c r="N344" s="229">
        <f>VLOOKUP(B344,大日程202201!$C$2:$D$1418,2,FALSE)</f>
        <v>0</v>
      </c>
    </row>
    <row r="345" spans="1:14">
      <c r="A345" s="231">
        <v>344</v>
      </c>
      <c r="B345" s="229" t="s">
        <v>3033</v>
      </c>
      <c r="C345" s="229" t="s">
        <v>4474</v>
      </c>
      <c r="D345" s="229">
        <v>6</v>
      </c>
      <c r="E345" s="229">
        <v>6</v>
      </c>
      <c r="F345" s="229">
        <v>0</v>
      </c>
      <c r="I345" s="229">
        <v>0</v>
      </c>
      <c r="J345" s="229">
        <f t="shared" si="31"/>
        <v>0</v>
      </c>
      <c r="K345" s="229" t="str">
        <f t="shared" si="30"/>
        <v>75636 1AA0A</v>
      </c>
      <c r="L345" s="229" t="str">
        <f t="shared" si="33"/>
        <v>75636 1AA0A</v>
      </c>
      <c r="M345" s="229" t="str">
        <f t="shared" si="32"/>
        <v/>
      </c>
      <c r="N345" s="229">
        <f>VLOOKUP(B345,大日程202201!$C$2:$D$1418,2,FALSE)</f>
        <v>0</v>
      </c>
    </row>
    <row r="346" spans="1:14">
      <c r="A346" s="231">
        <v>345</v>
      </c>
      <c r="B346" s="229" t="s">
        <v>3035</v>
      </c>
      <c r="C346" s="229" t="s">
        <v>4475</v>
      </c>
      <c r="D346" s="229">
        <v>6</v>
      </c>
      <c r="E346" s="229">
        <v>6</v>
      </c>
      <c r="F346" s="229">
        <v>0</v>
      </c>
      <c r="I346" s="229">
        <v>12</v>
      </c>
      <c r="J346" s="229">
        <f t="shared" si="31"/>
        <v>0</v>
      </c>
      <c r="K346" s="229" t="str">
        <f t="shared" si="30"/>
        <v>75636 1AA0A-E</v>
      </c>
      <c r="L346" s="229" t="str">
        <f t="shared" si="33"/>
        <v>75636 1AA0A-E</v>
      </c>
      <c r="M346" s="229" t="str">
        <f t="shared" si="32"/>
        <v/>
      </c>
      <c r="N346" s="229">
        <f>VLOOKUP(B346,大日程202201!$C$2:$D$1418,2,FALSE)</f>
        <v>0</v>
      </c>
    </row>
    <row r="347" spans="1:14">
      <c r="A347" s="231">
        <v>346</v>
      </c>
      <c r="B347" s="229" t="s">
        <v>3036</v>
      </c>
      <c r="C347" s="229" t="s">
        <v>4476</v>
      </c>
      <c r="D347" s="229">
        <v>6</v>
      </c>
      <c r="E347" s="229">
        <v>6</v>
      </c>
      <c r="F347" s="229">
        <v>0</v>
      </c>
      <c r="I347" s="229">
        <v>0</v>
      </c>
      <c r="J347" s="229">
        <f t="shared" si="31"/>
        <v>0</v>
      </c>
      <c r="K347" s="229" t="str">
        <f t="shared" si="30"/>
        <v>75637 1AA0A</v>
      </c>
      <c r="L347" s="229" t="str">
        <f t="shared" si="33"/>
        <v>75637 1AA0A</v>
      </c>
      <c r="M347" s="229" t="str">
        <f t="shared" si="32"/>
        <v/>
      </c>
      <c r="N347" s="229">
        <f>VLOOKUP(B347,大日程202201!$C$2:$D$1418,2,FALSE)</f>
        <v>0</v>
      </c>
    </row>
    <row r="348" spans="1:14">
      <c r="A348" s="231">
        <v>347</v>
      </c>
      <c r="B348" s="229" t="s">
        <v>3037</v>
      </c>
      <c r="C348" s="229" t="s">
        <v>4477</v>
      </c>
      <c r="D348" s="229">
        <v>6</v>
      </c>
      <c r="E348" s="229">
        <v>6</v>
      </c>
      <c r="F348" s="229">
        <v>0</v>
      </c>
      <c r="I348" s="229">
        <v>12</v>
      </c>
      <c r="J348" s="229">
        <f t="shared" si="31"/>
        <v>0</v>
      </c>
      <c r="K348" s="229" t="str">
        <f t="shared" si="30"/>
        <v>75637 1AA0A-E</v>
      </c>
      <c r="L348" s="229" t="str">
        <f t="shared" si="33"/>
        <v>75637 1AA0A-E</v>
      </c>
      <c r="M348" s="229" t="str">
        <f t="shared" si="32"/>
        <v/>
      </c>
      <c r="N348" s="229">
        <f>VLOOKUP(B348,大日程202201!$C$2:$D$1418,2,FALSE)</f>
        <v>0</v>
      </c>
    </row>
    <row r="349" spans="1:14">
      <c r="A349" s="231">
        <v>348</v>
      </c>
      <c r="B349" s="229" t="s">
        <v>3038</v>
      </c>
      <c r="C349" s="229" t="s">
        <v>4478</v>
      </c>
      <c r="D349" s="229">
        <v>8</v>
      </c>
      <c r="E349" s="229">
        <v>8</v>
      </c>
      <c r="F349" s="229">
        <v>1</v>
      </c>
      <c r="G349" s="229">
        <v>6</v>
      </c>
      <c r="I349" s="229">
        <v>0</v>
      </c>
      <c r="J349" s="229">
        <f t="shared" si="31"/>
        <v>1</v>
      </c>
      <c r="K349" s="229" t="str">
        <f t="shared" si="30"/>
        <v>76486/7 1AA0A</v>
      </c>
      <c r="L349" s="229" t="str">
        <f>IF(AND($G349&lt;&gt;"",$J349&gt;0), IF($F349=1,MID($K349,1,$G349-1)&amp;MID($K349,$G349+2,LEN($K349)-($G349+1)),""), IF(AND($G349&lt;&gt;"",$E349&lt;&gt;""),MID($K349,1,$G349-1),IF(AND($D349&lt;&gt;"",$F349&lt;2),$K349,IF(AND(OR($D349="", $E349=""),VALUE($F349)=0),$K349,IF($F349=1,MID($K349,1,$G349-1)&amp;MID($K349,$G349+2,LEN($K349)-($G349-1)),"")))))</f>
        <v>76486 1AA0A</v>
      </c>
      <c r="M349" s="229" t="str">
        <f t="shared" si="32"/>
        <v>76487 1AA0A</v>
      </c>
      <c r="N349" s="229">
        <f>VLOOKUP(B349,大日程202201!$C$2:$D$1418,2,FALSE)</f>
        <v>0</v>
      </c>
    </row>
    <row r="350" spans="1:14">
      <c r="A350" s="231">
        <v>349</v>
      </c>
      <c r="B350" s="229" t="s">
        <v>3039</v>
      </c>
      <c r="C350" s="229" t="s">
        <v>4479</v>
      </c>
      <c r="D350" s="229">
        <v>8</v>
      </c>
      <c r="E350" s="229">
        <v>8</v>
      </c>
      <c r="F350" s="229">
        <v>1</v>
      </c>
      <c r="G350" s="229">
        <v>6</v>
      </c>
      <c r="I350" s="229">
        <v>14</v>
      </c>
      <c r="J350" s="229">
        <f t="shared" si="31"/>
        <v>1</v>
      </c>
      <c r="K350" s="229" t="str">
        <f t="shared" si="30"/>
        <v>76486/7 1AA0A-E</v>
      </c>
      <c r="L350" s="229" t="str">
        <f>IF(AND($G350&lt;&gt;"",$J350&gt;0), IF($F350=1,MID($K350,1,$G350-1)&amp;MID($K350,$G350+2,LEN($K350)-($G350+1)),""), IF(AND($G350&lt;&gt;"",$E350&lt;&gt;""),MID($K350,1,$G350-1),IF(AND($D350&lt;&gt;"",$F350&lt;2),$K350,IF(AND(OR($D350="", $E350=""),VALUE($F350)=0),$K350,IF($F350=1,MID($K350,1,$G350-1)&amp;MID($K350,$G350+2,LEN($K350)-($G350-1)),"")))))</f>
        <v>76486 1AA0A-E</v>
      </c>
      <c r="M350" s="229" t="str">
        <f t="shared" si="32"/>
        <v>76487 1AA0A-E</v>
      </c>
      <c r="N350" s="229">
        <f>VLOOKUP(B350,大日程202201!$C$2:$D$1418,2,FALSE)</f>
        <v>0</v>
      </c>
    </row>
    <row r="351" spans="1:14">
      <c r="A351" s="231">
        <v>350</v>
      </c>
      <c r="B351" s="229" t="s">
        <v>3041</v>
      </c>
      <c r="C351" s="229" t="s">
        <v>4480</v>
      </c>
      <c r="D351" s="229">
        <v>8</v>
      </c>
      <c r="E351" s="229">
        <v>8</v>
      </c>
      <c r="F351" s="229">
        <v>1</v>
      </c>
      <c r="G351" s="229">
        <v>6</v>
      </c>
      <c r="I351" s="229">
        <v>0</v>
      </c>
      <c r="J351" s="229">
        <f t="shared" si="31"/>
        <v>1</v>
      </c>
      <c r="K351" s="229" t="str">
        <f t="shared" si="30"/>
        <v>64184/5 JN20A</v>
      </c>
      <c r="L351" s="229" t="str">
        <f>IF(AND($G351&lt;&gt;"",$J351&gt;0), IF($F351=1,MID($K351,1,$G351-1)&amp;MID($K351,$G351+2,LEN($K351)-($G351+1)),""), IF(AND($G351&lt;&gt;"",$E351&lt;&gt;""),MID($K351,1,$G351-1),IF(AND($D351&lt;&gt;"",$F351&lt;2),$K351,IF(AND(OR($D351="", $E351=""),VALUE($F351)=0),$K351,IF($F351=1,MID($K351,1,$G351-1)&amp;MID($K351,$G351+2,LEN($K351)-($G351-1)),"")))))</f>
        <v>64184 JN20A</v>
      </c>
      <c r="M351" s="229" t="str">
        <f t="shared" si="32"/>
        <v>64185 JN20A</v>
      </c>
      <c r="N351" s="229">
        <f>VLOOKUP(B351,大日程202201!$C$2:$D$1418,2,FALSE)</f>
        <v>0</v>
      </c>
    </row>
    <row r="352" spans="1:14">
      <c r="A352" s="231">
        <v>351</v>
      </c>
      <c r="B352" s="229" t="s">
        <v>3042</v>
      </c>
      <c r="C352" s="229" t="s">
        <v>4481</v>
      </c>
      <c r="D352" s="229">
        <v>8</v>
      </c>
      <c r="E352" s="229">
        <v>8</v>
      </c>
      <c r="F352" s="229">
        <v>1</v>
      </c>
      <c r="G352" s="229">
        <v>6</v>
      </c>
      <c r="I352" s="229">
        <v>14</v>
      </c>
      <c r="J352" s="229">
        <f t="shared" si="31"/>
        <v>1</v>
      </c>
      <c r="K352" s="229" t="str">
        <f t="shared" si="30"/>
        <v>64184/5 JN20A-E</v>
      </c>
      <c r="L352" s="229" t="str">
        <f>IF(AND($G352&lt;&gt;"",$J352&gt;0), IF($F352=1,MID($K352,1,$G352-1)&amp;MID($K352,$G352+2,LEN($K352)-($G352+1)),""), IF(AND($G352&lt;&gt;"",$E352&lt;&gt;""),MID($K352,1,$G352-1),IF(AND($D352&lt;&gt;"",$F352&lt;2),$K352,IF(AND(OR($D352="", $E352=""),VALUE($F352)=0),$K352,IF($F352=1,MID($K352,1,$G352-1)&amp;MID($K352,$G352+2,LEN($K352)-($G352-1)),"")))))</f>
        <v>64184 JN20A-E</v>
      </c>
      <c r="M352" s="229" t="str">
        <f t="shared" si="32"/>
        <v>64185 JN20A-E</v>
      </c>
      <c r="N352" s="229">
        <f>VLOOKUP(B352,大日程202201!$C$2:$D$1418,2,FALSE)</f>
        <v>0</v>
      </c>
    </row>
    <row r="353" spans="1:14">
      <c r="A353" s="231">
        <v>352</v>
      </c>
      <c r="B353" s="229" t="s">
        <v>3044</v>
      </c>
      <c r="C353" s="229" t="s">
        <v>4482</v>
      </c>
      <c r="D353" s="229">
        <v>6</v>
      </c>
      <c r="E353" s="229">
        <v>6</v>
      </c>
      <c r="F353" s="229">
        <v>0</v>
      </c>
      <c r="I353" s="229">
        <v>0</v>
      </c>
      <c r="J353" s="229">
        <f t="shared" si="31"/>
        <v>0</v>
      </c>
      <c r="K353" s="229" t="str">
        <f t="shared" si="30"/>
        <v>66316 JN20A</v>
      </c>
      <c r="L353" s="229" t="str">
        <f t="shared" si="33"/>
        <v>66316 JN20A</v>
      </c>
      <c r="M353" s="229" t="str">
        <f t="shared" si="32"/>
        <v/>
      </c>
      <c r="N353" s="229">
        <f>VLOOKUP(B353,大日程202201!$C$2:$D$1418,2,FALSE)</f>
        <v>0</v>
      </c>
    </row>
    <row r="354" spans="1:14">
      <c r="A354" s="231">
        <v>353</v>
      </c>
      <c r="B354" s="229" t="s">
        <v>3045</v>
      </c>
      <c r="C354" s="229" t="s">
        <v>4483</v>
      </c>
      <c r="D354" s="229">
        <v>6</v>
      </c>
      <c r="E354" s="229">
        <v>6</v>
      </c>
      <c r="F354" s="229">
        <v>0</v>
      </c>
      <c r="I354" s="229">
        <v>0</v>
      </c>
      <c r="J354" s="229">
        <f t="shared" si="31"/>
        <v>0</v>
      </c>
      <c r="K354" s="229" t="str">
        <f t="shared" si="30"/>
        <v>67338 JN20A</v>
      </c>
      <c r="L354" s="229" t="str">
        <f t="shared" si="33"/>
        <v>67338 JN20A</v>
      </c>
      <c r="M354" s="229" t="str">
        <f t="shared" si="32"/>
        <v/>
      </c>
      <c r="N354" s="229">
        <f>VLOOKUP(B354,大日程202201!$C$2:$D$1418,2,FALSE)</f>
        <v>0</v>
      </c>
    </row>
    <row r="355" spans="1:14">
      <c r="A355" s="231">
        <v>354</v>
      </c>
      <c r="B355" s="229" t="s">
        <v>3047</v>
      </c>
      <c r="C355" s="229" t="s">
        <v>4484</v>
      </c>
      <c r="D355" s="229">
        <v>6</v>
      </c>
      <c r="E355" s="229">
        <v>6</v>
      </c>
      <c r="F355" s="229">
        <v>0</v>
      </c>
      <c r="I355" s="229">
        <v>0</v>
      </c>
      <c r="J355" s="229">
        <f t="shared" si="31"/>
        <v>0</v>
      </c>
      <c r="K355" s="229" t="str">
        <f t="shared" si="30"/>
        <v>67419 JN20A</v>
      </c>
      <c r="L355" s="229" t="str">
        <f t="shared" si="33"/>
        <v>67419 JN20A</v>
      </c>
      <c r="M355" s="229" t="str">
        <f t="shared" si="32"/>
        <v/>
      </c>
      <c r="N355" s="229">
        <f>VLOOKUP(B355,大日程202201!$C$2:$D$1418,2,FALSE)</f>
        <v>0</v>
      </c>
    </row>
    <row r="356" spans="1:14">
      <c r="A356" s="231">
        <v>355</v>
      </c>
      <c r="B356" s="229" t="s">
        <v>3048</v>
      </c>
      <c r="C356" s="229" t="s">
        <v>4485</v>
      </c>
      <c r="D356" s="229">
        <v>6</v>
      </c>
      <c r="E356" s="229">
        <v>6</v>
      </c>
      <c r="F356" s="229">
        <v>0</v>
      </c>
      <c r="I356" s="229">
        <v>0</v>
      </c>
      <c r="J356" s="229">
        <f t="shared" si="31"/>
        <v>0</v>
      </c>
      <c r="K356" s="229" t="str">
        <f t="shared" si="30"/>
        <v>67419 JN90A</v>
      </c>
      <c r="L356" s="229" t="str">
        <f t="shared" si="33"/>
        <v>67419 JN90A</v>
      </c>
      <c r="M356" s="229" t="str">
        <f t="shared" si="32"/>
        <v/>
      </c>
      <c r="N356" s="229">
        <f>VLOOKUP(B356,大日程202201!$C$2:$D$1418,2,FALSE)</f>
        <v>0</v>
      </c>
    </row>
    <row r="357" spans="1:14">
      <c r="A357" s="231">
        <v>356</v>
      </c>
      <c r="B357" s="229" t="s">
        <v>3049</v>
      </c>
      <c r="C357" s="229" t="s">
        <v>4486</v>
      </c>
      <c r="D357" s="229">
        <v>6</v>
      </c>
      <c r="E357" s="229">
        <v>6</v>
      </c>
      <c r="F357" s="229">
        <v>0</v>
      </c>
      <c r="I357" s="229">
        <v>0</v>
      </c>
      <c r="J357" s="229">
        <f t="shared" si="31"/>
        <v>0</v>
      </c>
      <c r="K357" s="229" t="str">
        <f t="shared" si="30"/>
        <v>67870 JN20A03</v>
      </c>
      <c r="L357" s="229" t="str">
        <f t="shared" si="33"/>
        <v>67870 JN20A03</v>
      </c>
      <c r="M357" s="229" t="str">
        <f t="shared" si="32"/>
        <v/>
      </c>
      <c r="N357" s="229">
        <f>VLOOKUP(B357,大日程202201!$C$2:$D$1418,2,FALSE)</f>
        <v>0</v>
      </c>
    </row>
    <row r="358" spans="1:14">
      <c r="A358" s="231">
        <v>357</v>
      </c>
      <c r="B358" s="229" t="s">
        <v>3050</v>
      </c>
      <c r="C358" s="229" t="s">
        <v>4487</v>
      </c>
      <c r="D358" s="229">
        <v>6</v>
      </c>
      <c r="E358" s="229">
        <v>6</v>
      </c>
      <c r="F358" s="229">
        <v>0</v>
      </c>
      <c r="I358" s="229">
        <v>0</v>
      </c>
      <c r="J358" s="229">
        <f t="shared" si="31"/>
        <v>0</v>
      </c>
      <c r="K358" s="229" t="str">
        <f t="shared" si="30"/>
        <v>67870 JN20A04</v>
      </c>
      <c r="L358" s="229" t="str">
        <f t="shared" si="33"/>
        <v>67870 JN20A04</v>
      </c>
      <c r="M358" s="229" t="str">
        <f t="shared" si="32"/>
        <v/>
      </c>
      <c r="N358" s="229">
        <f>VLOOKUP(B358,大日程202201!$C$2:$D$1418,2,FALSE)</f>
        <v>0</v>
      </c>
    </row>
    <row r="359" spans="1:14">
      <c r="A359" s="231">
        <v>358</v>
      </c>
      <c r="B359" s="229" t="s">
        <v>3051</v>
      </c>
      <c r="C359" s="229" t="s">
        <v>4488</v>
      </c>
      <c r="D359" s="229">
        <v>6</v>
      </c>
      <c r="E359" s="229">
        <v>6</v>
      </c>
      <c r="F359" s="229">
        <v>0</v>
      </c>
      <c r="I359" s="229">
        <v>0</v>
      </c>
      <c r="J359" s="229">
        <f t="shared" si="31"/>
        <v>0</v>
      </c>
      <c r="K359" s="229" t="str">
        <f t="shared" si="30"/>
        <v>67870 JN20A05</v>
      </c>
      <c r="L359" s="229" t="str">
        <f t="shared" si="33"/>
        <v>67870 JN20A05</v>
      </c>
      <c r="M359" s="229" t="str">
        <f t="shared" si="32"/>
        <v/>
      </c>
      <c r="N359" s="229">
        <f>VLOOKUP(B359,大日程202201!$C$2:$D$1418,2,FALSE)</f>
        <v>0</v>
      </c>
    </row>
    <row r="360" spans="1:14">
      <c r="A360" s="231">
        <v>359</v>
      </c>
      <c r="B360" s="229" t="s">
        <v>3052</v>
      </c>
      <c r="C360" s="229" t="s">
        <v>4489</v>
      </c>
      <c r="D360" s="229">
        <v>6</v>
      </c>
      <c r="E360" s="229">
        <v>6</v>
      </c>
      <c r="F360" s="229">
        <v>0</v>
      </c>
      <c r="I360" s="229">
        <v>0</v>
      </c>
      <c r="J360" s="229">
        <f t="shared" si="31"/>
        <v>0</v>
      </c>
      <c r="K360" s="229" t="str">
        <f t="shared" si="30"/>
        <v>75126 JN20A</v>
      </c>
      <c r="L360" s="229" t="str">
        <f t="shared" si="33"/>
        <v>75126 JN20A</v>
      </c>
      <c r="M360" s="229" t="str">
        <f t="shared" si="32"/>
        <v/>
      </c>
      <c r="N360" s="229">
        <f>VLOOKUP(B360,大日程202201!$C$2:$D$1418,2,FALSE)</f>
        <v>0</v>
      </c>
    </row>
    <row r="361" spans="1:14">
      <c r="A361" s="231">
        <v>360</v>
      </c>
      <c r="B361" s="229" t="s">
        <v>3053</v>
      </c>
      <c r="C361" s="229" t="s">
        <v>4490</v>
      </c>
      <c r="D361" s="229">
        <v>6</v>
      </c>
      <c r="E361" s="229">
        <v>6</v>
      </c>
      <c r="F361" s="229">
        <v>0</v>
      </c>
      <c r="I361" s="229">
        <v>12</v>
      </c>
      <c r="J361" s="229">
        <f t="shared" si="31"/>
        <v>0</v>
      </c>
      <c r="K361" s="229" t="str">
        <f t="shared" si="30"/>
        <v>75126 JN20A-E</v>
      </c>
      <c r="L361" s="229" t="str">
        <f t="shared" si="33"/>
        <v>75126 JN20A-E</v>
      </c>
      <c r="M361" s="229" t="str">
        <f t="shared" si="32"/>
        <v/>
      </c>
      <c r="N361" s="229">
        <f>VLOOKUP(B361,大日程202201!$C$2:$D$1418,2,FALSE)</f>
        <v>0</v>
      </c>
    </row>
    <row r="362" spans="1:14">
      <c r="A362" s="231">
        <v>361</v>
      </c>
      <c r="B362" s="229" t="s">
        <v>3055</v>
      </c>
      <c r="C362" s="229" t="s">
        <v>4491</v>
      </c>
      <c r="D362" s="229">
        <v>6</v>
      </c>
      <c r="E362" s="229">
        <v>6</v>
      </c>
      <c r="F362" s="229">
        <v>0</v>
      </c>
      <c r="I362" s="229">
        <v>0</v>
      </c>
      <c r="J362" s="229">
        <f t="shared" si="31"/>
        <v>0</v>
      </c>
      <c r="K362" s="229" t="str">
        <f t="shared" si="30"/>
        <v>75182 JN20A</v>
      </c>
      <c r="L362" s="229" t="str">
        <f t="shared" si="33"/>
        <v>75182 JN20A</v>
      </c>
      <c r="M362" s="229" t="str">
        <f t="shared" si="32"/>
        <v/>
      </c>
      <c r="N362" s="229">
        <f>VLOOKUP(B362,大日程202201!$C$2:$D$1418,2,FALSE)</f>
        <v>0</v>
      </c>
    </row>
    <row r="363" spans="1:14">
      <c r="A363" s="231">
        <v>362</v>
      </c>
      <c r="B363" s="229" t="s">
        <v>3056</v>
      </c>
      <c r="C363" s="229" t="s">
        <v>4492</v>
      </c>
      <c r="D363" s="229">
        <v>6</v>
      </c>
      <c r="E363" s="229">
        <v>6</v>
      </c>
      <c r="F363" s="229">
        <v>0</v>
      </c>
      <c r="I363" s="229">
        <v>0</v>
      </c>
      <c r="J363" s="229">
        <f t="shared" si="31"/>
        <v>0</v>
      </c>
      <c r="K363" s="229" t="str">
        <f t="shared" si="30"/>
        <v>75352 JN20A</v>
      </c>
      <c r="L363" s="229" t="str">
        <f t="shared" si="33"/>
        <v>75352 JN20A</v>
      </c>
      <c r="M363" s="229" t="str">
        <f t="shared" si="32"/>
        <v/>
      </c>
      <c r="N363" s="229">
        <f>VLOOKUP(B363,大日程202201!$C$2:$D$1418,2,FALSE)</f>
        <v>0</v>
      </c>
    </row>
    <row r="364" spans="1:14">
      <c r="A364" s="231">
        <v>363</v>
      </c>
      <c r="B364" s="229" t="s">
        <v>3057</v>
      </c>
      <c r="C364" s="229" t="s">
        <v>4493</v>
      </c>
      <c r="D364" s="229">
        <v>6</v>
      </c>
      <c r="E364" s="229">
        <v>6</v>
      </c>
      <c r="F364" s="229">
        <v>0</v>
      </c>
      <c r="I364" s="229">
        <v>0</v>
      </c>
      <c r="J364" s="229">
        <f t="shared" si="31"/>
        <v>0</v>
      </c>
      <c r="K364" s="229" t="str">
        <f t="shared" si="30"/>
        <v>75353 JN20A</v>
      </c>
      <c r="L364" s="229" t="str">
        <f t="shared" si="33"/>
        <v>75353 JN20A</v>
      </c>
      <c r="M364" s="229" t="str">
        <f t="shared" si="32"/>
        <v/>
      </c>
      <c r="N364" s="229">
        <f>VLOOKUP(B364,大日程202201!$C$2:$D$1418,2,FALSE)</f>
        <v>0</v>
      </c>
    </row>
    <row r="365" spans="1:14">
      <c r="A365" s="231">
        <v>364</v>
      </c>
      <c r="B365" s="229" t="s">
        <v>3058</v>
      </c>
      <c r="C365" s="229" t="s">
        <v>4494</v>
      </c>
      <c r="D365" s="229">
        <v>6</v>
      </c>
      <c r="E365" s="229">
        <v>6</v>
      </c>
      <c r="F365" s="229">
        <v>0</v>
      </c>
      <c r="I365" s="229">
        <v>0</v>
      </c>
      <c r="J365" s="229">
        <f t="shared" si="31"/>
        <v>0</v>
      </c>
      <c r="K365" s="229" t="str">
        <f t="shared" si="30"/>
        <v>75422 JN20A</v>
      </c>
      <c r="L365" s="229" t="str">
        <f t="shared" si="33"/>
        <v>75422 JN20A</v>
      </c>
      <c r="M365" s="229" t="str">
        <f t="shared" si="32"/>
        <v/>
      </c>
      <c r="N365" s="229">
        <f>VLOOKUP(B365,大日程202201!$C$2:$D$1418,2,FALSE)</f>
        <v>0</v>
      </c>
    </row>
    <row r="366" spans="1:14">
      <c r="A366" s="231">
        <v>365</v>
      </c>
      <c r="B366" s="229" t="s">
        <v>3059</v>
      </c>
      <c r="C366" s="229" t="s">
        <v>4495</v>
      </c>
      <c r="D366" s="229">
        <v>6</v>
      </c>
      <c r="E366" s="229">
        <v>6</v>
      </c>
      <c r="F366" s="229">
        <v>0</v>
      </c>
      <c r="I366" s="229">
        <v>0</v>
      </c>
      <c r="J366" s="229">
        <f t="shared" si="31"/>
        <v>0</v>
      </c>
      <c r="K366" s="229" t="str">
        <f t="shared" si="30"/>
        <v>75692 JN20A</v>
      </c>
      <c r="L366" s="229" t="str">
        <f t="shared" si="33"/>
        <v>75692 JN20A</v>
      </c>
      <c r="M366" s="229" t="str">
        <f t="shared" si="32"/>
        <v/>
      </c>
      <c r="N366" s="229">
        <f>VLOOKUP(B366,大日程202201!$C$2:$D$1418,2,FALSE)</f>
        <v>0</v>
      </c>
    </row>
    <row r="367" spans="1:14">
      <c r="A367" s="231">
        <v>366</v>
      </c>
      <c r="B367" s="229" t="s">
        <v>3060</v>
      </c>
      <c r="C367" s="229" t="s">
        <v>4496</v>
      </c>
      <c r="D367" s="229">
        <v>6</v>
      </c>
      <c r="E367" s="229">
        <v>6</v>
      </c>
      <c r="F367" s="229">
        <v>0</v>
      </c>
      <c r="I367" s="229">
        <v>12</v>
      </c>
      <c r="J367" s="229">
        <f t="shared" si="31"/>
        <v>0</v>
      </c>
      <c r="K367" s="229" t="str">
        <f t="shared" si="30"/>
        <v>75692 JN20A-E</v>
      </c>
      <c r="L367" s="229" t="str">
        <f t="shared" si="33"/>
        <v>75692 JN20A-E</v>
      </c>
      <c r="M367" s="229" t="str">
        <f t="shared" si="32"/>
        <v/>
      </c>
      <c r="N367" s="229">
        <f>VLOOKUP(B367,大日程202201!$C$2:$D$1418,2,FALSE)</f>
        <v>0</v>
      </c>
    </row>
    <row r="368" spans="1:14">
      <c r="A368" s="231">
        <v>367</v>
      </c>
      <c r="B368" s="229" t="s">
        <v>3061</v>
      </c>
      <c r="C368" s="229" t="s">
        <v>4497</v>
      </c>
      <c r="D368" s="229">
        <v>6</v>
      </c>
      <c r="E368" s="229">
        <v>6</v>
      </c>
      <c r="F368" s="229">
        <v>0</v>
      </c>
      <c r="I368" s="229">
        <v>0</v>
      </c>
      <c r="J368" s="229">
        <f t="shared" si="31"/>
        <v>0</v>
      </c>
      <c r="K368" s="229" t="str">
        <f t="shared" si="30"/>
        <v>75693 JN20A</v>
      </c>
      <c r="L368" s="229" t="str">
        <f t="shared" si="33"/>
        <v>75693 JN20A</v>
      </c>
      <c r="M368" s="229" t="str">
        <f t="shared" si="32"/>
        <v/>
      </c>
      <c r="N368" s="229">
        <f>VLOOKUP(B368,大日程202201!$C$2:$D$1418,2,FALSE)</f>
        <v>0</v>
      </c>
    </row>
    <row r="369" spans="1:14">
      <c r="A369" s="231">
        <v>368</v>
      </c>
      <c r="B369" s="229" t="s">
        <v>3062</v>
      </c>
      <c r="C369" s="229" t="s">
        <v>4498</v>
      </c>
      <c r="D369" s="229">
        <v>6</v>
      </c>
      <c r="E369" s="229">
        <v>6</v>
      </c>
      <c r="F369" s="229">
        <v>0</v>
      </c>
      <c r="I369" s="229">
        <v>12</v>
      </c>
      <c r="J369" s="229">
        <f t="shared" si="31"/>
        <v>0</v>
      </c>
      <c r="K369" s="229" t="str">
        <f t="shared" si="30"/>
        <v>75693 JN20A-E</v>
      </c>
      <c r="L369" s="229" t="str">
        <f t="shared" si="33"/>
        <v>75693 JN20A-E</v>
      </c>
      <c r="M369" s="229" t="str">
        <f t="shared" si="32"/>
        <v/>
      </c>
      <c r="N369" s="229">
        <f>VLOOKUP(B369,大日程202201!$C$2:$D$1418,2,FALSE)</f>
        <v>0</v>
      </c>
    </row>
    <row r="370" spans="1:14">
      <c r="A370" s="231">
        <v>369</v>
      </c>
      <c r="B370" s="229" t="s">
        <v>3063</v>
      </c>
      <c r="C370" s="229" t="s">
        <v>4499</v>
      </c>
      <c r="D370" s="229">
        <v>8</v>
      </c>
      <c r="E370" s="229">
        <v>8</v>
      </c>
      <c r="F370" s="229">
        <v>1</v>
      </c>
      <c r="G370" s="229">
        <v>6</v>
      </c>
      <c r="I370" s="229">
        <v>0</v>
      </c>
      <c r="J370" s="229">
        <f t="shared" si="31"/>
        <v>1</v>
      </c>
      <c r="K370" s="229" t="str">
        <f t="shared" si="30"/>
        <v>76428/9 JN20A</v>
      </c>
      <c r="L370" s="229" t="str">
        <f>IF(AND($G370&lt;&gt;"",$J370&gt;0), IF($F370=1,MID($K370,1,$G370-1)&amp;MID($K370,$G370+2,LEN($K370)-($G370+1)),""), IF(AND($G370&lt;&gt;"",$E370&lt;&gt;""),MID($K370,1,$G370-1),IF(AND($D370&lt;&gt;"",$F370&lt;2),$K370,IF(AND(OR($D370="", $E370=""),VALUE($F370)=0),$K370,IF($F370=1,MID($K370,1,$G370-1)&amp;MID($K370,$G370+2,LEN($K370)-($G370-1)),"")))))</f>
        <v>76428 JN20A</v>
      </c>
      <c r="M370" s="229" t="str">
        <f t="shared" si="32"/>
        <v>76429 JN20A</v>
      </c>
      <c r="N370" s="229">
        <f>VLOOKUP(B370,大日程202201!$C$2:$D$1418,2,FALSE)</f>
        <v>0</v>
      </c>
    </row>
    <row r="371" spans="1:14">
      <c r="A371" s="231">
        <v>370</v>
      </c>
      <c r="B371" s="229" t="s">
        <v>3064</v>
      </c>
      <c r="C371" s="229" t="s">
        <v>4500</v>
      </c>
      <c r="D371" s="229">
        <v>8</v>
      </c>
      <c r="E371" s="229">
        <v>8</v>
      </c>
      <c r="F371" s="229">
        <v>1</v>
      </c>
      <c r="G371" s="229">
        <v>6</v>
      </c>
      <c r="I371" s="229">
        <v>0</v>
      </c>
      <c r="J371" s="229">
        <f t="shared" si="31"/>
        <v>1</v>
      </c>
      <c r="K371" s="229" t="str">
        <f t="shared" si="30"/>
        <v>76486/7 JN20A</v>
      </c>
      <c r="L371" s="229" t="str">
        <f>IF(AND($G371&lt;&gt;"",$J371&gt;0), IF($F371=1,MID($K371,1,$G371-1)&amp;MID($K371,$G371+2,LEN($K371)-($G371+1)),""), IF(AND($G371&lt;&gt;"",$E371&lt;&gt;""),MID($K371,1,$G371-1),IF(AND($D371&lt;&gt;"",$F371&lt;2),$K371,IF(AND(OR($D371="", $E371=""),VALUE($F371)=0),$K371,IF($F371=1,MID($K371,1,$G371-1)&amp;MID($K371,$G371+2,LEN($K371)-($G371-1)),"")))))</f>
        <v>76486 JN20A</v>
      </c>
      <c r="M371" s="229" t="str">
        <f t="shared" si="32"/>
        <v>76487 JN20A</v>
      </c>
      <c r="N371" s="229">
        <f>VLOOKUP(B371,大日程202201!$C$2:$D$1418,2,FALSE)</f>
        <v>0</v>
      </c>
    </row>
    <row r="372" spans="1:14">
      <c r="A372" s="231">
        <v>371</v>
      </c>
      <c r="B372" s="229" t="s">
        <v>3065</v>
      </c>
      <c r="C372" s="229" t="s">
        <v>4501</v>
      </c>
      <c r="D372" s="229">
        <v>8</v>
      </c>
      <c r="E372" s="229">
        <v>8</v>
      </c>
      <c r="F372" s="229">
        <v>1</v>
      </c>
      <c r="G372" s="229">
        <v>6</v>
      </c>
      <c r="I372" s="229">
        <v>0</v>
      </c>
      <c r="J372" s="229">
        <f t="shared" si="31"/>
        <v>1</v>
      </c>
      <c r="K372" s="229" t="str">
        <f t="shared" si="30"/>
        <v>76776/7 JN20A</v>
      </c>
      <c r="L372" s="229" t="str">
        <f>IF(AND($G372&lt;&gt;"",$J372&gt;0), IF($F372=1,MID($K372,1,$G372-1)&amp;MID($K372,$G372+2,LEN($K372)-($G372+1)),""), IF(AND($G372&lt;&gt;"",$E372&lt;&gt;""),MID($K372,1,$G372-1),IF(AND($D372&lt;&gt;"",$F372&lt;2),$K372,IF(AND(OR($D372="", $E372=""),VALUE($F372)=0),$K372,IF($F372=1,MID($K372,1,$G372-1)&amp;MID($K372,$G372+2,LEN($K372)-($G372-1)),"")))))</f>
        <v>76776 JN20A</v>
      </c>
      <c r="M372" s="229" t="str">
        <f t="shared" si="32"/>
        <v>76777 JN20A</v>
      </c>
      <c r="N372" s="229">
        <f>VLOOKUP(B372,大日程202201!$C$2:$D$1418,2,FALSE)</f>
        <v>0</v>
      </c>
    </row>
    <row r="373" spans="1:14">
      <c r="A373" s="231">
        <v>372</v>
      </c>
      <c r="B373" s="229" t="s">
        <v>3066</v>
      </c>
      <c r="C373" s="229" t="s">
        <v>4502</v>
      </c>
      <c r="D373" s="229">
        <v>6</v>
      </c>
      <c r="E373" s="229">
        <v>6</v>
      </c>
      <c r="F373" s="229">
        <v>0</v>
      </c>
      <c r="I373" s="229">
        <v>0</v>
      </c>
      <c r="J373" s="229">
        <f t="shared" si="31"/>
        <v>0</v>
      </c>
      <c r="K373" s="229" t="str">
        <f t="shared" si="30"/>
        <v>79424 JN20A</v>
      </c>
      <c r="L373" s="229" t="str">
        <f t="shared" si="33"/>
        <v>79424 JN20A</v>
      </c>
      <c r="M373" s="229" t="str">
        <f t="shared" si="32"/>
        <v/>
      </c>
      <c r="N373" s="229">
        <f>VLOOKUP(B373,大日程202201!$C$2:$D$1418,2,FALSE)</f>
        <v>0</v>
      </c>
    </row>
    <row r="374" spans="1:14">
      <c r="A374" s="231">
        <v>373</v>
      </c>
      <c r="B374" s="229" t="s">
        <v>3067</v>
      </c>
      <c r="C374" s="229" t="s">
        <v>4503</v>
      </c>
      <c r="D374" s="229">
        <v>6</v>
      </c>
      <c r="E374" s="229">
        <v>6</v>
      </c>
      <c r="F374" s="229">
        <v>0</v>
      </c>
      <c r="I374" s="229">
        <v>0</v>
      </c>
      <c r="J374" s="229">
        <f t="shared" si="31"/>
        <v>0</v>
      </c>
      <c r="K374" s="229" t="str">
        <f t="shared" si="30"/>
        <v>62522 1LA5A</v>
      </c>
      <c r="L374" s="229" t="str">
        <f t="shared" si="33"/>
        <v>62522 1LA5A</v>
      </c>
      <c r="M374" s="229" t="str">
        <f t="shared" si="32"/>
        <v/>
      </c>
      <c r="N374" s="229">
        <f>VLOOKUP(B374,大日程202201!$C$2:$D$1418,2,FALSE)</f>
        <v>4200</v>
      </c>
    </row>
    <row r="375" spans="1:14">
      <c r="A375" s="231">
        <v>374</v>
      </c>
      <c r="B375" s="229" t="s">
        <v>3068</v>
      </c>
      <c r="C375" s="229" t="s">
        <v>4504</v>
      </c>
      <c r="D375" s="229">
        <v>8</v>
      </c>
      <c r="E375" s="229">
        <v>8</v>
      </c>
      <c r="F375" s="229">
        <v>1</v>
      </c>
      <c r="G375" s="229">
        <v>6</v>
      </c>
      <c r="I375" s="229">
        <v>0</v>
      </c>
      <c r="J375" s="229">
        <f t="shared" si="31"/>
        <v>1</v>
      </c>
      <c r="K375" s="229" t="str">
        <f t="shared" si="30"/>
        <v>62522/3 1LA0A</v>
      </c>
      <c r="L375" s="229" t="str">
        <f>IF(AND($G375&lt;&gt;"",$J375&gt;0), IF($F375=1,MID($K375,1,$G375-1)&amp;MID($K375,$G375+2,LEN($K375)-($G375+1)),""), IF(AND($G375&lt;&gt;"",$E375&lt;&gt;""),MID($K375,1,$G375-1),IF(AND($D375&lt;&gt;"",$F375&lt;2),$K375,IF(AND(OR($D375="", $E375=""),VALUE($F375)=0),$K375,IF($F375=1,MID($K375,1,$G375-1)&amp;MID($K375,$G375+2,LEN($K375)-($G375-1)),"")))))</f>
        <v>62522 1LA0A</v>
      </c>
      <c r="M375" s="229" t="str">
        <f t="shared" si="32"/>
        <v>62523 1LA0A</v>
      </c>
      <c r="N375" s="229">
        <f>VLOOKUP(B375,大日程202201!$C$2:$D$1418,2,FALSE)</f>
        <v>4200</v>
      </c>
    </row>
    <row r="376" spans="1:14">
      <c r="A376" s="231">
        <v>375</v>
      </c>
      <c r="B376" s="229" t="s">
        <v>3069</v>
      </c>
      <c r="C376" s="229" t="s">
        <v>4505</v>
      </c>
      <c r="D376" s="229">
        <v>8</v>
      </c>
      <c r="E376" s="229">
        <v>8</v>
      </c>
      <c r="F376" s="229">
        <v>1</v>
      </c>
      <c r="G376" s="229">
        <v>6</v>
      </c>
      <c r="I376" s="229">
        <v>0</v>
      </c>
      <c r="J376" s="229">
        <f t="shared" si="31"/>
        <v>1</v>
      </c>
      <c r="K376" s="229" t="str">
        <f t="shared" si="30"/>
        <v>62532/3 1LA0A</v>
      </c>
      <c r="L376" s="229" t="str">
        <f>IF(AND($G376&lt;&gt;"",$J376&gt;0), IF($F376=1,MID($K376,1,$G376-1)&amp;MID($K376,$G376+2,LEN($K376)-($G376+1)),""), IF(AND($G376&lt;&gt;"",$E376&lt;&gt;""),MID($K376,1,$G376-1),IF(AND($D376&lt;&gt;"",$F376&lt;2),$K376,IF(AND(OR($D376="", $E376=""),VALUE($F376)=0),$K376,IF($F376=1,MID($K376,1,$G376-1)&amp;MID($K376,$G376+2,LEN($K376)-($G376-1)),"")))))</f>
        <v>62532 1LA0A</v>
      </c>
      <c r="M376" s="229" t="str">
        <f t="shared" si="32"/>
        <v>62533 1LA0A</v>
      </c>
      <c r="N376" s="229">
        <f>VLOOKUP(B376,大日程202201!$C$2:$D$1418,2,FALSE)</f>
        <v>4200</v>
      </c>
    </row>
    <row r="377" spans="1:14">
      <c r="A377" s="231">
        <v>376</v>
      </c>
      <c r="B377" s="229" t="s">
        <v>3070</v>
      </c>
      <c r="C377" s="229" t="s">
        <v>4506</v>
      </c>
      <c r="D377" s="229">
        <v>6</v>
      </c>
      <c r="E377" s="229">
        <v>6</v>
      </c>
      <c r="F377" s="229">
        <v>0</v>
      </c>
      <c r="I377" s="229">
        <v>0</v>
      </c>
      <c r="J377" s="229">
        <f t="shared" si="31"/>
        <v>0</v>
      </c>
      <c r="K377" s="229" t="str">
        <f t="shared" si="30"/>
        <v>67332 1LA0B</v>
      </c>
      <c r="L377" s="229" t="str">
        <f t="shared" si="33"/>
        <v>67332 1LA0B</v>
      </c>
      <c r="M377" s="229" t="str">
        <f t="shared" si="32"/>
        <v/>
      </c>
      <c r="N377" s="229">
        <f>VLOOKUP(B377,大日程202201!$C$2:$D$1418,2,FALSE)</f>
        <v>2800</v>
      </c>
    </row>
    <row r="378" spans="1:14">
      <c r="A378" s="231">
        <v>377</v>
      </c>
      <c r="B378" s="229" t="s">
        <v>3071</v>
      </c>
      <c r="C378" s="229" t="s">
        <v>4507</v>
      </c>
      <c r="D378" s="229">
        <v>6</v>
      </c>
      <c r="E378" s="229">
        <v>6</v>
      </c>
      <c r="F378" s="229">
        <v>0</v>
      </c>
      <c r="I378" s="229">
        <v>0</v>
      </c>
      <c r="J378" s="229">
        <f t="shared" si="31"/>
        <v>0</v>
      </c>
      <c r="K378" s="229" t="str">
        <f t="shared" si="30"/>
        <v>67336 1LA0A</v>
      </c>
      <c r="L378" s="229" t="str">
        <f t="shared" si="33"/>
        <v>67336 1LA0A</v>
      </c>
      <c r="M378" s="229" t="str">
        <f t="shared" si="32"/>
        <v/>
      </c>
      <c r="N378" s="229">
        <f>VLOOKUP(B378,大日程202201!$C$2:$D$1418,2,FALSE)</f>
        <v>5100</v>
      </c>
    </row>
    <row r="379" spans="1:14">
      <c r="A379" s="231">
        <v>378</v>
      </c>
      <c r="B379" s="229" t="s">
        <v>3072</v>
      </c>
      <c r="C379" s="229" t="s">
        <v>4508</v>
      </c>
      <c r="D379" s="229">
        <v>6</v>
      </c>
      <c r="E379" s="229">
        <v>6</v>
      </c>
      <c r="F379" s="229">
        <v>0</v>
      </c>
      <c r="I379" s="229">
        <v>0</v>
      </c>
      <c r="J379" s="229">
        <f t="shared" si="31"/>
        <v>0</v>
      </c>
      <c r="K379" s="229" t="str">
        <f t="shared" si="30"/>
        <v>74332 1LA0A</v>
      </c>
      <c r="L379" s="229" t="str">
        <f t="shared" si="33"/>
        <v>74332 1LA0A</v>
      </c>
      <c r="M379" s="229" t="str">
        <f t="shared" si="32"/>
        <v/>
      </c>
      <c r="N379" s="229">
        <f>VLOOKUP(B379,大日程202201!$C$2:$D$1418,2,FALSE)</f>
        <v>0</v>
      </c>
    </row>
    <row r="380" spans="1:14">
      <c r="A380" s="231">
        <v>379</v>
      </c>
      <c r="B380" s="229" t="s">
        <v>3073</v>
      </c>
      <c r="C380" s="229" t="s">
        <v>4509</v>
      </c>
      <c r="D380" s="229">
        <v>6</v>
      </c>
      <c r="E380" s="229">
        <v>6</v>
      </c>
      <c r="F380" s="229">
        <v>0</v>
      </c>
      <c r="I380" s="229">
        <v>0</v>
      </c>
      <c r="J380" s="229">
        <f t="shared" si="31"/>
        <v>0</v>
      </c>
      <c r="K380" s="229" t="str">
        <f t="shared" si="30"/>
        <v>74333 1LA0A</v>
      </c>
      <c r="L380" s="229" t="str">
        <f t="shared" si="33"/>
        <v>74333 1LA0A</v>
      </c>
      <c r="M380" s="229" t="str">
        <f t="shared" si="32"/>
        <v/>
      </c>
      <c r="N380" s="229">
        <f>VLOOKUP(B380,大日程202201!$C$2:$D$1418,2,FALSE)</f>
        <v>0</v>
      </c>
    </row>
    <row r="381" spans="1:14">
      <c r="A381" s="231">
        <v>380</v>
      </c>
      <c r="B381" s="229" t="s">
        <v>3074</v>
      </c>
      <c r="C381" s="229" t="s">
        <v>4510</v>
      </c>
      <c r="D381" s="229">
        <v>8</v>
      </c>
      <c r="E381" s="229">
        <v>8</v>
      </c>
      <c r="F381" s="229">
        <v>1</v>
      </c>
      <c r="G381" s="229">
        <v>6</v>
      </c>
      <c r="I381" s="229">
        <v>0</v>
      </c>
      <c r="J381" s="229">
        <f t="shared" si="31"/>
        <v>1</v>
      </c>
      <c r="K381" s="229" t="str">
        <f t="shared" si="30"/>
        <v>74362/3 1LA0A</v>
      </c>
      <c r="L381" s="229" t="str">
        <f>IF(AND($G381&lt;&gt;"",$J381&gt;0), IF($F381=1,MID($K381,1,$G381-1)&amp;MID($K381,$G381+2,LEN($K381)-($G381+1)),""), IF(AND($G381&lt;&gt;"",$E381&lt;&gt;""),MID($K381,1,$G381-1),IF(AND($D381&lt;&gt;"",$F381&lt;2),$K381,IF(AND(OR($D381="", $E381=""),VALUE($F381)=0),$K381,IF($F381=1,MID($K381,1,$G381-1)&amp;MID($K381,$G381+2,LEN($K381)-($G381-1)),"")))))</f>
        <v>74362 1LA0A</v>
      </c>
      <c r="M381" s="229" t="str">
        <f t="shared" si="32"/>
        <v>74363 1LA0A</v>
      </c>
      <c r="N381" s="229">
        <f>VLOOKUP(B381,大日程202201!$C$2:$D$1418,2,FALSE)</f>
        <v>0</v>
      </c>
    </row>
    <row r="382" spans="1:14">
      <c r="A382" s="231">
        <v>381</v>
      </c>
      <c r="B382" s="229" t="s">
        <v>3075</v>
      </c>
      <c r="C382" s="229" t="s">
        <v>4511</v>
      </c>
      <c r="D382" s="229">
        <v>6</v>
      </c>
      <c r="E382" s="229">
        <v>6</v>
      </c>
      <c r="F382" s="229">
        <v>0</v>
      </c>
      <c r="I382" s="229">
        <v>0</v>
      </c>
      <c r="J382" s="229">
        <f t="shared" si="31"/>
        <v>0</v>
      </c>
      <c r="K382" s="229" t="str">
        <f t="shared" si="30"/>
        <v>74522 1LA0A</v>
      </c>
      <c r="L382" s="229" t="str">
        <f t="shared" si="33"/>
        <v>74522 1LA0A</v>
      </c>
      <c r="M382" s="229" t="str">
        <f t="shared" si="32"/>
        <v/>
      </c>
      <c r="N382" s="229">
        <f>VLOOKUP(B382,大日程202201!$C$2:$D$1418,2,FALSE)</f>
        <v>0</v>
      </c>
    </row>
    <row r="383" spans="1:14">
      <c r="A383" s="231">
        <v>382</v>
      </c>
      <c r="B383" s="229" t="s">
        <v>3076</v>
      </c>
      <c r="C383" s="229" t="s">
        <v>4512</v>
      </c>
      <c r="D383" s="229">
        <v>6</v>
      </c>
      <c r="E383" s="229">
        <v>6</v>
      </c>
      <c r="F383" s="229">
        <v>0</v>
      </c>
      <c r="I383" s="229">
        <v>0</v>
      </c>
      <c r="J383" s="229">
        <f t="shared" si="31"/>
        <v>0</v>
      </c>
      <c r="K383" s="229" t="str">
        <f t="shared" si="30"/>
        <v>74526 1LA0A</v>
      </c>
      <c r="L383" s="229" t="str">
        <f t="shared" si="33"/>
        <v>74526 1LA0A</v>
      </c>
      <c r="M383" s="229" t="str">
        <f t="shared" si="32"/>
        <v/>
      </c>
      <c r="N383" s="229">
        <f>VLOOKUP(B383,大日程202201!$C$2:$D$1418,2,FALSE)</f>
        <v>3600</v>
      </c>
    </row>
    <row r="384" spans="1:14">
      <c r="A384" s="231">
        <v>383</v>
      </c>
      <c r="B384" s="229" t="s">
        <v>3077</v>
      </c>
      <c r="C384" s="229" t="s">
        <v>4513</v>
      </c>
      <c r="D384" s="229">
        <v>6</v>
      </c>
      <c r="E384" s="229">
        <v>6</v>
      </c>
      <c r="F384" s="229">
        <v>0</v>
      </c>
      <c r="I384" s="229">
        <v>0</v>
      </c>
      <c r="J384" s="229">
        <f t="shared" si="31"/>
        <v>0</v>
      </c>
      <c r="K384" s="229" t="str">
        <f t="shared" si="30"/>
        <v>74532 1LA0A</v>
      </c>
      <c r="L384" s="229" t="str">
        <f t="shared" si="33"/>
        <v>74532 1LA0A</v>
      </c>
      <c r="M384" s="229" t="str">
        <f t="shared" si="32"/>
        <v/>
      </c>
      <c r="N384" s="229">
        <f>VLOOKUP(B384,大日程202201!$C$2:$D$1418,2,FALSE)</f>
        <v>0</v>
      </c>
    </row>
    <row r="385" spans="1:14">
      <c r="A385" s="231">
        <v>384</v>
      </c>
      <c r="B385" s="229" t="s">
        <v>3078</v>
      </c>
      <c r="C385" s="229" t="s">
        <v>4514</v>
      </c>
      <c r="D385" s="229">
        <v>6</v>
      </c>
      <c r="E385" s="229">
        <v>6</v>
      </c>
      <c r="F385" s="229">
        <v>0</v>
      </c>
      <c r="I385" s="229">
        <v>0</v>
      </c>
      <c r="J385" s="229">
        <f t="shared" si="31"/>
        <v>0</v>
      </c>
      <c r="K385" s="229" t="str">
        <f t="shared" si="30"/>
        <v>74548 1LA0A</v>
      </c>
      <c r="L385" s="229" t="str">
        <f t="shared" si="33"/>
        <v>74548 1LA0A</v>
      </c>
      <c r="M385" s="229" t="str">
        <f t="shared" si="32"/>
        <v/>
      </c>
      <c r="N385" s="229">
        <f>VLOOKUP(B385,大日程202201!$C$2:$D$1418,2,FALSE)</f>
        <v>4200</v>
      </c>
    </row>
    <row r="386" spans="1:14">
      <c r="A386" s="231">
        <v>385</v>
      </c>
      <c r="B386" s="229" t="s">
        <v>3079</v>
      </c>
      <c r="C386" s="229" t="s">
        <v>4515</v>
      </c>
      <c r="D386" s="229">
        <v>8</v>
      </c>
      <c r="E386" s="229">
        <v>8</v>
      </c>
      <c r="F386" s="229">
        <v>1</v>
      </c>
      <c r="G386" s="229">
        <v>6</v>
      </c>
      <c r="I386" s="229">
        <v>0</v>
      </c>
      <c r="J386" s="229">
        <f t="shared" si="31"/>
        <v>1</v>
      </c>
      <c r="K386" s="229" t="str">
        <f t="shared" ref="K386:K449" si="34">IF(AND($D386&lt;&gt;"",$D386&gt;$E386),TRIM(MID($C386,1,$D386)),TRIM($C386))</f>
        <v>74586/7 1LA0A</v>
      </c>
      <c r="L386" s="229" t="str">
        <f>IF(AND($G386&lt;&gt;"",$J386&gt;0), IF($F386=1,MID($K386,1,$G386-1)&amp;MID($K386,$G386+2,LEN($K386)-($G386+1)),""), IF(AND($G386&lt;&gt;"",$E386&lt;&gt;""),MID($K386,1,$G386-1),IF(AND($D386&lt;&gt;"",$F386&lt;2),$K386,IF(AND(OR($D386="", $E386=""),VALUE($F386)=0),$K386,IF($F386=1,MID($K386,1,$G386-1)&amp;MID($K386,$G386+2,LEN($K386)-($G386-1)),"")))))</f>
        <v>74586 1LA0A</v>
      </c>
      <c r="M386" s="229" t="str">
        <f t="shared" si="32"/>
        <v>74587 1LA0A</v>
      </c>
      <c r="N386" s="229">
        <f>VLOOKUP(B386,大日程202201!$C$2:$D$1418,2,FALSE)</f>
        <v>4200</v>
      </c>
    </row>
    <row r="387" spans="1:14">
      <c r="A387" s="231">
        <v>386</v>
      </c>
      <c r="B387" s="229" t="s">
        <v>3081</v>
      </c>
      <c r="C387" s="229" t="s">
        <v>4516</v>
      </c>
      <c r="D387" s="229">
        <v>8</v>
      </c>
      <c r="E387" s="229">
        <v>8</v>
      </c>
      <c r="F387" s="229">
        <v>1</v>
      </c>
      <c r="G387" s="229">
        <v>6</v>
      </c>
      <c r="I387" s="229">
        <v>14</v>
      </c>
      <c r="J387" s="229">
        <f t="shared" ref="J387:J450" si="35">IF($G387&lt;&gt;"",($E387-1)-$G387,0)</f>
        <v>1</v>
      </c>
      <c r="K387" s="229" t="str">
        <f t="shared" si="34"/>
        <v>74586/7 1LA0A-G</v>
      </c>
      <c r="L387" s="229" t="str">
        <f>IF(AND($G387&lt;&gt;"",$J387&gt;0), IF($F387=1,MID($K387,1,$G387-1)&amp;MID($K387,$G387+2,LEN($K387)-($G387+1)),""), IF(AND($G387&lt;&gt;"",$E387&lt;&gt;""),MID($K387,1,$G387-1),IF(AND($D387&lt;&gt;"",$F387&lt;2),$K387,IF(AND(OR($D387="", $E387=""),VALUE($F387)=0),$K387,IF($F387=1,MID($K387,1,$G387-1)&amp;MID($K387,$G387+2,LEN($K387)-($G387-1)),"")))))</f>
        <v>74586 1LA0A-G</v>
      </c>
      <c r="M387" s="229" t="str">
        <f t="shared" si="32"/>
        <v>74587 1LA0A-G</v>
      </c>
      <c r="N387" s="229">
        <f>VLOOKUP(B387,大日程202201!$C$2:$D$1418,2,FALSE)</f>
        <v>0</v>
      </c>
    </row>
    <row r="388" spans="1:14">
      <c r="A388" s="231">
        <v>387</v>
      </c>
      <c r="B388" s="229" t="s">
        <v>3083</v>
      </c>
      <c r="C388" s="229" t="s">
        <v>4517</v>
      </c>
      <c r="D388" s="229">
        <v>6</v>
      </c>
      <c r="E388" s="229">
        <v>6</v>
      </c>
      <c r="F388" s="229">
        <v>0</v>
      </c>
      <c r="I388" s="229">
        <v>0</v>
      </c>
      <c r="J388" s="229">
        <f t="shared" si="35"/>
        <v>0</v>
      </c>
      <c r="K388" s="229" t="str">
        <f t="shared" si="34"/>
        <v>75412 1LA0A</v>
      </c>
      <c r="L388" s="229" t="str">
        <f t="shared" si="33"/>
        <v>75412 1LA0A</v>
      </c>
      <c r="M388" s="229" t="str">
        <f t="shared" si="32"/>
        <v/>
      </c>
      <c r="N388" s="229">
        <f>VLOOKUP(B388,大日程202201!$C$2:$D$1418,2,FALSE)</f>
        <v>4620</v>
      </c>
    </row>
    <row r="389" spans="1:14">
      <c r="A389" s="231">
        <v>388</v>
      </c>
      <c r="B389" s="229" t="s">
        <v>3084</v>
      </c>
      <c r="C389" s="229" t="s">
        <v>4518</v>
      </c>
      <c r="D389" s="229">
        <v>8</v>
      </c>
      <c r="E389" s="229">
        <v>8</v>
      </c>
      <c r="F389" s="229">
        <v>1</v>
      </c>
      <c r="G389" s="229">
        <v>6</v>
      </c>
      <c r="I389" s="229">
        <v>0</v>
      </c>
      <c r="J389" s="229">
        <f t="shared" si="35"/>
        <v>1</v>
      </c>
      <c r="K389" s="229" t="str">
        <f t="shared" si="34"/>
        <v>75458/9 1LA0B</v>
      </c>
      <c r="L389" s="229" t="str">
        <f t="shared" ref="L389:L397" si="36">IF(AND($G389&lt;&gt;"",$J389&gt;0), IF($F389=1,MID($K389,1,$G389-1)&amp;MID($K389,$G389+2,LEN($K389)-($G389+1)),""), IF(AND($G389&lt;&gt;"",$E389&lt;&gt;""),MID($K389,1,$G389-1),IF(AND($D389&lt;&gt;"",$F389&lt;2),$K389,IF(AND(OR($D389="", $E389=""),VALUE($F389)=0),$K389,IF($F389=1,MID($K389,1,$G389-1)&amp;MID($K389,$G389+2,LEN($K389)-($G389-1)),"")))))</f>
        <v>75458 1LA0B</v>
      </c>
      <c r="M389" s="229" t="str">
        <f t="shared" si="32"/>
        <v>75459 1LA0B</v>
      </c>
      <c r="N389" s="229">
        <f>VLOOKUP(B389,大日程202201!$C$2:$D$1418,2,FALSE)</f>
        <v>4200</v>
      </c>
    </row>
    <row r="390" spans="1:14">
      <c r="A390" s="231">
        <v>389</v>
      </c>
      <c r="B390" s="229" t="s">
        <v>3085</v>
      </c>
      <c r="C390" s="229" t="s">
        <v>4519</v>
      </c>
      <c r="D390" s="229">
        <v>8</v>
      </c>
      <c r="E390" s="229">
        <v>8</v>
      </c>
      <c r="F390" s="229">
        <v>1</v>
      </c>
      <c r="G390" s="229">
        <v>6</v>
      </c>
      <c r="I390" s="229">
        <v>14</v>
      </c>
      <c r="J390" s="229">
        <f t="shared" si="35"/>
        <v>1</v>
      </c>
      <c r="K390" s="229" t="str">
        <f t="shared" si="34"/>
        <v>75458/9 1LA0B-G</v>
      </c>
      <c r="L390" s="229" t="str">
        <f t="shared" si="36"/>
        <v>75458 1LA0B-G</v>
      </c>
      <c r="M390" s="229" t="str">
        <f t="shared" si="32"/>
        <v>75459 1LA0B-G</v>
      </c>
      <c r="N390" s="229">
        <f>VLOOKUP(B390,大日程202201!$C$2:$D$1418,2,FALSE)</f>
        <v>0</v>
      </c>
    </row>
    <row r="391" spans="1:14">
      <c r="A391" s="231">
        <v>390</v>
      </c>
      <c r="B391" s="229" t="s">
        <v>3086</v>
      </c>
      <c r="C391" s="229" t="s">
        <v>4520</v>
      </c>
      <c r="D391" s="229">
        <v>8</v>
      </c>
      <c r="E391" s="229">
        <v>8</v>
      </c>
      <c r="F391" s="229">
        <v>1</v>
      </c>
      <c r="G391" s="229">
        <v>6</v>
      </c>
      <c r="I391" s="229">
        <v>0</v>
      </c>
      <c r="J391" s="229">
        <f t="shared" si="35"/>
        <v>1</v>
      </c>
      <c r="K391" s="229" t="str">
        <f t="shared" si="34"/>
        <v>75622/3 1LA0A</v>
      </c>
      <c r="L391" s="229" t="str">
        <f t="shared" si="36"/>
        <v>75622 1LA0A</v>
      </c>
      <c r="M391" s="229" t="str">
        <f t="shared" si="32"/>
        <v>75623 1LA0A</v>
      </c>
      <c r="N391" s="229">
        <f>VLOOKUP(B391,大日程202201!$C$2:$D$1418,2,FALSE)</f>
        <v>4200</v>
      </c>
    </row>
    <row r="392" spans="1:14">
      <c r="A392" s="231">
        <v>391</v>
      </c>
      <c r="B392" s="229" t="s">
        <v>3087</v>
      </c>
      <c r="C392" s="229" t="s">
        <v>4521</v>
      </c>
      <c r="D392" s="229">
        <v>8</v>
      </c>
      <c r="E392" s="229">
        <v>8</v>
      </c>
      <c r="F392" s="229">
        <v>1</v>
      </c>
      <c r="G392" s="229">
        <v>6</v>
      </c>
      <c r="I392" s="229">
        <v>14</v>
      </c>
      <c r="J392" s="229">
        <f t="shared" si="35"/>
        <v>1</v>
      </c>
      <c r="K392" s="229" t="str">
        <f t="shared" si="34"/>
        <v>75622/3 1LA0A-G</v>
      </c>
      <c r="L392" s="229" t="str">
        <f t="shared" si="36"/>
        <v>75622 1LA0A-G</v>
      </c>
      <c r="M392" s="229" t="str">
        <f t="shared" si="32"/>
        <v>75623 1LA0A-G</v>
      </c>
      <c r="N392" s="229">
        <f>VLOOKUP(B392,大日程202201!$C$2:$D$1418,2,FALSE)</f>
        <v>0</v>
      </c>
    </row>
    <row r="393" spans="1:14">
      <c r="A393" s="231">
        <v>392</v>
      </c>
      <c r="B393" s="229" t="s">
        <v>3088</v>
      </c>
      <c r="C393" s="229" t="s">
        <v>4522</v>
      </c>
      <c r="D393" s="229">
        <v>8</v>
      </c>
      <c r="E393" s="229">
        <v>8</v>
      </c>
      <c r="F393" s="229">
        <v>1</v>
      </c>
      <c r="G393" s="229">
        <v>6</v>
      </c>
      <c r="I393" s="229">
        <v>0</v>
      </c>
      <c r="J393" s="229">
        <f t="shared" si="35"/>
        <v>1</v>
      </c>
      <c r="K393" s="229" t="str">
        <f t="shared" si="34"/>
        <v>75624/5 1LA0A</v>
      </c>
      <c r="L393" s="229" t="str">
        <f t="shared" si="36"/>
        <v>75624 1LA0A</v>
      </c>
      <c r="M393" s="229" t="str">
        <f t="shared" si="32"/>
        <v>75625 1LA0A</v>
      </c>
      <c r="N393" s="229">
        <f>VLOOKUP(B393,大日程202201!$C$2:$D$1418,2,FALSE)</f>
        <v>4200</v>
      </c>
    </row>
    <row r="394" spans="1:14">
      <c r="A394" s="231">
        <v>393</v>
      </c>
      <c r="B394" s="229" t="s">
        <v>3089</v>
      </c>
      <c r="C394" s="229" t="s">
        <v>4523</v>
      </c>
      <c r="D394" s="229">
        <v>8</v>
      </c>
      <c r="E394" s="229">
        <v>8</v>
      </c>
      <c r="F394" s="229">
        <v>1</v>
      </c>
      <c r="G394" s="229">
        <v>6</v>
      </c>
      <c r="I394" s="229">
        <v>14</v>
      </c>
      <c r="J394" s="229">
        <f t="shared" si="35"/>
        <v>1</v>
      </c>
      <c r="K394" s="229" t="str">
        <f t="shared" si="34"/>
        <v>75624/5 1LA0A-G</v>
      </c>
      <c r="L394" s="229" t="str">
        <f t="shared" si="36"/>
        <v>75624 1LA0A-G</v>
      </c>
      <c r="M394" s="229" t="str">
        <f t="shared" si="32"/>
        <v>75625 1LA0A-G</v>
      </c>
      <c r="N394" s="229">
        <f>VLOOKUP(B394,大日程202201!$C$2:$D$1418,2,FALSE)</f>
        <v>0</v>
      </c>
    </row>
    <row r="395" spans="1:14">
      <c r="A395" s="231">
        <v>394</v>
      </c>
      <c r="B395" s="229" t="s">
        <v>3090</v>
      </c>
      <c r="C395" s="229" t="s">
        <v>4524</v>
      </c>
      <c r="D395" s="229">
        <v>8</v>
      </c>
      <c r="E395" s="229">
        <v>8</v>
      </c>
      <c r="F395" s="229">
        <v>1</v>
      </c>
      <c r="G395" s="229">
        <v>6</v>
      </c>
      <c r="I395" s="229">
        <v>0</v>
      </c>
      <c r="J395" s="229">
        <f t="shared" si="35"/>
        <v>1</v>
      </c>
      <c r="K395" s="229" t="str">
        <f t="shared" si="34"/>
        <v>756B6/7 1LA0A</v>
      </c>
      <c r="L395" s="229" t="str">
        <f t="shared" si="36"/>
        <v>756B6 1LA0A</v>
      </c>
      <c r="M395" s="229" t="str">
        <f t="shared" si="32"/>
        <v>756B7 1LA0A</v>
      </c>
      <c r="N395" s="229">
        <f>VLOOKUP(B395,大日程202201!$C$2:$D$1418,2,FALSE)</f>
        <v>4200</v>
      </c>
    </row>
    <row r="396" spans="1:14">
      <c r="A396" s="231">
        <v>395</v>
      </c>
      <c r="B396" s="229" t="s">
        <v>3091</v>
      </c>
      <c r="C396" s="229" t="s">
        <v>4525</v>
      </c>
      <c r="D396" s="229">
        <v>8</v>
      </c>
      <c r="E396" s="229">
        <v>8</v>
      </c>
      <c r="F396" s="229">
        <v>1</v>
      </c>
      <c r="G396" s="229">
        <v>6</v>
      </c>
      <c r="I396" s="229">
        <v>14</v>
      </c>
      <c r="J396" s="229">
        <f t="shared" si="35"/>
        <v>1</v>
      </c>
      <c r="K396" s="229" t="str">
        <f t="shared" si="34"/>
        <v>756B6/7 1LA0A-G</v>
      </c>
      <c r="L396" s="229" t="str">
        <f t="shared" si="36"/>
        <v>756B6 1LA0A-G</v>
      </c>
      <c r="M396" s="229" t="str">
        <f t="shared" si="32"/>
        <v>756B7 1LA0A-G</v>
      </c>
      <c r="N396" s="229">
        <f>VLOOKUP(B396,大日程202201!$C$2:$D$1418,2,FALSE)</f>
        <v>0</v>
      </c>
    </row>
    <row r="397" spans="1:14">
      <c r="A397" s="231">
        <v>396</v>
      </c>
      <c r="B397" s="229" t="s">
        <v>3092</v>
      </c>
      <c r="C397" s="229" t="s">
        <v>4526</v>
      </c>
      <c r="D397" s="229">
        <v>8</v>
      </c>
      <c r="E397" s="229">
        <v>8</v>
      </c>
      <c r="F397" s="229">
        <v>1</v>
      </c>
      <c r="G397" s="229">
        <v>6</v>
      </c>
      <c r="I397" s="229">
        <v>0</v>
      </c>
      <c r="J397" s="229">
        <f t="shared" si="35"/>
        <v>1</v>
      </c>
      <c r="K397" s="229" t="str">
        <f t="shared" si="34"/>
        <v>767C4/5 1LA0A</v>
      </c>
      <c r="L397" s="229" t="str">
        <f t="shared" si="36"/>
        <v>767C4 1LA0A</v>
      </c>
      <c r="M397" s="229" t="str">
        <f t="shared" si="32"/>
        <v>767C5 1LA0A</v>
      </c>
      <c r="N397" s="229">
        <f>VLOOKUP(B397,大日程202201!$C$2:$D$1418,2,FALSE)</f>
        <v>4200</v>
      </c>
    </row>
    <row r="398" spans="1:14">
      <c r="A398" s="231">
        <v>397</v>
      </c>
      <c r="B398" s="229" t="s">
        <v>3093</v>
      </c>
      <c r="C398" s="229" t="s">
        <v>4527</v>
      </c>
      <c r="D398" s="229">
        <v>6</v>
      </c>
      <c r="E398" s="229">
        <v>6</v>
      </c>
      <c r="F398" s="229">
        <v>0</v>
      </c>
      <c r="I398" s="229">
        <v>0</v>
      </c>
      <c r="J398" s="229">
        <f t="shared" si="35"/>
        <v>0</v>
      </c>
      <c r="K398" s="229" t="str">
        <f t="shared" si="34"/>
        <v>67503 1JA0ACE</v>
      </c>
      <c r="L398" s="229" t="str">
        <f t="shared" ref="L398:L459" si="37">IF(AND($G398&lt;&gt;"",$J398&gt;0), IF($F398=1,MID($K398,1,$G398-1)&amp;MID($K398,$G398+$J398+$J398,LEN($K398)-($G398+$J398)),""), IF(AND($G398&lt;&gt;"",$E398&lt;&gt;""),MID($K398,1,$G398-1),IF(AND($D398&lt;&gt;"",$F398&lt;2),$K398,IF(AND(OR($D398="", $E398=""),VALUE($F398)=0),$K398,IF($F398=1,MID($K398,1,$G398-1)&amp;MID($K398,$G398+2,LEN($K398)-($G398-1)),"")))))</f>
        <v>67503 1JA0ACE</v>
      </c>
      <c r="M398" s="229" t="str">
        <f t="shared" ref="M398:M461" si="38">IF(AND($G398&lt;&gt;"",$J398&gt;0), IF($F398=1,MID($K398,1,$G398-(1+$J398))&amp;MID($K398,$G398+$J398,LEN($K398)-($G398+($J398-1))),""),IF(AND($G398&lt;&gt;"",$E398&lt;&gt;"",$J398&gt;0),MID($K398,1,$G398-1),IF(AND($G398&lt;&gt;"",$E398&lt;&gt;"",$J398&lt;0),MID($K398,1,$E398)&amp;MID($K398,$G398+1,LEN($K398)-$G398),IF($F398=1,MID($K398,1,$G398-2)&amp;MID($K398,$G398+1,LEN($K398)-$G398),""))))</f>
        <v/>
      </c>
      <c r="N398" s="229">
        <f>VLOOKUP(B398,大日程202201!$C$2:$D$1418,2,FALSE)</f>
        <v>0</v>
      </c>
    </row>
    <row r="399" spans="1:14">
      <c r="A399" s="231">
        <v>398</v>
      </c>
      <c r="B399" s="229" t="s">
        <v>3095</v>
      </c>
      <c r="C399" s="229" t="s">
        <v>4528</v>
      </c>
      <c r="D399" s="229">
        <v>6</v>
      </c>
      <c r="E399" s="229">
        <v>6</v>
      </c>
      <c r="F399" s="229">
        <v>0</v>
      </c>
      <c r="I399" s="229">
        <v>0</v>
      </c>
      <c r="J399" s="229">
        <f t="shared" si="35"/>
        <v>0</v>
      </c>
      <c r="K399" s="229" t="str">
        <f t="shared" si="34"/>
        <v>67870 1JA0A03</v>
      </c>
      <c r="L399" s="229" t="str">
        <f t="shared" si="37"/>
        <v>67870 1JA0A03</v>
      </c>
      <c r="M399" s="229" t="str">
        <f t="shared" si="38"/>
        <v/>
      </c>
      <c r="N399" s="229">
        <f>VLOOKUP(B399,大日程202201!$C$2:$D$1418,2,FALSE)</f>
        <v>0</v>
      </c>
    </row>
    <row r="400" spans="1:14">
      <c r="A400" s="231">
        <v>399</v>
      </c>
      <c r="B400" s="229" t="s">
        <v>3096</v>
      </c>
      <c r="C400" s="229" t="s">
        <v>4529</v>
      </c>
      <c r="D400" s="229">
        <v>6</v>
      </c>
      <c r="E400" s="229">
        <v>6</v>
      </c>
      <c r="F400" s="229">
        <v>0</v>
      </c>
      <c r="I400" s="229">
        <v>0</v>
      </c>
      <c r="J400" s="229">
        <f t="shared" si="35"/>
        <v>0</v>
      </c>
      <c r="K400" s="229" t="str">
        <f t="shared" si="34"/>
        <v>67870 1JA0A04</v>
      </c>
      <c r="L400" s="229" t="str">
        <f t="shared" si="37"/>
        <v>67870 1JA0A04</v>
      </c>
      <c r="M400" s="229" t="str">
        <f t="shared" si="38"/>
        <v/>
      </c>
      <c r="N400" s="229">
        <f>VLOOKUP(B400,大日程202201!$C$2:$D$1418,2,FALSE)</f>
        <v>0</v>
      </c>
    </row>
    <row r="401" spans="1:14">
      <c r="A401" s="231">
        <v>400</v>
      </c>
      <c r="B401" s="229" t="s">
        <v>3097</v>
      </c>
      <c r="C401" s="229" t="s">
        <v>4530</v>
      </c>
      <c r="D401" s="229">
        <v>6</v>
      </c>
      <c r="E401" s="229">
        <v>6</v>
      </c>
      <c r="F401" s="229">
        <v>0</v>
      </c>
      <c r="I401" s="229">
        <v>0</v>
      </c>
      <c r="J401" s="229">
        <f t="shared" si="35"/>
        <v>0</v>
      </c>
      <c r="K401" s="229" t="str">
        <f t="shared" si="34"/>
        <v>67870 1JA0A06</v>
      </c>
      <c r="L401" s="229" t="str">
        <f t="shared" si="37"/>
        <v>67870 1JA0A06</v>
      </c>
      <c r="M401" s="229" t="str">
        <f t="shared" si="38"/>
        <v/>
      </c>
      <c r="N401" s="229">
        <f>VLOOKUP(B401,大日程202201!$C$2:$D$1418,2,FALSE)</f>
        <v>0</v>
      </c>
    </row>
    <row r="402" spans="1:14">
      <c r="A402" s="231">
        <v>401</v>
      </c>
      <c r="B402" s="229" t="s">
        <v>3098</v>
      </c>
      <c r="C402" s="229" t="s">
        <v>4531</v>
      </c>
      <c r="D402" s="229">
        <v>6</v>
      </c>
      <c r="E402" s="229">
        <v>6</v>
      </c>
      <c r="F402" s="229">
        <v>0</v>
      </c>
      <c r="I402" s="229">
        <v>0</v>
      </c>
      <c r="J402" s="229">
        <f t="shared" si="35"/>
        <v>0</v>
      </c>
      <c r="K402" s="229" t="str">
        <f t="shared" si="34"/>
        <v>67870 1JB0A03</v>
      </c>
      <c r="L402" s="229" t="str">
        <f t="shared" si="37"/>
        <v>67870 1JB0A03</v>
      </c>
      <c r="M402" s="229" t="str">
        <f t="shared" si="38"/>
        <v/>
      </c>
      <c r="N402" s="229">
        <f>VLOOKUP(B402,大日程202201!$C$2:$D$1418,2,FALSE)</f>
        <v>0</v>
      </c>
    </row>
    <row r="403" spans="1:14">
      <c r="A403" s="231">
        <v>402</v>
      </c>
      <c r="B403" s="229" t="s">
        <v>3099</v>
      </c>
      <c r="C403" s="229" t="s">
        <v>4532</v>
      </c>
      <c r="D403" s="229">
        <v>6</v>
      </c>
      <c r="E403" s="229">
        <v>6</v>
      </c>
      <c r="F403" s="229">
        <v>0</v>
      </c>
      <c r="I403" s="229">
        <v>0</v>
      </c>
      <c r="J403" s="229">
        <f t="shared" si="35"/>
        <v>0</v>
      </c>
      <c r="K403" s="229" t="str">
        <f t="shared" si="34"/>
        <v>67870 1JB0A04</v>
      </c>
      <c r="L403" s="229" t="str">
        <f t="shared" si="37"/>
        <v>67870 1JB0A04</v>
      </c>
      <c r="M403" s="229" t="str">
        <f t="shared" si="38"/>
        <v/>
      </c>
      <c r="N403" s="229">
        <f>VLOOKUP(B403,大日程202201!$C$2:$D$1418,2,FALSE)</f>
        <v>0</v>
      </c>
    </row>
    <row r="404" spans="1:14">
      <c r="A404" s="231">
        <v>403</v>
      </c>
      <c r="B404" s="229" t="s">
        <v>3100</v>
      </c>
      <c r="C404" s="229" t="s">
        <v>4533</v>
      </c>
      <c r="D404" s="229">
        <v>6</v>
      </c>
      <c r="E404" s="229">
        <v>6</v>
      </c>
      <c r="F404" s="229">
        <v>0</v>
      </c>
      <c r="I404" s="229">
        <v>0</v>
      </c>
      <c r="J404" s="229">
        <f t="shared" si="35"/>
        <v>0</v>
      </c>
      <c r="K404" s="229" t="str">
        <f t="shared" si="34"/>
        <v>67870 1JB0A06</v>
      </c>
      <c r="L404" s="229" t="str">
        <f t="shared" si="37"/>
        <v>67870 1JB0A06</v>
      </c>
      <c r="M404" s="229" t="str">
        <f t="shared" si="38"/>
        <v/>
      </c>
      <c r="N404" s="229">
        <f>VLOOKUP(B404,大日程202201!$C$2:$D$1418,2,FALSE)</f>
        <v>0</v>
      </c>
    </row>
    <row r="405" spans="1:14">
      <c r="A405" s="231">
        <v>404</v>
      </c>
      <c r="B405" s="229" t="s">
        <v>3101</v>
      </c>
      <c r="C405" s="229" t="s">
        <v>4534</v>
      </c>
      <c r="D405" s="229">
        <v>8</v>
      </c>
      <c r="E405" s="229">
        <v>8</v>
      </c>
      <c r="F405" s="229">
        <v>1</v>
      </c>
      <c r="G405" s="229">
        <v>6</v>
      </c>
      <c r="I405" s="229">
        <v>0</v>
      </c>
      <c r="J405" s="229">
        <f t="shared" si="35"/>
        <v>1</v>
      </c>
      <c r="K405" s="229" t="str">
        <f t="shared" si="34"/>
        <v>745Q2/3 1JA0A</v>
      </c>
      <c r="L405" s="229" t="str">
        <f>IF(AND($G405&lt;&gt;"",$J405&gt;0), IF($F405=1,MID($K405,1,$G405-1)&amp;MID($K405,$G405+2,LEN($K405)-($G405+1)),""), IF(AND($G405&lt;&gt;"",$E405&lt;&gt;""),MID($K405,1,$G405-1),IF(AND($D405&lt;&gt;"",$F405&lt;2),$K405,IF(AND(OR($D405="", $E405=""),VALUE($F405)=0),$K405,IF($F405=1,MID($K405,1,$G405-1)&amp;MID($K405,$G405+2,LEN($K405)-($G405-1)),"")))))</f>
        <v>745Q2 1JA0A</v>
      </c>
      <c r="M405" s="229" t="str">
        <f t="shared" si="38"/>
        <v>745Q3 1JA0A</v>
      </c>
      <c r="N405" s="229">
        <f>VLOOKUP(B405,大日程202201!$C$2:$D$1418,2,FALSE)</f>
        <v>0</v>
      </c>
    </row>
    <row r="406" spans="1:14">
      <c r="A406" s="231">
        <v>405</v>
      </c>
      <c r="B406" s="229" t="s">
        <v>3102</v>
      </c>
      <c r="C406" s="229" t="s">
        <v>4535</v>
      </c>
      <c r="D406" s="229">
        <v>6</v>
      </c>
      <c r="E406" s="229">
        <v>6</v>
      </c>
      <c r="F406" s="229">
        <v>0</v>
      </c>
      <c r="I406" s="229">
        <v>0</v>
      </c>
      <c r="J406" s="229">
        <f t="shared" si="35"/>
        <v>0</v>
      </c>
      <c r="K406" s="229" t="str">
        <f t="shared" si="34"/>
        <v>74623 1JB0A01</v>
      </c>
      <c r="L406" s="229" t="str">
        <f t="shared" si="37"/>
        <v>74623 1JB0A01</v>
      </c>
      <c r="M406" s="229" t="str">
        <f t="shared" si="38"/>
        <v/>
      </c>
      <c r="N406" s="229">
        <f>VLOOKUP(B406,大日程202201!$C$2:$D$1418,2,FALSE)</f>
        <v>0</v>
      </c>
    </row>
    <row r="407" spans="1:14">
      <c r="A407" s="231">
        <v>406</v>
      </c>
      <c r="B407" s="229" t="s">
        <v>3103</v>
      </c>
      <c r="C407" s="229" t="s">
        <v>4536</v>
      </c>
      <c r="D407" s="229">
        <v>6</v>
      </c>
      <c r="E407" s="229">
        <v>6</v>
      </c>
      <c r="F407" s="229">
        <v>0</v>
      </c>
      <c r="I407" s="229">
        <v>0</v>
      </c>
      <c r="J407" s="229">
        <f t="shared" si="35"/>
        <v>0</v>
      </c>
      <c r="K407" s="229" t="str">
        <f t="shared" si="34"/>
        <v>751J2 1JA0A</v>
      </c>
      <c r="L407" s="229" t="str">
        <f t="shared" si="37"/>
        <v>751J2 1JA0A</v>
      </c>
      <c r="M407" s="229" t="str">
        <f t="shared" si="38"/>
        <v/>
      </c>
      <c r="N407" s="229">
        <f>VLOOKUP(B407,大日程202201!$C$2:$D$1418,2,FALSE)</f>
        <v>0</v>
      </c>
    </row>
    <row r="408" spans="1:14">
      <c r="A408" s="231">
        <v>407</v>
      </c>
      <c r="B408" s="229" t="s">
        <v>3105</v>
      </c>
      <c r="C408" s="229" t="s">
        <v>4537</v>
      </c>
      <c r="D408" s="229">
        <v>6</v>
      </c>
      <c r="E408" s="229">
        <v>6</v>
      </c>
      <c r="F408" s="229">
        <v>0</v>
      </c>
      <c r="I408" s="229">
        <v>0</v>
      </c>
      <c r="J408" s="229">
        <f t="shared" si="35"/>
        <v>0</v>
      </c>
      <c r="K408" s="229" t="str">
        <f t="shared" si="34"/>
        <v>751J3 1JA0A</v>
      </c>
      <c r="L408" s="229" t="str">
        <f t="shared" si="37"/>
        <v>751J3 1JA0A</v>
      </c>
      <c r="M408" s="229" t="str">
        <f t="shared" si="38"/>
        <v/>
      </c>
      <c r="N408" s="229">
        <f>VLOOKUP(B408,大日程202201!$C$2:$D$1418,2,FALSE)</f>
        <v>0</v>
      </c>
    </row>
    <row r="409" spans="1:14">
      <c r="A409" s="231">
        <v>408</v>
      </c>
      <c r="B409" s="229" t="s">
        <v>3106</v>
      </c>
      <c r="C409" s="229" t="s">
        <v>4538</v>
      </c>
      <c r="D409" s="229">
        <v>6</v>
      </c>
      <c r="E409" s="229">
        <v>6</v>
      </c>
      <c r="F409" s="229">
        <v>0</v>
      </c>
      <c r="I409" s="229">
        <v>0</v>
      </c>
      <c r="J409" s="229">
        <f t="shared" si="35"/>
        <v>0</v>
      </c>
      <c r="K409" s="229" t="str">
        <f t="shared" si="34"/>
        <v>75476 1JA0A</v>
      </c>
      <c r="L409" s="229" t="str">
        <f t="shared" si="37"/>
        <v>75476 1JA0A</v>
      </c>
      <c r="M409" s="229" t="str">
        <f t="shared" si="38"/>
        <v/>
      </c>
      <c r="N409" s="229">
        <f>VLOOKUP(B409,大日程202201!$C$2:$D$1418,2,FALSE)</f>
        <v>0</v>
      </c>
    </row>
    <row r="410" spans="1:14">
      <c r="A410" s="231">
        <v>409</v>
      </c>
      <c r="B410" s="229" t="s">
        <v>3108</v>
      </c>
      <c r="C410" s="229" t="s">
        <v>4539</v>
      </c>
      <c r="D410" s="229">
        <v>8</v>
      </c>
      <c r="E410" s="229">
        <v>8</v>
      </c>
      <c r="F410" s="229">
        <v>1</v>
      </c>
      <c r="G410" s="229">
        <v>6</v>
      </c>
      <c r="I410" s="229">
        <v>0</v>
      </c>
      <c r="J410" s="229">
        <f t="shared" si="35"/>
        <v>1</v>
      </c>
      <c r="K410" s="229" t="str">
        <f t="shared" si="34"/>
        <v>75578/9 1JA0A</v>
      </c>
      <c r="L410" s="229" t="str">
        <f>IF(AND($G410&lt;&gt;"",$J410&gt;0), IF($F410=1,MID($K410,1,$G410-1)&amp;MID($K410,$G410+2,LEN($K410)-($G410+1)),""), IF(AND($G410&lt;&gt;"",$E410&lt;&gt;""),MID($K410,1,$G410-1),IF(AND($D410&lt;&gt;"",$F410&lt;2),$K410,IF(AND(OR($D410="", $E410=""),VALUE($F410)=0),$K410,IF($F410=1,MID($K410,1,$G410-1)&amp;MID($K410,$G410+2,LEN($K410)-($G410-1)),"")))))</f>
        <v>75578 1JA0A</v>
      </c>
      <c r="M410" s="229" t="str">
        <f t="shared" si="38"/>
        <v>75579 1JA0A</v>
      </c>
      <c r="N410" s="229">
        <f>VLOOKUP(B410,大日程202201!$C$2:$D$1418,2,FALSE)</f>
        <v>0</v>
      </c>
    </row>
    <row r="411" spans="1:14">
      <c r="A411" s="231">
        <v>410</v>
      </c>
      <c r="B411" s="229" t="s">
        <v>3109</v>
      </c>
      <c r="C411" s="229" t="s">
        <v>4540</v>
      </c>
      <c r="D411" s="229">
        <v>8</v>
      </c>
      <c r="E411" s="229">
        <v>8</v>
      </c>
      <c r="F411" s="229">
        <v>1</v>
      </c>
      <c r="G411" s="229">
        <v>6</v>
      </c>
      <c r="I411" s="229">
        <v>0</v>
      </c>
      <c r="J411" s="229">
        <f t="shared" si="35"/>
        <v>1</v>
      </c>
      <c r="K411" s="229" t="str">
        <f t="shared" si="34"/>
        <v>75578/9 1JB0A</v>
      </c>
      <c r="L411" s="229" t="str">
        <f>IF(AND($G411&lt;&gt;"",$J411&gt;0), IF($F411=1,MID($K411,1,$G411-1)&amp;MID($K411,$G411+2,LEN($K411)-($G411+1)),""), IF(AND($G411&lt;&gt;"",$E411&lt;&gt;""),MID($K411,1,$G411-1),IF(AND($D411&lt;&gt;"",$F411&lt;2),$K411,IF(AND(OR($D411="", $E411=""),VALUE($F411)=0),$K411,IF($F411=1,MID($K411,1,$G411-1)&amp;MID($K411,$G411+2,LEN($K411)-($G411-1)),"")))))</f>
        <v>75578 1JB0A</v>
      </c>
      <c r="M411" s="229" t="str">
        <f t="shared" si="38"/>
        <v>75579 1JB0A</v>
      </c>
      <c r="N411" s="229">
        <f>VLOOKUP(B411,大日程202201!$C$2:$D$1418,2,FALSE)</f>
        <v>0</v>
      </c>
    </row>
    <row r="412" spans="1:14">
      <c r="A412" s="231">
        <v>411</v>
      </c>
      <c r="B412" s="229" t="s">
        <v>3110</v>
      </c>
      <c r="C412" s="229" t="s">
        <v>4541</v>
      </c>
      <c r="D412" s="229">
        <v>6</v>
      </c>
      <c r="E412" s="229">
        <v>6</v>
      </c>
      <c r="F412" s="229">
        <v>0</v>
      </c>
      <c r="I412" s="229">
        <v>0</v>
      </c>
      <c r="J412" s="229">
        <f t="shared" si="35"/>
        <v>0</v>
      </c>
      <c r="K412" s="229" t="str">
        <f t="shared" si="34"/>
        <v>75926 1JA0A</v>
      </c>
      <c r="L412" s="229" t="str">
        <f t="shared" si="37"/>
        <v>75926 1JA0A</v>
      </c>
      <c r="M412" s="229" t="str">
        <f t="shared" si="38"/>
        <v/>
      </c>
      <c r="N412" s="229">
        <f>VLOOKUP(B412,大日程202201!$C$2:$D$1418,2,FALSE)</f>
        <v>0</v>
      </c>
    </row>
    <row r="413" spans="1:14">
      <c r="A413" s="231">
        <v>412</v>
      </c>
      <c r="B413" s="229" t="s">
        <v>3111</v>
      </c>
      <c r="C413" s="229" t="s">
        <v>4542</v>
      </c>
      <c r="D413" s="229">
        <v>6</v>
      </c>
      <c r="E413" s="229">
        <v>6</v>
      </c>
      <c r="F413" s="229">
        <v>0</v>
      </c>
      <c r="I413" s="229">
        <v>0</v>
      </c>
      <c r="J413" s="229">
        <f t="shared" si="35"/>
        <v>0</v>
      </c>
      <c r="K413" s="229" t="str">
        <f t="shared" si="34"/>
        <v>75927 1JA0A</v>
      </c>
      <c r="L413" s="229" t="str">
        <f t="shared" si="37"/>
        <v>75927 1JA0A</v>
      </c>
      <c r="M413" s="229" t="str">
        <f t="shared" si="38"/>
        <v/>
      </c>
      <c r="N413" s="229">
        <f>VLOOKUP(B413,大日程202201!$C$2:$D$1418,2,FALSE)</f>
        <v>0</v>
      </c>
    </row>
    <row r="414" spans="1:14">
      <c r="A414" s="231">
        <v>413</v>
      </c>
      <c r="B414" s="229" t="s">
        <v>3112</v>
      </c>
      <c r="C414" s="229" t="s">
        <v>4543</v>
      </c>
      <c r="D414" s="229">
        <v>8</v>
      </c>
      <c r="E414" s="229">
        <v>8</v>
      </c>
      <c r="F414" s="229">
        <v>1</v>
      </c>
      <c r="G414" s="229">
        <v>6</v>
      </c>
      <c r="I414" s="229">
        <v>0</v>
      </c>
      <c r="J414" s="229">
        <f t="shared" si="35"/>
        <v>1</v>
      </c>
      <c r="K414" s="229" t="str">
        <f t="shared" si="34"/>
        <v>76452/3 1JA0A</v>
      </c>
      <c r="L414" s="229" t="str">
        <f>IF(AND($G414&lt;&gt;"",$J414&gt;0), IF($F414=1,MID($K414,1,$G414-1)&amp;MID($K414,$G414+2,LEN($K414)-($G414+1)),""), IF(AND($G414&lt;&gt;"",$E414&lt;&gt;""),MID($K414,1,$G414-1),IF(AND($D414&lt;&gt;"",$F414&lt;2),$K414,IF(AND(OR($D414="", $E414=""),VALUE($F414)=0),$K414,IF($F414=1,MID($K414,1,$G414-1)&amp;MID($K414,$G414+2,LEN($K414)-($G414-1)),"")))))</f>
        <v>76452 1JA0A</v>
      </c>
      <c r="M414" s="229" t="str">
        <f t="shared" si="38"/>
        <v>76453 1JA0A</v>
      </c>
      <c r="N414" s="229">
        <f>VLOOKUP(B414,大日程202201!$C$2:$D$1418,2,FALSE)</f>
        <v>0</v>
      </c>
    </row>
    <row r="415" spans="1:14">
      <c r="A415" s="231">
        <v>414</v>
      </c>
      <c r="B415" s="229" t="s">
        <v>3113</v>
      </c>
      <c r="C415" s="229" t="s">
        <v>4544</v>
      </c>
      <c r="D415" s="229">
        <v>6</v>
      </c>
      <c r="E415" s="229">
        <v>6</v>
      </c>
      <c r="F415" s="229">
        <v>0</v>
      </c>
      <c r="I415" s="229">
        <v>0</v>
      </c>
      <c r="J415" s="229">
        <f t="shared" si="35"/>
        <v>0</v>
      </c>
      <c r="K415" s="229" t="str">
        <f t="shared" si="34"/>
        <v>62522 1VA0A</v>
      </c>
      <c r="L415" s="229" t="str">
        <f t="shared" si="37"/>
        <v>62522 1VA0A</v>
      </c>
      <c r="M415" s="229" t="str">
        <f t="shared" si="38"/>
        <v/>
      </c>
      <c r="N415" s="229">
        <f>VLOOKUP(B415,大日程202201!$C$2:$D$1418,2,FALSE)</f>
        <v>200</v>
      </c>
    </row>
    <row r="416" spans="1:14">
      <c r="A416" s="231">
        <v>415</v>
      </c>
      <c r="B416" s="229" t="s">
        <v>3114</v>
      </c>
      <c r="C416" s="229" t="s">
        <v>4545</v>
      </c>
      <c r="D416" s="229">
        <v>6</v>
      </c>
      <c r="E416" s="229">
        <v>6</v>
      </c>
      <c r="F416" s="229">
        <v>0</v>
      </c>
      <c r="I416" s="229">
        <v>0</v>
      </c>
      <c r="J416" s="229">
        <f t="shared" si="35"/>
        <v>0</v>
      </c>
      <c r="K416" s="229" t="str">
        <f t="shared" si="34"/>
        <v>62523 1VA0A</v>
      </c>
      <c r="L416" s="229" t="str">
        <f t="shared" si="37"/>
        <v>62523 1VA0A</v>
      </c>
      <c r="M416" s="229" t="str">
        <f t="shared" si="38"/>
        <v/>
      </c>
      <c r="N416" s="229">
        <f>VLOOKUP(B416,大日程202201!$C$2:$D$1418,2,FALSE)</f>
        <v>0</v>
      </c>
    </row>
    <row r="417" spans="1:14">
      <c r="A417" s="231">
        <v>416</v>
      </c>
      <c r="B417" s="229" t="s">
        <v>3115</v>
      </c>
      <c r="C417" s="229" t="s">
        <v>4546</v>
      </c>
      <c r="D417" s="229">
        <v>6</v>
      </c>
      <c r="E417" s="229">
        <v>6</v>
      </c>
      <c r="F417" s="229">
        <v>0</v>
      </c>
      <c r="I417" s="229">
        <v>0</v>
      </c>
      <c r="J417" s="229">
        <f t="shared" si="35"/>
        <v>0</v>
      </c>
      <c r="K417" s="229" t="str">
        <f t="shared" si="34"/>
        <v>67870 1VA0A06</v>
      </c>
      <c r="L417" s="229" t="str">
        <f t="shared" si="37"/>
        <v>67870 1VA0A06</v>
      </c>
      <c r="M417" s="229" t="str">
        <f t="shared" si="38"/>
        <v/>
      </c>
      <c r="N417" s="229">
        <f>VLOOKUP(B417,大日程202201!$C$2:$D$1418,2,FALSE)</f>
        <v>0</v>
      </c>
    </row>
    <row r="418" spans="1:14">
      <c r="A418" s="231">
        <v>417</v>
      </c>
      <c r="B418" s="229" t="s">
        <v>3116</v>
      </c>
      <c r="C418" s="229" t="s">
        <v>4547</v>
      </c>
      <c r="D418" s="229">
        <v>8</v>
      </c>
      <c r="E418" s="229">
        <v>8</v>
      </c>
      <c r="F418" s="229">
        <v>1</v>
      </c>
      <c r="G418" s="229">
        <v>6</v>
      </c>
      <c r="I418" s="229">
        <v>0</v>
      </c>
      <c r="J418" s="229">
        <f t="shared" si="35"/>
        <v>1</v>
      </c>
      <c r="K418" s="229" t="str">
        <f t="shared" si="34"/>
        <v>751J2/3 1VA0A</v>
      </c>
      <c r="L418" s="229" t="str">
        <f>IF(AND($G418&lt;&gt;"",$J418&gt;0), IF($F418=1,MID($K418,1,$G418-1)&amp;MID($K418,$G418+2,LEN($K418)-($G418+1)),""), IF(AND($G418&lt;&gt;"",$E418&lt;&gt;""),MID($K418,1,$G418-1),IF(AND($D418&lt;&gt;"",$F418&lt;2),$K418,IF(AND(OR($D418="", $E418=""),VALUE($F418)=0),$K418,IF($F418=1,MID($K418,1,$G418-1)&amp;MID($K418,$G418+2,LEN($K418)-($G418-1)),"")))))</f>
        <v>751J2 1VA0A</v>
      </c>
      <c r="M418" s="229" t="str">
        <f t="shared" si="38"/>
        <v>751J3 1VA0A</v>
      </c>
      <c r="N418" s="229">
        <f>VLOOKUP(B418,大日程202201!$C$2:$D$1418,2,FALSE)</f>
        <v>0</v>
      </c>
    </row>
    <row r="419" spans="1:14">
      <c r="A419" s="231">
        <v>418</v>
      </c>
      <c r="B419" s="229" t="s">
        <v>3117</v>
      </c>
      <c r="C419" s="229" t="s">
        <v>4548</v>
      </c>
      <c r="D419" s="229">
        <v>8</v>
      </c>
      <c r="E419" s="229">
        <v>8</v>
      </c>
      <c r="F419" s="229">
        <v>1</v>
      </c>
      <c r="G419" s="229">
        <v>6</v>
      </c>
      <c r="I419" s="229">
        <v>0</v>
      </c>
      <c r="J419" s="229">
        <f t="shared" si="35"/>
        <v>1</v>
      </c>
      <c r="K419" s="229" t="str">
        <f t="shared" si="34"/>
        <v>743F2/3 1GR0A</v>
      </c>
      <c r="L419" s="229" t="str">
        <f>IF(AND($G419&lt;&gt;"",$J419&gt;0), IF($F419=1,MID($K419,1,$G419-1)&amp;MID($K419,$G419+2,LEN($K419)-($G419+1)),""), IF(AND($G419&lt;&gt;"",$E419&lt;&gt;""),MID($K419,1,$G419-1),IF(AND($D419&lt;&gt;"",$F419&lt;2),$K419,IF(AND(OR($D419="", $E419=""),VALUE($F419)=0),$K419,IF($F419=1,MID($K419,1,$G419-1)&amp;MID($K419,$G419+2,LEN($K419)-($G419-1)),"")))))</f>
        <v>743F2 1GR0A</v>
      </c>
      <c r="M419" s="229" t="str">
        <f t="shared" si="38"/>
        <v>743F3 1GR0A</v>
      </c>
      <c r="N419" s="229">
        <f>VLOOKUP(B419,大日程202201!$C$2:$D$1418,2,FALSE)</f>
        <v>0</v>
      </c>
    </row>
    <row r="420" spans="1:14">
      <c r="A420" s="231">
        <v>419</v>
      </c>
      <c r="B420" s="229" t="s">
        <v>3118</v>
      </c>
      <c r="C420" s="229" t="s">
        <v>4549</v>
      </c>
      <c r="D420" s="229">
        <v>6</v>
      </c>
      <c r="E420" s="229">
        <v>6</v>
      </c>
      <c r="F420" s="229">
        <v>0</v>
      </c>
      <c r="I420" s="229">
        <v>0</v>
      </c>
      <c r="J420" s="229">
        <f t="shared" si="35"/>
        <v>0</v>
      </c>
      <c r="K420" s="229" t="str">
        <f t="shared" si="34"/>
        <v>17285 3XP0A01</v>
      </c>
      <c r="L420" s="229" t="str">
        <f t="shared" si="37"/>
        <v>17285 3XP0A01</v>
      </c>
      <c r="M420" s="229" t="str">
        <f t="shared" si="38"/>
        <v/>
      </c>
      <c r="N420" s="229">
        <f>VLOOKUP(B420,大日程202201!$C$2:$D$1418,2,FALSE)</f>
        <v>1200</v>
      </c>
    </row>
    <row r="421" spans="1:14">
      <c r="A421" s="231">
        <v>420</v>
      </c>
      <c r="B421" s="229" t="s">
        <v>3119</v>
      </c>
      <c r="C421" s="229" t="s">
        <v>4550</v>
      </c>
      <c r="D421" s="229">
        <v>8</v>
      </c>
      <c r="E421" s="229">
        <v>8</v>
      </c>
      <c r="F421" s="229">
        <v>1</v>
      </c>
      <c r="G421" s="229">
        <v>6</v>
      </c>
      <c r="I421" s="229">
        <v>0</v>
      </c>
      <c r="J421" s="229">
        <f t="shared" si="35"/>
        <v>1</v>
      </c>
      <c r="K421" s="229" t="str">
        <f t="shared" si="34"/>
        <v>54272/3 3XA0A</v>
      </c>
      <c r="L421" s="229" t="str">
        <f>IF(AND($G421&lt;&gt;"",$J421&gt;0), IF($F421=1,MID($K421,1,$G421-1)&amp;MID($K421,$G421+2,LEN($K421)-($G421+1)),""), IF(AND($G421&lt;&gt;"",$E421&lt;&gt;""),MID($K421,1,$G421-1),IF(AND($D421&lt;&gt;"",$F421&lt;2),$K421,IF(AND(OR($D421="", $E421=""),VALUE($F421)=0),$K421,IF($F421=1,MID($K421,1,$G421-1)&amp;MID($K421,$G421+2,LEN($K421)-($G421-1)),"")))))</f>
        <v>54272 3XA0A</v>
      </c>
      <c r="M421" s="229" t="str">
        <f t="shared" si="38"/>
        <v>54273 3XA0A</v>
      </c>
      <c r="N421" s="229">
        <f>VLOOKUP(B421,大日程202201!$C$2:$D$1418,2,FALSE)</f>
        <v>3000</v>
      </c>
    </row>
    <row r="422" spans="1:14">
      <c r="A422" s="231">
        <v>421</v>
      </c>
      <c r="B422" s="229" t="s">
        <v>3121</v>
      </c>
      <c r="C422" s="229" t="s">
        <v>4551</v>
      </c>
      <c r="D422" s="229">
        <v>6</v>
      </c>
      <c r="E422" s="229">
        <v>6</v>
      </c>
      <c r="F422" s="229">
        <v>0</v>
      </c>
      <c r="I422" s="229">
        <v>0</v>
      </c>
      <c r="J422" s="229">
        <f t="shared" si="35"/>
        <v>0</v>
      </c>
      <c r="K422" s="229" t="str">
        <f t="shared" si="34"/>
        <v>73233 3XC0A</v>
      </c>
      <c r="L422" s="229" t="str">
        <f t="shared" si="37"/>
        <v>73233 3XC0A</v>
      </c>
      <c r="M422" s="229" t="str">
        <f t="shared" si="38"/>
        <v/>
      </c>
      <c r="N422" s="229">
        <f>VLOOKUP(B422,大日程202201!$C$2:$D$1418,2,FALSE)</f>
        <v>600</v>
      </c>
    </row>
    <row r="423" spans="1:14">
      <c r="A423" s="231">
        <v>422</v>
      </c>
      <c r="B423" s="229" t="s">
        <v>3122</v>
      </c>
      <c r="C423" s="229" t="s">
        <v>4552</v>
      </c>
      <c r="D423" s="229">
        <v>6</v>
      </c>
      <c r="E423" s="229">
        <v>6</v>
      </c>
      <c r="F423" s="229">
        <v>0</v>
      </c>
      <c r="I423" s="229">
        <v>0</v>
      </c>
      <c r="J423" s="229">
        <f t="shared" si="35"/>
        <v>0</v>
      </c>
      <c r="K423" s="229" t="str">
        <f t="shared" si="34"/>
        <v>73233 3XC0B</v>
      </c>
      <c r="L423" s="229" t="str">
        <f t="shared" si="37"/>
        <v>73233 3XC0B</v>
      </c>
      <c r="M423" s="229" t="str">
        <f t="shared" si="38"/>
        <v/>
      </c>
      <c r="N423" s="229">
        <f>VLOOKUP(B423,大日程202201!$C$2:$D$1418,2,FALSE)</f>
        <v>200</v>
      </c>
    </row>
    <row r="424" spans="1:14">
      <c r="A424" s="231">
        <v>423</v>
      </c>
      <c r="B424" s="229" t="s">
        <v>3123</v>
      </c>
      <c r="C424" s="229" t="s">
        <v>4553</v>
      </c>
      <c r="D424" s="229">
        <v>6</v>
      </c>
      <c r="E424" s="229">
        <v>6</v>
      </c>
      <c r="F424" s="229">
        <v>0</v>
      </c>
      <c r="I424" s="229">
        <v>0</v>
      </c>
      <c r="J424" s="229">
        <f t="shared" si="35"/>
        <v>0</v>
      </c>
      <c r="K424" s="229" t="str">
        <f t="shared" si="34"/>
        <v>73233 3XC0C</v>
      </c>
      <c r="L424" s="229" t="str">
        <f t="shared" si="37"/>
        <v>73233 3XC0C</v>
      </c>
      <c r="M424" s="229" t="str">
        <f t="shared" si="38"/>
        <v/>
      </c>
      <c r="N424" s="229">
        <f>VLOOKUP(B424,大日程202201!$C$2:$D$1418,2,FALSE)</f>
        <v>100</v>
      </c>
    </row>
    <row r="425" spans="1:14">
      <c r="A425" s="231">
        <v>424</v>
      </c>
      <c r="B425" s="229" t="s">
        <v>3124</v>
      </c>
      <c r="C425" s="229" t="s">
        <v>4554</v>
      </c>
      <c r="D425" s="229">
        <v>6</v>
      </c>
      <c r="E425" s="229">
        <v>6</v>
      </c>
      <c r="F425" s="229">
        <v>0</v>
      </c>
      <c r="I425" s="229">
        <v>0</v>
      </c>
      <c r="J425" s="229">
        <f t="shared" si="35"/>
        <v>0</v>
      </c>
      <c r="K425" s="229" t="str">
        <f t="shared" si="34"/>
        <v>73233 3XE0A</v>
      </c>
      <c r="L425" s="229" t="str">
        <f t="shared" si="37"/>
        <v>73233 3XE0A</v>
      </c>
      <c r="M425" s="229" t="str">
        <f t="shared" si="38"/>
        <v/>
      </c>
      <c r="N425" s="229">
        <f>VLOOKUP(B425,大日程202201!$C$2:$D$1418,2,FALSE)</f>
        <v>400</v>
      </c>
    </row>
    <row r="426" spans="1:14">
      <c r="A426" s="231">
        <v>425</v>
      </c>
      <c r="B426" s="229" t="s">
        <v>3125</v>
      </c>
      <c r="C426" s="229" t="s">
        <v>4555</v>
      </c>
      <c r="D426" s="229">
        <v>6</v>
      </c>
      <c r="E426" s="229">
        <v>6</v>
      </c>
      <c r="F426" s="229">
        <v>0</v>
      </c>
      <c r="I426" s="229">
        <v>0</v>
      </c>
      <c r="J426" s="229">
        <f t="shared" si="35"/>
        <v>0</v>
      </c>
      <c r="K426" s="229" t="str">
        <f t="shared" si="34"/>
        <v>73233 3XE0B</v>
      </c>
      <c r="L426" s="229" t="str">
        <f t="shared" si="37"/>
        <v>73233 3XE0B</v>
      </c>
      <c r="M426" s="229" t="str">
        <f t="shared" si="38"/>
        <v/>
      </c>
      <c r="N426" s="229">
        <f>VLOOKUP(B426,大日程202201!$C$2:$D$1418,2,FALSE)</f>
        <v>400</v>
      </c>
    </row>
    <row r="427" spans="1:14">
      <c r="A427" s="231">
        <v>426</v>
      </c>
      <c r="B427" s="229" t="s">
        <v>3126</v>
      </c>
      <c r="C427" s="229" t="s">
        <v>4556</v>
      </c>
      <c r="D427" s="229">
        <v>6</v>
      </c>
      <c r="E427" s="229">
        <v>6</v>
      </c>
      <c r="F427" s="229">
        <v>0</v>
      </c>
      <c r="I427" s="229">
        <v>0</v>
      </c>
      <c r="J427" s="229">
        <f t="shared" si="35"/>
        <v>0</v>
      </c>
      <c r="K427" s="229" t="str">
        <f t="shared" si="34"/>
        <v>73233 3XE0C</v>
      </c>
      <c r="L427" s="229" t="str">
        <f t="shared" si="37"/>
        <v>73233 3XE0C</v>
      </c>
      <c r="M427" s="229" t="str">
        <f t="shared" si="38"/>
        <v/>
      </c>
      <c r="N427" s="229">
        <f>VLOOKUP(B427,大日程202201!$C$2:$D$1418,2,FALSE)</f>
        <v>0</v>
      </c>
    </row>
    <row r="428" spans="1:14">
      <c r="A428" s="231">
        <v>427</v>
      </c>
      <c r="B428" s="229" t="s">
        <v>3127</v>
      </c>
      <c r="C428" s="229" t="s">
        <v>4557</v>
      </c>
      <c r="D428" s="229">
        <v>6</v>
      </c>
      <c r="E428" s="229">
        <v>6</v>
      </c>
      <c r="F428" s="229">
        <v>0</v>
      </c>
      <c r="I428" s="229">
        <v>0</v>
      </c>
      <c r="J428" s="229">
        <f t="shared" si="35"/>
        <v>0</v>
      </c>
      <c r="K428" s="229" t="str">
        <f t="shared" si="34"/>
        <v>74223 3XA0A</v>
      </c>
      <c r="L428" s="229" t="str">
        <f t="shared" si="37"/>
        <v>74223 3XA0A</v>
      </c>
      <c r="M428" s="229" t="str">
        <f t="shared" si="38"/>
        <v/>
      </c>
      <c r="N428" s="229">
        <f>VLOOKUP(B428,大日程202201!$C$2:$D$1418,2,FALSE)</f>
        <v>3000</v>
      </c>
    </row>
    <row r="429" spans="1:14">
      <c r="A429" s="231">
        <v>428</v>
      </c>
      <c r="B429" s="229" t="s">
        <v>3128</v>
      </c>
      <c r="C429" s="229" t="s">
        <v>4558</v>
      </c>
      <c r="D429" s="229">
        <v>6</v>
      </c>
      <c r="E429" s="229">
        <v>6</v>
      </c>
      <c r="F429" s="229">
        <v>0</v>
      </c>
      <c r="I429" s="229">
        <v>0</v>
      </c>
      <c r="J429" s="229">
        <f t="shared" si="35"/>
        <v>0</v>
      </c>
      <c r="K429" s="229" t="str">
        <f t="shared" si="34"/>
        <v>742D1 3XA0A</v>
      </c>
      <c r="L429" s="229" t="str">
        <f t="shared" si="37"/>
        <v>742D1 3XA0A</v>
      </c>
      <c r="M429" s="229" t="str">
        <f t="shared" si="38"/>
        <v/>
      </c>
      <c r="N429" s="229">
        <f>VLOOKUP(B429,大日程202201!$C$2:$D$1418,2,FALSE)</f>
        <v>0</v>
      </c>
    </row>
    <row r="430" spans="1:14">
      <c r="A430" s="231">
        <v>429</v>
      </c>
      <c r="B430" s="229" t="s">
        <v>3130</v>
      </c>
      <c r="C430" s="229" t="s">
        <v>4559</v>
      </c>
      <c r="D430" s="229">
        <v>6</v>
      </c>
      <c r="E430" s="229">
        <v>6</v>
      </c>
      <c r="F430" s="229">
        <v>0</v>
      </c>
      <c r="I430" s="229">
        <v>0</v>
      </c>
      <c r="J430" s="229">
        <f t="shared" si="35"/>
        <v>0</v>
      </c>
      <c r="K430" s="229" t="str">
        <f t="shared" si="34"/>
        <v>74323 3XA0A</v>
      </c>
      <c r="L430" s="229" t="str">
        <f t="shared" si="37"/>
        <v>74323 3XA0A</v>
      </c>
      <c r="M430" s="229" t="str">
        <f t="shared" si="38"/>
        <v/>
      </c>
      <c r="N430" s="229">
        <f>VLOOKUP(B430,大日程202201!$C$2:$D$1418,2,FALSE)</f>
        <v>3000</v>
      </c>
    </row>
    <row r="431" spans="1:14">
      <c r="A431" s="231">
        <v>430</v>
      </c>
      <c r="B431" s="229" t="s">
        <v>3132</v>
      </c>
      <c r="C431" s="229" t="s">
        <v>4560</v>
      </c>
      <c r="D431" s="229">
        <v>6</v>
      </c>
      <c r="E431" s="229">
        <v>6</v>
      </c>
      <c r="F431" s="229">
        <v>0</v>
      </c>
      <c r="I431" s="229">
        <v>0</v>
      </c>
      <c r="J431" s="229">
        <f t="shared" si="35"/>
        <v>0</v>
      </c>
      <c r="K431" s="229" t="str">
        <f t="shared" si="34"/>
        <v>74326 3XA0A</v>
      </c>
      <c r="L431" s="229" t="str">
        <f t="shared" si="37"/>
        <v>74326 3XA0A</v>
      </c>
      <c r="M431" s="229" t="str">
        <f t="shared" si="38"/>
        <v/>
      </c>
      <c r="N431" s="229">
        <f>VLOOKUP(B431,大日程202201!$C$2:$D$1418,2,FALSE)</f>
        <v>3000</v>
      </c>
    </row>
    <row r="432" spans="1:14">
      <c r="A432" s="231">
        <v>431</v>
      </c>
      <c r="B432" s="229" t="s">
        <v>3133</v>
      </c>
      <c r="C432" s="229" t="s">
        <v>4561</v>
      </c>
      <c r="D432" s="229">
        <v>6</v>
      </c>
      <c r="E432" s="229">
        <v>6</v>
      </c>
      <c r="F432" s="229">
        <v>0</v>
      </c>
      <c r="I432" s="229">
        <v>0</v>
      </c>
      <c r="J432" s="229">
        <f t="shared" si="35"/>
        <v>0</v>
      </c>
      <c r="K432" s="229" t="str">
        <f t="shared" si="34"/>
        <v>74327 3XA0A</v>
      </c>
      <c r="L432" s="229" t="str">
        <f t="shared" si="37"/>
        <v>74327 3XA0A</v>
      </c>
      <c r="M432" s="229" t="str">
        <f t="shared" si="38"/>
        <v/>
      </c>
      <c r="N432" s="229">
        <f>VLOOKUP(B432,大日程202201!$C$2:$D$1418,2,FALSE)</f>
        <v>3000</v>
      </c>
    </row>
    <row r="433" spans="1:14">
      <c r="A433" s="231">
        <v>432</v>
      </c>
      <c r="B433" s="229" t="s">
        <v>3134</v>
      </c>
      <c r="C433" s="229" t="s">
        <v>4562</v>
      </c>
      <c r="D433" s="229">
        <v>6</v>
      </c>
      <c r="E433" s="229">
        <v>6</v>
      </c>
      <c r="F433" s="229">
        <v>0</v>
      </c>
      <c r="I433" s="229">
        <v>0</v>
      </c>
      <c r="J433" s="229">
        <f t="shared" si="35"/>
        <v>0</v>
      </c>
      <c r="K433" s="229" t="str">
        <f t="shared" si="34"/>
        <v>74384 3XA0A</v>
      </c>
      <c r="L433" s="229" t="str">
        <f t="shared" si="37"/>
        <v>74384 3XA0A</v>
      </c>
      <c r="M433" s="229" t="str">
        <f t="shared" si="38"/>
        <v/>
      </c>
      <c r="N433" s="229">
        <f>VLOOKUP(B433,大日程202201!$C$2:$D$1418,2,FALSE)</f>
        <v>3000</v>
      </c>
    </row>
    <row r="434" spans="1:14">
      <c r="A434" s="231">
        <v>433</v>
      </c>
      <c r="B434" s="229" t="s">
        <v>3135</v>
      </c>
      <c r="C434" s="229" t="s">
        <v>4563</v>
      </c>
      <c r="D434" s="229">
        <v>6</v>
      </c>
      <c r="E434" s="229">
        <v>6</v>
      </c>
      <c r="F434" s="229">
        <v>0</v>
      </c>
      <c r="I434" s="229">
        <v>0</v>
      </c>
      <c r="J434" s="229">
        <f t="shared" si="35"/>
        <v>0</v>
      </c>
      <c r="K434" s="229" t="str">
        <f t="shared" si="34"/>
        <v>743F6 3XA0A</v>
      </c>
      <c r="L434" s="229" t="str">
        <f t="shared" si="37"/>
        <v>743F6 3XA0A</v>
      </c>
      <c r="M434" s="229" t="str">
        <f t="shared" si="38"/>
        <v/>
      </c>
      <c r="N434" s="229">
        <f>VLOOKUP(B434,大日程202201!$C$2:$D$1418,2,FALSE)</f>
        <v>3000</v>
      </c>
    </row>
    <row r="435" spans="1:14">
      <c r="A435" s="231">
        <v>434</v>
      </c>
      <c r="B435" s="229" t="s">
        <v>3136</v>
      </c>
      <c r="C435" s="229" t="s">
        <v>4564</v>
      </c>
      <c r="D435" s="229">
        <v>6</v>
      </c>
      <c r="E435" s="229">
        <v>6</v>
      </c>
      <c r="F435" s="229">
        <v>0</v>
      </c>
      <c r="I435" s="229">
        <v>0</v>
      </c>
      <c r="J435" s="229">
        <f t="shared" si="35"/>
        <v>0</v>
      </c>
      <c r="K435" s="229" t="str">
        <f t="shared" si="34"/>
        <v>743F7 3XA0A</v>
      </c>
      <c r="L435" s="229" t="str">
        <f t="shared" si="37"/>
        <v>743F7 3XA0A</v>
      </c>
      <c r="M435" s="229" t="str">
        <f t="shared" si="38"/>
        <v/>
      </c>
      <c r="N435" s="229">
        <f>VLOOKUP(B435,大日程202201!$C$2:$D$1418,2,FALSE)</f>
        <v>3000</v>
      </c>
    </row>
    <row r="436" spans="1:14">
      <c r="A436" s="231">
        <v>435</v>
      </c>
      <c r="B436" s="229" t="s">
        <v>3137</v>
      </c>
      <c r="C436" s="229" t="s">
        <v>4565</v>
      </c>
      <c r="D436" s="229">
        <v>6</v>
      </c>
      <c r="E436" s="229">
        <v>6</v>
      </c>
      <c r="F436" s="229">
        <v>0</v>
      </c>
      <c r="I436" s="229">
        <v>0</v>
      </c>
      <c r="J436" s="229">
        <f t="shared" si="35"/>
        <v>0</v>
      </c>
      <c r="K436" s="229" t="str">
        <f t="shared" si="34"/>
        <v>743R2 3XA0A</v>
      </c>
      <c r="L436" s="229" t="str">
        <f t="shared" si="37"/>
        <v>743R2 3XA0A</v>
      </c>
      <c r="M436" s="229" t="str">
        <f t="shared" si="38"/>
        <v/>
      </c>
      <c r="N436" s="229">
        <f>VLOOKUP(B436,大日程202201!$C$2:$D$1418,2,FALSE)</f>
        <v>3000</v>
      </c>
    </row>
    <row r="437" spans="1:14">
      <c r="A437" s="231">
        <v>436</v>
      </c>
      <c r="B437" s="229" t="s">
        <v>3138</v>
      </c>
      <c r="C437" s="229" t="s">
        <v>4566</v>
      </c>
      <c r="D437" s="229">
        <v>6</v>
      </c>
      <c r="E437" s="229">
        <v>6</v>
      </c>
      <c r="F437" s="229">
        <v>0</v>
      </c>
      <c r="I437" s="229">
        <v>0</v>
      </c>
      <c r="J437" s="229">
        <f t="shared" si="35"/>
        <v>0</v>
      </c>
      <c r="K437" s="229" t="str">
        <f t="shared" si="34"/>
        <v>743R3 3XA0A</v>
      </c>
      <c r="L437" s="229" t="str">
        <f t="shared" si="37"/>
        <v>743R3 3XA0A</v>
      </c>
      <c r="M437" s="229" t="str">
        <f t="shared" si="38"/>
        <v/>
      </c>
      <c r="N437" s="229">
        <f>VLOOKUP(B437,大日程202201!$C$2:$D$1418,2,FALSE)</f>
        <v>3000</v>
      </c>
    </row>
    <row r="438" spans="1:14">
      <c r="A438" s="231">
        <v>437</v>
      </c>
      <c r="B438" s="229" t="s">
        <v>3139</v>
      </c>
      <c r="C438" s="229" t="s">
        <v>4567</v>
      </c>
      <c r="D438" s="229">
        <v>6</v>
      </c>
      <c r="E438" s="229">
        <v>6</v>
      </c>
      <c r="F438" s="229">
        <v>0</v>
      </c>
      <c r="I438" s="229">
        <v>0</v>
      </c>
      <c r="J438" s="229">
        <f t="shared" si="35"/>
        <v>0</v>
      </c>
      <c r="K438" s="229" t="str">
        <f t="shared" si="34"/>
        <v>743R4 3XA0A</v>
      </c>
      <c r="L438" s="229" t="str">
        <f t="shared" si="37"/>
        <v>743R4 3XA0A</v>
      </c>
      <c r="M438" s="229" t="str">
        <f t="shared" si="38"/>
        <v/>
      </c>
      <c r="N438" s="229">
        <f>VLOOKUP(B438,大日程202201!$C$2:$D$1418,2,FALSE)</f>
        <v>3000</v>
      </c>
    </row>
    <row r="439" spans="1:14">
      <c r="A439" s="231">
        <v>438</v>
      </c>
      <c r="B439" s="229" t="s">
        <v>3140</v>
      </c>
      <c r="C439" s="229" t="s">
        <v>4568</v>
      </c>
      <c r="D439" s="229">
        <v>6</v>
      </c>
      <c r="E439" s="229">
        <v>6</v>
      </c>
      <c r="F439" s="229">
        <v>0</v>
      </c>
      <c r="I439" s="229">
        <v>0</v>
      </c>
      <c r="J439" s="229">
        <f t="shared" si="35"/>
        <v>0</v>
      </c>
      <c r="K439" s="229" t="str">
        <f t="shared" si="34"/>
        <v>75234 3XY0A</v>
      </c>
      <c r="L439" s="229" t="str">
        <f t="shared" si="37"/>
        <v>75234 3XY0A</v>
      </c>
      <c r="M439" s="229" t="str">
        <f t="shared" si="38"/>
        <v/>
      </c>
      <c r="N439" s="229">
        <f>VLOOKUP(B439,大日程202201!$C$2:$D$1418,2,FALSE)</f>
        <v>1560</v>
      </c>
    </row>
    <row r="440" spans="1:14">
      <c r="A440" s="231">
        <v>439</v>
      </c>
      <c r="B440" s="229" t="s">
        <v>3141</v>
      </c>
      <c r="C440" s="229" t="s">
        <v>4569</v>
      </c>
      <c r="D440" s="229">
        <v>6</v>
      </c>
      <c r="E440" s="229">
        <v>6</v>
      </c>
      <c r="F440" s="229">
        <v>0</v>
      </c>
      <c r="I440" s="229">
        <v>0</v>
      </c>
      <c r="J440" s="229">
        <f t="shared" si="35"/>
        <v>0</v>
      </c>
      <c r="K440" s="229" t="str">
        <f t="shared" si="34"/>
        <v>756S8 3XE0A</v>
      </c>
      <c r="L440" s="229" t="str">
        <f t="shared" si="37"/>
        <v>756S8 3XE0A</v>
      </c>
      <c r="M440" s="229" t="str">
        <f t="shared" si="38"/>
        <v/>
      </c>
      <c r="N440" s="229">
        <f>VLOOKUP(B440,大日程202201!$C$2:$D$1418,2,FALSE)</f>
        <v>1600</v>
      </c>
    </row>
    <row r="441" spans="1:14">
      <c r="A441" s="231">
        <v>440</v>
      </c>
      <c r="B441" s="229" t="s">
        <v>3143</v>
      </c>
      <c r="C441" s="229" t="s">
        <v>4570</v>
      </c>
      <c r="D441" s="229">
        <v>8</v>
      </c>
      <c r="E441" s="229">
        <v>8</v>
      </c>
      <c r="F441" s="229">
        <v>1</v>
      </c>
      <c r="G441" s="229">
        <v>6</v>
      </c>
      <c r="I441" s="229">
        <v>0</v>
      </c>
      <c r="J441" s="229">
        <f t="shared" si="35"/>
        <v>1</v>
      </c>
      <c r="K441" s="229" t="str">
        <f t="shared" si="34"/>
        <v>76218/9 3XE0A</v>
      </c>
      <c r="L441" s="229" t="str">
        <f>IF(AND($G441&lt;&gt;"",$J441&gt;0), IF($F441=1,MID($K441,1,$G441-1)&amp;MID($K441,$G441+2,LEN($K441)-($G441+1)),""), IF(AND($G441&lt;&gt;"",$E441&lt;&gt;""),MID($K441,1,$G441-1),IF(AND($D441&lt;&gt;"",$F441&lt;2),$K441,IF(AND(OR($D441="", $E441=""),VALUE($F441)=0),$K441,IF($F441=1,MID($K441,1,$G441-1)&amp;MID($K441,$G441+2,LEN($K441)-($G441-1)),"")))))</f>
        <v>76218 3XE0A</v>
      </c>
      <c r="M441" s="229" t="str">
        <f t="shared" si="38"/>
        <v>76219 3XE0A</v>
      </c>
      <c r="N441" s="229">
        <f>VLOOKUP(B441,大日程202201!$C$2:$D$1418,2,FALSE)</f>
        <v>3000</v>
      </c>
    </row>
    <row r="442" spans="1:14">
      <c r="A442" s="231">
        <v>441</v>
      </c>
      <c r="B442" s="229" t="s">
        <v>3144</v>
      </c>
      <c r="C442" s="229" t="s">
        <v>4571</v>
      </c>
      <c r="D442" s="229">
        <v>8</v>
      </c>
      <c r="E442" s="229">
        <v>8</v>
      </c>
      <c r="F442" s="229">
        <v>1</v>
      </c>
      <c r="G442" s="229">
        <v>6</v>
      </c>
      <c r="I442" s="229">
        <v>0</v>
      </c>
      <c r="J442" s="229">
        <f t="shared" si="35"/>
        <v>1</v>
      </c>
      <c r="K442" s="229" t="str">
        <f t="shared" si="34"/>
        <v>76320/1 3XA0A</v>
      </c>
      <c r="L442" s="229" t="str">
        <f>IF(AND($G442&lt;&gt;"",$J442&gt;0), IF($F442=1,MID($K442,1,$G442-1)&amp;MID($K442,$G442+2,LEN($K442)-($G442+1)),""), IF(AND($G442&lt;&gt;"",$E442&lt;&gt;""),MID($K442,1,$G442-1),IF(AND($D442&lt;&gt;"",$F442&lt;2),$K442,IF(AND(OR($D442="", $E442=""),VALUE($F442)=0),$K442,IF($F442=1,MID($K442,1,$G442-1)&amp;MID($K442,$G442+2,LEN($K442)-($G442-1)),"")))))</f>
        <v>76320 3XA0A</v>
      </c>
      <c r="M442" s="229" t="str">
        <f t="shared" si="38"/>
        <v>76321 3XA0A</v>
      </c>
      <c r="N442" s="229">
        <f>VLOOKUP(B442,大日程202201!$C$2:$D$1418,2,FALSE)</f>
        <v>3000</v>
      </c>
    </row>
    <row r="443" spans="1:14">
      <c r="A443" s="231">
        <v>442</v>
      </c>
      <c r="B443" s="229" t="s">
        <v>3145</v>
      </c>
      <c r="C443" s="229" t="s">
        <v>4572</v>
      </c>
      <c r="D443" s="229">
        <v>6</v>
      </c>
      <c r="E443" s="229">
        <v>6</v>
      </c>
      <c r="F443" s="229">
        <v>0</v>
      </c>
      <c r="I443" s="229">
        <v>0</v>
      </c>
      <c r="J443" s="229">
        <f t="shared" si="35"/>
        <v>0</v>
      </c>
      <c r="K443" s="229" t="str">
        <f t="shared" si="34"/>
        <v>76396 3XD0A</v>
      </c>
      <c r="L443" s="229" t="str">
        <f t="shared" si="37"/>
        <v>76396 3XD0A</v>
      </c>
      <c r="M443" s="229" t="str">
        <f t="shared" si="38"/>
        <v/>
      </c>
      <c r="N443" s="229">
        <f>VLOOKUP(B443,大日程202201!$C$2:$D$1418,2,FALSE)</f>
        <v>600</v>
      </c>
    </row>
    <row r="444" spans="1:14">
      <c r="A444" s="231">
        <v>443</v>
      </c>
      <c r="B444" s="229" t="s">
        <v>3146</v>
      </c>
      <c r="C444" s="229" t="s">
        <v>4573</v>
      </c>
      <c r="D444" s="229">
        <v>6</v>
      </c>
      <c r="E444" s="229">
        <v>6</v>
      </c>
      <c r="F444" s="229">
        <v>0</v>
      </c>
      <c r="I444" s="229">
        <v>0</v>
      </c>
      <c r="J444" s="229">
        <f t="shared" si="35"/>
        <v>0</v>
      </c>
      <c r="K444" s="229" t="str">
        <f t="shared" si="34"/>
        <v>76397 3XD0A</v>
      </c>
      <c r="L444" s="229" t="str">
        <f t="shared" si="37"/>
        <v>76397 3XD0A</v>
      </c>
      <c r="M444" s="229" t="str">
        <f t="shared" si="38"/>
        <v/>
      </c>
      <c r="N444" s="229">
        <f>VLOOKUP(B444,大日程202201!$C$2:$D$1418,2,FALSE)</f>
        <v>0</v>
      </c>
    </row>
    <row r="445" spans="1:14">
      <c r="A445" s="231">
        <v>444</v>
      </c>
      <c r="B445" s="229" t="s">
        <v>3147</v>
      </c>
      <c r="C445" s="229" t="s">
        <v>4574</v>
      </c>
      <c r="D445" s="229">
        <v>6</v>
      </c>
      <c r="E445" s="229">
        <v>6</v>
      </c>
      <c r="F445" s="229">
        <v>0</v>
      </c>
      <c r="I445" s="229">
        <v>12</v>
      </c>
      <c r="J445" s="229">
        <f t="shared" si="35"/>
        <v>0</v>
      </c>
      <c r="K445" s="229" t="str">
        <f t="shared" si="34"/>
        <v>76397 3YF0A-B</v>
      </c>
      <c r="L445" s="229" t="str">
        <f t="shared" si="37"/>
        <v>76397 3YF0A-B</v>
      </c>
      <c r="M445" s="229" t="str">
        <f t="shared" si="38"/>
        <v/>
      </c>
      <c r="N445" s="229">
        <f>VLOOKUP(B445,大日程202201!$C$2:$D$1418,2,FALSE)</f>
        <v>0</v>
      </c>
    </row>
    <row r="446" spans="1:14">
      <c r="A446" s="231">
        <v>445</v>
      </c>
      <c r="B446" s="229" t="s">
        <v>3149</v>
      </c>
      <c r="C446" s="229" t="s">
        <v>4575</v>
      </c>
      <c r="D446" s="229">
        <v>6</v>
      </c>
      <c r="E446" s="229">
        <v>6</v>
      </c>
      <c r="F446" s="229">
        <v>0</v>
      </c>
      <c r="I446" s="229">
        <v>0</v>
      </c>
      <c r="J446" s="229">
        <f t="shared" si="35"/>
        <v>0</v>
      </c>
      <c r="K446" s="229" t="str">
        <f t="shared" si="34"/>
        <v>76397 3XC9A</v>
      </c>
      <c r="L446" s="229" t="str">
        <f t="shared" si="37"/>
        <v>76397 3XC9A</v>
      </c>
      <c r="M446" s="229" t="str">
        <f t="shared" si="38"/>
        <v/>
      </c>
      <c r="N446" s="229">
        <f>VLOOKUP(B446,大日程202201!$C$2:$D$1418,2,FALSE)</f>
        <v>0</v>
      </c>
    </row>
    <row r="447" spans="1:14">
      <c r="A447" s="231">
        <v>446</v>
      </c>
      <c r="B447" s="229" t="s">
        <v>3150</v>
      </c>
      <c r="C447" s="229" t="s">
        <v>4576</v>
      </c>
      <c r="D447" s="229">
        <v>8</v>
      </c>
      <c r="E447" s="229">
        <v>8</v>
      </c>
      <c r="F447" s="229">
        <v>1</v>
      </c>
      <c r="G447" s="229">
        <v>6</v>
      </c>
      <c r="I447" s="229">
        <v>0</v>
      </c>
      <c r="J447" s="229">
        <f t="shared" si="35"/>
        <v>1</v>
      </c>
      <c r="K447" s="229" t="str">
        <f t="shared" si="34"/>
        <v>76516/7 3XA0A</v>
      </c>
      <c r="L447" s="229" t="str">
        <f>IF(AND($G447&lt;&gt;"",$J447&gt;0), IF($F447=1,MID($K447,1,$G447-1)&amp;MID($K447,$G447+2,LEN($K447)-($G447+1)),""), IF(AND($G447&lt;&gt;"",$E447&lt;&gt;""),MID($K447,1,$G447-1),IF(AND($D447&lt;&gt;"",$F447&lt;2),$K447,IF(AND(OR($D447="", $E447=""),VALUE($F447)=0),$K447,IF($F447=1,MID($K447,1,$G447-1)&amp;MID($K447,$G447+2,LEN($K447)-($G447-1)),"")))))</f>
        <v>76516 3XA0A</v>
      </c>
      <c r="M447" s="229" t="str">
        <f t="shared" si="38"/>
        <v>76517 3XA0A</v>
      </c>
      <c r="N447" s="229">
        <f>VLOOKUP(B447,大日程202201!$C$2:$D$1418,2,FALSE)</f>
        <v>3000</v>
      </c>
    </row>
    <row r="448" spans="1:14">
      <c r="A448" s="231">
        <v>447</v>
      </c>
      <c r="B448" s="229" t="s">
        <v>3151</v>
      </c>
      <c r="C448" s="229" t="s">
        <v>4577</v>
      </c>
      <c r="D448" s="229">
        <v>8</v>
      </c>
      <c r="E448" s="229">
        <v>8</v>
      </c>
      <c r="F448" s="229">
        <v>1</v>
      </c>
      <c r="G448" s="229">
        <v>6</v>
      </c>
      <c r="I448" s="229">
        <v>0</v>
      </c>
      <c r="J448" s="229">
        <f t="shared" si="35"/>
        <v>1</v>
      </c>
      <c r="K448" s="229" t="str">
        <f t="shared" si="34"/>
        <v>76516/7 3XA2A</v>
      </c>
      <c r="L448" s="229" t="str">
        <f>IF(AND($G448&lt;&gt;"",$J448&gt;0), IF($F448=1,MID($K448,1,$G448-1)&amp;MID($K448,$G448+2,LEN($K448)-($G448+1)),""), IF(AND($G448&lt;&gt;"",$E448&lt;&gt;""),MID($K448,1,$G448-1),IF(AND($D448&lt;&gt;"",$F448&lt;2),$K448,IF(AND(OR($D448="", $E448=""),VALUE($F448)=0),$K448,IF($F448=1,MID($K448,1,$G448-1)&amp;MID($K448,$G448+2,LEN($K448)-($G448-1)),"")))))</f>
        <v>76516 3XA2A</v>
      </c>
      <c r="M448" s="229" t="str">
        <f t="shared" si="38"/>
        <v>76517 3XA2A</v>
      </c>
      <c r="N448" s="229">
        <f>VLOOKUP(B448,大日程202201!$C$2:$D$1418,2,FALSE)</f>
        <v>500</v>
      </c>
    </row>
    <row r="449" spans="1:14">
      <c r="A449" s="231">
        <v>448</v>
      </c>
      <c r="B449" s="229" t="s">
        <v>3152</v>
      </c>
      <c r="C449" s="229" t="s">
        <v>4578</v>
      </c>
      <c r="D449" s="229">
        <v>6</v>
      </c>
      <c r="E449" s="229">
        <v>6</v>
      </c>
      <c r="F449" s="229">
        <v>0</v>
      </c>
      <c r="I449" s="229">
        <v>0</v>
      </c>
      <c r="J449" s="229">
        <f t="shared" si="35"/>
        <v>0</v>
      </c>
      <c r="K449" s="229" t="str">
        <f t="shared" si="34"/>
        <v>62516 4CB0A</v>
      </c>
      <c r="L449" s="229" t="str">
        <f t="shared" si="37"/>
        <v>62516 4CB0A</v>
      </c>
      <c r="M449" s="229" t="str">
        <f t="shared" si="38"/>
        <v/>
      </c>
      <c r="N449" s="229">
        <f>VLOOKUP(B449,大日程202201!$C$2:$D$1418,2,FALSE)</f>
        <v>0</v>
      </c>
    </row>
    <row r="450" spans="1:14">
      <c r="A450" s="231">
        <v>449</v>
      </c>
      <c r="B450" s="229" t="s">
        <v>3153</v>
      </c>
      <c r="C450" s="229" t="s">
        <v>4579</v>
      </c>
      <c r="D450" s="229">
        <v>6</v>
      </c>
      <c r="E450" s="229">
        <v>6</v>
      </c>
      <c r="F450" s="229">
        <v>0</v>
      </c>
      <c r="I450" s="229">
        <v>0</v>
      </c>
      <c r="J450" s="229">
        <f t="shared" si="35"/>
        <v>0</v>
      </c>
      <c r="K450" s="229" t="str">
        <f t="shared" ref="K450:K513" si="39">IF(AND($D450&lt;&gt;"",$D450&gt;$E450),TRIM(MID($C450,1,$D450)),TRIM($C450))</f>
        <v>62516 6MA0A</v>
      </c>
      <c r="L450" s="229" t="str">
        <f t="shared" si="37"/>
        <v>62516 6MA0A</v>
      </c>
      <c r="M450" s="229" t="str">
        <f t="shared" si="38"/>
        <v/>
      </c>
      <c r="N450" s="229">
        <f>VLOOKUP(B450,大日程202201!$C$2:$D$1418,2,FALSE)</f>
        <v>0</v>
      </c>
    </row>
    <row r="451" spans="1:14">
      <c r="A451" s="231">
        <v>450</v>
      </c>
      <c r="B451" s="229" t="s">
        <v>3154</v>
      </c>
      <c r="C451" s="229" t="s">
        <v>4580</v>
      </c>
      <c r="D451" s="229">
        <v>8</v>
      </c>
      <c r="E451" s="229">
        <v>8</v>
      </c>
      <c r="F451" s="229">
        <v>1</v>
      </c>
      <c r="G451" s="229">
        <v>6</v>
      </c>
      <c r="I451" s="229">
        <v>0</v>
      </c>
      <c r="J451" s="229">
        <f t="shared" ref="J451:J514" si="40">IF($G451&lt;&gt;"",($E451-1)-$G451,0)</f>
        <v>1</v>
      </c>
      <c r="K451" s="229" t="str">
        <f t="shared" si="39"/>
        <v>64112/3 3VA0A</v>
      </c>
      <c r="L451" s="229" t="str">
        <f>IF(AND($G451&lt;&gt;"",$J451&gt;0), IF($F451=1,MID($K451,1,$G451-1)&amp;MID($K451,$G451+2,LEN($K451)-($G451+1)),""), IF(AND($G451&lt;&gt;"",$E451&lt;&gt;""),MID($K451,1,$G451-1),IF(AND($D451&lt;&gt;"",$F451&lt;2),$K451,IF(AND(OR($D451="", $E451=""),VALUE($F451)=0),$K451,IF($F451=1,MID($K451,1,$G451-1)&amp;MID($K451,$G451+2,LEN($K451)-($G451-1)),"")))))</f>
        <v>64112 3VA0A</v>
      </c>
      <c r="M451" s="229" t="str">
        <f t="shared" si="38"/>
        <v>64113 3VA0A</v>
      </c>
      <c r="N451" s="229">
        <f>VLOOKUP(B451,大日程202201!$C$2:$D$1418,2,FALSE)</f>
        <v>0</v>
      </c>
    </row>
    <row r="452" spans="1:14">
      <c r="A452" s="231">
        <v>451</v>
      </c>
      <c r="B452" s="229" t="s">
        <v>3156</v>
      </c>
      <c r="C452" s="229" t="s">
        <v>4581</v>
      </c>
      <c r="D452" s="229">
        <v>8</v>
      </c>
      <c r="E452" s="229">
        <v>8</v>
      </c>
      <c r="F452" s="229">
        <v>1</v>
      </c>
      <c r="G452" s="229">
        <v>6</v>
      </c>
      <c r="I452" s="229">
        <v>0</v>
      </c>
      <c r="J452" s="229">
        <f t="shared" si="40"/>
        <v>1</v>
      </c>
      <c r="K452" s="229" t="str">
        <f t="shared" si="39"/>
        <v>74342/3 3VA0A</v>
      </c>
      <c r="L452" s="229" t="str">
        <f>IF(AND($G452&lt;&gt;"",$J452&gt;0), IF($F452=1,MID($K452,1,$G452-1)&amp;MID($K452,$G452+2,LEN($K452)-($G452+1)),""), IF(AND($G452&lt;&gt;"",$E452&lt;&gt;""),MID($K452,1,$G452-1),IF(AND($D452&lt;&gt;"",$F452&lt;2),$K452,IF(AND(OR($D452="", $E452=""),VALUE($F452)=0),$K452,IF($F452=1,MID($K452,1,$G452-1)&amp;MID($K452,$G452+2,LEN($K452)-($G452-1)),"")))))</f>
        <v>74342 3VA0A</v>
      </c>
      <c r="M452" s="229" t="str">
        <f t="shared" si="38"/>
        <v>74343 3VA0A</v>
      </c>
      <c r="N452" s="229">
        <f>VLOOKUP(B452,大日程202201!$C$2:$D$1418,2,FALSE)</f>
        <v>0</v>
      </c>
    </row>
    <row r="453" spans="1:14">
      <c r="A453" s="231">
        <v>452</v>
      </c>
      <c r="B453" s="229" t="s">
        <v>3157</v>
      </c>
      <c r="C453" s="229" t="s">
        <v>4582</v>
      </c>
      <c r="D453" s="229">
        <v>6</v>
      </c>
      <c r="E453" s="229">
        <v>6</v>
      </c>
      <c r="F453" s="229">
        <v>0</v>
      </c>
      <c r="I453" s="229">
        <v>0</v>
      </c>
      <c r="J453" s="229">
        <f t="shared" si="40"/>
        <v>0</v>
      </c>
      <c r="K453" s="229" t="str">
        <f t="shared" si="39"/>
        <v>75176 3VA0A</v>
      </c>
      <c r="L453" s="229" t="str">
        <f t="shared" si="37"/>
        <v>75176 3VA0A</v>
      </c>
      <c r="M453" s="229" t="str">
        <f t="shared" si="38"/>
        <v/>
      </c>
      <c r="N453" s="229">
        <f>VLOOKUP(B453,大日程202201!$C$2:$D$1418,2,FALSE)</f>
        <v>0</v>
      </c>
    </row>
    <row r="454" spans="1:14">
      <c r="A454" s="231">
        <v>453</v>
      </c>
      <c r="B454" s="229" t="s">
        <v>3158</v>
      </c>
      <c r="C454" s="229" t="s">
        <v>4583</v>
      </c>
      <c r="D454" s="229">
        <v>6</v>
      </c>
      <c r="E454" s="229">
        <v>6</v>
      </c>
      <c r="F454" s="229">
        <v>0</v>
      </c>
      <c r="I454" s="229">
        <v>0</v>
      </c>
      <c r="J454" s="229">
        <f t="shared" si="40"/>
        <v>0</v>
      </c>
      <c r="K454" s="229" t="str">
        <f t="shared" si="39"/>
        <v>75422 3VA0A</v>
      </c>
      <c r="L454" s="229" t="str">
        <f t="shared" si="37"/>
        <v>75422 3VA0A</v>
      </c>
      <c r="M454" s="229" t="str">
        <f t="shared" si="38"/>
        <v/>
      </c>
      <c r="N454" s="229">
        <f>VLOOKUP(B454,大日程202201!$C$2:$D$1418,2,FALSE)</f>
        <v>0</v>
      </c>
    </row>
    <row r="455" spans="1:14">
      <c r="A455" s="231">
        <v>454</v>
      </c>
      <c r="B455" s="229" t="s">
        <v>3160</v>
      </c>
      <c r="C455" s="229" t="s">
        <v>4584</v>
      </c>
      <c r="D455" s="229">
        <v>8</v>
      </c>
      <c r="E455" s="229">
        <v>8</v>
      </c>
      <c r="F455" s="229">
        <v>1</v>
      </c>
      <c r="G455" s="229">
        <v>6</v>
      </c>
      <c r="I455" s="229">
        <v>0</v>
      </c>
      <c r="J455" s="229">
        <f t="shared" si="40"/>
        <v>1</v>
      </c>
      <c r="K455" s="229" t="str">
        <f t="shared" si="39"/>
        <v>76586/7 3VA0A</v>
      </c>
      <c r="L455" s="229" t="str">
        <f>IF(AND($G455&lt;&gt;"",$J455&gt;0), IF($F455=1,MID($K455,1,$G455-1)&amp;MID($K455,$G455+2,LEN($K455)-($G455+1)),""), IF(AND($G455&lt;&gt;"",$E455&lt;&gt;""),MID($K455,1,$G455-1),IF(AND($D455&lt;&gt;"",$F455&lt;2),$K455,IF(AND(OR($D455="", $E455=""),VALUE($F455)=0),$K455,IF($F455=1,MID($K455,1,$G455-1)&amp;MID($K455,$G455+2,LEN($K455)-($G455-1)),"")))))</f>
        <v>76586 3VA0A</v>
      </c>
      <c r="M455" s="229" t="str">
        <f t="shared" si="38"/>
        <v>76587 3VA0A</v>
      </c>
      <c r="N455" s="229">
        <f>VLOOKUP(B455,大日程202201!$C$2:$D$1418,2,FALSE)</f>
        <v>0</v>
      </c>
    </row>
    <row r="456" spans="1:14">
      <c r="A456" s="231">
        <v>455</v>
      </c>
      <c r="B456" s="229" t="s">
        <v>3161</v>
      </c>
      <c r="C456" s="229" t="s">
        <v>4585</v>
      </c>
      <c r="D456" s="229">
        <v>6</v>
      </c>
      <c r="E456" s="229">
        <v>6</v>
      </c>
      <c r="F456" s="229">
        <v>0</v>
      </c>
      <c r="I456" s="229">
        <v>0</v>
      </c>
      <c r="J456" s="229">
        <f t="shared" si="40"/>
        <v>0</v>
      </c>
      <c r="K456" s="229" t="str">
        <f t="shared" si="39"/>
        <v>77648 3VA0A</v>
      </c>
      <c r="L456" s="229" t="str">
        <f t="shared" si="37"/>
        <v>77648 3VA0A</v>
      </c>
      <c r="M456" s="229" t="str">
        <f t="shared" si="38"/>
        <v/>
      </c>
      <c r="N456" s="229">
        <f>VLOOKUP(B456,大日程202201!$C$2:$D$1418,2,FALSE)</f>
        <v>0</v>
      </c>
    </row>
    <row r="457" spans="1:14">
      <c r="A457" s="231">
        <v>456</v>
      </c>
      <c r="B457" s="229" t="s">
        <v>3162</v>
      </c>
      <c r="C457" s="229" t="s">
        <v>4586</v>
      </c>
      <c r="D457" s="229">
        <v>6</v>
      </c>
      <c r="E457" s="229">
        <v>6</v>
      </c>
      <c r="F457" s="229">
        <v>0</v>
      </c>
      <c r="I457" s="229">
        <v>0</v>
      </c>
      <c r="J457" s="229">
        <f t="shared" si="40"/>
        <v>0</v>
      </c>
      <c r="K457" s="229" t="str">
        <f t="shared" si="39"/>
        <v>77649 3VA0A</v>
      </c>
      <c r="L457" s="229" t="str">
        <f t="shared" si="37"/>
        <v>77649 3VA0A</v>
      </c>
      <c r="M457" s="229" t="str">
        <f t="shared" si="38"/>
        <v/>
      </c>
      <c r="N457" s="229">
        <f>VLOOKUP(B457,大日程202201!$C$2:$D$1418,2,FALSE)</f>
        <v>0</v>
      </c>
    </row>
    <row r="458" spans="1:14">
      <c r="A458" s="231">
        <v>457</v>
      </c>
      <c r="B458" s="229" t="s">
        <v>3163</v>
      </c>
      <c r="C458" s="229" t="s">
        <v>4587</v>
      </c>
      <c r="D458" s="229">
        <v>6</v>
      </c>
      <c r="E458" s="229">
        <v>6</v>
      </c>
      <c r="F458" s="229">
        <v>0</v>
      </c>
      <c r="I458" s="229">
        <v>0</v>
      </c>
      <c r="J458" s="229">
        <f t="shared" si="40"/>
        <v>0</v>
      </c>
      <c r="K458" s="229" t="str">
        <f t="shared" si="39"/>
        <v>73211 3VA0A</v>
      </c>
      <c r="L458" s="229" t="str">
        <f t="shared" si="37"/>
        <v>73211 3VA0A</v>
      </c>
      <c r="M458" s="229" t="str">
        <f t="shared" si="38"/>
        <v/>
      </c>
      <c r="N458" s="229">
        <f>VLOOKUP(B458,大日程202201!$C$2:$D$1418,2,FALSE)</f>
        <v>0</v>
      </c>
    </row>
    <row r="459" spans="1:14">
      <c r="A459" s="231">
        <v>458</v>
      </c>
      <c r="B459" s="229" t="s">
        <v>3164</v>
      </c>
      <c r="C459" s="229" t="s">
        <v>4588</v>
      </c>
      <c r="D459" s="229">
        <v>6</v>
      </c>
      <c r="E459" s="229">
        <v>6</v>
      </c>
      <c r="F459" s="229">
        <v>0</v>
      </c>
      <c r="I459" s="229">
        <v>0</v>
      </c>
      <c r="J459" s="229">
        <f t="shared" si="40"/>
        <v>0</v>
      </c>
      <c r="K459" s="229" t="str">
        <f t="shared" si="39"/>
        <v>73233 3VA0A</v>
      </c>
      <c r="L459" s="229" t="str">
        <f t="shared" si="37"/>
        <v>73233 3VA0A</v>
      </c>
      <c r="M459" s="229" t="str">
        <f t="shared" si="38"/>
        <v/>
      </c>
      <c r="N459" s="229">
        <f>VLOOKUP(B459,大日程202201!$C$2:$D$1418,2,FALSE)</f>
        <v>0</v>
      </c>
    </row>
    <row r="460" spans="1:14">
      <c r="A460" s="231">
        <v>459</v>
      </c>
      <c r="B460" s="229" t="s">
        <v>3165</v>
      </c>
      <c r="C460" s="229" t="s">
        <v>4589</v>
      </c>
      <c r="D460" s="229">
        <v>8</v>
      </c>
      <c r="E460" s="229">
        <v>8</v>
      </c>
      <c r="F460" s="229">
        <v>1</v>
      </c>
      <c r="G460" s="229">
        <v>6</v>
      </c>
      <c r="I460" s="229">
        <v>0</v>
      </c>
      <c r="J460" s="229">
        <f t="shared" si="40"/>
        <v>1</v>
      </c>
      <c r="K460" s="229" t="str">
        <f t="shared" si="39"/>
        <v>75432/3 3VA0A</v>
      </c>
      <c r="L460" s="229" t="str">
        <f>IF(AND($G460&lt;&gt;"",$J460&gt;0), IF($F460=1,MID($K460,1,$G460-1)&amp;MID($K460,$G460+2,LEN($K460)-($G460+1)),""), IF(AND($G460&lt;&gt;"",$E460&lt;&gt;""),MID($K460,1,$G460-1),IF(AND($D460&lt;&gt;"",$F460&lt;2),$K460,IF(AND(OR($D460="", $E460=""),VALUE($F460)=0),$K460,IF($F460=1,MID($K460,1,$G460-1)&amp;MID($K460,$G460+2,LEN($K460)-($G460-1)),"")))))</f>
        <v>75432 3VA0A</v>
      </c>
      <c r="M460" s="229" t="str">
        <f t="shared" si="38"/>
        <v>75433 3VA0A</v>
      </c>
      <c r="N460" s="229">
        <f>VLOOKUP(B460,大日程202201!$C$2:$D$1418,2,FALSE)</f>
        <v>0</v>
      </c>
    </row>
    <row r="461" spans="1:14">
      <c r="A461" s="231">
        <v>460</v>
      </c>
      <c r="B461" s="229" t="s">
        <v>3166</v>
      </c>
      <c r="C461" s="229" t="s">
        <v>4590</v>
      </c>
      <c r="D461" s="229">
        <v>8</v>
      </c>
      <c r="E461" s="229">
        <v>8</v>
      </c>
      <c r="F461" s="229">
        <v>1</v>
      </c>
      <c r="G461" s="229">
        <v>6</v>
      </c>
      <c r="I461" s="229">
        <v>0</v>
      </c>
      <c r="J461" s="229">
        <f t="shared" si="40"/>
        <v>1</v>
      </c>
      <c r="K461" s="229" t="str">
        <f t="shared" si="39"/>
        <v>76722/3 3VA0A</v>
      </c>
      <c r="L461" s="229" t="str">
        <f>IF(AND($G461&lt;&gt;"",$J461&gt;0), IF($F461=1,MID($K461,1,$G461-1)&amp;MID($K461,$G461+2,LEN($K461)-($G461+1)),""), IF(AND($G461&lt;&gt;"",$E461&lt;&gt;""),MID($K461,1,$G461-1),IF(AND($D461&lt;&gt;"",$F461&lt;2),$K461,IF(AND(OR($D461="", $E461=""),VALUE($F461)=0),$K461,IF($F461=1,MID($K461,1,$G461-1)&amp;MID($K461,$G461+2,LEN($K461)-($G461-1)),"")))))</f>
        <v>76722 3VA0A</v>
      </c>
      <c r="M461" s="229" t="str">
        <f t="shared" si="38"/>
        <v>76723 3VA0A</v>
      </c>
      <c r="N461" s="229">
        <f>VLOOKUP(B461,大日程202201!$C$2:$D$1418,2,FALSE)</f>
        <v>0</v>
      </c>
    </row>
    <row r="462" spans="1:14">
      <c r="A462" s="231">
        <v>461</v>
      </c>
      <c r="B462" s="229" t="s">
        <v>3167</v>
      </c>
      <c r="C462" s="229" t="s">
        <v>4591</v>
      </c>
      <c r="D462" s="229">
        <v>8</v>
      </c>
      <c r="E462" s="229">
        <v>8</v>
      </c>
      <c r="F462" s="229">
        <v>1</v>
      </c>
      <c r="G462" s="229">
        <v>6</v>
      </c>
      <c r="I462" s="229">
        <v>0</v>
      </c>
      <c r="J462" s="229">
        <f t="shared" si="40"/>
        <v>1</v>
      </c>
      <c r="K462" s="229" t="str">
        <f t="shared" si="39"/>
        <v>75262/3 3VA0A</v>
      </c>
      <c r="L462" s="229" t="str">
        <f>IF(AND($G462&lt;&gt;"",$J462&gt;0), IF($F462=1,MID($K462,1,$G462-1)&amp;MID($K462,$G462+2,LEN($K462)-($G462+1)),""), IF(AND($G462&lt;&gt;"",$E462&lt;&gt;""),MID($K462,1,$G462-1),IF(AND($D462&lt;&gt;"",$F462&lt;2),$K462,IF(AND(OR($D462="", $E462=""),VALUE($F462)=0),$K462,IF($F462=1,MID($K462,1,$G462-1)&amp;MID($K462,$G462+2,LEN($K462)-($G462-1)),"")))))</f>
        <v>75262 3VA0A</v>
      </c>
      <c r="M462" s="229" t="str">
        <f t="shared" ref="M462:M525" si="41">IF(AND($G462&lt;&gt;"",$J462&gt;0), IF($F462=1,MID($K462,1,$G462-(1+$J462))&amp;MID($K462,$G462+$J462,LEN($K462)-($G462+($J462-1))),""),IF(AND($G462&lt;&gt;"",$E462&lt;&gt;"",$J462&gt;0),MID($K462,1,$G462-1),IF(AND($G462&lt;&gt;"",$E462&lt;&gt;"",$J462&lt;0),MID($K462,1,$E462)&amp;MID($K462,$G462+1,LEN($K462)-$G462),IF($F462=1,MID($K462,1,$G462-2)&amp;MID($K462,$G462+1,LEN($K462)-$G462),""))))</f>
        <v>75263 3VA0A</v>
      </c>
      <c r="N462" s="229">
        <f>VLOOKUP(B462,大日程202201!$C$2:$D$1418,2,FALSE)</f>
        <v>0</v>
      </c>
    </row>
    <row r="463" spans="1:14">
      <c r="A463" s="231">
        <v>462</v>
      </c>
      <c r="B463" s="229" t="s">
        <v>3168</v>
      </c>
      <c r="C463" s="229" t="s">
        <v>4592</v>
      </c>
      <c r="D463" s="229">
        <v>8</v>
      </c>
      <c r="E463" s="229">
        <v>8</v>
      </c>
      <c r="F463" s="229">
        <v>1</v>
      </c>
      <c r="G463" s="229">
        <v>6</v>
      </c>
      <c r="I463" s="229">
        <v>0</v>
      </c>
      <c r="J463" s="229">
        <f t="shared" si="40"/>
        <v>1</v>
      </c>
      <c r="K463" s="229" t="str">
        <f t="shared" si="39"/>
        <v>755C2/3 3VA0A</v>
      </c>
      <c r="L463" s="229" t="str">
        <f>IF(AND($G463&lt;&gt;"",$J463&gt;0), IF($F463=1,MID($K463,1,$G463-1)&amp;MID($K463,$G463+2,LEN($K463)-($G463+1)),""), IF(AND($G463&lt;&gt;"",$E463&lt;&gt;""),MID($K463,1,$G463-1),IF(AND($D463&lt;&gt;"",$F463&lt;2),$K463,IF(AND(OR($D463="", $E463=""),VALUE($F463)=0),$K463,IF($F463=1,MID($K463,1,$G463-1)&amp;MID($K463,$G463+2,LEN($K463)-($G463-1)),"")))))</f>
        <v>755C2 3VA0A</v>
      </c>
      <c r="M463" s="229" t="str">
        <f t="shared" si="41"/>
        <v>755C3 3VA0A</v>
      </c>
      <c r="N463" s="229">
        <f>VLOOKUP(B463,大日程202201!$C$2:$D$1418,2,FALSE)</f>
        <v>0</v>
      </c>
    </row>
    <row r="464" spans="1:14">
      <c r="A464" s="231">
        <v>463</v>
      </c>
      <c r="B464" s="229" t="s">
        <v>3169</v>
      </c>
      <c r="C464" s="229" t="s">
        <v>4593</v>
      </c>
      <c r="D464" s="229">
        <v>8</v>
      </c>
      <c r="E464" s="229">
        <v>8</v>
      </c>
      <c r="F464" s="229">
        <v>1</v>
      </c>
      <c r="G464" s="229">
        <v>6</v>
      </c>
      <c r="I464" s="229">
        <v>0</v>
      </c>
      <c r="J464" s="229">
        <f t="shared" si="40"/>
        <v>1</v>
      </c>
      <c r="K464" s="229" t="str">
        <f t="shared" si="39"/>
        <v>75784/5 3VA0A</v>
      </c>
      <c r="L464" s="229" t="str">
        <f>IF(AND($G464&lt;&gt;"",$J464&gt;0), IF($F464=1,MID($K464,1,$G464-1)&amp;MID($K464,$G464+2,LEN($K464)-($G464+1)),""), IF(AND($G464&lt;&gt;"",$E464&lt;&gt;""),MID($K464,1,$G464-1),IF(AND($D464&lt;&gt;"",$F464&lt;2),$K464,IF(AND(OR($D464="", $E464=""),VALUE($F464)=0),$K464,IF($F464=1,MID($K464,1,$G464-1)&amp;MID($K464,$G464+2,LEN($K464)-($G464-1)),"")))))</f>
        <v>75784 3VA0A</v>
      </c>
      <c r="M464" s="229" t="str">
        <f t="shared" si="41"/>
        <v>75785 3VA0A</v>
      </c>
      <c r="N464" s="229">
        <f>VLOOKUP(B464,大日程202201!$C$2:$D$1418,2,FALSE)</f>
        <v>0</v>
      </c>
    </row>
    <row r="465" spans="1:14">
      <c r="A465" s="231">
        <v>464</v>
      </c>
      <c r="B465" s="229" t="s">
        <v>3170</v>
      </c>
      <c r="C465" s="229" t="s">
        <v>4594</v>
      </c>
      <c r="D465" s="229">
        <v>6</v>
      </c>
      <c r="E465" s="229">
        <v>6</v>
      </c>
      <c r="F465" s="229">
        <v>0</v>
      </c>
      <c r="I465" s="229">
        <v>0</v>
      </c>
      <c r="J465" s="229">
        <f t="shared" si="40"/>
        <v>0</v>
      </c>
      <c r="K465" s="229" t="str">
        <f t="shared" si="39"/>
        <v>64124 4CB0A</v>
      </c>
      <c r="L465" s="229" t="str">
        <f t="shared" ref="L465:L521" si="42">IF(AND($G465&lt;&gt;"",$J465&gt;0), IF($F465=1,MID($K465,1,$G465-1)&amp;MID($K465,$G465+$J465+$J465,LEN($K465)-($G465+$J465)),""), IF(AND($G465&lt;&gt;"",$E465&lt;&gt;""),MID($K465,1,$G465-1),IF(AND($D465&lt;&gt;"",$F465&lt;2),$K465,IF(AND(OR($D465="", $E465=""),VALUE($F465)=0),$K465,IF($F465=1,MID($K465,1,$G465-1)&amp;MID($K465,$G465+2,LEN($K465)-($G465-1)),"")))))</f>
        <v>64124 4CB0A</v>
      </c>
      <c r="M465" s="229" t="str">
        <f t="shared" si="41"/>
        <v/>
      </c>
      <c r="N465" s="229">
        <f>VLOOKUP(B465,大日程202201!$C$2:$D$1418,2,FALSE)</f>
        <v>9000</v>
      </c>
    </row>
    <row r="466" spans="1:14">
      <c r="A466" s="231">
        <v>465</v>
      </c>
      <c r="B466" s="229" t="s">
        <v>3171</v>
      </c>
      <c r="C466" s="229" t="s">
        <v>4595</v>
      </c>
      <c r="D466" s="229">
        <v>6</v>
      </c>
      <c r="E466" s="229">
        <v>6</v>
      </c>
      <c r="F466" s="229">
        <v>0</v>
      </c>
      <c r="I466" s="229">
        <v>12</v>
      </c>
      <c r="J466" s="229">
        <f t="shared" si="40"/>
        <v>0</v>
      </c>
      <c r="K466" s="229" t="str">
        <f t="shared" si="39"/>
        <v>64124 4CB0A-G</v>
      </c>
      <c r="L466" s="229" t="str">
        <f t="shared" si="42"/>
        <v>64124 4CB0A-G</v>
      </c>
      <c r="M466" s="229" t="str">
        <f t="shared" si="41"/>
        <v/>
      </c>
      <c r="N466" s="229">
        <f>VLOOKUP(B466,大日程202201!$C$2:$D$1418,2,FALSE)</f>
        <v>0</v>
      </c>
    </row>
    <row r="467" spans="1:14">
      <c r="A467" s="231">
        <v>466</v>
      </c>
      <c r="B467" s="229" t="s">
        <v>3172</v>
      </c>
      <c r="C467" s="229" t="s">
        <v>4596</v>
      </c>
      <c r="D467" s="229">
        <v>6</v>
      </c>
      <c r="E467" s="229">
        <v>6</v>
      </c>
      <c r="F467" s="229">
        <v>0</v>
      </c>
      <c r="I467" s="229">
        <v>0</v>
      </c>
      <c r="J467" s="229">
        <f t="shared" si="40"/>
        <v>0</v>
      </c>
      <c r="K467" s="229" t="str">
        <f t="shared" si="39"/>
        <v>64125 4CB0A</v>
      </c>
      <c r="L467" s="229" t="str">
        <f t="shared" si="42"/>
        <v>64125 4CB0A</v>
      </c>
      <c r="M467" s="229" t="str">
        <f t="shared" si="41"/>
        <v/>
      </c>
      <c r="N467" s="229">
        <f>VLOOKUP(B467,大日程202201!$C$2:$D$1418,2,FALSE)</f>
        <v>9000</v>
      </c>
    </row>
    <row r="468" spans="1:14">
      <c r="A468" s="231">
        <v>467</v>
      </c>
      <c r="B468" s="229" t="s">
        <v>3173</v>
      </c>
      <c r="C468" s="229" t="s">
        <v>4597</v>
      </c>
      <c r="D468" s="229">
        <v>6</v>
      </c>
      <c r="E468" s="229">
        <v>6</v>
      </c>
      <c r="F468" s="229">
        <v>0</v>
      </c>
      <c r="I468" s="229">
        <v>12</v>
      </c>
      <c r="J468" s="229">
        <f t="shared" si="40"/>
        <v>0</v>
      </c>
      <c r="K468" s="229" t="str">
        <f t="shared" si="39"/>
        <v>64125 4CB0A-G</v>
      </c>
      <c r="L468" s="229" t="str">
        <f t="shared" si="42"/>
        <v>64125 4CB0A-G</v>
      </c>
      <c r="M468" s="229" t="str">
        <f t="shared" si="41"/>
        <v/>
      </c>
      <c r="N468" s="229">
        <f>VLOOKUP(B468,大日程202201!$C$2:$D$1418,2,FALSE)</f>
        <v>0</v>
      </c>
    </row>
    <row r="469" spans="1:14">
      <c r="A469" s="231">
        <v>468</v>
      </c>
      <c r="B469" s="229" t="s">
        <v>3174</v>
      </c>
      <c r="C469" s="229" t="s">
        <v>4598</v>
      </c>
      <c r="D469" s="229">
        <v>8</v>
      </c>
      <c r="E469" s="229">
        <v>8</v>
      </c>
      <c r="F469" s="229">
        <v>1</v>
      </c>
      <c r="G469" s="229">
        <v>6</v>
      </c>
      <c r="I469" s="229">
        <v>0</v>
      </c>
      <c r="J469" s="229">
        <f t="shared" si="40"/>
        <v>1</v>
      </c>
      <c r="K469" s="229" t="str">
        <f t="shared" si="39"/>
        <v>64182/3 4CB0A</v>
      </c>
      <c r="L469" s="229" t="str">
        <f>IF(AND($G469&lt;&gt;"",$J469&gt;0), IF($F469=1,MID($K469,1,$G469-1)&amp;MID($K469,$G469+2,LEN($K469)-($G469+1)),""), IF(AND($G469&lt;&gt;"",$E469&lt;&gt;""),MID($K469,1,$G469-1),IF(AND($D469&lt;&gt;"",$F469&lt;2),$K469,IF(AND(OR($D469="", $E469=""),VALUE($F469)=0),$K469,IF($F469=1,MID($K469,1,$G469-1)&amp;MID($K469,$G469+2,LEN($K469)-($G469-1)),"")))))</f>
        <v>64182 4CB0A</v>
      </c>
      <c r="M469" s="229" t="str">
        <f t="shared" si="41"/>
        <v>64183 4CB0A</v>
      </c>
      <c r="N469" s="229">
        <f>VLOOKUP(B469,大日程202201!$C$2:$D$1418,2,FALSE)</f>
        <v>0</v>
      </c>
    </row>
    <row r="470" spans="1:14">
      <c r="A470" s="231">
        <v>469</v>
      </c>
      <c r="B470" s="229" t="s">
        <v>3175</v>
      </c>
      <c r="C470" s="229" t="s">
        <v>4599</v>
      </c>
      <c r="D470" s="229">
        <v>6</v>
      </c>
      <c r="E470" s="229">
        <v>6</v>
      </c>
      <c r="F470" s="229">
        <v>0</v>
      </c>
      <c r="I470" s="229">
        <v>0</v>
      </c>
      <c r="J470" s="229">
        <f t="shared" si="40"/>
        <v>0</v>
      </c>
      <c r="K470" s="229" t="str">
        <f t="shared" si="39"/>
        <v>67418 4CB0A</v>
      </c>
      <c r="L470" s="229" t="str">
        <f t="shared" si="42"/>
        <v>67418 4CB0A</v>
      </c>
      <c r="M470" s="229" t="str">
        <f t="shared" si="41"/>
        <v/>
      </c>
      <c r="N470" s="229">
        <f>VLOOKUP(B470,大日程202201!$C$2:$D$1418,2,FALSE)</f>
        <v>0</v>
      </c>
    </row>
    <row r="471" spans="1:14">
      <c r="A471" s="231">
        <v>470</v>
      </c>
      <c r="B471" s="229" t="s">
        <v>3176</v>
      </c>
      <c r="C471" s="229" t="s">
        <v>4600</v>
      </c>
      <c r="D471" s="229">
        <v>6</v>
      </c>
      <c r="E471" s="229">
        <v>6</v>
      </c>
      <c r="F471" s="229">
        <v>0</v>
      </c>
      <c r="I471" s="229">
        <v>0</v>
      </c>
      <c r="J471" s="229">
        <f t="shared" si="40"/>
        <v>0</v>
      </c>
      <c r="K471" s="229" t="str">
        <f t="shared" si="39"/>
        <v>74356 4CB0A</v>
      </c>
      <c r="L471" s="229" t="str">
        <f t="shared" si="42"/>
        <v>74356 4CB0A</v>
      </c>
      <c r="M471" s="229" t="str">
        <f t="shared" si="41"/>
        <v/>
      </c>
      <c r="N471" s="229">
        <f>VLOOKUP(B471,大日程202201!$C$2:$D$1418,2,FALSE)</f>
        <v>0</v>
      </c>
    </row>
    <row r="472" spans="1:14">
      <c r="A472" s="231">
        <v>471</v>
      </c>
      <c r="B472" s="229" t="s">
        <v>3177</v>
      </c>
      <c r="C472" s="229" t="s">
        <v>4601</v>
      </c>
      <c r="D472" s="229">
        <v>6</v>
      </c>
      <c r="E472" s="229">
        <v>6</v>
      </c>
      <c r="F472" s="229">
        <v>0</v>
      </c>
      <c r="I472" s="229">
        <v>12</v>
      </c>
      <c r="J472" s="229">
        <f t="shared" si="40"/>
        <v>0</v>
      </c>
      <c r="K472" s="229" t="str">
        <f t="shared" si="39"/>
        <v>74356 4CB0A-G</v>
      </c>
      <c r="L472" s="229" t="str">
        <f t="shared" si="42"/>
        <v>74356 4CB0A-G</v>
      </c>
      <c r="M472" s="229" t="str">
        <f t="shared" si="41"/>
        <v/>
      </c>
      <c r="N472" s="229">
        <f>VLOOKUP(B472,大日程202201!$C$2:$D$1418,2,FALSE)</f>
        <v>0</v>
      </c>
    </row>
    <row r="473" spans="1:14">
      <c r="A473" s="231">
        <v>472</v>
      </c>
      <c r="B473" s="229" t="s">
        <v>3178</v>
      </c>
      <c r="C473" s="229" t="s">
        <v>4602</v>
      </c>
      <c r="D473" s="229">
        <v>6</v>
      </c>
      <c r="E473" s="229">
        <v>6</v>
      </c>
      <c r="F473" s="229">
        <v>0</v>
      </c>
      <c r="I473" s="229">
        <v>12</v>
      </c>
      <c r="J473" s="229">
        <f t="shared" si="40"/>
        <v>0</v>
      </c>
      <c r="K473" s="229" t="str">
        <f t="shared" si="39"/>
        <v>74356 4CE0A-B</v>
      </c>
      <c r="L473" s="229" t="str">
        <f t="shared" si="42"/>
        <v>74356 4CE0A-B</v>
      </c>
      <c r="M473" s="229" t="str">
        <f t="shared" si="41"/>
        <v/>
      </c>
      <c r="N473" s="229">
        <f>VLOOKUP(B473,大日程202201!$C$2:$D$1418,2,FALSE)</f>
        <v>0</v>
      </c>
    </row>
    <row r="474" spans="1:14">
      <c r="A474" s="231">
        <v>473</v>
      </c>
      <c r="B474" s="229" t="s">
        <v>3179</v>
      </c>
      <c r="C474" s="229" t="s">
        <v>4603</v>
      </c>
      <c r="D474" s="229">
        <v>6</v>
      </c>
      <c r="E474" s="229">
        <v>6</v>
      </c>
      <c r="F474" s="229">
        <v>0</v>
      </c>
      <c r="I474" s="229">
        <v>0</v>
      </c>
      <c r="J474" s="229">
        <f t="shared" si="40"/>
        <v>0</v>
      </c>
      <c r="K474" s="229" t="str">
        <f t="shared" si="39"/>
        <v>74356 4CE0A</v>
      </c>
      <c r="L474" s="229" t="str">
        <f t="shared" si="42"/>
        <v>74356 4CE0A</v>
      </c>
      <c r="M474" s="229" t="str">
        <f t="shared" si="41"/>
        <v/>
      </c>
      <c r="N474" s="229">
        <f>VLOOKUP(B474,大日程202201!$C$2:$D$1418,2,FALSE)</f>
        <v>0</v>
      </c>
    </row>
    <row r="475" spans="1:14">
      <c r="A475" s="231">
        <v>474</v>
      </c>
      <c r="B475" s="229" t="s">
        <v>3180</v>
      </c>
      <c r="C475" s="229" t="s">
        <v>4604</v>
      </c>
      <c r="D475" s="229">
        <v>6</v>
      </c>
      <c r="E475" s="229">
        <v>6</v>
      </c>
      <c r="F475" s="229">
        <v>0</v>
      </c>
      <c r="I475" s="229">
        <v>12</v>
      </c>
      <c r="J475" s="229">
        <f t="shared" si="40"/>
        <v>0</v>
      </c>
      <c r="K475" s="229" t="str">
        <f t="shared" si="39"/>
        <v>74356 4CE0A-E</v>
      </c>
      <c r="L475" s="229" t="str">
        <f t="shared" si="42"/>
        <v>74356 4CE0A-E</v>
      </c>
      <c r="M475" s="229" t="str">
        <f t="shared" si="41"/>
        <v/>
      </c>
      <c r="N475" s="229">
        <f>VLOOKUP(B475,大日程202201!$C$2:$D$1418,2,FALSE)</f>
        <v>0</v>
      </c>
    </row>
    <row r="476" spans="1:14">
      <c r="A476" s="231">
        <v>475</v>
      </c>
      <c r="B476" s="229" t="s">
        <v>3181</v>
      </c>
      <c r="C476" s="229" t="s">
        <v>4605</v>
      </c>
      <c r="D476" s="229">
        <v>6</v>
      </c>
      <c r="E476" s="229">
        <v>6</v>
      </c>
      <c r="F476" s="229">
        <v>0</v>
      </c>
      <c r="I476" s="229">
        <v>0</v>
      </c>
      <c r="J476" s="229">
        <f t="shared" si="40"/>
        <v>0</v>
      </c>
      <c r="K476" s="229" t="str">
        <f t="shared" si="39"/>
        <v>74366 4CB0A</v>
      </c>
      <c r="L476" s="229" t="str">
        <f t="shared" si="42"/>
        <v>74366 4CB0A</v>
      </c>
      <c r="M476" s="229" t="str">
        <f t="shared" si="41"/>
        <v/>
      </c>
      <c r="N476" s="229">
        <f>VLOOKUP(B476,大日程202201!$C$2:$D$1418,2,FALSE)</f>
        <v>0</v>
      </c>
    </row>
    <row r="477" spans="1:14">
      <c r="A477" s="231">
        <v>476</v>
      </c>
      <c r="B477" s="229" t="s">
        <v>3182</v>
      </c>
      <c r="C477" s="229" t="s">
        <v>4606</v>
      </c>
      <c r="D477" s="229">
        <v>6</v>
      </c>
      <c r="E477" s="229">
        <v>6</v>
      </c>
      <c r="F477" s="229">
        <v>0</v>
      </c>
      <c r="I477" s="229">
        <v>0</v>
      </c>
      <c r="J477" s="229">
        <f t="shared" si="40"/>
        <v>0</v>
      </c>
      <c r="K477" s="229" t="str">
        <f t="shared" si="39"/>
        <v>75118 4CB0A</v>
      </c>
      <c r="L477" s="229" t="str">
        <f t="shared" si="42"/>
        <v>75118 4CB0A</v>
      </c>
      <c r="M477" s="229" t="str">
        <f t="shared" si="41"/>
        <v/>
      </c>
      <c r="N477" s="229">
        <f>VLOOKUP(B477,大日程202201!$C$2:$D$1418,2,FALSE)</f>
        <v>10000</v>
      </c>
    </row>
    <row r="478" spans="1:14">
      <c r="A478" s="231">
        <v>477</v>
      </c>
      <c r="B478" s="229" t="s">
        <v>3183</v>
      </c>
      <c r="C478" s="229" t="s">
        <v>4607</v>
      </c>
      <c r="D478" s="229">
        <v>8</v>
      </c>
      <c r="E478" s="229">
        <v>8</v>
      </c>
      <c r="F478" s="229">
        <v>1</v>
      </c>
      <c r="G478" s="229">
        <v>6</v>
      </c>
      <c r="I478" s="229">
        <v>0</v>
      </c>
      <c r="J478" s="229">
        <f t="shared" si="40"/>
        <v>1</v>
      </c>
      <c r="K478" s="229" t="str">
        <f t="shared" si="39"/>
        <v>75676/7 4CE0A</v>
      </c>
      <c r="L478" s="229" t="str">
        <f t="shared" ref="L478:L484" si="43">IF(AND($G478&lt;&gt;"",$J478&gt;0), IF($F478=1,MID($K478,1,$G478-1)&amp;MID($K478,$G478+2,LEN($K478)-($G478+1)),""), IF(AND($G478&lt;&gt;"",$E478&lt;&gt;""),MID($K478,1,$G478-1),IF(AND($D478&lt;&gt;"",$F478&lt;2),$K478,IF(AND(OR($D478="", $E478=""),VALUE($F478)=0),$K478,IF($F478=1,MID($K478,1,$G478-1)&amp;MID($K478,$G478+2,LEN($K478)-($G478-1)),"")))))</f>
        <v>75676 4CE0A</v>
      </c>
      <c r="M478" s="229" t="str">
        <f t="shared" si="41"/>
        <v>75677 4CE0A</v>
      </c>
      <c r="N478" s="229">
        <f>VLOOKUP(B478,大日程202201!$C$2:$D$1418,2,FALSE)</f>
        <v>16000</v>
      </c>
    </row>
    <row r="479" spans="1:14">
      <c r="A479" s="231">
        <v>478</v>
      </c>
      <c r="B479" s="229" t="s">
        <v>3184</v>
      </c>
      <c r="C479" s="229" t="s">
        <v>4608</v>
      </c>
      <c r="D479" s="229">
        <v>8</v>
      </c>
      <c r="E479" s="229">
        <v>8</v>
      </c>
      <c r="F479" s="229">
        <v>1</v>
      </c>
      <c r="G479" s="229">
        <v>6</v>
      </c>
      <c r="I479" s="229">
        <v>14</v>
      </c>
      <c r="J479" s="229">
        <f t="shared" si="40"/>
        <v>1</v>
      </c>
      <c r="K479" s="229" t="str">
        <f t="shared" si="39"/>
        <v>75676/7 4CE0A-G</v>
      </c>
      <c r="L479" s="229" t="str">
        <f t="shared" si="43"/>
        <v>75676 4CE0A-G</v>
      </c>
      <c r="M479" s="229" t="str">
        <f t="shared" si="41"/>
        <v>75677 4CE0A-G</v>
      </c>
      <c r="N479" s="229">
        <f>VLOOKUP(B479,大日程202201!$C$2:$D$1418,2,FALSE)</f>
        <v>0</v>
      </c>
    </row>
    <row r="480" spans="1:14">
      <c r="A480" s="231">
        <v>479</v>
      </c>
      <c r="B480" s="229" t="s">
        <v>3185</v>
      </c>
      <c r="C480" s="229" t="s">
        <v>4609</v>
      </c>
      <c r="D480" s="229">
        <v>8</v>
      </c>
      <c r="E480" s="229">
        <v>8</v>
      </c>
      <c r="F480" s="229">
        <v>1</v>
      </c>
      <c r="G480" s="229">
        <v>6</v>
      </c>
      <c r="I480" s="229">
        <v>0</v>
      </c>
      <c r="J480" s="229">
        <f t="shared" si="40"/>
        <v>1</v>
      </c>
      <c r="K480" s="229" t="str">
        <f t="shared" si="39"/>
        <v>765F4/5 4CC0A</v>
      </c>
      <c r="L480" s="229" t="str">
        <f t="shared" si="43"/>
        <v>765F4 4CC0A</v>
      </c>
      <c r="M480" s="229" t="str">
        <f t="shared" si="41"/>
        <v>765F5 4CC0A</v>
      </c>
      <c r="N480" s="229">
        <f>VLOOKUP(B480,大日程202201!$C$2:$D$1418,2,FALSE)</f>
        <v>4500</v>
      </c>
    </row>
    <row r="481" spans="1:14">
      <c r="A481" s="231">
        <v>480</v>
      </c>
      <c r="B481" s="229" t="s">
        <v>3186</v>
      </c>
      <c r="C481" s="229" t="s">
        <v>4610</v>
      </c>
      <c r="D481" s="229">
        <v>8</v>
      </c>
      <c r="E481" s="229">
        <v>8</v>
      </c>
      <c r="F481" s="229">
        <v>1</v>
      </c>
      <c r="G481" s="229">
        <v>6</v>
      </c>
      <c r="I481" s="229">
        <v>0</v>
      </c>
      <c r="J481" s="229">
        <f t="shared" si="40"/>
        <v>1</v>
      </c>
      <c r="K481" s="229" t="str">
        <f t="shared" si="39"/>
        <v>76466/7 4BC1A</v>
      </c>
      <c r="L481" s="229" t="str">
        <f t="shared" si="43"/>
        <v>76466 4BC1A</v>
      </c>
      <c r="M481" s="229" t="str">
        <f t="shared" si="41"/>
        <v>76467 4BC1A</v>
      </c>
      <c r="N481" s="229">
        <f>VLOOKUP(B481,大日程202201!$C$2:$D$1418,2,FALSE)</f>
        <v>0</v>
      </c>
    </row>
    <row r="482" spans="1:14">
      <c r="A482" s="231">
        <v>481</v>
      </c>
      <c r="B482" s="229" t="s">
        <v>3187</v>
      </c>
      <c r="C482" s="229" t="s">
        <v>4611</v>
      </c>
      <c r="D482" s="229">
        <v>8</v>
      </c>
      <c r="E482" s="229">
        <v>8</v>
      </c>
      <c r="F482" s="229">
        <v>1</v>
      </c>
      <c r="G482" s="229">
        <v>6</v>
      </c>
      <c r="I482" s="229">
        <v>0</v>
      </c>
      <c r="J482" s="229">
        <f t="shared" si="40"/>
        <v>1</v>
      </c>
      <c r="K482" s="229" t="str">
        <f t="shared" si="39"/>
        <v>76466/7 6FK0A</v>
      </c>
      <c r="L482" s="229" t="str">
        <f t="shared" si="43"/>
        <v>76466 6FK0A</v>
      </c>
      <c r="M482" s="229" t="str">
        <f t="shared" si="41"/>
        <v>76467 6FK0A</v>
      </c>
      <c r="N482" s="229">
        <f>VLOOKUP(B482,大日程202201!$C$2:$D$1418,2,FALSE)</f>
        <v>7500</v>
      </c>
    </row>
    <row r="483" spans="1:14">
      <c r="A483" s="231">
        <v>482</v>
      </c>
      <c r="B483" s="229" t="s">
        <v>3188</v>
      </c>
      <c r="C483" s="229" t="s">
        <v>4612</v>
      </c>
      <c r="D483" s="229">
        <v>8</v>
      </c>
      <c r="E483" s="229">
        <v>8</v>
      </c>
      <c r="F483" s="229">
        <v>1</v>
      </c>
      <c r="G483" s="229">
        <v>6</v>
      </c>
      <c r="I483" s="229">
        <v>0</v>
      </c>
      <c r="J483" s="229">
        <f t="shared" si="40"/>
        <v>1</v>
      </c>
      <c r="K483" s="229" t="str">
        <f t="shared" si="39"/>
        <v>75186/7 6FK0A</v>
      </c>
      <c r="L483" s="229" t="str">
        <f t="shared" si="43"/>
        <v>75186 6FK0A</v>
      </c>
      <c r="M483" s="229" t="str">
        <f t="shared" si="41"/>
        <v>75187 6FK0A</v>
      </c>
      <c r="N483" s="229">
        <f>VLOOKUP(B483,大日程202201!$C$2:$D$1418,2,FALSE)</f>
        <v>0</v>
      </c>
    </row>
    <row r="484" spans="1:14">
      <c r="A484" s="231">
        <v>483</v>
      </c>
      <c r="B484" s="229" t="s">
        <v>3189</v>
      </c>
      <c r="C484" s="229" t="s">
        <v>4613</v>
      </c>
      <c r="D484" s="229">
        <v>14</v>
      </c>
      <c r="E484" s="229">
        <v>8</v>
      </c>
      <c r="F484" s="229">
        <v>1</v>
      </c>
      <c r="G484" s="229">
        <v>6</v>
      </c>
      <c r="I484" s="229">
        <v>0</v>
      </c>
      <c r="J484" s="229">
        <f t="shared" si="40"/>
        <v>1</v>
      </c>
      <c r="K484" s="229" t="str">
        <f t="shared" si="39"/>
        <v>75186/7 6FK0A</v>
      </c>
      <c r="L484" s="229" t="str">
        <f t="shared" si="43"/>
        <v>75186 6FK0A</v>
      </c>
      <c r="M484" s="229" t="str">
        <f t="shared" si="41"/>
        <v>75187 6FK0A</v>
      </c>
      <c r="N484" s="229">
        <f>VLOOKUP(B484,大日程202201!$C$2:$D$1418,2,FALSE)</f>
        <v>0</v>
      </c>
    </row>
    <row r="485" spans="1:14">
      <c r="A485" s="231">
        <v>484</v>
      </c>
      <c r="B485" s="229" t="s">
        <v>3191</v>
      </c>
      <c r="C485" s="229" t="s">
        <v>4614</v>
      </c>
      <c r="D485" s="229">
        <v>6</v>
      </c>
      <c r="E485" s="229">
        <v>6</v>
      </c>
      <c r="F485" s="229">
        <v>0</v>
      </c>
      <c r="I485" s="229">
        <v>0</v>
      </c>
      <c r="J485" s="229">
        <f t="shared" si="40"/>
        <v>0</v>
      </c>
      <c r="K485" s="229" t="str">
        <f t="shared" si="39"/>
        <v>751C5 6FK0A</v>
      </c>
      <c r="L485" s="229" t="str">
        <f t="shared" si="42"/>
        <v>751C5 6FK0A</v>
      </c>
      <c r="M485" s="229" t="str">
        <f t="shared" si="41"/>
        <v/>
      </c>
      <c r="N485" s="229">
        <f>VLOOKUP(B485,大日程202201!$C$2:$D$1418,2,FALSE)</f>
        <v>6000</v>
      </c>
    </row>
    <row r="486" spans="1:14">
      <c r="A486" s="231">
        <v>485</v>
      </c>
      <c r="B486" s="229" t="s">
        <v>3192</v>
      </c>
      <c r="C486" s="229" t="s">
        <v>4615</v>
      </c>
      <c r="D486" s="229">
        <v>6</v>
      </c>
      <c r="E486" s="229">
        <v>6</v>
      </c>
      <c r="F486" s="229">
        <v>0</v>
      </c>
      <c r="I486" s="229">
        <v>0</v>
      </c>
      <c r="J486" s="229">
        <f t="shared" si="40"/>
        <v>0</v>
      </c>
      <c r="K486" s="229" t="str">
        <f t="shared" si="39"/>
        <v>751T7 6FK0B</v>
      </c>
      <c r="L486" s="229" t="str">
        <f t="shared" si="42"/>
        <v>751T7 6FK0B</v>
      </c>
      <c r="M486" s="229" t="str">
        <f t="shared" si="41"/>
        <v/>
      </c>
      <c r="N486" s="229">
        <f>VLOOKUP(B486,大日程202201!$C$2:$D$1418,2,FALSE)</f>
        <v>6000</v>
      </c>
    </row>
    <row r="487" spans="1:14">
      <c r="A487" s="231">
        <v>486</v>
      </c>
      <c r="B487" s="229" t="s">
        <v>3193</v>
      </c>
      <c r="C487" s="229" t="s">
        <v>4616</v>
      </c>
      <c r="D487" s="229">
        <v>12</v>
      </c>
      <c r="E487" s="229">
        <v>6</v>
      </c>
      <c r="F487" s="229">
        <v>0</v>
      </c>
      <c r="I487" s="229">
        <v>0</v>
      </c>
      <c r="J487" s="229">
        <f t="shared" si="40"/>
        <v>0</v>
      </c>
      <c r="K487" s="229" t="str">
        <f t="shared" si="39"/>
        <v>751T7 6FK0B</v>
      </c>
      <c r="L487" s="229" t="str">
        <f t="shared" si="42"/>
        <v>751T7 6FK0B</v>
      </c>
      <c r="M487" s="229" t="str">
        <f t="shared" si="41"/>
        <v/>
      </c>
      <c r="N487" s="229">
        <f>VLOOKUP(B487,大日程202201!$C$2:$D$1418,2,FALSE)</f>
        <v>0</v>
      </c>
    </row>
    <row r="488" spans="1:14">
      <c r="A488" s="231">
        <v>487</v>
      </c>
      <c r="B488" s="229" t="s">
        <v>3194</v>
      </c>
      <c r="C488" s="229" t="s">
        <v>4617</v>
      </c>
      <c r="D488" s="229">
        <v>6</v>
      </c>
      <c r="E488" s="229">
        <v>6</v>
      </c>
      <c r="F488" s="229">
        <v>0</v>
      </c>
      <c r="I488" s="229">
        <v>0</v>
      </c>
      <c r="J488" s="229">
        <f t="shared" si="40"/>
        <v>0</v>
      </c>
      <c r="K488" s="229" t="str">
        <f t="shared" si="39"/>
        <v>73211 4CC1A</v>
      </c>
      <c r="L488" s="229" t="str">
        <f t="shared" si="42"/>
        <v>73211 4CC1A</v>
      </c>
      <c r="M488" s="229" t="str">
        <f t="shared" si="41"/>
        <v/>
      </c>
      <c r="N488" s="229">
        <f>VLOOKUP(B488,大日程202201!$C$2:$D$1418,2,FALSE)</f>
        <v>5100</v>
      </c>
    </row>
    <row r="489" spans="1:14">
      <c r="A489" s="231">
        <v>488</v>
      </c>
      <c r="B489" s="229" t="s">
        <v>3195</v>
      </c>
      <c r="C489" s="229" t="s">
        <v>4618</v>
      </c>
      <c r="D489" s="229">
        <v>8</v>
      </c>
      <c r="E489" s="229">
        <v>8</v>
      </c>
      <c r="F489" s="229">
        <v>1</v>
      </c>
      <c r="G489" s="229">
        <v>6</v>
      </c>
      <c r="I489" s="229">
        <v>0</v>
      </c>
      <c r="J489" s="229">
        <f t="shared" si="40"/>
        <v>1</v>
      </c>
      <c r="K489" s="229" t="str">
        <f t="shared" si="39"/>
        <v>62522/3 5TA0A</v>
      </c>
      <c r="L489" s="229" t="str">
        <f>IF(AND($G489&lt;&gt;"",$J489&gt;0), IF($F489=1,MID($K489,1,$G489-1)&amp;MID($K489,$G489+2,LEN($K489)-($G489+1)),""), IF(AND($G489&lt;&gt;"",$E489&lt;&gt;""),MID($K489,1,$G489-1),IF(AND($D489&lt;&gt;"",$F489&lt;2),$K489,IF(AND(OR($D489="", $E489=""),VALUE($F489)=0),$K489,IF($F489=1,MID($K489,1,$G489-1)&amp;MID($K489,$G489+2,LEN($K489)-($G489-1)),"")))))</f>
        <v>62522 5TA0A</v>
      </c>
      <c r="M489" s="229" t="str">
        <f t="shared" si="41"/>
        <v>62523 5TA0A</v>
      </c>
      <c r="N489" s="229">
        <f>VLOOKUP(B489,大日程202201!$C$2:$D$1418,2,FALSE)</f>
        <v>6000</v>
      </c>
    </row>
    <row r="490" spans="1:14">
      <c r="A490" s="231">
        <v>489</v>
      </c>
      <c r="B490" s="229" t="s">
        <v>3196</v>
      </c>
      <c r="C490" s="229" t="s">
        <v>4619</v>
      </c>
      <c r="D490" s="229">
        <v>6</v>
      </c>
      <c r="E490" s="229">
        <v>6</v>
      </c>
      <c r="F490" s="229">
        <v>0</v>
      </c>
      <c r="I490" s="229">
        <v>0</v>
      </c>
      <c r="J490" s="229">
        <f t="shared" si="40"/>
        <v>0</v>
      </c>
      <c r="K490" s="229" t="str">
        <f t="shared" si="39"/>
        <v>65616 5TA0A</v>
      </c>
      <c r="L490" s="229" t="str">
        <f t="shared" si="42"/>
        <v>65616 5TA0A</v>
      </c>
      <c r="M490" s="229" t="str">
        <f t="shared" si="41"/>
        <v/>
      </c>
      <c r="N490" s="229">
        <f>VLOOKUP(B490,大日程202201!$C$2:$D$1418,2,FALSE)</f>
        <v>7200</v>
      </c>
    </row>
    <row r="491" spans="1:14">
      <c r="A491" s="231">
        <v>490</v>
      </c>
      <c r="B491" s="229" t="s">
        <v>3197</v>
      </c>
      <c r="C491" s="229" t="s">
        <v>4620</v>
      </c>
      <c r="D491" s="229">
        <v>6</v>
      </c>
      <c r="E491" s="229">
        <v>6</v>
      </c>
      <c r="F491" s="229">
        <v>0</v>
      </c>
      <c r="I491" s="229">
        <v>0</v>
      </c>
      <c r="J491" s="229">
        <f t="shared" si="40"/>
        <v>0</v>
      </c>
      <c r="K491" s="229" t="str">
        <f t="shared" si="39"/>
        <v>67632 5TA0A</v>
      </c>
      <c r="L491" s="229" t="str">
        <f t="shared" si="42"/>
        <v>67632 5TA0A</v>
      </c>
      <c r="M491" s="229" t="str">
        <f t="shared" si="41"/>
        <v/>
      </c>
      <c r="N491" s="229">
        <f>VLOOKUP(B491,大日程202201!$C$2:$D$1418,2,FALSE)</f>
        <v>0</v>
      </c>
    </row>
    <row r="492" spans="1:14">
      <c r="A492" s="231">
        <v>491</v>
      </c>
      <c r="B492" s="229" t="s">
        <v>3198</v>
      </c>
      <c r="C492" s="229" t="s">
        <v>4621</v>
      </c>
      <c r="D492" s="229">
        <v>6</v>
      </c>
      <c r="E492" s="229">
        <v>6</v>
      </c>
      <c r="F492" s="229">
        <v>0</v>
      </c>
      <c r="I492" s="229">
        <v>0</v>
      </c>
      <c r="J492" s="229">
        <f t="shared" si="40"/>
        <v>0</v>
      </c>
      <c r="K492" s="229" t="str">
        <f t="shared" si="39"/>
        <v>73211 5TA0A</v>
      </c>
      <c r="L492" s="229" t="str">
        <f t="shared" si="42"/>
        <v>73211 5TA0A</v>
      </c>
      <c r="M492" s="229" t="str">
        <f t="shared" si="41"/>
        <v/>
      </c>
      <c r="N492" s="229">
        <f>VLOOKUP(B492,大日程202201!$C$2:$D$1418,2,FALSE)</f>
        <v>7200</v>
      </c>
    </row>
    <row r="493" spans="1:14">
      <c r="A493" s="231">
        <v>492</v>
      </c>
      <c r="B493" s="229" t="s">
        <v>3200</v>
      </c>
      <c r="C493" s="229" t="s">
        <v>4622</v>
      </c>
      <c r="D493" s="229">
        <v>6</v>
      </c>
      <c r="E493" s="229">
        <v>6</v>
      </c>
      <c r="F493" s="229">
        <v>0</v>
      </c>
      <c r="I493" s="229">
        <v>0</v>
      </c>
      <c r="J493" s="229">
        <f t="shared" si="40"/>
        <v>0</v>
      </c>
      <c r="K493" s="229" t="str">
        <f t="shared" si="39"/>
        <v>75118 5TA0A</v>
      </c>
      <c r="L493" s="229" t="str">
        <f t="shared" si="42"/>
        <v>75118 5TA0A</v>
      </c>
      <c r="M493" s="229" t="str">
        <f t="shared" si="41"/>
        <v/>
      </c>
      <c r="N493" s="229">
        <f>VLOOKUP(B493,大日程202201!$C$2:$D$1418,2,FALSE)</f>
        <v>2800</v>
      </c>
    </row>
    <row r="494" spans="1:14">
      <c r="A494" s="231">
        <v>493</v>
      </c>
      <c r="B494" s="229" t="s">
        <v>3201</v>
      </c>
      <c r="C494" s="229" t="s">
        <v>4623</v>
      </c>
      <c r="D494" s="229">
        <v>6</v>
      </c>
      <c r="E494" s="229">
        <v>6</v>
      </c>
      <c r="F494" s="229">
        <v>0</v>
      </c>
      <c r="I494" s="229">
        <v>0</v>
      </c>
      <c r="J494" s="229">
        <f t="shared" si="40"/>
        <v>0</v>
      </c>
      <c r="K494" s="229" t="str">
        <f t="shared" si="39"/>
        <v>75442 5TA0A</v>
      </c>
      <c r="L494" s="229" t="str">
        <f t="shared" si="42"/>
        <v>75442 5TA0A</v>
      </c>
      <c r="M494" s="229" t="str">
        <f t="shared" si="41"/>
        <v/>
      </c>
      <c r="N494" s="229">
        <f>VLOOKUP(B494,大日程202201!$C$2:$D$1418,2,FALSE)</f>
        <v>0</v>
      </c>
    </row>
    <row r="495" spans="1:14">
      <c r="A495" s="231">
        <v>494</v>
      </c>
      <c r="B495" s="229" t="s">
        <v>3203</v>
      </c>
      <c r="C495" s="229" t="s">
        <v>4624</v>
      </c>
      <c r="D495" s="229">
        <v>8</v>
      </c>
      <c r="E495" s="229">
        <v>8</v>
      </c>
      <c r="F495" s="229">
        <v>1</v>
      </c>
      <c r="G495" s="229">
        <v>6</v>
      </c>
      <c r="I495" s="229">
        <v>0</v>
      </c>
      <c r="J495" s="229">
        <f t="shared" si="40"/>
        <v>1</v>
      </c>
      <c r="K495" s="229" t="str">
        <f t="shared" si="39"/>
        <v>75556/7 5TA0A</v>
      </c>
      <c r="L495" s="229" t="str">
        <f>IF(AND($G495&lt;&gt;"",$J495&gt;0), IF($F495=1,MID($K495,1,$G495-1)&amp;MID($K495,$G495+2,LEN($K495)-($G495+1)),""), IF(AND($G495&lt;&gt;"",$E495&lt;&gt;""),MID($K495,1,$G495-1),IF(AND($D495&lt;&gt;"",$F495&lt;2),$K495,IF(AND(OR($D495="", $E495=""),VALUE($F495)=0),$K495,IF($F495=1,MID($K495,1,$G495-1)&amp;MID($K495,$G495+2,LEN($K495)-($G495-1)),"")))))</f>
        <v>75556 5TA0A</v>
      </c>
      <c r="M495" s="229" t="str">
        <f t="shared" si="41"/>
        <v>75557 5TA0A</v>
      </c>
      <c r="N495" s="229">
        <f>VLOOKUP(B495,大日程202201!$C$2:$D$1418,2,FALSE)</f>
        <v>7200</v>
      </c>
    </row>
    <row r="496" spans="1:14">
      <c r="A496" s="231">
        <v>495</v>
      </c>
      <c r="B496" s="229" t="s">
        <v>3204</v>
      </c>
      <c r="C496" s="229" t="s">
        <v>4625</v>
      </c>
      <c r="D496" s="229">
        <v>8</v>
      </c>
      <c r="E496" s="229">
        <v>8</v>
      </c>
      <c r="F496" s="229">
        <v>1</v>
      </c>
      <c r="G496" s="229">
        <v>6</v>
      </c>
      <c r="I496" s="229">
        <v>0</v>
      </c>
      <c r="J496" s="229">
        <f t="shared" si="40"/>
        <v>1</v>
      </c>
      <c r="K496" s="229" t="str">
        <f t="shared" si="39"/>
        <v>76352/3 5TA1A</v>
      </c>
      <c r="L496" s="229" t="str">
        <f>IF(AND($G496&lt;&gt;"",$J496&gt;0), IF($F496=1,MID($K496,1,$G496-1)&amp;MID($K496,$G496+2,LEN($K496)-($G496+1)),""), IF(AND($G496&lt;&gt;"",$E496&lt;&gt;""),MID($K496,1,$G496-1),IF(AND($D496&lt;&gt;"",$F496&lt;2),$K496,IF(AND(OR($D496="", $E496=""),VALUE($F496)=0),$K496,IF($F496=1,MID($K496,1,$G496-1)&amp;MID($K496,$G496+2,LEN($K496)-($G496-1)),"")))))</f>
        <v>76352 5TA1A</v>
      </c>
      <c r="M496" s="229" t="str">
        <f t="shared" si="41"/>
        <v>76353 5TA1A</v>
      </c>
      <c r="N496" s="229">
        <f>VLOOKUP(B496,大日程202201!$C$2:$D$1418,2,FALSE)</f>
        <v>9000</v>
      </c>
    </row>
    <row r="497" spans="1:14">
      <c r="A497" s="231">
        <v>496</v>
      </c>
      <c r="B497" s="229" t="s">
        <v>3205</v>
      </c>
      <c r="C497" s="229" t="s">
        <v>4626</v>
      </c>
      <c r="D497" s="229">
        <v>6</v>
      </c>
      <c r="E497" s="229">
        <v>6</v>
      </c>
      <c r="F497" s="229">
        <v>0</v>
      </c>
      <c r="I497" s="229">
        <v>0</v>
      </c>
      <c r="J497" s="229">
        <f t="shared" si="40"/>
        <v>0</v>
      </c>
      <c r="K497" s="229" t="str">
        <f t="shared" si="39"/>
        <v>76458 5TA0A</v>
      </c>
      <c r="L497" s="229" t="str">
        <f t="shared" si="42"/>
        <v>76458 5TA0A</v>
      </c>
      <c r="M497" s="229" t="str">
        <f t="shared" si="41"/>
        <v/>
      </c>
      <c r="N497" s="229">
        <f>VLOOKUP(B497,大日程202201!$C$2:$D$1418,2,FALSE)</f>
        <v>7200</v>
      </c>
    </row>
    <row r="498" spans="1:14">
      <c r="A498" s="231">
        <v>497</v>
      </c>
      <c r="B498" s="229" t="s">
        <v>3206</v>
      </c>
      <c r="C498" s="229" t="s">
        <v>4627</v>
      </c>
      <c r="D498" s="229">
        <v>6</v>
      </c>
      <c r="E498" s="229">
        <v>6</v>
      </c>
      <c r="F498" s="229">
        <v>0</v>
      </c>
      <c r="I498" s="229">
        <v>0</v>
      </c>
      <c r="J498" s="229">
        <f t="shared" si="40"/>
        <v>0</v>
      </c>
      <c r="K498" s="229" t="str">
        <f t="shared" si="39"/>
        <v>76459 5TA0A</v>
      </c>
      <c r="L498" s="229" t="str">
        <f t="shared" si="42"/>
        <v>76459 5TA0A</v>
      </c>
      <c r="M498" s="229" t="str">
        <f t="shared" si="41"/>
        <v/>
      </c>
      <c r="N498" s="229">
        <f>VLOOKUP(B498,大日程202201!$C$2:$D$1418,2,FALSE)</f>
        <v>7200</v>
      </c>
    </row>
    <row r="499" spans="1:14">
      <c r="A499" s="231">
        <v>498</v>
      </c>
      <c r="B499" s="229" t="s">
        <v>3207</v>
      </c>
      <c r="C499" s="229" t="s">
        <v>4628</v>
      </c>
      <c r="D499" s="229">
        <v>8</v>
      </c>
      <c r="E499" s="229">
        <v>8</v>
      </c>
      <c r="F499" s="229">
        <v>1</v>
      </c>
      <c r="G499" s="229">
        <v>6</v>
      </c>
      <c r="I499" s="229">
        <v>0</v>
      </c>
      <c r="J499" s="229">
        <f t="shared" si="40"/>
        <v>1</v>
      </c>
      <c r="K499" s="229" t="str">
        <f t="shared" si="39"/>
        <v>76642/3 5TA0A</v>
      </c>
      <c r="L499" s="229" t="str">
        <f>IF(AND($G499&lt;&gt;"",$J499&gt;0), IF($F499=1,MID($K499,1,$G499-1)&amp;MID($K499,$G499+2,LEN($K499)-($G499+1)),""), IF(AND($G499&lt;&gt;"",$E499&lt;&gt;""),MID($K499,1,$G499-1),IF(AND($D499&lt;&gt;"",$F499&lt;2),$K499,IF(AND(OR($D499="", $E499=""),VALUE($F499)=0),$K499,IF($F499=1,MID($K499,1,$G499-1)&amp;MID($K499,$G499+2,LEN($K499)-($G499-1)),"")))))</f>
        <v>76642 5TA0A</v>
      </c>
      <c r="M499" s="229" t="str">
        <f t="shared" si="41"/>
        <v>76643 5TA0A</v>
      </c>
      <c r="N499" s="229">
        <f>VLOOKUP(B499,大日程202201!$C$2:$D$1418,2,FALSE)</f>
        <v>0</v>
      </c>
    </row>
    <row r="500" spans="1:14">
      <c r="A500" s="231">
        <v>499</v>
      </c>
      <c r="B500" s="229" t="s">
        <v>3208</v>
      </c>
      <c r="C500" s="229" t="s">
        <v>4629</v>
      </c>
      <c r="D500" s="229">
        <v>6</v>
      </c>
      <c r="E500" s="229">
        <v>6</v>
      </c>
      <c r="F500" s="229">
        <v>0</v>
      </c>
      <c r="I500" s="229">
        <v>0</v>
      </c>
      <c r="J500" s="229">
        <f t="shared" si="40"/>
        <v>0</v>
      </c>
      <c r="K500" s="229" t="str">
        <f t="shared" si="39"/>
        <v>79122 5TA0A</v>
      </c>
      <c r="L500" s="229" t="str">
        <f t="shared" si="42"/>
        <v>79122 5TA0A</v>
      </c>
      <c r="M500" s="229" t="str">
        <f t="shared" si="41"/>
        <v/>
      </c>
      <c r="N500" s="229">
        <f>VLOOKUP(B500,大日程202201!$C$2:$D$1418,2,FALSE)</f>
        <v>0</v>
      </c>
    </row>
    <row r="501" spans="1:14">
      <c r="A501" s="231">
        <v>500</v>
      </c>
      <c r="B501" s="229" t="s">
        <v>3209</v>
      </c>
      <c r="C501" s="229" t="s">
        <v>4630</v>
      </c>
      <c r="D501" s="229">
        <v>8</v>
      </c>
      <c r="E501" s="229">
        <v>8</v>
      </c>
      <c r="F501" s="229">
        <v>1</v>
      </c>
      <c r="G501" s="229">
        <v>6</v>
      </c>
      <c r="I501" s="229">
        <v>0</v>
      </c>
      <c r="J501" s="229">
        <f t="shared" si="40"/>
        <v>1</v>
      </c>
      <c r="K501" s="229" t="str">
        <f t="shared" si="39"/>
        <v>79126/7 5TA0A</v>
      </c>
      <c r="L501" s="229" t="str">
        <f>IF(AND($G501&lt;&gt;"",$J501&gt;0), IF($F501=1,MID($K501,1,$G501-1)&amp;MID($K501,$G501+2,LEN($K501)-($G501+1)),""), IF(AND($G501&lt;&gt;"",$E501&lt;&gt;""),MID($K501,1,$G501-1),IF(AND($D501&lt;&gt;"",$F501&lt;2),$K501,IF(AND(OR($D501="", $E501=""),VALUE($F501)=0),$K501,IF($F501=1,MID($K501,1,$G501-1)&amp;MID($K501,$G501+2,LEN($K501)-($G501-1)),"")))))</f>
        <v>79126 5TA0A</v>
      </c>
      <c r="M501" s="229" t="str">
        <f t="shared" si="41"/>
        <v>79127 5TA0A</v>
      </c>
      <c r="N501" s="229">
        <f>VLOOKUP(B501,大日程202201!$C$2:$D$1418,2,FALSE)</f>
        <v>0</v>
      </c>
    </row>
    <row r="502" spans="1:14">
      <c r="A502" s="231">
        <v>501</v>
      </c>
      <c r="B502" s="229" t="s">
        <v>3210</v>
      </c>
      <c r="C502" s="229" t="s">
        <v>4631</v>
      </c>
      <c r="D502" s="229">
        <v>8</v>
      </c>
      <c r="E502" s="229">
        <v>8</v>
      </c>
      <c r="F502" s="229">
        <v>1</v>
      </c>
      <c r="G502" s="229">
        <v>6</v>
      </c>
      <c r="I502" s="229">
        <v>0</v>
      </c>
      <c r="J502" s="229">
        <f t="shared" si="40"/>
        <v>1</v>
      </c>
      <c r="K502" s="229" t="str">
        <f t="shared" si="39"/>
        <v>80142/3 5TA0A</v>
      </c>
      <c r="L502" s="229" t="str">
        <f>IF(AND($G502&lt;&gt;"",$J502&gt;0), IF($F502=1,MID($K502,1,$G502-1)&amp;MID($K502,$G502+2,LEN($K502)-($G502+1)),""), IF(AND($G502&lt;&gt;"",$E502&lt;&gt;""),MID($K502,1,$G502-1),IF(AND($D502&lt;&gt;"",$F502&lt;2),$K502,IF(AND(OR($D502="", $E502=""),VALUE($F502)=0),$K502,IF($F502=1,MID($K502,1,$G502-1)&amp;MID($K502,$G502+2,LEN($K502)-($G502-1)),"")))))</f>
        <v>80142 5TA0A</v>
      </c>
      <c r="M502" s="229" t="str">
        <f t="shared" si="41"/>
        <v>80143 5TA0A</v>
      </c>
      <c r="N502" s="229">
        <f>VLOOKUP(B502,大日程202201!$C$2:$D$1418,2,FALSE)</f>
        <v>0</v>
      </c>
    </row>
    <row r="503" spans="1:14">
      <c r="A503" s="231">
        <v>502</v>
      </c>
      <c r="B503" s="229" t="s">
        <v>3211</v>
      </c>
      <c r="C503" s="229" t="s">
        <v>4632</v>
      </c>
      <c r="D503" s="229">
        <v>8</v>
      </c>
      <c r="E503" s="229">
        <v>8</v>
      </c>
      <c r="F503" s="229">
        <v>1</v>
      </c>
      <c r="G503" s="229">
        <v>6</v>
      </c>
      <c r="I503" s="229">
        <v>0</v>
      </c>
      <c r="J503" s="229">
        <f t="shared" si="40"/>
        <v>1</v>
      </c>
      <c r="K503" s="229" t="str">
        <f t="shared" si="39"/>
        <v>80148/9 5TA0A</v>
      </c>
      <c r="L503" s="229" t="str">
        <f>IF(AND($G503&lt;&gt;"",$J503&gt;0), IF($F503=1,MID($K503,1,$G503-1)&amp;MID($K503,$G503+2,LEN($K503)-($G503+1)),""), IF(AND($G503&lt;&gt;"",$E503&lt;&gt;""),MID($K503,1,$G503-1),IF(AND($D503&lt;&gt;"",$F503&lt;2),$K503,IF(AND(OR($D503="", $E503=""),VALUE($F503)=0),$K503,IF($F503=1,MID($K503,1,$G503-1)&amp;MID($K503,$G503+2,LEN($K503)-($G503-1)),"")))))</f>
        <v>80148 5TA0A</v>
      </c>
      <c r="M503" s="229" t="str">
        <f t="shared" si="41"/>
        <v>80149 5TA0A</v>
      </c>
      <c r="N503" s="229">
        <f>VLOOKUP(B503,大日程202201!$C$2:$D$1418,2,FALSE)</f>
        <v>0</v>
      </c>
    </row>
    <row r="504" spans="1:14">
      <c r="A504" s="231">
        <v>503</v>
      </c>
      <c r="B504" s="229" t="s">
        <v>3212</v>
      </c>
      <c r="C504" s="229" t="s">
        <v>4633</v>
      </c>
      <c r="D504" s="229">
        <v>6</v>
      </c>
      <c r="E504" s="229">
        <v>6</v>
      </c>
      <c r="F504" s="229">
        <v>0</v>
      </c>
      <c r="I504" s="229">
        <v>0</v>
      </c>
      <c r="J504" s="229">
        <f t="shared" si="40"/>
        <v>0</v>
      </c>
      <c r="K504" s="229" t="str">
        <f t="shared" si="39"/>
        <v>90136 5TA0A</v>
      </c>
      <c r="L504" s="229" t="str">
        <f t="shared" si="42"/>
        <v>90136 5TA0A</v>
      </c>
      <c r="M504" s="229" t="str">
        <f t="shared" si="41"/>
        <v/>
      </c>
      <c r="N504" s="229">
        <f>VLOOKUP(B504,大日程202201!$C$2:$D$1418,2,FALSE)</f>
        <v>7560</v>
      </c>
    </row>
    <row r="505" spans="1:14">
      <c r="A505" s="231">
        <v>504</v>
      </c>
      <c r="B505" s="229" t="s">
        <v>3213</v>
      </c>
      <c r="C505" s="229" t="s">
        <v>4634</v>
      </c>
      <c r="D505" s="229">
        <v>6</v>
      </c>
      <c r="E505" s="229">
        <v>6</v>
      </c>
      <c r="F505" s="229">
        <v>0</v>
      </c>
      <c r="I505" s="229">
        <v>0</v>
      </c>
      <c r="J505" s="229">
        <f t="shared" si="40"/>
        <v>0</v>
      </c>
      <c r="K505" s="229" t="str">
        <f t="shared" si="39"/>
        <v>90137 5TA0A</v>
      </c>
      <c r="L505" s="229" t="str">
        <f t="shared" si="42"/>
        <v>90137 5TA0A</v>
      </c>
      <c r="M505" s="229" t="str">
        <f t="shared" si="41"/>
        <v/>
      </c>
      <c r="N505" s="229">
        <f>VLOOKUP(B505,大日程202201!$C$2:$D$1418,2,FALSE)</f>
        <v>7560</v>
      </c>
    </row>
    <row r="506" spans="1:14">
      <c r="A506" s="231">
        <v>505</v>
      </c>
      <c r="B506" s="229" t="s">
        <v>3214</v>
      </c>
      <c r="C506" s="229" t="s">
        <v>4635</v>
      </c>
      <c r="D506" s="229">
        <v>8</v>
      </c>
      <c r="E506" s="229">
        <v>8</v>
      </c>
      <c r="F506" s="229">
        <v>1</v>
      </c>
      <c r="G506" s="229">
        <v>6</v>
      </c>
      <c r="I506" s="229">
        <v>0</v>
      </c>
      <c r="J506" s="229">
        <f t="shared" si="40"/>
        <v>1</v>
      </c>
      <c r="K506" s="229" t="str">
        <f t="shared" si="39"/>
        <v>64182/3 6MA0A</v>
      </c>
      <c r="L506" s="229" t="str">
        <f>IF(AND($G506&lt;&gt;"",$J506&gt;0), IF($F506=1,MID($K506,1,$G506-1)&amp;MID($K506,$G506+2,LEN($K506)-($G506+1)),""), IF(AND($G506&lt;&gt;"",$E506&lt;&gt;""),MID($K506,1,$G506-1),IF(AND($D506&lt;&gt;"",$F506&lt;2),$K506,IF(AND(OR($D506="", $E506=""),VALUE($F506)=0),$K506,IF($F506=1,MID($K506,1,$G506-1)&amp;MID($K506,$G506+2,LEN($K506)-($G506-1)),"")))))</f>
        <v>64182 6MA0A</v>
      </c>
      <c r="M506" s="229" t="str">
        <f t="shared" si="41"/>
        <v>64183 6MA0A</v>
      </c>
      <c r="N506" s="229">
        <f>VLOOKUP(B506,大日程202201!$C$2:$D$1418,2,FALSE)</f>
        <v>6000</v>
      </c>
    </row>
    <row r="507" spans="1:14">
      <c r="A507" s="231">
        <v>506</v>
      </c>
      <c r="B507" s="229" t="s">
        <v>3215</v>
      </c>
      <c r="C507" s="229" t="s">
        <v>4636</v>
      </c>
      <c r="D507" s="229">
        <v>8</v>
      </c>
      <c r="E507" s="229">
        <v>8</v>
      </c>
      <c r="F507" s="229">
        <v>1</v>
      </c>
      <c r="G507" s="229">
        <v>6</v>
      </c>
      <c r="I507" s="229">
        <v>0</v>
      </c>
      <c r="J507" s="229">
        <f t="shared" si="40"/>
        <v>1</v>
      </c>
      <c r="K507" s="229" t="str">
        <f t="shared" si="39"/>
        <v>75186/7 6MA0A</v>
      </c>
      <c r="L507" s="229" t="str">
        <f>IF(AND($G507&lt;&gt;"",$J507&gt;0), IF($F507=1,MID($K507,1,$G507-1)&amp;MID($K507,$G507+2,LEN($K507)-($G507+1)),""), IF(AND($G507&lt;&gt;"",$E507&lt;&gt;""),MID($K507,1,$G507-1),IF(AND($D507&lt;&gt;"",$F507&lt;2),$K507,IF(AND(OR($D507="", $E507=""),VALUE($F507)=0),$K507,IF($F507=1,MID($K507,1,$G507-1)&amp;MID($K507,$G507+2,LEN($K507)-($G507-1)),"")))))</f>
        <v>75186 6MA0A</v>
      </c>
      <c r="M507" s="229" t="str">
        <f t="shared" si="41"/>
        <v>75187 6MA0A</v>
      </c>
      <c r="N507" s="229">
        <f>VLOOKUP(B507,大日程202201!$C$2:$D$1418,2,FALSE)</f>
        <v>8000</v>
      </c>
    </row>
    <row r="508" spans="1:14">
      <c r="A508" s="231">
        <v>507</v>
      </c>
      <c r="B508" s="229" t="s">
        <v>3216</v>
      </c>
      <c r="C508" s="229" t="s">
        <v>4637</v>
      </c>
      <c r="D508" s="229">
        <v>8</v>
      </c>
      <c r="E508" s="229">
        <v>8</v>
      </c>
      <c r="F508" s="229">
        <v>1</v>
      </c>
      <c r="G508" s="229">
        <v>6</v>
      </c>
      <c r="I508" s="229">
        <v>0</v>
      </c>
      <c r="J508" s="229">
        <f t="shared" si="40"/>
        <v>1</v>
      </c>
      <c r="K508" s="229" t="str">
        <f t="shared" si="39"/>
        <v>74542/3 6MR0A</v>
      </c>
      <c r="L508" s="229" t="str">
        <f>IF(AND($G508&lt;&gt;"",$J508&gt;0), IF($F508=1,MID($K508,1,$G508-1)&amp;MID($K508,$G508+2,LEN($K508)-($G508+1)),""), IF(AND($G508&lt;&gt;"",$E508&lt;&gt;""),MID($K508,1,$G508-1),IF(AND($D508&lt;&gt;"",$F508&lt;2),$K508,IF(AND(OR($D508="", $E508=""),VALUE($F508)=0),$K508,IF($F508=1,MID($K508,1,$G508-1)&amp;MID($K508,$G508+2,LEN($K508)-($G508-1)),"")))))</f>
        <v>74542 6MR0A</v>
      </c>
      <c r="M508" s="229" t="str">
        <f t="shared" si="41"/>
        <v>74543 6MR0A</v>
      </c>
      <c r="N508" s="229">
        <f>VLOOKUP(B508,大日程202201!$C$2:$D$1418,2,FALSE)</f>
        <v>7560</v>
      </c>
    </row>
    <row r="509" spans="1:14">
      <c r="A509" s="231">
        <v>508</v>
      </c>
      <c r="B509" s="229" t="s">
        <v>3217</v>
      </c>
      <c r="C509" s="229" t="s">
        <v>4638</v>
      </c>
      <c r="D509" s="229">
        <v>6</v>
      </c>
      <c r="E509" s="229">
        <v>6</v>
      </c>
      <c r="F509" s="229">
        <v>0</v>
      </c>
      <c r="I509" s="229">
        <v>0</v>
      </c>
      <c r="J509" s="229">
        <f t="shared" si="40"/>
        <v>0</v>
      </c>
      <c r="K509" s="229" t="str">
        <f t="shared" si="39"/>
        <v>75118 5TL0A</v>
      </c>
      <c r="L509" s="229" t="str">
        <f t="shared" si="42"/>
        <v>75118 5TL0A</v>
      </c>
      <c r="M509" s="229" t="str">
        <f t="shared" si="41"/>
        <v/>
      </c>
      <c r="N509" s="229">
        <f>VLOOKUP(B509,大日程202201!$C$2:$D$1418,2,FALSE)</f>
        <v>3000</v>
      </c>
    </row>
    <row r="510" spans="1:14">
      <c r="A510" s="231">
        <v>509</v>
      </c>
      <c r="B510" s="229" t="s">
        <v>3218</v>
      </c>
      <c r="C510" s="229" t="s">
        <v>4639</v>
      </c>
      <c r="D510" s="229">
        <v>8</v>
      </c>
      <c r="E510" s="229">
        <v>8</v>
      </c>
      <c r="F510" s="229">
        <v>1</v>
      </c>
      <c r="G510" s="229">
        <v>6</v>
      </c>
      <c r="I510" s="229">
        <v>0</v>
      </c>
      <c r="J510" s="229">
        <f t="shared" si="40"/>
        <v>1</v>
      </c>
      <c r="K510" s="229" t="str">
        <f t="shared" si="39"/>
        <v>63122/3 6GW0A</v>
      </c>
      <c r="L510" s="229" t="str">
        <f t="shared" ref="L510:L515" si="44">IF(AND($G510&lt;&gt;"",$J510&gt;0), IF($F510=1,MID($K510,1,$G510-1)&amp;MID($K510,$G510+2,LEN($K510)-($G510+1)),""), IF(AND($G510&lt;&gt;"",$E510&lt;&gt;""),MID($K510,1,$G510-1),IF(AND($D510&lt;&gt;"",$F510&lt;2),$K510,IF(AND(OR($D510="", $E510=""),VALUE($F510)=0),$K510,IF($F510=1,MID($K510,1,$G510-1)&amp;MID($K510,$G510+2,LEN($K510)-($G510-1)),"")))))</f>
        <v>63122 6GW0A</v>
      </c>
      <c r="M510" s="229" t="str">
        <f t="shared" si="41"/>
        <v>63123 6GW0A</v>
      </c>
      <c r="N510" s="229">
        <f>VLOOKUP(B510,大日程202201!$C$2:$D$1418,2,FALSE)</f>
        <v>0</v>
      </c>
    </row>
    <row r="511" spans="1:14">
      <c r="A511" s="231">
        <v>510</v>
      </c>
      <c r="B511" s="229" t="s">
        <v>3219</v>
      </c>
      <c r="C511" s="229" t="s">
        <v>4640</v>
      </c>
      <c r="D511" s="229">
        <v>8</v>
      </c>
      <c r="E511" s="229">
        <v>8</v>
      </c>
      <c r="F511" s="229">
        <v>1</v>
      </c>
      <c r="G511" s="229">
        <v>6</v>
      </c>
      <c r="I511" s="229">
        <v>0</v>
      </c>
      <c r="J511" s="229">
        <f t="shared" si="40"/>
        <v>1</v>
      </c>
      <c r="K511" s="229" t="str">
        <f t="shared" si="39"/>
        <v>64178/9 6RA0A</v>
      </c>
      <c r="L511" s="229" t="str">
        <f t="shared" si="44"/>
        <v>64178 6RA0A</v>
      </c>
      <c r="M511" s="229" t="str">
        <f t="shared" si="41"/>
        <v>64179 6RA0A</v>
      </c>
      <c r="N511" s="229">
        <f>VLOOKUP(B511,大日程202201!$C$2:$D$1418,2,FALSE)</f>
        <v>8000</v>
      </c>
    </row>
    <row r="512" spans="1:14">
      <c r="A512" s="231">
        <v>511</v>
      </c>
      <c r="B512" s="229" t="s">
        <v>3220</v>
      </c>
      <c r="C512" s="229" t="s">
        <v>4641</v>
      </c>
      <c r="D512" s="229">
        <v>8</v>
      </c>
      <c r="E512" s="229">
        <v>8</v>
      </c>
      <c r="F512" s="229">
        <v>1</v>
      </c>
      <c r="G512" s="229">
        <v>6</v>
      </c>
      <c r="I512" s="229">
        <v>0</v>
      </c>
      <c r="J512" s="229">
        <f t="shared" si="40"/>
        <v>1</v>
      </c>
      <c r="K512" s="229" t="str">
        <f t="shared" si="39"/>
        <v>641G0/1 6RA0A</v>
      </c>
      <c r="L512" s="229" t="str">
        <f t="shared" si="44"/>
        <v>641G0 6RA0A</v>
      </c>
      <c r="M512" s="229" t="str">
        <f t="shared" si="41"/>
        <v>641G1 6RA0A</v>
      </c>
      <c r="N512" s="229">
        <f>VLOOKUP(B512,大日程202201!$C$2:$D$1418,2,FALSE)</f>
        <v>6000</v>
      </c>
    </row>
    <row r="513" spans="1:14">
      <c r="A513" s="231">
        <v>512</v>
      </c>
      <c r="B513" s="229" t="s">
        <v>3221</v>
      </c>
      <c r="C513" s="229" t="s">
        <v>4642</v>
      </c>
      <c r="D513" s="229">
        <v>6</v>
      </c>
      <c r="E513" s="229">
        <v>6</v>
      </c>
      <c r="F513" s="229">
        <v>1</v>
      </c>
      <c r="G513" s="229">
        <v>12</v>
      </c>
      <c r="I513" s="229">
        <v>0</v>
      </c>
      <c r="J513" s="229">
        <f t="shared" si="40"/>
        <v>-7</v>
      </c>
      <c r="K513" s="229" t="str">
        <f t="shared" si="39"/>
        <v>5220A N1200/N1100</v>
      </c>
      <c r="L513" s="229" t="str">
        <f t="shared" si="44"/>
        <v>5220A N1200</v>
      </c>
      <c r="M513" s="229" t="str">
        <f t="shared" si="41"/>
        <v>5220A N1100</v>
      </c>
      <c r="N513" s="229">
        <f>VLOOKUP(B513,大日程202201!$C$2:$D$1418,2,FALSE)</f>
        <v>9000</v>
      </c>
    </row>
    <row r="514" spans="1:14">
      <c r="A514" s="231">
        <v>513</v>
      </c>
      <c r="B514" s="229" t="s">
        <v>3223</v>
      </c>
      <c r="C514" s="229" t="s">
        <v>4643</v>
      </c>
      <c r="D514" s="229">
        <v>8</v>
      </c>
      <c r="E514" s="229">
        <v>8</v>
      </c>
      <c r="F514" s="229">
        <v>1</v>
      </c>
      <c r="G514" s="229">
        <v>6</v>
      </c>
      <c r="I514" s="229">
        <v>0</v>
      </c>
      <c r="J514" s="229">
        <f t="shared" si="40"/>
        <v>1</v>
      </c>
      <c r="K514" s="229" t="str">
        <f t="shared" ref="K514:K577" si="45">IF(AND($D514&lt;&gt;"",$D514&gt;$E514),TRIM(MID($C514,1,$D514)),TRIM($C514))</f>
        <v>75176/7 6RA0A</v>
      </c>
      <c r="L514" s="229" t="str">
        <f t="shared" si="44"/>
        <v>75176 6RA0A</v>
      </c>
      <c r="M514" s="229" t="str">
        <f t="shared" si="41"/>
        <v>75177 6RA0A</v>
      </c>
      <c r="N514" s="229">
        <f>VLOOKUP(B514,大日程202201!$C$2:$D$1418,2,FALSE)</f>
        <v>6000</v>
      </c>
    </row>
    <row r="515" spans="1:14">
      <c r="A515" s="231">
        <v>514</v>
      </c>
      <c r="B515" s="229" t="s">
        <v>3225</v>
      </c>
      <c r="C515" s="229" t="s">
        <v>4644</v>
      </c>
      <c r="D515" s="229">
        <v>6</v>
      </c>
      <c r="E515" s="229">
        <v>6</v>
      </c>
      <c r="F515" s="229">
        <v>1</v>
      </c>
      <c r="G515" s="229">
        <v>12</v>
      </c>
      <c r="I515" s="229">
        <v>0</v>
      </c>
      <c r="J515" s="229">
        <f t="shared" ref="J515:J578" si="46">IF($G515&lt;&gt;"",($E515-1)-$G515,0)</f>
        <v>-7</v>
      </c>
      <c r="K515" s="229" t="str">
        <f t="shared" si="45"/>
        <v>5220A N4200/N4100</v>
      </c>
      <c r="L515" s="229" t="str">
        <f t="shared" si="44"/>
        <v>5220A N4200</v>
      </c>
      <c r="M515" s="229" t="str">
        <f t="shared" si="41"/>
        <v>5220A N4100</v>
      </c>
      <c r="N515" s="229">
        <f>VLOOKUP(B515,大日程202201!$C$2:$D$1418,2,FALSE)</f>
        <v>10000</v>
      </c>
    </row>
    <row r="516" spans="1:14">
      <c r="A516" s="231">
        <v>515</v>
      </c>
      <c r="B516" s="229" t="s">
        <v>3226</v>
      </c>
      <c r="C516" s="229" t="s">
        <v>4645</v>
      </c>
      <c r="D516" s="229">
        <v>6</v>
      </c>
      <c r="E516" s="229">
        <v>6</v>
      </c>
      <c r="F516" s="229">
        <v>0</v>
      </c>
      <c r="I516" s="229">
        <v>0</v>
      </c>
      <c r="J516" s="229">
        <f t="shared" si="46"/>
        <v>0</v>
      </c>
      <c r="K516" s="229" t="str">
        <f t="shared" si="45"/>
        <v>75262 6RA1A</v>
      </c>
      <c r="L516" s="229" t="str">
        <f t="shared" si="42"/>
        <v>75262 6RA1A</v>
      </c>
      <c r="M516" s="229" t="str">
        <f t="shared" si="41"/>
        <v/>
      </c>
      <c r="N516" s="229">
        <f>VLOOKUP(B516,大日程202201!$C$2:$D$1418,2,FALSE)</f>
        <v>4800</v>
      </c>
    </row>
    <row r="517" spans="1:14">
      <c r="A517" s="231">
        <v>516</v>
      </c>
      <c r="B517" s="229" t="s">
        <v>3227</v>
      </c>
      <c r="C517" s="229" t="s">
        <v>4646</v>
      </c>
      <c r="D517" s="229">
        <v>6</v>
      </c>
      <c r="E517" s="229">
        <v>6</v>
      </c>
      <c r="F517" s="229">
        <v>0</v>
      </c>
      <c r="I517" s="229">
        <v>0</v>
      </c>
      <c r="J517" s="229">
        <f t="shared" si="46"/>
        <v>0</v>
      </c>
      <c r="K517" s="229" t="str">
        <f t="shared" si="45"/>
        <v>5220A M8000</v>
      </c>
      <c r="L517" s="229" t="str">
        <f t="shared" si="42"/>
        <v>5220A M8000</v>
      </c>
      <c r="M517" s="229" t="str">
        <f t="shared" si="41"/>
        <v/>
      </c>
      <c r="N517" s="229">
        <f>VLOOKUP(B517,大日程202201!$C$2:$D$1418,2,FALSE)</f>
        <v>10000</v>
      </c>
    </row>
    <row r="518" spans="1:14">
      <c r="A518" s="231">
        <v>517</v>
      </c>
      <c r="B518" s="229" t="s">
        <v>3228</v>
      </c>
      <c r="C518" s="229" t="s">
        <v>4647</v>
      </c>
      <c r="D518" s="229">
        <v>6</v>
      </c>
      <c r="E518" s="229">
        <v>6</v>
      </c>
      <c r="F518" s="229">
        <v>0</v>
      </c>
      <c r="I518" s="229">
        <v>0</v>
      </c>
      <c r="J518" s="229">
        <f t="shared" si="46"/>
        <v>0</v>
      </c>
      <c r="K518" s="229" t="str">
        <f t="shared" si="45"/>
        <v>75263 6RA1A</v>
      </c>
      <c r="L518" s="229" t="str">
        <f t="shared" si="42"/>
        <v>75263 6RA1A</v>
      </c>
      <c r="M518" s="229" t="str">
        <f t="shared" si="41"/>
        <v/>
      </c>
      <c r="N518" s="229">
        <f>VLOOKUP(B518,大日程202201!$C$2:$D$1418,2,FALSE)</f>
        <v>4800</v>
      </c>
    </row>
    <row r="519" spans="1:14">
      <c r="A519" s="231">
        <v>518</v>
      </c>
      <c r="B519" s="229" t="s">
        <v>3229</v>
      </c>
      <c r="C519" s="229" t="s">
        <v>4648</v>
      </c>
      <c r="D519" s="229">
        <v>6</v>
      </c>
      <c r="E519" s="229">
        <v>6</v>
      </c>
      <c r="F519" s="229">
        <v>0</v>
      </c>
      <c r="I519" s="229">
        <v>0</v>
      </c>
      <c r="J519" s="229">
        <f t="shared" si="46"/>
        <v>0</v>
      </c>
      <c r="K519" s="229" t="str">
        <f t="shared" si="45"/>
        <v>5220A M7900</v>
      </c>
      <c r="L519" s="229" t="str">
        <f t="shared" si="42"/>
        <v>5220A M7900</v>
      </c>
      <c r="M519" s="229" t="str">
        <f t="shared" si="41"/>
        <v/>
      </c>
      <c r="N519" s="229">
        <f>VLOOKUP(B519,大日程202201!$C$2:$D$1418,2,FALSE)</f>
        <v>10000</v>
      </c>
    </row>
    <row r="520" spans="1:14">
      <c r="A520" s="231">
        <v>519</v>
      </c>
      <c r="B520" s="229" t="s">
        <v>3230</v>
      </c>
      <c r="C520" s="229" t="s">
        <v>4649</v>
      </c>
      <c r="D520" s="229">
        <v>6</v>
      </c>
      <c r="E520" s="229">
        <v>6</v>
      </c>
      <c r="F520" s="229">
        <v>0</v>
      </c>
      <c r="I520" s="229">
        <v>12</v>
      </c>
      <c r="J520" s="229">
        <f t="shared" si="46"/>
        <v>0</v>
      </c>
      <c r="K520" s="229" t="str">
        <f t="shared" si="45"/>
        <v>75652 6RA0A-J</v>
      </c>
      <c r="L520" s="229" t="str">
        <f t="shared" si="42"/>
        <v>75652 6RA0A-J</v>
      </c>
      <c r="M520" s="229" t="str">
        <f t="shared" si="41"/>
        <v/>
      </c>
      <c r="N520" s="229">
        <f>VLOOKUP(B520,大日程202201!$C$2:$D$1418,2,FALSE)</f>
        <v>8000</v>
      </c>
    </row>
    <row r="521" spans="1:14">
      <c r="A521" s="231">
        <v>520</v>
      </c>
      <c r="B521" s="229" t="s">
        <v>3231</v>
      </c>
      <c r="C521" s="229" t="s">
        <v>4650</v>
      </c>
      <c r="D521" s="229">
        <v>6</v>
      </c>
      <c r="E521" s="229">
        <v>6</v>
      </c>
      <c r="F521" s="229">
        <v>0</v>
      </c>
      <c r="I521" s="229">
        <v>0</v>
      </c>
      <c r="J521" s="229">
        <f t="shared" si="46"/>
        <v>0</v>
      </c>
      <c r="K521" s="229" t="str">
        <f t="shared" si="45"/>
        <v>75652 6RA0A</v>
      </c>
      <c r="L521" s="229" t="str">
        <f t="shared" si="42"/>
        <v>75652 6RA0A</v>
      </c>
      <c r="M521" s="229" t="str">
        <f t="shared" si="41"/>
        <v/>
      </c>
      <c r="N521" s="229">
        <f>VLOOKUP(B521,大日程202201!$C$2:$D$1418,2,FALSE)</f>
        <v>0</v>
      </c>
    </row>
    <row r="522" spans="1:14">
      <c r="A522" s="231">
        <v>521</v>
      </c>
      <c r="B522" s="229" t="s">
        <v>3232</v>
      </c>
      <c r="C522" s="229" t="s">
        <v>4651</v>
      </c>
      <c r="D522" s="229">
        <v>8</v>
      </c>
      <c r="E522" s="229">
        <v>8</v>
      </c>
      <c r="F522" s="229">
        <v>1</v>
      </c>
      <c r="G522" s="229">
        <v>6</v>
      </c>
      <c r="I522" s="229">
        <v>0</v>
      </c>
      <c r="J522" s="229">
        <f t="shared" si="46"/>
        <v>1</v>
      </c>
      <c r="K522" s="229" t="str">
        <f t="shared" si="45"/>
        <v>75658/9 6RA0A</v>
      </c>
      <c r="L522" s="229" t="str">
        <f t="shared" ref="L522:L530" si="47">IF(AND($G522&lt;&gt;"",$J522&gt;0), IF($F522=1,MID($K522,1,$G522-1)&amp;MID($K522,$G522+2,LEN($K522)-($G522+1)),""), IF(AND($G522&lt;&gt;"",$E522&lt;&gt;""),MID($K522,1,$G522-1),IF(AND($D522&lt;&gt;"",$F522&lt;2),$K522,IF(AND(OR($D522="", $E522=""),VALUE($F522)=0),$K522,IF($F522=1,MID($K522,1,$G522-1)&amp;MID($K522,$G522+2,LEN($K522)-($G522-1)),"")))))</f>
        <v>75658 6RA0A</v>
      </c>
      <c r="M522" s="229" t="str">
        <f t="shared" si="41"/>
        <v>75659 6RA0A</v>
      </c>
      <c r="N522" s="229">
        <f>VLOOKUP(B522,大日程202201!$C$2:$D$1418,2,FALSE)</f>
        <v>6000</v>
      </c>
    </row>
    <row r="523" spans="1:14">
      <c r="A523" s="231">
        <v>522</v>
      </c>
      <c r="B523" s="229" t="s">
        <v>3234</v>
      </c>
      <c r="C523" s="229" t="s">
        <v>4652</v>
      </c>
      <c r="D523" s="229">
        <v>8</v>
      </c>
      <c r="E523" s="229">
        <v>8</v>
      </c>
      <c r="F523" s="229">
        <v>1</v>
      </c>
      <c r="G523" s="229">
        <v>6</v>
      </c>
      <c r="I523" s="229">
        <v>0</v>
      </c>
      <c r="J523" s="229">
        <f t="shared" si="46"/>
        <v>1</v>
      </c>
      <c r="K523" s="229" t="str">
        <f t="shared" si="45"/>
        <v>75662/3 6RA0A</v>
      </c>
      <c r="L523" s="229" t="str">
        <f t="shared" si="47"/>
        <v>75662 6RA0A</v>
      </c>
      <c r="M523" s="229" t="str">
        <f t="shared" si="41"/>
        <v>75663 6RA0A</v>
      </c>
      <c r="N523" s="229">
        <f>VLOOKUP(B523,大日程202201!$C$2:$D$1418,2,FALSE)</f>
        <v>4620</v>
      </c>
    </row>
    <row r="524" spans="1:14">
      <c r="A524" s="231">
        <v>523</v>
      </c>
      <c r="B524" s="229" t="s">
        <v>3235</v>
      </c>
      <c r="C524" s="229" t="s">
        <v>4653</v>
      </c>
      <c r="D524" s="229">
        <v>6</v>
      </c>
      <c r="E524" s="229">
        <v>6</v>
      </c>
      <c r="F524" s="229">
        <v>1</v>
      </c>
      <c r="G524" s="229">
        <v>12</v>
      </c>
      <c r="I524" s="229">
        <v>0</v>
      </c>
      <c r="J524" s="229">
        <f t="shared" si="46"/>
        <v>-7</v>
      </c>
      <c r="K524" s="229" t="str">
        <f t="shared" si="45"/>
        <v>5220A T9200/T9100</v>
      </c>
      <c r="L524" s="229" t="str">
        <f t="shared" si="47"/>
        <v>5220A T9200</v>
      </c>
      <c r="M524" s="229" t="str">
        <f t="shared" si="41"/>
        <v>5220A T9100</v>
      </c>
      <c r="N524" s="229">
        <f>VLOOKUP(B524,大日程202201!$C$2:$D$1418,2,FALSE)</f>
        <v>7800</v>
      </c>
    </row>
    <row r="525" spans="1:14">
      <c r="A525" s="231">
        <v>524</v>
      </c>
      <c r="B525" s="229" t="s">
        <v>3236</v>
      </c>
      <c r="C525" s="229" t="s">
        <v>4654</v>
      </c>
      <c r="D525" s="229">
        <v>8</v>
      </c>
      <c r="E525" s="229">
        <v>8</v>
      </c>
      <c r="F525" s="229">
        <v>1</v>
      </c>
      <c r="G525" s="229">
        <v>6</v>
      </c>
      <c r="I525" s="229">
        <v>0</v>
      </c>
      <c r="J525" s="229">
        <f t="shared" si="46"/>
        <v>1</v>
      </c>
      <c r="K525" s="229" t="str">
        <f t="shared" si="45"/>
        <v>75934/5 6RA0A</v>
      </c>
      <c r="L525" s="229" t="str">
        <f t="shared" si="47"/>
        <v>75934 6RA0A</v>
      </c>
      <c r="M525" s="229" t="str">
        <f t="shared" si="41"/>
        <v>75935 6RA0A</v>
      </c>
      <c r="N525" s="229">
        <f>VLOOKUP(B525,大日程202201!$C$2:$D$1418,2,FALSE)</f>
        <v>8000</v>
      </c>
    </row>
    <row r="526" spans="1:14">
      <c r="A526" s="231">
        <v>525</v>
      </c>
      <c r="B526" s="229" t="s">
        <v>3238</v>
      </c>
      <c r="C526" s="229" t="s">
        <v>4655</v>
      </c>
      <c r="D526" s="229">
        <v>8</v>
      </c>
      <c r="E526" s="229">
        <v>8</v>
      </c>
      <c r="F526" s="229">
        <v>1</v>
      </c>
      <c r="G526" s="229">
        <v>6</v>
      </c>
      <c r="I526" s="229">
        <v>0</v>
      </c>
      <c r="J526" s="229">
        <f t="shared" si="46"/>
        <v>1</v>
      </c>
      <c r="K526" s="229" t="str">
        <f t="shared" si="45"/>
        <v>75942/3 6RA0A</v>
      </c>
      <c r="L526" s="229" t="str">
        <f t="shared" si="47"/>
        <v>75942 6RA0A</v>
      </c>
      <c r="M526" s="229" t="str">
        <f t="shared" ref="M526:M589" si="48">IF(AND($G526&lt;&gt;"",$J526&gt;0), IF($F526=1,MID($K526,1,$G526-(1+$J526))&amp;MID($K526,$G526+$J526,LEN($K526)-($G526+($J526-1))),""),IF(AND($G526&lt;&gt;"",$E526&lt;&gt;"",$J526&gt;0),MID($K526,1,$G526-1),IF(AND($G526&lt;&gt;"",$E526&lt;&gt;"",$J526&lt;0),MID($K526,1,$E526)&amp;MID($K526,$G526+1,LEN($K526)-$G526),IF($F526=1,MID($K526,1,$G526-2)&amp;MID($K526,$G526+1,LEN($K526)-$G526),""))))</f>
        <v>75943 6RA0A</v>
      </c>
      <c r="N526" s="229">
        <f>VLOOKUP(B526,大日程202201!$C$2:$D$1418,2,FALSE)</f>
        <v>4800</v>
      </c>
    </row>
    <row r="527" spans="1:14">
      <c r="A527" s="231">
        <v>526</v>
      </c>
      <c r="B527" s="229" t="s">
        <v>3239</v>
      </c>
      <c r="C527" s="229" t="s">
        <v>4656</v>
      </c>
      <c r="D527" s="229">
        <v>6</v>
      </c>
      <c r="E527" s="229">
        <v>6</v>
      </c>
      <c r="F527" s="229">
        <v>1</v>
      </c>
      <c r="G527" s="229">
        <v>12</v>
      </c>
      <c r="I527" s="229">
        <v>0</v>
      </c>
      <c r="J527" s="229">
        <f t="shared" si="46"/>
        <v>-7</v>
      </c>
      <c r="K527" s="229" t="str">
        <f t="shared" si="45"/>
        <v>5220A M9200/M9100</v>
      </c>
      <c r="L527" s="229" t="str">
        <f t="shared" si="47"/>
        <v>5220A M9200</v>
      </c>
      <c r="M527" s="229" t="str">
        <f t="shared" si="48"/>
        <v>5220A M9100</v>
      </c>
      <c r="N527" s="229">
        <f>VLOOKUP(B527,大日程202201!$C$2:$D$1418,2,FALSE)</f>
        <v>9000</v>
      </c>
    </row>
    <row r="528" spans="1:14">
      <c r="A528" s="231">
        <v>527</v>
      </c>
      <c r="B528" s="229" t="s">
        <v>3240</v>
      </c>
      <c r="C528" s="229" t="s">
        <v>4657</v>
      </c>
      <c r="D528" s="229">
        <v>8</v>
      </c>
      <c r="E528" s="229">
        <v>8</v>
      </c>
      <c r="F528" s="229">
        <v>1</v>
      </c>
      <c r="G528" s="229">
        <v>6</v>
      </c>
      <c r="I528" s="229">
        <v>0</v>
      </c>
      <c r="J528" s="229">
        <f t="shared" si="46"/>
        <v>1</v>
      </c>
      <c r="K528" s="229" t="str">
        <f t="shared" si="45"/>
        <v>76464/5 6RA0A</v>
      </c>
      <c r="L528" s="229" t="str">
        <f t="shared" si="47"/>
        <v>76464 6RA0A</v>
      </c>
      <c r="M528" s="229" t="str">
        <f t="shared" si="48"/>
        <v>76465 6RA0A</v>
      </c>
      <c r="N528" s="229">
        <f>VLOOKUP(B528,大日程202201!$C$2:$D$1418,2,FALSE)</f>
        <v>6000</v>
      </c>
    </row>
    <row r="529" spans="1:14">
      <c r="A529" s="231">
        <v>528</v>
      </c>
      <c r="B529" s="229" t="s">
        <v>3242</v>
      </c>
      <c r="C529" s="229" t="s">
        <v>4658</v>
      </c>
      <c r="D529" s="229">
        <v>6</v>
      </c>
      <c r="E529" s="229">
        <v>6</v>
      </c>
      <c r="F529" s="229">
        <v>1</v>
      </c>
      <c r="G529" s="229">
        <v>12</v>
      </c>
      <c r="I529" s="229">
        <v>0</v>
      </c>
      <c r="J529" s="229">
        <f t="shared" si="46"/>
        <v>-7</v>
      </c>
      <c r="K529" s="229" t="str">
        <f t="shared" si="45"/>
        <v>9450C 04300/04500</v>
      </c>
      <c r="L529" s="229" t="str">
        <f t="shared" si="47"/>
        <v>9450C 04300</v>
      </c>
      <c r="M529" s="229" t="str">
        <f t="shared" si="48"/>
        <v>9450C 04500</v>
      </c>
      <c r="N529" s="229">
        <f>VLOOKUP(B529,大日程202201!$C$2:$D$1418,2,FALSE)</f>
        <v>0</v>
      </c>
    </row>
    <row r="530" spans="1:14">
      <c r="A530" s="231">
        <v>529</v>
      </c>
      <c r="B530" s="229" t="s">
        <v>3243</v>
      </c>
      <c r="C530" s="229" t="s">
        <v>4659</v>
      </c>
      <c r="D530" s="229">
        <v>6</v>
      </c>
      <c r="E530" s="229">
        <v>6</v>
      </c>
      <c r="F530" s="229">
        <v>1</v>
      </c>
      <c r="G530" s="229">
        <v>12</v>
      </c>
      <c r="I530" s="229">
        <v>0</v>
      </c>
      <c r="J530" s="229">
        <f t="shared" si="46"/>
        <v>-7</v>
      </c>
      <c r="K530" s="229" t="str">
        <f t="shared" si="45"/>
        <v>9450C 04400/04600</v>
      </c>
      <c r="L530" s="229" t="str">
        <f t="shared" si="47"/>
        <v>9450C 04400</v>
      </c>
      <c r="M530" s="229" t="str">
        <f t="shared" si="48"/>
        <v>9450C 04600</v>
      </c>
      <c r="N530" s="229">
        <f>VLOOKUP(B530,大日程202201!$C$2:$D$1418,2,FALSE)</f>
        <v>0</v>
      </c>
    </row>
    <row r="531" spans="1:14">
      <c r="A531" s="231">
        <v>530</v>
      </c>
      <c r="B531" s="229" t="s">
        <v>656</v>
      </c>
      <c r="C531" s="229" t="s">
        <v>4660</v>
      </c>
      <c r="D531" s="229">
        <v>6</v>
      </c>
      <c r="E531" s="229">
        <v>6</v>
      </c>
      <c r="F531" s="229">
        <v>0</v>
      </c>
      <c r="I531" s="229">
        <v>0</v>
      </c>
      <c r="J531" s="229">
        <f t="shared" si="46"/>
        <v>0</v>
      </c>
      <c r="K531" s="229" t="str">
        <f t="shared" si="45"/>
        <v>9450C 04900</v>
      </c>
      <c r="L531" s="229" t="str">
        <f t="shared" ref="L531:L593" si="49">IF(AND($G531&lt;&gt;"",$J531&gt;0), IF($F531=1,MID($K531,1,$G531-1)&amp;MID($K531,$G531+$J531+$J531,LEN($K531)-($G531+$J531)),""), IF(AND($G531&lt;&gt;"",$E531&lt;&gt;""),MID($K531,1,$G531-1),IF(AND($D531&lt;&gt;"",$F531&lt;2),$K531,IF(AND(OR($D531="", $E531=""),VALUE($F531)=0),$K531,IF($F531=1,MID($K531,1,$G531-1)&amp;MID($K531,$G531+2,LEN($K531)-($G531-1)),"")))))</f>
        <v>9450C 04900</v>
      </c>
      <c r="M531" s="229" t="str">
        <f t="shared" si="48"/>
        <v/>
      </c>
      <c r="N531" s="229">
        <f>VLOOKUP(B531,大日程202201!$C$2:$D$1418,2,FALSE)</f>
        <v>6000</v>
      </c>
    </row>
    <row r="532" spans="1:14">
      <c r="A532" s="231">
        <v>531</v>
      </c>
      <c r="B532" s="229" t="s">
        <v>657</v>
      </c>
      <c r="C532" s="229" t="s">
        <v>4661</v>
      </c>
      <c r="D532" s="229">
        <v>6</v>
      </c>
      <c r="E532" s="229">
        <v>6</v>
      </c>
      <c r="F532" s="229">
        <v>0</v>
      </c>
      <c r="I532" s="229">
        <v>0</v>
      </c>
      <c r="J532" s="229">
        <f t="shared" si="46"/>
        <v>0</v>
      </c>
      <c r="K532" s="229" t="str">
        <f t="shared" si="45"/>
        <v>9450C 05000</v>
      </c>
      <c r="L532" s="229" t="str">
        <f t="shared" si="49"/>
        <v>9450C 05000</v>
      </c>
      <c r="M532" s="229" t="str">
        <f t="shared" si="48"/>
        <v/>
      </c>
      <c r="N532" s="229">
        <f>VLOOKUP(B532,大日程202201!$C$2:$D$1418,2,FALSE)</f>
        <v>6000</v>
      </c>
    </row>
    <row r="533" spans="1:14">
      <c r="A533" s="231">
        <v>532</v>
      </c>
      <c r="B533" s="229" t="s">
        <v>3245</v>
      </c>
      <c r="C533" s="229" t="s">
        <v>4662</v>
      </c>
      <c r="D533" s="229">
        <v>12</v>
      </c>
      <c r="E533" s="229">
        <v>6</v>
      </c>
      <c r="F533" s="229">
        <v>0</v>
      </c>
      <c r="I533" s="229">
        <v>0</v>
      </c>
      <c r="J533" s="229">
        <f t="shared" si="46"/>
        <v>0</v>
      </c>
      <c r="K533" s="229" t="str">
        <f t="shared" si="45"/>
        <v>17420 11G09</v>
      </c>
      <c r="L533" s="229" t="str">
        <f t="shared" si="49"/>
        <v>17420 11G09</v>
      </c>
      <c r="M533" s="229" t="str">
        <f t="shared" si="48"/>
        <v/>
      </c>
      <c r="N533" s="229">
        <f>VLOOKUP(B533,大日程202201!$C$2:$D$1418,2,FALSE)</f>
        <v>0</v>
      </c>
    </row>
    <row r="534" spans="1:14">
      <c r="A534" s="231">
        <v>533</v>
      </c>
      <c r="B534" s="229" t="s">
        <v>3246</v>
      </c>
      <c r="C534" s="229" t="s">
        <v>4663</v>
      </c>
      <c r="D534" s="229">
        <v>12</v>
      </c>
      <c r="E534" s="229">
        <v>6</v>
      </c>
      <c r="F534" s="229">
        <v>0</v>
      </c>
      <c r="I534" s="229">
        <v>0</v>
      </c>
      <c r="J534" s="229">
        <f t="shared" si="46"/>
        <v>0</v>
      </c>
      <c r="K534" s="229" t="str">
        <f t="shared" si="45"/>
        <v>93742 01G00</v>
      </c>
      <c r="L534" s="229" t="str">
        <f t="shared" si="49"/>
        <v>93742 01G00</v>
      </c>
      <c r="M534" s="229" t="str">
        <f t="shared" si="48"/>
        <v/>
      </c>
      <c r="N534" s="229">
        <f>VLOOKUP(B534,大日程202201!$C$2:$D$1418,2,FALSE)</f>
        <v>0</v>
      </c>
    </row>
    <row r="535" spans="1:14">
      <c r="A535" s="231">
        <v>534</v>
      </c>
      <c r="B535" s="229" t="s">
        <v>3247</v>
      </c>
      <c r="C535" s="229" t="s">
        <v>4664</v>
      </c>
      <c r="D535" s="229">
        <v>12</v>
      </c>
      <c r="E535" s="229">
        <v>6</v>
      </c>
      <c r="F535" s="229">
        <v>0</v>
      </c>
      <c r="I535" s="229">
        <v>0</v>
      </c>
      <c r="J535" s="229">
        <f t="shared" si="46"/>
        <v>0</v>
      </c>
      <c r="K535" s="229" t="str">
        <f t="shared" si="45"/>
        <v>93752 12G00</v>
      </c>
      <c r="L535" s="229" t="str">
        <f t="shared" si="49"/>
        <v>93752 12G00</v>
      </c>
      <c r="M535" s="229" t="str">
        <f t="shared" si="48"/>
        <v/>
      </c>
      <c r="N535" s="229">
        <f>VLOOKUP(B535,大日程202201!$C$2:$D$1418,2,FALSE)</f>
        <v>0</v>
      </c>
    </row>
    <row r="536" spans="1:14">
      <c r="A536" s="231">
        <v>535</v>
      </c>
      <c r="B536" s="229" t="s">
        <v>3248</v>
      </c>
      <c r="C536" s="229" t="s">
        <v>4665</v>
      </c>
      <c r="D536" s="229">
        <v>12</v>
      </c>
      <c r="E536" s="229">
        <v>6</v>
      </c>
      <c r="F536" s="229">
        <v>0</v>
      </c>
      <c r="I536" s="229">
        <v>0</v>
      </c>
      <c r="J536" s="229">
        <f t="shared" si="46"/>
        <v>0</v>
      </c>
      <c r="K536" s="229" t="str">
        <f t="shared" si="45"/>
        <v>93772 01G00</v>
      </c>
      <c r="L536" s="229" t="str">
        <f t="shared" si="49"/>
        <v>93772 01G00</v>
      </c>
      <c r="M536" s="229" t="str">
        <f t="shared" si="48"/>
        <v/>
      </c>
      <c r="N536" s="229">
        <f>VLOOKUP(B536,大日程202201!$C$2:$D$1418,2,FALSE)</f>
        <v>0</v>
      </c>
    </row>
    <row r="537" spans="1:14">
      <c r="A537" s="231">
        <v>536</v>
      </c>
      <c r="B537" s="229" t="s">
        <v>3249</v>
      </c>
      <c r="C537" s="229" t="s">
        <v>4666</v>
      </c>
      <c r="D537" s="229">
        <v>12</v>
      </c>
      <c r="E537" s="229">
        <v>6</v>
      </c>
      <c r="F537" s="229">
        <v>0</v>
      </c>
      <c r="I537" s="229">
        <v>0</v>
      </c>
      <c r="J537" s="229">
        <f t="shared" si="46"/>
        <v>0</v>
      </c>
      <c r="K537" s="229" t="str">
        <f t="shared" si="45"/>
        <v>62532 VG200</v>
      </c>
      <c r="L537" s="229" t="str">
        <f t="shared" si="49"/>
        <v>62532 VG200</v>
      </c>
      <c r="M537" s="229" t="str">
        <f t="shared" si="48"/>
        <v/>
      </c>
      <c r="N537" s="229">
        <f>VLOOKUP(B537,大日程202201!$C$2:$D$1418,2,FALSE)</f>
        <v>0</v>
      </c>
    </row>
    <row r="538" spans="1:14">
      <c r="A538" s="231">
        <v>537</v>
      </c>
      <c r="B538" s="229" t="s">
        <v>3250</v>
      </c>
      <c r="C538" s="229" t="s">
        <v>4667</v>
      </c>
      <c r="D538" s="229">
        <v>12</v>
      </c>
      <c r="E538" s="229">
        <v>6</v>
      </c>
      <c r="F538" s="229">
        <v>0</v>
      </c>
      <c r="I538" s="229">
        <v>0</v>
      </c>
      <c r="J538" s="229">
        <f t="shared" si="46"/>
        <v>0</v>
      </c>
      <c r="K538" s="229" t="str">
        <f t="shared" si="45"/>
        <v>62532 VE000</v>
      </c>
      <c r="L538" s="229" t="str">
        <f t="shared" si="49"/>
        <v>62532 VE000</v>
      </c>
      <c r="M538" s="229" t="str">
        <f t="shared" si="48"/>
        <v/>
      </c>
      <c r="N538" s="229">
        <f>VLOOKUP(B538,大日程202201!$C$2:$D$1418,2,FALSE)</f>
        <v>0</v>
      </c>
    </row>
    <row r="539" spans="1:14">
      <c r="A539" s="231">
        <v>538</v>
      </c>
      <c r="B539" s="229" t="s">
        <v>3251</v>
      </c>
      <c r="C539" s="229" t="s">
        <v>4668</v>
      </c>
      <c r="D539" s="229">
        <v>14</v>
      </c>
      <c r="E539" s="229">
        <v>6</v>
      </c>
      <c r="F539" s="229">
        <v>0</v>
      </c>
      <c r="I539" s="229">
        <v>0</v>
      </c>
      <c r="J539" s="229">
        <f t="shared" si="46"/>
        <v>0</v>
      </c>
      <c r="K539" s="229" t="str">
        <f t="shared" si="45"/>
        <v>62532 WL00001</v>
      </c>
      <c r="L539" s="229" t="str">
        <f t="shared" si="49"/>
        <v>62532 WL00001</v>
      </c>
      <c r="M539" s="229" t="str">
        <f t="shared" si="48"/>
        <v/>
      </c>
      <c r="N539" s="229">
        <f>VLOOKUP(B539,大日程202201!$C$2:$D$1418,2,FALSE)</f>
        <v>0</v>
      </c>
    </row>
    <row r="540" spans="1:14">
      <c r="A540" s="231">
        <v>539</v>
      </c>
      <c r="B540" s="229" t="s">
        <v>3252</v>
      </c>
      <c r="C540" s="229" t="s">
        <v>4669</v>
      </c>
      <c r="D540" s="229">
        <v>14</v>
      </c>
      <c r="E540" s="229">
        <v>6</v>
      </c>
      <c r="F540" s="229">
        <v>0</v>
      </c>
      <c r="I540" s="229">
        <v>12</v>
      </c>
      <c r="J540" s="229">
        <f t="shared" si="46"/>
        <v>0</v>
      </c>
      <c r="K540" s="229" t="str">
        <f t="shared" si="45"/>
        <v>62532 0W700-1</v>
      </c>
      <c r="L540" s="229" t="str">
        <f t="shared" si="49"/>
        <v>62532 0W700-1</v>
      </c>
      <c r="M540" s="229" t="str">
        <f t="shared" si="48"/>
        <v/>
      </c>
      <c r="N540" s="229">
        <f>VLOOKUP(B540,大日程202201!$C$2:$D$1418,2,FALSE)</f>
        <v>0</v>
      </c>
    </row>
    <row r="541" spans="1:14">
      <c r="A541" s="231">
        <v>540</v>
      </c>
      <c r="B541" s="229" t="s">
        <v>3253</v>
      </c>
      <c r="C541" s="229" t="s">
        <v>4670</v>
      </c>
      <c r="D541" s="229">
        <v>14</v>
      </c>
      <c r="E541" s="229">
        <v>6</v>
      </c>
      <c r="F541" s="229">
        <v>0</v>
      </c>
      <c r="I541" s="229">
        <v>12</v>
      </c>
      <c r="J541" s="229">
        <f t="shared" si="46"/>
        <v>0</v>
      </c>
      <c r="K541" s="229" t="str">
        <f t="shared" si="45"/>
        <v>62532 1W200-1</v>
      </c>
      <c r="L541" s="229" t="str">
        <f t="shared" si="49"/>
        <v>62532 1W200-1</v>
      </c>
      <c r="M541" s="229" t="str">
        <f t="shared" si="48"/>
        <v/>
      </c>
      <c r="N541" s="229">
        <f>VLOOKUP(B541,大日程202201!$C$2:$D$1418,2,FALSE)</f>
        <v>0</v>
      </c>
    </row>
    <row r="542" spans="1:14">
      <c r="A542" s="231">
        <v>541</v>
      </c>
      <c r="B542" s="229" t="s">
        <v>3254</v>
      </c>
      <c r="C542" s="229" t="s">
        <v>4671</v>
      </c>
      <c r="D542" s="229">
        <v>12</v>
      </c>
      <c r="E542" s="229">
        <v>6</v>
      </c>
      <c r="F542" s="229">
        <v>0</v>
      </c>
      <c r="I542" s="229">
        <v>0</v>
      </c>
      <c r="J542" s="229">
        <f t="shared" si="46"/>
        <v>0</v>
      </c>
      <c r="K542" s="229" t="str">
        <f t="shared" si="45"/>
        <v>17216 8N001</v>
      </c>
      <c r="L542" s="229" t="str">
        <f t="shared" si="49"/>
        <v>17216 8N001</v>
      </c>
      <c r="M542" s="229" t="str">
        <f t="shared" si="48"/>
        <v/>
      </c>
      <c r="N542" s="229">
        <f>VLOOKUP(B542,大日程202201!$C$2:$D$1418,2,FALSE)</f>
        <v>0</v>
      </c>
    </row>
    <row r="543" spans="1:14">
      <c r="A543" s="231">
        <v>542</v>
      </c>
      <c r="B543" s="229" t="s">
        <v>3255</v>
      </c>
      <c r="C543" s="229" t="s">
        <v>4672</v>
      </c>
      <c r="D543" s="229">
        <v>14</v>
      </c>
      <c r="E543" s="229">
        <v>6</v>
      </c>
      <c r="F543" s="229">
        <v>0</v>
      </c>
      <c r="I543" s="229">
        <v>0</v>
      </c>
      <c r="J543" s="229">
        <f t="shared" si="46"/>
        <v>0</v>
      </c>
      <c r="K543" s="229" t="str">
        <f t="shared" si="45"/>
        <v>17216 8N00001</v>
      </c>
      <c r="L543" s="229" t="str">
        <f t="shared" si="49"/>
        <v>17216 8N00001</v>
      </c>
      <c r="M543" s="229" t="str">
        <f t="shared" si="48"/>
        <v/>
      </c>
      <c r="N543" s="229">
        <f>VLOOKUP(B543,大日程202201!$C$2:$D$1418,2,FALSE)</f>
        <v>0</v>
      </c>
    </row>
    <row r="544" spans="1:14">
      <c r="A544" s="231">
        <v>543</v>
      </c>
      <c r="B544" s="229" t="s">
        <v>3256</v>
      </c>
      <c r="C544" s="229" t="s">
        <v>4673</v>
      </c>
      <c r="D544" s="229">
        <v>14</v>
      </c>
      <c r="E544" s="229">
        <v>6</v>
      </c>
      <c r="F544" s="229">
        <v>0</v>
      </c>
      <c r="I544" s="229">
        <v>0</v>
      </c>
      <c r="J544" s="229">
        <f t="shared" si="46"/>
        <v>0</v>
      </c>
      <c r="K544" s="229" t="str">
        <f t="shared" si="45"/>
        <v>17216 8N00002</v>
      </c>
      <c r="L544" s="229" t="str">
        <f t="shared" si="49"/>
        <v>17216 8N00002</v>
      </c>
      <c r="M544" s="229" t="str">
        <f t="shared" si="48"/>
        <v/>
      </c>
      <c r="N544" s="229">
        <f>VLOOKUP(B544,大日程202201!$C$2:$D$1418,2,FALSE)</f>
        <v>0</v>
      </c>
    </row>
    <row r="545" spans="1:14">
      <c r="A545" s="231">
        <v>544</v>
      </c>
      <c r="B545" s="229" t="s">
        <v>3257</v>
      </c>
      <c r="C545" s="229" t="s">
        <v>4674</v>
      </c>
      <c r="D545" s="229">
        <v>12</v>
      </c>
      <c r="E545" s="229">
        <v>6</v>
      </c>
      <c r="F545" s="229">
        <v>0</v>
      </c>
      <c r="I545" s="229">
        <v>0</v>
      </c>
      <c r="J545" s="229">
        <f t="shared" si="46"/>
        <v>0</v>
      </c>
      <c r="K545" s="229" t="str">
        <f t="shared" si="45"/>
        <v>73242 4M700</v>
      </c>
      <c r="L545" s="229" t="str">
        <f t="shared" si="49"/>
        <v>73242 4M700</v>
      </c>
      <c r="M545" s="229" t="str">
        <f t="shared" si="48"/>
        <v/>
      </c>
      <c r="N545" s="229">
        <f>VLOOKUP(B545,大日程202201!$C$2:$D$1418,2,FALSE)</f>
        <v>0</v>
      </c>
    </row>
    <row r="546" spans="1:14">
      <c r="A546" s="231">
        <v>545</v>
      </c>
      <c r="B546" s="229" t="s">
        <v>3258</v>
      </c>
      <c r="C546" s="229" t="s">
        <v>4675</v>
      </c>
      <c r="D546" s="229">
        <v>12</v>
      </c>
      <c r="E546" s="229">
        <v>6</v>
      </c>
      <c r="F546" s="229">
        <v>0</v>
      </c>
      <c r="I546" s="229">
        <v>0</v>
      </c>
      <c r="J546" s="229">
        <f t="shared" si="46"/>
        <v>0</v>
      </c>
      <c r="K546" s="229" t="str">
        <f t="shared" si="45"/>
        <v>73262 4M500</v>
      </c>
      <c r="L546" s="229" t="str">
        <f t="shared" si="49"/>
        <v>73262 4M500</v>
      </c>
      <c r="M546" s="229" t="str">
        <f t="shared" si="48"/>
        <v/>
      </c>
      <c r="N546" s="229">
        <f>VLOOKUP(B546,大日程202201!$C$2:$D$1418,2,FALSE)</f>
        <v>0</v>
      </c>
    </row>
    <row r="547" spans="1:14">
      <c r="A547" s="231">
        <v>546</v>
      </c>
      <c r="B547" s="229" t="s">
        <v>3259</v>
      </c>
      <c r="C547" s="229" t="s">
        <v>4676</v>
      </c>
      <c r="D547" s="229">
        <v>14</v>
      </c>
      <c r="E547" s="229">
        <v>6</v>
      </c>
      <c r="F547" s="229">
        <v>0</v>
      </c>
      <c r="I547" s="229">
        <v>0</v>
      </c>
      <c r="J547" s="229">
        <f t="shared" si="46"/>
        <v>0</v>
      </c>
      <c r="K547" s="229" t="str">
        <f t="shared" si="45"/>
        <v>62533 4M41001</v>
      </c>
      <c r="L547" s="229" t="str">
        <f t="shared" si="49"/>
        <v>62533 4M41001</v>
      </c>
      <c r="M547" s="229" t="str">
        <f t="shared" si="48"/>
        <v/>
      </c>
      <c r="N547" s="229">
        <f>VLOOKUP(B547,大日程202201!$C$2:$D$1418,2,FALSE)</f>
        <v>0</v>
      </c>
    </row>
    <row r="548" spans="1:14">
      <c r="A548" s="231">
        <v>547</v>
      </c>
      <c r="B548" s="229" t="s">
        <v>3260</v>
      </c>
      <c r="C548" s="229" t="s">
        <v>4677</v>
      </c>
      <c r="D548" s="229">
        <v>14</v>
      </c>
      <c r="E548" s="229">
        <v>8</v>
      </c>
      <c r="F548" s="229">
        <v>1</v>
      </c>
      <c r="G548" s="229">
        <v>6</v>
      </c>
      <c r="I548" s="229">
        <v>0</v>
      </c>
      <c r="J548" s="229">
        <f t="shared" si="46"/>
        <v>1</v>
      </c>
      <c r="K548" s="229" t="str">
        <f t="shared" si="45"/>
        <v>764B0/1 4M400</v>
      </c>
      <c r="L548" s="229" t="str">
        <f>IF(AND($G548&lt;&gt;"",$J548&gt;0), IF($F548=1,MID($K548,1,$G548-1)&amp;MID($K548,$G548+2,LEN($K548)-($G548+1)),""), IF(AND($G548&lt;&gt;"",$E548&lt;&gt;""),MID($K548,1,$G548-1),IF(AND($D548&lt;&gt;"",$F548&lt;2),$K548,IF(AND(OR($D548="", $E548=""),VALUE($F548)=0),$K548,IF($F548=1,MID($K548,1,$G548-1)&amp;MID($K548,$G548+2,LEN($K548)-($G548-1)),"")))))</f>
        <v>764B0 4M400</v>
      </c>
      <c r="M548" s="229" t="str">
        <f t="shared" si="48"/>
        <v>764B1 4M400</v>
      </c>
      <c r="N548" s="229">
        <f>VLOOKUP(B548,大日程202201!$C$2:$D$1418,2,FALSE)</f>
        <v>0</v>
      </c>
    </row>
    <row r="549" spans="1:14">
      <c r="A549" s="231">
        <v>548</v>
      </c>
      <c r="B549" s="229" t="s">
        <v>3261</v>
      </c>
      <c r="C549" s="229" t="s">
        <v>4678</v>
      </c>
      <c r="D549" s="229">
        <v>14</v>
      </c>
      <c r="E549" s="229">
        <v>8</v>
      </c>
      <c r="F549" s="229">
        <v>1</v>
      </c>
      <c r="G549" s="229">
        <v>6</v>
      </c>
      <c r="I549" s="229">
        <v>0</v>
      </c>
      <c r="J549" s="229">
        <f t="shared" si="46"/>
        <v>1</v>
      </c>
      <c r="K549" s="229" t="str">
        <f t="shared" si="45"/>
        <v>76546/7 4M400</v>
      </c>
      <c r="L549" s="229" t="str">
        <f>IF(AND($G549&lt;&gt;"",$J549&gt;0), IF($F549=1,MID($K549,1,$G549-1)&amp;MID($K549,$G549+2,LEN($K549)-($G549+1)),""), IF(AND($G549&lt;&gt;"",$E549&lt;&gt;""),MID($K549,1,$G549-1),IF(AND($D549&lt;&gt;"",$F549&lt;2),$K549,IF(AND(OR($D549="", $E549=""),VALUE($F549)=0),$K549,IF($F549=1,MID($K549,1,$G549-1)&amp;MID($K549,$G549+2,LEN($K549)-($G549-1)),"")))))</f>
        <v>76546 4M400</v>
      </c>
      <c r="M549" s="229" t="str">
        <f t="shared" si="48"/>
        <v>76547 4M400</v>
      </c>
      <c r="N549" s="229">
        <f>VLOOKUP(B549,大日程202201!$C$2:$D$1418,2,FALSE)</f>
        <v>0</v>
      </c>
    </row>
    <row r="550" spans="1:14">
      <c r="A550" s="231">
        <v>549</v>
      </c>
      <c r="B550" s="229" t="s">
        <v>3262</v>
      </c>
      <c r="C550" s="229" t="s">
        <v>4679</v>
      </c>
      <c r="D550" s="229">
        <v>14</v>
      </c>
      <c r="E550" s="229">
        <v>8</v>
      </c>
      <c r="F550" s="229">
        <v>1</v>
      </c>
      <c r="G550" s="229">
        <v>6</v>
      </c>
      <c r="I550" s="229">
        <v>0</v>
      </c>
      <c r="J550" s="229">
        <f t="shared" si="46"/>
        <v>1</v>
      </c>
      <c r="K550" s="229" t="str">
        <f t="shared" si="45"/>
        <v>76316/7 4M400</v>
      </c>
      <c r="L550" s="229" t="str">
        <f>IF(AND($G550&lt;&gt;"",$J550&gt;0), IF($F550=1,MID($K550,1,$G550-1)&amp;MID($K550,$G550+2,LEN($K550)-($G550+1)),""), IF(AND($G550&lt;&gt;"",$E550&lt;&gt;""),MID($K550,1,$G550-1),IF(AND($D550&lt;&gt;"",$F550&lt;2),$K550,IF(AND(OR($D550="", $E550=""),VALUE($F550)=0),$K550,IF($F550=1,MID($K550,1,$G550-1)&amp;MID($K550,$G550+2,LEN($K550)-($G550-1)),"")))))</f>
        <v>76316 4M400</v>
      </c>
      <c r="M550" s="229" t="str">
        <f t="shared" si="48"/>
        <v>76317 4M400</v>
      </c>
      <c r="N550" s="229">
        <f>VLOOKUP(B550,大日程202201!$C$2:$D$1418,2,FALSE)</f>
        <v>0</v>
      </c>
    </row>
    <row r="551" spans="1:14">
      <c r="A551" s="231">
        <v>550</v>
      </c>
      <c r="B551" s="229" t="s">
        <v>3263</v>
      </c>
      <c r="C551" s="229" t="s">
        <v>4680</v>
      </c>
      <c r="D551" s="229">
        <v>12</v>
      </c>
      <c r="E551" s="229">
        <v>6</v>
      </c>
      <c r="F551" s="229">
        <v>0</v>
      </c>
      <c r="I551" s="229">
        <v>0</v>
      </c>
      <c r="J551" s="229">
        <f t="shared" si="46"/>
        <v>0</v>
      </c>
      <c r="K551" s="229" t="str">
        <f t="shared" si="45"/>
        <v>62512 3VA3A</v>
      </c>
      <c r="L551" s="229" t="str">
        <f t="shared" si="49"/>
        <v>62512 3VA3A</v>
      </c>
      <c r="M551" s="229" t="str">
        <f t="shared" si="48"/>
        <v/>
      </c>
      <c r="N551" s="229">
        <f>VLOOKUP(B551,大日程202201!$C$2:$D$1418,2,FALSE)</f>
        <v>0</v>
      </c>
    </row>
    <row r="552" spans="1:14">
      <c r="A552" s="231">
        <v>551</v>
      </c>
      <c r="B552" s="229" t="s">
        <v>3264</v>
      </c>
      <c r="C552" s="229" t="s">
        <v>4681</v>
      </c>
      <c r="D552" s="229">
        <v>12</v>
      </c>
      <c r="E552" s="229">
        <v>6</v>
      </c>
      <c r="F552" s="229">
        <v>0</v>
      </c>
      <c r="I552" s="229">
        <v>0</v>
      </c>
      <c r="J552" s="229">
        <f t="shared" si="46"/>
        <v>0</v>
      </c>
      <c r="K552" s="229" t="str">
        <f t="shared" si="45"/>
        <v>62512 5WK0A</v>
      </c>
      <c r="L552" s="229" t="str">
        <f t="shared" si="49"/>
        <v>62512 5WK0A</v>
      </c>
      <c r="M552" s="229" t="str">
        <f t="shared" si="48"/>
        <v/>
      </c>
      <c r="N552" s="229">
        <f>VLOOKUP(B552,大日程202201!$C$2:$D$1418,2,FALSE)</f>
        <v>0</v>
      </c>
    </row>
    <row r="553" spans="1:14">
      <c r="A553" s="231">
        <v>552</v>
      </c>
      <c r="B553" s="229" t="s">
        <v>3265</v>
      </c>
      <c r="C553" s="229" t="s">
        <v>4682</v>
      </c>
      <c r="D553" s="229">
        <v>12</v>
      </c>
      <c r="E553" s="229">
        <v>6</v>
      </c>
      <c r="F553" s="229">
        <v>0</v>
      </c>
      <c r="I553" s="229">
        <v>0</v>
      </c>
      <c r="J553" s="229">
        <f t="shared" si="46"/>
        <v>0</v>
      </c>
      <c r="K553" s="229" t="str">
        <f t="shared" si="45"/>
        <v>66355 JN20A</v>
      </c>
      <c r="L553" s="229" t="str">
        <f t="shared" si="49"/>
        <v>66355 JN20A</v>
      </c>
      <c r="M553" s="229" t="str">
        <f t="shared" si="48"/>
        <v/>
      </c>
      <c r="N553" s="229">
        <f>VLOOKUP(B553,大日程202201!$C$2:$D$1418,2,FALSE)</f>
        <v>0</v>
      </c>
    </row>
    <row r="554" spans="1:14">
      <c r="A554" s="231">
        <v>553</v>
      </c>
      <c r="B554" s="229" t="s">
        <v>3266</v>
      </c>
      <c r="C554" s="229" t="s">
        <v>4683</v>
      </c>
      <c r="D554" s="229">
        <v>12</v>
      </c>
      <c r="E554" s="229">
        <v>6</v>
      </c>
      <c r="F554" s="229">
        <v>0</v>
      </c>
      <c r="I554" s="229">
        <v>0</v>
      </c>
      <c r="J554" s="229">
        <f t="shared" si="46"/>
        <v>0</v>
      </c>
      <c r="K554" s="229" t="str">
        <f t="shared" si="45"/>
        <v>751T7 6FK0C</v>
      </c>
      <c r="L554" s="229" t="str">
        <f t="shared" si="49"/>
        <v>751T7 6FK0C</v>
      </c>
      <c r="M554" s="229" t="str">
        <f t="shared" si="48"/>
        <v/>
      </c>
      <c r="N554" s="229">
        <f>VLOOKUP(B554,大日程202201!$C$2:$D$1418,2,FALSE)</f>
        <v>6000</v>
      </c>
    </row>
    <row r="555" spans="1:14">
      <c r="A555" s="231">
        <v>554</v>
      </c>
      <c r="B555" s="229" t="s">
        <v>3267</v>
      </c>
      <c r="C555" s="229" t="s">
        <v>4684</v>
      </c>
      <c r="D555" s="229">
        <v>12</v>
      </c>
      <c r="E555" s="229">
        <v>6</v>
      </c>
      <c r="F555" s="229">
        <v>0</v>
      </c>
      <c r="I555" s="229">
        <v>0</v>
      </c>
      <c r="J555" s="229">
        <f t="shared" si="46"/>
        <v>0</v>
      </c>
      <c r="K555" s="229" t="str">
        <f t="shared" si="45"/>
        <v>62541 4CB0A</v>
      </c>
      <c r="L555" s="229" t="str">
        <f t="shared" si="49"/>
        <v>62541 4CB0A</v>
      </c>
      <c r="M555" s="229" t="str">
        <f t="shared" si="48"/>
        <v/>
      </c>
      <c r="N555" s="229">
        <f>VLOOKUP(B555,大日程202201!$C$2:$D$1418,2,FALSE)</f>
        <v>5600</v>
      </c>
    </row>
    <row r="556" spans="1:14">
      <c r="A556" s="231">
        <v>555</v>
      </c>
      <c r="B556" s="229" t="s">
        <v>3268</v>
      </c>
      <c r="C556" s="229" t="s">
        <v>4685</v>
      </c>
      <c r="D556" s="229">
        <v>12</v>
      </c>
      <c r="E556" s="229">
        <v>6</v>
      </c>
      <c r="F556" s="229">
        <v>0</v>
      </c>
      <c r="I556" s="229">
        <v>0</v>
      </c>
      <c r="J556" s="229">
        <f t="shared" si="46"/>
        <v>0</v>
      </c>
      <c r="K556" s="229" t="str">
        <f t="shared" si="45"/>
        <v>74539 3XA0A</v>
      </c>
      <c r="L556" s="229" t="str">
        <f t="shared" si="49"/>
        <v>74539 3XA0A</v>
      </c>
      <c r="M556" s="229" t="str">
        <f t="shared" si="48"/>
        <v/>
      </c>
      <c r="N556" s="229">
        <f>VLOOKUP(B556,大日程202201!$C$2:$D$1418,2,FALSE)</f>
        <v>1500</v>
      </c>
    </row>
    <row r="557" spans="1:14">
      <c r="A557" s="231">
        <v>556</v>
      </c>
      <c r="B557" s="229" t="s">
        <v>3269</v>
      </c>
      <c r="C557" s="229" t="s">
        <v>4686</v>
      </c>
      <c r="D557" s="229">
        <v>12</v>
      </c>
      <c r="E557" s="229">
        <v>6</v>
      </c>
      <c r="F557" s="229">
        <v>0</v>
      </c>
      <c r="I557" s="229">
        <v>0</v>
      </c>
      <c r="J557" s="229">
        <f t="shared" si="46"/>
        <v>0</v>
      </c>
      <c r="K557" s="229" t="str">
        <f t="shared" si="45"/>
        <v>75495 5YJ2A</v>
      </c>
      <c r="L557" s="229" t="str">
        <f t="shared" si="49"/>
        <v>75495 5YJ2A</v>
      </c>
      <c r="M557" s="229" t="str">
        <f t="shared" si="48"/>
        <v/>
      </c>
      <c r="N557" s="229">
        <f>VLOOKUP(B557,大日程202201!$C$2:$D$1418,2,FALSE)</f>
        <v>1000</v>
      </c>
    </row>
    <row r="558" spans="1:14">
      <c r="A558" s="231">
        <v>557</v>
      </c>
      <c r="B558" s="229" t="s">
        <v>3270</v>
      </c>
      <c r="C558" s="229" t="s">
        <v>4687</v>
      </c>
      <c r="D558" s="229">
        <v>14</v>
      </c>
      <c r="E558" s="229">
        <v>8</v>
      </c>
      <c r="F558" s="229">
        <v>1</v>
      </c>
      <c r="G558" s="229">
        <v>6</v>
      </c>
      <c r="I558" s="229">
        <v>0</v>
      </c>
      <c r="J558" s="229">
        <f t="shared" si="46"/>
        <v>1</v>
      </c>
      <c r="K558" s="229" t="str">
        <f t="shared" si="45"/>
        <v>75672/3 3XA1A</v>
      </c>
      <c r="L558" s="229" t="str">
        <f>IF(AND($G558&lt;&gt;"",$J558&gt;0), IF($F558=1,MID($K558,1,$G558-1)&amp;MID($K558,$G558+2,LEN($K558)-($G558+1)),""), IF(AND($G558&lt;&gt;"",$E558&lt;&gt;""),MID($K558,1,$G558-1),IF(AND($D558&lt;&gt;"",$F558&lt;2),$K558,IF(AND(OR($D558="", $E558=""),VALUE($F558)=0),$K558,IF($F558=1,MID($K558,1,$G558-1)&amp;MID($K558,$G558+2,LEN($K558)-($G558-1)),"")))))</f>
        <v>75672 3XA1A</v>
      </c>
      <c r="M558" s="229" t="str">
        <f t="shared" si="48"/>
        <v>75673 3XA1A</v>
      </c>
      <c r="N558" s="229">
        <f>VLOOKUP(B558,大日程202201!$C$2:$D$1418,2,FALSE)</f>
        <v>1200</v>
      </c>
    </row>
    <row r="559" spans="1:14">
      <c r="A559" s="231">
        <v>558</v>
      </c>
      <c r="B559" s="229" t="s">
        <v>3271</v>
      </c>
      <c r="C559" s="229" t="s">
        <v>4688</v>
      </c>
      <c r="D559" s="229">
        <v>12</v>
      </c>
      <c r="E559" s="229">
        <v>6</v>
      </c>
      <c r="F559" s="229">
        <v>0</v>
      </c>
      <c r="I559" s="229">
        <v>0</v>
      </c>
      <c r="J559" s="229">
        <f t="shared" si="46"/>
        <v>0</v>
      </c>
      <c r="K559" s="229" t="str">
        <f t="shared" si="45"/>
        <v>77536 3XA0A</v>
      </c>
      <c r="L559" s="229" t="str">
        <f t="shared" si="49"/>
        <v>77536 3XA0A</v>
      </c>
      <c r="M559" s="229" t="str">
        <f t="shared" si="48"/>
        <v/>
      </c>
      <c r="N559" s="229">
        <f>VLOOKUP(B559,大日程202201!$C$2:$D$1418,2,FALSE)</f>
        <v>600</v>
      </c>
    </row>
    <row r="560" spans="1:14">
      <c r="A560" s="231">
        <v>559</v>
      </c>
      <c r="B560" s="229" t="s">
        <v>3272</v>
      </c>
      <c r="C560" s="229" t="s">
        <v>4689</v>
      </c>
      <c r="D560" s="229">
        <v>12</v>
      </c>
      <c r="E560" s="229">
        <v>6</v>
      </c>
      <c r="F560" s="229">
        <v>0</v>
      </c>
      <c r="I560" s="229">
        <v>0</v>
      </c>
      <c r="J560" s="229">
        <f t="shared" si="46"/>
        <v>0</v>
      </c>
      <c r="K560" s="229" t="str">
        <f t="shared" si="45"/>
        <v>77537 3XA0A</v>
      </c>
      <c r="L560" s="229" t="str">
        <f t="shared" si="49"/>
        <v>77537 3XA0A</v>
      </c>
      <c r="M560" s="229" t="str">
        <f t="shared" si="48"/>
        <v/>
      </c>
      <c r="N560" s="229">
        <f>VLOOKUP(B560,大日程202201!$C$2:$D$1418,2,FALSE)</f>
        <v>1200</v>
      </c>
    </row>
    <row r="561" spans="1:14">
      <c r="A561" s="231">
        <v>560</v>
      </c>
      <c r="B561" s="229" t="s">
        <v>3273</v>
      </c>
      <c r="C561" s="229" t="s">
        <v>4690</v>
      </c>
      <c r="D561" s="229">
        <v>14</v>
      </c>
      <c r="E561" s="229">
        <v>8</v>
      </c>
      <c r="F561" s="229">
        <v>1</v>
      </c>
      <c r="G561" s="229">
        <v>6</v>
      </c>
      <c r="I561" s="229">
        <v>0</v>
      </c>
      <c r="J561" s="229">
        <f t="shared" si="46"/>
        <v>1</v>
      </c>
      <c r="K561" s="229" t="str">
        <f t="shared" si="45"/>
        <v>73234/5 3VA0A</v>
      </c>
      <c r="L561" s="229" t="str">
        <f>IF(AND($G561&lt;&gt;"",$J561&gt;0), IF($F561=1,MID($K561,1,$G561-1)&amp;MID($K561,$G561+2,LEN($K561)-($G561+1)),""), IF(AND($G561&lt;&gt;"",$E561&lt;&gt;""),MID($K561,1,$G561-1),IF(AND($D561&lt;&gt;"",$F561&lt;2),$K561,IF(AND(OR($D561="", $E561=""),VALUE($F561)=0),$K561,IF($F561=1,MID($K561,1,$G561-1)&amp;MID($K561,$G561+2,LEN($K561)-($G561-1)),"")))))</f>
        <v>73234 3VA0A</v>
      </c>
      <c r="M561" s="229" t="str">
        <f t="shared" si="48"/>
        <v>73235 3VA0A</v>
      </c>
      <c r="N561" s="229">
        <f>VLOOKUP(B561,大日程202201!$C$2:$D$1418,2,FALSE)</f>
        <v>0</v>
      </c>
    </row>
    <row r="562" spans="1:14">
      <c r="A562" s="231">
        <v>561</v>
      </c>
      <c r="B562" s="229" t="s">
        <v>3274</v>
      </c>
      <c r="C562" s="229" t="s">
        <v>4691</v>
      </c>
      <c r="D562" s="229">
        <v>14</v>
      </c>
      <c r="E562" s="229">
        <v>8</v>
      </c>
      <c r="F562" s="229">
        <v>1</v>
      </c>
      <c r="G562" s="229">
        <v>6</v>
      </c>
      <c r="I562" s="229">
        <v>0</v>
      </c>
      <c r="J562" s="229">
        <f t="shared" si="46"/>
        <v>1</v>
      </c>
      <c r="K562" s="229" t="str">
        <f t="shared" si="45"/>
        <v>76320/1 3VA0B</v>
      </c>
      <c r="L562" s="229" t="str">
        <f>IF(AND($G562&lt;&gt;"",$J562&gt;0), IF($F562=1,MID($K562,1,$G562-1)&amp;MID($K562,$G562+2,LEN($K562)-($G562+1)),""), IF(AND($G562&lt;&gt;"",$E562&lt;&gt;""),MID($K562,1,$G562-1),IF(AND($D562&lt;&gt;"",$F562&lt;2),$K562,IF(AND(OR($D562="", $E562=""),VALUE($F562)=0),$K562,IF($F562=1,MID($K562,1,$G562-1)&amp;MID($K562,$G562+2,LEN($K562)-($G562-1)),"")))))</f>
        <v>76320 3VA0B</v>
      </c>
      <c r="M562" s="229" t="str">
        <f t="shared" si="48"/>
        <v>76321 3VA0B</v>
      </c>
      <c r="N562" s="229">
        <f>VLOOKUP(B562,大日程202201!$C$2:$D$1418,2,FALSE)</f>
        <v>0</v>
      </c>
    </row>
    <row r="563" spans="1:14">
      <c r="A563" s="231">
        <v>562</v>
      </c>
      <c r="B563" s="229" t="s">
        <v>3275</v>
      </c>
      <c r="C563" s="229" t="s">
        <v>4692</v>
      </c>
      <c r="D563" s="229">
        <v>12</v>
      </c>
      <c r="E563" s="229">
        <v>6</v>
      </c>
      <c r="F563" s="229">
        <v>0</v>
      </c>
      <c r="I563" s="229">
        <v>0</v>
      </c>
      <c r="J563" s="229">
        <f t="shared" si="46"/>
        <v>0</v>
      </c>
      <c r="K563" s="229" t="str">
        <f t="shared" si="45"/>
        <v>76486 3VA0B</v>
      </c>
      <c r="L563" s="229" t="str">
        <f t="shared" si="49"/>
        <v>76486 3VA0B</v>
      </c>
      <c r="M563" s="229" t="str">
        <f t="shared" si="48"/>
        <v/>
      </c>
      <c r="N563" s="229">
        <f>VLOOKUP(B563,大日程202201!$C$2:$D$1418,2,FALSE)</f>
        <v>0</v>
      </c>
    </row>
    <row r="564" spans="1:14">
      <c r="A564" s="231">
        <v>563</v>
      </c>
      <c r="B564" s="229" t="s">
        <v>3276</v>
      </c>
      <c r="C564" s="229" t="s">
        <v>4693</v>
      </c>
      <c r="D564" s="229">
        <v>12</v>
      </c>
      <c r="E564" s="229">
        <v>6</v>
      </c>
      <c r="F564" s="229">
        <v>0</v>
      </c>
      <c r="I564" s="229">
        <v>0</v>
      </c>
      <c r="J564" s="229">
        <f t="shared" si="46"/>
        <v>0</v>
      </c>
      <c r="K564" s="229" t="str">
        <f t="shared" si="45"/>
        <v>764B0 3VA0A</v>
      </c>
      <c r="L564" s="229" t="str">
        <f t="shared" si="49"/>
        <v>764B0 3VA0A</v>
      </c>
      <c r="M564" s="229" t="str">
        <f t="shared" si="48"/>
        <v/>
      </c>
      <c r="N564" s="229">
        <f>VLOOKUP(B564,大日程202201!$C$2:$D$1418,2,FALSE)</f>
        <v>0</v>
      </c>
    </row>
    <row r="565" spans="1:14">
      <c r="A565" s="231">
        <v>564</v>
      </c>
      <c r="B565" s="229" t="s">
        <v>3277</v>
      </c>
      <c r="C565" s="229" t="s">
        <v>4694</v>
      </c>
      <c r="D565" s="229">
        <v>14</v>
      </c>
      <c r="E565" s="229">
        <v>8</v>
      </c>
      <c r="F565" s="229">
        <v>1</v>
      </c>
      <c r="G565" s="229">
        <v>6</v>
      </c>
      <c r="I565" s="229">
        <v>0</v>
      </c>
      <c r="J565" s="229">
        <f t="shared" si="46"/>
        <v>1</v>
      </c>
      <c r="K565" s="229" t="str">
        <f t="shared" si="45"/>
        <v>62522/3 3VA0A</v>
      </c>
      <c r="L565" s="229" t="str">
        <f>IF(AND($G565&lt;&gt;"",$J565&gt;0), IF($F565=1,MID($K565,1,$G565-1)&amp;MID($K565,$G565+2,LEN($K565)-($G565+1)),""), IF(AND($G565&lt;&gt;"",$E565&lt;&gt;""),MID($K565,1,$G565-1),IF(AND($D565&lt;&gt;"",$F565&lt;2),$K565,IF(AND(OR($D565="", $E565=""),VALUE($F565)=0),$K565,IF($F565=1,MID($K565,1,$G565-1)&amp;MID($K565,$G565+2,LEN($K565)-($G565-1)),"")))))</f>
        <v>62522 3VA0A</v>
      </c>
      <c r="M565" s="229" t="str">
        <f t="shared" si="48"/>
        <v>62523 3VA0A</v>
      </c>
      <c r="N565" s="229">
        <f>VLOOKUP(B565,大日程202201!$C$2:$D$1418,2,FALSE)</f>
        <v>0</v>
      </c>
    </row>
    <row r="566" spans="1:14">
      <c r="A566" s="231">
        <v>565</v>
      </c>
      <c r="B566" s="229" t="s">
        <v>3278</v>
      </c>
      <c r="C566" s="229" t="s">
        <v>4695</v>
      </c>
      <c r="D566" s="229">
        <v>14</v>
      </c>
      <c r="E566" s="229">
        <v>8</v>
      </c>
      <c r="F566" s="229">
        <v>1</v>
      </c>
      <c r="G566" s="229">
        <v>6</v>
      </c>
      <c r="I566" s="229">
        <v>0</v>
      </c>
      <c r="J566" s="229">
        <f t="shared" si="46"/>
        <v>1</v>
      </c>
      <c r="K566" s="229" t="str">
        <f t="shared" si="45"/>
        <v>751F2/3 3VA0A</v>
      </c>
      <c r="L566" s="229" t="str">
        <f>IF(AND($G566&lt;&gt;"",$J566&gt;0), IF($F566=1,MID($K566,1,$G566-1)&amp;MID($K566,$G566+2,LEN($K566)-($G566+1)),""), IF(AND($G566&lt;&gt;"",$E566&lt;&gt;""),MID($K566,1,$G566-1),IF(AND($D566&lt;&gt;"",$F566&lt;2),$K566,IF(AND(OR($D566="", $E566=""),VALUE($F566)=0),$K566,IF($F566=1,MID($K566,1,$G566-1)&amp;MID($K566,$G566+2,LEN($K566)-($G566-1)),"")))))</f>
        <v>751F2 3VA0A</v>
      </c>
      <c r="M566" s="229" t="str">
        <f t="shared" si="48"/>
        <v>751F3 3VA0A</v>
      </c>
      <c r="N566" s="229">
        <f>VLOOKUP(B566,大日程202201!$C$2:$D$1418,2,FALSE)</f>
        <v>0</v>
      </c>
    </row>
    <row r="567" spans="1:14">
      <c r="A567" s="231">
        <v>566</v>
      </c>
      <c r="B567" s="229" t="s">
        <v>3279</v>
      </c>
      <c r="C567" s="229" t="s">
        <v>4696</v>
      </c>
      <c r="D567" s="229">
        <v>14</v>
      </c>
      <c r="E567" s="229">
        <v>8</v>
      </c>
      <c r="F567" s="229">
        <v>1</v>
      </c>
      <c r="G567" s="229">
        <v>6</v>
      </c>
      <c r="I567" s="229">
        <v>0</v>
      </c>
      <c r="J567" s="229">
        <f t="shared" si="46"/>
        <v>1</v>
      </c>
      <c r="K567" s="229" t="str">
        <f t="shared" si="45"/>
        <v>751F6/7 3VA0A</v>
      </c>
      <c r="L567" s="229" t="str">
        <f>IF(AND($G567&lt;&gt;"",$J567&gt;0), IF($F567=1,MID($K567,1,$G567-1)&amp;MID($K567,$G567+2,LEN($K567)-($G567+1)),""), IF(AND($G567&lt;&gt;"",$E567&lt;&gt;""),MID($K567,1,$G567-1),IF(AND($D567&lt;&gt;"",$F567&lt;2),$K567,IF(AND(OR($D567="", $E567=""),VALUE($F567)=0),$K567,IF($F567=1,MID($K567,1,$G567-1)&amp;MID($K567,$G567+2,LEN($K567)-($G567-1)),"")))))</f>
        <v>751F6 3VA0A</v>
      </c>
      <c r="M567" s="229" t="str">
        <f>IF(AND($G567&lt;&gt;"",$J567&gt;0), IF($F567=1,MID($K567,1,$G567-(1+$J567))&amp;MID($K567,$G567+$J567,LEN($K567)-($G567+($J567-1))),""),IF(AND($G567&lt;&gt;"",$E567&lt;&gt;"",$J567&gt;0),MID($K567,1,$G567-1),IF(AND($G567&lt;&gt;"",$E567&lt;&gt;"",$J567&lt;0),MID($K567,1,$E567)&amp;MID($K567,$G567+1,LEN($K567)-$G567),IF($F567=1,MID($K567,1,$G567-2)&amp;MID($K567,$G567+1,LEN($K567)-$G567),""))))</f>
        <v>751F7 3VA0A</v>
      </c>
      <c r="N567" s="229">
        <f>VLOOKUP(B567,大日程202201!$C$2:$D$1418,2,FALSE)</f>
        <v>0</v>
      </c>
    </row>
    <row r="568" spans="1:14">
      <c r="A568" s="231">
        <v>567</v>
      </c>
      <c r="B568" s="229" t="s">
        <v>3280</v>
      </c>
      <c r="C568" s="229" t="s">
        <v>4697</v>
      </c>
      <c r="D568" s="229">
        <v>12</v>
      </c>
      <c r="E568" s="229">
        <v>6</v>
      </c>
      <c r="F568" s="229">
        <v>0</v>
      </c>
      <c r="I568" s="229">
        <v>0</v>
      </c>
      <c r="J568" s="229">
        <f t="shared" si="46"/>
        <v>0</v>
      </c>
      <c r="K568" s="229" t="str">
        <f t="shared" si="45"/>
        <v>75628 3VA0A</v>
      </c>
      <c r="L568" s="229" t="str">
        <f t="shared" si="49"/>
        <v>75628 3VA0A</v>
      </c>
      <c r="M568" s="229" t="str">
        <f t="shared" si="48"/>
        <v/>
      </c>
      <c r="N568" s="229">
        <f>VLOOKUP(B568,大日程202201!$C$2:$D$1418,2,FALSE)</f>
        <v>0</v>
      </c>
    </row>
    <row r="569" spans="1:14">
      <c r="A569" s="231">
        <v>568</v>
      </c>
      <c r="B569" s="229" t="s">
        <v>3281</v>
      </c>
      <c r="C569" s="236" t="s">
        <v>4698</v>
      </c>
      <c r="D569" s="229">
        <v>15</v>
      </c>
      <c r="E569" s="229">
        <v>15</v>
      </c>
      <c r="F569" s="229">
        <v>1</v>
      </c>
      <c r="G569" s="229">
        <v>7</v>
      </c>
      <c r="I569" s="229">
        <v>9</v>
      </c>
      <c r="J569" s="236">
        <v>1</v>
      </c>
      <c r="K569" s="229" t="str">
        <f t="shared" si="45"/>
        <v>451671/2-1006P</v>
      </c>
      <c r="L569" s="229" t="str">
        <f>IF(AND($G569&lt;&gt;"",$J569&gt;0), IF($F569=1,MID($K569,1,$G569-1)&amp;MID($K569,$G569+2,LEN($K569)-($G569+1)),""), IF(AND($G569&lt;&gt;"",$E569&lt;&gt;""),MID($K569,1,$G569-1),IF(AND($D569&lt;&gt;"",$F569&lt;2),$K569,IF(AND(OR($D569="", $E569=""),VALUE($F569)=0),$K569,IF($F569=1,MID($K569,1,$G569-1)&amp;MID($K569,$G569+2,LEN($K569)-($G569-1)),"")))))</f>
        <v>451671-1006P</v>
      </c>
      <c r="M569" s="229" t="str">
        <f t="shared" si="48"/>
        <v>451672-1006P</v>
      </c>
      <c r="N569" s="229">
        <f>VLOOKUP(B569,大日程202201!$C$2:$D$1418,2,FALSE)</f>
        <v>0</v>
      </c>
    </row>
    <row r="570" spans="1:14">
      <c r="A570" s="231">
        <v>569</v>
      </c>
      <c r="B570" s="229" t="s">
        <v>3282</v>
      </c>
      <c r="C570" s="235" t="s">
        <v>4699</v>
      </c>
      <c r="D570" s="229">
        <v>15</v>
      </c>
      <c r="E570" s="229">
        <v>15</v>
      </c>
      <c r="F570" s="229">
        <v>1</v>
      </c>
      <c r="G570" s="229">
        <v>7</v>
      </c>
      <c r="I570" s="229">
        <v>9</v>
      </c>
      <c r="J570" s="236">
        <v>1</v>
      </c>
      <c r="K570" s="229" t="str">
        <f t="shared" si="45"/>
        <v>451673/4-1006P</v>
      </c>
      <c r="L570" s="229" t="str">
        <f>IF(AND($G570&lt;&gt;"",$J570&gt;0), IF($F570=1,MID($K570,1,$G570-1)&amp;MID($K570,$G570+2,LEN($K570)-($G570+1)),""), IF(AND($G570&lt;&gt;"",$E570&lt;&gt;""),MID($K570,1,$G570-1),IF(AND($D570&lt;&gt;"",$F570&lt;2),$K570,IF(AND(OR($D570="", $E570=""),VALUE($F570)=0),$K570,IF($F570=1,MID($K570,1,$G570-1)&amp;MID($K570,$G570+2,LEN($K570)-($G570-1)),"")))))</f>
        <v>451673-1006P</v>
      </c>
      <c r="M570" s="229" t="str">
        <f t="shared" si="48"/>
        <v>451674-1006P</v>
      </c>
      <c r="N570" s="229">
        <f>VLOOKUP(B570,大日程202201!$C$2:$D$1418,2,FALSE)</f>
        <v>0</v>
      </c>
    </row>
    <row r="571" spans="1:14">
      <c r="A571" s="231">
        <v>570</v>
      </c>
      <c r="B571" s="229" t="s">
        <v>3283</v>
      </c>
      <c r="C571" s="235" t="s">
        <v>4700</v>
      </c>
      <c r="D571" s="229">
        <v>15</v>
      </c>
      <c r="E571" s="229">
        <v>15</v>
      </c>
      <c r="F571" s="229">
        <v>1</v>
      </c>
      <c r="G571" s="229">
        <v>7</v>
      </c>
      <c r="I571" s="229">
        <v>9</v>
      </c>
      <c r="J571" s="236">
        <v>1</v>
      </c>
      <c r="K571" s="229" t="str">
        <f t="shared" si="45"/>
        <v>451671/2-1011P</v>
      </c>
      <c r="L571" s="229" t="str">
        <f>IF(AND($G571&lt;&gt;"",$J571&gt;0), IF($F571=1,MID($K571,1,$G571-1)&amp;MID($K571,$G571+2,LEN($K571)-($G571+1)),""), IF(AND($G571&lt;&gt;"",$E571&lt;&gt;""),MID($K571,1,$G571-1),IF(AND($D571&lt;&gt;"",$F571&lt;2),$K571,IF(AND(OR($D571="", $E571=""),VALUE($F571)=0),$K571,IF($F571=1,MID($K571,1,$G571-1)&amp;MID($K571,$G571+2,LEN($K571)-($G571-1)),"")))))</f>
        <v>451671-1011P</v>
      </c>
      <c r="M571" s="229" t="str">
        <f t="shared" si="48"/>
        <v>451672-1011P</v>
      </c>
      <c r="N571" s="229">
        <f>VLOOKUP(B571,大日程202201!$C$2:$D$1418,2,FALSE)</f>
        <v>0</v>
      </c>
    </row>
    <row r="572" spans="1:14">
      <c r="A572" s="231">
        <v>571</v>
      </c>
      <c r="B572" s="229" t="s">
        <v>3284</v>
      </c>
      <c r="C572" s="235" t="s">
        <v>4701</v>
      </c>
      <c r="D572" s="229">
        <v>15</v>
      </c>
      <c r="E572" s="229">
        <v>15</v>
      </c>
      <c r="F572" s="229">
        <v>1</v>
      </c>
      <c r="G572" s="229">
        <v>7</v>
      </c>
      <c r="I572" s="229">
        <v>9</v>
      </c>
      <c r="J572" s="236">
        <v>1</v>
      </c>
      <c r="K572" s="229" t="str">
        <f t="shared" si="45"/>
        <v>451673/4-1011P</v>
      </c>
      <c r="L572" s="229" t="str">
        <f>IF(AND($G572&lt;&gt;"",$J572&gt;0), IF($F572=1,MID($K572,1,$G572-1)&amp;MID($K572,$G572+2,LEN($K572)-($G572+1)),""), IF(AND($G572&lt;&gt;"",$E572&lt;&gt;""),MID($K572,1,$G572-1),IF(AND($D572&lt;&gt;"",$F572&lt;2),$K572,IF(AND(OR($D572="", $E572=""),VALUE($F572)=0),$K572,IF($F572=1,MID($K572,1,$G572-1)&amp;MID($K572,$G572+2,LEN($K572)-($G572-1)),"")))))</f>
        <v>451673-1011P</v>
      </c>
      <c r="M572" s="229" t="str">
        <f t="shared" si="48"/>
        <v>451674-1011P</v>
      </c>
      <c r="N572" s="229">
        <f>VLOOKUP(B572,大日程202201!$C$2:$D$1418,2,FALSE)</f>
        <v>0</v>
      </c>
    </row>
    <row r="573" spans="1:14">
      <c r="A573" s="231">
        <v>572</v>
      </c>
      <c r="B573" s="233" t="s">
        <v>3285</v>
      </c>
      <c r="C573" s="237" t="s">
        <v>4702</v>
      </c>
      <c r="D573" s="233">
        <v>21</v>
      </c>
      <c r="E573" s="233">
        <v>21</v>
      </c>
      <c r="F573" s="233">
        <v>2</v>
      </c>
      <c r="G573" s="233">
        <v>7</v>
      </c>
      <c r="H573" s="233">
        <v>15</v>
      </c>
      <c r="I573" s="233">
        <v>9</v>
      </c>
      <c r="J573" s="233">
        <f t="shared" si="46"/>
        <v>13</v>
      </c>
      <c r="K573" s="233" t="str">
        <f t="shared" si="45"/>
        <v>451633/4-1017P/1016P</v>
      </c>
      <c r="L573" s="234" t="s">
        <v>326</v>
      </c>
      <c r="M573" s="234" t="s">
        <v>327</v>
      </c>
      <c r="N573" s="229">
        <f>VLOOKUP(B573,大日程202201!$C$2:$D$1418,2,FALSE)</f>
        <v>0</v>
      </c>
    </row>
    <row r="574" spans="1:14">
      <c r="A574" s="231">
        <v>573</v>
      </c>
      <c r="B574" s="229" t="s">
        <v>3286</v>
      </c>
      <c r="C574" s="235" t="s">
        <v>4703</v>
      </c>
      <c r="D574" s="229">
        <v>13</v>
      </c>
      <c r="E574" s="229">
        <v>13</v>
      </c>
      <c r="F574" s="229">
        <v>0</v>
      </c>
      <c r="I574" s="229">
        <v>7</v>
      </c>
      <c r="J574" s="229">
        <f t="shared" si="46"/>
        <v>0</v>
      </c>
      <c r="K574" s="229" t="str">
        <f t="shared" si="45"/>
        <v>451151-1026P</v>
      </c>
      <c r="L574" s="229" t="str">
        <f t="shared" si="49"/>
        <v>451151-1026P</v>
      </c>
      <c r="M574" s="229" t="str">
        <f t="shared" si="48"/>
        <v/>
      </c>
      <c r="N574" s="229">
        <f>VLOOKUP(B574,大日程202201!$C$2:$D$1418,2,FALSE)</f>
        <v>0</v>
      </c>
    </row>
    <row r="575" spans="1:14">
      <c r="A575" s="231">
        <v>574</v>
      </c>
      <c r="B575" s="229" t="s">
        <v>3287</v>
      </c>
      <c r="C575" s="235" t="s">
        <v>4704</v>
      </c>
      <c r="D575" s="229">
        <v>13</v>
      </c>
      <c r="E575" s="229">
        <v>13</v>
      </c>
      <c r="F575" s="229">
        <v>0</v>
      </c>
      <c r="I575" s="229">
        <v>7</v>
      </c>
      <c r="J575" s="229">
        <f t="shared" si="46"/>
        <v>0</v>
      </c>
      <c r="K575" s="229" t="str">
        <f t="shared" si="45"/>
        <v>451152-1025P</v>
      </c>
      <c r="L575" s="229" t="str">
        <f t="shared" si="49"/>
        <v>451152-1025P</v>
      </c>
      <c r="M575" s="229" t="str">
        <f t="shared" si="48"/>
        <v/>
      </c>
      <c r="N575" s="229">
        <f>VLOOKUP(B575,大日程202201!$C$2:$D$1418,2,FALSE)</f>
        <v>0</v>
      </c>
    </row>
    <row r="576" spans="1:14">
      <c r="A576" s="231">
        <v>575</v>
      </c>
      <c r="B576" s="229" t="s">
        <v>3288</v>
      </c>
      <c r="C576" s="235" t="s">
        <v>4705</v>
      </c>
      <c r="D576" s="229">
        <v>13</v>
      </c>
      <c r="E576" s="229">
        <v>13</v>
      </c>
      <c r="F576" s="229">
        <v>0</v>
      </c>
      <c r="I576" s="229">
        <v>7</v>
      </c>
      <c r="J576" s="229">
        <f t="shared" si="46"/>
        <v>0</v>
      </c>
      <c r="K576" s="229" t="str">
        <f t="shared" si="45"/>
        <v>451155-1020P</v>
      </c>
      <c r="L576" s="229" t="str">
        <f t="shared" si="49"/>
        <v>451155-1020P</v>
      </c>
      <c r="M576" s="229" t="str">
        <f t="shared" si="48"/>
        <v/>
      </c>
      <c r="N576" s="229">
        <f>VLOOKUP(B576,大日程202201!$C$2:$D$1418,2,FALSE)</f>
        <v>0</v>
      </c>
    </row>
    <row r="577" spans="1:14">
      <c r="A577" s="231">
        <v>576</v>
      </c>
      <c r="B577" s="229" t="s">
        <v>3289</v>
      </c>
      <c r="C577" s="235" t="s">
        <v>4706</v>
      </c>
      <c r="D577" s="229">
        <v>13</v>
      </c>
      <c r="E577" s="229">
        <v>13</v>
      </c>
      <c r="F577" s="229">
        <v>0</v>
      </c>
      <c r="I577" s="229">
        <v>7</v>
      </c>
      <c r="J577" s="229">
        <f t="shared" si="46"/>
        <v>0</v>
      </c>
      <c r="K577" s="229" t="str">
        <f t="shared" si="45"/>
        <v>451156-1020P</v>
      </c>
      <c r="L577" s="229" t="str">
        <f t="shared" si="49"/>
        <v>451156-1020P</v>
      </c>
      <c r="M577" s="229" t="str">
        <f t="shared" si="48"/>
        <v/>
      </c>
      <c r="N577" s="229">
        <f>VLOOKUP(B577,大日程202201!$C$2:$D$1418,2,FALSE)</f>
        <v>0</v>
      </c>
    </row>
    <row r="578" spans="1:14">
      <c r="A578" s="231">
        <v>577</v>
      </c>
      <c r="B578" s="233" t="s">
        <v>3290</v>
      </c>
      <c r="C578" s="237" t="s">
        <v>4707</v>
      </c>
      <c r="D578" s="233">
        <v>20</v>
      </c>
      <c r="E578" s="233">
        <v>20</v>
      </c>
      <c r="F578" s="233">
        <v>2</v>
      </c>
      <c r="G578" s="233">
        <v>7</v>
      </c>
      <c r="H578" s="233">
        <v>15</v>
      </c>
      <c r="I578" s="233">
        <v>9</v>
      </c>
      <c r="J578" s="233">
        <f t="shared" si="46"/>
        <v>12</v>
      </c>
      <c r="K578" s="233" t="str">
        <f t="shared" ref="K578:K641" si="50">IF(AND($D578&lt;&gt;"",$D578&gt;$E578),TRIM(MID($C578,1,$D578)),TRIM($C578))</f>
        <v>451671/2-1026P/1025</v>
      </c>
      <c r="L578" s="234" t="s">
        <v>328</v>
      </c>
      <c r="M578" s="234" t="s">
        <v>329</v>
      </c>
      <c r="N578" s="229">
        <f>VLOOKUP(B578,大日程202201!$C$2:$D$1418,2,FALSE)</f>
        <v>0</v>
      </c>
    </row>
    <row r="579" spans="1:14">
      <c r="A579" s="231">
        <v>578</v>
      </c>
      <c r="B579" s="229" t="s">
        <v>3291</v>
      </c>
      <c r="C579" s="235" t="s">
        <v>4708</v>
      </c>
      <c r="D579" s="229">
        <v>15</v>
      </c>
      <c r="E579" s="229">
        <v>15</v>
      </c>
      <c r="F579" s="229">
        <v>1</v>
      </c>
      <c r="G579" s="229">
        <v>7</v>
      </c>
      <c r="I579" s="229">
        <v>9</v>
      </c>
      <c r="J579" s="236">
        <v>1</v>
      </c>
      <c r="K579" s="229" t="str">
        <f t="shared" si="50"/>
        <v>451673/4-1053P</v>
      </c>
      <c r="L579" s="229" t="str">
        <f>IF(AND($G579&lt;&gt;"",$J579&gt;0), IF($F579=1,MID($K579,1,$G579-1)&amp;MID($K579,$G579+2,LEN($K579)-($G579+1)),""), IF(AND($G579&lt;&gt;"",$E579&lt;&gt;""),MID($K579,1,$G579-1),IF(AND($D579&lt;&gt;"",$F579&lt;2),$K579,IF(AND(OR($D579="", $E579=""),VALUE($F579)=0),$K579,IF($F579=1,MID($K579,1,$G579-1)&amp;MID($K579,$G579+2,LEN($K579)-($G579-1)),"")))))</f>
        <v>451673-1053P</v>
      </c>
      <c r="M579" s="229" t="str">
        <f t="shared" si="48"/>
        <v>451674-1053P</v>
      </c>
      <c r="N579" s="229">
        <f>VLOOKUP(B579,大日程202201!$C$2:$D$1418,2,FALSE)</f>
        <v>0</v>
      </c>
    </row>
    <row r="580" spans="1:14">
      <c r="A580" s="231">
        <v>579</v>
      </c>
      <c r="B580" s="229" t="s">
        <v>3292</v>
      </c>
      <c r="C580" s="229" t="s">
        <v>4709</v>
      </c>
      <c r="D580" s="229">
        <v>12</v>
      </c>
      <c r="E580" s="229">
        <v>6</v>
      </c>
      <c r="F580" s="229">
        <v>0</v>
      </c>
      <c r="I580" s="229">
        <v>0</v>
      </c>
      <c r="J580" s="229">
        <f t="shared" ref="J580:J643" si="51">IF($G580&lt;&gt;"",($E580-1)-$G580,0)</f>
        <v>0</v>
      </c>
      <c r="K580" s="229" t="str">
        <f t="shared" si="50"/>
        <v>73242 5TA0A</v>
      </c>
      <c r="L580" s="229" t="str">
        <f t="shared" si="49"/>
        <v>73242 5TA0A</v>
      </c>
      <c r="M580" s="229" t="str">
        <f t="shared" si="48"/>
        <v/>
      </c>
      <c r="N580" s="229">
        <f>VLOOKUP(B580,大日程202201!$C$2:$D$1418,2,FALSE)</f>
        <v>8000</v>
      </c>
    </row>
    <row r="581" spans="1:14">
      <c r="A581" s="231">
        <v>580</v>
      </c>
      <c r="B581" s="229" t="s">
        <v>3293</v>
      </c>
      <c r="C581" s="229" t="s">
        <v>4710</v>
      </c>
      <c r="D581" s="229">
        <v>12</v>
      </c>
      <c r="E581" s="229">
        <v>6</v>
      </c>
      <c r="F581" s="229">
        <v>0</v>
      </c>
      <c r="I581" s="229">
        <v>0</v>
      </c>
      <c r="J581" s="229">
        <f t="shared" si="51"/>
        <v>0</v>
      </c>
      <c r="K581" s="229" t="str">
        <f t="shared" si="50"/>
        <v>73262 5TA0A</v>
      </c>
      <c r="L581" s="229" t="str">
        <f t="shared" si="49"/>
        <v>73262 5TA0A</v>
      </c>
      <c r="M581" s="229" t="str">
        <f t="shared" si="48"/>
        <v/>
      </c>
      <c r="N581" s="229">
        <f>VLOOKUP(B581,大日程202201!$C$2:$D$1418,2,FALSE)</f>
        <v>0</v>
      </c>
    </row>
    <row r="582" spans="1:14">
      <c r="A582" s="231">
        <v>581</v>
      </c>
      <c r="B582" s="229" t="s">
        <v>3294</v>
      </c>
      <c r="C582" s="229" t="s">
        <v>4711</v>
      </c>
      <c r="D582" s="229">
        <v>12</v>
      </c>
      <c r="E582" s="229">
        <v>6</v>
      </c>
      <c r="F582" s="229">
        <v>0</v>
      </c>
      <c r="I582" s="229">
        <v>0</v>
      </c>
      <c r="J582" s="229">
        <f t="shared" si="51"/>
        <v>0</v>
      </c>
      <c r="K582" s="229" t="str">
        <f t="shared" si="50"/>
        <v>73272 5TA0A</v>
      </c>
      <c r="L582" s="229" t="str">
        <f t="shared" si="49"/>
        <v>73272 5TA0A</v>
      </c>
      <c r="M582" s="229" t="str">
        <f t="shared" si="48"/>
        <v/>
      </c>
      <c r="N582" s="229">
        <f>VLOOKUP(B582,大日程202201!$C$2:$D$1418,2,FALSE)</f>
        <v>18000</v>
      </c>
    </row>
    <row r="583" spans="1:14">
      <c r="A583" s="231">
        <v>582</v>
      </c>
      <c r="B583" s="229" t="s">
        <v>3295</v>
      </c>
      <c r="C583" s="229" t="s">
        <v>4712</v>
      </c>
      <c r="D583" s="229">
        <v>12</v>
      </c>
      <c r="E583" s="229">
        <v>6</v>
      </c>
      <c r="F583" s="229">
        <v>0</v>
      </c>
      <c r="I583" s="229">
        <v>0</v>
      </c>
      <c r="J583" s="229">
        <f t="shared" si="51"/>
        <v>0</v>
      </c>
      <c r="K583" s="229" t="str">
        <f t="shared" si="50"/>
        <v>74568 5TA0A</v>
      </c>
      <c r="L583" s="229" t="str">
        <f t="shared" si="49"/>
        <v>74568 5TA0A</v>
      </c>
      <c r="M583" s="229" t="str">
        <f t="shared" si="48"/>
        <v/>
      </c>
      <c r="N583" s="229">
        <f>VLOOKUP(B583,大日程202201!$C$2:$D$1418,2,FALSE)</f>
        <v>0</v>
      </c>
    </row>
    <row r="584" spans="1:14">
      <c r="A584" s="231">
        <v>583</v>
      </c>
      <c r="B584" s="229" t="s">
        <v>3296</v>
      </c>
      <c r="C584" s="229" t="s">
        <v>4713</v>
      </c>
      <c r="D584" s="229">
        <v>12</v>
      </c>
      <c r="E584" s="229">
        <v>6</v>
      </c>
      <c r="F584" s="229">
        <v>0</v>
      </c>
      <c r="I584" s="229">
        <v>0</v>
      </c>
      <c r="J584" s="229">
        <f t="shared" si="51"/>
        <v>0</v>
      </c>
      <c r="K584" s="229" t="str">
        <f t="shared" si="50"/>
        <v>75182 5TA0A</v>
      </c>
      <c r="L584" s="229" t="str">
        <f t="shared" si="49"/>
        <v>75182 5TA0A</v>
      </c>
      <c r="M584" s="229" t="str">
        <f t="shared" si="48"/>
        <v/>
      </c>
      <c r="N584" s="229">
        <f>VLOOKUP(B584,大日程202201!$C$2:$D$1418,2,FALSE)</f>
        <v>0</v>
      </c>
    </row>
    <row r="585" spans="1:14">
      <c r="A585" s="231">
        <v>584</v>
      </c>
      <c r="B585" s="229" t="s">
        <v>3297</v>
      </c>
      <c r="C585" s="229" t="s">
        <v>4714</v>
      </c>
      <c r="D585" s="229">
        <v>12</v>
      </c>
      <c r="E585" s="229">
        <v>6</v>
      </c>
      <c r="F585" s="229">
        <v>0</v>
      </c>
      <c r="I585" s="229">
        <v>0</v>
      </c>
      <c r="J585" s="229">
        <f t="shared" si="51"/>
        <v>0</v>
      </c>
      <c r="K585" s="229" t="str">
        <f t="shared" si="50"/>
        <v>80162 5TA0A</v>
      </c>
      <c r="L585" s="229" t="str">
        <f t="shared" si="49"/>
        <v>80162 5TA0A</v>
      </c>
      <c r="M585" s="229" t="str">
        <f t="shared" si="48"/>
        <v/>
      </c>
      <c r="N585" s="229">
        <f>VLOOKUP(B585,大日程202201!$C$2:$D$1418,2,FALSE)</f>
        <v>6000</v>
      </c>
    </row>
    <row r="586" spans="1:14">
      <c r="A586" s="231">
        <v>585</v>
      </c>
      <c r="B586" s="229" t="s">
        <v>3298</v>
      </c>
      <c r="C586" s="229" t="s">
        <v>4715</v>
      </c>
      <c r="D586" s="229">
        <v>12</v>
      </c>
      <c r="E586" s="229">
        <v>6</v>
      </c>
      <c r="F586" s="229">
        <v>0</v>
      </c>
      <c r="I586" s="229">
        <v>0</v>
      </c>
      <c r="J586" s="229">
        <f t="shared" si="51"/>
        <v>0</v>
      </c>
      <c r="K586" s="229" t="str">
        <f t="shared" si="50"/>
        <v>80163 5TA0A</v>
      </c>
      <c r="L586" s="229" t="str">
        <f t="shared" si="49"/>
        <v>80163 5TA0A</v>
      </c>
      <c r="M586" s="229" t="str">
        <f t="shared" si="48"/>
        <v/>
      </c>
      <c r="N586" s="229">
        <f>VLOOKUP(B586,大日程202201!$C$2:$D$1418,2,FALSE)</f>
        <v>6000</v>
      </c>
    </row>
    <row r="587" spans="1:14">
      <c r="A587" s="231">
        <v>586</v>
      </c>
      <c r="B587" s="229" t="s">
        <v>3299</v>
      </c>
      <c r="C587" s="229" t="s">
        <v>4716</v>
      </c>
      <c r="D587" s="229">
        <v>12</v>
      </c>
      <c r="E587" s="229">
        <v>6</v>
      </c>
      <c r="F587" s="229">
        <v>0</v>
      </c>
      <c r="I587" s="229">
        <v>0</v>
      </c>
      <c r="J587" s="229">
        <f t="shared" si="51"/>
        <v>0</v>
      </c>
      <c r="K587" s="229" t="str">
        <f t="shared" si="50"/>
        <v>80162 5TA1A</v>
      </c>
      <c r="L587" s="229" t="str">
        <f t="shared" si="49"/>
        <v>80162 5TA1A</v>
      </c>
      <c r="M587" s="229" t="str">
        <f t="shared" si="48"/>
        <v/>
      </c>
      <c r="N587" s="229">
        <f>VLOOKUP(B587,大日程202201!$C$2:$D$1418,2,FALSE)</f>
        <v>0</v>
      </c>
    </row>
    <row r="588" spans="1:14">
      <c r="A588" s="231">
        <v>587</v>
      </c>
      <c r="B588" s="229" t="s">
        <v>3300</v>
      </c>
      <c r="C588" s="229" t="s">
        <v>4717</v>
      </c>
      <c r="D588" s="229">
        <v>12</v>
      </c>
      <c r="E588" s="229">
        <v>6</v>
      </c>
      <c r="F588" s="229">
        <v>0</v>
      </c>
      <c r="I588" s="229">
        <v>0</v>
      </c>
      <c r="J588" s="229">
        <f t="shared" si="51"/>
        <v>0</v>
      </c>
      <c r="K588" s="229" t="str">
        <f t="shared" si="50"/>
        <v>80163 5TA1A</v>
      </c>
      <c r="L588" s="229" t="str">
        <f t="shared" si="49"/>
        <v>80163 5TA1A</v>
      </c>
      <c r="M588" s="229" t="str">
        <f t="shared" si="48"/>
        <v/>
      </c>
      <c r="N588" s="229">
        <f>VLOOKUP(B588,大日程202201!$C$2:$D$1418,2,FALSE)</f>
        <v>0</v>
      </c>
    </row>
    <row r="589" spans="1:14">
      <c r="A589" s="231">
        <v>588</v>
      </c>
      <c r="B589" s="229" t="s">
        <v>3301</v>
      </c>
      <c r="C589" s="229" t="s">
        <v>4718</v>
      </c>
      <c r="D589" s="229">
        <v>12</v>
      </c>
      <c r="E589" s="229">
        <v>6</v>
      </c>
      <c r="F589" s="229">
        <v>0</v>
      </c>
      <c r="I589" s="229">
        <v>0</v>
      </c>
      <c r="J589" s="229">
        <f t="shared" si="51"/>
        <v>0</v>
      </c>
      <c r="K589" s="229" t="str">
        <f t="shared" si="50"/>
        <v>82154 5TA0A</v>
      </c>
      <c r="L589" s="229" t="str">
        <f t="shared" si="49"/>
        <v>82154 5TA0A</v>
      </c>
      <c r="M589" s="229" t="str">
        <f t="shared" si="48"/>
        <v/>
      </c>
      <c r="N589" s="229">
        <f>VLOOKUP(B589,大日程202201!$C$2:$D$1418,2,FALSE)</f>
        <v>6000</v>
      </c>
    </row>
    <row r="590" spans="1:14">
      <c r="A590" s="231">
        <v>589</v>
      </c>
      <c r="B590" s="229" t="s">
        <v>3302</v>
      </c>
      <c r="C590" s="229" t="s">
        <v>4719</v>
      </c>
      <c r="D590" s="229">
        <v>12</v>
      </c>
      <c r="E590" s="229">
        <v>6</v>
      </c>
      <c r="F590" s="229">
        <v>0</v>
      </c>
      <c r="I590" s="229">
        <v>0</v>
      </c>
      <c r="J590" s="229">
        <f t="shared" si="51"/>
        <v>0</v>
      </c>
      <c r="K590" s="229" t="str">
        <f t="shared" si="50"/>
        <v>82155 5TA0A</v>
      </c>
      <c r="L590" s="229" t="str">
        <f t="shared" si="49"/>
        <v>82155 5TA0A</v>
      </c>
      <c r="M590" s="229" t="str">
        <f t="shared" ref="M590:M653" si="52">IF(AND($G590&lt;&gt;"",$J590&gt;0), IF($F590=1,MID($K590,1,$G590-(1+$J590))&amp;MID($K590,$G590+$J590,LEN($K590)-($G590+($J590-1))),""),IF(AND($G590&lt;&gt;"",$E590&lt;&gt;"",$J590&gt;0),MID($K590,1,$G590-1),IF(AND($G590&lt;&gt;"",$E590&lt;&gt;"",$J590&lt;0),MID($K590,1,$E590)&amp;MID($K590,$G590+1,LEN($K590)-$G590),IF($F590=1,MID($K590,1,$G590-2)&amp;MID($K590,$G590+1,LEN($K590)-$G590),""))))</f>
        <v/>
      </c>
      <c r="N590" s="229">
        <f>VLOOKUP(B590,大日程202201!$C$2:$D$1418,2,FALSE)</f>
        <v>4800</v>
      </c>
    </row>
    <row r="591" spans="1:14">
      <c r="A591" s="231">
        <v>590</v>
      </c>
      <c r="B591" s="229" t="s">
        <v>3303</v>
      </c>
      <c r="C591" s="229" t="s">
        <v>4720</v>
      </c>
      <c r="D591" s="229">
        <v>12</v>
      </c>
      <c r="E591" s="229">
        <v>6</v>
      </c>
      <c r="F591" s="229">
        <v>0</v>
      </c>
      <c r="I591" s="229">
        <v>0</v>
      </c>
      <c r="J591" s="229">
        <f t="shared" si="51"/>
        <v>0</v>
      </c>
      <c r="K591" s="229" t="str">
        <f t="shared" si="50"/>
        <v>82155 5TA1A</v>
      </c>
      <c r="L591" s="229" t="str">
        <f t="shared" si="49"/>
        <v>82155 5TA1A</v>
      </c>
      <c r="M591" s="229" t="str">
        <f t="shared" si="52"/>
        <v/>
      </c>
      <c r="N591" s="229">
        <f>VLOOKUP(B591,大日程202201!$C$2:$D$1418,2,FALSE)</f>
        <v>10800</v>
      </c>
    </row>
    <row r="592" spans="1:14">
      <c r="A592" s="231">
        <v>591</v>
      </c>
      <c r="B592" s="229" t="s">
        <v>3304</v>
      </c>
      <c r="C592" s="229" t="s">
        <v>4721</v>
      </c>
      <c r="D592" s="229">
        <v>12</v>
      </c>
      <c r="E592" s="229">
        <v>6</v>
      </c>
      <c r="F592" s="229">
        <v>0</v>
      </c>
      <c r="I592" s="229">
        <v>0</v>
      </c>
      <c r="J592" s="229">
        <f t="shared" si="51"/>
        <v>0</v>
      </c>
      <c r="K592" s="229" t="str">
        <f t="shared" si="50"/>
        <v>62541 6MA0A</v>
      </c>
      <c r="L592" s="229" t="str">
        <f t="shared" si="49"/>
        <v>62541 6MA0A</v>
      </c>
      <c r="M592" s="229" t="str">
        <f t="shared" si="52"/>
        <v/>
      </c>
      <c r="N592" s="229">
        <f>VLOOKUP(B592,大日程202201!$C$2:$D$1418,2,FALSE)</f>
        <v>5800</v>
      </c>
    </row>
    <row r="593" spans="1:14">
      <c r="A593" s="231">
        <v>592</v>
      </c>
      <c r="B593" s="229" t="s">
        <v>3305</v>
      </c>
      <c r="C593" s="229" t="s">
        <v>4722</v>
      </c>
      <c r="D593" s="229">
        <v>12</v>
      </c>
      <c r="E593" s="229">
        <v>6</v>
      </c>
      <c r="F593" s="229">
        <v>0</v>
      </c>
      <c r="I593" s="229">
        <v>0</v>
      </c>
      <c r="J593" s="229">
        <f t="shared" si="51"/>
        <v>0</v>
      </c>
      <c r="K593" s="229" t="str">
        <f t="shared" si="50"/>
        <v>62590 6MA0A</v>
      </c>
      <c r="L593" s="229" t="str">
        <f t="shared" si="49"/>
        <v>62590 6MA0A</v>
      </c>
      <c r="M593" s="229" t="str">
        <f t="shared" si="52"/>
        <v/>
      </c>
      <c r="N593" s="229">
        <f>VLOOKUP(B593,大日程202201!$C$2:$D$1418,2,FALSE)</f>
        <v>6000</v>
      </c>
    </row>
    <row r="594" spans="1:14">
      <c r="A594" s="231">
        <v>593</v>
      </c>
      <c r="B594" s="229" t="s">
        <v>3306</v>
      </c>
      <c r="C594" s="229" t="s">
        <v>4723</v>
      </c>
      <c r="D594" s="229">
        <v>14</v>
      </c>
      <c r="E594" s="229">
        <v>8</v>
      </c>
      <c r="F594" s="229">
        <v>1</v>
      </c>
      <c r="G594" s="229">
        <v>6</v>
      </c>
      <c r="I594" s="229">
        <v>0</v>
      </c>
      <c r="J594" s="229">
        <f t="shared" si="51"/>
        <v>1</v>
      </c>
      <c r="K594" s="229" t="str">
        <f t="shared" si="50"/>
        <v>767C2/3 6MA0A</v>
      </c>
      <c r="L594" s="229" t="str">
        <f>IF(AND($G594&lt;&gt;"",$J594&gt;0), IF($F594=1,MID($K594,1,$G594-1)&amp;MID($K594,$G594+2,LEN($K594)-($G594+1)),""), IF(AND($G594&lt;&gt;"",$E594&lt;&gt;""),MID($K594,1,$G594-1),IF(AND($D594&lt;&gt;"",$F594&lt;2),$K594,IF(AND(OR($D594="", $E594=""),VALUE($F594)=0),$K594,IF($F594=1,MID($K594,1,$G594-1)&amp;MID($K594,$G594+2,LEN($K594)-($G594-1)),"")))))</f>
        <v>767C2 6MA0A</v>
      </c>
      <c r="M594" s="229" t="str">
        <f t="shared" si="52"/>
        <v>767C3 6MA0A</v>
      </c>
      <c r="N594" s="229">
        <f>VLOOKUP(B594,大日程202201!$C$2:$D$1418,2,FALSE)</f>
        <v>0</v>
      </c>
    </row>
    <row r="595" spans="1:14">
      <c r="A595" s="231">
        <v>594</v>
      </c>
      <c r="B595" s="229" t="s">
        <v>3307</v>
      </c>
      <c r="C595" s="229" t="s">
        <v>4724</v>
      </c>
      <c r="D595" s="229">
        <v>14</v>
      </c>
      <c r="E595" s="229">
        <v>8</v>
      </c>
      <c r="F595" s="229">
        <v>1</v>
      </c>
      <c r="G595" s="229">
        <v>6</v>
      </c>
      <c r="I595" s="229">
        <v>0</v>
      </c>
      <c r="J595" s="229">
        <f t="shared" si="51"/>
        <v>1</v>
      </c>
      <c r="K595" s="229" t="str">
        <f t="shared" si="50"/>
        <v>756B4/5 5TL0A</v>
      </c>
      <c r="L595" s="229" t="str">
        <f>IF(AND($G595&lt;&gt;"",$J595&gt;0), IF($F595=1,MID($K595,1,$G595-1)&amp;MID($K595,$G595+2,LEN($K595)-($G595+1)),""), IF(AND($G595&lt;&gt;"",$E595&lt;&gt;""),MID($K595,1,$G595-1),IF(AND($D595&lt;&gt;"",$F595&lt;2),$K595,IF(AND(OR($D595="", $E595=""),VALUE($F595)=0),$K595,IF($F595=1,MID($K595,1,$G595-1)&amp;MID($K595,$G595+2,LEN($K595)-($G595-1)),"")))))</f>
        <v>756B4 5TL0A</v>
      </c>
      <c r="M595" s="229" t="str">
        <f t="shared" si="52"/>
        <v>756B5 5TL0A</v>
      </c>
      <c r="N595" s="229">
        <f>VLOOKUP(B595,大日程202201!$C$2:$D$1418,2,FALSE)</f>
        <v>4000</v>
      </c>
    </row>
    <row r="596" spans="1:14">
      <c r="A596" s="231">
        <v>595</v>
      </c>
      <c r="B596" s="229" t="s">
        <v>3308</v>
      </c>
      <c r="C596" s="229" t="s">
        <v>4725</v>
      </c>
      <c r="D596" s="229">
        <v>12</v>
      </c>
      <c r="E596" s="229">
        <v>6</v>
      </c>
      <c r="F596" s="229">
        <v>0</v>
      </c>
      <c r="I596" s="229">
        <v>0</v>
      </c>
      <c r="J596" s="229">
        <f t="shared" si="51"/>
        <v>0</v>
      </c>
      <c r="K596" s="229" t="str">
        <f t="shared" si="50"/>
        <v>73211 3XA0A</v>
      </c>
      <c r="L596" s="229" t="str">
        <f t="shared" ref="L596:L657" si="53">IF(AND($G596&lt;&gt;"",$J596&gt;0), IF($F596=1,MID($K596,1,$G596-1)&amp;MID($K596,$G596+$J596+$J596,LEN($K596)-($G596+$J596)),""), IF(AND($G596&lt;&gt;"",$E596&lt;&gt;""),MID($K596,1,$G596-1),IF(AND($D596&lt;&gt;"",$F596&lt;2),$K596,IF(AND(OR($D596="", $E596=""),VALUE($F596)=0),$K596,IF($F596=1,MID($K596,1,$G596-1)&amp;MID($K596,$G596+2,LEN($K596)-($G596-1)),"")))))</f>
        <v>73211 3XA0A</v>
      </c>
      <c r="M596" s="229" t="str">
        <f t="shared" si="52"/>
        <v/>
      </c>
      <c r="N596" s="229">
        <f>VLOOKUP(B596,大日程202201!$C$2:$D$1418,2,FALSE)</f>
        <v>1800</v>
      </c>
    </row>
    <row r="597" spans="1:14">
      <c r="A597" s="231">
        <v>596</v>
      </c>
      <c r="B597" s="229" t="s">
        <v>3309</v>
      </c>
      <c r="C597" s="229" t="s">
        <v>4726</v>
      </c>
      <c r="D597" s="229">
        <v>18</v>
      </c>
      <c r="E597" s="229">
        <v>6</v>
      </c>
      <c r="F597" s="229">
        <v>1</v>
      </c>
      <c r="G597" s="229">
        <v>12</v>
      </c>
      <c r="I597" s="229">
        <v>0</v>
      </c>
      <c r="J597" s="229">
        <f t="shared" si="51"/>
        <v>-7</v>
      </c>
      <c r="K597" s="229" t="str">
        <f t="shared" si="50"/>
        <v>9450B 99000/98900</v>
      </c>
      <c r="L597" s="229" t="str">
        <f>IF(AND($G597&lt;&gt;"",$J597&gt;0), IF($F597=1,MID($K597,1,$G597-1)&amp;MID($K597,$G597+2,LEN($K597)-($G597+1)),""), IF(AND($G597&lt;&gt;"",$E597&lt;&gt;""),MID($K597,1,$G597-1),IF(AND($D597&lt;&gt;"",$F597&lt;2),$K597,IF(AND(OR($D597="", $E597=""),VALUE($F597)=0),$K597,IF($F597=1,MID($K597,1,$G597-1)&amp;MID($K597,$G597+2,LEN($K597)-($G597-1)),"")))))</f>
        <v>9450B 99000</v>
      </c>
      <c r="M597" s="229" t="str">
        <f t="shared" si="52"/>
        <v>9450B 98900</v>
      </c>
      <c r="N597" s="229">
        <f>VLOOKUP(B597,大日程202201!$C$2:$D$1418,2,FALSE)</f>
        <v>0</v>
      </c>
    </row>
    <row r="598" spans="1:14">
      <c r="A598" s="231">
        <v>597</v>
      </c>
      <c r="B598" s="229" t="s">
        <v>3310</v>
      </c>
      <c r="C598" s="229" t="s">
        <v>4727</v>
      </c>
      <c r="D598" s="229">
        <v>18</v>
      </c>
      <c r="E598" s="229">
        <v>6</v>
      </c>
      <c r="F598" s="229">
        <v>1</v>
      </c>
      <c r="G598" s="229">
        <v>12</v>
      </c>
      <c r="I598" s="229">
        <v>0</v>
      </c>
      <c r="J598" s="229">
        <f t="shared" si="51"/>
        <v>-7</v>
      </c>
      <c r="K598" s="229" t="str">
        <f t="shared" si="50"/>
        <v>9450C 03300/02700</v>
      </c>
      <c r="L598" s="229" t="str">
        <f>IF(AND($G598&lt;&gt;"",$J598&gt;0), IF($F598=1,MID($K598,1,$G598-1)&amp;MID($K598,$G598+2,LEN($K598)-($G598+1)),""), IF(AND($G598&lt;&gt;"",$E598&lt;&gt;""),MID($K598,1,$G598-1),IF(AND($D598&lt;&gt;"",$F598&lt;2),$K598,IF(AND(OR($D598="", $E598=""),VALUE($F598)=0),$K598,IF($F598=1,MID($K598,1,$G598-1)&amp;MID($K598,$G598+2,LEN($K598)-($G598-1)),"")))))</f>
        <v>9450C 03300</v>
      </c>
      <c r="M598" s="229" t="str">
        <f t="shared" si="52"/>
        <v>9450C 02700</v>
      </c>
      <c r="N598" s="229">
        <f>VLOOKUP(B598,大日程202201!$C$2:$D$1418,2,FALSE)</f>
        <v>0</v>
      </c>
    </row>
    <row r="599" spans="1:14">
      <c r="A599" s="231">
        <v>598</v>
      </c>
      <c r="B599" s="229" t="s">
        <v>3311</v>
      </c>
      <c r="C599" s="229" t="s">
        <v>4728</v>
      </c>
      <c r="D599" s="229">
        <v>18</v>
      </c>
      <c r="E599" s="229">
        <v>6</v>
      </c>
      <c r="F599" s="229">
        <v>1</v>
      </c>
      <c r="G599" s="229">
        <v>12</v>
      </c>
      <c r="I599" s="229">
        <v>0</v>
      </c>
      <c r="J599" s="229">
        <f t="shared" si="51"/>
        <v>-7</v>
      </c>
      <c r="K599" s="229" t="str">
        <f t="shared" si="50"/>
        <v>9450C 03400/02800</v>
      </c>
      <c r="L599" s="229" t="str">
        <f>IF(AND($G599&lt;&gt;"",$J599&gt;0), IF($F599=1,MID($K599,1,$G599-1)&amp;MID($K599,$G599+2,LEN($K599)-($G599+1)),""), IF(AND($G599&lt;&gt;"",$E599&lt;&gt;""),MID($K599,1,$G599-1),IF(AND($D599&lt;&gt;"",$F599&lt;2),$K599,IF(AND(OR($D599="", $E599=""),VALUE($F599)=0),$K599,IF($F599=1,MID($K599,1,$G599-1)&amp;MID($K599,$G599+2,LEN($K599)-($G599-1)),"")))))</f>
        <v>9450C 03400</v>
      </c>
      <c r="M599" s="229" t="str">
        <f t="shared" si="52"/>
        <v>9450C 02800</v>
      </c>
      <c r="N599" s="229">
        <f>VLOOKUP(B599,大日程202201!$C$2:$D$1418,2,FALSE)</f>
        <v>2000</v>
      </c>
    </row>
    <row r="600" spans="1:14">
      <c r="A600" s="231">
        <v>599</v>
      </c>
      <c r="B600" s="229" t="s">
        <v>3312</v>
      </c>
      <c r="C600" s="229" t="s">
        <v>4729</v>
      </c>
      <c r="D600" s="229">
        <v>12</v>
      </c>
      <c r="E600" s="229">
        <v>6</v>
      </c>
      <c r="F600" s="229">
        <v>0</v>
      </c>
      <c r="I600" s="229">
        <v>0</v>
      </c>
      <c r="J600" s="229">
        <f t="shared" si="51"/>
        <v>0</v>
      </c>
      <c r="K600" s="229" t="str">
        <f t="shared" si="50"/>
        <v>9450C 02900</v>
      </c>
      <c r="L600" s="229" t="str">
        <f t="shared" si="53"/>
        <v>9450C 02900</v>
      </c>
      <c r="M600" s="229" t="str">
        <f t="shared" si="52"/>
        <v/>
      </c>
      <c r="N600" s="229">
        <f>VLOOKUP(B600,大日程202201!$C$2:$D$1418,2,FALSE)</f>
        <v>0</v>
      </c>
    </row>
    <row r="601" spans="1:14">
      <c r="A601" s="231">
        <v>600</v>
      </c>
      <c r="B601" s="229" t="s">
        <v>3313</v>
      </c>
      <c r="C601" s="229" t="s">
        <v>4730</v>
      </c>
      <c r="D601" s="229">
        <v>12</v>
      </c>
      <c r="E601" s="229">
        <v>6</v>
      </c>
      <c r="F601" s="229">
        <v>0</v>
      </c>
      <c r="I601" s="229">
        <v>0</v>
      </c>
      <c r="J601" s="229">
        <f t="shared" si="51"/>
        <v>0</v>
      </c>
      <c r="K601" s="229" t="str">
        <f t="shared" si="50"/>
        <v>9450C 03000</v>
      </c>
      <c r="L601" s="229" t="str">
        <f t="shared" si="53"/>
        <v>9450C 03000</v>
      </c>
      <c r="M601" s="229" t="str">
        <f t="shared" si="52"/>
        <v/>
      </c>
      <c r="N601" s="229">
        <f>VLOOKUP(B601,大日程202201!$C$2:$D$1418,2,FALSE)</f>
        <v>0</v>
      </c>
    </row>
    <row r="602" spans="1:14">
      <c r="A602" s="231">
        <v>601</v>
      </c>
      <c r="B602" s="229" t="s">
        <v>3315</v>
      </c>
      <c r="C602" s="229" t="s">
        <v>4731</v>
      </c>
      <c r="D602" s="229">
        <v>8</v>
      </c>
      <c r="E602" s="229">
        <v>8</v>
      </c>
      <c r="F602" s="229">
        <v>1</v>
      </c>
      <c r="G602" s="229">
        <v>6</v>
      </c>
      <c r="I602" s="229">
        <v>0</v>
      </c>
      <c r="J602" s="229">
        <f t="shared" si="51"/>
        <v>1</v>
      </c>
      <c r="K602" s="229" t="str">
        <f t="shared" si="50"/>
        <v>751N8/9 6RA0ABL</v>
      </c>
      <c r="L602" s="229" t="str">
        <f>IF(AND($G602&lt;&gt;"",$J602&gt;0), IF($F602=1,MID($K602,1,$G602-1)&amp;MID($K602,$G602+2,LEN($K602)-($G602+1)),""), IF(AND($G602&lt;&gt;"",$E602&lt;&gt;""),MID($K602,1,$G602-1),IF(AND($D602&lt;&gt;"",$F602&lt;2),$K602,IF(AND(OR($D602="", $E602=""),VALUE($F602)=0),$K602,IF($F602=1,MID($K602,1,$G602-1)&amp;MID($K602,$G602+2,LEN($K602)-($G602-1)),"")))))</f>
        <v>751N8 6RA0ABL</v>
      </c>
      <c r="M602" s="229" t="str">
        <f t="shared" si="52"/>
        <v>751N9 6RA0ABL</v>
      </c>
      <c r="N602" s="229">
        <f>VLOOKUP(B602,大日程202201!$C$2:$D$1418,2,FALSE)</f>
        <v>19000</v>
      </c>
    </row>
    <row r="603" spans="1:14">
      <c r="A603" s="231">
        <v>602</v>
      </c>
      <c r="B603" s="229" t="s">
        <v>3316</v>
      </c>
      <c r="C603" s="229" t="s">
        <v>4732</v>
      </c>
      <c r="D603" s="229">
        <v>6</v>
      </c>
      <c r="E603" s="229">
        <v>6</v>
      </c>
      <c r="F603" s="229">
        <v>0</v>
      </c>
      <c r="I603" s="229">
        <v>0</v>
      </c>
      <c r="J603" s="229">
        <f t="shared" si="51"/>
        <v>0</v>
      </c>
      <c r="K603" s="229" t="str">
        <f t="shared" si="50"/>
        <v>67413 6RA0ABL</v>
      </c>
      <c r="L603" s="229" t="str">
        <f t="shared" si="53"/>
        <v>67413 6RA0ABL</v>
      </c>
      <c r="M603" s="229" t="str">
        <f t="shared" si="52"/>
        <v/>
      </c>
      <c r="N603" s="229">
        <f>VLOOKUP(B603,大日程202201!$C$2:$D$1418,2,FALSE)</f>
        <v>19000</v>
      </c>
    </row>
    <row r="604" spans="1:14">
      <c r="A604" s="231">
        <v>603</v>
      </c>
      <c r="B604" s="229" t="s">
        <v>3317</v>
      </c>
      <c r="C604" s="229" t="s">
        <v>4733</v>
      </c>
      <c r="D604" s="229">
        <v>6</v>
      </c>
      <c r="E604" s="229">
        <v>6</v>
      </c>
      <c r="F604" s="229">
        <v>0</v>
      </c>
      <c r="I604" s="229">
        <v>0</v>
      </c>
      <c r="J604" s="229">
        <f t="shared" si="51"/>
        <v>0</v>
      </c>
      <c r="K604" s="229" t="str">
        <f t="shared" si="50"/>
        <v>75512 6RA0ABL</v>
      </c>
      <c r="L604" s="229" t="str">
        <f t="shared" si="53"/>
        <v>75512 6RA0ABL</v>
      </c>
      <c r="M604" s="229" t="str">
        <f t="shared" si="52"/>
        <v/>
      </c>
      <c r="N604" s="229">
        <f>VLOOKUP(B604,大日程202201!$C$2:$D$1418,2,FALSE)</f>
        <v>16000</v>
      </c>
    </row>
    <row r="605" spans="1:14">
      <c r="A605" s="231">
        <v>604</v>
      </c>
      <c r="B605" s="229" t="s">
        <v>3318</v>
      </c>
      <c r="C605" s="229" t="s">
        <v>4734</v>
      </c>
      <c r="D605" s="229">
        <v>6</v>
      </c>
      <c r="E605" s="229">
        <v>6</v>
      </c>
      <c r="F605" s="229">
        <v>0</v>
      </c>
      <c r="I605" s="229">
        <v>0</v>
      </c>
      <c r="J605" s="229">
        <f t="shared" si="51"/>
        <v>0</v>
      </c>
      <c r="K605" s="229" t="str">
        <f t="shared" si="50"/>
        <v>75513 6RA0ABL</v>
      </c>
      <c r="L605" s="229" t="str">
        <f t="shared" si="53"/>
        <v>75513 6RA0ABL</v>
      </c>
      <c r="M605" s="229" t="str">
        <f t="shared" si="52"/>
        <v/>
      </c>
      <c r="N605" s="229">
        <f>VLOOKUP(B605,大日程202201!$C$2:$D$1418,2,FALSE)</f>
        <v>16000</v>
      </c>
    </row>
    <row r="606" spans="1:14">
      <c r="A606" s="231">
        <v>605</v>
      </c>
      <c r="B606" s="229" t="s">
        <v>3319</v>
      </c>
      <c r="C606" s="229" t="s">
        <v>4735</v>
      </c>
      <c r="D606" s="229">
        <v>8</v>
      </c>
      <c r="E606" s="229">
        <v>8</v>
      </c>
      <c r="F606" s="229">
        <v>1</v>
      </c>
      <c r="G606" s="229">
        <v>6</v>
      </c>
      <c r="I606" s="229">
        <v>0</v>
      </c>
      <c r="J606" s="229">
        <f t="shared" si="51"/>
        <v>1</v>
      </c>
      <c r="K606" s="229" t="str">
        <f t="shared" si="50"/>
        <v>75174/5 6RA0ABL</v>
      </c>
      <c r="L606" s="229" t="str">
        <f>IF(AND($G606&lt;&gt;"",$J606&gt;0), IF($F606=1,MID($K606,1,$G606-1)&amp;MID($K606,$G606+2,LEN($K606)-($G606+1)),""), IF(AND($G606&lt;&gt;"",$E606&lt;&gt;""),MID($K606,1,$G606-1),IF(AND($D606&lt;&gt;"",$F606&lt;2),$K606,IF(AND(OR($D606="", $E606=""),VALUE($F606)=0),$K606,IF($F606=1,MID($K606,1,$G606-1)&amp;MID($K606,$G606+2,LEN($K606)-($G606-1)),"")))))</f>
        <v>75174 6RA0ABL</v>
      </c>
      <c r="M606" s="229" t="str">
        <f t="shared" si="52"/>
        <v>75175 6RA0ABL</v>
      </c>
      <c r="N606" s="229">
        <f>VLOOKUP(B606,大日程202201!$C$2:$D$1418,2,FALSE)</f>
        <v>14000</v>
      </c>
    </row>
    <row r="607" spans="1:14">
      <c r="A607" s="231">
        <v>606</v>
      </c>
      <c r="B607" s="229" t="s">
        <v>3320</v>
      </c>
      <c r="C607" s="229" t="s">
        <v>4736</v>
      </c>
      <c r="D607" s="229">
        <v>6</v>
      </c>
      <c r="E607" s="229">
        <v>6</v>
      </c>
      <c r="F607" s="229">
        <v>1</v>
      </c>
      <c r="G607" s="229">
        <v>12</v>
      </c>
      <c r="I607" s="229">
        <v>0</v>
      </c>
      <c r="J607" s="229">
        <f t="shared" si="51"/>
        <v>-7</v>
      </c>
      <c r="K607" s="229" t="str">
        <f t="shared" si="50"/>
        <v>5253C F0200/0100BL</v>
      </c>
      <c r="L607" s="229" t="str">
        <f>IF(AND($G607&lt;&gt;"",$J607&gt;0), IF($F607=1,MID($K607,1,$G607-1)&amp;MID($K607,$G607+2,LEN($K607)-($G607+1)),""), IF(AND($G607&lt;&gt;"",$E607&lt;&gt;""),MID($K607,1,$G607-1),IF(AND($D607&lt;&gt;"",$F607&lt;2),$K607,IF(AND(OR($D607="", $E607=""),VALUE($F607)=0),$K607,IF($F607=1,MID($K607,1,$G607-1)&amp;MID($K607,$G607+2,LEN($K607)-($G607-1)),"")))))</f>
        <v>5253C F0200</v>
      </c>
      <c r="M607" s="229" t="str">
        <f t="shared" si="52"/>
        <v>5253C 0100BL</v>
      </c>
      <c r="N607" s="229">
        <f>VLOOKUP(B607,大日程202201!$C$2:$D$1418,2,FALSE)</f>
        <v>2000</v>
      </c>
    </row>
    <row r="608" spans="1:14">
      <c r="A608" s="231">
        <v>607</v>
      </c>
      <c r="B608" s="229" t="s">
        <v>3321</v>
      </c>
      <c r="C608" s="229" t="s">
        <v>4737</v>
      </c>
      <c r="D608" s="229">
        <v>8</v>
      </c>
      <c r="E608" s="229">
        <v>8</v>
      </c>
      <c r="F608" s="229">
        <v>1</v>
      </c>
      <c r="G608" s="229">
        <v>6</v>
      </c>
      <c r="I608" s="229">
        <v>0</v>
      </c>
      <c r="J608" s="229">
        <f t="shared" si="51"/>
        <v>1</v>
      </c>
      <c r="K608" s="229" t="str">
        <f t="shared" si="50"/>
        <v>75174/5 6RL0ABL</v>
      </c>
      <c r="L608" s="229" t="str">
        <f>IF(AND($G608&lt;&gt;"",$J608&gt;0), IF($F608=1,MID($K608,1,$G608-1)&amp;MID($K608,$G608+2,LEN($K608)-($G608+1)),""), IF(AND($G608&lt;&gt;"",$E608&lt;&gt;""),MID($K608,1,$G608-1),IF(AND($D608&lt;&gt;"",$F608&lt;2),$K608,IF(AND(OR($D608="", $E608=""),VALUE($F608)=0),$K608,IF($F608=1,MID($K608,1,$G608-1)&amp;MID($K608,$G608+2,LEN($K608)-($G608-1)),"")))))</f>
        <v>75174 6RL0ABL</v>
      </c>
      <c r="M608" s="229" t="str">
        <f t="shared" si="52"/>
        <v>75175 6RL0ABL</v>
      </c>
      <c r="N608" s="229">
        <f>VLOOKUP(B608,大日程202201!$C$2:$D$1418,2,FALSE)</f>
        <v>0</v>
      </c>
    </row>
    <row r="609" spans="1:14">
      <c r="A609" s="231">
        <v>608</v>
      </c>
      <c r="B609" s="229" t="s">
        <v>3322</v>
      </c>
      <c r="C609" s="229" t="s">
        <v>4738</v>
      </c>
      <c r="D609" s="229">
        <v>6</v>
      </c>
      <c r="E609" s="229">
        <v>6</v>
      </c>
      <c r="F609" s="229">
        <v>0</v>
      </c>
      <c r="I609" s="229">
        <v>0</v>
      </c>
      <c r="J609" s="229">
        <f t="shared" si="51"/>
        <v>0</v>
      </c>
      <c r="K609" s="229" t="str">
        <f t="shared" si="50"/>
        <v>75426 6RL1ABL</v>
      </c>
      <c r="L609" s="229" t="str">
        <f t="shared" si="53"/>
        <v>75426 6RL1ABL</v>
      </c>
      <c r="M609" s="229" t="str">
        <f t="shared" si="52"/>
        <v/>
      </c>
      <c r="N609" s="229">
        <f>VLOOKUP(B609,大日程202201!$C$2:$D$1418,2,FALSE)</f>
        <v>0</v>
      </c>
    </row>
    <row r="610" spans="1:14">
      <c r="A610" s="231">
        <v>609</v>
      </c>
      <c r="B610" s="229" t="s">
        <v>3323</v>
      </c>
      <c r="C610" s="229" t="s">
        <v>4739</v>
      </c>
      <c r="D610" s="229">
        <v>6</v>
      </c>
      <c r="E610" s="229">
        <v>6</v>
      </c>
      <c r="F610" s="229">
        <v>0</v>
      </c>
      <c r="I610" s="229">
        <v>0</v>
      </c>
      <c r="J610" s="229">
        <f t="shared" si="51"/>
        <v>0</v>
      </c>
      <c r="K610" s="229" t="str">
        <f t="shared" si="50"/>
        <v>75426 6RL1BBL</v>
      </c>
      <c r="L610" s="229" t="str">
        <f t="shared" si="53"/>
        <v>75426 6RL1BBL</v>
      </c>
      <c r="M610" s="229" t="str">
        <f t="shared" si="52"/>
        <v/>
      </c>
      <c r="N610" s="229">
        <f>VLOOKUP(B610,大日程202201!$C$2:$D$1418,2,FALSE)</f>
        <v>0</v>
      </c>
    </row>
    <row r="611" spans="1:14">
      <c r="A611" s="231">
        <v>610</v>
      </c>
      <c r="B611" s="229" t="s">
        <v>3324</v>
      </c>
      <c r="C611" s="229" t="s">
        <v>4740</v>
      </c>
      <c r="D611" s="229">
        <v>6</v>
      </c>
      <c r="E611" s="229">
        <v>6</v>
      </c>
      <c r="F611" s="229">
        <v>0</v>
      </c>
      <c r="I611" s="229">
        <v>0</v>
      </c>
      <c r="J611" s="229">
        <f t="shared" si="51"/>
        <v>0</v>
      </c>
      <c r="K611" s="229" t="str">
        <f t="shared" si="50"/>
        <v>75466 6RL1ABL</v>
      </c>
      <c r="L611" s="229" t="str">
        <f t="shared" si="53"/>
        <v>75466 6RL1ABL</v>
      </c>
      <c r="M611" s="229" t="str">
        <f t="shared" si="52"/>
        <v/>
      </c>
      <c r="N611" s="229">
        <f>VLOOKUP(B611,大日程202201!$C$2:$D$1418,2,FALSE)</f>
        <v>0</v>
      </c>
    </row>
    <row r="612" spans="1:14">
      <c r="A612" s="231">
        <v>611</v>
      </c>
      <c r="B612" s="229" t="s">
        <v>3325</v>
      </c>
      <c r="C612" s="229" t="s">
        <v>4741</v>
      </c>
      <c r="D612" s="229">
        <v>6</v>
      </c>
      <c r="E612" s="229">
        <v>6</v>
      </c>
      <c r="F612" s="229">
        <v>0</v>
      </c>
      <c r="I612" s="229">
        <v>0</v>
      </c>
      <c r="J612" s="229">
        <f t="shared" si="51"/>
        <v>0</v>
      </c>
      <c r="K612" s="229" t="str">
        <f t="shared" si="50"/>
        <v>75466 6RL1BBL</v>
      </c>
      <c r="L612" s="229" t="str">
        <f t="shared" si="53"/>
        <v>75466 6RL1BBL</v>
      </c>
      <c r="M612" s="229" t="str">
        <f t="shared" si="52"/>
        <v/>
      </c>
      <c r="N612" s="229">
        <f>VLOOKUP(B612,大日程202201!$C$2:$D$1418,2,FALSE)</f>
        <v>0</v>
      </c>
    </row>
    <row r="613" spans="1:14">
      <c r="A613" s="231">
        <v>612</v>
      </c>
      <c r="B613" s="229" t="s">
        <v>3327</v>
      </c>
      <c r="C613" s="229" t="s">
        <v>4742</v>
      </c>
      <c r="D613" s="229">
        <v>8</v>
      </c>
      <c r="E613" s="229">
        <v>8</v>
      </c>
      <c r="F613" s="229">
        <v>1</v>
      </c>
      <c r="G613" s="229">
        <v>6</v>
      </c>
      <c r="I613" s="229">
        <v>0</v>
      </c>
      <c r="J613" s="229">
        <f t="shared" si="51"/>
        <v>1</v>
      </c>
      <c r="K613" s="229" t="str">
        <f t="shared" si="50"/>
        <v>76532/3 4CC0AT1</v>
      </c>
      <c r="L613" s="229" t="str">
        <f>IF(AND($G613&lt;&gt;"",$J613&gt;0), IF($F613=1,MID($K613,1,$G613-1)&amp;MID($K613,$G613+2,LEN($K613)-($G613+1)),""), IF(AND($G613&lt;&gt;"",$E613&lt;&gt;""),MID($K613,1,$G613-1),IF(AND($D613&lt;&gt;"",$F613&lt;2),$K613,IF(AND(OR($D613="", $E613=""),VALUE($F613)=0),$K613,IF($F613=1,MID($K613,1,$G613-1)&amp;MID($K613,$G613+2,LEN($K613)-($G613-1)),"")))))</f>
        <v>76532 4CC0AT1</v>
      </c>
      <c r="M613" s="229" t="str">
        <f t="shared" si="52"/>
        <v>76533 4CC0AT1</v>
      </c>
      <c r="N613" s="229">
        <f>VLOOKUP(B613,大日程202201!$C$2:$D$1418,2,FALSE)</f>
        <v>0</v>
      </c>
    </row>
    <row r="614" spans="1:14">
      <c r="A614" s="231">
        <v>613</v>
      </c>
      <c r="B614" s="229" t="s">
        <v>3328</v>
      </c>
      <c r="C614" s="229" t="s">
        <v>4743</v>
      </c>
      <c r="D614" s="229">
        <v>8</v>
      </c>
      <c r="E614" s="229">
        <v>8</v>
      </c>
      <c r="F614" s="229">
        <v>1</v>
      </c>
      <c r="G614" s="229">
        <v>6</v>
      </c>
      <c r="I614" s="229">
        <v>0</v>
      </c>
      <c r="J614" s="229">
        <f t="shared" si="51"/>
        <v>1</v>
      </c>
      <c r="K614" s="229" t="str">
        <f t="shared" si="50"/>
        <v>76532/3 4CC0AT2</v>
      </c>
      <c r="L614" s="229" t="str">
        <f>IF(AND($G614&lt;&gt;"",$J614&gt;0), IF($F614=1,MID($K614,1,$G614-1)&amp;MID($K614,$G614+2,LEN($K614)-($G614+1)),""), IF(AND($G614&lt;&gt;"",$E614&lt;&gt;""),MID($K614,1,$G614-1),IF(AND($D614&lt;&gt;"",$F614&lt;2),$K614,IF(AND(OR($D614="", $E614=""),VALUE($F614)=0),$K614,IF($F614=1,MID($K614,1,$G614-1)&amp;MID($K614,$G614+2,LEN($K614)-($G614-1)),"")))))</f>
        <v>76532 4CC0AT2</v>
      </c>
      <c r="M614" s="229" t="str">
        <f t="shared" si="52"/>
        <v>76533 4CC0AT2</v>
      </c>
      <c r="N614" s="229">
        <f>VLOOKUP(B614,大日程202201!$C$2:$D$1418,2,FALSE)</f>
        <v>0</v>
      </c>
    </row>
    <row r="615" spans="1:14">
      <c r="A615" s="231">
        <v>614</v>
      </c>
      <c r="B615" s="229" t="s">
        <v>3329</v>
      </c>
      <c r="C615" s="229" t="s">
        <v>4744</v>
      </c>
      <c r="D615" s="229">
        <v>6</v>
      </c>
      <c r="E615" s="229">
        <v>6</v>
      </c>
      <c r="F615" s="229">
        <v>0</v>
      </c>
      <c r="I615" s="229">
        <v>0</v>
      </c>
      <c r="J615" s="229">
        <f t="shared" si="51"/>
        <v>0</v>
      </c>
      <c r="K615" s="229" t="str">
        <f t="shared" si="50"/>
        <v>76572 4CC0AT1</v>
      </c>
      <c r="L615" s="229" t="str">
        <f t="shared" si="53"/>
        <v>76572 4CC0AT1</v>
      </c>
      <c r="M615" s="229" t="str">
        <f t="shared" si="52"/>
        <v/>
      </c>
      <c r="N615" s="229">
        <f>VLOOKUP(B615,大日程202201!$C$2:$D$1418,2,FALSE)</f>
        <v>0</v>
      </c>
    </row>
    <row r="616" spans="1:14">
      <c r="A616" s="231">
        <v>615</v>
      </c>
      <c r="B616" s="229" t="s">
        <v>3330</v>
      </c>
      <c r="C616" s="229" t="s">
        <v>4745</v>
      </c>
      <c r="D616" s="229">
        <v>6</v>
      </c>
      <c r="E616" s="229">
        <v>6</v>
      </c>
      <c r="F616" s="229">
        <v>0</v>
      </c>
      <c r="I616" s="229">
        <v>0</v>
      </c>
      <c r="J616" s="229">
        <f t="shared" si="51"/>
        <v>0</v>
      </c>
      <c r="K616" s="229" t="str">
        <f t="shared" si="50"/>
        <v>76573 4CC0AT1</v>
      </c>
      <c r="L616" s="229" t="str">
        <f t="shared" si="53"/>
        <v>76573 4CC0AT1</v>
      </c>
      <c r="M616" s="229" t="str">
        <f t="shared" si="52"/>
        <v/>
      </c>
      <c r="N616" s="229">
        <f>VLOOKUP(B616,大日程202201!$C$2:$D$1418,2,FALSE)</f>
        <v>0</v>
      </c>
    </row>
    <row r="617" spans="1:14">
      <c r="A617" s="231">
        <v>616</v>
      </c>
      <c r="B617" s="229" t="s">
        <v>3331</v>
      </c>
      <c r="C617" s="229" t="s">
        <v>4746</v>
      </c>
      <c r="D617" s="229">
        <v>8</v>
      </c>
      <c r="E617" s="229">
        <v>8</v>
      </c>
      <c r="F617" s="229">
        <v>1</v>
      </c>
      <c r="G617" s="229">
        <v>6</v>
      </c>
      <c r="I617" s="229">
        <v>0</v>
      </c>
      <c r="J617" s="229">
        <f t="shared" si="51"/>
        <v>1</v>
      </c>
      <c r="K617" s="229" t="str">
        <f t="shared" si="50"/>
        <v>76572/3 4CC0AT2</v>
      </c>
      <c r="L617" s="229" t="str">
        <f>IF(AND($G617&lt;&gt;"",$J617&gt;0), IF($F617=1,MID($K617,1,$G617-1)&amp;MID($K617,$G617+2,LEN($K617)-($G617+1)),""), IF(AND($G617&lt;&gt;"",$E617&lt;&gt;""),MID($K617,1,$G617-1),IF(AND($D617&lt;&gt;"",$F617&lt;2),$K617,IF(AND(OR($D617="", $E617=""),VALUE($F617)=0),$K617,IF($F617=1,MID($K617,1,$G617-1)&amp;MID($K617,$G617+2,LEN($K617)-($G617-1)),"")))))</f>
        <v>76572 4CC0AT2</v>
      </c>
      <c r="M617" s="229" t="str">
        <f t="shared" si="52"/>
        <v>76573 4CC0AT2</v>
      </c>
      <c r="N617" s="229">
        <f>VLOOKUP(B617,大日程202201!$C$2:$D$1418,2,FALSE)</f>
        <v>0</v>
      </c>
    </row>
    <row r="618" spans="1:14">
      <c r="A618" s="231">
        <v>617</v>
      </c>
      <c r="B618" s="229" t="s">
        <v>3332</v>
      </c>
      <c r="C618" s="229" t="s">
        <v>4747</v>
      </c>
      <c r="D618" s="229">
        <v>8</v>
      </c>
      <c r="E618" s="229">
        <v>8</v>
      </c>
      <c r="F618" s="229">
        <v>1</v>
      </c>
      <c r="G618" s="229">
        <v>6</v>
      </c>
      <c r="I618" s="229">
        <v>0</v>
      </c>
      <c r="J618" s="229">
        <f t="shared" si="51"/>
        <v>1</v>
      </c>
      <c r="K618" s="229" t="str">
        <f t="shared" si="50"/>
        <v>75112/3 JG00A01</v>
      </c>
      <c r="L618" s="229" t="str">
        <f>IF(AND($G618&lt;&gt;"",$J618&gt;0), IF($F618=1,MID($K618,1,$G618-1)&amp;MID($K618,$G618+2,LEN($K618)-($G618+1)),""), IF(AND($G618&lt;&gt;"",$E618&lt;&gt;""),MID($K618,1,$G618-1),IF(AND($D618&lt;&gt;"",$F618&lt;2),$K618,IF(AND(OR($D618="", $E618=""),VALUE($F618)=0),$K618,IF($F618=1,MID($K618,1,$G618-1)&amp;MID($K618,$G618+2,LEN($K618)-($G618-1)),"")))))</f>
        <v>75112 JG00A01</v>
      </c>
      <c r="M618" s="229" t="str">
        <f t="shared" si="52"/>
        <v>75113 JG00A01</v>
      </c>
      <c r="N618" s="229">
        <f>VLOOKUP(B618,大日程202201!$C$2:$D$1418,2,FALSE)</f>
        <v>11600</v>
      </c>
    </row>
    <row r="619" spans="1:14">
      <c r="A619" s="231">
        <v>618</v>
      </c>
      <c r="B619" s="229" t="s">
        <v>3333</v>
      </c>
      <c r="C619" s="229" t="s">
        <v>4748</v>
      </c>
      <c r="D619" s="229">
        <v>6</v>
      </c>
      <c r="E619" s="229">
        <v>6</v>
      </c>
      <c r="F619" s="229">
        <v>0</v>
      </c>
      <c r="I619" s="229">
        <v>0</v>
      </c>
      <c r="J619" s="229">
        <f t="shared" si="51"/>
        <v>0</v>
      </c>
      <c r="K619" s="229" t="str">
        <f t="shared" si="50"/>
        <v>75112 JG00A02</v>
      </c>
      <c r="L619" s="229" t="str">
        <f t="shared" si="53"/>
        <v>75112 JG00A02</v>
      </c>
      <c r="M619" s="229" t="str">
        <f t="shared" si="52"/>
        <v/>
      </c>
      <c r="N619" s="229">
        <f>VLOOKUP(B619,大日程202201!$C$2:$D$1418,2,FALSE)</f>
        <v>11400</v>
      </c>
    </row>
    <row r="620" spans="1:14">
      <c r="A620" s="231">
        <v>619</v>
      </c>
      <c r="B620" s="229" t="s">
        <v>3334</v>
      </c>
      <c r="C620" s="229" t="s">
        <v>4749</v>
      </c>
      <c r="D620" s="229">
        <v>6</v>
      </c>
      <c r="E620" s="229">
        <v>6</v>
      </c>
      <c r="F620" s="229">
        <v>0</v>
      </c>
      <c r="I620" s="229">
        <v>0</v>
      </c>
      <c r="J620" s="229">
        <f t="shared" si="51"/>
        <v>0</v>
      </c>
      <c r="K620" s="229" t="str">
        <f t="shared" si="50"/>
        <v>75113 JG00A02</v>
      </c>
      <c r="L620" s="229" t="str">
        <f t="shared" si="53"/>
        <v>75113 JG00A02</v>
      </c>
      <c r="M620" s="229" t="str">
        <f t="shared" si="52"/>
        <v/>
      </c>
      <c r="N620" s="229">
        <f>VLOOKUP(B620,大日程202201!$C$2:$D$1418,2,FALSE)</f>
        <v>11600</v>
      </c>
    </row>
    <row r="621" spans="1:14">
      <c r="A621" s="231">
        <v>620</v>
      </c>
      <c r="B621" s="229" t="s">
        <v>3335</v>
      </c>
      <c r="C621" s="229" t="s">
        <v>4750</v>
      </c>
      <c r="D621" s="229">
        <v>6</v>
      </c>
      <c r="E621" s="229">
        <v>6</v>
      </c>
      <c r="F621" s="229">
        <v>0</v>
      </c>
      <c r="I621" s="229">
        <v>0</v>
      </c>
      <c r="J621" s="229">
        <f t="shared" si="51"/>
        <v>0</v>
      </c>
      <c r="K621" s="229" t="str">
        <f t="shared" si="50"/>
        <v>75134 JG00A02</v>
      </c>
      <c r="L621" s="229" t="str">
        <f t="shared" si="53"/>
        <v>75134 JG00A02</v>
      </c>
      <c r="M621" s="229" t="str">
        <f t="shared" si="52"/>
        <v/>
      </c>
      <c r="N621" s="229">
        <f>VLOOKUP(B621,大日程202201!$C$2:$D$1418,2,FALSE)</f>
        <v>14400</v>
      </c>
    </row>
    <row r="622" spans="1:14">
      <c r="A622" s="231">
        <v>621</v>
      </c>
      <c r="B622" s="229" t="s">
        <v>3336</v>
      </c>
      <c r="C622" s="229" t="s">
        <v>4751</v>
      </c>
      <c r="D622" s="229">
        <v>6</v>
      </c>
      <c r="E622" s="229">
        <v>6</v>
      </c>
      <c r="F622" s="229">
        <v>0</v>
      </c>
      <c r="I622" s="229">
        <v>0</v>
      </c>
      <c r="J622" s="229">
        <f t="shared" si="51"/>
        <v>0</v>
      </c>
      <c r="K622" s="229" t="str">
        <f t="shared" si="50"/>
        <v>75135 JG00A02</v>
      </c>
      <c r="L622" s="229" t="str">
        <f t="shared" si="53"/>
        <v>75135 JG00A02</v>
      </c>
      <c r="M622" s="229" t="str">
        <f t="shared" si="52"/>
        <v/>
      </c>
      <c r="N622" s="229">
        <f>VLOOKUP(B622,大日程202201!$C$2:$D$1418,2,FALSE)</f>
        <v>14400</v>
      </c>
    </row>
    <row r="623" spans="1:14">
      <c r="A623" s="231">
        <v>622</v>
      </c>
      <c r="B623" s="229" t="s">
        <v>3337</v>
      </c>
      <c r="C623" s="229" t="s">
        <v>4752</v>
      </c>
      <c r="D623" s="229">
        <v>8</v>
      </c>
      <c r="E623" s="229">
        <v>8</v>
      </c>
      <c r="F623" s="229">
        <v>1</v>
      </c>
      <c r="G623" s="229">
        <v>6</v>
      </c>
      <c r="I623" s="229">
        <v>0</v>
      </c>
      <c r="J623" s="229">
        <f t="shared" si="51"/>
        <v>1</v>
      </c>
      <c r="K623" s="229" t="str">
        <f t="shared" si="50"/>
        <v>75134/5 JG40A01</v>
      </c>
      <c r="L623" s="229" t="str">
        <f>IF(AND($G623&lt;&gt;"",$J623&gt;0), IF($F623=1,MID($K623,1,$G623-1)&amp;MID($K623,$G623+2,LEN($K623)-($G623+1)),""), IF(AND($G623&lt;&gt;"",$E623&lt;&gt;""),MID($K623,1,$G623-1),IF(AND($D623&lt;&gt;"",$F623&lt;2),$K623,IF(AND(OR($D623="", $E623=""),VALUE($F623)=0),$K623,IF($F623=1,MID($K623,1,$G623-1)&amp;MID($K623,$G623+2,LEN($K623)-($G623-1)),"")))))</f>
        <v>75134 JG40A01</v>
      </c>
      <c r="M623" s="229" t="str">
        <f t="shared" si="52"/>
        <v>75135 JG40A01</v>
      </c>
      <c r="N623" s="229">
        <f>VLOOKUP(B623,大日程202201!$C$2:$D$1418,2,FALSE)</f>
        <v>14400</v>
      </c>
    </row>
    <row r="624" spans="1:14">
      <c r="A624" s="231">
        <v>623</v>
      </c>
      <c r="B624" s="229" t="s">
        <v>3338</v>
      </c>
      <c r="C624" s="229" t="s">
        <v>4753</v>
      </c>
      <c r="D624" s="229">
        <v>8</v>
      </c>
      <c r="E624" s="229">
        <v>8</v>
      </c>
      <c r="F624" s="229">
        <v>1</v>
      </c>
      <c r="G624" s="229">
        <v>6</v>
      </c>
      <c r="I624" s="229">
        <v>0</v>
      </c>
      <c r="J624" s="229">
        <f t="shared" si="51"/>
        <v>1</v>
      </c>
      <c r="K624" s="229" t="str">
        <f t="shared" si="50"/>
        <v>76532/3 JM00B01</v>
      </c>
      <c r="L624" s="229" t="str">
        <f>IF(AND($G624&lt;&gt;"",$J624&gt;0), IF($F624=1,MID($K624,1,$G624-1)&amp;MID($K624,$G624+2,LEN($K624)-($G624+1)),""), IF(AND($G624&lt;&gt;"",$E624&lt;&gt;""),MID($K624,1,$G624-1),IF(AND($D624&lt;&gt;"",$F624&lt;2),$K624,IF(AND(OR($D624="", $E624=""),VALUE($F624)=0),$K624,IF($F624=1,MID($K624,1,$G624-1)&amp;MID($K624,$G624+2,LEN($K624)-($G624-1)),"")))))</f>
        <v>76532 JM00B01</v>
      </c>
      <c r="M624" s="229" t="str">
        <f t="shared" si="52"/>
        <v>76533 JM00B01</v>
      </c>
      <c r="N624" s="229">
        <f>VLOOKUP(B624,大日程202201!$C$2:$D$1418,2,FALSE)</f>
        <v>0</v>
      </c>
    </row>
    <row r="625" spans="1:14">
      <c r="A625" s="231">
        <v>624</v>
      </c>
      <c r="B625" s="229" t="s">
        <v>3339</v>
      </c>
      <c r="C625" s="229" t="s">
        <v>4754</v>
      </c>
      <c r="D625" s="229">
        <v>8</v>
      </c>
      <c r="E625" s="229">
        <v>8</v>
      </c>
      <c r="F625" s="229">
        <v>1</v>
      </c>
      <c r="G625" s="229">
        <v>6</v>
      </c>
      <c r="I625" s="229">
        <v>0</v>
      </c>
      <c r="J625" s="229">
        <f t="shared" si="51"/>
        <v>1</v>
      </c>
      <c r="K625" s="229" t="str">
        <f t="shared" si="50"/>
        <v>76532/3 JM00B02</v>
      </c>
      <c r="L625" s="229" t="str">
        <f>IF(AND($G625&lt;&gt;"",$J625&gt;0), IF($F625=1,MID($K625,1,$G625-1)&amp;MID($K625,$G625+2,LEN($K625)-($G625+1)),""), IF(AND($G625&lt;&gt;"",$E625&lt;&gt;""),MID($K625,1,$G625-1),IF(AND($D625&lt;&gt;"",$F625&lt;2),$K625,IF(AND(OR($D625="", $E625=""),VALUE($F625)=0),$K625,IF($F625=1,MID($K625,1,$G625-1)&amp;MID($K625,$G625+2,LEN($K625)-($G625-1)),"")))))</f>
        <v>76532 JM00B02</v>
      </c>
      <c r="M625" s="229" t="str">
        <f t="shared" si="52"/>
        <v>76533 JM00B02</v>
      </c>
      <c r="N625" s="229">
        <f>VLOOKUP(B625,大日程202201!$C$2:$D$1418,2,FALSE)</f>
        <v>0</v>
      </c>
    </row>
    <row r="626" spans="1:14">
      <c r="A626" s="231">
        <v>625</v>
      </c>
      <c r="B626" s="229" t="s">
        <v>3340</v>
      </c>
      <c r="C626" s="229" t="s">
        <v>4755</v>
      </c>
      <c r="D626" s="229">
        <v>8</v>
      </c>
      <c r="E626" s="229">
        <v>8</v>
      </c>
      <c r="F626" s="229">
        <v>1</v>
      </c>
      <c r="G626" s="229">
        <v>6</v>
      </c>
      <c r="I626" s="229">
        <v>0</v>
      </c>
      <c r="J626" s="229">
        <f t="shared" si="51"/>
        <v>1</v>
      </c>
      <c r="K626" s="229" t="str">
        <f t="shared" si="50"/>
        <v>75112/3 5TA0AT1</v>
      </c>
      <c r="L626" s="229" t="str">
        <f>IF(AND($G626&lt;&gt;"",$J626&gt;0), IF($F626=1,MID($K626,1,$G626-1)&amp;MID($K626,$G626+2,LEN($K626)-($G626+1)),""), IF(AND($G626&lt;&gt;"",$E626&lt;&gt;""),MID($K626,1,$G626-1),IF(AND($D626&lt;&gt;"",$F626&lt;2),$K626,IF(AND(OR($D626="", $E626=""),VALUE($F626)=0),$K626,IF($F626=1,MID($K626,1,$G626-1)&amp;MID($K626,$G626+2,LEN($K626)-($G626-1)),"")))))</f>
        <v>75112 5TA0AT1</v>
      </c>
      <c r="M626" s="229" t="str">
        <f t="shared" si="52"/>
        <v>75113 5TA0AT1</v>
      </c>
      <c r="N626" s="229">
        <f>VLOOKUP(B626,大日程202201!$C$2:$D$1418,2,FALSE)</f>
        <v>7800</v>
      </c>
    </row>
    <row r="627" spans="1:14">
      <c r="A627" s="231">
        <v>626</v>
      </c>
      <c r="B627" s="229" t="s">
        <v>3341</v>
      </c>
      <c r="C627" s="229" t="s">
        <v>4756</v>
      </c>
      <c r="D627" s="229">
        <v>6</v>
      </c>
      <c r="E627" s="229">
        <v>6</v>
      </c>
      <c r="F627" s="229">
        <v>0</v>
      </c>
      <c r="I627" s="229">
        <v>0</v>
      </c>
      <c r="J627" s="229">
        <f t="shared" si="51"/>
        <v>0</v>
      </c>
      <c r="K627" s="229" t="str">
        <f t="shared" si="50"/>
        <v>75112 5TA0AT2</v>
      </c>
      <c r="L627" s="229" t="str">
        <f t="shared" si="53"/>
        <v>75112 5TA0AT2</v>
      </c>
      <c r="M627" s="229" t="str">
        <f t="shared" si="52"/>
        <v/>
      </c>
      <c r="N627" s="229">
        <f>VLOOKUP(B627,大日程202201!$C$2:$D$1418,2,FALSE)</f>
        <v>7800</v>
      </c>
    </row>
    <row r="628" spans="1:14">
      <c r="A628" s="231">
        <v>627</v>
      </c>
      <c r="B628" s="229" t="s">
        <v>3342</v>
      </c>
      <c r="C628" s="229" t="s">
        <v>4757</v>
      </c>
      <c r="D628" s="229">
        <v>6</v>
      </c>
      <c r="E628" s="229">
        <v>6</v>
      </c>
      <c r="F628" s="229">
        <v>0</v>
      </c>
      <c r="I628" s="229">
        <v>0</v>
      </c>
      <c r="J628" s="229">
        <f t="shared" si="51"/>
        <v>0</v>
      </c>
      <c r="K628" s="229" t="str">
        <f t="shared" si="50"/>
        <v>75113 5TA0AT2</v>
      </c>
      <c r="L628" s="229" t="str">
        <f t="shared" si="53"/>
        <v>75113 5TA0AT2</v>
      </c>
      <c r="M628" s="229" t="str">
        <f t="shared" si="52"/>
        <v/>
      </c>
      <c r="N628" s="229">
        <f>VLOOKUP(B628,大日程202201!$C$2:$D$1418,2,FALSE)</f>
        <v>7800</v>
      </c>
    </row>
    <row r="629" spans="1:14">
      <c r="A629" s="231">
        <v>628</v>
      </c>
      <c r="B629" s="229" t="s">
        <v>3343</v>
      </c>
      <c r="C629" s="229" t="s">
        <v>4758</v>
      </c>
      <c r="D629" s="229">
        <v>8</v>
      </c>
      <c r="E629" s="229">
        <v>8</v>
      </c>
      <c r="F629" s="229">
        <v>1</v>
      </c>
      <c r="G629" s="229">
        <v>6</v>
      </c>
      <c r="I629" s="229">
        <v>0</v>
      </c>
      <c r="J629" s="229">
        <f t="shared" si="51"/>
        <v>1</v>
      </c>
      <c r="K629" s="229" t="str">
        <f t="shared" si="50"/>
        <v>75134/5 5TA0AT1</v>
      </c>
      <c r="L629" s="229" t="str">
        <f>IF(AND($G629&lt;&gt;"",$J629&gt;0), IF($F629=1,MID($K629,1,$G629-1)&amp;MID($K629,$G629+2,LEN($K629)-($G629+1)),""), IF(AND($G629&lt;&gt;"",$E629&lt;&gt;""),MID($K629,1,$G629-1),IF(AND($D629&lt;&gt;"",$F629&lt;2),$K629,IF(AND(OR($D629="", $E629=""),VALUE($F629)=0),$K629,IF($F629=1,MID($K629,1,$G629-1)&amp;MID($K629,$G629+2,LEN($K629)-($G629-1)),"")))))</f>
        <v>75134 5TA0AT1</v>
      </c>
      <c r="M629" s="229" t="str">
        <f t="shared" si="52"/>
        <v>75135 5TA0AT1</v>
      </c>
      <c r="N629" s="229">
        <f>VLOOKUP(B629,大日程202201!$C$2:$D$1418,2,FALSE)</f>
        <v>7400</v>
      </c>
    </row>
    <row r="630" spans="1:14">
      <c r="A630" s="231">
        <v>629</v>
      </c>
      <c r="B630" s="229" t="s">
        <v>3344</v>
      </c>
      <c r="C630" s="229" t="s">
        <v>4759</v>
      </c>
      <c r="D630" s="229">
        <v>6</v>
      </c>
      <c r="E630" s="229">
        <v>6</v>
      </c>
      <c r="F630" s="229">
        <v>0</v>
      </c>
      <c r="I630" s="229">
        <v>0</v>
      </c>
      <c r="J630" s="229">
        <f t="shared" si="51"/>
        <v>0</v>
      </c>
      <c r="K630" s="229" t="str">
        <f t="shared" si="50"/>
        <v>75134 5TA0AT2</v>
      </c>
      <c r="L630" s="229" t="str">
        <f t="shared" si="53"/>
        <v>75134 5TA0AT2</v>
      </c>
      <c r="M630" s="229" t="str">
        <f t="shared" si="52"/>
        <v/>
      </c>
      <c r="N630" s="229">
        <f>VLOOKUP(B630,大日程202201!$C$2:$D$1418,2,FALSE)</f>
        <v>7400</v>
      </c>
    </row>
    <row r="631" spans="1:14">
      <c r="A631" s="231">
        <v>630</v>
      </c>
      <c r="B631" s="229" t="s">
        <v>3345</v>
      </c>
      <c r="C631" s="229" t="s">
        <v>4760</v>
      </c>
      <c r="D631" s="229">
        <v>6</v>
      </c>
      <c r="E631" s="229">
        <v>6</v>
      </c>
      <c r="F631" s="229">
        <v>0</v>
      </c>
      <c r="I631" s="229">
        <v>0</v>
      </c>
      <c r="J631" s="229">
        <f t="shared" si="51"/>
        <v>0</v>
      </c>
      <c r="K631" s="229" t="str">
        <f t="shared" si="50"/>
        <v>75135 5TA0AT2</v>
      </c>
      <c r="L631" s="229" t="str">
        <f t="shared" si="53"/>
        <v>75135 5TA0AT2</v>
      </c>
      <c r="M631" s="229" t="str">
        <f t="shared" si="52"/>
        <v/>
      </c>
      <c r="N631" s="229">
        <f>VLOOKUP(B631,大日程202201!$C$2:$D$1418,2,FALSE)</f>
        <v>7400</v>
      </c>
    </row>
    <row r="632" spans="1:14">
      <c r="A632" s="231">
        <v>631</v>
      </c>
      <c r="B632" s="229" t="s">
        <v>3346</v>
      </c>
      <c r="C632" s="229" t="s">
        <v>4761</v>
      </c>
      <c r="D632" s="229">
        <v>8</v>
      </c>
      <c r="E632" s="229">
        <v>8</v>
      </c>
      <c r="F632" s="229">
        <v>1</v>
      </c>
      <c r="G632" s="229">
        <v>6</v>
      </c>
      <c r="I632" s="229">
        <v>0</v>
      </c>
      <c r="J632" s="229">
        <f t="shared" si="51"/>
        <v>1</v>
      </c>
      <c r="K632" s="229" t="str">
        <f t="shared" si="50"/>
        <v>75112/3 JN20AT1</v>
      </c>
      <c r="L632" s="229" t="str">
        <f>IF(AND($G632&lt;&gt;"",$J632&gt;0), IF($F632=1,MID($K632,1,$G632-1)&amp;MID($K632,$G632+2,LEN($K632)-($G632+1)),""), IF(AND($G632&lt;&gt;"",$E632&lt;&gt;""),MID($K632,1,$G632-1),IF(AND($D632&lt;&gt;"",$F632&lt;2),$K632,IF(AND(OR($D632="", $E632=""),VALUE($F632)=0),$K632,IF($F632=1,MID($K632,1,$G632-1)&amp;MID($K632,$G632+2,LEN($K632)-($G632-1)),"")))))</f>
        <v>75112 JN20AT1</v>
      </c>
      <c r="M632" s="229" t="str">
        <f t="shared" si="52"/>
        <v>75113 JN20AT1</v>
      </c>
      <c r="N632" s="229">
        <f>VLOOKUP(B632,大日程202201!$C$2:$D$1418,2,FALSE)</f>
        <v>0</v>
      </c>
    </row>
    <row r="633" spans="1:14">
      <c r="A633" s="231">
        <v>632</v>
      </c>
      <c r="B633" s="229" t="s">
        <v>3347</v>
      </c>
      <c r="C633" s="229" t="s">
        <v>4762</v>
      </c>
      <c r="D633" s="229">
        <v>8</v>
      </c>
      <c r="E633" s="229">
        <v>8</v>
      </c>
      <c r="F633" s="229">
        <v>1</v>
      </c>
      <c r="G633" s="229">
        <v>6</v>
      </c>
      <c r="I633" s="229">
        <v>0</v>
      </c>
      <c r="J633" s="229">
        <f t="shared" si="51"/>
        <v>1</v>
      </c>
      <c r="K633" s="229" t="str">
        <f t="shared" si="50"/>
        <v>75112/3 JN20AT2</v>
      </c>
      <c r="L633" s="229" t="str">
        <f>IF(AND($G633&lt;&gt;"",$J633&gt;0), IF($F633=1,MID($K633,1,$G633-1)&amp;MID($K633,$G633+2,LEN($K633)-($G633+1)),""), IF(AND($G633&lt;&gt;"",$E633&lt;&gt;""),MID($K633,1,$G633-1),IF(AND($D633&lt;&gt;"",$F633&lt;2),$K633,IF(AND(OR($D633="", $E633=""),VALUE($F633)=0),$K633,IF($F633=1,MID($K633,1,$G633-1)&amp;MID($K633,$G633+2,LEN($K633)-($G633-1)),"")))))</f>
        <v>75112 JN20AT2</v>
      </c>
      <c r="M633" s="229" t="str">
        <f t="shared" si="52"/>
        <v>75113 JN20AT2</v>
      </c>
      <c r="N633" s="229">
        <f>VLOOKUP(B633,大日程202201!$C$2:$D$1418,2,FALSE)</f>
        <v>0</v>
      </c>
    </row>
    <row r="634" spans="1:14">
      <c r="A634" s="231">
        <v>633</v>
      </c>
      <c r="B634" s="229" t="s">
        <v>3348</v>
      </c>
      <c r="C634" s="229" t="s">
        <v>4763</v>
      </c>
      <c r="D634" s="229">
        <v>6</v>
      </c>
      <c r="E634" s="229">
        <v>6</v>
      </c>
      <c r="F634" s="229">
        <v>0</v>
      </c>
      <c r="I634" s="229">
        <v>0</v>
      </c>
      <c r="J634" s="229">
        <f t="shared" si="51"/>
        <v>0</v>
      </c>
      <c r="K634" s="229" t="str">
        <f t="shared" si="50"/>
        <v>76516 JN20AT1</v>
      </c>
      <c r="L634" s="229" t="str">
        <f t="shared" si="53"/>
        <v>76516 JN20AT1</v>
      </c>
      <c r="M634" s="229" t="str">
        <f t="shared" si="52"/>
        <v/>
      </c>
      <c r="N634" s="229">
        <f>VLOOKUP(B634,大日程202201!$C$2:$D$1418,2,FALSE)</f>
        <v>0</v>
      </c>
    </row>
    <row r="635" spans="1:14">
      <c r="A635" s="231">
        <v>634</v>
      </c>
      <c r="B635" s="229" t="s">
        <v>3349</v>
      </c>
      <c r="C635" s="229" t="s">
        <v>4764</v>
      </c>
      <c r="D635" s="229">
        <v>6</v>
      </c>
      <c r="E635" s="229">
        <v>6</v>
      </c>
      <c r="F635" s="229">
        <v>0</v>
      </c>
      <c r="I635" s="229">
        <v>0</v>
      </c>
      <c r="J635" s="229">
        <f t="shared" si="51"/>
        <v>0</v>
      </c>
      <c r="K635" s="229" t="str">
        <f t="shared" si="50"/>
        <v>76517 JN20AT1</v>
      </c>
      <c r="L635" s="229" t="str">
        <f t="shared" si="53"/>
        <v>76517 JN20AT1</v>
      </c>
      <c r="M635" s="229" t="str">
        <f t="shared" si="52"/>
        <v/>
      </c>
      <c r="N635" s="229">
        <f>VLOOKUP(B635,大日程202201!$C$2:$D$1418,2,FALSE)</f>
        <v>0</v>
      </c>
    </row>
    <row r="636" spans="1:14">
      <c r="A636" s="231">
        <v>635</v>
      </c>
      <c r="B636" s="229" t="s">
        <v>3350</v>
      </c>
      <c r="C636" s="229" t="s">
        <v>4765</v>
      </c>
      <c r="D636" s="229">
        <v>8</v>
      </c>
      <c r="E636" s="229">
        <v>8</v>
      </c>
      <c r="F636" s="229">
        <v>1</v>
      </c>
      <c r="G636" s="229">
        <v>6</v>
      </c>
      <c r="I636" s="229">
        <v>0</v>
      </c>
      <c r="J636" s="229">
        <f t="shared" si="51"/>
        <v>1</v>
      </c>
      <c r="K636" s="229" t="str">
        <f t="shared" si="50"/>
        <v>76516/7 JN20AT2</v>
      </c>
      <c r="L636" s="229" t="str">
        <f>IF(AND($G636&lt;&gt;"",$J636&gt;0), IF($F636=1,MID($K636,1,$G636-1)&amp;MID($K636,$G636+2,LEN($K636)-($G636+1)),""), IF(AND($G636&lt;&gt;"",$E636&lt;&gt;""),MID($K636,1,$G636-1),IF(AND($D636&lt;&gt;"",$F636&lt;2),$K636,IF(AND(OR($D636="", $E636=""),VALUE($F636)=0),$K636,IF($F636=1,MID($K636,1,$G636-1)&amp;MID($K636,$G636+2,LEN($K636)-($G636-1)),"")))))</f>
        <v>76516 JN20AT2</v>
      </c>
      <c r="M636" s="229" t="str">
        <f t="shared" si="52"/>
        <v>76517 JN20AT2</v>
      </c>
      <c r="N636" s="229">
        <f>VLOOKUP(B636,大日程202201!$C$2:$D$1418,2,FALSE)</f>
        <v>0</v>
      </c>
    </row>
    <row r="637" spans="1:14">
      <c r="A637" s="231">
        <v>636</v>
      </c>
      <c r="B637" s="229" t="s">
        <v>3351</v>
      </c>
      <c r="C637" s="229" t="s">
        <v>4766</v>
      </c>
      <c r="D637" s="229">
        <v>8</v>
      </c>
      <c r="E637" s="229">
        <v>8</v>
      </c>
      <c r="F637" s="229">
        <v>1</v>
      </c>
      <c r="G637" s="229">
        <v>6</v>
      </c>
      <c r="I637" s="229">
        <v>0</v>
      </c>
      <c r="J637" s="229">
        <f t="shared" si="51"/>
        <v>1</v>
      </c>
      <c r="K637" s="229" t="str">
        <f t="shared" si="50"/>
        <v>75112/3 1JA0AT1</v>
      </c>
      <c r="L637" s="229" t="str">
        <f>IF(AND($G637&lt;&gt;"",$J637&gt;0), IF($F637=1,MID($K637,1,$G637-1)&amp;MID($K637,$G637+2,LEN($K637)-($G637+1)),""), IF(AND($G637&lt;&gt;"",$E637&lt;&gt;""),MID($K637,1,$G637-1),IF(AND($D637&lt;&gt;"",$F637&lt;2),$K637,IF(AND(OR($D637="", $E637=""),VALUE($F637)=0),$K637,IF($F637=1,MID($K637,1,$G637-1)&amp;MID($K637,$G637+2,LEN($K637)-($G637-1)),"")))))</f>
        <v>75112 1JA0AT1</v>
      </c>
      <c r="M637" s="229" t="str">
        <f t="shared" si="52"/>
        <v>75113 1JA0AT1</v>
      </c>
      <c r="N637" s="229">
        <f>VLOOKUP(B637,大日程202201!$C$2:$D$1418,2,FALSE)</f>
        <v>0</v>
      </c>
    </row>
    <row r="638" spans="1:14">
      <c r="A638" s="231">
        <v>637</v>
      </c>
      <c r="B638" s="229" t="s">
        <v>3352</v>
      </c>
      <c r="C638" s="229" t="s">
        <v>4767</v>
      </c>
      <c r="D638" s="229">
        <v>6</v>
      </c>
      <c r="E638" s="229">
        <v>6</v>
      </c>
      <c r="F638" s="229">
        <v>0</v>
      </c>
      <c r="I638" s="229">
        <v>0</v>
      </c>
      <c r="J638" s="229">
        <f t="shared" si="51"/>
        <v>0</v>
      </c>
      <c r="K638" s="229" t="str">
        <f t="shared" si="50"/>
        <v>75112 1JA0AT2</v>
      </c>
      <c r="L638" s="229" t="str">
        <f t="shared" si="53"/>
        <v>75112 1JA0AT2</v>
      </c>
      <c r="M638" s="229" t="str">
        <f t="shared" si="52"/>
        <v/>
      </c>
      <c r="N638" s="229">
        <f>VLOOKUP(B638,大日程202201!$C$2:$D$1418,2,FALSE)</f>
        <v>0</v>
      </c>
    </row>
    <row r="639" spans="1:14">
      <c r="A639" s="231">
        <v>638</v>
      </c>
      <c r="B639" s="229" t="s">
        <v>3353</v>
      </c>
      <c r="C639" s="229" t="s">
        <v>4768</v>
      </c>
      <c r="D639" s="229">
        <v>6</v>
      </c>
      <c r="E639" s="229">
        <v>6</v>
      </c>
      <c r="F639" s="229">
        <v>0</v>
      </c>
      <c r="I639" s="229">
        <v>0</v>
      </c>
      <c r="J639" s="229">
        <f t="shared" si="51"/>
        <v>0</v>
      </c>
      <c r="K639" s="229" t="str">
        <f t="shared" si="50"/>
        <v>75113 1JA0AT2</v>
      </c>
      <c r="L639" s="229" t="str">
        <f t="shared" si="53"/>
        <v>75113 1JA0AT2</v>
      </c>
      <c r="M639" s="229" t="str">
        <f t="shared" si="52"/>
        <v/>
      </c>
      <c r="N639" s="229">
        <f>VLOOKUP(B639,大日程202201!$C$2:$D$1418,2,FALSE)</f>
        <v>0</v>
      </c>
    </row>
    <row r="640" spans="1:14">
      <c r="A640" s="231">
        <v>639</v>
      </c>
      <c r="B640" s="229" t="s">
        <v>3354</v>
      </c>
      <c r="C640" s="229" t="s">
        <v>4769</v>
      </c>
      <c r="D640" s="229">
        <v>8</v>
      </c>
      <c r="E640" s="229">
        <v>8</v>
      </c>
      <c r="F640" s="229">
        <v>1</v>
      </c>
      <c r="G640" s="229">
        <v>6</v>
      </c>
      <c r="I640" s="229">
        <v>0</v>
      </c>
      <c r="J640" s="229">
        <f t="shared" si="51"/>
        <v>1</v>
      </c>
      <c r="K640" s="229" t="str">
        <f t="shared" si="50"/>
        <v>75134/5 1JA0AT1</v>
      </c>
      <c r="L640" s="229" t="str">
        <f>IF(AND($G640&lt;&gt;"",$J640&gt;0), IF($F640=1,MID($K640,1,$G640-1)&amp;MID($K640,$G640+2,LEN($K640)-($G640+1)),""), IF(AND($G640&lt;&gt;"",$E640&lt;&gt;""),MID($K640,1,$G640-1),IF(AND($D640&lt;&gt;"",$F640&lt;2),$K640,IF(AND(OR($D640="", $E640=""),VALUE($F640)=0),$K640,IF($F640=1,MID($K640,1,$G640-1)&amp;MID($K640,$G640+2,LEN($K640)-($G640-1)),"")))))</f>
        <v>75134 1JA0AT1</v>
      </c>
      <c r="M640" s="229" t="str">
        <f t="shared" si="52"/>
        <v>75135 1JA0AT1</v>
      </c>
      <c r="N640" s="229">
        <f>VLOOKUP(B640,大日程202201!$C$2:$D$1418,2,FALSE)</f>
        <v>600</v>
      </c>
    </row>
    <row r="641" spans="1:14">
      <c r="A641" s="231">
        <v>640</v>
      </c>
      <c r="B641" s="229" t="s">
        <v>3355</v>
      </c>
      <c r="C641" s="229" t="s">
        <v>4770</v>
      </c>
      <c r="D641" s="229">
        <v>6</v>
      </c>
      <c r="E641" s="229">
        <v>6</v>
      </c>
      <c r="F641" s="229">
        <v>0</v>
      </c>
      <c r="I641" s="229">
        <v>0</v>
      </c>
      <c r="J641" s="229">
        <f t="shared" si="51"/>
        <v>0</v>
      </c>
      <c r="K641" s="229" t="str">
        <f t="shared" si="50"/>
        <v>75134 1JA0AT2</v>
      </c>
      <c r="L641" s="229" t="str">
        <f t="shared" si="53"/>
        <v>75134 1JA0AT2</v>
      </c>
      <c r="M641" s="229" t="str">
        <f t="shared" si="52"/>
        <v/>
      </c>
      <c r="N641" s="229">
        <f>VLOOKUP(B641,大日程202201!$C$2:$D$1418,2,FALSE)</f>
        <v>600</v>
      </c>
    </row>
    <row r="642" spans="1:14">
      <c r="A642" s="231">
        <v>641</v>
      </c>
      <c r="B642" s="229" t="s">
        <v>3356</v>
      </c>
      <c r="C642" s="229" t="s">
        <v>4771</v>
      </c>
      <c r="D642" s="229">
        <v>6</v>
      </c>
      <c r="E642" s="229">
        <v>6</v>
      </c>
      <c r="F642" s="229">
        <v>0</v>
      </c>
      <c r="I642" s="229">
        <v>0</v>
      </c>
      <c r="J642" s="229">
        <f t="shared" si="51"/>
        <v>0</v>
      </c>
      <c r="K642" s="229" t="str">
        <f t="shared" ref="K642:K705" si="54">IF(AND($D642&lt;&gt;"",$D642&gt;$E642),TRIM(MID($C642,1,$D642)),TRIM($C642))</f>
        <v>75135 1JA0AT2</v>
      </c>
      <c r="L642" s="229" t="str">
        <f t="shared" si="53"/>
        <v>75135 1JA0AT2</v>
      </c>
      <c r="M642" s="229" t="str">
        <f t="shared" si="52"/>
        <v/>
      </c>
      <c r="N642" s="229">
        <f>VLOOKUP(B642,大日程202201!$C$2:$D$1418,2,FALSE)</f>
        <v>600</v>
      </c>
    </row>
    <row r="643" spans="1:14">
      <c r="A643" s="231">
        <v>642</v>
      </c>
      <c r="B643" s="229" t="s">
        <v>3357</v>
      </c>
      <c r="C643" s="229" t="s">
        <v>4772</v>
      </c>
      <c r="D643" s="229">
        <v>6</v>
      </c>
      <c r="E643" s="229">
        <v>6</v>
      </c>
      <c r="F643" s="229">
        <v>0</v>
      </c>
      <c r="I643" s="229">
        <v>0</v>
      </c>
      <c r="J643" s="229">
        <f t="shared" si="51"/>
        <v>0</v>
      </c>
      <c r="K643" s="229" t="str">
        <f t="shared" si="54"/>
        <v>67612 1GR0AT1</v>
      </c>
      <c r="L643" s="229" t="str">
        <f t="shared" si="53"/>
        <v>67612 1GR0AT1</v>
      </c>
      <c r="M643" s="229" t="str">
        <f t="shared" si="52"/>
        <v/>
      </c>
      <c r="N643" s="229">
        <f>VLOOKUP(B643,大日程202201!$C$2:$D$1418,2,FALSE)</f>
        <v>0</v>
      </c>
    </row>
    <row r="644" spans="1:14">
      <c r="A644" s="231">
        <v>643</v>
      </c>
      <c r="B644" s="229" t="s">
        <v>3358</v>
      </c>
      <c r="C644" s="229" t="s">
        <v>4773</v>
      </c>
      <c r="D644" s="229">
        <v>6</v>
      </c>
      <c r="E644" s="229">
        <v>6</v>
      </c>
      <c r="F644" s="229">
        <v>0</v>
      </c>
      <c r="I644" s="229">
        <v>0</v>
      </c>
      <c r="J644" s="229">
        <f t="shared" ref="J644:J707" si="55">IF($G644&lt;&gt;"",($E644-1)-$G644,0)</f>
        <v>0</v>
      </c>
      <c r="K644" s="229" t="str">
        <f t="shared" si="54"/>
        <v>67612 1GR0AT2</v>
      </c>
      <c r="L644" s="229" t="str">
        <f t="shared" si="53"/>
        <v>67612 1GR0AT2</v>
      </c>
      <c r="M644" s="229" t="str">
        <f t="shared" si="52"/>
        <v/>
      </c>
      <c r="N644" s="229">
        <f>VLOOKUP(B644,大日程202201!$C$2:$D$1418,2,FALSE)</f>
        <v>0</v>
      </c>
    </row>
    <row r="645" spans="1:14">
      <c r="A645" s="231">
        <v>644</v>
      </c>
      <c r="B645" s="229" t="s">
        <v>3359</v>
      </c>
      <c r="C645" s="229" t="s">
        <v>4774</v>
      </c>
      <c r="D645" s="229">
        <v>6</v>
      </c>
      <c r="E645" s="229">
        <v>6</v>
      </c>
      <c r="F645" s="229">
        <v>0</v>
      </c>
      <c r="I645" s="229">
        <v>0</v>
      </c>
      <c r="J645" s="229">
        <f t="shared" si="55"/>
        <v>0</v>
      </c>
      <c r="K645" s="229" t="str">
        <f t="shared" si="54"/>
        <v>67613 1GR0AT1</v>
      </c>
      <c r="L645" s="229" t="str">
        <f t="shared" si="53"/>
        <v>67613 1GR0AT1</v>
      </c>
      <c r="M645" s="229" t="str">
        <f t="shared" si="52"/>
        <v/>
      </c>
      <c r="N645" s="229">
        <f>VLOOKUP(B645,大日程202201!$C$2:$D$1418,2,FALSE)</f>
        <v>0</v>
      </c>
    </row>
    <row r="646" spans="1:14">
      <c r="A646" s="231">
        <v>645</v>
      </c>
      <c r="B646" s="229" t="s">
        <v>3360</v>
      </c>
      <c r="C646" s="229" t="s">
        <v>4775</v>
      </c>
      <c r="D646" s="229">
        <v>6</v>
      </c>
      <c r="E646" s="229">
        <v>6</v>
      </c>
      <c r="F646" s="229">
        <v>0</v>
      </c>
      <c r="I646" s="229">
        <v>0</v>
      </c>
      <c r="J646" s="229">
        <f t="shared" si="55"/>
        <v>0</v>
      </c>
      <c r="K646" s="229" t="str">
        <f t="shared" si="54"/>
        <v>67613 1GR0AT2</v>
      </c>
      <c r="L646" s="229" t="str">
        <f t="shared" si="53"/>
        <v>67613 1GR0AT2</v>
      </c>
      <c r="M646" s="229" t="str">
        <f t="shared" si="52"/>
        <v/>
      </c>
      <c r="N646" s="229">
        <f>VLOOKUP(B646,大日程202201!$C$2:$D$1418,2,FALSE)</f>
        <v>0</v>
      </c>
    </row>
    <row r="647" spans="1:14">
      <c r="A647" s="231">
        <v>646</v>
      </c>
      <c r="B647" s="229" t="s">
        <v>3361</v>
      </c>
      <c r="C647" s="229" t="s">
        <v>4776</v>
      </c>
      <c r="D647" s="229">
        <v>6</v>
      </c>
      <c r="E647" s="229">
        <v>6</v>
      </c>
      <c r="F647" s="229">
        <v>0</v>
      </c>
      <c r="I647" s="229">
        <v>0</v>
      </c>
      <c r="J647" s="229">
        <f t="shared" si="55"/>
        <v>0</v>
      </c>
      <c r="K647" s="229" t="str">
        <f t="shared" si="54"/>
        <v>75127 1GR0AT1</v>
      </c>
      <c r="L647" s="229" t="str">
        <f t="shared" si="53"/>
        <v>75127 1GR0AT1</v>
      </c>
      <c r="M647" s="229" t="str">
        <f t="shared" si="52"/>
        <v/>
      </c>
      <c r="N647" s="229">
        <f>VLOOKUP(B647,大日程202201!$C$2:$D$1418,2,FALSE)</f>
        <v>0</v>
      </c>
    </row>
    <row r="648" spans="1:14">
      <c r="A648" s="231">
        <v>647</v>
      </c>
      <c r="B648" s="229" t="s">
        <v>3362</v>
      </c>
      <c r="C648" s="229" t="s">
        <v>4777</v>
      </c>
      <c r="D648" s="229">
        <v>6</v>
      </c>
      <c r="E648" s="229">
        <v>6</v>
      </c>
      <c r="F648" s="229">
        <v>0</v>
      </c>
      <c r="I648" s="229">
        <v>0</v>
      </c>
      <c r="J648" s="229">
        <f t="shared" si="55"/>
        <v>0</v>
      </c>
      <c r="K648" s="229" t="str">
        <f t="shared" si="54"/>
        <v>75127 1GR0AT2</v>
      </c>
      <c r="L648" s="229" t="str">
        <f t="shared" si="53"/>
        <v>75127 1GR0AT2</v>
      </c>
      <c r="M648" s="229" t="str">
        <f t="shared" si="52"/>
        <v/>
      </c>
      <c r="N648" s="229">
        <f>VLOOKUP(B648,大日程202201!$C$2:$D$1418,2,FALSE)</f>
        <v>0</v>
      </c>
    </row>
    <row r="649" spans="1:14">
      <c r="A649" s="231">
        <v>648</v>
      </c>
      <c r="B649" s="229" t="s">
        <v>3363</v>
      </c>
      <c r="C649" s="229" t="s">
        <v>4778</v>
      </c>
      <c r="D649" s="229">
        <v>8</v>
      </c>
      <c r="E649" s="229">
        <v>8</v>
      </c>
      <c r="F649" s="229">
        <v>1</v>
      </c>
      <c r="G649" s="229">
        <v>6</v>
      </c>
      <c r="I649" s="229">
        <v>0</v>
      </c>
      <c r="J649" s="229">
        <f t="shared" si="55"/>
        <v>1</v>
      </c>
      <c r="K649" s="229" t="str">
        <f t="shared" si="54"/>
        <v>75112/3 3VA0AT1</v>
      </c>
      <c r="L649" s="229" t="str">
        <f>IF(AND($G649&lt;&gt;"",$J649&gt;0), IF($F649=1,MID($K649,1,$G649-1)&amp;MID($K649,$G649+2,LEN($K649)-($G649+1)),""), IF(AND($G649&lt;&gt;"",$E649&lt;&gt;""),MID($K649,1,$G649-1),IF(AND($D649&lt;&gt;"",$F649&lt;2),$K649,IF(AND(OR($D649="", $E649=""),VALUE($F649)=0),$K649,IF($F649=1,MID($K649,1,$G649-1)&amp;MID($K649,$G649+2,LEN($K649)-($G649-1)),"")))))</f>
        <v>75112 3VA0AT1</v>
      </c>
      <c r="M649" s="229" t="str">
        <f t="shared" si="52"/>
        <v>75113 3VA0AT1</v>
      </c>
      <c r="N649" s="229">
        <f>VLOOKUP(B649,大日程202201!$C$2:$D$1418,2,FALSE)</f>
        <v>0</v>
      </c>
    </row>
    <row r="650" spans="1:14">
      <c r="A650" s="231">
        <v>649</v>
      </c>
      <c r="B650" s="229" t="s">
        <v>3364</v>
      </c>
      <c r="C650" s="229" t="s">
        <v>4779</v>
      </c>
      <c r="D650" s="229">
        <v>6</v>
      </c>
      <c r="E650" s="229">
        <v>6</v>
      </c>
      <c r="F650" s="229">
        <v>0</v>
      </c>
      <c r="I650" s="229">
        <v>0</v>
      </c>
      <c r="J650" s="229">
        <f t="shared" si="55"/>
        <v>0</v>
      </c>
      <c r="K650" s="229" t="str">
        <f t="shared" si="54"/>
        <v>75112 3VA0AT2</v>
      </c>
      <c r="L650" s="229" t="str">
        <f t="shared" si="53"/>
        <v>75112 3VA0AT2</v>
      </c>
      <c r="M650" s="229" t="str">
        <f t="shared" si="52"/>
        <v/>
      </c>
      <c r="N650" s="229">
        <f>VLOOKUP(B650,大日程202201!$C$2:$D$1418,2,FALSE)</f>
        <v>0</v>
      </c>
    </row>
    <row r="651" spans="1:14">
      <c r="A651" s="231">
        <v>650</v>
      </c>
      <c r="B651" s="229" t="s">
        <v>3365</v>
      </c>
      <c r="C651" s="229" t="s">
        <v>4780</v>
      </c>
      <c r="D651" s="229">
        <v>6</v>
      </c>
      <c r="E651" s="229">
        <v>6</v>
      </c>
      <c r="F651" s="229">
        <v>0</v>
      </c>
      <c r="I651" s="229">
        <v>0</v>
      </c>
      <c r="J651" s="229">
        <f t="shared" si="55"/>
        <v>0</v>
      </c>
      <c r="K651" s="229" t="str">
        <f t="shared" si="54"/>
        <v>75113 3VA0AT2</v>
      </c>
      <c r="L651" s="229" t="str">
        <f t="shared" si="53"/>
        <v>75113 3VA0AT2</v>
      </c>
      <c r="M651" s="229" t="str">
        <f t="shared" si="52"/>
        <v/>
      </c>
      <c r="N651" s="229">
        <f>VLOOKUP(B651,大日程202201!$C$2:$D$1418,2,FALSE)</f>
        <v>0</v>
      </c>
    </row>
    <row r="652" spans="1:14">
      <c r="A652" s="231">
        <v>651</v>
      </c>
      <c r="B652" s="229" t="s">
        <v>3366</v>
      </c>
      <c r="C652" s="229" t="s">
        <v>4781</v>
      </c>
      <c r="D652" s="229">
        <v>14</v>
      </c>
      <c r="E652" s="229">
        <v>8</v>
      </c>
      <c r="F652" s="229">
        <v>1</v>
      </c>
      <c r="G652" s="229">
        <v>6</v>
      </c>
      <c r="I652" s="229">
        <v>0</v>
      </c>
      <c r="J652" s="229">
        <f t="shared" si="55"/>
        <v>1</v>
      </c>
      <c r="K652" s="229" t="str">
        <f t="shared" si="54"/>
        <v>62522/3 80F00</v>
      </c>
      <c r="L652" s="229" t="str">
        <f>IF(AND($G652&lt;&gt;"",$J652&gt;0), IF($F652=1,MID($K652,1,$G652-1)&amp;MID($K652,$G652+2,LEN($K652)-($G652+1)),""), IF(AND($G652&lt;&gt;"",$E652&lt;&gt;""),MID($K652,1,$G652-1),IF(AND($D652&lt;&gt;"",$F652&lt;2),$K652,IF(AND(OR($D652="", $E652=""),VALUE($F652)=0),$K652,IF($F652=1,MID($K652,1,$G652-1)&amp;MID($K652,$G652+2,LEN($K652)-($G652-1)),"")))))</f>
        <v>62522 80F00</v>
      </c>
      <c r="M652" s="229" t="str">
        <f t="shared" si="52"/>
        <v>62523 80F00</v>
      </c>
      <c r="N652" s="229">
        <f>VLOOKUP(B652,大日程202201!$C$2:$D$1418,2,FALSE)</f>
        <v>0</v>
      </c>
    </row>
    <row r="653" spans="1:14">
      <c r="A653" s="231">
        <v>652</v>
      </c>
      <c r="B653" s="229" t="s">
        <v>3333</v>
      </c>
      <c r="C653" s="229" t="s">
        <v>4748</v>
      </c>
      <c r="D653" s="229">
        <v>6</v>
      </c>
      <c r="E653" s="229">
        <v>6</v>
      </c>
      <c r="F653" s="229">
        <v>0</v>
      </c>
      <c r="I653" s="229">
        <v>0</v>
      </c>
      <c r="J653" s="229">
        <f t="shared" si="55"/>
        <v>0</v>
      </c>
      <c r="K653" s="229" t="str">
        <f t="shared" si="54"/>
        <v>75112 JG00A02</v>
      </c>
      <c r="L653" s="229" t="str">
        <f t="shared" si="53"/>
        <v>75112 JG00A02</v>
      </c>
      <c r="M653" s="229" t="str">
        <f t="shared" si="52"/>
        <v/>
      </c>
      <c r="N653" s="229">
        <f>VLOOKUP(B653,大日程202201!$C$2:$D$1418,2,FALSE)</f>
        <v>11400</v>
      </c>
    </row>
    <row r="654" spans="1:14">
      <c r="A654" s="231">
        <v>653</v>
      </c>
      <c r="B654" s="229" t="s">
        <v>3334</v>
      </c>
      <c r="C654" s="229" t="s">
        <v>4749</v>
      </c>
      <c r="D654" s="229">
        <v>6</v>
      </c>
      <c r="E654" s="229">
        <v>6</v>
      </c>
      <c r="F654" s="229">
        <v>0</v>
      </c>
      <c r="I654" s="229">
        <v>0</v>
      </c>
      <c r="J654" s="229">
        <f t="shared" si="55"/>
        <v>0</v>
      </c>
      <c r="K654" s="229" t="str">
        <f t="shared" si="54"/>
        <v>75113 JG00A02</v>
      </c>
      <c r="L654" s="229" t="str">
        <f t="shared" si="53"/>
        <v>75113 JG00A02</v>
      </c>
      <c r="M654" s="229" t="str">
        <f t="shared" ref="M654:M717" si="56">IF(AND($G654&lt;&gt;"",$J654&gt;0), IF($F654=1,MID($K654,1,$G654-(1+$J654))&amp;MID($K654,$G654+$J654,LEN($K654)-($G654+($J654-1))),""),IF(AND($G654&lt;&gt;"",$E654&lt;&gt;"",$J654&gt;0),MID($K654,1,$G654-1),IF(AND($G654&lt;&gt;"",$E654&lt;&gt;"",$J654&lt;0),MID($K654,1,$E654)&amp;MID($K654,$G654+1,LEN($K654)-$G654),IF($F654=1,MID($K654,1,$G654-2)&amp;MID($K654,$G654+1,LEN($K654)-$G654),""))))</f>
        <v/>
      </c>
      <c r="N654" s="229">
        <f>VLOOKUP(B654,大日程202201!$C$2:$D$1418,2,FALSE)</f>
        <v>11600</v>
      </c>
    </row>
    <row r="655" spans="1:14">
      <c r="A655" s="231">
        <v>654</v>
      </c>
      <c r="B655" s="229" t="s">
        <v>3367</v>
      </c>
      <c r="C655" s="229" t="s">
        <v>4782</v>
      </c>
      <c r="D655" s="229">
        <v>8</v>
      </c>
      <c r="E655" s="229">
        <v>8</v>
      </c>
      <c r="F655" s="229">
        <v>1</v>
      </c>
      <c r="G655" s="229">
        <v>6</v>
      </c>
      <c r="I655" s="229">
        <v>0</v>
      </c>
      <c r="J655" s="229">
        <f t="shared" si="55"/>
        <v>1</v>
      </c>
      <c r="K655" s="229" t="str">
        <f t="shared" si="54"/>
        <v>75134/5 JG00A01</v>
      </c>
      <c r="L655" s="229" t="str">
        <f>IF(AND($G655&lt;&gt;"",$J655&gt;0), IF($F655=1,MID($K655,1,$G655-1)&amp;MID($K655,$G655+2,LEN($K655)-($G655+1)),""), IF(AND($G655&lt;&gt;"",$E655&lt;&gt;""),MID($K655,1,$G655-1),IF(AND($D655&lt;&gt;"",$F655&lt;2),$K655,IF(AND(OR($D655="", $E655=""),VALUE($F655)=0),$K655,IF($F655=1,MID($K655,1,$G655-1)&amp;MID($K655,$G655+2,LEN($K655)-($G655-1)),"")))))</f>
        <v>75134 JG00A01</v>
      </c>
      <c r="M655" s="229" t="str">
        <f t="shared" si="56"/>
        <v>75135 JG00A01</v>
      </c>
      <c r="N655" s="229">
        <f>VLOOKUP(B655,大日程202201!$C$2:$D$1418,2,FALSE)</f>
        <v>0</v>
      </c>
    </row>
    <row r="656" spans="1:14">
      <c r="A656" s="231">
        <v>655</v>
      </c>
      <c r="B656" s="229" t="s">
        <v>3335</v>
      </c>
      <c r="C656" s="229" t="s">
        <v>4750</v>
      </c>
      <c r="D656" s="229">
        <v>6</v>
      </c>
      <c r="E656" s="229">
        <v>6</v>
      </c>
      <c r="F656" s="229">
        <v>0</v>
      </c>
      <c r="I656" s="229">
        <v>0</v>
      </c>
      <c r="J656" s="229">
        <f t="shared" si="55"/>
        <v>0</v>
      </c>
      <c r="K656" s="229" t="str">
        <f t="shared" si="54"/>
        <v>75134 JG00A02</v>
      </c>
      <c r="L656" s="229" t="str">
        <f t="shared" si="53"/>
        <v>75134 JG00A02</v>
      </c>
      <c r="M656" s="229" t="str">
        <f t="shared" si="56"/>
        <v/>
      </c>
      <c r="N656" s="229">
        <f>VLOOKUP(B656,大日程202201!$C$2:$D$1418,2,FALSE)</f>
        <v>14400</v>
      </c>
    </row>
    <row r="657" spans="1:14">
      <c r="A657" s="231">
        <v>656</v>
      </c>
      <c r="B657" s="229" t="s">
        <v>3336</v>
      </c>
      <c r="C657" s="229" t="s">
        <v>4751</v>
      </c>
      <c r="D657" s="229">
        <v>6</v>
      </c>
      <c r="E657" s="229">
        <v>6</v>
      </c>
      <c r="F657" s="229">
        <v>0</v>
      </c>
      <c r="I657" s="229">
        <v>0</v>
      </c>
      <c r="J657" s="229">
        <f t="shared" si="55"/>
        <v>0</v>
      </c>
      <c r="K657" s="229" t="str">
        <f t="shared" si="54"/>
        <v>75135 JG00A02</v>
      </c>
      <c r="L657" s="229" t="str">
        <f t="shared" si="53"/>
        <v>75135 JG00A02</v>
      </c>
      <c r="M657" s="229" t="str">
        <f t="shared" si="56"/>
        <v/>
      </c>
      <c r="N657" s="229">
        <f>VLOOKUP(B657,大日程202201!$C$2:$D$1418,2,FALSE)</f>
        <v>14400</v>
      </c>
    </row>
    <row r="658" spans="1:14">
      <c r="A658" s="231">
        <v>657</v>
      </c>
      <c r="B658" s="229" t="s">
        <v>3337</v>
      </c>
      <c r="C658" s="229" t="s">
        <v>4752</v>
      </c>
      <c r="D658" s="229">
        <v>8</v>
      </c>
      <c r="E658" s="229">
        <v>8</v>
      </c>
      <c r="F658" s="229">
        <v>1</v>
      </c>
      <c r="G658" s="229">
        <v>6</v>
      </c>
      <c r="I658" s="229">
        <v>0</v>
      </c>
      <c r="J658" s="229">
        <f t="shared" si="55"/>
        <v>1</v>
      </c>
      <c r="K658" s="229" t="str">
        <f t="shared" si="54"/>
        <v>75134/5 JG40A01</v>
      </c>
      <c r="L658" s="229" t="str">
        <f>IF(AND($G658&lt;&gt;"",$J658&gt;0), IF($F658=1,MID($K658,1,$G658-1)&amp;MID($K658,$G658+2,LEN($K658)-($G658+1)),""), IF(AND($G658&lt;&gt;"",$E658&lt;&gt;""),MID($K658,1,$G658-1),IF(AND($D658&lt;&gt;"",$F658&lt;2),$K658,IF(AND(OR($D658="", $E658=""),VALUE($F658)=0),$K658,IF($F658=1,MID($K658,1,$G658-1)&amp;MID($K658,$G658+2,LEN($K658)-($G658-1)),"")))))</f>
        <v>75134 JG40A01</v>
      </c>
      <c r="M658" s="229" t="str">
        <f t="shared" si="56"/>
        <v>75135 JG40A01</v>
      </c>
      <c r="N658" s="229">
        <f>VLOOKUP(B658,大日程202201!$C$2:$D$1418,2,FALSE)</f>
        <v>14400</v>
      </c>
    </row>
    <row r="659" spans="1:14">
      <c r="A659" s="231">
        <v>658</v>
      </c>
      <c r="B659" s="229" t="s">
        <v>3338</v>
      </c>
      <c r="C659" s="229" t="s">
        <v>4753</v>
      </c>
      <c r="D659" s="229">
        <v>8</v>
      </c>
      <c r="E659" s="229">
        <v>8</v>
      </c>
      <c r="F659" s="229">
        <v>1</v>
      </c>
      <c r="G659" s="229">
        <v>6</v>
      </c>
      <c r="I659" s="229">
        <v>0</v>
      </c>
      <c r="J659" s="229">
        <f t="shared" si="55"/>
        <v>1</v>
      </c>
      <c r="K659" s="229" t="str">
        <f t="shared" si="54"/>
        <v>76532/3 JM00B01</v>
      </c>
      <c r="L659" s="229" t="str">
        <f>IF(AND($G659&lt;&gt;"",$J659&gt;0), IF($F659=1,MID($K659,1,$G659-1)&amp;MID($K659,$G659+2,LEN($K659)-($G659+1)),""), IF(AND($G659&lt;&gt;"",$E659&lt;&gt;""),MID($K659,1,$G659-1),IF(AND($D659&lt;&gt;"",$F659&lt;2),$K659,IF(AND(OR($D659="", $E659=""),VALUE($F659)=0),$K659,IF($F659=1,MID($K659,1,$G659-1)&amp;MID($K659,$G659+2,LEN($K659)-($G659-1)),"")))))</f>
        <v>76532 JM00B01</v>
      </c>
      <c r="M659" s="229" t="str">
        <f t="shared" si="56"/>
        <v>76533 JM00B01</v>
      </c>
      <c r="N659" s="229">
        <f>VLOOKUP(B659,大日程202201!$C$2:$D$1418,2,FALSE)</f>
        <v>0</v>
      </c>
    </row>
    <row r="660" spans="1:14">
      <c r="A660" s="231">
        <v>659</v>
      </c>
      <c r="B660" s="229" t="s">
        <v>3339</v>
      </c>
      <c r="C660" s="229" t="s">
        <v>4754</v>
      </c>
      <c r="D660" s="229">
        <v>8</v>
      </c>
      <c r="E660" s="229">
        <v>8</v>
      </c>
      <c r="F660" s="229">
        <v>1</v>
      </c>
      <c r="G660" s="229">
        <v>6</v>
      </c>
      <c r="I660" s="229">
        <v>0</v>
      </c>
      <c r="J660" s="229">
        <f t="shared" si="55"/>
        <v>1</v>
      </c>
      <c r="K660" s="229" t="str">
        <f t="shared" si="54"/>
        <v>76532/3 JM00B02</v>
      </c>
      <c r="L660" s="229" t="str">
        <f>IF(AND($G660&lt;&gt;"",$J660&gt;0), IF($F660=1,MID($K660,1,$G660-1)&amp;MID($K660,$G660+2,LEN($K660)-($G660+1)),""), IF(AND($G660&lt;&gt;"",$E660&lt;&gt;""),MID($K660,1,$G660-1),IF(AND($D660&lt;&gt;"",$F660&lt;2),$K660,IF(AND(OR($D660="", $E660=""),VALUE($F660)=0),$K660,IF($F660=1,MID($K660,1,$G660-1)&amp;MID($K660,$G660+2,LEN($K660)-($G660-1)),"")))))</f>
        <v>76532 JM00B02</v>
      </c>
      <c r="M660" s="229" t="str">
        <f t="shared" si="56"/>
        <v>76533 JM00B02</v>
      </c>
      <c r="N660" s="229">
        <f>VLOOKUP(B660,大日程202201!$C$2:$D$1418,2,FALSE)</f>
        <v>0</v>
      </c>
    </row>
    <row r="661" spans="1:14">
      <c r="A661" s="231">
        <v>660</v>
      </c>
      <c r="B661" s="229" t="s">
        <v>3368</v>
      </c>
      <c r="C661" s="229" t="s">
        <v>4783</v>
      </c>
      <c r="D661" s="229">
        <v>8</v>
      </c>
      <c r="E661" s="229">
        <v>8</v>
      </c>
      <c r="F661" s="229">
        <v>1</v>
      </c>
      <c r="G661" s="229">
        <v>6</v>
      </c>
      <c r="I661" s="229">
        <v>0</v>
      </c>
      <c r="J661" s="229">
        <f t="shared" si="55"/>
        <v>1</v>
      </c>
      <c r="K661" s="229" t="str">
        <f t="shared" si="54"/>
        <v>75112/3 1AA0AT1</v>
      </c>
      <c r="L661" s="229" t="str">
        <f>IF(AND($G661&lt;&gt;"",$J661&gt;0), IF($F661=1,MID($K661,1,$G661-1)&amp;MID($K661,$G661+2,LEN($K661)-($G661+1)),""), IF(AND($G661&lt;&gt;"",$E661&lt;&gt;""),MID($K661,1,$G661-1),IF(AND($D661&lt;&gt;"",$F661&lt;2),$K661,IF(AND(OR($D661="", $E661=""),VALUE($F661)=0),$K661,IF($F661=1,MID($K661,1,$G661-1)&amp;MID($K661,$G661+2,LEN($K661)-($G661-1)),"")))))</f>
        <v>75112 1AA0AT1</v>
      </c>
      <c r="M661" s="229" t="str">
        <f t="shared" si="56"/>
        <v>75113 1AA0AT1</v>
      </c>
      <c r="N661" s="229">
        <f>VLOOKUP(B661,大日程202201!$C$2:$D$1418,2,FALSE)</f>
        <v>0</v>
      </c>
    </row>
    <row r="662" spans="1:14">
      <c r="A662" s="231">
        <v>661</v>
      </c>
      <c r="B662" s="229" t="s">
        <v>3369</v>
      </c>
      <c r="C662" s="229" t="s">
        <v>4784</v>
      </c>
      <c r="D662" s="229">
        <v>6</v>
      </c>
      <c r="E662" s="229">
        <v>6</v>
      </c>
      <c r="F662" s="229">
        <v>0</v>
      </c>
      <c r="I662" s="229">
        <v>0</v>
      </c>
      <c r="J662" s="229">
        <f t="shared" si="55"/>
        <v>0</v>
      </c>
      <c r="K662" s="229" t="str">
        <f t="shared" si="54"/>
        <v>61161 B5010</v>
      </c>
      <c r="L662" s="229" t="str">
        <f t="shared" ref="L662:L725" si="57">IF(AND($G662&lt;&gt;"",$J662&gt;0), IF($F662=1,MID($K662,1,$G662-1)&amp;MID($K662,$G662+$J662+$J662,LEN($K662)-($G662+$J662)),""), IF(AND($G662&lt;&gt;"",$E662&lt;&gt;""),MID($K662,1,$G662-1),IF(AND($D662&lt;&gt;"",$F662&lt;2),$K662,IF(AND(OR($D662="", $E662=""),VALUE($F662)=0),$K662,IF($F662=1,MID($K662,1,$G662-1)&amp;MID($K662,$G662+2,LEN($K662)-($G662-1)),"")))))</f>
        <v>61161 B5010</v>
      </c>
      <c r="M662" s="229" t="str">
        <f t="shared" si="56"/>
        <v/>
      </c>
      <c r="N662" s="229">
        <f>VLOOKUP(B662,大日程202201!$C$2:$D$1418,2,FALSE)</f>
        <v>0</v>
      </c>
    </row>
    <row r="663" spans="1:14">
      <c r="A663" s="231">
        <v>662</v>
      </c>
      <c r="B663" s="229" t="s">
        <v>3370</v>
      </c>
      <c r="C663" s="229" t="s">
        <v>4785</v>
      </c>
      <c r="D663" s="229">
        <v>6</v>
      </c>
      <c r="E663" s="229">
        <v>6</v>
      </c>
      <c r="F663" s="229">
        <v>0</v>
      </c>
      <c r="I663" s="229">
        <v>0</v>
      </c>
      <c r="J663" s="229">
        <f t="shared" si="55"/>
        <v>0</v>
      </c>
      <c r="K663" s="229" t="str">
        <f t="shared" si="54"/>
        <v>61161 B5030</v>
      </c>
      <c r="L663" s="229" t="str">
        <f t="shared" si="57"/>
        <v>61161 B5030</v>
      </c>
      <c r="M663" s="229" t="str">
        <f t="shared" si="56"/>
        <v/>
      </c>
      <c r="N663" s="229">
        <f>VLOOKUP(B663,大日程202201!$C$2:$D$1418,2,FALSE)</f>
        <v>0</v>
      </c>
    </row>
    <row r="664" spans="1:14">
      <c r="A664" s="231">
        <v>663</v>
      </c>
      <c r="B664" s="229" t="s">
        <v>3371</v>
      </c>
      <c r="C664" s="229" t="s">
        <v>4786</v>
      </c>
      <c r="D664" s="229">
        <v>6</v>
      </c>
      <c r="E664" s="229">
        <v>6</v>
      </c>
      <c r="F664" s="229">
        <v>0</v>
      </c>
      <c r="I664" s="229">
        <v>0</v>
      </c>
      <c r="J664" s="229">
        <f t="shared" si="55"/>
        <v>0</v>
      </c>
      <c r="K664" s="229" t="str">
        <f t="shared" si="54"/>
        <v>61162 B5010</v>
      </c>
      <c r="L664" s="229" t="str">
        <f t="shared" si="57"/>
        <v>61162 B5010</v>
      </c>
      <c r="M664" s="229" t="str">
        <f t="shared" si="56"/>
        <v/>
      </c>
      <c r="N664" s="229">
        <f>VLOOKUP(B664,大日程202201!$C$2:$D$1418,2,FALSE)</f>
        <v>0</v>
      </c>
    </row>
    <row r="665" spans="1:14">
      <c r="A665" s="231">
        <v>664</v>
      </c>
      <c r="B665" s="229" t="s">
        <v>3372</v>
      </c>
      <c r="C665" s="229" t="s">
        <v>4787</v>
      </c>
      <c r="D665" s="229">
        <v>6</v>
      </c>
      <c r="E665" s="229">
        <v>6</v>
      </c>
      <c r="F665" s="229">
        <v>0</v>
      </c>
      <c r="I665" s="229">
        <v>0</v>
      </c>
      <c r="J665" s="229">
        <f t="shared" si="55"/>
        <v>0</v>
      </c>
      <c r="K665" s="229" t="str">
        <f t="shared" si="54"/>
        <v>61162 B5030</v>
      </c>
      <c r="L665" s="229" t="str">
        <f t="shared" si="57"/>
        <v>61162 B5030</v>
      </c>
      <c r="M665" s="229" t="str">
        <f t="shared" si="56"/>
        <v/>
      </c>
      <c r="N665" s="229">
        <f>VLOOKUP(B665,大日程202201!$C$2:$D$1418,2,FALSE)</f>
        <v>0</v>
      </c>
    </row>
    <row r="666" spans="1:14">
      <c r="A666" s="231">
        <v>665</v>
      </c>
      <c r="B666" s="229" t="s">
        <v>3373</v>
      </c>
      <c r="C666" s="229" t="s">
        <v>4788</v>
      </c>
      <c r="D666" s="229">
        <v>6</v>
      </c>
      <c r="E666" s="229">
        <v>6</v>
      </c>
      <c r="F666" s="229">
        <v>0</v>
      </c>
      <c r="I666" s="229">
        <v>0</v>
      </c>
      <c r="J666" s="229">
        <f t="shared" si="55"/>
        <v>0</v>
      </c>
      <c r="K666" s="229" t="str">
        <f t="shared" si="54"/>
        <v>61175 B5010</v>
      </c>
      <c r="L666" s="229" t="str">
        <f t="shared" si="57"/>
        <v>61175 B5010</v>
      </c>
      <c r="M666" s="229" t="str">
        <f t="shared" si="56"/>
        <v/>
      </c>
      <c r="N666" s="229">
        <f>VLOOKUP(B666,大日程202201!$C$2:$D$1418,2,FALSE)</f>
        <v>0</v>
      </c>
    </row>
    <row r="667" spans="1:14">
      <c r="A667" s="231">
        <v>666</v>
      </c>
      <c r="B667" s="229" t="s">
        <v>3374</v>
      </c>
      <c r="C667" s="229" t="s">
        <v>4789</v>
      </c>
      <c r="D667" s="229">
        <v>6</v>
      </c>
      <c r="E667" s="229">
        <v>6</v>
      </c>
      <c r="F667" s="229">
        <v>0</v>
      </c>
      <c r="I667" s="229">
        <v>0</v>
      </c>
      <c r="J667" s="229">
        <f t="shared" si="55"/>
        <v>0</v>
      </c>
      <c r="K667" s="229" t="str">
        <f t="shared" si="54"/>
        <v>61176 B5010</v>
      </c>
      <c r="L667" s="229" t="str">
        <f t="shared" si="57"/>
        <v>61176 B5010</v>
      </c>
      <c r="M667" s="229" t="str">
        <f t="shared" si="56"/>
        <v/>
      </c>
      <c r="N667" s="229">
        <f>VLOOKUP(B667,大日程202201!$C$2:$D$1418,2,FALSE)</f>
        <v>0</v>
      </c>
    </row>
    <row r="668" spans="1:14">
      <c r="A668" s="231">
        <v>667</v>
      </c>
      <c r="B668" s="233" t="s">
        <v>3375</v>
      </c>
      <c r="C668" s="233" t="s">
        <v>4790</v>
      </c>
      <c r="D668" s="233"/>
      <c r="E668" s="233"/>
      <c r="F668" s="233">
        <v>2</v>
      </c>
      <c r="G668" s="233">
        <v>7</v>
      </c>
      <c r="H668" s="233">
        <v>15</v>
      </c>
      <c r="I668" s="233">
        <v>9</v>
      </c>
      <c r="J668" s="233">
        <f t="shared" si="55"/>
        <v>-8</v>
      </c>
      <c r="K668" s="233" t="str">
        <f t="shared" si="54"/>
        <v>451631/2-1047P/1029P</v>
      </c>
      <c r="L668" s="234" t="s">
        <v>330</v>
      </c>
      <c r="M668" s="234" t="s">
        <v>331</v>
      </c>
      <c r="N668" s="229">
        <f>VLOOKUP(B668,大日程202201!$C$2:$D$1418,2,FALSE)</f>
        <v>0</v>
      </c>
    </row>
    <row r="669" spans="1:14">
      <c r="A669" s="231">
        <v>668</v>
      </c>
      <c r="B669" s="229" t="s">
        <v>3376</v>
      </c>
      <c r="C669" s="229" t="s">
        <v>4791</v>
      </c>
      <c r="D669" s="229">
        <v>6</v>
      </c>
      <c r="E669" s="229">
        <v>6</v>
      </c>
      <c r="F669" s="229">
        <v>0</v>
      </c>
      <c r="I669" s="229">
        <v>0</v>
      </c>
      <c r="J669" s="229">
        <f t="shared" si="55"/>
        <v>0</v>
      </c>
      <c r="K669" s="229" t="str">
        <f t="shared" si="54"/>
        <v>62516 3VA3A</v>
      </c>
      <c r="L669" s="229" t="str">
        <f t="shared" si="57"/>
        <v>62516 3VA3A</v>
      </c>
      <c r="M669" s="229" t="str">
        <f t="shared" si="56"/>
        <v/>
      </c>
      <c r="N669" s="229">
        <f>VLOOKUP(B669,大日程202201!$C$2:$D$1418,2,FALSE)</f>
        <v>0</v>
      </c>
    </row>
    <row r="670" spans="1:14">
      <c r="A670" s="231">
        <v>669</v>
      </c>
      <c r="B670" s="229" t="s">
        <v>3377</v>
      </c>
      <c r="C670" s="229" t="s">
        <v>4792</v>
      </c>
      <c r="D670" s="229">
        <v>6</v>
      </c>
      <c r="E670" s="229">
        <v>6</v>
      </c>
      <c r="F670" s="229">
        <v>0</v>
      </c>
      <c r="I670" s="229">
        <v>0</v>
      </c>
      <c r="J670" s="229">
        <f t="shared" si="55"/>
        <v>0</v>
      </c>
      <c r="K670" s="229" t="str">
        <f t="shared" si="54"/>
        <v>62532 3VA1A</v>
      </c>
      <c r="L670" s="229" t="str">
        <f t="shared" si="57"/>
        <v>62532 3VA1A</v>
      </c>
      <c r="M670" s="229" t="str">
        <f t="shared" si="56"/>
        <v/>
      </c>
      <c r="N670" s="229">
        <f>VLOOKUP(B670,大日程202201!$C$2:$D$1418,2,FALSE)</f>
        <v>0</v>
      </c>
    </row>
    <row r="671" spans="1:14">
      <c r="A671" s="231">
        <v>670</v>
      </c>
      <c r="B671" s="229" t="s">
        <v>3378</v>
      </c>
      <c r="C671" s="229" t="s">
        <v>4793</v>
      </c>
      <c r="D671" s="229">
        <v>6</v>
      </c>
      <c r="E671" s="229">
        <v>6</v>
      </c>
      <c r="F671" s="229">
        <v>0</v>
      </c>
      <c r="I671" s="229">
        <v>0</v>
      </c>
      <c r="J671" s="229">
        <f t="shared" si="55"/>
        <v>0</v>
      </c>
      <c r="K671" s="229" t="str">
        <f t="shared" si="54"/>
        <v>76218 3VA0A</v>
      </c>
      <c r="L671" s="229" t="str">
        <f t="shared" si="57"/>
        <v>76218 3VA0A</v>
      </c>
      <c r="M671" s="229" t="str">
        <f t="shared" si="56"/>
        <v/>
      </c>
      <c r="N671" s="229">
        <f>VLOOKUP(B671,大日程202201!$C$2:$D$1418,2,FALSE)</f>
        <v>0</v>
      </c>
    </row>
    <row r="672" spans="1:14">
      <c r="A672" s="231">
        <v>671</v>
      </c>
      <c r="B672" s="229" t="s">
        <v>3380</v>
      </c>
      <c r="C672" s="229" t="s">
        <v>4794</v>
      </c>
      <c r="D672" s="229">
        <v>6</v>
      </c>
      <c r="E672" s="229">
        <v>6</v>
      </c>
      <c r="F672" s="229">
        <v>0</v>
      </c>
      <c r="I672" s="229">
        <v>0</v>
      </c>
      <c r="J672" s="229">
        <f t="shared" si="55"/>
        <v>0</v>
      </c>
      <c r="K672" s="229" t="str">
        <f t="shared" si="54"/>
        <v>76219 3VA0A</v>
      </c>
      <c r="L672" s="229" t="str">
        <f t="shared" si="57"/>
        <v>76219 3VA0A</v>
      </c>
      <c r="M672" s="229" t="str">
        <f t="shared" si="56"/>
        <v/>
      </c>
      <c r="N672" s="229">
        <f>VLOOKUP(B672,大日程202201!$C$2:$D$1418,2,FALSE)</f>
        <v>0</v>
      </c>
    </row>
    <row r="673" spans="1:14">
      <c r="A673" s="231">
        <v>672</v>
      </c>
      <c r="B673" s="229" t="s">
        <v>3381</v>
      </c>
      <c r="C673" s="229" t="s">
        <v>4795</v>
      </c>
      <c r="D673" s="229">
        <v>8</v>
      </c>
      <c r="E673" s="229">
        <v>8</v>
      </c>
      <c r="F673" s="229">
        <v>1</v>
      </c>
      <c r="G673" s="229">
        <v>6</v>
      </c>
      <c r="I673" s="229">
        <v>0</v>
      </c>
      <c r="J673" s="229">
        <f t="shared" si="55"/>
        <v>1</v>
      </c>
      <c r="K673" s="229" t="str">
        <f t="shared" si="54"/>
        <v>75186/7 5TA0A</v>
      </c>
      <c r="L673" s="229" t="str">
        <f>IF(AND($G673&lt;&gt;"",$J673&gt;0), IF($F673=1,MID($K673,1,$G673-1)&amp;MID($K673,$G673+2,LEN($K673)-($G673+1)),""), IF(AND($G673&lt;&gt;"",$E673&lt;&gt;""),MID($K673,1,$G673-1),IF(AND($D673&lt;&gt;"",$F673&lt;2),$K673,IF(AND(OR($D673="", $E673=""),VALUE($F673)=0),$K673,IF($F673=1,MID($K673,1,$G673-1)&amp;MID($K673,$G673+2,LEN($K673)-($G673-1)),"")))))</f>
        <v>75186 5TA0A</v>
      </c>
      <c r="M673" s="229" t="str">
        <f t="shared" si="56"/>
        <v>75187 5TA0A</v>
      </c>
      <c r="N673" s="229">
        <f>VLOOKUP(B673,大日程202201!$C$2:$D$1418,2,FALSE)</f>
        <v>6300</v>
      </c>
    </row>
    <row r="674" spans="1:14">
      <c r="A674" s="231">
        <v>673</v>
      </c>
      <c r="B674" s="229" t="s">
        <v>3382</v>
      </c>
      <c r="C674" s="229" t="s">
        <v>4796</v>
      </c>
      <c r="D674" s="229">
        <v>6</v>
      </c>
      <c r="E674" s="229">
        <v>6</v>
      </c>
      <c r="F674" s="229">
        <v>0</v>
      </c>
      <c r="I674" s="229">
        <v>0</v>
      </c>
      <c r="J674" s="229">
        <f t="shared" si="55"/>
        <v>0</v>
      </c>
      <c r="K674" s="229" t="str">
        <f t="shared" si="54"/>
        <v>751B2 5TA0A</v>
      </c>
      <c r="L674" s="229" t="str">
        <f t="shared" si="57"/>
        <v>751B2 5TA0A</v>
      </c>
      <c r="M674" s="229" t="str">
        <f t="shared" si="56"/>
        <v/>
      </c>
      <c r="N674" s="229">
        <f>VLOOKUP(B674,大日程202201!$C$2:$D$1418,2,FALSE)</f>
        <v>2550</v>
      </c>
    </row>
    <row r="675" spans="1:14">
      <c r="A675" s="231">
        <v>674</v>
      </c>
      <c r="B675" s="229" t="s">
        <v>3383</v>
      </c>
      <c r="C675" s="229" t="s">
        <v>4797</v>
      </c>
      <c r="D675" s="229">
        <v>8</v>
      </c>
      <c r="E675" s="229">
        <v>8</v>
      </c>
      <c r="F675" s="229">
        <v>1</v>
      </c>
      <c r="G675" s="229">
        <v>6</v>
      </c>
      <c r="I675" s="229">
        <v>0</v>
      </c>
      <c r="J675" s="229">
        <f t="shared" si="55"/>
        <v>1</v>
      </c>
      <c r="K675" s="229" t="str">
        <f t="shared" si="54"/>
        <v>90126/7 5TA0A</v>
      </c>
      <c r="L675" s="229" t="str">
        <f>IF(AND($G675&lt;&gt;"",$J675&gt;0), IF($F675=1,MID($K675,1,$G675-1)&amp;MID($K675,$G675+2,LEN($K675)-($G675+1)),""), IF(AND($G675&lt;&gt;"",$E675&lt;&gt;""),MID($K675,1,$G675-1),IF(AND($D675&lt;&gt;"",$F675&lt;2),$K675,IF(AND(OR($D675="", $E675=""),VALUE($F675)=0),$K675,IF($F675=1,MID($K675,1,$G675-1)&amp;MID($K675,$G675+2,LEN($K675)-($G675-1)),"")))))</f>
        <v>90126 5TA0A</v>
      </c>
      <c r="M675" s="229" t="str">
        <f t="shared" si="56"/>
        <v>90127 5TA0A</v>
      </c>
      <c r="N675" s="229">
        <f>VLOOKUP(B675,大日程202201!$C$2:$D$1418,2,FALSE)</f>
        <v>7600</v>
      </c>
    </row>
    <row r="676" spans="1:14">
      <c r="A676" s="231">
        <v>675</v>
      </c>
      <c r="B676" s="229" t="s">
        <v>3384</v>
      </c>
      <c r="C676" s="229" t="s">
        <v>4798</v>
      </c>
      <c r="D676" s="229">
        <v>8</v>
      </c>
      <c r="E676" s="229">
        <v>8</v>
      </c>
      <c r="F676" s="229">
        <v>1</v>
      </c>
      <c r="G676" s="229">
        <v>6</v>
      </c>
      <c r="I676" s="229">
        <v>0</v>
      </c>
      <c r="J676" s="229">
        <f t="shared" si="55"/>
        <v>1</v>
      </c>
      <c r="K676" s="229" t="str">
        <f t="shared" si="54"/>
        <v>641C2/3 JG00A</v>
      </c>
      <c r="L676" s="229" t="str">
        <f>IF(AND($G676&lt;&gt;"",$J676&gt;0), IF($F676=1,MID($K676,1,$G676-1)&amp;MID($K676,$G676+2,LEN($K676)-($G676+1)),""), IF(AND($G676&lt;&gt;"",$E676&lt;&gt;""),MID($K676,1,$G676-1),IF(AND($D676&lt;&gt;"",$F676&lt;2),$K676,IF(AND(OR($D676="", $E676=""),VALUE($F676)=0),$K676,IF($F676=1,MID($K676,1,$G676-1)&amp;MID($K676,$G676+2,LEN($K676)-($G676-1)),"")))))</f>
        <v>641C2 JG00A</v>
      </c>
      <c r="M676" s="229" t="str">
        <f t="shared" si="56"/>
        <v>641C3 JG00A</v>
      </c>
      <c r="N676" s="229">
        <f>VLOOKUP(B676,大日程202201!$C$2:$D$1418,2,FALSE)</f>
        <v>0</v>
      </c>
    </row>
    <row r="677" spans="1:14">
      <c r="A677" s="231">
        <v>676</v>
      </c>
      <c r="B677" s="229" t="s">
        <v>3385</v>
      </c>
      <c r="C677" s="229" t="s">
        <v>4799</v>
      </c>
      <c r="D677" s="229">
        <v>6</v>
      </c>
      <c r="E677" s="229">
        <v>6</v>
      </c>
      <c r="F677" s="229">
        <v>0</v>
      </c>
      <c r="I677" s="229">
        <v>0</v>
      </c>
      <c r="J677" s="229">
        <f t="shared" si="55"/>
        <v>0</v>
      </c>
      <c r="K677" s="229" t="str">
        <f t="shared" si="54"/>
        <v>75412 JG00A</v>
      </c>
      <c r="L677" s="229" t="str">
        <f t="shared" si="57"/>
        <v>75412 JG00A</v>
      </c>
      <c r="M677" s="229" t="str">
        <f t="shared" si="56"/>
        <v/>
      </c>
      <c r="N677" s="229">
        <f>VLOOKUP(B677,大日程202201!$C$2:$D$1418,2,FALSE)</f>
        <v>0</v>
      </c>
    </row>
    <row r="678" spans="1:14">
      <c r="A678" s="231">
        <v>677</v>
      </c>
      <c r="B678" s="229" t="s">
        <v>3386</v>
      </c>
      <c r="C678" s="229" t="s">
        <v>4800</v>
      </c>
      <c r="D678" s="229">
        <v>8</v>
      </c>
      <c r="E678" s="229">
        <v>8</v>
      </c>
      <c r="F678" s="229">
        <v>1</v>
      </c>
      <c r="G678" s="229">
        <v>6</v>
      </c>
      <c r="I678" s="229">
        <v>0</v>
      </c>
      <c r="J678" s="229">
        <f t="shared" si="55"/>
        <v>1</v>
      </c>
      <c r="K678" s="229" t="str">
        <f t="shared" si="54"/>
        <v>75528/9 JG00A</v>
      </c>
      <c r="L678" s="229" t="str">
        <f>IF(AND($G678&lt;&gt;"",$J678&gt;0), IF($F678=1,MID($K678,1,$G678-1)&amp;MID($K678,$G678+2,LEN($K678)-($G678+1)),""), IF(AND($G678&lt;&gt;"",$E678&lt;&gt;""),MID($K678,1,$G678-1),IF(AND($D678&lt;&gt;"",$F678&lt;2),$K678,IF(AND(OR($D678="", $E678=""),VALUE($F678)=0),$K678,IF($F678=1,MID($K678,1,$G678-1)&amp;MID($K678,$G678+2,LEN($K678)-($G678-1)),"")))))</f>
        <v>75528 JG00A</v>
      </c>
      <c r="M678" s="229" t="str">
        <f t="shared" si="56"/>
        <v>75529 JG00A</v>
      </c>
      <c r="N678" s="229">
        <f>VLOOKUP(B678,大日程202201!$C$2:$D$1418,2,FALSE)</f>
        <v>7600</v>
      </c>
    </row>
    <row r="679" spans="1:14">
      <c r="A679" s="231">
        <v>678</v>
      </c>
      <c r="B679" s="229" t="s">
        <v>3387</v>
      </c>
      <c r="C679" s="229" t="s">
        <v>4801</v>
      </c>
      <c r="D679" s="229">
        <v>8</v>
      </c>
      <c r="E679" s="229">
        <v>8</v>
      </c>
      <c r="F679" s="229">
        <v>1</v>
      </c>
      <c r="G679" s="229">
        <v>6</v>
      </c>
      <c r="I679" s="229">
        <v>0</v>
      </c>
      <c r="J679" s="229">
        <f t="shared" si="55"/>
        <v>1</v>
      </c>
      <c r="K679" s="229" t="str">
        <f t="shared" si="54"/>
        <v>75522/3 6MA0A</v>
      </c>
      <c r="L679" s="229" t="str">
        <f>IF(AND($G679&lt;&gt;"",$J679&gt;0), IF($F679=1,MID($K679,1,$G679-1)&amp;MID($K679,$G679+2,LEN($K679)-($G679+1)),""), IF(AND($G679&lt;&gt;"",$E679&lt;&gt;""),MID($K679,1,$G679-1),IF(AND($D679&lt;&gt;"",$F679&lt;2),$K679,IF(AND(OR($D679="", $E679=""),VALUE($F679)=0),$K679,IF($F679=1,MID($K679,1,$G679-1)&amp;MID($K679,$G679+2,LEN($K679)-($G679-1)),"")))))</f>
        <v>75522 6MA0A</v>
      </c>
      <c r="M679" s="229" t="str">
        <f t="shared" si="56"/>
        <v>75523 6MA0A</v>
      </c>
      <c r="N679" s="229">
        <f>VLOOKUP(B679,大日程202201!$C$2:$D$1418,2,FALSE)</f>
        <v>6000</v>
      </c>
    </row>
    <row r="680" spans="1:14">
      <c r="A680" s="231">
        <v>679</v>
      </c>
      <c r="B680" s="229" t="s">
        <v>3388</v>
      </c>
      <c r="C680" s="229" t="s">
        <v>4802</v>
      </c>
      <c r="D680" s="229">
        <v>8</v>
      </c>
      <c r="E680" s="229">
        <v>8</v>
      </c>
      <c r="F680" s="229">
        <v>1</v>
      </c>
      <c r="G680" s="229">
        <v>6</v>
      </c>
      <c r="I680" s="229">
        <v>0</v>
      </c>
      <c r="J680" s="229">
        <f t="shared" si="55"/>
        <v>1</v>
      </c>
      <c r="K680" s="229" t="str">
        <f t="shared" si="54"/>
        <v>75556/7 6MA0A</v>
      </c>
      <c r="L680" s="229" t="str">
        <f>IF(AND($G680&lt;&gt;"",$J680&gt;0), IF($F680=1,MID($K680,1,$G680-1)&amp;MID($K680,$G680+2,LEN($K680)-($G680+1)),""), IF(AND($G680&lt;&gt;"",$E680&lt;&gt;""),MID($K680,1,$G680-1),IF(AND($D680&lt;&gt;"",$F680&lt;2),$K680,IF(AND(OR($D680="", $E680=""),VALUE($F680)=0),$K680,IF($F680=1,MID($K680,1,$G680-1)&amp;MID($K680,$G680+2,LEN($K680)-($G680-1)),"")))))</f>
        <v>75556 6MA0A</v>
      </c>
      <c r="M680" s="229" t="str">
        <f t="shared" si="56"/>
        <v>75557 6MA0A</v>
      </c>
      <c r="N680" s="229">
        <f>VLOOKUP(B680,大日程202201!$C$2:$D$1418,2,FALSE)</f>
        <v>5850</v>
      </c>
    </row>
    <row r="681" spans="1:14">
      <c r="A681" s="231">
        <v>680</v>
      </c>
      <c r="B681" s="229" t="s">
        <v>3389</v>
      </c>
      <c r="C681" s="229" t="s">
        <v>4803</v>
      </c>
      <c r="D681" s="229">
        <v>6</v>
      </c>
      <c r="E681" s="229">
        <v>6</v>
      </c>
      <c r="F681" s="229">
        <v>0</v>
      </c>
      <c r="I681" s="229">
        <v>0</v>
      </c>
      <c r="J681" s="229">
        <f t="shared" si="55"/>
        <v>0</v>
      </c>
      <c r="K681" s="229" t="str">
        <f t="shared" si="54"/>
        <v>74317 4BD0A</v>
      </c>
      <c r="L681" s="229" t="str">
        <f t="shared" si="57"/>
        <v>74317 4BD0A</v>
      </c>
      <c r="M681" s="229" t="str">
        <f t="shared" si="56"/>
        <v/>
      </c>
      <c r="N681" s="229">
        <f>VLOOKUP(B681,大日程202201!$C$2:$D$1418,2,FALSE)</f>
        <v>0</v>
      </c>
    </row>
    <row r="682" spans="1:14">
      <c r="A682" s="231">
        <v>681</v>
      </c>
      <c r="B682" s="229" t="s">
        <v>3389</v>
      </c>
      <c r="C682" s="229" t="s">
        <v>4803</v>
      </c>
      <c r="D682" s="229">
        <v>6</v>
      </c>
      <c r="E682" s="229">
        <v>6</v>
      </c>
      <c r="F682" s="229">
        <v>0</v>
      </c>
      <c r="I682" s="229">
        <v>0</v>
      </c>
      <c r="J682" s="229">
        <f t="shared" si="55"/>
        <v>0</v>
      </c>
      <c r="K682" s="229" t="str">
        <f t="shared" si="54"/>
        <v>74317 4BD0A</v>
      </c>
      <c r="L682" s="229" t="str">
        <f t="shared" si="57"/>
        <v>74317 4BD0A</v>
      </c>
      <c r="M682" s="229" t="str">
        <f t="shared" si="56"/>
        <v/>
      </c>
      <c r="N682" s="229">
        <f>VLOOKUP(B682,大日程202201!$C$2:$D$1418,2,FALSE)</f>
        <v>0</v>
      </c>
    </row>
    <row r="683" spans="1:14">
      <c r="A683" s="231">
        <v>682</v>
      </c>
      <c r="B683" s="229" t="s">
        <v>3391</v>
      </c>
      <c r="C683" s="229" t="s">
        <v>4804</v>
      </c>
      <c r="D683" s="229">
        <v>6</v>
      </c>
      <c r="E683" s="229">
        <v>6</v>
      </c>
      <c r="F683" s="229">
        <v>0</v>
      </c>
      <c r="I683" s="229">
        <v>0</v>
      </c>
      <c r="J683" s="229">
        <f t="shared" si="55"/>
        <v>0</v>
      </c>
      <c r="K683" s="229" t="str">
        <f t="shared" si="54"/>
        <v>74317 4CB0A</v>
      </c>
      <c r="L683" s="229" t="str">
        <f t="shared" si="57"/>
        <v>74317 4CB0A</v>
      </c>
      <c r="M683" s="229" t="str">
        <f t="shared" si="56"/>
        <v/>
      </c>
      <c r="N683" s="229">
        <f>VLOOKUP(B683,大日程202201!$C$2:$D$1418,2,FALSE)</f>
        <v>12600</v>
      </c>
    </row>
    <row r="684" spans="1:14">
      <c r="A684" s="231">
        <v>683</v>
      </c>
      <c r="B684" s="229" t="s">
        <v>3392</v>
      </c>
      <c r="C684" s="229" t="s">
        <v>4805</v>
      </c>
      <c r="D684" s="229">
        <v>8</v>
      </c>
      <c r="E684" s="229">
        <v>8</v>
      </c>
      <c r="F684" s="229">
        <v>1</v>
      </c>
      <c r="G684" s="229">
        <v>6</v>
      </c>
      <c r="I684" s="229">
        <v>0</v>
      </c>
      <c r="J684" s="229">
        <f t="shared" si="55"/>
        <v>1</v>
      </c>
      <c r="K684" s="229" t="str">
        <f t="shared" si="54"/>
        <v>74332/3 4CB0A</v>
      </c>
      <c r="L684" s="229" t="str">
        <f t="shared" ref="L684:L689" si="58">IF(AND($G684&lt;&gt;"",$J684&gt;0), IF($F684=1,MID($K684,1,$G684-1)&amp;MID($K684,$G684+2,LEN($K684)-($G684+1)),""), IF(AND($G684&lt;&gt;"",$E684&lt;&gt;""),MID($K684,1,$G684-1),IF(AND($D684&lt;&gt;"",$F684&lt;2),$K684,IF(AND(OR($D684="", $E684=""),VALUE($F684)=0),$K684,IF($F684=1,MID($K684,1,$G684-1)&amp;MID($K684,$G684+2,LEN($K684)-($G684-1)),"")))))</f>
        <v>74332 4CB0A</v>
      </c>
      <c r="M684" s="229" t="str">
        <f t="shared" si="56"/>
        <v>74333 4CB0A</v>
      </c>
      <c r="N684" s="229">
        <f>VLOOKUP(B684,大日程202201!$C$2:$D$1418,2,FALSE)</f>
        <v>9360</v>
      </c>
    </row>
    <row r="685" spans="1:14">
      <c r="A685" s="231">
        <v>684</v>
      </c>
      <c r="B685" s="229" t="s">
        <v>3393</v>
      </c>
      <c r="C685" s="229" t="s">
        <v>4806</v>
      </c>
      <c r="D685" s="229">
        <v>8</v>
      </c>
      <c r="E685" s="229">
        <v>8</v>
      </c>
      <c r="F685" s="229">
        <v>1</v>
      </c>
      <c r="G685" s="229">
        <v>6</v>
      </c>
      <c r="I685" s="229">
        <v>0</v>
      </c>
      <c r="J685" s="229">
        <f t="shared" si="55"/>
        <v>1</v>
      </c>
      <c r="K685" s="229" t="str">
        <f t="shared" si="54"/>
        <v>75152/3 4CB0A</v>
      </c>
      <c r="L685" s="229" t="str">
        <f t="shared" si="58"/>
        <v>75152 4CB0A</v>
      </c>
      <c r="M685" s="229" t="str">
        <f t="shared" si="56"/>
        <v>75153 4CB0A</v>
      </c>
      <c r="N685" s="229">
        <f>VLOOKUP(B685,大日程202201!$C$2:$D$1418,2,FALSE)</f>
        <v>10800</v>
      </c>
    </row>
    <row r="686" spans="1:14">
      <c r="A686" s="231">
        <v>685</v>
      </c>
      <c r="B686" s="229" t="s">
        <v>3394</v>
      </c>
      <c r="C686" s="229" t="s">
        <v>4807</v>
      </c>
      <c r="D686" s="229">
        <v>8</v>
      </c>
      <c r="E686" s="229">
        <v>8</v>
      </c>
      <c r="F686" s="229">
        <v>1</v>
      </c>
      <c r="G686" s="229">
        <v>6</v>
      </c>
      <c r="I686" s="229">
        <v>0</v>
      </c>
      <c r="J686" s="229">
        <f t="shared" si="55"/>
        <v>1</v>
      </c>
      <c r="K686" s="229" t="str">
        <f t="shared" si="54"/>
        <v>75432/3 4CB0A</v>
      </c>
      <c r="L686" s="229" t="str">
        <f t="shared" si="58"/>
        <v>75432 4CB0A</v>
      </c>
      <c r="M686" s="229" t="str">
        <f t="shared" si="56"/>
        <v>75433 4CB0A</v>
      </c>
      <c r="N686" s="229">
        <f>VLOOKUP(B686,大日程202201!$C$2:$D$1418,2,FALSE)</f>
        <v>8400</v>
      </c>
    </row>
    <row r="687" spans="1:14">
      <c r="A687" s="231">
        <v>686</v>
      </c>
      <c r="B687" s="229" t="s">
        <v>3395</v>
      </c>
      <c r="C687" s="229" t="s">
        <v>4808</v>
      </c>
      <c r="D687" s="229">
        <v>8</v>
      </c>
      <c r="E687" s="229">
        <v>8</v>
      </c>
      <c r="F687" s="229">
        <v>1</v>
      </c>
      <c r="G687" s="229">
        <v>6</v>
      </c>
      <c r="I687" s="229">
        <v>0</v>
      </c>
      <c r="J687" s="229">
        <f t="shared" si="55"/>
        <v>1</v>
      </c>
      <c r="K687" s="229" t="str">
        <f t="shared" si="54"/>
        <v>75522/3 4BC1A</v>
      </c>
      <c r="L687" s="229" t="str">
        <f t="shared" si="58"/>
        <v>75522 4BC1A</v>
      </c>
      <c r="M687" s="229" t="str">
        <f t="shared" si="56"/>
        <v>75523 4BC1A</v>
      </c>
      <c r="N687" s="229">
        <f>VLOOKUP(B687,大日程202201!$C$2:$D$1418,2,FALSE)</f>
        <v>600</v>
      </c>
    </row>
    <row r="688" spans="1:14">
      <c r="A688" s="231">
        <v>687</v>
      </c>
      <c r="B688" s="229" t="s">
        <v>3396</v>
      </c>
      <c r="C688" s="229" t="s">
        <v>4809</v>
      </c>
      <c r="D688" s="229">
        <v>8</v>
      </c>
      <c r="E688" s="229">
        <v>8</v>
      </c>
      <c r="F688" s="229">
        <v>1</v>
      </c>
      <c r="G688" s="229">
        <v>6</v>
      </c>
      <c r="I688" s="229">
        <v>0</v>
      </c>
      <c r="J688" s="229">
        <f t="shared" si="55"/>
        <v>1</v>
      </c>
      <c r="K688" s="229" t="str">
        <f t="shared" si="54"/>
        <v>75522/3 4CE0A</v>
      </c>
      <c r="L688" s="229" t="str">
        <f t="shared" si="58"/>
        <v>75522 4CE0A</v>
      </c>
      <c r="M688" s="229" t="str">
        <f t="shared" si="56"/>
        <v>75523 4CE0A</v>
      </c>
      <c r="N688" s="229">
        <f>VLOOKUP(B688,大日程202201!$C$2:$D$1418,2,FALSE)</f>
        <v>7050</v>
      </c>
    </row>
    <row r="689" spans="1:14">
      <c r="A689" s="231">
        <v>688</v>
      </c>
      <c r="B689" s="229" t="s">
        <v>3397</v>
      </c>
      <c r="C689" s="229" t="s">
        <v>4810</v>
      </c>
      <c r="D689" s="229">
        <v>8</v>
      </c>
      <c r="E689" s="229">
        <v>8</v>
      </c>
      <c r="F689" s="229">
        <v>1</v>
      </c>
      <c r="G689" s="229">
        <v>6</v>
      </c>
      <c r="I689" s="229">
        <v>0</v>
      </c>
      <c r="J689" s="229">
        <f t="shared" si="55"/>
        <v>1</v>
      </c>
      <c r="K689" s="229" t="str">
        <f t="shared" si="54"/>
        <v>75942/3 4CB0A</v>
      </c>
      <c r="L689" s="229" t="str">
        <f t="shared" si="58"/>
        <v>75942 4CB0A</v>
      </c>
      <c r="M689" s="229" t="str">
        <f t="shared" si="56"/>
        <v>75943 4CB0A</v>
      </c>
      <c r="N689" s="229">
        <f>VLOOKUP(B689,大日程202201!$C$2:$D$1418,2,FALSE)</f>
        <v>12600</v>
      </c>
    </row>
    <row r="690" spans="1:14">
      <c r="A690" s="231">
        <v>689</v>
      </c>
      <c r="B690" s="229" t="s">
        <v>3398</v>
      </c>
      <c r="C690" s="229" t="s">
        <v>4811</v>
      </c>
      <c r="D690" s="229">
        <v>6</v>
      </c>
      <c r="E690" s="229">
        <v>6</v>
      </c>
      <c r="F690" s="229">
        <v>0</v>
      </c>
      <c r="I690" s="229">
        <v>0</v>
      </c>
      <c r="J690" s="229">
        <f t="shared" si="55"/>
        <v>0</v>
      </c>
      <c r="K690" s="229" t="str">
        <f t="shared" si="54"/>
        <v>76483 4CB0A</v>
      </c>
      <c r="L690" s="229" t="str">
        <f t="shared" si="57"/>
        <v>76483 4CB0A</v>
      </c>
      <c r="M690" s="229" t="str">
        <f t="shared" si="56"/>
        <v/>
      </c>
      <c r="N690" s="229">
        <f>VLOOKUP(B690,大日程202201!$C$2:$D$1418,2,FALSE)</f>
        <v>2700</v>
      </c>
    </row>
    <row r="691" spans="1:14">
      <c r="A691" s="231">
        <v>690</v>
      </c>
      <c r="B691" s="229" t="s">
        <v>3399</v>
      </c>
      <c r="C691" s="229" t="s">
        <v>4812</v>
      </c>
      <c r="D691" s="229">
        <v>8</v>
      </c>
      <c r="E691" s="229">
        <v>8</v>
      </c>
      <c r="F691" s="229">
        <v>1</v>
      </c>
      <c r="G691" s="229">
        <v>6</v>
      </c>
      <c r="I691" s="229">
        <v>0</v>
      </c>
      <c r="J691" s="229">
        <f t="shared" si="55"/>
        <v>1</v>
      </c>
      <c r="K691" s="229" t="str">
        <f t="shared" si="54"/>
        <v>765F6/7 4CF0A</v>
      </c>
      <c r="L691" s="229" t="str">
        <f>IF(AND($G691&lt;&gt;"",$J691&gt;0), IF($F691=1,MID($K691,1,$G691-1)&amp;MID($K691,$G691+2,LEN($K691)-($G691+1)),""), IF(AND($G691&lt;&gt;"",$E691&lt;&gt;""),MID($K691,1,$G691-1),IF(AND($D691&lt;&gt;"",$F691&lt;2),$K691,IF(AND(OR($D691="", $E691=""),VALUE($F691)=0),$K691,IF($F691=1,MID($K691,1,$G691-1)&amp;MID($K691,$G691+2,LEN($K691)-($G691-1)),"")))))</f>
        <v>765F6 4CF0A</v>
      </c>
      <c r="M691" s="229" t="str">
        <f t="shared" si="56"/>
        <v>765F7 4CF0A</v>
      </c>
      <c r="N691" s="229">
        <f>VLOOKUP(B691,大日程202201!$C$2:$D$1418,2,FALSE)</f>
        <v>0</v>
      </c>
    </row>
    <row r="692" spans="1:14">
      <c r="A692" s="231">
        <v>691</v>
      </c>
      <c r="B692" s="229" t="s">
        <v>3400</v>
      </c>
      <c r="C692" s="229" t="s">
        <v>4813</v>
      </c>
      <c r="D692" s="229">
        <v>8</v>
      </c>
      <c r="E692" s="229">
        <v>8</v>
      </c>
      <c r="F692" s="229">
        <v>1</v>
      </c>
      <c r="G692" s="229">
        <v>6</v>
      </c>
      <c r="I692" s="229">
        <v>0</v>
      </c>
      <c r="J692" s="229">
        <f t="shared" si="55"/>
        <v>1</v>
      </c>
      <c r="K692" s="229" t="str">
        <f t="shared" si="54"/>
        <v>76742/3 4CE1A</v>
      </c>
      <c r="L692" s="229" t="str">
        <f>IF(AND($G692&lt;&gt;"",$J692&gt;0), IF($F692=1,MID($K692,1,$G692-1)&amp;MID($K692,$G692+2,LEN($K692)-($G692+1)),""), IF(AND($G692&lt;&gt;"",$E692&lt;&gt;""),MID($K692,1,$G692-1),IF(AND($D692&lt;&gt;"",$F692&lt;2),$K692,IF(AND(OR($D692="", $E692=""),VALUE($F692)=0),$K692,IF($F692=1,MID($K692,1,$G692-1)&amp;MID($K692,$G692+2,LEN($K692)-($G692-1)),"")))))</f>
        <v>76742 4CE1A</v>
      </c>
      <c r="M692" s="229" t="str">
        <f t="shared" si="56"/>
        <v>76743 4CE1A</v>
      </c>
      <c r="N692" s="229">
        <f>VLOOKUP(B692,大日程202201!$C$2:$D$1418,2,FALSE)</f>
        <v>0</v>
      </c>
    </row>
    <row r="693" spans="1:14">
      <c r="A693" s="231">
        <v>692</v>
      </c>
      <c r="B693" s="229" t="s">
        <v>3400</v>
      </c>
      <c r="C693" s="229" t="s">
        <v>4813</v>
      </c>
      <c r="D693" s="229">
        <v>8</v>
      </c>
      <c r="E693" s="229">
        <v>8</v>
      </c>
      <c r="F693" s="229">
        <v>1</v>
      </c>
      <c r="G693" s="229">
        <v>6</v>
      </c>
      <c r="I693" s="229">
        <v>0</v>
      </c>
      <c r="J693" s="229">
        <f t="shared" si="55"/>
        <v>1</v>
      </c>
      <c r="K693" s="229" t="str">
        <f t="shared" si="54"/>
        <v>76742/3 4CE1A</v>
      </c>
      <c r="L693" s="229" t="str">
        <f>IF(AND($G693&lt;&gt;"",$J693&gt;0), IF($F693=1,MID($K693,1,$G693-1)&amp;MID($K693,$G693+2,LEN($K693)-($G693+1)),""), IF(AND($G693&lt;&gt;"",$E693&lt;&gt;""),MID($K693,1,$G693-1),IF(AND($D693&lt;&gt;"",$F693&lt;2),$K693,IF(AND(OR($D693="", $E693=""),VALUE($F693)=0),$K693,IF($F693=1,MID($K693,1,$G693-1)&amp;MID($K693,$G693+2,LEN($K693)-($G693-1)),"")))))</f>
        <v>76742 4CE1A</v>
      </c>
      <c r="M693" s="229" t="str">
        <f t="shared" si="56"/>
        <v>76743 4CE1A</v>
      </c>
      <c r="N693" s="229">
        <f>VLOOKUP(B693,大日程202201!$C$2:$D$1418,2,FALSE)</f>
        <v>0</v>
      </c>
    </row>
    <row r="694" spans="1:14">
      <c r="A694" s="231">
        <v>693</v>
      </c>
      <c r="B694" s="229" t="s">
        <v>3401</v>
      </c>
      <c r="C694" s="229" t="s">
        <v>4814</v>
      </c>
      <c r="D694" s="229">
        <v>6</v>
      </c>
      <c r="E694" s="229">
        <v>6</v>
      </c>
      <c r="F694" s="229">
        <v>0</v>
      </c>
      <c r="I694" s="229">
        <v>0</v>
      </c>
      <c r="J694" s="229">
        <f t="shared" si="55"/>
        <v>0</v>
      </c>
      <c r="K694" s="229" t="str">
        <f t="shared" si="54"/>
        <v>9450B 86300</v>
      </c>
      <c r="L694" s="229" t="str">
        <f t="shared" si="57"/>
        <v>9450B 86300</v>
      </c>
      <c r="M694" s="229" t="str">
        <f t="shared" si="56"/>
        <v/>
      </c>
      <c r="N694" s="229">
        <f>VLOOKUP(B694,大日程202201!$C$2:$D$1418,2,FALSE)</f>
        <v>1680</v>
      </c>
    </row>
    <row r="695" spans="1:14">
      <c r="A695" s="231">
        <v>694</v>
      </c>
      <c r="B695" s="229" t="s">
        <v>3402</v>
      </c>
      <c r="C695" s="229" t="s">
        <v>4815</v>
      </c>
      <c r="D695" s="229">
        <v>6</v>
      </c>
      <c r="E695" s="229">
        <v>6</v>
      </c>
      <c r="F695" s="229">
        <v>0</v>
      </c>
      <c r="I695" s="229">
        <v>0</v>
      </c>
      <c r="J695" s="229">
        <f t="shared" si="55"/>
        <v>0</v>
      </c>
      <c r="K695" s="229" t="str">
        <f t="shared" si="54"/>
        <v>9450C 01700</v>
      </c>
      <c r="L695" s="229" t="str">
        <f t="shared" si="57"/>
        <v>9450C 01700</v>
      </c>
      <c r="M695" s="229" t="str">
        <f t="shared" si="56"/>
        <v/>
      </c>
      <c r="N695" s="229">
        <f>VLOOKUP(B695,大日程202201!$C$2:$D$1418,2,FALSE)</f>
        <v>1400</v>
      </c>
    </row>
    <row r="696" spans="1:14">
      <c r="A696" s="231">
        <v>695</v>
      </c>
      <c r="B696" s="229" t="s">
        <v>3403</v>
      </c>
      <c r="C696" s="229" t="s">
        <v>4816</v>
      </c>
      <c r="D696" s="229">
        <v>6</v>
      </c>
      <c r="E696" s="229">
        <v>6</v>
      </c>
      <c r="F696" s="229">
        <v>0</v>
      </c>
      <c r="I696" s="229">
        <v>0</v>
      </c>
      <c r="J696" s="229">
        <f t="shared" si="55"/>
        <v>0</v>
      </c>
      <c r="K696" s="229" t="str">
        <f t="shared" si="54"/>
        <v>9450C 01800</v>
      </c>
      <c r="L696" s="229" t="str">
        <f t="shared" si="57"/>
        <v>9450C 01800</v>
      </c>
      <c r="M696" s="229" t="str">
        <f t="shared" si="56"/>
        <v/>
      </c>
      <c r="N696" s="229">
        <f>VLOOKUP(B696,大日程202201!$C$2:$D$1418,2,FALSE)</f>
        <v>1620</v>
      </c>
    </row>
    <row r="697" spans="1:14">
      <c r="A697" s="231">
        <v>696</v>
      </c>
      <c r="B697" s="229" t="s">
        <v>3404</v>
      </c>
      <c r="C697" s="229" t="s">
        <v>4817</v>
      </c>
      <c r="D697" s="229">
        <v>6</v>
      </c>
      <c r="E697" s="229">
        <v>6</v>
      </c>
      <c r="F697" s="229">
        <v>0</v>
      </c>
      <c r="I697" s="229">
        <v>0</v>
      </c>
      <c r="J697" s="229">
        <f t="shared" si="55"/>
        <v>0</v>
      </c>
      <c r="K697" s="229" t="str">
        <f t="shared" si="54"/>
        <v>9450C 01900</v>
      </c>
      <c r="L697" s="229" t="str">
        <f t="shared" si="57"/>
        <v>9450C 01900</v>
      </c>
      <c r="M697" s="229" t="str">
        <f t="shared" si="56"/>
        <v/>
      </c>
      <c r="N697" s="229">
        <f>VLOOKUP(B697,大日程202201!$C$2:$D$1418,2,FALSE)</f>
        <v>1560</v>
      </c>
    </row>
    <row r="698" spans="1:14">
      <c r="A698" s="231">
        <v>697</v>
      </c>
      <c r="B698" s="229" t="s">
        <v>3405</v>
      </c>
      <c r="C698" s="229" t="s">
        <v>4818</v>
      </c>
      <c r="D698" s="229">
        <v>6</v>
      </c>
      <c r="E698" s="229">
        <v>6</v>
      </c>
      <c r="F698" s="229">
        <v>0</v>
      </c>
      <c r="I698" s="229">
        <v>0</v>
      </c>
      <c r="J698" s="229">
        <f t="shared" si="55"/>
        <v>0</v>
      </c>
      <c r="K698" s="229" t="str">
        <f t="shared" si="54"/>
        <v>9450C 02000</v>
      </c>
      <c r="L698" s="229" t="str">
        <f t="shared" si="57"/>
        <v>9450C 02000</v>
      </c>
      <c r="M698" s="229" t="str">
        <f t="shared" si="56"/>
        <v/>
      </c>
      <c r="N698" s="229">
        <f>VLOOKUP(B698,大日程202201!$C$2:$D$1418,2,FALSE)</f>
        <v>1560</v>
      </c>
    </row>
    <row r="699" spans="1:14">
      <c r="A699" s="231">
        <v>698</v>
      </c>
      <c r="B699" s="229" t="s">
        <v>3406</v>
      </c>
      <c r="C699" s="229" t="s">
        <v>4819</v>
      </c>
      <c r="D699" s="229">
        <v>6</v>
      </c>
      <c r="E699" s="229">
        <v>6</v>
      </c>
      <c r="F699" s="229">
        <v>0</v>
      </c>
      <c r="I699" s="229">
        <v>0</v>
      </c>
      <c r="J699" s="229">
        <f t="shared" si="55"/>
        <v>0</v>
      </c>
      <c r="K699" s="229" t="str">
        <f t="shared" si="54"/>
        <v>9450C 03600</v>
      </c>
      <c r="L699" s="229" t="str">
        <f t="shared" si="57"/>
        <v>9450C 03600</v>
      </c>
      <c r="M699" s="229" t="str">
        <f t="shared" si="56"/>
        <v/>
      </c>
      <c r="N699" s="229">
        <f>VLOOKUP(B699,大日程202201!$C$2:$D$1418,2,FALSE)</f>
        <v>2400</v>
      </c>
    </row>
    <row r="700" spans="1:14">
      <c r="A700" s="231">
        <v>699</v>
      </c>
      <c r="B700" s="229" t="s">
        <v>3407</v>
      </c>
      <c r="C700" s="229" t="s">
        <v>4820</v>
      </c>
      <c r="D700" s="229">
        <v>6</v>
      </c>
      <c r="E700" s="229">
        <v>6</v>
      </c>
      <c r="F700" s="229">
        <v>1</v>
      </c>
      <c r="G700" s="229">
        <v>12</v>
      </c>
      <c r="I700" s="229">
        <v>0</v>
      </c>
      <c r="J700" s="229">
        <f t="shared" si="55"/>
        <v>-7</v>
      </c>
      <c r="K700" s="229" t="str">
        <f t="shared" si="54"/>
        <v>9450C 04000/03800</v>
      </c>
      <c r="L700" s="229" t="str">
        <f>IF(AND($G700&lt;&gt;"",$J700&gt;0), IF($F700=1,MID($K700,1,$G700-1)&amp;MID($K700,$G700+2,LEN($K700)-($G700+1)),""), IF(AND($G700&lt;&gt;"",$E700&lt;&gt;""),MID($K700,1,$G700-1),IF(AND($D700&lt;&gt;"",$F700&lt;2),$K700,IF(AND(OR($D700="", $E700=""),VALUE($F700)=0),$K700,IF($F700=1,MID($K700,1,$G700-1)&amp;MID($K700,$G700+2,LEN($K700)-($G700-1)),"")))))</f>
        <v>9450C 04000</v>
      </c>
      <c r="M700" s="229" t="str">
        <f t="shared" si="56"/>
        <v>9450C 03800</v>
      </c>
      <c r="N700" s="229">
        <f>VLOOKUP(B700,大日程202201!$C$2:$D$1418,2,FALSE)</f>
        <v>2400</v>
      </c>
    </row>
    <row r="701" spans="1:14">
      <c r="A701" s="231">
        <v>700</v>
      </c>
      <c r="B701" s="229" t="s">
        <v>3408</v>
      </c>
      <c r="C701" s="229" t="s">
        <v>4821</v>
      </c>
      <c r="D701" s="229">
        <v>6</v>
      </c>
      <c r="E701" s="229">
        <v>6</v>
      </c>
      <c r="F701" s="229">
        <v>0</v>
      </c>
      <c r="I701" s="229">
        <v>0</v>
      </c>
      <c r="J701" s="229">
        <f t="shared" si="55"/>
        <v>0</v>
      </c>
      <c r="K701" s="229" t="str">
        <f t="shared" si="54"/>
        <v>64124 6RA0A</v>
      </c>
      <c r="L701" s="229" t="str">
        <f t="shared" si="57"/>
        <v>64124 6RA0A</v>
      </c>
      <c r="M701" s="229" t="str">
        <f t="shared" si="56"/>
        <v/>
      </c>
      <c r="N701" s="229">
        <f>VLOOKUP(B701,大日程202201!$C$2:$D$1418,2,FALSE)</f>
        <v>6930</v>
      </c>
    </row>
    <row r="702" spans="1:14">
      <c r="A702" s="231">
        <v>701</v>
      </c>
      <c r="B702" s="229" t="s">
        <v>3409</v>
      </c>
      <c r="C702" s="229" t="s">
        <v>4822</v>
      </c>
      <c r="D702" s="229">
        <v>6</v>
      </c>
      <c r="E702" s="229">
        <v>6</v>
      </c>
      <c r="F702" s="229">
        <v>0</v>
      </c>
      <c r="I702" s="229">
        <v>0</v>
      </c>
      <c r="J702" s="229">
        <f t="shared" si="55"/>
        <v>0</v>
      </c>
      <c r="K702" s="229" t="str">
        <f t="shared" si="54"/>
        <v>5220A M9400</v>
      </c>
      <c r="L702" s="229" t="str">
        <f t="shared" si="57"/>
        <v>5220A M9400</v>
      </c>
      <c r="M702" s="229" t="str">
        <f t="shared" si="56"/>
        <v/>
      </c>
      <c r="N702" s="229">
        <f>VLOOKUP(B702,大日程202201!$C$2:$D$1418,2,FALSE)</f>
        <v>10230</v>
      </c>
    </row>
    <row r="703" spans="1:14">
      <c r="A703" s="231">
        <v>702</v>
      </c>
      <c r="B703" s="229" t="s">
        <v>3410</v>
      </c>
      <c r="C703" s="229" t="s">
        <v>4823</v>
      </c>
      <c r="D703" s="229">
        <v>6</v>
      </c>
      <c r="E703" s="229">
        <v>6</v>
      </c>
      <c r="F703" s="229">
        <v>0</v>
      </c>
      <c r="I703" s="229">
        <v>0</v>
      </c>
      <c r="J703" s="229">
        <f t="shared" si="55"/>
        <v>0</v>
      </c>
      <c r="K703" s="229" t="str">
        <f t="shared" si="54"/>
        <v>64125 6RA0A</v>
      </c>
      <c r="L703" s="229" t="str">
        <f t="shared" si="57"/>
        <v>64125 6RA0A</v>
      </c>
      <c r="M703" s="229" t="str">
        <f t="shared" si="56"/>
        <v/>
      </c>
      <c r="N703" s="229">
        <f>VLOOKUP(B703,大日程202201!$C$2:$D$1418,2,FALSE)</f>
        <v>6930</v>
      </c>
    </row>
    <row r="704" spans="1:14">
      <c r="A704" s="231">
        <v>703</v>
      </c>
      <c r="B704" s="229" t="s">
        <v>3411</v>
      </c>
      <c r="C704" s="229" t="s">
        <v>4824</v>
      </c>
      <c r="D704" s="229">
        <v>6</v>
      </c>
      <c r="E704" s="229">
        <v>6</v>
      </c>
      <c r="F704" s="229">
        <v>0</v>
      </c>
      <c r="I704" s="229">
        <v>0</v>
      </c>
      <c r="J704" s="229">
        <f t="shared" si="55"/>
        <v>0</v>
      </c>
      <c r="K704" s="229" t="str">
        <f t="shared" si="54"/>
        <v>5220A M9300</v>
      </c>
      <c r="L704" s="229" t="str">
        <f t="shared" si="57"/>
        <v>5220A M9300</v>
      </c>
      <c r="M704" s="229" t="str">
        <f t="shared" si="56"/>
        <v/>
      </c>
      <c r="N704" s="229">
        <f>VLOOKUP(B704,大日程202201!$C$2:$D$1418,2,FALSE)</f>
        <v>10230</v>
      </c>
    </row>
    <row r="705" spans="1:14">
      <c r="A705" s="231">
        <v>704</v>
      </c>
      <c r="B705" s="229" t="s">
        <v>3412</v>
      </c>
      <c r="C705" s="229" t="s">
        <v>4825</v>
      </c>
      <c r="D705" s="229">
        <v>8</v>
      </c>
      <c r="E705" s="229">
        <v>8</v>
      </c>
      <c r="F705" s="229">
        <v>1</v>
      </c>
      <c r="G705" s="229">
        <v>6</v>
      </c>
      <c r="I705" s="229">
        <v>0</v>
      </c>
      <c r="J705" s="229">
        <f t="shared" si="55"/>
        <v>1</v>
      </c>
      <c r="K705" s="229" t="str">
        <f t="shared" si="54"/>
        <v>75312/3 6RA0A</v>
      </c>
      <c r="L705" s="229" t="str">
        <f>IF(AND($G705&lt;&gt;"",$J705&gt;0), IF($F705=1,MID($K705,1,$G705-1)&amp;MID($K705,$G705+2,LEN($K705)-($G705+1)),""), IF(AND($G705&lt;&gt;"",$E705&lt;&gt;""),MID($K705,1,$G705-1),IF(AND($D705&lt;&gt;"",$F705&lt;2),$K705,IF(AND(OR($D705="", $E705=""),VALUE($F705)=0),$K705,IF($F705=1,MID($K705,1,$G705-1)&amp;MID($K705,$G705+2,LEN($K705)-($G705-1)),"")))))</f>
        <v>75312 6RA0A</v>
      </c>
      <c r="M705" s="229" t="str">
        <f t="shared" si="56"/>
        <v>75313 6RA0A</v>
      </c>
      <c r="N705" s="229">
        <f>VLOOKUP(B705,大日程202201!$C$2:$D$1418,2,FALSE)</f>
        <v>6800</v>
      </c>
    </row>
    <row r="706" spans="1:14">
      <c r="A706" s="231">
        <v>705</v>
      </c>
      <c r="B706" s="229" t="s">
        <v>3413</v>
      </c>
      <c r="C706" s="229" t="s">
        <v>4826</v>
      </c>
      <c r="D706" s="229">
        <v>6</v>
      </c>
      <c r="E706" s="229">
        <v>6</v>
      </c>
      <c r="F706" s="229">
        <v>1</v>
      </c>
      <c r="G706" s="229">
        <v>12</v>
      </c>
      <c r="I706" s="229">
        <v>0</v>
      </c>
      <c r="J706" s="229">
        <f t="shared" si="55"/>
        <v>-7</v>
      </c>
      <c r="K706" s="229" t="str">
        <f t="shared" ref="K706:K769" si="59">IF(AND($D706&lt;&gt;"",$D706&gt;$E706),TRIM(MID($C706,1,$D706)),TRIM($C706))</f>
        <v>5253C J2200/J2100</v>
      </c>
      <c r="L706" s="229" t="str">
        <f>IF(AND($G706&lt;&gt;"",$J706&gt;0), IF($F706=1,MID($K706,1,$G706-1)&amp;MID($K706,$G706+2,LEN($K706)-($G706+1)),""), IF(AND($G706&lt;&gt;"",$E706&lt;&gt;""),MID($K706,1,$G706-1),IF(AND($D706&lt;&gt;"",$F706&lt;2),$K706,IF(AND(OR($D706="", $E706=""),VALUE($F706)=0),$K706,IF($F706=1,MID($K706,1,$G706-1)&amp;MID($K706,$G706+2,LEN($K706)-($G706-1)),"")))))</f>
        <v>5253C J2200</v>
      </c>
      <c r="M706" s="229" t="str">
        <f t="shared" si="56"/>
        <v>5253C J2100</v>
      </c>
      <c r="N706" s="229">
        <f>VLOOKUP(B706,大日程202201!$C$2:$D$1418,2,FALSE)</f>
        <v>8800</v>
      </c>
    </row>
    <row r="707" spans="1:14">
      <c r="A707" s="231">
        <v>706</v>
      </c>
      <c r="B707" s="229" t="s">
        <v>3414</v>
      </c>
      <c r="C707" s="229" t="s">
        <v>4827</v>
      </c>
      <c r="D707" s="229">
        <v>6</v>
      </c>
      <c r="E707" s="229">
        <v>6</v>
      </c>
      <c r="F707" s="229">
        <v>0</v>
      </c>
      <c r="I707" s="229">
        <v>0</v>
      </c>
      <c r="J707" s="229">
        <f t="shared" si="55"/>
        <v>0</v>
      </c>
      <c r="K707" s="229" t="str">
        <f t="shared" si="59"/>
        <v>75312 6RA1A</v>
      </c>
      <c r="L707" s="229" t="str">
        <f t="shared" si="57"/>
        <v>75312 6RA1A</v>
      </c>
      <c r="M707" s="229" t="str">
        <f t="shared" si="56"/>
        <v/>
      </c>
      <c r="N707" s="229">
        <f>VLOOKUP(B707,大日程202201!$C$2:$D$1418,2,FALSE)</f>
        <v>5740</v>
      </c>
    </row>
    <row r="708" spans="1:14">
      <c r="A708" s="231">
        <v>707</v>
      </c>
      <c r="B708" s="229" t="s">
        <v>3415</v>
      </c>
      <c r="C708" s="229" t="s">
        <v>4828</v>
      </c>
      <c r="D708" s="229">
        <v>6</v>
      </c>
      <c r="E708" s="229">
        <v>6</v>
      </c>
      <c r="F708" s="229">
        <v>0</v>
      </c>
      <c r="I708" s="229">
        <v>0</v>
      </c>
      <c r="J708" s="229">
        <f t="shared" ref="J708:J771" si="60">IF($G708&lt;&gt;"",($E708-1)-$G708,0)</f>
        <v>0</v>
      </c>
      <c r="K708" s="229" t="str">
        <f t="shared" si="59"/>
        <v>5253C J1800</v>
      </c>
      <c r="L708" s="229" t="str">
        <f t="shared" si="57"/>
        <v>5253C J1800</v>
      </c>
      <c r="M708" s="229" t="str">
        <f t="shared" si="56"/>
        <v/>
      </c>
      <c r="N708" s="229">
        <f>VLOOKUP(B708,大日程202201!$C$2:$D$1418,2,FALSE)</f>
        <v>8160</v>
      </c>
    </row>
    <row r="709" spans="1:14">
      <c r="A709" s="231">
        <v>708</v>
      </c>
      <c r="B709" s="229" t="s">
        <v>3416</v>
      </c>
      <c r="C709" s="229" t="s">
        <v>4829</v>
      </c>
      <c r="D709" s="229">
        <v>6</v>
      </c>
      <c r="E709" s="229">
        <v>6</v>
      </c>
      <c r="F709" s="229">
        <v>0</v>
      </c>
      <c r="I709" s="229">
        <v>0</v>
      </c>
      <c r="J709" s="229">
        <f t="shared" si="60"/>
        <v>0</v>
      </c>
      <c r="K709" s="229" t="str">
        <f t="shared" si="59"/>
        <v>75313 6RA1A</v>
      </c>
      <c r="L709" s="229" t="str">
        <f t="shared" si="57"/>
        <v>75313 6RA1A</v>
      </c>
      <c r="M709" s="229" t="str">
        <f t="shared" si="56"/>
        <v/>
      </c>
      <c r="N709" s="229">
        <f>VLOOKUP(B709,大日程202201!$C$2:$D$1418,2,FALSE)</f>
        <v>5740</v>
      </c>
    </row>
    <row r="710" spans="1:14">
      <c r="A710" s="231">
        <v>709</v>
      </c>
      <c r="B710" s="229" t="s">
        <v>3417</v>
      </c>
      <c r="C710" s="229" t="s">
        <v>4830</v>
      </c>
      <c r="D710" s="229">
        <v>6</v>
      </c>
      <c r="E710" s="229">
        <v>6</v>
      </c>
      <c r="F710" s="229">
        <v>0</v>
      </c>
      <c r="I710" s="229">
        <v>0</v>
      </c>
      <c r="J710" s="229">
        <f t="shared" si="60"/>
        <v>0</v>
      </c>
      <c r="K710" s="229" t="str">
        <f t="shared" si="59"/>
        <v>5253C J1700</v>
      </c>
      <c r="L710" s="229" t="str">
        <f t="shared" si="57"/>
        <v>5253C J1700</v>
      </c>
      <c r="M710" s="229" t="str">
        <f t="shared" si="56"/>
        <v/>
      </c>
      <c r="N710" s="229">
        <f>VLOOKUP(B710,大日程202201!$C$2:$D$1418,2,FALSE)</f>
        <v>7740</v>
      </c>
    </row>
    <row r="711" spans="1:14">
      <c r="A711" s="231">
        <v>710</v>
      </c>
      <c r="B711" s="229" t="s">
        <v>3418</v>
      </c>
      <c r="C711" s="229" t="s">
        <v>4831</v>
      </c>
      <c r="D711" s="229">
        <v>8</v>
      </c>
      <c r="E711" s="229">
        <v>8</v>
      </c>
      <c r="F711" s="229">
        <v>1</v>
      </c>
      <c r="G711" s="229">
        <v>6</v>
      </c>
      <c r="I711" s="229">
        <v>0</v>
      </c>
      <c r="J711" s="229">
        <f t="shared" si="60"/>
        <v>1</v>
      </c>
      <c r="K711" s="229" t="str">
        <f t="shared" si="59"/>
        <v>75466/7 6RA0A</v>
      </c>
      <c r="L711" s="229" t="str">
        <f>IF(AND($G711&lt;&gt;"",$J711&gt;0), IF($F711=1,MID($K711,1,$G711-1)&amp;MID($K711,$G711+2,LEN($K711)-($G711+1)),""), IF(AND($G711&lt;&gt;"",$E711&lt;&gt;""),MID($K711,1,$G711-1),IF(AND($D711&lt;&gt;"",$F711&lt;2),$K711,IF(AND(OR($D711="", $E711=""),VALUE($F711)=0),$K711,IF($F711=1,MID($K711,1,$G711-1)&amp;MID($K711,$G711+2,LEN($K711)-($G711-1)),"")))))</f>
        <v>75466 6RA0A</v>
      </c>
      <c r="M711" s="229" t="str">
        <f t="shared" si="56"/>
        <v>75467 6RA0A</v>
      </c>
      <c r="N711" s="229">
        <f>VLOOKUP(B711,大日程202201!$C$2:$D$1418,2,FALSE)</f>
        <v>5400</v>
      </c>
    </row>
    <row r="712" spans="1:14">
      <c r="A712" s="231">
        <v>711</v>
      </c>
      <c r="B712" s="229" t="s">
        <v>3419</v>
      </c>
      <c r="C712" s="229" t="s">
        <v>4832</v>
      </c>
      <c r="D712" s="229">
        <v>6</v>
      </c>
      <c r="E712" s="229">
        <v>6</v>
      </c>
      <c r="F712" s="229">
        <v>1</v>
      </c>
      <c r="G712" s="229">
        <v>12</v>
      </c>
      <c r="I712" s="229">
        <v>0</v>
      </c>
      <c r="J712" s="229">
        <f t="shared" si="60"/>
        <v>-7</v>
      </c>
      <c r="K712" s="229" t="str">
        <f t="shared" si="59"/>
        <v>5253C K1000/K0900</v>
      </c>
      <c r="L712" s="229" t="str">
        <f>IF(AND($G712&lt;&gt;"",$J712&gt;0), IF($F712=1,MID($K712,1,$G712-1)&amp;MID($K712,$G712+2,LEN($K712)-($G712+1)),""), IF(AND($G712&lt;&gt;"",$E712&lt;&gt;""),MID($K712,1,$G712-1),IF(AND($D712&lt;&gt;"",$F712&lt;2),$K712,IF(AND(OR($D712="", $E712=""),VALUE($F712)=0),$K712,IF($F712=1,MID($K712,1,$G712-1)&amp;MID($K712,$G712+2,LEN($K712)-($G712-1)),"")))))</f>
        <v>5253C K1000</v>
      </c>
      <c r="M712" s="229" t="str">
        <f t="shared" si="56"/>
        <v>5253C K0900</v>
      </c>
      <c r="N712" s="229">
        <f>VLOOKUP(B712,大日程202201!$C$2:$D$1418,2,FALSE)</f>
        <v>8400</v>
      </c>
    </row>
    <row r="713" spans="1:14">
      <c r="A713" s="231">
        <v>712</v>
      </c>
      <c r="B713" s="229" t="s">
        <v>3420</v>
      </c>
      <c r="C713" s="229" t="s">
        <v>4833</v>
      </c>
      <c r="D713" s="229">
        <v>8</v>
      </c>
      <c r="E713" s="229">
        <v>8</v>
      </c>
      <c r="F713" s="229">
        <v>1</v>
      </c>
      <c r="G713" s="229">
        <v>6</v>
      </c>
      <c r="I713" s="229">
        <v>0</v>
      </c>
      <c r="J713" s="229">
        <f t="shared" si="60"/>
        <v>1</v>
      </c>
      <c r="K713" s="229" t="str">
        <f t="shared" si="59"/>
        <v>75636/7 6RA0A</v>
      </c>
      <c r="L713" s="229" t="str">
        <f>IF(AND($G713&lt;&gt;"",$J713&gt;0), IF($F713=1,MID($K713,1,$G713-1)&amp;MID($K713,$G713+2,LEN($K713)-($G713+1)),""), IF(AND($G713&lt;&gt;"",$E713&lt;&gt;""),MID($K713,1,$G713-1),IF(AND($D713&lt;&gt;"",$F713&lt;2),$K713,IF(AND(OR($D713="", $E713=""),VALUE($F713)=0),$K713,IF($F713=1,MID($K713,1,$G713-1)&amp;MID($K713,$G713+2,LEN($K713)-($G713-1)),"")))))</f>
        <v>75636 6RA0A</v>
      </c>
      <c r="M713" s="229" t="str">
        <f t="shared" si="56"/>
        <v>75637 6RA0A</v>
      </c>
      <c r="N713" s="229">
        <f>VLOOKUP(B713,大日程202201!$C$2:$D$1418,2,FALSE)</f>
        <v>6600</v>
      </c>
    </row>
    <row r="714" spans="1:14">
      <c r="A714" s="231">
        <v>713</v>
      </c>
      <c r="B714" s="229" t="s">
        <v>3421</v>
      </c>
      <c r="C714" s="229" t="s">
        <v>4834</v>
      </c>
      <c r="D714" s="229">
        <v>6</v>
      </c>
      <c r="E714" s="229">
        <v>6</v>
      </c>
      <c r="F714" s="229">
        <v>1</v>
      </c>
      <c r="G714" s="229">
        <v>12</v>
      </c>
      <c r="I714" s="229">
        <v>0</v>
      </c>
      <c r="J714" s="229">
        <f t="shared" si="60"/>
        <v>-7</v>
      </c>
      <c r="K714" s="229" t="str">
        <f t="shared" si="59"/>
        <v>5253C K3000/K2900</v>
      </c>
      <c r="L714" s="229" t="str">
        <f>IF(AND($G714&lt;&gt;"",$J714&gt;0), IF($F714=1,MID($K714,1,$G714-1)&amp;MID($K714,$G714+2,LEN($K714)-($G714+1)),""), IF(AND($G714&lt;&gt;"",$E714&lt;&gt;""),MID($K714,1,$G714-1),IF(AND($D714&lt;&gt;"",$F714&lt;2),$K714,IF(AND(OR($D714="", $E714=""),VALUE($F714)=0),$K714,IF($F714=1,MID($K714,1,$G714-1)&amp;MID($K714,$G714+2,LEN($K714)-($G714-1)),"")))))</f>
        <v>5253C K3000</v>
      </c>
      <c r="M714" s="229" t="str">
        <f t="shared" si="56"/>
        <v>5253C K2900</v>
      </c>
      <c r="N714" s="229">
        <f>VLOOKUP(B714,大日程202201!$C$2:$D$1418,2,FALSE)</f>
        <v>7200</v>
      </c>
    </row>
    <row r="715" spans="1:14">
      <c r="A715" s="231">
        <v>714</v>
      </c>
      <c r="B715" s="229" t="s">
        <v>3422</v>
      </c>
      <c r="C715" s="229" t="s">
        <v>4835</v>
      </c>
      <c r="D715" s="229">
        <v>6</v>
      </c>
      <c r="E715" s="229">
        <v>6</v>
      </c>
      <c r="F715" s="229">
        <v>0</v>
      </c>
      <c r="I715" s="229">
        <v>0</v>
      </c>
      <c r="J715" s="229">
        <f t="shared" si="60"/>
        <v>0</v>
      </c>
      <c r="K715" s="229" t="str">
        <f t="shared" si="59"/>
        <v>75692 6RA0A</v>
      </c>
      <c r="L715" s="229" t="str">
        <f t="shared" si="57"/>
        <v>75692 6RA0A</v>
      </c>
      <c r="M715" s="229" t="str">
        <f t="shared" si="56"/>
        <v/>
      </c>
      <c r="N715" s="229">
        <f>VLOOKUP(B715,大日程202201!$C$2:$D$1418,2,FALSE)</f>
        <v>5640</v>
      </c>
    </row>
    <row r="716" spans="1:14">
      <c r="A716" s="231">
        <v>715</v>
      </c>
      <c r="B716" s="229" t="s">
        <v>3423</v>
      </c>
      <c r="C716" s="229" t="s">
        <v>4836</v>
      </c>
      <c r="D716" s="229">
        <v>6</v>
      </c>
      <c r="E716" s="229">
        <v>6</v>
      </c>
      <c r="F716" s="229">
        <v>0</v>
      </c>
      <c r="I716" s="229">
        <v>0</v>
      </c>
      <c r="J716" s="229">
        <f t="shared" si="60"/>
        <v>0</v>
      </c>
      <c r="K716" s="229" t="str">
        <f t="shared" si="59"/>
        <v>5253C B3200</v>
      </c>
      <c r="L716" s="229" t="str">
        <f t="shared" si="57"/>
        <v>5253C B3200</v>
      </c>
      <c r="M716" s="229" t="str">
        <f t="shared" si="56"/>
        <v/>
      </c>
      <c r="N716" s="229">
        <f>VLOOKUP(B716,大日程202201!$C$2:$D$1418,2,FALSE)</f>
        <v>8520</v>
      </c>
    </row>
    <row r="717" spans="1:14">
      <c r="A717" s="231">
        <v>716</v>
      </c>
      <c r="B717" s="229" t="s">
        <v>3424</v>
      </c>
      <c r="C717" s="229" t="s">
        <v>4837</v>
      </c>
      <c r="D717" s="229">
        <v>6</v>
      </c>
      <c r="E717" s="229">
        <v>6</v>
      </c>
      <c r="F717" s="229">
        <v>0</v>
      </c>
      <c r="I717" s="229">
        <v>0</v>
      </c>
      <c r="J717" s="229">
        <f t="shared" si="60"/>
        <v>0</v>
      </c>
      <c r="K717" s="229" t="str">
        <f t="shared" si="59"/>
        <v>75693 6RA0A</v>
      </c>
      <c r="L717" s="229" t="str">
        <f t="shared" si="57"/>
        <v>75693 6RA0A</v>
      </c>
      <c r="M717" s="229" t="str">
        <f t="shared" si="56"/>
        <v/>
      </c>
      <c r="N717" s="229">
        <f>VLOOKUP(B717,大日程202201!$C$2:$D$1418,2,FALSE)</f>
        <v>5640</v>
      </c>
    </row>
    <row r="718" spans="1:14">
      <c r="A718" s="231">
        <v>717</v>
      </c>
      <c r="B718" s="229" t="s">
        <v>3425</v>
      </c>
      <c r="C718" s="229" t="s">
        <v>4838</v>
      </c>
      <c r="D718" s="229">
        <v>6</v>
      </c>
      <c r="E718" s="229">
        <v>6</v>
      </c>
      <c r="F718" s="229">
        <v>0</v>
      </c>
      <c r="I718" s="229">
        <v>0</v>
      </c>
      <c r="J718" s="229">
        <f t="shared" si="60"/>
        <v>0</v>
      </c>
      <c r="K718" s="229" t="str">
        <f t="shared" si="59"/>
        <v>5253C B3100</v>
      </c>
      <c r="L718" s="229" t="str">
        <f t="shared" si="57"/>
        <v>5253C B3100</v>
      </c>
      <c r="M718" s="229" t="str">
        <f t="shared" ref="M718:M781" si="61">IF(AND($G718&lt;&gt;"",$J718&gt;0), IF($F718=1,MID($K718,1,$G718-(1+$J718))&amp;MID($K718,$G718+$J718,LEN($K718)-($G718+($J718-1))),""),IF(AND($G718&lt;&gt;"",$E718&lt;&gt;"",$J718&gt;0),MID($K718,1,$G718-1),IF(AND($G718&lt;&gt;"",$E718&lt;&gt;"",$J718&lt;0),MID($K718,1,$E718)&amp;MID($K718,$G718+1,LEN($K718)-$G718),IF($F718=1,MID($K718,1,$G718-2)&amp;MID($K718,$G718+1,LEN($K718)-$G718),""))))</f>
        <v/>
      </c>
      <c r="N718" s="229">
        <f>VLOOKUP(B718,大日程202201!$C$2:$D$1418,2,FALSE)</f>
        <v>8520</v>
      </c>
    </row>
    <row r="719" spans="1:14">
      <c r="A719" s="231">
        <v>718</v>
      </c>
      <c r="B719" s="229" t="s">
        <v>3426</v>
      </c>
      <c r="C719" s="229" t="s">
        <v>4839</v>
      </c>
      <c r="D719" s="229">
        <v>8</v>
      </c>
      <c r="E719" s="229">
        <v>8</v>
      </c>
      <c r="F719" s="229">
        <v>1</v>
      </c>
      <c r="G719" s="229">
        <v>6</v>
      </c>
      <c r="I719" s="229">
        <v>0</v>
      </c>
      <c r="J719" s="229">
        <f t="shared" si="60"/>
        <v>1</v>
      </c>
      <c r="K719" s="229" t="str">
        <f t="shared" si="59"/>
        <v>76488/9 6RA0A</v>
      </c>
      <c r="L719" s="229" t="str">
        <f>IF(AND($G719&lt;&gt;"",$J719&gt;0), IF($F719=1,MID($K719,1,$G719-1)&amp;MID($K719,$G719+2,LEN($K719)-($G719+1)),""), IF(AND($G719&lt;&gt;"",$E719&lt;&gt;""),MID($K719,1,$G719-1),IF(AND($D719&lt;&gt;"",$F719&lt;2),$K719,IF(AND(OR($D719="", $E719=""),VALUE($F719)=0),$K719,IF($F719=1,MID($K719,1,$G719-1)&amp;MID($K719,$G719+2,LEN($K719)-($G719-1)),"")))))</f>
        <v>76488 6RA0A</v>
      </c>
      <c r="M719" s="229" t="str">
        <f t="shared" si="61"/>
        <v>76489 6RA0A</v>
      </c>
      <c r="N719" s="229">
        <f>VLOOKUP(B719,大日程202201!$C$2:$D$1418,2,FALSE)</f>
        <v>7200</v>
      </c>
    </row>
    <row r="720" spans="1:14">
      <c r="A720" s="231">
        <v>719</v>
      </c>
      <c r="B720" s="229" t="s">
        <v>3427</v>
      </c>
      <c r="C720" s="229" t="s">
        <v>4840</v>
      </c>
      <c r="D720" s="229">
        <v>6</v>
      </c>
      <c r="E720" s="229">
        <v>6</v>
      </c>
      <c r="F720" s="229">
        <v>1</v>
      </c>
      <c r="G720" s="229">
        <v>12</v>
      </c>
      <c r="I720" s="229">
        <v>0</v>
      </c>
      <c r="J720" s="229">
        <f t="shared" si="60"/>
        <v>-7</v>
      </c>
      <c r="K720" s="229" t="str">
        <f t="shared" si="59"/>
        <v>5253C A4600/A4500</v>
      </c>
      <c r="L720" s="229" t="str">
        <f>IF(AND($G720&lt;&gt;"",$J720&gt;0), IF($F720=1,MID($K720,1,$G720-1)&amp;MID($K720,$G720+2,LEN($K720)-($G720+1)),""), IF(AND($G720&lt;&gt;"",$E720&lt;&gt;""),MID($K720,1,$G720-1),IF(AND($D720&lt;&gt;"",$F720&lt;2),$K720,IF(AND(OR($D720="", $E720=""),VALUE($F720)=0),$K720,IF($F720=1,MID($K720,1,$G720-1)&amp;MID($K720,$G720+2,LEN($K720)-($G720-1)),"")))))</f>
        <v>5253C A4600</v>
      </c>
      <c r="M720" s="229" t="str">
        <f t="shared" si="61"/>
        <v>5253C A4500</v>
      </c>
      <c r="N720" s="229">
        <f>VLOOKUP(B720,大日程202201!$C$2:$D$1418,2,FALSE)</f>
        <v>8400</v>
      </c>
    </row>
    <row r="721" spans="1:14">
      <c r="A721" s="231">
        <v>720</v>
      </c>
      <c r="B721" s="229" t="s">
        <v>3428</v>
      </c>
      <c r="C721" s="229" t="s">
        <v>4841</v>
      </c>
      <c r="D721" s="229">
        <v>6</v>
      </c>
      <c r="E721" s="229">
        <v>6</v>
      </c>
      <c r="F721" s="229">
        <v>0</v>
      </c>
      <c r="I721" s="229">
        <v>0</v>
      </c>
      <c r="J721" s="229">
        <f t="shared" si="60"/>
        <v>0</v>
      </c>
      <c r="K721" s="229" t="str">
        <f t="shared" si="59"/>
        <v>17285 1LA0A01</v>
      </c>
      <c r="L721" s="229" t="str">
        <f t="shared" si="57"/>
        <v>17285 1LA0A01</v>
      </c>
      <c r="M721" s="229" t="str">
        <f t="shared" si="61"/>
        <v/>
      </c>
      <c r="N721" s="229">
        <f>VLOOKUP(B721,大日程202201!$C$2:$D$1418,2,FALSE)</f>
        <v>3600</v>
      </c>
    </row>
    <row r="722" spans="1:14">
      <c r="A722" s="231">
        <v>721</v>
      </c>
      <c r="B722" s="229" t="s">
        <v>3429</v>
      </c>
      <c r="C722" s="229" t="s">
        <v>4842</v>
      </c>
      <c r="D722" s="229">
        <v>6</v>
      </c>
      <c r="E722" s="229">
        <v>6</v>
      </c>
      <c r="F722" s="229">
        <v>0</v>
      </c>
      <c r="I722" s="229">
        <v>0</v>
      </c>
      <c r="J722" s="229">
        <f t="shared" si="60"/>
        <v>0</v>
      </c>
      <c r="K722" s="229" t="str">
        <f t="shared" si="59"/>
        <v>67309 1LA0A</v>
      </c>
      <c r="L722" s="229" t="str">
        <f t="shared" si="57"/>
        <v>67309 1LA0A</v>
      </c>
      <c r="M722" s="229" t="str">
        <f t="shared" si="61"/>
        <v/>
      </c>
      <c r="N722" s="229">
        <f>VLOOKUP(B722,大日程202201!$C$2:$D$1418,2,FALSE)</f>
        <v>2000</v>
      </c>
    </row>
    <row r="723" spans="1:14">
      <c r="A723" s="231">
        <v>722</v>
      </c>
      <c r="B723" s="229" t="s">
        <v>3430</v>
      </c>
      <c r="C723" s="229" t="s">
        <v>4843</v>
      </c>
      <c r="D723" s="229">
        <v>6</v>
      </c>
      <c r="E723" s="229">
        <v>6</v>
      </c>
      <c r="F723" s="229">
        <v>0</v>
      </c>
      <c r="I723" s="229">
        <v>0</v>
      </c>
      <c r="J723" s="229">
        <f t="shared" si="60"/>
        <v>0</v>
      </c>
      <c r="K723" s="229" t="str">
        <f t="shared" si="59"/>
        <v>67332 1LA0A</v>
      </c>
      <c r="L723" s="229" t="str">
        <f t="shared" si="57"/>
        <v>67332 1LA0A</v>
      </c>
      <c r="M723" s="229" t="str">
        <f t="shared" si="61"/>
        <v/>
      </c>
      <c r="N723" s="229">
        <f>VLOOKUP(B723,大日程202201!$C$2:$D$1418,2,FALSE)</f>
        <v>1800</v>
      </c>
    </row>
    <row r="724" spans="1:14">
      <c r="A724" s="231">
        <v>723</v>
      </c>
      <c r="B724" s="229" t="s">
        <v>3431</v>
      </c>
      <c r="C724" s="229" t="s">
        <v>4844</v>
      </c>
      <c r="D724" s="229">
        <v>6</v>
      </c>
      <c r="E724" s="229">
        <v>6</v>
      </c>
      <c r="F724" s="229">
        <v>0</v>
      </c>
      <c r="I724" s="229">
        <v>0</v>
      </c>
      <c r="J724" s="229">
        <f t="shared" si="60"/>
        <v>0</v>
      </c>
      <c r="K724" s="229" t="str">
        <f t="shared" si="59"/>
        <v>67332 1LA0C</v>
      </c>
      <c r="L724" s="229" t="str">
        <f t="shared" si="57"/>
        <v>67332 1LA0C</v>
      </c>
      <c r="M724" s="229" t="str">
        <f t="shared" si="61"/>
        <v/>
      </c>
      <c r="N724" s="229">
        <f>VLOOKUP(B724,大日程202201!$C$2:$D$1418,2,FALSE)</f>
        <v>1800</v>
      </c>
    </row>
    <row r="725" spans="1:14">
      <c r="A725" s="231">
        <v>724</v>
      </c>
      <c r="B725" s="229" t="s">
        <v>3432</v>
      </c>
      <c r="C725" s="229" t="s">
        <v>4845</v>
      </c>
      <c r="D725" s="229">
        <v>6</v>
      </c>
      <c r="E725" s="229">
        <v>6</v>
      </c>
      <c r="F725" s="229">
        <v>0</v>
      </c>
      <c r="I725" s="229">
        <v>0</v>
      </c>
      <c r="J725" s="229">
        <f t="shared" si="60"/>
        <v>0</v>
      </c>
      <c r="K725" s="229" t="str">
        <f t="shared" si="59"/>
        <v>74548 1LA0B</v>
      </c>
      <c r="L725" s="229" t="str">
        <f t="shared" si="57"/>
        <v>74548 1LA0B</v>
      </c>
      <c r="M725" s="229" t="str">
        <f t="shared" si="61"/>
        <v/>
      </c>
      <c r="N725" s="229">
        <f>VLOOKUP(B725,大日程202201!$C$2:$D$1418,2,FALSE)</f>
        <v>2700</v>
      </c>
    </row>
    <row r="726" spans="1:14">
      <c r="A726" s="231">
        <v>725</v>
      </c>
      <c r="B726" s="229" t="s">
        <v>3433</v>
      </c>
      <c r="C726" s="229" t="s">
        <v>4846</v>
      </c>
      <c r="D726" s="229">
        <v>6</v>
      </c>
      <c r="E726" s="229">
        <v>6</v>
      </c>
      <c r="F726" s="229">
        <v>0</v>
      </c>
      <c r="I726" s="229">
        <v>0</v>
      </c>
      <c r="J726" s="229">
        <f t="shared" si="60"/>
        <v>0</v>
      </c>
      <c r="K726" s="229" t="str">
        <f t="shared" si="59"/>
        <v>74548 1LS0B</v>
      </c>
      <c r="L726" s="229" t="str">
        <f t="shared" ref="L726:L778" si="62">IF(AND($G726&lt;&gt;"",$J726&gt;0), IF($F726=1,MID($K726,1,$G726-1)&amp;MID($K726,$G726+$J726+$J726,LEN($K726)-($G726+$J726)),""), IF(AND($G726&lt;&gt;"",$E726&lt;&gt;""),MID($K726,1,$G726-1),IF(AND($D726&lt;&gt;"",$F726&lt;2),$K726,IF(AND(OR($D726="", $E726=""),VALUE($F726)=0),$K726,IF($F726=1,MID($K726,1,$G726-1)&amp;MID($K726,$G726+2,LEN($K726)-($G726-1)),"")))))</f>
        <v>74548 1LS0B</v>
      </c>
      <c r="M726" s="229" t="str">
        <f t="shared" si="61"/>
        <v/>
      </c>
      <c r="N726" s="229">
        <f>VLOOKUP(B726,大日程202201!$C$2:$D$1418,2,FALSE)</f>
        <v>0</v>
      </c>
    </row>
    <row r="727" spans="1:14">
      <c r="A727" s="231">
        <v>726</v>
      </c>
      <c r="B727" s="229" t="s">
        <v>3434</v>
      </c>
      <c r="C727" s="229" t="s">
        <v>4847</v>
      </c>
      <c r="D727" s="229">
        <v>6</v>
      </c>
      <c r="E727" s="229">
        <v>6</v>
      </c>
      <c r="F727" s="229">
        <v>0</v>
      </c>
      <c r="I727" s="229">
        <v>0</v>
      </c>
      <c r="J727" s="229">
        <f t="shared" si="60"/>
        <v>0</v>
      </c>
      <c r="K727" s="229" t="str">
        <f t="shared" si="59"/>
        <v>745P4 1LA0B</v>
      </c>
      <c r="L727" s="229" t="str">
        <f t="shared" si="62"/>
        <v>745P4 1LA0B</v>
      </c>
      <c r="M727" s="229" t="str">
        <f t="shared" si="61"/>
        <v/>
      </c>
      <c r="N727" s="229">
        <f>VLOOKUP(B727,大日程202201!$C$2:$D$1418,2,FALSE)</f>
        <v>4050</v>
      </c>
    </row>
    <row r="728" spans="1:14">
      <c r="A728" s="231">
        <v>727</v>
      </c>
      <c r="B728" s="229" t="s">
        <v>3435</v>
      </c>
      <c r="C728" s="229" t="s">
        <v>4848</v>
      </c>
      <c r="D728" s="229">
        <v>8</v>
      </c>
      <c r="E728" s="229">
        <v>8</v>
      </c>
      <c r="F728" s="229">
        <v>1</v>
      </c>
      <c r="G728" s="229">
        <v>6</v>
      </c>
      <c r="I728" s="229">
        <v>0</v>
      </c>
      <c r="J728" s="229">
        <f t="shared" si="60"/>
        <v>1</v>
      </c>
      <c r="K728" s="229" t="str">
        <f t="shared" si="59"/>
        <v>64132/3 1AA0A</v>
      </c>
      <c r="L728" s="229" t="str">
        <f>IF(AND($G728&lt;&gt;"",$J728&gt;0), IF($F728=1,MID($K728,1,$G728-1)&amp;MID($K728,$G728+2,LEN($K728)-($G728+1)),""), IF(AND($G728&lt;&gt;"",$E728&lt;&gt;""),MID($K728,1,$G728-1),IF(AND($D728&lt;&gt;"",$F728&lt;2),$K728,IF(AND(OR($D728="", $E728=""),VALUE($F728)=0),$K728,IF($F728=1,MID($K728,1,$G728-1)&amp;MID($K728,$G728+2,LEN($K728)-($G728-1)),"")))))</f>
        <v>64132 1AA0A</v>
      </c>
      <c r="M728" s="229" t="str">
        <f t="shared" si="61"/>
        <v>64133 1AA0A</v>
      </c>
      <c r="N728" s="229">
        <f>VLOOKUP(B728,大日程202201!$C$2:$D$1418,2,FALSE)</f>
        <v>600</v>
      </c>
    </row>
    <row r="729" spans="1:14">
      <c r="A729" s="231">
        <v>728</v>
      </c>
      <c r="B729" s="229" t="s">
        <v>3436</v>
      </c>
      <c r="C729" s="229" t="s">
        <v>4849</v>
      </c>
      <c r="D729" s="229">
        <v>6</v>
      </c>
      <c r="E729" s="229">
        <v>6</v>
      </c>
      <c r="F729" s="229">
        <v>0</v>
      </c>
      <c r="I729" s="229">
        <v>0</v>
      </c>
      <c r="J729" s="229">
        <f t="shared" si="60"/>
        <v>0</v>
      </c>
      <c r="K729" s="229" t="str">
        <f t="shared" si="59"/>
        <v>671C1 1JB0A</v>
      </c>
      <c r="L729" s="229" t="str">
        <f t="shared" si="62"/>
        <v>671C1 1JB0A</v>
      </c>
      <c r="M729" s="229" t="str">
        <f t="shared" si="61"/>
        <v/>
      </c>
      <c r="N729" s="229">
        <f>VLOOKUP(B729,大日程202201!$C$2:$D$1418,2,FALSE)</f>
        <v>660</v>
      </c>
    </row>
    <row r="730" spans="1:14">
      <c r="A730" s="231">
        <v>729</v>
      </c>
      <c r="B730" s="229" t="s">
        <v>3437</v>
      </c>
      <c r="C730" s="229" t="s">
        <v>4850</v>
      </c>
      <c r="D730" s="229">
        <v>6</v>
      </c>
      <c r="E730" s="229">
        <v>6</v>
      </c>
      <c r="F730" s="229">
        <v>0</v>
      </c>
      <c r="I730" s="229">
        <v>0</v>
      </c>
      <c r="J730" s="229">
        <f t="shared" si="60"/>
        <v>0</v>
      </c>
      <c r="K730" s="229" t="str">
        <f t="shared" si="59"/>
        <v>75472 1JB0A</v>
      </c>
      <c r="L730" s="229" t="str">
        <f t="shared" si="62"/>
        <v>75472 1JB0A</v>
      </c>
      <c r="M730" s="229" t="str">
        <f t="shared" si="61"/>
        <v/>
      </c>
      <c r="N730" s="229">
        <f>VLOOKUP(B730,大日程202201!$C$2:$D$1418,2,FALSE)</f>
        <v>0</v>
      </c>
    </row>
    <row r="731" spans="1:14">
      <c r="A731" s="231">
        <v>730</v>
      </c>
      <c r="B731" s="229" t="s">
        <v>3438</v>
      </c>
      <c r="C731" s="229" t="s">
        <v>4851</v>
      </c>
      <c r="D731" s="229">
        <v>6</v>
      </c>
      <c r="E731" s="229">
        <v>6</v>
      </c>
      <c r="F731" s="229">
        <v>0</v>
      </c>
      <c r="I731" s="229">
        <v>0</v>
      </c>
      <c r="J731" s="229">
        <f t="shared" si="60"/>
        <v>0</v>
      </c>
      <c r="K731" s="229" t="str">
        <f t="shared" si="59"/>
        <v>762A2 1JA0A</v>
      </c>
      <c r="L731" s="229" t="str">
        <f t="shared" si="62"/>
        <v>762A2 1JA0A</v>
      </c>
      <c r="M731" s="229" t="str">
        <f t="shared" si="61"/>
        <v/>
      </c>
      <c r="N731" s="229">
        <f>VLOOKUP(B731,大日程202201!$C$2:$D$1418,2,FALSE)</f>
        <v>0</v>
      </c>
    </row>
    <row r="732" spans="1:14">
      <c r="A732" s="231">
        <v>731</v>
      </c>
      <c r="B732" s="229" t="s">
        <v>3439</v>
      </c>
      <c r="C732" s="229" t="s">
        <v>4852</v>
      </c>
      <c r="D732" s="229">
        <v>6</v>
      </c>
      <c r="E732" s="229">
        <v>6</v>
      </c>
      <c r="F732" s="229">
        <v>0</v>
      </c>
      <c r="I732" s="229">
        <v>0</v>
      </c>
      <c r="J732" s="229">
        <f t="shared" si="60"/>
        <v>0</v>
      </c>
      <c r="K732" s="229" t="str">
        <f t="shared" si="59"/>
        <v>762A3 1JA0A</v>
      </c>
      <c r="L732" s="229" t="str">
        <f t="shared" si="62"/>
        <v>762A3 1JA0A</v>
      </c>
      <c r="M732" s="229" t="str">
        <f t="shared" si="61"/>
        <v/>
      </c>
      <c r="N732" s="229">
        <f>VLOOKUP(B732,大日程202201!$C$2:$D$1418,2,FALSE)</f>
        <v>0</v>
      </c>
    </row>
    <row r="733" spans="1:14">
      <c r="A733" s="231">
        <v>732</v>
      </c>
      <c r="B733" s="229" t="s">
        <v>3440</v>
      </c>
      <c r="C733" s="229" t="s">
        <v>4853</v>
      </c>
      <c r="D733" s="229">
        <v>8</v>
      </c>
      <c r="E733" s="229">
        <v>8</v>
      </c>
      <c r="F733" s="229">
        <v>1</v>
      </c>
      <c r="G733" s="229">
        <v>6</v>
      </c>
      <c r="I733" s="229">
        <v>0</v>
      </c>
      <c r="J733" s="229">
        <f t="shared" si="60"/>
        <v>1</v>
      </c>
      <c r="K733" s="229" t="str">
        <f t="shared" si="59"/>
        <v>76320/1 1JA0A</v>
      </c>
      <c r="L733" s="229" t="str">
        <f>IF(AND($G733&lt;&gt;"",$J733&gt;0), IF($F733=1,MID($K733,1,$G733-1)&amp;MID($K733,$G733+2,LEN($K733)-($G733+1)),""), IF(AND($G733&lt;&gt;"",$E733&lt;&gt;""),MID($K733,1,$G733-1),IF(AND($D733&lt;&gt;"",$F733&lt;2),$K733,IF(AND(OR($D733="", $E733=""),VALUE($F733)=0),$K733,IF($F733=1,MID($K733,1,$G733-1)&amp;MID($K733,$G733+2,LEN($K733)-($G733-1)),"")))))</f>
        <v>76320 1JA0A</v>
      </c>
      <c r="M733" s="229" t="str">
        <f t="shared" si="61"/>
        <v>76321 1JA0A</v>
      </c>
      <c r="N733" s="229">
        <f>VLOOKUP(B733,大日程202201!$C$2:$D$1418,2,FALSE)</f>
        <v>500</v>
      </c>
    </row>
    <row r="734" spans="1:14">
      <c r="A734" s="231">
        <v>733</v>
      </c>
      <c r="B734" s="229" t="s">
        <v>3441</v>
      </c>
      <c r="C734" s="229" t="s">
        <v>4854</v>
      </c>
      <c r="D734" s="229">
        <v>6</v>
      </c>
      <c r="E734" s="229">
        <v>6</v>
      </c>
      <c r="F734" s="229">
        <v>0</v>
      </c>
      <c r="I734" s="229">
        <v>0</v>
      </c>
      <c r="J734" s="229">
        <f t="shared" si="60"/>
        <v>0</v>
      </c>
      <c r="K734" s="229" t="str">
        <f t="shared" si="59"/>
        <v>742D1 3XA0B</v>
      </c>
      <c r="L734" s="229" t="str">
        <f t="shared" si="62"/>
        <v>742D1 3XA0B</v>
      </c>
      <c r="M734" s="229" t="str">
        <f t="shared" si="61"/>
        <v/>
      </c>
      <c r="N734" s="229">
        <f>VLOOKUP(B734,大日程202201!$C$2:$D$1418,2,FALSE)</f>
        <v>960</v>
      </c>
    </row>
    <row r="735" spans="1:14">
      <c r="A735" s="231">
        <v>734</v>
      </c>
      <c r="B735" s="229" t="s">
        <v>3442</v>
      </c>
      <c r="C735" s="229" t="s">
        <v>4855</v>
      </c>
      <c r="D735" s="229">
        <v>6</v>
      </c>
      <c r="E735" s="229">
        <v>6</v>
      </c>
      <c r="F735" s="229">
        <v>0</v>
      </c>
      <c r="I735" s="229">
        <v>0</v>
      </c>
      <c r="J735" s="229">
        <f t="shared" si="60"/>
        <v>0</v>
      </c>
      <c r="K735" s="229" t="str">
        <f t="shared" si="59"/>
        <v>74328 3XA0A</v>
      </c>
      <c r="L735" s="229" t="str">
        <f t="shared" si="62"/>
        <v>74328 3XA0A</v>
      </c>
      <c r="M735" s="229" t="str">
        <f t="shared" si="61"/>
        <v/>
      </c>
      <c r="N735" s="229">
        <f>VLOOKUP(B735,大日程202201!$C$2:$D$1418,2,FALSE)</f>
        <v>2100</v>
      </c>
    </row>
    <row r="736" spans="1:14">
      <c r="A736" s="231">
        <v>735</v>
      </c>
      <c r="B736" s="229" t="s">
        <v>3443</v>
      </c>
      <c r="C736" s="229" t="s">
        <v>4856</v>
      </c>
      <c r="D736" s="229">
        <v>6</v>
      </c>
      <c r="E736" s="229">
        <v>6</v>
      </c>
      <c r="F736" s="229">
        <v>0</v>
      </c>
      <c r="I736" s="229">
        <v>0</v>
      </c>
      <c r="J736" s="229">
        <f t="shared" si="60"/>
        <v>0</v>
      </c>
      <c r="K736" s="229" t="str">
        <f t="shared" si="59"/>
        <v>76546 5YM0B</v>
      </c>
      <c r="L736" s="229" t="str">
        <f t="shared" si="62"/>
        <v>76546 5YM0B</v>
      </c>
      <c r="M736" s="229" t="str">
        <f t="shared" si="61"/>
        <v/>
      </c>
      <c r="N736" s="229">
        <f>VLOOKUP(B736,大日程202201!$C$2:$D$1418,2,FALSE)</f>
        <v>900</v>
      </c>
    </row>
    <row r="737" spans="1:14">
      <c r="A737" s="231">
        <v>736</v>
      </c>
      <c r="B737" s="229" t="s">
        <v>3444</v>
      </c>
      <c r="C737" s="229" t="s">
        <v>4857</v>
      </c>
      <c r="D737" s="229">
        <v>6</v>
      </c>
      <c r="E737" s="229">
        <v>6</v>
      </c>
      <c r="F737" s="229">
        <v>0</v>
      </c>
      <c r="I737" s="229">
        <v>0</v>
      </c>
      <c r="J737" s="229">
        <f t="shared" si="60"/>
        <v>0</v>
      </c>
      <c r="K737" s="229" t="str">
        <f t="shared" si="59"/>
        <v>76547 5YM0B</v>
      </c>
      <c r="L737" s="229" t="str">
        <f t="shared" si="62"/>
        <v>76547 5YM0B</v>
      </c>
      <c r="M737" s="229" t="str">
        <f t="shared" si="61"/>
        <v/>
      </c>
      <c r="N737" s="229">
        <f>VLOOKUP(B737,大日程202201!$C$2:$D$1418,2,FALSE)</f>
        <v>0</v>
      </c>
    </row>
    <row r="738" spans="1:14">
      <c r="A738" s="231">
        <v>737</v>
      </c>
      <c r="B738" s="229" t="s">
        <v>3445</v>
      </c>
      <c r="C738" s="229" t="s">
        <v>4858</v>
      </c>
      <c r="D738" s="229">
        <v>6</v>
      </c>
      <c r="E738" s="229">
        <v>6</v>
      </c>
      <c r="F738" s="229">
        <v>0</v>
      </c>
      <c r="I738" s="229">
        <v>0</v>
      </c>
      <c r="J738" s="229">
        <f t="shared" si="60"/>
        <v>0</v>
      </c>
      <c r="K738" s="229" t="str">
        <f t="shared" si="59"/>
        <v>77532 3YB0CUF</v>
      </c>
      <c r="L738" s="229" t="str">
        <f t="shared" si="62"/>
        <v>77532 3YB0CUF</v>
      </c>
      <c r="M738" s="229" t="str">
        <f t="shared" si="61"/>
        <v/>
      </c>
      <c r="N738" s="229">
        <f>VLOOKUP(B738,大日程202201!$C$2:$D$1418,2,FALSE)</f>
        <v>0</v>
      </c>
    </row>
    <row r="739" spans="1:14">
      <c r="A739" s="231">
        <v>738</v>
      </c>
      <c r="B739" s="229" t="s">
        <v>3446</v>
      </c>
      <c r="C739" s="229" t="s">
        <v>4859</v>
      </c>
      <c r="D739" s="229">
        <v>6</v>
      </c>
      <c r="E739" s="229">
        <v>6</v>
      </c>
      <c r="F739" s="229">
        <v>0</v>
      </c>
      <c r="I739" s="229">
        <v>0</v>
      </c>
      <c r="J739" s="229">
        <f t="shared" si="60"/>
        <v>0</v>
      </c>
      <c r="K739" s="229" t="str">
        <f t="shared" si="59"/>
        <v>77532 3YF2AUF</v>
      </c>
      <c r="L739" s="229" t="str">
        <f t="shared" si="62"/>
        <v>77532 3YF2AUF</v>
      </c>
      <c r="M739" s="229" t="str">
        <f t="shared" si="61"/>
        <v/>
      </c>
      <c r="N739" s="229">
        <f>VLOOKUP(B739,大日程202201!$C$2:$D$1418,2,FALSE)</f>
        <v>0</v>
      </c>
    </row>
    <row r="740" spans="1:14">
      <c r="A740" s="231">
        <v>739</v>
      </c>
      <c r="B740" s="229" t="s">
        <v>3447</v>
      </c>
      <c r="C740" s="229" t="s">
        <v>4860</v>
      </c>
      <c r="D740" s="229">
        <v>6</v>
      </c>
      <c r="E740" s="229">
        <v>6</v>
      </c>
      <c r="F740" s="229">
        <v>0</v>
      </c>
      <c r="I740" s="229">
        <v>0</v>
      </c>
      <c r="J740" s="229">
        <f t="shared" si="60"/>
        <v>0</v>
      </c>
      <c r="K740" s="229" t="str">
        <f t="shared" si="59"/>
        <v>77533 3YB0AUF</v>
      </c>
      <c r="L740" s="229" t="str">
        <f t="shared" si="62"/>
        <v>77533 3YB0AUF</v>
      </c>
      <c r="M740" s="229" t="str">
        <f t="shared" si="61"/>
        <v/>
      </c>
      <c r="N740" s="229">
        <f>VLOOKUP(B740,大日程202201!$C$2:$D$1418,2,FALSE)</f>
        <v>1200</v>
      </c>
    </row>
    <row r="741" spans="1:14" ht="15.75" thickBot="1">
      <c r="A741" s="231">
        <v>740</v>
      </c>
      <c r="B741" s="229" t="s">
        <v>3448</v>
      </c>
      <c r="C741" s="229" t="s">
        <v>4861</v>
      </c>
      <c r="D741" s="229">
        <v>6</v>
      </c>
      <c r="E741" s="229">
        <v>6</v>
      </c>
      <c r="F741" s="229">
        <v>0</v>
      </c>
      <c r="I741" s="229">
        <v>0</v>
      </c>
      <c r="J741" s="229">
        <f t="shared" si="60"/>
        <v>0</v>
      </c>
      <c r="K741" s="229" t="str">
        <f t="shared" si="59"/>
        <v>77533 3YE2AUF</v>
      </c>
      <c r="L741" s="229" t="str">
        <f t="shared" si="62"/>
        <v>77533 3YE2AUF</v>
      </c>
      <c r="M741" s="229" t="str">
        <f t="shared" si="61"/>
        <v/>
      </c>
      <c r="N741" s="229">
        <f>VLOOKUP(B741,大日程202201!$C$2:$D$1418,2,FALSE)</f>
        <v>800</v>
      </c>
    </row>
    <row r="742" spans="1:14" ht="15.75" thickTop="1">
      <c r="A742" s="238">
        <v>741</v>
      </c>
      <c r="B742" s="238" t="s">
        <v>3450</v>
      </c>
      <c r="C742" s="238" t="s">
        <v>4862</v>
      </c>
      <c r="D742" s="238">
        <v>12</v>
      </c>
      <c r="E742" s="238">
        <v>6</v>
      </c>
      <c r="F742" s="238">
        <v>0</v>
      </c>
      <c r="G742" s="238"/>
      <c r="H742" s="238"/>
      <c r="I742" s="238">
        <v>0</v>
      </c>
      <c r="J742" s="238">
        <f t="shared" si="60"/>
        <v>0</v>
      </c>
      <c r="K742" s="238" t="str">
        <f t="shared" si="59"/>
        <v>11330 80G09</v>
      </c>
      <c r="L742" s="238" t="str">
        <f t="shared" si="62"/>
        <v>11330 80G09</v>
      </c>
      <c r="M742" s="238" t="str">
        <f t="shared" si="61"/>
        <v/>
      </c>
      <c r="N742" s="229">
        <f>VLOOKUP(B742,大日程202201!$C$2:$D$1418,2,FALSE)</f>
        <v>0</v>
      </c>
    </row>
    <row r="743" spans="1:14">
      <c r="A743" s="229">
        <v>742</v>
      </c>
      <c r="B743" s="229" t="s">
        <v>3451</v>
      </c>
      <c r="C743" s="229" t="s">
        <v>4863</v>
      </c>
      <c r="D743" s="229">
        <v>14</v>
      </c>
      <c r="E743" s="229">
        <v>6</v>
      </c>
      <c r="F743" s="229">
        <v>0</v>
      </c>
      <c r="I743" s="229">
        <v>0</v>
      </c>
      <c r="J743" s="229">
        <f t="shared" si="60"/>
        <v>0</v>
      </c>
      <c r="K743" s="229" t="str">
        <f t="shared" si="59"/>
        <v>11331 2S60001</v>
      </c>
      <c r="L743" s="229" t="str">
        <f t="shared" si="62"/>
        <v>11331 2S60001</v>
      </c>
      <c r="M743" s="229" t="str">
        <f t="shared" si="61"/>
        <v/>
      </c>
      <c r="N743" s="229">
        <f>VLOOKUP(B743,大日程202201!$C$2:$D$1418,2,FALSE)</f>
        <v>0</v>
      </c>
    </row>
    <row r="744" spans="1:14">
      <c r="A744" s="229">
        <v>743</v>
      </c>
      <c r="B744" s="229" t="s">
        <v>3452</v>
      </c>
      <c r="C744" s="229" t="s">
        <v>4864</v>
      </c>
      <c r="D744" s="229">
        <v>14</v>
      </c>
      <c r="E744" s="229">
        <v>6</v>
      </c>
      <c r="F744" s="229">
        <v>0</v>
      </c>
      <c r="I744" s="229">
        <v>12</v>
      </c>
      <c r="J744" s="229">
        <f t="shared" si="60"/>
        <v>0</v>
      </c>
      <c r="K744" s="229" t="str">
        <f t="shared" si="59"/>
        <v>11331 33G00-1</v>
      </c>
      <c r="L744" s="229" t="str">
        <f t="shared" si="62"/>
        <v>11331 33G00-1</v>
      </c>
      <c r="M744" s="229" t="str">
        <f t="shared" si="61"/>
        <v/>
      </c>
      <c r="N744" s="229">
        <f>VLOOKUP(B744,大日程202201!$C$2:$D$1418,2,FALSE)</f>
        <v>0</v>
      </c>
    </row>
    <row r="745" spans="1:14">
      <c r="A745" s="229">
        <v>744</v>
      </c>
      <c r="B745" s="229" t="s">
        <v>3453</v>
      </c>
      <c r="C745" s="229" t="s">
        <v>4865</v>
      </c>
      <c r="D745" s="229">
        <v>14</v>
      </c>
      <c r="E745" s="229">
        <v>6</v>
      </c>
      <c r="F745" s="229">
        <v>0</v>
      </c>
      <c r="I745" s="229">
        <v>12</v>
      </c>
      <c r="J745" s="229">
        <f t="shared" si="60"/>
        <v>0</v>
      </c>
      <c r="K745" s="229" t="str">
        <f t="shared" si="59"/>
        <v>11331 35G00-1</v>
      </c>
      <c r="L745" s="229" t="str">
        <f t="shared" si="62"/>
        <v>11331 35G00-1</v>
      </c>
      <c r="M745" s="229" t="str">
        <f t="shared" si="61"/>
        <v/>
      </c>
      <c r="N745" s="229">
        <f>VLOOKUP(B745,大日程202201!$C$2:$D$1418,2,FALSE)</f>
        <v>0</v>
      </c>
    </row>
    <row r="746" spans="1:14">
      <c r="A746" s="229">
        <v>745</v>
      </c>
      <c r="B746" s="229" t="s">
        <v>3454</v>
      </c>
      <c r="C746" s="229" t="s">
        <v>4866</v>
      </c>
      <c r="D746" s="229">
        <v>14</v>
      </c>
      <c r="E746" s="229">
        <v>6</v>
      </c>
      <c r="F746" s="229">
        <v>0</v>
      </c>
      <c r="I746" s="229">
        <v>12</v>
      </c>
      <c r="J746" s="229">
        <f t="shared" si="60"/>
        <v>0</v>
      </c>
      <c r="K746" s="229" t="str">
        <f t="shared" si="59"/>
        <v>11331 37G00-1</v>
      </c>
      <c r="L746" s="229" t="str">
        <f t="shared" si="62"/>
        <v>11331 37G00-1</v>
      </c>
      <c r="M746" s="229" t="str">
        <f t="shared" si="61"/>
        <v/>
      </c>
      <c r="N746" s="229">
        <f>VLOOKUP(B746,大日程202201!$C$2:$D$1418,2,FALSE)</f>
        <v>0</v>
      </c>
    </row>
    <row r="747" spans="1:14">
      <c r="A747" s="229">
        <v>746</v>
      </c>
      <c r="B747" s="229" t="s">
        <v>3455</v>
      </c>
      <c r="C747" s="229" t="s">
        <v>4867</v>
      </c>
      <c r="D747" s="229">
        <v>12</v>
      </c>
      <c r="E747" s="229">
        <v>6</v>
      </c>
      <c r="F747" s="229">
        <v>0</v>
      </c>
      <c r="I747" s="229">
        <v>0</v>
      </c>
      <c r="J747" s="229">
        <f t="shared" si="60"/>
        <v>0</v>
      </c>
      <c r="K747" s="229" t="str">
        <f t="shared" si="59"/>
        <v>11331 86G09</v>
      </c>
      <c r="L747" s="229" t="str">
        <f t="shared" si="62"/>
        <v>11331 86G09</v>
      </c>
      <c r="M747" s="229" t="str">
        <f t="shared" si="61"/>
        <v/>
      </c>
      <c r="N747" s="229">
        <f>VLOOKUP(B747,大日程202201!$C$2:$D$1418,2,FALSE)</f>
        <v>0</v>
      </c>
    </row>
    <row r="748" spans="1:14">
      <c r="A748" s="229">
        <v>747</v>
      </c>
      <c r="B748" s="229" t="s">
        <v>3456</v>
      </c>
      <c r="C748" s="229" t="s">
        <v>4868</v>
      </c>
      <c r="D748" s="229">
        <v>14</v>
      </c>
      <c r="E748" s="229">
        <v>6</v>
      </c>
      <c r="F748" s="229">
        <v>0</v>
      </c>
      <c r="I748" s="229">
        <v>0</v>
      </c>
      <c r="J748" s="229">
        <f t="shared" si="60"/>
        <v>0</v>
      </c>
      <c r="K748" s="229" t="str">
        <f t="shared" si="59"/>
        <v>11331 VK30001</v>
      </c>
      <c r="L748" s="229" t="str">
        <f t="shared" si="62"/>
        <v>11331 VK30001</v>
      </c>
      <c r="M748" s="229" t="str">
        <f t="shared" si="61"/>
        <v/>
      </c>
      <c r="N748" s="229">
        <f>VLOOKUP(B748,大日程202201!$C$2:$D$1418,2,FALSE)</f>
        <v>0</v>
      </c>
    </row>
    <row r="749" spans="1:14">
      <c r="A749" s="229">
        <v>748</v>
      </c>
      <c r="B749" s="229" t="s">
        <v>3457</v>
      </c>
      <c r="C749" s="229" t="s">
        <v>4869</v>
      </c>
      <c r="D749" s="229">
        <v>12</v>
      </c>
      <c r="E749" s="229">
        <v>6</v>
      </c>
      <c r="F749" s="229">
        <v>0</v>
      </c>
      <c r="I749" s="229">
        <v>0</v>
      </c>
      <c r="J749" s="229">
        <f t="shared" si="60"/>
        <v>0</v>
      </c>
      <c r="K749" s="229" t="str">
        <f t="shared" si="59"/>
        <v>17420 11G08</v>
      </c>
      <c r="L749" s="229" t="str">
        <f t="shared" si="62"/>
        <v>17420 11G08</v>
      </c>
      <c r="M749" s="229" t="str">
        <f t="shared" si="61"/>
        <v/>
      </c>
      <c r="N749" s="229">
        <f>VLOOKUP(B749,大日程202201!$C$2:$D$1418,2,FALSE)</f>
        <v>0</v>
      </c>
    </row>
    <row r="750" spans="1:14">
      <c r="A750" s="229">
        <v>749</v>
      </c>
      <c r="B750" s="229" t="s">
        <v>3458</v>
      </c>
      <c r="C750" s="229" t="s">
        <v>4870</v>
      </c>
      <c r="D750" s="229">
        <v>12</v>
      </c>
      <c r="E750" s="229">
        <v>6</v>
      </c>
      <c r="F750" s="229">
        <v>0</v>
      </c>
      <c r="I750" s="229">
        <v>0</v>
      </c>
      <c r="J750" s="229">
        <f t="shared" si="60"/>
        <v>0</v>
      </c>
      <c r="K750" s="229" t="str">
        <f t="shared" si="59"/>
        <v>17426 01G09</v>
      </c>
      <c r="L750" s="229" t="str">
        <f t="shared" si="62"/>
        <v>17426 01G09</v>
      </c>
      <c r="M750" s="229" t="str">
        <f t="shared" si="61"/>
        <v/>
      </c>
      <c r="N750" s="229">
        <f>VLOOKUP(B750,大日程202201!$C$2:$D$1418,2,FALSE)</f>
        <v>0</v>
      </c>
    </row>
    <row r="751" spans="1:14">
      <c r="A751" s="229">
        <v>750</v>
      </c>
      <c r="B751" s="229" t="s">
        <v>3459</v>
      </c>
      <c r="C751" s="229" t="s">
        <v>4871</v>
      </c>
      <c r="D751" s="229">
        <v>12</v>
      </c>
      <c r="E751" s="229">
        <v>6</v>
      </c>
      <c r="F751" s="229">
        <v>0</v>
      </c>
      <c r="I751" s="229">
        <v>0</v>
      </c>
      <c r="J751" s="229">
        <f t="shared" si="60"/>
        <v>0</v>
      </c>
      <c r="K751" s="229" t="str">
        <f t="shared" si="59"/>
        <v>67331 15G11</v>
      </c>
      <c r="L751" s="229" t="str">
        <f t="shared" si="62"/>
        <v>67331 15G11</v>
      </c>
      <c r="M751" s="229" t="str">
        <f t="shared" si="61"/>
        <v/>
      </c>
      <c r="N751" s="229">
        <f>VLOOKUP(B751,大日程202201!$C$2:$D$1418,2,FALSE)</f>
        <v>0</v>
      </c>
    </row>
    <row r="752" spans="1:14">
      <c r="A752" s="229">
        <v>751</v>
      </c>
      <c r="B752" s="229" t="s">
        <v>3460</v>
      </c>
      <c r="C752" s="229" t="s">
        <v>4872</v>
      </c>
      <c r="D752" s="229">
        <v>12</v>
      </c>
      <c r="E752" s="229">
        <v>6</v>
      </c>
      <c r="F752" s="229">
        <v>0</v>
      </c>
      <c r="I752" s="229">
        <v>0</v>
      </c>
      <c r="J752" s="229">
        <f t="shared" si="60"/>
        <v>0</v>
      </c>
      <c r="K752" s="229" t="str">
        <f t="shared" si="59"/>
        <v>62512 4U000</v>
      </c>
      <c r="L752" s="229" t="str">
        <f t="shared" si="62"/>
        <v>62512 4U000</v>
      </c>
      <c r="M752" s="229" t="str">
        <f t="shared" si="61"/>
        <v/>
      </c>
      <c r="N752" s="229">
        <f>VLOOKUP(B752,大日程202201!$C$2:$D$1418,2,FALSE)</f>
        <v>0</v>
      </c>
    </row>
    <row r="753" spans="1:14">
      <c r="A753" s="229">
        <v>752</v>
      </c>
      <c r="B753" s="229" t="s">
        <v>3461</v>
      </c>
      <c r="C753" s="229" t="s">
        <v>4873</v>
      </c>
      <c r="D753" s="229">
        <v>14</v>
      </c>
      <c r="E753" s="229">
        <v>6</v>
      </c>
      <c r="F753" s="229">
        <v>0</v>
      </c>
      <c r="I753" s="229">
        <v>0</v>
      </c>
      <c r="J753" s="229">
        <f t="shared" si="60"/>
        <v>0</v>
      </c>
      <c r="K753" s="229" t="str">
        <f t="shared" si="59"/>
        <v>54724 0W00001</v>
      </c>
      <c r="L753" s="229" t="str">
        <f t="shared" si="62"/>
        <v>54724 0W00001</v>
      </c>
      <c r="M753" s="229" t="str">
        <f t="shared" si="61"/>
        <v/>
      </c>
      <c r="N753" s="229">
        <f>VLOOKUP(B753,大日程202201!$C$2:$D$1418,2,FALSE)</f>
        <v>0</v>
      </c>
    </row>
    <row r="754" spans="1:14">
      <c r="A754" s="229">
        <v>753</v>
      </c>
      <c r="B754" s="229" t="s">
        <v>3462</v>
      </c>
      <c r="C754" s="229" t="s">
        <v>4874</v>
      </c>
      <c r="D754" s="229">
        <v>14</v>
      </c>
      <c r="E754" s="229">
        <v>6</v>
      </c>
      <c r="F754" s="229">
        <v>0</v>
      </c>
      <c r="I754" s="229">
        <v>0</v>
      </c>
      <c r="J754" s="229">
        <f t="shared" si="60"/>
        <v>0</v>
      </c>
      <c r="K754" s="229" t="str">
        <f t="shared" si="59"/>
        <v>54734 0W00001</v>
      </c>
      <c r="L754" s="229" t="str">
        <f t="shared" si="62"/>
        <v>54734 0W00001</v>
      </c>
      <c r="M754" s="229" t="str">
        <f t="shared" si="61"/>
        <v/>
      </c>
      <c r="N754" s="229">
        <f>VLOOKUP(B754,大日程202201!$C$2:$D$1418,2,FALSE)</f>
        <v>0</v>
      </c>
    </row>
    <row r="755" spans="1:14">
      <c r="A755" s="229">
        <v>754</v>
      </c>
      <c r="B755" s="229" t="s">
        <v>3463</v>
      </c>
      <c r="C755" s="229" t="s">
        <v>4875</v>
      </c>
      <c r="D755" s="229">
        <v>14</v>
      </c>
      <c r="E755" s="229">
        <v>8</v>
      </c>
      <c r="F755" s="229">
        <v>1</v>
      </c>
      <c r="G755" s="229">
        <v>6</v>
      </c>
      <c r="I755" s="229">
        <v>0</v>
      </c>
      <c r="J755" s="229">
        <f t="shared" si="60"/>
        <v>1</v>
      </c>
      <c r="K755" s="229" t="str">
        <f t="shared" si="59"/>
        <v>76806/7 0W001</v>
      </c>
      <c r="L755" s="229" t="str">
        <f>IF(AND($G755&lt;&gt;"",$J755&gt;0), IF($F755=1,MID($K755,1,$G755-1)&amp;MID($K755,$G755+2,LEN($K755)-($G755+1)),""), IF(AND($G755&lt;&gt;"",$E755&lt;&gt;""),MID($K755,1,$G755-1),IF(AND($D755&lt;&gt;"",$F755&lt;2),$K755,IF(AND(OR($D755="", $E755=""),VALUE($F755)=0),$K755,IF($F755=1,MID($K755,1,$G755-1)&amp;MID($K755,$G755+2,LEN($K755)-($G755-1)),"")))))</f>
        <v>76806 0W001</v>
      </c>
      <c r="M755" s="229" t="str">
        <f t="shared" si="61"/>
        <v>76807 0W001</v>
      </c>
      <c r="N755" s="229">
        <f>VLOOKUP(B755,大日程202201!$C$2:$D$1418,2,FALSE)</f>
        <v>0</v>
      </c>
    </row>
    <row r="756" spans="1:14">
      <c r="A756" s="229">
        <v>755</v>
      </c>
      <c r="B756" s="229" t="s">
        <v>3464</v>
      </c>
      <c r="C756" s="229" t="s">
        <v>4876</v>
      </c>
      <c r="D756" s="229">
        <v>13</v>
      </c>
      <c r="E756" s="229">
        <v>7</v>
      </c>
      <c r="F756" s="229">
        <v>1</v>
      </c>
      <c r="G756" s="229">
        <v>5</v>
      </c>
      <c r="I756" s="229">
        <v>0</v>
      </c>
      <c r="J756" s="229">
        <f t="shared" si="60"/>
        <v>1</v>
      </c>
      <c r="K756" s="229" t="str">
        <f t="shared" si="59"/>
        <v>9606/7 14193</v>
      </c>
      <c r="L756" s="229" t="str">
        <f>IF(AND($G756&lt;&gt;"",$J756&gt;0), IF($F756=1,MID($K756,1,$G756-1)&amp;MID($K756,$G756+2,LEN($K756)-($G756+1)),""), IF(AND($G756&lt;&gt;"",$E756&lt;&gt;""),MID($K756,1,$G756-1),IF(AND($D756&lt;&gt;"",$F756&lt;2),$K756,IF(AND(OR($D756="", $E756=""),VALUE($F756)=0),$K756,IF($F756=1,MID($K756,1,$G756-1)&amp;MID($K756,$G756+2,LEN($K756)-($G756-1)),"")))))</f>
        <v>9606 14193</v>
      </c>
      <c r="M756" s="229" t="str">
        <f t="shared" si="61"/>
        <v>9607 14193</v>
      </c>
      <c r="N756" s="229">
        <f>VLOOKUP(B756,大日程202201!$C$2:$D$1418,2,FALSE)</f>
        <v>0</v>
      </c>
    </row>
    <row r="757" spans="1:14">
      <c r="A757" s="229">
        <v>756</v>
      </c>
      <c r="B757" s="229" t="s">
        <v>3465</v>
      </c>
      <c r="C757" s="229" t="s">
        <v>4877</v>
      </c>
      <c r="D757" s="229">
        <v>13</v>
      </c>
      <c r="E757" s="229">
        <v>7</v>
      </c>
      <c r="F757" s="229">
        <v>1</v>
      </c>
      <c r="G757" s="229">
        <v>5</v>
      </c>
      <c r="I757" s="229">
        <v>0</v>
      </c>
      <c r="J757" s="229">
        <f t="shared" si="60"/>
        <v>1</v>
      </c>
      <c r="K757" s="229" t="str">
        <f t="shared" si="59"/>
        <v>9608/9 14193</v>
      </c>
      <c r="L757" s="229" t="str">
        <f>IF(AND($G757&lt;&gt;"",$J757&gt;0), IF($F757=1,MID($K757,1,$G757-1)&amp;MID($K757,$G757+2,LEN($K757)-($G757+1)),""), IF(AND($G757&lt;&gt;"",$E757&lt;&gt;""),MID($K757,1,$G757-1),IF(AND($D757&lt;&gt;"",$F757&lt;2),$K757,IF(AND(OR($D757="", $E757=""),VALUE($F757)=0),$K757,IF($F757=1,MID($K757,1,$G757-1)&amp;MID($K757,$G757+2,LEN($K757)-($G757-1)),"")))))</f>
        <v>9608 14193</v>
      </c>
      <c r="M757" s="229" t="str">
        <f t="shared" si="61"/>
        <v>9609 14193</v>
      </c>
      <c r="N757" s="229">
        <f>VLOOKUP(B757,大日程202201!$C$2:$D$1418,2,FALSE)</f>
        <v>0</v>
      </c>
    </row>
    <row r="758" spans="1:14">
      <c r="A758" s="229">
        <v>757</v>
      </c>
      <c r="B758" s="229" t="s">
        <v>3466</v>
      </c>
      <c r="C758" s="229" t="s">
        <v>4878</v>
      </c>
      <c r="D758" s="229">
        <v>13</v>
      </c>
      <c r="E758" s="229">
        <v>5</v>
      </c>
      <c r="F758" s="229">
        <v>0</v>
      </c>
      <c r="I758" s="229">
        <v>11</v>
      </c>
      <c r="J758" s="229">
        <f t="shared" si="60"/>
        <v>0</v>
      </c>
      <c r="K758" s="229" t="str">
        <f t="shared" si="59"/>
        <v>9632 14190-P</v>
      </c>
      <c r="L758" s="229" t="str">
        <f t="shared" si="62"/>
        <v>9632 14190-P</v>
      </c>
      <c r="M758" s="229" t="str">
        <f t="shared" si="61"/>
        <v/>
      </c>
      <c r="N758" s="229">
        <f>VLOOKUP(B758,大日程202201!$C$2:$D$1418,2,FALSE)</f>
        <v>0</v>
      </c>
    </row>
    <row r="759" spans="1:14">
      <c r="A759" s="229">
        <v>758</v>
      </c>
      <c r="B759" s="229" t="s">
        <v>3467</v>
      </c>
      <c r="C759" s="229" t="s">
        <v>4879</v>
      </c>
      <c r="D759" s="229">
        <v>14</v>
      </c>
      <c r="E759" s="229">
        <v>8</v>
      </c>
      <c r="F759" s="229">
        <v>1</v>
      </c>
      <c r="G759" s="229">
        <v>6</v>
      </c>
      <c r="I759" s="229">
        <v>0</v>
      </c>
      <c r="J759" s="229">
        <f t="shared" si="60"/>
        <v>1</v>
      </c>
      <c r="K759" s="229" t="str">
        <f t="shared" si="59"/>
        <v>78118/9 0N000</v>
      </c>
      <c r="L759" s="229" t="str">
        <f>IF(AND($G759&lt;&gt;"",$J759&gt;0), IF($F759=1,MID($K759,1,$G759-1)&amp;MID($K759,$G759+2,LEN($K759)-($G759+1)),""), IF(AND($G759&lt;&gt;"",$E759&lt;&gt;""),MID($K759,1,$G759-1),IF(AND($D759&lt;&gt;"",$F759&lt;2),$K759,IF(AND(OR($D759="", $E759=""),VALUE($F759)=0),$K759,IF($F759=1,MID($K759,1,$G759-1)&amp;MID($K759,$G759+2,LEN($K759)-($G759-1)),"")))))</f>
        <v>78118 0N000</v>
      </c>
      <c r="M759" s="229" t="str">
        <f t="shared" si="61"/>
        <v>78119 0N000</v>
      </c>
      <c r="N759" s="229">
        <f>VLOOKUP(B759,大日程202201!$C$2:$D$1418,2,FALSE)</f>
        <v>0</v>
      </c>
    </row>
    <row r="760" spans="1:14">
      <c r="A760" s="229">
        <v>759</v>
      </c>
      <c r="B760" s="229" t="s">
        <v>3468</v>
      </c>
      <c r="C760" s="229" t="s">
        <v>4880</v>
      </c>
      <c r="D760" s="229">
        <v>12</v>
      </c>
      <c r="E760" s="229">
        <v>6</v>
      </c>
      <c r="F760" s="229">
        <v>0</v>
      </c>
      <c r="I760" s="229">
        <v>0</v>
      </c>
      <c r="J760" s="229">
        <f t="shared" si="60"/>
        <v>0</v>
      </c>
      <c r="K760" s="229" t="str">
        <f t="shared" si="59"/>
        <v>62240 0M010</v>
      </c>
      <c r="L760" s="229" t="str">
        <f t="shared" si="62"/>
        <v>62240 0M010</v>
      </c>
      <c r="M760" s="229" t="str">
        <f t="shared" si="61"/>
        <v/>
      </c>
      <c r="N760" s="229">
        <f>VLOOKUP(B760,大日程202201!$C$2:$D$1418,2,FALSE)</f>
        <v>0</v>
      </c>
    </row>
    <row r="761" spans="1:14">
      <c r="A761" s="229">
        <v>760</v>
      </c>
      <c r="B761" s="229" t="s">
        <v>3469</v>
      </c>
      <c r="C761" s="229" t="s">
        <v>4881</v>
      </c>
      <c r="D761" s="229">
        <v>12</v>
      </c>
      <c r="E761" s="229">
        <v>6</v>
      </c>
      <c r="F761" s="229">
        <v>0</v>
      </c>
      <c r="I761" s="229">
        <v>0</v>
      </c>
      <c r="J761" s="229">
        <f t="shared" si="60"/>
        <v>0</v>
      </c>
      <c r="K761" s="229" t="str">
        <f t="shared" si="59"/>
        <v>75212 2N300</v>
      </c>
      <c r="L761" s="229" t="str">
        <f t="shared" si="62"/>
        <v>75212 2N300</v>
      </c>
      <c r="M761" s="229" t="str">
        <f t="shared" si="61"/>
        <v/>
      </c>
      <c r="N761" s="229">
        <f>VLOOKUP(B761,大日程202201!$C$2:$D$1418,2,FALSE)</f>
        <v>0</v>
      </c>
    </row>
    <row r="762" spans="1:14">
      <c r="A762" s="229">
        <v>761</v>
      </c>
      <c r="B762" s="229" t="s">
        <v>3470</v>
      </c>
      <c r="C762" s="229" t="s">
        <v>4882</v>
      </c>
      <c r="D762" s="229">
        <v>12</v>
      </c>
      <c r="E762" s="229">
        <v>6</v>
      </c>
      <c r="F762" s="229">
        <v>0</v>
      </c>
      <c r="I762" s="229">
        <v>0</v>
      </c>
      <c r="J762" s="229">
        <f t="shared" si="60"/>
        <v>0</v>
      </c>
      <c r="K762" s="229" t="str">
        <f t="shared" si="59"/>
        <v>62512 65F00</v>
      </c>
      <c r="L762" s="229" t="str">
        <f t="shared" si="62"/>
        <v>62512 65F00</v>
      </c>
      <c r="M762" s="229" t="str">
        <f t="shared" si="61"/>
        <v/>
      </c>
      <c r="N762" s="229">
        <f>VLOOKUP(B762,大日程202201!$C$2:$D$1418,2,FALSE)</f>
        <v>0</v>
      </c>
    </row>
    <row r="763" spans="1:14">
      <c r="A763" s="229">
        <v>762</v>
      </c>
      <c r="B763" s="229" t="s">
        <v>3471</v>
      </c>
      <c r="C763" s="229" t="s">
        <v>4883</v>
      </c>
      <c r="D763" s="229">
        <v>12</v>
      </c>
      <c r="E763" s="229">
        <v>6</v>
      </c>
      <c r="F763" s="229">
        <v>0</v>
      </c>
      <c r="I763" s="229">
        <v>0</v>
      </c>
      <c r="J763" s="229">
        <f t="shared" si="60"/>
        <v>0</v>
      </c>
      <c r="K763" s="229" t="str">
        <f t="shared" si="59"/>
        <v>62532 65F00</v>
      </c>
      <c r="L763" s="229" t="str">
        <f t="shared" si="62"/>
        <v>62532 65F00</v>
      </c>
      <c r="M763" s="229" t="str">
        <f t="shared" si="61"/>
        <v/>
      </c>
      <c r="N763" s="229">
        <f>VLOOKUP(B763,大日程202201!$C$2:$D$1418,2,FALSE)</f>
        <v>0</v>
      </c>
    </row>
    <row r="764" spans="1:14">
      <c r="A764" s="229">
        <v>763</v>
      </c>
      <c r="B764" s="229" t="s">
        <v>3472</v>
      </c>
      <c r="C764" s="229" t="s">
        <v>4884</v>
      </c>
      <c r="D764" s="229">
        <v>12</v>
      </c>
      <c r="E764" s="229">
        <v>6</v>
      </c>
      <c r="F764" s="229">
        <v>0</v>
      </c>
      <c r="I764" s="229">
        <v>0</v>
      </c>
      <c r="J764" s="229">
        <f t="shared" si="60"/>
        <v>0</v>
      </c>
      <c r="K764" s="229" t="str">
        <f t="shared" si="59"/>
        <v>62532 70F00</v>
      </c>
      <c r="L764" s="229" t="str">
        <f t="shared" si="62"/>
        <v>62532 70F00</v>
      </c>
      <c r="M764" s="229" t="str">
        <f t="shared" si="61"/>
        <v/>
      </c>
      <c r="N764" s="229">
        <f>VLOOKUP(B764,大日程202201!$C$2:$D$1418,2,FALSE)</f>
        <v>0</v>
      </c>
    </row>
    <row r="765" spans="1:14">
      <c r="A765" s="229">
        <v>764</v>
      </c>
      <c r="B765" s="229" t="s">
        <v>3473</v>
      </c>
      <c r="C765" s="229" t="s">
        <v>4885</v>
      </c>
      <c r="D765" s="229">
        <v>12</v>
      </c>
      <c r="E765" s="229">
        <v>6</v>
      </c>
      <c r="F765" s="229">
        <v>0</v>
      </c>
      <c r="I765" s="229">
        <v>0</v>
      </c>
      <c r="J765" s="229">
        <f t="shared" si="60"/>
        <v>0</v>
      </c>
      <c r="K765" s="229" t="str">
        <f t="shared" si="59"/>
        <v>62512 85F00</v>
      </c>
      <c r="L765" s="229" t="str">
        <f t="shared" si="62"/>
        <v>62512 85F00</v>
      </c>
      <c r="M765" s="229" t="str">
        <f t="shared" si="61"/>
        <v/>
      </c>
      <c r="N765" s="229">
        <f>VLOOKUP(B765,大日程202201!$C$2:$D$1418,2,FALSE)</f>
        <v>0</v>
      </c>
    </row>
    <row r="766" spans="1:14">
      <c r="A766" s="229">
        <v>765</v>
      </c>
      <c r="B766" s="229" t="s">
        <v>3474</v>
      </c>
      <c r="C766" s="229" t="s">
        <v>4886</v>
      </c>
      <c r="D766" s="229">
        <v>14</v>
      </c>
      <c r="E766" s="229">
        <v>8</v>
      </c>
      <c r="F766" s="229">
        <v>1</v>
      </c>
      <c r="G766" s="229">
        <v>6</v>
      </c>
      <c r="I766" s="229">
        <v>0</v>
      </c>
      <c r="J766" s="229">
        <f t="shared" si="60"/>
        <v>1</v>
      </c>
      <c r="K766" s="229" t="str">
        <f t="shared" si="59"/>
        <v>85212/3 40F29</v>
      </c>
      <c r="L766" s="229" t="str">
        <f>IF(AND($G766&lt;&gt;"",$J766&gt;0), IF($F766=1,MID($K766,1,$G766-1)&amp;MID($K766,$G766+2,LEN($K766)-($G766+1)),""), IF(AND($G766&lt;&gt;"",$E766&lt;&gt;""),MID($K766,1,$G766-1),IF(AND($D766&lt;&gt;"",$F766&lt;2),$K766,IF(AND(OR($D766="", $E766=""),VALUE($F766)=0),$K766,IF($F766=1,MID($K766,1,$G766-1)&amp;MID($K766,$G766+2,LEN($K766)-($G766-1)),"")))))</f>
        <v>85212 40F29</v>
      </c>
      <c r="M766" s="229" t="str">
        <f t="shared" si="61"/>
        <v>85213 40F29</v>
      </c>
      <c r="N766" s="229">
        <f>VLOOKUP(B766,大日程202201!$C$2:$D$1418,2,FALSE)</f>
        <v>0</v>
      </c>
    </row>
    <row r="767" spans="1:14">
      <c r="A767" s="229">
        <v>766</v>
      </c>
      <c r="B767" s="229" t="s">
        <v>3475</v>
      </c>
      <c r="C767" s="229" t="s">
        <v>4887</v>
      </c>
      <c r="D767" s="229">
        <v>12</v>
      </c>
      <c r="E767" s="229">
        <v>6</v>
      </c>
      <c r="F767" s="229">
        <v>0</v>
      </c>
      <c r="I767" s="229">
        <v>0</v>
      </c>
      <c r="J767" s="229">
        <f t="shared" si="60"/>
        <v>0</v>
      </c>
      <c r="K767" s="229" t="str">
        <f t="shared" si="59"/>
        <v>66312 5M410</v>
      </c>
      <c r="L767" s="229" t="str">
        <f t="shared" si="62"/>
        <v>66312 5M410</v>
      </c>
      <c r="M767" s="229" t="str">
        <f t="shared" si="61"/>
        <v/>
      </c>
      <c r="N767" s="229">
        <f>VLOOKUP(B767,大日程202201!$C$2:$D$1418,2,FALSE)</f>
        <v>0</v>
      </c>
    </row>
    <row r="768" spans="1:14">
      <c r="A768" s="229">
        <v>767</v>
      </c>
      <c r="B768" s="229" t="s">
        <v>3476</v>
      </c>
      <c r="C768" s="229" t="s">
        <v>4888</v>
      </c>
      <c r="D768" s="229">
        <v>12</v>
      </c>
      <c r="E768" s="229">
        <v>6</v>
      </c>
      <c r="F768" s="229">
        <v>0</v>
      </c>
      <c r="I768" s="229">
        <v>0</v>
      </c>
      <c r="J768" s="229">
        <f t="shared" si="60"/>
        <v>0</v>
      </c>
      <c r="K768" s="229" t="str">
        <f t="shared" si="59"/>
        <v>67123 4M400</v>
      </c>
      <c r="L768" s="229" t="str">
        <f t="shared" si="62"/>
        <v>67123 4M400</v>
      </c>
      <c r="M768" s="229" t="str">
        <f t="shared" si="61"/>
        <v/>
      </c>
      <c r="N768" s="229">
        <f>VLOOKUP(B768,大日程202201!$C$2:$D$1418,2,FALSE)</f>
        <v>0</v>
      </c>
    </row>
    <row r="769" spans="1:14">
      <c r="A769" s="229">
        <v>768</v>
      </c>
      <c r="B769" s="229" t="s">
        <v>3477</v>
      </c>
      <c r="C769" s="229" t="s">
        <v>4889</v>
      </c>
      <c r="D769" s="229">
        <v>12</v>
      </c>
      <c r="E769" s="229">
        <v>6</v>
      </c>
      <c r="F769" s="229">
        <v>0</v>
      </c>
      <c r="I769" s="229">
        <v>0</v>
      </c>
      <c r="J769" s="229">
        <f t="shared" si="60"/>
        <v>0</v>
      </c>
      <c r="K769" s="229" t="str">
        <f t="shared" si="59"/>
        <v>67332 4M400</v>
      </c>
      <c r="L769" s="229" t="str">
        <f t="shared" si="62"/>
        <v>67332 4M400</v>
      </c>
      <c r="M769" s="229" t="str">
        <f t="shared" si="61"/>
        <v/>
      </c>
      <c r="N769" s="229">
        <f>VLOOKUP(B769,大日程202201!$C$2:$D$1418,2,FALSE)</f>
        <v>0</v>
      </c>
    </row>
    <row r="770" spans="1:14">
      <c r="A770" s="229">
        <v>769</v>
      </c>
      <c r="B770" s="229" t="s">
        <v>3478</v>
      </c>
      <c r="C770" s="229" t="s">
        <v>4890</v>
      </c>
      <c r="D770" s="229">
        <v>14</v>
      </c>
      <c r="E770" s="229">
        <v>8</v>
      </c>
      <c r="F770" s="229">
        <v>1</v>
      </c>
      <c r="G770" s="229">
        <v>6</v>
      </c>
      <c r="I770" s="229">
        <v>0</v>
      </c>
      <c r="J770" s="229">
        <f t="shared" si="60"/>
        <v>1</v>
      </c>
      <c r="K770" s="229" t="str">
        <f t="shared" ref="K770:K833" si="63">IF(AND($D770&lt;&gt;"",$D770&gt;$E770),TRIM(MID($C770,1,$D770)),TRIM($C770))</f>
        <v>75522/3 4M400</v>
      </c>
      <c r="L770" s="229" t="str">
        <f>IF(AND($G770&lt;&gt;"",$J770&gt;0), IF($F770=1,MID($K770,1,$G770-1)&amp;MID($K770,$G770+2,LEN($K770)-($G770+1)),""), IF(AND($G770&lt;&gt;"",$E770&lt;&gt;""),MID($K770,1,$G770-1),IF(AND($D770&lt;&gt;"",$F770&lt;2),$K770,IF(AND(OR($D770="", $E770=""),VALUE($F770)=0),$K770,IF($F770=1,MID($K770,1,$G770-1)&amp;MID($K770,$G770+2,LEN($K770)-($G770-1)),"")))))</f>
        <v>75522 4M400</v>
      </c>
      <c r="M770" s="229" t="str">
        <f t="shared" si="61"/>
        <v>75523 4M400</v>
      </c>
      <c r="N770" s="229">
        <f>VLOOKUP(B770,大日程202201!$C$2:$D$1418,2,FALSE)</f>
        <v>0</v>
      </c>
    </row>
    <row r="771" spans="1:14">
      <c r="A771" s="229">
        <v>770</v>
      </c>
      <c r="B771" s="229" t="s">
        <v>3479</v>
      </c>
      <c r="C771" s="229" t="s">
        <v>4891</v>
      </c>
      <c r="D771" s="229">
        <v>20</v>
      </c>
      <c r="E771" s="229">
        <v>8</v>
      </c>
      <c r="F771" s="229">
        <v>2</v>
      </c>
      <c r="G771" s="229">
        <v>6</v>
      </c>
      <c r="H771" s="229">
        <v>14</v>
      </c>
      <c r="I771" s="229">
        <v>0</v>
      </c>
      <c r="J771" s="229">
        <f t="shared" si="60"/>
        <v>1</v>
      </c>
      <c r="K771" s="229" t="str">
        <f t="shared" si="63"/>
        <v>75522/3 5M500/5M000</v>
      </c>
      <c r="L771" s="236" t="s">
        <v>332</v>
      </c>
      <c r="M771" s="236" t="s">
        <v>333</v>
      </c>
      <c r="N771" s="229">
        <f>VLOOKUP(B771,大日程202201!$C$2:$D$1418,2,FALSE)</f>
        <v>0</v>
      </c>
    </row>
    <row r="772" spans="1:14">
      <c r="A772" s="229">
        <v>771</v>
      </c>
      <c r="B772" s="229" t="s">
        <v>3480</v>
      </c>
      <c r="C772" s="229" t="s">
        <v>4892</v>
      </c>
      <c r="D772" s="229">
        <v>14</v>
      </c>
      <c r="E772" s="229">
        <v>8</v>
      </c>
      <c r="F772" s="229">
        <v>1</v>
      </c>
      <c r="G772" s="229">
        <v>6</v>
      </c>
      <c r="I772" s="229">
        <v>0</v>
      </c>
      <c r="J772" s="229">
        <f t="shared" ref="J772:J835" si="64">IF($G772&lt;&gt;"",($E772-1)-$G772,0)</f>
        <v>1</v>
      </c>
      <c r="K772" s="229" t="str">
        <f t="shared" si="63"/>
        <v>76452/3 4M400</v>
      </c>
      <c r="L772" s="229" t="str">
        <f>IF(AND($G772&lt;&gt;"",$J772&gt;0), IF($F772=1,MID($K772,1,$G772-1)&amp;MID($K772,$G772+2,LEN($K772)-($G772+1)),""), IF(AND($G772&lt;&gt;"",$E772&lt;&gt;""),MID($K772,1,$G772-1),IF(AND($D772&lt;&gt;"",$F772&lt;2),$K772,IF(AND(OR($D772="", $E772=""),VALUE($F772)=0),$K772,IF($F772=1,MID($K772,1,$G772-1)&amp;MID($K772,$G772+2,LEN($K772)-($G772-1)),"")))))</f>
        <v>76452 4M400</v>
      </c>
      <c r="M772" s="229" t="str">
        <f t="shared" si="61"/>
        <v>76453 4M400</v>
      </c>
      <c r="N772" s="229">
        <f>VLOOKUP(B772,大日程202201!$C$2:$D$1418,2,FALSE)</f>
        <v>0</v>
      </c>
    </row>
    <row r="773" spans="1:14">
      <c r="A773" s="229">
        <v>772</v>
      </c>
      <c r="B773" s="229" t="s">
        <v>3481</v>
      </c>
      <c r="C773" s="229" t="s">
        <v>4893</v>
      </c>
      <c r="D773" s="229">
        <v>14</v>
      </c>
      <c r="E773" s="229">
        <v>8</v>
      </c>
      <c r="F773" s="229">
        <v>1</v>
      </c>
      <c r="G773" s="229">
        <v>6</v>
      </c>
      <c r="I773" s="229">
        <v>0</v>
      </c>
      <c r="J773" s="229">
        <f t="shared" si="64"/>
        <v>1</v>
      </c>
      <c r="K773" s="229" t="str">
        <f t="shared" si="63"/>
        <v>76456/7 4M400</v>
      </c>
      <c r="L773" s="229" t="str">
        <f>IF(AND($G773&lt;&gt;"",$J773&gt;0), IF($F773=1,MID($K773,1,$G773-1)&amp;MID($K773,$G773+2,LEN($K773)-($G773+1)),""), IF(AND($G773&lt;&gt;"",$E773&lt;&gt;""),MID($K773,1,$G773-1),IF(AND($D773&lt;&gt;"",$F773&lt;2),$K773,IF(AND(OR($D773="", $E773=""),VALUE($F773)=0),$K773,IF($F773=1,MID($K773,1,$G773-1)&amp;MID($K773,$G773+2,LEN($K773)-($G773-1)),"")))))</f>
        <v>76456 4M400</v>
      </c>
      <c r="M773" s="229" t="str">
        <f t="shared" si="61"/>
        <v>76457 4M400</v>
      </c>
      <c r="N773" s="229">
        <f>VLOOKUP(B773,大日程202201!$C$2:$D$1418,2,FALSE)</f>
        <v>0</v>
      </c>
    </row>
    <row r="774" spans="1:14">
      <c r="A774" s="229">
        <v>773</v>
      </c>
      <c r="B774" s="229" t="s">
        <v>3482</v>
      </c>
      <c r="C774" s="229" t="s">
        <v>4894</v>
      </c>
      <c r="D774" s="229">
        <v>12</v>
      </c>
      <c r="E774" s="229">
        <v>6</v>
      </c>
      <c r="F774" s="229">
        <v>0</v>
      </c>
      <c r="I774" s="229">
        <v>0</v>
      </c>
      <c r="J774" s="229">
        <f t="shared" si="64"/>
        <v>0</v>
      </c>
      <c r="K774" s="229" t="str">
        <f t="shared" si="63"/>
        <v>78132 4M500</v>
      </c>
      <c r="L774" s="229" t="str">
        <f t="shared" si="62"/>
        <v>78132 4M500</v>
      </c>
      <c r="M774" s="229" t="str">
        <f t="shared" si="61"/>
        <v/>
      </c>
      <c r="N774" s="229">
        <f>VLOOKUP(B774,大日程202201!$C$2:$D$1418,2,FALSE)</f>
        <v>0</v>
      </c>
    </row>
    <row r="775" spans="1:14">
      <c r="A775" s="229">
        <v>774</v>
      </c>
      <c r="B775" s="229" t="s">
        <v>3483</v>
      </c>
      <c r="C775" s="229" t="s">
        <v>4895</v>
      </c>
      <c r="D775" s="229">
        <v>12</v>
      </c>
      <c r="E775" s="229">
        <v>6</v>
      </c>
      <c r="F775" s="229">
        <v>0</v>
      </c>
      <c r="I775" s="229">
        <v>0</v>
      </c>
      <c r="J775" s="229">
        <f t="shared" si="64"/>
        <v>0</v>
      </c>
      <c r="K775" s="229" t="str">
        <f t="shared" si="63"/>
        <v>78133 4M500</v>
      </c>
      <c r="L775" s="229" t="str">
        <f t="shared" si="62"/>
        <v>78133 4M500</v>
      </c>
      <c r="M775" s="229" t="str">
        <f t="shared" si="61"/>
        <v/>
      </c>
      <c r="N775" s="229">
        <f>VLOOKUP(B775,大日程202201!$C$2:$D$1418,2,FALSE)</f>
        <v>0</v>
      </c>
    </row>
    <row r="776" spans="1:14">
      <c r="A776" s="229">
        <v>775</v>
      </c>
      <c r="B776" s="229" t="s">
        <v>3484</v>
      </c>
      <c r="C776" s="229" t="s">
        <v>4896</v>
      </c>
      <c r="D776" s="229">
        <v>14</v>
      </c>
      <c r="E776" s="229">
        <v>8</v>
      </c>
      <c r="F776" s="229">
        <v>1</v>
      </c>
      <c r="G776" s="229">
        <v>6</v>
      </c>
      <c r="I776" s="229">
        <v>0</v>
      </c>
      <c r="J776" s="229">
        <f t="shared" si="64"/>
        <v>1</v>
      </c>
      <c r="K776" s="229" t="str">
        <f t="shared" si="63"/>
        <v>80118/9 4M700</v>
      </c>
      <c r="L776" s="229" t="str">
        <f>IF(AND($G776&lt;&gt;"",$J776&gt;0), IF($F776=1,MID($K776,1,$G776-1)&amp;MID($K776,$G776+2,LEN($K776)-($G776+1)),""), IF(AND($G776&lt;&gt;"",$E776&lt;&gt;""),MID($K776,1,$G776-1),IF(AND($D776&lt;&gt;"",$F776&lt;2),$K776,IF(AND(OR($D776="", $E776=""),VALUE($F776)=0),$K776,IF($F776=1,MID($K776,1,$G776-1)&amp;MID($K776,$G776+2,LEN($K776)-($G776-1)),"")))))</f>
        <v>80118 4M700</v>
      </c>
      <c r="M776" s="229" t="str">
        <f t="shared" si="61"/>
        <v>80119 4M700</v>
      </c>
      <c r="N776" s="229">
        <f>VLOOKUP(B776,大日程202201!$C$2:$D$1418,2,FALSE)</f>
        <v>0</v>
      </c>
    </row>
    <row r="777" spans="1:14">
      <c r="A777" s="229">
        <v>776</v>
      </c>
      <c r="B777" s="229" t="s">
        <v>3485</v>
      </c>
      <c r="C777" s="229" t="s">
        <v>4897</v>
      </c>
      <c r="D777" s="229">
        <v>14</v>
      </c>
      <c r="E777" s="229">
        <v>8</v>
      </c>
      <c r="F777" s="229">
        <v>1</v>
      </c>
      <c r="G777" s="229">
        <v>6</v>
      </c>
      <c r="I777" s="229">
        <v>0</v>
      </c>
      <c r="J777" s="229">
        <f t="shared" si="64"/>
        <v>1</v>
      </c>
      <c r="K777" s="229" t="str">
        <f t="shared" si="63"/>
        <v>80126/7 4M400</v>
      </c>
      <c r="L777" s="229" t="str">
        <f>IF(AND($G777&lt;&gt;"",$J777&gt;0), IF($F777=1,MID($K777,1,$G777-1)&amp;MID($K777,$G777+2,LEN($K777)-($G777+1)),""), IF(AND($G777&lt;&gt;"",$E777&lt;&gt;""),MID($K777,1,$G777-1),IF(AND($D777&lt;&gt;"",$F777&lt;2),$K777,IF(AND(OR($D777="", $E777=""),VALUE($F777)=0),$K777,IF($F777=1,MID($K777,1,$G777-1)&amp;MID($K777,$G777+2,LEN($K777)-($G777-1)),"")))))</f>
        <v>80126 4M400</v>
      </c>
      <c r="M777" s="229" t="str">
        <f t="shared" si="61"/>
        <v>80127 4M400</v>
      </c>
      <c r="N777" s="229">
        <f>VLOOKUP(B777,大日程202201!$C$2:$D$1418,2,FALSE)</f>
        <v>0</v>
      </c>
    </row>
    <row r="778" spans="1:14">
      <c r="A778" s="229">
        <v>777</v>
      </c>
      <c r="B778" s="229" t="s">
        <v>3486</v>
      </c>
      <c r="C778" s="229" t="s">
        <v>4898</v>
      </c>
      <c r="D778" s="229">
        <v>12</v>
      </c>
      <c r="E778" s="229">
        <v>6</v>
      </c>
      <c r="F778" s="229">
        <v>0</v>
      </c>
      <c r="I778" s="229">
        <v>0</v>
      </c>
      <c r="J778" s="229">
        <f t="shared" si="64"/>
        <v>0</v>
      </c>
      <c r="K778" s="229" t="str">
        <f t="shared" si="63"/>
        <v>80142 6N000</v>
      </c>
      <c r="L778" s="229" t="str">
        <f t="shared" si="62"/>
        <v>80142 6N000</v>
      </c>
      <c r="M778" s="229" t="str">
        <f t="shared" si="61"/>
        <v/>
      </c>
      <c r="N778" s="229">
        <f>VLOOKUP(B778,大日程202201!$C$2:$D$1418,2,FALSE)</f>
        <v>0</v>
      </c>
    </row>
    <row r="779" spans="1:14">
      <c r="A779" s="229">
        <v>778</v>
      </c>
      <c r="B779" s="229" t="s">
        <v>3487</v>
      </c>
      <c r="C779" s="229" t="s">
        <v>4899</v>
      </c>
      <c r="D779" s="229">
        <v>14</v>
      </c>
      <c r="E779" s="229">
        <v>8</v>
      </c>
      <c r="F779" s="229">
        <v>1</v>
      </c>
      <c r="G779" s="229">
        <v>6</v>
      </c>
      <c r="I779" s="229">
        <v>0</v>
      </c>
      <c r="J779" s="229">
        <f t="shared" si="64"/>
        <v>1</v>
      </c>
      <c r="K779" s="229" t="str">
        <f t="shared" si="63"/>
        <v>80238/9 4M400</v>
      </c>
      <c r="L779" s="229" t="str">
        <f>IF(AND($G779&lt;&gt;"",$J779&gt;0), IF($F779=1,MID($K779,1,$G779-1)&amp;MID($K779,$G779+2,LEN($K779)-($G779+1)),""), IF(AND($G779&lt;&gt;"",$E779&lt;&gt;""),MID($K779,1,$G779-1),IF(AND($D779&lt;&gt;"",$F779&lt;2),$K779,IF(AND(OR($D779="", $E779=""),VALUE($F779)=0),$K779,IF($F779=1,MID($K779,1,$G779-1)&amp;MID($K779,$G779+2,LEN($K779)-($G779-1)),"")))))</f>
        <v>80238 4M400</v>
      </c>
      <c r="M779" s="229" t="str">
        <f t="shared" si="61"/>
        <v>80239 4M400</v>
      </c>
      <c r="N779" s="229">
        <f>VLOOKUP(B779,大日程202201!$C$2:$D$1418,2,FALSE)</f>
        <v>0</v>
      </c>
    </row>
    <row r="780" spans="1:14">
      <c r="A780" s="229">
        <v>779</v>
      </c>
      <c r="B780" s="229" t="s">
        <v>3488</v>
      </c>
      <c r="C780" s="229" t="s">
        <v>4900</v>
      </c>
      <c r="D780" s="229">
        <v>14</v>
      </c>
      <c r="E780" s="229">
        <v>8</v>
      </c>
      <c r="F780" s="229">
        <v>1</v>
      </c>
      <c r="G780" s="229">
        <v>6</v>
      </c>
      <c r="I780" s="229">
        <v>0</v>
      </c>
      <c r="J780" s="229">
        <f t="shared" si="64"/>
        <v>1</v>
      </c>
      <c r="K780" s="229" t="str">
        <f t="shared" si="63"/>
        <v>82118/9 4M400</v>
      </c>
      <c r="L780" s="229" t="str">
        <f>IF(AND($G780&lt;&gt;"",$J780&gt;0), IF($F780=1,MID($K780,1,$G780-1)&amp;MID($K780,$G780+2,LEN($K780)-($G780+1)),""), IF(AND($G780&lt;&gt;"",$E780&lt;&gt;""),MID($K780,1,$G780-1),IF(AND($D780&lt;&gt;"",$F780&lt;2),$K780,IF(AND(OR($D780="", $E780=""),VALUE($F780)=0),$K780,IF($F780=1,MID($K780,1,$G780-1)&amp;MID($K780,$G780+2,LEN($K780)-($G780-1)),"")))))</f>
        <v>82118 4M400</v>
      </c>
      <c r="M780" s="229" t="str">
        <f t="shared" si="61"/>
        <v>82119 4M400</v>
      </c>
      <c r="N780" s="229">
        <f>VLOOKUP(B780,大日程202201!$C$2:$D$1418,2,FALSE)</f>
        <v>0</v>
      </c>
    </row>
    <row r="781" spans="1:14">
      <c r="A781" s="229">
        <v>780</v>
      </c>
      <c r="B781" s="229" t="s">
        <v>3489</v>
      </c>
      <c r="C781" s="229" t="s">
        <v>4901</v>
      </c>
      <c r="D781" s="229">
        <v>14</v>
      </c>
      <c r="E781" s="229">
        <v>8</v>
      </c>
      <c r="F781" s="229">
        <v>1</v>
      </c>
      <c r="G781" s="229">
        <v>6</v>
      </c>
      <c r="I781" s="229">
        <v>0</v>
      </c>
      <c r="J781" s="229">
        <f t="shared" si="64"/>
        <v>1</v>
      </c>
      <c r="K781" s="229" t="str">
        <f t="shared" si="63"/>
        <v>82126/7 4M400</v>
      </c>
      <c r="L781" s="229" t="str">
        <f>IF(AND($G781&lt;&gt;"",$J781&gt;0), IF($F781=1,MID($K781,1,$G781-1)&amp;MID($K781,$G781+2,LEN($K781)-($G781+1)),""), IF(AND($G781&lt;&gt;"",$E781&lt;&gt;""),MID($K781,1,$G781-1),IF(AND($D781&lt;&gt;"",$F781&lt;2),$K781,IF(AND(OR($D781="", $E781=""),VALUE($F781)=0),$K781,IF($F781=1,MID($K781,1,$G781-1)&amp;MID($K781,$G781+2,LEN($K781)-($G781-1)),"")))))</f>
        <v>82126 4M400</v>
      </c>
      <c r="M781" s="229" t="str">
        <f t="shared" si="61"/>
        <v>82127 4M400</v>
      </c>
      <c r="N781" s="229">
        <f>VLOOKUP(B781,大日程202201!$C$2:$D$1418,2,FALSE)</f>
        <v>0</v>
      </c>
    </row>
    <row r="782" spans="1:14">
      <c r="A782" s="229">
        <v>781</v>
      </c>
      <c r="B782" s="229" t="s">
        <v>3490</v>
      </c>
      <c r="C782" s="229" t="s">
        <v>4902</v>
      </c>
      <c r="D782" s="229">
        <v>14</v>
      </c>
      <c r="E782" s="229">
        <v>8</v>
      </c>
      <c r="F782" s="229">
        <v>1</v>
      </c>
      <c r="G782" s="229">
        <v>6</v>
      </c>
      <c r="I782" s="229">
        <v>0</v>
      </c>
      <c r="J782" s="229">
        <f t="shared" si="64"/>
        <v>1</v>
      </c>
      <c r="K782" s="229" t="str">
        <f t="shared" si="63"/>
        <v>82126/7 4M700</v>
      </c>
      <c r="L782" s="229" t="str">
        <f>IF(AND($G782&lt;&gt;"",$J782&gt;0), IF($F782=1,MID($K782,1,$G782-1)&amp;MID($K782,$G782+2,LEN($K782)-($G782+1)),""), IF(AND($G782&lt;&gt;"",$E782&lt;&gt;""),MID($K782,1,$G782-1),IF(AND($D782&lt;&gt;"",$F782&lt;2),$K782,IF(AND(OR($D782="", $E782=""),VALUE($F782)=0),$K782,IF($F782=1,MID($K782,1,$G782-1)&amp;MID($K782,$G782+2,LEN($K782)-($G782-1)),"")))))</f>
        <v>82126 4M700</v>
      </c>
      <c r="M782" s="229" t="str">
        <f t="shared" ref="M782:M845" si="65">IF(AND($G782&lt;&gt;"",$J782&gt;0), IF($F782=1,MID($K782,1,$G782-(1+$J782))&amp;MID($K782,$G782+$J782,LEN($K782)-($G782+($J782-1))),""),IF(AND($G782&lt;&gt;"",$E782&lt;&gt;"",$J782&gt;0),MID($K782,1,$G782-1),IF(AND($G782&lt;&gt;"",$E782&lt;&gt;"",$J782&lt;0),MID($K782,1,$E782)&amp;MID($K782,$G782+1,LEN($K782)-$G782),IF($F782=1,MID($K782,1,$G782-2)&amp;MID($K782,$G782+1,LEN($K782)-$G782),""))))</f>
        <v>82127 4M700</v>
      </c>
      <c r="N782" s="229">
        <f>VLOOKUP(B782,大日程202201!$C$2:$D$1418,2,FALSE)</f>
        <v>0</v>
      </c>
    </row>
    <row r="783" spans="1:14">
      <c r="A783" s="229">
        <v>782</v>
      </c>
      <c r="B783" s="229" t="s">
        <v>3491</v>
      </c>
      <c r="C783" s="229" t="s">
        <v>4903</v>
      </c>
      <c r="D783" s="229">
        <v>14</v>
      </c>
      <c r="E783" s="229">
        <v>8</v>
      </c>
      <c r="F783" s="229">
        <v>1</v>
      </c>
      <c r="G783" s="229">
        <v>6</v>
      </c>
      <c r="I783" s="229">
        <v>0</v>
      </c>
      <c r="J783" s="229">
        <f t="shared" si="64"/>
        <v>1</v>
      </c>
      <c r="K783" s="229" t="str">
        <f t="shared" si="63"/>
        <v>82126/7 5M400</v>
      </c>
      <c r="L783" s="229" t="str">
        <f>IF(AND($G783&lt;&gt;"",$J783&gt;0), IF($F783=1,MID($K783,1,$G783-1)&amp;MID($K783,$G783+2,LEN($K783)-($G783+1)),""), IF(AND($G783&lt;&gt;"",$E783&lt;&gt;""),MID($K783,1,$G783-1),IF(AND($D783&lt;&gt;"",$F783&lt;2),$K783,IF(AND(OR($D783="", $E783=""),VALUE($F783)=0),$K783,IF($F783=1,MID($K783,1,$G783-1)&amp;MID($K783,$G783+2,LEN($K783)-($G783-1)),"")))))</f>
        <v>82126 5M400</v>
      </c>
      <c r="M783" s="229" t="str">
        <f t="shared" si="65"/>
        <v>82127 5M400</v>
      </c>
      <c r="N783" s="229">
        <f>VLOOKUP(B783,大日程202201!$C$2:$D$1418,2,FALSE)</f>
        <v>0</v>
      </c>
    </row>
    <row r="784" spans="1:14">
      <c r="A784" s="229">
        <v>783</v>
      </c>
      <c r="B784" s="229" t="s">
        <v>3492</v>
      </c>
      <c r="C784" s="229" t="s">
        <v>4904</v>
      </c>
      <c r="D784" s="229">
        <v>12</v>
      </c>
      <c r="E784" s="229">
        <v>6</v>
      </c>
      <c r="F784" s="229">
        <v>0</v>
      </c>
      <c r="I784" s="229">
        <v>0</v>
      </c>
      <c r="J784" s="229">
        <f t="shared" si="64"/>
        <v>0</v>
      </c>
      <c r="K784" s="229" t="str">
        <f t="shared" si="63"/>
        <v>17286 8H300</v>
      </c>
      <c r="L784" s="229" t="str">
        <f t="shared" ref="L784:L847" si="66">IF(AND($G784&lt;&gt;"",$J784&gt;0), IF($F784=1,MID($K784,1,$G784-1)&amp;MID($K784,$G784+$J784+$J784,LEN($K784)-($G784+$J784)),""), IF(AND($G784&lt;&gt;"",$E784&lt;&gt;""),MID($K784,1,$G784-1),IF(AND($D784&lt;&gt;"",$F784&lt;2),$K784,IF(AND(OR($D784="", $E784=""),VALUE($F784)=0),$K784,IF($F784=1,MID($K784,1,$G784-1)&amp;MID($K784,$G784+2,LEN($K784)-($G784-1)),"")))))</f>
        <v>17286 8H300</v>
      </c>
      <c r="M784" s="229" t="str">
        <f t="shared" si="65"/>
        <v/>
      </c>
      <c r="N784" s="229">
        <f>VLOOKUP(B784,大日程202201!$C$2:$D$1418,2,FALSE)</f>
        <v>0</v>
      </c>
    </row>
    <row r="785" spans="1:14">
      <c r="A785" s="229">
        <v>784</v>
      </c>
      <c r="B785" s="229" t="s">
        <v>3493</v>
      </c>
      <c r="C785" s="229" t="s">
        <v>4905</v>
      </c>
      <c r="D785" s="229">
        <v>14</v>
      </c>
      <c r="E785" s="229">
        <v>6</v>
      </c>
      <c r="F785" s="229">
        <v>0</v>
      </c>
      <c r="I785" s="229">
        <v>0</v>
      </c>
      <c r="J785" s="229">
        <f t="shared" si="64"/>
        <v>0</v>
      </c>
      <c r="K785" s="229" t="str">
        <f t="shared" si="63"/>
        <v>17286 8H30001</v>
      </c>
      <c r="L785" s="229" t="str">
        <f t="shared" si="66"/>
        <v>17286 8H30001</v>
      </c>
      <c r="M785" s="229" t="str">
        <f t="shared" si="65"/>
        <v/>
      </c>
      <c r="N785" s="229">
        <f>VLOOKUP(B785,大日程202201!$C$2:$D$1418,2,FALSE)</f>
        <v>0</v>
      </c>
    </row>
    <row r="786" spans="1:14">
      <c r="A786" s="229">
        <v>785</v>
      </c>
      <c r="B786" s="229" t="s">
        <v>3494</v>
      </c>
      <c r="C786" s="229" t="s">
        <v>4906</v>
      </c>
      <c r="D786" s="229">
        <v>14</v>
      </c>
      <c r="E786" s="229">
        <v>6</v>
      </c>
      <c r="F786" s="229">
        <v>0</v>
      </c>
      <c r="I786" s="229">
        <v>0</v>
      </c>
      <c r="J786" s="229">
        <f t="shared" si="64"/>
        <v>0</v>
      </c>
      <c r="K786" s="229" t="str">
        <f t="shared" si="63"/>
        <v>17286 8H30002</v>
      </c>
      <c r="L786" s="229" t="str">
        <f t="shared" si="66"/>
        <v>17286 8H30002</v>
      </c>
      <c r="M786" s="229" t="str">
        <f t="shared" si="65"/>
        <v/>
      </c>
      <c r="N786" s="229">
        <f>VLOOKUP(B786,大日程202201!$C$2:$D$1418,2,FALSE)</f>
        <v>0</v>
      </c>
    </row>
    <row r="787" spans="1:14">
      <c r="A787" s="229">
        <v>786</v>
      </c>
      <c r="B787" s="229" t="s">
        <v>3495</v>
      </c>
      <c r="C787" s="229" t="s">
        <v>4907</v>
      </c>
      <c r="D787" s="229">
        <v>14</v>
      </c>
      <c r="E787" s="229">
        <v>6</v>
      </c>
      <c r="F787" s="229">
        <v>0</v>
      </c>
      <c r="I787" s="229">
        <v>0</v>
      </c>
      <c r="J787" s="229">
        <f t="shared" si="64"/>
        <v>0</v>
      </c>
      <c r="K787" s="229" t="str">
        <f t="shared" si="63"/>
        <v>62030 EQ30001</v>
      </c>
      <c r="L787" s="229" t="str">
        <f t="shared" si="66"/>
        <v>62030 EQ30001</v>
      </c>
      <c r="M787" s="229" t="str">
        <f t="shared" si="65"/>
        <v/>
      </c>
      <c r="N787" s="229">
        <f>VLOOKUP(B787,大日程202201!$C$2:$D$1418,2,FALSE)</f>
        <v>0</v>
      </c>
    </row>
    <row r="788" spans="1:14">
      <c r="A788" s="229">
        <v>787</v>
      </c>
      <c r="B788" s="229" t="s">
        <v>3496</v>
      </c>
      <c r="C788" s="229" t="s">
        <v>4908</v>
      </c>
      <c r="D788" s="229">
        <v>14</v>
      </c>
      <c r="E788" s="229">
        <v>8</v>
      </c>
      <c r="F788" s="229">
        <v>1</v>
      </c>
      <c r="G788" s="229">
        <v>6</v>
      </c>
      <c r="I788" s="229">
        <v>0</v>
      </c>
      <c r="J788" s="229">
        <f t="shared" si="64"/>
        <v>1</v>
      </c>
      <c r="K788" s="229" t="str">
        <f t="shared" si="63"/>
        <v>76234/5 8H700</v>
      </c>
      <c r="L788" s="229" t="str">
        <f>IF(AND($G788&lt;&gt;"",$J788&gt;0), IF($F788=1,MID($K788,1,$G788-1)&amp;MID($K788,$G788+2,LEN($K788)-($G788+1)),""), IF(AND($G788&lt;&gt;"",$E788&lt;&gt;""),MID($K788,1,$G788-1),IF(AND($D788&lt;&gt;"",$F788&lt;2),$K788,IF(AND(OR($D788="", $E788=""),VALUE($F788)=0),$K788,IF($F788=1,MID($K788,1,$G788-1)&amp;MID($K788,$G788+2,LEN($K788)-($G788-1)),"")))))</f>
        <v>76234 8H700</v>
      </c>
      <c r="M788" s="229" t="str">
        <f t="shared" si="65"/>
        <v>76235 8H700</v>
      </c>
      <c r="N788" s="229">
        <f>VLOOKUP(B788,大日程202201!$C$2:$D$1418,2,FALSE)</f>
        <v>0</v>
      </c>
    </row>
    <row r="789" spans="1:14">
      <c r="A789" s="229">
        <v>788</v>
      </c>
      <c r="B789" s="229" t="s">
        <v>3497</v>
      </c>
      <c r="C789" s="229" t="s">
        <v>4909</v>
      </c>
      <c r="D789" s="229">
        <v>14</v>
      </c>
      <c r="E789" s="229">
        <v>8</v>
      </c>
      <c r="F789" s="229">
        <v>1</v>
      </c>
      <c r="G789" s="229">
        <v>6</v>
      </c>
      <c r="I789" s="229">
        <v>0</v>
      </c>
      <c r="J789" s="229">
        <f t="shared" si="64"/>
        <v>1</v>
      </c>
      <c r="K789" s="229" t="str">
        <f t="shared" si="63"/>
        <v>76274/5 8H300</v>
      </c>
      <c r="L789" s="229" t="str">
        <f>IF(AND($G789&lt;&gt;"",$J789&gt;0), IF($F789=1,MID($K789,1,$G789-1)&amp;MID($K789,$G789+2,LEN($K789)-($G789+1)),""), IF(AND($G789&lt;&gt;"",$E789&lt;&gt;""),MID($K789,1,$G789-1),IF(AND($D789&lt;&gt;"",$F789&lt;2),$K789,IF(AND(OR($D789="", $E789=""),VALUE($F789)=0),$K789,IF($F789=1,MID($K789,1,$G789-1)&amp;MID($K789,$G789+2,LEN($K789)-($G789-1)),"")))))</f>
        <v>76274 8H300</v>
      </c>
      <c r="M789" s="229" t="str">
        <f t="shared" si="65"/>
        <v>76275 8H300</v>
      </c>
      <c r="N789" s="229">
        <f>VLOOKUP(B789,大日程202201!$C$2:$D$1418,2,FALSE)</f>
        <v>0</v>
      </c>
    </row>
    <row r="790" spans="1:14">
      <c r="A790" s="229">
        <v>789</v>
      </c>
      <c r="B790" s="229" t="s">
        <v>3498</v>
      </c>
      <c r="C790" s="229" t="s">
        <v>4910</v>
      </c>
      <c r="D790" s="229">
        <v>14</v>
      </c>
      <c r="E790" s="229">
        <v>8</v>
      </c>
      <c r="F790" s="229">
        <v>1</v>
      </c>
      <c r="G790" s="229">
        <v>6</v>
      </c>
      <c r="I790" s="229">
        <v>0</v>
      </c>
      <c r="J790" s="229">
        <f t="shared" si="64"/>
        <v>1</v>
      </c>
      <c r="K790" s="229" t="str">
        <f t="shared" si="63"/>
        <v>76634/5 8H300</v>
      </c>
      <c r="L790" s="229" t="str">
        <f>IF(AND($G790&lt;&gt;"",$J790&gt;0), IF($F790=1,MID($K790,1,$G790-1)&amp;MID($K790,$G790+2,LEN($K790)-($G790+1)),""), IF(AND($G790&lt;&gt;"",$E790&lt;&gt;""),MID($K790,1,$G790-1),IF(AND($D790&lt;&gt;"",$F790&lt;2),$K790,IF(AND(OR($D790="", $E790=""),VALUE($F790)=0),$K790,IF($F790=1,MID($K790,1,$G790-1)&amp;MID($K790,$G790+2,LEN($K790)-($G790-1)),"")))))</f>
        <v>76634 8H300</v>
      </c>
      <c r="M790" s="229" t="str">
        <f t="shared" si="65"/>
        <v>76635 8H300</v>
      </c>
      <c r="N790" s="229">
        <f>VLOOKUP(B790,大日程202201!$C$2:$D$1418,2,FALSE)</f>
        <v>0</v>
      </c>
    </row>
    <row r="791" spans="1:14">
      <c r="A791" s="229">
        <v>790</v>
      </c>
      <c r="B791" s="229" t="s">
        <v>3499</v>
      </c>
      <c r="C791" s="229" t="s">
        <v>4911</v>
      </c>
      <c r="D791" s="229">
        <v>12</v>
      </c>
      <c r="E791" s="229">
        <v>6</v>
      </c>
      <c r="F791" s="229">
        <v>0</v>
      </c>
      <c r="I791" s="229">
        <v>0</v>
      </c>
      <c r="J791" s="229">
        <f t="shared" si="64"/>
        <v>0</v>
      </c>
      <c r="K791" s="229" t="str">
        <f t="shared" si="63"/>
        <v>79146 8H300</v>
      </c>
      <c r="L791" s="229" t="str">
        <f t="shared" si="66"/>
        <v>79146 8H300</v>
      </c>
      <c r="M791" s="229" t="str">
        <f t="shared" si="65"/>
        <v/>
      </c>
      <c r="N791" s="229">
        <f>VLOOKUP(B791,大日程202201!$C$2:$D$1418,2,FALSE)</f>
        <v>0</v>
      </c>
    </row>
    <row r="792" spans="1:14">
      <c r="A792" s="229">
        <v>791</v>
      </c>
      <c r="B792" s="229" t="s">
        <v>3500</v>
      </c>
      <c r="C792" s="229" t="s">
        <v>4912</v>
      </c>
      <c r="D792" s="229">
        <v>12</v>
      </c>
      <c r="E792" s="229">
        <v>6</v>
      </c>
      <c r="F792" s="229">
        <v>0</v>
      </c>
      <c r="I792" s="229">
        <v>0</v>
      </c>
      <c r="J792" s="229">
        <f t="shared" si="64"/>
        <v>0</v>
      </c>
      <c r="K792" s="229" t="str">
        <f t="shared" si="63"/>
        <v>74754 CA000</v>
      </c>
      <c r="L792" s="229" t="str">
        <f t="shared" si="66"/>
        <v>74754 CA000</v>
      </c>
      <c r="M792" s="229" t="str">
        <f t="shared" si="65"/>
        <v/>
      </c>
      <c r="N792" s="229">
        <f>VLOOKUP(B792,大日程202201!$C$2:$D$1418,2,FALSE)</f>
        <v>0</v>
      </c>
    </row>
    <row r="793" spans="1:14">
      <c r="A793" s="229">
        <v>792</v>
      </c>
      <c r="B793" s="229" t="s">
        <v>3501</v>
      </c>
      <c r="C793" s="229" t="s">
        <v>4913</v>
      </c>
      <c r="D793" s="229">
        <v>14</v>
      </c>
      <c r="E793" s="229">
        <v>6</v>
      </c>
      <c r="F793" s="229">
        <v>0</v>
      </c>
      <c r="I793" s="229">
        <v>12</v>
      </c>
      <c r="J793" s="229">
        <f t="shared" si="64"/>
        <v>0</v>
      </c>
      <c r="K793" s="229" t="str">
        <f t="shared" si="63"/>
        <v>74754 CA000-E</v>
      </c>
      <c r="L793" s="229" t="str">
        <f t="shared" si="66"/>
        <v>74754 CA000-E</v>
      </c>
      <c r="M793" s="229" t="str">
        <f t="shared" si="65"/>
        <v/>
      </c>
      <c r="N793" s="229">
        <f>VLOOKUP(B793,大日程202201!$C$2:$D$1418,2,FALSE)</f>
        <v>0</v>
      </c>
    </row>
    <row r="794" spans="1:14">
      <c r="A794" s="229">
        <v>793</v>
      </c>
      <c r="B794" s="229" t="s">
        <v>3502</v>
      </c>
      <c r="C794" s="229" t="s">
        <v>4914</v>
      </c>
      <c r="D794" s="229">
        <v>12</v>
      </c>
      <c r="E794" s="229">
        <v>6</v>
      </c>
      <c r="F794" s="229">
        <v>0</v>
      </c>
      <c r="I794" s="229">
        <v>0</v>
      </c>
      <c r="J794" s="229">
        <f t="shared" si="64"/>
        <v>0</v>
      </c>
      <c r="K794" s="229" t="str">
        <f t="shared" si="63"/>
        <v>74772 9Y300</v>
      </c>
      <c r="L794" s="229" t="str">
        <f t="shared" si="66"/>
        <v>74772 9Y300</v>
      </c>
      <c r="M794" s="229" t="str">
        <f t="shared" si="65"/>
        <v/>
      </c>
      <c r="N794" s="229">
        <f>VLOOKUP(B794,大日程202201!$C$2:$D$1418,2,FALSE)</f>
        <v>0</v>
      </c>
    </row>
    <row r="795" spans="1:14">
      <c r="A795" s="229">
        <v>794</v>
      </c>
      <c r="B795" s="229" t="s">
        <v>3503</v>
      </c>
      <c r="C795" s="235" t="s">
        <v>4915</v>
      </c>
      <c r="D795" s="229">
        <v>18</v>
      </c>
      <c r="E795" s="229">
        <v>6</v>
      </c>
      <c r="F795" s="229">
        <v>0</v>
      </c>
      <c r="I795" s="229">
        <v>12</v>
      </c>
      <c r="J795" s="229">
        <f t="shared" si="64"/>
        <v>0</v>
      </c>
      <c r="K795" s="229" t="str">
        <f t="shared" si="63"/>
        <v>74772 9Y300-E</v>
      </c>
      <c r="L795" s="229" t="str">
        <f t="shared" si="66"/>
        <v>74772 9Y300-E</v>
      </c>
      <c r="M795" s="229" t="str">
        <f t="shared" si="65"/>
        <v/>
      </c>
      <c r="N795" s="229">
        <f>VLOOKUP(B795,大日程202201!$C$2:$D$1418,2,FALSE)</f>
        <v>0</v>
      </c>
    </row>
    <row r="796" spans="1:14">
      <c r="A796" s="229">
        <v>795</v>
      </c>
      <c r="B796" s="229" t="s">
        <v>3504</v>
      </c>
      <c r="C796" s="229" t="s">
        <v>4916</v>
      </c>
      <c r="D796" s="229">
        <v>14</v>
      </c>
      <c r="E796" s="229">
        <v>6</v>
      </c>
      <c r="F796" s="229">
        <v>0</v>
      </c>
      <c r="I796" s="229">
        <v>0</v>
      </c>
      <c r="J796" s="229">
        <f t="shared" si="64"/>
        <v>0</v>
      </c>
      <c r="K796" s="229" t="str">
        <f t="shared" si="63"/>
        <v>17285 EN00001</v>
      </c>
      <c r="L796" s="229" t="str">
        <f t="shared" si="66"/>
        <v>17285 EN00001</v>
      </c>
      <c r="M796" s="229" t="str">
        <f t="shared" si="65"/>
        <v/>
      </c>
      <c r="N796" s="229">
        <f>VLOOKUP(B796,大日程202201!$C$2:$D$1418,2,FALSE)</f>
        <v>0</v>
      </c>
    </row>
    <row r="797" spans="1:14">
      <c r="A797" s="229">
        <v>796</v>
      </c>
      <c r="B797" s="229" t="s">
        <v>3505</v>
      </c>
      <c r="C797" s="229" t="s">
        <v>4917</v>
      </c>
      <c r="D797" s="229">
        <v>16</v>
      </c>
      <c r="E797" s="229">
        <v>6</v>
      </c>
      <c r="F797" s="229">
        <v>1</v>
      </c>
      <c r="G797" s="229">
        <v>14</v>
      </c>
      <c r="I797" s="229">
        <v>0</v>
      </c>
      <c r="J797" s="229">
        <f t="shared" si="64"/>
        <v>-9</v>
      </c>
      <c r="K797" s="229" t="str">
        <f t="shared" si="63"/>
        <v>17285 EN00002/3</v>
      </c>
      <c r="L797" s="229" t="str">
        <f>IF(AND($G797&lt;&gt;"",$J797&gt;0), IF($F797=1,MID($K797,1,$G797-1)&amp;MID($K797,$G797+2,LEN($K797)-($G797+1)),""), IF(AND($G797&lt;&gt;"",$E797&lt;&gt;""),MID($K797,1,$G797-1),IF(AND($D797&lt;&gt;"",$F797&lt;2),$K797,IF(AND(OR($D797="", $E797=""),VALUE($F797)=0),$K797,IF($F797=1,MID($K797,1,$G797-1)&amp;MID($K797,$G797+2,LEN($K797)-($G797-1)),"")))))</f>
        <v>17285 EN00002</v>
      </c>
      <c r="M797" s="236" t="s">
        <v>6974</v>
      </c>
      <c r="N797" s="229">
        <f>VLOOKUP(B797,大日程202201!$C$2:$D$1418,2,FALSE)</f>
        <v>0</v>
      </c>
    </row>
    <row r="798" spans="1:14">
      <c r="A798" s="229">
        <v>797</v>
      </c>
      <c r="B798" s="229" t="s">
        <v>3506</v>
      </c>
      <c r="C798" s="229" t="s">
        <v>4918</v>
      </c>
      <c r="D798" s="229">
        <v>12</v>
      </c>
      <c r="E798" s="229">
        <v>6</v>
      </c>
      <c r="F798" s="229">
        <v>0</v>
      </c>
      <c r="I798" s="229">
        <v>0</v>
      </c>
      <c r="J798" s="229">
        <f t="shared" si="64"/>
        <v>0</v>
      </c>
      <c r="K798" s="229" t="str">
        <f t="shared" si="63"/>
        <v>67332 EN000</v>
      </c>
      <c r="L798" s="229" t="str">
        <f t="shared" si="66"/>
        <v>67332 EN000</v>
      </c>
      <c r="M798" s="229" t="str">
        <f t="shared" si="65"/>
        <v/>
      </c>
      <c r="N798" s="229">
        <f>VLOOKUP(B798,大日程202201!$C$2:$D$1418,2,FALSE)</f>
        <v>0</v>
      </c>
    </row>
    <row r="799" spans="1:14">
      <c r="A799" s="229">
        <v>798</v>
      </c>
      <c r="B799" s="229" t="s">
        <v>3507</v>
      </c>
      <c r="C799" s="229" t="s">
        <v>4919</v>
      </c>
      <c r="D799" s="229">
        <v>12</v>
      </c>
      <c r="E799" s="229">
        <v>6</v>
      </c>
      <c r="F799" s="229">
        <v>0</v>
      </c>
      <c r="I799" s="229">
        <v>0</v>
      </c>
      <c r="J799" s="229">
        <f t="shared" si="64"/>
        <v>0</v>
      </c>
      <c r="K799" s="229" t="str">
        <f t="shared" si="63"/>
        <v>74753 EN00A</v>
      </c>
      <c r="L799" s="229" t="str">
        <f t="shared" si="66"/>
        <v>74753 EN00A</v>
      </c>
      <c r="M799" s="229" t="str">
        <f t="shared" si="65"/>
        <v/>
      </c>
      <c r="N799" s="229">
        <f>VLOOKUP(B799,大日程202201!$C$2:$D$1418,2,FALSE)</f>
        <v>0</v>
      </c>
    </row>
    <row r="800" spans="1:14">
      <c r="A800" s="229">
        <v>799</v>
      </c>
      <c r="B800" s="229" t="s">
        <v>3508</v>
      </c>
      <c r="C800" s="229" t="s">
        <v>4920</v>
      </c>
      <c r="D800" s="229">
        <v>12</v>
      </c>
      <c r="E800" s="229">
        <v>6</v>
      </c>
      <c r="F800" s="229">
        <v>0</v>
      </c>
      <c r="I800" s="229">
        <v>0</v>
      </c>
      <c r="J800" s="229">
        <f t="shared" si="64"/>
        <v>0</v>
      </c>
      <c r="K800" s="229" t="str">
        <f t="shared" si="63"/>
        <v>74758 EN100</v>
      </c>
      <c r="L800" s="229" t="str">
        <f t="shared" si="66"/>
        <v>74758 EN100</v>
      </c>
      <c r="M800" s="229" t="str">
        <f t="shared" si="65"/>
        <v/>
      </c>
      <c r="N800" s="229">
        <f>VLOOKUP(B800,大日程202201!$C$2:$D$1418,2,FALSE)</f>
        <v>0</v>
      </c>
    </row>
    <row r="801" spans="1:14">
      <c r="A801" s="229">
        <v>800</v>
      </c>
      <c r="B801" s="229" t="s">
        <v>3509</v>
      </c>
      <c r="C801" s="229" t="s">
        <v>4921</v>
      </c>
      <c r="D801" s="229">
        <v>12</v>
      </c>
      <c r="E801" s="229">
        <v>6</v>
      </c>
      <c r="F801" s="229">
        <v>0</v>
      </c>
      <c r="I801" s="229">
        <v>0</v>
      </c>
      <c r="J801" s="229">
        <f t="shared" si="64"/>
        <v>0</v>
      </c>
      <c r="K801" s="229" t="str">
        <f t="shared" si="63"/>
        <v>74763 EN000</v>
      </c>
      <c r="L801" s="229" t="str">
        <f t="shared" si="66"/>
        <v>74763 EN000</v>
      </c>
      <c r="M801" s="229" t="str">
        <f t="shared" si="65"/>
        <v/>
      </c>
      <c r="N801" s="229">
        <f>VLOOKUP(B801,大日程202201!$C$2:$D$1418,2,FALSE)</f>
        <v>0</v>
      </c>
    </row>
    <row r="802" spans="1:14">
      <c r="A802" s="229">
        <v>801</v>
      </c>
      <c r="B802" s="229" t="s">
        <v>3510</v>
      </c>
      <c r="C802" s="229" t="s">
        <v>4922</v>
      </c>
      <c r="D802" s="229">
        <v>12</v>
      </c>
      <c r="E802" s="229">
        <v>6</v>
      </c>
      <c r="F802" s="229">
        <v>0</v>
      </c>
      <c r="I802" s="229">
        <v>0</v>
      </c>
      <c r="J802" s="229">
        <f t="shared" si="64"/>
        <v>0</v>
      </c>
      <c r="K802" s="229" t="str">
        <f t="shared" si="63"/>
        <v>74772 EN100</v>
      </c>
      <c r="L802" s="229" t="str">
        <f t="shared" si="66"/>
        <v>74772 EN100</v>
      </c>
      <c r="M802" s="229" t="str">
        <f t="shared" si="65"/>
        <v/>
      </c>
      <c r="N802" s="229">
        <f>VLOOKUP(B802,大日程202201!$C$2:$D$1418,2,FALSE)</f>
        <v>0</v>
      </c>
    </row>
    <row r="803" spans="1:14">
      <c r="A803" s="229">
        <v>802</v>
      </c>
      <c r="B803" s="229" t="s">
        <v>3511</v>
      </c>
      <c r="C803" s="229" t="s">
        <v>4923</v>
      </c>
      <c r="D803" s="229">
        <v>14</v>
      </c>
      <c r="E803" s="229">
        <v>6</v>
      </c>
      <c r="F803" s="229">
        <v>0</v>
      </c>
      <c r="I803" s="229">
        <v>0</v>
      </c>
      <c r="J803" s="229">
        <f t="shared" si="64"/>
        <v>0</v>
      </c>
      <c r="K803" s="229" t="str">
        <f t="shared" si="63"/>
        <v>75422 EN100UF</v>
      </c>
      <c r="L803" s="229" t="str">
        <f t="shared" si="66"/>
        <v>75422 EN100UF</v>
      </c>
      <c r="M803" s="229" t="str">
        <f t="shared" si="65"/>
        <v/>
      </c>
      <c r="N803" s="229">
        <f>VLOOKUP(B803,大日程202201!$C$2:$D$1418,2,FALSE)</f>
        <v>0</v>
      </c>
    </row>
    <row r="804" spans="1:14">
      <c r="A804" s="229">
        <v>803</v>
      </c>
      <c r="B804" s="229" t="s">
        <v>3512</v>
      </c>
      <c r="C804" s="229" t="s">
        <v>4924</v>
      </c>
      <c r="D804" s="229">
        <v>14</v>
      </c>
      <c r="E804" s="229">
        <v>8</v>
      </c>
      <c r="F804" s="229">
        <v>1</v>
      </c>
      <c r="G804" s="229">
        <v>6</v>
      </c>
      <c r="I804" s="229">
        <v>0</v>
      </c>
      <c r="J804" s="229">
        <f t="shared" si="64"/>
        <v>1</v>
      </c>
      <c r="K804" s="229" t="str">
        <f t="shared" si="63"/>
        <v>85064/5 1DA0A</v>
      </c>
      <c r="L804" s="229" t="str">
        <f>IF(AND($G804&lt;&gt;"",$J804&gt;0), IF($F804=1,MID($K804,1,$G804-1)&amp;MID($K804,$G804+2,LEN($K804)-($G804+1)),""), IF(AND($G804&lt;&gt;"",$E804&lt;&gt;""),MID($K804,1,$G804-1),IF(AND($D804&lt;&gt;"",$F804&lt;2),$K804,IF(AND(OR($D804="", $E804=""),VALUE($F804)=0),$K804,IF($F804=1,MID($K804,1,$G804-1)&amp;MID($K804,$G804+2,LEN($K804)-($G804-1)),"")))))</f>
        <v>85064 1DA0A</v>
      </c>
      <c r="M804" s="229" t="str">
        <f t="shared" si="65"/>
        <v>85065 1DA0A</v>
      </c>
      <c r="N804" s="229">
        <f>VLOOKUP(B804,大日程202201!$C$2:$D$1418,2,FALSE)</f>
        <v>0</v>
      </c>
    </row>
    <row r="805" spans="1:14">
      <c r="A805" s="229">
        <v>804</v>
      </c>
      <c r="B805" s="229" t="s">
        <v>3513</v>
      </c>
      <c r="C805" s="229" t="s">
        <v>4925</v>
      </c>
      <c r="D805" s="229">
        <v>14</v>
      </c>
      <c r="E805" s="229">
        <v>6</v>
      </c>
      <c r="F805" s="229">
        <v>0</v>
      </c>
      <c r="I805" s="229">
        <v>0</v>
      </c>
      <c r="J805" s="229">
        <f t="shared" si="64"/>
        <v>0</v>
      </c>
      <c r="K805" s="229" t="str">
        <f t="shared" si="63"/>
        <v>17285 1AA0A0B</v>
      </c>
      <c r="L805" s="229" t="str">
        <f t="shared" si="66"/>
        <v>17285 1AA0A0B</v>
      </c>
      <c r="M805" s="229" t="str">
        <f t="shared" si="65"/>
        <v/>
      </c>
      <c r="N805" s="229">
        <f>VLOOKUP(B805,大日程202201!$C$2:$D$1418,2,FALSE)</f>
        <v>0</v>
      </c>
    </row>
    <row r="806" spans="1:14">
      <c r="A806" s="229">
        <v>805</v>
      </c>
      <c r="B806" s="229" t="s">
        <v>3514</v>
      </c>
      <c r="C806" s="229" t="s">
        <v>4926</v>
      </c>
      <c r="D806" s="229">
        <v>12</v>
      </c>
      <c r="E806" s="229">
        <v>6</v>
      </c>
      <c r="F806" s="229">
        <v>0</v>
      </c>
      <c r="I806" s="229">
        <v>0</v>
      </c>
      <c r="J806" s="229">
        <f t="shared" si="64"/>
        <v>0</v>
      </c>
      <c r="K806" s="229" t="str">
        <f t="shared" si="63"/>
        <v>67339 1AT0A</v>
      </c>
      <c r="L806" s="229" t="str">
        <f t="shared" si="66"/>
        <v>67339 1AT0A</v>
      </c>
      <c r="M806" s="229" t="str">
        <f t="shared" si="65"/>
        <v/>
      </c>
      <c r="N806" s="229">
        <f>VLOOKUP(B806,大日程202201!$C$2:$D$1418,2,FALSE)</f>
        <v>0</v>
      </c>
    </row>
    <row r="807" spans="1:14">
      <c r="A807" s="229">
        <v>806</v>
      </c>
      <c r="B807" s="229" t="s">
        <v>3515</v>
      </c>
      <c r="C807" s="229" t="s">
        <v>4927</v>
      </c>
      <c r="D807" s="229">
        <v>12</v>
      </c>
      <c r="E807" s="229">
        <v>6</v>
      </c>
      <c r="F807" s="229">
        <v>0</v>
      </c>
      <c r="I807" s="229">
        <v>0</v>
      </c>
      <c r="J807" s="229">
        <f t="shared" si="64"/>
        <v>0</v>
      </c>
      <c r="K807" s="229" t="str">
        <f t="shared" si="63"/>
        <v>67339 1AT0B</v>
      </c>
      <c r="L807" s="229" t="str">
        <f t="shared" si="66"/>
        <v>67339 1AT0B</v>
      </c>
      <c r="M807" s="229" t="str">
        <f t="shared" si="65"/>
        <v/>
      </c>
      <c r="N807" s="229">
        <f>VLOOKUP(B807,大日程202201!$C$2:$D$1418,2,FALSE)</f>
        <v>0</v>
      </c>
    </row>
    <row r="808" spans="1:14">
      <c r="A808" s="229">
        <v>807</v>
      </c>
      <c r="B808" s="229" t="s">
        <v>3516</v>
      </c>
      <c r="C808" s="229" t="s">
        <v>4928</v>
      </c>
      <c r="D808" s="229">
        <v>12</v>
      </c>
      <c r="E808" s="229">
        <v>6</v>
      </c>
      <c r="F808" s="229">
        <v>0</v>
      </c>
      <c r="I808" s="229">
        <v>0</v>
      </c>
      <c r="J808" s="229">
        <f t="shared" si="64"/>
        <v>0</v>
      </c>
      <c r="K808" s="229" t="str">
        <f t="shared" si="63"/>
        <v>67419 1AT0A</v>
      </c>
      <c r="L808" s="229" t="str">
        <f t="shared" si="66"/>
        <v>67419 1AT0A</v>
      </c>
      <c r="M808" s="229" t="str">
        <f t="shared" si="65"/>
        <v/>
      </c>
      <c r="N808" s="229">
        <f>VLOOKUP(B808,大日程202201!$C$2:$D$1418,2,FALSE)</f>
        <v>0</v>
      </c>
    </row>
    <row r="809" spans="1:14">
      <c r="A809" s="229">
        <v>808</v>
      </c>
      <c r="B809" s="229" t="s">
        <v>3517</v>
      </c>
      <c r="C809" s="229" t="s">
        <v>4929</v>
      </c>
      <c r="D809" s="229">
        <v>14</v>
      </c>
      <c r="E809" s="229">
        <v>8</v>
      </c>
      <c r="F809" s="229">
        <v>1</v>
      </c>
      <c r="G809" s="229">
        <v>6</v>
      </c>
      <c r="I809" s="229">
        <v>0</v>
      </c>
      <c r="J809" s="229">
        <f t="shared" si="64"/>
        <v>1</v>
      </c>
      <c r="K809" s="229" t="str">
        <f t="shared" si="63"/>
        <v>66362/3 1GR0A</v>
      </c>
      <c r="L809" s="229" t="str">
        <f>IF(AND($G809&lt;&gt;"",$J809&gt;0), IF($F809=1,MID($K809,1,$G809-1)&amp;MID($K809,$G809+2,LEN($K809)-($G809+1)),""), IF(AND($G809&lt;&gt;"",$E809&lt;&gt;""),MID($K809,1,$G809-1),IF(AND($D809&lt;&gt;"",$F809&lt;2),$K809,IF(AND(OR($D809="", $E809=""),VALUE($F809)=0),$K809,IF($F809=1,MID($K809,1,$G809-1)&amp;MID($K809,$G809+2,LEN($K809)-($G809-1)),"")))))</f>
        <v>66362 1GR0A</v>
      </c>
      <c r="M809" s="229" t="str">
        <f t="shared" si="65"/>
        <v>66363 1GR0A</v>
      </c>
      <c r="N809" s="229">
        <f>VLOOKUP(B809,大日程202201!$C$2:$D$1418,2,FALSE)</f>
        <v>0</v>
      </c>
    </row>
    <row r="810" spans="1:14">
      <c r="A810" s="229">
        <v>809</v>
      </c>
      <c r="B810" s="229" t="s">
        <v>3518</v>
      </c>
      <c r="C810" s="229" t="s">
        <v>4930</v>
      </c>
      <c r="D810" s="229">
        <v>14</v>
      </c>
      <c r="E810" s="229">
        <v>8</v>
      </c>
      <c r="F810" s="229">
        <v>1</v>
      </c>
      <c r="G810" s="229">
        <v>6</v>
      </c>
      <c r="I810" s="229">
        <v>0</v>
      </c>
      <c r="J810" s="229">
        <f t="shared" si="64"/>
        <v>1</v>
      </c>
      <c r="K810" s="229" t="str">
        <f t="shared" si="63"/>
        <v>743F2/3 1GR0C</v>
      </c>
      <c r="L810" s="229" t="str">
        <f>IF(AND($G810&lt;&gt;"",$J810&gt;0), IF($F810=1,MID($K810,1,$G810-1)&amp;MID($K810,$G810+2,LEN($K810)-($G810+1)),""), IF(AND($G810&lt;&gt;"",$E810&lt;&gt;""),MID($K810,1,$G810-1),IF(AND($D810&lt;&gt;"",$F810&lt;2),$K810,IF(AND(OR($D810="", $E810=""),VALUE($F810)=0),$K810,IF($F810=1,MID($K810,1,$G810-1)&amp;MID($K810,$G810+2,LEN($K810)-($G810-1)),"")))))</f>
        <v>743F2 1GR0C</v>
      </c>
      <c r="M810" s="229" t="str">
        <f t="shared" si="65"/>
        <v>743F3 1GR0C</v>
      </c>
      <c r="N810" s="229">
        <f>VLOOKUP(B810,大日程202201!$C$2:$D$1418,2,FALSE)</f>
        <v>0</v>
      </c>
    </row>
    <row r="811" spans="1:14">
      <c r="A811" s="229">
        <v>810</v>
      </c>
      <c r="B811" s="229" t="s">
        <v>3519</v>
      </c>
      <c r="C811" s="229" t="s">
        <v>4931</v>
      </c>
      <c r="D811" s="229">
        <v>14</v>
      </c>
      <c r="E811" s="229">
        <v>8</v>
      </c>
      <c r="F811" s="229">
        <v>1</v>
      </c>
      <c r="G811" s="229">
        <v>6</v>
      </c>
      <c r="I811" s="229">
        <v>0</v>
      </c>
      <c r="J811" s="229">
        <f t="shared" si="64"/>
        <v>1</v>
      </c>
      <c r="K811" s="229" t="str">
        <f t="shared" si="63"/>
        <v>743F2/3 1GR0D</v>
      </c>
      <c r="L811" s="229" t="str">
        <f>IF(AND($G811&lt;&gt;"",$J811&gt;0), IF($F811=1,MID($K811,1,$G811-1)&amp;MID($K811,$G811+2,LEN($K811)-($G811+1)),""), IF(AND($G811&lt;&gt;"",$E811&lt;&gt;""),MID($K811,1,$G811-1),IF(AND($D811&lt;&gt;"",$F811&lt;2),$K811,IF(AND(OR($D811="", $E811=""),VALUE($F811)=0),$K811,IF($F811=1,MID($K811,1,$G811-1)&amp;MID($K811,$G811+2,LEN($K811)-($G811-1)),"")))))</f>
        <v>743F2 1GR0D</v>
      </c>
      <c r="M811" s="229" t="str">
        <f t="shared" si="65"/>
        <v>743F3 1GR0D</v>
      </c>
      <c r="N811" s="229">
        <f>VLOOKUP(B811,大日程202201!$C$2:$D$1418,2,FALSE)</f>
        <v>0</v>
      </c>
    </row>
    <row r="812" spans="1:14">
      <c r="A812" s="229">
        <v>811</v>
      </c>
      <c r="B812" s="229" t="s">
        <v>3520</v>
      </c>
      <c r="C812" s="229" t="s">
        <v>4932</v>
      </c>
      <c r="D812" s="229">
        <v>14</v>
      </c>
      <c r="E812" s="229">
        <v>8</v>
      </c>
      <c r="F812" s="229">
        <v>1</v>
      </c>
      <c r="G812" s="229">
        <v>6</v>
      </c>
      <c r="I812" s="229">
        <v>0</v>
      </c>
      <c r="J812" s="229">
        <f t="shared" si="64"/>
        <v>1</v>
      </c>
      <c r="K812" s="229" t="str">
        <f t="shared" si="63"/>
        <v>743F2/3 1GR0E</v>
      </c>
      <c r="L812" s="229" t="str">
        <f>IF(AND($G812&lt;&gt;"",$J812&gt;0), IF($F812=1,MID($K812,1,$G812-1)&amp;MID($K812,$G812+2,LEN($K812)-($G812+1)),""), IF(AND($G812&lt;&gt;"",$E812&lt;&gt;""),MID($K812,1,$G812-1),IF(AND($D812&lt;&gt;"",$F812&lt;2),$K812,IF(AND(OR($D812="", $E812=""),VALUE($F812)=0),$K812,IF($F812=1,MID($K812,1,$G812-1)&amp;MID($K812,$G812+2,LEN($K812)-($G812-1)),"")))))</f>
        <v>743F2 1GR0E</v>
      </c>
      <c r="M812" s="229" t="str">
        <f t="shared" si="65"/>
        <v>743F3 1GR0E</v>
      </c>
      <c r="N812" s="229">
        <f>VLOOKUP(B812,大日程202201!$C$2:$D$1418,2,FALSE)</f>
        <v>0</v>
      </c>
    </row>
    <row r="813" spans="1:14">
      <c r="A813" s="229">
        <v>812</v>
      </c>
      <c r="B813" s="229" t="s">
        <v>3521</v>
      </c>
      <c r="C813" s="229" t="s">
        <v>4933</v>
      </c>
      <c r="D813" s="229">
        <v>12</v>
      </c>
      <c r="E813" s="229">
        <v>6</v>
      </c>
      <c r="F813" s="229">
        <v>0</v>
      </c>
      <c r="I813" s="229">
        <v>0</v>
      </c>
      <c r="J813" s="229">
        <f t="shared" si="64"/>
        <v>0</v>
      </c>
      <c r="K813" s="229" t="str">
        <f t="shared" si="63"/>
        <v>74366 1GR0A</v>
      </c>
      <c r="L813" s="229" t="str">
        <f t="shared" si="66"/>
        <v>74366 1GR0A</v>
      </c>
      <c r="M813" s="229" t="str">
        <f t="shared" si="65"/>
        <v/>
      </c>
      <c r="N813" s="229">
        <f>VLOOKUP(B813,大日程202201!$C$2:$D$1418,2,FALSE)</f>
        <v>0</v>
      </c>
    </row>
    <row r="814" spans="1:14">
      <c r="A814" s="229">
        <v>813</v>
      </c>
      <c r="B814" s="229" t="s">
        <v>3522</v>
      </c>
      <c r="C814" s="229" t="s">
        <v>4934</v>
      </c>
      <c r="D814" s="229">
        <v>12</v>
      </c>
      <c r="E814" s="229">
        <v>6</v>
      </c>
      <c r="F814" s="229">
        <v>0</v>
      </c>
      <c r="I814" s="229">
        <v>0</v>
      </c>
      <c r="J814" s="229">
        <f t="shared" si="64"/>
        <v>0</v>
      </c>
      <c r="K814" s="229" t="str">
        <f t="shared" si="63"/>
        <v>74367 1GR0A</v>
      </c>
      <c r="L814" s="229" t="str">
        <f t="shared" si="66"/>
        <v>74367 1GR0A</v>
      </c>
      <c r="M814" s="229" t="str">
        <f t="shared" si="65"/>
        <v/>
      </c>
      <c r="N814" s="229">
        <f>VLOOKUP(B814,大日程202201!$C$2:$D$1418,2,FALSE)</f>
        <v>0</v>
      </c>
    </row>
    <row r="815" spans="1:14">
      <c r="A815" s="229">
        <v>814</v>
      </c>
      <c r="B815" s="229" t="s">
        <v>3523</v>
      </c>
      <c r="C815" s="229" t="s">
        <v>4935</v>
      </c>
      <c r="D815" s="229">
        <v>12</v>
      </c>
      <c r="E815" s="229">
        <v>6</v>
      </c>
      <c r="F815" s="229">
        <v>0</v>
      </c>
      <c r="I815" s="229">
        <v>0</v>
      </c>
      <c r="J815" s="229">
        <f t="shared" si="64"/>
        <v>0</v>
      </c>
      <c r="K815" s="229" t="str">
        <f t="shared" si="63"/>
        <v>74366 1GR0B</v>
      </c>
      <c r="L815" s="229" t="str">
        <f t="shared" si="66"/>
        <v>74366 1GR0B</v>
      </c>
      <c r="M815" s="229" t="str">
        <f t="shared" si="65"/>
        <v/>
      </c>
      <c r="N815" s="229">
        <f>VLOOKUP(B815,大日程202201!$C$2:$D$1418,2,FALSE)</f>
        <v>0</v>
      </c>
    </row>
    <row r="816" spans="1:14">
      <c r="A816" s="229">
        <v>815</v>
      </c>
      <c r="B816" s="229" t="s">
        <v>3524</v>
      </c>
      <c r="C816" s="229" t="s">
        <v>4936</v>
      </c>
      <c r="D816" s="229">
        <v>12</v>
      </c>
      <c r="E816" s="229">
        <v>6</v>
      </c>
      <c r="F816" s="229">
        <v>0</v>
      </c>
      <c r="I816" s="229">
        <v>0</v>
      </c>
      <c r="J816" s="229">
        <f t="shared" si="64"/>
        <v>0</v>
      </c>
      <c r="K816" s="229" t="str">
        <f t="shared" si="63"/>
        <v>74367 1GR0B</v>
      </c>
      <c r="L816" s="229" t="str">
        <f t="shared" si="66"/>
        <v>74367 1GR0B</v>
      </c>
      <c r="M816" s="229" t="str">
        <f t="shared" si="65"/>
        <v/>
      </c>
      <c r="N816" s="229">
        <f>VLOOKUP(B816,大日程202201!$C$2:$D$1418,2,FALSE)</f>
        <v>0</v>
      </c>
    </row>
    <row r="817" spans="1:14">
      <c r="A817" s="229">
        <v>816</v>
      </c>
      <c r="B817" s="229" t="s">
        <v>3525</v>
      </c>
      <c r="C817" s="229" t="s">
        <v>4937</v>
      </c>
      <c r="D817" s="229">
        <v>12</v>
      </c>
      <c r="E817" s="229">
        <v>6</v>
      </c>
      <c r="F817" s="229">
        <v>0</v>
      </c>
      <c r="I817" s="229">
        <v>0</v>
      </c>
      <c r="J817" s="229">
        <f t="shared" si="64"/>
        <v>0</v>
      </c>
      <c r="K817" s="229" t="str">
        <f t="shared" si="63"/>
        <v>74516 1GR0A</v>
      </c>
      <c r="L817" s="229" t="str">
        <f t="shared" si="66"/>
        <v>74516 1GR0A</v>
      </c>
      <c r="M817" s="229" t="str">
        <f t="shared" si="65"/>
        <v/>
      </c>
      <c r="N817" s="229">
        <f>VLOOKUP(B817,大日程202201!$C$2:$D$1418,2,FALSE)</f>
        <v>0</v>
      </c>
    </row>
    <row r="818" spans="1:14">
      <c r="A818" s="229">
        <v>817</v>
      </c>
      <c r="B818" s="229" t="s">
        <v>3526</v>
      </c>
      <c r="C818" s="229" t="s">
        <v>4938</v>
      </c>
      <c r="D818" s="229">
        <v>14</v>
      </c>
      <c r="E818" s="229">
        <v>8</v>
      </c>
      <c r="F818" s="229">
        <v>1</v>
      </c>
      <c r="G818" s="229">
        <v>6</v>
      </c>
      <c r="I818" s="229">
        <v>0</v>
      </c>
      <c r="J818" s="229">
        <f t="shared" si="64"/>
        <v>1</v>
      </c>
      <c r="K818" s="229" t="str">
        <f t="shared" si="63"/>
        <v>76486/7 1GR0A</v>
      </c>
      <c r="L818" s="229" t="str">
        <f>IF(AND($G818&lt;&gt;"",$J818&gt;0), IF($F818=1,MID($K818,1,$G818-1)&amp;MID($K818,$G818+2,LEN($K818)-($G818+1)),""), IF(AND($G818&lt;&gt;"",$E818&lt;&gt;""),MID($K818,1,$G818-1),IF(AND($D818&lt;&gt;"",$F818&lt;2),$K818,IF(AND(OR($D818="", $E818=""),VALUE($F818)=0),$K818,IF($F818=1,MID($K818,1,$G818-1)&amp;MID($K818,$G818+2,LEN($K818)-($G818-1)),"")))))</f>
        <v>76486 1GR0A</v>
      </c>
      <c r="M818" s="229" t="str">
        <f t="shared" si="65"/>
        <v>76487 1GR0A</v>
      </c>
      <c r="N818" s="229">
        <f>VLOOKUP(B818,大日程202201!$C$2:$D$1418,2,FALSE)</f>
        <v>0</v>
      </c>
    </row>
    <row r="819" spans="1:14">
      <c r="A819" s="229">
        <v>818</v>
      </c>
      <c r="B819" s="229" t="s">
        <v>3527</v>
      </c>
      <c r="C819" s="229" t="s">
        <v>4939</v>
      </c>
      <c r="D819" s="229">
        <v>12</v>
      </c>
      <c r="E819" s="229">
        <v>6</v>
      </c>
      <c r="F819" s="229">
        <v>0</v>
      </c>
      <c r="I819" s="229">
        <v>0</v>
      </c>
      <c r="J819" s="229">
        <f t="shared" si="64"/>
        <v>0</v>
      </c>
      <c r="K819" s="229" t="str">
        <f t="shared" si="63"/>
        <v>65616 JN20A</v>
      </c>
      <c r="L819" s="229" t="str">
        <f t="shared" si="66"/>
        <v>65616 JN20A</v>
      </c>
      <c r="M819" s="229" t="str">
        <f t="shared" si="65"/>
        <v/>
      </c>
      <c r="N819" s="229">
        <f>VLOOKUP(B819,大日程202201!$C$2:$D$1418,2,FALSE)</f>
        <v>0</v>
      </c>
    </row>
    <row r="820" spans="1:14">
      <c r="A820" s="229">
        <v>819</v>
      </c>
      <c r="B820" s="229" t="s">
        <v>3528</v>
      </c>
      <c r="C820" s="229" t="s">
        <v>4940</v>
      </c>
      <c r="D820" s="229">
        <v>12</v>
      </c>
      <c r="E820" s="229">
        <v>6</v>
      </c>
      <c r="F820" s="229">
        <v>0</v>
      </c>
      <c r="I820" s="229">
        <v>0</v>
      </c>
      <c r="J820" s="229">
        <f t="shared" si="64"/>
        <v>0</v>
      </c>
      <c r="K820" s="229" t="str">
        <f t="shared" si="63"/>
        <v>67466 JN20A</v>
      </c>
      <c r="L820" s="229" t="str">
        <f t="shared" si="66"/>
        <v>67466 JN20A</v>
      </c>
      <c r="M820" s="229" t="str">
        <f t="shared" si="65"/>
        <v/>
      </c>
      <c r="N820" s="229">
        <f>VLOOKUP(B820,大日程202201!$C$2:$D$1418,2,FALSE)</f>
        <v>0</v>
      </c>
    </row>
    <row r="821" spans="1:14">
      <c r="A821" s="229">
        <v>820</v>
      </c>
      <c r="B821" s="229" t="s">
        <v>3529</v>
      </c>
      <c r="C821" s="229" t="s">
        <v>4941</v>
      </c>
      <c r="D821" s="229">
        <v>12</v>
      </c>
      <c r="E821" s="229">
        <v>6</v>
      </c>
      <c r="F821" s="229">
        <v>0</v>
      </c>
      <c r="I821" s="229">
        <v>0</v>
      </c>
      <c r="J821" s="229">
        <f t="shared" si="64"/>
        <v>0</v>
      </c>
      <c r="K821" s="229" t="str">
        <f t="shared" si="63"/>
        <v>73211 JN22A</v>
      </c>
      <c r="L821" s="229" t="str">
        <f t="shared" si="66"/>
        <v>73211 JN22A</v>
      </c>
      <c r="M821" s="229" t="str">
        <f t="shared" si="65"/>
        <v/>
      </c>
      <c r="N821" s="229">
        <f>VLOOKUP(B821,大日程202201!$C$2:$D$1418,2,FALSE)</f>
        <v>0</v>
      </c>
    </row>
    <row r="822" spans="1:14">
      <c r="A822" s="229">
        <v>821</v>
      </c>
      <c r="B822" s="229" t="s">
        <v>3530</v>
      </c>
      <c r="C822" s="229" t="s">
        <v>4942</v>
      </c>
      <c r="D822" s="229">
        <v>12</v>
      </c>
      <c r="E822" s="229">
        <v>6</v>
      </c>
      <c r="F822" s="229">
        <v>0</v>
      </c>
      <c r="I822" s="229">
        <v>0</v>
      </c>
      <c r="J822" s="229">
        <f t="shared" si="64"/>
        <v>0</v>
      </c>
      <c r="K822" s="229" t="str">
        <f t="shared" si="63"/>
        <v>73211 JN22A</v>
      </c>
      <c r="L822" s="229" t="str">
        <f t="shared" si="66"/>
        <v>73211 JN22A</v>
      </c>
      <c r="M822" s="229" t="str">
        <f t="shared" si="65"/>
        <v/>
      </c>
      <c r="N822" s="229">
        <f>VLOOKUP(B822,大日程202201!$C$2:$D$1418,2,FALSE)</f>
        <v>0</v>
      </c>
    </row>
    <row r="823" spans="1:14">
      <c r="A823" s="229">
        <v>822</v>
      </c>
      <c r="B823" s="229" t="s">
        <v>3531</v>
      </c>
      <c r="C823" s="229" t="s">
        <v>4943</v>
      </c>
      <c r="D823" s="229">
        <v>12</v>
      </c>
      <c r="E823" s="229">
        <v>6</v>
      </c>
      <c r="F823" s="229">
        <v>0</v>
      </c>
      <c r="I823" s="229">
        <v>0</v>
      </c>
      <c r="J823" s="229">
        <f t="shared" si="64"/>
        <v>0</v>
      </c>
      <c r="K823" s="229" t="str">
        <f t="shared" si="63"/>
        <v>73231 JN22A</v>
      </c>
      <c r="L823" s="229" t="str">
        <f t="shared" si="66"/>
        <v>73231 JN22A</v>
      </c>
      <c r="M823" s="229" t="str">
        <f t="shared" si="65"/>
        <v/>
      </c>
      <c r="N823" s="229">
        <f>VLOOKUP(B823,大日程202201!$C$2:$D$1418,2,FALSE)</f>
        <v>0</v>
      </c>
    </row>
    <row r="824" spans="1:14">
      <c r="A824" s="229">
        <v>823</v>
      </c>
      <c r="B824" s="229" t="s">
        <v>3532</v>
      </c>
      <c r="C824" s="229" t="s">
        <v>4944</v>
      </c>
      <c r="D824" s="229">
        <v>12</v>
      </c>
      <c r="E824" s="229">
        <v>6</v>
      </c>
      <c r="F824" s="229">
        <v>0</v>
      </c>
      <c r="I824" s="229">
        <v>0</v>
      </c>
      <c r="J824" s="229">
        <f t="shared" si="64"/>
        <v>0</v>
      </c>
      <c r="K824" s="229" t="str">
        <f t="shared" si="63"/>
        <v>73231 JN22A</v>
      </c>
      <c r="L824" s="229" t="str">
        <f t="shared" si="66"/>
        <v>73231 JN22A</v>
      </c>
      <c r="M824" s="229" t="str">
        <f t="shared" si="65"/>
        <v/>
      </c>
      <c r="N824" s="229">
        <f>VLOOKUP(B824,大日程202201!$C$2:$D$1418,2,FALSE)</f>
        <v>0</v>
      </c>
    </row>
    <row r="825" spans="1:14">
      <c r="A825" s="229">
        <v>824</v>
      </c>
      <c r="B825" s="229" t="s">
        <v>3533</v>
      </c>
      <c r="C825" s="229" t="s">
        <v>4945</v>
      </c>
      <c r="D825" s="229">
        <v>14</v>
      </c>
      <c r="E825" s="229">
        <v>8</v>
      </c>
      <c r="F825" s="229">
        <v>1</v>
      </c>
      <c r="G825" s="229">
        <v>6</v>
      </c>
      <c r="I825" s="229">
        <v>0</v>
      </c>
      <c r="J825" s="229">
        <f t="shared" si="64"/>
        <v>1</v>
      </c>
      <c r="K825" s="229" t="str">
        <f t="shared" si="63"/>
        <v>76654/5 3TU0A</v>
      </c>
      <c r="L825" s="229" t="str">
        <f>IF(AND($G825&lt;&gt;"",$J825&gt;0), IF($F825=1,MID($K825,1,$G825-1)&amp;MID($K825,$G825+2,LEN($K825)-($G825+1)),""), IF(AND($G825&lt;&gt;"",$E825&lt;&gt;""),MID($K825,1,$G825-1),IF(AND($D825&lt;&gt;"",$F825&lt;2),$K825,IF(AND(OR($D825="", $E825=""),VALUE($F825)=0),$K825,IF($F825=1,MID($K825,1,$G825-1)&amp;MID($K825,$G825+2,LEN($K825)-($G825-1)),"")))))</f>
        <v>76654 3TU0A</v>
      </c>
      <c r="M825" s="229" t="str">
        <f t="shared" si="65"/>
        <v>76655 3TU0A</v>
      </c>
      <c r="N825" s="229">
        <f>VLOOKUP(B825,大日程202201!$C$2:$D$1418,2,FALSE)</f>
        <v>0</v>
      </c>
    </row>
    <row r="826" spans="1:14">
      <c r="A826" s="229">
        <v>825</v>
      </c>
      <c r="B826" s="229" t="s">
        <v>3534</v>
      </c>
      <c r="C826" s="229" t="s">
        <v>4946</v>
      </c>
      <c r="D826" s="229">
        <v>12</v>
      </c>
      <c r="E826" s="229">
        <v>6</v>
      </c>
      <c r="F826" s="229">
        <v>0</v>
      </c>
      <c r="I826" s="229">
        <v>0</v>
      </c>
      <c r="J826" s="229">
        <f t="shared" si="64"/>
        <v>0</v>
      </c>
      <c r="K826" s="229" t="str">
        <f t="shared" si="63"/>
        <v>755D6 3NU0A</v>
      </c>
      <c r="L826" s="229" t="str">
        <f t="shared" si="66"/>
        <v>755D6 3NU0A</v>
      </c>
      <c r="M826" s="229" t="str">
        <f t="shared" si="65"/>
        <v/>
      </c>
      <c r="N826" s="229">
        <f>VLOOKUP(B826,大日程202201!$C$2:$D$1418,2,FALSE)</f>
        <v>0</v>
      </c>
    </row>
    <row r="827" spans="1:14">
      <c r="A827" s="229">
        <v>826</v>
      </c>
      <c r="B827" s="229" t="s">
        <v>3535</v>
      </c>
      <c r="C827" s="229" t="s">
        <v>4947</v>
      </c>
      <c r="D827" s="229">
        <v>12</v>
      </c>
      <c r="E827" s="229">
        <v>6</v>
      </c>
      <c r="F827" s="229">
        <v>0</v>
      </c>
      <c r="I827" s="229">
        <v>0</v>
      </c>
      <c r="J827" s="229">
        <f t="shared" si="64"/>
        <v>0</v>
      </c>
      <c r="K827" s="229" t="str">
        <f t="shared" si="63"/>
        <v>755D7 3NU0A</v>
      </c>
      <c r="L827" s="229" t="str">
        <f t="shared" si="66"/>
        <v>755D7 3NU0A</v>
      </c>
      <c r="M827" s="229" t="str">
        <f t="shared" si="65"/>
        <v/>
      </c>
      <c r="N827" s="229">
        <f>VLOOKUP(B827,大日程202201!$C$2:$D$1418,2,FALSE)</f>
        <v>0</v>
      </c>
    </row>
    <row r="828" spans="1:14">
      <c r="A828" s="229">
        <v>827</v>
      </c>
      <c r="B828" s="229" t="s">
        <v>3536</v>
      </c>
      <c r="C828" s="229" t="s">
        <v>4948</v>
      </c>
      <c r="D828" s="229">
        <v>16</v>
      </c>
      <c r="E828" s="229">
        <v>8</v>
      </c>
      <c r="F828" s="229">
        <v>1</v>
      </c>
      <c r="G828" s="229">
        <v>6</v>
      </c>
      <c r="I828" s="229">
        <v>14</v>
      </c>
      <c r="J828" s="229">
        <f t="shared" si="64"/>
        <v>1</v>
      </c>
      <c r="K828" s="229" t="str">
        <f t="shared" si="63"/>
        <v>74558/9 1LA0A-B</v>
      </c>
      <c r="L828" s="229" t="str">
        <f>IF(AND($G828&lt;&gt;"",$J828&gt;0), IF($F828=1,MID($K828,1,$G828-1)&amp;MID($K828,$G828+2,LEN($K828)-($G828+1)),""), IF(AND($G828&lt;&gt;"",$E828&lt;&gt;""),MID($K828,1,$G828-1),IF(AND($D828&lt;&gt;"",$F828&lt;2),$K828,IF(AND(OR($D828="", $E828=""),VALUE($F828)=0),$K828,IF($F828=1,MID($K828,1,$G828-1)&amp;MID($K828,$G828+2,LEN($K828)-($G828-1)),"")))))</f>
        <v>74558 1LA0A-B</v>
      </c>
      <c r="M828" s="229" t="str">
        <f t="shared" si="65"/>
        <v>74559 1LA0A-B</v>
      </c>
      <c r="N828" s="229">
        <f>VLOOKUP(B828,大日程202201!$C$2:$D$1418,2,FALSE)</f>
        <v>4400</v>
      </c>
    </row>
    <row r="829" spans="1:14">
      <c r="A829" s="229">
        <v>828</v>
      </c>
      <c r="B829" s="229" t="s">
        <v>3537</v>
      </c>
      <c r="C829" s="229" t="s">
        <v>4949</v>
      </c>
      <c r="D829" s="229">
        <v>14</v>
      </c>
      <c r="E829" s="229">
        <v>8</v>
      </c>
      <c r="F829" s="229">
        <v>1</v>
      </c>
      <c r="G829" s="229">
        <v>6</v>
      </c>
      <c r="I829" s="229">
        <v>0</v>
      </c>
      <c r="J829" s="229">
        <f t="shared" si="64"/>
        <v>1</v>
      </c>
      <c r="K829" s="229" t="str">
        <f t="shared" si="63"/>
        <v>74558/9 1LA0A</v>
      </c>
      <c r="L829" s="229" t="str">
        <f>IF(AND($G829&lt;&gt;"",$J829&gt;0), IF($F829=1,MID($K829,1,$G829-1)&amp;MID($K829,$G829+2,LEN($K829)-($G829+1)),""), IF(AND($G829&lt;&gt;"",$E829&lt;&gt;""),MID($K829,1,$G829-1),IF(AND($D829&lt;&gt;"",$F829&lt;2),$K829,IF(AND(OR($D829="", $E829=""),VALUE($F829)=0),$K829,IF($F829=1,MID($K829,1,$G829-1)&amp;MID($K829,$G829+2,LEN($K829)-($G829-1)),"")))))</f>
        <v>74558 1LA0A</v>
      </c>
      <c r="M829" s="229" t="str">
        <f t="shared" si="65"/>
        <v>74559 1LA0A</v>
      </c>
      <c r="N829" s="229">
        <f>VLOOKUP(B829,大日程202201!$C$2:$D$1418,2,FALSE)</f>
        <v>4400</v>
      </c>
    </row>
    <row r="830" spans="1:14">
      <c r="A830" s="229">
        <v>829</v>
      </c>
      <c r="B830" s="229" t="s">
        <v>3538</v>
      </c>
      <c r="C830" s="229" t="s">
        <v>4950</v>
      </c>
      <c r="D830" s="229">
        <v>12</v>
      </c>
      <c r="E830" s="229">
        <v>6</v>
      </c>
      <c r="F830" s="229">
        <v>0</v>
      </c>
      <c r="I830" s="229">
        <v>0</v>
      </c>
      <c r="J830" s="229">
        <f t="shared" si="64"/>
        <v>0</v>
      </c>
      <c r="K830" s="229" t="str">
        <f t="shared" si="63"/>
        <v>75529 1LA0A</v>
      </c>
      <c r="L830" s="229" t="str">
        <f t="shared" si="66"/>
        <v>75529 1LA0A</v>
      </c>
      <c r="M830" s="229" t="str">
        <f t="shared" si="65"/>
        <v/>
      </c>
      <c r="N830" s="229">
        <f>VLOOKUP(B830,大日程202201!$C$2:$D$1418,2,FALSE)</f>
        <v>9600</v>
      </c>
    </row>
    <row r="831" spans="1:14">
      <c r="A831" s="229">
        <v>830</v>
      </c>
      <c r="B831" s="229" t="s">
        <v>3539</v>
      </c>
      <c r="C831" s="229" t="s">
        <v>4951</v>
      </c>
      <c r="D831" s="229">
        <v>14</v>
      </c>
      <c r="E831" s="229">
        <v>8</v>
      </c>
      <c r="F831" s="229">
        <v>1</v>
      </c>
      <c r="G831" s="229">
        <v>6</v>
      </c>
      <c r="I831" s="229">
        <v>0</v>
      </c>
      <c r="J831" s="229">
        <f t="shared" si="64"/>
        <v>1</v>
      </c>
      <c r="K831" s="229" t="str">
        <f t="shared" si="63"/>
        <v>756C0/1 1LA0A</v>
      </c>
      <c r="L831" s="229" t="str">
        <f>IF(AND($G831&lt;&gt;"",$J831&gt;0), IF($F831=1,MID($K831,1,$G831-1)&amp;MID($K831,$G831+2,LEN($K831)-($G831+1)),""), IF(AND($G831&lt;&gt;"",$E831&lt;&gt;""),MID($K831,1,$G831-1),IF(AND($D831&lt;&gt;"",$F831&lt;2),$K831,IF(AND(OR($D831="", $E831=""),VALUE($F831)=0),$K831,IF($F831=1,MID($K831,1,$G831-1)&amp;MID($K831,$G831+2,LEN($K831)-($G831-1)),"")))))</f>
        <v>756C0 1LA0A</v>
      </c>
      <c r="M831" s="229" t="str">
        <f t="shared" si="65"/>
        <v>756C1 1LA0A</v>
      </c>
      <c r="N831" s="229">
        <f>VLOOKUP(B831,大日程202201!$C$2:$D$1418,2,FALSE)</f>
        <v>4800</v>
      </c>
    </row>
    <row r="832" spans="1:14">
      <c r="A832" s="229">
        <v>831</v>
      </c>
      <c r="B832" s="229" t="s">
        <v>3540</v>
      </c>
      <c r="C832" s="229" t="s">
        <v>4952</v>
      </c>
      <c r="D832" s="229">
        <v>12</v>
      </c>
      <c r="E832" s="229">
        <v>6</v>
      </c>
      <c r="F832" s="229">
        <v>0</v>
      </c>
      <c r="I832" s="229">
        <v>0</v>
      </c>
      <c r="J832" s="229">
        <f t="shared" si="64"/>
        <v>0</v>
      </c>
      <c r="K832" s="229" t="str">
        <f t="shared" si="63"/>
        <v>67332 1ZR0A</v>
      </c>
      <c r="L832" s="229" t="str">
        <f t="shared" si="66"/>
        <v>67332 1ZR0A</v>
      </c>
      <c r="M832" s="229" t="str">
        <f t="shared" si="65"/>
        <v/>
      </c>
      <c r="N832" s="229">
        <f>VLOOKUP(B832,大日程202201!$C$2:$D$1418,2,FALSE)</f>
        <v>1400</v>
      </c>
    </row>
    <row r="833" spans="1:14">
      <c r="A833" s="229">
        <v>832</v>
      </c>
      <c r="B833" s="229" t="s">
        <v>3541</v>
      </c>
      <c r="C833" s="229" t="s">
        <v>4953</v>
      </c>
      <c r="D833" s="229">
        <v>12</v>
      </c>
      <c r="E833" s="229">
        <v>6</v>
      </c>
      <c r="F833" s="229">
        <v>0</v>
      </c>
      <c r="I833" s="229">
        <v>0</v>
      </c>
      <c r="J833" s="229">
        <f t="shared" si="64"/>
        <v>0</v>
      </c>
      <c r="K833" s="229" t="str">
        <f t="shared" si="63"/>
        <v>67332 1ZR0B</v>
      </c>
      <c r="L833" s="229" t="str">
        <f t="shared" si="66"/>
        <v>67332 1ZR0B</v>
      </c>
      <c r="M833" s="229" t="str">
        <f t="shared" si="65"/>
        <v/>
      </c>
      <c r="N833" s="229">
        <f>VLOOKUP(B833,大日程202201!$C$2:$D$1418,2,FALSE)</f>
        <v>1600</v>
      </c>
    </row>
    <row r="834" spans="1:14">
      <c r="A834" s="229">
        <v>833</v>
      </c>
      <c r="B834" s="229" t="s">
        <v>3542</v>
      </c>
      <c r="C834" s="229" t="s">
        <v>4954</v>
      </c>
      <c r="D834" s="229">
        <v>14</v>
      </c>
      <c r="E834" s="229">
        <v>6</v>
      </c>
      <c r="F834" s="229">
        <v>0</v>
      </c>
      <c r="I834" s="229">
        <v>0</v>
      </c>
      <c r="J834" s="229">
        <f t="shared" si="64"/>
        <v>0</v>
      </c>
      <c r="K834" s="229" t="str">
        <f t="shared" ref="K834:K897" si="67">IF(AND($D834&lt;&gt;"",$D834&gt;$E834),TRIM(MID($C834,1,$D834)),TRIM($C834))</f>
        <v>67870 1ZR0A03</v>
      </c>
      <c r="L834" s="229" t="str">
        <f t="shared" si="66"/>
        <v>67870 1ZR0A03</v>
      </c>
      <c r="M834" s="229" t="str">
        <f t="shared" si="65"/>
        <v/>
      </c>
      <c r="N834" s="229">
        <f>VLOOKUP(B834,大日程202201!$C$2:$D$1418,2,FALSE)</f>
        <v>1600</v>
      </c>
    </row>
    <row r="835" spans="1:14">
      <c r="A835" s="229">
        <v>834</v>
      </c>
      <c r="B835" s="229" t="s">
        <v>3543</v>
      </c>
      <c r="C835" s="229" t="s">
        <v>4955</v>
      </c>
      <c r="D835" s="229">
        <v>14</v>
      </c>
      <c r="E835" s="229">
        <v>6</v>
      </c>
      <c r="F835" s="229">
        <v>0</v>
      </c>
      <c r="I835" s="229">
        <v>0</v>
      </c>
      <c r="J835" s="229">
        <f t="shared" si="64"/>
        <v>0</v>
      </c>
      <c r="K835" s="229" t="str">
        <f t="shared" si="67"/>
        <v>67870 1ZR0A04</v>
      </c>
      <c r="L835" s="229" t="str">
        <f t="shared" si="66"/>
        <v>67870 1ZR0A04</v>
      </c>
      <c r="M835" s="229" t="str">
        <f t="shared" si="65"/>
        <v/>
      </c>
      <c r="N835" s="229">
        <f>VLOOKUP(B835,大日程202201!$C$2:$D$1418,2,FALSE)</f>
        <v>1600</v>
      </c>
    </row>
    <row r="836" spans="1:14">
      <c r="A836" s="229">
        <v>835</v>
      </c>
      <c r="B836" s="229" t="s">
        <v>3544</v>
      </c>
      <c r="C836" s="229" t="s">
        <v>4956</v>
      </c>
      <c r="D836" s="229">
        <v>14</v>
      </c>
      <c r="E836" s="229">
        <v>8</v>
      </c>
      <c r="F836" s="229">
        <v>1</v>
      </c>
      <c r="G836" s="229">
        <v>6</v>
      </c>
      <c r="I836" s="229">
        <v>0</v>
      </c>
      <c r="J836" s="229">
        <f t="shared" ref="J836:J899" si="68">IF($G836&lt;&gt;"",($E836-1)-$G836,0)</f>
        <v>1</v>
      </c>
      <c r="K836" s="229" t="str">
        <f t="shared" si="67"/>
        <v>75492/3 1JB0A</v>
      </c>
      <c r="L836" s="229" t="str">
        <f>IF(AND($G836&lt;&gt;"",$J836&gt;0), IF($F836=1,MID($K836,1,$G836-1)&amp;MID($K836,$G836+2,LEN($K836)-($G836+1)),""), IF(AND($G836&lt;&gt;"",$E836&lt;&gt;""),MID($K836,1,$G836-1),IF(AND($D836&lt;&gt;"",$F836&lt;2),$K836,IF(AND(OR($D836="", $E836=""),VALUE($F836)=0),$K836,IF($F836=1,MID($K836,1,$G836-1)&amp;MID($K836,$G836+2,LEN($K836)-($G836-1)),"")))))</f>
        <v>75492 1JB0A</v>
      </c>
      <c r="M836" s="229" t="str">
        <f t="shared" si="65"/>
        <v>75493 1JB0A</v>
      </c>
      <c r="N836" s="229">
        <f>VLOOKUP(B836,大日程202201!$C$2:$D$1418,2,FALSE)</f>
        <v>0</v>
      </c>
    </row>
    <row r="837" spans="1:14">
      <c r="A837" s="229">
        <v>836</v>
      </c>
      <c r="B837" s="229" t="s">
        <v>3545</v>
      </c>
      <c r="C837" s="229" t="s">
        <v>4957</v>
      </c>
      <c r="D837" s="229">
        <v>12</v>
      </c>
      <c r="E837" s="229">
        <v>6</v>
      </c>
      <c r="F837" s="229">
        <v>0</v>
      </c>
      <c r="I837" s="229">
        <v>0</v>
      </c>
      <c r="J837" s="229">
        <f t="shared" si="68"/>
        <v>0</v>
      </c>
      <c r="K837" s="229" t="str">
        <f t="shared" si="67"/>
        <v>76246 1JA0A</v>
      </c>
      <c r="L837" s="229" t="str">
        <f t="shared" si="66"/>
        <v>76246 1JA0A</v>
      </c>
      <c r="M837" s="229" t="str">
        <f t="shared" si="65"/>
        <v/>
      </c>
      <c r="N837" s="229">
        <f>VLOOKUP(B837,大日程202201!$C$2:$D$1418,2,FALSE)</f>
        <v>0</v>
      </c>
    </row>
    <row r="838" spans="1:14">
      <c r="A838" s="229">
        <v>837</v>
      </c>
      <c r="B838" s="229" t="s">
        <v>3546</v>
      </c>
      <c r="C838" s="229" t="s">
        <v>4958</v>
      </c>
      <c r="D838" s="229">
        <v>12</v>
      </c>
      <c r="E838" s="229">
        <v>6</v>
      </c>
      <c r="F838" s="229">
        <v>0</v>
      </c>
      <c r="I838" s="229">
        <v>0</v>
      </c>
      <c r="J838" s="229">
        <f t="shared" si="68"/>
        <v>0</v>
      </c>
      <c r="K838" s="229" t="str">
        <f t="shared" si="67"/>
        <v>76247 1JA0A</v>
      </c>
      <c r="L838" s="229" t="str">
        <f t="shared" si="66"/>
        <v>76247 1JA0A</v>
      </c>
      <c r="M838" s="229" t="str">
        <f t="shared" si="65"/>
        <v/>
      </c>
      <c r="N838" s="229">
        <f>VLOOKUP(B838,大日程202201!$C$2:$D$1418,2,FALSE)</f>
        <v>0</v>
      </c>
    </row>
    <row r="839" spans="1:14">
      <c r="A839" s="229">
        <v>838</v>
      </c>
      <c r="B839" s="229" t="s">
        <v>3547</v>
      </c>
      <c r="C839" s="229" t="s">
        <v>4959</v>
      </c>
      <c r="D839" s="229">
        <v>14</v>
      </c>
      <c r="E839" s="229">
        <v>8</v>
      </c>
      <c r="F839" s="229">
        <v>1</v>
      </c>
      <c r="G839" s="229">
        <v>6</v>
      </c>
      <c r="I839" s="229">
        <v>0</v>
      </c>
      <c r="J839" s="229">
        <f t="shared" si="68"/>
        <v>1</v>
      </c>
      <c r="K839" s="229" t="str">
        <f t="shared" si="67"/>
        <v>61212/3 3XA0A</v>
      </c>
      <c r="L839" s="229" t="str">
        <f>IF(AND($G839&lt;&gt;"",$J839&gt;0), IF($F839=1,MID($K839,1,$G839-1)&amp;MID($K839,$G839+2,LEN($K839)-($G839+1)),""), IF(AND($G839&lt;&gt;"",$E839&lt;&gt;""),MID($K839,1,$G839-1),IF(AND($D839&lt;&gt;"",$F839&lt;2),$K839,IF(AND(OR($D839="", $E839=""),VALUE($F839)=0),$K839,IF($F839=1,MID($K839,1,$G839-1)&amp;MID($K839,$G839+2,LEN($K839)-($G839-1)),"")))))</f>
        <v>61212 3XA0A</v>
      </c>
      <c r="M839" s="229" t="str">
        <f t="shared" si="65"/>
        <v>61213 3XA0A</v>
      </c>
      <c r="N839" s="229">
        <f>VLOOKUP(B839,大日程202201!$C$2:$D$1418,2,FALSE)</f>
        <v>800</v>
      </c>
    </row>
    <row r="840" spans="1:14">
      <c r="A840" s="229">
        <v>839</v>
      </c>
      <c r="B840" s="229" t="s">
        <v>3548</v>
      </c>
      <c r="C840" s="229" t="s">
        <v>3548</v>
      </c>
      <c r="D840" s="229">
        <v>20</v>
      </c>
      <c r="E840" s="229">
        <v>8</v>
      </c>
      <c r="F840" s="229">
        <v>2</v>
      </c>
      <c r="G840" s="229">
        <v>6</v>
      </c>
      <c r="H840" s="229">
        <v>14</v>
      </c>
      <c r="I840" s="229">
        <v>0</v>
      </c>
      <c r="J840" s="229">
        <f t="shared" si="68"/>
        <v>1</v>
      </c>
      <c r="K840" s="229" t="str">
        <f t="shared" si="67"/>
        <v>61212/3 3XA0A/3XE0A</v>
      </c>
      <c r="L840" s="236" t="s">
        <v>334</v>
      </c>
      <c r="M840" s="236" t="s">
        <v>335</v>
      </c>
      <c r="N840" s="229">
        <f>VLOOKUP(B840,大日程202201!$C$2:$D$1418,2,FALSE)</f>
        <v>500</v>
      </c>
    </row>
    <row r="841" spans="1:14">
      <c r="A841" s="229">
        <v>840</v>
      </c>
      <c r="B841" s="229" t="s">
        <v>3549</v>
      </c>
      <c r="C841" s="229" t="s">
        <v>4960</v>
      </c>
      <c r="D841" s="229">
        <v>14</v>
      </c>
      <c r="E841" s="229">
        <v>8</v>
      </c>
      <c r="F841" s="229">
        <v>1</v>
      </c>
      <c r="G841" s="229">
        <v>6</v>
      </c>
      <c r="I841" s="229">
        <v>0</v>
      </c>
      <c r="J841" s="229">
        <f t="shared" si="68"/>
        <v>1</v>
      </c>
      <c r="K841" s="229" t="str">
        <f t="shared" si="67"/>
        <v>61212/3 3XA2A</v>
      </c>
      <c r="L841" s="229" t="str">
        <f>IF(AND($G841&lt;&gt;"",$J841&gt;0), IF($F841=1,MID($K841,1,$G841-1)&amp;MID($K841,$G841+2,LEN($K841)-($G841+1)),""), IF(AND($G841&lt;&gt;"",$E841&lt;&gt;""),MID($K841,1,$G841-1),IF(AND($D841&lt;&gt;"",$F841&lt;2),$K841,IF(AND(OR($D841="", $E841=""),VALUE($F841)=0),$K841,IF($F841=1,MID($K841,1,$G841-1)&amp;MID($K841,$G841+2,LEN($K841)-($G841-1)),"")))))</f>
        <v>61212 3XA2A</v>
      </c>
      <c r="M841" s="229" t="str">
        <f t="shared" si="65"/>
        <v>61213 3XA2A</v>
      </c>
      <c r="N841" s="229">
        <f>VLOOKUP(B841,大日程202201!$C$2:$D$1418,2,FALSE)</f>
        <v>0</v>
      </c>
    </row>
    <row r="842" spans="1:14">
      <c r="A842" s="229">
        <v>841</v>
      </c>
      <c r="B842" s="229" t="s">
        <v>3550</v>
      </c>
      <c r="C842" s="229" t="s">
        <v>3550</v>
      </c>
      <c r="D842" s="229">
        <v>20</v>
      </c>
      <c r="E842" s="229">
        <v>8</v>
      </c>
      <c r="F842" s="229">
        <v>2</v>
      </c>
      <c r="G842" s="229">
        <v>6</v>
      </c>
      <c r="H842" s="229">
        <v>14</v>
      </c>
      <c r="I842" s="229">
        <v>0</v>
      </c>
      <c r="J842" s="229">
        <f t="shared" si="68"/>
        <v>1</v>
      </c>
      <c r="K842" s="229" t="str">
        <f t="shared" si="67"/>
        <v>61212/3 3XE2A/3XA2A</v>
      </c>
      <c r="L842" s="236" t="s">
        <v>336</v>
      </c>
      <c r="M842" s="236" t="s">
        <v>337</v>
      </c>
      <c r="N842" s="229">
        <f>VLOOKUP(B842,大日程202201!$C$2:$D$1418,2,FALSE)</f>
        <v>600</v>
      </c>
    </row>
    <row r="843" spans="1:14">
      <c r="A843" s="229">
        <v>842</v>
      </c>
      <c r="B843" s="229" t="s">
        <v>3551</v>
      </c>
      <c r="C843" s="229" t="s">
        <v>4961</v>
      </c>
      <c r="D843" s="229">
        <v>12</v>
      </c>
      <c r="E843" s="229">
        <v>6</v>
      </c>
      <c r="F843" s="229">
        <v>0</v>
      </c>
      <c r="I843" s="229">
        <v>0</v>
      </c>
      <c r="J843" s="229">
        <f t="shared" si="68"/>
        <v>0</v>
      </c>
      <c r="K843" s="229" t="str">
        <f t="shared" si="67"/>
        <v>73211 3XE0A</v>
      </c>
      <c r="L843" s="229" t="str">
        <f t="shared" si="66"/>
        <v>73211 3XE0A</v>
      </c>
      <c r="M843" s="229" t="str">
        <f t="shared" si="65"/>
        <v/>
      </c>
      <c r="N843" s="229">
        <f>VLOOKUP(B843,大日程202201!$C$2:$D$1418,2,FALSE)</f>
        <v>900</v>
      </c>
    </row>
    <row r="844" spans="1:14">
      <c r="A844" s="229">
        <v>843</v>
      </c>
      <c r="B844" s="229" t="s">
        <v>3552</v>
      </c>
      <c r="C844" s="229" t="s">
        <v>4962</v>
      </c>
      <c r="D844" s="229">
        <v>12</v>
      </c>
      <c r="E844" s="229">
        <v>6</v>
      </c>
      <c r="F844" s="229">
        <v>0</v>
      </c>
      <c r="I844" s="229">
        <v>0</v>
      </c>
      <c r="J844" s="229">
        <f t="shared" si="68"/>
        <v>0</v>
      </c>
      <c r="K844" s="229" t="str">
        <f t="shared" si="67"/>
        <v>75234 3XA0A</v>
      </c>
      <c r="L844" s="229" t="str">
        <f t="shared" si="66"/>
        <v>75234 3XA0A</v>
      </c>
      <c r="M844" s="229" t="str">
        <f t="shared" si="65"/>
        <v/>
      </c>
      <c r="N844" s="229">
        <f>VLOOKUP(B844,大日程202201!$C$2:$D$1418,2,FALSE)</f>
        <v>2160</v>
      </c>
    </row>
    <row r="845" spans="1:14">
      <c r="A845" s="229">
        <v>844</v>
      </c>
      <c r="B845" s="229" t="s">
        <v>3553</v>
      </c>
      <c r="C845" s="229" t="s">
        <v>4963</v>
      </c>
      <c r="D845" s="229">
        <v>12</v>
      </c>
      <c r="E845" s="229">
        <v>6</v>
      </c>
      <c r="F845" s="229">
        <v>0</v>
      </c>
      <c r="I845" s="229">
        <v>0</v>
      </c>
      <c r="J845" s="229">
        <f t="shared" si="68"/>
        <v>0</v>
      </c>
      <c r="K845" s="229" t="str">
        <f t="shared" si="67"/>
        <v>76458 3XA0A</v>
      </c>
      <c r="L845" s="229" t="str">
        <f t="shared" si="66"/>
        <v>76458 3XA0A</v>
      </c>
      <c r="M845" s="229" t="str">
        <f t="shared" si="65"/>
        <v/>
      </c>
      <c r="N845" s="229">
        <f>VLOOKUP(B845,大日程202201!$C$2:$D$1418,2,FALSE)</f>
        <v>1500</v>
      </c>
    </row>
    <row r="846" spans="1:14">
      <c r="A846" s="229">
        <v>845</v>
      </c>
      <c r="B846" s="229" t="s">
        <v>3554</v>
      </c>
      <c r="C846" s="229" t="s">
        <v>4964</v>
      </c>
      <c r="D846" s="229">
        <v>12</v>
      </c>
      <c r="E846" s="229">
        <v>6</v>
      </c>
      <c r="F846" s="229">
        <v>0</v>
      </c>
      <c r="I846" s="229">
        <v>0</v>
      </c>
      <c r="J846" s="229">
        <f t="shared" si="68"/>
        <v>0</v>
      </c>
      <c r="K846" s="229" t="str">
        <f t="shared" si="67"/>
        <v>76459 3XA0A</v>
      </c>
      <c r="L846" s="229" t="str">
        <f t="shared" si="66"/>
        <v>76459 3XA0A</v>
      </c>
      <c r="M846" s="229" t="str">
        <f t="shared" ref="M846:M909" si="69">IF(AND($G846&lt;&gt;"",$J846&gt;0), IF($F846=1,MID($K846,1,$G846-(1+$J846))&amp;MID($K846,$G846+$J846,LEN($K846)-($G846+($J846-1))),""),IF(AND($G846&lt;&gt;"",$E846&lt;&gt;"",$J846&gt;0),MID($K846,1,$G846-1),IF(AND($G846&lt;&gt;"",$E846&lt;&gt;"",$J846&lt;0),MID($K846,1,$E846)&amp;MID($K846,$G846+1,LEN($K846)-$G846),IF($F846=1,MID($K846,1,$G846-2)&amp;MID($K846,$G846+1,LEN($K846)-$G846),""))))</f>
        <v/>
      </c>
      <c r="N846" s="229">
        <f>VLOOKUP(B846,大日程202201!$C$2:$D$1418,2,FALSE)</f>
        <v>900</v>
      </c>
    </row>
    <row r="847" spans="1:14">
      <c r="A847" s="229">
        <v>846</v>
      </c>
      <c r="B847" s="229" t="s">
        <v>3555</v>
      </c>
      <c r="C847" s="229" t="s">
        <v>4965</v>
      </c>
      <c r="D847" s="229">
        <v>12</v>
      </c>
      <c r="E847" s="229">
        <v>6</v>
      </c>
      <c r="F847" s="229">
        <v>0</v>
      </c>
      <c r="I847" s="229">
        <v>0</v>
      </c>
      <c r="J847" s="229">
        <f t="shared" si="68"/>
        <v>0</v>
      </c>
      <c r="K847" s="229" t="str">
        <f t="shared" si="67"/>
        <v>73212 3XC0A</v>
      </c>
      <c r="L847" s="229" t="str">
        <f t="shared" si="66"/>
        <v>73212 3XC0A</v>
      </c>
      <c r="M847" s="229" t="str">
        <f t="shared" si="69"/>
        <v/>
      </c>
      <c r="N847" s="229">
        <f>VLOOKUP(B847,大日程202201!$C$2:$D$1418,2,FALSE)</f>
        <v>1200</v>
      </c>
    </row>
    <row r="848" spans="1:14">
      <c r="A848" s="229">
        <v>847</v>
      </c>
      <c r="B848" s="229" t="s">
        <v>3556</v>
      </c>
      <c r="C848" s="229" t="s">
        <v>4966</v>
      </c>
      <c r="D848" s="229">
        <v>12</v>
      </c>
      <c r="E848" s="229">
        <v>6</v>
      </c>
      <c r="F848" s="229">
        <v>0</v>
      </c>
      <c r="I848" s="229">
        <v>0</v>
      </c>
      <c r="J848" s="229">
        <f t="shared" si="68"/>
        <v>0</v>
      </c>
      <c r="K848" s="229" t="str">
        <f t="shared" si="67"/>
        <v>73232 3XC0A</v>
      </c>
      <c r="L848" s="229" t="str">
        <f t="shared" ref="L848:L910" si="70">IF(AND($G848&lt;&gt;"",$J848&gt;0), IF($F848=1,MID($K848,1,$G848-1)&amp;MID($K848,$G848+$J848+$J848,LEN($K848)-($G848+$J848)),""), IF(AND($G848&lt;&gt;"",$E848&lt;&gt;""),MID($K848,1,$G848-1),IF(AND($D848&lt;&gt;"",$F848&lt;2),$K848,IF(AND(OR($D848="", $E848=""),VALUE($F848)=0),$K848,IF($F848=1,MID($K848,1,$G848-1)&amp;MID($K848,$G848+2,LEN($K848)-($G848-1)),"")))))</f>
        <v>73232 3XC0A</v>
      </c>
      <c r="M848" s="229" t="str">
        <f t="shared" si="69"/>
        <v/>
      </c>
      <c r="N848" s="229">
        <f>VLOOKUP(B848,大日程202201!$C$2:$D$1418,2,FALSE)</f>
        <v>600</v>
      </c>
    </row>
    <row r="849" spans="1:14">
      <c r="A849" s="229">
        <v>848</v>
      </c>
      <c r="B849" s="229" t="s">
        <v>3557</v>
      </c>
      <c r="C849" s="229" t="s">
        <v>4967</v>
      </c>
      <c r="D849" s="229">
        <v>12</v>
      </c>
      <c r="E849" s="229">
        <v>6</v>
      </c>
      <c r="F849" s="229">
        <v>0</v>
      </c>
      <c r="I849" s="229">
        <v>0</v>
      </c>
      <c r="J849" s="229">
        <f t="shared" si="68"/>
        <v>0</v>
      </c>
      <c r="K849" s="229" t="str">
        <f t="shared" si="67"/>
        <v>74329 3XN0A</v>
      </c>
      <c r="L849" s="229" t="str">
        <f t="shared" si="70"/>
        <v>74329 3XN0A</v>
      </c>
      <c r="M849" s="229" t="str">
        <f t="shared" si="69"/>
        <v/>
      </c>
      <c r="N849" s="229">
        <f>VLOOKUP(B849,大日程202201!$C$2:$D$1418,2,FALSE)</f>
        <v>2200</v>
      </c>
    </row>
    <row r="850" spans="1:14">
      <c r="A850" s="229">
        <v>849</v>
      </c>
      <c r="B850" s="229" t="s">
        <v>3558</v>
      </c>
      <c r="C850" s="229" t="s">
        <v>4968</v>
      </c>
      <c r="D850" s="229">
        <v>14</v>
      </c>
      <c r="E850" s="229">
        <v>8</v>
      </c>
      <c r="F850" s="229">
        <v>1</v>
      </c>
      <c r="G850" s="229">
        <v>6</v>
      </c>
      <c r="I850" s="229">
        <v>0</v>
      </c>
      <c r="J850" s="229">
        <f t="shared" si="68"/>
        <v>1</v>
      </c>
      <c r="K850" s="229" t="str">
        <f t="shared" si="67"/>
        <v>76332/3 3XC0A</v>
      </c>
      <c r="L850" s="229" t="str">
        <f>IF(AND($G850&lt;&gt;"",$J850&gt;0), IF($F850=1,MID($K850,1,$G850-1)&amp;MID($K850,$G850+2,LEN($K850)-($G850+1)),""), IF(AND($G850&lt;&gt;"",$E850&lt;&gt;""),MID($K850,1,$G850-1),IF(AND($D850&lt;&gt;"",$F850&lt;2),$K850,IF(AND(OR($D850="", $E850=""),VALUE($F850)=0),$K850,IF($F850=1,MID($K850,1,$G850-1)&amp;MID($K850,$G850+2,LEN($K850)-($G850-1)),"")))))</f>
        <v>76332 3XC0A</v>
      </c>
      <c r="M850" s="229" t="str">
        <f t="shared" si="69"/>
        <v>76333 3XC0A</v>
      </c>
      <c r="N850" s="229">
        <f>VLOOKUP(B850,大日程202201!$C$2:$D$1418,2,FALSE)</f>
        <v>1100</v>
      </c>
    </row>
    <row r="851" spans="1:14">
      <c r="A851" s="229">
        <v>850</v>
      </c>
      <c r="B851" s="229" t="s">
        <v>3559</v>
      </c>
      <c r="C851" s="229" t="s">
        <v>4969</v>
      </c>
      <c r="D851" s="229">
        <v>12</v>
      </c>
      <c r="E851" s="229">
        <v>6</v>
      </c>
      <c r="F851" s="229">
        <v>0</v>
      </c>
      <c r="I851" s="229">
        <v>0</v>
      </c>
      <c r="J851" s="229">
        <f t="shared" si="68"/>
        <v>0</v>
      </c>
      <c r="K851" s="229" t="str">
        <f t="shared" si="67"/>
        <v>77598 3XC8A</v>
      </c>
      <c r="L851" s="229" t="str">
        <f t="shared" si="70"/>
        <v>77598 3XC8A</v>
      </c>
      <c r="M851" s="229" t="str">
        <f t="shared" si="69"/>
        <v/>
      </c>
      <c r="N851" s="229">
        <f>VLOOKUP(B851,大日程202201!$C$2:$D$1418,2,FALSE)</f>
        <v>0</v>
      </c>
    </row>
    <row r="852" spans="1:14">
      <c r="A852" s="229">
        <v>851</v>
      </c>
      <c r="B852" s="229" t="s">
        <v>3560</v>
      </c>
      <c r="C852" s="229" t="s">
        <v>4970</v>
      </c>
      <c r="D852" s="229">
        <v>14</v>
      </c>
      <c r="E852" s="229">
        <v>8</v>
      </c>
      <c r="F852" s="229">
        <v>1</v>
      </c>
      <c r="G852" s="229">
        <v>6</v>
      </c>
      <c r="I852" s="229">
        <v>0</v>
      </c>
      <c r="J852" s="229">
        <f t="shared" si="68"/>
        <v>1</v>
      </c>
      <c r="K852" s="229" t="str">
        <f t="shared" si="67"/>
        <v>76516/7 3XA2A</v>
      </c>
      <c r="L852" s="229" t="str">
        <f>IF(AND($G852&lt;&gt;"",$J852&gt;0), IF($F852=1,MID($K852,1,$G852-1)&amp;MID($K852,$G852+2,LEN($K852)-($G852+1)),""), IF(AND($G852&lt;&gt;"",$E852&lt;&gt;""),MID($K852,1,$G852-1),IF(AND($D852&lt;&gt;"",$F852&lt;2),$K852,IF(AND(OR($D852="", $E852=""),VALUE($F852)=0),$K852,IF($F852=1,MID($K852,1,$G852-1)&amp;MID($K852,$G852+2,LEN($K852)-($G852-1)),"")))))</f>
        <v>76516 3XA2A</v>
      </c>
      <c r="M852" s="229" t="str">
        <f t="shared" si="69"/>
        <v>76517 3XA2A</v>
      </c>
      <c r="N852" s="229">
        <f>VLOOKUP(B852,大日程202201!$C$2:$D$1418,2,FALSE)</f>
        <v>1000</v>
      </c>
    </row>
    <row r="853" spans="1:14">
      <c r="A853" s="229">
        <v>852</v>
      </c>
      <c r="B853" s="229" t="s">
        <v>3561</v>
      </c>
      <c r="C853" s="229" t="s">
        <v>4971</v>
      </c>
      <c r="D853" s="229">
        <v>12</v>
      </c>
      <c r="E853" s="229">
        <v>6</v>
      </c>
      <c r="F853" s="229">
        <v>0</v>
      </c>
      <c r="I853" s="229">
        <v>0</v>
      </c>
      <c r="J853" s="229">
        <f t="shared" si="68"/>
        <v>0</v>
      </c>
      <c r="K853" s="229" t="str">
        <f t="shared" si="67"/>
        <v>76218 3XJ0A</v>
      </c>
      <c r="L853" s="229" t="str">
        <f t="shared" si="70"/>
        <v>76218 3XJ0A</v>
      </c>
      <c r="M853" s="229" t="str">
        <f t="shared" si="69"/>
        <v/>
      </c>
      <c r="N853" s="229">
        <f>VLOOKUP(B853,大日程202201!$C$2:$D$1418,2,FALSE)</f>
        <v>0</v>
      </c>
    </row>
    <row r="854" spans="1:14">
      <c r="A854" s="229">
        <v>853</v>
      </c>
      <c r="B854" s="229" t="s">
        <v>3562</v>
      </c>
      <c r="C854" s="229" t="s">
        <v>4972</v>
      </c>
      <c r="D854" s="229">
        <v>12</v>
      </c>
      <c r="E854" s="229">
        <v>6</v>
      </c>
      <c r="F854" s="229">
        <v>0</v>
      </c>
      <c r="I854" s="229">
        <v>0</v>
      </c>
      <c r="J854" s="229">
        <f t="shared" si="68"/>
        <v>0</v>
      </c>
      <c r="K854" s="229" t="str">
        <f t="shared" si="67"/>
        <v>76219 3XJ0A</v>
      </c>
      <c r="L854" s="229" t="str">
        <f t="shared" si="70"/>
        <v>76219 3XJ0A</v>
      </c>
      <c r="M854" s="229" t="str">
        <f t="shared" si="69"/>
        <v/>
      </c>
      <c r="N854" s="229">
        <f>VLOOKUP(B854,大日程202201!$C$2:$D$1418,2,FALSE)</f>
        <v>0</v>
      </c>
    </row>
    <row r="855" spans="1:14">
      <c r="A855" s="229">
        <v>854</v>
      </c>
      <c r="B855" s="229" t="s">
        <v>3563</v>
      </c>
      <c r="C855" s="229" t="s">
        <v>4973</v>
      </c>
      <c r="D855" s="229">
        <v>14</v>
      </c>
      <c r="E855" s="229">
        <v>8</v>
      </c>
      <c r="F855" s="229">
        <v>1</v>
      </c>
      <c r="G855" s="229">
        <v>6</v>
      </c>
      <c r="I855" s="229">
        <v>0</v>
      </c>
      <c r="J855" s="229">
        <f t="shared" si="68"/>
        <v>1</v>
      </c>
      <c r="K855" s="229" t="str">
        <f t="shared" si="67"/>
        <v>76246/7 3XJ0A</v>
      </c>
      <c r="L855" s="229" t="str">
        <f>IF(AND($G855&lt;&gt;"",$J855&gt;0), IF($F855=1,MID($K855,1,$G855-1)&amp;MID($K855,$G855+2,LEN($K855)-($G855+1)),""), IF(AND($G855&lt;&gt;"",$E855&lt;&gt;""),MID($K855,1,$G855-1),IF(AND($D855&lt;&gt;"",$F855&lt;2),$K855,IF(AND(OR($D855="", $E855=""),VALUE($F855)=0),$K855,IF($F855=1,MID($K855,1,$G855-1)&amp;MID($K855,$G855+2,LEN($K855)-($G855-1)),"")))))</f>
        <v>76246 3XJ0A</v>
      </c>
      <c r="M855" s="229" t="str">
        <f t="shared" si="69"/>
        <v>76247 3XJ0A</v>
      </c>
      <c r="N855" s="229">
        <f>VLOOKUP(B855,大日程202201!$C$2:$D$1418,2,FALSE)</f>
        <v>0</v>
      </c>
    </row>
    <row r="856" spans="1:14">
      <c r="A856" s="229">
        <v>855</v>
      </c>
      <c r="B856" s="229" t="s">
        <v>3564</v>
      </c>
      <c r="C856" s="229" t="s">
        <v>4974</v>
      </c>
      <c r="D856" s="229">
        <v>12</v>
      </c>
      <c r="E856" s="229">
        <v>6</v>
      </c>
      <c r="F856" s="229">
        <v>0</v>
      </c>
      <c r="I856" s="229">
        <v>0</v>
      </c>
      <c r="J856" s="229">
        <f t="shared" si="68"/>
        <v>0</v>
      </c>
      <c r="K856" s="229" t="str">
        <f t="shared" si="67"/>
        <v>76373 3YF3A</v>
      </c>
      <c r="L856" s="229" t="str">
        <f t="shared" si="70"/>
        <v>76373 3YF3A</v>
      </c>
      <c r="M856" s="229" t="str">
        <f t="shared" si="69"/>
        <v/>
      </c>
      <c r="N856" s="229">
        <f>VLOOKUP(B856,大日程202201!$C$2:$D$1418,2,FALSE)</f>
        <v>0</v>
      </c>
    </row>
    <row r="857" spans="1:14">
      <c r="A857" s="229">
        <v>856</v>
      </c>
      <c r="B857" s="229" t="s">
        <v>3565</v>
      </c>
      <c r="C857" s="229" t="s">
        <v>4975</v>
      </c>
      <c r="D857" s="229">
        <v>12</v>
      </c>
      <c r="E857" s="229">
        <v>6</v>
      </c>
      <c r="F857" s="229">
        <v>0</v>
      </c>
      <c r="I857" s="229">
        <v>0</v>
      </c>
      <c r="J857" s="229">
        <f t="shared" si="68"/>
        <v>0</v>
      </c>
      <c r="K857" s="229" t="str">
        <f t="shared" si="67"/>
        <v>76397 3YF0A</v>
      </c>
      <c r="L857" s="229" t="str">
        <f t="shared" si="70"/>
        <v>76397 3YF0A</v>
      </c>
      <c r="M857" s="229" t="str">
        <f t="shared" si="69"/>
        <v/>
      </c>
      <c r="N857" s="229">
        <f>VLOOKUP(B857,大日程202201!$C$2:$D$1418,2,FALSE)</f>
        <v>0</v>
      </c>
    </row>
    <row r="858" spans="1:14">
      <c r="A858" s="229">
        <v>857</v>
      </c>
      <c r="B858" s="229" t="s">
        <v>3566</v>
      </c>
      <c r="C858" s="229" t="s">
        <v>4976</v>
      </c>
      <c r="D858" s="229">
        <v>12</v>
      </c>
      <c r="E858" s="229">
        <v>6</v>
      </c>
      <c r="F858" s="229">
        <v>0</v>
      </c>
      <c r="I858" s="229">
        <v>0</v>
      </c>
      <c r="J858" s="229">
        <f t="shared" si="68"/>
        <v>0</v>
      </c>
      <c r="K858" s="229" t="str">
        <f t="shared" si="67"/>
        <v>17216 CY00A</v>
      </c>
      <c r="L858" s="229" t="str">
        <f t="shared" si="70"/>
        <v>17216 CY00A</v>
      </c>
      <c r="M858" s="229" t="str">
        <f t="shared" si="69"/>
        <v/>
      </c>
      <c r="N858" s="229">
        <f>VLOOKUP(B858,大日程202201!$C$2:$D$1418,2,FALSE)</f>
        <v>6000</v>
      </c>
    </row>
    <row r="859" spans="1:14">
      <c r="A859" s="229">
        <v>858</v>
      </c>
      <c r="B859" s="229" t="s">
        <v>3567</v>
      </c>
      <c r="C859" s="229" t="s">
        <v>4977</v>
      </c>
      <c r="D859" s="229">
        <v>12</v>
      </c>
      <c r="E859" s="229">
        <v>6</v>
      </c>
      <c r="F859" s="229">
        <v>0</v>
      </c>
      <c r="I859" s="229">
        <v>0</v>
      </c>
      <c r="J859" s="229">
        <f t="shared" si="68"/>
        <v>0</v>
      </c>
      <c r="K859" s="229" t="str">
        <f t="shared" si="67"/>
        <v>17217 CY00A</v>
      </c>
      <c r="L859" s="229" t="str">
        <f t="shared" si="70"/>
        <v>17217 CY00A</v>
      </c>
      <c r="M859" s="229" t="str">
        <f t="shared" si="69"/>
        <v/>
      </c>
      <c r="N859" s="229">
        <f>VLOOKUP(B859,大日程202201!$C$2:$D$1418,2,FALSE)</f>
        <v>6000</v>
      </c>
    </row>
    <row r="860" spans="1:14">
      <c r="A860" s="229">
        <v>859</v>
      </c>
      <c r="B860" s="229" t="s">
        <v>3568</v>
      </c>
      <c r="C860" s="229" t="s">
        <v>4978</v>
      </c>
      <c r="D860" s="229">
        <v>12</v>
      </c>
      <c r="E860" s="229">
        <v>6</v>
      </c>
      <c r="F860" s="229">
        <v>0</v>
      </c>
      <c r="I860" s="229">
        <v>0</v>
      </c>
      <c r="J860" s="229">
        <f t="shared" si="68"/>
        <v>0</v>
      </c>
      <c r="K860" s="229" t="str">
        <f t="shared" si="67"/>
        <v>75454 1VN0A</v>
      </c>
      <c r="L860" s="229" t="str">
        <f t="shared" si="70"/>
        <v>75454 1VN0A</v>
      </c>
      <c r="M860" s="229" t="str">
        <f t="shared" si="69"/>
        <v/>
      </c>
      <c r="N860" s="229">
        <f>VLOOKUP(B860,大日程202201!$C$2:$D$1418,2,FALSE)</f>
        <v>0</v>
      </c>
    </row>
    <row r="861" spans="1:14">
      <c r="A861" s="229">
        <v>860</v>
      </c>
      <c r="B861" s="229" t="s">
        <v>3569</v>
      </c>
      <c r="C861" s="229" t="s">
        <v>4979</v>
      </c>
      <c r="D861" s="229">
        <v>12</v>
      </c>
      <c r="E861" s="229">
        <v>6</v>
      </c>
      <c r="F861" s="229">
        <v>0</v>
      </c>
      <c r="I861" s="229">
        <v>0</v>
      </c>
      <c r="J861" s="229">
        <f t="shared" si="68"/>
        <v>0</v>
      </c>
      <c r="K861" s="229" t="str">
        <f t="shared" si="67"/>
        <v>75118 5TA0A</v>
      </c>
      <c r="L861" s="229" t="str">
        <f t="shared" si="70"/>
        <v>75118 5TA0A</v>
      </c>
      <c r="M861" s="229" t="str">
        <f t="shared" si="69"/>
        <v/>
      </c>
      <c r="N861" s="229">
        <f>VLOOKUP(B861,大日程202201!$C$2:$D$1418,2,FALSE)</f>
        <v>2800</v>
      </c>
    </row>
    <row r="862" spans="1:14">
      <c r="A862" s="229">
        <v>861</v>
      </c>
      <c r="B862" s="229" t="s">
        <v>3570</v>
      </c>
      <c r="C862" s="229" t="s">
        <v>4980</v>
      </c>
      <c r="D862" s="229">
        <v>12</v>
      </c>
      <c r="E862" s="229">
        <v>6</v>
      </c>
      <c r="F862" s="229">
        <v>0</v>
      </c>
      <c r="I862" s="229">
        <v>0</v>
      </c>
      <c r="J862" s="229">
        <f t="shared" si="68"/>
        <v>0</v>
      </c>
      <c r="K862" s="229" t="str">
        <f t="shared" si="67"/>
        <v>75118 5TL0A</v>
      </c>
      <c r="L862" s="229" t="str">
        <f t="shared" si="70"/>
        <v>75118 5TL0A</v>
      </c>
      <c r="M862" s="229" t="str">
        <f t="shared" si="69"/>
        <v/>
      </c>
      <c r="N862" s="229">
        <f>VLOOKUP(B862,大日程202201!$C$2:$D$1418,2,FALSE)</f>
        <v>3000</v>
      </c>
    </row>
    <row r="863" spans="1:14">
      <c r="A863" s="229">
        <v>862</v>
      </c>
      <c r="B863" s="229" t="s">
        <v>3571</v>
      </c>
      <c r="C863" s="229" t="s">
        <v>4981</v>
      </c>
      <c r="D863" s="229">
        <v>12</v>
      </c>
      <c r="E863" s="229">
        <v>6</v>
      </c>
      <c r="F863" s="229">
        <v>0</v>
      </c>
      <c r="I863" s="229">
        <v>0</v>
      </c>
      <c r="J863" s="229">
        <f t="shared" si="68"/>
        <v>0</v>
      </c>
      <c r="K863" s="229" t="str">
        <f t="shared" si="67"/>
        <v>51162 3VA4A</v>
      </c>
      <c r="L863" s="229" t="str">
        <f t="shared" si="70"/>
        <v>51162 3VA4A</v>
      </c>
      <c r="M863" s="229" t="str">
        <f t="shared" si="69"/>
        <v/>
      </c>
      <c r="N863" s="229">
        <f>VLOOKUP(B863,大日程202201!$C$2:$D$1418,2,FALSE)</f>
        <v>0</v>
      </c>
    </row>
    <row r="864" spans="1:14">
      <c r="A864" s="229">
        <v>863</v>
      </c>
      <c r="B864" s="229" t="s">
        <v>3572</v>
      </c>
      <c r="C864" s="229" t="s">
        <v>4982</v>
      </c>
      <c r="D864" s="229">
        <v>12</v>
      </c>
      <c r="E864" s="229">
        <v>6</v>
      </c>
      <c r="F864" s="229">
        <v>0</v>
      </c>
      <c r="I864" s="229">
        <v>0</v>
      </c>
      <c r="J864" s="229">
        <f t="shared" si="68"/>
        <v>0</v>
      </c>
      <c r="K864" s="229" t="str">
        <f t="shared" si="67"/>
        <v>75176 5WK0A</v>
      </c>
      <c r="L864" s="229" t="str">
        <f t="shared" si="70"/>
        <v>75176 5WK0A</v>
      </c>
      <c r="M864" s="229" t="str">
        <f t="shared" si="69"/>
        <v/>
      </c>
      <c r="N864" s="229">
        <f>VLOOKUP(B864,大日程202201!$C$2:$D$1418,2,FALSE)</f>
        <v>0</v>
      </c>
    </row>
    <row r="865" spans="1:14">
      <c r="A865" s="229">
        <v>864</v>
      </c>
      <c r="B865" s="229" t="s">
        <v>3573</v>
      </c>
      <c r="C865" s="229" t="s">
        <v>4983</v>
      </c>
      <c r="D865" s="229">
        <v>12</v>
      </c>
      <c r="E865" s="229">
        <v>6</v>
      </c>
      <c r="F865" s="229">
        <v>0</v>
      </c>
      <c r="I865" s="229">
        <v>0</v>
      </c>
      <c r="J865" s="229">
        <f t="shared" si="68"/>
        <v>0</v>
      </c>
      <c r="K865" s="229" t="str">
        <f t="shared" si="67"/>
        <v>67466 4CB0A</v>
      </c>
      <c r="L865" s="229" t="str">
        <f t="shared" si="70"/>
        <v>67466 4CB0A</v>
      </c>
      <c r="M865" s="229" t="str">
        <f t="shared" si="69"/>
        <v/>
      </c>
      <c r="N865" s="229">
        <f>VLOOKUP(B865,大日程202201!$C$2:$D$1418,2,FALSE)</f>
        <v>900</v>
      </c>
    </row>
    <row r="866" spans="1:14">
      <c r="A866" s="229">
        <v>865</v>
      </c>
      <c r="B866" s="229" t="s">
        <v>3574</v>
      </c>
      <c r="C866" s="229" t="s">
        <v>887</v>
      </c>
      <c r="E866" s="229">
        <v>6</v>
      </c>
      <c r="F866" s="229">
        <v>0</v>
      </c>
      <c r="I866" s="229">
        <v>12</v>
      </c>
      <c r="J866" s="229">
        <f t="shared" si="68"/>
        <v>0</v>
      </c>
      <c r="K866" s="229" t="str">
        <f t="shared" si="67"/>
        <v>67466 4CB0A-E</v>
      </c>
      <c r="L866" s="229" t="str">
        <f t="shared" si="70"/>
        <v>67466 4CB0A-E</v>
      </c>
      <c r="M866" s="229" t="str">
        <f t="shared" si="69"/>
        <v/>
      </c>
      <c r="N866" s="229">
        <f>VLOOKUP(B866,大日程202201!$C$2:$D$1418,2,FALSE)</f>
        <v>0</v>
      </c>
    </row>
    <row r="867" spans="1:14">
      <c r="A867" s="229">
        <v>866</v>
      </c>
      <c r="B867" s="229" t="s">
        <v>3575</v>
      </c>
      <c r="C867" s="229" t="s">
        <v>4984</v>
      </c>
      <c r="D867" s="229">
        <v>12</v>
      </c>
      <c r="E867" s="229">
        <v>6</v>
      </c>
      <c r="F867" s="229">
        <v>0</v>
      </c>
      <c r="I867" s="229">
        <v>0</v>
      </c>
      <c r="J867" s="229">
        <f t="shared" si="68"/>
        <v>0</v>
      </c>
      <c r="K867" s="229" t="str">
        <f t="shared" si="67"/>
        <v>76482 4CB0A</v>
      </c>
      <c r="L867" s="229" t="str">
        <f t="shared" si="70"/>
        <v>76482 4CB0A</v>
      </c>
      <c r="M867" s="229" t="str">
        <f t="shared" si="69"/>
        <v/>
      </c>
      <c r="N867" s="229">
        <f>VLOOKUP(B867,大日程202201!$C$2:$D$1418,2,FALSE)</f>
        <v>800</v>
      </c>
    </row>
    <row r="868" spans="1:14">
      <c r="A868" s="229">
        <v>867</v>
      </c>
      <c r="B868" s="229" t="s">
        <v>3576</v>
      </c>
      <c r="C868" s="229" t="s">
        <v>4985</v>
      </c>
      <c r="D868" s="229">
        <v>14</v>
      </c>
      <c r="E868" s="229">
        <v>6</v>
      </c>
      <c r="F868" s="229">
        <v>0</v>
      </c>
      <c r="I868" s="229">
        <v>12</v>
      </c>
      <c r="J868" s="229">
        <f t="shared" si="68"/>
        <v>0</v>
      </c>
      <c r="K868" s="229" t="str">
        <f t="shared" si="67"/>
        <v>76482 4CB0A-E</v>
      </c>
      <c r="L868" s="229" t="str">
        <f t="shared" si="70"/>
        <v>76482 4CB0A-E</v>
      </c>
      <c r="M868" s="229" t="str">
        <f t="shared" si="69"/>
        <v/>
      </c>
      <c r="N868" s="229">
        <f>VLOOKUP(B868,大日程202201!$C$2:$D$1418,2,FALSE)</f>
        <v>0</v>
      </c>
    </row>
    <row r="869" spans="1:14">
      <c r="A869" s="229">
        <v>868</v>
      </c>
      <c r="B869" s="229" t="s">
        <v>3577</v>
      </c>
      <c r="C869" s="229" t="s">
        <v>4986</v>
      </c>
      <c r="D869" s="229">
        <v>12</v>
      </c>
      <c r="E869" s="229">
        <v>6</v>
      </c>
      <c r="F869" s="229">
        <v>0</v>
      </c>
      <c r="I869" s="229">
        <v>0</v>
      </c>
      <c r="J869" s="229">
        <f t="shared" si="68"/>
        <v>0</v>
      </c>
      <c r="K869" s="229" t="str">
        <f t="shared" si="67"/>
        <v>78118 6MA0A</v>
      </c>
      <c r="L869" s="229" t="str">
        <f t="shared" si="70"/>
        <v>78118 6MA0A</v>
      </c>
      <c r="M869" s="229" t="str">
        <f t="shared" si="69"/>
        <v/>
      </c>
      <c r="N869" s="229">
        <f>VLOOKUP(B869,大日程202201!$C$2:$D$1418,2,FALSE)</f>
        <v>6300</v>
      </c>
    </row>
    <row r="870" spans="1:14">
      <c r="A870" s="229">
        <v>869</v>
      </c>
      <c r="B870" s="229" t="s">
        <v>3578</v>
      </c>
      <c r="C870" s="229" t="s">
        <v>4987</v>
      </c>
      <c r="D870" s="229">
        <v>12</v>
      </c>
      <c r="E870" s="229">
        <v>6</v>
      </c>
      <c r="F870" s="229">
        <v>0</v>
      </c>
      <c r="I870" s="229">
        <v>0</v>
      </c>
      <c r="J870" s="229">
        <f t="shared" si="68"/>
        <v>0</v>
      </c>
      <c r="K870" s="229" t="str">
        <f t="shared" si="67"/>
        <v>78119 6MA0A</v>
      </c>
      <c r="L870" s="229" t="str">
        <f t="shared" si="70"/>
        <v>78119 6MA0A</v>
      </c>
      <c r="M870" s="229" t="str">
        <f t="shared" si="69"/>
        <v/>
      </c>
      <c r="N870" s="229">
        <f>VLOOKUP(B870,大日程202201!$C$2:$D$1418,2,FALSE)</f>
        <v>6300</v>
      </c>
    </row>
    <row r="871" spans="1:14">
      <c r="A871" s="229">
        <v>870</v>
      </c>
      <c r="B871" s="229" t="s">
        <v>3579</v>
      </c>
      <c r="C871" s="229" t="s">
        <v>4988</v>
      </c>
      <c r="D871" s="229">
        <v>14</v>
      </c>
      <c r="E871" s="229">
        <v>8</v>
      </c>
      <c r="F871" s="229">
        <v>1</v>
      </c>
      <c r="G871" s="229">
        <v>6</v>
      </c>
      <c r="I871" s="229">
        <v>0</v>
      </c>
      <c r="J871" s="229">
        <f t="shared" si="68"/>
        <v>1</v>
      </c>
      <c r="K871" s="229" t="str">
        <f t="shared" si="67"/>
        <v>76352/3 01G00</v>
      </c>
      <c r="L871" s="229" t="str">
        <f>IF(AND($G871&lt;&gt;"",$J871&gt;0), IF($F871=1,MID($K871,1,$G871-1)&amp;MID($K871,$G871+2,LEN($K871)-($G871+1)),""), IF(AND($G871&lt;&gt;"",$E871&lt;&gt;""),MID($K871,1,$G871-1),IF(AND($D871&lt;&gt;"",$F871&lt;2),$K871,IF(AND(OR($D871="", $E871=""),VALUE($F871)=0),$K871,IF($F871=1,MID($K871,1,$G871-1)&amp;MID($K871,$G871+2,LEN($K871)-($G871-1)),"")))))</f>
        <v>76352 01G00</v>
      </c>
      <c r="M871" s="229" t="str">
        <f t="shared" si="69"/>
        <v>76353 01G00</v>
      </c>
      <c r="N871" s="229">
        <f>VLOOKUP(B871,大日程202201!$C$2:$D$1418,2,FALSE)</f>
        <v>0</v>
      </c>
    </row>
    <row r="872" spans="1:14">
      <c r="A872" s="229">
        <v>871</v>
      </c>
      <c r="B872" s="229" t="s">
        <v>3580</v>
      </c>
      <c r="C872" s="229" t="s">
        <v>4989</v>
      </c>
      <c r="D872" s="229">
        <v>12</v>
      </c>
      <c r="E872" s="229">
        <v>6</v>
      </c>
      <c r="F872" s="229">
        <v>0</v>
      </c>
      <c r="I872" s="229">
        <v>0</v>
      </c>
      <c r="J872" s="229">
        <f t="shared" si="68"/>
        <v>0</v>
      </c>
      <c r="K872" s="229" t="str">
        <f t="shared" si="67"/>
        <v>78152 CN000</v>
      </c>
      <c r="L872" s="229" t="str">
        <f t="shared" si="70"/>
        <v>78152 CN000</v>
      </c>
      <c r="M872" s="229" t="str">
        <f t="shared" si="69"/>
        <v/>
      </c>
      <c r="N872" s="229">
        <f>VLOOKUP(B872,大日程202201!$C$2:$D$1418,2,FALSE)</f>
        <v>0</v>
      </c>
    </row>
    <row r="873" spans="1:14">
      <c r="A873" s="229">
        <v>872</v>
      </c>
      <c r="B873" s="229" t="s">
        <v>3581</v>
      </c>
      <c r="C873" s="229" t="s">
        <v>4990</v>
      </c>
      <c r="D873" s="229">
        <v>14</v>
      </c>
      <c r="E873" s="229">
        <v>8</v>
      </c>
      <c r="F873" s="229">
        <v>1</v>
      </c>
      <c r="G873" s="229">
        <v>6</v>
      </c>
      <c r="I873" s="229">
        <v>0</v>
      </c>
      <c r="J873" s="229">
        <f t="shared" si="68"/>
        <v>1</v>
      </c>
      <c r="K873" s="229" t="str">
        <f t="shared" si="67"/>
        <v>80142/3 4M400</v>
      </c>
      <c r="L873" s="229" t="str">
        <f>IF(AND($G873&lt;&gt;"",$J873&gt;0), IF($F873=1,MID($K873,1,$G873-1)&amp;MID($K873,$G873+2,LEN($K873)-($G873+1)),""), IF(AND($G873&lt;&gt;"",$E873&lt;&gt;""),MID($K873,1,$G873-1),IF(AND($D873&lt;&gt;"",$F873&lt;2),$K873,IF(AND(OR($D873="", $E873=""),VALUE($F873)=0),$K873,IF($F873=1,MID($K873,1,$G873-1)&amp;MID($K873,$G873+2,LEN($K873)-($G873-1)),"")))))</f>
        <v>80142 4M400</v>
      </c>
      <c r="M873" s="229" t="str">
        <f t="shared" si="69"/>
        <v>80143 4M400</v>
      </c>
      <c r="N873" s="229">
        <f>VLOOKUP(B873,大日程202201!$C$2:$D$1418,2,FALSE)</f>
        <v>0</v>
      </c>
    </row>
    <row r="874" spans="1:14">
      <c r="A874" s="229">
        <v>873</v>
      </c>
      <c r="B874" s="229" t="s">
        <v>3582</v>
      </c>
      <c r="C874" s="229" t="s">
        <v>4911</v>
      </c>
      <c r="D874" s="229">
        <v>12</v>
      </c>
      <c r="E874" s="229">
        <v>6</v>
      </c>
      <c r="F874" s="229">
        <v>0</v>
      </c>
      <c r="I874" s="229">
        <v>0</v>
      </c>
      <c r="J874" s="229">
        <f t="shared" si="68"/>
        <v>0</v>
      </c>
      <c r="K874" s="229" t="str">
        <f t="shared" si="67"/>
        <v>79146 8H300</v>
      </c>
      <c r="L874" s="229" t="str">
        <f t="shared" si="70"/>
        <v>79146 8H300</v>
      </c>
      <c r="M874" s="229" t="str">
        <f t="shared" si="69"/>
        <v/>
      </c>
      <c r="N874" s="229">
        <f>VLOOKUP(B874,大日程202201!$C$2:$D$1418,2,FALSE)</f>
        <v>0</v>
      </c>
    </row>
    <row r="875" spans="1:14">
      <c r="A875" s="229">
        <v>874</v>
      </c>
      <c r="B875" s="229" t="s">
        <v>3583</v>
      </c>
      <c r="C875" s="229" t="s">
        <v>4991</v>
      </c>
      <c r="D875" s="229">
        <v>12</v>
      </c>
      <c r="E875" s="229">
        <v>6</v>
      </c>
      <c r="F875" s="229">
        <v>0</v>
      </c>
      <c r="I875" s="229">
        <v>0</v>
      </c>
      <c r="J875" s="229">
        <f t="shared" si="68"/>
        <v>0</v>
      </c>
      <c r="K875" s="229" t="str">
        <f t="shared" si="67"/>
        <v>62240 4M500</v>
      </c>
      <c r="L875" s="229" t="str">
        <f t="shared" si="70"/>
        <v>62240 4M500</v>
      </c>
      <c r="M875" s="229" t="str">
        <f t="shared" si="69"/>
        <v/>
      </c>
      <c r="N875" s="229">
        <f>VLOOKUP(B875,大日程202201!$C$2:$D$1418,2,FALSE)</f>
        <v>0</v>
      </c>
    </row>
    <row r="876" spans="1:14">
      <c r="A876" s="229">
        <v>875</v>
      </c>
      <c r="B876" s="229" t="s">
        <v>3584</v>
      </c>
      <c r="C876" s="229" t="s">
        <v>4992</v>
      </c>
      <c r="D876" s="229">
        <v>14</v>
      </c>
      <c r="E876" s="229">
        <v>8</v>
      </c>
      <c r="F876" s="229">
        <v>1</v>
      </c>
      <c r="G876" s="229">
        <v>6</v>
      </c>
      <c r="I876" s="229">
        <v>0</v>
      </c>
      <c r="J876" s="229">
        <f t="shared" si="68"/>
        <v>1</v>
      </c>
      <c r="K876" s="229" t="str">
        <f t="shared" si="67"/>
        <v>82118/9 5M000</v>
      </c>
      <c r="L876" s="229" t="str">
        <f>IF(AND($G876&lt;&gt;"",$J876&gt;0), IF($F876=1,MID($K876,1,$G876-1)&amp;MID($K876,$G876+2,LEN($K876)-($G876+1)),""), IF(AND($G876&lt;&gt;"",$E876&lt;&gt;""),MID($K876,1,$G876-1),IF(AND($D876&lt;&gt;"",$F876&lt;2),$K876,IF(AND(OR($D876="", $E876=""),VALUE($F876)=0),$K876,IF($F876=1,MID($K876,1,$G876-1)&amp;MID($K876,$G876+2,LEN($K876)-($G876-1)),"")))))</f>
        <v>82118 5M000</v>
      </c>
      <c r="M876" s="229" t="str">
        <f t="shared" si="69"/>
        <v>82119 5M000</v>
      </c>
      <c r="N876" s="229">
        <f>VLOOKUP(B876,大日程202201!$C$2:$D$1418,2,FALSE)</f>
        <v>0</v>
      </c>
    </row>
    <row r="877" spans="1:14">
      <c r="A877" s="229">
        <v>876</v>
      </c>
      <c r="B877" s="229" t="s">
        <v>3585</v>
      </c>
      <c r="C877" s="229" t="s">
        <v>4993</v>
      </c>
      <c r="D877" s="229">
        <v>14</v>
      </c>
      <c r="E877" s="229">
        <v>8</v>
      </c>
      <c r="F877" s="229">
        <v>1</v>
      </c>
      <c r="G877" s="229">
        <v>6</v>
      </c>
      <c r="I877" s="229">
        <v>0</v>
      </c>
      <c r="J877" s="229">
        <f t="shared" si="68"/>
        <v>1</v>
      </c>
      <c r="K877" s="229" t="str">
        <f t="shared" si="67"/>
        <v>77652/3 JM00A</v>
      </c>
      <c r="L877" s="229" t="str">
        <f>IF(AND($G877&lt;&gt;"",$J877&gt;0), IF($F877=1,MID($K877,1,$G877-1)&amp;MID($K877,$G877+2,LEN($K877)-($G877+1)),""), IF(AND($G877&lt;&gt;"",$E877&lt;&gt;""),MID($K877,1,$G877-1),IF(AND($D877&lt;&gt;"",$F877&lt;2),$K877,IF(AND(OR($D877="", $E877=""),VALUE($F877)=0),$K877,IF($F877=1,MID($K877,1,$G877-1)&amp;MID($K877,$G877+2,LEN($K877)-($G877-1)),"")))))</f>
        <v>77652 JM00A</v>
      </c>
      <c r="M877" s="229" t="str">
        <f t="shared" si="69"/>
        <v>77653 JM00A</v>
      </c>
      <c r="N877" s="229">
        <f>VLOOKUP(B877,大日程202201!$C$2:$D$1418,2,FALSE)</f>
        <v>150</v>
      </c>
    </row>
    <row r="878" spans="1:14">
      <c r="A878" s="229">
        <v>877</v>
      </c>
      <c r="B878" s="229" t="s">
        <v>3586</v>
      </c>
      <c r="C878" s="229" t="s">
        <v>4994</v>
      </c>
      <c r="D878" s="229">
        <v>12</v>
      </c>
      <c r="E878" s="229">
        <v>6</v>
      </c>
      <c r="F878" s="229">
        <v>0</v>
      </c>
      <c r="I878" s="229">
        <v>0</v>
      </c>
      <c r="J878" s="229">
        <f t="shared" si="68"/>
        <v>0</v>
      </c>
      <c r="K878" s="229" t="str">
        <f t="shared" si="67"/>
        <v>62522 1LA5A</v>
      </c>
      <c r="L878" s="229" t="str">
        <f t="shared" si="70"/>
        <v>62522 1LA5A</v>
      </c>
      <c r="M878" s="229" t="str">
        <f t="shared" si="69"/>
        <v/>
      </c>
      <c r="N878" s="229">
        <f>VLOOKUP(B878,大日程202201!$C$2:$D$1418,2,FALSE)</f>
        <v>0</v>
      </c>
    </row>
    <row r="879" spans="1:14">
      <c r="A879" s="229">
        <v>878</v>
      </c>
      <c r="B879" s="229" t="s">
        <v>3587</v>
      </c>
      <c r="C879" s="229" t="s">
        <v>4995</v>
      </c>
      <c r="D879" s="229">
        <v>12</v>
      </c>
      <c r="E879" s="229">
        <v>6</v>
      </c>
      <c r="F879" s="229">
        <v>0</v>
      </c>
      <c r="I879" s="229">
        <v>0</v>
      </c>
      <c r="J879" s="229">
        <f t="shared" si="68"/>
        <v>0</v>
      </c>
      <c r="K879" s="229" t="str">
        <f t="shared" si="67"/>
        <v>67332 1LA0B</v>
      </c>
      <c r="L879" s="229" t="str">
        <f t="shared" si="70"/>
        <v>67332 1LA0B</v>
      </c>
      <c r="M879" s="229" t="str">
        <f t="shared" si="69"/>
        <v/>
      </c>
      <c r="N879" s="229">
        <f>VLOOKUP(B879,大日程202201!$C$2:$D$1418,2,FALSE)</f>
        <v>0</v>
      </c>
    </row>
    <row r="880" spans="1:14">
      <c r="A880" s="229">
        <v>879</v>
      </c>
      <c r="B880" s="229" t="s">
        <v>3588</v>
      </c>
      <c r="C880" s="229" t="s">
        <v>4996</v>
      </c>
      <c r="D880" s="229">
        <v>12</v>
      </c>
      <c r="E880" s="229">
        <v>6</v>
      </c>
      <c r="F880" s="229">
        <v>0</v>
      </c>
      <c r="I880" s="229">
        <v>0</v>
      </c>
      <c r="J880" s="229">
        <f t="shared" si="68"/>
        <v>0</v>
      </c>
      <c r="K880" s="229" t="str">
        <f t="shared" si="67"/>
        <v>67336 1LA0A</v>
      </c>
      <c r="L880" s="229" t="str">
        <f t="shared" si="70"/>
        <v>67336 1LA0A</v>
      </c>
      <c r="M880" s="229" t="str">
        <f t="shared" si="69"/>
        <v/>
      </c>
      <c r="N880" s="229">
        <f>VLOOKUP(B880,大日程202201!$C$2:$D$1418,2,FALSE)</f>
        <v>0</v>
      </c>
    </row>
    <row r="881" spans="1:14">
      <c r="A881" s="229">
        <v>880</v>
      </c>
      <c r="B881" s="229" t="s">
        <v>3589</v>
      </c>
      <c r="C881" s="229" t="s">
        <v>4997</v>
      </c>
      <c r="D881" s="229">
        <v>12</v>
      </c>
      <c r="E881" s="229">
        <v>6</v>
      </c>
      <c r="F881" s="229">
        <v>0</v>
      </c>
      <c r="I881" s="229">
        <v>0</v>
      </c>
      <c r="J881" s="229">
        <f t="shared" si="68"/>
        <v>0</v>
      </c>
      <c r="K881" s="229" t="str">
        <f t="shared" si="67"/>
        <v>74548 1LA0A</v>
      </c>
      <c r="L881" s="229" t="str">
        <f t="shared" si="70"/>
        <v>74548 1LA0A</v>
      </c>
      <c r="M881" s="229" t="str">
        <f t="shared" si="69"/>
        <v/>
      </c>
      <c r="N881" s="229">
        <f>VLOOKUP(B881,大日程202201!$C$2:$D$1418,2,FALSE)</f>
        <v>0</v>
      </c>
    </row>
    <row r="882" spans="1:14">
      <c r="A882" s="229">
        <v>881</v>
      </c>
      <c r="B882" s="229" t="s">
        <v>3590</v>
      </c>
      <c r="C882" s="229" t="s">
        <v>4998</v>
      </c>
      <c r="D882" s="229">
        <v>12</v>
      </c>
      <c r="E882" s="229">
        <v>6</v>
      </c>
      <c r="F882" s="229">
        <v>0</v>
      </c>
      <c r="I882" s="229">
        <v>0</v>
      </c>
      <c r="J882" s="229">
        <f t="shared" si="68"/>
        <v>0</v>
      </c>
      <c r="K882" s="229" t="str">
        <f t="shared" si="67"/>
        <v>76458 5TA0A</v>
      </c>
      <c r="L882" s="229" t="str">
        <f t="shared" si="70"/>
        <v>76458 5TA0A</v>
      </c>
      <c r="M882" s="229" t="str">
        <f t="shared" si="69"/>
        <v/>
      </c>
      <c r="N882" s="229">
        <f>VLOOKUP(B882,大日程202201!$C$2:$D$1418,2,FALSE)</f>
        <v>0</v>
      </c>
    </row>
    <row r="883" spans="1:14">
      <c r="A883" s="229">
        <v>882</v>
      </c>
      <c r="B883" s="229" t="s">
        <v>3591</v>
      </c>
      <c r="C883" s="229" t="s">
        <v>4999</v>
      </c>
      <c r="D883" s="229">
        <v>12</v>
      </c>
      <c r="E883" s="229">
        <v>6</v>
      </c>
      <c r="F883" s="229">
        <v>0</v>
      </c>
      <c r="I883" s="229">
        <v>0</v>
      </c>
      <c r="J883" s="229">
        <f t="shared" si="68"/>
        <v>0</v>
      </c>
      <c r="K883" s="229" t="str">
        <f t="shared" si="67"/>
        <v>76459 5TA0A</v>
      </c>
      <c r="L883" s="229" t="str">
        <f t="shared" si="70"/>
        <v>76459 5TA0A</v>
      </c>
      <c r="M883" s="229" t="str">
        <f t="shared" si="69"/>
        <v/>
      </c>
      <c r="N883" s="229">
        <f>VLOOKUP(B883,大日程202201!$C$2:$D$1418,2,FALSE)</f>
        <v>0</v>
      </c>
    </row>
    <row r="884" spans="1:14">
      <c r="A884" s="229">
        <v>883</v>
      </c>
      <c r="B884" s="229" t="s">
        <v>3592</v>
      </c>
      <c r="C884" s="229" t="s">
        <v>5000</v>
      </c>
      <c r="D884" s="229">
        <v>12</v>
      </c>
      <c r="E884" s="229">
        <v>6</v>
      </c>
      <c r="F884" s="229">
        <v>0</v>
      </c>
      <c r="I884" s="229">
        <v>0</v>
      </c>
      <c r="J884" s="229">
        <f t="shared" si="68"/>
        <v>0</v>
      </c>
      <c r="K884" s="229" t="str">
        <f t="shared" si="67"/>
        <v>73211 4CC1A</v>
      </c>
      <c r="L884" s="229" t="str">
        <f t="shared" si="70"/>
        <v>73211 4CC1A</v>
      </c>
      <c r="M884" s="229" t="str">
        <f t="shared" si="69"/>
        <v/>
      </c>
      <c r="N884" s="229">
        <f>VLOOKUP(B884,大日程202201!$C$2:$D$1418,2,FALSE)</f>
        <v>0</v>
      </c>
    </row>
    <row r="885" spans="1:14">
      <c r="A885" s="229">
        <v>884</v>
      </c>
      <c r="B885" s="229" t="s">
        <v>3593</v>
      </c>
      <c r="C885" s="229" t="s">
        <v>5001</v>
      </c>
      <c r="D885" s="229">
        <v>14</v>
      </c>
      <c r="E885" s="229">
        <v>8</v>
      </c>
      <c r="F885" s="229">
        <v>1</v>
      </c>
      <c r="G885" s="229">
        <v>6</v>
      </c>
      <c r="I885" s="229">
        <v>0</v>
      </c>
      <c r="J885" s="229">
        <f t="shared" si="68"/>
        <v>1</v>
      </c>
      <c r="K885" s="229" t="str">
        <f t="shared" si="67"/>
        <v>64182/3 6MA0A</v>
      </c>
      <c r="L885" s="229" t="str">
        <f>IF(AND($G885&lt;&gt;"",$J885&gt;0), IF($F885=1,MID($K885,1,$G885-1)&amp;MID($K885,$G885+2,LEN($K885)-($G885+1)),""), IF(AND($G885&lt;&gt;"",$E885&lt;&gt;""),MID($K885,1,$G885-1),IF(AND($D885&lt;&gt;"",$F885&lt;2),$K885,IF(AND(OR($D885="", $E885=""),VALUE($F885)=0),$K885,IF($F885=1,MID($K885,1,$G885-1)&amp;MID($K885,$G885+2,LEN($K885)-($G885-1)),"")))))</f>
        <v>64182 6MA0A</v>
      </c>
      <c r="M885" s="229" t="str">
        <f t="shared" si="69"/>
        <v>64183 6MA0A</v>
      </c>
      <c r="N885" s="229">
        <f>VLOOKUP(B885,大日程202201!$C$2:$D$1418,2,FALSE)</f>
        <v>0</v>
      </c>
    </row>
    <row r="886" spans="1:14">
      <c r="A886" s="229">
        <v>885</v>
      </c>
      <c r="B886" s="229" t="s">
        <v>3594</v>
      </c>
      <c r="C886" s="229" t="s">
        <v>5002</v>
      </c>
      <c r="D886" s="229">
        <v>12</v>
      </c>
      <c r="E886" s="229">
        <v>6</v>
      </c>
      <c r="F886" s="229">
        <v>0</v>
      </c>
      <c r="I886" s="229">
        <v>0</v>
      </c>
      <c r="J886" s="229">
        <f t="shared" si="68"/>
        <v>0</v>
      </c>
      <c r="K886" s="229" t="str">
        <f t="shared" si="67"/>
        <v>64828 D0109</v>
      </c>
      <c r="L886" s="229" t="str">
        <f t="shared" si="70"/>
        <v>64828 D0109</v>
      </c>
      <c r="M886" s="229" t="str">
        <f t="shared" si="69"/>
        <v/>
      </c>
      <c r="N886" s="229">
        <f>VLOOKUP(B886,大日程202201!$C$2:$D$1418,2,FALSE)</f>
        <v>0</v>
      </c>
    </row>
    <row r="887" spans="1:14">
      <c r="A887" s="229">
        <v>886</v>
      </c>
      <c r="B887" s="229" t="s">
        <v>3595</v>
      </c>
      <c r="C887" s="229" t="s">
        <v>5003</v>
      </c>
      <c r="D887" s="229">
        <v>14</v>
      </c>
      <c r="E887" s="229">
        <v>6</v>
      </c>
      <c r="F887" s="229">
        <v>0</v>
      </c>
      <c r="I887" s="229">
        <v>12</v>
      </c>
      <c r="J887" s="229">
        <f t="shared" si="68"/>
        <v>0</v>
      </c>
      <c r="K887" s="229" t="str">
        <f t="shared" si="67"/>
        <v>64828 D0109-G</v>
      </c>
      <c r="L887" s="229" t="str">
        <f t="shared" si="70"/>
        <v>64828 D0109-G</v>
      </c>
      <c r="M887" s="229" t="str">
        <f t="shared" si="69"/>
        <v/>
      </c>
      <c r="N887" s="229">
        <f>VLOOKUP(B887,大日程202201!$C$2:$D$1418,2,FALSE)</f>
        <v>0</v>
      </c>
    </row>
    <row r="888" spans="1:14">
      <c r="A888" s="229">
        <v>887</v>
      </c>
      <c r="B888" s="229" t="s">
        <v>3596</v>
      </c>
      <c r="C888" s="229" t="s">
        <v>5004</v>
      </c>
      <c r="D888" s="229">
        <v>12</v>
      </c>
      <c r="E888" s="229">
        <v>6</v>
      </c>
      <c r="F888" s="229">
        <v>0</v>
      </c>
      <c r="I888" s="229">
        <v>0</v>
      </c>
      <c r="J888" s="229">
        <f t="shared" si="68"/>
        <v>0</v>
      </c>
      <c r="K888" s="229" t="str">
        <f t="shared" si="67"/>
        <v>74811 01G0A</v>
      </c>
      <c r="L888" s="229" t="str">
        <f t="shared" si="70"/>
        <v>74811 01G0A</v>
      </c>
      <c r="M888" s="229" t="str">
        <f t="shared" si="69"/>
        <v/>
      </c>
      <c r="N888" s="229">
        <f>VLOOKUP(B888,大日程202201!$C$2:$D$1418,2,FALSE)</f>
        <v>0</v>
      </c>
    </row>
    <row r="889" spans="1:14">
      <c r="A889" s="229">
        <v>888</v>
      </c>
      <c r="B889" s="229" t="s">
        <v>3597</v>
      </c>
      <c r="C889" s="229" t="s">
        <v>5005</v>
      </c>
      <c r="D889" s="229">
        <v>12</v>
      </c>
      <c r="E889" s="229">
        <v>6</v>
      </c>
      <c r="F889" s="229">
        <v>0</v>
      </c>
      <c r="I889" s="229">
        <v>0</v>
      </c>
      <c r="J889" s="229">
        <f t="shared" si="68"/>
        <v>0</v>
      </c>
      <c r="K889" s="229" t="str">
        <f t="shared" si="67"/>
        <v>74811 08G00</v>
      </c>
      <c r="L889" s="229" t="str">
        <f t="shared" si="70"/>
        <v>74811 08G00</v>
      </c>
      <c r="M889" s="229" t="str">
        <f t="shared" si="69"/>
        <v/>
      </c>
      <c r="N889" s="229">
        <f>VLOOKUP(B889,大日程202201!$C$2:$D$1418,2,FALSE)</f>
        <v>0</v>
      </c>
    </row>
    <row r="890" spans="1:14">
      <c r="A890" s="229">
        <v>889</v>
      </c>
      <c r="B890" s="229" t="s">
        <v>3598</v>
      </c>
      <c r="C890" s="229" t="s">
        <v>5006</v>
      </c>
      <c r="D890" s="229">
        <v>12</v>
      </c>
      <c r="E890" s="229">
        <v>6</v>
      </c>
      <c r="F890" s="229">
        <v>0</v>
      </c>
      <c r="I890" s="229">
        <v>0</v>
      </c>
      <c r="J890" s="229">
        <f t="shared" si="68"/>
        <v>0</v>
      </c>
      <c r="K890" s="229" t="str">
        <f t="shared" si="67"/>
        <v>74811 31G0A</v>
      </c>
      <c r="L890" s="229" t="str">
        <f t="shared" si="70"/>
        <v>74811 31G0A</v>
      </c>
      <c r="M890" s="229" t="str">
        <f t="shared" si="69"/>
        <v/>
      </c>
      <c r="N890" s="229">
        <f>VLOOKUP(B890,大日程202201!$C$2:$D$1418,2,FALSE)</f>
        <v>0</v>
      </c>
    </row>
    <row r="891" spans="1:14">
      <c r="A891" s="229">
        <v>890</v>
      </c>
      <c r="B891" s="229" t="s">
        <v>3599</v>
      </c>
      <c r="C891" s="229" t="s">
        <v>5007</v>
      </c>
      <c r="D891" s="229">
        <v>12</v>
      </c>
      <c r="E891" s="229">
        <v>6</v>
      </c>
      <c r="F891" s="229">
        <v>0</v>
      </c>
      <c r="I891" s="229">
        <v>0</v>
      </c>
      <c r="J891" s="229">
        <f t="shared" si="68"/>
        <v>0</v>
      </c>
      <c r="K891" s="229" t="str">
        <f t="shared" si="67"/>
        <v>74811 3S800</v>
      </c>
      <c r="L891" s="229" t="str">
        <f t="shared" si="70"/>
        <v>74811 3S800</v>
      </c>
      <c r="M891" s="229" t="str">
        <f t="shared" si="69"/>
        <v/>
      </c>
      <c r="N891" s="229">
        <f>VLOOKUP(B891,大日程202201!$C$2:$D$1418,2,FALSE)</f>
        <v>0</v>
      </c>
    </row>
    <row r="892" spans="1:14">
      <c r="A892" s="229">
        <v>891</v>
      </c>
      <c r="B892" s="229" t="s">
        <v>3600</v>
      </c>
      <c r="C892" s="229" t="s">
        <v>5008</v>
      </c>
      <c r="D892" s="229">
        <v>12</v>
      </c>
      <c r="E892" s="229">
        <v>6</v>
      </c>
      <c r="F892" s="229">
        <v>0</v>
      </c>
      <c r="I892" s="229">
        <v>0</v>
      </c>
      <c r="J892" s="229">
        <f t="shared" si="68"/>
        <v>0</v>
      </c>
      <c r="K892" s="229" t="str">
        <f t="shared" si="67"/>
        <v>74811 3S810</v>
      </c>
      <c r="L892" s="229" t="str">
        <f t="shared" si="70"/>
        <v>74811 3S810</v>
      </c>
      <c r="M892" s="229" t="str">
        <f t="shared" si="69"/>
        <v/>
      </c>
      <c r="N892" s="229">
        <f>VLOOKUP(B892,大日程202201!$C$2:$D$1418,2,FALSE)</f>
        <v>0</v>
      </c>
    </row>
    <row r="893" spans="1:14">
      <c r="A893" s="229">
        <v>892</v>
      </c>
      <c r="B893" s="229" t="s">
        <v>3601</v>
      </c>
      <c r="C893" s="229" t="s">
        <v>5009</v>
      </c>
      <c r="D893" s="229">
        <v>12</v>
      </c>
      <c r="E893" s="229">
        <v>6</v>
      </c>
      <c r="F893" s="229">
        <v>0</v>
      </c>
      <c r="I893" s="229">
        <v>0</v>
      </c>
      <c r="J893" s="229">
        <f t="shared" si="68"/>
        <v>0</v>
      </c>
      <c r="K893" s="229" t="str">
        <f t="shared" si="67"/>
        <v>74811 VJ30A</v>
      </c>
      <c r="L893" s="229" t="str">
        <f t="shared" si="70"/>
        <v>74811 VJ30A</v>
      </c>
      <c r="M893" s="229" t="str">
        <f t="shared" si="69"/>
        <v/>
      </c>
      <c r="N893" s="229">
        <f>VLOOKUP(B893,大日程202201!$C$2:$D$1418,2,FALSE)</f>
        <v>0</v>
      </c>
    </row>
    <row r="894" spans="1:14">
      <c r="A894" s="229">
        <v>893</v>
      </c>
      <c r="B894" s="229" t="s">
        <v>3602</v>
      </c>
      <c r="C894" s="229" t="s">
        <v>5010</v>
      </c>
      <c r="D894" s="229">
        <v>12</v>
      </c>
      <c r="E894" s="229">
        <v>6</v>
      </c>
      <c r="F894" s="229">
        <v>0</v>
      </c>
      <c r="I894" s="229">
        <v>0</v>
      </c>
      <c r="J894" s="229">
        <f t="shared" si="68"/>
        <v>0</v>
      </c>
      <c r="K894" s="229" t="str">
        <f t="shared" si="67"/>
        <v>74811 VJ40A</v>
      </c>
      <c r="L894" s="229" t="str">
        <f t="shared" si="70"/>
        <v>74811 VJ40A</v>
      </c>
      <c r="M894" s="229" t="str">
        <f t="shared" si="69"/>
        <v/>
      </c>
      <c r="N894" s="229">
        <f>VLOOKUP(B894,大日程202201!$C$2:$D$1418,2,FALSE)</f>
        <v>0</v>
      </c>
    </row>
    <row r="895" spans="1:14">
      <c r="A895" s="229">
        <v>894</v>
      </c>
      <c r="B895" s="229" t="s">
        <v>3603</v>
      </c>
      <c r="C895" s="229" t="s">
        <v>5011</v>
      </c>
      <c r="D895" s="229">
        <v>15</v>
      </c>
      <c r="E895" s="229">
        <v>6</v>
      </c>
      <c r="F895" s="229">
        <v>0</v>
      </c>
      <c r="I895" s="229">
        <v>12</v>
      </c>
      <c r="J895" s="229">
        <f t="shared" si="68"/>
        <v>0</v>
      </c>
      <c r="K895" s="229" t="str">
        <f t="shared" si="67"/>
        <v>62592 VG200-01</v>
      </c>
      <c r="L895" s="229" t="str">
        <f t="shared" si="70"/>
        <v>62592 VG200-01</v>
      </c>
      <c r="M895" s="229" t="str">
        <f t="shared" si="69"/>
        <v/>
      </c>
      <c r="N895" s="229">
        <f>VLOOKUP(B895,大日程202201!$C$2:$D$1418,2,FALSE)</f>
        <v>0</v>
      </c>
    </row>
    <row r="896" spans="1:14">
      <c r="A896" s="229">
        <v>895</v>
      </c>
      <c r="B896" s="229" t="s">
        <v>3604</v>
      </c>
      <c r="C896" s="229" t="s">
        <v>5012</v>
      </c>
      <c r="D896" s="229">
        <v>15</v>
      </c>
      <c r="E896" s="229">
        <v>6</v>
      </c>
      <c r="F896" s="229">
        <v>0</v>
      </c>
      <c r="I896" s="229">
        <v>12</v>
      </c>
      <c r="J896" s="229">
        <f t="shared" si="68"/>
        <v>0</v>
      </c>
      <c r="K896" s="229" t="str">
        <f t="shared" si="67"/>
        <v>62593 VG200-01</v>
      </c>
      <c r="L896" s="229" t="str">
        <f t="shared" si="70"/>
        <v>62593 VG200-01</v>
      </c>
      <c r="M896" s="229" t="str">
        <f t="shared" si="69"/>
        <v/>
      </c>
      <c r="N896" s="229">
        <f>VLOOKUP(B896,大日程202201!$C$2:$D$1418,2,FALSE)</f>
        <v>0</v>
      </c>
    </row>
    <row r="897" spans="1:14">
      <c r="A897" s="229">
        <v>896</v>
      </c>
      <c r="B897" s="229" t="s">
        <v>3605</v>
      </c>
      <c r="C897" s="229" t="s">
        <v>5013</v>
      </c>
      <c r="D897" s="229">
        <v>12</v>
      </c>
      <c r="E897" s="229">
        <v>6</v>
      </c>
      <c r="F897" s="229">
        <v>0</v>
      </c>
      <c r="I897" s="229">
        <v>0</v>
      </c>
      <c r="J897" s="229">
        <f t="shared" si="68"/>
        <v>0</v>
      </c>
      <c r="K897" s="229" t="str">
        <f t="shared" si="67"/>
        <v>93872 92G00</v>
      </c>
      <c r="L897" s="229" t="str">
        <f t="shared" si="70"/>
        <v>93872 92G00</v>
      </c>
      <c r="M897" s="229" t="str">
        <f t="shared" si="69"/>
        <v/>
      </c>
      <c r="N897" s="229">
        <f>VLOOKUP(B897,大日程202201!$C$2:$D$1418,2,FALSE)</f>
        <v>0</v>
      </c>
    </row>
    <row r="898" spans="1:14">
      <c r="A898" s="229">
        <v>897</v>
      </c>
      <c r="B898" s="229" t="s">
        <v>3606</v>
      </c>
      <c r="C898" s="229" t="s">
        <v>5014</v>
      </c>
      <c r="D898" s="229">
        <v>16</v>
      </c>
      <c r="E898" s="229">
        <v>8</v>
      </c>
      <c r="F898" s="229">
        <v>1</v>
      </c>
      <c r="G898" s="229">
        <v>6</v>
      </c>
      <c r="I898" s="229">
        <v>14</v>
      </c>
      <c r="J898" s="229">
        <f t="shared" si="68"/>
        <v>1</v>
      </c>
      <c r="K898" s="229" t="str">
        <f t="shared" ref="K898:K961" si="71">IF(AND($D898&lt;&gt;"",$D898&gt;$E898),TRIM(MID($C898,1,$D898)),TRIM($C898))</f>
        <v>91314/5 0W000-P</v>
      </c>
      <c r="L898" s="229" t="str">
        <f>IF(AND($G898&lt;&gt;"",$J898&gt;0), IF($F898=1,MID($K898,1,$G898-1)&amp;MID($K898,$G898+2,LEN($K898)-($G898+1)),""), IF(AND($G898&lt;&gt;"",$E898&lt;&gt;""),MID($K898,1,$G898-1),IF(AND($D898&lt;&gt;"",$F898&lt;2),$K898,IF(AND(OR($D898="", $E898=""),VALUE($F898)=0),$K898,IF($F898=1,MID($K898,1,$G898-1)&amp;MID($K898,$G898+2,LEN($K898)-($G898-1)),"")))))</f>
        <v>91314 0W000-P</v>
      </c>
      <c r="M898" s="229" t="str">
        <f t="shared" si="69"/>
        <v>91315 0W000-P</v>
      </c>
      <c r="N898" s="229">
        <f>VLOOKUP(B898,大日程202201!$C$2:$D$1418,2,FALSE)</f>
        <v>0</v>
      </c>
    </row>
    <row r="899" spans="1:14">
      <c r="A899" s="229">
        <v>898</v>
      </c>
      <c r="B899" s="229" t="s">
        <v>3607</v>
      </c>
      <c r="C899" s="229" t="s">
        <v>5015</v>
      </c>
      <c r="D899" s="229">
        <v>16</v>
      </c>
      <c r="E899" s="229">
        <v>8</v>
      </c>
      <c r="F899" s="229">
        <v>1</v>
      </c>
      <c r="G899" s="229">
        <v>6</v>
      </c>
      <c r="I899" s="229">
        <v>14</v>
      </c>
      <c r="J899" s="229">
        <f t="shared" si="68"/>
        <v>1</v>
      </c>
      <c r="K899" s="229" t="str">
        <f t="shared" si="71"/>
        <v>91318/9 0W000-P</v>
      </c>
      <c r="L899" s="229" t="str">
        <f>IF(AND($G899&lt;&gt;"",$J899&gt;0), IF($F899=1,MID($K899,1,$G899-1)&amp;MID($K899,$G899+2,LEN($K899)-($G899+1)),""), IF(AND($G899&lt;&gt;"",$E899&lt;&gt;""),MID($K899,1,$G899-1),IF(AND($D899&lt;&gt;"",$F899&lt;2),$K899,IF(AND(OR($D899="", $E899=""),VALUE($F899)=0),$K899,IF($F899=1,MID($K899,1,$G899-1)&amp;MID($K899,$G899+2,LEN($K899)-($G899-1)),"")))))</f>
        <v>91318 0W000-P</v>
      </c>
      <c r="M899" s="229" t="str">
        <f t="shared" si="69"/>
        <v>91319 0W000-P</v>
      </c>
      <c r="N899" s="229">
        <f>VLOOKUP(B899,大日程202201!$C$2:$D$1418,2,FALSE)</f>
        <v>0</v>
      </c>
    </row>
    <row r="900" spans="1:14">
      <c r="A900" s="229">
        <v>899</v>
      </c>
      <c r="B900" s="229" t="s">
        <v>3608</v>
      </c>
      <c r="C900" s="229" t="s">
        <v>5016</v>
      </c>
      <c r="D900" s="229">
        <v>13</v>
      </c>
      <c r="E900" s="229">
        <v>7</v>
      </c>
      <c r="F900" s="229">
        <v>1</v>
      </c>
      <c r="G900" s="229">
        <v>5</v>
      </c>
      <c r="I900" s="229">
        <v>0</v>
      </c>
      <c r="J900" s="229">
        <f t="shared" ref="J900:J963" si="72">IF($G900&lt;&gt;"",($E900-1)-$G900,0)</f>
        <v>1</v>
      </c>
      <c r="K900" s="229" t="str">
        <f t="shared" si="71"/>
        <v>9640/1 14220</v>
      </c>
      <c r="L900" s="229" t="str">
        <f>IF(AND($G900&lt;&gt;"",$J900&gt;0), IF($F900=1,MID($K900,1,$G900-1)&amp;MID($K900,$G900+2,LEN($K900)-($G900+1)),""), IF(AND($G900&lt;&gt;"",$E900&lt;&gt;""),MID($K900,1,$G900-1),IF(AND($D900&lt;&gt;"",$F900&lt;2),$K900,IF(AND(OR($D900="", $E900=""),VALUE($F900)=0),$K900,IF($F900=1,MID($K900,1,$G900-1)&amp;MID($K900,$G900+2,LEN($K900)-($G900-1)),"")))))</f>
        <v>9640 14220</v>
      </c>
      <c r="M900" s="229" t="str">
        <f t="shared" si="69"/>
        <v>9641 14220</v>
      </c>
      <c r="N900" s="229">
        <f>VLOOKUP(B900,大日程202201!$C$2:$D$1418,2,FALSE)</f>
        <v>0</v>
      </c>
    </row>
    <row r="901" spans="1:14">
      <c r="A901" s="229">
        <v>900</v>
      </c>
      <c r="B901" s="229" t="s">
        <v>3609</v>
      </c>
      <c r="C901" s="229" t="s">
        <v>5017</v>
      </c>
      <c r="D901" s="229">
        <v>14</v>
      </c>
      <c r="E901" s="229">
        <v>6</v>
      </c>
      <c r="F901" s="229">
        <v>0</v>
      </c>
      <c r="I901" s="229">
        <v>0</v>
      </c>
      <c r="J901" s="229">
        <f t="shared" si="72"/>
        <v>0</v>
      </c>
      <c r="K901" s="229" t="str">
        <f t="shared" si="71"/>
        <v>74755 73R0001</v>
      </c>
      <c r="L901" s="229" t="str">
        <f t="shared" si="70"/>
        <v>74755 73R0001</v>
      </c>
      <c r="M901" s="229" t="str">
        <f t="shared" si="69"/>
        <v/>
      </c>
      <c r="N901" s="229">
        <f>VLOOKUP(B901,大日程202201!$C$2:$D$1418,2,FALSE)</f>
        <v>0</v>
      </c>
    </row>
    <row r="902" spans="1:14">
      <c r="A902" s="229">
        <v>901</v>
      </c>
      <c r="B902" s="229" t="s">
        <v>3610</v>
      </c>
      <c r="C902" s="229" t="s">
        <v>5018</v>
      </c>
      <c r="D902" s="229">
        <v>12</v>
      </c>
      <c r="E902" s="229">
        <v>6</v>
      </c>
      <c r="F902" s="229">
        <v>0</v>
      </c>
      <c r="I902" s="229">
        <v>0</v>
      </c>
      <c r="J902" s="229">
        <f t="shared" si="72"/>
        <v>0</v>
      </c>
      <c r="K902" s="229" t="str">
        <f t="shared" si="71"/>
        <v>62512 85F00</v>
      </c>
      <c r="L902" s="229" t="str">
        <f t="shared" si="70"/>
        <v>62512 85F00</v>
      </c>
      <c r="M902" s="229" t="str">
        <f t="shared" si="69"/>
        <v/>
      </c>
      <c r="N902" s="229">
        <f>VLOOKUP(B902,大日程202201!$C$2:$D$1418,2,FALSE)</f>
        <v>0</v>
      </c>
    </row>
    <row r="903" spans="1:14">
      <c r="A903" s="229">
        <v>902</v>
      </c>
      <c r="B903" s="229" t="s">
        <v>3611</v>
      </c>
      <c r="C903" s="229" t="s">
        <v>5019</v>
      </c>
      <c r="D903" s="229">
        <v>12</v>
      </c>
      <c r="E903" s="229">
        <v>6</v>
      </c>
      <c r="F903" s="229">
        <v>0</v>
      </c>
      <c r="I903" s="229">
        <v>0</v>
      </c>
      <c r="J903" s="229">
        <f t="shared" si="72"/>
        <v>0</v>
      </c>
      <c r="K903" s="229" t="str">
        <f t="shared" si="71"/>
        <v>74532 CA000</v>
      </c>
      <c r="L903" s="229" t="str">
        <f t="shared" si="70"/>
        <v>74532 CA000</v>
      </c>
      <c r="M903" s="229" t="str">
        <f t="shared" si="69"/>
        <v/>
      </c>
      <c r="N903" s="229">
        <f>VLOOKUP(B903,大日程202201!$C$2:$D$1418,2,FALSE)</f>
        <v>0</v>
      </c>
    </row>
    <row r="904" spans="1:14">
      <c r="A904" s="229">
        <v>903</v>
      </c>
      <c r="B904" s="229" t="s">
        <v>3612</v>
      </c>
      <c r="C904" s="229" t="s">
        <v>5020</v>
      </c>
      <c r="D904" s="229">
        <v>14</v>
      </c>
      <c r="E904" s="229">
        <v>8</v>
      </c>
      <c r="F904" s="229">
        <v>1</v>
      </c>
      <c r="G904" s="229">
        <v>6</v>
      </c>
      <c r="I904" s="229">
        <v>0</v>
      </c>
      <c r="J904" s="229">
        <f t="shared" si="72"/>
        <v>1</v>
      </c>
      <c r="K904" s="229" t="str">
        <f t="shared" si="71"/>
        <v>78118/9 8H710</v>
      </c>
      <c r="L904" s="229" t="str">
        <f>IF(AND($G904&lt;&gt;"",$J904&gt;0), IF($F904=1,MID($K904,1,$G904-1)&amp;MID($K904,$G904+2,LEN($K904)-($G904+1)),""), IF(AND($G904&lt;&gt;"",$E904&lt;&gt;""),MID($K904,1,$G904-1),IF(AND($D904&lt;&gt;"",$F904&lt;2),$K904,IF(AND(OR($D904="", $E904=""),VALUE($F904)=0),$K904,IF($F904=1,MID($K904,1,$G904-1)&amp;MID($K904,$G904+2,LEN($K904)-($G904-1)),"")))))</f>
        <v>78118 8H710</v>
      </c>
      <c r="M904" s="229" t="str">
        <f t="shared" si="69"/>
        <v>78119 8H710</v>
      </c>
      <c r="N904" s="229">
        <f>VLOOKUP(B904,大日程202201!$C$2:$D$1418,2,FALSE)</f>
        <v>0</v>
      </c>
    </row>
    <row r="905" spans="1:14">
      <c r="A905" s="229">
        <v>904</v>
      </c>
      <c r="B905" s="229" t="s">
        <v>3613</v>
      </c>
      <c r="C905" s="229" t="s">
        <v>5021</v>
      </c>
      <c r="D905" s="229">
        <v>12</v>
      </c>
      <c r="E905" s="229">
        <v>6</v>
      </c>
      <c r="F905" s="229">
        <v>0</v>
      </c>
      <c r="I905" s="229">
        <v>0</v>
      </c>
      <c r="J905" s="229">
        <f t="shared" si="72"/>
        <v>0</v>
      </c>
      <c r="K905" s="229" t="str">
        <f t="shared" si="71"/>
        <v>75422 EN100</v>
      </c>
      <c r="L905" s="229" t="str">
        <f t="shared" si="70"/>
        <v>75422 EN100</v>
      </c>
      <c r="M905" s="229" t="str">
        <f t="shared" si="69"/>
        <v/>
      </c>
      <c r="N905" s="229">
        <f>VLOOKUP(B905,大日程202201!$C$2:$D$1418,2,FALSE)</f>
        <v>0</v>
      </c>
    </row>
    <row r="906" spans="1:14">
      <c r="A906" s="229">
        <v>905</v>
      </c>
      <c r="B906" s="229" t="s">
        <v>3615</v>
      </c>
      <c r="C906" s="229" t="s">
        <v>5022</v>
      </c>
      <c r="D906" s="229">
        <v>12</v>
      </c>
      <c r="E906" s="229">
        <v>6</v>
      </c>
      <c r="F906" s="229">
        <v>0</v>
      </c>
      <c r="I906" s="229">
        <v>0</v>
      </c>
      <c r="J906" s="229">
        <f t="shared" si="72"/>
        <v>0</v>
      </c>
      <c r="K906" s="229" t="str">
        <f t="shared" si="71"/>
        <v>66312 4M410</v>
      </c>
      <c r="L906" s="229" t="str">
        <f t="shared" si="70"/>
        <v>66312 4M410</v>
      </c>
      <c r="M906" s="229" t="str">
        <f t="shared" si="69"/>
        <v/>
      </c>
      <c r="N906" s="229">
        <f>VLOOKUP(B906,大日程202201!$C$2:$D$1418,2,FALSE)</f>
        <v>0</v>
      </c>
    </row>
    <row r="907" spans="1:14">
      <c r="A907" s="229">
        <v>906</v>
      </c>
      <c r="B907" s="229" t="s">
        <v>3616</v>
      </c>
      <c r="C907" s="229" t="s">
        <v>5023</v>
      </c>
      <c r="D907" s="229">
        <v>12</v>
      </c>
      <c r="E907" s="229">
        <v>6</v>
      </c>
      <c r="F907" s="229">
        <v>0</v>
      </c>
      <c r="I907" s="229">
        <v>0</v>
      </c>
      <c r="J907" s="229">
        <f t="shared" si="72"/>
        <v>0</v>
      </c>
      <c r="K907" s="229" t="str">
        <f t="shared" si="71"/>
        <v>66312 6M000</v>
      </c>
      <c r="L907" s="229" t="str">
        <f t="shared" si="70"/>
        <v>66312 6M000</v>
      </c>
      <c r="M907" s="229" t="str">
        <f t="shared" si="69"/>
        <v/>
      </c>
      <c r="N907" s="229">
        <f>VLOOKUP(B907,大日程202201!$C$2:$D$1418,2,FALSE)</f>
        <v>0</v>
      </c>
    </row>
    <row r="908" spans="1:14">
      <c r="A908" s="229">
        <v>907</v>
      </c>
      <c r="B908" s="229" t="s">
        <v>3617</v>
      </c>
      <c r="C908" s="229" t="s">
        <v>5024</v>
      </c>
      <c r="D908" s="229">
        <v>12</v>
      </c>
      <c r="E908" s="229">
        <v>6</v>
      </c>
      <c r="F908" s="229">
        <v>0</v>
      </c>
      <c r="I908" s="229">
        <v>0</v>
      </c>
      <c r="J908" s="229">
        <f t="shared" si="72"/>
        <v>0</v>
      </c>
      <c r="K908" s="229" t="str">
        <f t="shared" si="71"/>
        <v>67122 4M409</v>
      </c>
      <c r="L908" s="229" t="str">
        <f t="shared" si="70"/>
        <v>67122 4M409</v>
      </c>
      <c r="M908" s="229" t="str">
        <f t="shared" si="69"/>
        <v/>
      </c>
      <c r="N908" s="229">
        <f>VLOOKUP(B908,大日程202201!$C$2:$D$1418,2,FALSE)</f>
        <v>0</v>
      </c>
    </row>
    <row r="909" spans="1:14">
      <c r="A909" s="229">
        <v>908</v>
      </c>
      <c r="B909" s="229" t="s">
        <v>3618</v>
      </c>
      <c r="C909" s="229" t="s">
        <v>5025</v>
      </c>
      <c r="D909" s="229">
        <v>12</v>
      </c>
      <c r="E909" s="229">
        <v>6</v>
      </c>
      <c r="F909" s="229">
        <v>0</v>
      </c>
      <c r="I909" s="229">
        <v>0</v>
      </c>
      <c r="J909" s="229">
        <f t="shared" si="72"/>
        <v>0</v>
      </c>
      <c r="K909" s="229" t="str">
        <f t="shared" si="71"/>
        <v>67122 5M019</v>
      </c>
      <c r="L909" s="229" t="str">
        <f t="shared" si="70"/>
        <v>67122 5M019</v>
      </c>
      <c r="M909" s="229" t="str">
        <f t="shared" si="69"/>
        <v/>
      </c>
      <c r="N909" s="229">
        <f>VLOOKUP(B909,大日程202201!$C$2:$D$1418,2,FALSE)</f>
        <v>0</v>
      </c>
    </row>
    <row r="910" spans="1:14">
      <c r="A910" s="229">
        <v>909</v>
      </c>
      <c r="B910" s="229" t="s">
        <v>3619</v>
      </c>
      <c r="C910" s="229" t="s">
        <v>5026</v>
      </c>
      <c r="D910" s="229">
        <v>12</v>
      </c>
      <c r="E910" s="229">
        <v>6</v>
      </c>
      <c r="F910" s="229">
        <v>0</v>
      </c>
      <c r="I910" s="229">
        <v>0</v>
      </c>
      <c r="J910" s="229">
        <f t="shared" si="72"/>
        <v>0</v>
      </c>
      <c r="K910" s="229" t="str">
        <f t="shared" si="71"/>
        <v>67332 5M000</v>
      </c>
      <c r="L910" s="229" t="str">
        <f t="shared" si="70"/>
        <v>67332 5M000</v>
      </c>
      <c r="M910" s="229" t="str">
        <f t="shared" ref="M910:M973" si="73">IF(AND($G910&lt;&gt;"",$J910&gt;0), IF($F910=1,MID($K910,1,$G910-(1+$J910))&amp;MID($K910,$G910+$J910,LEN($K910)-($G910+($J910-1))),""),IF(AND($G910&lt;&gt;"",$E910&lt;&gt;"",$J910&gt;0),MID($K910,1,$G910-1),IF(AND($G910&lt;&gt;"",$E910&lt;&gt;"",$J910&lt;0),MID($K910,1,$E910)&amp;MID($K910,$G910+1,LEN($K910)-$G910),IF($F910=1,MID($K910,1,$G910-2)&amp;MID($K910,$G910+1,LEN($K910)-$G910),""))))</f>
        <v/>
      </c>
      <c r="N910" s="229">
        <f>VLOOKUP(B910,大日程202201!$C$2:$D$1418,2,FALSE)</f>
        <v>0</v>
      </c>
    </row>
    <row r="911" spans="1:14">
      <c r="A911" s="229">
        <v>910</v>
      </c>
      <c r="B911" s="229" t="s">
        <v>3620</v>
      </c>
      <c r="C911" s="229" t="s">
        <v>5027</v>
      </c>
      <c r="D911" s="229">
        <v>14</v>
      </c>
      <c r="E911" s="229">
        <v>8</v>
      </c>
      <c r="F911" s="229">
        <v>1</v>
      </c>
      <c r="G911" s="229">
        <v>6</v>
      </c>
      <c r="I911" s="229">
        <v>0</v>
      </c>
      <c r="J911" s="229">
        <f t="shared" si="72"/>
        <v>1</v>
      </c>
      <c r="K911" s="229" t="str">
        <f t="shared" si="71"/>
        <v>74332/3 4M400</v>
      </c>
      <c r="L911" s="229" t="str">
        <f>IF(AND($G911&lt;&gt;"",$J911&gt;0), IF($F911=1,MID($K911,1,$G911-1)&amp;MID($K911,$G911+2,LEN($K911)-($G911+1)),""), IF(AND($G911&lt;&gt;"",$E911&lt;&gt;""),MID($K911,1,$G911-1),IF(AND($D911&lt;&gt;"",$F911&lt;2),$K911,IF(AND(OR($D911="", $E911=""),VALUE($F911)=0),$K911,IF($F911=1,MID($K911,1,$G911-1)&amp;MID($K911,$G911+2,LEN($K911)-($G911-1)),"")))))</f>
        <v>74332 4M400</v>
      </c>
      <c r="M911" s="229" t="str">
        <f t="shared" si="73"/>
        <v>74333 4M400</v>
      </c>
      <c r="N911" s="229">
        <f>VLOOKUP(B911,大日程202201!$C$2:$D$1418,2,FALSE)</f>
        <v>0</v>
      </c>
    </row>
    <row r="912" spans="1:14">
      <c r="A912" s="229">
        <v>911</v>
      </c>
      <c r="B912" s="229" t="s">
        <v>3621</v>
      </c>
      <c r="C912" s="229" t="s">
        <v>5028</v>
      </c>
      <c r="D912" s="229">
        <v>12</v>
      </c>
      <c r="E912" s="229">
        <v>6</v>
      </c>
      <c r="F912" s="229">
        <v>0</v>
      </c>
      <c r="I912" s="229">
        <v>0</v>
      </c>
      <c r="J912" s="229">
        <f t="shared" si="72"/>
        <v>0</v>
      </c>
      <c r="K912" s="229" t="str">
        <f t="shared" si="71"/>
        <v>75172 4M412</v>
      </c>
      <c r="L912" s="229" t="str">
        <f t="shared" ref="L912:L975" si="74">IF(AND($G912&lt;&gt;"",$J912&gt;0), IF($F912=1,MID($K912,1,$G912-1)&amp;MID($K912,$G912+$J912+$J912,LEN($K912)-($G912+$J912)),""), IF(AND($G912&lt;&gt;"",$E912&lt;&gt;""),MID($K912,1,$G912-1),IF(AND($D912&lt;&gt;"",$F912&lt;2),$K912,IF(AND(OR($D912="", $E912=""),VALUE($F912)=0),$K912,IF($F912=1,MID($K912,1,$G912-1)&amp;MID($K912,$G912+2,LEN($K912)-($G912-1)),"")))))</f>
        <v>75172 4M412</v>
      </c>
      <c r="M912" s="229" t="str">
        <f t="shared" si="73"/>
        <v/>
      </c>
      <c r="N912" s="229">
        <f>VLOOKUP(B912,大日程202201!$C$2:$D$1418,2,FALSE)</f>
        <v>0</v>
      </c>
    </row>
    <row r="913" spans="1:14">
      <c r="A913" s="229">
        <v>912</v>
      </c>
      <c r="B913" s="229" t="s">
        <v>3622</v>
      </c>
      <c r="C913" s="229" t="s">
        <v>5029</v>
      </c>
      <c r="D913" s="229">
        <v>12</v>
      </c>
      <c r="E913" s="229">
        <v>6</v>
      </c>
      <c r="F913" s="229">
        <v>0</v>
      </c>
      <c r="I913" s="229">
        <v>0</v>
      </c>
      <c r="J913" s="229">
        <f t="shared" si="72"/>
        <v>0</v>
      </c>
      <c r="K913" s="229" t="str">
        <f t="shared" si="71"/>
        <v>75173 4M412</v>
      </c>
      <c r="L913" s="229" t="str">
        <f t="shared" si="74"/>
        <v>75173 4M412</v>
      </c>
      <c r="M913" s="229" t="str">
        <f t="shared" si="73"/>
        <v/>
      </c>
      <c r="N913" s="229">
        <f>VLOOKUP(B913,大日程202201!$C$2:$D$1418,2,FALSE)</f>
        <v>0</v>
      </c>
    </row>
    <row r="914" spans="1:14">
      <c r="A914" s="229">
        <v>913</v>
      </c>
      <c r="B914" s="229" t="s">
        <v>3623</v>
      </c>
      <c r="C914" s="229" t="s">
        <v>3623</v>
      </c>
      <c r="D914" s="229">
        <v>18</v>
      </c>
      <c r="E914" s="229">
        <v>8</v>
      </c>
      <c r="F914" s="229">
        <v>2</v>
      </c>
      <c r="G914" s="229">
        <v>6</v>
      </c>
      <c r="H914" s="229">
        <v>14</v>
      </c>
      <c r="I914" s="229">
        <v>0</v>
      </c>
      <c r="J914" s="229">
        <f t="shared" si="72"/>
        <v>1</v>
      </c>
      <c r="K914" s="229" t="str">
        <f t="shared" si="71"/>
        <v>76242/3 4M408/400</v>
      </c>
      <c r="L914" s="236" t="s">
        <v>338</v>
      </c>
      <c r="M914" s="236" t="s">
        <v>339</v>
      </c>
      <c r="N914" s="229">
        <f>VLOOKUP(B914,大日程202201!$C$2:$D$1418,2,FALSE)</f>
        <v>0</v>
      </c>
    </row>
    <row r="915" spans="1:14">
      <c r="A915" s="229">
        <v>914</v>
      </c>
      <c r="B915" s="229" t="s">
        <v>3624</v>
      </c>
      <c r="C915" s="229" t="s">
        <v>5030</v>
      </c>
      <c r="D915" s="229">
        <v>12</v>
      </c>
      <c r="E915" s="229">
        <v>6</v>
      </c>
      <c r="F915" s="229">
        <v>0</v>
      </c>
      <c r="I915" s="229">
        <v>0</v>
      </c>
      <c r="J915" s="229">
        <f t="shared" si="72"/>
        <v>0</v>
      </c>
      <c r="K915" s="229" t="str">
        <f t="shared" si="71"/>
        <v>79412 4M500</v>
      </c>
      <c r="L915" s="229" t="str">
        <f t="shared" si="74"/>
        <v>79412 4M500</v>
      </c>
      <c r="M915" s="229" t="str">
        <f t="shared" si="73"/>
        <v/>
      </c>
      <c r="N915" s="229">
        <f>VLOOKUP(B915,大日程202201!$C$2:$D$1418,2,FALSE)</f>
        <v>0</v>
      </c>
    </row>
    <row r="916" spans="1:14">
      <c r="A916" s="229">
        <v>915</v>
      </c>
      <c r="B916" s="229" t="s">
        <v>3625</v>
      </c>
      <c r="C916" s="229" t="s">
        <v>5031</v>
      </c>
      <c r="D916" s="229">
        <v>15</v>
      </c>
      <c r="E916" s="229">
        <v>6</v>
      </c>
      <c r="F916" s="229">
        <v>0</v>
      </c>
      <c r="I916" s="229">
        <v>0</v>
      </c>
      <c r="J916" s="229">
        <f t="shared" si="72"/>
        <v>0</v>
      </c>
      <c r="K916" s="229" t="str">
        <f t="shared" si="71"/>
        <v>62532 4M410001</v>
      </c>
      <c r="L916" s="229" t="str">
        <f t="shared" si="74"/>
        <v>62532 4M410001</v>
      </c>
      <c r="M916" s="229" t="str">
        <f t="shared" si="73"/>
        <v/>
      </c>
      <c r="N916" s="229">
        <f>VLOOKUP(B916,大日程202201!$C$2:$D$1418,2,FALSE)</f>
        <v>0</v>
      </c>
    </row>
    <row r="917" spans="1:14">
      <c r="A917" s="229">
        <v>916</v>
      </c>
      <c r="B917" s="229" t="s">
        <v>3626</v>
      </c>
      <c r="C917" s="229" t="s">
        <v>5032</v>
      </c>
      <c r="D917" s="229">
        <v>14</v>
      </c>
      <c r="E917" s="229">
        <v>6</v>
      </c>
      <c r="F917" s="229">
        <v>0</v>
      </c>
      <c r="I917" s="229">
        <v>0</v>
      </c>
      <c r="J917" s="229">
        <f t="shared" si="72"/>
        <v>0</v>
      </c>
      <c r="K917" s="229" t="str">
        <f t="shared" si="71"/>
        <v>62532 AU00001</v>
      </c>
      <c r="L917" s="229" t="str">
        <f t="shared" si="74"/>
        <v>62532 AU00001</v>
      </c>
      <c r="M917" s="229" t="str">
        <f t="shared" si="73"/>
        <v/>
      </c>
      <c r="N917" s="229">
        <f>VLOOKUP(B917,大日程202201!$C$2:$D$1418,2,FALSE)</f>
        <v>0</v>
      </c>
    </row>
    <row r="918" spans="1:14">
      <c r="A918" s="229">
        <v>917</v>
      </c>
      <c r="B918" s="229" t="s">
        <v>3627</v>
      </c>
      <c r="C918" s="229" t="s">
        <v>5033</v>
      </c>
      <c r="D918" s="229">
        <v>12</v>
      </c>
      <c r="E918" s="229">
        <v>6</v>
      </c>
      <c r="F918" s="229">
        <v>0</v>
      </c>
      <c r="I918" s="229">
        <v>0</v>
      </c>
      <c r="J918" s="229">
        <f t="shared" si="72"/>
        <v>0</v>
      </c>
      <c r="K918" s="229" t="str">
        <f t="shared" si="71"/>
        <v>75172 AU000</v>
      </c>
      <c r="L918" s="229" t="str">
        <f t="shared" si="74"/>
        <v>75172 AU000</v>
      </c>
      <c r="M918" s="229" t="str">
        <f t="shared" si="73"/>
        <v/>
      </c>
      <c r="N918" s="229">
        <f>VLOOKUP(B918,大日程202201!$C$2:$D$1418,2,FALSE)</f>
        <v>0</v>
      </c>
    </row>
    <row r="919" spans="1:14">
      <c r="A919" s="229">
        <v>918</v>
      </c>
      <c r="B919" s="229" t="s">
        <v>3628</v>
      </c>
      <c r="C919" s="229" t="s">
        <v>5034</v>
      </c>
      <c r="D919" s="229">
        <v>12</v>
      </c>
      <c r="E919" s="229">
        <v>6</v>
      </c>
      <c r="F919" s="229">
        <v>0</v>
      </c>
      <c r="I919" s="229">
        <v>0</v>
      </c>
      <c r="J919" s="229">
        <f t="shared" si="72"/>
        <v>0</v>
      </c>
      <c r="K919" s="229" t="str">
        <f t="shared" si="71"/>
        <v>75173 AU000</v>
      </c>
      <c r="L919" s="229" t="str">
        <f t="shared" si="74"/>
        <v>75173 AU000</v>
      </c>
      <c r="M919" s="229" t="str">
        <f t="shared" si="73"/>
        <v/>
      </c>
      <c r="N919" s="229">
        <f>VLOOKUP(B919,大日程202201!$C$2:$D$1418,2,FALSE)</f>
        <v>0</v>
      </c>
    </row>
    <row r="920" spans="1:14">
      <c r="A920" s="229">
        <v>919</v>
      </c>
      <c r="B920" s="229" t="s">
        <v>3629</v>
      </c>
      <c r="C920" s="229" t="s">
        <v>5035</v>
      </c>
      <c r="D920" s="229">
        <v>12</v>
      </c>
      <c r="E920" s="229">
        <v>6</v>
      </c>
      <c r="F920" s="229">
        <v>0</v>
      </c>
      <c r="I920" s="229">
        <v>0</v>
      </c>
      <c r="J920" s="229">
        <f t="shared" si="72"/>
        <v>0</v>
      </c>
      <c r="K920" s="229" t="str">
        <f t="shared" si="71"/>
        <v>75513 CN000</v>
      </c>
      <c r="L920" s="229" t="str">
        <f t="shared" si="74"/>
        <v>75513 CN000</v>
      </c>
      <c r="M920" s="229" t="str">
        <f t="shared" si="73"/>
        <v/>
      </c>
      <c r="N920" s="229">
        <f>VLOOKUP(B920,大日程202201!$C$2:$D$1418,2,FALSE)</f>
        <v>0</v>
      </c>
    </row>
    <row r="921" spans="1:14">
      <c r="A921" s="229">
        <v>920</v>
      </c>
      <c r="B921" s="229" t="s">
        <v>3630</v>
      </c>
      <c r="C921" s="229" t="s">
        <v>3630</v>
      </c>
      <c r="D921" s="229">
        <v>16</v>
      </c>
      <c r="E921" s="229">
        <v>8</v>
      </c>
      <c r="F921" s="229">
        <v>1</v>
      </c>
      <c r="G921" s="229">
        <v>6</v>
      </c>
      <c r="I921" s="229">
        <v>0</v>
      </c>
      <c r="J921" s="229">
        <f t="shared" si="72"/>
        <v>1</v>
      </c>
      <c r="K921" s="229" t="str">
        <f t="shared" si="71"/>
        <v>76752/3 CN00001</v>
      </c>
      <c r="L921" s="229" t="str">
        <f>IF(AND($G921&lt;&gt;"",$J921&gt;0), IF($F921=1,MID($K921,1,$G921-1)&amp;MID($K921,$G921+2,LEN($K921)-($G921+1)),""), IF(AND($G921&lt;&gt;"",$E921&lt;&gt;""),MID($K921,1,$G921-1),IF(AND($D921&lt;&gt;"",$F921&lt;2),$K921,IF(AND(OR($D921="", $E921=""),VALUE($F921)=0),$K921,IF($F921=1,MID($K921,1,$G921-1)&amp;MID($K921,$G921+2,LEN($K921)-($G921-1)),"")))))</f>
        <v>76752 CN00001</v>
      </c>
      <c r="M921" s="229" t="str">
        <f t="shared" si="73"/>
        <v>76753 CN00001</v>
      </c>
      <c r="N921" s="229">
        <f>VLOOKUP(B921,大日程202201!$C$2:$D$1418,2,FALSE)</f>
        <v>0</v>
      </c>
    </row>
    <row r="922" spans="1:14">
      <c r="A922" s="229">
        <v>921</v>
      </c>
      <c r="B922" s="229" t="s">
        <v>3631</v>
      </c>
      <c r="C922" s="229" t="s">
        <v>5036</v>
      </c>
      <c r="D922" s="229">
        <v>14</v>
      </c>
      <c r="E922" s="229">
        <v>6</v>
      </c>
      <c r="F922" s="229">
        <v>0</v>
      </c>
      <c r="I922" s="229">
        <v>0</v>
      </c>
      <c r="J922" s="229">
        <f t="shared" si="72"/>
        <v>0</v>
      </c>
      <c r="K922" s="229" t="str">
        <f t="shared" si="71"/>
        <v>67122 8H30001</v>
      </c>
      <c r="L922" s="229" t="str">
        <f t="shared" si="74"/>
        <v>67122 8H30001</v>
      </c>
      <c r="M922" s="229" t="str">
        <f t="shared" si="73"/>
        <v/>
      </c>
      <c r="N922" s="229">
        <f>VLOOKUP(B922,大日程202201!$C$2:$D$1418,2,FALSE)</f>
        <v>0</v>
      </c>
    </row>
    <row r="923" spans="1:14">
      <c r="A923" s="229">
        <v>922</v>
      </c>
      <c r="B923" s="229" t="s">
        <v>3632</v>
      </c>
      <c r="C923" s="229" t="s">
        <v>5037</v>
      </c>
      <c r="D923" s="229">
        <v>14</v>
      </c>
      <c r="E923" s="229">
        <v>6</v>
      </c>
      <c r="F923" s="229">
        <v>0</v>
      </c>
      <c r="I923" s="229">
        <v>0</v>
      </c>
      <c r="J923" s="229">
        <f t="shared" si="72"/>
        <v>0</v>
      </c>
      <c r="K923" s="229" t="str">
        <f t="shared" si="71"/>
        <v>67122 8H70001</v>
      </c>
      <c r="L923" s="229" t="str">
        <f t="shared" si="74"/>
        <v>67122 8H70001</v>
      </c>
      <c r="M923" s="229" t="str">
        <f t="shared" si="73"/>
        <v/>
      </c>
      <c r="N923" s="229">
        <f>VLOOKUP(B923,大日程202201!$C$2:$D$1418,2,FALSE)</f>
        <v>0</v>
      </c>
    </row>
    <row r="924" spans="1:14">
      <c r="A924" s="229">
        <v>923</v>
      </c>
      <c r="B924" s="229" t="s">
        <v>3633</v>
      </c>
      <c r="C924" s="229" t="s">
        <v>5038</v>
      </c>
      <c r="D924" s="229">
        <v>14</v>
      </c>
      <c r="E924" s="229">
        <v>6</v>
      </c>
      <c r="F924" s="229">
        <v>0</v>
      </c>
      <c r="I924" s="229">
        <v>0</v>
      </c>
      <c r="J924" s="229">
        <f t="shared" si="72"/>
        <v>0</v>
      </c>
      <c r="K924" s="229" t="str">
        <f t="shared" si="71"/>
        <v>67122 8H90001</v>
      </c>
      <c r="L924" s="229" t="str">
        <f t="shared" si="74"/>
        <v>67122 8H90001</v>
      </c>
      <c r="M924" s="229" t="str">
        <f t="shared" si="73"/>
        <v/>
      </c>
      <c r="N924" s="229">
        <f>VLOOKUP(B924,大日程202201!$C$2:$D$1418,2,FALSE)</f>
        <v>0</v>
      </c>
    </row>
    <row r="925" spans="1:14">
      <c r="A925" s="229">
        <v>924</v>
      </c>
      <c r="B925" s="229" t="s">
        <v>3634</v>
      </c>
      <c r="C925" s="229" t="s">
        <v>5039</v>
      </c>
      <c r="D925" s="229">
        <v>14</v>
      </c>
      <c r="E925" s="229">
        <v>6</v>
      </c>
      <c r="F925" s="229">
        <v>0</v>
      </c>
      <c r="I925" s="229">
        <v>0</v>
      </c>
      <c r="J925" s="229">
        <f t="shared" si="72"/>
        <v>0</v>
      </c>
      <c r="K925" s="229" t="str">
        <f t="shared" si="71"/>
        <v>76232 8H30001</v>
      </c>
      <c r="L925" s="229" t="str">
        <f t="shared" si="74"/>
        <v>76232 8H30001</v>
      </c>
      <c r="M925" s="229" t="str">
        <f t="shared" si="73"/>
        <v/>
      </c>
      <c r="N925" s="229">
        <f>VLOOKUP(B925,大日程202201!$C$2:$D$1418,2,FALSE)</f>
        <v>0</v>
      </c>
    </row>
    <row r="926" spans="1:14">
      <c r="A926" s="229">
        <v>925</v>
      </c>
      <c r="B926" s="229" t="s">
        <v>3635</v>
      </c>
      <c r="C926" s="229" t="s">
        <v>5040</v>
      </c>
      <c r="D926" s="229">
        <v>14</v>
      </c>
      <c r="E926" s="229">
        <v>6</v>
      </c>
      <c r="F926" s="229">
        <v>0</v>
      </c>
      <c r="I926" s="229">
        <v>0</v>
      </c>
      <c r="J926" s="229">
        <f t="shared" si="72"/>
        <v>0</v>
      </c>
      <c r="K926" s="229" t="str">
        <f t="shared" si="71"/>
        <v>76233 8H30001</v>
      </c>
      <c r="L926" s="229" t="str">
        <f t="shared" si="74"/>
        <v>76233 8H30001</v>
      </c>
      <c r="M926" s="229" t="str">
        <f t="shared" si="73"/>
        <v/>
      </c>
      <c r="N926" s="229">
        <f>VLOOKUP(B926,大日程202201!$C$2:$D$1418,2,FALSE)</f>
        <v>0</v>
      </c>
    </row>
    <row r="927" spans="1:14">
      <c r="A927" s="229">
        <v>926</v>
      </c>
      <c r="B927" s="229" t="s">
        <v>3636</v>
      </c>
      <c r="C927" s="229" t="s">
        <v>5041</v>
      </c>
      <c r="D927" s="229">
        <v>14</v>
      </c>
      <c r="E927" s="229">
        <v>6</v>
      </c>
      <c r="F927" s="229">
        <v>0</v>
      </c>
      <c r="I927" s="229">
        <v>0</v>
      </c>
      <c r="J927" s="229">
        <f t="shared" si="72"/>
        <v>0</v>
      </c>
      <c r="K927" s="229" t="str">
        <f t="shared" si="71"/>
        <v>75113 CA00001</v>
      </c>
      <c r="L927" s="229" t="str">
        <f t="shared" si="74"/>
        <v>75113 CA00001</v>
      </c>
      <c r="M927" s="229" t="str">
        <f t="shared" si="73"/>
        <v/>
      </c>
      <c r="N927" s="229">
        <f>VLOOKUP(B927,大日程202201!$C$2:$D$1418,2,FALSE)</f>
        <v>0</v>
      </c>
    </row>
    <row r="928" spans="1:14">
      <c r="A928" s="229">
        <v>927</v>
      </c>
      <c r="B928" s="229" t="s">
        <v>3637</v>
      </c>
      <c r="C928" s="229" t="s">
        <v>5042</v>
      </c>
      <c r="D928" s="229">
        <v>12</v>
      </c>
      <c r="E928" s="229">
        <v>6</v>
      </c>
      <c r="F928" s="229">
        <v>0</v>
      </c>
      <c r="I928" s="229">
        <v>0</v>
      </c>
      <c r="J928" s="229">
        <f t="shared" si="72"/>
        <v>0</v>
      </c>
      <c r="K928" s="229" t="str">
        <f t="shared" si="71"/>
        <v>75182 CA000</v>
      </c>
      <c r="L928" s="229" t="str">
        <f t="shared" si="74"/>
        <v>75182 CA000</v>
      </c>
      <c r="M928" s="229" t="str">
        <f t="shared" si="73"/>
        <v/>
      </c>
      <c r="N928" s="229">
        <f>VLOOKUP(B928,大日程202201!$C$2:$D$1418,2,FALSE)</f>
        <v>0</v>
      </c>
    </row>
    <row r="929" spans="1:14">
      <c r="A929" s="229">
        <v>928</v>
      </c>
      <c r="B929" s="229" t="s">
        <v>3638</v>
      </c>
      <c r="C929" s="229" t="s">
        <v>5043</v>
      </c>
      <c r="D929" s="229">
        <v>12</v>
      </c>
      <c r="E929" s="229">
        <v>6</v>
      </c>
      <c r="F929" s="229">
        <v>0</v>
      </c>
      <c r="I929" s="229">
        <v>0</v>
      </c>
      <c r="J929" s="229">
        <f t="shared" si="72"/>
        <v>0</v>
      </c>
      <c r="K929" s="229" t="str">
        <f t="shared" si="71"/>
        <v>75182 CB000</v>
      </c>
      <c r="L929" s="229" t="str">
        <f t="shared" si="74"/>
        <v>75182 CB000</v>
      </c>
      <c r="M929" s="229" t="str">
        <f t="shared" si="73"/>
        <v/>
      </c>
      <c r="N929" s="229">
        <f>VLOOKUP(B929,大日程202201!$C$2:$D$1418,2,FALSE)</f>
        <v>0</v>
      </c>
    </row>
    <row r="930" spans="1:14">
      <c r="A930" s="229">
        <v>929</v>
      </c>
      <c r="B930" s="229" t="s">
        <v>3639</v>
      </c>
      <c r="C930" s="229" t="s">
        <v>5044</v>
      </c>
      <c r="D930" s="229">
        <v>12</v>
      </c>
      <c r="E930" s="229">
        <v>6</v>
      </c>
      <c r="F930" s="229">
        <v>0</v>
      </c>
      <c r="I930" s="229">
        <v>0</v>
      </c>
      <c r="J930" s="229">
        <f t="shared" si="72"/>
        <v>0</v>
      </c>
      <c r="K930" s="229" t="str">
        <f t="shared" si="71"/>
        <v>66319 EN000</v>
      </c>
      <c r="L930" s="229" t="str">
        <f t="shared" si="74"/>
        <v>66319 EN000</v>
      </c>
      <c r="M930" s="229" t="str">
        <f t="shared" si="73"/>
        <v/>
      </c>
      <c r="N930" s="229">
        <f>VLOOKUP(B930,大日程202201!$C$2:$D$1418,2,FALSE)</f>
        <v>0</v>
      </c>
    </row>
    <row r="931" spans="1:14">
      <c r="A931" s="229">
        <v>930</v>
      </c>
      <c r="B931" s="229" t="s">
        <v>3640</v>
      </c>
      <c r="C931" s="229" t="s">
        <v>5045</v>
      </c>
      <c r="D931" s="229">
        <v>12</v>
      </c>
      <c r="E931" s="229">
        <v>6</v>
      </c>
      <c r="F931" s="229">
        <v>0</v>
      </c>
      <c r="I931" s="229">
        <v>0</v>
      </c>
      <c r="J931" s="229">
        <f t="shared" si="72"/>
        <v>0</v>
      </c>
      <c r="K931" s="229" t="str">
        <f t="shared" si="71"/>
        <v>74516 EN000</v>
      </c>
      <c r="L931" s="229" t="str">
        <f t="shared" si="74"/>
        <v>74516 EN000</v>
      </c>
      <c r="M931" s="229" t="str">
        <f t="shared" si="73"/>
        <v/>
      </c>
      <c r="N931" s="229">
        <f>VLOOKUP(B931,大日程202201!$C$2:$D$1418,2,FALSE)</f>
        <v>0</v>
      </c>
    </row>
    <row r="932" spans="1:14">
      <c r="A932" s="229">
        <v>931</v>
      </c>
      <c r="B932" s="229" t="s">
        <v>3641</v>
      </c>
      <c r="C932" s="229" t="s">
        <v>5046</v>
      </c>
      <c r="D932" s="229">
        <v>12</v>
      </c>
      <c r="E932" s="229">
        <v>6</v>
      </c>
      <c r="F932" s="229">
        <v>0</v>
      </c>
      <c r="I932" s="229">
        <v>0</v>
      </c>
      <c r="J932" s="229">
        <f t="shared" si="72"/>
        <v>0</v>
      </c>
      <c r="K932" s="229" t="str">
        <f t="shared" si="71"/>
        <v>74516 EN100</v>
      </c>
      <c r="L932" s="229" t="str">
        <f t="shared" si="74"/>
        <v>74516 EN100</v>
      </c>
      <c r="M932" s="229" t="str">
        <f t="shared" si="73"/>
        <v/>
      </c>
      <c r="N932" s="229">
        <f>VLOOKUP(B932,大日程202201!$C$2:$D$1418,2,FALSE)</f>
        <v>0</v>
      </c>
    </row>
    <row r="933" spans="1:14">
      <c r="A933" s="229">
        <v>932</v>
      </c>
      <c r="B933" s="229" t="s">
        <v>3642</v>
      </c>
      <c r="C933" s="229" t="s">
        <v>5047</v>
      </c>
      <c r="D933" s="229">
        <v>12</v>
      </c>
      <c r="E933" s="229">
        <v>6</v>
      </c>
      <c r="F933" s="229">
        <v>0</v>
      </c>
      <c r="I933" s="229">
        <v>0</v>
      </c>
      <c r="J933" s="229">
        <f t="shared" si="72"/>
        <v>0</v>
      </c>
      <c r="K933" s="229" t="str">
        <f t="shared" si="71"/>
        <v>75112 EN000</v>
      </c>
      <c r="L933" s="229" t="str">
        <f t="shared" si="74"/>
        <v>75112 EN000</v>
      </c>
      <c r="M933" s="229" t="str">
        <f t="shared" si="73"/>
        <v/>
      </c>
      <c r="N933" s="229">
        <f>VLOOKUP(B933,大日程202201!$C$2:$D$1418,2,FALSE)</f>
        <v>0</v>
      </c>
    </row>
    <row r="934" spans="1:14">
      <c r="A934" s="229">
        <v>933</v>
      </c>
      <c r="B934" s="229" t="s">
        <v>3643</v>
      </c>
      <c r="C934" s="229" t="s">
        <v>5048</v>
      </c>
      <c r="D934" s="229">
        <v>12</v>
      </c>
      <c r="E934" s="229">
        <v>6</v>
      </c>
      <c r="F934" s="229">
        <v>0</v>
      </c>
      <c r="I934" s="229">
        <v>0</v>
      </c>
      <c r="J934" s="229">
        <f t="shared" si="72"/>
        <v>0</v>
      </c>
      <c r="K934" s="229" t="str">
        <f t="shared" si="71"/>
        <v>75113 EN000</v>
      </c>
      <c r="L934" s="229" t="str">
        <f t="shared" si="74"/>
        <v>75113 EN000</v>
      </c>
      <c r="M934" s="229" t="str">
        <f t="shared" si="73"/>
        <v/>
      </c>
      <c r="N934" s="229">
        <f>VLOOKUP(B934,大日程202201!$C$2:$D$1418,2,FALSE)</f>
        <v>0</v>
      </c>
    </row>
    <row r="935" spans="1:14">
      <c r="A935" s="229">
        <v>934</v>
      </c>
      <c r="B935" s="229" t="s">
        <v>3644</v>
      </c>
      <c r="C935" s="229" t="s">
        <v>3644</v>
      </c>
      <c r="D935" s="229">
        <v>14</v>
      </c>
      <c r="E935" s="229">
        <v>8</v>
      </c>
      <c r="F935" s="229">
        <v>1</v>
      </c>
      <c r="G935" s="229">
        <v>6</v>
      </c>
      <c r="I935" s="229">
        <v>0</v>
      </c>
      <c r="J935" s="229">
        <f t="shared" si="72"/>
        <v>1</v>
      </c>
      <c r="K935" s="229" t="str">
        <f t="shared" si="71"/>
        <v>75152/3 EN000</v>
      </c>
      <c r="L935" s="229" t="str">
        <f>IF(AND($G935&lt;&gt;"",$J935&gt;0), IF($F935=1,MID($K935,1,$G935-1)&amp;MID($K935,$G935+2,LEN($K935)-($G935+1)),""), IF(AND($G935&lt;&gt;"",$E935&lt;&gt;""),MID($K935,1,$G935-1),IF(AND($D935&lt;&gt;"",$F935&lt;2),$K935,IF(AND(OR($D935="", $E935=""),VALUE($F935)=0),$K935,IF($F935=1,MID($K935,1,$G935-1)&amp;MID($K935,$G935+2,LEN($K935)-($G935-1)),"")))))</f>
        <v>75152 EN000</v>
      </c>
      <c r="M935" s="229" t="str">
        <f t="shared" si="73"/>
        <v>75153 EN000</v>
      </c>
      <c r="N935" s="229">
        <f>VLOOKUP(B935,大日程202201!$C$2:$D$1418,2,FALSE)</f>
        <v>0</v>
      </c>
    </row>
    <row r="936" spans="1:14">
      <c r="A936" s="229">
        <v>935</v>
      </c>
      <c r="B936" s="229" t="s">
        <v>3645</v>
      </c>
      <c r="C936" s="229" t="s">
        <v>5049</v>
      </c>
      <c r="D936" s="229">
        <v>12</v>
      </c>
      <c r="E936" s="229">
        <v>6</v>
      </c>
      <c r="F936" s="229">
        <v>0</v>
      </c>
      <c r="I936" s="229">
        <v>0</v>
      </c>
      <c r="J936" s="229">
        <f t="shared" si="72"/>
        <v>0</v>
      </c>
      <c r="K936" s="229" t="str">
        <f t="shared" si="71"/>
        <v>75134 EN000</v>
      </c>
      <c r="L936" s="229" t="str">
        <f t="shared" si="74"/>
        <v>75134 EN000</v>
      </c>
      <c r="M936" s="229" t="str">
        <f t="shared" si="73"/>
        <v/>
      </c>
      <c r="N936" s="229">
        <f>VLOOKUP(B936,大日程202201!$C$2:$D$1418,2,FALSE)</f>
        <v>0</v>
      </c>
    </row>
    <row r="937" spans="1:14">
      <c r="A937" s="229">
        <v>936</v>
      </c>
      <c r="B937" s="229" t="s">
        <v>3646</v>
      </c>
      <c r="C937" s="229" t="s">
        <v>5050</v>
      </c>
      <c r="D937" s="229">
        <v>12</v>
      </c>
      <c r="E937" s="229">
        <v>6</v>
      </c>
      <c r="F937" s="229">
        <v>0</v>
      </c>
      <c r="I937" s="229">
        <v>0</v>
      </c>
      <c r="J937" s="229">
        <f t="shared" si="72"/>
        <v>0</v>
      </c>
      <c r="K937" s="229" t="str">
        <f t="shared" si="71"/>
        <v>75135 EN000</v>
      </c>
      <c r="L937" s="229" t="str">
        <f t="shared" si="74"/>
        <v>75135 EN000</v>
      </c>
      <c r="M937" s="229" t="str">
        <f t="shared" si="73"/>
        <v/>
      </c>
      <c r="N937" s="229">
        <f>VLOOKUP(B937,大日程202201!$C$2:$D$1418,2,FALSE)</f>
        <v>0</v>
      </c>
    </row>
    <row r="938" spans="1:14">
      <c r="A938" s="229">
        <v>937</v>
      </c>
      <c r="B938" s="229" t="s">
        <v>3647</v>
      </c>
      <c r="C938" s="229" t="s">
        <v>5051</v>
      </c>
      <c r="D938" s="229">
        <v>12</v>
      </c>
      <c r="E938" s="229">
        <v>6</v>
      </c>
      <c r="F938" s="229">
        <v>0</v>
      </c>
      <c r="I938" s="229">
        <v>0</v>
      </c>
      <c r="J938" s="229">
        <f t="shared" si="72"/>
        <v>0</v>
      </c>
      <c r="K938" s="229" t="str">
        <f t="shared" si="71"/>
        <v>75512 EN000</v>
      </c>
      <c r="L938" s="229" t="str">
        <f t="shared" si="74"/>
        <v>75512 EN000</v>
      </c>
      <c r="M938" s="229" t="str">
        <f t="shared" si="73"/>
        <v/>
      </c>
      <c r="N938" s="229">
        <f>VLOOKUP(B938,大日程202201!$C$2:$D$1418,2,FALSE)</f>
        <v>0</v>
      </c>
    </row>
    <row r="939" spans="1:14">
      <c r="A939" s="229">
        <v>938</v>
      </c>
      <c r="B939" s="229" t="s">
        <v>3648</v>
      </c>
      <c r="C939" s="229" t="s">
        <v>5052</v>
      </c>
      <c r="D939" s="229">
        <v>12</v>
      </c>
      <c r="E939" s="229">
        <v>6</v>
      </c>
      <c r="F939" s="229">
        <v>0</v>
      </c>
      <c r="I939" s="229">
        <v>0</v>
      </c>
      <c r="J939" s="229">
        <f t="shared" si="72"/>
        <v>0</v>
      </c>
      <c r="K939" s="229" t="str">
        <f t="shared" si="71"/>
        <v>75512 EN100</v>
      </c>
      <c r="L939" s="229" t="str">
        <f t="shared" si="74"/>
        <v>75512 EN100</v>
      </c>
      <c r="M939" s="229" t="str">
        <f t="shared" si="73"/>
        <v/>
      </c>
      <c r="N939" s="229">
        <f>VLOOKUP(B939,大日程202201!$C$2:$D$1418,2,FALSE)</f>
        <v>0</v>
      </c>
    </row>
    <row r="940" spans="1:14">
      <c r="A940" s="229">
        <v>939</v>
      </c>
      <c r="B940" s="229" t="s">
        <v>3649</v>
      </c>
      <c r="C940" s="229" t="s">
        <v>5053</v>
      </c>
      <c r="D940" s="229">
        <v>12</v>
      </c>
      <c r="E940" s="229">
        <v>6</v>
      </c>
      <c r="F940" s="229">
        <v>0</v>
      </c>
      <c r="I940" s="229">
        <v>0</v>
      </c>
      <c r="J940" s="229">
        <f t="shared" si="72"/>
        <v>0</v>
      </c>
      <c r="K940" s="229" t="str">
        <f t="shared" si="71"/>
        <v>75513 EN000</v>
      </c>
      <c r="L940" s="229" t="str">
        <f t="shared" si="74"/>
        <v>75513 EN000</v>
      </c>
      <c r="M940" s="229" t="str">
        <f t="shared" si="73"/>
        <v/>
      </c>
      <c r="N940" s="229">
        <f>VLOOKUP(B940,大日程202201!$C$2:$D$1418,2,FALSE)</f>
        <v>0</v>
      </c>
    </row>
    <row r="941" spans="1:14">
      <c r="A941" s="229">
        <v>940</v>
      </c>
      <c r="B941" s="229" t="s">
        <v>3650</v>
      </c>
      <c r="C941" s="229" t="s">
        <v>5054</v>
      </c>
      <c r="D941" s="229">
        <v>12</v>
      </c>
      <c r="E941" s="229">
        <v>6</v>
      </c>
      <c r="F941" s="229">
        <v>0</v>
      </c>
      <c r="I941" s="229">
        <v>0</v>
      </c>
      <c r="J941" s="229">
        <f t="shared" si="72"/>
        <v>0</v>
      </c>
      <c r="K941" s="229" t="str">
        <f t="shared" si="71"/>
        <v>75513 EN100</v>
      </c>
      <c r="L941" s="229" t="str">
        <f t="shared" si="74"/>
        <v>75513 EN100</v>
      </c>
      <c r="M941" s="229" t="str">
        <f t="shared" si="73"/>
        <v/>
      </c>
      <c r="N941" s="229">
        <f>VLOOKUP(B941,大日程202201!$C$2:$D$1418,2,FALSE)</f>
        <v>0</v>
      </c>
    </row>
    <row r="942" spans="1:14">
      <c r="A942" s="229">
        <v>941</v>
      </c>
      <c r="B942" s="229" t="s">
        <v>3651</v>
      </c>
      <c r="C942" s="229" t="s">
        <v>3651</v>
      </c>
      <c r="D942" s="229">
        <v>14</v>
      </c>
      <c r="E942" s="229">
        <v>8</v>
      </c>
      <c r="F942" s="229">
        <v>1</v>
      </c>
      <c r="G942" s="229">
        <v>6</v>
      </c>
      <c r="I942" s="229">
        <v>0</v>
      </c>
      <c r="J942" s="229">
        <f t="shared" si="72"/>
        <v>1</v>
      </c>
      <c r="K942" s="229" t="str">
        <f t="shared" si="71"/>
        <v>76456/7 EN000</v>
      </c>
      <c r="L942" s="229" t="str">
        <f>IF(AND($G942&lt;&gt;"",$J942&gt;0), IF($F942=1,MID($K942,1,$G942-1)&amp;MID($K942,$G942+2,LEN($K942)-($G942+1)),""), IF(AND($G942&lt;&gt;"",$E942&lt;&gt;""),MID($K942,1,$G942-1),IF(AND($D942&lt;&gt;"",$F942&lt;2),$K942,IF(AND(OR($D942="", $E942=""),VALUE($F942)=0),$K942,IF($F942=1,MID($K942,1,$G942-1)&amp;MID($K942,$G942+2,LEN($K942)-($G942-1)),"")))))</f>
        <v>76456 EN000</v>
      </c>
      <c r="M942" s="229" t="str">
        <f t="shared" si="73"/>
        <v>76457 EN000</v>
      </c>
      <c r="N942" s="229">
        <f>VLOOKUP(B942,大日程202201!$C$2:$D$1418,2,FALSE)</f>
        <v>0</v>
      </c>
    </row>
    <row r="943" spans="1:14">
      <c r="A943" s="229">
        <v>942</v>
      </c>
      <c r="B943" s="229" t="s">
        <v>3652</v>
      </c>
      <c r="C943" s="229" t="s">
        <v>3652</v>
      </c>
      <c r="D943" s="229">
        <v>14</v>
      </c>
      <c r="E943" s="229">
        <v>8</v>
      </c>
      <c r="F943" s="229">
        <v>1</v>
      </c>
      <c r="G943" s="229">
        <v>6</v>
      </c>
      <c r="I943" s="229">
        <v>0</v>
      </c>
      <c r="J943" s="229">
        <f t="shared" si="72"/>
        <v>1</v>
      </c>
      <c r="K943" s="229" t="str">
        <f t="shared" si="71"/>
        <v>76456/7 EN100</v>
      </c>
      <c r="L943" s="229" t="str">
        <f>IF(AND($G943&lt;&gt;"",$J943&gt;0), IF($F943=1,MID($K943,1,$G943-1)&amp;MID($K943,$G943+2,LEN($K943)-($G943+1)),""), IF(AND($G943&lt;&gt;"",$E943&lt;&gt;""),MID($K943,1,$G943-1),IF(AND($D943&lt;&gt;"",$F943&lt;2),$K943,IF(AND(OR($D943="", $E943=""),VALUE($F943)=0),$K943,IF($F943=1,MID($K943,1,$G943-1)&amp;MID($K943,$G943+2,LEN($K943)-($G943-1)),"")))))</f>
        <v>76456 EN100</v>
      </c>
      <c r="M943" s="229" t="str">
        <f t="shared" si="73"/>
        <v>76457 EN100</v>
      </c>
      <c r="N943" s="229">
        <f>VLOOKUP(B943,大日程202201!$C$2:$D$1418,2,FALSE)</f>
        <v>0</v>
      </c>
    </row>
    <row r="944" spans="1:14">
      <c r="A944" s="229">
        <v>943</v>
      </c>
      <c r="B944" s="229" t="s">
        <v>3653</v>
      </c>
      <c r="C944" s="229" t="s">
        <v>5055</v>
      </c>
      <c r="D944" s="229">
        <v>12</v>
      </c>
      <c r="E944" s="229">
        <v>6</v>
      </c>
      <c r="F944" s="229">
        <v>0</v>
      </c>
      <c r="I944" s="229">
        <v>0</v>
      </c>
      <c r="J944" s="229">
        <f t="shared" si="72"/>
        <v>0</v>
      </c>
      <c r="K944" s="229" t="str">
        <f t="shared" si="71"/>
        <v>75632 EN000</v>
      </c>
      <c r="L944" s="229" t="str">
        <f t="shared" si="74"/>
        <v>75632 EN000</v>
      </c>
      <c r="M944" s="229" t="str">
        <f t="shared" si="73"/>
        <v/>
      </c>
      <c r="N944" s="229">
        <f>VLOOKUP(B944,大日程202201!$C$2:$D$1418,2,FALSE)</f>
        <v>0</v>
      </c>
    </row>
    <row r="945" spans="1:14">
      <c r="A945" s="229">
        <v>944</v>
      </c>
      <c r="B945" s="229" t="s">
        <v>3654</v>
      </c>
      <c r="C945" s="229" t="s">
        <v>5056</v>
      </c>
      <c r="D945" s="229">
        <v>12</v>
      </c>
      <c r="E945" s="229">
        <v>6</v>
      </c>
      <c r="F945" s="229">
        <v>0</v>
      </c>
      <c r="I945" s="229">
        <v>0</v>
      </c>
      <c r="J945" s="229">
        <f t="shared" si="72"/>
        <v>0</v>
      </c>
      <c r="K945" s="229" t="str">
        <f t="shared" si="71"/>
        <v>75632 EN100</v>
      </c>
      <c r="L945" s="229" t="str">
        <f t="shared" si="74"/>
        <v>75632 EN100</v>
      </c>
      <c r="M945" s="229" t="str">
        <f t="shared" si="73"/>
        <v/>
      </c>
      <c r="N945" s="229">
        <f>VLOOKUP(B945,大日程202201!$C$2:$D$1418,2,FALSE)</f>
        <v>0</v>
      </c>
    </row>
    <row r="946" spans="1:14">
      <c r="A946" s="229">
        <v>945</v>
      </c>
      <c r="B946" s="229" t="s">
        <v>3655</v>
      </c>
      <c r="C946" s="229" t="s">
        <v>5057</v>
      </c>
      <c r="D946" s="229">
        <v>12</v>
      </c>
      <c r="E946" s="229">
        <v>6</v>
      </c>
      <c r="F946" s="229">
        <v>0</v>
      </c>
      <c r="I946" s="229">
        <v>0</v>
      </c>
      <c r="J946" s="229">
        <f t="shared" si="72"/>
        <v>0</v>
      </c>
      <c r="K946" s="229" t="str">
        <f t="shared" si="71"/>
        <v>76242 EN000</v>
      </c>
      <c r="L946" s="229" t="str">
        <f t="shared" si="74"/>
        <v>76242 EN000</v>
      </c>
      <c r="M946" s="229" t="str">
        <f t="shared" si="73"/>
        <v/>
      </c>
      <c r="N946" s="229">
        <f>VLOOKUP(B946,大日程202201!$C$2:$D$1418,2,FALSE)</f>
        <v>0</v>
      </c>
    </row>
    <row r="947" spans="1:14">
      <c r="A947" s="229">
        <v>946</v>
      </c>
      <c r="B947" s="229" t="s">
        <v>3656</v>
      </c>
      <c r="C947" s="229" t="s">
        <v>5058</v>
      </c>
      <c r="D947" s="229">
        <v>12</v>
      </c>
      <c r="E947" s="229">
        <v>6</v>
      </c>
      <c r="F947" s="229">
        <v>0</v>
      </c>
      <c r="I947" s="229">
        <v>0</v>
      </c>
      <c r="J947" s="229">
        <f t="shared" si="72"/>
        <v>0</v>
      </c>
      <c r="K947" s="229" t="str">
        <f t="shared" si="71"/>
        <v>76243 EN000</v>
      </c>
      <c r="L947" s="229" t="str">
        <f t="shared" si="74"/>
        <v>76243 EN000</v>
      </c>
      <c r="M947" s="229" t="str">
        <f t="shared" si="73"/>
        <v/>
      </c>
      <c r="N947" s="229">
        <f>VLOOKUP(B947,大日程202201!$C$2:$D$1418,2,FALSE)</f>
        <v>0</v>
      </c>
    </row>
    <row r="948" spans="1:14">
      <c r="A948" s="229">
        <v>947</v>
      </c>
      <c r="B948" s="229" t="s">
        <v>3657</v>
      </c>
      <c r="C948" s="229" t="s">
        <v>3657</v>
      </c>
      <c r="D948" s="229">
        <v>14</v>
      </c>
      <c r="E948" s="229">
        <v>8</v>
      </c>
      <c r="F948" s="229">
        <v>1</v>
      </c>
      <c r="G948" s="229">
        <v>6</v>
      </c>
      <c r="I948" s="229">
        <v>0</v>
      </c>
      <c r="J948" s="229">
        <f t="shared" si="72"/>
        <v>1</v>
      </c>
      <c r="K948" s="229" t="str">
        <f t="shared" si="71"/>
        <v>76752/3 EN000</v>
      </c>
      <c r="L948" s="229" t="str">
        <f>IF(AND($G948&lt;&gt;"",$J948&gt;0), IF($F948=1,MID($K948,1,$G948-1)&amp;MID($K948,$G948+2,LEN($K948)-($G948+1)),""), IF(AND($G948&lt;&gt;"",$E948&lt;&gt;""),MID($K948,1,$G948-1),IF(AND($D948&lt;&gt;"",$F948&lt;2),$K948,IF(AND(OR($D948="", $E948=""),VALUE($F948)=0),$K948,IF($F948=1,MID($K948,1,$G948-1)&amp;MID($K948,$G948+2,LEN($K948)-($G948-1)),"")))))</f>
        <v>76752 EN000</v>
      </c>
      <c r="M948" s="229" t="str">
        <f t="shared" si="73"/>
        <v>76753 EN000</v>
      </c>
      <c r="N948" s="229">
        <f>VLOOKUP(B948,大日程202201!$C$2:$D$1418,2,FALSE)</f>
        <v>0</v>
      </c>
    </row>
    <row r="949" spans="1:14">
      <c r="A949" s="229">
        <v>948</v>
      </c>
      <c r="B949" s="229" t="s">
        <v>3658</v>
      </c>
      <c r="C949" s="229" t="s">
        <v>5059</v>
      </c>
      <c r="D949" s="229">
        <v>12</v>
      </c>
      <c r="E949" s="229">
        <v>6</v>
      </c>
      <c r="F949" s="229">
        <v>0</v>
      </c>
      <c r="I949" s="229">
        <v>0</v>
      </c>
      <c r="J949" s="229">
        <f t="shared" si="72"/>
        <v>0</v>
      </c>
      <c r="K949" s="229" t="str">
        <f t="shared" si="71"/>
        <v>74372 EN000</v>
      </c>
      <c r="L949" s="229" t="str">
        <f t="shared" si="74"/>
        <v>74372 EN000</v>
      </c>
      <c r="M949" s="229" t="str">
        <f t="shared" si="73"/>
        <v/>
      </c>
      <c r="N949" s="229">
        <f>VLOOKUP(B949,大日程202201!$C$2:$D$1418,2,FALSE)</f>
        <v>0</v>
      </c>
    </row>
    <row r="950" spans="1:14">
      <c r="A950" s="229">
        <v>949</v>
      </c>
      <c r="B950" s="229" t="s">
        <v>3659</v>
      </c>
      <c r="C950" s="229" t="s">
        <v>5060</v>
      </c>
      <c r="D950" s="229">
        <v>12</v>
      </c>
      <c r="E950" s="229">
        <v>6</v>
      </c>
      <c r="F950" s="229">
        <v>0</v>
      </c>
      <c r="I950" s="229">
        <v>0</v>
      </c>
      <c r="J950" s="229">
        <f t="shared" si="72"/>
        <v>0</v>
      </c>
      <c r="K950" s="229" t="str">
        <f t="shared" si="71"/>
        <v>74372 EN100</v>
      </c>
      <c r="L950" s="229" t="str">
        <f t="shared" si="74"/>
        <v>74372 EN100</v>
      </c>
      <c r="M950" s="229" t="str">
        <f t="shared" si="73"/>
        <v/>
      </c>
      <c r="N950" s="229">
        <f>VLOOKUP(B950,大日程202201!$C$2:$D$1418,2,FALSE)</f>
        <v>0</v>
      </c>
    </row>
    <row r="951" spans="1:14">
      <c r="A951" s="229">
        <v>950</v>
      </c>
      <c r="B951" s="229" t="s">
        <v>3660</v>
      </c>
      <c r="C951" s="229" t="s">
        <v>5061</v>
      </c>
      <c r="D951" s="229">
        <v>12</v>
      </c>
      <c r="E951" s="229">
        <v>6</v>
      </c>
      <c r="F951" s="229">
        <v>0</v>
      </c>
      <c r="I951" s="229">
        <v>0</v>
      </c>
      <c r="J951" s="229">
        <f t="shared" si="72"/>
        <v>0</v>
      </c>
      <c r="K951" s="229" t="str">
        <f t="shared" si="71"/>
        <v>76452 EN000</v>
      </c>
      <c r="L951" s="229" t="str">
        <f t="shared" si="74"/>
        <v>76452 EN000</v>
      </c>
      <c r="M951" s="229" t="str">
        <f t="shared" si="73"/>
        <v/>
      </c>
      <c r="N951" s="229">
        <f>VLOOKUP(B951,大日程202201!$C$2:$D$1418,2,FALSE)</f>
        <v>0</v>
      </c>
    </row>
    <row r="952" spans="1:14">
      <c r="A952" s="229">
        <v>951</v>
      </c>
      <c r="B952" s="229" t="s">
        <v>3661</v>
      </c>
      <c r="C952" s="229" t="s">
        <v>5062</v>
      </c>
      <c r="D952" s="229">
        <v>12</v>
      </c>
      <c r="E952" s="229">
        <v>6</v>
      </c>
      <c r="F952" s="229">
        <v>0</v>
      </c>
      <c r="I952" s="229">
        <v>0</v>
      </c>
      <c r="J952" s="229">
        <f t="shared" si="72"/>
        <v>0</v>
      </c>
      <c r="K952" s="229" t="str">
        <f t="shared" si="71"/>
        <v>76453 EN000</v>
      </c>
      <c r="L952" s="229" t="str">
        <f t="shared" si="74"/>
        <v>76453 EN000</v>
      </c>
      <c r="M952" s="229" t="str">
        <f t="shared" si="73"/>
        <v/>
      </c>
      <c r="N952" s="229">
        <f>VLOOKUP(B952,大日程202201!$C$2:$D$1418,2,FALSE)</f>
        <v>0</v>
      </c>
    </row>
    <row r="953" spans="1:14">
      <c r="A953" s="229">
        <v>952</v>
      </c>
      <c r="B953" s="229" t="s">
        <v>3662</v>
      </c>
      <c r="C953" s="229" t="s">
        <v>5063</v>
      </c>
      <c r="D953" s="229">
        <v>14</v>
      </c>
      <c r="E953" s="229">
        <v>6</v>
      </c>
      <c r="F953" s="229">
        <v>0</v>
      </c>
      <c r="I953" s="229">
        <v>0</v>
      </c>
      <c r="J953" s="229">
        <f t="shared" si="72"/>
        <v>0</v>
      </c>
      <c r="K953" s="229" t="str">
        <f t="shared" si="71"/>
        <v>75112 CA00001</v>
      </c>
      <c r="L953" s="229" t="str">
        <f t="shared" si="74"/>
        <v>75112 CA00001</v>
      </c>
      <c r="M953" s="229" t="str">
        <f t="shared" si="73"/>
        <v/>
      </c>
      <c r="N953" s="229">
        <f>VLOOKUP(B953,大日程202201!$C$2:$D$1418,2,FALSE)</f>
        <v>0</v>
      </c>
    </row>
    <row r="954" spans="1:14">
      <c r="A954" s="229">
        <v>953</v>
      </c>
      <c r="B954" s="229" t="s">
        <v>3663</v>
      </c>
      <c r="C954" s="229" t="s">
        <v>5064</v>
      </c>
      <c r="D954" s="229">
        <v>14</v>
      </c>
      <c r="E954" s="229">
        <v>6</v>
      </c>
      <c r="F954" s="229">
        <v>0</v>
      </c>
      <c r="I954" s="229">
        <v>0</v>
      </c>
      <c r="J954" s="229">
        <f t="shared" si="72"/>
        <v>0</v>
      </c>
      <c r="K954" s="229" t="str">
        <f t="shared" si="71"/>
        <v>66319 CA00001</v>
      </c>
      <c r="L954" s="229" t="str">
        <f t="shared" si="74"/>
        <v>66319 CA00001</v>
      </c>
      <c r="M954" s="229" t="str">
        <f t="shared" si="73"/>
        <v/>
      </c>
      <c r="N954" s="229">
        <f>VLOOKUP(B954,大日程202201!$C$2:$D$1418,2,FALSE)</f>
        <v>0</v>
      </c>
    </row>
    <row r="955" spans="1:14">
      <c r="A955" s="229">
        <v>954</v>
      </c>
      <c r="B955" s="229" t="s">
        <v>3664</v>
      </c>
      <c r="C955" s="229" t="s">
        <v>5065</v>
      </c>
      <c r="D955" s="229">
        <v>12</v>
      </c>
      <c r="E955" s="229">
        <v>6</v>
      </c>
      <c r="F955" s="229">
        <v>0</v>
      </c>
      <c r="I955" s="229">
        <v>0</v>
      </c>
      <c r="J955" s="229">
        <f t="shared" si="72"/>
        <v>0</v>
      </c>
      <c r="K955" s="229" t="str">
        <f t="shared" si="71"/>
        <v>74332 CA000</v>
      </c>
      <c r="L955" s="229" t="str">
        <f t="shared" si="74"/>
        <v>74332 CA000</v>
      </c>
      <c r="M955" s="229" t="str">
        <f t="shared" si="73"/>
        <v/>
      </c>
      <c r="N955" s="229">
        <f>VLOOKUP(B955,大日程202201!$C$2:$D$1418,2,FALSE)</f>
        <v>0</v>
      </c>
    </row>
    <row r="956" spans="1:14">
      <c r="A956" s="229">
        <v>955</v>
      </c>
      <c r="B956" s="229" t="s">
        <v>3665</v>
      </c>
      <c r="C956" s="229" t="s">
        <v>5066</v>
      </c>
      <c r="D956" s="229">
        <v>12</v>
      </c>
      <c r="E956" s="229">
        <v>6</v>
      </c>
      <c r="F956" s="229">
        <v>0</v>
      </c>
      <c r="I956" s="229">
        <v>0</v>
      </c>
      <c r="J956" s="229">
        <f t="shared" si="72"/>
        <v>0</v>
      </c>
      <c r="K956" s="229" t="str">
        <f t="shared" si="71"/>
        <v>75173 CA000</v>
      </c>
      <c r="L956" s="229" t="str">
        <f t="shared" si="74"/>
        <v>75173 CA000</v>
      </c>
      <c r="M956" s="229" t="str">
        <f t="shared" si="73"/>
        <v/>
      </c>
      <c r="N956" s="229">
        <f>VLOOKUP(B956,大日程202201!$C$2:$D$1418,2,FALSE)</f>
        <v>0</v>
      </c>
    </row>
    <row r="957" spans="1:14">
      <c r="A957" s="229">
        <v>956</v>
      </c>
      <c r="B957" s="229" t="s">
        <v>3666</v>
      </c>
      <c r="C957" s="229" t="s">
        <v>5067</v>
      </c>
      <c r="D957" s="229">
        <v>14</v>
      </c>
      <c r="E957" s="229">
        <v>6</v>
      </c>
      <c r="F957" s="229">
        <v>0</v>
      </c>
      <c r="I957" s="229">
        <v>0</v>
      </c>
      <c r="J957" s="229">
        <f t="shared" si="72"/>
        <v>0</v>
      </c>
      <c r="K957" s="229" t="str">
        <f t="shared" si="71"/>
        <v>75513 CA00001</v>
      </c>
      <c r="L957" s="229" t="str">
        <f t="shared" si="74"/>
        <v>75513 CA00001</v>
      </c>
      <c r="M957" s="229" t="str">
        <f t="shared" si="73"/>
        <v/>
      </c>
      <c r="N957" s="229">
        <f>VLOOKUP(B957,大日程202201!$C$2:$D$1418,2,FALSE)</f>
        <v>0</v>
      </c>
    </row>
    <row r="958" spans="1:14">
      <c r="A958" s="229">
        <v>957</v>
      </c>
      <c r="B958" s="229" t="s">
        <v>3667</v>
      </c>
      <c r="C958" s="229" t="s">
        <v>3667</v>
      </c>
      <c r="D958" s="229">
        <v>14</v>
      </c>
      <c r="E958" s="229">
        <v>8</v>
      </c>
      <c r="F958" s="229">
        <v>1</v>
      </c>
      <c r="G958" s="229">
        <v>6</v>
      </c>
      <c r="I958" s="229">
        <v>0</v>
      </c>
      <c r="J958" s="229">
        <f t="shared" si="72"/>
        <v>1</v>
      </c>
      <c r="K958" s="229" t="str">
        <f t="shared" si="71"/>
        <v>76456/7 CA000</v>
      </c>
      <c r="L958" s="229" t="str">
        <f>IF(AND($G958&lt;&gt;"",$J958&gt;0), IF($F958=1,MID($K958,1,$G958-1)&amp;MID($K958,$G958+2,LEN($K958)-($G958+1)),""), IF(AND($G958&lt;&gt;"",$E958&lt;&gt;""),MID($K958,1,$G958-1),IF(AND($D958&lt;&gt;"",$F958&lt;2),$K958,IF(AND(OR($D958="", $E958=""),VALUE($F958)=0),$K958,IF($F958=1,MID($K958,1,$G958-1)&amp;MID($K958,$G958+2,LEN($K958)-($G958-1)),"")))))</f>
        <v>76456 CA000</v>
      </c>
      <c r="M958" s="229" t="str">
        <f t="shared" si="73"/>
        <v>76457 CA000</v>
      </c>
      <c r="N958" s="229">
        <f>VLOOKUP(B958,大日程202201!$C$2:$D$1418,2,FALSE)</f>
        <v>0</v>
      </c>
    </row>
    <row r="959" spans="1:14">
      <c r="A959" s="229">
        <v>958</v>
      </c>
      <c r="B959" s="229" t="s">
        <v>3668</v>
      </c>
      <c r="C959" s="229" t="s">
        <v>5068</v>
      </c>
      <c r="D959" s="229">
        <v>12</v>
      </c>
      <c r="E959" s="229">
        <v>6</v>
      </c>
      <c r="F959" s="229">
        <v>0</v>
      </c>
      <c r="I959" s="229">
        <v>0</v>
      </c>
      <c r="J959" s="229">
        <f t="shared" si="72"/>
        <v>0</v>
      </c>
      <c r="K959" s="229" t="str">
        <f t="shared" si="71"/>
        <v>76452 CA000</v>
      </c>
      <c r="L959" s="229" t="str">
        <f t="shared" si="74"/>
        <v>76452 CA000</v>
      </c>
      <c r="M959" s="229" t="str">
        <f t="shared" si="73"/>
        <v/>
      </c>
      <c r="N959" s="229">
        <f>VLOOKUP(B959,大日程202201!$C$2:$D$1418,2,FALSE)</f>
        <v>0</v>
      </c>
    </row>
    <row r="960" spans="1:14">
      <c r="A960" s="229">
        <v>959</v>
      </c>
      <c r="B960" s="229" t="s">
        <v>3669</v>
      </c>
      <c r="C960" s="229" t="s">
        <v>5069</v>
      </c>
      <c r="D960" s="229">
        <v>12</v>
      </c>
      <c r="E960" s="229">
        <v>6</v>
      </c>
      <c r="F960" s="229">
        <v>0</v>
      </c>
      <c r="I960" s="229">
        <v>0</v>
      </c>
      <c r="J960" s="229">
        <f t="shared" si="72"/>
        <v>0</v>
      </c>
      <c r="K960" s="229" t="str">
        <f t="shared" si="71"/>
        <v>76453 CA000</v>
      </c>
      <c r="L960" s="229" t="str">
        <f t="shared" si="74"/>
        <v>76453 CA000</v>
      </c>
      <c r="M960" s="229" t="str">
        <f t="shared" si="73"/>
        <v/>
      </c>
      <c r="N960" s="229">
        <f>VLOOKUP(B960,大日程202201!$C$2:$D$1418,2,FALSE)</f>
        <v>0</v>
      </c>
    </row>
    <row r="961" spans="1:14">
      <c r="A961" s="229">
        <v>960</v>
      </c>
      <c r="B961" s="229" t="s">
        <v>3670</v>
      </c>
      <c r="C961" s="229" t="s">
        <v>3670</v>
      </c>
      <c r="D961" s="229">
        <v>14</v>
      </c>
      <c r="E961" s="229">
        <v>8</v>
      </c>
      <c r="F961" s="229">
        <v>1</v>
      </c>
      <c r="G961" s="229">
        <v>6</v>
      </c>
      <c r="I961" s="229">
        <v>0</v>
      </c>
      <c r="J961" s="229">
        <f t="shared" si="72"/>
        <v>1</v>
      </c>
      <c r="K961" s="229" t="str">
        <f t="shared" si="71"/>
        <v>76752/3 CA000</v>
      </c>
      <c r="L961" s="229" t="str">
        <f>IF(AND($G961&lt;&gt;"",$J961&gt;0), IF($F961=1,MID($K961,1,$G961-1)&amp;MID($K961,$G961+2,LEN($K961)-($G961+1)),""), IF(AND($G961&lt;&gt;"",$E961&lt;&gt;""),MID($K961,1,$G961-1),IF(AND($D961&lt;&gt;"",$F961&lt;2),$K961,IF(AND(OR($D961="", $E961=""),VALUE($F961)=0),$K961,IF($F961=1,MID($K961,1,$G961-1)&amp;MID($K961,$G961+2,LEN($K961)-($G961-1)),"")))))</f>
        <v>76752 CA000</v>
      </c>
      <c r="M961" s="229" t="str">
        <f t="shared" si="73"/>
        <v>76753 CA000</v>
      </c>
      <c r="N961" s="229">
        <f>VLOOKUP(B961,大日程202201!$C$2:$D$1418,2,FALSE)</f>
        <v>0</v>
      </c>
    </row>
    <row r="962" spans="1:14">
      <c r="A962" s="229">
        <v>961</v>
      </c>
      <c r="B962" s="229" t="s">
        <v>3671</v>
      </c>
      <c r="C962" s="229" t="s">
        <v>5070</v>
      </c>
      <c r="D962" s="229">
        <v>12</v>
      </c>
      <c r="E962" s="229">
        <v>6</v>
      </c>
      <c r="F962" s="229">
        <v>0</v>
      </c>
      <c r="I962" s="229">
        <v>0</v>
      </c>
      <c r="J962" s="229">
        <f t="shared" si="72"/>
        <v>0</v>
      </c>
      <c r="K962" s="229" t="str">
        <f t="shared" ref="K962:K1025" si="75">IF(AND($D962&lt;&gt;"",$D962&gt;$E962),TRIM(MID($C962,1,$D962)),TRIM($C962))</f>
        <v>75312 CA000</v>
      </c>
      <c r="L962" s="229" t="str">
        <f t="shared" si="74"/>
        <v>75312 CA000</v>
      </c>
      <c r="M962" s="229" t="str">
        <f t="shared" si="73"/>
        <v/>
      </c>
      <c r="N962" s="229">
        <f>VLOOKUP(B962,大日程202201!$C$2:$D$1418,2,FALSE)</f>
        <v>0</v>
      </c>
    </row>
    <row r="963" spans="1:14">
      <c r="A963" s="229">
        <v>962</v>
      </c>
      <c r="B963" s="229" t="s">
        <v>3672</v>
      </c>
      <c r="C963" s="229" t="s">
        <v>5071</v>
      </c>
      <c r="D963" s="229">
        <v>12</v>
      </c>
      <c r="E963" s="229">
        <v>6</v>
      </c>
      <c r="F963" s="229">
        <v>0</v>
      </c>
      <c r="I963" s="229">
        <v>0</v>
      </c>
      <c r="J963" s="229">
        <f t="shared" si="72"/>
        <v>0</v>
      </c>
      <c r="K963" s="229" t="str">
        <f t="shared" si="75"/>
        <v>75313 CA000</v>
      </c>
      <c r="L963" s="229" t="str">
        <f t="shared" si="74"/>
        <v>75313 CA000</v>
      </c>
      <c r="M963" s="229" t="str">
        <f t="shared" si="73"/>
        <v/>
      </c>
      <c r="N963" s="229">
        <f>VLOOKUP(B963,大日程202201!$C$2:$D$1418,2,FALSE)</f>
        <v>0</v>
      </c>
    </row>
    <row r="964" spans="1:14">
      <c r="A964" s="229">
        <v>963</v>
      </c>
      <c r="B964" s="229" t="s">
        <v>3673</v>
      </c>
      <c r="C964" s="229" t="s">
        <v>3673</v>
      </c>
      <c r="D964" s="229">
        <v>14</v>
      </c>
      <c r="E964" s="229">
        <v>8</v>
      </c>
      <c r="F964" s="229">
        <v>1</v>
      </c>
      <c r="G964" s="229">
        <v>6</v>
      </c>
      <c r="I964" s="229">
        <v>0</v>
      </c>
      <c r="J964" s="229">
        <f t="shared" ref="J964:J1027" si="76">IF($G964&lt;&gt;"",($E964-1)-$G964,0)</f>
        <v>1</v>
      </c>
      <c r="K964" s="229" t="str">
        <f t="shared" si="75"/>
        <v>67408/9 9Y000</v>
      </c>
      <c r="L964" s="229" t="str">
        <f>IF(AND($G964&lt;&gt;"",$J964&gt;0), IF($F964=1,MID($K964,1,$G964-1)&amp;MID($K964,$G964+2,LEN($K964)-($G964+1)),""), IF(AND($G964&lt;&gt;"",$E964&lt;&gt;""),MID($K964,1,$G964-1),IF(AND($D964&lt;&gt;"",$F964&lt;2),$K964,IF(AND(OR($D964="", $E964=""),VALUE($F964)=0),$K964,IF($F964=1,MID($K964,1,$G964-1)&amp;MID($K964,$G964+2,LEN($K964)-($G964-1)),"")))))</f>
        <v>67408 9Y000</v>
      </c>
      <c r="M964" s="229" t="str">
        <f t="shared" si="73"/>
        <v>67409 9Y000</v>
      </c>
      <c r="N964" s="229">
        <f>VLOOKUP(B964,大日程202201!$C$2:$D$1418,2,FALSE)</f>
        <v>0</v>
      </c>
    </row>
    <row r="965" spans="1:14">
      <c r="A965" s="229">
        <v>964</v>
      </c>
      <c r="B965" s="229" t="s">
        <v>3674</v>
      </c>
      <c r="C965" s="229" t="s">
        <v>5072</v>
      </c>
      <c r="D965" s="229">
        <v>12</v>
      </c>
      <c r="E965" s="229">
        <v>6</v>
      </c>
      <c r="F965" s="229">
        <v>0</v>
      </c>
      <c r="I965" s="229">
        <v>0</v>
      </c>
      <c r="J965" s="229">
        <f t="shared" si="76"/>
        <v>0</v>
      </c>
      <c r="K965" s="229" t="str">
        <f t="shared" si="75"/>
        <v>75513 9Y000</v>
      </c>
      <c r="L965" s="229" t="str">
        <f t="shared" si="74"/>
        <v>75513 9Y000</v>
      </c>
      <c r="M965" s="229" t="str">
        <f t="shared" si="73"/>
        <v/>
      </c>
      <c r="N965" s="229">
        <f>VLOOKUP(B965,大日程202201!$C$2:$D$1418,2,FALSE)</f>
        <v>0</v>
      </c>
    </row>
    <row r="966" spans="1:14">
      <c r="A966" s="229">
        <v>965</v>
      </c>
      <c r="B966" s="229" t="s">
        <v>3675</v>
      </c>
      <c r="C966" s="229" t="s">
        <v>5073</v>
      </c>
      <c r="D966" s="229">
        <v>12</v>
      </c>
      <c r="E966" s="229">
        <v>6</v>
      </c>
      <c r="F966" s="229">
        <v>0</v>
      </c>
      <c r="I966" s="229">
        <v>0</v>
      </c>
      <c r="J966" s="229">
        <f t="shared" si="76"/>
        <v>0</v>
      </c>
      <c r="K966" s="229" t="str">
        <f t="shared" si="75"/>
        <v>57131 B5011</v>
      </c>
      <c r="L966" s="229" t="str">
        <f t="shared" si="74"/>
        <v>57131 B5011</v>
      </c>
      <c r="M966" s="229" t="str">
        <f t="shared" si="73"/>
        <v/>
      </c>
      <c r="N966" s="229">
        <f>VLOOKUP(B966,大日程202201!$C$2:$D$1418,2,FALSE)</f>
        <v>0</v>
      </c>
    </row>
    <row r="967" spans="1:14">
      <c r="A967" s="229">
        <v>966</v>
      </c>
      <c r="B967" s="229" t="s">
        <v>3676</v>
      </c>
      <c r="C967" s="229" t="s">
        <v>5074</v>
      </c>
      <c r="D967" s="229">
        <v>12</v>
      </c>
      <c r="E967" s="229">
        <v>6</v>
      </c>
      <c r="F967" s="229">
        <v>0</v>
      </c>
      <c r="I967" s="229">
        <v>0</v>
      </c>
      <c r="J967" s="229">
        <f t="shared" si="76"/>
        <v>0</v>
      </c>
      <c r="K967" s="229" t="str">
        <f t="shared" si="75"/>
        <v>57132 B5011</v>
      </c>
      <c r="L967" s="229" t="str">
        <f t="shared" si="74"/>
        <v>57132 B5011</v>
      </c>
      <c r="M967" s="229" t="str">
        <f t="shared" si="73"/>
        <v/>
      </c>
      <c r="N967" s="229">
        <f>VLOOKUP(B967,大日程202201!$C$2:$D$1418,2,FALSE)</f>
        <v>0</v>
      </c>
    </row>
    <row r="968" spans="1:14">
      <c r="A968" s="229">
        <v>967</v>
      </c>
      <c r="B968" s="229" t="s">
        <v>3678</v>
      </c>
      <c r="C968" s="229" t="s">
        <v>5075</v>
      </c>
      <c r="D968" s="229">
        <v>12</v>
      </c>
      <c r="E968" s="229">
        <v>6</v>
      </c>
      <c r="F968" s="229">
        <v>0</v>
      </c>
      <c r="I968" s="229">
        <v>0</v>
      </c>
      <c r="J968" s="229">
        <f t="shared" si="76"/>
        <v>0</v>
      </c>
      <c r="K968" s="229" t="str">
        <f t="shared" si="75"/>
        <v>57131 B5020</v>
      </c>
      <c r="L968" s="229" t="str">
        <f t="shared" si="74"/>
        <v>57131 B5020</v>
      </c>
      <c r="M968" s="229" t="str">
        <f t="shared" si="73"/>
        <v/>
      </c>
      <c r="N968" s="229">
        <f>VLOOKUP(B968,大日程202201!$C$2:$D$1418,2,FALSE)</f>
        <v>0</v>
      </c>
    </row>
    <row r="969" spans="1:14">
      <c r="A969" s="229">
        <v>968</v>
      </c>
      <c r="B969" s="229" t="s">
        <v>3679</v>
      </c>
      <c r="C969" s="229" t="s">
        <v>5076</v>
      </c>
      <c r="D969" s="229">
        <v>12</v>
      </c>
      <c r="E969" s="229">
        <v>6</v>
      </c>
      <c r="F969" s="229">
        <v>0</v>
      </c>
      <c r="I969" s="229">
        <v>0</v>
      </c>
      <c r="J969" s="229">
        <f t="shared" si="76"/>
        <v>0</v>
      </c>
      <c r="K969" s="229" t="str">
        <f t="shared" si="75"/>
        <v>57132 B5020</v>
      </c>
      <c r="L969" s="229" t="str">
        <f t="shared" si="74"/>
        <v>57132 B5020</v>
      </c>
      <c r="M969" s="229" t="str">
        <f t="shared" si="73"/>
        <v/>
      </c>
      <c r="N969" s="229">
        <f>VLOOKUP(B969,大日程202201!$C$2:$D$1418,2,FALSE)</f>
        <v>0</v>
      </c>
    </row>
    <row r="970" spans="1:14">
      <c r="A970" s="229">
        <v>969</v>
      </c>
      <c r="B970" s="229" t="s">
        <v>3680</v>
      </c>
      <c r="C970" s="229" t="s">
        <v>5077</v>
      </c>
      <c r="D970" s="229">
        <v>12</v>
      </c>
      <c r="E970" s="229">
        <v>6</v>
      </c>
      <c r="F970" s="229">
        <v>0</v>
      </c>
      <c r="I970" s="229">
        <v>0</v>
      </c>
      <c r="J970" s="229">
        <f t="shared" si="76"/>
        <v>0</v>
      </c>
      <c r="K970" s="229" t="str">
        <f t="shared" si="75"/>
        <v>64184 JG00A</v>
      </c>
      <c r="L970" s="229" t="str">
        <f t="shared" si="74"/>
        <v>64184 JG00A</v>
      </c>
      <c r="M970" s="229" t="str">
        <f t="shared" si="73"/>
        <v/>
      </c>
      <c r="N970" s="229">
        <f>VLOOKUP(B970,大日程202201!$C$2:$D$1418,2,FALSE)</f>
        <v>0</v>
      </c>
    </row>
    <row r="971" spans="1:14">
      <c r="A971" s="229">
        <v>970</v>
      </c>
      <c r="B971" s="229" t="s">
        <v>3681</v>
      </c>
      <c r="C971" s="229" t="s">
        <v>5078</v>
      </c>
      <c r="D971" s="229">
        <v>12</v>
      </c>
      <c r="E971" s="229">
        <v>6</v>
      </c>
      <c r="F971" s="229">
        <v>0</v>
      </c>
      <c r="I971" s="229">
        <v>0</v>
      </c>
      <c r="J971" s="229">
        <f t="shared" si="76"/>
        <v>0</v>
      </c>
      <c r="K971" s="229" t="str">
        <f t="shared" si="75"/>
        <v>64185 JG00A</v>
      </c>
      <c r="L971" s="229" t="str">
        <f t="shared" si="74"/>
        <v>64185 JG00A</v>
      </c>
      <c r="M971" s="229" t="str">
        <f t="shared" si="73"/>
        <v/>
      </c>
      <c r="N971" s="229">
        <f>VLOOKUP(B971,大日程202201!$C$2:$D$1418,2,FALSE)</f>
        <v>0</v>
      </c>
    </row>
    <row r="972" spans="1:14">
      <c r="A972" s="229">
        <v>971</v>
      </c>
      <c r="B972" s="229" t="s">
        <v>3682</v>
      </c>
      <c r="C972" s="229" t="s">
        <v>5079</v>
      </c>
      <c r="D972" s="229">
        <v>12</v>
      </c>
      <c r="E972" s="229">
        <v>6</v>
      </c>
      <c r="F972" s="229">
        <v>0</v>
      </c>
      <c r="I972" s="229">
        <v>0</v>
      </c>
      <c r="J972" s="229">
        <f t="shared" si="76"/>
        <v>0</v>
      </c>
      <c r="K972" s="229" t="str">
        <f t="shared" si="75"/>
        <v>75632 JG00A</v>
      </c>
      <c r="L972" s="229" t="str">
        <f t="shared" si="74"/>
        <v>75632 JG00A</v>
      </c>
      <c r="M972" s="229" t="str">
        <f t="shared" si="73"/>
        <v/>
      </c>
      <c r="N972" s="229">
        <f>VLOOKUP(B972,大日程202201!$C$2:$D$1418,2,FALSE)</f>
        <v>0</v>
      </c>
    </row>
    <row r="973" spans="1:14">
      <c r="A973" s="229">
        <v>972</v>
      </c>
      <c r="B973" s="229" t="s">
        <v>3683</v>
      </c>
      <c r="C973" s="229" t="s">
        <v>5080</v>
      </c>
      <c r="D973" s="229">
        <v>12</v>
      </c>
      <c r="E973" s="229">
        <v>6</v>
      </c>
      <c r="F973" s="229">
        <v>0</v>
      </c>
      <c r="I973" s="229">
        <v>0</v>
      </c>
      <c r="J973" s="229">
        <f t="shared" si="76"/>
        <v>0</v>
      </c>
      <c r="K973" s="229" t="str">
        <f t="shared" si="75"/>
        <v>75632 JH00A</v>
      </c>
      <c r="L973" s="229" t="str">
        <f t="shared" si="74"/>
        <v>75632 JH00A</v>
      </c>
      <c r="M973" s="229" t="str">
        <f t="shared" si="73"/>
        <v/>
      </c>
      <c r="N973" s="229">
        <f>VLOOKUP(B973,大日程202201!$C$2:$D$1418,2,FALSE)</f>
        <v>0</v>
      </c>
    </row>
    <row r="974" spans="1:14">
      <c r="A974" s="229">
        <v>973</v>
      </c>
      <c r="B974" s="229" t="s">
        <v>3684</v>
      </c>
      <c r="C974" s="229" t="s">
        <v>5081</v>
      </c>
      <c r="D974" s="229">
        <v>12</v>
      </c>
      <c r="E974" s="229">
        <v>6</v>
      </c>
      <c r="F974" s="229">
        <v>0</v>
      </c>
      <c r="I974" s="229">
        <v>0</v>
      </c>
      <c r="J974" s="229">
        <f t="shared" si="76"/>
        <v>0</v>
      </c>
      <c r="K974" s="229" t="str">
        <f t="shared" si="75"/>
        <v>75632 1YA0A</v>
      </c>
      <c r="L974" s="229" t="str">
        <f t="shared" si="74"/>
        <v>75632 1YA0A</v>
      </c>
      <c r="M974" s="229" t="str">
        <f t="shared" ref="M974:M1037" si="77">IF(AND($G974&lt;&gt;"",$J974&gt;0), IF($F974=1,MID($K974,1,$G974-(1+$J974))&amp;MID($K974,$G974+$J974,LEN($K974)-($G974+($J974-1))),""),IF(AND($G974&lt;&gt;"",$E974&lt;&gt;"",$J974&gt;0),MID($K974,1,$G974-1),IF(AND($G974&lt;&gt;"",$E974&lt;&gt;"",$J974&lt;0),MID($K974,1,$E974)&amp;MID($K974,$G974+1,LEN($K974)-$G974),IF($F974=1,MID($K974,1,$G974-2)&amp;MID($K974,$G974+1,LEN($K974)-$G974),""))))</f>
        <v/>
      </c>
      <c r="N974" s="229">
        <f>VLOOKUP(B974,大日程202201!$C$2:$D$1418,2,FALSE)</f>
        <v>0</v>
      </c>
    </row>
    <row r="975" spans="1:14">
      <c r="A975" s="229">
        <v>974</v>
      </c>
      <c r="B975" s="229" t="s">
        <v>3685</v>
      </c>
      <c r="C975" s="229" t="s">
        <v>5082</v>
      </c>
      <c r="D975" s="229">
        <v>12</v>
      </c>
      <c r="E975" s="229">
        <v>6</v>
      </c>
      <c r="F975" s="229">
        <v>0</v>
      </c>
      <c r="I975" s="229">
        <v>0</v>
      </c>
      <c r="J975" s="229">
        <f t="shared" si="76"/>
        <v>0</v>
      </c>
      <c r="K975" s="229" t="str">
        <f t="shared" si="75"/>
        <v>75632 JM00A</v>
      </c>
      <c r="L975" s="229" t="str">
        <f t="shared" si="74"/>
        <v>75632 JM00A</v>
      </c>
      <c r="M975" s="229" t="str">
        <f t="shared" si="77"/>
        <v/>
      </c>
      <c r="N975" s="229">
        <f>VLOOKUP(B975,大日程202201!$C$2:$D$1418,2,FALSE)</f>
        <v>0</v>
      </c>
    </row>
    <row r="976" spans="1:14">
      <c r="A976" s="229">
        <v>975</v>
      </c>
      <c r="B976" s="229" t="s">
        <v>3686</v>
      </c>
      <c r="C976" s="229" t="s">
        <v>3686</v>
      </c>
      <c r="D976" s="229">
        <v>14</v>
      </c>
      <c r="E976" s="229">
        <v>8</v>
      </c>
      <c r="F976" s="229">
        <v>1</v>
      </c>
      <c r="G976" s="229">
        <v>6</v>
      </c>
      <c r="I976" s="229">
        <v>0</v>
      </c>
      <c r="J976" s="229">
        <f t="shared" si="76"/>
        <v>1</v>
      </c>
      <c r="K976" s="229" t="str">
        <f t="shared" si="75"/>
        <v>76752/3 JG00A</v>
      </c>
      <c r="L976" s="229" t="str">
        <f>IF(AND($G976&lt;&gt;"",$J976&gt;0), IF($F976=1,MID($K976,1,$G976-1)&amp;MID($K976,$G976+2,LEN($K976)-($G976+1)),""), IF(AND($G976&lt;&gt;"",$E976&lt;&gt;""),MID($K976,1,$G976-1),IF(AND($D976&lt;&gt;"",$F976&lt;2),$K976,IF(AND(OR($D976="", $E976=""),VALUE($F976)=0),$K976,IF($F976=1,MID($K976,1,$G976-1)&amp;MID($K976,$G976+2,LEN($K976)-($G976-1)),"")))))</f>
        <v>76752 JG00A</v>
      </c>
      <c r="M976" s="229" t="str">
        <f t="shared" si="77"/>
        <v>76753 JG00A</v>
      </c>
      <c r="N976" s="229">
        <f>VLOOKUP(B976,大日程202201!$C$2:$D$1418,2,FALSE)</f>
        <v>0</v>
      </c>
    </row>
    <row r="977" spans="1:14">
      <c r="A977" s="229">
        <v>976</v>
      </c>
      <c r="B977" s="229" t="s">
        <v>3687</v>
      </c>
      <c r="C977" s="229" t="s">
        <v>3687</v>
      </c>
      <c r="D977" s="229">
        <v>14</v>
      </c>
      <c r="E977" s="229">
        <v>8</v>
      </c>
      <c r="F977" s="229">
        <v>1</v>
      </c>
      <c r="G977" s="229">
        <v>6</v>
      </c>
      <c r="I977" s="229">
        <v>0</v>
      </c>
      <c r="J977" s="229">
        <f t="shared" si="76"/>
        <v>1</v>
      </c>
      <c r="K977" s="229" t="str">
        <f t="shared" si="75"/>
        <v>76752/3 JG40A</v>
      </c>
      <c r="L977" s="229" t="str">
        <f>IF(AND($G977&lt;&gt;"",$J977&gt;0), IF($F977=1,MID($K977,1,$G977-1)&amp;MID($K977,$G977+2,LEN($K977)-($G977+1)),""), IF(AND($G977&lt;&gt;"",$E977&lt;&gt;""),MID($K977,1,$G977-1),IF(AND($D977&lt;&gt;"",$F977&lt;2),$K977,IF(AND(OR($D977="", $E977=""),VALUE($F977)=0),$K977,IF($F977=1,MID($K977,1,$G977-1)&amp;MID($K977,$G977+2,LEN($K977)-($G977-1)),"")))))</f>
        <v>76752 JG40A</v>
      </c>
      <c r="M977" s="229" t="str">
        <f t="shared" si="77"/>
        <v>76753 JG40A</v>
      </c>
      <c r="N977" s="229">
        <f>VLOOKUP(B977,大日程202201!$C$2:$D$1418,2,FALSE)</f>
        <v>0</v>
      </c>
    </row>
    <row r="978" spans="1:14">
      <c r="A978" s="229">
        <v>977</v>
      </c>
      <c r="B978" s="229" t="s">
        <v>3688</v>
      </c>
      <c r="C978" s="229" t="s">
        <v>5083</v>
      </c>
      <c r="D978" s="229">
        <v>14</v>
      </c>
      <c r="E978" s="229">
        <v>8</v>
      </c>
      <c r="F978" s="229">
        <v>1</v>
      </c>
      <c r="G978" s="229">
        <v>6</v>
      </c>
      <c r="I978" s="229">
        <v>0</v>
      </c>
      <c r="J978" s="229">
        <f t="shared" si="76"/>
        <v>1</v>
      </c>
      <c r="K978" s="229" t="str">
        <f t="shared" si="75"/>
        <v>77646/7 JM00A</v>
      </c>
      <c r="L978" s="229" t="str">
        <f>IF(AND($G978&lt;&gt;"",$J978&gt;0), IF($F978=1,MID($K978,1,$G978-1)&amp;MID($K978,$G978+2,LEN($K978)-($G978+1)),""), IF(AND($G978&lt;&gt;"",$E978&lt;&gt;""),MID($K978,1,$G978-1),IF(AND($D978&lt;&gt;"",$F978&lt;2),$K978,IF(AND(OR($D978="", $E978=""),VALUE($F978)=0),$K978,IF($F978=1,MID($K978,1,$G978-1)&amp;MID($K978,$G978+2,LEN($K978)-($G978-1)),"")))))</f>
        <v>77646 JM00A</v>
      </c>
      <c r="M978" s="229" t="str">
        <f t="shared" si="77"/>
        <v>77647 JM00A</v>
      </c>
      <c r="N978" s="229">
        <f>VLOOKUP(B978,大日程202201!$C$2:$D$1418,2,FALSE)</f>
        <v>0</v>
      </c>
    </row>
    <row r="979" spans="1:14">
      <c r="A979" s="229">
        <v>978</v>
      </c>
      <c r="B979" s="229" t="s">
        <v>3689</v>
      </c>
      <c r="C979" s="229" t="s">
        <v>5084</v>
      </c>
      <c r="D979" s="229">
        <v>14</v>
      </c>
      <c r="E979" s="229">
        <v>6</v>
      </c>
      <c r="F979" s="229">
        <v>0</v>
      </c>
      <c r="I979" s="229">
        <v>0</v>
      </c>
      <c r="J979" s="229">
        <f t="shared" si="76"/>
        <v>0</v>
      </c>
      <c r="K979" s="229" t="str">
        <f t="shared" si="75"/>
        <v>74798 JM00ACE</v>
      </c>
      <c r="L979" s="229" t="str">
        <f t="shared" ref="L979:L1036" si="78">IF(AND($G979&lt;&gt;"",$J979&gt;0), IF($F979=1,MID($K979,1,$G979-1)&amp;MID($K979,$G979+$J979+$J979,LEN($K979)-($G979+$J979)),""), IF(AND($G979&lt;&gt;"",$E979&lt;&gt;""),MID($K979,1,$G979-1),IF(AND($D979&lt;&gt;"",$F979&lt;2),$K979,IF(AND(OR($D979="", $E979=""),VALUE($F979)=0),$K979,IF($F979=1,MID($K979,1,$G979-1)&amp;MID($K979,$G979+2,LEN($K979)-($G979-1)),"")))))</f>
        <v>74798 JM00ACE</v>
      </c>
      <c r="M979" s="229" t="str">
        <f t="shared" si="77"/>
        <v/>
      </c>
      <c r="N979" s="229">
        <f>VLOOKUP(B979,大日程202201!$C$2:$D$1418,2,FALSE)</f>
        <v>0</v>
      </c>
    </row>
    <row r="980" spans="1:14">
      <c r="A980" s="229">
        <v>979</v>
      </c>
      <c r="B980" s="229" t="s">
        <v>3690</v>
      </c>
      <c r="C980" s="229" t="s">
        <v>5085</v>
      </c>
      <c r="D980" s="229">
        <v>12</v>
      </c>
      <c r="E980" s="229">
        <v>6</v>
      </c>
      <c r="F980" s="229">
        <v>0</v>
      </c>
      <c r="I980" s="229">
        <v>0</v>
      </c>
      <c r="J980" s="229">
        <f t="shared" si="76"/>
        <v>0</v>
      </c>
      <c r="K980" s="229" t="str">
        <f t="shared" si="75"/>
        <v>76572 JM00A</v>
      </c>
      <c r="L980" s="229" t="str">
        <f t="shared" si="78"/>
        <v>76572 JM00A</v>
      </c>
      <c r="M980" s="229" t="str">
        <f t="shared" si="77"/>
        <v/>
      </c>
      <c r="N980" s="229">
        <f>VLOOKUP(B980,大日程202201!$C$2:$D$1418,2,FALSE)</f>
        <v>0</v>
      </c>
    </row>
    <row r="981" spans="1:14">
      <c r="A981" s="229">
        <v>980</v>
      </c>
      <c r="B981" s="229" t="s">
        <v>3691</v>
      </c>
      <c r="C981" s="229" t="s">
        <v>5086</v>
      </c>
      <c r="D981" s="229">
        <v>12</v>
      </c>
      <c r="E981" s="229">
        <v>6</v>
      </c>
      <c r="F981" s="229">
        <v>0</v>
      </c>
      <c r="I981" s="229">
        <v>0</v>
      </c>
      <c r="J981" s="229">
        <f t="shared" si="76"/>
        <v>0</v>
      </c>
      <c r="K981" s="229" t="str">
        <f t="shared" si="75"/>
        <v>76573 JM00A</v>
      </c>
      <c r="L981" s="229" t="str">
        <f t="shared" si="78"/>
        <v>76573 JM00A</v>
      </c>
      <c r="M981" s="229" t="str">
        <f t="shared" si="77"/>
        <v/>
      </c>
      <c r="N981" s="229">
        <f>VLOOKUP(B981,大日程202201!$C$2:$D$1418,2,FALSE)</f>
        <v>0</v>
      </c>
    </row>
    <row r="982" spans="1:14">
      <c r="A982" s="229">
        <v>981</v>
      </c>
      <c r="B982" s="229" t="s">
        <v>3692</v>
      </c>
      <c r="C982" s="229" t="s">
        <v>5087</v>
      </c>
      <c r="D982" s="229">
        <v>12</v>
      </c>
      <c r="E982" s="229">
        <v>6</v>
      </c>
      <c r="F982" s="229">
        <v>0</v>
      </c>
      <c r="I982" s="229">
        <v>0</v>
      </c>
      <c r="J982" s="229">
        <f t="shared" si="76"/>
        <v>0</v>
      </c>
      <c r="K982" s="229" t="str">
        <f t="shared" si="75"/>
        <v>76532 JM00B</v>
      </c>
      <c r="L982" s="229" t="str">
        <f t="shared" si="78"/>
        <v>76532 JM00B</v>
      </c>
      <c r="M982" s="229" t="str">
        <f t="shared" si="77"/>
        <v/>
      </c>
      <c r="N982" s="229">
        <f>VLOOKUP(B982,大日程202201!$C$2:$D$1418,2,FALSE)</f>
        <v>0</v>
      </c>
    </row>
    <row r="983" spans="1:14">
      <c r="A983" s="229">
        <v>982</v>
      </c>
      <c r="B983" s="229" t="s">
        <v>3693</v>
      </c>
      <c r="C983" s="229" t="s">
        <v>5088</v>
      </c>
      <c r="D983" s="229">
        <v>12</v>
      </c>
      <c r="E983" s="229">
        <v>6</v>
      </c>
      <c r="F983" s="229">
        <v>0</v>
      </c>
      <c r="I983" s="229">
        <v>0</v>
      </c>
      <c r="J983" s="229">
        <f t="shared" si="76"/>
        <v>0</v>
      </c>
      <c r="K983" s="229" t="str">
        <f t="shared" si="75"/>
        <v>76533 JM00B</v>
      </c>
      <c r="L983" s="229" t="str">
        <f t="shared" si="78"/>
        <v>76533 JM00B</v>
      </c>
      <c r="M983" s="229" t="str">
        <f t="shared" si="77"/>
        <v/>
      </c>
      <c r="N983" s="229">
        <f>VLOOKUP(B983,大日程202201!$C$2:$D$1418,2,FALSE)</f>
        <v>0</v>
      </c>
    </row>
    <row r="984" spans="1:14">
      <c r="A984" s="229">
        <v>983</v>
      </c>
      <c r="B984" s="229" t="s">
        <v>3694</v>
      </c>
      <c r="C984" s="229" t="s">
        <v>5089</v>
      </c>
      <c r="D984" s="229">
        <v>12</v>
      </c>
      <c r="E984" s="229">
        <v>6</v>
      </c>
      <c r="F984" s="229">
        <v>0</v>
      </c>
      <c r="I984" s="229">
        <v>0</v>
      </c>
      <c r="J984" s="229">
        <f t="shared" si="76"/>
        <v>0</v>
      </c>
      <c r="K984" s="229" t="str">
        <f t="shared" si="75"/>
        <v>76516 JM00A</v>
      </c>
      <c r="L984" s="229" t="str">
        <f t="shared" si="78"/>
        <v>76516 JM00A</v>
      </c>
      <c r="M984" s="229" t="str">
        <f t="shared" si="77"/>
        <v/>
      </c>
      <c r="N984" s="229">
        <f>VLOOKUP(B984,大日程202201!$C$2:$D$1418,2,FALSE)</f>
        <v>0</v>
      </c>
    </row>
    <row r="985" spans="1:14">
      <c r="A985" s="229">
        <v>984</v>
      </c>
      <c r="B985" s="229" t="s">
        <v>3695</v>
      </c>
      <c r="C985" s="229" t="s">
        <v>5090</v>
      </c>
      <c r="D985" s="229">
        <v>12</v>
      </c>
      <c r="E985" s="229">
        <v>6</v>
      </c>
      <c r="F985" s="229">
        <v>0</v>
      </c>
      <c r="I985" s="229">
        <v>0</v>
      </c>
      <c r="J985" s="229">
        <f t="shared" si="76"/>
        <v>0</v>
      </c>
      <c r="K985" s="229" t="str">
        <f t="shared" si="75"/>
        <v>76517 JM00A</v>
      </c>
      <c r="L985" s="229" t="str">
        <f t="shared" si="78"/>
        <v>76517 JM00A</v>
      </c>
      <c r="M985" s="229" t="str">
        <f t="shared" si="77"/>
        <v/>
      </c>
      <c r="N985" s="229">
        <f>VLOOKUP(B985,大日程202201!$C$2:$D$1418,2,FALSE)</f>
        <v>0</v>
      </c>
    </row>
    <row r="986" spans="1:14">
      <c r="A986" s="229">
        <v>985</v>
      </c>
      <c r="B986" s="229" t="s">
        <v>3696</v>
      </c>
      <c r="C986" s="236" t="s">
        <v>970</v>
      </c>
      <c r="D986" s="229">
        <v>12</v>
      </c>
      <c r="E986" s="229">
        <v>6</v>
      </c>
      <c r="I986" s="229">
        <v>0</v>
      </c>
      <c r="J986" s="229">
        <f t="shared" si="76"/>
        <v>0</v>
      </c>
      <c r="K986" s="229" t="str">
        <f t="shared" si="75"/>
        <v>75512 JG00A</v>
      </c>
      <c r="L986" s="229" t="str">
        <f>IF(AND($G986&lt;&gt;"",$J986&gt;0), IF($F986=1,MID($K986,1,$G986-1)&amp;MID($K986,$G986+2,LEN($K986)-($G986+1)),""), IF(AND($G986&lt;&gt;"",$E986&lt;&gt;""),MID($K986,1,$G986-1),IF(AND($D986&lt;&gt;"",$F986&lt;2),$K986,IF(AND(OR($D986="", $E986=""),VALUE($F986)=0),$K986,IF($F986=1,MID($K986,1,$G986-1)&amp;MID($K986,$G986+2,LEN($K986)-($G986-1)),"")))))</f>
        <v>75512 JG00A</v>
      </c>
      <c r="M986" s="229" t="str">
        <f t="shared" si="77"/>
        <v/>
      </c>
      <c r="N986" s="229">
        <f>VLOOKUP(B986,大日程202201!$C$2:$D$1418,2,FALSE)</f>
        <v>0</v>
      </c>
    </row>
    <row r="987" spans="1:14">
      <c r="A987" s="229">
        <v>986</v>
      </c>
      <c r="B987" s="229" t="s">
        <v>3697</v>
      </c>
      <c r="C987" s="229" t="s">
        <v>5091</v>
      </c>
      <c r="D987" s="229">
        <v>12</v>
      </c>
      <c r="E987" s="229">
        <v>6</v>
      </c>
      <c r="F987" s="229">
        <v>0</v>
      </c>
      <c r="I987" s="229">
        <v>0</v>
      </c>
      <c r="J987" s="229">
        <f t="shared" si="76"/>
        <v>0</v>
      </c>
      <c r="K987" s="229" t="str">
        <f t="shared" si="75"/>
        <v>75512 6MA0A</v>
      </c>
      <c r="L987" s="229" t="str">
        <f t="shared" si="78"/>
        <v>75512 6MA0A</v>
      </c>
      <c r="M987" s="229" t="str">
        <f t="shared" si="77"/>
        <v/>
      </c>
      <c r="N987" s="229">
        <f>VLOOKUP(B987,大日程202201!$C$2:$D$1418,2,FALSE)</f>
        <v>0</v>
      </c>
    </row>
    <row r="988" spans="1:14">
      <c r="A988" s="229">
        <v>987</v>
      </c>
      <c r="B988" s="229" t="s">
        <v>3698</v>
      </c>
      <c r="C988" s="235" t="s">
        <v>972</v>
      </c>
      <c r="D988" s="229">
        <v>12</v>
      </c>
      <c r="E988" s="229">
        <v>6</v>
      </c>
      <c r="I988" s="229">
        <v>0</v>
      </c>
      <c r="J988" s="229">
        <f t="shared" si="76"/>
        <v>0</v>
      </c>
      <c r="K988" s="229" t="str">
        <f t="shared" si="75"/>
        <v>75512 JM00A</v>
      </c>
      <c r="L988" s="229" t="str">
        <f>IF(AND($G988&lt;&gt;"",$J988&gt;0), IF($F988=1,MID($K988,1,$G988-1)&amp;MID($K988,$G988+2,LEN($K988)-($G988+1)),""), IF(AND($G988&lt;&gt;"",$E988&lt;&gt;""),MID($K988,1,$G988-1),IF(AND($D988&lt;&gt;"",$F988&lt;2),$K988,IF(AND(OR($D988="", $E988=""),VALUE($F988)=0),$K988,IF($F988=1,MID($K988,1,$G988-1)&amp;MID($K988,$G988+2,LEN($K988)-($G988-1)),"")))))</f>
        <v>75512 JM00A</v>
      </c>
      <c r="M988" s="229" t="str">
        <f t="shared" si="77"/>
        <v/>
      </c>
      <c r="N988" s="229">
        <f>VLOOKUP(B988,大日程202201!$C$2:$D$1418,2,FALSE)</f>
        <v>0</v>
      </c>
    </row>
    <row r="989" spans="1:14">
      <c r="A989" s="229">
        <v>988</v>
      </c>
      <c r="B989" s="229" t="s">
        <v>3699</v>
      </c>
      <c r="C989" s="235" t="s">
        <v>973</v>
      </c>
      <c r="D989" s="229">
        <v>12</v>
      </c>
      <c r="E989" s="229">
        <v>6</v>
      </c>
      <c r="I989" s="229">
        <v>0</v>
      </c>
      <c r="J989" s="229">
        <f t="shared" si="76"/>
        <v>0</v>
      </c>
      <c r="K989" s="229" t="str">
        <f t="shared" si="75"/>
        <v>75513 JG00A</v>
      </c>
      <c r="L989" s="229" t="str">
        <f>IF(AND($G989&lt;&gt;"",$J989&gt;0), IF($F989=1,MID($K989,1,$G989-1)&amp;MID($K989,$G989+2,LEN($K989)-($G989+1)),""), IF(AND($G989&lt;&gt;"",$E989&lt;&gt;""),MID($K989,1,$G989-1),IF(AND($D989&lt;&gt;"",$F989&lt;2),$K989,IF(AND(OR($D989="", $E989=""),VALUE($F989)=0),$K989,IF($F989=1,MID($K989,1,$G989-1)&amp;MID($K989,$G989+2,LEN($K989)-($G989-1)),"")))))</f>
        <v>75513 JG00A</v>
      </c>
      <c r="M989" s="229" t="str">
        <f t="shared" si="77"/>
        <v/>
      </c>
      <c r="N989" s="229">
        <f>VLOOKUP(B989,大日程202201!$C$2:$D$1418,2,FALSE)</f>
        <v>0</v>
      </c>
    </row>
    <row r="990" spans="1:14">
      <c r="A990" s="229">
        <v>989</v>
      </c>
      <c r="B990" s="229" t="s">
        <v>3700</v>
      </c>
      <c r="C990" s="229" t="s">
        <v>5092</v>
      </c>
      <c r="D990" s="229">
        <v>12</v>
      </c>
      <c r="E990" s="229">
        <v>6</v>
      </c>
      <c r="F990" s="229">
        <v>0</v>
      </c>
      <c r="I990" s="229">
        <v>0</v>
      </c>
      <c r="J990" s="229">
        <f t="shared" si="76"/>
        <v>0</v>
      </c>
      <c r="K990" s="229" t="str">
        <f t="shared" si="75"/>
        <v>75513 6MA0A</v>
      </c>
      <c r="L990" s="229" t="str">
        <f t="shared" si="78"/>
        <v>75513 6MA0A</v>
      </c>
      <c r="M990" s="229" t="str">
        <f t="shared" si="77"/>
        <v/>
      </c>
      <c r="N990" s="229">
        <f>VLOOKUP(B990,大日程202201!$C$2:$D$1418,2,FALSE)</f>
        <v>0</v>
      </c>
    </row>
    <row r="991" spans="1:14">
      <c r="A991" s="229">
        <v>990</v>
      </c>
      <c r="B991" s="229" t="s">
        <v>3701</v>
      </c>
      <c r="C991" s="235" t="s">
        <v>975</v>
      </c>
      <c r="D991" s="229">
        <v>12</v>
      </c>
      <c r="E991" s="229">
        <v>6</v>
      </c>
      <c r="I991" s="229">
        <v>0</v>
      </c>
      <c r="J991" s="229">
        <f t="shared" si="76"/>
        <v>0</v>
      </c>
      <c r="K991" s="229" t="str">
        <f t="shared" si="75"/>
        <v>75513 JM00A</v>
      </c>
      <c r="L991" s="229" t="str">
        <f>IF(AND($G991&lt;&gt;"",$J991&gt;0), IF($F991=1,MID($K991,1,$G991-1)&amp;MID($K991,$G991+2,LEN($K991)-($G991+1)),""), IF(AND($G991&lt;&gt;"",$E991&lt;&gt;""),MID($K991,1,$G991-1),IF(AND($D991&lt;&gt;"",$F991&lt;2),$K991,IF(AND(OR($D991="", $E991=""),VALUE($F991)=0),$K991,IF($F991=1,MID($K991,1,$G991-1)&amp;MID($K991,$G991+2,LEN($K991)-($G991-1)),"")))))</f>
        <v>75513 JM00A</v>
      </c>
      <c r="M991" s="229" t="str">
        <f t="shared" si="77"/>
        <v/>
      </c>
      <c r="N991" s="229">
        <f>VLOOKUP(B991,大日程202201!$C$2:$D$1418,2,FALSE)</f>
        <v>0</v>
      </c>
    </row>
    <row r="992" spans="1:14">
      <c r="A992" s="229">
        <v>991</v>
      </c>
      <c r="B992" s="229" t="s">
        <v>3702</v>
      </c>
      <c r="C992" s="235" t="s">
        <v>976</v>
      </c>
      <c r="D992" s="229">
        <v>14</v>
      </c>
      <c r="E992" s="229">
        <v>6</v>
      </c>
      <c r="I992" s="229">
        <v>12</v>
      </c>
      <c r="J992" s="229">
        <f t="shared" si="76"/>
        <v>0</v>
      </c>
      <c r="K992" s="229" t="str">
        <f t="shared" si="75"/>
        <v>75112 JG00A-K</v>
      </c>
      <c r="L992" s="229" t="str">
        <f>IF(AND($G992&lt;&gt;"",$J992&gt;0), IF($F992=1,MID($K992,1,$G992-1)&amp;MID($K992,$G992+2,LEN($K992)-($G992+1)),""), IF(AND($G992&lt;&gt;"",$E992&lt;&gt;""),MID($K992,1,$G992-1),IF(AND($D992&lt;&gt;"",$F992&lt;2),$K992,IF(AND(OR($D992="", $E992=""),VALUE($F992)=0),$K992,IF($F992=1,MID($K992,1,$G992-1)&amp;MID($K992,$G992+2,LEN($K992)-($G992-1)),"")))))</f>
        <v>75112 JG00A-K</v>
      </c>
      <c r="M992" s="229" t="str">
        <f t="shared" si="77"/>
        <v/>
      </c>
      <c r="N992" s="229">
        <f>VLOOKUP(B992,大日程202201!$C$2:$D$1418,2,FALSE)</f>
        <v>11200</v>
      </c>
    </row>
    <row r="993" spans="1:14">
      <c r="A993" s="229">
        <v>992</v>
      </c>
      <c r="B993" s="229" t="s">
        <v>3703</v>
      </c>
      <c r="C993" s="235" t="s">
        <v>977</v>
      </c>
      <c r="D993" s="229">
        <v>14</v>
      </c>
      <c r="E993" s="229">
        <v>6</v>
      </c>
      <c r="I993" s="229">
        <v>12</v>
      </c>
      <c r="J993" s="229">
        <f t="shared" si="76"/>
        <v>0</v>
      </c>
      <c r="K993" s="229" t="str">
        <f t="shared" si="75"/>
        <v>75113 JG00A-K</v>
      </c>
      <c r="L993" s="229" t="str">
        <f>IF(AND($G993&lt;&gt;"",$J993&gt;0), IF($F993=1,MID($K993,1,$G993-1)&amp;MID($K993,$G993+2,LEN($K993)-($G993+1)),""), IF(AND($G993&lt;&gt;"",$E993&lt;&gt;""),MID($K993,1,$G993-1),IF(AND($D993&lt;&gt;"",$F993&lt;2),$K993,IF(AND(OR($D993="", $E993=""),VALUE($F993)=0),$K993,IF($F993=1,MID($K993,1,$G993-1)&amp;MID($K993,$G993+2,LEN($K993)-($G993-1)),"")))))</f>
        <v>75113 JG00A-K</v>
      </c>
      <c r="M993" s="229" t="str">
        <f t="shared" si="77"/>
        <v/>
      </c>
      <c r="N993" s="229">
        <f>VLOOKUP(B993,大日程202201!$C$2:$D$1418,2,FALSE)</f>
        <v>4900</v>
      </c>
    </row>
    <row r="994" spans="1:14">
      <c r="A994" s="229">
        <v>993</v>
      </c>
      <c r="B994" s="229" t="s">
        <v>3704</v>
      </c>
      <c r="C994" s="235" t="s">
        <v>978</v>
      </c>
      <c r="D994" s="229">
        <v>12</v>
      </c>
      <c r="E994" s="229">
        <v>6</v>
      </c>
      <c r="I994" s="229">
        <v>0</v>
      </c>
      <c r="J994" s="229">
        <f t="shared" si="76"/>
        <v>0</v>
      </c>
      <c r="K994" s="229" t="str">
        <f t="shared" si="75"/>
        <v>75113 6FK0A</v>
      </c>
      <c r="L994" s="229" t="str">
        <f>IF(AND($G994&lt;&gt;"",$J994&gt;0), IF($F994=1,MID($K994,1,$G994-1)&amp;MID($K994,$G994+2,LEN($K994)-($G994+1)),""), IF(AND($G994&lt;&gt;"",$E994&lt;&gt;""),MID($K994,1,$G994-1),IF(AND($D994&lt;&gt;"",$F994&lt;2),$K994,IF(AND(OR($D994="", $E994=""),VALUE($F994)=0),$K994,IF($F994=1,MID($K994,1,$G994-1)&amp;MID($K994,$G994+2,LEN($K994)-($G994-1)),"")))))</f>
        <v>75113 6FK0A</v>
      </c>
      <c r="M994" s="229" t="str">
        <f t="shared" si="77"/>
        <v/>
      </c>
      <c r="N994" s="229">
        <f>VLOOKUP(B994,大日程202201!$C$2:$D$1418,2,FALSE)</f>
        <v>6500</v>
      </c>
    </row>
    <row r="995" spans="1:14">
      <c r="A995" s="229">
        <v>994</v>
      </c>
      <c r="B995" s="229" t="s">
        <v>3705</v>
      </c>
      <c r="C995" s="229" t="s">
        <v>5093</v>
      </c>
      <c r="D995" s="229">
        <v>12</v>
      </c>
      <c r="E995" s="229">
        <v>6</v>
      </c>
      <c r="F995" s="229">
        <v>0</v>
      </c>
      <c r="I995" s="229">
        <v>0</v>
      </c>
      <c r="J995" s="229">
        <f t="shared" si="76"/>
        <v>0</v>
      </c>
      <c r="K995" s="229" t="str">
        <f t="shared" si="75"/>
        <v>75134 JG00A</v>
      </c>
      <c r="L995" s="229" t="str">
        <f t="shared" si="78"/>
        <v>75134 JG00A</v>
      </c>
      <c r="M995" s="229" t="str">
        <f t="shared" si="77"/>
        <v/>
      </c>
      <c r="N995" s="229">
        <f>VLOOKUP(B995,大日程202201!$C$2:$D$1418,2,FALSE)</f>
        <v>0</v>
      </c>
    </row>
    <row r="996" spans="1:14">
      <c r="A996" s="229">
        <v>995</v>
      </c>
      <c r="B996" s="229" t="s">
        <v>3706</v>
      </c>
      <c r="C996" s="235" t="s">
        <v>980</v>
      </c>
      <c r="D996" s="229">
        <v>12</v>
      </c>
      <c r="E996" s="229">
        <v>6</v>
      </c>
      <c r="I996" s="229">
        <v>0</v>
      </c>
      <c r="J996" s="229">
        <f t="shared" si="76"/>
        <v>0</v>
      </c>
      <c r="K996" s="229" t="str">
        <f t="shared" si="75"/>
        <v>75134 JG40A</v>
      </c>
      <c r="L996" s="229" t="str">
        <f>IF(AND($G996&lt;&gt;"",$J996&gt;0), IF($F996=1,MID($K996,1,$G996-1)&amp;MID($K996,$G996+2,LEN($K996)-($G996+1)),""), IF(AND($G996&lt;&gt;"",$E996&lt;&gt;""),MID($K996,1,$G996-1),IF(AND($D996&lt;&gt;"",$F996&lt;2),$K996,IF(AND(OR($D996="", $E996=""),VALUE($F996)=0),$K996,IF($F996=1,MID($K996,1,$G996-1)&amp;MID($K996,$G996+2,LEN($K996)-($G996-1)),"")))))</f>
        <v>75134 JG40A</v>
      </c>
      <c r="M996" s="229" t="str">
        <f t="shared" si="77"/>
        <v/>
      </c>
      <c r="N996" s="229">
        <f>VLOOKUP(B996,大日程202201!$C$2:$D$1418,2,FALSE)</f>
        <v>6800</v>
      </c>
    </row>
    <row r="997" spans="1:14">
      <c r="A997" s="229">
        <v>996</v>
      </c>
      <c r="B997" s="229" t="s">
        <v>3707</v>
      </c>
      <c r="C997" s="235" t="s">
        <v>981</v>
      </c>
      <c r="D997" s="229">
        <v>12</v>
      </c>
      <c r="E997" s="229">
        <v>6</v>
      </c>
      <c r="I997" s="229">
        <v>0</v>
      </c>
      <c r="J997" s="229">
        <f t="shared" si="76"/>
        <v>0</v>
      </c>
      <c r="K997" s="229" t="str">
        <f t="shared" si="75"/>
        <v>75134 6FK1A</v>
      </c>
      <c r="L997" s="229" t="str">
        <f>IF(AND($G997&lt;&gt;"",$J997&gt;0), IF($F997=1,MID($K997,1,$G997-1)&amp;MID($K997,$G997+2,LEN($K997)-($G997+1)),""), IF(AND($G997&lt;&gt;"",$E997&lt;&gt;""),MID($K997,1,$G997-1),IF(AND($D997&lt;&gt;"",$F997&lt;2),$K997,IF(AND(OR($D997="", $E997=""),VALUE($F997)=0),$K997,IF($F997=1,MID($K997,1,$G997-1)&amp;MID($K997,$G997+2,LEN($K997)-($G997-1)),"")))))</f>
        <v>75134 6FK1A</v>
      </c>
      <c r="M997" s="229" t="str">
        <f t="shared" si="77"/>
        <v/>
      </c>
      <c r="N997" s="229">
        <f>VLOOKUP(B997,大日程202201!$C$2:$D$1418,2,FALSE)</f>
        <v>7400</v>
      </c>
    </row>
    <row r="998" spans="1:14">
      <c r="A998" s="229">
        <v>997</v>
      </c>
      <c r="B998" s="229" t="s">
        <v>3708</v>
      </c>
      <c r="C998" s="229" t="s">
        <v>5094</v>
      </c>
      <c r="D998" s="229">
        <v>12</v>
      </c>
      <c r="E998" s="229">
        <v>6</v>
      </c>
      <c r="F998" s="229">
        <v>0</v>
      </c>
      <c r="I998" s="229">
        <v>0</v>
      </c>
      <c r="J998" s="229">
        <f t="shared" si="76"/>
        <v>0</v>
      </c>
      <c r="K998" s="229" t="str">
        <f t="shared" si="75"/>
        <v>75135 JG00A</v>
      </c>
      <c r="L998" s="229" t="str">
        <f t="shared" si="78"/>
        <v>75135 JG00A</v>
      </c>
      <c r="M998" s="229" t="str">
        <f t="shared" si="77"/>
        <v/>
      </c>
      <c r="N998" s="229">
        <f>VLOOKUP(B998,大日程202201!$C$2:$D$1418,2,FALSE)</f>
        <v>0</v>
      </c>
    </row>
    <row r="999" spans="1:14">
      <c r="A999" s="229">
        <v>998</v>
      </c>
      <c r="B999" s="229" t="s">
        <v>3709</v>
      </c>
      <c r="C999" s="235" t="s">
        <v>983</v>
      </c>
      <c r="D999" s="229">
        <v>12</v>
      </c>
      <c r="E999" s="229">
        <v>6</v>
      </c>
      <c r="I999" s="229">
        <v>0</v>
      </c>
      <c r="J999" s="229">
        <f t="shared" si="76"/>
        <v>0</v>
      </c>
      <c r="K999" s="229" t="str">
        <f t="shared" si="75"/>
        <v>75135 JG40A</v>
      </c>
      <c r="L999" s="229" t="str">
        <f>IF(AND($G999&lt;&gt;"",$J999&gt;0), IF($F999=1,MID($K999,1,$G999-1)&amp;MID($K999,$G999+2,LEN($K999)-($G999+1)),""), IF(AND($G999&lt;&gt;"",$E999&lt;&gt;""),MID($K999,1,$G999-1),IF(AND($D999&lt;&gt;"",$F999&lt;2),$K999,IF(AND(OR($D999="", $E999=""),VALUE($F999)=0),$K999,IF($F999=1,MID($K999,1,$G999-1)&amp;MID($K999,$G999+2,LEN($K999)-($G999-1)),"")))))</f>
        <v>75135 JG40A</v>
      </c>
      <c r="M999" s="229" t="str">
        <f t="shared" si="77"/>
        <v/>
      </c>
      <c r="N999" s="229">
        <f>VLOOKUP(B999,大日程202201!$C$2:$D$1418,2,FALSE)</f>
        <v>6500</v>
      </c>
    </row>
    <row r="1000" spans="1:14">
      <c r="A1000" s="229">
        <v>999</v>
      </c>
      <c r="B1000" s="229" t="s">
        <v>3710</v>
      </c>
      <c r="C1000" s="235" t="s">
        <v>984</v>
      </c>
      <c r="D1000" s="229">
        <v>12</v>
      </c>
      <c r="E1000" s="229">
        <v>6</v>
      </c>
      <c r="I1000" s="229">
        <v>0</v>
      </c>
      <c r="J1000" s="229">
        <f t="shared" si="76"/>
        <v>0</v>
      </c>
      <c r="K1000" s="229" t="str">
        <f t="shared" si="75"/>
        <v>75135 6FK1A</v>
      </c>
      <c r="L1000" s="229" t="str">
        <f>IF(AND($G1000&lt;&gt;"",$J1000&gt;0), IF($F1000=1,MID($K1000,1,$G1000-1)&amp;MID($K1000,$G1000+2,LEN($K1000)-($G1000+1)),""), IF(AND($G1000&lt;&gt;"",$E1000&lt;&gt;""),MID($K1000,1,$G1000-1),IF(AND($D1000&lt;&gt;"",$F1000&lt;2),$K1000,IF(AND(OR($D1000="", $E1000=""),VALUE($F1000)=0),$K1000,IF($F1000=1,MID($K1000,1,$G1000-1)&amp;MID($K1000,$G1000+2,LEN($K1000)-($G1000-1)),"")))))</f>
        <v>75135 6FK1A</v>
      </c>
      <c r="M1000" s="229" t="str">
        <f t="shared" si="77"/>
        <v/>
      </c>
      <c r="N1000" s="229">
        <f>VLOOKUP(B1000,大日程202201!$C$2:$D$1418,2,FALSE)</f>
        <v>7700</v>
      </c>
    </row>
    <row r="1001" spans="1:14">
      <c r="A1001" s="229">
        <v>1000</v>
      </c>
      <c r="B1001" s="229" t="s">
        <v>3711</v>
      </c>
      <c r="C1001" s="229" t="s">
        <v>5095</v>
      </c>
      <c r="D1001" s="229">
        <v>14</v>
      </c>
      <c r="E1001" s="229">
        <v>6</v>
      </c>
      <c r="F1001" s="229">
        <v>0</v>
      </c>
      <c r="I1001" s="229">
        <v>12</v>
      </c>
      <c r="J1001" s="229">
        <f t="shared" si="76"/>
        <v>0</v>
      </c>
      <c r="K1001" s="229" t="str">
        <f t="shared" si="75"/>
        <v>75174 JG00A-W</v>
      </c>
      <c r="L1001" s="229" t="str">
        <f t="shared" si="78"/>
        <v>75174 JG00A-W</v>
      </c>
      <c r="M1001" s="229" t="str">
        <f t="shared" si="77"/>
        <v/>
      </c>
      <c r="N1001" s="229">
        <f>VLOOKUP(B1001,大日程202201!$C$2:$D$1418,2,FALSE)</f>
        <v>800</v>
      </c>
    </row>
    <row r="1002" spans="1:14">
      <c r="A1002" s="229">
        <v>1001</v>
      </c>
      <c r="B1002" s="229" t="s">
        <v>3712</v>
      </c>
      <c r="C1002" s="229" t="s">
        <v>3712</v>
      </c>
      <c r="D1002" s="229">
        <v>14</v>
      </c>
      <c r="E1002" s="229">
        <v>8</v>
      </c>
      <c r="F1002" s="229">
        <v>1</v>
      </c>
      <c r="G1002" s="229">
        <v>6</v>
      </c>
      <c r="I1002" s="229">
        <v>0</v>
      </c>
      <c r="J1002" s="229">
        <f t="shared" si="76"/>
        <v>1</v>
      </c>
      <c r="K1002" s="229" t="str">
        <f t="shared" si="75"/>
        <v>67408/9 1GR0A</v>
      </c>
      <c r="L1002" s="229" t="str">
        <f>IF(AND($G1002&lt;&gt;"",$J1002&gt;0), IF($F1002=1,MID($K1002,1,$G1002-1)&amp;MID($K1002,$G1002+2,LEN($K1002)-($G1002+1)),""), IF(AND($G1002&lt;&gt;"",$E1002&lt;&gt;""),MID($K1002,1,$G1002-1),IF(AND($D1002&lt;&gt;"",$F1002&lt;2),$K1002,IF(AND(OR($D1002="", $E1002=""),VALUE($F1002)=0),$K1002,IF($F1002=1,MID($K1002,1,$G1002-1)&amp;MID($K1002,$G1002+2,LEN($K1002)-($G1002-1)),"")))))</f>
        <v>67408 1GR0A</v>
      </c>
      <c r="M1002" s="229" t="str">
        <f t="shared" si="77"/>
        <v>67409 1GR0A</v>
      </c>
      <c r="N1002" s="229">
        <f>VLOOKUP(B1002,大日程202201!$C$2:$D$1418,2,FALSE)</f>
        <v>0</v>
      </c>
    </row>
    <row r="1003" spans="1:14">
      <c r="A1003" s="229">
        <v>1002</v>
      </c>
      <c r="B1003" s="229" t="s">
        <v>3713</v>
      </c>
      <c r="C1003" s="229" t="s">
        <v>5096</v>
      </c>
      <c r="D1003" s="229">
        <v>12</v>
      </c>
      <c r="E1003" s="229">
        <v>6</v>
      </c>
      <c r="F1003" s="229">
        <v>0</v>
      </c>
      <c r="I1003" s="229">
        <v>0</v>
      </c>
      <c r="J1003" s="229">
        <f t="shared" si="76"/>
        <v>0</v>
      </c>
      <c r="K1003" s="229" t="str">
        <f t="shared" si="75"/>
        <v>67413 1AE0A</v>
      </c>
      <c r="L1003" s="229" t="str">
        <f t="shared" si="78"/>
        <v>67413 1AE0A</v>
      </c>
      <c r="M1003" s="229" t="str">
        <f t="shared" si="77"/>
        <v/>
      </c>
      <c r="N1003" s="229">
        <f>VLOOKUP(B1003,大日程202201!$C$2:$D$1418,2,FALSE)</f>
        <v>0</v>
      </c>
    </row>
    <row r="1004" spans="1:14">
      <c r="A1004" s="229">
        <v>1003</v>
      </c>
      <c r="B1004" s="229" t="s">
        <v>3714</v>
      </c>
      <c r="C1004" s="229" t="s">
        <v>5097</v>
      </c>
      <c r="D1004" s="229">
        <v>12</v>
      </c>
      <c r="E1004" s="229">
        <v>6</v>
      </c>
      <c r="F1004" s="229">
        <v>0</v>
      </c>
      <c r="I1004" s="229">
        <v>0</v>
      </c>
      <c r="J1004" s="229">
        <f t="shared" si="76"/>
        <v>0</v>
      </c>
      <c r="K1004" s="229" t="str">
        <f t="shared" si="75"/>
        <v>74332 1AA0A</v>
      </c>
      <c r="L1004" s="229" t="str">
        <f t="shared" si="78"/>
        <v>74332 1AA0A</v>
      </c>
      <c r="M1004" s="229" t="str">
        <f t="shared" si="77"/>
        <v/>
      </c>
      <c r="N1004" s="229">
        <f>VLOOKUP(B1004,大日程202201!$C$2:$D$1418,2,FALSE)</f>
        <v>0</v>
      </c>
    </row>
    <row r="1005" spans="1:14">
      <c r="A1005" s="229">
        <v>1004</v>
      </c>
      <c r="B1005" s="229" t="s">
        <v>3715</v>
      </c>
      <c r="C1005" s="229" t="s">
        <v>5098</v>
      </c>
      <c r="D1005" s="229">
        <v>12</v>
      </c>
      <c r="E1005" s="229">
        <v>6</v>
      </c>
      <c r="F1005" s="229">
        <v>0</v>
      </c>
      <c r="I1005" s="229">
        <v>0</v>
      </c>
      <c r="J1005" s="229">
        <f t="shared" si="76"/>
        <v>0</v>
      </c>
      <c r="K1005" s="229" t="str">
        <f t="shared" si="75"/>
        <v>74333 1AA0A</v>
      </c>
      <c r="L1005" s="229" t="str">
        <f t="shared" si="78"/>
        <v>74333 1AA0A</v>
      </c>
      <c r="M1005" s="229" t="str">
        <f t="shared" si="77"/>
        <v/>
      </c>
      <c r="N1005" s="229">
        <f>VLOOKUP(B1005,大日程202201!$C$2:$D$1418,2,FALSE)</f>
        <v>0</v>
      </c>
    </row>
    <row r="1006" spans="1:14">
      <c r="A1006" s="229">
        <v>1005</v>
      </c>
      <c r="B1006" s="229" t="s">
        <v>3716</v>
      </c>
      <c r="C1006" s="229" t="s">
        <v>5099</v>
      </c>
      <c r="D1006" s="229">
        <v>12</v>
      </c>
      <c r="E1006" s="229">
        <v>6</v>
      </c>
      <c r="F1006" s="229">
        <v>0</v>
      </c>
      <c r="I1006" s="229">
        <v>0</v>
      </c>
      <c r="J1006" s="229">
        <f t="shared" si="76"/>
        <v>0</v>
      </c>
      <c r="K1006" s="229" t="str">
        <f t="shared" si="75"/>
        <v>75112 1AA0A</v>
      </c>
      <c r="L1006" s="229" t="str">
        <f t="shared" si="78"/>
        <v>75112 1AA0A</v>
      </c>
      <c r="M1006" s="229" t="str">
        <f t="shared" si="77"/>
        <v/>
      </c>
      <c r="N1006" s="229">
        <f>VLOOKUP(B1006,大日程202201!$C$2:$D$1418,2,FALSE)</f>
        <v>0</v>
      </c>
    </row>
    <row r="1007" spans="1:14">
      <c r="A1007" s="229">
        <v>1006</v>
      </c>
      <c r="B1007" s="229" t="s">
        <v>3717</v>
      </c>
      <c r="C1007" s="229" t="s">
        <v>5100</v>
      </c>
      <c r="D1007" s="229">
        <v>12</v>
      </c>
      <c r="E1007" s="229">
        <v>6</v>
      </c>
      <c r="F1007" s="229">
        <v>0</v>
      </c>
      <c r="I1007" s="229">
        <v>0</v>
      </c>
      <c r="J1007" s="229">
        <f t="shared" si="76"/>
        <v>0</v>
      </c>
      <c r="K1007" s="229" t="str">
        <f t="shared" si="75"/>
        <v>75113 1AA0A</v>
      </c>
      <c r="L1007" s="229" t="str">
        <f t="shared" si="78"/>
        <v>75113 1AA0A</v>
      </c>
      <c r="M1007" s="229" t="str">
        <f t="shared" si="77"/>
        <v/>
      </c>
      <c r="N1007" s="229">
        <f>VLOOKUP(B1007,大日程202201!$C$2:$D$1418,2,FALSE)</f>
        <v>0</v>
      </c>
    </row>
    <row r="1008" spans="1:14">
      <c r="A1008" s="229">
        <v>1007</v>
      </c>
      <c r="B1008" s="229" t="s">
        <v>3718</v>
      </c>
      <c r="C1008" s="229" t="s">
        <v>5101</v>
      </c>
      <c r="D1008" s="229">
        <v>12</v>
      </c>
      <c r="E1008" s="229">
        <v>6</v>
      </c>
      <c r="F1008" s="229">
        <v>0</v>
      </c>
      <c r="I1008" s="229">
        <v>0</v>
      </c>
      <c r="J1008" s="229">
        <f t="shared" si="76"/>
        <v>0</v>
      </c>
      <c r="K1008" s="229" t="str">
        <f t="shared" si="75"/>
        <v>75134 1AA0A</v>
      </c>
      <c r="L1008" s="229" t="str">
        <f t="shared" si="78"/>
        <v>75134 1AA0A</v>
      </c>
      <c r="M1008" s="229" t="str">
        <f t="shared" si="77"/>
        <v/>
      </c>
      <c r="N1008" s="229">
        <f>VLOOKUP(B1008,大日程202201!$C$2:$D$1418,2,FALSE)</f>
        <v>0</v>
      </c>
    </row>
    <row r="1009" spans="1:14">
      <c r="A1009" s="229">
        <v>1008</v>
      </c>
      <c r="B1009" s="229" t="s">
        <v>3719</v>
      </c>
      <c r="C1009" s="229" t="s">
        <v>5102</v>
      </c>
      <c r="D1009" s="229">
        <v>12</v>
      </c>
      <c r="E1009" s="229">
        <v>6</v>
      </c>
      <c r="F1009" s="229">
        <v>0</v>
      </c>
      <c r="I1009" s="229">
        <v>0</v>
      </c>
      <c r="J1009" s="229">
        <f t="shared" si="76"/>
        <v>0</v>
      </c>
      <c r="K1009" s="229" t="str">
        <f t="shared" si="75"/>
        <v>75135 1AA0A</v>
      </c>
      <c r="L1009" s="229" t="str">
        <f t="shared" si="78"/>
        <v>75135 1AA0A</v>
      </c>
      <c r="M1009" s="229" t="str">
        <f t="shared" si="77"/>
        <v/>
      </c>
      <c r="N1009" s="229">
        <f>VLOOKUP(B1009,大日程202201!$C$2:$D$1418,2,FALSE)</f>
        <v>0</v>
      </c>
    </row>
    <row r="1010" spans="1:14">
      <c r="A1010" s="229">
        <v>1009</v>
      </c>
      <c r="B1010" s="229" t="s">
        <v>3720</v>
      </c>
      <c r="C1010" s="229" t="s">
        <v>5103</v>
      </c>
      <c r="D1010" s="229">
        <v>12</v>
      </c>
      <c r="E1010" s="229">
        <v>6</v>
      </c>
      <c r="F1010" s="229">
        <v>0</v>
      </c>
      <c r="I1010" s="229">
        <v>0</v>
      </c>
      <c r="J1010" s="229">
        <f t="shared" si="76"/>
        <v>0</v>
      </c>
      <c r="K1010" s="229" t="str">
        <f t="shared" si="75"/>
        <v>75512 1AC0A</v>
      </c>
      <c r="L1010" s="229" t="str">
        <f t="shared" si="78"/>
        <v>75512 1AC0A</v>
      </c>
      <c r="M1010" s="229" t="str">
        <f t="shared" si="77"/>
        <v/>
      </c>
      <c r="N1010" s="229">
        <f>VLOOKUP(B1010,大日程202201!$C$2:$D$1418,2,FALSE)</f>
        <v>0</v>
      </c>
    </row>
    <row r="1011" spans="1:14">
      <c r="A1011" s="229">
        <v>1010</v>
      </c>
      <c r="B1011" s="229" t="s">
        <v>3721</v>
      </c>
      <c r="C1011" s="229" t="s">
        <v>5104</v>
      </c>
      <c r="D1011" s="229">
        <v>12</v>
      </c>
      <c r="E1011" s="229">
        <v>6</v>
      </c>
      <c r="F1011" s="229">
        <v>0</v>
      </c>
      <c r="I1011" s="229">
        <v>0</v>
      </c>
      <c r="J1011" s="229">
        <f t="shared" si="76"/>
        <v>0</v>
      </c>
      <c r="K1011" s="229" t="str">
        <f t="shared" si="75"/>
        <v>75513 1AC0A</v>
      </c>
      <c r="L1011" s="229" t="str">
        <f t="shared" si="78"/>
        <v>75513 1AC0A</v>
      </c>
      <c r="M1011" s="229" t="str">
        <f t="shared" si="77"/>
        <v/>
      </c>
      <c r="N1011" s="229">
        <f>VLOOKUP(B1011,大日程202201!$C$2:$D$1418,2,FALSE)</f>
        <v>0</v>
      </c>
    </row>
    <row r="1012" spans="1:14">
      <c r="A1012" s="229">
        <v>1011</v>
      </c>
      <c r="B1012" s="229" t="s">
        <v>3722</v>
      </c>
      <c r="C1012" s="229" t="s">
        <v>3722</v>
      </c>
      <c r="D1012" s="229">
        <v>14</v>
      </c>
      <c r="E1012" s="229">
        <v>8</v>
      </c>
      <c r="F1012" s="229">
        <v>1</v>
      </c>
      <c r="G1012" s="229">
        <v>6</v>
      </c>
      <c r="I1012" s="229">
        <v>0</v>
      </c>
      <c r="J1012" s="229">
        <f t="shared" si="76"/>
        <v>1</v>
      </c>
      <c r="K1012" s="229" t="str">
        <f t="shared" si="75"/>
        <v>75528/9 1AA0A</v>
      </c>
      <c r="L1012" s="229" t="str">
        <f>IF(AND($G1012&lt;&gt;"",$J1012&gt;0), IF($F1012=1,MID($K1012,1,$G1012-1)&amp;MID($K1012,$G1012+2,LEN($K1012)-($G1012+1)),""), IF(AND($G1012&lt;&gt;"",$E1012&lt;&gt;""),MID($K1012,1,$G1012-1),IF(AND($D1012&lt;&gt;"",$F1012&lt;2),$K1012,IF(AND(OR($D1012="", $E1012=""),VALUE($F1012)=0),$K1012,IF($F1012=1,MID($K1012,1,$G1012-1)&amp;MID($K1012,$G1012+2,LEN($K1012)-($G1012-1)),"")))))</f>
        <v>75528 1AA0A</v>
      </c>
      <c r="M1012" s="229" t="str">
        <f t="shared" si="77"/>
        <v>75529 1AA0A</v>
      </c>
      <c r="N1012" s="229">
        <f>VLOOKUP(B1012,大日程202201!$C$2:$D$1418,2,FALSE)</f>
        <v>0</v>
      </c>
    </row>
    <row r="1013" spans="1:14">
      <c r="A1013" s="229">
        <v>1012</v>
      </c>
      <c r="B1013" s="229" t="s">
        <v>3723</v>
      </c>
      <c r="C1013" s="229" t="s">
        <v>3723</v>
      </c>
      <c r="D1013" s="229">
        <v>14</v>
      </c>
      <c r="E1013" s="229">
        <v>8</v>
      </c>
      <c r="F1013" s="229">
        <v>1</v>
      </c>
      <c r="G1013" s="229">
        <v>6</v>
      </c>
      <c r="I1013" s="229">
        <v>0</v>
      </c>
      <c r="J1013" s="229">
        <f t="shared" si="76"/>
        <v>1</v>
      </c>
      <c r="K1013" s="229" t="str">
        <f t="shared" si="75"/>
        <v>76752/3 1AC0A</v>
      </c>
      <c r="L1013" s="229" t="str">
        <f>IF(AND($G1013&lt;&gt;"",$J1013&gt;0), IF($F1013=1,MID($K1013,1,$G1013-1)&amp;MID($K1013,$G1013+2,LEN($K1013)-($G1013+1)),""), IF(AND($G1013&lt;&gt;"",$E1013&lt;&gt;""),MID($K1013,1,$G1013-1),IF(AND($D1013&lt;&gt;"",$F1013&lt;2),$K1013,IF(AND(OR($D1013="", $E1013=""),VALUE($F1013)=0),$K1013,IF($F1013=1,MID($K1013,1,$G1013-1)&amp;MID($K1013,$G1013+2,LEN($K1013)-($G1013-1)),"")))))</f>
        <v>76752 1AC0A</v>
      </c>
      <c r="M1013" s="229" t="str">
        <f t="shared" si="77"/>
        <v>76753 1AC0A</v>
      </c>
      <c r="N1013" s="229">
        <f>VLOOKUP(B1013,大日程202201!$C$2:$D$1418,2,FALSE)</f>
        <v>0</v>
      </c>
    </row>
    <row r="1014" spans="1:14">
      <c r="A1014" s="229">
        <v>1013</v>
      </c>
      <c r="B1014" s="229" t="s">
        <v>3724</v>
      </c>
      <c r="C1014" s="229" t="s">
        <v>5105</v>
      </c>
      <c r="D1014" s="229">
        <v>12</v>
      </c>
      <c r="E1014" s="229">
        <v>6</v>
      </c>
      <c r="F1014" s="229">
        <v>0</v>
      </c>
      <c r="I1014" s="229">
        <v>0</v>
      </c>
      <c r="J1014" s="229">
        <f t="shared" si="76"/>
        <v>0</v>
      </c>
      <c r="K1014" s="229" t="str">
        <f t="shared" si="75"/>
        <v>67412 JN20A</v>
      </c>
      <c r="L1014" s="229" t="str">
        <f t="shared" si="78"/>
        <v>67412 JN20A</v>
      </c>
      <c r="M1014" s="229" t="str">
        <f t="shared" si="77"/>
        <v/>
      </c>
      <c r="N1014" s="229">
        <f>VLOOKUP(B1014,大日程202201!$C$2:$D$1418,2,FALSE)</f>
        <v>0</v>
      </c>
    </row>
    <row r="1015" spans="1:14">
      <c r="A1015" s="229">
        <v>1014</v>
      </c>
      <c r="B1015" s="229" t="s">
        <v>3725</v>
      </c>
      <c r="C1015" s="229" t="s">
        <v>5106</v>
      </c>
      <c r="D1015" s="229">
        <v>14</v>
      </c>
      <c r="E1015" s="229">
        <v>6</v>
      </c>
      <c r="F1015" s="229">
        <v>0</v>
      </c>
      <c r="I1015" s="229">
        <v>12</v>
      </c>
      <c r="J1015" s="229">
        <f t="shared" si="76"/>
        <v>0</v>
      </c>
      <c r="K1015" s="229" t="str">
        <f t="shared" si="75"/>
        <v>67412 JN20A-G</v>
      </c>
      <c r="L1015" s="229" t="str">
        <f t="shared" si="78"/>
        <v>67412 JN20A-G</v>
      </c>
      <c r="M1015" s="229" t="str">
        <f t="shared" si="77"/>
        <v/>
      </c>
      <c r="N1015" s="229">
        <f>VLOOKUP(B1015,大日程202201!$C$2:$D$1418,2,FALSE)</f>
        <v>0</v>
      </c>
    </row>
    <row r="1016" spans="1:14">
      <c r="A1016" s="229">
        <v>1015</v>
      </c>
      <c r="B1016" s="229" t="s">
        <v>3726</v>
      </c>
      <c r="C1016" s="229" t="s">
        <v>5107</v>
      </c>
      <c r="D1016" s="229">
        <v>12</v>
      </c>
      <c r="E1016" s="229">
        <v>6</v>
      </c>
      <c r="F1016" s="229">
        <v>0</v>
      </c>
      <c r="I1016" s="229">
        <v>0</v>
      </c>
      <c r="J1016" s="229">
        <f t="shared" si="76"/>
        <v>0</v>
      </c>
      <c r="K1016" s="229" t="str">
        <f t="shared" si="75"/>
        <v>67413 JN90A</v>
      </c>
      <c r="L1016" s="229" t="str">
        <f t="shared" si="78"/>
        <v>67413 JN90A</v>
      </c>
      <c r="M1016" s="229" t="str">
        <f t="shared" si="77"/>
        <v/>
      </c>
      <c r="N1016" s="229">
        <f>VLOOKUP(B1016,大日程202201!$C$2:$D$1418,2,FALSE)</f>
        <v>0</v>
      </c>
    </row>
    <row r="1017" spans="1:14">
      <c r="A1017" s="229">
        <v>1016</v>
      </c>
      <c r="B1017" s="229" t="s">
        <v>3727</v>
      </c>
      <c r="C1017" s="229" t="s">
        <v>5108</v>
      </c>
      <c r="D1017" s="229">
        <v>14</v>
      </c>
      <c r="E1017" s="229">
        <v>6</v>
      </c>
      <c r="F1017" s="229">
        <v>0</v>
      </c>
      <c r="I1017" s="229">
        <v>12</v>
      </c>
      <c r="J1017" s="229">
        <f t="shared" si="76"/>
        <v>0</v>
      </c>
      <c r="K1017" s="229" t="str">
        <f t="shared" si="75"/>
        <v>67413 JN90A-E</v>
      </c>
      <c r="L1017" s="229" t="str">
        <f t="shared" si="78"/>
        <v>67413 JN90A-E</v>
      </c>
      <c r="M1017" s="229" t="str">
        <f t="shared" si="77"/>
        <v/>
      </c>
      <c r="N1017" s="229">
        <f>VLOOKUP(B1017,大日程202201!$C$2:$D$1418,2,FALSE)</f>
        <v>0</v>
      </c>
    </row>
    <row r="1018" spans="1:14">
      <c r="A1018" s="229">
        <v>1017</v>
      </c>
      <c r="B1018" s="229" t="s">
        <v>3728</v>
      </c>
      <c r="C1018" s="229" t="s">
        <v>5109</v>
      </c>
      <c r="D1018" s="229">
        <v>12</v>
      </c>
      <c r="E1018" s="229">
        <v>6</v>
      </c>
      <c r="F1018" s="229">
        <v>0</v>
      </c>
      <c r="I1018" s="229">
        <v>0</v>
      </c>
      <c r="J1018" s="229">
        <f t="shared" si="76"/>
        <v>0</v>
      </c>
      <c r="K1018" s="229" t="str">
        <f t="shared" si="75"/>
        <v>75112 3NU0A</v>
      </c>
      <c r="L1018" s="229" t="str">
        <f t="shared" si="78"/>
        <v>75112 3NU0A</v>
      </c>
      <c r="M1018" s="229" t="str">
        <f t="shared" si="77"/>
        <v/>
      </c>
      <c r="N1018" s="229">
        <f>VLOOKUP(B1018,大日程202201!$C$2:$D$1418,2,FALSE)</f>
        <v>0</v>
      </c>
    </row>
    <row r="1019" spans="1:14">
      <c r="A1019" s="229">
        <v>1018</v>
      </c>
      <c r="B1019" s="229" t="s">
        <v>3729</v>
      </c>
      <c r="C1019" s="229" t="s">
        <v>5110</v>
      </c>
      <c r="D1019" s="229">
        <v>12</v>
      </c>
      <c r="E1019" s="229">
        <v>6</v>
      </c>
      <c r="F1019" s="229">
        <v>0</v>
      </c>
      <c r="I1019" s="229">
        <v>0</v>
      </c>
      <c r="J1019" s="229">
        <f t="shared" si="76"/>
        <v>0</v>
      </c>
      <c r="K1019" s="229" t="str">
        <f t="shared" si="75"/>
        <v>75113 3NU0A</v>
      </c>
      <c r="L1019" s="229" t="str">
        <f t="shared" si="78"/>
        <v>75113 3NU0A</v>
      </c>
      <c r="M1019" s="229" t="str">
        <f t="shared" si="77"/>
        <v/>
      </c>
      <c r="N1019" s="229">
        <f>VLOOKUP(B1019,大日程202201!$C$2:$D$1418,2,FALSE)</f>
        <v>0</v>
      </c>
    </row>
    <row r="1020" spans="1:14">
      <c r="A1020" s="229">
        <v>1019</v>
      </c>
      <c r="B1020" s="229" t="s">
        <v>3730</v>
      </c>
      <c r="C1020" s="229" t="s">
        <v>5111</v>
      </c>
      <c r="D1020" s="229">
        <v>12</v>
      </c>
      <c r="E1020" s="229">
        <v>6</v>
      </c>
      <c r="F1020" s="229">
        <v>0</v>
      </c>
      <c r="I1020" s="229">
        <v>0</v>
      </c>
      <c r="J1020" s="229">
        <f t="shared" si="76"/>
        <v>0</v>
      </c>
      <c r="K1020" s="229" t="str">
        <f t="shared" si="75"/>
        <v>75142 JN20A</v>
      </c>
      <c r="L1020" s="229" t="str">
        <f t="shared" si="78"/>
        <v>75142 JN20A</v>
      </c>
      <c r="M1020" s="229" t="str">
        <f t="shared" si="77"/>
        <v/>
      </c>
      <c r="N1020" s="229">
        <f>VLOOKUP(B1020,大日程202201!$C$2:$D$1418,2,FALSE)</f>
        <v>0</v>
      </c>
    </row>
    <row r="1021" spans="1:14">
      <c r="A1021" s="229">
        <v>1020</v>
      </c>
      <c r="B1021" s="229" t="s">
        <v>3731</v>
      </c>
      <c r="C1021" s="229" t="s">
        <v>5112</v>
      </c>
      <c r="D1021" s="229">
        <v>12</v>
      </c>
      <c r="E1021" s="229">
        <v>6</v>
      </c>
      <c r="F1021" s="229">
        <v>0</v>
      </c>
      <c r="I1021" s="229">
        <v>0</v>
      </c>
      <c r="J1021" s="229">
        <f t="shared" si="76"/>
        <v>0</v>
      </c>
      <c r="K1021" s="229" t="str">
        <f t="shared" si="75"/>
        <v>75143 JN20A</v>
      </c>
      <c r="L1021" s="229" t="str">
        <f t="shared" si="78"/>
        <v>75143 JN20A</v>
      </c>
      <c r="M1021" s="229" t="str">
        <f t="shared" si="77"/>
        <v/>
      </c>
      <c r="N1021" s="229">
        <f>VLOOKUP(B1021,大日程202201!$C$2:$D$1418,2,FALSE)</f>
        <v>0</v>
      </c>
    </row>
    <row r="1022" spans="1:14">
      <c r="A1022" s="229">
        <v>1021</v>
      </c>
      <c r="B1022" s="229" t="s">
        <v>3732</v>
      </c>
      <c r="C1022" s="229" t="s">
        <v>5113</v>
      </c>
      <c r="D1022" s="229">
        <v>12</v>
      </c>
      <c r="E1022" s="229">
        <v>6</v>
      </c>
      <c r="F1022" s="229">
        <v>0</v>
      </c>
      <c r="I1022" s="229">
        <v>0</v>
      </c>
      <c r="J1022" s="229">
        <f t="shared" si="76"/>
        <v>0</v>
      </c>
      <c r="K1022" s="229" t="str">
        <f t="shared" si="75"/>
        <v>75313 3NU0A</v>
      </c>
      <c r="L1022" s="229" t="str">
        <f t="shared" si="78"/>
        <v>75313 3NU0A</v>
      </c>
      <c r="M1022" s="229" t="str">
        <f t="shared" si="77"/>
        <v/>
      </c>
      <c r="N1022" s="229">
        <f>VLOOKUP(B1022,大日程202201!$C$2:$D$1418,2,FALSE)</f>
        <v>0</v>
      </c>
    </row>
    <row r="1023" spans="1:14">
      <c r="A1023" s="229">
        <v>1022</v>
      </c>
      <c r="B1023" s="229" t="s">
        <v>3733</v>
      </c>
      <c r="C1023" s="229" t="s">
        <v>5114</v>
      </c>
      <c r="D1023" s="229">
        <v>14</v>
      </c>
      <c r="E1023" s="229">
        <v>8</v>
      </c>
      <c r="F1023" s="229">
        <v>1</v>
      </c>
      <c r="G1023" s="229">
        <v>6</v>
      </c>
      <c r="I1023" s="229">
        <v>0</v>
      </c>
      <c r="J1023" s="229">
        <f t="shared" si="76"/>
        <v>1</v>
      </c>
      <c r="K1023" s="229" t="str">
        <f t="shared" si="75"/>
        <v>75528/9 JN20A</v>
      </c>
      <c r="L1023" s="229" t="str">
        <f>IF(AND($G1023&lt;&gt;"",$J1023&gt;0), IF($F1023=1,MID($K1023,1,$G1023-1)&amp;MID($K1023,$G1023+2,LEN($K1023)-($G1023+1)),""), IF(AND($G1023&lt;&gt;"",$E1023&lt;&gt;""),MID($K1023,1,$G1023-1),IF(AND($D1023&lt;&gt;"",$F1023&lt;2),$K1023,IF(AND(OR($D1023="", $E1023=""),VALUE($F1023)=0),$K1023,IF($F1023=1,MID($K1023,1,$G1023-1)&amp;MID($K1023,$G1023+2,LEN($K1023)-($G1023-1)),"")))))</f>
        <v>75528 JN20A</v>
      </c>
      <c r="M1023" s="229" t="str">
        <f t="shared" si="77"/>
        <v>75529 JN20A</v>
      </c>
      <c r="N1023" s="229">
        <f>VLOOKUP(B1023,大日程202201!$C$2:$D$1418,2,FALSE)</f>
        <v>0</v>
      </c>
    </row>
    <row r="1024" spans="1:14">
      <c r="A1024" s="229">
        <v>1023</v>
      </c>
      <c r="B1024" s="229" t="s">
        <v>3734</v>
      </c>
      <c r="C1024" s="229" t="s">
        <v>5115</v>
      </c>
      <c r="D1024" s="229">
        <v>12</v>
      </c>
      <c r="E1024" s="229">
        <v>6</v>
      </c>
      <c r="F1024" s="229">
        <v>0</v>
      </c>
      <c r="I1024" s="229">
        <v>0</v>
      </c>
      <c r="J1024" s="229">
        <f t="shared" si="76"/>
        <v>0</v>
      </c>
      <c r="K1024" s="229" t="str">
        <f t="shared" si="75"/>
        <v>76316 JN20A</v>
      </c>
      <c r="L1024" s="229" t="str">
        <f t="shared" si="78"/>
        <v>76316 JN20A</v>
      </c>
      <c r="M1024" s="229" t="str">
        <f t="shared" si="77"/>
        <v/>
      </c>
      <c r="N1024" s="229">
        <f>VLOOKUP(B1024,大日程202201!$C$2:$D$1418,2,FALSE)</f>
        <v>0</v>
      </c>
    </row>
    <row r="1025" spans="1:14">
      <c r="A1025" s="229">
        <v>1024</v>
      </c>
      <c r="B1025" s="229" t="s">
        <v>3735</v>
      </c>
      <c r="C1025" s="229" t="s">
        <v>5116</v>
      </c>
      <c r="D1025" s="229">
        <v>12</v>
      </c>
      <c r="E1025" s="229">
        <v>6</v>
      </c>
      <c r="F1025" s="229">
        <v>0</v>
      </c>
      <c r="I1025" s="229">
        <v>0</v>
      </c>
      <c r="J1025" s="229">
        <f t="shared" si="76"/>
        <v>0</v>
      </c>
      <c r="K1025" s="229" t="str">
        <f t="shared" si="75"/>
        <v>76317 JN20A</v>
      </c>
      <c r="L1025" s="229" t="str">
        <f t="shared" si="78"/>
        <v>76317 JN20A</v>
      </c>
      <c r="M1025" s="229" t="str">
        <f t="shared" si="77"/>
        <v/>
      </c>
      <c r="N1025" s="229">
        <f>VLOOKUP(B1025,大日程202201!$C$2:$D$1418,2,FALSE)</f>
        <v>0</v>
      </c>
    </row>
    <row r="1026" spans="1:14">
      <c r="A1026" s="229">
        <v>1025</v>
      </c>
      <c r="B1026" s="229" t="s">
        <v>3736</v>
      </c>
      <c r="C1026" s="229" t="s">
        <v>5117</v>
      </c>
      <c r="D1026" s="229">
        <v>12</v>
      </c>
      <c r="E1026" s="229">
        <v>6</v>
      </c>
      <c r="F1026" s="229">
        <v>0</v>
      </c>
      <c r="I1026" s="229">
        <v>0</v>
      </c>
      <c r="J1026" s="229">
        <f t="shared" si="76"/>
        <v>0</v>
      </c>
      <c r="K1026" s="229" t="str">
        <f t="shared" ref="K1026:K1089" si="79">IF(AND($D1026&lt;&gt;"",$D1026&gt;$E1026),TRIM(MID($C1026,1,$D1026)),TRIM($C1026))</f>
        <v>76426 JN20A</v>
      </c>
      <c r="L1026" s="229" t="str">
        <f t="shared" si="78"/>
        <v>76426 JN20A</v>
      </c>
      <c r="M1026" s="229" t="str">
        <f t="shared" si="77"/>
        <v/>
      </c>
      <c r="N1026" s="229">
        <f>VLOOKUP(B1026,大日程202201!$C$2:$D$1418,2,FALSE)</f>
        <v>0</v>
      </c>
    </row>
    <row r="1027" spans="1:14">
      <c r="A1027" s="229">
        <v>1026</v>
      </c>
      <c r="B1027" s="229" t="s">
        <v>3737</v>
      </c>
      <c r="C1027" s="229" t="s">
        <v>5118</v>
      </c>
      <c r="D1027" s="229">
        <v>12</v>
      </c>
      <c r="E1027" s="229">
        <v>6</v>
      </c>
      <c r="F1027" s="229">
        <v>0</v>
      </c>
      <c r="I1027" s="229">
        <v>0</v>
      </c>
      <c r="J1027" s="229">
        <f t="shared" si="76"/>
        <v>0</v>
      </c>
      <c r="K1027" s="229" t="str">
        <f t="shared" si="79"/>
        <v>76427 JN20A</v>
      </c>
      <c r="L1027" s="229" t="str">
        <f t="shared" si="78"/>
        <v>76427 JN20A</v>
      </c>
      <c r="M1027" s="229" t="str">
        <f t="shared" si="77"/>
        <v/>
      </c>
      <c r="N1027" s="229">
        <f>VLOOKUP(B1027,大日程202201!$C$2:$D$1418,2,FALSE)</f>
        <v>0</v>
      </c>
    </row>
    <row r="1028" spans="1:14">
      <c r="A1028" s="229">
        <v>1027</v>
      </c>
      <c r="B1028" s="229" t="s">
        <v>3738</v>
      </c>
      <c r="C1028" s="229" t="s">
        <v>5119</v>
      </c>
      <c r="D1028" s="229">
        <v>12</v>
      </c>
      <c r="E1028" s="229">
        <v>6</v>
      </c>
      <c r="F1028" s="229">
        <v>0</v>
      </c>
      <c r="I1028" s="229">
        <v>0</v>
      </c>
      <c r="J1028" s="229">
        <f t="shared" ref="J1028:J1091" si="80">IF($G1028&lt;&gt;"",($E1028-1)-$G1028,0)</f>
        <v>0</v>
      </c>
      <c r="K1028" s="229" t="str">
        <f t="shared" si="79"/>
        <v>76516 JN20A</v>
      </c>
      <c r="L1028" s="229" t="str">
        <f t="shared" si="78"/>
        <v>76516 JN20A</v>
      </c>
      <c r="M1028" s="229" t="str">
        <f t="shared" si="77"/>
        <v/>
      </c>
      <c r="N1028" s="229">
        <f>VLOOKUP(B1028,大日程202201!$C$2:$D$1418,2,FALSE)</f>
        <v>0</v>
      </c>
    </row>
    <row r="1029" spans="1:14">
      <c r="A1029" s="229">
        <v>1028</v>
      </c>
      <c r="B1029" s="229" t="s">
        <v>3739</v>
      </c>
      <c r="C1029" s="229" t="s">
        <v>5120</v>
      </c>
      <c r="D1029" s="229">
        <v>12</v>
      </c>
      <c r="E1029" s="229">
        <v>6</v>
      </c>
      <c r="F1029" s="229">
        <v>0</v>
      </c>
      <c r="I1029" s="229">
        <v>0</v>
      </c>
      <c r="J1029" s="229">
        <f t="shared" si="80"/>
        <v>0</v>
      </c>
      <c r="K1029" s="229" t="str">
        <f t="shared" si="79"/>
        <v>76517 JN20A</v>
      </c>
      <c r="L1029" s="229" t="str">
        <f t="shared" si="78"/>
        <v>76517 JN20A</v>
      </c>
      <c r="M1029" s="229" t="str">
        <f t="shared" si="77"/>
        <v/>
      </c>
      <c r="N1029" s="229">
        <f>VLOOKUP(B1029,大日程202201!$C$2:$D$1418,2,FALSE)</f>
        <v>0</v>
      </c>
    </row>
    <row r="1030" spans="1:14">
      <c r="A1030" s="229">
        <v>1029</v>
      </c>
      <c r="B1030" s="229" t="s">
        <v>3740</v>
      </c>
      <c r="C1030" s="229" t="s">
        <v>3740</v>
      </c>
      <c r="D1030" s="229">
        <v>14</v>
      </c>
      <c r="E1030" s="229">
        <v>6</v>
      </c>
      <c r="F1030" s="229">
        <v>0</v>
      </c>
      <c r="I1030" s="229">
        <v>0</v>
      </c>
      <c r="J1030" s="229">
        <f t="shared" si="80"/>
        <v>0</v>
      </c>
      <c r="K1030" s="229" t="str">
        <f t="shared" si="79"/>
        <v>17285 1LA0A02</v>
      </c>
      <c r="L1030" s="229" t="str">
        <f t="shared" si="78"/>
        <v>17285 1LA0A02</v>
      </c>
      <c r="M1030" s="229" t="str">
        <f t="shared" si="77"/>
        <v/>
      </c>
      <c r="N1030" s="229">
        <f>VLOOKUP(B1030,大日程202201!$C$2:$D$1418,2,FALSE)</f>
        <v>4400</v>
      </c>
    </row>
    <row r="1031" spans="1:14">
      <c r="A1031" s="229">
        <v>1030</v>
      </c>
      <c r="B1031" s="229" t="s">
        <v>3741</v>
      </c>
      <c r="C1031" s="229" t="s">
        <v>5121</v>
      </c>
      <c r="D1031" s="229">
        <v>14</v>
      </c>
      <c r="E1031" s="229">
        <v>8</v>
      </c>
      <c r="F1031" s="229">
        <v>1</v>
      </c>
      <c r="G1031" s="229">
        <v>6</v>
      </c>
      <c r="I1031" s="229">
        <v>0</v>
      </c>
      <c r="J1031" s="229">
        <f t="shared" si="80"/>
        <v>1</v>
      </c>
      <c r="K1031" s="229" t="str">
        <f t="shared" si="79"/>
        <v>75662/3 1LA0A</v>
      </c>
      <c r="L1031" s="229" t="str">
        <f>IF(AND($G1031&lt;&gt;"",$J1031&gt;0), IF($F1031=1,MID($K1031,1,$G1031-1)&amp;MID($K1031,$G1031+2,LEN($K1031)-($G1031+1)),""), IF(AND($G1031&lt;&gt;"",$E1031&lt;&gt;""),MID($K1031,1,$G1031-1),IF(AND($D1031&lt;&gt;"",$F1031&lt;2),$K1031,IF(AND(OR($D1031="", $E1031=""),VALUE($F1031)=0),$K1031,IF($F1031=1,MID($K1031,1,$G1031-1)&amp;MID($K1031,$G1031+2,LEN($K1031)-($G1031-1)),"")))))</f>
        <v>75662 1LA0A</v>
      </c>
      <c r="M1031" s="229" t="str">
        <f t="shared" si="77"/>
        <v>75663 1LA0A</v>
      </c>
      <c r="N1031" s="229">
        <f>VLOOKUP(B1031,大日程202201!$C$2:$D$1418,2,FALSE)</f>
        <v>3600</v>
      </c>
    </row>
    <row r="1032" spans="1:14">
      <c r="A1032" s="229">
        <v>1031</v>
      </c>
      <c r="B1032" s="229" t="s">
        <v>3742</v>
      </c>
      <c r="C1032" s="229" t="s">
        <v>5122</v>
      </c>
      <c r="D1032" s="229">
        <v>12</v>
      </c>
      <c r="E1032" s="229">
        <v>6</v>
      </c>
      <c r="F1032" s="229">
        <v>0</v>
      </c>
      <c r="I1032" s="229">
        <v>0</v>
      </c>
      <c r="J1032" s="229">
        <f t="shared" si="80"/>
        <v>0</v>
      </c>
      <c r="K1032" s="229" t="str">
        <f t="shared" si="79"/>
        <v>74366 1LA0B</v>
      </c>
      <c r="L1032" s="229" t="str">
        <f t="shared" si="78"/>
        <v>74366 1LA0B</v>
      </c>
      <c r="M1032" s="229" t="str">
        <f t="shared" si="77"/>
        <v/>
      </c>
      <c r="N1032" s="229">
        <f>VLOOKUP(B1032,大日程202201!$C$2:$D$1418,2,FALSE)</f>
        <v>0</v>
      </c>
    </row>
    <row r="1033" spans="1:14">
      <c r="A1033" s="229">
        <v>1032</v>
      </c>
      <c r="B1033" s="229" t="s">
        <v>3743</v>
      </c>
      <c r="C1033" s="229" t="s">
        <v>5123</v>
      </c>
      <c r="D1033" s="229">
        <v>12</v>
      </c>
      <c r="E1033" s="229">
        <v>6</v>
      </c>
      <c r="F1033" s="229">
        <v>0</v>
      </c>
      <c r="I1033" s="229">
        <v>0</v>
      </c>
      <c r="J1033" s="229">
        <f t="shared" si="80"/>
        <v>0</v>
      </c>
      <c r="K1033" s="229" t="str">
        <f t="shared" si="79"/>
        <v>74542 1LA0A</v>
      </c>
      <c r="L1033" s="229" t="str">
        <f t="shared" si="78"/>
        <v>74542 1LA0A</v>
      </c>
      <c r="M1033" s="229" t="str">
        <f t="shared" si="77"/>
        <v/>
      </c>
      <c r="N1033" s="229">
        <f>VLOOKUP(B1033,大日程202201!$C$2:$D$1418,2,FALSE)</f>
        <v>3900</v>
      </c>
    </row>
    <row r="1034" spans="1:14">
      <c r="A1034" s="229">
        <v>1033</v>
      </c>
      <c r="B1034" s="229" t="s">
        <v>3744</v>
      </c>
      <c r="C1034" s="229" t="s">
        <v>5124</v>
      </c>
      <c r="D1034" s="229">
        <v>12</v>
      </c>
      <c r="E1034" s="229">
        <v>6</v>
      </c>
      <c r="F1034" s="229">
        <v>0</v>
      </c>
      <c r="I1034" s="229">
        <v>0</v>
      </c>
      <c r="J1034" s="229">
        <f t="shared" si="80"/>
        <v>0</v>
      </c>
      <c r="K1034" s="229" t="str">
        <f t="shared" si="79"/>
        <v>75442 1LA0A</v>
      </c>
      <c r="L1034" s="229" t="str">
        <f t="shared" si="78"/>
        <v>75442 1LA0A</v>
      </c>
      <c r="M1034" s="229" t="str">
        <f t="shared" si="77"/>
        <v/>
      </c>
      <c r="N1034" s="229">
        <f>VLOOKUP(B1034,大日程202201!$C$2:$D$1418,2,FALSE)</f>
        <v>4800</v>
      </c>
    </row>
    <row r="1035" spans="1:14">
      <c r="A1035" s="229">
        <v>1034</v>
      </c>
      <c r="B1035" s="229" t="s">
        <v>3745</v>
      </c>
      <c r="C1035" s="229" t="s">
        <v>5125</v>
      </c>
      <c r="D1035" s="229">
        <v>14</v>
      </c>
      <c r="E1035" s="229">
        <v>8</v>
      </c>
      <c r="F1035" s="229">
        <v>1</v>
      </c>
      <c r="G1035" s="229">
        <v>6</v>
      </c>
      <c r="I1035" s="229">
        <v>0</v>
      </c>
      <c r="J1035" s="229">
        <f t="shared" si="80"/>
        <v>1</v>
      </c>
      <c r="K1035" s="229" t="str">
        <f t="shared" si="79"/>
        <v>75522/3 1LA0A</v>
      </c>
      <c r="L1035" s="229" t="str">
        <f>IF(AND($G1035&lt;&gt;"",$J1035&gt;0), IF($F1035=1,MID($K1035,1,$G1035-1)&amp;MID($K1035,$G1035+2,LEN($K1035)-($G1035+1)),""), IF(AND($G1035&lt;&gt;"",$E1035&lt;&gt;""),MID($K1035,1,$G1035-1),IF(AND($D1035&lt;&gt;"",$F1035&lt;2),$K1035,IF(AND(OR($D1035="", $E1035=""),VALUE($F1035)=0),$K1035,IF($F1035=1,MID($K1035,1,$G1035-1)&amp;MID($K1035,$G1035+2,LEN($K1035)-($G1035-1)),"")))))</f>
        <v>75522 1LA0A</v>
      </c>
      <c r="M1035" s="229" t="str">
        <f t="shared" si="77"/>
        <v>75523 1LA0A</v>
      </c>
      <c r="N1035" s="229">
        <f>VLOOKUP(B1035,大日程202201!$C$2:$D$1418,2,FALSE)</f>
        <v>4800</v>
      </c>
    </row>
    <row r="1036" spans="1:14">
      <c r="A1036" s="229">
        <v>1035</v>
      </c>
      <c r="B1036" s="229" t="s">
        <v>3746</v>
      </c>
      <c r="C1036" s="229" t="s">
        <v>5126</v>
      </c>
      <c r="D1036" s="229">
        <v>12</v>
      </c>
      <c r="E1036" s="229">
        <v>6</v>
      </c>
      <c r="F1036" s="229">
        <v>0</v>
      </c>
      <c r="I1036" s="229">
        <v>0</v>
      </c>
      <c r="J1036" s="229">
        <f t="shared" si="80"/>
        <v>0</v>
      </c>
      <c r="K1036" s="229" t="str">
        <f t="shared" si="79"/>
        <v>75617 1LA0A</v>
      </c>
      <c r="L1036" s="229" t="str">
        <f t="shared" si="78"/>
        <v>75617 1LA0A</v>
      </c>
      <c r="M1036" s="229" t="str">
        <f t="shared" si="77"/>
        <v/>
      </c>
      <c r="N1036" s="229">
        <f>VLOOKUP(B1036,大日程202201!$C$2:$D$1418,2,FALSE)</f>
        <v>4800</v>
      </c>
    </row>
    <row r="1037" spans="1:14">
      <c r="A1037" s="229">
        <v>1036</v>
      </c>
      <c r="B1037" s="229" t="s">
        <v>3747</v>
      </c>
      <c r="C1037" s="229" t="s">
        <v>5127</v>
      </c>
      <c r="D1037" s="229">
        <v>16</v>
      </c>
      <c r="E1037" s="229">
        <v>8</v>
      </c>
      <c r="F1037" s="229">
        <v>1</v>
      </c>
      <c r="G1037" s="229">
        <v>6</v>
      </c>
      <c r="I1037" s="229">
        <v>0</v>
      </c>
      <c r="J1037" s="229">
        <f t="shared" si="80"/>
        <v>1</v>
      </c>
      <c r="K1037" s="229" t="str">
        <f t="shared" si="79"/>
        <v>85034/5 1LB0A01</v>
      </c>
      <c r="L1037" s="229" t="str">
        <f>IF(AND($G1037&lt;&gt;"",$J1037&gt;0), IF($F1037=1,MID($K1037,1,$G1037-1)&amp;MID($K1037,$G1037+2,LEN($K1037)-($G1037+1)),""), IF(AND($G1037&lt;&gt;"",$E1037&lt;&gt;""),MID($K1037,1,$G1037-1),IF(AND($D1037&lt;&gt;"",$F1037&lt;2),$K1037,IF(AND(OR($D1037="", $E1037=""),VALUE($F1037)=0),$K1037,IF($F1037=1,MID($K1037,1,$G1037-1)&amp;MID($K1037,$G1037+2,LEN($K1037)-($G1037-1)),"")))))</f>
        <v>85034 1LB0A01</v>
      </c>
      <c r="M1037" s="229" t="str">
        <f t="shared" si="77"/>
        <v>85035 1LB0A01</v>
      </c>
      <c r="N1037" s="229">
        <f>VLOOKUP(B1037,大日程202201!$C$2:$D$1418,2,FALSE)</f>
        <v>900</v>
      </c>
    </row>
    <row r="1038" spans="1:14">
      <c r="A1038" s="229">
        <v>1037</v>
      </c>
      <c r="B1038" s="229" t="s">
        <v>3748</v>
      </c>
      <c r="C1038" s="229" t="s">
        <v>5128</v>
      </c>
      <c r="D1038" s="229">
        <v>16</v>
      </c>
      <c r="E1038" s="229">
        <v>8</v>
      </c>
      <c r="F1038" s="229">
        <v>1</v>
      </c>
      <c r="G1038" s="229">
        <v>6</v>
      </c>
      <c r="I1038" s="229">
        <v>0</v>
      </c>
      <c r="J1038" s="229">
        <f t="shared" si="80"/>
        <v>1</v>
      </c>
      <c r="K1038" s="229" t="str">
        <f t="shared" si="79"/>
        <v>85034/5 1LB0A02</v>
      </c>
      <c r="L1038" s="229" t="str">
        <f>IF(AND($G1038&lt;&gt;"",$J1038&gt;0), IF($F1038=1,MID($K1038,1,$G1038-1)&amp;MID($K1038,$G1038+2,LEN($K1038)-($G1038+1)),""), IF(AND($G1038&lt;&gt;"",$E1038&lt;&gt;""),MID($K1038,1,$G1038-1),IF(AND($D1038&lt;&gt;"",$F1038&lt;2),$K1038,IF(AND(OR($D1038="", $E1038=""),VALUE($F1038)=0),$K1038,IF($F1038=1,MID($K1038,1,$G1038-1)&amp;MID($K1038,$G1038+2,LEN($K1038)-($G1038-1)),"")))))</f>
        <v>85034 1LB0A02</v>
      </c>
      <c r="M1038" s="229" t="str">
        <f t="shared" ref="M1038:M1101" si="81">IF(AND($G1038&lt;&gt;"",$J1038&gt;0), IF($F1038=1,MID($K1038,1,$G1038-(1+$J1038))&amp;MID($K1038,$G1038+$J1038,LEN($K1038)-($G1038+($J1038-1))),""),IF(AND($G1038&lt;&gt;"",$E1038&lt;&gt;"",$J1038&gt;0),MID($K1038,1,$G1038-1),IF(AND($G1038&lt;&gt;"",$E1038&lt;&gt;"",$J1038&lt;0),MID($K1038,1,$E1038)&amp;MID($K1038,$G1038+1,LEN($K1038)-$G1038),IF($F1038=1,MID($K1038,1,$G1038-2)&amp;MID($K1038,$G1038+1,LEN($K1038)-$G1038),""))))</f>
        <v>85035 1LB0A02</v>
      </c>
      <c r="N1038" s="229">
        <f>VLOOKUP(B1038,大日程202201!$C$2:$D$1418,2,FALSE)</f>
        <v>900</v>
      </c>
    </row>
    <row r="1039" spans="1:14">
      <c r="A1039" s="229">
        <v>1038</v>
      </c>
      <c r="B1039" s="229" t="s">
        <v>3749</v>
      </c>
      <c r="C1039" s="229" t="s">
        <v>3749</v>
      </c>
      <c r="D1039" s="229">
        <v>14</v>
      </c>
      <c r="E1039" s="229">
        <v>8</v>
      </c>
      <c r="F1039" s="229">
        <v>1</v>
      </c>
      <c r="G1039" s="229">
        <v>6</v>
      </c>
      <c r="I1039" s="229">
        <v>0</v>
      </c>
      <c r="J1039" s="229">
        <f t="shared" si="80"/>
        <v>1</v>
      </c>
      <c r="K1039" s="229" t="str">
        <f t="shared" si="79"/>
        <v>745B6/7 1LA0A</v>
      </c>
      <c r="L1039" s="229" t="str">
        <f>IF(AND($G1039&lt;&gt;"",$J1039&gt;0), IF($F1039=1,MID($K1039,1,$G1039-1)&amp;MID($K1039,$G1039+2,LEN($K1039)-($G1039+1)),""), IF(AND($G1039&lt;&gt;"",$E1039&lt;&gt;""),MID($K1039,1,$G1039-1),IF(AND($D1039&lt;&gt;"",$F1039&lt;2),$K1039,IF(AND(OR($D1039="", $E1039=""),VALUE($F1039)=0),$K1039,IF($F1039=1,MID($K1039,1,$G1039-1)&amp;MID($K1039,$G1039+2,LEN($K1039)-($G1039-1)),"")))))</f>
        <v>745B6 1LA0A</v>
      </c>
      <c r="M1039" s="229" t="str">
        <f t="shared" si="81"/>
        <v>745B7 1LA0A</v>
      </c>
      <c r="N1039" s="229">
        <f>VLOOKUP(B1039,大日程202201!$C$2:$D$1418,2,FALSE)</f>
        <v>4200</v>
      </c>
    </row>
    <row r="1040" spans="1:14">
      <c r="A1040" s="229">
        <v>1039</v>
      </c>
      <c r="B1040" s="229" t="s">
        <v>3750</v>
      </c>
      <c r="C1040" s="229" t="s">
        <v>5129</v>
      </c>
      <c r="D1040" s="229">
        <v>12</v>
      </c>
      <c r="E1040" s="229">
        <v>6</v>
      </c>
      <c r="F1040" s="229">
        <v>0</v>
      </c>
      <c r="I1040" s="229">
        <v>0</v>
      </c>
      <c r="J1040" s="229">
        <f t="shared" si="80"/>
        <v>0</v>
      </c>
      <c r="K1040" s="229" t="str">
        <f t="shared" si="79"/>
        <v>75112 1JA0A</v>
      </c>
      <c r="L1040" s="229" t="str">
        <f t="shared" ref="L1040:L1100" si="82">IF(AND($G1040&lt;&gt;"",$J1040&gt;0), IF($F1040=1,MID($K1040,1,$G1040-1)&amp;MID($K1040,$G1040+$J1040+$J1040,LEN($K1040)-($G1040+$J1040)),""), IF(AND($G1040&lt;&gt;"",$E1040&lt;&gt;""),MID($K1040,1,$G1040-1),IF(AND($D1040&lt;&gt;"",$F1040&lt;2),$K1040,IF(AND(OR($D1040="", $E1040=""),VALUE($F1040)=0),$K1040,IF($F1040=1,MID($K1040,1,$G1040-1)&amp;MID($K1040,$G1040+2,LEN($K1040)-($G1040-1)),"")))))</f>
        <v>75112 1JA0A</v>
      </c>
      <c r="M1040" s="229" t="str">
        <f t="shared" si="81"/>
        <v/>
      </c>
      <c r="N1040" s="229">
        <f>VLOOKUP(B1040,大日程202201!$C$2:$D$1418,2,FALSE)</f>
        <v>0</v>
      </c>
    </row>
    <row r="1041" spans="1:14">
      <c r="A1041" s="229">
        <v>1040</v>
      </c>
      <c r="B1041" s="229" t="s">
        <v>3751</v>
      </c>
      <c r="C1041" s="229" t="s">
        <v>5130</v>
      </c>
      <c r="D1041" s="229">
        <v>12</v>
      </c>
      <c r="E1041" s="229">
        <v>6</v>
      </c>
      <c r="F1041" s="229">
        <v>0</v>
      </c>
      <c r="I1041" s="229">
        <v>0</v>
      </c>
      <c r="J1041" s="229">
        <f t="shared" si="80"/>
        <v>0</v>
      </c>
      <c r="K1041" s="229" t="str">
        <f t="shared" si="79"/>
        <v>75113 1JA0A</v>
      </c>
      <c r="L1041" s="229" t="str">
        <f t="shared" si="82"/>
        <v>75113 1JA0A</v>
      </c>
      <c r="M1041" s="229" t="str">
        <f t="shared" si="81"/>
        <v/>
      </c>
      <c r="N1041" s="229">
        <f>VLOOKUP(B1041,大日程202201!$C$2:$D$1418,2,FALSE)</f>
        <v>0</v>
      </c>
    </row>
    <row r="1042" spans="1:14">
      <c r="A1042" s="229">
        <v>1041</v>
      </c>
      <c r="B1042" s="229" t="s">
        <v>3752</v>
      </c>
      <c r="C1042" s="229" t="s">
        <v>5131</v>
      </c>
      <c r="D1042" s="229">
        <v>12</v>
      </c>
      <c r="E1042" s="229">
        <v>6</v>
      </c>
      <c r="F1042" s="229">
        <v>0</v>
      </c>
      <c r="I1042" s="229">
        <v>0</v>
      </c>
      <c r="J1042" s="229">
        <f t="shared" si="80"/>
        <v>0</v>
      </c>
      <c r="K1042" s="229" t="str">
        <f t="shared" si="79"/>
        <v>75134 1JA0A</v>
      </c>
      <c r="L1042" s="229" t="str">
        <f t="shared" si="82"/>
        <v>75134 1JA0A</v>
      </c>
      <c r="M1042" s="229" t="str">
        <f t="shared" si="81"/>
        <v/>
      </c>
      <c r="N1042" s="229">
        <f>VLOOKUP(B1042,大日程202201!$C$2:$D$1418,2,FALSE)</f>
        <v>600</v>
      </c>
    </row>
    <row r="1043" spans="1:14">
      <c r="A1043" s="229">
        <v>1042</v>
      </c>
      <c r="B1043" s="229" t="s">
        <v>3753</v>
      </c>
      <c r="C1043" s="229" t="s">
        <v>5132</v>
      </c>
      <c r="D1043" s="229">
        <v>12</v>
      </c>
      <c r="E1043" s="229">
        <v>6</v>
      </c>
      <c r="F1043" s="229">
        <v>0</v>
      </c>
      <c r="I1043" s="229">
        <v>0</v>
      </c>
      <c r="J1043" s="229">
        <f t="shared" si="80"/>
        <v>0</v>
      </c>
      <c r="K1043" s="229" t="str">
        <f t="shared" si="79"/>
        <v>75135 1JA0A</v>
      </c>
      <c r="L1043" s="229" t="str">
        <f t="shared" si="82"/>
        <v>75135 1JA0A</v>
      </c>
      <c r="M1043" s="229" t="str">
        <f t="shared" si="81"/>
        <v/>
      </c>
      <c r="N1043" s="229">
        <f>VLOOKUP(B1043,大日程202201!$C$2:$D$1418,2,FALSE)</f>
        <v>600</v>
      </c>
    </row>
    <row r="1044" spans="1:14">
      <c r="A1044" s="229">
        <v>1043</v>
      </c>
      <c r="B1044" s="229" t="s">
        <v>3754</v>
      </c>
      <c r="C1044" s="229" t="s">
        <v>5133</v>
      </c>
      <c r="D1044" s="229">
        <v>12</v>
      </c>
      <c r="E1044" s="229">
        <v>6</v>
      </c>
      <c r="F1044" s="229">
        <v>0</v>
      </c>
      <c r="I1044" s="229">
        <v>0</v>
      </c>
      <c r="J1044" s="229">
        <f t="shared" si="80"/>
        <v>0</v>
      </c>
      <c r="K1044" s="229" t="str">
        <f t="shared" si="79"/>
        <v>75126 1JB0A</v>
      </c>
      <c r="L1044" s="229" t="str">
        <f t="shared" si="82"/>
        <v>75126 1JB0A</v>
      </c>
      <c r="M1044" s="229" t="str">
        <f t="shared" si="81"/>
        <v/>
      </c>
      <c r="N1044" s="229">
        <f>VLOOKUP(B1044,大日程202201!$C$2:$D$1418,2,FALSE)</f>
        <v>500</v>
      </c>
    </row>
    <row r="1045" spans="1:14">
      <c r="A1045" s="229">
        <v>1044</v>
      </c>
      <c r="B1045" s="229" t="s">
        <v>3755</v>
      </c>
      <c r="C1045" s="229" t="s">
        <v>5134</v>
      </c>
      <c r="D1045" s="229">
        <v>12</v>
      </c>
      <c r="E1045" s="229">
        <v>6</v>
      </c>
      <c r="F1045" s="229">
        <v>0</v>
      </c>
      <c r="I1045" s="229">
        <v>0</v>
      </c>
      <c r="J1045" s="229">
        <f t="shared" si="80"/>
        <v>0</v>
      </c>
      <c r="K1045" s="229" t="str">
        <f t="shared" si="79"/>
        <v>75127 1GR0A</v>
      </c>
      <c r="L1045" s="229" t="str">
        <f t="shared" si="82"/>
        <v>75127 1GR0A</v>
      </c>
      <c r="M1045" s="229" t="str">
        <f t="shared" si="81"/>
        <v/>
      </c>
      <c r="N1045" s="229">
        <f>VLOOKUP(B1045,大日程202201!$C$2:$D$1418,2,FALSE)</f>
        <v>0</v>
      </c>
    </row>
    <row r="1046" spans="1:14">
      <c r="A1046" s="229">
        <v>1045</v>
      </c>
      <c r="B1046" s="229" t="s">
        <v>3756</v>
      </c>
      <c r="C1046" s="229" t="s">
        <v>5135</v>
      </c>
      <c r="D1046" s="229">
        <v>12</v>
      </c>
      <c r="E1046" s="229">
        <v>6</v>
      </c>
      <c r="F1046" s="229">
        <v>0</v>
      </c>
      <c r="I1046" s="229">
        <v>0</v>
      </c>
      <c r="J1046" s="229">
        <f t="shared" si="80"/>
        <v>0</v>
      </c>
      <c r="K1046" s="229" t="str">
        <f t="shared" si="79"/>
        <v>75512 1JA0A</v>
      </c>
      <c r="L1046" s="229" t="str">
        <f t="shared" si="82"/>
        <v>75512 1JA0A</v>
      </c>
      <c r="M1046" s="229" t="str">
        <f t="shared" si="81"/>
        <v/>
      </c>
      <c r="N1046" s="229">
        <f>VLOOKUP(B1046,大日程202201!$C$2:$D$1418,2,FALSE)</f>
        <v>500</v>
      </c>
    </row>
    <row r="1047" spans="1:14">
      <c r="A1047" s="229">
        <v>1046</v>
      </c>
      <c r="B1047" s="229" t="s">
        <v>3757</v>
      </c>
      <c r="C1047" s="229" t="s">
        <v>5136</v>
      </c>
      <c r="D1047" s="229">
        <v>12</v>
      </c>
      <c r="E1047" s="229">
        <v>6</v>
      </c>
      <c r="F1047" s="229">
        <v>0</v>
      </c>
      <c r="I1047" s="229">
        <v>0</v>
      </c>
      <c r="J1047" s="229">
        <f t="shared" si="80"/>
        <v>0</v>
      </c>
      <c r="K1047" s="229" t="str">
        <f t="shared" si="79"/>
        <v>75513 1JA0A</v>
      </c>
      <c r="L1047" s="229" t="str">
        <f t="shared" si="82"/>
        <v>75513 1JA0A</v>
      </c>
      <c r="M1047" s="229" t="str">
        <f t="shared" si="81"/>
        <v/>
      </c>
      <c r="N1047" s="229">
        <f>VLOOKUP(B1047,大日程202201!$C$2:$D$1418,2,FALSE)</f>
        <v>0</v>
      </c>
    </row>
    <row r="1048" spans="1:14">
      <c r="A1048" s="229">
        <v>1047</v>
      </c>
      <c r="B1048" s="229" t="s">
        <v>3758</v>
      </c>
      <c r="C1048" s="229" t="s">
        <v>5137</v>
      </c>
      <c r="D1048" s="229">
        <v>14</v>
      </c>
      <c r="E1048" s="229">
        <v>8</v>
      </c>
      <c r="F1048" s="229">
        <v>1</v>
      </c>
      <c r="G1048" s="229">
        <v>6</v>
      </c>
      <c r="I1048" s="229">
        <v>0</v>
      </c>
      <c r="J1048" s="229">
        <f t="shared" si="80"/>
        <v>1</v>
      </c>
      <c r="K1048" s="229" t="str">
        <f t="shared" si="79"/>
        <v>75522/3 1JA0A</v>
      </c>
      <c r="L1048" s="229" t="str">
        <f>IF(AND($G1048&lt;&gt;"",$J1048&gt;0), IF($F1048=1,MID($K1048,1,$G1048-1)&amp;MID($K1048,$G1048+2,LEN($K1048)-($G1048+1)),""), IF(AND($G1048&lt;&gt;"",$E1048&lt;&gt;""),MID($K1048,1,$G1048-1),IF(AND($D1048&lt;&gt;"",$F1048&lt;2),$K1048,IF(AND(OR($D1048="", $E1048=""),VALUE($F1048)=0),$K1048,IF($F1048=1,MID($K1048,1,$G1048-1)&amp;MID($K1048,$G1048+2,LEN($K1048)-($G1048-1)),"")))))</f>
        <v>75522 1JA0A</v>
      </c>
      <c r="M1048" s="229" t="str">
        <f t="shared" si="81"/>
        <v>75523 1JA0A</v>
      </c>
      <c r="N1048" s="229">
        <f>VLOOKUP(B1048,大日程202201!$C$2:$D$1418,2,FALSE)</f>
        <v>0</v>
      </c>
    </row>
    <row r="1049" spans="1:14">
      <c r="A1049" s="229">
        <v>1048</v>
      </c>
      <c r="B1049" s="229" t="s">
        <v>3759</v>
      </c>
      <c r="C1049" s="229" t="s">
        <v>5138</v>
      </c>
      <c r="D1049" s="229">
        <v>14</v>
      </c>
      <c r="E1049" s="229">
        <v>8</v>
      </c>
      <c r="F1049" s="229">
        <v>1</v>
      </c>
      <c r="G1049" s="229">
        <v>6</v>
      </c>
      <c r="I1049" s="229">
        <v>0</v>
      </c>
      <c r="J1049" s="229">
        <f t="shared" si="80"/>
        <v>1</v>
      </c>
      <c r="K1049" s="229" t="str">
        <f t="shared" si="79"/>
        <v>76428/9 1JA0A</v>
      </c>
      <c r="L1049" s="229" t="str">
        <f>IF(AND($G1049&lt;&gt;"",$J1049&gt;0), IF($F1049=1,MID($K1049,1,$G1049-1)&amp;MID($K1049,$G1049+2,LEN($K1049)-($G1049+1)),""), IF(AND($G1049&lt;&gt;"",$E1049&lt;&gt;""),MID($K1049,1,$G1049-1),IF(AND($D1049&lt;&gt;"",$F1049&lt;2),$K1049,IF(AND(OR($D1049="", $E1049=""),VALUE($F1049)=0),$K1049,IF($F1049=1,MID($K1049,1,$G1049-1)&amp;MID($K1049,$G1049+2,LEN($K1049)-($G1049-1)),"")))))</f>
        <v>76428 1JA0A</v>
      </c>
      <c r="M1049" s="229" t="str">
        <f t="shared" si="81"/>
        <v>76429 1JA0A</v>
      </c>
      <c r="N1049" s="229">
        <f>VLOOKUP(B1049,大日程202201!$C$2:$D$1418,2,FALSE)</f>
        <v>300</v>
      </c>
    </row>
    <row r="1050" spans="1:14">
      <c r="A1050" s="229">
        <v>1049</v>
      </c>
      <c r="B1050" s="229" t="s">
        <v>3760</v>
      </c>
      <c r="C1050" s="229" t="s">
        <v>5139</v>
      </c>
      <c r="D1050" s="229">
        <v>12</v>
      </c>
      <c r="E1050" s="229">
        <v>6</v>
      </c>
      <c r="F1050" s="229">
        <v>0</v>
      </c>
      <c r="I1050" s="229">
        <v>0</v>
      </c>
      <c r="J1050" s="229">
        <f t="shared" si="80"/>
        <v>0</v>
      </c>
      <c r="K1050" s="229" t="str">
        <f t="shared" si="79"/>
        <v>76586 1JA0A</v>
      </c>
      <c r="L1050" s="229" t="str">
        <f t="shared" si="82"/>
        <v>76586 1JA0A</v>
      </c>
      <c r="M1050" s="229" t="str">
        <f t="shared" si="81"/>
        <v/>
      </c>
      <c r="N1050" s="229">
        <f>VLOOKUP(B1050,大日程202201!$C$2:$D$1418,2,FALSE)</f>
        <v>0</v>
      </c>
    </row>
    <row r="1051" spans="1:14">
      <c r="A1051" s="229">
        <v>1050</v>
      </c>
      <c r="B1051" s="229" t="s">
        <v>3761</v>
      </c>
      <c r="C1051" s="229" t="s">
        <v>5140</v>
      </c>
      <c r="D1051" s="229">
        <v>12</v>
      </c>
      <c r="E1051" s="229">
        <v>6</v>
      </c>
      <c r="F1051" s="229">
        <v>0</v>
      </c>
      <c r="I1051" s="229">
        <v>0</v>
      </c>
      <c r="J1051" s="229">
        <f t="shared" si="80"/>
        <v>0</v>
      </c>
      <c r="K1051" s="229" t="str">
        <f t="shared" si="79"/>
        <v>76587 1JA0A</v>
      </c>
      <c r="L1051" s="229" t="str">
        <f t="shared" si="82"/>
        <v>76587 1JA0A</v>
      </c>
      <c r="M1051" s="229" t="str">
        <f t="shared" si="81"/>
        <v/>
      </c>
      <c r="N1051" s="229">
        <f>VLOOKUP(B1051,大日程202201!$C$2:$D$1418,2,FALSE)</f>
        <v>0</v>
      </c>
    </row>
    <row r="1052" spans="1:14">
      <c r="A1052" s="229">
        <v>1051</v>
      </c>
      <c r="B1052" s="229" t="s">
        <v>3762</v>
      </c>
      <c r="C1052" s="229" t="s">
        <v>5141</v>
      </c>
      <c r="D1052" s="229">
        <v>12</v>
      </c>
      <c r="E1052" s="229">
        <v>6</v>
      </c>
      <c r="F1052" s="229">
        <v>0</v>
      </c>
      <c r="I1052" s="229">
        <v>0</v>
      </c>
      <c r="J1052" s="229">
        <f t="shared" si="80"/>
        <v>0</v>
      </c>
      <c r="K1052" s="229" t="str">
        <f t="shared" si="79"/>
        <v>76542 6AX0A</v>
      </c>
      <c r="L1052" s="229" t="str">
        <f t="shared" si="82"/>
        <v>76542 6AX0A</v>
      </c>
      <c r="M1052" s="229" t="str">
        <f t="shared" si="81"/>
        <v/>
      </c>
      <c r="N1052" s="229">
        <f>VLOOKUP(B1052,大日程202201!$C$2:$D$1418,2,FALSE)</f>
        <v>0</v>
      </c>
    </row>
    <row r="1053" spans="1:14">
      <c r="A1053" s="229">
        <v>1052</v>
      </c>
      <c r="B1053" s="229" t="s">
        <v>3763</v>
      </c>
      <c r="C1053" s="229" t="s">
        <v>5142</v>
      </c>
      <c r="D1053" s="229">
        <v>12</v>
      </c>
      <c r="E1053" s="229">
        <v>6</v>
      </c>
      <c r="F1053" s="229">
        <v>0</v>
      </c>
      <c r="I1053" s="229">
        <v>0</v>
      </c>
      <c r="J1053" s="229">
        <f t="shared" si="80"/>
        <v>0</v>
      </c>
      <c r="K1053" s="229" t="str">
        <f t="shared" si="79"/>
        <v>76543 6AX0A</v>
      </c>
      <c r="L1053" s="229" t="str">
        <f t="shared" si="82"/>
        <v>76543 6AX0A</v>
      </c>
      <c r="M1053" s="229" t="str">
        <f t="shared" si="81"/>
        <v/>
      </c>
      <c r="N1053" s="229">
        <f>VLOOKUP(B1053,大日程202201!$C$2:$D$1418,2,FALSE)</f>
        <v>0</v>
      </c>
    </row>
    <row r="1054" spans="1:14">
      <c r="A1054" s="229">
        <v>1053</v>
      </c>
      <c r="B1054" s="229" t="s">
        <v>3764</v>
      </c>
      <c r="C1054" s="229" t="s">
        <v>3764</v>
      </c>
      <c r="D1054" s="229">
        <v>12</v>
      </c>
      <c r="E1054" s="229">
        <v>6</v>
      </c>
      <c r="F1054" s="229">
        <v>0</v>
      </c>
      <c r="I1054" s="229">
        <v>0</v>
      </c>
      <c r="J1054" s="229">
        <f t="shared" si="80"/>
        <v>0</v>
      </c>
      <c r="K1054" s="229" t="str">
        <f t="shared" si="79"/>
        <v>74283 3XA0A</v>
      </c>
      <c r="L1054" s="229" t="str">
        <f t="shared" si="82"/>
        <v>74283 3XA0A</v>
      </c>
      <c r="M1054" s="229" t="str">
        <f t="shared" si="81"/>
        <v/>
      </c>
      <c r="N1054" s="229">
        <f>VLOOKUP(B1054,大日程202201!$C$2:$D$1418,2,FALSE)</f>
        <v>1100</v>
      </c>
    </row>
    <row r="1055" spans="1:14">
      <c r="A1055" s="229">
        <v>1054</v>
      </c>
      <c r="B1055" s="229" t="s">
        <v>3765</v>
      </c>
      <c r="C1055" s="229" t="s">
        <v>3765</v>
      </c>
      <c r="D1055" s="229">
        <v>12</v>
      </c>
      <c r="E1055" s="229">
        <v>6</v>
      </c>
      <c r="F1055" s="229">
        <v>0</v>
      </c>
      <c r="I1055" s="229">
        <v>0</v>
      </c>
      <c r="J1055" s="229">
        <f t="shared" si="80"/>
        <v>0</v>
      </c>
      <c r="K1055" s="229" t="str">
        <f t="shared" si="79"/>
        <v>74283 3XA0B</v>
      </c>
      <c r="L1055" s="229" t="str">
        <f t="shared" si="82"/>
        <v>74283 3XA0B</v>
      </c>
      <c r="M1055" s="229" t="str">
        <f t="shared" si="81"/>
        <v/>
      </c>
      <c r="N1055" s="229">
        <f>VLOOKUP(B1055,大日程202201!$C$2:$D$1418,2,FALSE)</f>
        <v>600</v>
      </c>
    </row>
    <row r="1056" spans="1:14">
      <c r="A1056" s="229">
        <v>1055</v>
      </c>
      <c r="B1056" s="229" t="s">
        <v>3766</v>
      </c>
      <c r="C1056" s="229" t="s">
        <v>5143</v>
      </c>
      <c r="D1056" s="229">
        <v>14</v>
      </c>
      <c r="E1056" s="229">
        <v>8</v>
      </c>
      <c r="F1056" s="229">
        <v>1</v>
      </c>
      <c r="G1056" s="229">
        <v>6</v>
      </c>
      <c r="I1056" s="229">
        <v>0</v>
      </c>
      <c r="J1056" s="229">
        <f t="shared" si="80"/>
        <v>1</v>
      </c>
      <c r="K1056" s="229" t="str">
        <f t="shared" si="79"/>
        <v>61212/3 3XA0A</v>
      </c>
      <c r="L1056" s="229" t="str">
        <f>IF(AND($G1056&lt;&gt;"",$J1056&gt;0), IF($F1056=1,MID($K1056,1,$G1056-1)&amp;MID($K1056,$G1056+2,LEN($K1056)-($G1056+1)),""), IF(AND($G1056&lt;&gt;"",$E1056&lt;&gt;""),MID($K1056,1,$G1056-1),IF(AND($D1056&lt;&gt;"",$F1056&lt;2),$K1056,IF(AND(OR($D1056="", $E1056=""),VALUE($F1056)=0),$K1056,IF($F1056=1,MID($K1056,1,$G1056-1)&amp;MID($K1056,$G1056+2,LEN($K1056)-($G1056-1)),"")))))</f>
        <v>61212 3XA0A</v>
      </c>
      <c r="M1056" s="229" t="str">
        <f t="shared" si="81"/>
        <v>61213 3XA0A</v>
      </c>
      <c r="N1056" s="229">
        <f>VLOOKUP(B1056,大日程202201!$C$2:$D$1418,2,FALSE)</f>
        <v>0</v>
      </c>
    </row>
    <row r="1057" spans="1:14">
      <c r="A1057" s="229">
        <v>1056</v>
      </c>
      <c r="B1057" s="229" t="s">
        <v>3767</v>
      </c>
      <c r="C1057" s="229" t="s">
        <v>5144</v>
      </c>
      <c r="D1057" s="229">
        <v>20</v>
      </c>
      <c r="E1057" s="229">
        <v>8</v>
      </c>
      <c r="F1057" s="229">
        <v>2</v>
      </c>
      <c r="G1057" s="229">
        <v>6</v>
      </c>
      <c r="H1057" s="229">
        <v>14</v>
      </c>
      <c r="I1057" s="229">
        <v>0</v>
      </c>
      <c r="J1057" s="229">
        <f t="shared" si="80"/>
        <v>1</v>
      </c>
      <c r="K1057" s="229" t="str">
        <f t="shared" si="79"/>
        <v>61212/3 3XA0A/3XE0A</v>
      </c>
      <c r="L1057" s="236" t="s">
        <v>334</v>
      </c>
      <c r="M1057" s="236" t="s">
        <v>335</v>
      </c>
      <c r="N1057" s="229">
        <f>VLOOKUP(B1057,大日程202201!$C$2:$D$1418,2,FALSE)</f>
        <v>0</v>
      </c>
    </row>
    <row r="1058" spans="1:14">
      <c r="A1058" s="229">
        <v>1057</v>
      </c>
      <c r="B1058" s="229" t="s">
        <v>3768</v>
      </c>
      <c r="C1058" s="229" t="s">
        <v>5145</v>
      </c>
      <c r="D1058" s="229">
        <v>14</v>
      </c>
      <c r="E1058" s="229">
        <v>8</v>
      </c>
      <c r="F1058" s="229">
        <v>1</v>
      </c>
      <c r="G1058" s="229">
        <v>6</v>
      </c>
      <c r="I1058" s="229">
        <v>0</v>
      </c>
      <c r="J1058" s="229">
        <f t="shared" si="80"/>
        <v>1</v>
      </c>
      <c r="K1058" s="229" t="str">
        <f t="shared" si="79"/>
        <v>61212/3 3XA2A</v>
      </c>
      <c r="L1058" s="229" t="str">
        <f>IF(AND($G1058&lt;&gt;"",$J1058&gt;0), IF($F1058=1,MID($K1058,1,$G1058-1)&amp;MID($K1058,$G1058+2,LEN($K1058)-($G1058+1)),""), IF(AND($G1058&lt;&gt;"",$E1058&lt;&gt;""),MID($K1058,1,$G1058-1),IF(AND($D1058&lt;&gt;"",$F1058&lt;2),$K1058,IF(AND(OR($D1058="", $E1058=""),VALUE($F1058)=0),$K1058,IF($F1058=1,MID($K1058,1,$G1058-1)&amp;MID($K1058,$G1058+2,LEN($K1058)-($G1058-1)),"")))))</f>
        <v>61212 3XA2A</v>
      </c>
      <c r="M1058" s="229" t="str">
        <f t="shared" si="81"/>
        <v>61213 3XA2A</v>
      </c>
      <c r="N1058" s="229">
        <f>VLOOKUP(B1058,大日程202201!$C$2:$D$1418,2,FALSE)</f>
        <v>0</v>
      </c>
    </row>
    <row r="1059" spans="1:14">
      <c r="A1059" s="229">
        <v>1058</v>
      </c>
      <c r="B1059" s="229" t="s">
        <v>3769</v>
      </c>
      <c r="C1059" s="229" t="s">
        <v>5146</v>
      </c>
      <c r="D1059" s="229">
        <v>20</v>
      </c>
      <c r="E1059" s="229">
        <v>8</v>
      </c>
      <c r="F1059" s="229">
        <v>2</v>
      </c>
      <c r="G1059" s="229">
        <v>6</v>
      </c>
      <c r="H1059" s="229">
        <v>14</v>
      </c>
      <c r="I1059" s="229">
        <v>0</v>
      </c>
      <c r="J1059" s="229">
        <f t="shared" si="80"/>
        <v>1</v>
      </c>
      <c r="K1059" s="229" t="str">
        <f t="shared" si="79"/>
        <v>61212/3 3XE2A/3XA2A</v>
      </c>
      <c r="L1059" s="236" t="s">
        <v>336</v>
      </c>
      <c r="M1059" s="236" t="s">
        <v>337</v>
      </c>
      <c r="N1059" s="229">
        <f>VLOOKUP(B1059,大日程202201!$C$2:$D$1418,2,FALSE)</f>
        <v>0</v>
      </c>
    </row>
    <row r="1060" spans="1:14">
      <c r="A1060" s="229">
        <v>1059</v>
      </c>
      <c r="B1060" s="229" t="s">
        <v>3770</v>
      </c>
      <c r="C1060" s="229" t="s">
        <v>5147</v>
      </c>
      <c r="D1060" s="229">
        <v>14</v>
      </c>
      <c r="E1060" s="229">
        <v>8</v>
      </c>
      <c r="F1060" s="229">
        <v>1</v>
      </c>
      <c r="G1060" s="229">
        <v>6</v>
      </c>
      <c r="I1060" s="229">
        <v>0</v>
      </c>
      <c r="J1060" s="229">
        <f t="shared" si="80"/>
        <v>1</v>
      </c>
      <c r="K1060" s="229" t="str">
        <f t="shared" si="79"/>
        <v>54292/3 3XA0A</v>
      </c>
      <c r="L1060" s="229" t="str">
        <f>IF(AND($G1060&lt;&gt;"",$J1060&gt;0), IF($F1060=1,MID($K1060,1,$G1060-1)&amp;MID($K1060,$G1060+2,LEN($K1060)-($G1060+1)),""), IF(AND($G1060&lt;&gt;"",$E1060&lt;&gt;""),MID($K1060,1,$G1060-1),IF(AND($D1060&lt;&gt;"",$F1060&lt;2),$K1060,IF(AND(OR($D1060="", $E1060=""),VALUE($F1060)=0),$K1060,IF($F1060=1,MID($K1060,1,$G1060-1)&amp;MID($K1060,$G1060+2,LEN($K1060)-($G1060-1)),"")))))</f>
        <v>54292 3XA0A</v>
      </c>
      <c r="M1060" s="229" t="str">
        <f t="shared" si="81"/>
        <v>54293 3XA0A</v>
      </c>
      <c r="N1060" s="229">
        <f>VLOOKUP(B1060,大日程202201!$C$2:$D$1418,2,FALSE)</f>
        <v>2400</v>
      </c>
    </row>
    <row r="1061" spans="1:14">
      <c r="A1061" s="229">
        <v>1060</v>
      </c>
      <c r="B1061" s="229" t="s">
        <v>3771</v>
      </c>
      <c r="C1061" s="229" t="s">
        <v>5148</v>
      </c>
      <c r="D1061" s="229">
        <v>20</v>
      </c>
      <c r="E1061" s="229">
        <v>8</v>
      </c>
      <c r="F1061" s="229">
        <v>2</v>
      </c>
      <c r="G1061" s="229">
        <v>6</v>
      </c>
      <c r="H1061" s="229">
        <v>14</v>
      </c>
      <c r="I1061" s="229">
        <v>0</v>
      </c>
      <c r="J1061" s="229">
        <f t="shared" si="80"/>
        <v>1</v>
      </c>
      <c r="K1061" s="229" t="str">
        <f t="shared" si="79"/>
        <v>54294/5 5YJ0A/3XA0A</v>
      </c>
      <c r="L1061" s="236" t="s">
        <v>340</v>
      </c>
      <c r="M1061" s="236" t="s">
        <v>341</v>
      </c>
      <c r="N1061" s="229">
        <f>VLOOKUP(B1061,大日程202201!$C$2:$D$1418,2,FALSE)</f>
        <v>2400</v>
      </c>
    </row>
    <row r="1062" spans="1:14">
      <c r="A1062" s="229">
        <v>1061</v>
      </c>
      <c r="B1062" s="229" t="s">
        <v>3772</v>
      </c>
      <c r="C1062" s="229" t="s">
        <v>5149</v>
      </c>
      <c r="D1062" s="229">
        <v>12</v>
      </c>
      <c r="E1062" s="229">
        <v>6</v>
      </c>
      <c r="F1062" s="229">
        <v>0</v>
      </c>
      <c r="I1062" s="229">
        <v>0</v>
      </c>
      <c r="J1062" s="229">
        <f t="shared" si="80"/>
        <v>0</v>
      </c>
      <c r="K1062" s="229" t="str">
        <f t="shared" si="79"/>
        <v>74329 3XN0A</v>
      </c>
      <c r="L1062" s="229" t="str">
        <f t="shared" si="82"/>
        <v>74329 3XN0A</v>
      </c>
      <c r="M1062" s="229" t="str">
        <f t="shared" si="81"/>
        <v/>
      </c>
      <c r="N1062" s="229">
        <f>VLOOKUP(B1062,大日程202201!$C$2:$D$1418,2,FALSE)</f>
        <v>2200</v>
      </c>
    </row>
    <row r="1063" spans="1:14">
      <c r="A1063" s="229">
        <v>1062</v>
      </c>
      <c r="B1063" s="229" t="s">
        <v>3773</v>
      </c>
      <c r="C1063" s="229" t="s">
        <v>5150</v>
      </c>
      <c r="D1063" s="229">
        <v>12</v>
      </c>
      <c r="E1063" s="229">
        <v>6</v>
      </c>
      <c r="F1063" s="229">
        <v>0</v>
      </c>
      <c r="I1063" s="229">
        <v>0</v>
      </c>
      <c r="J1063" s="229">
        <f t="shared" si="80"/>
        <v>0</v>
      </c>
      <c r="K1063" s="229" t="str">
        <f t="shared" si="79"/>
        <v>75126 5YJ0A</v>
      </c>
      <c r="L1063" s="229" t="str">
        <f t="shared" si="82"/>
        <v>75126 5YJ0A</v>
      </c>
      <c r="M1063" s="229" t="str">
        <f t="shared" si="81"/>
        <v/>
      </c>
      <c r="N1063" s="229">
        <f>VLOOKUP(B1063,大日程202201!$C$2:$D$1418,2,FALSE)</f>
        <v>1800</v>
      </c>
    </row>
    <row r="1064" spans="1:14">
      <c r="A1064" s="229">
        <v>1063</v>
      </c>
      <c r="B1064" s="229" t="s">
        <v>3774</v>
      </c>
      <c r="C1064" s="229" t="s">
        <v>5151</v>
      </c>
      <c r="D1064" s="229">
        <v>12</v>
      </c>
      <c r="E1064" s="229">
        <v>6</v>
      </c>
      <c r="F1064" s="229">
        <v>0</v>
      </c>
      <c r="I1064" s="229">
        <v>0</v>
      </c>
      <c r="J1064" s="229">
        <f t="shared" si="80"/>
        <v>0</v>
      </c>
      <c r="K1064" s="229" t="str">
        <f t="shared" si="79"/>
        <v>75126 3XE0A</v>
      </c>
      <c r="L1064" s="229" t="str">
        <f t="shared" si="82"/>
        <v>75126 3XE0A</v>
      </c>
      <c r="M1064" s="229" t="str">
        <f t="shared" si="81"/>
        <v/>
      </c>
      <c r="N1064" s="229">
        <f>VLOOKUP(B1064,大日程202201!$C$2:$D$1418,2,FALSE)</f>
        <v>700</v>
      </c>
    </row>
    <row r="1065" spans="1:14">
      <c r="A1065" s="229">
        <v>1064</v>
      </c>
      <c r="B1065" s="229" t="s">
        <v>3775</v>
      </c>
      <c r="C1065" s="229" t="s">
        <v>5152</v>
      </c>
      <c r="D1065" s="229">
        <v>12</v>
      </c>
      <c r="E1065" s="229">
        <v>6</v>
      </c>
      <c r="F1065" s="229">
        <v>0</v>
      </c>
      <c r="I1065" s="229">
        <v>0</v>
      </c>
      <c r="J1065" s="229">
        <f t="shared" si="80"/>
        <v>0</v>
      </c>
      <c r="K1065" s="229" t="str">
        <f t="shared" si="79"/>
        <v>75126 3XF0A</v>
      </c>
      <c r="L1065" s="229" t="str">
        <f t="shared" si="82"/>
        <v>75126 3XF0A</v>
      </c>
      <c r="M1065" s="229" t="str">
        <f t="shared" si="81"/>
        <v/>
      </c>
      <c r="N1065" s="229">
        <f>VLOOKUP(B1065,大日程202201!$C$2:$D$1418,2,FALSE)</f>
        <v>0</v>
      </c>
    </row>
    <row r="1066" spans="1:14">
      <c r="A1066" s="229">
        <v>1065</v>
      </c>
      <c r="B1066" s="229" t="s">
        <v>3776</v>
      </c>
      <c r="C1066" s="229" t="s">
        <v>5153</v>
      </c>
      <c r="D1066" s="229">
        <v>12</v>
      </c>
      <c r="E1066" s="229">
        <v>6</v>
      </c>
      <c r="F1066" s="229">
        <v>0</v>
      </c>
      <c r="I1066" s="229">
        <v>0</v>
      </c>
      <c r="J1066" s="229">
        <f t="shared" si="80"/>
        <v>0</v>
      </c>
      <c r="K1066" s="229" t="str">
        <f t="shared" si="79"/>
        <v>75126 3XY0A</v>
      </c>
      <c r="L1066" s="229" t="str">
        <f t="shared" si="82"/>
        <v>75126 3XY0A</v>
      </c>
      <c r="M1066" s="229" t="str">
        <f t="shared" si="81"/>
        <v/>
      </c>
      <c r="N1066" s="229">
        <f>VLOOKUP(B1066,大日程202201!$C$2:$D$1418,2,FALSE)</f>
        <v>0</v>
      </c>
    </row>
    <row r="1067" spans="1:14">
      <c r="A1067" s="229">
        <v>1066</v>
      </c>
      <c r="B1067" s="229" t="s">
        <v>3777</v>
      </c>
      <c r="C1067" s="229" t="s">
        <v>5154</v>
      </c>
      <c r="D1067" s="229">
        <v>12</v>
      </c>
      <c r="E1067" s="229">
        <v>6</v>
      </c>
      <c r="F1067" s="229">
        <v>0</v>
      </c>
      <c r="I1067" s="229">
        <v>0</v>
      </c>
      <c r="J1067" s="229">
        <f t="shared" si="80"/>
        <v>0</v>
      </c>
      <c r="K1067" s="229" t="str">
        <f t="shared" si="79"/>
        <v>75127 5YJ0A</v>
      </c>
      <c r="L1067" s="229" t="str">
        <f t="shared" si="82"/>
        <v>75127 5YJ0A</v>
      </c>
      <c r="M1067" s="229" t="str">
        <f t="shared" si="81"/>
        <v/>
      </c>
      <c r="N1067" s="229">
        <f>VLOOKUP(B1067,大日程202201!$C$2:$D$1418,2,FALSE)</f>
        <v>1800</v>
      </c>
    </row>
    <row r="1068" spans="1:14">
      <c r="A1068" s="229">
        <v>1067</v>
      </c>
      <c r="B1068" s="229" t="s">
        <v>3778</v>
      </c>
      <c r="C1068" s="229" t="s">
        <v>5155</v>
      </c>
      <c r="D1068" s="229">
        <v>12</v>
      </c>
      <c r="E1068" s="229">
        <v>6</v>
      </c>
      <c r="F1068" s="229">
        <v>0</v>
      </c>
      <c r="I1068" s="229">
        <v>0</v>
      </c>
      <c r="J1068" s="229">
        <f t="shared" si="80"/>
        <v>0</v>
      </c>
      <c r="K1068" s="229" t="str">
        <f t="shared" si="79"/>
        <v>75127 3XE0A</v>
      </c>
      <c r="L1068" s="229" t="str">
        <f t="shared" si="82"/>
        <v>75127 3XE0A</v>
      </c>
      <c r="M1068" s="229" t="str">
        <f t="shared" si="81"/>
        <v/>
      </c>
      <c r="N1068" s="229">
        <f>VLOOKUP(B1068,大日程202201!$C$2:$D$1418,2,FALSE)</f>
        <v>700</v>
      </c>
    </row>
    <row r="1069" spans="1:14">
      <c r="A1069" s="229">
        <v>1068</v>
      </c>
      <c r="B1069" s="229" t="s">
        <v>3779</v>
      </c>
      <c r="C1069" s="229" t="s">
        <v>5156</v>
      </c>
      <c r="D1069" s="229">
        <v>12</v>
      </c>
      <c r="E1069" s="229">
        <v>6</v>
      </c>
      <c r="F1069" s="229">
        <v>0</v>
      </c>
      <c r="I1069" s="229">
        <v>0</v>
      </c>
      <c r="J1069" s="229">
        <f t="shared" si="80"/>
        <v>0</v>
      </c>
      <c r="K1069" s="229" t="str">
        <f t="shared" si="79"/>
        <v>75127 3XF0A</v>
      </c>
      <c r="L1069" s="229" t="str">
        <f t="shared" si="82"/>
        <v>75127 3XF0A</v>
      </c>
      <c r="M1069" s="229" t="str">
        <f t="shared" si="81"/>
        <v/>
      </c>
      <c r="N1069" s="229">
        <f>VLOOKUP(B1069,大日程202201!$C$2:$D$1418,2,FALSE)</f>
        <v>0</v>
      </c>
    </row>
    <row r="1070" spans="1:14">
      <c r="A1070" s="229">
        <v>1069</v>
      </c>
      <c r="B1070" s="229" t="s">
        <v>3780</v>
      </c>
      <c r="C1070" s="229" t="s">
        <v>5157</v>
      </c>
      <c r="D1070" s="229">
        <v>12</v>
      </c>
      <c r="E1070" s="229">
        <v>6</v>
      </c>
      <c r="F1070" s="229">
        <v>0</v>
      </c>
      <c r="I1070" s="229">
        <v>0</v>
      </c>
      <c r="J1070" s="229">
        <f t="shared" si="80"/>
        <v>0</v>
      </c>
      <c r="K1070" s="229" t="str">
        <f t="shared" si="79"/>
        <v>75127 3XY0A</v>
      </c>
      <c r="L1070" s="229" t="str">
        <f t="shared" si="82"/>
        <v>75127 3XY0A</v>
      </c>
      <c r="M1070" s="229" t="str">
        <f t="shared" si="81"/>
        <v/>
      </c>
      <c r="N1070" s="229">
        <f>VLOOKUP(B1070,大日程202201!$C$2:$D$1418,2,FALSE)</f>
        <v>0</v>
      </c>
    </row>
    <row r="1071" spans="1:14">
      <c r="A1071" s="229">
        <v>1070</v>
      </c>
      <c r="B1071" s="229" t="s">
        <v>3781</v>
      </c>
      <c r="C1071" s="229" t="s">
        <v>5158</v>
      </c>
      <c r="D1071" s="229">
        <v>12</v>
      </c>
      <c r="E1071" s="229">
        <v>6</v>
      </c>
      <c r="F1071" s="229">
        <v>0</v>
      </c>
      <c r="I1071" s="229">
        <v>0</v>
      </c>
      <c r="J1071" s="229">
        <f t="shared" si="80"/>
        <v>0</v>
      </c>
      <c r="K1071" s="229" t="str">
        <f t="shared" si="79"/>
        <v>75134 3XA0A</v>
      </c>
      <c r="L1071" s="229" t="str">
        <f t="shared" si="82"/>
        <v>75134 3XA0A</v>
      </c>
      <c r="M1071" s="229" t="str">
        <f t="shared" si="81"/>
        <v/>
      </c>
      <c r="N1071" s="229">
        <f>VLOOKUP(B1071,大日程202201!$C$2:$D$1418,2,FALSE)</f>
        <v>1200</v>
      </c>
    </row>
    <row r="1072" spans="1:14">
      <c r="A1072" s="229">
        <v>1071</v>
      </c>
      <c r="B1072" s="229" t="s">
        <v>3782</v>
      </c>
      <c r="C1072" s="229" t="s">
        <v>5159</v>
      </c>
      <c r="D1072" s="229">
        <v>12</v>
      </c>
      <c r="E1072" s="229">
        <v>6</v>
      </c>
      <c r="F1072" s="229">
        <v>0</v>
      </c>
      <c r="I1072" s="229">
        <v>0</v>
      </c>
      <c r="J1072" s="229">
        <f t="shared" si="80"/>
        <v>0</v>
      </c>
      <c r="K1072" s="229" t="str">
        <f t="shared" si="79"/>
        <v>75135 3XA0A</v>
      </c>
      <c r="L1072" s="229" t="str">
        <f t="shared" si="82"/>
        <v>75135 3XA0A</v>
      </c>
      <c r="M1072" s="229" t="str">
        <f t="shared" si="81"/>
        <v/>
      </c>
      <c r="N1072" s="229">
        <f>VLOOKUP(B1072,大日程202201!$C$2:$D$1418,2,FALSE)</f>
        <v>1200</v>
      </c>
    </row>
    <row r="1073" spans="1:14">
      <c r="A1073" s="229">
        <v>1072</v>
      </c>
      <c r="B1073" s="229" t="s">
        <v>3783</v>
      </c>
      <c r="C1073" s="229" t="s">
        <v>5160</v>
      </c>
      <c r="D1073" s="229">
        <v>12</v>
      </c>
      <c r="E1073" s="229">
        <v>6</v>
      </c>
      <c r="F1073" s="229">
        <v>0</v>
      </c>
      <c r="I1073" s="229">
        <v>0</v>
      </c>
      <c r="J1073" s="229">
        <f t="shared" si="80"/>
        <v>0</v>
      </c>
      <c r="K1073" s="229" t="str">
        <f t="shared" si="79"/>
        <v>75134 3XE0A</v>
      </c>
      <c r="L1073" s="229" t="str">
        <f t="shared" si="82"/>
        <v>75134 3XE0A</v>
      </c>
      <c r="M1073" s="229" t="str">
        <f t="shared" si="81"/>
        <v/>
      </c>
      <c r="N1073" s="229">
        <f>VLOOKUP(B1073,大日程202201!$C$2:$D$1418,2,FALSE)</f>
        <v>700</v>
      </c>
    </row>
    <row r="1074" spans="1:14">
      <c r="A1074" s="229">
        <v>1073</v>
      </c>
      <c r="B1074" s="229" t="s">
        <v>3784</v>
      </c>
      <c r="C1074" s="229" t="s">
        <v>5161</v>
      </c>
      <c r="D1074" s="229">
        <v>12</v>
      </c>
      <c r="E1074" s="229">
        <v>6</v>
      </c>
      <c r="F1074" s="229">
        <v>0</v>
      </c>
      <c r="I1074" s="229">
        <v>0</v>
      </c>
      <c r="J1074" s="229">
        <f t="shared" si="80"/>
        <v>0</v>
      </c>
      <c r="K1074" s="229" t="str">
        <f t="shared" si="79"/>
        <v>75135 3XE0A</v>
      </c>
      <c r="L1074" s="229" t="str">
        <f t="shared" si="82"/>
        <v>75135 3XE0A</v>
      </c>
      <c r="M1074" s="229" t="str">
        <f t="shared" si="81"/>
        <v/>
      </c>
      <c r="N1074" s="229">
        <f>VLOOKUP(B1074,大日程202201!$C$2:$D$1418,2,FALSE)</f>
        <v>700</v>
      </c>
    </row>
    <row r="1075" spans="1:14">
      <c r="A1075" s="229">
        <v>1074</v>
      </c>
      <c r="B1075" s="229" t="s">
        <v>3785</v>
      </c>
      <c r="C1075" s="229" t="s">
        <v>5162</v>
      </c>
      <c r="D1075" s="229">
        <v>12</v>
      </c>
      <c r="E1075" s="229">
        <v>6</v>
      </c>
      <c r="F1075" s="229">
        <v>0</v>
      </c>
      <c r="I1075" s="229">
        <v>0</v>
      </c>
      <c r="J1075" s="229">
        <f t="shared" si="80"/>
        <v>0</v>
      </c>
      <c r="K1075" s="229" t="str">
        <f t="shared" si="79"/>
        <v>751L7 3XA0A</v>
      </c>
      <c r="L1075" s="229" t="str">
        <f t="shared" si="82"/>
        <v>751L7 3XA0A</v>
      </c>
      <c r="M1075" s="229" t="str">
        <f t="shared" si="81"/>
        <v/>
      </c>
      <c r="N1075" s="229">
        <f>VLOOKUP(B1075,大日程202201!$C$2:$D$1418,2,FALSE)</f>
        <v>3060</v>
      </c>
    </row>
    <row r="1076" spans="1:14">
      <c r="A1076" s="229">
        <v>1075</v>
      </c>
      <c r="B1076" s="229" t="s">
        <v>3786</v>
      </c>
      <c r="C1076" s="229" t="s">
        <v>5163</v>
      </c>
      <c r="D1076" s="229">
        <v>14</v>
      </c>
      <c r="E1076" s="229">
        <v>6</v>
      </c>
      <c r="F1076" s="229">
        <v>0</v>
      </c>
      <c r="I1076" s="229">
        <v>12</v>
      </c>
      <c r="J1076" s="229">
        <f t="shared" si="80"/>
        <v>0</v>
      </c>
      <c r="K1076" s="229" t="str">
        <f t="shared" si="79"/>
        <v>751L7 3XA0A-K</v>
      </c>
      <c r="L1076" s="229" t="str">
        <f t="shared" si="82"/>
        <v>751L7 3XA0A-K</v>
      </c>
      <c r="M1076" s="229" t="str">
        <f t="shared" si="81"/>
        <v/>
      </c>
      <c r="N1076" s="229">
        <f>VLOOKUP(B1076,大日程202201!$C$2:$D$1418,2,FALSE)</f>
        <v>0</v>
      </c>
    </row>
    <row r="1077" spans="1:14">
      <c r="A1077" s="229">
        <v>1076</v>
      </c>
      <c r="B1077" s="229" t="s">
        <v>3787</v>
      </c>
      <c r="C1077" s="229" t="s">
        <v>5164</v>
      </c>
      <c r="D1077" s="229">
        <v>12</v>
      </c>
      <c r="E1077" s="229">
        <v>6</v>
      </c>
      <c r="F1077" s="229">
        <v>0</v>
      </c>
      <c r="I1077" s="229">
        <v>0</v>
      </c>
      <c r="J1077" s="229">
        <f t="shared" si="80"/>
        <v>0</v>
      </c>
      <c r="K1077" s="229" t="str">
        <f t="shared" si="79"/>
        <v>751L7 3XE0A</v>
      </c>
      <c r="L1077" s="229" t="str">
        <f t="shared" si="82"/>
        <v>751L7 3XE0A</v>
      </c>
      <c r="M1077" s="229" t="str">
        <f t="shared" si="81"/>
        <v/>
      </c>
      <c r="N1077" s="229">
        <f>VLOOKUP(B1077,大日程202201!$C$2:$D$1418,2,FALSE)</f>
        <v>850</v>
      </c>
    </row>
    <row r="1078" spans="1:14">
      <c r="A1078" s="229">
        <v>1077</v>
      </c>
      <c r="B1078" s="229" t="s">
        <v>3788</v>
      </c>
      <c r="C1078" s="229" t="s">
        <v>5165</v>
      </c>
      <c r="D1078" s="229">
        <v>14</v>
      </c>
      <c r="E1078" s="229">
        <v>6</v>
      </c>
      <c r="F1078" s="229">
        <v>0</v>
      </c>
      <c r="I1078" s="229">
        <v>0</v>
      </c>
      <c r="J1078" s="229">
        <f t="shared" si="80"/>
        <v>0</v>
      </c>
      <c r="K1078" s="229" t="str">
        <f t="shared" si="79"/>
        <v>76372 3XB0AUF</v>
      </c>
      <c r="L1078" s="229" t="str">
        <f t="shared" si="82"/>
        <v>76372 3XB0AUF</v>
      </c>
      <c r="M1078" s="229" t="str">
        <f t="shared" si="81"/>
        <v/>
      </c>
      <c r="N1078" s="229">
        <f>VLOOKUP(B1078,大日程202201!$C$2:$D$1418,2,FALSE)</f>
        <v>720</v>
      </c>
    </row>
    <row r="1079" spans="1:14">
      <c r="A1079" s="229">
        <v>1078</v>
      </c>
      <c r="B1079" s="229" t="s">
        <v>3789</v>
      </c>
      <c r="C1079" s="229" t="s">
        <v>5166</v>
      </c>
      <c r="D1079" s="229">
        <v>14</v>
      </c>
      <c r="E1079" s="229">
        <v>6</v>
      </c>
      <c r="F1079" s="229">
        <v>0</v>
      </c>
      <c r="I1079" s="229">
        <v>0</v>
      </c>
      <c r="J1079" s="229">
        <f t="shared" si="80"/>
        <v>0</v>
      </c>
      <c r="K1079" s="229" t="str">
        <f t="shared" si="79"/>
        <v>76373 3XB0AUF</v>
      </c>
      <c r="L1079" s="229" t="str">
        <f t="shared" si="82"/>
        <v>76373 3XB0AUF</v>
      </c>
      <c r="M1079" s="229" t="str">
        <f t="shared" si="81"/>
        <v/>
      </c>
      <c r="N1079" s="229">
        <f>VLOOKUP(B1079,大日程202201!$C$2:$D$1418,2,FALSE)</f>
        <v>600</v>
      </c>
    </row>
    <row r="1080" spans="1:14">
      <c r="A1080" s="229">
        <v>1079</v>
      </c>
      <c r="B1080" s="229" t="s">
        <v>3790</v>
      </c>
      <c r="C1080" s="229" t="s">
        <v>5167</v>
      </c>
      <c r="D1080" s="229">
        <v>12</v>
      </c>
      <c r="E1080" s="229">
        <v>6</v>
      </c>
      <c r="F1080" s="229">
        <v>0</v>
      </c>
      <c r="I1080" s="229">
        <v>0</v>
      </c>
      <c r="J1080" s="229">
        <f t="shared" si="80"/>
        <v>0</v>
      </c>
      <c r="K1080" s="229" t="str">
        <f t="shared" si="79"/>
        <v>76372 3XD3A</v>
      </c>
      <c r="L1080" s="229" t="str">
        <f t="shared" si="82"/>
        <v>76372 3XD3A</v>
      </c>
      <c r="M1080" s="229" t="str">
        <f t="shared" si="81"/>
        <v/>
      </c>
      <c r="N1080" s="229">
        <f>VLOOKUP(B1080,大日程202201!$C$2:$D$1418,2,FALSE)</f>
        <v>640</v>
      </c>
    </row>
    <row r="1081" spans="1:14">
      <c r="A1081" s="229">
        <v>1080</v>
      </c>
      <c r="B1081" s="229" t="s">
        <v>3791</v>
      </c>
      <c r="C1081" s="229" t="s">
        <v>5168</v>
      </c>
      <c r="D1081" s="229">
        <v>12</v>
      </c>
      <c r="E1081" s="229">
        <v>6</v>
      </c>
      <c r="F1081" s="229">
        <v>0</v>
      </c>
      <c r="I1081" s="229">
        <v>0</v>
      </c>
      <c r="J1081" s="229">
        <f t="shared" si="80"/>
        <v>0</v>
      </c>
      <c r="K1081" s="229" t="str">
        <f t="shared" si="79"/>
        <v>76373 3XD3A</v>
      </c>
      <c r="L1081" s="229" t="str">
        <f t="shared" si="82"/>
        <v>76373 3XD3A</v>
      </c>
      <c r="M1081" s="229" t="str">
        <f t="shared" si="81"/>
        <v/>
      </c>
      <c r="N1081" s="229">
        <f>VLOOKUP(B1081,大日程202201!$C$2:$D$1418,2,FALSE)</f>
        <v>320</v>
      </c>
    </row>
    <row r="1082" spans="1:14">
      <c r="A1082" s="229">
        <v>1081</v>
      </c>
      <c r="B1082" s="229" t="s">
        <v>3792</v>
      </c>
      <c r="C1082" s="229" t="s">
        <v>5169</v>
      </c>
      <c r="D1082" s="229">
        <v>14</v>
      </c>
      <c r="E1082" s="229">
        <v>6</v>
      </c>
      <c r="F1082" s="229">
        <v>0</v>
      </c>
      <c r="I1082" s="229">
        <v>12</v>
      </c>
      <c r="J1082" s="229">
        <f t="shared" si="80"/>
        <v>0</v>
      </c>
      <c r="K1082" s="229" t="str">
        <f t="shared" si="79"/>
        <v>76373 3YF3A-B</v>
      </c>
      <c r="L1082" s="229" t="str">
        <f t="shared" si="82"/>
        <v>76373 3YF3A-B</v>
      </c>
      <c r="M1082" s="229" t="str">
        <f t="shared" si="81"/>
        <v/>
      </c>
      <c r="N1082" s="229">
        <f>VLOOKUP(B1082,大日程202201!$C$2:$D$1418,2,FALSE)</f>
        <v>0</v>
      </c>
    </row>
    <row r="1083" spans="1:14">
      <c r="A1083" s="229">
        <v>1082</v>
      </c>
      <c r="B1083" s="229" t="s">
        <v>3793</v>
      </c>
      <c r="C1083" s="229" t="s">
        <v>5170</v>
      </c>
      <c r="D1083" s="229">
        <v>14</v>
      </c>
      <c r="E1083" s="229">
        <v>6</v>
      </c>
      <c r="F1083" s="229">
        <v>0</v>
      </c>
      <c r="I1083" s="229">
        <v>0</v>
      </c>
      <c r="J1083" s="229">
        <f t="shared" si="80"/>
        <v>0</v>
      </c>
      <c r="K1083" s="229" t="str">
        <f t="shared" si="79"/>
        <v>77532 3XA0AUF</v>
      </c>
      <c r="L1083" s="229" t="str">
        <f t="shared" si="82"/>
        <v>77532 3XA0AUF</v>
      </c>
      <c r="M1083" s="229" t="str">
        <f t="shared" si="81"/>
        <v/>
      </c>
      <c r="N1083" s="229">
        <f>VLOOKUP(B1083,大日程202201!$C$2:$D$1418,2,FALSE)</f>
        <v>0</v>
      </c>
    </row>
    <row r="1084" spans="1:14">
      <c r="A1084" s="229">
        <v>1083</v>
      </c>
      <c r="B1084" s="229" t="s">
        <v>3794</v>
      </c>
      <c r="C1084" s="229" t="s">
        <v>5171</v>
      </c>
      <c r="D1084" s="229">
        <v>14</v>
      </c>
      <c r="E1084" s="229">
        <v>6</v>
      </c>
      <c r="F1084" s="229">
        <v>0</v>
      </c>
      <c r="I1084" s="229">
        <v>0</v>
      </c>
      <c r="J1084" s="229">
        <f t="shared" si="80"/>
        <v>0</v>
      </c>
      <c r="K1084" s="229" t="str">
        <f t="shared" si="79"/>
        <v>77533 3YD0BUF</v>
      </c>
      <c r="L1084" s="229" t="str">
        <f t="shared" si="82"/>
        <v>77533 3YD0BUF</v>
      </c>
      <c r="M1084" s="229" t="str">
        <f t="shared" si="81"/>
        <v/>
      </c>
      <c r="N1084" s="229">
        <f>VLOOKUP(B1084,大日程202201!$C$2:$D$1418,2,FALSE)</f>
        <v>0</v>
      </c>
    </row>
    <row r="1085" spans="1:14">
      <c r="A1085" s="229">
        <v>1084</v>
      </c>
      <c r="B1085" s="229" t="s">
        <v>3795</v>
      </c>
      <c r="C1085" s="229" t="s">
        <v>5172</v>
      </c>
      <c r="D1085" s="229">
        <v>12</v>
      </c>
      <c r="E1085" s="229">
        <v>6</v>
      </c>
      <c r="F1085" s="229">
        <v>0</v>
      </c>
      <c r="I1085" s="229">
        <v>0</v>
      </c>
      <c r="J1085" s="229">
        <f t="shared" si="80"/>
        <v>0</v>
      </c>
      <c r="K1085" s="229" t="str">
        <f t="shared" si="79"/>
        <v>75112 3VA0A</v>
      </c>
      <c r="L1085" s="229" t="str">
        <f t="shared" si="82"/>
        <v>75112 3VA0A</v>
      </c>
      <c r="M1085" s="229" t="str">
        <f t="shared" si="81"/>
        <v/>
      </c>
      <c r="N1085" s="229">
        <f>VLOOKUP(B1085,大日程202201!$C$2:$D$1418,2,FALSE)</f>
        <v>0</v>
      </c>
    </row>
    <row r="1086" spans="1:14">
      <c r="A1086" s="229">
        <v>1085</v>
      </c>
      <c r="B1086" s="229" t="s">
        <v>3796</v>
      </c>
      <c r="C1086" s="229" t="s">
        <v>5173</v>
      </c>
      <c r="D1086" s="229">
        <v>12</v>
      </c>
      <c r="E1086" s="229">
        <v>6</v>
      </c>
      <c r="F1086" s="229">
        <v>0</v>
      </c>
      <c r="I1086" s="229">
        <v>0</v>
      </c>
      <c r="J1086" s="229">
        <f t="shared" si="80"/>
        <v>0</v>
      </c>
      <c r="K1086" s="229" t="str">
        <f t="shared" si="79"/>
        <v>75113 3VA0A</v>
      </c>
      <c r="L1086" s="229" t="str">
        <f t="shared" si="82"/>
        <v>75113 3VA0A</v>
      </c>
      <c r="M1086" s="229" t="str">
        <f t="shared" si="81"/>
        <v/>
      </c>
      <c r="N1086" s="229">
        <f>VLOOKUP(B1086,大日程202201!$C$2:$D$1418,2,FALSE)</f>
        <v>0</v>
      </c>
    </row>
    <row r="1087" spans="1:14">
      <c r="A1087" s="229">
        <v>1086</v>
      </c>
      <c r="B1087" s="229" t="s">
        <v>3797</v>
      </c>
      <c r="C1087" s="229" t="s">
        <v>5174</v>
      </c>
      <c r="D1087" s="229">
        <v>12</v>
      </c>
      <c r="E1087" s="229">
        <v>6</v>
      </c>
      <c r="F1087" s="229">
        <v>0</v>
      </c>
      <c r="I1087" s="229">
        <v>0</v>
      </c>
      <c r="J1087" s="229">
        <f t="shared" si="80"/>
        <v>0</v>
      </c>
      <c r="K1087" s="229" t="str">
        <f t="shared" si="79"/>
        <v>76242 3VA0A</v>
      </c>
      <c r="L1087" s="229" t="str">
        <f t="shared" si="82"/>
        <v>76242 3VA0A</v>
      </c>
      <c r="M1087" s="229" t="str">
        <f t="shared" si="81"/>
        <v/>
      </c>
      <c r="N1087" s="229">
        <f>VLOOKUP(B1087,大日程202201!$C$2:$D$1418,2,FALSE)</f>
        <v>0</v>
      </c>
    </row>
    <row r="1088" spans="1:14">
      <c r="A1088" s="229">
        <v>1087</v>
      </c>
      <c r="B1088" s="229" t="s">
        <v>3798</v>
      </c>
      <c r="C1088" s="229" t="s">
        <v>5175</v>
      </c>
      <c r="D1088" s="229">
        <v>12</v>
      </c>
      <c r="E1088" s="229">
        <v>6</v>
      </c>
      <c r="F1088" s="229">
        <v>0</v>
      </c>
      <c r="I1088" s="229">
        <v>0</v>
      </c>
      <c r="J1088" s="229">
        <f t="shared" si="80"/>
        <v>0</v>
      </c>
      <c r="K1088" s="229" t="str">
        <f t="shared" si="79"/>
        <v>76243 3VA0A</v>
      </c>
      <c r="L1088" s="229" t="str">
        <f t="shared" si="82"/>
        <v>76243 3VA0A</v>
      </c>
      <c r="M1088" s="229" t="str">
        <f t="shared" si="81"/>
        <v/>
      </c>
      <c r="N1088" s="229">
        <f>VLOOKUP(B1088,大日程202201!$C$2:$D$1418,2,FALSE)</f>
        <v>0</v>
      </c>
    </row>
    <row r="1089" spans="1:14">
      <c r="A1089" s="229">
        <v>1088</v>
      </c>
      <c r="B1089" s="229" t="s">
        <v>3799</v>
      </c>
      <c r="C1089" s="229" t="s">
        <v>5176</v>
      </c>
      <c r="D1089" s="229">
        <v>12</v>
      </c>
      <c r="E1089" s="229">
        <v>6</v>
      </c>
      <c r="F1089" s="229">
        <v>0</v>
      </c>
      <c r="I1089" s="229">
        <v>0</v>
      </c>
      <c r="J1089" s="229">
        <f t="shared" si="80"/>
        <v>0</v>
      </c>
      <c r="K1089" s="229" t="str">
        <f t="shared" si="79"/>
        <v>76452 3VA0A</v>
      </c>
      <c r="L1089" s="229" t="str">
        <f t="shared" si="82"/>
        <v>76452 3VA0A</v>
      </c>
      <c r="M1089" s="229" t="str">
        <f t="shared" si="81"/>
        <v/>
      </c>
      <c r="N1089" s="229">
        <f>VLOOKUP(B1089,大日程202201!$C$2:$D$1418,2,FALSE)</f>
        <v>0</v>
      </c>
    </row>
    <row r="1090" spans="1:14">
      <c r="A1090" s="229">
        <v>1089</v>
      </c>
      <c r="B1090" s="229" t="s">
        <v>3800</v>
      </c>
      <c r="C1090" s="229" t="s">
        <v>5177</v>
      </c>
      <c r="D1090" s="229">
        <v>12</v>
      </c>
      <c r="E1090" s="229">
        <v>6</v>
      </c>
      <c r="F1090" s="229">
        <v>0</v>
      </c>
      <c r="I1090" s="229">
        <v>0</v>
      </c>
      <c r="J1090" s="229">
        <f t="shared" si="80"/>
        <v>0</v>
      </c>
      <c r="K1090" s="229" t="str">
        <f t="shared" ref="K1090:K1153" si="83">IF(AND($D1090&lt;&gt;"",$D1090&gt;$E1090),TRIM(MID($C1090,1,$D1090)),TRIM($C1090))</f>
        <v>76453 3VA0A</v>
      </c>
      <c r="L1090" s="229" t="str">
        <f t="shared" si="82"/>
        <v>76453 3VA0A</v>
      </c>
      <c r="M1090" s="229" t="str">
        <f t="shared" si="81"/>
        <v/>
      </c>
      <c r="N1090" s="229">
        <f>VLOOKUP(B1090,大日程202201!$C$2:$D$1418,2,FALSE)</f>
        <v>0</v>
      </c>
    </row>
    <row r="1091" spans="1:14">
      <c r="A1091" s="229">
        <v>1090</v>
      </c>
      <c r="B1091" s="229" t="s">
        <v>3801</v>
      </c>
      <c r="C1091" s="229" t="s">
        <v>5178</v>
      </c>
      <c r="D1091" s="229">
        <v>12</v>
      </c>
      <c r="E1091" s="229">
        <v>6</v>
      </c>
      <c r="F1091" s="229">
        <v>0</v>
      </c>
      <c r="I1091" s="229">
        <v>0</v>
      </c>
      <c r="J1091" s="229">
        <f t="shared" si="80"/>
        <v>0</v>
      </c>
      <c r="K1091" s="229" t="str">
        <f t="shared" si="83"/>
        <v>76232 1VA0A</v>
      </c>
      <c r="L1091" s="229" t="str">
        <f t="shared" si="82"/>
        <v>76232 1VA0A</v>
      </c>
      <c r="M1091" s="229" t="str">
        <f t="shared" si="81"/>
        <v/>
      </c>
      <c r="N1091" s="229">
        <f>VLOOKUP(B1091,大日程202201!$C$2:$D$1418,2,FALSE)</f>
        <v>0</v>
      </c>
    </row>
    <row r="1092" spans="1:14">
      <c r="A1092" s="229">
        <v>1091</v>
      </c>
      <c r="B1092" s="229" t="s">
        <v>3802</v>
      </c>
      <c r="C1092" s="229" t="s">
        <v>5179</v>
      </c>
      <c r="D1092" s="229">
        <v>12</v>
      </c>
      <c r="E1092" s="229">
        <v>6</v>
      </c>
      <c r="F1092" s="229">
        <v>0</v>
      </c>
      <c r="I1092" s="229">
        <v>0</v>
      </c>
      <c r="J1092" s="229">
        <f t="shared" ref="J1092:J1155" si="84">IF($G1092&lt;&gt;"",($E1092-1)-$G1092,0)</f>
        <v>0</v>
      </c>
      <c r="K1092" s="229" t="str">
        <f t="shared" si="83"/>
        <v>76232 1VA0B</v>
      </c>
      <c r="L1092" s="229" t="str">
        <f t="shared" si="82"/>
        <v>76232 1VA0B</v>
      </c>
      <c r="M1092" s="229" t="str">
        <f t="shared" si="81"/>
        <v/>
      </c>
      <c r="N1092" s="229">
        <f>VLOOKUP(B1092,大日程202201!$C$2:$D$1418,2,FALSE)</f>
        <v>0</v>
      </c>
    </row>
    <row r="1093" spans="1:14">
      <c r="A1093" s="229">
        <v>1092</v>
      </c>
      <c r="B1093" s="229" t="s">
        <v>3803</v>
      </c>
      <c r="C1093" s="229" t="s">
        <v>5180</v>
      </c>
      <c r="D1093" s="229">
        <v>12</v>
      </c>
      <c r="E1093" s="229">
        <v>6</v>
      </c>
      <c r="F1093" s="229">
        <v>0</v>
      </c>
      <c r="I1093" s="229">
        <v>0</v>
      </c>
      <c r="J1093" s="229">
        <f t="shared" si="84"/>
        <v>0</v>
      </c>
      <c r="K1093" s="229" t="str">
        <f t="shared" si="83"/>
        <v>76233 1VA0A</v>
      </c>
      <c r="L1093" s="229" t="str">
        <f t="shared" si="82"/>
        <v>76233 1VA0A</v>
      </c>
      <c r="M1093" s="229" t="str">
        <f t="shared" si="81"/>
        <v/>
      </c>
      <c r="N1093" s="229">
        <f>VLOOKUP(B1093,大日程202201!$C$2:$D$1418,2,FALSE)</f>
        <v>0</v>
      </c>
    </row>
    <row r="1094" spans="1:14">
      <c r="A1094" s="229">
        <v>1093</v>
      </c>
      <c r="B1094" s="229" t="s">
        <v>3804</v>
      </c>
      <c r="C1094" s="229" t="s">
        <v>5181</v>
      </c>
      <c r="D1094" s="229">
        <v>12</v>
      </c>
      <c r="E1094" s="229">
        <v>6</v>
      </c>
      <c r="F1094" s="229">
        <v>0</v>
      </c>
      <c r="I1094" s="229">
        <v>0</v>
      </c>
      <c r="J1094" s="229">
        <f t="shared" si="84"/>
        <v>0</v>
      </c>
      <c r="K1094" s="229" t="str">
        <f t="shared" si="83"/>
        <v>76233 1VA0B</v>
      </c>
      <c r="L1094" s="229" t="str">
        <f t="shared" si="82"/>
        <v>76233 1VA0B</v>
      </c>
      <c r="M1094" s="229" t="str">
        <f t="shared" si="81"/>
        <v/>
      </c>
      <c r="N1094" s="229">
        <f>VLOOKUP(B1094,大日程202201!$C$2:$D$1418,2,FALSE)</f>
        <v>0</v>
      </c>
    </row>
    <row r="1095" spans="1:14">
      <c r="A1095" s="229">
        <v>1094</v>
      </c>
      <c r="B1095" s="229" t="s">
        <v>3805</v>
      </c>
      <c r="C1095" s="229" t="s">
        <v>5182</v>
      </c>
      <c r="D1095" s="229">
        <v>14</v>
      </c>
      <c r="E1095" s="229">
        <v>8</v>
      </c>
      <c r="F1095" s="229">
        <v>1</v>
      </c>
      <c r="G1095" s="229">
        <v>6</v>
      </c>
      <c r="I1095" s="229">
        <v>0</v>
      </c>
      <c r="J1095" s="229">
        <f t="shared" si="84"/>
        <v>1</v>
      </c>
      <c r="K1095" s="229" t="str">
        <f t="shared" si="83"/>
        <v>76332/3 1VA0A</v>
      </c>
      <c r="L1095" s="229" t="str">
        <f>IF(AND($G1095&lt;&gt;"",$J1095&gt;0), IF($F1095=1,MID($K1095,1,$G1095-1)&amp;MID($K1095,$G1095+2,LEN($K1095)-($G1095+1)),""), IF(AND($G1095&lt;&gt;"",$E1095&lt;&gt;""),MID($K1095,1,$G1095-1),IF(AND($D1095&lt;&gt;"",$F1095&lt;2),$K1095,IF(AND(OR($D1095="", $E1095=""),VALUE($F1095)=0),$K1095,IF($F1095=1,MID($K1095,1,$G1095-1)&amp;MID($K1095,$G1095+2,LEN($K1095)-($G1095-1)),"")))))</f>
        <v>76332 1VA0A</v>
      </c>
      <c r="M1095" s="229" t="str">
        <f t="shared" si="81"/>
        <v>76333 1VA0A</v>
      </c>
      <c r="N1095" s="229">
        <f>VLOOKUP(B1095,大日程202201!$C$2:$D$1418,2,FALSE)</f>
        <v>0</v>
      </c>
    </row>
    <row r="1096" spans="1:14">
      <c r="A1096" s="229">
        <v>1095</v>
      </c>
      <c r="B1096" s="229" t="s">
        <v>3806</v>
      </c>
      <c r="C1096" s="229" t="s">
        <v>5183</v>
      </c>
      <c r="D1096" s="229">
        <v>14</v>
      </c>
      <c r="E1096" s="229">
        <v>8</v>
      </c>
      <c r="F1096" s="229">
        <v>1</v>
      </c>
      <c r="G1096" s="229">
        <v>6</v>
      </c>
      <c r="I1096" s="229">
        <v>0</v>
      </c>
      <c r="J1096" s="229">
        <f t="shared" si="84"/>
        <v>1</v>
      </c>
      <c r="K1096" s="229" t="str">
        <f t="shared" si="83"/>
        <v>76332/3 1VA0B</v>
      </c>
      <c r="L1096" s="229" t="str">
        <f>IF(AND($G1096&lt;&gt;"",$J1096&gt;0), IF($F1096=1,MID($K1096,1,$G1096-1)&amp;MID($K1096,$G1096+2,LEN($K1096)-($G1096+1)),""), IF(AND($G1096&lt;&gt;"",$E1096&lt;&gt;""),MID($K1096,1,$G1096-1),IF(AND($D1096&lt;&gt;"",$F1096&lt;2),$K1096,IF(AND(OR($D1096="", $E1096=""),VALUE($F1096)=0),$K1096,IF($F1096=1,MID($K1096,1,$G1096-1)&amp;MID($K1096,$G1096+2,LEN($K1096)-($G1096-1)),"")))))</f>
        <v>76332 1VA0B</v>
      </c>
      <c r="M1096" s="229" t="str">
        <f t="shared" si="81"/>
        <v>76333 1VA0B</v>
      </c>
      <c r="N1096" s="229">
        <f>VLOOKUP(B1096,大日程202201!$C$2:$D$1418,2,FALSE)</f>
        <v>0</v>
      </c>
    </row>
    <row r="1097" spans="1:14">
      <c r="A1097" s="229">
        <v>1096</v>
      </c>
      <c r="B1097" s="229" t="s">
        <v>3807</v>
      </c>
      <c r="C1097" s="229" t="s">
        <v>5184</v>
      </c>
      <c r="D1097" s="229">
        <v>12</v>
      </c>
      <c r="E1097" s="229">
        <v>6</v>
      </c>
      <c r="F1097" s="229">
        <v>0</v>
      </c>
      <c r="I1097" s="229">
        <v>0</v>
      </c>
      <c r="J1097" s="229">
        <f t="shared" si="84"/>
        <v>0</v>
      </c>
      <c r="K1097" s="229" t="str">
        <f t="shared" si="83"/>
        <v>75112 5TA0A</v>
      </c>
      <c r="L1097" s="229" t="str">
        <f t="shared" si="82"/>
        <v>75112 5TA0A</v>
      </c>
      <c r="M1097" s="229" t="str">
        <f t="shared" si="81"/>
        <v/>
      </c>
      <c r="N1097" s="229">
        <f>VLOOKUP(B1097,大日程202201!$C$2:$D$1418,2,FALSE)</f>
        <v>0</v>
      </c>
    </row>
    <row r="1098" spans="1:14">
      <c r="A1098" s="229">
        <v>1097</v>
      </c>
      <c r="B1098" s="229" t="s">
        <v>3808</v>
      </c>
      <c r="C1098" s="229" t="s">
        <v>5185</v>
      </c>
      <c r="D1098" s="229">
        <v>12</v>
      </c>
      <c r="E1098" s="229">
        <v>6</v>
      </c>
      <c r="F1098" s="229">
        <v>0</v>
      </c>
      <c r="I1098" s="229">
        <v>0</v>
      </c>
      <c r="J1098" s="229">
        <f t="shared" si="84"/>
        <v>0</v>
      </c>
      <c r="K1098" s="229" t="str">
        <f t="shared" si="83"/>
        <v>75113 5TA0A</v>
      </c>
      <c r="L1098" s="229" t="str">
        <f t="shared" si="82"/>
        <v>75113 5TA0A</v>
      </c>
      <c r="M1098" s="229" t="str">
        <f t="shared" si="81"/>
        <v/>
      </c>
      <c r="N1098" s="229">
        <f>VLOOKUP(B1098,大日程202201!$C$2:$D$1418,2,FALSE)</f>
        <v>0</v>
      </c>
    </row>
    <row r="1099" spans="1:14">
      <c r="A1099" s="229">
        <v>1098</v>
      </c>
      <c r="B1099" s="229" t="s">
        <v>3809</v>
      </c>
      <c r="C1099" s="229" t="s">
        <v>5186</v>
      </c>
      <c r="D1099" s="229">
        <v>12</v>
      </c>
      <c r="E1099" s="229">
        <v>6</v>
      </c>
      <c r="F1099" s="229">
        <v>0</v>
      </c>
      <c r="I1099" s="229">
        <v>0</v>
      </c>
      <c r="J1099" s="229">
        <f t="shared" si="84"/>
        <v>0</v>
      </c>
      <c r="K1099" s="229" t="str">
        <f t="shared" si="83"/>
        <v>75134 5TA0A</v>
      </c>
      <c r="L1099" s="229" t="str">
        <f t="shared" si="82"/>
        <v>75134 5TA0A</v>
      </c>
      <c r="M1099" s="229" t="str">
        <f t="shared" si="81"/>
        <v/>
      </c>
      <c r="N1099" s="229">
        <f>VLOOKUP(B1099,大日程202201!$C$2:$D$1418,2,FALSE)</f>
        <v>7400</v>
      </c>
    </row>
    <row r="1100" spans="1:14">
      <c r="A1100" s="229">
        <v>1099</v>
      </c>
      <c r="B1100" s="229" t="s">
        <v>3810</v>
      </c>
      <c r="C1100" s="229" t="s">
        <v>5187</v>
      </c>
      <c r="D1100" s="229">
        <v>12</v>
      </c>
      <c r="E1100" s="229">
        <v>6</v>
      </c>
      <c r="F1100" s="229">
        <v>0</v>
      </c>
      <c r="I1100" s="229">
        <v>0</v>
      </c>
      <c r="J1100" s="229">
        <f t="shared" si="84"/>
        <v>0</v>
      </c>
      <c r="K1100" s="229" t="str">
        <f t="shared" si="83"/>
        <v>75135 5TA0A</v>
      </c>
      <c r="L1100" s="229" t="str">
        <f t="shared" si="82"/>
        <v>75135 5TA0A</v>
      </c>
      <c r="M1100" s="229" t="str">
        <f t="shared" si="81"/>
        <v/>
      </c>
      <c r="N1100" s="229">
        <f>VLOOKUP(B1100,大日程202201!$C$2:$D$1418,2,FALSE)</f>
        <v>7400</v>
      </c>
    </row>
    <row r="1101" spans="1:14">
      <c r="A1101" s="229">
        <v>1100</v>
      </c>
      <c r="B1101" s="229" t="s">
        <v>3811</v>
      </c>
      <c r="C1101" s="229" t="s">
        <v>5188</v>
      </c>
      <c r="D1101" s="229">
        <v>14</v>
      </c>
      <c r="E1101" s="229">
        <v>8</v>
      </c>
      <c r="F1101" s="229">
        <v>1</v>
      </c>
      <c r="G1101" s="229">
        <v>6</v>
      </c>
      <c r="I1101" s="229">
        <v>0</v>
      </c>
      <c r="J1101" s="229">
        <f t="shared" si="84"/>
        <v>1</v>
      </c>
      <c r="K1101" s="229" t="str">
        <f t="shared" si="83"/>
        <v>75262/3 1VA0A</v>
      </c>
      <c r="L1101" s="229" t="str">
        <f>IF(AND($G1101&lt;&gt;"",$J1101&gt;0), IF($F1101=1,MID($K1101,1,$G1101-1)&amp;MID($K1101,$G1101+2,LEN($K1101)-($G1101+1)),""), IF(AND($G1101&lt;&gt;"",$E1101&lt;&gt;""),MID($K1101,1,$G1101-1),IF(AND($D1101&lt;&gt;"",$F1101&lt;2),$K1101,IF(AND(OR($D1101="", $E1101=""),VALUE($F1101)=0),$K1101,IF($F1101=1,MID($K1101,1,$G1101-1)&amp;MID($K1101,$G1101+2,LEN($K1101)-($G1101-1)),"")))))</f>
        <v>75262 1VA0A</v>
      </c>
      <c r="M1101" s="229" t="str">
        <f t="shared" si="81"/>
        <v>75263 1VA0A</v>
      </c>
      <c r="N1101" s="229">
        <f>VLOOKUP(B1101,大日程202201!$C$2:$D$1418,2,FALSE)</f>
        <v>6300</v>
      </c>
    </row>
    <row r="1102" spans="1:14">
      <c r="A1102" s="229">
        <v>1101</v>
      </c>
      <c r="B1102" s="229" t="s">
        <v>3812</v>
      </c>
      <c r="C1102" s="229" t="s">
        <v>5189</v>
      </c>
      <c r="D1102" s="229">
        <v>14</v>
      </c>
      <c r="E1102" s="229">
        <v>8</v>
      </c>
      <c r="F1102" s="229">
        <v>1</v>
      </c>
      <c r="G1102" s="229">
        <v>6</v>
      </c>
      <c r="I1102" s="229">
        <v>0</v>
      </c>
      <c r="J1102" s="229">
        <f t="shared" si="84"/>
        <v>1</v>
      </c>
      <c r="K1102" s="229" t="str">
        <f t="shared" si="83"/>
        <v>75534/5 5TA0A</v>
      </c>
      <c r="L1102" s="229" t="str">
        <f>IF(AND($G1102&lt;&gt;"",$J1102&gt;0), IF($F1102=1,MID($K1102,1,$G1102-1)&amp;MID($K1102,$G1102+2,LEN($K1102)-($G1102+1)),""), IF(AND($G1102&lt;&gt;"",$E1102&lt;&gt;""),MID($K1102,1,$G1102-1),IF(AND($D1102&lt;&gt;"",$F1102&lt;2),$K1102,IF(AND(OR($D1102="", $E1102=""),VALUE($F1102)=0),$K1102,IF($F1102=1,MID($K1102,1,$G1102-1)&amp;MID($K1102,$G1102+2,LEN($K1102)-($G1102-1)),"")))))</f>
        <v>75534 5TA0A</v>
      </c>
      <c r="M1102" s="229" t="str">
        <f t="shared" ref="M1102:M1165" si="85">IF(AND($G1102&lt;&gt;"",$J1102&gt;0), IF($F1102=1,MID($K1102,1,$G1102-(1+$J1102))&amp;MID($K1102,$G1102+$J1102,LEN($K1102)-($G1102+($J1102-1))),""),IF(AND($G1102&lt;&gt;"",$E1102&lt;&gt;"",$J1102&gt;0),MID($K1102,1,$G1102-1),IF(AND($G1102&lt;&gt;"",$E1102&lt;&gt;"",$J1102&lt;0),MID($K1102,1,$E1102)&amp;MID($K1102,$G1102+1,LEN($K1102)-$G1102),IF($F1102=1,MID($K1102,1,$G1102-2)&amp;MID($K1102,$G1102+1,LEN($K1102)-$G1102),""))))</f>
        <v>75535 5TA0A</v>
      </c>
      <c r="N1102" s="229">
        <f>VLOOKUP(B1102,大日程202201!$C$2:$D$1418,2,FALSE)</f>
        <v>7500</v>
      </c>
    </row>
    <row r="1103" spans="1:14">
      <c r="A1103" s="229">
        <v>1102</v>
      </c>
      <c r="B1103" s="229" t="s">
        <v>3813</v>
      </c>
      <c r="C1103" s="229" t="s">
        <v>5190</v>
      </c>
      <c r="D1103" s="229">
        <v>12</v>
      </c>
      <c r="E1103" s="229">
        <v>6</v>
      </c>
      <c r="F1103" s="229">
        <v>0</v>
      </c>
      <c r="I1103" s="229">
        <v>0</v>
      </c>
      <c r="J1103" s="229">
        <f t="shared" si="84"/>
        <v>0</v>
      </c>
      <c r="K1103" s="229" t="str">
        <f t="shared" si="83"/>
        <v>76452 5TA0A</v>
      </c>
      <c r="L1103" s="229" t="str">
        <f t="shared" ref="L1103:L1166" si="86">IF(AND($G1103&lt;&gt;"",$J1103&gt;0), IF($F1103=1,MID($K1103,1,$G1103-1)&amp;MID($K1103,$G1103+$J1103+$J1103,LEN($K1103)-($G1103+$J1103)),""), IF(AND($G1103&lt;&gt;"",$E1103&lt;&gt;""),MID($K1103,1,$G1103-1),IF(AND($D1103&lt;&gt;"",$F1103&lt;2),$K1103,IF(AND(OR($D1103="", $E1103=""),VALUE($F1103)=0),$K1103,IF($F1103=1,MID($K1103,1,$G1103-1)&amp;MID($K1103,$G1103+2,LEN($K1103)-($G1103-1)),"")))))</f>
        <v>76452 5TA0A</v>
      </c>
      <c r="M1103" s="229" t="str">
        <f t="shared" si="85"/>
        <v/>
      </c>
      <c r="N1103" s="229">
        <f>VLOOKUP(B1103,大日程202201!$C$2:$D$1418,2,FALSE)</f>
        <v>6400</v>
      </c>
    </row>
    <row r="1104" spans="1:14">
      <c r="A1104" s="229">
        <v>1103</v>
      </c>
      <c r="B1104" s="229" t="s">
        <v>3814</v>
      </c>
      <c r="C1104" s="229" t="s">
        <v>5191</v>
      </c>
      <c r="D1104" s="229">
        <v>12</v>
      </c>
      <c r="E1104" s="229">
        <v>6</v>
      </c>
      <c r="F1104" s="229">
        <v>0</v>
      </c>
      <c r="I1104" s="229">
        <v>0</v>
      </c>
      <c r="J1104" s="229">
        <f t="shared" si="84"/>
        <v>0</v>
      </c>
      <c r="K1104" s="229" t="str">
        <f t="shared" si="83"/>
        <v>76453 5TA0A</v>
      </c>
      <c r="L1104" s="229" t="str">
        <f t="shared" si="86"/>
        <v>76453 5TA0A</v>
      </c>
      <c r="M1104" s="229" t="str">
        <f t="shared" si="85"/>
        <v/>
      </c>
      <c r="N1104" s="229">
        <f>VLOOKUP(B1104,大日程202201!$C$2:$D$1418,2,FALSE)</f>
        <v>6400</v>
      </c>
    </row>
    <row r="1105" spans="1:14">
      <c r="A1105" s="229">
        <v>1104</v>
      </c>
      <c r="B1105" s="229" t="s">
        <v>3815</v>
      </c>
      <c r="C1105" s="229" t="s">
        <v>5192</v>
      </c>
      <c r="D1105" s="229">
        <v>12</v>
      </c>
      <c r="E1105" s="229">
        <v>6</v>
      </c>
      <c r="F1105" s="229">
        <v>0</v>
      </c>
      <c r="I1105" s="229">
        <v>0</v>
      </c>
      <c r="J1105" s="229">
        <f t="shared" si="84"/>
        <v>0</v>
      </c>
      <c r="K1105" s="229" t="str">
        <f t="shared" si="83"/>
        <v>67467 4CC0A</v>
      </c>
      <c r="L1105" s="229" t="str">
        <f t="shared" si="86"/>
        <v>67467 4CC0A</v>
      </c>
      <c r="M1105" s="229" t="str">
        <f t="shared" si="85"/>
        <v/>
      </c>
      <c r="N1105" s="229">
        <f>VLOOKUP(B1105,大日程202201!$C$2:$D$1418,2,FALSE)</f>
        <v>900</v>
      </c>
    </row>
    <row r="1106" spans="1:14">
      <c r="A1106" s="229">
        <v>1105</v>
      </c>
      <c r="B1106" s="229" t="s">
        <v>3816</v>
      </c>
      <c r="C1106" s="229" t="s">
        <v>1066</v>
      </c>
      <c r="E1106" s="229">
        <v>6</v>
      </c>
      <c r="F1106" s="229">
        <v>0</v>
      </c>
      <c r="I1106" s="229">
        <v>12</v>
      </c>
      <c r="J1106" s="229">
        <f t="shared" si="84"/>
        <v>0</v>
      </c>
      <c r="K1106" s="229" t="str">
        <f t="shared" si="83"/>
        <v>67467 4CC0A-E</v>
      </c>
      <c r="L1106" s="229" t="str">
        <f t="shared" si="86"/>
        <v>67467 4CC0A-E</v>
      </c>
      <c r="M1106" s="229" t="str">
        <f t="shared" si="85"/>
        <v/>
      </c>
      <c r="N1106" s="229">
        <f>VLOOKUP(B1106,大日程202201!$C$2:$D$1418,2,FALSE)</f>
        <v>2000</v>
      </c>
    </row>
    <row r="1107" spans="1:14">
      <c r="A1107" s="229">
        <v>1106</v>
      </c>
      <c r="B1107" s="229" t="s">
        <v>3818</v>
      </c>
      <c r="C1107" s="229" t="s">
        <v>5193</v>
      </c>
      <c r="D1107" s="229">
        <v>12</v>
      </c>
      <c r="E1107" s="229">
        <v>6</v>
      </c>
      <c r="F1107" s="229">
        <v>0</v>
      </c>
      <c r="I1107" s="229">
        <v>0</v>
      </c>
      <c r="J1107" s="229">
        <f t="shared" si="84"/>
        <v>0</v>
      </c>
      <c r="K1107" s="229" t="str">
        <f t="shared" si="83"/>
        <v>74372 4CB0A</v>
      </c>
      <c r="L1107" s="229" t="str">
        <f t="shared" si="86"/>
        <v>74372 4CB0A</v>
      </c>
      <c r="M1107" s="229" t="str">
        <f t="shared" si="85"/>
        <v/>
      </c>
      <c r="N1107" s="229">
        <f>VLOOKUP(B1107,大日程202201!$C$2:$D$1418,2,FALSE)</f>
        <v>17600</v>
      </c>
    </row>
    <row r="1108" spans="1:14">
      <c r="A1108" s="229">
        <v>1107</v>
      </c>
      <c r="B1108" s="229" t="s">
        <v>3819</v>
      </c>
      <c r="C1108" s="229" t="s">
        <v>5194</v>
      </c>
      <c r="D1108" s="229">
        <v>14</v>
      </c>
      <c r="E1108" s="229">
        <v>8</v>
      </c>
      <c r="F1108" s="229">
        <v>1</v>
      </c>
      <c r="G1108" s="229">
        <v>6</v>
      </c>
      <c r="I1108" s="229">
        <v>0</v>
      </c>
      <c r="J1108" s="229">
        <f t="shared" si="84"/>
        <v>1</v>
      </c>
      <c r="K1108" s="229" t="str">
        <f t="shared" si="83"/>
        <v>76312/3 4CC0A</v>
      </c>
      <c r="L1108" s="229" t="str">
        <f>IF(AND($G1108&lt;&gt;"",$J1108&gt;0), IF($F1108=1,MID($K1108,1,$G1108-1)&amp;MID($K1108,$G1108+2,LEN($K1108)-($G1108+1)),""), IF(AND($G1108&lt;&gt;"",$E1108&lt;&gt;""),MID($K1108,1,$G1108-1),IF(AND($D1108&lt;&gt;"",$F1108&lt;2),$K1108,IF(AND(OR($D1108="", $E1108=""),VALUE($F1108)=0),$K1108,IF($F1108=1,MID($K1108,1,$G1108-1)&amp;MID($K1108,$G1108+2,LEN($K1108)-($G1108-1)),"")))))</f>
        <v>76312 4CC0A</v>
      </c>
      <c r="M1108" s="229" t="str">
        <f t="shared" si="85"/>
        <v>76313 4CC0A</v>
      </c>
      <c r="N1108" s="229">
        <f>VLOOKUP(B1108,大日程202201!$C$2:$D$1418,2,FALSE)</f>
        <v>4800</v>
      </c>
    </row>
    <row r="1109" spans="1:14">
      <c r="A1109" s="229">
        <v>1108</v>
      </c>
      <c r="B1109" s="229" t="s">
        <v>3820</v>
      </c>
      <c r="C1109" s="229" t="s">
        <v>5195</v>
      </c>
      <c r="D1109" s="229">
        <v>12</v>
      </c>
      <c r="E1109" s="229">
        <v>6</v>
      </c>
      <c r="F1109" s="229">
        <v>0</v>
      </c>
      <c r="I1109" s="229">
        <v>0</v>
      </c>
      <c r="J1109" s="229">
        <f t="shared" si="84"/>
        <v>0</v>
      </c>
      <c r="K1109" s="229" t="str">
        <f t="shared" si="83"/>
        <v>76452 4CE0A</v>
      </c>
      <c r="L1109" s="229" t="str">
        <f t="shared" si="86"/>
        <v>76452 4CE0A</v>
      </c>
      <c r="M1109" s="229" t="str">
        <f t="shared" si="85"/>
        <v/>
      </c>
      <c r="N1109" s="229">
        <f>VLOOKUP(B1109,大日程202201!$C$2:$D$1418,2,FALSE)</f>
        <v>0</v>
      </c>
    </row>
    <row r="1110" spans="1:14">
      <c r="A1110" s="229">
        <v>1109</v>
      </c>
      <c r="B1110" s="229" t="s">
        <v>3821</v>
      </c>
      <c r="C1110" s="229" t="s">
        <v>5196</v>
      </c>
      <c r="D1110" s="229">
        <v>14</v>
      </c>
      <c r="E1110" s="229">
        <v>6</v>
      </c>
      <c r="F1110" s="229">
        <v>0</v>
      </c>
      <c r="I1110" s="229">
        <v>12</v>
      </c>
      <c r="J1110" s="229">
        <f t="shared" si="84"/>
        <v>0</v>
      </c>
      <c r="K1110" s="229" t="str">
        <f t="shared" si="83"/>
        <v>76452 4CE0A-E</v>
      </c>
      <c r="L1110" s="229" t="str">
        <f t="shared" si="86"/>
        <v>76452 4CE0A-E</v>
      </c>
      <c r="M1110" s="229" t="str">
        <f t="shared" si="85"/>
        <v/>
      </c>
      <c r="N1110" s="229">
        <f>VLOOKUP(B1110,大日程202201!$C$2:$D$1418,2,FALSE)</f>
        <v>0</v>
      </c>
    </row>
    <row r="1111" spans="1:14">
      <c r="A1111" s="229">
        <v>1110</v>
      </c>
      <c r="B1111" s="229" t="s">
        <v>3822</v>
      </c>
      <c r="C1111" s="229" t="s">
        <v>5197</v>
      </c>
      <c r="D1111" s="229">
        <v>12</v>
      </c>
      <c r="E1111" s="229">
        <v>6</v>
      </c>
      <c r="F1111" s="229">
        <v>0</v>
      </c>
      <c r="I1111" s="229">
        <v>0</v>
      </c>
      <c r="J1111" s="229">
        <f t="shared" si="84"/>
        <v>0</v>
      </c>
      <c r="K1111" s="229" t="str">
        <f t="shared" si="83"/>
        <v>76452 4BC1A</v>
      </c>
      <c r="L1111" s="229" t="str">
        <f t="shared" si="86"/>
        <v>76452 4BC1A</v>
      </c>
      <c r="M1111" s="229" t="str">
        <f t="shared" si="85"/>
        <v/>
      </c>
      <c r="N1111" s="229">
        <f>VLOOKUP(B1111,大日程202201!$C$2:$D$1418,2,FALSE)</f>
        <v>0</v>
      </c>
    </row>
    <row r="1112" spans="1:14">
      <c r="A1112" s="229">
        <v>1111</v>
      </c>
      <c r="B1112" s="229" t="s">
        <v>3823</v>
      </c>
      <c r="C1112" s="229" t="s">
        <v>5198</v>
      </c>
      <c r="D1112" s="229">
        <v>12</v>
      </c>
      <c r="E1112" s="229">
        <v>6</v>
      </c>
      <c r="F1112" s="229">
        <v>0</v>
      </c>
      <c r="I1112" s="229">
        <v>0</v>
      </c>
      <c r="J1112" s="229">
        <f t="shared" si="84"/>
        <v>0</v>
      </c>
      <c r="K1112" s="229" t="str">
        <f t="shared" si="83"/>
        <v>76453 4CE0A</v>
      </c>
      <c r="L1112" s="229" t="str">
        <f t="shared" si="86"/>
        <v>76453 4CE0A</v>
      </c>
      <c r="M1112" s="229" t="str">
        <f t="shared" si="85"/>
        <v/>
      </c>
      <c r="N1112" s="229">
        <f>VLOOKUP(B1112,大日程202201!$C$2:$D$1418,2,FALSE)</f>
        <v>0</v>
      </c>
    </row>
    <row r="1113" spans="1:14">
      <c r="A1113" s="229">
        <v>1112</v>
      </c>
      <c r="B1113" s="229" t="s">
        <v>3824</v>
      </c>
      <c r="C1113" s="229" t="s">
        <v>5199</v>
      </c>
      <c r="D1113" s="229">
        <v>14</v>
      </c>
      <c r="E1113" s="229">
        <v>6</v>
      </c>
      <c r="F1113" s="229">
        <v>0</v>
      </c>
      <c r="I1113" s="229">
        <v>12</v>
      </c>
      <c r="J1113" s="229">
        <f t="shared" si="84"/>
        <v>0</v>
      </c>
      <c r="K1113" s="229" t="str">
        <f t="shared" si="83"/>
        <v>76453 4CE0A-E</v>
      </c>
      <c r="L1113" s="229" t="str">
        <f t="shared" si="86"/>
        <v>76453 4CE0A-E</v>
      </c>
      <c r="M1113" s="229" t="str">
        <f t="shared" si="85"/>
        <v/>
      </c>
      <c r="N1113" s="229">
        <f>VLOOKUP(B1113,大日程202201!$C$2:$D$1418,2,FALSE)</f>
        <v>0</v>
      </c>
    </row>
    <row r="1114" spans="1:14">
      <c r="A1114" s="229">
        <v>1113</v>
      </c>
      <c r="B1114" s="229" t="s">
        <v>3825</v>
      </c>
      <c r="C1114" s="229" t="s">
        <v>5200</v>
      </c>
      <c r="D1114" s="229">
        <v>12</v>
      </c>
      <c r="E1114" s="229">
        <v>6</v>
      </c>
      <c r="F1114" s="229">
        <v>0</v>
      </c>
      <c r="I1114" s="229">
        <v>0</v>
      </c>
      <c r="J1114" s="229">
        <f t="shared" si="84"/>
        <v>0</v>
      </c>
      <c r="K1114" s="229" t="str">
        <f t="shared" si="83"/>
        <v>76453 4BC1A</v>
      </c>
      <c r="L1114" s="229" t="str">
        <f t="shared" si="86"/>
        <v>76453 4BC1A</v>
      </c>
      <c r="M1114" s="229" t="str">
        <f t="shared" si="85"/>
        <v/>
      </c>
      <c r="N1114" s="229">
        <f>VLOOKUP(B1114,大日程202201!$C$2:$D$1418,2,FALSE)</f>
        <v>0</v>
      </c>
    </row>
    <row r="1115" spans="1:14">
      <c r="A1115" s="229">
        <v>1114</v>
      </c>
      <c r="B1115" s="229" t="s">
        <v>3826</v>
      </c>
      <c r="C1115" s="229" t="s">
        <v>5201</v>
      </c>
      <c r="D1115" s="229">
        <v>12</v>
      </c>
      <c r="E1115" s="229">
        <v>6</v>
      </c>
      <c r="F1115" s="229">
        <v>0</v>
      </c>
      <c r="I1115" s="229">
        <v>0</v>
      </c>
      <c r="J1115" s="229">
        <f t="shared" si="84"/>
        <v>0</v>
      </c>
      <c r="K1115" s="229" t="str">
        <f t="shared" si="83"/>
        <v>76532 4CC0A</v>
      </c>
      <c r="L1115" s="229" t="str">
        <f t="shared" si="86"/>
        <v>76532 4CC0A</v>
      </c>
      <c r="M1115" s="229" t="str">
        <f t="shared" si="85"/>
        <v/>
      </c>
      <c r="N1115" s="229">
        <f>VLOOKUP(B1115,大日程202201!$C$2:$D$1418,2,FALSE)</f>
        <v>0</v>
      </c>
    </row>
    <row r="1116" spans="1:14">
      <c r="A1116" s="229">
        <v>1115</v>
      </c>
      <c r="B1116" s="229" t="s">
        <v>3827</v>
      </c>
      <c r="C1116" s="229" t="s">
        <v>5202</v>
      </c>
      <c r="D1116" s="229">
        <v>12</v>
      </c>
      <c r="E1116" s="229">
        <v>6</v>
      </c>
      <c r="F1116" s="229">
        <v>0</v>
      </c>
      <c r="I1116" s="229">
        <v>0</v>
      </c>
      <c r="J1116" s="229">
        <f t="shared" si="84"/>
        <v>0</v>
      </c>
      <c r="K1116" s="229" t="str">
        <f t="shared" si="83"/>
        <v>76533 4CC0A</v>
      </c>
      <c r="L1116" s="229" t="str">
        <f t="shared" si="86"/>
        <v>76533 4CC0A</v>
      </c>
      <c r="M1116" s="229" t="str">
        <f t="shared" si="85"/>
        <v/>
      </c>
      <c r="N1116" s="229">
        <f>VLOOKUP(B1116,大日程202201!$C$2:$D$1418,2,FALSE)</f>
        <v>0</v>
      </c>
    </row>
    <row r="1117" spans="1:14">
      <c r="A1117" s="229">
        <v>1116</v>
      </c>
      <c r="B1117" s="229" t="s">
        <v>3828</v>
      </c>
      <c r="C1117" s="229" t="s">
        <v>5203</v>
      </c>
      <c r="D1117" s="229">
        <v>12</v>
      </c>
      <c r="E1117" s="229">
        <v>6</v>
      </c>
      <c r="F1117" s="229">
        <v>0</v>
      </c>
      <c r="I1117" s="229">
        <v>0</v>
      </c>
      <c r="J1117" s="229">
        <f t="shared" si="84"/>
        <v>0</v>
      </c>
      <c r="K1117" s="229" t="str">
        <f t="shared" si="83"/>
        <v>76572 4CC0A</v>
      </c>
      <c r="L1117" s="229" t="str">
        <f t="shared" si="86"/>
        <v>76572 4CC0A</v>
      </c>
      <c r="M1117" s="229" t="str">
        <f t="shared" si="85"/>
        <v/>
      </c>
      <c r="N1117" s="229">
        <f>VLOOKUP(B1117,大日程202201!$C$2:$D$1418,2,FALSE)</f>
        <v>0</v>
      </c>
    </row>
    <row r="1118" spans="1:14">
      <c r="A1118" s="229">
        <v>1117</v>
      </c>
      <c r="B1118" s="229" t="s">
        <v>3829</v>
      </c>
      <c r="C1118" s="229" t="s">
        <v>5204</v>
      </c>
      <c r="D1118" s="229">
        <v>12</v>
      </c>
      <c r="E1118" s="229">
        <v>6</v>
      </c>
      <c r="F1118" s="229">
        <v>0</v>
      </c>
      <c r="I1118" s="229">
        <v>0</v>
      </c>
      <c r="J1118" s="229">
        <f t="shared" si="84"/>
        <v>0</v>
      </c>
      <c r="K1118" s="229" t="str">
        <f t="shared" si="83"/>
        <v>76573 4CC0A</v>
      </c>
      <c r="L1118" s="229" t="str">
        <f t="shared" si="86"/>
        <v>76573 4CC0A</v>
      </c>
      <c r="M1118" s="229" t="str">
        <f t="shared" si="85"/>
        <v/>
      </c>
      <c r="N1118" s="229">
        <f>VLOOKUP(B1118,大日程202201!$C$2:$D$1418,2,FALSE)</f>
        <v>0</v>
      </c>
    </row>
    <row r="1119" spans="1:14">
      <c r="A1119" s="229">
        <v>1118</v>
      </c>
      <c r="B1119" s="229" t="s">
        <v>3830</v>
      </c>
      <c r="C1119" s="229" t="s">
        <v>5205</v>
      </c>
      <c r="D1119" s="229">
        <v>12</v>
      </c>
      <c r="E1119" s="229">
        <v>6</v>
      </c>
      <c r="F1119" s="229">
        <v>0</v>
      </c>
      <c r="I1119" s="229">
        <v>0</v>
      </c>
      <c r="J1119" s="229">
        <f t="shared" si="84"/>
        <v>0</v>
      </c>
      <c r="K1119" s="229" t="str">
        <f t="shared" si="83"/>
        <v>75556 4BC1B</v>
      </c>
      <c r="L1119" s="229" t="str">
        <f t="shared" si="86"/>
        <v>75556 4BC1B</v>
      </c>
      <c r="M1119" s="229" t="str">
        <f t="shared" si="85"/>
        <v/>
      </c>
      <c r="N1119" s="229">
        <f>VLOOKUP(B1119,大日程202201!$C$2:$D$1418,2,FALSE)</f>
        <v>800</v>
      </c>
    </row>
    <row r="1120" spans="1:14">
      <c r="A1120" s="229">
        <v>1119</v>
      </c>
      <c r="B1120" s="229" t="s">
        <v>3831</v>
      </c>
      <c r="C1120" s="229" t="s">
        <v>5206</v>
      </c>
      <c r="D1120" s="229">
        <v>12</v>
      </c>
      <c r="E1120" s="229">
        <v>6</v>
      </c>
      <c r="F1120" s="229">
        <v>0</v>
      </c>
      <c r="I1120" s="229">
        <v>0</v>
      </c>
      <c r="J1120" s="229">
        <f t="shared" si="84"/>
        <v>0</v>
      </c>
      <c r="K1120" s="229" t="str">
        <f t="shared" si="83"/>
        <v>75557 4BC1B</v>
      </c>
      <c r="L1120" s="229" t="str">
        <f t="shared" si="86"/>
        <v>75557 4BC1B</v>
      </c>
      <c r="M1120" s="229" t="str">
        <f t="shared" si="85"/>
        <v/>
      </c>
      <c r="N1120" s="229">
        <f>VLOOKUP(B1120,大日程202201!$C$2:$D$1418,2,FALSE)</f>
        <v>800</v>
      </c>
    </row>
    <row r="1121" spans="1:14">
      <c r="A1121" s="229">
        <v>1120</v>
      </c>
      <c r="B1121" s="229" t="s">
        <v>3832</v>
      </c>
      <c r="C1121" s="229" t="s">
        <v>5207</v>
      </c>
      <c r="D1121" s="229">
        <v>14</v>
      </c>
      <c r="E1121" s="229">
        <v>8</v>
      </c>
      <c r="F1121" s="229">
        <v>1</v>
      </c>
      <c r="G1121" s="229">
        <v>6</v>
      </c>
      <c r="I1121" s="229">
        <v>0</v>
      </c>
      <c r="J1121" s="229">
        <f t="shared" si="84"/>
        <v>1</v>
      </c>
      <c r="K1121" s="229" t="str">
        <f t="shared" si="83"/>
        <v>76456/7 4CE0A</v>
      </c>
      <c r="L1121" s="229" t="str">
        <f>IF(AND($G1121&lt;&gt;"",$J1121&gt;0), IF($F1121=1,MID($K1121,1,$G1121-1)&amp;MID($K1121,$G1121+2,LEN($K1121)-($G1121+1)),""), IF(AND($G1121&lt;&gt;"",$E1121&lt;&gt;""),MID($K1121,1,$G1121-1),IF(AND($D1121&lt;&gt;"",$F1121&lt;2),$K1121,IF(AND(OR($D1121="", $E1121=""),VALUE($F1121)=0),$K1121,IF($F1121=1,MID($K1121,1,$G1121-1)&amp;MID($K1121,$G1121+2,LEN($K1121)-($G1121-1)),"")))))</f>
        <v>76456 4CE0A</v>
      </c>
      <c r="M1121" s="229" t="str">
        <f t="shared" si="85"/>
        <v>76457 4CE0A</v>
      </c>
      <c r="N1121" s="229">
        <f>VLOOKUP(B1121,大日程202201!$C$2:$D$1418,2,FALSE)</f>
        <v>7800</v>
      </c>
    </row>
    <row r="1122" spans="1:14">
      <c r="A1122" s="229">
        <v>1121</v>
      </c>
      <c r="B1122" s="229" t="s">
        <v>3833</v>
      </c>
      <c r="C1122" s="229" t="s">
        <v>5208</v>
      </c>
      <c r="D1122" s="229">
        <v>16</v>
      </c>
      <c r="E1122" s="229">
        <v>8</v>
      </c>
      <c r="F1122" s="229">
        <v>1</v>
      </c>
      <c r="G1122" s="229">
        <v>6</v>
      </c>
      <c r="I1122" s="229">
        <v>14</v>
      </c>
      <c r="J1122" s="229">
        <f t="shared" si="84"/>
        <v>1</v>
      </c>
      <c r="K1122" s="229" t="str">
        <f t="shared" si="83"/>
        <v>76456/7 4CE0A-E</v>
      </c>
      <c r="L1122" s="229" t="str">
        <f>IF(AND($G1122&lt;&gt;"",$J1122&gt;0), IF($F1122=1,MID($K1122,1,$G1122-1)&amp;MID($K1122,$G1122+2,LEN($K1122)-($G1122+1)),""), IF(AND($G1122&lt;&gt;"",$E1122&lt;&gt;""),MID($K1122,1,$G1122-1),IF(AND($D1122&lt;&gt;"",$F1122&lt;2),$K1122,IF(AND(OR($D1122="", $E1122=""),VALUE($F1122)=0),$K1122,IF($F1122=1,MID($K1122,1,$G1122-1)&amp;MID($K1122,$G1122+2,LEN($K1122)-($G1122-1)),"")))))</f>
        <v>76456 4CE0A-E</v>
      </c>
      <c r="M1122" s="229" t="str">
        <f t="shared" si="85"/>
        <v>76457 4CE0A-E</v>
      </c>
      <c r="N1122" s="229">
        <f>VLOOKUP(B1122,大日程202201!$C$2:$D$1418,2,FALSE)</f>
        <v>0</v>
      </c>
    </row>
    <row r="1123" spans="1:14">
      <c r="A1123" s="229">
        <v>1122</v>
      </c>
      <c r="B1123" s="229" t="s">
        <v>3834</v>
      </c>
      <c r="C1123" s="229" t="s">
        <v>5209</v>
      </c>
      <c r="D1123" s="229">
        <v>14</v>
      </c>
      <c r="E1123" s="229">
        <v>8</v>
      </c>
      <c r="F1123" s="229">
        <v>1</v>
      </c>
      <c r="G1123" s="229">
        <v>6</v>
      </c>
      <c r="I1123" s="229">
        <v>0</v>
      </c>
      <c r="J1123" s="229">
        <f t="shared" si="84"/>
        <v>1</v>
      </c>
      <c r="K1123" s="229" t="str">
        <f t="shared" si="83"/>
        <v>76456/7 6FK0A</v>
      </c>
      <c r="L1123" s="229" t="str">
        <f>IF(AND($G1123&lt;&gt;"",$J1123&gt;0), IF($F1123=1,MID($K1123,1,$G1123-1)&amp;MID($K1123,$G1123+2,LEN($K1123)-($G1123+1)),""), IF(AND($G1123&lt;&gt;"",$E1123&lt;&gt;""),MID($K1123,1,$G1123-1),IF(AND($D1123&lt;&gt;"",$F1123&lt;2),$K1123,IF(AND(OR($D1123="", $E1123=""),VALUE($F1123)=0),$K1123,IF($F1123=1,MID($K1123,1,$G1123-1)&amp;MID($K1123,$G1123+2,LEN($K1123)-($G1123-1)),"")))))</f>
        <v>76456 6FK0A</v>
      </c>
      <c r="M1123" s="229" t="str">
        <f t="shared" si="85"/>
        <v>76457 6FK0A</v>
      </c>
      <c r="N1123" s="229">
        <f>VLOOKUP(B1123,大日程202201!$C$2:$D$1418,2,FALSE)</f>
        <v>0</v>
      </c>
    </row>
    <row r="1124" spans="1:14">
      <c r="A1124" s="229">
        <v>1123</v>
      </c>
      <c r="B1124" s="229" t="s">
        <v>3835</v>
      </c>
      <c r="C1124" s="229" t="s">
        <v>5210</v>
      </c>
      <c r="D1124" s="229">
        <v>14</v>
      </c>
      <c r="E1124" s="229">
        <v>8</v>
      </c>
      <c r="F1124" s="229">
        <v>1</v>
      </c>
      <c r="G1124" s="229">
        <v>6</v>
      </c>
      <c r="I1124" s="229">
        <v>0</v>
      </c>
      <c r="J1124" s="229">
        <f t="shared" si="84"/>
        <v>1</v>
      </c>
      <c r="K1124" s="229" t="str">
        <f t="shared" si="83"/>
        <v>76218/9 4CC0A</v>
      </c>
      <c r="L1124" s="229" t="str">
        <f>IF(AND($G1124&lt;&gt;"",$J1124&gt;0), IF($F1124=1,MID($K1124,1,$G1124-1)&amp;MID($K1124,$G1124+2,LEN($K1124)-($G1124+1)),""), IF(AND($G1124&lt;&gt;"",$E1124&lt;&gt;""),MID($K1124,1,$G1124-1),IF(AND($D1124&lt;&gt;"",$F1124&lt;2),$K1124,IF(AND(OR($D1124="", $E1124=""),VALUE($F1124)=0),$K1124,IF($F1124=1,MID($K1124,1,$G1124-1)&amp;MID($K1124,$G1124+2,LEN($K1124)-($G1124-1)),"")))))</f>
        <v>76218 4CC0A</v>
      </c>
      <c r="M1124" s="229" t="str">
        <f t="shared" si="85"/>
        <v>76219 4CC0A</v>
      </c>
      <c r="N1124" s="229">
        <f>VLOOKUP(B1124,大日程202201!$C$2:$D$1418,2,FALSE)</f>
        <v>0</v>
      </c>
    </row>
    <row r="1125" spans="1:14">
      <c r="A1125" s="229">
        <v>1124</v>
      </c>
      <c r="B1125" s="229" t="s">
        <v>3836</v>
      </c>
      <c r="C1125" s="229" t="s">
        <v>5211</v>
      </c>
      <c r="D1125" s="229">
        <v>14</v>
      </c>
      <c r="E1125" s="229">
        <v>8</v>
      </c>
      <c r="F1125" s="229">
        <v>1</v>
      </c>
      <c r="G1125" s="229">
        <v>6</v>
      </c>
      <c r="I1125" s="229">
        <v>0</v>
      </c>
      <c r="J1125" s="229">
        <f t="shared" si="84"/>
        <v>1</v>
      </c>
      <c r="K1125" s="229" t="str">
        <f t="shared" si="83"/>
        <v>76332/3 4CC1A</v>
      </c>
      <c r="L1125" s="229" t="str">
        <f>IF(AND($G1125&lt;&gt;"",$J1125&gt;0), IF($F1125=1,MID($K1125,1,$G1125-1)&amp;MID($K1125,$G1125+2,LEN($K1125)-($G1125+1)),""), IF(AND($G1125&lt;&gt;"",$E1125&lt;&gt;""),MID($K1125,1,$G1125-1),IF(AND($D1125&lt;&gt;"",$F1125&lt;2),$K1125,IF(AND(OR($D1125="", $E1125=""),VALUE($F1125)=0),$K1125,IF($F1125=1,MID($K1125,1,$G1125-1)&amp;MID($K1125,$G1125+2,LEN($K1125)-($G1125-1)),"")))))</f>
        <v>76332 4CC1A</v>
      </c>
      <c r="M1125" s="229" t="str">
        <f t="shared" si="85"/>
        <v>76333 4CC1A</v>
      </c>
      <c r="N1125" s="229">
        <f>VLOOKUP(B1125,大日程202201!$C$2:$D$1418,2,FALSE)</f>
        <v>0</v>
      </c>
    </row>
    <row r="1126" spans="1:14">
      <c r="A1126" s="229">
        <v>1125</v>
      </c>
      <c r="B1126" s="229" t="s">
        <v>3837</v>
      </c>
      <c r="C1126" s="229" t="s">
        <v>5212</v>
      </c>
      <c r="D1126" s="229">
        <v>12</v>
      </c>
      <c r="E1126" s="229">
        <v>6</v>
      </c>
      <c r="F1126" s="229">
        <v>0</v>
      </c>
      <c r="I1126" s="229">
        <v>0</v>
      </c>
      <c r="J1126" s="229">
        <f t="shared" si="84"/>
        <v>0</v>
      </c>
      <c r="K1126" s="229" t="str">
        <f t="shared" si="83"/>
        <v>76452 6MA0A</v>
      </c>
      <c r="L1126" s="229" t="str">
        <f t="shared" si="86"/>
        <v>76452 6MA0A</v>
      </c>
      <c r="M1126" s="229" t="str">
        <f t="shared" si="85"/>
        <v/>
      </c>
      <c r="N1126" s="229">
        <f>VLOOKUP(B1126,大日程202201!$C$2:$D$1418,2,FALSE)</f>
        <v>0</v>
      </c>
    </row>
    <row r="1127" spans="1:14">
      <c r="A1127" s="229">
        <v>1126</v>
      </c>
      <c r="B1127" s="229" t="s">
        <v>3838</v>
      </c>
      <c r="C1127" s="229" t="s">
        <v>5213</v>
      </c>
      <c r="D1127" s="229">
        <v>12</v>
      </c>
      <c r="E1127" s="229">
        <v>6</v>
      </c>
      <c r="F1127" s="229">
        <v>0</v>
      </c>
      <c r="I1127" s="229">
        <v>0</v>
      </c>
      <c r="J1127" s="229">
        <f t="shared" si="84"/>
        <v>0</v>
      </c>
      <c r="K1127" s="229" t="str">
        <f t="shared" si="83"/>
        <v>76452 6MT0A</v>
      </c>
      <c r="L1127" s="229" t="str">
        <f t="shared" si="86"/>
        <v>76452 6MT0A</v>
      </c>
      <c r="M1127" s="229" t="str">
        <f t="shared" si="85"/>
        <v/>
      </c>
      <c r="N1127" s="229">
        <f>VLOOKUP(B1127,大日程202201!$C$2:$D$1418,2,FALSE)</f>
        <v>6500</v>
      </c>
    </row>
    <row r="1128" spans="1:14">
      <c r="A1128" s="229">
        <v>1127</v>
      </c>
      <c r="B1128" s="229" t="s">
        <v>3839</v>
      </c>
      <c r="C1128" s="229" t="s">
        <v>5214</v>
      </c>
      <c r="D1128" s="229">
        <v>12</v>
      </c>
      <c r="E1128" s="229">
        <v>6</v>
      </c>
      <c r="F1128" s="229">
        <v>0</v>
      </c>
      <c r="I1128" s="229">
        <v>0</v>
      </c>
      <c r="J1128" s="229">
        <f t="shared" si="84"/>
        <v>0</v>
      </c>
      <c r="K1128" s="229" t="str">
        <f t="shared" si="83"/>
        <v>76453 6MT0A</v>
      </c>
      <c r="L1128" s="229" t="str">
        <f t="shared" si="86"/>
        <v>76453 6MT0A</v>
      </c>
      <c r="M1128" s="229" t="str">
        <f t="shared" si="85"/>
        <v/>
      </c>
      <c r="N1128" s="229">
        <f>VLOOKUP(B1128,大日程202201!$C$2:$D$1418,2,FALSE)</f>
        <v>6500</v>
      </c>
    </row>
    <row r="1129" spans="1:14">
      <c r="A1129" s="229">
        <v>1128</v>
      </c>
      <c r="B1129" s="229" t="s">
        <v>3840</v>
      </c>
      <c r="C1129" s="229" t="s">
        <v>5215</v>
      </c>
      <c r="D1129" s="229">
        <v>14</v>
      </c>
      <c r="E1129" s="229">
        <v>8</v>
      </c>
      <c r="F1129" s="229">
        <v>1</v>
      </c>
      <c r="G1129" s="229">
        <v>6</v>
      </c>
      <c r="I1129" s="229">
        <v>0</v>
      </c>
      <c r="J1129" s="229">
        <f t="shared" si="84"/>
        <v>1</v>
      </c>
      <c r="K1129" s="229" t="str">
        <f t="shared" si="83"/>
        <v>77662/3 6MR0A</v>
      </c>
      <c r="L1129" s="229" t="str">
        <f>IF(AND($G1129&lt;&gt;"",$J1129&gt;0), IF($F1129=1,MID($K1129,1,$G1129-1)&amp;MID($K1129,$G1129+2,LEN($K1129)-($G1129+1)),""), IF(AND($G1129&lt;&gt;"",$E1129&lt;&gt;""),MID($K1129,1,$G1129-1),IF(AND($D1129&lt;&gt;"",$F1129&lt;2),$K1129,IF(AND(OR($D1129="", $E1129=""),VALUE($F1129)=0),$K1129,IF($F1129=1,MID($K1129,1,$G1129-1)&amp;MID($K1129,$G1129+2,LEN($K1129)-($G1129-1)),"")))))</f>
        <v>77662 6MR0A</v>
      </c>
      <c r="M1129" s="229" t="str">
        <f t="shared" si="85"/>
        <v>77663 6MR0A</v>
      </c>
      <c r="N1129" s="229">
        <f>VLOOKUP(B1129,大日程202201!$C$2:$D$1418,2,FALSE)</f>
        <v>6000</v>
      </c>
    </row>
    <row r="1130" spans="1:14">
      <c r="A1130" s="229">
        <v>1129</v>
      </c>
      <c r="B1130" s="229" t="s">
        <v>3841</v>
      </c>
      <c r="C1130" s="229" t="s">
        <v>5216</v>
      </c>
      <c r="D1130" s="229">
        <v>14</v>
      </c>
      <c r="E1130" s="229">
        <v>8</v>
      </c>
      <c r="F1130" s="229">
        <v>1</v>
      </c>
      <c r="G1130" s="229">
        <v>6</v>
      </c>
      <c r="I1130" s="229">
        <v>0</v>
      </c>
      <c r="J1130" s="229">
        <f t="shared" si="84"/>
        <v>1</v>
      </c>
      <c r="K1130" s="229" t="str">
        <f t="shared" si="83"/>
        <v>78142/3 6MA0A</v>
      </c>
      <c r="L1130" s="229" t="str">
        <f>IF(AND($G1130&lt;&gt;"",$J1130&gt;0), IF($F1130=1,MID($K1130,1,$G1130-1)&amp;MID($K1130,$G1130+2,LEN($K1130)-($G1130+1)),""), IF(AND($G1130&lt;&gt;"",$E1130&lt;&gt;""),MID($K1130,1,$G1130-1),IF(AND($D1130&lt;&gt;"",$F1130&lt;2),$K1130,IF(AND(OR($D1130="", $E1130=""),VALUE($F1130)=0),$K1130,IF($F1130=1,MID($K1130,1,$G1130-1)&amp;MID($K1130,$G1130+2,LEN($K1130)-($G1130-1)),"")))))</f>
        <v>78142 6MA0A</v>
      </c>
      <c r="M1130" s="229" t="str">
        <f t="shared" si="85"/>
        <v>78143 6MA0A</v>
      </c>
      <c r="N1130" s="229">
        <f>VLOOKUP(B1130,大日程202201!$C$2:$D$1418,2,FALSE)</f>
        <v>6000</v>
      </c>
    </row>
    <row r="1131" spans="1:14">
      <c r="A1131" s="229">
        <v>1130</v>
      </c>
      <c r="B1131" s="229" t="s">
        <v>3842</v>
      </c>
      <c r="C1131" s="229" t="s">
        <v>5217</v>
      </c>
      <c r="D1131" s="229">
        <v>12</v>
      </c>
      <c r="E1131" s="229">
        <v>6</v>
      </c>
      <c r="F1131" s="229">
        <v>0</v>
      </c>
      <c r="I1131" s="229">
        <v>0</v>
      </c>
      <c r="J1131" s="229">
        <f t="shared" si="84"/>
        <v>0</v>
      </c>
      <c r="K1131" s="229" t="str">
        <f t="shared" si="83"/>
        <v>76483 6MA0A</v>
      </c>
      <c r="L1131" s="229" t="str">
        <f t="shared" si="86"/>
        <v>76483 6MA0A</v>
      </c>
      <c r="M1131" s="229" t="str">
        <f t="shared" si="85"/>
        <v/>
      </c>
      <c r="N1131" s="229">
        <f>VLOOKUP(B1131,大日程202201!$C$2:$D$1418,2,FALSE)</f>
        <v>0</v>
      </c>
    </row>
    <row r="1132" spans="1:14">
      <c r="A1132" s="229">
        <v>1131</v>
      </c>
      <c r="B1132" s="229" t="s">
        <v>3843</v>
      </c>
      <c r="C1132" s="229" t="s">
        <v>5218</v>
      </c>
      <c r="D1132" s="229">
        <v>14</v>
      </c>
      <c r="E1132" s="229">
        <v>8</v>
      </c>
      <c r="F1132" s="229">
        <v>1</v>
      </c>
      <c r="G1132" s="229">
        <v>6</v>
      </c>
      <c r="I1132" s="229">
        <v>0</v>
      </c>
      <c r="J1132" s="229">
        <f t="shared" si="84"/>
        <v>1</v>
      </c>
      <c r="K1132" s="229" t="str">
        <f t="shared" si="83"/>
        <v>76742/3 6MA0A</v>
      </c>
      <c r="L1132" s="229" t="str">
        <f>IF(AND($G1132&lt;&gt;"",$J1132&gt;0), IF($F1132=1,MID($K1132,1,$G1132-1)&amp;MID($K1132,$G1132+2,LEN($K1132)-($G1132+1)),""), IF(AND($G1132&lt;&gt;"",$E1132&lt;&gt;""),MID($K1132,1,$G1132-1),IF(AND($D1132&lt;&gt;"",$F1132&lt;2),$K1132,IF(AND(OR($D1132="", $E1132=""),VALUE($F1132)=0),$K1132,IF($F1132=1,MID($K1132,1,$G1132-1)&amp;MID($K1132,$G1132+2,LEN($K1132)-($G1132-1)),"")))))</f>
        <v>76742 6MA0A</v>
      </c>
      <c r="M1132" s="229" t="str">
        <f t="shared" si="85"/>
        <v>76743 6MA0A</v>
      </c>
      <c r="N1132" s="229">
        <f>VLOOKUP(B1132,大日程202201!$C$2:$D$1418,2,FALSE)</f>
        <v>0</v>
      </c>
    </row>
    <row r="1133" spans="1:14">
      <c r="A1133" s="229">
        <v>1132</v>
      </c>
      <c r="B1133" s="229" t="s">
        <v>3844</v>
      </c>
      <c r="C1133" s="229" t="s">
        <v>5219</v>
      </c>
      <c r="D1133" s="229">
        <v>14</v>
      </c>
      <c r="E1133" s="229">
        <v>8</v>
      </c>
      <c r="F1133" s="229">
        <v>1</v>
      </c>
      <c r="G1133" s="229">
        <v>6</v>
      </c>
      <c r="I1133" s="229">
        <v>0</v>
      </c>
      <c r="J1133" s="229">
        <f t="shared" si="84"/>
        <v>1</v>
      </c>
      <c r="K1133" s="229" t="str">
        <f t="shared" si="83"/>
        <v>64182/3 6RA1A</v>
      </c>
      <c r="L1133" s="229" t="str">
        <f>IF(AND($G1133&lt;&gt;"",$J1133&gt;0), IF($F1133=1,MID($K1133,1,$G1133-1)&amp;MID($K1133,$G1133+2,LEN($K1133)-($G1133+1)),""), IF(AND($G1133&lt;&gt;"",$E1133&lt;&gt;""),MID($K1133,1,$G1133-1),IF(AND($D1133&lt;&gt;"",$F1133&lt;2),$K1133,IF(AND(OR($D1133="", $E1133=""),VALUE($F1133)=0),$K1133,IF($F1133=1,MID($K1133,1,$G1133-1)&amp;MID($K1133,$G1133+2,LEN($K1133)-($G1133-1)),"")))))</f>
        <v>64182 6RA1A</v>
      </c>
      <c r="M1133" s="229" t="str">
        <f t="shared" si="85"/>
        <v>64183 6RA1A</v>
      </c>
      <c r="N1133" s="229">
        <f>VLOOKUP(B1133,大日程202201!$C$2:$D$1418,2,FALSE)</f>
        <v>6000</v>
      </c>
    </row>
    <row r="1134" spans="1:14">
      <c r="A1134" s="229">
        <v>1133</v>
      </c>
      <c r="B1134" s="229" t="s">
        <v>3845</v>
      </c>
      <c r="C1134" s="229" t="s">
        <v>5220</v>
      </c>
      <c r="D1134" s="229">
        <v>14</v>
      </c>
      <c r="E1134" s="229">
        <v>8</v>
      </c>
      <c r="F1134" s="229">
        <v>1</v>
      </c>
      <c r="G1134" s="229">
        <v>6</v>
      </c>
      <c r="I1134" s="229">
        <v>0</v>
      </c>
      <c r="J1134" s="229">
        <f t="shared" si="84"/>
        <v>1</v>
      </c>
      <c r="K1134" s="229" t="str">
        <f t="shared" si="83"/>
        <v>66322/3 6RA0A</v>
      </c>
      <c r="L1134" s="229" t="str">
        <f>IF(AND($G1134&lt;&gt;"",$J1134&gt;0), IF($F1134=1,MID($K1134,1,$G1134-1)&amp;MID($K1134,$G1134+2,LEN($K1134)-($G1134+1)),""), IF(AND($G1134&lt;&gt;"",$E1134&lt;&gt;""),MID($K1134,1,$G1134-1),IF(AND($D1134&lt;&gt;"",$F1134&lt;2),$K1134,IF(AND(OR($D1134="", $E1134=""),VALUE($F1134)=0),$K1134,IF($F1134=1,MID($K1134,1,$G1134-1)&amp;MID($K1134,$G1134+2,LEN($K1134)-($G1134-1)),"")))))</f>
        <v>66322 6RA0A</v>
      </c>
      <c r="M1134" s="229" t="str">
        <f t="shared" si="85"/>
        <v>66323 6RA0A</v>
      </c>
      <c r="N1134" s="229">
        <f>VLOOKUP(B1134,大日程202201!$C$2:$D$1418,2,FALSE)</f>
        <v>5200</v>
      </c>
    </row>
    <row r="1135" spans="1:14">
      <c r="A1135" s="229">
        <v>1134</v>
      </c>
      <c r="B1135" s="229" t="s">
        <v>3846</v>
      </c>
      <c r="C1135" s="229" t="s">
        <v>5221</v>
      </c>
      <c r="D1135" s="229">
        <v>12</v>
      </c>
      <c r="E1135" s="229">
        <v>6</v>
      </c>
      <c r="F1135" s="229">
        <v>0</v>
      </c>
      <c r="I1135" s="229">
        <v>0</v>
      </c>
      <c r="J1135" s="229">
        <f t="shared" si="84"/>
        <v>0</v>
      </c>
      <c r="K1135" s="229" t="str">
        <f t="shared" si="83"/>
        <v>75112 6RA0A</v>
      </c>
      <c r="L1135" s="229" t="str">
        <f t="shared" si="86"/>
        <v>75112 6RA0A</v>
      </c>
      <c r="M1135" s="229" t="str">
        <f t="shared" si="85"/>
        <v/>
      </c>
      <c r="N1135" s="229">
        <f>VLOOKUP(B1135,大日程202201!$C$2:$D$1418,2,FALSE)</f>
        <v>5600</v>
      </c>
    </row>
    <row r="1136" spans="1:14">
      <c r="A1136" s="229">
        <v>1135</v>
      </c>
      <c r="B1136" s="229" t="s">
        <v>3847</v>
      </c>
      <c r="C1136" s="229" t="s">
        <v>5222</v>
      </c>
      <c r="D1136" s="229">
        <v>12</v>
      </c>
      <c r="E1136" s="229">
        <v>6</v>
      </c>
      <c r="F1136" s="229">
        <v>0</v>
      </c>
      <c r="I1136" s="229">
        <v>0</v>
      </c>
      <c r="J1136" s="229">
        <f t="shared" si="84"/>
        <v>0</v>
      </c>
      <c r="K1136" s="229" t="str">
        <f t="shared" si="83"/>
        <v>75113 6RA0A</v>
      </c>
      <c r="L1136" s="229" t="str">
        <f t="shared" si="86"/>
        <v>75113 6RA0A</v>
      </c>
      <c r="M1136" s="229" t="str">
        <f t="shared" si="85"/>
        <v/>
      </c>
      <c r="N1136" s="229">
        <f>VLOOKUP(B1136,大日程202201!$C$2:$D$1418,2,FALSE)</f>
        <v>5600</v>
      </c>
    </row>
    <row r="1137" spans="1:14">
      <c r="A1137" s="229">
        <v>1136</v>
      </c>
      <c r="B1137" s="229" t="s">
        <v>3848</v>
      </c>
      <c r="C1137" s="229" t="s">
        <v>5223</v>
      </c>
      <c r="D1137" s="229">
        <v>12</v>
      </c>
      <c r="E1137" s="229">
        <v>6</v>
      </c>
      <c r="F1137" s="229">
        <v>0</v>
      </c>
      <c r="I1137" s="229">
        <v>0</v>
      </c>
      <c r="J1137" s="229">
        <f t="shared" si="84"/>
        <v>0</v>
      </c>
      <c r="K1137" s="229" t="str">
        <f t="shared" si="83"/>
        <v>75312 6RA1A</v>
      </c>
      <c r="L1137" s="229" t="str">
        <f t="shared" si="86"/>
        <v>75312 6RA1A</v>
      </c>
      <c r="M1137" s="229" t="str">
        <f t="shared" si="85"/>
        <v/>
      </c>
      <c r="N1137" s="229">
        <f>VLOOKUP(B1137,大日程202201!$C$2:$D$1418,2,FALSE)</f>
        <v>0</v>
      </c>
    </row>
    <row r="1138" spans="1:14">
      <c r="A1138" s="229">
        <v>1137</v>
      </c>
      <c r="B1138" s="229" t="s">
        <v>3849</v>
      </c>
      <c r="C1138" s="229" t="s">
        <v>5224</v>
      </c>
      <c r="D1138" s="229">
        <v>12</v>
      </c>
      <c r="E1138" s="229">
        <v>6</v>
      </c>
      <c r="F1138" s="229">
        <v>0</v>
      </c>
      <c r="I1138" s="229">
        <v>0</v>
      </c>
      <c r="J1138" s="229">
        <f t="shared" si="84"/>
        <v>0</v>
      </c>
      <c r="K1138" s="229" t="str">
        <f t="shared" si="83"/>
        <v>5253C J1800</v>
      </c>
      <c r="L1138" s="229" t="str">
        <f t="shared" si="86"/>
        <v>5253C J1800</v>
      </c>
      <c r="M1138" s="229" t="str">
        <f t="shared" si="85"/>
        <v/>
      </c>
      <c r="N1138" s="229">
        <f>VLOOKUP(B1138,大日程202201!$C$2:$D$1418,2,FALSE)</f>
        <v>0</v>
      </c>
    </row>
    <row r="1139" spans="1:14">
      <c r="A1139" s="229">
        <v>1138</v>
      </c>
      <c r="B1139" s="229" t="s">
        <v>3850</v>
      </c>
      <c r="C1139" s="229" t="s">
        <v>5225</v>
      </c>
      <c r="D1139" s="229">
        <v>12</v>
      </c>
      <c r="E1139" s="229">
        <v>6</v>
      </c>
      <c r="F1139" s="229">
        <v>0</v>
      </c>
      <c r="I1139" s="229">
        <v>0</v>
      </c>
      <c r="J1139" s="229">
        <f t="shared" si="84"/>
        <v>0</v>
      </c>
      <c r="K1139" s="229" t="str">
        <f t="shared" si="83"/>
        <v>75313 6RA1A</v>
      </c>
      <c r="L1139" s="229" t="str">
        <f t="shared" si="86"/>
        <v>75313 6RA1A</v>
      </c>
      <c r="M1139" s="229" t="str">
        <f t="shared" si="85"/>
        <v/>
      </c>
      <c r="N1139" s="229">
        <f>VLOOKUP(B1139,大日程202201!$C$2:$D$1418,2,FALSE)</f>
        <v>0</v>
      </c>
    </row>
    <row r="1140" spans="1:14">
      <c r="A1140" s="229">
        <v>1139</v>
      </c>
      <c r="B1140" s="229" t="s">
        <v>3851</v>
      </c>
      <c r="C1140" s="229" t="s">
        <v>5226</v>
      </c>
      <c r="D1140" s="229">
        <v>12</v>
      </c>
      <c r="E1140" s="229">
        <v>6</v>
      </c>
      <c r="F1140" s="229">
        <v>0</v>
      </c>
      <c r="I1140" s="229">
        <v>0</v>
      </c>
      <c r="J1140" s="229">
        <f t="shared" si="84"/>
        <v>0</v>
      </c>
      <c r="K1140" s="229" t="str">
        <f t="shared" si="83"/>
        <v>5253C J1700</v>
      </c>
      <c r="L1140" s="229" t="str">
        <f t="shared" si="86"/>
        <v>5253C J1700</v>
      </c>
      <c r="M1140" s="229" t="str">
        <f t="shared" si="85"/>
        <v/>
      </c>
      <c r="N1140" s="229">
        <f>VLOOKUP(B1140,大日程202201!$C$2:$D$1418,2,FALSE)</f>
        <v>0</v>
      </c>
    </row>
    <row r="1141" spans="1:14">
      <c r="A1141" s="229">
        <v>1140</v>
      </c>
      <c r="B1141" s="229" t="s">
        <v>3852</v>
      </c>
      <c r="C1141" s="229" t="s">
        <v>5227</v>
      </c>
      <c r="D1141" s="229">
        <v>14</v>
      </c>
      <c r="E1141" s="229">
        <v>8</v>
      </c>
      <c r="F1141" s="229">
        <v>1</v>
      </c>
      <c r="G1141" s="229">
        <v>6</v>
      </c>
      <c r="I1141" s="229">
        <v>0</v>
      </c>
      <c r="J1141" s="229">
        <f t="shared" si="84"/>
        <v>1</v>
      </c>
      <c r="K1141" s="229" t="str">
        <f t="shared" si="83"/>
        <v>75692/3 6RA1A</v>
      </c>
      <c r="L1141" s="229" t="str">
        <f>IF(AND($G1141&lt;&gt;"",$J1141&gt;0), IF($F1141=1,MID($K1141,1,$G1141-1)&amp;MID($K1141,$G1141+2,LEN($K1141)-($G1141+1)),""), IF(AND($G1141&lt;&gt;"",$E1141&lt;&gt;""),MID($K1141,1,$G1141-1),IF(AND($D1141&lt;&gt;"",$F1141&lt;2),$K1141,IF(AND(OR($D1141="", $E1141=""),VALUE($F1141)=0),$K1141,IF($F1141=1,MID($K1141,1,$G1141-1)&amp;MID($K1141,$G1141+2,LEN($K1141)-($G1141-1)),"")))))</f>
        <v>75692 6RA1A</v>
      </c>
      <c r="M1141" s="229" t="str">
        <f t="shared" si="85"/>
        <v>75693 6RA1A</v>
      </c>
      <c r="N1141" s="229">
        <f>VLOOKUP(B1141,大日程202201!$C$2:$D$1418,2,FALSE)</f>
        <v>6100</v>
      </c>
    </row>
    <row r="1142" spans="1:14">
      <c r="A1142" s="229">
        <v>1141</v>
      </c>
      <c r="B1142" s="229" t="s">
        <v>3853</v>
      </c>
      <c r="C1142" s="229" t="s">
        <v>3853</v>
      </c>
      <c r="D1142" s="229">
        <v>18</v>
      </c>
      <c r="E1142" s="229">
        <v>6</v>
      </c>
      <c r="F1142" s="229">
        <v>1</v>
      </c>
      <c r="G1142" s="229">
        <v>12</v>
      </c>
      <c r="I1142" s="229">
        <v>0</v>
      </c>
      <c r="J1142" s="229">
        <f t="shared" si="84"/>
        <v>-7</v>
      </c>
      <c r="K1142" s="229" t="str">
        <f t="shared" si="83"/>
        <v>5253C B4800/B4700</v>
      </c>
      <c r="L1142" s="229" t="str">
        <f>IF(AND($G1142&lt;&gt;"",$J1142&gt;0), IF($F1142=1,MID($K1142,1,$G1142-1)&amp;MID($K1142,$G1142+2,LEN($K1142)-($G1142+1)),""), IF(AND($G1142&lt;&gt;"",$E1142&lt;&gt;""),MID($K1142,1,$G1142-1),IF(AND($D1142&lt;&gt;"",$F1142&lt;2),$K1142,IF(AND(OR($D1142="", $E1142=""),VALUE($F1142)=0),$K1142,IF($F1142=1,MID($K1142,1,$G1142-1)&amp;MID($K1142,$G1142+2,LEN($K1142)-($G1142-1)),"")))))</f>
        <v>5253C B4800</v>
      </c>
      <c r="M1142" s="229" t="str">
        <f t="shared" si="85"/>
        <v>5253C B4700</v>
      </c>
      <c r="N1142" s="229">
        <f>VLOOKUP(B1142,大日程202201!$C$2:$D$1418,2,FALSE)</f>
        <v>8400</v>
      </c>
    </row>
    <row r="1143" spans="1:14">
      <c r="A1143" s="229">
        <v>1142</v>
      </c>
      <c r="B1143" s="229" t="s">
        <v>3854</v>
      </c>
      <c r="C1143" s="229" t="s">
        <v>5228</v>
      </c>
      <c r="D1143" s="229">
        <v>12</v>
      </c>
      <c r="E1143" s="229">
        <v>6</v>
      </c>
      <c r="F1143" s="229">
        <v>0</v>
      </c>
      <c r="I1143" s="229">
        <v>0</v>
      </c>
      <c r="J1143" s="229">
        <f t="shared" si="84"/>
        <v>0</v>
      </c>
      <c r="K1143" s="229" t="str">
        <f t="shared" si="83"/>
        <v>76452 6RA0A</v>
      </c>
      <c r="L1143" s="229" t="str">
        <f t="shared" si="86"/>
        <v>76452 6RA0A</v>
      </c>
      <c r="M1143" s="229" t="str">
        <f t="shared" si="85"/>
        <v/>
      </c>
      <c r="N1143" s="229">
        <f>VLOOKUP(B1143,大日程202201!$C$2:$D$1418,2,FALSE)</f>
        <v>6000</v>
      </c>
    </row>
    <row r="1144" spans="1:14">
      <c r="A1144" s="229">
        <v>1143</v>
      </c>
      <c r="B1144" s="229" t="s">
        <v>3855</v>
      </c>
      <c r="C1144" s="229" t="s">
        <v>5229</v>
      </c>
      <c r="D1144" s="229">
        <v>12</v>
      </c>
      <c r="E1144" s="229">
        <v>6</v>
      </c>
      <c r="F1144" s="229">
        <v>0</v>
      </c>
      <c r="I1144" s="229">
        <v>0</v>
      </c>
      <c r="J1144" s="229">
        <f t="shared" si="84"/>
        <v>0</v>
      </c>
      <c r="K1144" s="229" t="str">
        <f t="shared" si="83"/>
        <v>76453 6RA0A</v>
      </c>
      <c r="L1144" s="229" t="str">
        <f t="shared" si="86"/>
        <v>76453 6RA0A</v>
      </c>
      <c r="M1144" s="229" t="str">
        <f t="shared" si="85"/>
        <v/>
      </c>
      <c r="N1144" s="229">
        <f>VLOOKUP(B1144,大日程202201!$C$2:$D$1418,2,FALSE)</f>
        <v>6000</v>
      </c>
    </row>
    <row r="1145" spans="1:14">
      <c r="A1145" s="229">
        <v>1144</v>
      </c>
      <c r="B1145" s="229" t="s">
        <v>3856</v>
      </c>
      <c r="C1145" s="229" t="s">
        <v>5230</v>
      </c>
      <c r="D1145" s="229">
        <v>14</v>
      </c>
      <c r="E1145" s="229">
        <v>8</v>
      </c>
      <c r="F1145" s="229">
        <v>1</v>
      </c>
      <c r="G1145" s="229">
        <v>6</v>
      </c>
      <c r="I1145" s="229">
        <v>0</v>
      </c>
      <c r="J1145" s="229">
        <f t="shared" si="84"/>
        <v>1</v>
      </c>
      <c r="K1145" s="229" t="str">
        <f t="shared" si="83"/>
        <v>76482/3 6RA0A</v>
      </c>
      <c r="L1145" s="229" t="str">
        <f>IF(AND($G1145&lt;&gt;"",$J1145&gt;0), IF($F1145=1,MID($K1145,1,$G1145-1)&amp;MID($K1145,$G1145+2,LEN($K1145)-($G1145+1)),""), IF(AND($G1145&lt;&gt;"",$E1145&lt;&gt;""),MID($K1145,1,$G1145-1),IF(AND($D1145&lt;&gt;"",$F1145&lt;2),$K1145,IF(AND(OR($D1145="", $E1145=""),VALUE($F1145)=0),$K1145,IF($F1145=1,MID($K1145,1,$G1145-1)&amp;MID($K1145,$G1145+2,LEN($K1145)-($G1145-1)),"")))))</f>
        <v>76482 6RA0A</v>
      </c>
      <c r="M1145" s="229" t="str">
        <f t="shared" si="85"/>
        <v>76483 6RA0A</v>
      </c>
      <c r="N1145" s="229">
        <f>VLOOKUP(B1145,大日程202201!$C$2:$D$1418,2,FALSE)</f>
        <v>6400</v>
      </c>
    </row>
    <row r="1146" spans="1:14">
      <c r="A1146" s="229">
        <v>1145</v>
      </c>
      <c r="B1146" s="229" t="s">
        <v>3857</v>
      </c>
      <c r="C1146" s="229" t="s">
        <v>5231</v>
      </c>
      <c r="D1146" s="229">
        <v>14</v>
      </c>
      <c r="E1146" s="229">
        <v>8</v>
      </c>
      <c r="F1146" s="229">
        <v>1</v>
      </c>
      <c r="G1146" s="229">
        <v>6</v>
      </c>
      <c r="I1146" s="229">
        <v>0</v>
      </c>
      <c r="J1146" s="229">
        <f t="shared" si="84"/>
        <v>1</v>
      </c>
      <c r="K1146" s="229" t="str">
        <f t="shared" si="83"/>
        <v>76482/3 6RA1A</v>
      </c>
      <c r="L1146" s="229" t="str">
        <f>IF(AND($G1146&lt;&gt;"",$J1146&gt;0), IF($F1146=1,MID($K1146,1,$G1146-1)&amp;MID($K1146,$G1146+2,LEN($K1146)-($G1146+1)),""), IF(AND($G1146&lt;&gt;"",$E1146&lt;&gt;""),MID($K1146,1,$G1146-1),IF(AND($D1146&lt;&gt;"",$F1146&lt;2),$K1146,IF(AND(OR($D1146="", $E1146=""),VALUE($F1146)=0),$K1146,IF($F1146=1,MID($K1146,1,$G1146-1)&amp;MID($K1146,$G1146+2,LEN($K1146)-($G1146-1)),"")))))</f>
        <v>76482 6RA1A</v>
      </c>
      <c r="M1146" s="229" t="str">
        <f t="shared" si="85"/>
        <v>76483 6RA1A</v>
      </c>
      <c r="N1146" s="229">
        <f>VLOOKUP(B1146,大日程202201!$C$2:$D$1418,2,FALSE)</f>
        <v>5600</v>
      </c>
    </row>
    <row r="1147" spans="1:14">
      <c r="A1147" s="229">
        <v>1146</v>
      </c>
      <c r="B1147" s="229" t="s">
        <v>3858</v>
      </c>
      <c r="C1147" s="229" t="s">
        <v>3858</v>
      </c>
      <c r="D1147" s="229">
        <v>18</v>
      </c>
      <c r="E1147" s="229">
        <v>6</v>
      </c>
      <c r="F1147" s="229">
        <v>1</v>
      </c>
      <c r="G1147" s="229">
        <v>12</v>
      </c>
      <c r="I1147" s="229">
        <v>0</v>
      </c>
      <c r="J1147" s="229">
        <f t="shared" si="84"/>
        <v>-7</v>
      </c>
      <c r="K1147" s="229" t="str">
        <f t="shared" si="83"/>
        <v>5253C A0800/A0700</v>
      </c>
      <c r="L1147" s="229" t="str">
        <f>IF(AND($G1147&lt;&gt;"",$J1147&gt;0), IF($F1147=1,MID($K1147,1,$G1147-1)&amp;MID($K1147,$G1147+2,LEN($K1147)-($G1147+1)),""), IF(AND($G1147&lt;&gt;"",$E1147&lt;&gt;""),MID($K1147,1,$G1147-1),IF(AND($D1147&lt;&gt;"",$F1147&lt;2),$K1147,IF(AND(OR($D1147="", $E1147=""),VALUE($F1147)=0),$K1147,IF($F1147=1,MID($K1147,1,$G1147-1)&amp;MID($K1147,$G1147+2,LEN($K1147)-($G1147-1)),"")))))</f>
        <v>5253C A0800</v>
      </c>
      <c r="M1147" s="229" t="str">
        <f t="shared" si="85"/>
        <v>5253C A0700</v>
      </c>
      <c r="N1147" s="229">
        <f>VLOOKUP(B1147,大日程202201!$C$2:$D$1418,2,FALSE)</f>
        <v>9000</v>
      </c>
    </row>
    <row r="1148" spans="1:14">
      <c r="A1148" s="229">
        <v>1147</v>
      </c>
      <c r="B1148" s="229" t="s">
        <v>3859</v>
      </c>
      <c r="C1148" s="229" t="s">
        <v>5232</v>
      </c>
      <c r="D1148" s="229">
        <v>12</v>
      </c>
      <c r="E1148" s="229">
        <v>6</v>
      </c>
      <c r="F1148" s="229">
        <v>0</v>
      </c>
      <c r="I1148" s="229">
        <v>0</v>
      </c>
      <c r="J1148" s="229">
        <f t="shared" si="84"/>
        <v>0</v>
      </c>
      <c r="K1148" s="229" t="str">
        <f t="shared" si="83"/>
        <v>76764 6RA0A</v>
      </c>
      <c r="L1148" s="229" t="str">
        <f t="shared" si="86"/>
        <v>76764 6RA0A</v>
      </c>
      <c r="M1148" s="229" t="str">
        <f t="shared" si="85"/>
        <v/>
      </c>
      <c r="N1148" s="229">
        <f>VLOOKUP(B1148,大日程202201!$C$2:$D$1418,2,FALSE)</f>
        <v>5200</v>
      </c>
    </row>
    <row r="1149" spans="1:14">
      <c r="A1149" s="229">
        <v>1148</v>
      </c>
      <c r="B1149" s="229" t="s">
        <v>3860</v>
      </c>
      <c r="C1149" s="236" t="s">
        <v>1088</v>
      </c>
      <c r="D1149" s="229">
        <v>12</v>
      </c>
      <c r="E1149" s="229">
        <v>6</v>
      </c>
      <c r="I1149" s="229">
        <v>0</v>
      </c>
      <c r="J1149" s="229">
        <f t="shared" si="84"/>
        <v>0</v>
      </c>
      <c r="K1149" s="229" t="str">
        <f t="shared" si="83"/>
        <v>5228A 52200</v>
      </c>
      <c r="L1149" s="229" t="str">
        <f>IF(AND($G1149&lt;&gt;"",$J1149&gt;0), IF($F1149=1,MID($K1149,1,$G1149-1)&amp;MID($K1149,$G1149+2,LEN($K1149)-($G1149+1)),""), IF(AND($G1149&lt;&gt;"",$E1149&lt;&gt;""),MID($K1149,1,$G1149-1),IF(AND($D1149&lt;&gt;"",$F1149&lt;2),$K1149,IF(AND(OR($D1149="", $E1149=""),VALUE($F1149)=0),$K1149,IF($F1149=1,MID($K1149,1,$G1149-1)&amp;MID($K1149,$G1149+2,LEN($K1149)-($G1149-1)),"")))))</f>
        <v>5228A 52200</v>
      </c>
      <c r="M1149" s="229" t="str">
        <f t="shared" si="85"/>
        <v/>
      </c>
      <c r="N1149" s="229">
        <f>VLOOKUP(B1149,大日程202201!$C$2:$D$1418,2,FALSE)</f>
        <v>8800</v>
      </c>
    </row>
    <row r="1150" spans="1:14">
      <c r="A1150" s="229">
        <v>1149</v>
      </c>
      <c r="B1150" s="229" t="s">
        <v>3861</v>
      </c>
      <c r="C1150" s="229" t="s">
        <v>5233</v>
      </c>
      <c r="D1150" s="229">
        <v>12</v>
      </c>
      <c r="E1150" s="229">
        <v>6</v>
      </c>
      <c r="F1150" s="229">
        <v>0</v>
      </c>
      <c r="I1150" s="229">
        <v>0</v>
      </c>
      <c r="J1150" s="229">
        <f t="shared" si="84"/>
        <v>0</v>
      </c>
      <c r="K1150" s="229" t="str">
        <f t="shared" si="83"/>
        <v>76765 6RA0A</v>
      </c>
      <c r="L1150" s="229" t="str">
        <f t="shared" si="86"/>
        <v>76765 6RA0A</v>
      </c>
      <c r="M1150" s="229" t="str">
        <f t="shared" si="85"/>
        <v/>
      </c>
      <c r="N1150" s="229">
        <f>VLOOKUP(B1150,大日程202201!$C$2:$D$1418,2,FALSE)</f>
        <v>5200</v>
      </c>
    </row>
    <row r="1151" spans="1:14">
      <c r="A1151" s="229">
        <v>1150</v>
      </c>
      <c r="B1151" s="229" t="s">
        <v>3862</v>
      </c>
      <c r="C1151" s="235" t="s">
        <v>1090</v>
      </c>
      <c r="D1151" s="229">
        <v>12</v>
      </c>
      <c r="E1151" s="229">
        <v>6</v>
      </c>
      <c r="I1151" s="229">
        <v>0</v>
      </c>
      <c r="J1151" s="229">
        <f t="shared" si="84"/>
        <v>0</v>
      </c>
      <c r="K1151" s="229" t="str">
        <f t="shared" si="83"/>
        <v>5228A 52100</v>
      </c>
      <c r="L1151" s="229" t="str">
        <f>IF(AND($G1151&lt;&gt;"",$J1151&gt;0), IF($F1151=1,MID($K1151,1,$G1151-1)&amp;MID($K1151,$G1151+2,LEN($K1151)-($G1151+1)),""), IF(AND($G1151&lt;&gt;"",$E1151&lt;&gt;""),MID($K1151,1,$G1151-1),IF(AND($D1151&lt;&gt;"",$F1151&lt;2),$K1151,IF(AND(OR($D1151="", $E1151=""),VALUE($F1151)=0),$K1151,IF($F1151=1,MID($K1151,1,$G1151-1)&amp;MID($K1151,$G1151+2,LEN($K1151)-($G1151-1)),"")))))</f>
        <v>5228A 52100</v>
      </c>
      <c r="M1151" s="229" t="str">
        <f t="shared" si="85"/>
        <v/>
      </c>
      <c r="N1151" s="229">
        <f>VLOOKUP(B1151,大日程202201!$C$2:$D$1418,2,FALSE)</f>
        <v>8800</v>
      </c>
    </row>
    <row r="1152" spans="1:14">
      <c r="A1152" s="229">
        <v>1151</v>
      </c>
      <c r="B1152" s="229" t="s">
        <v>3863</v>
      </c>
      <c r="C1152" s="229" t="s">
        <v>5234</v>
      </c>
      <c r="D1152" s="229">
        <v>12</v>
      </c>
      <c r="E1152" s="229">
        <v>6</v>
      </c>
      <c r="F1152" s="229">
        <v>0</v>
      </c>
      <c r="I1152" s="229">
        <v>0</v>
      </c>
      <c r="J1152" s="229">
        <f t="shared" si="84"/>
        <v>0</v>
      </c>
      <c r="K1152" s="229" t="str">
        <f t="shared" si="83"/>
        <v>61137 B5010</v>
      </c>
      <c r="L1152" s="229" t="str">
        <f t="shared" si="86"/>
        <v>61137 B5010</v>
      </c>
      <c r="M1152" s="229" t="str">
        <f t="shared" si="85"/>
        <v/>
      </c>
      <c r="N1152" s="229">
        <f>VLOOKUP(B1152,大日程202201!$C$2:$D$1418,2,FALSE)</f>
        <v>0</v>
      </c>
    </row>
    <row r="1153" spans="1:14">
      <c r="A1153" s="229">
        <v>1152</v>
      </c>
      <c r="B1153" s="229" t="s">
        <v>3864</v>
      </c>
      <c r="C1153" s="229" t="s">
        <v>5235</v>
      </c>
      <c r="D1153" s="229">
        <v>12</v>
      </c>
      <c r="E1153" s="229">
        <v>6</v>
      </c>
      <c r="F1153" s="229">
        <v>0</v>
      </c>
      <c r="I1153" s="229">
        <v>0</v>
      </c>
      <c r="J1153" s="229">
        <f t="shared" si="84"/>
        <v>0</v>
      </c>
      <c r="K1153" s="229" t="str">
        <f t="shared" si="83"/>
        <v>61138 B5010</v>
      </c>
      <c r="L1153" s="229" t="str">
        <f t="shared" si="86"/>
        <v>61138 B5010</v>
      </c>
      <c r="M1153" s="229" t="str">
        <f t="shared" si="85"/>
        <v/>
      </c>
      <c r="N1153" s="229">
        <f>VLOOKUP(B1153,大日程202201!$C$2:$D$1418,2,FALSE)</f>
        <v>0</v>
      </c>
    </row>
    <row r="1154" spans="1:14">
      <c r="A1154" s="229">
        <v>1153</v>
      </c>
      <c r="B1154" s="229" t="s">
        <v>3865</v>
      </c>
      <c r="C1154" s="229" t="s">
        <v>5236</v>
      </c>
      <c r="D1154" s="229">
        <v>12</v>
      </c>
      <c r="E1154" s="229">
        <v>6</v>
      </c>
      <c r="F1154" s="229">
        <v>0</v>
      </c>
      <c r="I1154" s="229">
        <v>15</v>
      </c>
      <c r="J1154" s="229">
        <f t="shared" si="84"/>
        <v>0</v>
      </c>
      <c r="K1154" s="229" t="str">
        <f t="shared" ref="K1154:K1217" si="87">IF(AND($D1154&lt;&gt;"",$D1154&gt;$E1154),TRIM(MID($C1154,1,$D1154)),TRIM($C1154))</f>
        <v>5253C D6100</v>
      </c>
      <c r="L1154" s="229" t="str">
        <f t="shared" si="86"/>
        <v>5253C D6100</v>
      </c>
      <c r="M1154" s="229" t="str">
        <f t="shared" si="85"/>
        <v/>
      </c>
      <c r="N1154" s="229">
        <f>VLOOKUP(B1154,大日程202201!$C$2:$D$1418,2,FALSE)</f>
        <v>2100</v>
      </c>
    </row>
    <row r="1155" spans="1:14">
      <c r="A1155" s="229">
        <v>1154</v>
      </c>
      <c r="B1155" s="229" t="s">
        <v>3866</v>
      </c>
      <c r="C1155" s="229" t="s">
        <v>5237</v>
      </c>
      <c r="D1155" s="229">
        <v>12</v>
      </c>
      <c r="E1155" s="229">
        <v>6</v>
      </c>
      <c r="F1155" s="229">
        <v>0</v>
      </c>
      <c r="I1155" s="229">
        <v>15</v>
      </c>
      <c r="J1155" s="229">
        <f t="shared" si="84"/>
        <v>0</v>
      </c>
      <c r="K1155" s="229" t="str">
        <f t="shared" si="87"/>
        <v>9450B 39500</v>
      </c>
      <c r="L1155" s="229" t="str">
        <f t="shared" si="86"/>
        <v>9450B 39500</v>
      </c>
      <c r="M1155" s="229" t="str">
        <f t="shared" si="85"/>
        <v/>
      </c>
      <c r="N1155" s="229">
        <f>VLOOKUP(B1155,大日程202201!$C$2:$D$1418,2,FALSE)</f>
        <v>4680</v>
      </c>
    </row>
    <row r="1156" spans="1:14">
      <c r="A1156" s="229">
        <v>1155</v>
      </c>
      <c r="B1156" s="229" t="s">
        <v>3867</v>
      </c>
      <c r="C1156" s="229" t="s">
        <v>5238</v>
      </c>
      <c r="D1156" s="229">
        <v>12</v>
      </c>
      <c r="E1156" s="229">
        <v>6</v>
      </c>
      <c r="F1156" s="229">
        <v>0</v>
      </c>
      <c r="I1156" s="229">
        <v>15</v>
      </c>
      <c r="J1156" s="229">
        <f t="shared" ref="J1156:J1219" si="88">IF($G1156&lt;&gt;"",($E1156-1)-$G1156,0)</f>
        <v>0</v>
      </c>
      <c r="K1156" s="229" t="str">
        <f t="shared" si="87"/>
        <v>9450B 39400</v>
      </c>
      <c r="L1156" s="229" t="str">
        <f t="shared" si="86"/>
        <v>9450B 39400</v>
      </c>
      <c r="M1156" s="229" t="str">
        <f t="shared" si="85"/>
        <v/>
      </c>
      <c r="N1156" s="229">
        <f>VLOOKUP(B1156,大日程202201!$C$2:$D$1418,2,FALSE)</f>
        <v>1080</v>
      </c>
    </row>
    <row r="1157" spans="1:14">
      <c r="A1157" s="229">
        <v>1156</v>
      </c>
      <c r="B1157" s="229" t="s">
        <v>3868</v>
      </c>
      <c r="C1157" s="229" t="s">
        <v>5239</v>
      </c>
      <c r="D1157" s="229">
        <v>12</v>
      </c>
      <c r="E1157" s="229">
        <v>6</v>
      </c>
      <c r="F1157" s="229">
        <v>0</v>
      </c>
      <c r="I1157" s="229">
        <v>0</v>
      </c>
      <c r="J1157" s="229">
        <f t="shared" si="88"/>
        <v>0</v>
      </c>
      <c r="K1157" s="229" t="str">
        <f t="shared" si="87"/>
        <v>64184 JG00A</v>
      </c>
      <c r="L1157" s="229" t="str">
        <f t="shared" si="86"/>
        <v>64184 JG00A</v>
      </c>
      <c r="M1157" s="229" t="str">
        <f t="shared" si="85"/>
        <v/>
      </c>
      <c r="N1157" s="229">
        <f>VLOOKUP(B1157,大日程202201!$C$2:$D$1418,2,FALSE)</f>
        <v>0</v>
      </c>
    </row>
    <row r="1158" spans="1:14">
      <c r="A1158" s="229">
        <v>1157</v>
      </c>
      <c r="B1158" s="229" t="s">
        <v>3869</v>
      </c>
      <c r="C1158" s="229" t="s">
        <v>5240</v>
      </c>
      <c r="D1158" s="229">
        <v>12</v>
      </c>
      <c r="E1158" s="229">
        <v>6</v>
      </c>
      <c r="F1158" s="229">
        <v>0</v>
      </c>
      <c r="I1158" s="229">
        <v>0</v>
      </c>
      <c r="J1158" s="229">
        <f t="shared" si="88"/>
        <v>0</v>
      </c>
      <c r="K1158" s="229" t="str">
        <f t="shared" si="87"/>
        <v>64185 JG00A</v>
      </c>
      <c r="L1158" s="229" t="str">
        <f t="shared" si="86"/>
        <v>64185 JG00A</v>
      </c>
      <c r="M1158" s="229" t="str">
        <f t="shared" si="85"/>
        <v/>
      </c>
      <c r="N1158" s="229">
        <f>VLOOKUP(B1158,大日程202201!$C$2:$D$1418,2,FALSE)</f>
        <v>0</v>
      </c>
    </row>
    <row r="1159" spans="1:14">
      <c r="A1159" s="229">
        <v>1158</v>
      </c>
      <c r="B1159" s="229" t="s">
        <v>3870</v>
      </c>
      <c r="C1159" s="229" t="s">
        <v>5241</v>
      </c>
      <c r="D1159" s="229">
        <v>12</v>
      </c>
      <c r="E1159" s="229">
        <v>6</v>
      </c>
      <c r="F1159" s="229">
        <v>0</v>
      </c>
      <c r="I1159" s="229">
        <v>0</v>
      </c>
      <c r="J1159" s="229">
        <f t="shared" si="88"/>
        <v>0</v>
      </c>
      <c r="K1159" s="229" t="str">
        <f t="shared" si="87"/>
        <v>67112 JG00A</v>
      </c>
      <c r="L1159" s="229" t="str">
        <f t="shared" si="86"/>
        <v>67112 JG00A</v>
      </c>
      <c r="M1159" s="229" t="str">
        <f t="shared" si="85"/>
        <v/>
      </c>
      <c r="N1159" s="229">
        <f>VLOOKUP(B1159,大日程202201!$C$2:$D$1418,2,FALSE)</f>
        <v>0</v>
      </c>
    </row>
    <row r="1160" spans="1:14">
      <c r="A1160" s="229">
        <v>1159</v>
      </c>
      <c r="B1160" s="229" t="s">
        <v>3871</v>
      </c>
      <c r="C1160" s="229" t="s">
        <v>5242</v>
      </c>
      <c r="D1160" s="229">
        <v>12</v>
      </c>
      <c r="E1160" s="229">
        <v>6</v>
      </c>
      <c r="F1160" s="229">
        <v>0</v>
      </c>
      <c r="I1160" s="229">
        <v>0</v>
      </c>
      <c r="J1160" s="229">
        <f t="shared" si="88"/>
        <v>0</v>
      </c>
      <c r="K1160" s="229" t="str">
        <f t="shared" si="87"/>
        <v>67112 JG40A</v>
      </c>
      <c r="L1160" s="229" t="str">
        <f t="shared" si="86"/>
        <v>67112 JG40A</v>
      </c>
      <c r="M1160" s="229" t="str">
        <f t="shared" si="85"/>
        <v/>
      </c>
      <c r="N1160" s="229">
        <f>VLOOKUP(B1160,大日程202201!$C$2:$D$1418,2,FALSE)</f>
        <v>0</v>
      </c>
    </row>
    <row r="1161" spans="1:14">
      <c r="A1161" s="229">
        <v>1160</v>
      </c>
      <c r="B1161" s="229" t="s">
        <v>3872</v>
      </c>
      <c r="C1161" s="229" t="s">
        <v>5243</v>
      </c>
      <c r="D1161" s="229">
        <v>12</v>
      </c>
      <c r="E1161" s="229">
        <v>6</v>
      </c>
      <c r="F1161" s="229">
        <v>0</v>
      </c>
      <c r="I1161" s="229">
        <v>0</v>
      </c>
      <c r="J1161" s="229">
        <f t="shared" si="88"/>
        <v>0</v>
      </c>
      <c r="K1161" s="229" t="str">
        <f t="shared" si="87"/>
        <v>67112 JM00A</v>
      </c>
      <c r="L1161" s="229" t="str">
        <f t="shared" si="86"/>
        <v>67112 JM00A</v>
      </c>
      <c r="M1161" s="229" t="str">
        <f t="shared" si="85"/>
        <v/>
      </c>
      <c r="N1161" s="229">
        <f>VLOOKUP(B1161,大日程202201!$C$2:$D$1418,2,FALSE)</f>
        <v>0</v>
      </c>
    </row>
    <row r="1162" spans="1:14">
      <c r="A1162" s="229">
        <v>1161</v>
      </c>
      <c r="B1162" s="229" t="s">
        <v>3873</v>
      </c>
      <c r="C1162" s="229" t="s">
        <v>5244</v>
      </c>
      <c r="D1162" s="229">
        <v>14</v>
      </c>
      <c r="E1162" s="229">
        <v>8</v>
      </c>
      <c r="F1162" s="229">
        <v>1</v>
      </c>
      <c r="G1162" s="229">
        <v>6</v>
      </c>
      <c r="I1162" s="229">
        <v>0</v>
      </c>
      <c r="J1162" s="229">
        <f t="shared" si="88"/>
        <v>1</v>
      </c>
      <c r="K1162" s="229" t="str">
        <f t="shared" si="87"/>
        <v>756R2/3 JG00A</v>
      </c>
      <c r="L1162" s="229" t="str">
        <f>IF(AND($G1162&lt;&gt;"",$J1162&gt;0), IF($F1162=1,MID($K1162,1,$G1162-1)&amp;MID($K1162,$G1162+2,LEN($K1162)-($G1162+1)),""), IF(AND($G1162&lt;&gt;"",$E1162&lt;&gt;""),MID($K1162,1,$G1162-1),IF(AND($D1162&lt;&gt;"",$F1162&lt;2),$K1162,IF(AND(OR($D1162="", $E1162=""),VALUE($F1162)=0),$K1162,IF($F1162=1,MID($K1162,1,$G1162-1)&amp;MID($K1162,$G1162+2,LEN($K1162)-($G1162-1)),"")))))</f>
        <v>756R2 JG00A</v>
      </c>
      <c r="M1162" s="229" t="str">
        <f t="shared" si="85"/>
        <v>756R3 JG00A</v>
      </c>
      <c r="N1162" s="229">
        <f>VLOOKUP(B1162,大日程202201!$C$2:$D$1418,2,FALSE)</f>
        <v>300</v>
      </c>
    </row>
    <row r="1163" spans="1:14">
      <c r="A1163" s="229">
        <v>1162</v>
      </c>
      <c r="B1163" s="229" t="s">
        <v>3874</v>
      </c>
      <c r="C1163" s="229" t="s">
        <v>5245</v>
      </c>
      <c r="D1163" s="229">
        <v>12</v>
      </c>
      <c r="E1163" s="229">
        <v>6</v>
      </c>
      <c r="F1163" s="229">
        <v>0</v>
      </c>
      <c r="I1163" s="229">
        <v>0</v>
      </c>
      <c r="J1163" s="229">
        <f t="shared" si="88"/>
        <v>0</v>
      </c>
      <c r="K1163" s="229" t="str">
        <f t="shared" si="87"/>
        <v>75632 JG00A</v>
      </c>
      <c r="L1163" s="229" t="str">
        <f t="shared" si="86"/>
        <v>75632 JG00A</v>
      </c>
      <c r="M1163" s="229" t="str">
        <f t="shared" si="85"/>
        <v/>
      </c>
      <c r="N1163" s="229">
        <f>VLOOKUP(B1163,大日程202201!$C$2:$D$1418,2,FALSE)</f>
        <v>0</v>
      </c>
    </row>
    <row r="1164" spans="1:14">
      <c r="A1164" s="229">
        <v>1163</v>
      </c>
      <c r="B1164" s="229" t="s">
        <v>3875</v>
      </c>
      <c r="C1164" s="229" t="s">
        <v>5246</v>
      </c>
      <c r="D1164" s="229">
        <v>12</v>
      </c>
      <c r="E1164" s="229">
        <v>6</v>
      </c>
      <c r="F1164" s="229">
        <v>0</v>
      </c>
      <c r="I1164" s="229">
        <v>0</v>
      </c>
      <c r="J1164" s="229">
        <f t="shared" si="88"/>
        <v>0</v>
      </c>
      <c r="K1164" s="229" t="str">
        <f t="shared" si="87"/>
        <v>75632 JH00A</v>
      </c>
      <c r="L1164" s="229" t="str">
        <f t="shared" si="86"/>
        <v>75632 JH00A</v>
      </c>
      <c r="M1164" s="229" t="str">
        <f t="shared" si="85"/>
        <v/>
      </c>
      <c r="N1164" s="229">
        <f>VLOOKUP(B1164,大日程202201!$C$2:$D$1418,2,FALSE)</f>
        <v>0</v>
      </c>
    </row>
    <row r="1165" spans="1:14">
      <c r="A1165" s="229">
        <v>1164</v>
      </c>
      <c r="B1165" s="229" t="s">
        <v>3876</v>
      </c>
      <c r="C1165" s="229" t="s">
        <v>5247</v>
      </c>
      <c r="D1165" s="229">
        <v>12</v>
      </c>
      <c r="E1165" s="229">
        <v>6</v>
      </c>
      <c r="F1165" s="229">
        <v>0</v>
      </c>
      <c r="I1165" s="229">
        <v>0</v>
      </c>
      <c r="J1165" s="229">
        <f t="shared" si="88"/>
        <v>0</v>
      </c>
      <c r="K1165" s="229" t="str">
        <f t="shared" si="87"/>
        <v>75632 1YA0A</v>
      </c>
      <c r="L1165" s="229" t="str">
        <f t="shared" si="86"/>
        <v>75632 1YA0A</v>
      </c>
      <c r="M1165" s="229" t="str">
        <f t="shared" si="85"/>
        <v/>
      </c>
      <c r="N1165" s="229">
        <f>VLOOKUP(B1165,大日程202201!$C$2:$D$1418,2,FALSE)</f>
        <v>0</v>
      </c>
    </row>
    <row r="1166" spans="1:14">
      <c r="A1166" s="229">
        <v>1165</v>
      </c>
      <c r="B1166" s="229" t="s">
        <v>3877</v>
      </c>
      <c r="C1166" s="229" t="s">
        <v>5248</v>
      </c>
      <c r="D1166" s="229">
        <v>12</v>
      </c>
      <c r="E1166" s="229">
        <v>6</v>
      </c>
      <c r="F1166" s="229">
        <v>0</v>
      </c>
      <c r="I1166" s="229">
        <v>0</v>
      </c>
      <c r="J1166" s="229">
        <f t="shared" si="88"/>
        <v>0</v>
      </c>
      <c r="K1166" s="229" t="str">
        <f t="shared" si="87"/>
        <v>75632 JM00A</v>
      </c>
      <c r="L1166" s="229" t="str">
        <f t="shared" si="86"/>
        <v>75632 JM00A</v>
      </c>
      <c r="M1166" s="229" t="str">
        <f t="shared" ref="M1166:M1229" si="89">IF(AND($G1166&lt;&gt;"",$J1166&gt;0), IF($F1166=1,MID($K1166,1,$G1166-(1+$J1166))&amp;MID($K1166,$G1166+$J1166,LEN($K1166)-($G1166+($J1166-1))),""),IF(AND($G1166&lt;&gt;"",$E1166&lt;&gt;"",$J1166&gt;0),MID($K1166,1,$G1166-1),IF(AND($G1166&lt;&gt;"",$E1166&lt;&gt;"",$J1166&lt;0),MID($K1166,1,$E1166)&amp;MID($K1166,$G1166+1,LEN($K1166)-$G1166),IF($F1166=1,MID($K1166,1,$G1166-2)&amp;MID($K1166,$G1166+1,LEN($K1166)-$G1166),""))))</f>
        <v/>
      </c>
      <c r="N1166" s="229">
        <f>VLOOKUP(B1166,大日程202201!$C$2:$D$1418,2,FALSE)</f>
        <v>0</v>
      </c>
    </row>
    <row r="1167" spans="1:14">
      <c r="A1167" s="229">
        <v>1166</v>
      </c>
      <c r="B1167" s="229" t="s">
        <v>3878</v>
      </c>
      <c r="C1167" s="229" t="s">
        <v>5249</v>
      </c>
      <c r="D1167" s="229">
        <v>12</v>
      </c>
      <c r="E1167" s="229">
        <v>6</v>
      </c>
      <c r="F1167" s="229">
        <v>0</v>
      </c>
      <c r="I1167" s="229">
        <v>0</v>
      </c>
      <c r="J1167" s="229">
        <f t="shared" si="88"/>
        <v>0</v>
      </c>
      <c r="K1167" s="229" t="str">
        <f t="shared" si="87"/>
        <v>76572 JM00A</v>
      </c>
      <c r="L1167" s="229" t="str">
        <f t="shared" ref="L1167:L1227" si="90">IF(AND($G1167&lt;&gt;"",$J1167&gt;0), IF($F1167=1,MID($K1167,1,$G1167-1)&amp;MID($K1167,$G1167+$J1167+$J1167,LEN($K1167)-($G1167+$J1167)),""), IF(AND($G1167&lt;&gt;"",$E1167&lt;&gt;""),MID($K1167,1,$G1167-1),IF(AND($D1167&lt;&gt;"",$F1167&lt;2),$K1167,IF(AND(OR($D1167="", $E1167=""),VALUE($F1167)=0),$K1167,IF($F1167=1,MID($K1167,1,$G1167-1)&amp;MID($K1167,$G1167+2,LEN($K1167)-($G1167-1)),"")))))</f>
        <v>76572 JM00A</v>
      </c>
      <c r="M1167" s="229" t="str">
        <f t="shared" si="89"/>
        <v/>
      </c>
      <c r="N1167" s="229">
        <f>VLOOKUP(B1167,大日程202201!$C$2:$D$1418,2,FALSE)</f>
        <v>0</v>
      </c>
    </row>
    <row r="1168" spans="1:14">
      <c r="A1168" s="229">
        <v>1167</v>
      </c>
      <c r="B1168" s="229" t="s">
        <v>3879</v>
      </c>
      <c r="C1168" s="229" t="s">
        <v>5250</v>
      </c>
      <c r="D1168" s="229">
        <v>12</v>
      </c>
      <c r="E1168" s="229">
        <v>6</v>
      </c>
      <c r="F1168" s="229">
        <v>0</v>
      </c>
      <c r="I1168" s="229">
        <v>0</v>
      </c>
      <c r="J1168" s="229">
        <f t="shared" si="88"/>
        <v>0</v>
      </c>
      <c r="K1168" s="229" t="str">
        <f t="shared" si="87"/>
        <v>76573 JM00A</v>
      </c>
      <c r="L1168" s="229" t="str">
        <f t="shared" si="90"/>
        <v>76573 JM00A</v>
      </c>
      <c r="M1168" s="229" t="str">
        <f t="shared" si="89"/>
        <v/>
      </c>
      <c r="N1168" s="229">
        <f>VLOOKUP(B1168,大日程202201!$C$2:$D$1418,2,FALSE)</f>
        <v>0</v>
      </c>
    </row>
    <row r="1169" spans="1:14">
      <c r="A1169" s="229">
        <v>1168</v>
      </c>
      <c r="B1169" s="229" t="s">
        <v>3880</v>
      </c>
      <c r="C1169" s="229" t="s">
        <v>5251</v>
      </c>
      <c r="D1169" s="229">
        <v>14</v>
      </c>
      <c r="E1169" s="229">
        <v>6</v>
      </c>
      <c r="F1169" s="229">
        <v>0</v>
      </c>
      <c r="I1169" s="229">
        <v>0</v>
      </c>
      <c r="J1169" s="229">
        <f t="shared" si="88"/>
        <v>0</v>
      </c>
      <c r="K1169" s="229" t="str">
        <f t="shared" si="87"/>
        <v>74798 JM00ACE</v>
      </c>
      <c r="L1169" s="229" t="str">
        <f t="shared" si="90"/>
        <v>74798 JM00ACE</v>
      </c>
      <c r="M1169" s="229" t="str">
        <f t="shared" si="89"/>
        <v/>
      </c>
      <c r="N1169" s="229">
        <f>VLOOKUP(B1169,大日程202201!$C$2:$D$1418,2,FALSE)</f>
        <v>0</v>
      </c>
    </row>
    <row r="1170" spans="1:14">
      <c r="A1170" s="229">
        <v>1169</v>
      </c>
      <c r="B1170" s="229" t="s">
        <v>3881</v>
      </c>
      <c r="C1170" s="229" t="s">
        <v>5252</v>
      </c>
      <c r="D1170" s="229">
        <v>12</v>
      </c>
      <c r="E1170" s="229">
        <v>6</v>
      </c>
      <c r="F1170" s="229">
        <v>0</v>
      </c>
      <c r="I1170" s="229">
        <v>0</v>
      </c>
      <c r="J1170" s="229">
        <f t="shared" si="88"/>
        <v>0</v>
      </c>
      <c r="K1170" s="229" t="str">
        <f t="shared" si="87"/>
        <v>76632 JM00A</v>
      </c>
      <c r="L1170" s="229" t="str">
        <f t="shared" si="90"/>
        <v>76632 JM00A</v>
      </c>
      <c r="M1170" s="229" t="str">
        <f t="shared" si="89"/>
        <v/>
      </c>
      <c r="N1170" s="229">
        <f>VLOOKUP(B1170,大日程202201!$C$2:$D$1418,2,FALSE)</f>
        <v>0</v>
      </c>
    </row>
    <row r="1171" spans="1:14">
      <c r="A1171" s="229">
        <v>1170</v>
      </c>
      <c r="B1171" s="229" t="s">
        <v>3882</v>
      </c>
      <c r="C1171" s="229" t="s">
        <v>5253</v>
      </c>
      <c r="D1171" s="229">
        <v>12</v>
      </c>
      <c r="E1171" s="229">
        <v>6</v>
      </c>
      <c r="F1171" s="229">
        <v>0</v>
      </c>
      <c r="I1171" s="229">
        <v>0</v>
      </c>
      <c r="J1171" s="229">
        <f t="shared" si="88"/>
        <v>0</v>
      </c>
      <c r="K1171" s="229" t="str">
        <f t="shared" si="87"/>
        <v>76633 JM00A</v>
      </c>
      <c r="L1171" s="229" t="str">
        <f t="shared" si="90"/>
        <v>76633 JM00A</v>
      </c>
      <c r="M1171" s="229" t="str">
        <f t="shared" si="89"/>
        <v/>
      </c>
      <c r="N1171" s="229">
        <f>VLOOKUP(B1171,大日程202201!$C$2:$D$1418,2,FALSE)</f>
        <v>0</v>
      </c>
    </row>
    <row r="1172" spans="1:14">
      <c r="A1172" s="229">
        <v>1171</v>
      </c>
      <c r="B1172" s="229" t="s">
        <v>3884</v>
      </c>
      <c r="C1172" s="229" t="s">
        <v>5254</v>
      </c>
      <c r="D1172" s="229">
        <v>12</v>
      </c>
      <c r="E1172" s="229">
        <v>6</v>
      </c>
      <c r="F1172" s="229">
        <v>0</v>
      </c>
      <c r="I1172" s="229">
        <v>0</v>
      </c>
      <c r="J1172" s="229">
        <f t="shared" si="88"/>
        <v>0</v>
      </c>
      <c r="K1172" s="229" t="str">
        <f t="shared" si="87"/>
        <v>76532 JM00B</v>
      </c>
      <c r="L1172" s="229" t="str">
        <f t="shared" si="90"/>
        <v>76532 JM00B</v>
      </c>
      <c r="M1172" s="229" t="str">
        <f t="shared" si="89"/>
        <v/>
      </c>
      <c r="N1172" s="229">
        <f>VLOOKUP(B1172,大日程202201!$C$2:$D$1418,2,FALSE)</f>
        <v>0</v>
      </c>
    </row>
    <row r="1173" spans="1:14">
      <c r="A1173" s="229">
        <v>1172</v>
      </c>
      <c r="B1173" s="229" t="s">
        <v>3885</v>
      </c>
      <c r="C1173" s="229" t="s">
        <v>5255</v>
      </c>
      <c r="D1173" s="229">
        <v>12</v>
      </c>
      <c r="E1173" s="229">
        <v>6</v>
      </c>
      <c r="F1173" s="229">
        <v>0</v>
      </c>
      <c r="I1173" s="229">
        <v>0</v>
      </c>
      <c r="J1173" s="229">
        <f t="shared" si="88"/>
        <v>0</v>
      </c>
      <c r="K1173" s="229" t="str">
        <f t="shared" si="87"/>
        <v>76533 JM00B</v>
      </c>
      <c r="L1173" s="229" t="str">
        <f t="shared" si="90"/>
        <v>76533 JM00B</v>
      </c>
      <c r="M1173" s="229" t="str">
        <f t="shared" si="89"/>
        <v/>
      </c>
      <c r="N1173" s="229">
        <f>VLOOKUP(B1173,大日程202201!$C$2:$D$1418,2,FALSE)</f>
        <v>0</v>
      </c>
    </row>
    <row r="1174" spans="1:14">
      <c r="A1174" s="229">
        <v>1173</v>
      </c>
      <c r="B1174" s="229" t="s">
        <v>3886</v>
      </c>
      <c r="C1174" s="229" t="s">
        <v>5256</v>
      </c>
      <c r="D1174" s="229">
        <v>12</v>
      </c>
      <c r="E1174" s="229">
        <v>6</v>
      </c>
      <c r="F1174" s="229">
        <v>0</v>
      </c>
      <c r="I1174" s="229">
        <v>0</v>
      </c>
      <c r="J1174" s="229">
        <f t="shared" si="88"/>
        <v>0</v>
      </c>
      <c r="K1174" s="229" t="str">
        <f t="shared" si="87"/>
        <v>76232 JM00A</v>
      </c>
      <c r="L1174" s="229" t="str">
        <f t="shared" si="90"/>
        <v>76232 JM00A</v>
      </c>
      <c r="M1174" s="229" t="str">
        <f t="shared" si="89"/>
        <v/>
      </c>
      <c r="N1174" s="229">
        <f>VLOOKUP(B1174,大日程202201!$C$2:$D$1418,2,FALSE)</f>
        <v>0</v>
      </c>
    </row>
    <row r="1175" spans="1:14">
      <c r="A1175" s="229">
        <v>1174</v>
      </c>
      <c r="B1175" s="229" t="s">
        <v>3887</v>
      </c>
      <c r="C1175" s="229" t="s">
        <v>5257</v>
      </c>
      <c r="D1175" s="229">
        <v>12</v>
      </c>
      <c r="E1175" s="229">
        <v>6</v>
      </c>
      <c r="F1175" s="229">
        <v>0</v>
      </c>
      <c r="I1175" s="229">
        <v>0</v>
      </c>
      <c r="J1175" s="229">
        <f t="shared" si="88"/>
        <v>0</v>
      </c>
      <c r="K1175" s="229" t="str">
        <f t="shared" si="87"/>
        <v>76233 JM00A</v>
      </c>
      <c r="L1175" s="229" t="str">
        <f t="shared" si="90"/>
        <v>76233 JM00A</v>
      </c>
      <c r="M1175" s="229" t="str">
        <f t="shared" si="89"/>
        <v/>
      </c>
      <c r="N1175" s="229">
        <f>VLOOKUP(B1175,大日程202201!$C$2:$D$1418,2,FALSE)</f>
        <v>0</v>
      </c>
    </row>
    <row r="1176" spans="1:14">
      <c r="A1176" s="229">
        <v>1175</v>
      </c>
      <c r="B1176" s="229" t="s">
        <v>3888</v>
      </c>
      <c r="C1176" s="229" t="s">
        <v>5258</v>
      </c>
      <c r="D1176" s="229">
        <v>12</v>
      </c>
      <c r="E1176" s="229">
        <v>6</v>
      </c>
      <c r="F1176" s="229">
        <v>0</v>
      </c>
      <c r="I1176" s="229">
        <v>0</v>
      </c>
      <c r="J1176" s="229">
        <f t="shared" si="88"/>
        <v>0</v>
      </c>
      <c r="K1176" s="229" t="str">
        <f t="shared" si="87"/>
        <v>75174 JG00A</v>
      </c>
      <c r="L1176" s="229" t="str">
        <f t="shared" si="90"/>
        <v>75174 JG00A</v>
      </c>
      <c r="M1176" s="229" t="str">
        <f t="shared" si="89"/>
        <v/>
      </c>
      <c r="N1176" s="229">
        <f>VLOOKUP(B1176,大日程202201!$C$2:$D$1418,2,FALSE)</f>
        <v>4200</v>
      </c>
    </row>
    <row r="1177" spans="1:14">
      <c r="A1177" s="229">
        <v>1176</v>
      </c>
      <c r="B1177" s="229" t="s">
        <v>3889</v>
      </c>
      <c r="C1177" s="229" t="s">
        <v>5259</v>
      </c>
      <c r="D1177" s="229">
        <v>14</v>
      </c>
      <c r="E1177" s="229">
        <v>6</v>
      </c>
      <c r="F1177" s="229">
        <v>0</v>
      </c>
      <c r="I1177" s="229">
        <v>12</v>
      </c>
      <c r="J1177" s="229">
        <f t="shared" si="88"/>
        <v>0</v>
      </c>
      <c r="K1177" s="229" t="str">
        <f t="shared" si="87"/>
        <v>75174 JG00A-K</v>
      </c>
      <c r="L1177" s="229" t="str">
        <f t="shared" si="90"/>
        <v>75174 JG00A-K</v>
      </c>
      <c r="M1177" s="229" t="str">
        <f t="shared" si="89"/>
        <v/>
      </c>
      <c r="N1177" s="229">
        <f>VLOOKUP(B1177,大日程202201!$C$2:$D$1418,2,FALSE)</f>
        <v>7800</v>
      </c>
    </row>
    <row r="1178" spans="1:14">
      <c r="A1178" s="229">
        <v>1177</v>
      </c>
      <c r="B1178" s="229" t="s">
        <v>3890</v>
      </c>
      <c r="C1178" s="229" t="s">
        <v>5260</v>
      </c>
      <c r="D1178" s="229">
        <v>16</v>
      </c>
      <c r="E1178" s="229">
        <v>8</v>
      </c>
      <c r="F1178" s="229">
        <v>1</v>
      </c>
      <c r="G1178" s="229">
        <v>6</v>
      </c>
      <c r="I1178" s="229">
        <v>14</v>
      </c>
      <c r="J1178" s="229">
        <f t="shared" si="88"/>
        <v>1</v>
      </c>
      <c r="K1178" s="229" t="str">
        <f t="shared" si="87"/>
        <v>75152/3 JG00A-K</v>
      </c>
      <c r="L1178" s="229" t="str">
        <f>IF(AND($G1178&lt;&gt;"",$J1178&gt;0), IF($F1178=1,MID($K1178,1,$G1178-1)&amp;MID($K1178,$G1178+2,LEN($K1178)-($G1178+1)),""), IF(AND($G1178&lt;&gt;"",$E1178&lt;&gt;""),MID($K1178,1,$G1178-1),IF(AND($D1178&lt;&gt;"",$F1178&lt;2),$K1178,IF(AND(OR($D1178="", $E1178=""),VALUE($F1178)=0),$K1178,IF($F1178=1,MID($K1178,1,$G1178-1)&amp;MID($K1178,$G1178+2,LEN($K1178)-($G1178-1)),"")))))</f>
        <v>75152 JG00A-K</v>
      </c>
      <c r="M1178" s="229" t="str">
        <f t="shared" si="89"/>
        <v>75153 JG00A-K</v>
      </c>
      <c r="N1178" s="229">
        <f>VLOOKUP(B1178,大日程202201!$C$2:$D$1418,2,FALSE)</f>
        <v>0</v>
      </c>
    </row>
    <row r="1179" spans="1:14">
      <c r="A1179" s="229">
        <v>1178</v>
      </c>
      <c r="B1179" s="229" t="s">
        <v>3891</v>
      </c>
      <c r="C1179" s="236" t="s">
        <v>970</v>
      </c>
      <c r="D1179" s="229">
        <v>12</v>
      </c>
      <c r="E1179" s="229">
        <v>6</v>
      </c>
      <c r="I1179" s="229">
        <v>0</v>
      </c>
      <c r="J1179" s="229">
        <f t="shared" si="88"/>
        <v>0</v>
      </c>
      <c r="K1179" s="229" t="str">
        <f t="shared" si="87"/>
        <v>75512 JG00A</v>
      </c>
      <c r="L1179" s="229" t="str">
        <f>IF(AND($G1179&lt;&gt;"",$J1179&gt;0), IF($F1179=1,MID($K1179,1,$G1179-1)&amp;MID($K1179,$G1179+2,LEN($K1179)-($G1179+1)),""), IF(AND($G1179&lt;&gt;"",$E1179&lt;&gt;""),MID($K1179,1,$G1179-1),IF(AND($D1179&lt;&gt;"",$F1179&lt;2),$K1179,IF(AND(OR($D1179="", $E1179=""),VALUE($F1179)=0),$K1179,IF($F1179=1,MID($K1179,1,$G1179-1)&amp;MID($K1179,$G1179+2,LEN($K1179)-($G1179-1)),"")))))</f>
        <v>75512 JG00A</v>
      </c>
      <c r="M1179" s="229" t="str">
        <f t="shared" si="89"/>
        <v/>
      </c>
      <c r="N1179" s="229">
        <f>VLOOKUP(B1179,大日程202201!$C$2:$D$1418,2,FALSE)</f>
        <v>0</v>
      </c>
    </row>
    <row r="1180" spans="1:14">
      <c r="A1180" s="229">
        <v>1179</v>
      </c>
      <c r="B1180" s="229" t="s">
        <v>3892</v>
      </c>
      <c r="C1180" s="229" t="s">
        <v>5261</v>
      </c>
      <c r="D1180" s="229">
        <v>12</v>
      </c>
      <c r="E1180" s="229">
        <v>6</v>
      </c>
      <c r="F1180" s="229">
        <v>0</v>
      </c>
      <c r="I1180" s="229">
        <v>0</v>
      </c>
      <c r="J1180" s="229">
        <f t="shared" si="88"/>
        <v>0</v>
      </c>
      <c r="K1180" s="229" t="str">
        <f t="shared" si="87"/>
        <v>75512 6MA0A</v>
      </c>
      <c r="L1180" s="229" t="str">
        <f t="shared" si="90"/>
        <v>75512 6MA0A</v>
      </c>
      <c r="M1180" s="229" t="str">
        <f t="shared" si="89"/>
        <v/>
      </c>
      <c r="N1180" s="229">
        <f>VLOOKUP(B1180,大日程202201!$C$2:$D$1418,2,FALSE)</f>
        <v>6300</v>
      </c>
    </row>
    <row r="1181" spans="1:14">
      <c r="A1181" s="229">
        <v>1180</v>
      </c>
      <c r="B1181" s="229" t="s">
        <v>3893</v>
      </c>
      <c r="C1181" s="235" t="s">
        <v>972</v>
      </c>
      <c r="D1181" s="229">
        <v>12</v>
      </c>
      <c r="E1181" s="229">
        <v>6</v>
      </c>
      <c r="I1181" s="229">
        <v>0</v>
      </c>
      <c r="J1181" s="229">
        <f t="shared" si="88"/>
        <v>0</v>
      </c>
      <c r="K1181" s="229" t="str">
        <f t="shared" si="87"/>
        <v>75512 JM00A</v>
      </c>
      <c r="L1181" s="229" t="str">
        <f>IF(AND($G1181&lt;&gt;"",$J1181&gt;0), IF($F1181=1,MID($K1181,1,$G1181-1)&amp;MID($K1181,$G1181+2,LEN($K1181)-($G1181+1)),""), IF(AND($G1181&lt;&gt;"",$E1181&lt;&gt;""),MID($K1181,1,$G1181-1),IF(AND($D1181&lt;&gt;"",$F1181&lt;2),$K1181,IF(AND(OR($D1181="", $E1181=""),VALUE($F1181)=0),$K1181,IF($F1181=1,MID($K1181,1,$G1181-1)&amp;MID($K1181,$G1181+2,LEN($K1181)-($G1181-1)),"")))))</f>
        <v>75512 JM00A</v>
      </c>
      <c r="M1181" s="229" t="str">
        <f t="shared" si="89"/>
        <v/>
      </c>
      <c r="N1181" s="229">
        <f>VLOOKUP(B1181,大日程202201!$C$2:$D$1418,2,FALSE)</f>
        <v>7200</v>
      </c>
    </row>
    <row r="1182" spans="1:14">
      <c r="A1182" s="229">
        <v>1181</v>
      </c>
      <c r="B1182" s="229" t="s">
        <v>3894</v>
      </c>
      <c r="C1182" s="235" t="s">
        <v>973</v>
      </c>
      <c r="D1182" s="229">
        <v>12</v>
      </c>
      <c r="E1182" s="229">
        <v>6</v>
      </c>
      <c r="I1182" s="229">
        <v>0</v>
      </c>
      <c r="J1182" s="229">
        <f t="shared" si="88"/>
        <v>0</v>
      </c>
      <c r="K1182" s="229" t="str">
        <f t="shared" si="87"/>
        <v>75513 JG00A</v>
      </c>
      <c r="L1182" s="229" t="str">
        <f>IF(AND($G1182&lt;&gt;"",$J1182&gt;0), IF($F1182=1,MID($K1182,1,$G1182-1)&amp;MID($K1182,$G1182+2,LEN($K1182)-($G1182+1)),""), IF(AND($G1182&lt;&gt;"",$E1182&lt;&gt;""),MID($K1182,1,$G1182-1),IF(AND($D1182&lt;&gt;"",$F1182&lt;2),$K1182,IF(AND(OR($D1182="", $E1182=""),VALUE($F1182)=0),$K1182,IF($F1182=1,MID($K1182,1,$G1182-1)&amp;MID($K1182,$G1182+2,LEN($K1182)-($G1182-1)),"")))))</f>
        <v>75513 JG00A</v>
      </c>
      <c r="M1182" s="229" t="str">
        <f t="shared" si="89"/>
        <v/>
      </c>
      <c r="N1182" s="229">
        <f>VLOOKUP(B1182,大日程202201!$C$2:$D$1418,2,FALSE)</f>
        <v>0</v>
      </c>
    </row>
    <row r="1183" spans="1:14">
      <c r="A1183" s="229">
        <v>1182</v>
      </c>
      <c r="B1183" s="229" t="s">
        <v>3895</v>
      </c>
      <c r="C1183" s="229" t="s">
        <v>5262</v>
      </c>
      <c r="D1183" s="229">
        <v>12</v>
      </c>
      <c r="E1183" s="229">
        <v>6</v>
      </c>
      <c r="F1183" s="229">
        <v>0</v>
      </c>
      <c r="I1183" s="229">
        <v>0</v>
      </c>
      <c r="J1183" s="229">
        <f t="shared" si="88"/>
        <v>0</v>
      </c>
      <c r="K1183" s="229" t="str">
        <f t="shared" si="87"/>
        <v>75513 6MA0A</v>
      </c>
      <c r="L1183" s="229" t="str">
        <f t="shared" si="90"/>
        <v>75513 6MA0A</v>
      </c>
      <c r="M1183" s="229" t="str">
        <f t="shared" si="89"/>
        <v/>
      </c>
      <c r="N1183" s="229">
        <f>VLOOKUP(B1183,大日程202201!$C$2:$D$1418,2,FALSE)</f>
        <v>6100</v>
      </c>
    </row>
    <row r="1184" spans="1:14">
      <c r="A1184" s="229">
        <v>1183</v>
      </c>
      <c r="B1184" s="229" t="s">
        <v>3896</v>
      </c>
      <c r="C1184" s="235" t="s">
        <v>975</v>
      </c>
      <c r="D1184" s="229">
        <v>12</v>
      </c>
      <c r="E1184" s="229">
        <v>6</v>
      </c>
      <c r="I1184" s="229">
        <v>0</v>
      </c>
      <c r="J1184" s="229">
        <f t="shared" si="88"/>
        <v>0</v>
      </c>
      <c r="K1184" s="229" t="str">
        <f t="shared" si="87"/>
        <v>75513 JM00A</v>
      </c>
      <c r="L1184" s="229" t="str">
        <f>IF(AND($G1184&lt;&gt;"",$J1184&gt;0), IF($F1184=1,MID($K1184,1,$G1184-1)&amp;MID($K1184,$G1184+2,LEN($K1184)-($G1184+1)),""), IF(AND($G1184&lt;&gt;"",$E1184&lt;&gt;""),MID($K1184,1,$G1184-1),IF(AND($D1184&lt;&gt;"",$F1184&lt;2),$K1184,IF(AND(OR($D1184="", $E1184=""),VALUE($F1184)=0),$K1184,IF($F1184=1,MID($K1184,1,$G1184-1)&amp;MID($K1184,$G1184+2,LEN($K1184)-($G1184-1)),"")))))</f>
        <v>75513 JM00A</v>
      </c>
      <c r="M1184" s="229" t="str">
        <f t="shared" si="89"/>
        <v/>
      </c>
      <c r="N1184" s="229">
        <f>VLOOKUP(B1184,大日程202201!$C$2:$D$1418,2,FALSE)</f>
        <v>7000</v>
      </c>
    </row>
    <row r="1185" spans="1:14">
      <c r="A1185" s="229">
        <v>1184</v>
      </c>
      <c r="B1185" s="229" t="s">
        <v>3897</v>
      </c>
      <c r="C1185" s="235" t="s">
        <v>1101</v>
      </c>
      <c r="D1185" s="229">
        <v>12</v>
      </c>
      <c r="E1185" s="229">
        <v>6</v>
      </c>
      <c r="I1185" s="229">
        <v>0</v>
      </c>
      <c r="J1185" s="229">
        <f t="shared" si="88"/>
        <v>0</v>
      </c>
      <c r="K1185" s="229" t="str">
        <f t="shared" si="87"/>
        <v>75636 1VX0A</v>
      </c>
      <c r="L1185" s="229" t="str">
        <f>IF(AND($G1185&lt;&gt;"",$J1185&gt;0), IF($F1185=1,MID($K1185,1,$G1185-1)&amp;MID($K1185,$G1185+2,LEN($K1185)-($G1185+1)),""), IF(AND($G1185&lt;&gt;"",$E1185&lt;&gt;""),MID($K1185,1,$G1185-1),IF(AND($D1185&lt;&gt;"",$F1185&lt;2),$K1185,IF(AND(OR($D1185="", $E1185=""),VALUE($F1185)=0),$K1185,IF($F1185=1,MID($K1185,1,$G1185-1)&amp;MID($K1185,$G1185+2,LEN($K1185)-($G1185-1)),"")))))</f>
        <v>75636 1VX0A</v>
      </c>
      <c r="M1185" s="229" t="str">
        <f t="shared" si="89"/>
        <v/>
      </c>
      <c r="N1185" s="229">
        <f>VLOOKUP(B1185,大日程202201!$C$2:$D$1418,2,FALSE)</f>
        <v>6400</v>
      </c>
    </row>
    <row r="1186" spans="1:14">
      <c r="A1186" s="229">
        <v>1185</v>
      </c>
      <c r="B1186" s="229" t="s">
        <v>3898</v>
      </c>
      <c r="C1186" s="229" t="s">
        <v>5263</v>
      </c>
      <c r="D1186" s="229">
        <v>14</v>
      </c>
      <c r="E1186" s="229">
        <v>6</v>
      </c>
      <c r="F1186" s="229">
        <v>0</v>
      </c>
      <c r="I1186" s="229">
        <v>12</v>
      </c>
      <c r="J1186" s="229">
        <f t="shared" si="88"/>
        <v>0</v>
      </c>
      <c r="K1186" s="229" t="str">
        <f t="shared" si="87"/>
        <v>75636 1VX0A-G</v>
      </c>
      <c r="L1186" s="229" t="str">
        <f t="shared" si="90"/>
        <v>75636 1VX0A-G</v>
      </c>
      <c r="M1186" s="229" t="str">
        <f t="shared" si="89"/>
        <v/>
      </c>
      <c r="N1186" s="229">
        <f>VLOOKUP(B1186,大日程202201!$C$2:$D$1418,2,FALSE)</f>
        <v>0</v>
      </c>
    </row>
    <row r="1187" spans="1:14">
      <c r="A1187" s="229">
        <v>1186</v>
      </c>
      <c r="B1187" s="229" t="s">
        <v>3899</v>
      </c>
      <c r="C1187" s="229" t="s">
        <v>5264</v>
      </c>
      <c r="D1187" s="229">
        <v>12</v>
      </c>
      <c r="E1187" s="229">
        <v>6</v>
      </c>
      <c r="F1187" s="229">
        <v>0</v>
      </c>
      <c r="I1187" s="229">
        <v>0</v>
      </c>
      <c r="J1187" s="229">
        <f t="shared" si="88"/>
        <v>0</v>
      </c>
      <c r="K1187" s="229" t="str">
        <f t="shared" si="87"/>
        <v>75636 6MA0B</v>
      </c>
      <c r="L1187" s="229" t="str">
        <f t="shared" si="90"/>
        <v>75636 6MA0B</v>
      </c>
      <c r="M1187" s="229" t="str">
        <f t="shared" si="89"/>
        <v/>
      </c>
      <c r="N1187" s="229">
        <f>VLOOKUP(B1187,大日程202201!$C$2:$D$1418,2,FALSE)</f>
        <v>7000</v>
      </c>
    </row>
    <row r="1188" spans="1:14">
      <c r="A1188" s="229">
        <v>1187</v>
      </c>
      <c r="B1188" s="229" t="s">
        <v>3900</v>
      </c>
      <c r="C1188" s="229" t="s">
        <v>5265</v>
      </c>
      <c r="D1188" s="229">
        <v>14</v>
      </c>
      <c r="E1188" s="229">
        <v>8</v>
      </c>
      <c r="F1188" s="229">
        <v>1</v>
      </c>
      <c r="G1188" s="229">
        <v>6</v>
      </c>
      <c r="I1188" s="229">
        <v>0</v>
      </c>
      <c r="J1188" s="229">
        <f t="shared" si="88"/>
        <v>1</v>
      </c>
      <c r="K1188" s="229" t="str">
        <f t="shared" si="87"/>
        <v>75658/9 JG00A</v>
      </c>
      <c r="L1188" s="229" t="str">
        <f>IF(AND($G1188&lt;&gt;"",$J1188&gt;0), IF($F1188=1,MID($K1188,1,$G1188-1)&amp;MID($K1188,$G1188+2,LEN($K1188)-($G1188+1)),""), IF(AND($G1188&lt;&gt;"",$E1188&lt;&gt;""),MID($K1188,1,$G1188-1),IF(AND($D1188&lt;&gt;"",$F1188&lt;2),$K1188,IF(AND(OR($D1188="", $E1188=""),VALUE($F1188)=0),$K1188,IF($F1188=1,MID($K1188,1,$G1188-1)&amp;MID($K1188,$G1188+2,LEN($K1188)-($G1188-1)),"")))))</f>
        <v>75658 JG00A</v>
      </c>
      <c r="M1188" s="229" t="str">
        <f t="shared" si="89"/>
        <v>75659 JG00A</v>
      </c>
      <c r="N1188" s="229">
        <f>VLOOKUP(B1188,大日程202201!$C$2:$D$1418,2,FALSE)</f>
        <v>16800</v>
      </c>
    </row>
    <row r="1189" spans="1:14">
      <c r="A1189" s="229">
        <v>1188</v>
      </c>
      <c r="B1189" s="229" t="s">
        <v>3901</v>
      </c>
      <c r="C1189" s="229" t="s">
        <v>5266</v>
      </c>
      <c r="D1189" s="229">
        <v>12</v>
      </c>
      <c r="E1189" s="229">
        <v>6</v>
      </c>
      <c r="F1189" s="229">
        <v>0</v>
      </c>
      <c r="I1189" s="229">
        <v>0</v>
      </c>
      <c r="J1189" s="229">
        <f t="shared" si="88"/>
        <v>0</v>
      </c>
      <c r="K1189" s="229" t="str">
        <f t="shared" si="87"/>
        <v>75196 JN20A</v>
      </c>
      <c r="L1189" s="229" t="str">
        <f t="shared" si="90"/>
        <v>75196 JN20A</v>
      </c>
      <c r="M1189" s="229" t="str">
        <f t="shared" si="89"/>
        <v/>
      </c>
      <c r="N1189" s="229">
        <f>VLOOKUP(B1189,大日程202201!$C$2:$D$1418,2,FALSE)</f>
        <v>0</v>
      </c>
    </row>
    <row r="1190" spans="1:14">
      <c r="A1190" s="229">
        <v>1189</v>
      </c>
      <c r="B1190" s="229" t="s">
        <v>3902</v>
      </c>
      <c r="C1190" s="229" t="s">
        <v>5267</v>
      </c>
      <c r="D1190" s="229">
        <v>12</v>
      </c>
      <c r="E1190" s="229">
        <v>6</v>
      </c>
      <c r="F1190" s="229">
        <v>0</v>
      </c>
      <c r="I1190" s="229">
        <v>0</v>
      </c>
      <c r="J1190" s="229">
        <f t="shared" si="88"/>
        <v>0</v>
      </c>
      <c r="K1190" s="229" t="str">
        <f t="shared" si="87"/>
        <v>75172 JN20A</v>
      </c>
      <c r="L1190" s="229" t="str">
        <f t="shared" si="90"/>
        <v>75172 JN20A</v>
      </c>
      <c r="M1190" s="229" t="str">
        <f t="shared" si="89"/>
        <v/>
      </c>
      <c r="N1190" s="229">
        <f>VLOOKUP(B1190,大日程202201!$C$2:$D$1418,2,FALSE)</f>
        <v>0</v>
      </c>
    </row>
    <row r="1191" spans="1:14">
      <c r="A1191" s="229">
        <v>1190</v>
      </c>
      <c r="B1191" s="229" t="s">
        <v>3903</v>
      </c>
      <c r="C1191" s="229" t="s">
        <v>5268</v>
      </c>
      <c r="D1191" s="229">
        <v>12</v>
      </c>
      <c r="E1191" s="229">
        <v>6</v>
      </c>
      <c r="F1191" s="229">
        <v>0</v>
      </c>
      <c r="I1191" s="229">
        <v>0</v>
      </c>
      <c r="J1191" s="229">
        <f t="shared" si="88"/>
        <v>0</v>
      </c>
      <c r="K1191" s="229" t="str">
        <f t="shared" si="87"/>
        <v>75173 JN20A</v>
      </c>
      <c r="L1191" s="229" t="str">
        <f t="shared" si="90"/>
        <v>75173 JN20A</v>
      </c>
      <c r="M1191" s="229" t="str">
        <f t="shared" si="89"/>
        <v/>
      </c>
      <c r="N1191" s="229">
        <f>VLOOKUP(B1191,大日程202201!$C$2:$D$1418,2,FALSE)</f>
        <v>0</v>
      </c>
    </row>
    <row r="1192" spans="1:14">
      <c r="A1192" s="229">
        <v>1191</v>
      </c>
      <c r="B1192" s="229" t="s">
        <v>3904</v>
      </c>
      <c r="C1192" s="229" t="s">
        <v>5269</v>
      </c>
      <c r="D1192" s="229">
        <v>12</v>
      </c>
      <c r="E1192" s="229">
        <v>6</v>
      </c>
      <c r="F1192" s="229">
        <v>0</v>
      </c>
      <c r="I1192" s="229">
        <v>0</v>
      </c>
      <c r="J1192" s="229">
        <f t="shared" si="88"/>
        <v>0</v>
      </c>
      <c r="K1192" s="229" t="str">
        <f t="shared" si="87"/>
        <v>75312 3NU0A</v>
      </c>
      <c r="L1192" s="229" t="str">
        <f t="shared" si="90"/>
        <v>75312 3NU0A</v>
      </c>
      <c r="M1192" s="229" t="str">
        <f t="shared" si="89"/>
        <v/>
      </c>
      <c r="N1192" s="229">
        <f>VLOOKUP(B1192,大日程202201!$C$2:$D$1418,2,FALSE)</f>
        <v>0</v>
      </c>
    </row>
    <row r="1193" spans="1:14">
      <c r="A1193" s="229">
        <v>1192</v>
      </c>
      <c r="B1193" s="229" t="s">
        <v>3905</v>
      </c>
      <c r="C1193" s="229" t="s">
        <v>5270</v>
      </c>
      <c r="D1193" s="229">
        <v>12</v>
      </c>
      <c r="E1193" s="229">
        <v>6</v>
      </c>
      <c r="F1193" s="229">
        <v>0</v>
      </c>
      <c r="I1193" s="229">
        <v>0</v>
      </c>
      <c r="J1193" s="229">
        <f t="shared" si="88"/>
        <v>0</v>
      </c>
      <c r="K1193" s="229" t="str">
        <f t="shared" si="87"/>
        <v>75512 JN20A</v>
      </c>
      <c r="L1193" s="229" t="str">
        <f t="shared" si="90"/>
        <v>75512 JN20A</v>
      </c>
      <c r="M1193" s="229" t="str">
        <f t="shared" si="89"/>
        <v/>
      </c>
      <c r="N1193" s="229">
        <f>VLOOKUP(B1193,大日程202201!$C$2:$D$1418,2,FALSE)</f>
        <v>0</v>
      </c>
    </row>
    <row r="1194" spans="1:14">
      <c r="A1194" s="229">
        <v>1193</v>
      </c>
      <c r="B1194" s="229" t="s">
        <v>3906</v>
      </c>
      <c r="C1194" s="229" t="s">
        <v>5271</v>
      </c>
      <c r="D1194" s="229">
        <v>12</v>
      </c>
      <c r="E1194" s="229">
        <v>6</v>
      </c>
      <c r="F1194" s="229">
        <v>0</v>
      </c>
      <c r="I1194" s="229">
        <v>0</v>
      </c>
      <c r="J1194" s="229">
        <f t="shared" si="88"/>
        <v>0</v>
      </c>
      <c r="K1194" s="229" t="str">
        <f t="shared" si="87"/>
        <v>75512 3NU0A</v>
      </c>
      <c r="L1194" s="229" t="str">
        <f t="shared" si="90"/>
        <v>75512 3NU0A</v>
      </c>
      <c r="M1194" s="229" t="str">
        <f t="shared" si="89"/>
        <v/>
      </c>
      <c r="N1194" s="229">
        <f>VLOOKUP(B1194,大日程202201!$C$2:$D$1418,2,FALSE)</f>
        <v>0</v>
      </c>
    </row>
    <row r="1195" spans="1:14">
      <c r="A1195" s="229">
        <v>1194</v>
      </c>
      <c r="B1195" s="229" t="s">
        <v>3907</v>
      </c>
      <c r="C1195" s="229" t="s">
        <v>5272</v>
      </c>
      <c r="D1195" s="229">
        <v>12</v>
      </c>
      <c r="E1195" s="229">
        <v>6</v>
      </c>
      <c r="F1195" s="229">
        <v>0</v>
      </c>
      <c r="I1195" s="229">
        <v>0</v>
      </c>
      <c r="J1195" s="229">
        <f t="shared" si="88"/>
        <v>0</v>
      </c>
      <c r="K1195" s="229" t="str">
        <f t="shared" si="87"/>
        <v>75513 JN20A</v>
      </c>
      <c r="L1195" s="229" t="str">
        <f t="shared" si="90"/>
        <v>75513 JN20A</v>
      </c>
      <c r="M1195" s="229" t="str">
        <f t="shared" si="89"/>
        <v/>
      </c>
      <c r="N1195" s="229">
        <f>VLOOKUP(B1195,大日程202201!$C$2:$D$1418,2,FALSE)</f>
        <v>0</v>
      </c>
    </row>
    <row r="1196" spans="1:14">
      <c r="A1196" s="229">
        <v>1195</v>
      </c>
      <c r="B1196" s="229" t="s">
        <v>3908</v>
      </c>
      <c r="C1196" s="229" t="s">
        <v>5273</v>
      </c>
      <c r="D1196" s="229">
        <v>12</v>
      </c>
      <c r="E1196" s="229">
        <v>6</v>
      </c>
      <c r="F1196" s="229">
        <v>0</v>
      </c>
      <c r="I1196" s="229">
        <v>0</v>
      </c>
      <c r="J1196" s="229">
        <f t="shared" si="88"/>
        <v>0</v>
      </c>
      <c r="K1196" s="229" t="str">
        <f t="shared" si="87"/>
        <v>75513 3NU0A</v>
      </c>
      <c r="L1196" s="229" t="str">
        <f t="shared" si="90"/>
        <v>75513 3NU0A</v>
      </c>
      <c r="M1196" s="229" t="str">
        <f t="shared" si="89"/>
        <v/>
      </c>
      <c r="N1196" s="229">
        <f>VLOOKUP(B1196,大日程202201!$C$2:$D$1418,2,FALSE)</f>
        <v>0</v>
      </c>
    </row>
    <row r="1197" spans="1:14">
      <c r="A1197" s="229">
        <v>1196</v>
      </c>
      <c r="B1197" s="229" t="s">
        <v>3909</v>
      </c>
      <c r="C1197" s="229" t="s">
        <v>5274</v>
      </c>
      <c r="D1197" s="229">
        <v>12</v>
      </c>
      <c r="E1197" s="229">
        <v>6</v>
      </c>
      <c r="F1197" s="229">
        <v>0</v>
      </c>
      <c r="I1197" s="229">
        <v>0</v>
      </c>
      <c r="J1197" s="229">
        <f t="shared" si="88"/>
        <v>0</v>
      </c>
      <c r="K1197" s="229" t="str">
        <f t="shared" si="87"/>
        <v>76532 JN20A</v>
      </c>
      <c r="L1197" s="229" t="str">
        <f t="shared" si="90"/>
        <v>76532 JN20A</v>
      </c>
      <c r="M1197" s="229" t="str">
        <f t="shared" si="89"/>
        <v/>
      </c>
      <c r="N1197" s="229">
        <f>VLOOKUP(B1197,大日程202201!$C$2:$D$1418,2,FALSE)</f>
        <v>0</v>
      </c>
    </row>
    <row r="1198" spans="1:14">
      <c r="A1198" s="229">
        <v>1197</v>
      </c>
      <c r="B1198" s="229" t="s">
        <v>3910</v>
      </c>
      <c r="C1198" s="229" t="s">
        <v>5275</v>
      </c>
      <c r="D1198" s="229">
        <v>12</v>
      </c>
      <c r="E1198" s="229">
        <v>6</v>
      </c>
      <c r="F1198" s="229">
        <v>0</v>
      </c>
      <c r="I1198" s="229">
        <v>0</v>
      </c>
      <c r="J1198" s="229">
        <f t="shared" si="88"/>
        <v>0</v>
      </c>
      <c r="K1198" s="229" t="str">
        <f t="shared" si="87"/>
        <v>76533 JN20A</v>
      </c>
      <c r="L1198" s="229" t="str">
        <f t="shared" si="90"/>
        <v>76533 JN20A</v>
      </c>
      <c r="M1198" s="229" t="str">
        <f t="shared" si="89"/>
        <v/>
      </c>
      <c r="N1198" s="229">
        <f>VLOOKUP(B1198,大日程202201!$C$2:$D$1418,2,FALSE)</f>
        <v>0</v>
      </c>
    </row>
    <row r="1199" spans="1:14">
      <c r="A1199" s="229">
        <v>1198</v>
      </c>
      <c r="B1199" s="229" t="s">
        <v>3911</v>
      </c>
      <c r="C1199" s="229" t="s">
        <v>5276</v>
      </c>
      <c r="D1199" s="229">
        <v>14</v>
      </c>
      <c r="E1199" s="229">
        <v>8</v>
      </c>
      <c r="F1199" s="229">
        <v>1</v>
      </c>
      <c r="G1199" s="229">
        <v>6</v>
      </c>
      <c r="I1199" s="229">
        <v>0</v>
      </c>
      <c r="J1199" s="229">
        <f t="shared" si="88"/>
        <v>1</v>
      </c>
      <c r="K1199" s="229" t="str">
        <f t="shared" si="87"/>
        <v>76654/5 3TU0A</v>
      </c>
      <c r="L1199" s="229" t="str">
        <f>IF(AND($G1199&lt;&gt;"",$J1199&gt;0), IF($F1199=1,MID($K1199,1,$G1199-1)&amp;MID($K1199,$G1199+2,LEN($K1199)-($G1199+1)),""), IF(AND($G1199&lt;&gt;"",$E1199&lt;&gt;""),MID($K1199,1,$G1199-1),IF(AND($D1199&lt;&gt;"",$F1199&lt;2),$K1199,IF(AND(OR($D1199="", $E1199=""),VALUE($F1199)=0),$K1199,IF($F1199=1,MID($K1199,1,$G1199-1)&amp;MID($K1199,$G1199+2,LEN($K1199)-($G1199-1)),"")))))</f>
        <v>76654 3TU0A</v>
      </c>
      <c r="M1199" s="229" t="str">
        <f t="shared" si="89"/>
        <v>76655 3TU0A</v>
      </c>
      <c r="N1199" s="229">
        <f>VLOOKUP(B1199,大日程202201!$C$2:$D$1418,2,FALSE)</f>
        <v>0</v>
      </c>
    </row>
    <row r="1200" spans="1:14">
      <c r="A1200" s="229">
        <v>1199</v>
      </c>
      <c r="B1200" s="229" t="s">
        <v>3912</v>
      </c>
      <c r="C1200" s="229" t="s">
        <v>5277</v>
      </c>
      <c r="D1200" s="229">
        <v>14</v>
      </c>
      <c r="E1200" s="229">
        <v>8</v>
      </c>
      <c r="F1200" s="229">
        <v>1</v>
      </c>
      <c r="G1200" s="229">
        <v>6</v>
      </c>
      <c r="I1200" s="229">
        <v>0</v>
      </c>
      <c r="J1200" s="229">
        <f t="shared" si="88"/>
        <v>1</v>
      </c>
      <c r="K1200" s="229" t="str">
        <f t="shared" si="87"/>
        <v>76742/3 JN20A</v>
      </c>
      <c r="L1200" s="229" t="str">
        <f>IF(AND($G1200&lt;&gt;"",$J1200&gt;0), IF($F1200=1,MID($K1200,1,$G1200-1)&amp;MID($K1200,$G1200+2,LEN($K1200)-($G1200+1)),""), IF(AND($G1200&lt;&gt;"",$E1200&lt;&gt;""),MID($K1200,1,$G1200-1),IF(AND($D1200&lt;&gt;"",$F1200&lt;2),$K1200,IF(AND(OR($D1200="", $E1200=""),VALUE($F1200)=0),$K1200,IF($F1200=1,MID($K1200,1,$G1200-1)&amp;MID($K1200,$G1200+2,LEN($K1200)-($G1200-1)),"")))))</f>
        <v>76742 JN20A</v>
      </c>
      <c r="M1200" s="229" t="str">
        <f t="shared" si="89"/>
        <v>76743 JN20A</v>
      </c>
      <c r="N1200" s="229">
        <f>VLOOKUP(B1200,大日程202201!$C$2:$D$1418,2,FALSE)</f>
        <v>0</v>
      </c>
    </row>
    <row r="1201" spans="1:14">
      <c r="A1201" s="229">
        <v>1200</v>
      </c>
      <c r="B1201" s="229" t="s">
        <v>3913</v>
      </c>
      <c r="C1201" s="229" t="s">
        <v>5278</v>
      </c>
      <c r="D1201" s="229">
        <v>12</v>
      </c>
      <c r="E1201" s="229">
        <v>6</v>
      </c>
      <c r="F1201" s="229">
        <v>0</v>
      </c>
      <c r="I1201" s="229">
        <v>0</v>
      </c>
      <c r="J1201" s="229">
        <f t="shared" si="88"/>
        <v>0</v>
      </c>
      <c r="K1201" s="229" t="str">
        <f t="shared" si="87"/>
        <v>76752 JN20A</v>
      </c>
      <c r="L1201" s="229" t="str">
        <f t="shared" si="90"/>
        <v>76752 JN20A</v>
      </c>
      <c r="M1201" s="229" t="str">
        <f t="shared" si="89"/>
        <v/>
      </c>
      <c r="N1201" s="229">
        <f>VLOOKUP(B1201,大日程202201!$C$2:$D$1418,2,FALSE)</f>
        <v>0</v>
      </c>
    </row>
    <row r="1202" spans="1:14">
      <c r="A1202" s="229">
        <v>1201</v>
      </c>
      <c r="B1202" s="229" t="s">
        <v>3914</v>
      </c>
      <c r="C1202" s="229" t="s">
        <v>5279</v>
      </c>
      <c r="D1202" s="229">
        <v>12</v>
      </c>
      <c r="E1202" s="229">
        <v>6</v>
      </c>
      <c r="F1202" s="229">
        <v>0</v>
      </c>
      <c r="I1202" s="229">
        <v>0</v>
      </c>
      <c r="J1202" s="229">
        <f t="shared" si="88"/>
        <v>0</v>
      </c>
      <c r="K1202" s="229" t="str">
        <f t="shared" si="87"/>
        <v>76752 JN20A</v>
      </c>
      <c r="L1202" s="229" t="str">
        <f t="shared" si="90"/>
        <v>76752 JN20A</v>
      </c>
      <c r="M1202" s="229" t="str">
        <f t="shared" si="89"/>
        <v/>
      </c>
      <c r="N1202" s="229">
        <f>VLOOKUP(B1202,大日程202201!$C$2:$D$1418,2,FALSE)</f>
        <v>0</v>
      </c>
    </row>
    <row r="1203" spans="1:14">
      <c r="A1203" s="229">
        <v>1202</v>
      </c>
      <c r="B1203" s="229" t="s">
        <v>3915</v>
      </c>
      <c r="C1203" s="229" t="s">
        <v>5280</v>
      </c>
      <c r="D1203" s="229">
        <v>12</v>
      </c>
      <c r="E1203" s="229">
        <v>6</v>
      </c>
      <c r="F1203" s="229">
        <v>0</v>
      </c>
      <c r="I1203" s="229">
        <v>0</v>
      </c>
      <c r="J1203" s="229">
        <f t="shared" si="88"/>
        <v>0</v>
      </c>
      <c r="K1203" s="229" t="str">
        <f t="shared" si="87"/>
        <v>79112 JN20A</v>
      </c>
      <c r="L1203" s="229" t="str">
        <f t="shared" si="90"/>
        <v>79112 JN20A</v>
      </c>
      <c r="M1203" s="229" t="str">
        <f t="shared" si="89"/>
        <v/>
      </c>
      <c r="N1203" s="229">
        <f>VLOOKUP(B1203,大日程202201!$C$2:$D$1418,2,FALSE)</f>
        <v>0</v>
      </c>
    </row>
    <row r="1204" spans="1:14">
      <c r="A1204" s="229">
        <v>1203</v>
      </c>
      <c r="B1204" s="229" t="s">
        <v>3916</v>
      </c>
      <c r="C1204" s="229" t="s">
        <v>5281</v>
      </c>
      <c r="D1204" s="229">
        <v>12</v>
      </c>
      <c r="E1204" s="229">
        <v>6</v>
      </c>
      <c r="F1204" s="229">
        <v>0</v>
      </c>
      <c r="I1204" s="229">
        <v>0</v>
      </c>
      <c r="J1204" s="229">
        <f t="shared" si="88"/>
        <v>0</v>
      </c>
      <c r="K1204" s="229" t="str">
        <f t="shared" si="87"/>
        <v>79112 JN90A</v>
      </c>
      <c r="L1204" s="229" t="str">
        <f t="shared" si="90"/>
        <v>79112 JN90A</v>
      </c>
      <c r="M1204" s="229" t="str">
        <f t="shared" si="89"/>
        <v/>
      </c>
      <c r="N1204" s="229">
        <f>VLOOKUP(B1204,大日程202201!$C$2:$D$1418,2,FALSE)</f>
        <v>0</v>
      </c>
    </row>
    <row r="1205" spans="1:14">
      <c r="A1205" s="229">
        <v>1204</v>
      </c>
      <c r="B1205" s="229" t="s">
        <v>3917</v>
      </c>
      <c r="C1205" s="229" t="s">
        <v>5282</v>
      </c>
      <c r="D1205" s="229">
        <v>12</v>
      </c>
      <c r="E1205" s="229">
        <v>6</v>
      </c>
      <c r="F1205" s="229">
        <v>0</v>
      </c>
      <c r="I1205" s="229">
        <v>0</v>
      </c>
      <c r="J1205" s="229">
        <f t="shared" si="88"/>
        <v>0</v>
      </c>
      <c r="K1205" s="229" t="str">
        <f t="shared" si="87"/>
        <v>79113 JN20A</v>
      </c>
      <c r="L1205" s="229" t="str">
        <f t="shared" si="90"/>
        <v>79113 JN20A</v>
      </c>
      <c r="M1205" s="229" t="str">
        <f t="shared" si="89"/>
        <v/>
      </c>
      <c r="N1205" s="229">
        <f>VLOOKUP(B1205,大日程202201!$C$2:$D$1418,2,FALSE)</f>
        <v>0</v>
      </c>
    </row>
    <row r="1206" spans="1:14">
      <c r="A1206" s="229">
        <v>1205</v>
      </c>
      <c r="B1206" s="229" t="s">
        <v>3918</v>
      </c>
      <c r="C1206" s="229" t="s">
        <v>5283</v>
      </c>
      <c r="D1206" s="229">
        <v>14</v>
      </c>
      <c r="E1206" s="229">
        <v>6</v>
      </c>
      <c r="F1206" s="229">
        <v>0</v>
      </c>
      <c r="I1206" s="229">
        <v>0</v>
      </c>
      <c r="J1206" s="229">
        <f t="shared" si="88"/>
        <v>0</v>
      </c>
      <c r="K1206" s="229" t="str">
        <f t="shared" si="87"/>
        <v>17285 1LA0A02</v>
      </c>
      <c r="L1206" s="229" t="str">
        <f t="shared" si="90"/>
        <v>17285 1LA0A02</v>
      </c>
      <c r="M1206" s="229" t="str">
        <f t="shared" si="89"/>
        <v/>
      </c>
      <c r="N1206" s="229">
        <f>VLOOKUP(B1206,大日程202201!$C$2:$D$1418,2,FALSE)</f>
        <v>0</v>
      </c>
    </row>
    <row r="1207" spans="1:14">
      <c r="A1207" s="229">
        <v>1206</v>
      </c>
      <c r="B1207" s="229" t="s">
        <v>3919</v>
      </c>
      <c r="C1207" s="229" t="s">
        <v>5284</v>
      </c>
      <c r="D1207" s="229">
        <v>12</v>
      </c>
      <c r="E1207" s="229">
        <v>6</v>
      </c>
      <c r="F1207" s="229">
        <v>0</v>
      </c>
      <c r="I1207" s="229">
        <v>0</v>
      </c>
      <c r="J1207" s="229">
        <f t="shared" si="88"/>
        <v>0</v>
      </c>
      <c r="K1207" s="229" t="str">
        <f t="shared" si="87"/>
        <v>74542 1LA0B</v>
      </c>
      <c r="L1207" s="229" t="str">
        <f t="shared" si="90"/>
        <v>74542 1LA0B</v>
      </c>
      <c r="M1207" s="229" t="str">
        <f t="shared" si="89"/>
        <v/>
      </c>
      <c r="N1207" s="229">
        <f>VLOOKUP(B1207,大日程202201!$C$2:$D$1418,2,FALSE)</f>
        <v>4000</v>
      </c>
    </row>
    <row r="1208" spans="1:14">
      <c r="A1208" s="229">
        <v>1207</v>
      </c>
      <c r="B1208" s="229" t="s">
        <v>3920</v>
      </c>
      <c r="C1208" s="229" t="s">
        <v>5285</v>
      </c>
      <c r="D1208" s="229">
        <v>12</v>
      </c>
      <c r="E1208" s="229">
        <v>6</v>
      </c>
      <c r="F1208" s="229">
        <v>0</v>
      </c>
      <c r="I1208" s="229">
        <v>0</v>
      </c>
      <c r="J1208" s="229">
        <f t="shared" si="88"/>
        <v>0</v>
      </c>
      <c r="K1208" s="229" t="str">
        <f t="shared" si="87"/>
        <v>75617 1LA0A</v>
      </c>
      <c r="L1208" s="229" t="str">
        <f t="shared" si="90"/>
        <v>75617 1LA0A</v>
      </c>
      <c r="M1208" s="229" t="str">
        <f t="shared" si="89"/>
        <v/>
      </c>
      <c r="N1208" s="229">
        <f>VLOOKUP(B1208,大日程202201!$C$2:$D$1418,2,FALSE)</f>
        <v>0</v>
      </c>
    </row>
    <row r="1209" spans="1:14">
      <c r="A1209" s="229">
        <v>1208</v>
      </c>
      <c r="B1209" s="229" t="s">
        <v>3921</v>
      </c>
      <c r="C1209" s="229" t="s">
        <v>5286</v>
      </c>
      <c r="D1209" s="229">
        <v>14</v>
      </c>
      <c r="E1209" s="229">
        <v>8</v>
      </c>
      <c r="F1209" s="229">
        <v>1</v>
      </c>
      <c r="G1209" s="229">
        <v>6</v>
      </c>
      <c r="I1209" s="229">
        <v>0</v>
      </c>
      <c r="J1209" s="229">
        <f t="shared" si="88"/>
        <v>1</v>
      </c>
      <c r="K1209" s="229" t="str">
        <f t="shared" si="87"/>
        <v>75662/3 1LA0A</v>
      </c>
      <c r="L1209" s="229" t="str">
        <f>IF(AND($G1209&lt;&gt;"",$J1209&gt;0), IF($F1209=1,MID($K1209,1,$G1209-1)&amp;MID($K1209,$G1209+2,LEN($K1209)-($G1209+1)),""), IF(AND($G1209&lt;&gt;"",$E1209&lt;&gt;""),MID($K1209,1,$G1209-1),IF(AND($D1209&lt;&gt;"",$F1209&lt;2),$K1209,IF(AND(OR($D1209="", $E1209=""),VALUE($F1209)=0),$K1209,IF($F1209=1,MID($K1209,1,$G1209-1)&amp;MID($K1209,$G1209+2,LEN($K1209)-($G1209-1)),"")))))</f>
        <v>75662 1LA0A</v>
      </c>
      <c r="M1209" s="229" t="str">
        <f t="shared" si="89"/>
        <v>75663 1LA0A</v>
      </c>
      <c r="N1209" s="229">
        <f>VLOOKUP(B1209,大日程202201!$C$2:$D$1418,2,FALSE)</f>
        <v>0</v>
      </c>
    </row>
    <row r="1210" spans="1:14">
      <c r="A1210" s="229">
        <v>1209</v>
      </c>
      <c r="B1210" s="229" t="s">
        <v>3922</v>
      </c>
      <c r="C1210" s="229" t="s">
        <v>5287</v>
      </c>
      <c r="D1210" s="229">
        <v>12</v>
      </c>
      <c r="E1210" s="229">
        <v>6</v>
      </c>
      <c r="F1210" s="229">
        <v>0</v>
      </c>
      <c r="I1210" s="229">
        <v>0</v>
      </c>
      <c r="J1210" s="229">
        <f t="shared" si="88"/>
        <v>0</v>
      </c>
      <c r="K1210" s="229" t="str">
        <f t="shared" si="87"/>
        <v>76426 1LA0A</v>
      </c>
      <c r="L1210" s="229" t="str">
        <f t="shared" si="90"/>
        <v>76426 1LA0A</v>
      </c>
      <c r="M1210" s="229" t="str">
        <f t="shared" si="89"/>
        <v/>
      </c>
      <c r="N1210" s="229">
        <f>VLOOKUP(B1210,大日程202201!$C$2:$D$1418,2,FALSE)</f>
        <v>4400</v>
      </c>
    </row>
    <row r="1211" spans="1:14">
      <c r="A1211" s="229">
        <v>1210</v>
      </c>
      <c r="B1211" s="229" t="s">
        <v>3923</v>
      </c>
      <c r="C1211" s="229" t="s">
        <v>5288</v>
      </c>
      <c r="D1211" s="229">
        <v>12</v>
      </c>
      <c r="E1211" s="229">
        <v>6</v>
      </c>
      <c r="F1211" s="229">
        <v>0</v>
      </c>
      <c r="I1211" s="229">
        <v>0</v>
      </c>
      <c r="J1211" s="229">
        <f t="shared" si="88"/>
        <v>0</v>
      </c>
      <c r="K1211" s="229" t="str">
        <f t="shared" si="87"/>
        <v>76427 1LA0A</v>
      </c>
      <c r="L1211" s="229" t="str">
        <f t="shared" si="90"/>
        <v>76427 1LA0A</v>
      </c>
      <c r="M1211" s="229" t="str">
        <f t="shared" si="89"/>
        <v/>
      </c>
      <c r="N1211" s="229">
        <f>VLOOKUP(B1211,大日程202201!$C$2:$D$1418,2,FALSE)</f>
        <v>4400</v>
      </c>
    </row>
    <row r="1212" spans="1:14">
      <c r="A1212" s="229">
        <v>1211</v>
      </c>
      <c r="B1212" s="229" t="s">
        <v>3924</v>
      </c>
      <c r="C1212" s="229" t="s">
        <v>5289</v>
      </c>
      <c r="D1212" s="229">
        <v>12</v>
      </c>
      <c r="E1212" s="229">
        <v>6</v>
      </c>
      <c r="F1212" s="229">
        <v>0</v>
      </c>
      <c r="I1212" s="229">
        <v>0</v>
      </c>
      <c r="J1212" s="229">
        <f t="shared" si="88"/>
        <v>0</v>
      </c>
      <c r="K1212" s="229" t="str">
        <f t="shared" si="87"/>
        <v>76452 1LA0A</v>
      </c>
      <c r="L1212" s="229" t="str">
        <f t="shared" si="90"/>
        <v>76452 1LA0A</v>
      </c>
      <c r="M1212" s="229" t="str">
        <f t="shared" si="89"/>
        <v/>
      </c>
      <c r="N1212" s="229">
        <f>VLOOKUP(B1212,大日程202201!$C$2:$D$1418,2,FALSE)</f>
        <v>6000</v>
      </c>
    </row>
    <row r="1213" spans="1:14">
      <c r="A1213" s="229">
        <v>1212</v>
      </c>
      <c r="B1213" s="229" t="s">
        <v>3925</v>
      </c>
      <c r="C1213" s="229" t="s">
        <v>5290</v>
      </c>
      <c r="D1213" s="229">
        <v>12</v>
      </c>
      <c r="E1213" s="229">
        <v>6</v>
      </c>
      <c r="F1213" s="229">
        <v>0</v>
      </c>
      <c r="I1213" s="229">
        <v>0</v>
      </c>
      <c r="J1213" s="229">
        <f t="shared" si="88"/>
        <v>0</v>
      </c>
      <c r="K1213" s="229" t="str">
        <f t="shared" si="87"/>
        <v>76453 1LA0A</v>
      </c>
      <c r="L1213" s="229" t="str">
        <f t="shared" si="90"/>
        <v>76453 1LA0A</v>
      </c>
      <c r="M1213" s="229" t="str">
        <f t="shared" si="89"/>
        <v/>
      </c>
      <c r="N1213" s="229">
        <f>VLOOKUP(B1213,大日程202201!$C$2:$D$1418,2,FALSE)</f>
        <v>6000</v>
      </c>
    </row>
    <row r="1214" spans="1:14">
      <c r="A1214" s="229">
        <v>1213</v>
      </c>
      <c r="B1214" s="229" t="s">
        <v>3926</v>
      </c>
      <c r="C1214" s="229" t="s">
        <v>5291</v>
      </c>
      <c r="D1214" s="229">
        <v>14</v>
      </c>
      <c r="E1214" s="229">
        <v>8</v>
      </c>
      <c r="F1214" s="229">
        <v>1</v>
      </c>
      <c r="G1214" s="229">
        <v>6</v>
      </c>
      <c r="I1214" s="229">
        <v>0</v>
      </c>
      <c r="J1214" s="229">
        <f t="shared" si="88"/>
        <v>1</v>
      </c>
      <c r="K1214" s="229" t="str">
        <f t="shared" si="87"/>
        <v>764B4/5 1LA0A</v>
      </c>
      <c r="L1214" s="229" t="str">
        <f>IF(AND($G1214&lt;&gt;"",$J1214&gt;0), IF($F1214=1,MID($K1214,1,$G1214-1)&amp;MID($K1214,$G1214+2,LEN($K1214)-($G1214+1)),""), IF(AND($G1214&lt;&gt;"",$E1214&lt;&gt;""),MID($K1214,1,$G1214-1),IF(AND($D1214&lt;&gt;"",$F1214&lt;2),$K1214,IF(AND(OR($D1214="", $E1214=""),VALUE($F1214)=0),$K1214,IF($F1214=1,MID($K1214,1,$G1214-1)&amp;MID($K1214,$G1214+2,LEN($K1214)-($G1214-1)),"")))))</f>
        <v>764B4 1LA0A</v>
      </c>
      <c r="M1214" s="229" t="str">
        <f t="shared" si="89"/>
        <v>764B5 1LA0A</v>
      </c>
      <c r="N1214" s="229">
        <f>VLOOKUP(B1214,大日程202201!$C$2:$D$1418,2,FALSE)</f>
        <v>1600</v>
      </c>
    </row>
    <row r="1215" spans="1:14">
      <c r="A1215" s="229">
        <v>1214</v>
      </c>
      <c r="B1215" s="229" t="s">
        <v>3927</v>
      </c>
      <c r="C1215" s="229" t="s">
        <v>5292</v>
      </c>
      <c r="D1215" s="229">
        <v>14</v>
      </c>
      <c r="E1215" s="229">
        <v>8</v>
      </c>
      <c r="F1215" s="229">
        <v>1</v>
      </c>
      <c r="G1215" s="229">
        <v>6</v>
      </c>
      <c r="I1215" s="229">
        <v>0</v>
      </c>
      <c r="J1215" s="229">
        <f t="shared" si="88"/>
        <v>1</v>
      </c>
      <c r="K1215" s="229" t="str">
        <f t="shared" si="87"/>
        <v>764B4/5 1LB0A</v>
      </c>
      <c r="L1215" s="229" t="str">
        <f>IF(AND($G1215&lt;&gt;"",$J1215&gt;0), IF($F1215=1,MID($K1215,1,$G1215-1)&amp;MID($K1215,$G1215+2,LEN($K1215)-($G1215+1)),""), IF(AND($G1215&lt;&gt;"",$E1215&lt;&gt;""),MID($K1215,1,$G1215-1),IF(AND($D1215&lt;&gt;"",$F1215&lt;2),$K1215,IF(AND(OR($D1215="", $E1215=""),VALUE($F1215)=0),$K1215,IF($F1215=1,MID($K1215,1,$G1215-1)&amp;MID($K1215,$G1215+2,LEN($K1215)-($G1215-1)),"")))))</f>
        <v>764B4 1LB0A</v>
      </c>
      <c r="M1215" s="229" t="str">
        <f t="shared" si="89"/>
        <v>764B5 1LB0A</v>
      </c>
      <c r="N1215" s="229">
        <f>VLOOKUP(B1215,大日程202201!$C$2:$D$1418,2,FALSE)</f>
        <v>2400</v>
      </c>
    </row>
    <row r="1216" spans="1:14">
      <c r="A1216" s="229">
        <v>1215</v>
      </c>
      <c r="B1216" s="229" t="s">
        <v>3928</v>
      </c>
      <c r="C1216" s="229" t="s">
        <v>5293</v>
      </c>
      <c r="D1216" s="229">
        <v>16</v>
      </c>
      <c r="E1216" s="229">
        <v>8</v>
      </c>
      <c r="F1216" s="229">
        <v>1</v>
      </c>
      <c r="G1216" s="229">
        <v>6</v>
      </c>
      <c r="I1216" s="229">
        <v>0</v>
      </c>
      <c r="J1216" s="229">
        <f t="shared" si="88"/>
        <v>1</v>
      </c>
      <c r="K1216" s="229" t="str">
        <f t="shared" si="87"/>
        <v>85034/5 1LA0A01</v>
      </c>
      <c r="L1216" s="229" t="str">
        <f>IF(AND($G1216&lt;&gt;"",$J1216&gt;0), IF($F1216=1,MID($K1216,1,$G1216-1)&amp;MID($K1216,$G1216+2,LEN($K1216)-($G1216+1)),""), IF(AND($G1216&lt;&gt;"",$E1216&lt;&gt;""),MID($K1216,1,$G1216-1),IF(AND($D1216&lt;&gt;"",$F1216&lt;2),$K1216,IF(AND(OR($D1216="", $E1216=""),VALUE($F1216)=0),$K1216,IF($F1216=1,MID($K1216,1,$G1216-1)&amp;MID($K1216,$G1216+2,LEN($K1216)-($G1216-1)),"")))))</f>
        <v>85034 1LA0A01</v>
      </c>
      <c r="M1216" s="229" t="str">
        <f t="shared" si="89"/>
        <v>85035 1LA0A01</v>
      </c>
      <c r="N1216" s="229">
        <f>VLOOKUP(B1216,大日程202201!$C$2:$D$1418,2,FALSE)</f>
        <v>800</v>
      </c>
    </row>
    <row r="1217" spans="1:14">
      <c r="A1217" s="229">
        <v>1216</v>
      </c>
      <c r="B1217" s="229" t="s">
        <v>3929</v>
      </c>
      <c r="C1217" s="229" t="s">
        <v>5294</v>
      </c>
      <c r="D1217" s="229">
        <v>16</v>
      </c>
      <c r="E1217" s="229">
        <v>8</v>
      </c>
      <c r="F1217" s="229">
        <v>1</v>
      </c>
      <c r="G1217" s="229">
        <v>6</v>
      </c>
      <c r="I1217" s="229">
        <v>0</v>
      </c>
      <c r="J1217" s="229">
        <f t="shared" si="88"/>
        <v>1</v>
      </c>
      <c r="K1217" s="229" t="str">
        <f t="shared" si="87"/>
        <v>85034/5 1LA0A02</v>
      </c>
      <c r="L1217" s="229" t="str">
        <f>IF(AND($G1217&lt;&gt;"",$J1217&gt;0), IF($F1217=1,MID($K1217,1,$G1217-1)&amp;MID($K1217,$G1217+2,LEN($K1217)-($G1217+1)),""), IF(AND($G1217&lt;&gt;"",$E1217&lt;&gt;""),MID($K1217,1,$G1217-1),IF(AND($D1217&lt;&gt;"",$F1217&lt;2),$K1217,IF(AND(OR($D1217="", $E1217=""),VALUE($F1217)=0),$K1217,IF($F1217=1,MID($K1217,1,$G1217-1)&amp;MID($K1217,$G1217+2,LEN($K1217)-($G1217-1)),"")))))</f>
        <v>85034 1LA0A02</v>
      </c>
      <c r="M1217" s="229" t="str">
        <f t="shared" si="89"/>
        <v>85035 1LA0A02</v>
      </c>
      <c r="N1217" s="229">
        <f>VLOOKUP(B1217,大日程202201!$C$2:$D$1418,2,FALSE)</f>
        <v>800</v>
      </c>
    </row>
    <row r="1218" spans="1:14">
      <c r="A1218" s="229">
        <v>1217</v>
      </c>
      <c r="B1218" s="229" t="s">
        <v>3930</v>
      </c>
      <c r="C1218" s="229" t="s">
        <v>5295</v>
      </c>
      <c r="D1218" s="229">
        <v>12</v>
      </c>
      <c r="E1218" s="229">
        <v>6</v>
      </c>
      <c r="F1218" s="229">
        <v>0</v>
      </c>
      <c r="I1218" s="229">
        <v>0</v>
      </c>
      <c r="J1218" s="229">
        <f t="shared" si="88"/>
        <v>0</v>
      </c>
      <c r="K1218" s="229" t="str">
        <f t="shared" ref="K1218:K1281" si="91">IF(AND($D1218&lt;&gt;"",$D1218&gt;$E1218),TRIM(MID($C1218,1,$D1218)),TRIM($C1218))</f>
        <v>74516 1JA0A</v>
      </c>
      <c r="L1218" s="229" t="str">
        <f t="shared" si="90"/>
        <v>74516 1JA0A</v>
      </c>
      <c r="M1218" s="229" t="str">
        <f t="shared" si="89"/>
        <v/>
      </c>
      <c r="N1218" s="229">
        <f>VLOOKUP(B1218,大日程202201!$C$2:$D$1418,2,FALSE)</f>
        <v>0</v>
      </c>
    </row>
    <row r="1219" spans="1:14">
      <c r="A1219" s="229">
        <v>1218</v>
      </c>
      <c r="B1219" s="229" t="s">
        <v>3931</v>
      </c>
      <c r="C1219" s="229" t="s">
        <v>5296</v>
      </c>
      <c r="D1219" s="229">
        <v>12</v>
      </c>
      <c r="E1219" s="229">
        <v>6</v>
      </c>
      <c r="F1219" s="229">
        <v>0</v>
      </c>
      <c r="I1219" s="229">
        <v>0</v>
      </c>
      <c r="J1219" s="229">
        <f t="shared" si="88"/>
        <v>0</v>
      </c>
      <c r="K1219" s="229" t="str">
        <f t="shared" si="91"/>
        <v>74516 1JB0A</v>
      </c>
      <c r="L1219" s="229" t="str">
        <f t="shared" si="90"/>
        <v>74516 1JB0A</v>
      </c>
      <c r="M1219" s="229" t="str">
        <f t="shared" si="89"/>
        <v/>
      </c>
      <c r="N1219" s="229">
        <f>VLOOKUP(B1219,大日程202201!$C$2:$D$1418,2,FALSE)</f>
        <v>0</v>
      </c>
    </row>
    <row r="1220" spans="1:14">
      <c r="A1220" s="229">
        <v>1219</v>
      </c>
      <c r="B1220" s="229" t="s">
        <v>3932</v>
      </c>
      <c r="C1220" s="229" t="s">
        <v>5297</v>
      </c>
      <c r="D1220" s="229">
        <v>12</v>
      </c>
      <c r="E1220" s="229">
        <v>6</v>
      </c>
      <c r="F1220" s="229">
        <v>0</v>
      </c>
      <c r="I1220" s="229">
        <v>0</v>
      </c>
      <c r="J1220" s="229">
        <f t="shared" ref="J1220:J1283" si="92">IF($G1220&lt;&gt;"",($E1220-1)-$G1220,0)</f>
        <v>0</v>
      </c>
      <c r="K1220" s="229" t="str">
        <f t="shared" si="91"/>
        <v>74517 1JA0A</v>
      </c>
      <c r="L1220" s="229" t="str">
        <f t="shared" si="90"/>
        <v>74517 1JA0A</v>
      </c>
      <c r="M1220" s="229" t="str">
        <f t="shared" si="89"/>
        <v/>
      </c>
      <c r="N1220" s="229">
        <f>VLOOKUP(B1220,大日程202201!$C$2:$D$1418,2,FALSE)</f>
        <v>0</v>
      </c>
    </row>
    <row r="1221" spans="1:14">
      <c r="A1221" s="229">
        <v>1220</v>
      </c>
      <c r="B1221" s="229" t="s">
        <v>3933</v>
      </c>
      <c r="C1221" s="229" t="s">
        <v>5298</v>
      </c>
      <c r="D1221" s="229">
        <v>12</v>
      </c>
      <c r="E1221" s="229">
        <v>6</v>
      </c>
      <c r="F1221" s="229">
        <v>0</v>
      </c>
      <c r="I1221" s="229">
        <v>0</v>
      </c>
      <c r="J1221" s="229">
        <f t="shared" si="92"/>
        <v>0</v>
      </c>
      <c r="K1221" s="229" t="str">
        <f t="shared" si="91"/>
        <v>74517 1JB0A</v>
      </c>
      <c r="L1221" s="229" t="str">
        <f t="shared" si="90"/>
        <v>74517 1JB0A</v>
      </c>
      <c r="M1221" s="229" t="str">
        <f t="shared" si="89"/>
        <v/>
      </c>
      <c r="N1221" s="229">
        <f>VLOOKUP(B1221,大日程202201!$C$2:$D$1418,2,FALSE)</f>
        <v>500</v>
      </c>
    </row>
    <row r="1222" spans="1:14">
      <c r="A1222" s="229">
        <v>1221</v>
      </c>
      <c r="B1222" s="229" t="s">
        <v>3934</v>
      </c>
      <c r="C1222" s="229" t="s">
        <v>5299</v>
      </c>
      <c r="D1222" s="229">
        <v>14</v>
      </c>
      <c r="E1222" s="229">
        <v>8</v>
      </c>
      <c r="F1222" s="229">
        <v>1</v>
      </c>
      <c r="G1222" s="229">
        <v>6</v>
      </c>
      <c r="I1222" s="229">
        <v>0</v>
      </c>
      <c r="J1222" s="229">
        <f t="shared" si="92"/>
        <v>1</v>
      </c>
      <c r="K1222" s="229" t="str">
        <f t="shared" si="91"/>
        <v>74532/3 1JA1A</v>
      </c>
      <c r="L1222" s="229" t="str">
        <f>IF(AND($G1222&lt;&gt;"",$J1222&gt;0), IF($F1222=1,MID($K1222,1,$G1222-1)&amp;MID($K1222,$G1222+2,LEN($K1222)-($G1222+1)),""), IF(AND($G1222&lt;&gt;"",$E1222&lt;&gt;""),MID($K1222,1,$G1222-1),IF(AND($D1222&lt;&gt;"",$F1222&lt;2),$K1222,IF(AND(OR($D1222="", $E1222=""),VALUE($F1222)=0),$K1222,IF($F1222=1,MID($K1222,1,$G1222-1)&amp;MID($K1222,$G1222+2,LEN($K1222)-($G1222-1)),"")))))</f>
        <v>74532 1JA1A</v>
      </c>
      <c r="M1222" s="229" t="str">
        <f t="shared" si="89"/>
        <v>74533 1JA1A</v>
      </c>
      <c r="N1222" s="229">
        <f>VLOOKUP(B1222,大日程202201!$C$2:$D$1418,2,FALSE)</f>
        <v>0</v>
      </c>
    </row>
    <row r="1223" spans="1:14">
      <c r="A1223" s="229">
        <v>1222</v>
      </c>
      <c r="B1223" s="229" t="s">
        <v>3935</v>
      </c>
      <c r="C1223" s="229" t="s">
        <v>5300</v>
      </c>
      <c r="D1223" s="229">
        <v>14</v>
      </c>
      <c r="E1223" s="229">
        <v>8</v>
      </c>
      <c r="F1223" s="229">
        <v>1</v>
      </c>
      <c r="G1223" s="229">
        <v>6</v>
      </c>
      <c r="I1223" s="229">
        <v>0</v>
      </c>
      <c r="J1223" s="229">
        <f t="shared" si="92"/>
        <v>1</v>
      </c>
      <c r="K1223" s="229" t="str">
        <f t="shared" si="91"/>
        <v>76532/3 6AX0A</v>
      </c>
      <c r="L1223" s="229" t="str">
        <f>IF(AND($G1223&lt;&gt;"",$J1223&gt;0), IF($F1223=1,MID($K1223,1,$G1223-1)&amp;MID($K1223,$G1223+2,LEN($K1223)-($G1223+1)),""), IF(AND($G1223&lt;&gt;"",$E1223&lt;&gt;""),MID($K1223,1,$G1223-1),IF(AND($D1223&lt;&gt;"",$F1223&lt;2),$K1223,IF(AND(OR($D1223="", $E1223=""),VALUE($F1223)=0),$K1223,IF($F1223=1,MID($K1223,1,$G1223-1)&amp;MID($K1223,$G1223+2,LEN($K1223)-($G1223-1)),"")))))</f>
        <v>76532 6AX0A</v>
      </c>
      <c r="M1223" s="229" t="str">
        <f t="shared" si="89"/>
        <v>76533 6AX0A</v>
      </c>
      <c r="N1223" s="229">
        <f>VLOOKUP(B1223,大日程202201!$C$2:$D$1418,2,FALSE)</f>
        <v>0</v>
      </c>
    </row>
    <row r="1224" spans="1:14">
      <c r="A1224" s="229">
        <v>1223</v>
      </c>
      <c r="B1224" s="229" t="s">
        <v>3936</v>
      </c>
      <c r="C1224" s="229" t="s">
        <v>5301</v>
      </c>
      <c r="D1224" s="229">
        <v>14</v>
      </c>
      <c r="E1224" s="229">
        <v>8</v>
      </c>
      <c r="F1224" s="229">
        <v>1</v>
      </c>
      <c r="G1224" s="229">
        <v>6</v>
      </c>
      <c r="I1224" s="229">
        <v>0</v>
      </c>
      <c r="J1224" s="229">
        <f t="shared" si="92"/>
        <v>1</v>
      </c>
      <c r="K1224" s="229" t="str">
        <f t="shared" si="91"/>
        <v>67408/9 1JA0A</v>
      </c>
      <c r="L1224" s="229" t="str">
        <f>IF(AND($G1224&lt;&gt;"",$J1224&gt;0), IF($F1224=1,MID($K1224,1,$G1224-1)&amp;MID($K1224,$G1224+2,LEN($K1224)-($G1224+1)),""), IF(AND($G1224&lt;&gt;"",$E1224&lt;&gt;""),MID($K1224,1,$G1224-1),IF(AND($D1224&lt;&gt;"",$F1224&lt;2),$K1224,IF(AND(OR($D1224="", $E1224=""),VALUE($F1224)=0),$K1224,IF($F1224=1,MID($K1224,1,$G1224-1)&amp;MID($K1224,$G1224+2,LEN($K1224)-($G1224-1)),"")))))</f>
        <v>67408 1JA0A</v>
      </c>
      <c r="M1224" s="229" t="str">
        <f t="shared" si="89"/>
        <v>67409 1JA0A</v>
      </c>
      <c r="N1224" s="229">
        <f>VLOOKUP(B1224,大日程202201!$C$2:$D$1418,2,FALSE)</f>
        <v>0</v>
      </c>
    </row>
    <row r="1225" spans="1:14">
      <c r="A1225" s="229">
        <v>1224</v>
      </c>
      <c r="B1225" s="229" t="s">
        <v>3937</v>
      </c>
      <c r="C1225" s="229" t="s">
        <v>5302</v>
      </c>
      <c r="D1225" s="229">
        <v>14</v>
      </c>
      <c r="E1225" s="229">
        <v>8</v>
      </c>
      <c r="F1225" s="229">
        <v>1</v>
      </c>
      <c r="G1225" s="229">
        <v>6</v>
      </c>
      <c r="I1225" s="229">
        <v>0</v>
      </c>
      <c r="J1225" s="229">
        <f t="shared" si="92"/>
        <v>1</v>
      </c>
      <c r="K1225" s="229" t="str">
        <f t="shared" si="91"/>
        <v>67408/9 1JB0A</v>
      </c>
      <c r="L1225" s="229" t="str">
        <f>IF(AND($G1225&lt;&gt;"",$J1225&gt;0), IF($F1225=1,MID($K1225,1,$G1225-1)&amp;MID($K1225,$G1225+2,LEN($K1225)-($G1225+1)),""), IF(AND($G1225&lt;&gt;"",$E1225&lt;&gt;""),MID($K1225,1,$G1225-1),IF(AND($D1225&lt;&gt;"",$F1225&lt;2),$K1225,IF(AND(OR($D1225="", $E1225=""),VALUE($F1225)=0),$K1225,IF($F1225=1,MID($K1225,1,$G1225-1)&amp;MID($K1225,$G1225+2,LEN($K1225)-($G1225-1)),"")))))</f>
        <v>67408 1JB0A</v>
      </c>
      <c r="M1225" s="229" t="str">
        <f t="shared" si="89"/>
        <v>67409 1JB0A</v>
      </c>
      <c r="N1225" s="229">
        <f>VLOOKUP(B1225,大日程202201!$C$2:$D$1418,2,FALSE)</f>
        <v>500</v>
      </c>
    </row>
    <row r="1226" spans="1:14">
      <c r="A1226" s="229">
        <v>1225</v>
      </c>
      <c r="B1226" s="229" t="s">
        <v>3938</v>
      </c>
      <c r="C1226" s="229" t="s">
        <v>5303</v>
      </c>
      <c r="D1226" s="229">
        <v>12</v>
      </c>
      <c r="E1226" s="229">
        <v>6</v>
      </c>
      <c r="F1226" s="229">
        <v>0</v>
      </c>
      <c r="I1226" s="229">
        <v>0</v>
      </c>
      <c r="J1226" s="229">
        <f t="shared" si="92"/>
        <v>0</v>
      </c>
      <c r="K1226" s="229" t="str">
        <f t="shared" si="91"/>
        <v>75182 1JB0A</v>
      </c>
      <c r="L1226" s="229" t="str">
        <f t="shared" si="90"/>
        <v>75182 1JB0A</v>
      </c>
      <c r="M1226" s="229" t="str">
        <f t="shared" si="89"/>
        <v/>
      </c>
      <c r="N1226" s="229">
        <f>VLOOKUP(B1226,大日程202201!$C$2:$D$1418,2,FALSE)</f>
        <v>600</v>
      </c>
    </row>
    <row r="1227" spans="1:14">
      <c r="A1227" s="229">
        <v>1226</v>
      </c>
      <c r="B1227" s="229" t="s">
        <v>3939</v>
      </c>
      <c r="C1227" s="229" t="s">
        <v>5304</v>
      </c>
      <c r="D1227" s="229">
        <v>12</v>
      </c>
      <c r="E1227" s="229">
        <v>6</v>
      </c>
      <c r="F1227" s="229">
        <v>0</v>
      </c>
      <c r="I1227" s="229">
        <v>0</v>
      </c>
      <c r="J1227" s="229">
        <f t="shared" si="92"/>
        <v>0</v>
      </c>
      <c r="K1227" s="229" t="str">
        <f t="shared" si="91"/>
        <v>75183 1JB0A</v>
      </c>
      <c r="L1227" s="229" t="str">
        <f t="shared" si="90"/>
        <v>75183 1JB0A</v>
      </c>
      <c r="M1227" s="229" t="str">
        <f t="shared" si="89"/>
        <v/>
      </c>
      <c r="N1227" s="229">
        <f>VLOOKUP(B1227,大日程202201!$C$2:$D$1418,2,FALSE)</f>
        <v>600</v>
      </c>
    </row>
    <row r="1228" spans="1:14">
      <c r="A1228" s="229">
        <v>1227</v>
      </c>
      <c r="B1228" s="229" t="s">
        <v>3940</v>
      </c>
      <c r="C1228" s="229" t="s">
        <v>5305</v>
      </c>
      <c r="D1228" s="229">
        <v>14</v>
      </c>
      <c r="E1228" s="229">
        <v>8</v>
      </c>
      <c r="F1228" s="229">
        <v>1</v>
      </c>
      <c r="G1228" s="229">
        <v>6</v>
      </c>
      <c r="I1228" s="229">
        <v>0</v>
      </c>
      <c r="J1228" s="229">
        <f t="shared" si="92"/>
        <v>1</v>
      </c>
      <c r="K1228" s="229" t="str">
        <f t="shared" si="91"/>
        <v>75518/9 1JA0A</v>
      </c>
      <c r="L1228" s="229" t="str">
        <f>IF(AND($G1228&lt;&gt;"",$J1228&gt;0), IF($F1228=1,MID($K1228,1,$G1228-1)&amp;MID($K1228,$G1228+2,LEN($K1228)-($G1228+1)),""), IF(AND($G1228&lt;&gt;"",$E1228&lt;&gt;""),MID($K1228,1,$G1228-1),IF(AND($D1228&lt;&gt;"",$F1228&lt;2),$K1228,IF(AND(OR($D1228="", $E1228=""),VALUE($F1228)=0),$K1228,IF($F1228=1,MID($K1228,1,$G1228-1)&amp;MID($K1228,$G1228+2,LEN($K1228)-($G1228-1)),"")))))</f>
        <v>75518 1JA0A</v>
      </c>
      <c r="M1228" s="229" t="str">
        <f t="shared" si="89"/>
        <v>75519 1JA0A</v>
      </c>
      <c r="N1228" s="229">
        <f>VLOOKUP(B1228,大日程202201!$C$2:$D$1418,2,FALSE)</f>
        <v>500</v>
      </c>
    </row>
    <row r="1229" spans="1:14">
      <c r="A1229" s="229">
        <v>1228</v>
      </c>
      <c r="B1229" s="229" t="s">
        <v>3941</v>
      </c>
      <c r="C1229" s="229" t="s">
        <v>5306</v>
      </c>
      <c r="D1229" s="229">
        <v>14</v>
      </c>
      <c r="E1229" s="229">
        <v>8</v>
      </c>
      <c r="F1229" s="229">
        <v>1</v>
      </c>
      <c r="G1229" s="229">
        <v>6</v>
      </c>
      <c r="I1229" s="229">
        <v>0</v>
      </c>
      <c r="J1229" s="229">
        <f t="shared" si="92"/>
        <v>1</v>
      </c>
      <c r="K1229" s="229" t="str">
        <f t="shared" si="91"/>
        <v>75528/9 1JA0A</v>
      </c>
      <c r="L1229" s="229" t="str">
        <f>IF(AND($G1229&lt;&gt;"",$J1229&gt;0), IF($F1229=1,MID($K1229,1,$G1229-1)&amp;MID($K1229,$G1229+2,LEN($K1229)-($G1229+1)),""), IF(AND($G1229&lt;&gt;"",$E1229&lt;&gt;""),MID($K1229,1,$G1229-1),IF(AND($D1229&lt;&gt;"",$F1229&lt;2),$K1229,IF(AND(OR($D1229="", $E1229=""),VALUE($F1229)=0),$K1229,IF($F1229=1,MID($K1229,1,$G1229-1)&amp;MID($K1229,$G1229+2,LEN($K1229)-($G1229-1)),"")))))</f>
        <v>75528 1JA0A</v>
      </c>
      <c r="M1229" s="229" t="str">
        <f t="shared" si="89"/>
        <v>75529 1JA0A</v>
      </c>
      <c r="N1229" s="229">
        <f>VLOOKUP(B1229,大日程202201!$C$2:$D$1418,2,FALSE)</f>
        <v>0</v>
      </c>
    </row>
    <row r="1230" spans="1:14">
      <c r="A1230" s="229">
        <v>1229</v>
      </c>
      <c r="B1230" s="229" t="s">
        <v>3942</v>
      </c>
      <c r="C1230" s="229" t="s">
        <v>5307</v>
      </c>
      <c r="D1230" s="229">
        <v>12</v>
      </c>
      <c r="E1230" s="229">
        <v>6</v>
      </c>
      <c r="F1230" s="229">
        <v>0</v>
      </c>
      <c r="I1230" s="229">
        <v>0</v>
      </c>
      <c r="J1230" s="229">
        <f t="shared" si="92"/>
        <v>0</v>
      </c>
      <c r="K1230" s="229" t="str">
        <f t="shared" si="91"/>
        <v>764B8 1JB0A</v>
      </c>
      <c r="L1230" s="229" t="str">
        <f t="shared" ref="L1230:L1293" si="93">IF(AND($G1230&lt;&gt;"",$J1230&gt;0), IF($F1230=1,MID($K1230,1,$G1230-1)&amp;MID($K1230,$G1230+$J1230+$J1230,LEN($K1230)-($G1230+$J1230)),""), IF(AND($G1230&lt;&gt;"",$E1230&lt;&gt;""),MID($K1230,1,$G1230-1),IF(AND($D1230&lt;&gt;"",$F1230&lt;2),$K1230,IF(AND(OR($D1230="", $E1230=""),VALUE($F1230)=0),$K1230,IF($F1230=1,MID($K1230,1,$G1230-1)&amp;MID($K1230,$G1230+2,LEN($K1230)-($G1230-1)),"")))))</f>
        <v>764B8 1JB0A</v>
      </c>
      <c r="M1230" s="229" t="str">
        <f t="shared" ref="M1230:M1293" si="94">IF(AND($G1230&lt;&gt;"",$J1230&gt;0), IF($F1230=1,MID($K1230,1,$G1230-(1+$J1230))&amp;MID($K1230,$G1230+$J1230,LEN($K1230)-($G1230+($J1230-1))),""),IF(AND($G1230&lt;&gt;"",$E1230&lt;&gt;"",$J1230&gt;0),MID($K1230,1,$G1230-1),IF(AND($G1230&lt;&gt;"",$E1230&lt;&gt;"",$J1230&lt;0),MID($K1230,1,$E1230)&amp;MID($K1230,$G1230+1,LEN($K1230)-$G1230),IF($F1230=1,MID($K1230,1,$G1230-2)&amp;MID($K1230,$G1230+1,LEN($K1230)-$G1230),""))))</f>
        <v/>
      </c>
      <c r="N1230" s="229">
        <f>VLOOKUP(B1230,大日程202201!$C$2:$D$1418,2,FALSE)</f>
        <v>0</v>
      </c>
    </row>
    <row r="1231" spans="1:14">
      <c r="A1231" s="229">
        <v>1230</v>
      </c>
      <c r="B1231" s="229" t="s">
        <v>3943</v>
      </c>
      <c r="C1231" s="229" t="s">
        <v>5308</v>
      </c>
      <c r="D1231" s="229">
        <v>12</v>
      </c>
      <c r="E1231" s="229">
        <v>6</v>
      </c>
      <c r="F1231" s="229">
        <v>0</v>
      </c>
      <c r="I1231" s="229">
        <v>0</v>
      </c>
      <c r="J1231" s="229">
        <f t="shared" si="92"/>
        <v>0</v>
      </c>
      <c r="K1231" s="229" t="str">
        <f t="shared" si="91"/>
        <v>764B9 1JB0A</v>
      </c>
      <c r="L1231" s="229" t="str">
        <f t="shared" si="93"/>
        <v>764B9 1JB0A</v>
      </c>
      <c r="M1231" s="229" t="str">
        <f t="shared" si="94"/>
        <v/>
      </c>
      <c r="N1231" s="229">
        <f>VLOOKUP(B1231,大日程202201!$C$2:$D$1418,2,FALSE)</f>
        <v>0</v>
      </c>
    </row>
    <row r="1232" spans="1:14">
      <c r="A1232" s="229">
        <v>1231</v>
      </c>
      <c r="B1232" s="229" t="s">
        <v>3944</v>
      </c>
      <c r="C1232" s="229" t="s">
        <v>3944</v>
      </c>
      <c r="D1232" s="229">
        <v>14</v>
      </c>
      <c r="E1232" s="229">
        <v>8</v>
      </c>
      <c r="F1232" s="229">
        <v>1</v>
      </c>
      <c r="G1232" s="229">
        <v>6</v>
      </c>
      <c r="I1232" s="229">
        <v>0</v>
      </c>
      <c r="J1232" s="229">
        <f t="shared" si="92"/>
        <v>1</v>
      </c>
      <c r="K1232" s="229" t="str">
        <f t="shared" si="91"/>
        <v>64182/3 1AA0A</v>
      </c>
      <c r="L1232" s="229" t="str">
        <f>IF(AND($G1232&lt;&gt;"",$J1232&gt;0), IF($F1232=1,MID($K1232,1,$G1232-1)&amp;MID($K1232,$G1232+2,LEN($K1232)-($G1232+1)),""), IF(AND($G1232&lt;&gt;"",$E1232&lt;&gt;""),MID($K1232,1,$G1232-1),IF(AND($D1232&lt;&gt;"",$F1232&lt;2),$K1232,IF(AND(OR($D1232="", $E1232=""),VALUE($F1232)=0),$K1232,IF($F1232=1,MID($K1232,1,$G1232-1)&amp;MID($K1232,$G1232+2,LEN($K1232)-($G1232-1)),"")))))</f>
        <v>64182 1AA0A</v>
      </c>
      <c r="M1232" s="229" t="str">
        <f t="shared" si="94"/>
        <v>64183 1AA0A</v>
      </c>
      <c r="N1232" s="229">
        <f>VLOOKUP(B1232,大日程202201!$C$2:$D$1418,2,FALSE)</f>
        <v>0</v>
      </c>
    </row>
    <row r="1233" spans="1:14">
      <c r="A1233" s="229">
        <v>1232</v>
      </c>
      <c r="B1233" s="229" t="s">
        <v>3945</v>
      </c>
      <c r="C1233" s="229" t="s">
        <v>5309</v>
      </c>
      <c r="D1233" s="229">
        <v>12</v>
      </c>
      <c r="E1233" s="229">
        <v>6</v>
      </c>
      <c r="F1233" s="229">
        <v>0</v>
      </c>
      <c r="I1233" s="229">
        <v>0</v>
      </c>
      <c r="J1233" s="229">
        <f t="shared" si="92"/>
        <v>0</v>
      </c>
      <c r="K1233" s="229" t="str">
        <f t="shared" si="91"/>
        <v>75197 1AA0A</v>
      </c>
      <c r="L1233" s="229" t="str">
        <f t="shared" si="93"/>
        <v>75197 1AA0A</v>
      </c>
      <c r="M1233" s="229" t="str">
        <f t="shared" si="94"/>
        <v/>
      </c>
      <c r="N1233" s="229">
        <f>VLOOKUP(B1233,大日程202201!$C$2:$D$1418,2,FALSE)</f>
        <v>0</v>
      </c>
    </row>
    <row r="1234" spans="1:14">
      <c r="A1234" s="229">
        <v>1233</v>
      </c>
      <c r="B1234" s="229" t="s">
        <v>3946</v>
      </c>
      <c r="C1234" s="236" t="s">
        <v>5310</v>
      </c>
      <c r="E1234" s="229">
        <v>6</v>
      </c>
      <c r="F1234" s="229">
        <v>0</v>
      </c>
      <c r="I1234" s="229">
        <v>0</v>
      </c>
      <c r="J1234" s="229">
        <f t="shared" si="92"/>
        <v>0</v>
      </c>
      <c r="K1234" s="229" t="str">
        <f t="shared" si="91"/>
        <v>75632 1AA0A01</v>
      </c>
      <c r="L1234" s="229" t="str">
        <f t="shared" si="93"/>
        <v>75632 1AA0A01</v>
      </c>
      <c r="M1234" s="229" t="str">
        <f t="shared" si="94"/>
        <v/>
      </c>
      <c r="N1234" s="229">
        <f>VLOOKUP(B1234,大日程202201!$C$2:$D$1418,2,FALSE)</f>
        <v>0</v>
      </c>
    </row>
    <row r="1235" spans="1:14">
      <c r="A1235" s="229">
        <v>1234</v>
      </c>
      <c r="B1235" s="229" t="s">
        <v>3947</v>
      </c>
      <c r="C1235" s="229" t="s">
        <v>3947</v>
      </c>
      <c r="D1235" s="229">
        <v>14</v>
      </c>
      <c r="E1235" s="229">
        <v>8</v>
      </c>
      <c r="F1235" s="229">
        <v>1</v>
      </c>
      <c r="G1235" s="229">
        <v>6</v>
      </c>
      <c r="I1235" s="229">
        <v>0</v>
      </c>
      <c r="J1235" s="229">
        <f t="shared" si="92"/>
        <v>1</v>
      </c>
      <c r="K1235" s="229" t="str">
        <f t="shared" si="91"/>
        <v>76456/7 1AC0A</v>
      </c>
      <c r="L1235" s="229" t="str">
        <f>IF(AND($G1235&lt;&gt;"",$J1235&gt;0), IF($F1235=1,MID($K1235,1,$G1235-1)&amp;MID($K1235,$G1235+2,LEN($K1235)-($G1235+1)),""), IF(AND($G1235&lt;&gt;"",$E1235&lt;&gt;""),MID($K1235,1,$G1235-1),IF(AND($D1235&lt;&gt;"",$F1235&lt;2),$K1235,IF(AND(OR($D1235="", $E1235=""),VALUE($F1235)=0),$K1235,IF($F1235=1,MID($K1235,1,$G1235-1)&amp;MID($K1235,$G1235+2,LEN($K1235)-($G1235-1)),"")))))</f>
        <v>76456 1AC0A</v>
      </c>
      <c r="M1235" s="229" t="str">
        <f t="shared" si="94"/>
        <v>76457 1AC0A</v>
      </c>
      <c r="N1235" s="229">
        <f>VLOOKUP(B1235,大日程202201!$C$2:$D$1418,2,FALSE)</f>
        <v>0</v>
      </c>
    </row>
    <row r="1236" spans="1:14">
      <c r="A1236" s="229">
        <v>1235</v>
      </c>
      <c r="B1236" s="229" t="s">
        <v>3948</v>
      </c>
      <c r="C1236" s="229" t="s">
        <v>5311</v>
      </c>
      <c r="D1236" s="229">
        <v>12</v>
      </c>
      <c r="E1236" s="229">
        <v>6</v>
      </c>
      <c r="F1236" s="229">
        <v>0</v>
      </c>
      <c r="I1236" s="229">
        <v>0</v>
      </c>
      <c r="J1236" s="229">
        <f t="shared" si="92"/>
        <v>0</v>
      </c>
      <c r="K1236" s="229" t="str">
        <f t="shared" si="91"/>
        <v>74516 1GR0A</v>
      </c>
      <c r="L1236" s="229" t="str">
        <f t="shared" si="93"/>
        <v>74516 1GR0A</v>
      </c>
      <c r="M1236" s="229" t="str">
        <f t="shared" si="94"/>
        <v/>
      </c>
      <c r="N1236" s="229">
        <f>VLOOKUP(B1236,大日程202201!$C$2:$D$1418,2,FALSE)</f>
        <v>0</v>
      </c>
    </row>
    <row r="1237" spans="1:14">
      <c r="A1237" s="229">
        <v>1236</v>
      </c>
      <c r="B1237" s="229" t="s">
        <v>3949</v>
      </c>
      <c r="C1237" s="229" t="s">
        <v>5312</v>
      </c>
      <c r="D1237" s="229">
        <v>12</v>
      </c>
      <c r="E1237" s="229">
        <v>6</v>
      </c>
      <c r="F1237" s="229">
        <v>0</v>
      </c>
      <c r="I1237" s="229">
        <v>0</v>
      </c>
      <c r="J1237" s="229">
        <f t="shared" si="92"/>
        <v>0</v>
      </c>
      <c r="K1237" s="229" t="str">
        <f t="shared" si="91"/>
        <v>76452 1GR0A</v>
      </c>
      <c r="L1237" s="229" t="str">
        <f t="shared" si="93"/>
        <v>76452 1GR0A</v>
      </c>
      <c r="M1237" s="229" t="str">
        <f t="shared" si="94"/>
        <v/>
      </c>
      <c r="N1237" s="229">
        <f>VLOOKUP(B1237,大日程202201!$C$2:$D$1418,2,FALSE)</f>
        <v>0</v>
      </c>
    </row>
    <row r="1238" spans="1:14">
      <c r="A1238" s="229">
        <v>1237</v>
      </c>
      <c r="B1238" s="229" t="s">
        <v>3950</v>
      </c>
      <c r="C1238" s="229" t="s">
        <v>5313</v>
      </c>
      <c r="D1238" s="229">
        <v>12</v>
      </c>
      <c r="E1238" s="229">
        <v>6</v>
      </c>
      <c r="F1238" s="229">
        <v>0</v>
      </c>
      <c r="I1238" s="229">
        <v>0</v>
      </c>
      <c r="J1238" s="229">
        <f t="shared" si="92"/>
        <v>0</v>
      </c>
      <c r="K1238" s="229" t="str">
        <f t="shared" si="91"/>
        <v>76453 1GR0A</v>
      </c>
      <c r="L1238" s="229" t="str">
        <f t="shared" si="93"/>
        <v>76453 1GR0A</v>
      </c>
      <c r="M1238" s="229" t="str">
        <f t="shared" si="94"/>
        <v/>
      </c>
      <c r="N1238" s="229">
        <f>VLOOKUP(B1238,大日程202201!$C$2:$D$1418,2,FALSE)</f>
        <v>0</v>
      </c>
    </row>
    <row r="1239" spans="1:14">
      <c r="A1239" s="229">
        <v>1238</v>
      </c>
      <c r="B1239" s="229" t="s">
        <v>3951</v>
      </c>
      <c r="C1239" s="229" t="s">
        <v>5314</v>
      </c>
      <c r="D1239" s="229">
        <v>12</v>
      </c>
      <c r="E1239" s="229">
        <v>6</v>
      </c>
      <c r="F1239" s="229">
        <v>0</v>
      </c>
      <c r="I1239" s="229">
        <v>0</v>
      </c>
      <c r="J1239" s="229">
        <f t="shared" si="92"/>
        <v>0</v>
      </c>
      <c r="K1239" s="229" t="str">
        <f t="shared" si="91"/>
        <v>17205 1VA0A</v>
      </c>
      <c r="L1239" s="229" t="str">
        <f t="shared" si="93"/>
        <v>17205 1VA0A</v>
      </c>
      <c r="M1239" s="229" t="str">
        <f t="shared" si="94"/>
        <v/>
      </c>
      <c r="N1239" s="229">
        <f>VLOOKUP(B1239,大日程202201!$C$2:$D$1418,2,FALSE)</f>
        <v>0</v>
      </c>
    </row>
    <row r="1240" spans="1:14">
      <c r="A1240" s="229">
        <v>1239</v>
      </c>
      <c r="B1240" s="229" t="s">
        <v>3952</v>
      </c>
      <c r="C1240" s="229" t="s">
        <v>5315</v>
      </c>
      <c r="D1240" s="229">
        <v>12</v>
      </c>
      <c r="E1240" s="229">
        <v>6</v>
      </c>
      <c r="F1240" s="229">
        <v>0</v>
      </c>
      <c r="I1240" s="229">
        <v>0</v>
      </c>
      <c r="J1240" s="229">
        <f t="shared" si="92"/>
        <v>0</v>
      </c>
      <c r="K1240" s="229" t="str">
        <f t="shared" si="91"/>
        <v>17205 5TA0A</v>
      </c>
      <c r="L1240" s="229" t="str">
        <f t="shared" si="93"/>
        <v>17205 5TA0A</v>
      </c>
      <c r="M1240" s="229" t="str">
        <f t="shared" si="94"/>
        <v/>
      </c>
      <c r="N1240" s="229">
        <f>VLOOKUP(B1240,大日程202201!$C$2:$D$1418,2,FALSE)</f>
        <v>6120</v>
      </c>
    </row>
    <row r="1241" spans="1:14">
      <c r="A1241" s="229">
        <v>1240</v>
      </c>
      <c r="B1241" s="229" t="s">
        <v>3953</v>
      </c>
      <c r="C1241" s="229" t="s">
        <v>5316</v>
      </c>
      <c r="D1241" s="229">
        <v>12</v>
      </c>
      <c r="E1241" s="229">
        <v>6</v>
      </c>
      <c r="F1241" s="229">
        <v>0</v>
      </c>
      <c r="I1241" s="229">
        <v>0</v>
      </c>
      <c r="J1241" s="229">
        <f t="shared" si="92"/>
        <v>0</v>
      </c>
      <c r="K1241" s="229" t="str">
        <f t="shared" si="91"/>
        <v>17206 CY00A</v>
      </c>
      <c r="L1241" s="229" t="str">
        <f t="shared" si="93"/>
        <v>17206 CY00A</v>
      </c>
      <c r="M1241" s="229" t="str">
        <f t="shared" si="94"/>
        <v/>
      </c>
      <c r="N1241" s="229">
        <f>VLOOKUP(B1241,大日程202201!$C$2:$D$1418,2,FALSE)</f>
        <v>5640</v>
      </c>
    </row>
    <row r="1242" spans="1:14">
      <c r="A1242" s="229">
        <v>1241</v>
      </c>
      <c r="B1242" s="229" t="s">
        <v>3954</v>
      </c>
      <c r="C1242" s="229" t="s">
        <v>5317</v>
      </c>
      <c r="D1242" s="229">
        <v>12</v>
      </c>
      <c r="E1242" s="229">
        <v>6</v>
      </c>
      <c r="F1242" s="229">
        <v>0</v>
      </c>
      <c r="I1242" s="229">
        <v>0</v>
      </c>
      <c r="J1242" s="229">
        <f t="shared" si="92"/>
        <v>0</v>
      </c>
      <c r="K1242" s="229" t="str">
        <f t="shared" si="91"/>
        <v>17205 1VB0A</v>
      </c>
      <c r="L1242" s="229" t="str">
        <f t="shared" si="93"/>
        <v>17205 1VB0A</v>
      </c>
      <c r="M1242" s="229" t="str">
        <f t="shared" si="94"/>
        <v/>
      </c>
      <c r="N1242" s="229">
        <f>VLOOKUP(B1242,大日程202201!$C$2:$D$1418,2,FALSE)</f>
        <v>720</v>
      </c>
    </row>
    <row r="1243" spans="1:14">
      <c r="A1243" s="229">
        <v>1242</v>
      </c>
      <c r="B1243" s="229" t="s">
        <v>3955</v>
      </c>
      <c r="C1243" s="229" t="s">
        <v>5318</v>
      </c>
      <c r="D1243" s="229">
        <v>12</v>
      </c>
      <c r="E1243" s="229">
        <v>6</v>
      </c>
      <c r="F1243" s="229">
        <v>0</v>
      </c>
      <c r="I1243" s="229">
        <v>0</v>
      </c>
      <c r="J1243" s="229">
        <f t="shared" si="92"/>
        <v>0</v>
      </c>
      <c r="K1243" s="229" t="str">
        <f t="shared" si="91"/>
        <v>17206 CY10A</v>
      </c>
      <c r="L1243" s="229" t="str">
        <f t="shared" si="93"/>
        <v>17206 CY10A</v>
      </c>
      <c r="M1243" s="229" t="str">
        <f t="shared" si="94"/>
        <v/>
      </c>
      <c r="N1243" s="229">
        <f>VLOOKUP(B1243,大日程202201!$C$2:$D$1418,2,FALSE)</f>
        <v>360</v>
      </c>
    </row>
    <row r="1244" spans="1:14">
      <c r="A1244" s="229">
        <v>1243</v>
      </c>
      <c r="B1244" s="229" t="s">
        <v>3956</v>
      </c>
      <c r="C1244" s="229" t="s">
        <v>5319</v>
      </c>
      <c r="D1244" s="229">
        <v>12</v>
      </c>
      <c r="E1244" s="229">
        <v>6</v>
      </c>
      <c r="F1244" s="229">
        <v>0</v>
      </c>
      <c r="I1244" s="229">
        <v>0</v>
      </c>
      <c r="J1244" s="229">
        <f t="shared" si="92"/>
        <v>0</v>
      </c>
      <c r="K1244" s="229" t="str">
        <f t="shared" si="91"/>
        <v>75112 5TA0A</v>
      </c>
      <c r="L1244" s="229" t="str">
        <f t="shared" si="93"/>
        <v>75112 5TA0A</v>
      </c>
      <c r="M1244" s="229" t="str">
        <f t="shared" si="94"/>
        <v/>
      </c>
      <c r="N1244" s="229">
        <f>VLOOKUP(B1244,大日程202201!$C$2:$D$1418,2,FALSE)</f>
        <v>7800</v>
      </c>
    </row>
    <row r="1245" spans="1:14">
      <c r="A1245" s="229">
        <v>1244</v>
      </c>
      <c r="B1245" s="229" t="s">
        <v>3957</v>
      </c>
      <c r="C1245" s="229" t="s">
        <v>5320</v>
      </c>
      <c r="D1245" s="229">
        <v>12</v>
      </c>
      <c r="E1245" s="229">
        <v>6</v>
      </c>
      <c r="F1245" s="229">
        <v>0</v>
      </c>
      <c r="I1245" s="229">
        <v>0</v>
      </c>
      <c r="J1245" s="229">
        <f t="shared" si="92"/>
        <v>0</v>
      </c>
      <c r="K1245" s="229" t="str">
        <f t="shared" si="91"/>
        <v>75113 5TA0A</v>
      </c>
      <c r="L1245" s="229" t="str">
        <f t="shared" si="93"/>
        <v>75113 5TA0A</v>
      </c>
      <c r="M1245" s="229" t="str">
        <f t="shared" si="94"/>
        <v/>
      </c>
      <c r="N1245" s="229">
        <f>VLOOKUP(B1245,大日程202201!$C$2:$D$1418,2,FALSE)</f>
        <v>7800</v>
      </c>
    </row>
    <row r="1246" spans="1:14">
      <c r="A1246" s="229">
        <v>1245</v>
      </c>
      <c r="B1246" s="229" t="s">
        <v>3958</v>
      </c>
      <c r="C1246" s="229" t="s">
        <v>5321</v>
      </c>
      <c r="D1246" s="229">
        <v>12</v>
      </c>
      <c r="E1246" s="229">
        <v>6</v>
      </c>
      <c r="F1246" s="229">
        <v>0</v>
      </c>
      <c r="I1246" s="229">
        <v>0</v>
      </c>
      <c r="J1246" s="229">
        <f t="shared" si="92"/>
        <v>0</v>
      </c>
      <c r="K1246" s="229" t="str">
        <f t="shared" si="91"/>
        <v>76232 1VA0A</v>
      </c>
      <c r="L1246" s="229" t="str">
        <f t="shared" si="93"/>
        <v>76232 1VA0A</v>
      </c>
      <c r="M1246" s="229" t="str">
        <f t="shared" si="94"/>
        <v/>
      </c>
      <c r="N1246" s="229">
        <f>VLOOKUP(B1246,大日程202201!$C$2:$D$1418,2,FALSE)</f>
        <v>0</v>
      </c>
    </row>
    <row r="1247" spans="1:14">
      <c r="A1247" s="229">
        <v>1246</v>
      </c>
      <c r="B1247" s="229" t="s">
        <v>3959</v>
      </c>
      <c r="C1247" s="229" t="s">
        <v>5322</v>
      </c>
      <c r="D1247" s="229">
        <v>12</v>
      </c>
      <c r="E1247" s="229">
        <v>6</v>
      </c>
      <c r="F1247" s="229">
        <v>0</v>
      </c>
      <c r="I1247" s="229">
        <v>0</v>
      </c>
      <c r="J1247" s="229">
        <f t="shared" si="92"/>
        <v>0</v>
      </c>
      <c r="K1247" s="229" t="str">
        <f t="shared" si="91"/>
        <v>76232 1VA0B</v>
      </c>
      <c r="L1247" s="229" t="str">
        <f t="shared" si="93"/>
        <v>76232 1VA0B</v>
      </c>
      <c r="M1247" s="229" t="str">
        <f t="shared" si="94"/>
        <v/>
      </c>
      <c r="N1247" s="229">
        <f>VLOOKUP(B1247,大日程202201!$C$2:$D$1418,2,FALSE)</f>
        <v>0</v>
      </c>
    </row>
    <row r="1248" spans="1:14">
      <c r="A1248" s="229">
        <v>1247</v>
      </c>
      <c r="B1248" s="229" t="s">
        <v>3960</v>
      </c>
      <c r="C1248" s="229" t="s">
        <v>5323</v>
      </c>
      <c r="D1248" s="229">
        <v>14</v>
      </c>
      <c r="E1248" s="229">
        <v>8</v>
      </c>
      <c r="F1248" s="229">
        <v>1</v>
      </c>
      <c r="G1248" s="229">
        <v>6</v>
      </c>
      <c r="I1248" s="229">
        <v>0</v>
      </c>
      <c r="J1248" s="229">
        <f t="shared" si="92"/>
        <v>1</v>
      </c>
      <c r="K1248" s="229" t="str">
        <f t="shared" si="91"/>
        <v>76584/5 1VA0A</v>
      </c>
      <c r="L1248" s="229" t="str">
        <f>IF(AND($G1248&lt;&gt;"",$J1248&gt;0), IF($F1248=1,MID($K1248,1,$G1248-1)&amp;MID($K1248,$G1248+2,LEN($K1248)-($G1248+1)),""), IF(AND($G1248&lt;&gt;"",$E1248&lt;&gt;""),MID($K1248,1,$G1248-1),IF(AND($D1248&lt;&gt;"",$F1248&lt;2),$K1248,IF(AND(OR($D1248="", $E1248=""),VALUE($F1248)=0),$K1248,IF($F1248=1,MID($K1248,1,$G1248-1)&amp;MID($K1248,$G1248+2,LEN($K1248)-($G1248-1)),"")))))</f>
        <v>76584 1VA0A</v>
      </c>
      <c r="M1248" s="229" t="str">
        <f t="shared" si="94"/>
        <v>76585 1VA0A</v>
      </c>
      <c r="N1248" s="229">
        <f>VLOOKUP(B1248,大日程202201!$C$2:$D$1418,2,FALSE)</f>
        <v>0</v>
      </c>
    </row>
    <row r="1249" spans="1:14">
      <c r="A1249" s="229">
        <v>1248</v>
      </c>
      <c r="B1249" s="229" t="s">
        <v>3961</v>
      </c>
      <c r="C1249" s="229" t="s">
        <v>5324</v>
      </c>
      <c r="D1249" s="229">
        <v>12</v>
      </c>
      <c r="E1249" s="229">
        <v>6</v>
      </c>
      <c r="F1249" s="229">
        <v>0</v>
      </c>
      <c r="I1249" s="229">
        <v>0</v>
      </c>
      <c r="J1249" s="229">
        <f t="shared" si="92"/>
        <v>0</v>
      </c>
      <c r="K1249" s="229" t="str">
        <f t="shared" si="91"/>
        <v>76516 1VA0A</v>
      </c>
      <c r="L1249" s="229" t="str">
        <f t="shared" si="93"/>
        <v>76516 1VA0A</v>
      </c>
      <c r="M1249" s="229" t="str">
        <f t="shared" si="94"/>
        <v/>
      </c>
      <c r="N1249" s="229">
        <f>VLOOKUP(B1249,大日程202201!$C$2:$D$1418,2,FALSE)</f>
        <v>0</v>
      </c>
    </row>
    <row r="1250" spans="1:14">
      <c r="A1250" s="229">
        <v>1249</v>
      </c>
      <c r="B1250" s="229" t="s">
        <v>3962</v>
      </c>
      <c r="C1250" s="229" t="s">
        <v>5325</v>
      </c>
      <c r="D1250" s="229">
        <v>12</v>
      </c>
      <c r="E1250" s="229">
        <v>6</v>
      </c>
      <c r="F1250" s="229">
        <v>0</v>
      </c>
      <c r="I1250" s="229">
        <v>0</v>
      </c>
      <c r="J1250" s="229">
        <f t="shared" si="92"/>
        <v>0</v>
      </c>
      <c r="K1250" s="229" t="str">
        <f t="shared" si="91"/>
        <v>76517 1VA0A</v>
      </c>
      <c r="L1250" s="229" t="str">
        <f t="shared" si="93"/>
        <v>76517 1VA0A</v>
      </c>
      <c r="M1250" s="229" t="str">
        <f t="shared" si="94"/>
        <v/>
      </c>
      <c r="N1250" s="229">
        <f>VLOOKUP(B1250,大日程202201!$C$2:$D$1418,2,FALSE)</f>
        <v>0</v>
      </c>
    </row>
    <row r="1251" spans="1:14">
      <c r="A1251" s="229">
        <v>1250</v>
      </c>
      <c r="B1251" s="229" t="s">
        <v>3963</v>
      </c>
      <c r="C1251" s="229" t="s">
        <v>5326</v>
      </c>
      <c r="D1251" s="229">
        <v>12</v>
      </c>
      <c r="E1251" s="229">
        <v>6</v>
      </c>
      <c r="F1251" s="229">
        <v>0</v>
      </c>
      <c r="I1251" s="229">
        <v>0</v>
      </c>
      <c r="J1251" s="229">
        <f t="shared" si="92"/>
        <v>0</v>
      </c>
      <c r="K1251" s="229" t="str">
        <f t="shared" si="91"/>
        <v>74558 5TA0A</v>
      </c>
      <c r="L1251" s="229" t="str">
        <f t="shared" si="93"/>
        <v>74558 5TA0A</v>
      </c>
      <c r="M1251" s="229" t="str">
        <f t="shared" si="94"/>
        <v/>
      </c>
      <c r="N1251" s="229">
        <f>VLOOKUP(B1251,大日程202201!$C$2:$D$1418,2,FALSE)</f>
        <v>7800</v>
      </c>
    </row>
    <row r="1252" spans="1:14">
      <c r="A1252" s="229">
        <v>1251</v>
      </c>
      <c r="B1252" s="229" t="s">
        <v>3964</v>
      </c>
      <c r="C1252" s="229" t="s">
        <v>5327</v>
      </c>
      <c r="D1252" s="229">
        <v>12</v>
      </c>
      <c r="E1252" s="229">
        <v>6</v>
      </c>
      <c r="F1252" s="229">
        <v>0</v>
      </c>
      <c r="I1252" s="229">
        <v>0</v>
      </c>
      <c r="J1252" s="229">
        <f t="shared" si="92"/>
        <v>0</v>
      </c>
      <c r="K1252" s="229" t="str">
        <f t="shared" si="91"/>
        <v>74559 5TA0A</v>
      </c>
      <c r="L1252" s="229" t="str">
        <f t="shared" si="93"/>
        <v>74559 5TA0A</v>
      </c>
      <c r="M1252" s="229" t="str">
        <f t="shared" si="94"/>
        <v/>
      </c>
      <c r="N1252" s="229">
        <f>VLOOKUP(B1252,大日程202201!$C$2:$D$1418,2,FALSE)</f>
        <v>7800</v>
      </c>
    </row>
    <row r="1253" spans="1:14">
      <c r="A1253" s="229">
        <v>1252</v>
      </c>
      <c r="B1253" s="229" t="s">
        <v>3965</v>
      </c>
      <c r="C1253" s="229" t="s">
        <v>5188</v>
      </c>
      <c r="D1253" s="229">
        <v>14</v>
      </c>
      <c r="E1253" s="229">
        <v>8</v>
      </c>
      <c r="F1253" s="229">
        <v>1</v>
      </c>
      <c r="G1253" s="229">
        <v>6</v>
      </c>
      <c r="I1253" s="229">
        <v>0</v>
      </c>
      <c r="J1253" s="229">
        <f t="shared" si="92"/>
        <v>1</v>
      </c>
      <c r="K1253" s="229" t="str">
        <f t="shared" si="91"/>
        <v>75262/3 1VA0A</v>
      </c>
      <c r="L1253" s="229" t="str">
        <f>IF(AND($G1253&lt;&gt;"",$J1253&gt;0), IF($F1253=1,MID($K1253,1,$G1253-1)&amp;MID($K1253,$G1253+2,LEN($K1253)-($G1253+1)),""), IF(AND($G1253&lt;&gt;"",$E1253&lt;&gt;""),MID($K1253,1,$G1253-1),IF(AND($D1253&lt;&gt;"",$F1253&lt;2),$K1253,IF(AND(OR($D1253="", $E1253=""),VALUE($F1253)=0),$K1253,IF($F1253=1,MID($K1253,1,$G1253-1)&amp;MID($K1253,$G1253+2,LEN($K1253)-($G1253-1)),"")))))</f>
        <v>75262 1VA0A</v>
      </c>
      <c r="M1253" s="229" t="str">
        <f t="shared" si="94"/>
        <v>75263 1VA0A</v>
      </c>
      <c r="N1253" s="229">
        <f>VLOOKUP(B1253,大日程202201!$C$2:$D$1418,2,FALSE)</f>
        <v>0</v>
      </c>
    </row>
    <row r="1254" spans="1:14">
      <c r="A1254" s="229">
        <v>1253</v>
      </c>
      <c r="B1254" s="229" t="s">
        <v>3966</v>
      </c>
      <c r="C1254" s="229" t="s">
        <v>5328</v>
      </c>
      <c r="D1254" s="229">
        <v>14</v>
      </c>
      <c r="E1254" s="229">
        <v>8</v>
      </c>
      <c r="F1254" s="229">
        <v>1</v>
      </c>
      <c r="G1254" s="229">
        <v>6</v>
      </c>
      <c r="I1254" s="229">
        <v>0</v>
      </c>
      <c r="J1254" s="229">
        <f t="shared" si="92"/>
        <v>1</v>
      </c>
      <c r="K1254" s="229" t="str">
        <f t="shared" si="91"/>
        <v>75522/3 5TA0A</v>
      </c>
      <c r="L1254" s="229" t="str">
        <f>IF(AND($G1254&lt;&gt;"",$J1254&gt;0), IF($F1254=1,MID($K1254,1,$G1254-1)&amp;MID($K1254,$G1254+2,LEN($K1254)-($G1254+1)),""), IF(AND($G1254&lt;&gt;"",$E1254&lt;&gt;""),MID($K1254,1,$G1254-1),IF(AND($D1254&lt;&gt;"",$F1254&lt;2),$K1254,IF(AND(OR($D1254="", $E1254=""),VALUE($F1254)=0),$K1254,IF($F1254=1,MID($K1254,1,$G1254-1)&amp;MID($K1254,$G1254+2,LEN($K1254)-($G1254-1)),"")))))</f>
        <v>75522 5TA0A</v>
      </c>
      <c r="M1254" s="229" t="str">
        <f t="shared" si="94"/>
        <v>75523 5TA0A</v>
      </c>
      <c r="N1254" s="229">
        <f>VLOOKUP(B1254,大日程202201!$C$2:$D$1418,2,FALSE)</f>
        <v>7600</v>
      </c>
    </row>
    <row r="1255" spans="1:14">
      <c r="A1255" s="229">
        <v>1254</v>
      </c>
      <c r="B1255" s="229" t="s">
        <v>3967</v>
      </c>
      <c r="C1255" s="229" t="s">
        <v>5329</v>
      </c>
      <c r="D1255" s="229">
        <v>12</v>
      </c>
      <c r="E1255" s="229">
        <v>6</v>
      </c>
      <c r="F1255" s="229">
        <v>0</v>
      </c>
      <c r="I1255" s="229">
        <v>0</v>
      </c>
      <c r="J1255" s="229">
        <f t="shared" si="92"/>
        <v>0</v>
      </c>
      <c r="K1255" s="229" t="str">
        <f t="shared" si="91"/>
        <v>76452 5TA0A</v>
      </c>
      <c r="L1255" s="229" t="str">
        <f t="shared" si="93"/>
        <v>76452 5TA0A</v>
      </c>
      <c r="M1255" s="229" t="str">
        <f t="shared" si="94"/>
        <v/>
      </c>
      <c r="N1255" s="229">
        <f>VLOOKUP(B1255,大日程202201!$C$2:$D$1418,2,FALSE)</f>
        <v>0</v>
      </c>
    </row>
    <row r="1256" spans="1:14">
      <c r="A1256" s="229">
        <v>1255</v>
      </c>
      <c r="B1256" s="229" t="s">
        <v>3968</v>
      </c>
      <c r="C1256" s="229" t="s">
        <v>5330</v>
      </c>
      <c r="D1256" s="229">
        <v>12</v>
      </c>
      <c r="E1256" s="229">
        <v>6</v>
      </c>
      <c r="F1256" s="229">
        <v>0</v>
      </c>
      <c r="I1256" s="229">
        <v>0</v>
      </c>
      <c r="J1256" s="229">
        <f t="shared" si="92"/>
        <v>0</v>
      </c>
      <c r="K1256" s="229" t="str">
        <f t="shared" si="91"/>
        <v>76453 5TA0A</v>
      </c>
      <c r="L1256" s="229" t="str">
        <f t="shared" si="93"/>
        <v>76453 5TA0A</v>
      </c>
      <c r="M1256" s="229" t="str">
        <f t="shared" si="94"/>
        <v/>
      </c>
      <c r="N1256" s="229">
        <f>VLOOKUP(B1256,大日程202201!$C$2:$D$1418,2,FALSE)</f>
        <v>0</v>
      </c>
    </row>
    <row r="1257" spans="1:14">
      <c r="A1257" s="229">
        <v>1256</v>
      </c>
      <c r="B1257" s="229" t="s">
        <v>3969</v>
      </c>
      <c r="C1257" s="229" t="s">
        <v>5331</v>
      </c>
      <c r="D1257" s="229">
        <v>14</v>
      </c>
      <c r="E1257" s="229">
        <v>8</v>
      </c>
      <c r="F1257" s="229">
        <v>1</v>
      </c>
      <c r="G1257" s="229">
        <v>6</v>
      </c>
      <c r="I1257" s="229">
        <v>0</v>
      </c>
      <c r="J1257" s="229">
        <f t="shared" si="92"/>
        <v>1</v>
      </c>
      <c r="K1257" s="229" t="str">
        <f t="shared" si="91"/>
        <v>75534/5 5TA0A</v>
      </c>
      <c r="L1257" s="229" t="str">
        <f t="shared" ref="L1257:L1263" si="95">IF(AND($G1257&lt;&gt;"",$J1257&gt;0), IF($F1257=1,MID($K1257,1,$G1257-1)&amp;MID($K1257,$G1257+2,LEN($K1257)-($G1257+1)),""), IF(AND($G1257&lt;&gt;"",$E1257&lt;&gt;""),MID($K1257,1,$G1257-1),IF(AND($D1257&lt;&gt;"",$F1257&lt;2),$K1257,IF(AND(OR($D1257="", $E1257=""),VALUE($F1257)=0),$K1257,IF($F1257=1,MID($K1257,1,$G1257-1)&amp;MID($K1257,$G1257+2,LEN($K1257)-($G1257-1)),"")))))</f>
        <v>75534 5TA0A</v>
      </c>
      <c r="M1257" s="229" t="str">
        <f t="shared" si="94"/>
        <v>75535 5TA0A</v>
      </c>
      <c r="N1257" s="229">
        <f>VLOOKUP(B1257,大日程202201!$C$2:$D$1418,2,FALSE)</f>
        <v>0</v>
      </c>
    </row>
    <row r="1258" spans="1:14">
      <c r="A1258" s="229">
        <v>1257</v>
      </c>
      <c r="B1258" s="229" t="s">
        <v>3970</v>
      </c>
      <c r="C1258" s="229" t="s">
        <v>5332</v>
      </c>
      <c r="D1258" s="229">
        <v>14</v>
      </c>
      <c r="E1258" s="229">
        <v>8</v>
      </c>
      <c r="F1258" s="229">
        <v>1</v>
      </c>
      <c r="G1258" s="229">
        <v>6</v>
      </c>
      <c r="I1258" s="229">
        <v>0</v>
      </c>
      <c r="J1258" s="229">
        <f t="shared" si="92"/>
        <v>1</v>
      </c>
      <c r="K1258" s="229" t="str">
        <f t="shared" si="91"/>
        <v>75682/3 5TA0A</v>
      </c>
      <c r="L1258" s="229" t="str">
        <f t="shared" si="95"/>
        <v>75682 5TA0A</v>
      </c>
      <c r="M1258" s="229" t="str">
        <f t="shared" si="94"/>
        <v>75683 5TA0A</v>
      </c>
      <c r="N1258" s="229">
        <f>VLOOKUP(B1258,大日程202201!$C$2:$D$1418,2,FALSE)</f>
        <v>6240</v>
      </c>
    </row>
    <row r="1259" spans="1:14">
      <c r="A1259" s="229">
        <v>1258</v>
      </c>
      <c r="B1259" s="229" t="s">
        <v>3971</v>
      </c>
      <c r="C1259" s="229" t="s">
        <v>5333</v>
      </c>
      <c r="D1259" s="229">
        <v>14</v>
      </c>
      <c r="E1259" s="229">
        <v>8</v>
      </c>
      <c r="F1259" s="229">
        <v>1</v>
      </c>
      <c r="G1259" s="229">
        <v>6</v>
      </c>
      <c r="I1259" s="229">
        <v>0</v>
      </c>
      <c r="J1259" s="229">
        <f t="shared" si="92"/>
        <v>1</v>
      </c>
      <c r="K1259" s="229" t="str">
        <f t="shared" si="91"/>
        <v>75662/3 5TL0A</v>
      </c>
      <c r="L1259" s="229" t="str">
        <f t="shared" si="95"/>
        <v>75662 5TL0A</v>
      </c>
      <c r="M1259" s="229" t="str">
        <f t="shared" si="94"/>
        <v>75663 5TL0A</v>
      </c>
      <c r="N1259" s="229">
        <f>VLOOKUP(B1259,大日程202201!$C$2:$D$1418,2,FALSE)</f>
        <v>3360</v>
      </c>
    </row>
    <row r="1260" spans="1:14">
      <c r="A1260" s="229">
        <v>1259</v>
      </c>
      <c r="B1260" s="229" t="s">
        <v>3972</v>
      </c>
      <c r="C1260" s="229" t="s">
        <v>5334</v>
      </c>
      <c r="D1260" s="229">
        <v>14</v>
      </c>
      <c r="E1260" s="229">
        <v>8</v>
      </c>
      <c r="F1260" s="229">
        <v>1</v>
      </c>
      <c r="G1260" s="229">
        <v>6</v>
      </c>
      <c r="I1260" s="229">
        <v>0</v>
      </c>
      <c r="J1260" s="229">
        <f t="shared" si="92"/>
        <v>1</v>
      </c>
      <c r="K1260" s="229" t="str">
        <f t="shared" si="91"/>
        <v>54292/3 3XA0A</v>
      </c>
      <c r="L1260" s="229" t="str">
        <f t="shared" si="95"/>
        <v>54292 3XA0A</v>
      </c>
      <c r="M1260" s="229" t="str">
        <f t="shared" si="94"/>
        <v>54293 3XA0A</v>
      </c>
      <c r="N1260" s="229">
        <f>VLOOKUP(B1260,大日程202201!$C$2:$D$1418,2,FALSE)</f>
        <v>0</v>
      </c>
    </row>
    <row r="1261" spans="1:14">
      <c r="A1261" s="229">
        <v>1260</v>
      </c>
      <c r="B1261" s="229" t="s">
        <v>3973</v>
      </c>
      <c r="C1261" s="229" t="s">
        <v>5335</v>
      </c>
      <c r="D1261" s="229">
        <v>14</v>
      </c>
      <c r="E1261" s="229">
        <v>8</v>
      </c>
      <c r="F1261" s="229">
        <v>1</v>
      </c>
      <c r="G1261" s="229">
        <v>6</v>
      </c>
      <c r="I1261" s="229">
        <v>0</v>
      </c>
      <c r="J1261" s="229">
        <f t="shared" si="92"/>
        <v>1</v>
      </c>
      <c r="K1261" s="229" t="str">
        <f t="shared" si="91"/>
        <v>61212/3 3XA0A</v>
      </c>
      <c r="L1261" s="229" t="str">
        <f t="shared" si="95"/>
        <v>61212 3XA0A</v>
      </c>
      <c r="M1261" s="229" t="str">
        <f t="shared" si="94"/>
        <v>61213 3XA0A</v>
      </c>
      <c r="N1261" s="229">
        <f>VLOOKUP(B1261,大日程202201!$C$2:$D$1418,2,FALSE)</f>
        <v>800</v>
      </c>
    </row>
    <row r="1262" spans="1:14">
      <c r="A1262" s="229">
        <v>1261</v>
      </c>
      <c r="B1262" s="229" t="s">
        <v>3974</v>
      </c>
      <c r="C1262" s="229" t="s">
        <v>5336</v>
      </c>
      <c r="D1262" s="229">
        <v>20</v>
      </c>
      <c r="E1262" s="229">
        <v>8</v>
      </c>
      <c r="F1262" s="229">
        <v>2</v>
      </c>
      <c r="G1262" s="229">
        <v>6</v>
      </c>
      <c r="H1262" s="229">
        <v>14</v>
      </c>
      <c r="I1262" s="229">
        <v>0</v>
      </c>
      <c r="J1262" s="229">
        <f t="shared" si="92"/>
        <v>1</v>
      </c>
      <c r="K1262" s="229" t="str">
        <f t="shared" si="91"/>
        <v>61212/3 3XA0A/3XE0A</v>
      </c>
      <c r="L1262" s="236" t="s">
        <v>334</v>
      </c>
      <c r="M1262" s="236" t="s">
        <v>335</v>
      </c>
      <c r="N1262" s="229">
        <f>VLOOKUP(B1262,大日程202201!$C$2:$D$1418,2,FALSE)</f>
        <v>500</v>
      </c>
    </row>
    <row r="1263" spans="1:14">
      <c r="A1263" s="229">
        <v>1262</v>
      </c>
      <c r="B1263" s="229" t="s">
        <v>3975</v>
      </c>
      <c r="C1263" s="229" t="s">
        <v>5337</v>
      </c>
      <c r="D1263" s="229">
        <v>14</v>
      </c>
      <c r="E1263" s="229">
        <v>8</v>
      </c>
      <c r="F1263" s="229">
        <v>1</v>
      </c>
      <c r="G1263" s="229">
        <v>6</v>
      </c>
      <c r="I1263" s="229">
        <v>0</v>
      </c>
      <c r="J1263" s="229">
        <f t="shared" si="92"/>
        <v>1</v>
      </c>
      <c r="K1263" s="229" t="str">
        <f t="shared" si="91"/>
        <v>61212/3 3XA2A</v>
      </c>
      <c r="L1263" s="229" t="str">
        <f t="shared" si="95"/>
        <v>61212 3XA2A</v>
      </c>
      <c r="M1263" s="229" t="str">
        <f t="shared" si="94"/>
        <v>61213 3XA2A</v>
      </c>
      <c r="N1263" s="229">
        <f>VLOOKUP(B1263,大日程202201!$C$2:$D$1418,2,FALSE)</f>
        <v>0</v>
      </c>
    </row>
    <row r="1264" spans="1:14">
      <c r="A1264" s="229">
        <v>1263</v>
      </c>
      <c r="B1264" s="229" t="s">
        <v>3976</v>
      </c>
      <c r="C1264" s="229" t="s">
        <v>5338</v>
      </c>
      <c r="D1264" s="229">
        <v>20</v>
      </c>
      <c r="E1264" s="229">
        <v>8</v>
      </c>
      <c r="F1264" s="229">
        <v>2</v>
      </c>
      <c r="G1264" s="229">
        <v>6</v>
      </c>
      <c r="H1264" s="229">
        <v>14</v>
      </c>
      <c r="I1264" s="229">
        <v>0</v>
      </c>
      <c r="J1264" s="229">
        <f t="shared" si="92"/>
        <v>1</v>
      </c>
      <c r="K1264" s="229" t="str">
        <f t="shared" si="91"/>
        <v>61212/3 3XE2A/3XA2A</v>
      </c>
      <c r="L1264" s="236" t="s">
        <v>336</v>
      </c>
      <c r="M1264" s="236" t="s">
        <v>337</v>
      </c>
      <c r="N1264" s="229">
        <f>VLOOKUP(B1264,大日程202201!$C$2:$D$1418,2,FALSE)</f>
        <v>600</v>
      </c>
    </row>
    <row r="1265" spans="1:14">
      <c r="A1265" s="229">
        <v>1264</v>
      </c>
      <c r="B1265" s="229" t="s">
        <v>3977</v>
      </c>
      <c r="C1265" s="229" t="s">
        <v>5339</v>
      </c>
      <c r="D1265" s="229">
        <v>12</v>
      </c>
      <c r="E1265" s="229">
        <v>6</v>
      </c>
      <c r="F1265" s="229">
        <v>0</v>
      </c>
      <c r="I1265" s="229">
        <v>0</v>
      </c>
      <c r="J1265" s="229">
        <f t="shared" si="92"/>
        <v>0</v>
      </c>
      <c r="K1265" s="229" t="str">
        <f t="shared" si="91"/>
        <v>75112 5YJ0A</v>
      </c>
      <c r="L1265" s="229" t="str">
        <f t="shared" si="93"/>
        <v>75112 5YJ0A</v>
      </c>
      <c r="M1265" s="229" t="str">
        <f t="shared" si="94"/>
        <v/>
      </c>
      <c r="N1265" s="229">
        <f>VLOOKUP(B1265,大日程202201!$C$2:$D$1418,2,FALSE)</f>
        <v>1200</v>
      </c>
    </row>
    <row r="1266" spans="1:14">
      <c r="A1266" s="229">
        <v>1265</v>
      </c>
      <c r="B1266" s="229" t="s">
        <v>3978</v>
      </c>
      <c r="C1266" s="229" t="s">
        <v>5340</v>
      </c>
      <c r="D1266" s="229">
        <v>12</v>
      </c>
      <c r="E1266" s="229">
        <v>6</v>
      </c>
      <c r="F1266" s="229">
        <v>0</v>
      </c>
      <c r="I1266" s="229">
        <v>0</v>
      </c>
      <c r="J1266" s="229">
        <f t="shared" si="92"/>
        <v>0</v>
      </c>
      <c r="K1266" s="229" t="str">
        <f t="shared" si="91"/>
        <v>75113 5YJ0A</v>
      </c>
      <c r="L1266" s="229" t="str">
        <f t="shared" si="93"/>
        <v>75113 5YJ0A</v>
      </c>
      <c r="M1266" s="229" t="str">
        <f t="shared" si="94"/>
        <v/>
      </c>
      <c r="N1266" s="229">
        <f>VLOOKUP(B1266,大日程202201!$C$2:$D$1418,2,FALSE)</f>
        <v>1200</v>
      </c>
    </row>
    <row r="1267" spans="1:14">
      <c r="A1267" s="229">
        <v>1266</v>
      </c>
      <c r="B1267" s="229" t="s">
        <v>3979</v>
      </c>
      <c r="C1267" s="229" t="s">
        <v>5341</v>
      </c>
      <c r="D1267" s="229">
        <v>12</v>
      </c>
      <c r="E1267" s="229">
        <v>6</v>
      </c>
      <c r="F1267" s="229">
        <v>0</v>
      </c>
      <c r="I1267" s="229">
        <v>0</v>
      </c>
      <c r="J1267" s="229">
        <f t="shared" si="92"/>
        <v>0</v>
      </c>
      <c r="K1267" s="229" t="str">
        <f t="shared" si="91"/>
        <v>75112 3XE0A</v>
      </c>
      <c r="L1267" s="229" t="str">
        <f t="shared" si="93"/>
        <v>75112 3XE0A</v>
      </c>
      <c r="M1267" s="229" t="str">
        <f t="shared" si="94"/>
        <v/>
      </c>
      <c r="N1267" s="229">
        <f>VLOOKUP(B1267,大日程202201!$C$2:$D$1418,2,FALSE)</f>
        <v>700</v>
      </c>
    </row>
    <row r="1268" spans="1:14">
      <c r="A1268" s="229">
        <v>1267</v>
      </c>
      <c r="B1268" s="229" t="s">
        <v>3980</v>
      </c>
      <c r="C1268" s="229" t="s">
        <v>5342</v>
      </c>
      <c r="D1268" s="229">
        <v>12</v>
      </c>
      <c r="E1268" s="229">
        <v>6</v>
      </c>
      <c r="F1268" s="229">
        <v>0</v>
      </c>
      <c r="I1268" s="229">
        <v>0</v>
      </c>
      <c r="J1268" s="229">
        <f t="shared" si="92"/>
        <v>0</v>
      </c>
      <c r="K1268" s="229" t="str">
        <f t="shared" si="91"/>
        <v>75113 3XE0A</v>
      </c>
      <c r="L1268" s="229" t="str">
        <f t="shared" si="93"/>
        <v>75113 3XE0A</v>
      </c>
      <c r="M1268" s="229" t="str">
        <f t="shared" si="94"/>
        <v/>
      </c>
      <c r="N1268" s="229">
        <f>VLOOKUP(B1268,大日程202201!$C$2:$D$1418,2,FALSE)</f>
        <v>700</v>
      </c>
    </row>
    <row r="1269" spans="1:14">
      <c r="A1269" s="229">
        <v>1268</v>
      </c>
      <c r="B1269" s="229" t="s">
        <v>3981</v>
      </c>
      <c r="C1269" s="229" t="s">
        <v>5343</v>
      </c>
      <c r="D1269" s="229">
        <v>12</v>
      </c>
      <c r="E1269" s="229">
        <v>6</v>
      </c>
      <c r="F1269" s="229">
        <v>0</v>
      </c>
      <c r="I1269" s="229">
        <v>0</v>
      </c>
      <c r="J1269" s="229">
        <f t="shared" si="92"/>
        <v>0</v>
      </c>
      <c r="K1269" s="229" t="str">
        <f t="shared" si="91"/>
        <v>74554 3XA0A</v>
      </c>
      <c r="L1269" s="229" t="str">
        <f t="shared" si="93"/>
        <v>74554 3XA0A</v>
      </c>
      <c r="M1269" s="229" t="str">
        <f t="shared" si="94"/>
        <v/>
      </c>
      <c r="N1269" s="229">
        <f>VLOOKUP(B1269,大日程202201!$C$2:$D$1418,2,FALSE)</f>
        <v>0</v>
      </c>
    </row>
    <row r="1270" spans="1:14">
      <c r="A1270" s="229">
        <v>1269</v>
      </c>
      <c r="B1270" s="229" t="s">
        <v>3982</v>
      </c>
      <c r="C1270" s="229" t="s">
        <v>5344</v>
      </c>
      <c r="D1270" s="229">
        <v>12</v>
      </c>
      <c r="E1270" s="229">
        <v>6</v>
      </c>
      <c r="F1270" s="229">
        <v>0</v>
      </c>
      <c r="I1270" s="229">
        <v>0</v>
      </c>
      <c r="J1270" s="229">
        <f t="shared" si="92"/>
        <v>0</v>
      </c>
      <c r="K1270" s="229" t="str">
        <f t="shared" si="91"/>
        <v>74554 3XA0B</v>
      </c>
      <c r="L1270" s="229" t="str">
        <f t="shared" si="93"/>
        <v>74554 3XA0B</v>
      </c>
      <c r="M1270" s="229" t="str">
        <f t="shared" si="94"/>
        <v/>
      </c>
      <c r="N1270" s="229">
        <f>VLOOKUP(B1270,大日程202201!$C$2:$D$1418,2,FALSE)</f>
        <v>2160</v>
      </c>
    </row>
    <row r="1271" spans="1:14">
      <c r="A1271" s="229">
        <v>1270</v>
      </c>
      <c r="B1271" s="229" t="s">
        <v>3983</v>
      </c>
      <c r="C1271" s="229" t="s">
        <v>5345</v>
      </c>
      <c r="D1271" s="229">
        <v>12</v>
      </c>
      <c r="E1271" s="229">
        <v>6</v>
      </c>
      <c r="F1271" s="229">
        <v>0</v>
      </c>
      <c r="I1271" s="229">
        <v>0</v>
      </c>
      <c r="J1271" s="229">
        <f t="shared" si="92"/>
        <v>0</v>
      </c>
      <c r="K1271" s="229" t="str">
        <f t="shared" si="91"/>
        <v>74554 3XR0A</v>
      </c>
      <c r="L1271" s="229" t="str">
        <f t="shared" si="93"/>
        <v>74554 3XR0A</v>
      </c>
      <c r="M1271" s="229" t="str">
        <f t="shared" si="94"/>
        <v/>
      </c>
      <c r="N1271" s="229">
        <f>VLOOKUP(B1271,大日程202201!$C$2:$D$1418,2,FALSE)</f>
        <v>0</v>
      </c>
    </row>
    <row r="1272" spans="1:14">
      <c r="A1272" s="229">
        <v>1271</v>
      </c>
      <c r="B1272" s="229" t="s">
        <v>3984</v>
      </c>
      <c r="C1272" s="229" t="s">
        <v>5346</v>
      </c>
      <c r="D1272" s="229">
        <v>14</v>
      </c>
      <c r="E1272" s="229">
        <v>6</v>
      </c>
      <c r="F1272" s="229">
        <v>0</v>
      </c>
      <c r="I1272" s="229">
        <v>0</v>
      </c>
      <c r="J1272" s="229">
        <f t="shared" si="92"/>
        <v>0</v>
      </c>
      <c r="K1272" s="229" t="str">
        <f t="shared" si="91"/>
        <v>74282 3XA0AUF</v>
      </c>
      <c r="L1272" s="229" t="str">
        <f t="shared" si="93"/>
        <v>74282 3XA0AUF</v>
      </c>
      <c r="M1272" s="229" t="str">
        <f t="shared" si="94"/>
        <v/>
      </c>
      <c r="N1272" s="229">
        <f>VLOOKUP(B1272,大日程202201!$C$2:$D$1418,2,FALSE)</f>
        <v>0</v>
      </c>
    </row>
    <row r="1273" spans="1:14">
      <c r="A1273" s="229">
        <v>1272</v>
      </c>
      <c r="B1273" s="229" t="s">
        <v>3985</v>
      </c>
      <c r="C1273" s="229" t="s">
        <v>5347</v>
      </c>
      <c r="D1273" s="229">
        <v>14</v>
      </c>
      <c r="E1273" s="229">
        <v>6</v>
      </c>
      <c r="F1273" s="229">
        <v>0</v>
      </c>
      <c r="I1273" s="229">
        <v>0</v>
      </c>
      <c r="J1273" s="229">
        <f t="shared" si="92"/>
        <v>0</v>
      </c>
      <c r="K1273" s="229" t="str">
        <f t="shared" si="91"/>
        <v>74282 3XE0AUF</v>
      </c>
      <c r="L1273" s="229" t="str">
        <f t="shared" si="93"/>
        <v>74282 3XE0AUF</v>
      </c>
      <c r="M1273" s="229" t="str">
        <f t="shared" si="94"/>
        <v/>
      </c>
      <c r="N1273" s="229">
        <f>VLOOKUP(B1273,大日程202201!$C$2:$D$1418,2,FALSE)</f>
        <v>600</v>
      </c>
    </row>
    <row r="1274" spans="1:14">
      <c r="A1274" s="229">
        <v>1273</v>
      </c>
      <c r="B1274" s="229" t="s">
        <v>3986</v>
      </c>
      <c r="C1274" s="229" t="s">
        <v>5348</v>
      </c>
      <c r="D1274" s="229">
        <v>12</v>
      </c>
      <c r="E1274" s="229">
        <v>6</v>
      </c>
      <c r="F1274" s="229">
        <v>0</v>
      </c>
      <c r="I1274" s="229">
        <v>0</v>
      </c>
      <c r="J1274" s="229">
        <f t="shared" si="92"/>
        <v>0</v>
      </c>
      <c r="K1274" s="229" t="str">
        <f t="shared" si="91"/>
        <v>74282 5YJ0A</v>
      </c>
      <c r="L1274" s="229" t="str">
        <f t="shared" si="93"/>
        <v>74282 5YJ0A</v>
      </c>
      <c r="M1274" s="229" t="str">
        <f t="shared" si="94"/>
        <v/>
      </c>
      <c r="N1274" s="229">
        <f>VLOOKUP(B1274,大日程202201!$C$2:$D$1418,2,FALSE)</f>
        <v>300</v>
      </c>
    </row>
    <row r="1275" spans="1:14">
      <c r="A1275" s="229">
        <v>1274</v>
      </c>
      <c r="B1275" s="229" t="s">
        <v>3987</v>
      </c>
      <c r="C1275" s="229" t="s">
        <v>5349</v>
      </c>
      <c r="D1275" s="229">
        <v>12</v>
      </c>
      <c r="E1275" s="229">
        <v>6</v>
      </c>
      <c r="F1275" s="229">
        <v>0</v>
      </c>
      <c r="I1275" s="229">
        <v>0</v>
      </c>
      <c r="J1275" s="229">
        <f t="shared" si="92"/>
        <v>0</v>
      </c>
      <c r="K1275" s="229" t="str">
        <f t="shared" si="91"/>
        <v>74282 5YJ0B</v>
      </c>
      <c r="L1275" s="229" t="str">
        <f t="shared" si="93"/>
        <v>74282 5YJ0B</v>
      </c>
      <c r="M1275" s="229" t="str">
        <f t="shared" si="94"/>
        <v/>
      </c>
      <c r="N1275" s="229">
        <f>VLOOKUP(B1275,大日程202201!$C$2:$D$1418,2,FALSE)</f>
        <v>480</v>
      </c>
    </row>
    <row r="1276" spans="1:14">
      <c r="A1276" s="229">
        <v>1275</v>
      </c>
      <c r="B1276" s="229" t="s">
        <v>3988</v>
      </c>
      <c r="C1276" s="229" t="s">
        <v>5350</v>
      </c>
      <c r="D1276" s="229">
        <v>12</v>
      </c>
      <c r="E1276" s="229">
        <v>6</v>
      </c>
      <c r="F1276" s="229">
        <v>0</v>
      </c>
      <c r="I1276" s="229">
        <v>0</v>
      </c>
      <c r="J1276" s="229">
        <f t="shared" si="92"/>
        <v>0</v>
      </c>
      <c r="K1276" s="229" t="str">
        <f t="shared" si="91"/>
        <v>74282 5YJ0D</v>
      </c>
      <c r="L1276" s="229" t="str">
        <f t="shared" si="93"/>
        <v>74282 5YJ0D</v>
      </c>
      <c r="M1276" s="229" t="str">
        <f t="shared" si="94"/>
        <v/>
      </c>
      <c r="N1276" s="229">
        <f>VLOOKUP(B1276,大日程202201!$C$2:$D$1418,2,FALSE)</f>
        <v>0</v>
      </c>
    </row>
    <row r="1277" spans="1:14">
      <c r="A1277" s="229">
        <v>1276</v>
      </c>
      <c r="B1277" s="229" t="s">
        <v>3989</v>
      </c>
      <c r="C1277" s="229" t="s">
        <v>5351</v>
      </c>
      <c r="D1277" s="229">
        <v>14</v>
      </c>
      <c r="E1277" s="229">
        <v>8</v>
      </c>
      <c r="F1277" s="229">
        <v>1</v>
      </c>
      <c r="G1277" s="229">
        <v>6</v>
      </c>
      <c r="I1277" s="229">
        <v>0</v>
      </c>
      <c r="J1277" s="229">
        <f t="shared" si="92"/>
        <v>1</v>
      </c>
      <c r="K1277" s="229" t="str">
        <f t="shared" si="91"/>
        <v>74332/3 3VA0A</v>
      </c>
      <c r="L1277" s="229" t="str">
        <f>IF(AND($G1277&lt;&gt;"",$J1277&gt;0), IF($F1277=1,MID($K1277,1,$G1277-1)&amp;MID($K1277,$G1277+2,LEN($K1277)-($G1277+1)),""), IF(AND($G1277&lt;&gt;"",$E1277&lt;&gt;""),MID($K1277,1,$G1277-1),IF(AND($D1277&lt;&gt;"",$F1277&lt;2),$K1277,IF(AND(OR($D1277="", $E1277=""),VALUE($F1277)=0),$K1277,IF($F1277=1,MID($K1277,1,$G1277-1)&amp;MID($K1277,$G1277+2,LEN($K1277)-($G1277-1)),"")))))</f>
        <v>74332 3VA0A</v>
      </c>
      <c r="M1277" s="229" t="str">
        <f t="shared" si="94"/>
        <v>74333 3VA0A</v>
      </c>
      <c r="N1277" s="229">
        <f>VLOOKUP(B1277,大日程202201!$C$2:$D$1418,2,FALSE)</f>
        <v>0</v>
      </c>
    </row>
    <row r="1278" spans="1:14">
      <c r="A1278" s="229">
        <v>1277</v>
      </c>
      <c r="B1278" s="229" t="s">
        <v>3990</v>
      </c>
      <c r="C1278" s="229" t="s">
        <v>5352</v>
      </c>
      <c r="D1278" s="229">
        <v>12</v>
      </c>
      <c r="E1278" s="229">
        <v>6</v>
      </c>
      <c r="F1278" s="229">
        <v>0</v>
      </c>
      <c r="I1278" s="229">
        <v>0</v>
      </c>
      <c r="J1278" s="229">
        <f t="shared" si="92"/>
        <v>0</v>
      </c>
      <c r="K1278" s="229" t="str">
        <f t="shared" si="91"/>
        <v>76232 3VA0A</v>
      </c>
      <c r="L1278" s="229" t="str">
        <f t="shared" si="93"/>
        <v>76232 3VA0A</v>
      </c>
      <c r="M1278" s="229" t="str">
        <f t="shared" si="94"/>
        <v/>
      </c>
      <c r="N1278" s="229">
        <f>VLOOKUP(B1278,大日程202201!$C$2:$D$1418,2,FALSE)</f>
        <v>0</v>
      </c>
    </row>
    <row r="1279" spans="1:14">
      <c r="A1279" s="229">
        <v>1278</v>
      </c>
      <c r="B1279" s="229" t="s">
        <v>3991</v>
      </c>
      <c r="C1279" s="229" t="s">
        <v>5353</v>
      </c>
      <c r="D1279" s="229">
        <v>12</v>
      </c>
      <c r="E1279" s="229">
        <v>6</v>
      </c>
      <c r="F1279" s="229">
        <v>0</v>
      </c>
      <c r="I1279" s="229">
        <v>0</v>
      </c>
      <c r="J1279" s="229">
        <f t="shared" si="92"/>
        <v>0</v>
      </c>
      <c r="K1279" s="229" t="str">
        <f t="shared" si="91"/>
        <v>76233 3VA0A</v>
      </c>
      <c r="L1279" s="229" t="str">
        <f t="shared" si="93"/>
        <v>76233 3VA0A</v>
      </c>
      <c r="M1279" s="229" t="str">
        <f t="shared" si="94"/>
        <v/>
      </c>
      <c r="N1279" s="229">
        <f>VLOOKUP(B1279,大日程202201!$C$2:$D$1418,2,FALSE)</f>
        <v>0</v>
      </c>
    </row>
    <row r="1280" spans="1:14">
      <c r="A1280" s="229">
        <v>1279</v>
      </c>
      <c r="B1280" s="229" t="s">
        <v>3992</v>
      </c>
      <c r="C1280" s="229" t="s">
        <v>5354</v>
      </c>
      <c r="D1280" s="229">
        <v>12</v>
      </c>
      <c r="E1280" s="229">
        <v>6</v>
      </c>
      <c r="F1280" s="229">
        <v>0</v>
      </c>
      <c r="I1280" s="229">
        <v>0</v>
      </c>
      <c r="J1280" s="229">
        <f t="shared" si="92"/>
        <v>0</v>
      </c>
      <c r="K1280" s="229" t="str">
        <f t="shared" si="91"/>
        <v>76272 3VA0A</v>
      </c>
      <c r="L1280" s="229" t="str">
        <f t="shared" si="93"/>
        <v>76272 3VA0A</v>
      </c>
      <c r="M1280" s="229" t="str">
        <f t="shared" si="94"/>
        <v/>
      </c>
      <c r="N1280" s="229">
        <f>VLOOKUP(B1280,大日程202201!$C$2:$D$1418,2,FALSE)</f>
        <v>0</v>
      </c>
    </row>
    <row r="1281" spans="1:14">
      <c r="A1281" s="229">
        <v>1280</v>
      </c>
      <c r="B1281" s="229" t="s">
        <v>3993</v>
      </c>
      <c r="C1281" s="229" t="s">
        <v>5355</v>
      </c>
      <c r="D1281" s="229">
        <v>12</v>
      </c>
      <c r="E1281" s="229">
        <v>6</v>
      </c>
      <c r="F1281" s="229">
        <v>0</v>
      </c>
      <c r="I1281" s="229">
        <v>0</v>
      </c>
      <c r="J1281" s="229">
        <f t="shared" si="92"/>
        <v>0</v>
      </c>
      <c r="K1281" s="229" t="str">
        <f t="shared" si="91"/>
        <v>76273 3VA0A</v>
      </c>
      <c r="L1281" s="229" t="str">
        <f t="shared" si="93"/>
        <v>76273 3VA0A</v>
      </c>
      <c r="M1281" s="229" t="str">
        <f t="shared" si="94"/>
        <v/>
      </c>
      <c r="N1281" s="229">
        <f>VLOOKUP(B1281,大日程202201!$C$2:$D$1418,2,FALSE)</f>
        <v>0</v>
      </c>
    </row>
    <row r="1282" spans="1:14">
      <c r="A1282" s="229">
        <v>1281</v>
      </c>
      <c r="B1282" s="229" t="s">
        <v>3994</v>
      </c>
      <c r="C1282" s="229" t="s">
        <v>5356</v>
      </c>
      <c r="D1282" s="229">
        <v>14</v>
      </c>
      <c r="E1282" s="229">
        <v>8</v>
      </c>
      <c r="F1282" s="229">
        <v>1</v>
      </c>
      <c r="G1282" s="229">
        <v>6</v>
      </c>
      <c r="I1282" s="229">
        <v>0</v>
      </c>
      <c r="J1282" s="229">
        <f t="shared" si="92"/>
        <v>1</v>
      </c>
      <c r="K1282" s="229" t="str">
        <f t="shared" ref="K1282:K1345" si="96">IF(AND($D1282&lt;&gt;"",$D1282&gt;$E1282),TRIM(MID($C1282,1,$D1282)),TRIM($C1282))</f>
        <v>76340/1 3VA0A</v>
      </c>
      <c r="L1282" s="229" t="str">
        <f>IF(AND($G1282&lt;&gt;"",$J1282&gt;0), IF($F1282=1,MID($K1282,1,$G1282-1)&amp;MID($K1282,$G1282+2,LEN($K1282)-($G1282+1)),""), IF(AND($G1282&lt;&gt;"",$E1282&lt;&gt;""),MID($K1282,1,$G1282-1),IF(AND($D1282&lt;&gt;"",$F1282&lt;2),$K1282,IF(AND(OR($D1282="", $E1282=""),VALUE($F1282)=0),$K1282,IF($F1282=1,MID($K1282,1,$G1282-1)&amp;MID($K1282,$G1282+2,LEN($K1282)-($G1282-1)),"")))))</f>
        <v>76340 3VA0A</v>
      </c>
      <c r="M1282" s="229" t="str">
        <f t="shared" si="94"/>
        <v>76341 3VA0A</v>
      </c>
      <c r="N1282" s="229">
        <f>VLOOKUP(B1282,大日程202201!$C$2:$D$1418,2,FALSE)</f>
        <v>0</v>
      </c>
    </row>
    <row r="1283" spans="1:14">
      <c r="A1283" s="229">
        <v>1282</v>
      </c>
      <c r="B1283" s="229" t="s">
        <v>3799</v>
      </c>
      <c r="C1283" s="229" t="s">
        <v>5176</v>
      </c>
      <c r="D1283" s="229">
        <v>12</v>
      </c>
      <c r="E1283" s="229">
        <v>6</v>
      </c>
      <c r="F1283" s="229">
        <v>0</v>
      </c>
      <c r="I1283" s="229">
        <v>0</v>
      </c>
      <c r="J1283" s="229">
        <f t="shared" si="92"/>
        <v>0</v>
      </c>
      <c r="K1283" s="229" t="str">
        <f t="shared" si="96"/>
        <v>76452 3VA0A</v>
      </c>
      <c r="L1283" s="229" t="str">
        <f t="shared" si="93"/>
        <v>76452 3VA0A</v>
      </c>
      <c r="M1283" s="229" t="str">
        <f t="shared" si="94"/>
        <v/>
      </c>
      <c r="N1283" s="229">
        <f>VLOOKUP(B1283,大日程202201!$C$2:$D$1418,2,FALSE)</f>
        <v>0</v>
      </c>
    </row>
    <row r="1284" spans="1:14">
      <c r="A1284" s="229">
        <v>1283</v>
      </c>
      <c r="B1284" s="229" t="s">
        <v>3800</v>
      </c>
      <c r="C1284" s="229" t="s">
        <v>5177</v>
      </c>
      <c r="D1284" s="229">
        <v>12</v>
      </c>
      <c r="E1284" s="229">
        <v>6</v>
      </c>
      <c r="F1284" s="229">
        <v>0</v>
      </c>
      <c r="I1284" s="229">
        <v>0</v>
      </c>
      <c r="J1284" s="229">
        <f t="shared" ref="J1284:J1347" si="97">IF($G1284&lt;&gt;"",($E1284-1)-$G1284,0)</f>
        <v>0</v>
      </c>
      <c r="K1284" s="229" t="str">
        <f t="shared" si="96"/>
        <v>76453 3VA0A</v>
      </c>
      <c r="L1284" s="229" t="str">
        <f t="shared" si="93"/>
        <v>76453 3VA0A</v>
      </c>
      <c r="M1284" s="229" t="str">
        <f t="shared" si="94"/>
        <v/>
      </c>
      <c r="N1284" s="229">
        <f>VLOOKUP(B1284,大日程202201!$C$2:$D$1418,2,FALSE)</f>
        <v>0</v>
      </c>
    </row>
    <row r="1285" spans="1:14">
      <c r="A1285" s="229">
        <v>1284</v>
      </c>
      <c r="B1285" s="229" t="s">
        <v>3995</v>
      </c>
      <c r="C1285" s="229" t="s">
        <v>5357</v>
      </c>
      <c r="D1285" s="229">
        <v>12</v>
      </c>
      <c r="E1285" s="229">
        <v>6</v>
      </c>
      <c r="F1285" s="229">
        <v>0</v>
      </c>
      <c r="I1285" s="229">
        <v>0</v>
      </c>
      <c r="J1285" s="229">
        <f t="shared" si="97"/>
        <v>0</v>
      </c>
      <c r="K1285" s="229" t="str">
        <f t="shared" si="96"/>
        <v>76242 3VA0A</v>
      </c>
      <c r="L1285" s="229" t="str">
        <f t="shared" si="93"/>
        <v>76242 3VA0A</v>
      </c>
      <c r="M1285" s="229" t="str">
        <f t="shared" si="94"/>
        <v/>
      </c>
      <c r="N1285" s="229">
        <f>VLOOKUP(B1285,大日程202201!$C$2:$D$1418,2,FALSE)</f>
        <v>0</v>
      </c>
    </row>
    <row r="1286" spans="1:14">
      <c r="A1286" s="229">
        <v>1285</v>
      </c>
      <c r="B1286" s="229" t="s">
        <v>3996</v>
      </c>
      <c r="C1286" s="229" t="s">
        <v>5358</v>
      </c>
      <c r="D1286" s="229">
        <v>12</v>
      </c>
      <c r="E1286" s="229">
        <v>6</v>
      </c>
      <c r="F1286" s="229">
        <v>0</v>
      </c>
      <c r="I1286" s="229">
        <v>0</v>
      </c>
      <c r="J1286" s="229">
        <f t="shared" si="97"/>
        <v>0</v>
      </c>
      <c r="K1286" s="229" t="str">
        <f t="shared" si="96"/>
        <v>76243 3VA0A</v>
      </c>
      <c r="L1286" s="229" t="str">
        <f t="shared" si="93"/>
        <v>76243 3VA0A</v>
      </c>
      <c r="M1286" s="229" t="str">
        <f t="shared" si="94"/>
        <v/>
      </c>
      <c r="N1286" s="229">
        <f>VLOOKUP(B1286,大日程202201!$C$2:$D$1418,2,FALSE)</f>
        <v>0</v>
      </c>
    </row>
    <row r="1287" spans="1:14">
      <c r="A1287" s="229">
        <v>1286</v>
      </c>
      <c r="B1287" s="229" t="s">
        <v>3997</v>
      </c>
      <c r="C1287" s="229" t="s">
        <v>5359</v>
      </c>
      <c r="D1287" s="229">
        <v>12</v>
      </c>
      <c r="E1287" s="229">
        <v>6</v>
      </c>
      <c r="F1287" s="229">
        <v>0</v>
      </c>
      <c r="I1287" s="229">
        <v>0</v>
      </c>
      <c r="J1287" s="229">
        <f t="shared" si="97"/>
        <v>0</v>
      </c>
      <c r="K1287" s="229" t="str">
        <f t="shared" si="96"/>
        <v>76572 3VA0A</v>
      </c>
      <c r="L1287" s="229" t="str">
        <f t="shared" si="93"/>
        <v>76572 3VA0A</v>
      </c>
      <c r="M1287" s="229" t="str">
        <f t="shared" si="94"/>
        <v/>
      </c>
      <c r="N1287" s="229">
        <f>VLOOKUP(B1287,大日程202201!$C$2:$D$1418,2,FALSE)</f>
        <v>0</v>
      </c>
    </row>
    <row r="1288" spans="1:14">
      <c r="A1288" s="229">
        <v>1287</v>
      </c>
      <c r="B1288" s="229" t="s">
        <v>3998</v>
      </c>
      <c r="C1288" s="229" t="s">
        <v>5360</v>
      </c>
      <c r="D1288" s="229">
        <v>12</v>
      </c>
      <c r="E1288" s="229">
        <v>6</v>
      </c>
      <c r="F1288" s="229">
        <v>0</v>
      </c>
      <c r="I1288" s="229">
        <v>0</v>
      </c>
      <c r="J1288" s="229">
        <f t="shared" si="97"/>
        <v>0</v>
      </c>
      <c r="K1288" s="229" t="str">
        <f t="shared" si="96"/>
        <v>76573 3VA0A</v>
      </c>
      <c r="L1288" s="229" t="str">
        <f t="shared" si="93"/>
        <v>76573 3VA0A</v>
      </c>
      <c r="M1288" s="229" t="str">
        <f t="shared" si="94"/>
        <v/>
      </c>
      <c r="N1288" s="229">
        <f>VLOOKUP(B1288,大日程202201!$C$2:$D$1418,2,FALSE)</f>
        <v>0</v>
      </c>
    </row>
    <row r="1289" spans="1:14">
      <c r="A1289" s="229">
        <v>1288</v>
      </c>
      <c r="B1289" s="229" t="s">
        <v>3999</v>
      </c>
      <c r="C1289" s="229" t="s">
        <v>5361</v>
      </c>
      <c r="D1289" s="229">
        <v>14</v>
      </c>
      <c r="E1289" s="229">
        <v>8</v>
      </c>
      <c r="F1289" s="229">
        <v>1</v>
      </c>
      <c r="G1289" s="229">
        <v>6</v>
      </c>
      <c r="I1289" s="229">
        <v>0</v>
      </c>
      <c r="J1289" s="229">
        <f t="shared" si="97"/>
        <v>1</v>
      </c>
      <c r="K1289" s="229" t="str">
        <f t="shared" si="96"/>
        <v>76516/7 3VA0A</v>
      </c>
      <c r="L1289" s="229" t="str">
        <f>IF(AND($G1289&lt;&gt;"",$J1289&gt;0), IF($F1289=1,MID($K1289,1,$G1289-1)&amp;MID($K1289,$G1289+2,LEN($K1289)-($G1289+1)),""), IF(AND($G1289&lt;&gt;"",$E1289&lt;&gt;""),MID($K1289,1,$G1289-1),IF(AND($D1289&lt;&gt;"",$F1289&lt;2),$K1289,IF(AND(OR($D1289="", $E1289=""),VALUE($F1289)=0),$K1289,IF($F1289=1,MID($K1289,1,$G1289-1)&amp;MID($K1289,$G1289+2,LEN($K1289)-($G1289-1)),"")))))</f>
        <v>76516 3VA0A</v>
      </c>
      <c r="M1289" s="229" t="str">
        <f t="shared" si="94"/>
        <v>76517 3VA0A</v>
      </c>
      <c r="N1289" s="229">
        <f>VLOOKUP(B1289,大日程202201!$C$2:$D$1418,2,FALSE)</f>
        <v>0</v>
      </c>
    </row>
    <row r="1290" spans="1:14">
      <c r="A1290" s="229">
        <v>1289</v>
      </c>
      <c r="B1290" s="229" t="s">
        <v>4000</v>
      </c>
      <c r="C1290" s="229" t="s">
        <v>5362</v>
      </c>
      <c r="D1290" s="229">
        <v>14</v>
      </c>
      <c r="E1290" s="229">
        <v>8</v>
      </c>
      <c r="F1290" s="229">
        <v>1</v>
      </c>
      <c r="G1290" s="229">
        <v>6</v>
      </c>
      <c r="I1290" s="229">
        <v>0</v>
      </c>
      <c r="J1290" s="229">
        <f t="shared" si="97"/>
        <v>1</v>
      </c>
      <c r="K1290" s="229" t="str">
        <f t="shared" si="96"/>
        <v>76634/5 3VA0A</v>
      </c>
      <c r="L1290" s="229" t="str">
        <f>IF(AND($G1290&lt;&gt;"",$J1290&gt;0), IF($F1290=1,MID($K1290,1,$G1290-1)&amp;MID($K1290,$G1290+2,LEN($K1290)-($G1290+1)),""), IF(AND($G1290&lt;&gt;"",$E1290&lt;&gt;""),MID($K1290,1,$G1290-1),IF(AND($D1290&lt;&gt;"",$F1290&lt;2),$K1290,IF(AND(OR($D1290="", $E1290=""),VALUE($F1290)=0),$K1290,IF($F1290=1,MID($K1290,1,$G1290-1)&amp;MID($K1290,$G1290+2,LEN($K1290)-($G1290-1)),"")))))</f>
        <v>76634 3VA0A</v>
      </c>
      <c r="M1290" s="229" t="str">
        <f t="shared" si="94"/>
        <v>76635 3VA0A</v>
      </c>
      <c r="N1290" s="229">
        <f>VLOOKUP(B1290,大日程202201!$C$2:$D$1418,2,FALSE)</f>
        <v>0</v>
      </c>
    </row>
    <row r="1291" spans="1:14">
      <c r="A1291" s="229">
        <v>1290</v>
      </c>
      <c r="B1291" s="229" t="s">
        <v>4001</v>
      </c>
      <c r="C1291" s="229" t="s">
        <v>5363</v>
      </c>
      <c r="D1291" s="229">
        <v>12</v>
      </c>
      <c r="E1291" s="229">
        <v>6</v>
      </c>
      <c r="F1291" s="229">
        <v>0</v>
      </c>
      <c r="I1291" s="229">
        <v>0</v>
      </c>
      <c r="J1291" s="229">
        <f t="shared" si="97"/>
        <v>0</v>
      </c>
      <c r="K1291" s="229" t="str">
        <f t="shared" si="96"/>
        <v>79142 3VA0A</v>
      </c>
      <c r="L1291" s="229" t="str">
        <f t="shared" si="93"/>
        <v>79142 3VA0A</v>
      </c>
      <c r="M1291" s="229" t="str">
        <f t="shared" si="94"/>
        <v/>
      </c>
      <c r="N1291" s="229">
        <f>VLOOKUP(B1291,大日程202201!$C$2:$D$1418,2,FALSE)</f>
        <v>0</v>
      </c>
    </row>
    <row r="1292" spans="1:14">
      <c r="A1292" s="229">
        <v>1291</v>
      </c>
      <c r="B1292" s="229" t="s">
        <v>4002</v>
      </c>
      <c r="C1292" s="229" t="s">
        <v>5364</v>
      </c>
      <c r="D1292" s="229">
        <v>12</v>
      </c>
      <c r="E1292" s="229">
        <v>6</v>
      </c>
      <c r="F1292" s="229">
        <v>0</v>
      </c>
      <c r="I1292" s="229">
        <v>0</v>
      </c>
      <c r="J1292" s="229">
        <f t="shared" si="97"/>
        <v>0</v>
      </c>
      <c r="K1292" s="229" t="str">
        <f t="shared" si="96"/>
        <v>67112 4CB0A</v>
      </c>
      <c r="L1292" s="229" t="str">
        <f t="shared" si="93"/>
        <v>67112 4CB0A</v>
      </c>
      <c r="M1292" s="229" t="str">
        <f t="shared" si="94"/>
        <v/>
      </c>
      <c r="N1292" s="229">
        <f>VLOOKUP(B1292,大日程202201!$C$2:$D$1418,2,FALSE)</f>
        <v>0</v>
      </c>
    </row>
    <row r="1293" spans="1:14">
      <c r="A1293" s="229">
        <v>1292</v>
      </c>
      <c r="B1293" s="229" t="s">
        <v>4003</v>
      </c>
      <c r="C1293" s="229" t="s">
        <v>5365</v>
      </c>
      <c r="D1293" s="229">
        <v>12</v>
      </c>
      <c r="E1293" s="229">
        <v>6</v>
      </c>
      <c r="F1293" s="229">
        <v>0</v>
      </c>
      <c r="I1293" s="229">
        <v>0</v>
      </c>
      <c r="J1293" s="229">
        <f t="shared" si="97"/>
        <v>0</v>
      </c>
      <c r="K1293" s="229" t="str">
        <f t="shared" si="96"/>
        <v>67112 4CC0A</v>
      </c>
      <c r="L1293" s="229" t="str">
        <f t="shared" si="93"/>
        <v>67112 4CC0A</v>
      </c>
      <c r="M1293" s="229" t="str">
        <f t="shared" si="94"/>
        <v/>
      </c>
      <c r="N1293" s="229">
        <f>VLOOKUP(B1293,大日程202201!$C$2:$D$1418,2,FALSE)</f>
        <v>0</v>
      </c>
    </row>
    <row r="1294" spans="1:14">
      <c r="A1294" s="229">
        <v>1293</v>
      </c>
      <c r="B1294" s="229" t="s">
        <v>4004</v>
      </c>
      <c r="C1294" s="229" t="s">
        <v>5366</v>
      </c>
      <c r="D1294" s="229">
        <v>12</v>
      </c>
      <c r="E1294" s="229">
        <v>6</v>
      </c>
      <c r="F1294" s="229">
        <v>0</v>
      </c>
      <c r="I1294" s="229">
        <v>0</v>
      </c>
      <c r="J1294" s="229">
        <f t="shared" si="97"/>
        <v>0</v>
      </c>
      <c r="K1294" s="229" t="str">
        <f t="shared" si="96"/>
        <v>74372 4CB0A</v>
      </c>
      <c r="L1294" s="229" t="str">
        <f t="shared" ref="L1294:L1357" si="98">IF(AND($G1294&lt;&gt;"",$J1294&gt;0), IF($F1294=1,MID($K1294,1,$G1294-1)&amp;MID($K1294,$G1294+$J1294+$J1294,LEN($K1294)-($G1294+$J1294)),""), IF(AND($G1294&lt;&gt;"",$E1294&lt;&gt;""),MID($K1294,1,$G1294-1),IF(AND($D1294&lt;&gt;"",$F1294&lt;2),$K1294,IF(AND(OR($D1294="", $E1294=""),VALUE($F1294)=0),$K1294,IF($F1294=1,MID($K1294,1,$G1294-1)&amp;MID($K1294,$G1294+2,LEN($K1294)-($G1294-1)),"")))))</f>
        <v>74372 4CB0A</v>
      </c>
      <c r="M1294" s="229" t="str">
        <f t="shared" ref="M1294:M1357" si="99">IF(AND($G1294&lt;&gt;"",$J1294&gt;0), IF($F1294=1,MID($K1294,1,$G1294-(1+$J1294))&amp;MID($K1294,$G1294+$J1294,LEN($K1294)-($G1294+($J1294-1))),""),IF(AND($G1294&lt;&gt;"",$E1294&lt;&gt;"",$J1294&gt;0),MID($K1294,1,$G1294-1),IF(AND($G1294&lt;&gt;"",$E1294&lt;&gt;"",$J1294&lt;0),MID($K1294,1,$E1294)&amp;MID($K1294,$G1294+1,LEN($K1294)-$G1294),IF($F1294=1,MID($K1294,1,$G1294-2)&amp;MID($K1294,$G1294+1,LEN($K1294)-$G1294),""))))</f>
        <v/>
      </c>
      <c r="N1294" s="229">
        <f>VLOOKUP(B1294,大日程202201!$C$2:$D$1418,2,FALSE)</f>
        <v>0</v>
      </c>
    </row>
    <row r="1295" spans="1:14">
      <c r="A1295" s="229">
        <v>1294</v>
      </c>
      <c r="B1295" s="229" t="s">
        <v>4005</v>
      </c>
      <c r="C1295" s="229" t="s">
        <v>5367</v>
      </c>
      <c r="D1295" s="229">
        <v>14</v>
      </c>
      <c r="E1295" s="229">
        <v>8</v>
      </c>
      <c r="F1295" s="229">
        <v>1</v>
      </c>
      <c r="G1295" s="229">
        <v>6</v>
      </c>
      <c r="I1295" s="229">
        <v>0</v>
      </c>
      <c r="J1295" s="229">
        <f t="shared" si="97"/>
        <v>1</v>
      </c>
      <c r="K1295" s="229" t="str">
        <f t="shared" si="96"/>
        <v>75262/3 4CB5A</v>
      </c>
      <c r="L1295" s="229" t="str">
        <f>IF(AND($G1295&lt;&gt;"",$J1295&gt;0), IF($F1295=1,MID($K1295,1,$G1295-1)&amp;MID($K1295,$G1295+2,LEN($K1295)-($G1295+1)),""), IF(AND($G1295&lt;&gt;"",$E1295&lt;&gt;""),MID($K1295,1,$G1295-1),IF(AND($D1295&lt;&gt;"",$F1295&lt;2),$K1295,IF(AND(OR($D1295="", $E1295=""),VALUE($F1295)=0),$K1295,IF($F1295=1,MID($K1295,1,$G1295-1)&amp;MID($K1295,$G1295+2,LEN($K1295)-($G1295-1)),"")))))</f>
        <v>75262 4CB5A</v>
      </c>
      <c r="M1295" s="229" t="str">
        <f t="shared" si="99"/>
        <v>75263 4CB5A</v>
      </c>
      <c r="N1295" s="229">
        <f>VLOOKUP(B1295,大日程202201!$C$2:$D$1418,2,FALSE)</f>
        <v>5280</v>
      </c>
    </row>
    <row r="1296" spans="1:14">
      <c r="A1296" s="229">
        <v>1295</v>
      </c>
      <c r="B1296" s="229" t="s">
        <v>4006</v>
      </c>
      <c r="C1296" s="229" t="s">
        <v>5368</v>
      </c>
      <c r="D1296" s="229">
        <v>14</v>
      </c>
      <c r="E1296" s="229">
        <v>8</v>
      </c>
      <c r="F1296" s="229">
        <v>1</v>
      </c>
      <c r="G1296" s="229">
        <v>6</v>
      </c>
      <c r="I1296" s="229">
        <v>0</v>
      </c>
      <c r="J1296" s="229">
        <f t="shared" si="97"/>
        <v>1</v>
      </c>
      <c r="K1296" s="229" t="str">
        <f t="shared" si="96"/>
        <v>75262/3 6FK5A</v>
      </c>
      <c r="L1296" s="229" t="str">
        <f>IF(AND($G1296&lt;&gt;"",$J1296&gt;0), IF($F1296=1,MID($K1296,1,$G1296-1)&amp;MID($K1296,$G1296+2,LEN($K1296)-($G1296+1)),""), IF(AND($G1296&lt;&gt;"",$E1296&lt;&gt;""),MID($K1296,1,$G1296-1),IF(AND($D1296&lt;&gt;"",$F1296&lt;2),$K1296,IF(AND(OR($D1296="", $E1296=""),VALUE($F1296)=0),$K1296,IF($F1296=1,MID($K1296,1,$G1296-1)&amp;MID($K1296,$G1296+2,LEN($K1296)-($G1296-1)),"")))))</f>
        <v>75262 6FK5A</v>
      </c>
      <c r="M1296" s="229" t="str">
        <f t="shared" si="99"/>
        <v>75263 6FK5A</v>
      </c>
      <c r="N1296" s="229">
        <f>VLOOKUP(B1296,大日程202201!$C$2:$D$1418,2,FALSE)</f>
        <v>7200</v>
      </c>
    </row>
    <row r="1297" spans="1:14">
      <c r="A1297" s="229">
        <v>1296</v>
      </c>
      <c r="B1297" s="229" t="s">
        <v>4007</v>
      </c>
      <c r="C1297" s="229" t="s">
        <v>5369</v>
      </c>
      <c r="D1297" s="229">
        <v>12</v>
      </c>
      <c r="E1297" s="229">
        <v>6</v>
      </c>
      <c r="F1297" s="229">
        <v>0</v>
      </c>
      <c r="I1297" s="229">
        <v>0</v>
      </c>
      <c r="J1297" s="229">
        <f t="shared" si="97"/>
        <v>0</v>
      </c>
      <c r="K1297" s="229" t="str">
        <f t="shared" si="96"/>
        <v>75632 4CE0A</v>
      </c>
      <c r="L1297" s="229" t="str">
        <f t="shared" si="98"/>
        <v>75632 4CE0A</v>
      </c>
      <c r="M1297" s="229" t="str">
        <f t="shared" si="99"/>
        <v/>
      </c>
      <c r="N1297" s="229">
        <f>VLOOKUP(B1297,大日程202201!$C$2:$D$1418,2,FALSE)</f>
        <v>0</v>
      </c>
    </row>
    <row r="1298" spans="1:14">
      <c r="A1298" s="229">
        <v>1297</v>
      </c>
      <c r="B1298" s="229" t="s">
        <v>4008</v>
      </c>
      <c r="C1298" s="229" t="s">
        <v>5370</v>
      </c>
      <c r="D1298" s="229">
        <v>14</v>
      </c>
      <c r="E1298" s="229">
        <v>8</v>
      </c>
      <c r="F1298" s="229">
        <v>1</v>
      </c>
      <c r="G1298" s="229">
        <v>6</v>
      </c>
      <c r="I1298" s="229">
        <v>0</v>
      </c>
      <c r="J1298" s="229">
        <f t="shared" si="97"/>
        <v>1</v>
      </c>
      <c r="K1298" s="229" t="str">
        <f t="shared" si="96"/>
        <v>76516/7 4CC0A</v>
      </c>
      <c r="L1298" s="229" t="str">
        <f>IF(AND($G1298&lt;&gt;"",$J1298&gt;0), IF($F1298=1,MID($K1298,1,$G1298-1)&amp;MID($K1298,$G1298+2,LEN($K1298)-($G1298+1)),""), IF(AND($G1298&lt;&gt;"",$E1298&lt;&gt;""),MID($K1298,1,$G1298-1),IF(AND($D1298&lt;&gt;"",$F1298&lt;2),$K1298,IF(AND(OR($D1298="", $E1298=""),VALUE($F1298)=0),$K1298,IF($F1298=1,MID($K1298,1,$G1298-1)&amp;MID($K1298,$G1298+2,LEN($K1298)-($G1298-1)),"")))))</f>
        <v>76516 4CC0A</v>
      </c>
      <c r="M1298" s="229" t="str">
        <f t="shared" si="99"/>
        <v>76517 4CC0A</v>
      </c>
      <c r="N1298" s="229">
        <f>VLOOKUP(B1298,大日程202201!$C$2:$D$1418,2,FALSE)</f>
        <v>4800</v>
      </c>
    </row>
    <row r="1299" spans="1:14">
      <c r="A1299" s="229">
        <v>1298</v>
      </c>
      <c r="B1299" s="229" t="s">
        <v>4009</v>
      </c>
      <c r="C1299" s="229" t="s">
        <v>5371</v>
      </c>
      <c r="D1299" s="229">
        <v>12</v>
      </c>
      <c r="E1299" s="229">
        <v>6</v>
      </c>
      <c r="F1299" s="229">
        <v>0</v>
      </c>
      <c r="I1299" s="229">
        <v>0</v>
      </c>
      <c r="J1299" s="229">
        <f t="shared" si="97"/>
        <v>0</v>
      </c>
      <c r="K1299" s="229" t="str">
        <f t="shared" si="96"/>
        <v>76272 4CC0A</v>
      </c>
      <c r="L1299" s="229" t="str">
        <f t="shared" si="98"/>
        <v>76272 4CC0A</v>
      </c>
      <c r="M1299" s="229" t="str">
        <f t="shared" si="99"/>
        <v/>
      </c>
      <c r="N1299" s="229">
        <f>VLOOKUP(B1299,大日程202201!$C$2:$D$1418,2,FALSE)</f>
        <v>4400</v>
      </c>
    </row>
    <row r="1300" spans="1:14">
      <c r="A1300" s="229">
        <v>1299</v>
      </c>
      <c r="B1300" s="229" t="s">
        <v>4010</v>
      </c>
      <c r="C1300" s="229" t="s">
        <v>5372</v>
      </c>
      <c r="D1300" s="229">
        <v>12</v>
      </c>
      <c r="E1300" s="229">
        <v>6</v>
      </c>
      <c r="F1300" s="229">
        <v>0</v>
      </c>
      <c r="I1300" s="229">
        <v>0</v>
      </c>
      <c r="J1300" s="229">
        <f t="shared" si="97"/>
        <v>0</v>
      </c>
      <c r="K1300" s="229" t="str">
        <f t="shared" si="96"/>
        <v>76273 4CC0A</v>
      </c>
      <c r="L1300" s="229" t="str">
        <f t="shared" si="98"/>
        <v>76273 4CC0A</v>
      </c>
      <c r="M1300" s="229" t="str">
        <f t="shared" si="99"/>
        <v/>
      </c>
      <c r="N1300" s="229">
        <f>VLOOKUP(B1300,大日程202201!$C$2:$D$1418,2,FALSE)</f>
        <v>4400</v>
      </c>
    </row>
    <row r="1301" spans="1:14">
      <c r="A1301" s="229">
        <v>1300</v>
      </c>
      <c r="B1301" s="229" t="s">
        <v>4011</v>
      </c>
      <c r="C1301" s="229" t="s">
        <v>5373</v>
      </c>
      <c r="D1301" s="229">
        <v>12</v>
      </c>
      <c r="E1301" s="229">
        <v>6</v>
      </c>
      <c r="F1301" s="229">
        <v>0</v>
      </c>
      <c r="I1301" s="229">
        <v>0</v>
      </c>
      <c r="J1301" s="229">
        <f t="shared" si="97"/>
        <v>0</v>
      </c>
      <c r="K1301" s="229" t="str">
        <f t="shared" si="96"/>
        <v>76426 4CC0A</v>
      </c>
      <c r="L1301" s="229" t="str">
        <f t="shared" si="98"/>
        <v>76426 4CC0A</v>
      </c>
      <c r="M1301" s="229" t="str">
        <f t="shared" si="99"/>
        <v/>
      </c>
      <c r="N1301" s="229">
        <f>VLOOKUP(B1301,大日程202201!$C$2:$D$1418,2,FALSE)</f>
        <v>0</v>
      </c>
    </row>
    <row r="1302" spans="1:14">
      <c r="A1302" s="229">
        <v>1301</v>
      </c>
      <c r="B1302" s="229" t="s">
        <v>4012</v>
      </c>
      <c r="C1302" s="229" t="s">
        <v>5374</v>
      </c>
      <c r="D1302" s="229">
        <v>12</v>
      </c>
      <c r="E1302" s="229">
        <v>6</v>
      </c>
      <c r="F1302" s="229">
        <v>0</v>
      </c>
      <c r="I1302" s="229">
        <v>0</v>
      </c>
      <c r="J1302" s="229">
        <f t="shared" si="97"/>
        <v>0</v>
      </c>
      <c r="K1302" s="229" t="str">
        <f t="shared" si="96"/>
        <v>76427 4CC0A</v>
      </c>
      <c r="L1302" s="229" t="str">
        <f t="shared" si="98"/>
        <v>76427 4CC0A</v>
      </c>
      <c r="M1302" s="229" t="str">
        <f t="shared" si="99"/>
        <v/>
      </c>
      <c r="N1302" s="229">
        <f>VLOOKUP(B1302,大日程202201!$C$2:$D$1418,2,FALSE)</f>
        <v>0</v>
      </c>
    </row>
    <row r="1303" spans="1:14">
      <c r="A1303" s="229">
        <v>1302</v>
      </c>
      <c r="B1303" s="229" t="s">
        <v>4013</v>
      </c>
      <c r="C1303" s="229" t="s">
        <v>5375</v>
      </c>
      <c r="D1303" s="229">
        <v>14</v>
      </c>
      <c r="E1303" s="229">
        <v>8</v>
      </c>
      <c r="F1303" s="229">
        <v>1</v>
      </c>
      <c r="G1303" s="229">
        <v>6</v>
      </c>
      <c r="I1303" s="229">
        <v>0</v>
      </c>
      <c r="J1303" s="229">
        <f t="shared" si="97"/>
        <v>1</v>
      </c>
      <c r="K1303" s="229" t="str">
        <f t="shared" si="96"/>
        <v>76456/7 4CE0A</v>
      </c>
      <c r="L1303" s="229" t="str">
        <f>IF(AND($G1303&lt;&gt;"",$J1303&gt;0), IF($F1303=1,MID($K1303,1,$G1303-1)&amp;MID($K1303,$G1303+2,LEN($K1303)-($G1303+1)),""), IF(AND($G1303&lt;&gt;"",$E1303&lt;&gt;""),MID($K1303,1,$G1303-1),IF(AND($D1303&lt;&gt;"",$F1303&lt;2),$K1303,IF(AND(OR($D1303="", $E1303=""),VALUE($F1303)=0),$K1303,IF($F1303=1,MID($K1303,1,$G1303-1)&amp;MID($K1303,$G1303+2,LEN($K1303)-($G1303-1)),"")))))</f>
        <v>76456 4CE0A</v>
      </c>
      <c r="M1303" s="229" t="str">
        <f t="shared" si="99"/>
        <v>76457 4CE0A</v>
      </c>
      <c r="N1303" s="229">
        <f>VLOOKUP(B1303,大日程202201!$C$2:$D$1418,2,FALSE)</f>
        <v>0</v>
      </c>
    </row>
    <row r="1304" spans="1:14">
      <c r="A1304" s="229">
        <v>1303</v>
      </c>
      <c r="B1304" s="229" t="s">
        <v>4014</v>
      </c>
      <c r="C1304" s="229" t="s">
        <v>4014</v>
      </c>
      <c r="D1304" s="229">
        <v>16</v>
      </c>
      <c r="E1304" s="229">
        <v>8</v>
      </c>
      <c r="F1304" s="229">
        <v>1</v>
      </c>
      <c r="G1304" s="229">
        <v>6</v>
      </c>
      <c r="I1304" s="229">
        <v>14</v>
      </c>
      <c r="J1304" s="229">
        <f t="shared" si="97"/>
        <v>1</v>
      </c>
      <c r="K1304" s="229" t="str">
        <f t="shared" si="96"/>
        <v>76456/7 4CE0A-E</v>
      </c>
      <c r="L1304" s="229" t="str">
        <f>IF(AND($G1304&lt;&gt;"",$J1304&gt;0), IF($F1304=1,MID($K1304,1,$G1304-1)&amp;MID($K1304,$G1304+2,LEN($K1304)-($G1304+1)),""), IF(AND($G1304&lt;&gt;"",$E1304&lt;&gt;""),MID($K1304,1,$G1304-1),IF(AND($D1304&lt;&gt;"",$F1304&lt;2),$K1304,IF(AND(OR($D1304="", $E1304=""),VALUE($F1304)=0),$K1304,IF($F1304=1,MID($K1304,1,$G1304-1)&amp;MID($K1304,$G1304+2,LEN($K1304)-($G1304-1)),"")))))</f>
        <v>76456 4CE0A-E</v>
      </c>
      <c r="M1304" s="229" t="str">
        <f t="shared" si="99"/>
        <v>76457 4CE0A-E</v>
      </c>
      <c r="N1304" s="229">
        <f>VLOOKUP(B1304,大日程202201!$C$2:$D$1418,2,FALSE)</f>
        <v>0</v>
      </c>
    </row>
    <row r="1305" spans="1:14">
      <c r="A1305" s="229">
        <v>1304</v>
      </c>
      <c r="B1305" s="229" t="s">
        <v>4015</v>
      </c>
      <c r="C1305" s="229" t="s">
        <v>5376</v>
      </c>
      <c r="D1305" s="229">
        <v>14</v>
      </c>
      <c r="E1305" s="229">
        <v>8</v>
      </c>
      <c r="F1305" s="229">
        <v>1</v>
      </c>
      <c r="G1305" s="229">
        <v>6</v>
      </c>
      <c r="I1305" s="229">
        <v>0</v>
      </c>
      <c r="J1305" s="229">
        <f t="shared" si="97"/>
        <v>1</v>
      </c>
      <c r="K1305" s="229" t="str">
        <f t="shared" si="96"/>
        <v>76456/7 6FK0A</v>
      </c>
      <c r="L1305" s="229" t="str">
        <f>IF(AND($G1305&lt;&gt;"",$J1305&gt;0), IF($F1305=1,MID($K1305,1,$G1305-1)&amp;MID($K1305,$G1305+2,LEN($K1305)-($G1305+1)),""), IF(AND($G1305&lt;&gt;"",$E1305&lt;&gt;""),MID($K1305,1,$G1305-1),IF(AND($D1305&lt;&gt;"",$F1305&lt;2),$K1305,IF(AND(OR($D1305="", $E1305=""),VALUE($F1305)=0),$K1305,IF($F1305=1,MID($K1305,1,$G1305-1)&amp;MID($K1305,$G1305+2,LEN($K1305)-($G1305-1)),"")))))</f>
        <v>76456 6FK0A</v>
      </c>
      <c r="M1305" s="229" t="str">
        <f t="shared" si="99"/>
        <v>76457 6FK0A</v>
      </c>
      <c r="N1305" s="229">
        <f>VLOOKUP(B1305,大日程202201!$C$2:$D$1418,2,FALSE)</f>
        <v>0</v>
      </c>
    </row>
    <row r="1306" spans="1:14">
      <c r="A1306" s="229">
        <v>1305</v>
      </c>
      <c r="B1306" s="229" t="s">
        <v>3820</v>
      </c>
      <c r="C1306" s="229" t="s">
        <v>5195</v>
      </c>
      <c r="D1306" s="229">
        <v>12</v>
      </c>
      <c r="E1306" s="229">
        <v>6</v>
      </c>
      <c r="F1306" s="229">
        <v>0</v>
      </c>
      <c r="I1306" s="229">
        <v>0</v>
      </c>
      <c r="J1306" s="229">
        <f t="shared" si="97"/>
        <v>0</v>
      </c>
      <c r="K1306" s="229" t="str">
        <f t="shared" si="96"/>
        <v>76452 4CE0A</v>
      </c>
      <c r="L1306" s="229" t="str">
        <f t="shared" si="98"/>
        <v>76452 4CE0A</v>
      </c>
      <c r="M1306" s="229" t="str">
        <f t="shared" si="99"/>
        <v/>
      </c>
      <c r="N1306" s="229">
        <f>VLOOKUP(B1306,大日程202201!$C$2:$D$1418,2,FALSE)</f>
        <v>0</v>
      </c>
    </row>
    <row r="1307" spans="1:14">
      <c r="A1307" s="229">
        <v>1306</v>
      </c>
      <c r="B1307" s="229" t="s">
        <v>3821</v>
      </c>
      <c r="C1307" s="229" t="s">
        <v>5196</v>
      </c>
      <c r="D1307" s="229">
        <v>14</v>
      </c>
      <c r="E1307" s="229">
        <v>6</v>
      </c>
      <c r="F1307" s="229">
        <v>0</v>
      </c>
      <c r="I1307" s="229">
        <v>12</v>
      </c>
      <c r="J1307" s="229">
        <f t="shared" si="97"/>
        <v>0</v>
      </c>
      <c r="K1307" s="229" t="str">
        <f t="shared" si="96"/>
        <v>76452 4CE0A-E</v>
      </c>
      <c r="L1307" s="229" t="str">
        <f t="shared" si="98"/>
        <v>76452 4CE0A-E</v>
      </c>
      <c r="M1307" s="229" t="str">
        <f t="shared" si="99"/>
        <v/>
      </c>
      <c r="N1307" s="229">
        <f>VLOOKUP(B1307,大日程202201!$C$2:$D$1418,2,FALSE)</f>
        <v>0</v>
      </c>
    </row>
    <row r="1308" spans="1:14">
      <c r="A1308" s="229">
        <v>1307</v>
      </c>
      <c r="B1308" s="229" t="s">
        <v>3822</v>
      </c>
      <c r="C1308" s="229" t="s">
        <v>5197</v>
      </c>
      <c r="D1308" s="229">
        <v>12</v>
      </c>
      <c r="E1308" s="229">
        <v>6</v>
      </c>
      <c r="F1308" s="229">
        <v>0</v>
      </c>
      <c r="I1308" s="229">
        <v>0</v>
      </c>
      <c r="J1308" s="229">
        <f t="shared" si="97"/>
        <v>0</v>
      </c>
      <c r="K1308" s="229" t="str">
        <f t="shared" si="96"/>
        <v>76452 4BC1A</v>
      </c>
      <c r="L1308" s="229" t="str">
        <f t="shared" si="98"/>
        <v>76452 4BC1A</v>
      </c>
      <c r="M1308" s="229" t="str">
        <f t="shared" si="99"/>
        <v/>
      </c>
      <c r="N1308" s="229">
        <f>VLOOKUP(B1308,大日程202201!$C$2:$D$1418,2,FALSE)</f>
        <v>0</v>
      </c>
    </row>
    <row r="1309" spans="1:14">
      <c r="A1309" s="229">
        <v>1308</v>
      </c>
      <c r="B1309" s="229" t="s">
        <v>3823</v>
      </c>
      <c r="C1309" s="229" t="s">
        <v>5198</v>
      </c>
      <c r="D1309" s="229">
        <v>12</v>
      </c>
      <c r="E1309" s="229">
        <v>6</v>
      </c>
      <c r="F1309" s="229">
        <v>0</v>
      </c>
      <c r="I1309" s="229">
        <v>0</v>
      </c>
      <c r="J1309" s="229">
        <f t="shared" si="97"/>
        <v>0</v>
      </c>
      <c r="K1309" s="229" t="str">
        <f t="shared" si="96"/>
        <v>76453 4CE0A</v>
      </c>
      <c r="L1309" s="229" t="str">
        <f t="shared" si="98"/>
        <v>76453 4CE0A</v>
      </c>
      <c r="M1309" s="229" t="str">
        <f t="shared" si="99"/>
        <v/>
      </c>
      <c r="N1309" s="229">
        <f>VLOOKUP(B1309,大日程202201!$C$2:$D$1418,2,FALSE)</f>
        <v>0</v>
      </c>
    </row>
    <row r="1310" spans="1:14">
      <c r="A1310" s="229">
        <v>1309</v>
      </c>
      <c r="B1310" s="229" t="s">
        <v>3824</v>
      </c>
      <c r="C1310" s="229" t="s">
        <v>5199</v>
      </c>
      <c r="D1310" s="229">
        <v>14</v>
      </c>
      <c r="E1310" s="229">
        <v>6</v>
      </c>
      <c r="F1310" s="229">
        <v>0</v>
      </c>
      <c r="I1310" s="229">
        <v>12</v>
      </c>
      <c r="J1310" s="229">
        <f t="shared" si="97"/>
        <v>0</v>
      </c>
      <c r="K1310" s="229" t="str">
        <f t="shared" si="96"/>
        <v>76453 4CE0A-E</v>
      </c>
      <c r="L1310" s="229" t="str">
        <f t="shared" si="98"/>
        <v>76453 4CE0A-E</v>
      </c>
      <c r="M1310" s="229" t="str">
        <f t="shared" si="99"/>
        <v/>
      </c>
      <c r="N1310" s="229">
        <f>VLOOKUP(B1310,大日程202201!$C$2:$D$1418,2,FALSE)</f>
        <v>0</v>
      </c>
    </row>
    <row r="1311" spans="1:14">
      <c r="A1311" s="229">
        <v>1310</v>
      </c>
      <c r="B1311" s="229" t="s">
        <v>3825</v>
      </c>
      <c r="C1311" s="229" t="s">
        <v>5200</v>
      </c>
      <c r="D1311" s="229">
        <v>12</v>
      </c>
      <c r="E1311" s="229">
        <v>6</v>
      </c>
      <c r="F1311" s="229">
        <v>0</v>
      </c>
      <c r="I1311" s="229">
        <v>0</v>
      </c>
      <c r="J1311" s="229">
        <f t="shared" si="97"/>
        <v>0</v>
      </c>
      <c r="K1311" s="229" t="str">
        <f t="shared" si="96"/>
        <v>76453 4BC1A</v>
      </c>
      <c r="L1311" s="229" t="str">
        <f t="shared" si="98"/>
        <v>76453 4BC1A</v>
      </c>
      <c r="M1311" s="229" t="str">
        <f t="shared" si="99"/>
        <v/>
      </c>
      <c r="N1311" s="229">
        <f>VLOOKUP(B1311,大日程202201!$C$2:$D$1418,2,FALSE)</f>
        <v>0</v>
      </c>
    </row>
    <row r="1312" spans="1:14">
      <c r="A1312" s="229">
        <v>1311</v>
      </c>
      <c r="B1312" s="229" t="s">
        <v>4016</v>
      </c>
      <c r="C1312" s="229" t="s">
        <v>5377</v>
      </c>
      <c r="D1312" s="229">
        <v>12</v>
      </c>
      <c r="E1312" s="229">
        <v>6</v>
      </c>
      <c r="F1312" s="229">
        <v>0</v>
      </c>
      <c r="I1312" s="229">
        <v>0</v>
      </c>
      <c r="J1312" s="229">
        <f t="shared" si="97"/>
        <v>0</v>
      </c>
      <c r="K1312" s="229" t="str">
        <f t="shared" si="96"/>
        <v>75556 4BC1B</v>
      </c>
      <c r="L1312" s="229" t="str">
        <f t="shared" si="98"/>
        <v>75556 4BC1B</v>
      </c>
      <c r="M1312" s="229" t="str">
        <f t="shared" si="99"/>
        <v/>
      </c>
      <c r="N1312" s="229">
        <f>VLOOKUP(B1312,大日程202201!$C$2:$D$1418,2,FALSE)</f>
        <v>0</v>
      </c>
    </row>
    <row r="1313" spans="1:14">
      <c r="A1313" s="229">
        <v>1312</v>
      </c>
      <c r="B1313" s="229" t="s">
        <v>4017</v>
      </c>
      <c r="C1313" s="229" t="s">
        <v>5378</v>
      </c>
      <c r="D1313" s="229">
        <v>12</v>
      </c>
      <c r="E1313" s="229">
        <v>6</v>
      </c>
      <c r="F1313" s="229">
        <v>0</v>
      </c>
      <c r="I1313" s="229">
        <v>0</v>
      </c>
      <c r="J1313" s="229">
        <f t="shared" si="97"/>
        <v>0</v>
      </c>
      <c r="K1313" s="229" t="str">
        <f t="shared" si="96"/>
        <v>75557 4BC1B</v>
      </c>
      <c r="L1313" s="229" t="str">
        <f t="shared" si="98"/>
        <v>75557 4BC1B</v>
      </c>
      <c r="M1313" s="229" t="str">
        <f t="shared" si="99"/>
        <v/>
      </c>
      <c r="N1313" s="229">
        <f>VLOOKUP(B1313,大日程202201!$C$2:$D$1418,2,FALSE)</f>
        <v>0</v>
      </c>
    </row>
    <row r="1314" spans="1:14">
      <c r="A1314" s="229">
        <v>1313</v>
      </c>
      <c r="B1314" s="229" t="s">
        <v>4018</v>
      </c>
      <c r="C1314" s="229" t="s">
        <v>5379</v>
      </c>
      <c r="D1314" s="229">
        <v>14</v>
      </c>
      <c r="E1314" s="229">
        <v>8</v>
      </c>
      <c r="F1314" s="229">
        <v>1</v>
      </c>
      <c r="G1314" s="229">
        <v>6</v>
      </c>
      <c r="I1314" s="229">
        <v>0</v>
      </c>
      <c r="J1314" s="229">
        <f t="shared" si="97"/>
        <v>1</v>
      </c>
      <c r="K1314" s="229" t="str">
        <f t="shared" si="96"/>
        <v>76582/3 4CF0B</v>
      </c>
      <c r="L1314" s="229" t="str">
        <f>IF(AND($G1314&lt;&gt;"",$J1314&gt;0), IF($F1314=1,MID($K1314,1,$G1314-1)&amp;MID($K1314,$G1314+2,LEN($K1314)-($G1314+1)),""), IF(AND($G1314&lt;&gt;"",$E1314&lt;&gt;""),MID($K1314,1,$G1314-1),IF(AND($D1314&lt;&gt;"",$F1314&lt;2),$K1314,IF(AND(OR($D1314="", $E1314=""),VALUE($F1314)=0),$K1314,IF($F1314=1,MID($K1314,1,$G1314-1)&amp;MID($K1314,$G1314+2,LEN($K1314)-($G1314-1)),"")))))</f>
        <v>76582 4CF0B</v>
      </c>
      <c r="M1314" s="229" t="str">
        <f t="shared" si="99"/>
        <v>76583 4CF0B</v>
      </c>
      <c r="N1314" s="229">
        <f>VLOOKUP(B1314,大日程202201!$C$2:$D$1418,2,FALSE)</f>
        <v>1300</v>
      </c>
    </row>
    <row r="1315" spans="1:14">
      <c r="A1315" s="229">
        <v>1314</v>
      </c>
      <c r="B1315" s="229" t="s">
        <v>4019</v>
      </c>
      <c r="C1315" s="229" t="s">
        <v>5380</v>
      </c>
      <c r="D1315" s="229">
        <v>14</v>
      </c>
      <c r="E1315" s="229">
        <v>8</v>
      </c>
      <c r="F1315" s="229">
        <v>1</v>
      </c>
      <c r="G1315" s="229">
        <v>6</v>
      </c>
      <c r="I1315" s="229">
        <v>0</v>
      </c>
      <c r="J1315" s="229">
        <f t="shared" si="97"/>
        <v>1</v>
      </c>
      <c r="K1315" s="229" t="str">
        <f t="shared" si="96"/>
        <v>64122/3 4CB0A</v>
      </c>
      <c r="L1315" s="229" t="str">
        <f>IF(AND($G1315&lt;&gt;"",$J1315&gt;0), IF($F1315=1,MID($K1315,1,$G1315-1)&amp;MID($K1315,$G1315+2,LEN($K1315)-($G1315+1)),""), IF(AND($G1315&lt;&gt;"",$E1315&lt;&gt;""),MID($K1315,1,$G1315-1),IF(AND($D1315&lt;&gt;"",$F1315&lt;2),$K1315,IF(AND(OR($D1315="", $E1315=""),VALUE($F1315)=0),$K1315,IF($F1315=1,MID($K1315,1,$G1315-1)&amp;MID($K1315,$G1315+2,LEN($K1315)-($G1315-1)),"")))))</f>
        <v>64122 4CB0A</v>
      </c>
      <c r="M1315" s="229" t="str">
        <f t="shared" si="99"/>
        <v>64123 4CB0A</v>
      </c>
      <c r="N1315" s="229">
        <f>VLOOKUP(B1315,大日程202201!$C$2:$D$1418,2,FALSE)</f>
        <v>9600</v>
      </c>
    </row>
    <row r="1316" spans="1:14">
      <c r="A1316" s="229">
        <v>1315</v>
      </c>
      <c r="B1316" s="229" t="s">
        <v>4020</v>
      </c>
      <c r="C1316" s="229" t="s">
        <v>5381</v>
      </c>
      <c r="D1316" s="229">
        <v>12</v>
      </c>
      <c r="E1316" s="229">
        <v>6</v>
      </c>
      <c r="F1316" s="229">
        <v>0</v>
      </c>
      <c r="I1316" s="229">
        <v>0</v>
      </c>
      <c r="J1316" s="229">
        <f t="shared" si="97"/>
        <v>0</v>
      </c>
      <c r="K1316" s="229" t="str">
        <f t="shared" si="96"/>
        <v>75632 6MA0A</v>
      </c>
      <c r="L1316" s="229" t="str">
        <f t="shared" si="98"/>
        <v>75632 6MA0A</v>
      </c>
      <c r="M1316" s="229" t="str">
        <f t="shared" si="99"/>
        <v/>
      </c>
      <c r="N1316" s="229">
        <f>VLOOKUP(B1316,大日程202201!$C$2:$D$1418,2,FALSE)</f>
        <v>0</v>
      </c>
    </row>
    <row r="1317" spans="1:14">
      <c r="A1317" s="229">
        <v>1316</v>
      </c>
      <c r="B1317" s="229" t="s">
        <v>4021</v>
      </c>
      <c r="C1317" s="229" t="s">
        <v>5382</v>
      </c>
      <c r="D1317" s="229">
        <v>14</v>
      </c>
      <c r="E1317" s="229">
        <v>8</v>
      </c>
      <c r="F1317" s="229">
        <v>1</v>
      </c>
      <c r="G1317" s="229">
        <v>6</v>
      </c>
      <c r="I1317" s="229">
        <v>0</v>
      </c>
      <c r="J1317" s="229">
        <f t="shared" si="97"/>
        <v>1</v>
      </c>
      <c r="K1317" s="229" t="str">
        <f t="shared" si="96"/>
        <v>76752/3 6MA0A</v>
      </c>
      <c r="L1317" s="229" t="str">
        <f t="shared" ref="L1317:L1324" si="100">IF(AND($G1317&lt;&gt;"",$J1317&gt;0), IF($F1317=1,MID($K1317,1,$G1317-1)&amp;MID($K1317,$G1317+2,LEN($K1317)-($G1317+1)),""), IF(AND($G1317&lt;&gt;"",$E1317&lt;&gt;""),MID($K1317,1,$G1317-1),IF(AND($D1317&lt;&gt;"",$F1317&lt;2),$K1317,IF(AND(OR($D1317="", $E1317=""),VALUE($F1317)=0),$K1317,IF($F1317=1,MID($K1317,1,$G1317-1)&amp;MID($K1317,$G1317+2,LEN($K1317)-($G1317-1)),"")))))</f>
        <v>76752 6MA0A</v>
      </c>
      <c r="M1317" s="229" t="str">
        <f t="shared" si="99"/>
        <v>76753 6MA0A</v>
      </c>
      <c r="N1317" s="229">
        <f>VLOOKUP(B1317,大日程202201!$C$2:$D$1418,2,FALSE)</f>
        <v>6700</v>
      </c>
    </row>
    <row r="1318" spans="1:14">
      <c r="A1318" s="229">
        <v>1317</v>
      </c>
      <c r="B1318" s="229" t="s">
        <v>4022</v>
      </c>
      <c r="C1318" s="229" t="s">
        <v>5383</v>
      </c>
      <c r="D1318" s="229">
        <v>14</v>
      </c>
      <c r="E1318" s="229">
        <v>8</v>
      </c>
      <c r="F1318" s="229">
        <v>1</v>
      </c>
      <c r="G1318" s="229">
        <v>6</v>
      </c>
      <c r="I1318" s="229">
        <v>0</v>
      </c>
      <c r="J1318" s="229">
        <f t="shared" si="97"/>
        <v>1</v>
      </c>
      <c r="K1318" s="229" t="str">
        <f t="shared" si="96"/>
        <v>76636/7 6MR0A</v>
      </c>
      <c r="L1318" s="229" t="str">
        <f t="shared" si="100"/>
        <v>76636 6MR0A</v>
      </c>
      <c r="M1318" s="229" t="str">
        <f t="shared" si="99"/>
        <v>76637 6MR0A</v>
      </c>
      <c r="N1318" s="229">
        <f>VLOOKUP(B1318,大日程202201!$C$2:$D$1418,2,FALSE)</f>
        <v>5760</v>
      </c>
    </row>
    <row r="1319" spans="1:14">
      <c r="A1319" s="229">
        <v>1318</v>
      </c>
      <c r="B1319" s="229" t="s">
        <v>4023</v>
      </c>
      <c r="C1319" s="229" t="s">
        <v>5384</v>
      </c>
      <c r="D1319" s="229">
        <v>14</v>
      </c>
      <c r="E1319" s="229">
        <v>8</v>
      </c>
      <c r="F1319" s="229">
        <v>1</v>
      </c>
      <c r="G1319" s="229">
        <v>6</v>
      </c>
      <c r="I1319" s="229">
        <v>0</v>
      </c>
      <c r="J1319" s="229">
        <f t="shared" si="97"/>
        <v>1</v>
      </c>
      <c r="K1319" s="229" t="str">
        <f t="shared" si="96"/>
        <v>64184/5 6MA0A</v>
      </c>
      <c r="L1319" s="229" t="str">
        <f t="shared" si="100"/>
        <v>64184 6MA0A</v>
      </c>
      <c r="M1319" s="229" t="str">
        <f t="shared" si="99"/>
        <v>64185 6MA0A</v>
      </c>
      <c r="N1319" s="229">
        <f>VLOOKUP(B1319,大日程202201!$C$2:$D$1418,2,FALSE)</f>
        <v>7000</v>
      </c>
    </row>
    <row r="1320" spans="1:14">
      <c r="A1320" s="229">
        <v>1319</v>
      </c>
      <c r="B1320" s="229" t="s">
        <v>4024</v>
      </c>
      <c r="C1320" s="229" t="s">
        <v>5385</v>
      </c>
      <c r="D1320" s="229">
        <v>14</v>
      </c>
      <c r="E1320" s="229">
        <v>8</v>
      </c>
      <c r="F1320" s="229">
        <v>1</v>
      </c>
      <c r="G1320" s="229">
        <v>6</v>
      </c>
      <c r="I1320" s="229">
        <v>0</v>
      </c>
      <c r="J1320" s="229">
        <f t="shared" si="97"/>
        <v>1</v>
      </c>
      <c r="K1320" s="229" t="str">
        <f t="shared" si="96"/>
        <v>62518/9 6RA0A</v>
      </c>
      <c r="L1320" s="229" t="str">
        <f t="shared" si="100"/>
        <v>62518 6RA0A</v>
      </c>
      <c r="M1320" s="229" t="str">
        <f t="shared" si="99"/>
        <v>62519 6RA0A</v>
      </c>
      <c r="N1320" s="229">
        <f>VLOOKUP(B1320,大日程202201!$C$2:$D$1418,2,FALSE)</f>
        <v>5600</v>
      </c>
    </row>
    <row r="1321" spans="1:14">
      <c r="A1321" s="229">
        <v>1320</v>
      </c>
      <c r="B1321" s="229" t="s">
        <v>4025</v>
      </c>
      <c r="C1321" s="229" t="s">
        <v>5386</v>
      </c>
      <c r="D1321" s="229">
        <v>14</v>
      </c>
      <c r="E1321" s="229">
        <v>8</v>
      </c>
      <c r="F1321" s="229">
        <v>1</v>
      </c>
      <c r="G1321" s="229">
        <v>6</v>
      </c>
      <c r="I1321" s="229">
        <v>0</v>
      </c>
      <c r="J1321" s="229">
        <f t="shared" si="97"/>
        <v>1</v>
      </c>
      <c r="K1321" s="229" t="str">
        <f t="shared" si="96"/>
        <v>64194/5 6RA0A</v>
      </c>
      <c r="L1321" s="229" t="str">
        <f t="shared" si="100"/>
        <v>64194 6RA0A</v>
      </c>
      <c r="M1321" s="229" t="str">
        <f t="shared" si="99"/>
        <v>64195 6RA0A</v>
      </c>
      <c r="N1321" s="229">
        <f>VLOOKUP(B1321,大日程202201!$C$2:$D$1418,2,FALSE)</f>
        <v>4900</v>
      </c>
    </row>
    <row r="1322" spans="1:14">
      <c r="A1322" s="229">
        <v>1321</v>
      </c>
      <c r="B1322" s="229" t="s">
        <v>4026</v>
      </c>
      <c r="C1322" s="229" t="s">
        <v>4026</v>
      </c>
      <c r="D1322" s="229">
        <v>22</v>
      </c>
      <c r="E1322" s="229">
        <v>6</v>
      </c>
      <c r="F1322" s="229">
        <v>2</v>
      </c>
      <c r="G1322" s="229">
        <v>14</v>
      </c>
      <c r="I1322" s="229">
        <v>0</v>
      </c>
      <c r="J1322" s="229">
        <f t="shared" si="97"/>
        <v>-9</v>
      </c>
      <c r="K1322" s="229" t="str">
        <f t="shared" si="96"/>
        <v>5220A N300000/N290000</v>
      </c>
      <c r="L1322" s="229" t="str">
        <f t="shared" si="100"/>
        <v>5220A N300000</v>
      </c>
      <c r="M1322" s="229" t="str">
        <f t="shared" si="99"/>
        <v>5220A N290000</v>
      </c>
      <c r="N1322" s="229">
        <f>VLOOKUP(B1322,大日程202201!$C$2:$D$1418,2,FALSE)</f>
        <v>9800</v>
      </c>
    </row>
    <row r="1323" spans="1:14">
      <c r="A1323" s="229">
        <v>1322</v>
      </c>
      <c r="B1323" s="229" t="s">
        <v>4027</v>
      </c>
      <c r="C1323" s="236" t="s">
        <v>5387</v>
      </c>
      <c r="E1323" s="229">
        <v>8</v>
      </c>
      <c r="F1323" s="229">
        <v>1</v>
      </c>
      <c r="G1323" s="229">
        <v>6</v>
      </c>
      <c r="I1323" s="229">
        <v>0</v>
      </c>
      <c r="J1323" s="229">
        <f t="shared" si="97"/>
        <v>1</v>
      </c>
      <c r="K1323" s="229" t="str">
        <f t="shared" si="96"/>
        <v>74332/3 6RA0A</v>
      </c>
      <c r="L1323" s="229" t="str">
        <f t="shared" si="100"/>
        <v>74332 6RA0A</v>
      </c>
      <c r="M1323" s="229" t="str">
        <f t="shared" si="99"/>
        <v>74333 6RA0A</v>
      </c>
      <c r="N1323" s="229">
        <f>VLOOKUP(B1323,大日程202201!$C$2:$D$1418,2,FALSE)</f>
        <v>6600</v>
      </c>
    </row>
    <row r="1324" spans="1:14">
      <c r="A1324" s="229">
        <v>1323</v>
      </c>
      <c r="B1324" s="229" t="s">
        <v>4028</v>
      </c>
      <c r="C1324" s="229" t="s">
        <v>5388</v>
      </c>
      <c r="D1324" s="229">
        <v>18</v>
      </c>
      <c r="E1324" s="229">
        <v>6</v>
      </c>
      <c r="F1324" s="229">
        <v>1</v>
      </c>
      <c r="G1324" s="229">
        <v>12</v>
      </c>
      <c r="I1324" s="229">
        <v>0</v>
      </c>
      <c r="J1324" s="229">
        <f t="shared" si="97"/>
        <v>-7</v>
      </c>
      <c r="K1324" s="229" t="str">
        <f t="shared" si="96"/>
        <v>5253C J9800/J9700</v>
      </c>
      <c r="L1324" s="229" t="str">
        <f t="shared" si="100"/>
        <v>5253C J9800</v>
      </c>
      <c r="M1324" s="229" t="str">
        <f t="shared" si="99"/>
        <v>5253C J9700</v>
      </c>
      <c r="N1324" s="229">
        <f>VLOOKUP(B1324,大日程202201!$C$2:$D$1418,2,FALSE)</f>
        <v>7500</v>
      </c>
    </row>
    <row r="1325" spans="1:14">
      <c r="A1325" s="229">
        <v>1324</v>
      </c>
      <c r="B1325" s="229" t="s">
        <v>4029</v>
      </c>
      <c r="C1325" s="229" t="s">
        <v>5389</v>
      </c>
      <c r="D1325" s="229">
        <v>12</v>
      </c>
      <c r="E1325" s="229">
        <v>6</v>
      </c>
      <c r="F1325" s="229">
        <v>0</v>
      </c>
      <c r="I1325" s="229">
        <v>0</v>
      </c>
      <c r="J1325" s="229">
        <f t="shared" si="97"/>
        <v>0</v>
      </c>
      <c r="K1325" s="229" t="str">
        <f t="shared" si="96"/>
        <v>74372 6RA0A</v>
      </c>
      <c r="L1325" s="229" t="str">
        <f t="shared" si="98"/>
        <v>74372 6RA0A</v>
      </c>
      <c r="M1325" s="229" t="str">
        <f t="shared" si="99"/>
        <v/>
      </c>
      <c r="N1325" s="229">
        <f>VLOOKUP(B1325,大日程202201!$C$2:$D$1418,2,FALSE)</f>
        <v>7400</v>
      </c>
    </row>
    <row r="1326" spans="1:14">
      <c r="A1326" s="229">
        <v>1325</v>
      </c>
      <c r="B1326" s="229" t="s">
        <v>4030</v>
      </c>
      <c r="C1326" s="229" t="s">
        <v>5390</v>
      </c>
      <c r="D1326" s="229">
        <v>12</v>
      </c>
      <c r="E1326" s="229">
        <v>6</v>
      </c>
      <c r="F1326" s="229">
        <v>0</v>
      </c>
      <c r="I1326" s="229">
        <v>0</v>
      </c>
      <c r="J1326" s="229">
        <f t="shared" si="97"/>
        <v>0</v>
      </c>
      <c r="K1326" s="229" t="str">
        <f t="shared" si="96"/>
        <v>5253B X2700</v>
      </c>
      <c r="L1326" s="229" t="str">
        <f t="shared" si="98"/>
        <v>5253B X2700</v>
      </c>
      <c r="M1326" s="229" t="str">
        <f t="shared" si="99"/>
        <v/>
      </c>
      <c r="N1326" s="229">
        <f>VLOOKUP(B1326,大日程202201!$C$2:$D$1418,2,FALSE)</f>
        <v>9000</v>
      </c>
    </row>
    <row r="1327" spans="1:14">
      <c r="A1327" s="229">
        <v>1326</v>
      </c>
      <c r="B1327" s="229" t="s">
        <v>4031</v>
      </c>
      <c r="C1327" s="229" t="s">
        <v>5391</v>
      </c>
      <c r="D1327" s="229">
        <v>14</v>
      </c>
      <c r="E1327" s="229">
        <v>8</v>
      </c>
      <c r="F1327" s="229">
        <v>1</v>
      </c>
      <c r="G1327" s="229">
        <v>6</v>
      </c>
      <c r="I1327" s="229">
        <v>0</v>
      </c>
      <c r="J1327" s="229">
        <f t="shared" si="97"/>
        <v>1</v>
      </c>
      <c r="K1327" s="229" t="str">
        <f t="shared" si="96"/>
        <v>75134/5 6RA0A</v>
      </c>
      <c r="L1327" s="229" t="str">
        <f t="shared" ref="L1327:L1332" si="101">IF(AND($G1327&lt;&gt;"",$J1327&gt;0), IF($F1327=1,MID($K1327,1,$G1327-1)&amp;MID($K1327,$G1327+2,LEN($K1327)-($G1327+1)),""), IF(AND($G1327&lt;&gt;"",$E1327&lt;&gt;""),MID($K1327,1,$G1327-1),IF(AND($D1327&lt;&gt;"",$F1327&lt;2),$K1327,IF(AND(OR($D1327="", $E1327=""),VALUE($F1327)=0),$K1327,IF($F1327=1,MID($K1327,1,$G1327-1)&amp;MID($K1327,$G1327+2,LEN($K1327)-($G1327-1)),"")))))</f>
        <v>75134 6RA0A</v>
      </c>
      <c r="M1327" s="229" t="str">
        <f t="shared" si="99"/>
        <v>75135 6RA0A</v>
      </c>
      <c r="N1327" s="229">
        <f>VLOOKUP(B1327,大日程202201!$C$2:$D$1418,2,FALSE)</f>
        <v>5600</v>
      </c>
    </row>
    <row r="1328" spans="1:14">
      <c r="A1328" s="229">
        <v>1327</v>
      </c>
      <c r="B1328" s="229" t="s">
        <v>4032</v>
      </c>
      <c r="C1328" s="229" t="s">
        <v>5392</v>
      </c>
      <c r="D1328" s="229">
        <v>14</v>
      </c>
      <c r="E1328" s="229">
        <v>8</v>
      </c>
      <c r="F1328" s="229">
        <v>1</v>
      </c>
      <c r="G1328" s="229">
        <v>6</v>
      </c>
      <c r="I1328" s="229">
        <v>0</v>
      </c>
      <c r="J1328" s="229">
        <f t="shared" si="97"/>
        <v>1</v>
      </c>
      <c r="K1328" s="229" t="str">
        <f t="shared" si="96"/>
        <v>75528/9 6RA0A</v>
      </c>
      <c r="L1328" s="229" t="str">
        <f t="shared" si="101"/>
        <v>75528 6RA0A</v>
      </c>
      <c r="M1328" s="229" t="str">
        <f t="shared" si="99"/>
        <v>75529 6RA0A</v>
      </c>
      <c r="N1328" s="229">
        <f>VLOOKUP(B1328,大日程202201!$C$2:$D$1418,2,FALSE)</f>
        <v>6000</v>
      </c>
    </row>
    <row r="1329" spans="1:14">
      <c r="A1329" s="229">
        <v>1328</v>
      </c>
      <c r="B1329" s="229" t="s">
        <v>4033</v>
      </c>
      <c r="C1329" s="229" t="s">
        <v>4033</v>
      </c>
      <c r="D1329" s="229">
        <v>18</v>
      </c>
      <c r="E1329" s="229">
        <v>6</v>
      </c>
      <c r="F1329" s="229">
        <v>2</v>
      </c>
      <c r="G1329" s="229">
        <v>12</v>
      </c>
      <c r="I1329" s="229">
        <v>0</v>
      </c>
      <c r="J1329" s="229">
        <f t="shared" si="97"/>
        <v>-7</v>
      </c>
      <c r="K1329" s="229" t="str">
        <f t="shared" si="96"/>
        <v>5253C A6600/A6500</v>
      </c>
      <c r="L1329" s="229" t="str">
        <f t="shared" si="101"/>
        <v>5253C A6600</v>
      </c>
      <c r="M1329" s="229" t="str">
        <f t="shared" si="99"/>
        <v>5253C A6500</v>
      </c>
      <c r="N1329" s="229">
        <f>VLOOKUP(B1329,大日程202201!$C$2:$D$1418,2,FALSE)</f>
        <v>8400</v>
      </c>
    </row>
    <row r="1330" spans="1:14">
      <c r="A1330" s="229">
        <v>1329</v>
      </c>
      <c r="B1330" s="229" t="s">
        <v>4034</v>
      </c>
      <c r="C1330" s="229" t="s">
        <v>5393</v>
      </c>
      <c r="D1330" s="229">
        <v>14</v>
      </c>
      <c r="E1330" s="229">
        <v>8</v>
      </c>
      <c r="F1330" s="229">
        <v>1</v>
      </c>
      <c r="G1330" s="229">
        <v>6</v>
      </c>
      <c r="I1330" s="229">
        <v>0</v>
      </c>
      <c r="J1330" s="229">
        <f t="shared" si="97"/>
        <v>1</v>
      </c>
      <c r="K1330" s="229" t="str">
        <f t="shared" si="96"/>
        <v>755C4/5 6RA0A</v>
      </c>
      <c r="L1330" s="229" t="str">
        <f t="shared" si="101"/>
        <v>755C4 6RA0A</v>
      </c>
      <c r="M1330" s="229" t="str">
        <f t="shared" si="99"/>
        <v>755C5 6RA0A</v>
      </c>
      <c r="N1330" s="229">
        <f>VLOOKUP(B1330,大日程202201!$C$2:$D$1418,2,FALSE)</f>
        <v>6000</v>
      </c>
    </row>
    <row r="1331" spans="1:14">
      <c r="A1331" s="229">
        <v>1330</v>
      </c>
      <c r="B1331" s="229" t="s">
        <v>4035</v>
      </c>
      <c r="C1331" s="229" t="s">
        <v>4035</v>
      </c>
      <c r="D1331" s="229">
        <v>18</v>
      </c>
      <c r="E1331" s="229">
        <v>6</v>
      </c>
      <c r="F1331" s="229">
        <v>2</v>
      </c>
      <c r="G1331" s="229">
        <v>12</v>
      </c>
      <c r="I1331" s="229">
        <v>0</v>
      </c>
      <c r="J1331" s="229">
        <f t="shared" si="97"/>
        <v>-7</v>
      </c>
      <c r="K1331" s="229" t="str">
        <f t="shared" si="96"/>
        <v>5253C A7400/A7300</v>
      </c>
      <c r="L1331" s="229" t="str">
        <f t="shared" si="101"/>
        <v>5253C A7400</v>
      </c>
      <c r="M1331" s="229" t="str">
        <f t="shared" si="99"/>
        <v>5253C A7300</v>
      </c>
      <c r="N1331" s="229">
        <f>VLOOKUP(B1331,大日程202201!$C$2:$D$1418,2,FALSE)</f>
        <v>7800</v>
      </c>
    </row>
    <row r="1332" spans="1:14">
      <c r="A1332" s="229">
        <v>1331</v>
      </c>
      <c r="B1332" s="229" t="s">
        <v>4036</v>
      </c>
      <c r="C1332" s="229" t="s">
        <v>5394</v>
      </c>
      <c r="D1332" s="229">
        <v>14</v>
      </c>
      <c r="E1332" s="229">
        <v>8</v>
      </c>
      <c r="F1332" s="229">
        <v>1</v>
      </c>
      <c r="G1332" s="229">
        <v>6</v>
      </c>
      <c r="I1332" s="229">
        <v>0</v>
      </c>
      <c r="J1332" s="229">
        <f t="shared" si="97"/>
        <v>1</v>
      </c>
      <c r="K1332" s="229" t="str">
        <f t="shared" si="96"/>
        <v>76246/7 6RA0A</v>
      </c>
      <c r="L1332" s="229" t="str">
        <f t="shared" si="101"/>
        <v>76246 6RA0A</v>
      </c>
      <c r="M1332" s="229" t="str">
        <f t="shared" si="99"/>
        <v>76247 6RA0A</v>
      </c>
      <c r="N1332" s="229">
        <f>VLOOKUP(B1332,大日程202201!$C$2:$D$1418,2,FALSE)</f>
        <v>5100</v>
      </c>
    </row>
    <row r="1333" spans="1:14">
      <c r="A1333" s="229">
        <v>1332</v>
      </c>
      <c r="B1333" s="229" t="s">
        <v>4037</v>
      </c>
      <c r="C1333" s="229" t="s">
        <v>5395</v>
      </c>
      <c r="D1333" s="229">
        <v>12</v>
      </c>
      <c r="E1333" s="229">
        <v>6</v>
      </c>
      <c r="F1333" s="229">
        <v>0</v>
      </c>
      <c r="I1333" s="229">
        <v>0</v>
      </c>
      <c r="J1333" s="229">
        <f t="shared" si="97"/>
        <v>0</v>
      </c>
      <c r="K1333" s="229" t="str">
        <f t="shared" si="96"/>
        <v>76714 6RA0A</v>
      </c>
      <c r="L1333" s="229" t="str">
        <f t="shared" si="98"/>
        <v>76714 6RA0A</v>
      </c>
      <c r="M1333" s="229" t="str">
        <f t="shared" si="99"/>
        <v/>
      </c>
      <c r="N1333" s="229">
        <f>VLOOKUP(B1333,大日程202201!$C$2:$D$1418,2,FALSE)</f>
        <v>6000</v>
      </c>
    </row>
    <row r="1334" spans="1:14">
      <c r="A1334" s="229">
        <v>1333</v>
      </c>
      <c r="B1334" s="229" t="s">
        <v>4038</v>
      </c>
      <c r="C1334" s="229" t="s">
        <v>5396</v>
      </c>
      <c r="D1334" s="229">
        <v>12</v>
      </c>
      <c r="E1334" s="229">
        <v>6</v>
      </c>
      <c r="F1334" s="229">
        <v>0</v>
      </c>
      <c r="I1334" s="229">
        <v>0</v>
      </c>
      <c r="J1334" s="229">
        <f t="shared" si="97"/>
        <v>0</v>
      </c>
      <c r="K1334" s="229" t="str">
        <f t="shared" si="96"/>
        <v>76715 6RA0A</v>
      </c>
      <c r="L1334" s="229" t="str">
        <f t="shared" si="98"/>
        <v>76715 6RA0A</v>
      </c>
      <c r="M1334" s="229" t="str">
        <f t="shared" si="99"/>
        <v/>
      </c>
      <c r="N1334" s="229">
        <f>VLOOKUP(B1334,大日程202201!$C$2:$D$1418,2,FALSE)</f>
        <v>6000</v>
      </c>
    </row>
    <row r="1335" spans="1:14">
      <c r="A1335" s="229">
        <v>1334</v>
      </c>
      <c r="B1335" s="229" t="s">
        <v>4039</v>
      </c>
      <c r="C1335" s="229" t="s">
        <v>5397</v>
      </c>
      <c r="D1335" s="229">
        <v>12</v>
      </c>
      <c r="E1335" s="229">
        <v>6</v>
      </c>
      <c r="F1335" s="229">
        <v>0</v>
      </c>
      <c r="I1335" s="229">
        <v>15</v>
      </c>
      <c r="J1335" s="229">
        <f t="shared" si="97"/>
        <v>0</v>
      </c>
      <c r="K1335" s="229" t="str">
        <f t="shared" si="96"/>
        <v>5253C D4100</v>
      </c>
      <c r="L1335" s="229" t="str">
        <f t="shared" si="98"/>
        <v>5253C D4100</v>
      </c>
      <c r="M1335" s="229" t="str">
        <f t="shared" si="99"/>
        <v/>
      </c>
      <c r="N1335" s="229">
        <f>VLOOKUP(B1335,大日程202201!$C$2:$D$1418,2,FALSE)</f>
        <v>2400</v>
      </c>
    </row>
    <row r="1336" spans="1:14">
      <c r="A1336" s="229">
        <v>1335</v>
      </c>
      <c r="B1336" s="229" t="s">
        <v>4040</v>
      </c>
      <c r="C1336" s="229" t="s">
        <v>5398</v>
      </c>
      <c r="D1336" s="229">
        <v>12</v>
      </c>
      <c r="E1336" s="229">
        <v>6</v>
      </c>
      <c r="F1336" s="229">
        <v>0</v>
      </c>
      <c r="I1336" s="229">
        <v>15</v>
      </c>
      <c r="J1336" s="229">
        <f t="shared" si="97"/>
        <v>0</v>
      </c>
      <c r="K1336" s="229" t="str">
        <f t="shared" si="96"/>
        <v>5253C D5500</v>
      </c>
      <c r="L1336" s="229" t="str">
        <f t="shared" si="98"/>
        <v>5253C D5500</v>
      </c>
      <c r="M1336" s="229" t="str">
        <f t="shared" si="99"/>
        <v/>
      </c>
      <c r="N1336" s="229">
        <f>VLOOKUP(B1336,大日程202201!$C$2:$D$1418,2,FALSE)</f>
        <v>2000</v>
      </c>
    </row>
    <row r="1337" spans="1:14">
      <c r="A1337" s="229">
        <v>1336</v>
      </c>
      <c r="B1337" s="229" t="s">
        <v>4041</v>
      </c>
      <c r="C1337" s="229" t="s">
        <v>5399</v>
      </c>
      <c r="D1337" s="229">
        <v>12</v>
      </c>
      <c r="E1337" s="229">
        <v>6</v>
      </c>
      <c r="F1337" s="229">
        <v>0</v>
      </c>
      <c r="I1337" s="229">
        <v>15</v>
      </c>
      <c r="J1337" s="229">
        <f t="shared" si="97"/>
        <v>0</v>
      </c>
      <c r="K1337" s="229" t="str">
        <f t="shared" si="96"/>
        <v>5240C 66500</v>
      </c>
      <c r="L1337" s="229" t="str">
        <f t="shared" si="98"/>
        <v>5240C 66500</v>
      </c>
      <c r="M1337" s="229" t="str">
        <f t="shared" si="99"/>
        <v/>
      </c>
      <c r="N1337" s="229">
        <f>VLOOKUP(B1337,大日程202201!$C$2:$D$1418,2,FALSE)</f>
        <v>2520</v>
      </c>
    </row>
    <row r="1338" spans="1:14">
      <c r="A1338" s="229">
        <v>1337</v>
      </c>
      <c r="B1338" s="229" t="s">
        <v>4042</v>
      </c>
      <c r="C1338" s="229" t="s">
        <v>5400</v>
      </c>
      <c r="D1338" s="229">
        <v>12</v>
      </c>
      <c r="E1338" s="229">
        <v>6</v>
      </c>
      <c r="F1338" s="229">
        <v>0</v>
      </c>
      <c r="I1338" s="229">
        <v>0</v>
      </c>
      <c r="J1338" s="229">
        <f t="shared" si="97"/>
        <v>0</v>
      </c>
      <c r="K1338" s="229" t="str">
        <f t="shared" si="96"/>
        <v>67413 6US0B</v>
      </c>
      <c r="L1338" s="229" t="str">
        <f t="shared" si="98"/>
        <v>67413 6US0B</v>
      </c>
      <c r="M1338" s="229" t="str">
        <f t="shared" si="99"/>
        <v/>
      </c>
      <c r="N1338" s="229">
        <f>VLOOKUP(B1338,大日程202201!$C$2:$D$1418,2,FALSE)</f>
        <v>23220</v>
      </c>
    </row>
    <row r="1339" spans="1:14">
      <c r="A1339" s="229">
        <v>1338</v>
      </c>
      <c r="B1339" s="229" t="s">
        <v>4043</v>
      </c>
      <c r="C1339" s="229" t="s">
        <v>5401</v>
      </c>
      <c r="D1339" s="229">
        <v>12</v>
      </c>
      <c r="E1339" s="229">
        <v>6</v>
      </c>
      <c r="F1339" s="229">
        <v>0</v>
      </c>
      <c r="I1339" s="229">
        <v>0</v>
      </c>
      <c r="J1339" s="229">
        <f t="shared" si="97"/>
        <v>0</v>
      </c>
      <c r="K1339" s="229" t="str">
        <f t="shared" si="96"/>
        <v>67413 6RL0B</v>
      </c>
      <c r="L1339" s="229" t="str">
        <f t="shared" si="98"/>
        <v>67413 6RL0B</v>
      </c>
      <c r="M1339" s="229" t="str">
        <f t="shared" si="99"/>
        <v/>
      </c>
      <c r="N1339" s="229">
        <f>VLOOKUP(B1339,大日程202201!$C$2:$D$1418,2,FALSE)</f>
        <v>0</v>
      </c>
    </row>
    <row r="1340" spans="1:14">
      <c r="A1340" s="229">
        <v>1339</v>
      </c>
      <c r="B1340" s="229" t="s">
        <v>4044</v>
      </c>
      <c r="C1340" s="229" t="s">
        <v>5402</v>
      </c>
      <c r="D1340" s="229">
        <v>12</v>
      </c>
      <c r="E1340" s="229">
        <v>6</v>
      </c>
      <c r="F1340" s="229">
        <v>0</v>
      </c>
      <c r="I1340" s="229">
        <v>15</v>
      </c>
      <c r="J1340" s="229">
        <f t="shared" si="97"/>
        <v>0</v>
      </c>
      <c r="K1340" s="229" t="str">
        <f t="shared" si="96"/>
        <v>5253C S6800</v>
      </c>
      <c r="L1340" s="229" t="str">
        <f t="shared" si="98"/>
        <v>5253C S6800</v>
      </c>
      <c r="M1340" s="229" t="str">
        <f t="shared" si="99"/>
        <v/>
      </c>
      <c r="N1340" s="229">
        <f>VLOOKUP(B1340,大日程202201!$C$2:$D$1418,2,FALSE)</f>
        <v>2160</v>
      </c>
    </row>
    <row r="1341" spans="1:14">
      <c r="A1341" s="229">
        <v>1340</v>
      </c>
      <c r="B1341" s="229" t="s">
        <v>4045</v>
      </c>
      <c r="C1341" s="229" t="s">
        <v>5403</v>
      </c>
      <c r="D1341" s="229">
        <v>12</v>
      </c>
      <c r="E1341" s="229">
        <v>6</v>
      </c>
      <c r="F1341" s="229">
        <v>0</v>
      </c>
      <c r="I1341" s="229">
        <v>15</v>
      </c>
      <c r="J1341" s="229">
        <f t="shared" si="97"/>
        <v>0</v>
      </c>
      <c r="K1341" s="229" t="str">
        <f t="shared" si="96"/>
        <v>5253C D7100</v>
      </c>
      <c r="L1341" s="229" t="str">
        <f t="shared" si="98"/>
        <v>5253C D7100</v>
      </c>
      <c r="M1341" s="229" t="str">
        <f t="shared" si="99"/>
        <v/>
      </c>
      <c r="N1341" s="229">
        <f>VLOOKUP(B1341,大日程202201!$C$2:$D$1418,2,FALSE)</f>
        <v>2000</v>
      </c>
    </row>
    <row r="1342" spans="1:14">
      <c r="A1342" s="229">
        <v>1341</v>
      </c>
      <c r="B1342" s="229" t="s">
        <v>4046</v>
      </c>
      <c r="C1342" s="229" t="s">
        <v>5404</v>
      </c>
      <c r="D1342" s="229">
        <v>12</v>
      </c>
      <c r="E1342" s="229">
        <v>6</v>
      </c>
      <c r="F1342" s="229">
        <v>0</v>
      </c>
      <c r="I1342" s="229">
        <v>15</v>
      </c>
      <c r="J1342" s="229">
        <f t="shared" si="97"/>
        <v>0</v>
      </c>
      <c r="K1342" s="229" t="str">
        <f t="shared" si="96"/>
        <v>5253C D7200</v>
      </c>
      <c r="L1342" s="229" t="str">
        <f t="shared" si="98"/>
        <v>5253C D7200</v>
      </c>
      <c r="M1342" s="229" t="str">
        <f t="shared" si="99"/>
        <v/>
      </c>
      <c r="N1342" s="229">
        <f>VLOOKUP(B1342,大日程202201!$C$2:$D$1418,2,FALSE)</f>
        <v>2000</v>
      </c>
    </row>
    <row r="1343" spans="1:14">
      <c r="A1343" s="229">
        <v>1342</v>
      </c>
      <c r="B1343" s="229" t="s">
        <v>4048</v>
      </c>
      <c r="C1343" s="229" t="s">
        <v>5405</v>
      </c>
      <c r="D1343" s="229">
        <v>12</v>
      </c>
      <c r="E1343" s="229">
        <v>6</v>
      </c>
      <c r="F1343" s="229">
        <v>0</v>
      </c>
      <c r="I1343" s="229">
        <v>0</v>
      </c>
      <c r="J1343" s="229">
        <f t="shared" si="97"/>
        <v>0</v>
      </c>
      <c r="K1343" s="229" t="str">
        <f t="shared" si="96"/>
        <v>67331 21G00</v>
      </c>
      <c r="L1343" s="229" t="str">
        <f t="shared" si="98"/>
        <v>67331 21G00</v>
      </c>
      <c r="M1343" s="229" t="str">
        <f t="shared" si="99"/>
        <v/>
      </c>
      <c r="N1343" s="229">
        <f>VLOOKUP(B1343,大日程202201!$C$2:$D$1418,2,FALSE)</f>
        <v>0</v>
      </c>
    </row>
    <row r="1344" spans="1:14">
      <c r="A1344" s="229">
        <v>1343</v>
      </c>
      <c r="B1344" s="229" t="s">
        <v>4049</v>
      </c>
      <c r="C1344" s="229" t="s">
        <v>5406</v>
      </c>
      <c r="D1344" s="229">
        <v>14</v>
      </c>
      <c r="E1344" s="229">
        <v>6</v>
      </c>
      <c r="F1344" s="229">
        <v>0</v>
      </c>
      <c r="I1344" s="229">
        <v>12</v>
      </c>
      <c r="J1344" s="229">
        <f t="shared" si="97"/>
        <v>0</v>
      </c>
      <c r="K1344" s="229" t="str">
        <f t="shared" si="96"/>
        <v>67331 21G00-E</v>
      </c>
      <c r="L1344" s="229" t="str">
        <f t="shared" si="98"/>
        <v>67331 21G00-E</v>
      </c>
      <c r="M1344" s="229" t="str">
        <f t="shared" si="99"/>
        <v/>
      </c>
      <c r="N1344" s="229">
        <f>VLOOKUP(B1344,大日程202201!$C$2:$D$1418,2,FALSE)</f>
        <v>0</v>
      </c>
    </row>
    <row r="1345" spans="1:14">
      <c r="A1345" s="229">
        <v>1344</v>
      </c>
      <c r="B1345" s="229" t="s">
        <v>4050</v>
      </c>
      <c r="C1345" s="229" t="s">
        <v>5407</v>
      </c>
      <c r="D1345" s="229">
        <v>14</v>
      </c>
      <c r="E1345" s="229">
        <v>6</v>
      </c>
      <c r="F1345" s="229">
        <v>0</v>
      </c>
      <c r="I1345" s="229">
        <v>12</v>
      </c>
      <c r="J1345" s="229">
        <f t="shared" si="97"/>
        <v>0</v>
      </c>
      <c r="K1345" s="229" t="str">
        <f t="shared" si="96"/>
        <v>67331 21G00-B</v>
      </c>
      <c r="L1345" s="229" t="str">
        <f t="shared" si="98"/>
        <v>67331 21G00-B</v>
      </c>
      <c r="M1345" s="229" t="str">
        <f t="shared" si="99"/>
        <v/>
      </c>
      <c r="N1345" s="229">
        <f>VLOOKUP(B1345,大日程202201!$C$2:$D$1418,2,FALSE)</f>
        <v>0</v>
      </c>
    </row>
    <row r="1346" spans="1:14">
      <c r="A1346" s="229">
        <v>1345</v>
      </c>
      <c r="B1346" s="229" t="s">
        <v>4051</v>
      </c>
      <c r="C1346" s="229" t="s">
        <v>5408</v>
      </c>
      <c r="D1346" s="229">
        <v>14</v>
      </c>
      <c r="E1346" s="229">
        <v>6</v>
      </c>
      <c r="F1346" s="229">
        <v>0</v>
      </c>
      <c r="I1346" s="229">
        <v>0</v>
      </c>
      <c r="J1346" s="229">
        <f t="shared" si="97"/>
        <v>0</v>
      </c>
      <c r="K1346" s="229" t="str">
        <f t="shared" ref="K1346:K1409" si="102">IF(AND($D1346&lt;&gt;"",$D1346&gt;$E1346),TRIM(MID($C1346,1,$D1346)),TRIM($C1346))</f>
        <v>74755 65Y0001</v>
      </c>
      <c r="L1346" s="229" t="str">
        <f t="shared" si="98"/>
        <v>74755 65Y0001</v>
      </c>
      <c r="M1346" s="229" t="str">
        <f t="shared" si="99"/>
        <v/>
      </c>
      <c r="N1346" s="229">
        <f>VLOOKUP(B1346,大日程202201!$C$2:$D$1418,2,FALSE)</f>
        <v>0</v>
      </c>
    </row>
    <row r="1347" spans="1:14">
      <c r="A1347" s="229">
        <v>1346</v>
      </c>
      <c r="B1347" s="229" t="s">
        <v>4052</v>
      </c>
      <c r="C1347" s="229" t="s">
        <v>5409</v>
      </c>
      <c r="D1347" s="229">
        <v>14</v>
      </c>
      <c r="E1347" s="229">
        <v>6</v>
      </c>
      <c r="F1347" s="229">
        <v>0</v>
      </c>
      <c r="I1347" s="229">
        <v>12</v>
      </c>
      <c r="J1347" s="229">
        <f t="shared" si="97"/>
        <v>0</v>
      </c>
      <c r="K1347" s="229" t="str">
        <f t="shared" si="102"/>
        <v>93634 01G00-G</v>
      </c>
      <c r="L1347" s="229" t="str">
        <f t="shared" si="98"/>
        <v>93634 01G00-G</v>
      </c>
      <c r="M1347" s="229" t="str">
        <f t="shared" si="99"/>
        <v/>
      </c>
      <c r="N1347" s="229">
        <f>VLOOKUP(B1347,大日程202201!$C$2:$D$1418,2,FALSE)</f>
        <v>0</v>
      </c>
    </row>
    <row r="1348" spans="1:14">
      <c r="A1348" s="229">
        <v>1347</v>
      </c>
      <c r="B1348" s="229" t="s">
        <v>4053</v>
      </c>
      <c r="C1348" s="229" t="s">
        <v>5410</v>
      </c>
      <c r="D1348" s="229">
        <v>12</v>
      </c>
      <c r="E1348" s="229">
        <v>6</v>
      </c>
      <c r="F1348" s="229">
        <v>0</v>
      </c>
      <c r="I1348" s="229">
        <v>0</v>
      </c>
      <c r="J1348" s="229">
        <f t="shared" ref="J1348:J1411" si="103">IF($G1348&lt;&gt;"",($E1348-1)-$G1348,0)</f>
        <v>0</v>
      </c>
      <c r="K1348" s="229" t="str">
        <f t="shared" si="102"/>
        <v>79146 0N800</v>
      </c>
      <c r="L1348" s="229" t="str">
        <f t="shared" si="98"/>
        <v>79146 0N800</v>
      </c>
      <c r="M1348" s="229" t="str">
        <f t="shared" si="99"/>
        <v/>
      </c>
      <c r="N1348" s="229">
        <f>VLOOKUP(B1348,大日程202201!$C$2:$D$1418,2,FALSE)</f>
        <v>0</v>
      </c>
    </row>
    <row r="1349" spans="1:14">
      <c r="A1349" s="229">
        <v>1348</v>
      </c>
      <c r="B1349" s="229" t="s">
        <v>4054</v>
      </c>
      <c r="C1349" s="229" t="s">
        <v>5411</v>
      </c>
      <c r="D1349" s="229">
        <v>12</v>
      </c>
      <c r="E1349" s="229">
        <v>6</v>
      </c>
      <c r="F1349" s="229">
        <v>0</v>
      </c>
      <c r="I1349" s="229">
        <v>0</v>
      </c>
      <c r="J1349" s="229">
        <f t="shared" si="103"/>
        <v>0</v>
      </c>
      <c r="K1349" s="229" t="str">
        <f t="shared" si="102"/>
        <v>66812 92G00</v>
      </c>
      <c r="L1349" s="229" t="str">
        <f t="shared" si="98"/>
        <v>66812 92G00</v>
      </c>
      <c r="M1349" s="229" t="str">
        <f t="shared" si="99"/>
        <v/>
      </c>
      <c r="N1349" s="229">
        <f>VLOOKUP(B1349,大日程202201!$C$2:$D$1418,2,FALSE)</f>
        <v>0</v>
      </c>
    </row>
    <row r="1350" spans="1:14">
      <c r="A1350" s="229">
        <v>1349</v>
      </c>
      <c r="B1350" s="229" t="s">
        <v>4055</v>
      </c>
      <c r="C1350" s="229" t="s">
        <v>5412</v>
      </c>
      <c r="D1350" s="229">
        <v>12</v>
      </c>
      <c r="E1350" s="229">
        <v>6</v>
      </c>
      <c r="F1350" s="229">
        <v>0</v>
      </c>
      <c r="I1350" s="229">
        <v>0</v>
      </c>
      <c r="J1350" s="229">
        <f t="shared" si="103"/>
        <v>0</v>
      </c>
      <c r="K1350" s="229" t="str">
        <f t="shared" si="102"/>
        <v>66812 92G10</v>
      </c>
      <c r="L1350" s="229" t="str">
        <f t="shared" si="98"/>
        <v>66812 92G10</v>
      </c>
      <c r="M1350" s="229" t="str">
        <f t="shared" si="99"/>
        <v/>
      </c>
      <c r="N1350" s="229">
        <f>VLOOKUP(B1350,大日程202201!$C$2:$D$1418,2,FALSE)</f>
        <v>0</v>
      </c>
    </row>
    <row r="1351" spans="1:14">
      <c r="A1351" s="229">
        <v>1350</v>
      </c>
      <c r="B1351" s="229" t="s">
        <v>4056</v>
      </c>
      <c r="C1351" s="229" t="s">
        <v>5413</v>
      </c>
      <c r="D1351" s="229">
        <v>14</v>
      </c>
      <c r="E1351" s="229">
        <v>6</v>
      </c>
      <c r="F1351" s="229">
        <v>0</v>
      </c>
      <c r="I1351" s="229">
        <v>0</v>
      </c>
      <c r="J1351" s="229">
        <f t="shared" si="103"/>
        <v>0</v>
      </c>
      <c r="K1351" s="229" t="str">
        <f t="shared" si="102"/>
        <v>62532 WL00001</v>
      </c>
      <c r="L1351" s="229" t="str">
        <f t="shared" si="98"/>
        <v>62532 WL00001</v>
      </c>
      <c r="M1351" s="229" t="str">
        <f t="shared" si="99"/>
        <v/>
      </c>
      <c r="N1351" s="229">
        <f>VLOOKUP(B1351,大日程202201!$C$2:$D$1418,2,FALSE)</f>
        <v>0</v>
      </c>
    </row>
    <row r="1352" spans="1:14">
      <c r="A1352" s="229">
        <v>1351</v>
      </c>
      <c r="B1352" s="229" t="s">
        <v>4057</v>
      </c>
      <c r="C1352" s="229" t="s">
        <v>5414</v>
      </c>
      <c r="D1352" s="229">
        <v>14</v>
      </c>
      <c r="E1352" s="229">
        <v>8</v>
      </c>
      <c r="F1352" s="229">
        <v>1</v>
      </c>
      <c r="G1352" s="229">
        <v>6</v>
      </c>
      <c r="I1352" s="229">
        <v>0</v>
      </c>
      <c r="J1352" s="229">
        <f t="shared" si="103"/>
        <v>1</v>
      </c>
      <c r="K1352" s="229" t="str">
        <f t="shared" si="102"/>
        <v>62522/3 80F00</v>
      </c>
      <c r="L1352" s="229" t="str">
        <f>IF(AND($G1352&lt;&gt;"",$J1352&gt;0), IF($F1352=1,MID($K1352,1,$G1352-1)&amp;MID($K1352,$G1352+2,LEN($K1352)-($G1352+1)),""), IF(AND($G1352&lt;&gt;"",$E1352&lt;&gt;""),MID($K1352,1,$G1352-1),IF(AND($D1352&lt;&gt;"",$F1352&lt;2),$K1352,IF(AND(OR($D1352="", $E1352=""),VALUE($F1352)=0),$K1352,IF($F1352=1,MID($K1352,1,$G1352-1)&amp;MID($K1352,$G1352+2,LEN($K1352)-($G1352-1)),"")))))</f>
        <v>62522 80F00</v>
      </c>
      <c r="M1352" s="229" t="str">
        <f t="shared" si="99"/>
        <v>62523 80F00</v>
      </c>
      <c r="N1352" s="229">
        <f>VLOOKUP(B1352,大日程202201!$C$2:$D$1418,2,FALSE)</f>
        <v>0</v>
      </c>
    </row>
    <row r="1353" spans="1:14">
      <c r="A1353" s="229">
        <v>1352</v>
      </c>
      <c r="B1353" s="229" t="s">
        <v>4058</v>
      </c>
      <c r="C1353" s="229" t="s">
        <v>5415</v>
      </c>
      <c r="D1353" s="229">
        <v>14</v>
      </c>
      <c r="E1353" s="229">
        <v>8</v>
      </c>
      <c r="F1353" s="229">
        <v>1</v>
      </c>
      <c r="G1353" s="229">
        <v>6</v>
      </c>
      <c r="I1353" s="229">
        <v>0</v>
      </c>
      <c r="J1353" s="229">
        <f t="shared" si="103"/>
        <v>1</v>
      </c>
      <c r="K1353" s="229" t="str">
        <f t="shared" si="102"/>
        <v>62522/3 85F00</v>
      </c>
      <c r="L1353" s="229" t="str">
        <f>IF(AND($G1353&lt;&gt;"",$J1353&gt;0), IF($F1353=1,MID($K1353,1,$G1353-1)&amp;MID($K1353,$G1353+2,LEN($K1353)-($G1353+1)),""), IF(AND($G1353&lt;&gt;"",$E1353&lt;&gt;""),MID($K1353,1,$G1353-1),IF(AND($D1353&lt;&gt;"",$F1353&lt;2),$K1353,IF(AND(OR($D1353="", $E1353=""),VALUE($F1353)=0),$K1353,IF($F1353=1,MID($K1353,1,$G1353-1)&amp;MID($K1353,$G1353+2,LEN($K1353)-($G1353-1)),"")))))</f>
        <v>62522 85F00</v>
      </c>
      <c r="M1353" s="229" t="str">
        <f t="shared" si="99"/>
        <v>62523 85F00</v>
      </c>
      <c r="N1353" s="229">
        <f>VLOOKUP(B1353,大日程202201!$C$2:$D$1418,2,FALSE)</f>
        <v>0</v>
      </c>
    </row>
    <row r="1354" spans="1:14">
      <c r="A1354" s="229">
        <v>1353</v>
      </c>
      <c r="B1354" s="229" t="s">
        <v>4059</v>
      </c>
      <c r="C1354" s="229" t="s">
        <v>5416</v>
      </c>
      <c r="D1354" s="229">
        <v>12</v>
      </c>
      <c r="E1354" s="229">
        <v>6</v>
      </c>
      <c r="F1354" s="229">
        <v>0</v>
      </c>
      <c r="I1354" s="229">
        <v>0</v>
      </c>
      <c r="J1354" s="229">
        <f t="shared" si="103"/>
        <v>0</v>
      </c>
      <c r="K1354" s="229" t="str">
        <f t="shared" si="102"/>
        <v>96112 0W700</v>
      </c>
      <c r="L1354" s="229" t="str">
        <f t="shared" si="98"/>
        <v>96112 0W700</v>
      </c>
      <c r="M1354" s="229" t="str">
        <f t="shared" si="99"/>
        <v/>
      </c>
      <c r="N1354" s="229">
        <f>VLOOKUP(B1354,大日程202201!$C$2:$D$1418,2,FALSE)</f>
        <v>0</v>
      </c>
    </row>
    <row r="1355" spans="1:14">
      <c r="A1355" s="229">
        <v>1354</v>
      </c>
      <c r="B1355" s="229" t="s">
        <v>4060</v>
      </c>
      <c r="C1355" s="229" t="s">
        <v>5417</v>
      </c>
      <c r="D1355" s="229">
        <v>12</v>
      </c>
      <c r="E1355" s="229">
        <v>6</v>
      </c>
      <c r="F1355" s="229">
        <v>0</v>
      </c>
      <c r="I1355" s="229">
        <v>0</v>
      </c>
      <c r="J1355" s="229">
        <f t="shared" si="103"/>
        <v>0</v>
      </c>
      <c r="K1355" s="229" t="str">
        <f t="shared" si="102"/>
        <v>96113 0W700</v>
      </c>
      <c r="L1355" s="229" t="str">
        <f t="shared" si="98"/>
        <v>96113 0W700</v>
      </c>
      <c r="M1355" s="229" t="str">
        <f t="shared" si="99"/>
        <v/>
      </c>
      <c r="N1355" s="229">
        <f>VLOOKUP(B1355,大日程202201!$C$2:$D$1418,2,FALSE)</f>
        <v>0</v>
      </c>
    </row>
    <row r="1356" spans="1:14">
      <c r="A1356" s="229">
        <v>1355</v>
      </c>
      <c r="B1356" s="229" t="s">
        <v>4061</v>
      </c>
      <c r="C1356" s="229" t="s">
        <v>5418</v>
      </c>
      <c r="D1356" s="229">
        <v>14</v>
      </c>
      <c r="E1356" s="229">
        <v>8</v>
      </c>
      <c r="F1356" s="229">
        <v>1</v>
      </c>
      <c r="G1356" s="229">
        <v>6</v>
      </c>
      <c r="I1356" s="229">
        <v>0</v>
      </c>
      <c r="J1356" s="229">
        <f t="shared" si="103"/>
        <v>1</v>
      </c>
      <c r="K1356" s="229" t="str">
        <f t="shared" si="102"/>
        <v>62522/3 0W000</v>
      </c>
      <c r="L1356" s="229" t="str">
        <f>IF(AND($G1356&lt;&gt;"",$J1356&gt;0), IF($F1356=1,MID($K1356,1,$G1356-1)&amp;MID($K1356,$G1356+2,LEN($K1356)-($G1356+1)),""), IF(AND($G1356&lt;&gt;"",$E1356&lt;&gt;""),MID($K1356,1,$G1356-1),IF(AND($D1356&lt;&gt;"",$F1356&lt;2),$K1356,IF(AND(OR($D1356="", $E1356=""),VALUE($F1356)=0),$K1356,IF($F1356=1,MID($K1356,1,$G1356-1)&amp;MID($K1356,$G1356+2,LEN($K1356)-($G1356-1)),"")))))</f>
        <v>62522 0W000</v>
      </c>
      <c r="M1356" s="229" t="str">
        <f t="shared" si="99"/>
        <v>62523 0W000</v>
      </c>
      <c r="N1356" s="229">
        <f>VLOOKUP(B1356,大日程202201!$C$2:$D$1418,2,FALSE)</f>
        <v>0</v>
      </c>
    </row>
    <row r="1357" spans="1:14">
      <c r="A1357" s="229">
        <v>1356</v>
      </c>
      <c r="B1357" s="229" t="s">
        <v>4062</v>
      </c>
      <c r="C1357" s="229" t="s">
        <v>5419</v>
      </c>
      <c r="D1357" s="229">
        <v>14</v>
      </c>
      <c r="E1357" s="229">
        <v>6</v>
      </c>
      <c r="F1357" s="229">
        <v>0</v>
      </c>
      <c r="I1357" s="229">
        <v>12</v>
      </c>
      <c r="J1357" s="229">
        <f t="shared" si="103"/>
        <v>0</v>
      </c>
      <c r="K1357" s="229" t="str">
        <f t="shared" si="102"/>
        <v>62032 6N000-B</v>
      </c>
      <c r="L1357" s="229" t="str">
        <f t="shared" si="98"/>
        <v>62032 6N000-B</v>
      </c>
      <c r="M1357" s="229" t="str">
        <f t="shared" si="99"/>
        <v/>
      </c>
      <c r="N1357" s="229">
        <f>VLOOKUP(B1357,大日程202201!$C$2:$D$1418,2,FALSE)</f>
        <v>0</v>
      </c>
    </row>
    <row r="1358" spans="1:14">
      <c r="A1358" s="229">
        <v>1357</v>
      </c>
      <c r="B1358" s="229" t="s">
        <v>4063</v>
      </c>
      <c r="C1358" s="229" t="s">
        <v>5420</v>
      </c>
      <c r="D1358" s="229">
        <v>12</v>
      </c>
      <c r="E1358" s="229">
        <v>6</v>
      </c>
      <c r="F1358" s="229">
        <v>0</v>
      </c>
      <c r="I1358" s="229">
        <v>0</v>
      </c>
      <c r="J1358" s="229">
        <f t="shared" si="103"/>
        <v>0</v>
      </c>
      <c r="K1358" s="229" t="str">
        <f t="shared" si="102"/>
        <v>73256 4M500</v>
      </c>
      <c r="L1358" s="229" t="str">
        <f t="shared" ref="L1358:L1418" si="104">IF(AND($G1358&lt;&gt;"",$J1358&gt;0), IF($F1358=1,MID($K1358,1,$G1358-1)&amp;MID($K1358,$G1358+$J1358+$J1358,LEN($K1358)-($G1358+$J1358)),""), IF(AND($G1358&lt;&gt;"",$E1358&lt;&gt;""),MID($K1358,1,$G1358-1),IF(AND($D1358&lt;&gt;"",$F1358&lt;2),$K1358,IF(AND(OR($D1358="", $E1358=""),VALUE($F1358)=0),$K1358,IF($F1358=1,MID($K1358,1,$G1358-1)&amp;MID($K1358,$G1358+2,LEN($K1358)-($G1358-1)),"")))))</f>
        <v>73256 4M500</v>
      </c>
      <c r="M1358" s="229" t="str">
        <f t="shared" ref="M1358:M1418" si="105">IF(AND($G1358&lt;&gt;"",$J1358&gt;0), IF($F1358=1,MID($K1358,1,$G1358-(1+$J1358))&amp;MID($K1358,$G1358+$J1358,LEN($K1358)-($G1358+($J1358-1))),""),IF(AND($G1358&lt;&gt;"",$E1358&lt;&gt;"",$J1358&gt;0),MID($K1358,1,$G1358-1),IF(AND($G1358&lt;&gt;"",$E1358&lt;&gt;"",$J1358&lt;0),MID($K1358,1,$E1358)&amp;MID($K1358,$G1358+1,LEN($K1358)-$G1358),IF($F1358=1,MID($K1358,1,$G1358-2)&amp;MID($K1358,$G1358+1,LEN($K1358)-$G1358),""))))</f>
        <v/>
      </c>
      <c r="N1358" s="229">
        <f>VLOOKUP(B1358,大日程202201!$C$2:$D$1418,2,FALSE)</f>
        <v>0</v>
      </c>
    </row>
    <row r="1359" spans="1:14">
      <c r="A1359" s="229">
        <v>1358</v>
      </c>
      <c r="B1359" s="229" t="s">
        <v>4064</v>
      </c>
      <c r="C1359" s="229" t="s">
        <v>5421</v>
      </c>
      <c r="D1359" s="229">
        <v>14</v>
      </c>
      <c r="E1359" s="229">
        <v>8</v>
      </c>
      <c r="F1359" s="229">
        <v>1</v>
      </c>
      <c r="G1359" s="229">
        <v>6</v>
      </c>
      <c r="I1359" s="229">
        <v>0</v>
      </c>
      <c r="J1359" s="229">
        <f t="shared" si="103"/>
        <v>1</v>
      </c>
      <c r="K1359" s="229" t="str">
        <f t="shared" si="102"/>
        <v>78136/7 4M500</v>
      </c>
      <c r="L1359" s="229" t="str">
        <f>IF(AND($G1359&lt;&gt;"",$J1359&gt;0), IF($F1359=1,MID($K1359,1,$G1359-1)&amp;MID($K1359,$G1359+2,LEN($K1359)-($G1359+1)),""), IF(AND($G1359&lt;&gt;"",$E1359&lt;&gt;""),MID($K1359,1,$G1359-1),IF(AND($D1359&lt;&gt;"",$F1359&lt;2),$K1359,IF(AND(OR($D1359="", $E1359=""),VALUE($F1359)=0),$K1359,IF($F1359=1,MID($K1359,1,$G1359-1)&amp;MID($K1359,$G1359+2,LEN($K1359)-($G1359-1)),"")))))</f>
        <v>78136 4M500</v>
      </c>
      <c r="M1359" s="229" t="str">
        <f t="shared" si="105"/>
        <v>78137 4M500</v>
      </c>
      <c r="N1359" s="229">
        <f>VLOOKUP(B1359,大日程202201!$C$2:$D$1418,2,FALSE)</f>
        <v>0</v>
      </c>
    </row>
    <row r="1360" spans="1:14">
      <c r="A1360" s="229">
        <v>1359</v>
      </c>
      <c r="B1360" s="229" t="s">
        <v>4065</v>
      </c>
      <c r="C1360" s="229" t="s">
        <v>5422</v>
      </c>
      <c r="D1360" s="229">
        <v>12</v>
      </c>
      <c r="E1360" s="229">
        <v>6</v>
      </c>
      <c r="F1360" s="229">
        <v>0</v>
      </c>
      <c r="I1360" s="229">
        <v>0</v>
      </c>
      <c r="J1360" s="229">
        <f t="shared" si="103"/>
        <v>0</v>
      </c>
      <c r="K1360" s="229" t="str">
        <f t="shared" si="102"/>
        <v>78142 6N600</v>
      </c>
      <c r="L1360" s="229" t="str">
        <f t="shared" si="104"/>
        <v>78142 6N600</v>
      </c>
      <c r="M1360" s="229" t="str">
        <f t="shared" si="105"/>
        <v/>
      </c>
      <c r="N1360" s="229">
        <f>VLOOKUP(B1360,大日程202201!$C$2:$D$1418,2,FALSE)</f>
        <v>0</v>
      </c>
    </row>
    <row r="1361" spans="1:14">
      <c r="A1361" s="229">
        <v>1360</v>
      </c>
      <c r="B1361" s="229" t="s">
        <v>4066</v>
      </c>
      <c r="C1361" s="229" t="s">
        <v>5423</v>
      </c>
      <c r="D1361" s="229">
        <v>12</v>
      </c>
      <c r="E1361" s="229">
        <v>6</v>
      </c>
      <c r="F1361" s="229">
        <v>0</v>
      </c>
      <c r="I1361" s="229">
        <v>0</v>
      </c>
      <c r="J1361" s="229">
        <f t="shared" si="103"/>
        <v>0</v>
      </c>
      <c r="K1361" s="229" t="str">
        <f t="shared" si="102"/>
        <v>78143 6N600</v>
      </c>
      <c r="L1361" s="229" t="str">
        <f t="shared" si="104"/>
        <v>78143 6N600</v>
      </c>
      <c r="M1361" s="229" t="str">
        <f t="shared" si="105"/>
        <v/>
      </c>
      <c r="N1361" s="229">
        <f>VLOOKUP(B1361,大日程202201!$C$2:$D$1418,2,FALSE)</f>
        <v>0</v>
      </c>
    </row>
    <row r="1362" spans="1:14">
      <c r="A1362" s="229">
        <v>1361</v>
      </c>
      <c r="B1362" s="229" t="s">
        <v>4067</v>
      </c>
      <c r="C1362" s="229" t="s">
        <v>5424</v>
      </c>
      <c r="D1362" s="229">
        <v>12</v>
      </c>
      <c r="E1362" s="229">
        <v>6</v>
      </c>
      <c r="F1362" s="229">
        <v>0</v>
      </c>
      <c r="I1362" s="229">
        <v>0</v>
      </c>
      <c r="J1362" s="229">
        <f t="shared" si="103"/>
        <v>0</v>
      </c>
      <c r="K1362" s="229" t="str">
        <f t="shared" si="102"/>
        <v>79113 6N600</v>
      </c>
      <c r="L1362" s="229" t="str">
        <f t="shared" si="104"/>
        <v>79113 6N600</v>
      </c>
      <c r="M1362" s="229" t="str">
        <f t="shared" si="105"/>
        <v/>
      </c>
      <c r="N1362" s="229">
        <f>VLOOKUP(B1362,大日程202201!$C$2:$D$1418,2,FALSE)</f>
        <v>0</v>
      </c>
    </row>
    <row r="1363" spans="1:14">
      <c r="A1363" s="229">
        <v>1362</v>
      </c>
      <c r="B1363" s="229" t="s">
        <v>4068</v>
      </c>
      <c r="C1363" s="229" t="s">
        <v>5425</v>
      </c>
      <c r="D1363" s="229">
        <v>14</v>
      </c>
      <c r="E1363" s="229">
        <v>8</v>
      </c>
      <c r="F1363" s="229">
        <v>1</v>
      </c>
      <c r="G1363" s="229">
        <v>6</v>
      </c>
      <c r="I1363" s="229">
        <v>0</v>
      </c>
      <c r="J1363" s="229">
        <f t="shared" si="103"/>
        <v>1</v>
      </c>
      <c r="K1363" s="229" t="str">
        <f t="shared" si="102"/>
        <v>85232/3 4M400</v>
      </c>
      <c r="L1363" s="229" t="str">
        <f>IF(AND($G1363&lt;&gt;"",$J1363&gt;0), IF($F1363=1,MID($K1363,1,$G1363-1)&amp;MID($K1363,$G1363+2,LEN($K1363)-($G1363+1)),""), IF(AND($G1363&lt;&gt;"",$E1363&lt;&gt;""),MID($K1363,1,$G1363-1),IF(AND($D1363&lt;&gt;"",$F1363&lt;2),$K1363,IF(AND(OR($D1363="", $E1363=""),VALUE($F1363)=0),$K1363,IF($F1363=1,MID($K1363,1,$G1363-1)&amp;MID($K1363,$G1363+2,LEN($K1363)-($G1363-1)),"")))))</f>
        <v>85232 4M400</v>
      </c>
      <c r="M1363" s="229" t="str">
        <f t="shared" si="105"/>
        <v>85233 4M400</v>
      </c>
      <c r="N1363" s="229">
        <f>VLOOKUP(B1363,大日程202201!$C$2:$D$1418,2,FALSE)</f>
        <v>0</v>
      </c>
    </row>
    <row r="1364" spans="1:14">
      <c r="A1364" s="229">
        <v>1363</v>
      </c>
      <c r="B1364" s="229" t="s">
        <v>4069</v>
      </c>
      <c r="C1364" s="229" t="s">
        <v>5426</v>
      </c>
      <c r="D1364" s="229">
        <v>12</v>
      </c>
      <c r="E1364" s="229">
        <v>6</v>
      </c>
      <c r="F1364" s="229">
        <v>0</v>
      </c>
      <c r="I1364" s="229">
        <v>0</v>
      </c>
      <c r="J1364" s="229">
        <f t="shared" si="103"/>
        <v>0</v>
      </c>
      <c r="K1364" s="229" t="str">
        <f t="shared" si="102"/>
        <v>79112 4M400</v>
      </c>
      <c r="L1364" s="229" t="str">
        <f t="shared" si="104"/>
        <v>79112 4M400</v>
      </c>
      <c r="M1364" s="229" t="str">
        <f t="shared" si="105"/>
        <v/>
      </c>
      <c r="N1364" s="229">
        <f>VLOOKUP(B1364,大日程202201!$C$2:$D$1418,2,FALSE)</f>
        <v>0</v>
      </c>
    </row>
    <row r="1365" spans="1:14">
      <c r="A1365" s="229">
        <v>1364</v>
      </c>
      <c r="B1365" s="229" t="s">
        <v>4070</v>
      </c>
      <c r="C1365" s="229" t="s">
        <v>5427</v>
      </c>
      <c r="D1365" s="229">
        <v>12</v>
      </c>
      <c r="E1365" s="229">
        <v>6</v>
      </c>
      <c r="F1365" s="229">
        <v>0</v>
      </c>
      <c r="I1365" s="229">
        <v>0</v>
      </c>
      <c r="J1365" s="229">
        <f t="shared" si="103"/>
        <v>0</v>
      </c>
      <c r="K1365" s="229" t="str">
        <f t="shared" si="102"/>
        <v>79113 4M400</v>
      </c>
      <c r="L1365" s="229" t="str">
        <f t="shared" si="104"/>
        <v>79113 4M400</v>
      </c>
      <c r="M1365" s="229" t="str">
        <f t="shared" si="105"/>
        <v/>
      </c>
      <c r="N1365" s="229">
        <f>VLOOKUP(B1365,大日程202201!$C$2:$D$1418,2,FALSE)</f>
        <v>0</v>
      </c>
    </row>
    <row r="1366" spans="1:14">
      <c r="A1366" s="229">
        <v>1365</v>
      </c>
      <c r="B1366" s="229" t="s">
        <v>4071</v>
      </c>
      <c r="C1366" s="229" t="s">
        <v>5428</v>
      </c>
      <c r="D1366" s="229">
        <v>12</v>
      </c>
      <c r="E1366" s="229">
        <v>6</v>
      </c>
      <c r="F1366" s="229">
        <v>0</v>
      </c>
      <c r="I1366" s="229">
        <v>0</v>
      </c>
      <c r="J1366" s="229">
        <f t="shared" si="103"/>
        <v>0</v>
      </c>
      <c r="K1366" s="229" t="str">
        <f t="shared" si="102"/>
        <v>79113 4M500</v>
      </c>
      <c r="L1366" s="229" t="str">
        <f t="shared" si="104"/>
        <v>79113 4M500</v>
      </c>
      <c r="M1366" s="229" t="str">
        <f t="shared" si="105"/>
        <v/>
      </c>
      <c r="N1366" s="229">
        <f>VLOOKUP(B1366,大日程202201!$C$2:$D$1418,2,FALSE)</f>
        <v>0</v>
      </c>
    </row>
    <row r="1367" spans="1:14">
      <c r="A1367" s="229">
        <v>1366</v>
      </c>
      <c r="B1367" s="229" t="s">
        <v>4072</v>
      </c>
      <c r="C1367" s="229" t="s">
        <v>5429</v>
      </c>
      <c r="D1367" s="229">
        <v>12</v>
      </c>
      <c r="E1367" s="229">
        <v>6</v>
      </c>
      <c r="F1367" s="229">
        <v>0</v>
      </c>
      <c r="I1367" s="229">
        <v>0</v>
      </c>
      <c r="J1367" s="229">
        <f t="shared" si="103"/>
        <v>0</v>
      </c>
      <c r="K1367" s="229" t="str">
        <f t="shared" si="102"/>
        <v>79112 85F00</v>
      </c>
      <c r="L1367" s="229" t="str">
        <f t="shared" si="104"/>
        <v>79112 85F00</v>
      </c>
      <c r="M1367" s="229" t="str">
        <f t="shared" si="105"/>
        <v/>
      </c>
      <c r="N1367" s="229">
        <f>VLOOKUP(B1367,大日程202201!$C$2:$D$1418,2,FALSE)</f>
        <v>0</v>
      </c>
    </row>
    <row r="1368" spans="1:14">
      <c r="A1368" s="229">
        <v>1367</v>
      </c>
      <c r="B1368" s="229" t="s">
        <v>4073</v>
      </c>
      <c r="C1368" s="229" t="s">
        <v>5430</v>
      </c>
      <c r="D1368" s="229">
        <v>12</v>
      </c>
      <c r="E1368" s="229">
        <v>6</v>
      </c>
      <c r="F1368" s="229">
        <v>0</v>
      </c>
      <c r="I1368" s="229">
        <v>0</v>
      </c>
      <c r="J1368" s="229">
        <f t="shared" si="103"/>
        <v>0</v>
      </c>
      <c r="K1368" s="229" t="str">
        <f t="shared" si="102"/>
        <v>76632 8H300</v>
      </c>
      <c r="L1368" s="229" t="str">
        <f t="shared" si="104"/>
        <v>76632 8H300</v>
      </c>
      <c r="M1368" s="229" t="str">
        <f t="shared" si="105"/>
        <v/>
      </c>
      <c r="N1368" s="229">
        <f>VLOOKUP(B1368,大日程202201!$C$2:$D$1418,2,FALSE)</f>
        <v>0</v>
      </c>
    </row>
    <row r="1369" spans="1:14">
      <c r="A1369" s="229">
        <v>1368</v>
      </c>
      <c r="B1369" s="229" t="s">
        <v>4074</v>
      </c>
      <c r="C1369" s="229" t="s">
        <v>5431</v>
      </c>
      <c r="D1369" s="229">
        <v>12</v>
      </c>
      <c r="E1369" s="229">
        <v>6</v>
      </c>
      <c r="F1369" s="229">
        <v>0</v>
      </c>
      <c r="I1369" s="229">
        <v>0</v>
      </c>
      <c r="J1369" s="229">
        <f t="shared" si="103"/>
        <v>0</v>
      </c>
      <c r="K1369" s="229" t="str">
        <f t="shared" si="102"/>
        <v>76633 8H300</v>
      </c>
      <c r="L1369" s="229" t="str">
        <f t="shared" si="104"/>
        <v>76633 8H300</v>
      </c>
      <c r="M1369" s="229" t="str">
        <f t="shared" si="105"/>
        <v/>
      </c>
      <c r="N1369" s="229">
        <f>VLOOKUP(B1369,大日程202201!$C$2:$D$1418,2,FALSE)</f>
        <v>0</v>
      </c>
    </row>
    <row r="1370" spans="1:14">
      <c r="A1370" s="229">
        <v>1369</v>
      </c>
      <c r="B1370" s="229" t="s">
        <v>4075</v>
      </c>
      <c r="C1370" s="229" t="s">
        <v>5432</v>
      </c>
      <c r="D1370" s="229">
        <v>12</v>
      </c>
      <c r="E1370" s="229">
        <v>6</v>
      </c>
      <c r="F1370" s="229">
        <v>0</v>
      </c>
      <c r="I1370" s="229">
        <v>0</v>
      </c>
      <c r="J1370" s="229">
        <f t="shared" si="103"/>
        <v>0</v>
      </c>
      <c r="K1370" s="229" t="str">
        <f t="shared" si="102"/>
        <v>62036 8H700</v>
      </c>
      <c r="L1370" s="229" t="str">
        <f t="shared" si="104"/>
        <v>62036 8H700</v>
      </c>
      <c r="M1370" s="229" t="str">
        <f t="shared" si="105"/>
        <v/>
      </c>
      <c r="N1370" s="229">
        <f>VLOOKUP(B1370,大日程202201!$C$2:$D$1418,2,FALSE)</f>
        <v>0</v>
      </c>
    </row>
    <row r="1371" spans="1:14">
      <c r="A1371" s="229">
        <v>1370</v>
      </c>
      <c r="B1371" s="229" t="s">
        <v>4076</v>
      </c>
      <c r="C1371" s="229" t="s">
        <v>5433</v>
      </c>
      <c r="D1371" s="229">
        <v>12</v>
      </c>
      <c r="E1371" s="229">
        <v>6</v>
      </c>
      <c r="F1371" s="229">
        <v>0</v>
      </c>
      <c r="I1371" s="229">
        <v>0</v>
      </c>
      <c r="J1371" s="229">
        <f t="shared" si="103"/>
        <v>0</v>
      </c>
      <c r="K1371" s="229" t="str">
        <f t="shared" si="102"/>
        <v>62038 8H710</v>
      </c>
      <c r="L1371" s="229" t="str">
        <f t="shared" si="104"/>
        <v>62038 8H710</v>
      </c>
      <c r="M1371" s="229" t="str">
        <f t="shared" si="105"/>
        <v/>
      </c>
      <c r="N1371" s="229">
        <f>VLOOKUP(B1371,大日程202201!$C$2:$D$1418,2,FALSE)</f>
        <v>0</v>
      </c>
    </row>
    <row r="1372" spans="1:14">
      <c r="A1372" s="229">
        <v>1371</v>
      </c>
      <c r="B1372" s="229" t="s">
        <v>4077</v>
      </c>
      <c r="C1372" s="229" t="s">
        <v>5434</v>
      </c>
      <c r="D1372" s="229">
        <v>12</v>
      </c>
      <c r="E1372" s="229">
        <v>6</v>
      </c>
      <c r="F1372" s="229">
        <v>0</v>
      </c>
      <c r="I1372" s="229">
        <v>0</v>
      </c>
      <c r="J1372" s="229">
        <f t="shared" si="103"/>
        <v>0</v>
      </c>
      <c r="K1372" s="229" t="str">
        <f t="shared" si="102"/>
        <v>79142 8H300</v>
      </c>
      <c r="L1372" s="229" t="str">
        <f t="shared" si="104"/>
        <v>79142 8H300</v>
      </c>
      <c r="M1372" s="229" t="str">
        <f t="shared" si="105"/>
        <v/>
      </c>
      <c r="N1372" s="229">
        <f>VLOOKUP(B1372,大日程202201!$C$2:$D$1418,2,FALSE)</f>
        <v>100</v>
      </c>
    </row>
    <row r="1373" spans="1:14">
      <c r="A1373" s="229">
        <v>1372</v>
      </c>
      <c r="B1373" s="229" t="s">
        <v>4078</v>
      </c>
      <c r="C1373" s="229" t="s">
        <v>5435</v>
      </c>
      <c r="D1373" s="229">
        <v>14</v>
      </c>
      <c r="E1373" s="229">
        <v>6</v>
      </c>
      <c r="F1373" s="229">
        <v>0</v>
      </c>
      <c r="I1373" s="229">
        <v>0</v>
      </c>
      <c r="J1373" s="229">
        <f t="shared" si="103"/>
        <v>0</v>
      </c>
      <c r="K1373" s="229" t="str">
        <f t="shared" si="102"/>
        <v>62512 AU00001</v>
      </c>
      <c r="L1373" s="229" t="str">
        <f t="shared" si="104"/>
        <v>62512 AU00001</v>
      </c>
      <c r="M1373" s="229" t="str">
        <f t="shared" si="105"/>
        <v/>
      </c>
      <c r="N1373" s="229">
        <f>VLOOKUP(B1373,大日程202201!$C$2:$D$1418,2,FALSE)</f>
        <v>0</v>
      </c>
    </row>
    <row r="1374" spans="1:14">
      <c r="A1374" s="229">
        <v>1373</v>
      </c>
      <c r="B1374" s="229" t="s">
        <v>4079</v>
      </c>
      <c r="C1374" s="229" t="s">
        <v>1199</v>
      </c>
      <c r="E1374" s="229">
        <v>6</v>
      </c>
      <c r="F1374" s="229">
        <v>0</v>
      </c>
      <c r="I1374" s="229">
        <v>0</v>
      </c>
      <c r="J1374" s="229">
        <f t="shared" si="103"/>
        <v>0</v>
      </c>
      <c r="K1374" s="229" t="str">
        <f t="shared" si="102"/>
        <v>74762 CA01A</v>
      </c>
      <c r="L1374" s="229" t="str">
        <f t="shared" si="104"/>
        <v>74762 CA01A</v>
      </c>
      <c r="M1374" s="229" t="str">
        <f t="shared" si="105"/>
        <v/>
      </c>
      <c r="N1374" s="229">
        <f>VLOOKUP(B1374,大日程202201!$C$2:$D$1418,2,FALSE)</f>
        <v>0</v>
      </c>
    </row>
    <row r="1375" spans="1:14">
      <c r="A1375" s="229">
        <v>1374</v>
      </c>
      <c r="B1375" s="229" t="s">
        <v>4080</v>
      </c>
      <c r="C1375" s="229" t="s">
        <v>5436</v>
      </c>
      <c r="D1375" s="229">
        <v>14</v>
      </c>
      <c r="E1375" s="229">
        <v>8</v>
      </c>
      <c r="F1375" s="229">
        <v>1</v>
      </c>
      <c r="G1375" s="229">
        <v>6</v>
      </c>
      <c r="I1375" s="229">
        <v>0</v>
      </c>
      <c r="J1375" s="229">
        <f t="shared" si="103"/>
        <v>1</v>
      </c>
      <c r="K1375" s="229" t="str">
        <f t="shared" si="102"/>
        <v>78136/7 9Y000</v>
      </c>
      <c r="L1375" s="229" t="str">
        <f>IF(AND($G1375&lt;&gt;"",$J1375&gt;0), IF($F1375=1,MID($K1375,1,$G1375-1)&amp;MID($K1375,$G1375+2,LEN($K1375)-($G1375+1)),""), IF(AND($G1375&lt;&gt;"",$E1375&lt;&gt;""),MID($K1375,1,$G1375-1),IF(AND($D1375&lt;&gt;"",$F1375&lt;2),$K1375,IF(AND(OR($D1375="", $E1375=""),VALUE($F1375)=0),$K1375,IF($F1375=1,MID($K1375,1,$G1375-1)&amp;MID($K1375,$G1375+2,LEN($K1375)-($G1375-1)),"")))))</f>
        <v>78136 9Y000</v>
      </c>
      <c r="M1375" s="229" t="str">
        <f t="shared" si="105"/>
        <v>78137 9Y000</v>
      </c>
      <c r="N1375" s="229">
        <f>VLOOKUP(B1375,大日程202201!$C$2:$D$1418,2,FALSE)</f>
        <v>0</v>
      </c>
    </row>
    <row r="1376" spans="1:14">
      <c r="A1376" s="229">
        <v>1375</v>
      </c>
      <c r="B1376" s="229" t="s">
        <v>4081</v>
      </c>
      <c r="C1376" s="229" t="s">
        <v>5437</v>
      </c>
      <c r="D1376" s="229">
        <v>14</v>
      </c>
      <c r="E1376" s="229">
        <v>6</v>
      </c>
      <c r="F1376" s="229">
        <v>0</v>
      </c>
      <c r="I1376" s="229">
        <v>0</v>
      </c>
      <c r="J1376" s="229">
        <f t="shared" si="103"/>
        <v>0</v>
      </c>
      <c r="K1376" s="229" t="str">
        <f t="shared" si="102"/>
        <v>78142 9Y00001</v>
      </c>
      <c r="L1376" s="229" t="str">
        <f t="shared" si="104"/>
        <v>78142 9Y00001</v>
      </c>
      <c r="M1376" s="229" t="str">
        <f t="shared" si="105"/>
        <v/>
      </c>
      <c r="N1376" s="229">
        <f>VLOOKUP(B1376,大日程202201!$C$2:$D$1418,2,FALSE)</f>
        <v>0</v>
      </c>
    </row>
    <row r="1377" spans="1:14">
      <c r="A1377" s="229">
        <v>1376</v>
      </c>
      <c r="B1377" s="229" t="s">
        <v>4082</v>
      </c>
      <c r="C1377" s="229" t="s">
        <v>5438</v>
      </c>
      <c r="D1377" s="229">
        <v>14</v>
      </c>
      <c r="E1377" s="229">
        <v>6</v>
      </c>
      <c r="F1377" s="229">
        <v>0</v>
      </c>
      <c r="I1377" s="229">
        <v>0</v>
      </c>
      <c r="J1377" s="229">
        <f t="shared" si="103"/>
        <v>0</v>
      </c>
      <c r="K1377" s="229" t="str">
        <f t="shared" si="102"/>
        <v>78143 9Y00001</v>
      </c>
      <c r="L1377" s="229" t="str">
        <f t="shared" si="104"/>
        <v>78143 9Y00001</v>
      </c>
      <c r="M1377" s="229" t="str">
        <f t="shared" si="105"/>
        <v/>
      </c>
      <c r="N1377" s="229">
        <f>VLOOKUP(B1377,大日程202201!$C$2:$D$1418,2,FALSE)</f>
        <v>0</v>
      </c>
    </row>
    <row r="1378" spans="1:14">
      <c r="A1378" s="229">
        <v>1377</v>
      </c>
      <c r="B1378" s="229" t="s">
        <v>4083</v>
      </c>
      <c r="C1378" s="229" t="s">
        <v>5439</v>
      </c>
      <c r="D1378" s="229">
        <v>14</v>
      </c>
      <c r="E1378" s="229">
        <v>8</v>
      </c>
      <c r="F1378" s="229">
        <v>1</v>
      </c>
      <c r="G1378" s="229">
        <v>6</v>
      </c>
      <c r="I1378" s="229">
        <v>0</v>
      </c>
      <c r="J1378" s="229">
        <f t="shared" si="103"/>
        <v>1</v>
      </c>
      <c r="K1378" s="229" t="str">
        <f t="shared" si="102"/>
        <v>62522/3 4U000</v>
      </c>
      <c r="L1378" s="229" t="str">
        <f>IF(AND($G1378&lt;&gt;"",$J1378&gt;0), IF($F1378=1,MID($K1378,1,$G1378-1)&amp;MID($K1378,$G1378+2,LEN($K1378)-($G1378+1)),""), IF(AND($G1378&lt;&gt;"",$E1378&lt;&gt;""),MID($K1378,1,$G1378-1),IF(AND($D1378&lt;&gt;"",$F1378&lt;2),$K1378,IF(AND(OR($D1378="", $E1378=""),VALUE($F1378)=0),$K1378,IF($F1378=1,MID($K1378,1,$G1378-1)&amp;MID($K1378,$G1378+2,LEN($K1378)-($G1378-1)),"")))))</f>
        <v>62522 4U000</v>
      </c>
      <c r="M1378" s="229" t="str">
        <f t="shared" si="105"/>
        <v>62523 4U000</v>
      </c>
      <c r="N1378" s="229">
        <f>VLOOKUP(B1378,大日程202201!$C$2:$D$1418,2,FALSE)</f>
        <v>0</v>
      </c>
    </row>
    <row r="1379" spans="1:14">
      <c r="A1379" s="229">
        <v>1378</v>
      </c>
      <c r="B1379" s="229" t="s">
        <v>4084</v>
      </c>
      <c r="C1379" s="229" t="s">
        <v>5440</v>
      </c>
      <c r="D1379" s="229">
        <v>14</v>
      </c>
      <c r="E1379" s="229">
        <v>6</v>
      </c>
      <c r="F1379" s="229">
        <v>0</v>
      </c>
      <c r="I1379" s="229">
        <v>0</v>
      </c>
      <c r="J1379" s="229">
        <f t="shared" si="103"/>
        <v>0</v>
      </c>
      <c r="K1379" s="229" t="str">
        <f t="shared" si="102"/>
        <v>17285 EN10001</v>
      </c>
      <c r="L1379" s="229" t="str">
        <f t="shared" si="104"/>
        <v>17285 EN10001</v>
      </c>
      <c r="M1379" s="229" t="str">
        <f t="shared" si="105"/>
        <v/>
      </c>
      <c r="N1379" s="229">
        <f>VLOOKUP(B1379,大日程202201!$C$2:$D$1418,2,FALSE)</f>
        <v>0</v>
      </c>
    </row>
    <row r="1380" spans="1:14">
      <c r="A1380" s="229">
        <v>1379</v>
      </c>
      <c r="B1380" s="229" t="s">
        <v>4085</v>
      </c>
      <c r="C1380" s="229" t="s">
        <v>5441</v>
      </c>
      <c r="D1380" s="229">
        <v>12</v>
      </c>
      <c r="E1380" s="229">
        <v>6</v>
      </c>
      <c r="F1380" s="229">
        <v>0</v>
      </c>
      <c r="I1380" s="229">
        <v>0</v>
      </c>
      <c r="J1380" s="229">
        <f t="shared" si="103"/>
        <v>0</v>
      </c>
      <c r="K1380" s="229" t="str">
        <f t="shared" si="102"/>
        <v>85032 EN000</v>
      </c>
      <c r="L1380" s="229" t="str">
        <f t="shared" si="104"/>
        <v>85032 EN000</v>
      </c>
      <c r="M1380" s="229" t="str">
        <f t="shared" si="105"/>
        <v/>
      </c>
      <c r="N1380" s="229">
        <f>VLOOKUP(B1380,大日程202201!$C$2:$D$1418,2,FALSE)</f>
        <v>0</v>
      </c>
    </row>
    <row r="1381" spans="1:14">
      <c r="A1381" s="229">
        <v>1380</v>
      </c>
      <c r="B1381" s="229" t="s">
        <v>4086</v>
      </c>
      <c r="C1381" s="229" t="s">
        <v>5442</v>
      </c>
      <c r="D1381" s="229">
        <v>14</v>
      </c>
      <c r="E1381" s="229">
        <v>8</v>
      </c>
      <c r="F1381" s="229">
        <v>1</v>
      </c>
      <c r="G1381" s="229">
        <v>6</v>
      </c>
      <c r="I1381" s="229">
        <v>0</v>
      </c>
      <c r="J1381" s="229">
        <f t="shared" si="103"/>
        <v>1</v>
      </c>
      <c r="K1381" s="229" t="str">
        <f t="shared" si="102"/>
        <v>61413/4 B5010</v>
      </c>
      <c r="L1381" s="229" t="str">
        <f>IF(AND($G1381&lt;&gt;"",$J1381&gt;0), IF($F1381=1,MID($K1381,1,$G1381-1)&amp;MID($K1381,$G1381+2,LEN($K1381)-($G1381+1)),""), IF(AND($G1381&lt;&gt;"",$E1381&lt;&gt;""),MID($K1381,1,$G1381-1),IF(AND($D1381&lt;&gt;"",$F1381&lt;2),$K1381,IF(AND(OR($D1381="", $E1381=""),VALUE($F1381)=0),$K1381,IF($F1381=1,MID($K1381,1,$G1381-1)&amp;MID($K1381,$G1381+2,LEN($K1381)-($G1381-1)),"")))))</f>
        <v>61413 B5010</v>
      </c>
      <c r="M1381" s="229" t="str">
        <f t="shared" si="105"/>
        <v>61414 B5010</v>
      </c>
      <c r="N1381" s="229">
        <f>VLOOKUP(B1381,大日程202201!$C$2:$D$1418,2,FALSE)</f>
        <v>0</v>
      </c>
    </row>
    <row r="1382" spans="1:14">
      <c r="A1382" s="229">
        <v>1381</v>
      </c>
      <c r="B1382" s="229" t="s">
        <v>4087</v>
      </c>
      <c r="C1382" s="229" t="s">
        <v>5443</v>
      </c>
      <c r="D1382" s="229">
        <v>12</v>
      </c>
      <c r="E1382" s="229">
        <v>6</v>
      </c>
      <c r="F1382" s="229">
        <v>0</v>
      </c>
      <c r="I1382" s="229">
        <v>0</v>
      </c>
      <c r="J1382" s="229">
        <f t="shared" si="103"/>
        <v>0</v>
      </c>
      <c r="K1382" s="229" t="str">
        <f t="shared" si="102"/>
        <v>74317 JG00A</v>
      </c>
      <c r="L1382" s="229" t="str">
        <f t="shared" si="104"/>
        <v>74317 JG00A</v>
      </c>
      <c r="M1382" s="229" t="str">
        <f t="shared" si="105"/>
        <v/>
      </c>
      <c r="N1382" s="229">
        <f>VLOOKUP(B1382,大日程202201!$C$2:$D$1418,2,FALSE)</f>
        <v>0</v>
      </c>
    </row>
    <row r="1383" spans="1:14">
      <c r="A1383" s="229">
        <v>1382</v>
      </c>
      <c r="B1383" s="229" t="s">
        <v>4088</v>
      </c>
      <c r="C1383" s="229" t="s">
        <v>5444</v>
      </c>
      <c r="D1383" s="229">
        <v>14</v>
      </c>
      <c r="E1383" s="229">
        <v>6</v>
      </c>
      <c r="F1383" s="229">
        <v>0</v>
      </c>
      <c r="I1383" s="229">
        <v>12</v>
      </c>
      <c r="J1383" s="229">
        <f t="shared" si="103"/>
        <v>0</v>
      </c>
      <c r="K1383" s="229" t="str">
        <f t="shared" si="102"/>
        <v>74317 JG00A-K</v>
      </c>
      <c r="L1383" s="229" t="str">
        <f t="shared" si="104"/>
        <v>74317 JG00A-K</v>
      </c>
      <c r="M1383" s="229" t="str">
        <f t="shared" si="105"/>
        <v/>
      </c>
      <c r="N1383" s="229">
        <f>VLOOKUP(B1383,大日程202201!$C$2:$D$1418,2,FALSE)</f>
        <v>0</v>
      </c>
    </row>
    <row r="1384" spans="1:14">
      <c r="A1384" s="229">
        <v>1383</v>
      </c>
      <c r="B1384" s="229" t="s">
        <v>4089</v>
      </c>
      <c r="C1384" s="229" t="s">
        <v>5445</v>
      </c>
      <c r="D1384" s="229">
        <v>12</v>
      </c>
      <c r="E1384" s="229">
        <v>6</v>
      </c>
      <c r="F1384" s="229">
        <v>0</v>
      </c>
      <c r="I1384" s="229">
        <v>0</v>
      </c>
      <c r="J1384" s="229">
        <f t="shared" si="103"/>
        <v>0</v>
      </c>
      <c r="K1384" s="229" t="str">
        <f t="shared" si="102"/>
        <v>85032 JG00A</v>
      </c>
      <c r="L1384" s="229" t="str">
        <f t="shared" si="104"/>
        <v>85032 JG00A</v>
      </c>
      <c r="M1384" s="229" t="str">
        <f t="shared" si="105"/>
        <v/>
      </c>
      <c r="N1384" s="229">
        <f>VLOOKUP(B1384,大日程202201!$C$2:$D$1418,2,FALSE)</f>
        <v>0</v>
      </c>
    </row>
    <row r="1385" spans="1:14">
      <c r="A1385" s="229">
        <v>1384</v>
      </c>
      <c r="B1385" s="229" t="s">
        <v>4090</v>
      </c>
      <c r="C1385" s="229" t="s">
        <v>5446</v>
      </c>
      <c r="D1385" s="229">
        <v>14</v>
      </c>
      <c r="E1385" s="229">
        <v>6</v>
      </c>
      <c r="F1385" s="229">
        <v>0</v>
      </c>
      <c r="I1385" s="229">
        <v>0</v>
      </c>
      <c r="J1385" s="229">
        <f t="shared" si="103"/>
        <v>0</v>
      </c>
      <c r="K1385" s="229" t="str">
        <f t="shared" si="102"/>
        <v>85032 JG00ACE</v>
      </c>
      <c r="L1385" s="229" t="str">
        <f t="shared" si="104"/>
        <v>85032 JG00ACE</v>
      </c>
      <c r="M1385" s="229" t="str">
        <f t="shared" si="105"/>
        <v/>
      </c>
      <c r="N1385" s="229">
        <f>VLOOKUP(B1385,大日程202201!$C$2:$D$1418,2,FALSE)</f>
        <v>0</v>
      </c>
    </row>
    <row r="1386" spans="1:14">
      <c r="A1386" s="229">
        <v>1385</v>
      </c>
      <c r="B1386" s="229" t="s">
        <v>4091</v>
      </c>
      <c r="C1386" s="229" t="s">
        <v>5447</v>
      </c>
      <c r="D1386" s="229">
        <v>12</v>
      </c>
      <c r="E1386" s="229">
        <v>6</v>
      </c>
      <c r="F1386" s="229">
        <v>0</v>
      </c>
      <c r="I1386" s="229">
        <v>0</v>
      </c>
      <c r="J1386" s="229">
        <f t="shared" si="103"/>
        <v>0</v>
      </c>
      <c r="K1386" s="229" t="str">
        <f t="shared" si="102"/>
        <v>17285 JM00A</v>
      </c>
      <c r="L1386" s="229" t="str">
        <f t="shared" si="104"/>
        <v>17285 JM00A</v>
      </c>
      <c r="M1386" s="229" t="str">
        <f t="shared" si="105"/>
        <v/>
      </c>
      <c r="N1386" s="229">
        <f>VLOOKUP(B1386,大日程202201!$C$2:$D$1418,2,FALSE)</f>
        <v>0</v>
      </c>
    </row>
    <row r="1387" spans="1:14">
      <c r="A1387" s="229">
        <v>1386</v>
      </c>
      <c r="B1387" s="229" t="s">
        <v>4092</v>
      </c>
      <c r="C1387" s="229" t="s">
        <v>5448</v>
      </c>
      <c r="D1387" s="229">
        <v>12</v>
      </c>
      <c r="E1387" s="229">
        <v>6</v>
      </c>
      <c r="F1387" s="229">
        <v>0</v>
      </c>
      <c r="I1387" s="229">
        <v>0</v>
      </c>
      <c r="J1387" s="229">
        <f t="shared" si="103"/>
        <v>0</v>
      </c>
      <c r="K1387" s="229" t="str">
        <f t="shared" si="102"/>
        <v>73236 JM000</v>
      </c>
      <c r="L1387" s="229" t="str">
        <f t="shared" si="104"/>
        <v>73236 JM000</v>
      </c>
      <c r="M1387" s="229" t="str">
        <f t="shared" si="105"/>
        <v/>
      </c>
      <c r="N1387" s="229">
        <f>VLOOKUP(B1387,大日程202201!$C$2:$D$1418,2,FALSE)</f>
        <v>0</v>
      </c>
    </row>
    <row r="1388" spans="1:14">
      <c r="A1388" s="229">
        <v>1387</v>
      </c>
      <c r="B1388" s="229" t="s">
        <v>4093</v>
      </c>
      <c r="C1388" s="229" t="s">
        <v>5449</v>
      </c>
      <c r="D1388" s="229">
        <v>12</v>
      </c>
      <c r="E1388" s="229">
        <v>6</v>
      </c>
      <c r="F1388" s="229">
        <v>0</v>
      </c>
      <c r="I1388" s="229">
        <v>0</v>
      </c>
      <c r="J1388" s="229">
        <f t="shared" si="103"/>
        <v>0</v>
      </c>
      <c r="K1388" s="229" t="str">
        <f t="shared" si="102"/>
        <v>79142 JM00A</v>
      </c>
      <c r="L1388" s="229" t="str">
        <f t="shared" si="104"/>
        <v>79142 JM00A</v>
      </c>
      <c r="M1388" s="229" t="str">
        <f t="shared" si="105"/>
        <v/>
      </c>
      <c r="N1388" s="229">
        <f>VLOOKUP(B1388,大日程202201!$C$2:$D$1418,2,FALSE)</f>
        <v>0</v>
      </c>
    </row>
    <row r="1389" spans="1:14">
      <c r="A1389" s="229">
        <v>1388</v>
      </c>
      <c r="B1389" s="229" t="s">
        <v>2699</v>
      </c>
      <c r="C1389" s="229" t="s">
        <v>5450</v>
      </c>
      <c r="D1389" s="229">
        <v>14</v>
      </c>
      <c r="E1389" s="229">
        <v>8</v>
      </c>
      <c r="F1389" s="229">
        <v>1</v>
      </c>
      <c r="G1389" s="229">
        <v>6</v>
      </c>
      <c r="I1389" s="229">
        <v>0</v>
      </c>
      <c r="J1389" s="229">
        <f t="shared" si="103"/>
        <v>1</v>
      </c>
      <c r="K1389" s="229" t="str">
        <f t="shared" si="102"/>
        <v>77652/3 JM00A</v>
      </c>
      <c r="L1389" s="229" t="str">
        <f>IF(AND($G1389&lt;&gt;"",$J1389&gt;0), IF($F1389=1,MID($K1389,1,$G1389-1)&amp;MID($K1389,$G1389+2,LEN($K1389)-($G1389+1)),""), IF(AND($G1389&lt;&gt;"",$E1389&lt;&gt;""),MID($K1389,1,$G1389-1),IF(AND($D1389&lt;&gt;"",$F1389&lt;2),$K1389,IF(AND(OR($D1389="", $E1389=""),VALUE($F1389)=0),$K1389,IF($F1389=1,MID($K1389,1,$G1389-1)&amp;MID($K1389,$G1389+2,LEN($K1389)-($G1389-1)),"")))))</f>
        <v>77652 JM00A</v>
      </c>
      <c r="M1389" s="229" t="str">
        <f t="shared" si="105"/>
        <v>77653 JM00A</v>
      </c>
      <c r="N1389" s="229">
        <f>VLOOKUP(B1389,大日程202201!$C$2:$D$1418,2,FALSE)</f>
        <v>0</v>
      </c>
    </row>
    <row r="1390" spans="1:14">
      <c r="A1390" s="229">
        <v>1389</v>
      </c>
      <c r="B1390" s="229" t="s">
        <v>4094</v>
      </c>
      <c r="C1390" s="236" t="s">
        <v>5451</v>
      </c>
      <c r="D1390" s="229">
        <v>15</v>
      </c>
      <c r="E1390" s="229">
        <v>6</v>
      </c>
      <c r="F1390" s="229">
        <v>1</v>
      </c>
      <c r="G1390" s="229">
        <v>12</v>
      </c>
      <c r="I1390" s="229">
        <v>0</v>
      </c>
      <c r="J1390" s="229">
        <f t="shared" si="103"/>
        <v>-7</v>
      </c>
      <c r="K1390" s="236" t="str">
        <f t="shared" si="102"/>
        <v>17285 1AA1A/2A</v>
      </c>
      <c r="L1390" s="236" t="s">
        <v>342</v>
      </c>
      <c r="M1390" s="236" t="s">
        <v>343</v>
      </c>
      <c r="N1390" s="229">
        <f>VLOOKUP(B1390,大日程202201!$C$2:$D$1418,2,FALSE)</f>
        <v>0</v>
      </c>
    </row>
    <row r="1391" spans="1:14">
      <c r="A1391" s="229">
        <v>1390</v>
      </c>
      <c r="B1391" s="229" t="s">
        <v>4095</v>
      </c>
      <c r="C1391" s="229" t="s">
        <v>5452</v>
      </c>
      <c r="D1391" s="229">
        <v>12</v>
      </c>
      <c r="E1391" s="229">
        <v>6</v>
      </c>
      <c r="F1391" s="229">
        <v>0</v>
      </c>
      <c r="I1391" s="229">
        <v>0</v>
      </c>
      <c r="J1391" s="229">
        <f t="shared" si="103"/>
        <v>0</v>
      </c>
      <c r="K1391" s="229" t="str">
        <f t="shared" si="102"/>
        <v>67408 1AA0A</v>
      </c>
      <c r="L1391" s="229" t="str">
        <f t="shared" si="104"/>
        <v>67408 1AA0A</v>
      </c>
      <c r="M1391" s="229" t="str">
        <f t="shared" si="105"/>
        <v/>
      </c>
      <c r="N1391" s="229">
        <f>VLOOKUP(B1391,大日程202201!$C$2:$D$1418,2,FALSE)</f>
        <v>0</v>
      </c>
    </row>
    <row r="1392" spans="1:14">
      <c r="A1392" s="229">
        <v>1391</v>
      </c>
      <c r="B1392" s="229" t="s">
        <v>4096</v>
      </c>
      <c r="C1392" s="229" t="s">
        <v>5453</v>
      </c>
      <c r="D1392" s="229">
        <v>12</v>
      </c>
      <c r="E1392" s="229">
        <v>6</v>
      </c>
      <c r="F1392" s="229">
        <v>0</v>
      </c>
      <c r="I1392" s="229">
        <v>0</v>
      </c>
      <c r="J1392" s="229">
        <f t="shared" si="103"/>
        <v>0</v>
      </c>
      <c r="K1392" s="229" t="str">
        <f t="shared" si="102"/>
        <v>67409 1AA0A</v>
      </c>
      <c r="L1392" s="229" t="str">
        <f t="shared" si="104"/>
        <v>67409 1AA0A</v>
      </c>
      <c r="M1392" s="229" t="str">
        <f t="shared" si="105"/>
        <v/>
      </c>
      <c r="N1392" s="229">
        <f>VLOOKUP(B1392,大日程202201!$C$2:$D$1418,2,FALSE)</f>
        <v>0</v>
      </c>
    </row>
    <row r="1393" spans="1:14">
      <c r="A1393" s="229">
        <v>1392</v>
      </c>
      <c r="B1393" s="229" t="s">
        <v>4097</v>
      </c>
      <c r="C1393" s="229" t="s">
        <v>5454</v>
      </c>
      <c r="D1393" s="229">
        <v>12</v>
      </c>
      <c r="E1393" s="229">
        <v>6</v>
      </c>
      <c r="F1393" s="229">
        <v>0</v>
      </c>
      <c r="I1393" s="229">
        <v>0</v>
      </c>
      <c r="J1393" s="229">
        <f t="shared" si="103"/>
        <v>0</v>
      </c>
      <c r="K1393" s="229" t="str">
        <f t="shared" si="102"/>
        <v>76742 1AA0A</v>
      </c>
      <c r="L1393" s="229" t="str">
        <f t="shared" si="104"/>
        <v>76742 1AA0A</v>
      </c>
      <c r="M1393" s="229" t="str">
        <f t="shared" si="105"/>
        <v/>
      </c>
      <c r="N1393" s="229">
        <f>VLOOKUP(B1393,大日程202201!$C$2:$D$1418,2,FALSE)</f>
        <v>0</v>
      </c>
    </row>
    <row r="1394" spans="1:14">
      <c r="A1394" s="229">
        <v>1393</v>
      </c>
      <c r="B1394" s="229" t="s">
        <v>4098</v>
      </c>
      <c r="C1394" s="229" t="s">
        <v>5455</v>
      </c>
      <c r="D1394" s="229">
        <v>12</v>
      </c>
      <c r="E1394" s="229">
        <v>6</v>
      </c>
      <c r="F1394" s="229">
        <v>0</v>
      </c>
      <c r="I1394" s="229">
        <v>0</v>
      </c>
      <c r="J1394" s="229">
        <f t="shared" si="103"/>
        <v>0</v>
      </c>
      <c r="K1394" s="229" t="str">
        <f t="shared" si="102"/>
        <v>76743 1AA0A</v>
      </c>
      <c r="L1394" s="229" t="str">
        <f t="shared" si="104"/>
        <v>76743 1AA0A</v>
      </c>
      <c r="M1394" s="229" t="str">
        <f t="shared" si="105"/>
        <v/>
      </c>
      <c r="N1394" s="229">
        <f>VLOOKUP(B1394,大日程202201!$C$2:$D$1418,2,FALSE)</f>
        <v>0</v>
      </c>
    </row>
    <row r="1395" spans="1:14">
      <c r="A1395" s="229">
        <v>1394</v>
      </c>
      <c r="B1395" s="229" t="s">
        <v>4099</v>
      </c>
      <c r="C1395" s="229" t="s">
        <v>5456</v>
      </c>
      <c r="D1395" s="229">
        <v>14</v>
      </c>
      <c r="E1395" s="229">
        <v>8</v>
      </c>
      <c r="F1395" s="229">
        <v>1</v>
      </c>
      <c r="G1395" s="229">
        <v>6</v>
      </c>
      <c r="I1395" s="229">
        <v>0</v>
      </c>
      <c r="J1395" s="229">
        <f t="shared" si="103"/>
        <v>1</v>
      </c>
      <c r="K1395" s="229" t="str">
        <f t="shared" si="102"/>
        <v>75636/7 1GR0A</v>
      </c>
      <c r="L1395" s="229" t="str">
        <f>IF(AND($G1395&lt;&gt;"",$J1395&gt;0), IF($F1395=1,MID($K1395,1,$G1395-1)&amp;MID($K1395,$G1395+2,LEN($K1395)-($G1395+1)),""), IF(AND($G1395&lt;&gt;"",$E1395&lt;&gt;""),MID($K1395,1,$G1395-1),IF(AND($D1395&lt;&gt;"",$F1395&lt;2),$K1395,IF(AND(OR($D1395="", $E1395=""),VALUE($F1395)=0),$K1395,IF($F1395=1,MID($K1395,1,$G1395-1)&amp;MID($K1395,$G1395+2,LEN($K1395)-($G1395-1)),"")))))</f>
        <v>75636 1GR0A</v>
      </c>
      <c r="M1395" s="229" t="str">
        <f t="shared" si="105"/>
        <v>75637 1GR0A</v>
      </c>
      <c r="N1395" s="229">
        <f>VLOOKUP(B1395,大日程202201!$C$2:$D$1418,2,FALSE)</f>
        <v>0</v>
      </c>
    </row>
    <row r="1396" spans="1:14">
      <c r="A1396" s="229">
        <v>1395</v>
      </c>
      <c r="B1396" s="229" t="s">
        <v>4100</v>
      </c>
      <c r="C1396" s="229" t="s">
        <v>5457</v>
      </c>
      <c r="D1396" s="229">
        <v>12</v>
      </c>
      <c r="E1396" s="229">
        <v>6</v>
      </c>
      <c r="F1396" s="229">
        <v>0</v>
      </c>
      <c r="I1396" s="229">
        <v>0</v>
      </c>
      <c r="J1396" s="229">
        <f t="shared" si="103"/>
        <v>0</v>
      </c>
      <c r="K1396" s="229" t="str">
        <f t="shared" si="102"/>
        <v>64124 JN20A</v>
      </c>
      <c r="L1396" s="229" t="str">
        <f t="shared" si="104"/>
        <v>64124 JN20A</v>
      </c>
      <c r="M1396" s="229" t="str">
        <f t="shared" si="105"/>
        <v/>
      </c>
      <c r="N1396" s="229">
        <f>VLOOKUP(B1396,大日程202201!$C$2:$D$1418,2,FALSE)</f>
        <v>0</v>
      </c>
    </row>
    <row r="1397" spans="1:14">
      <c r="A1397" s="229">
        <v>1396</v>
      </c>
      <c r="B1397" s="229" t="s">
        <v>4101</v>
      </c>
      <c r="C1397" s="229" t="s">
        <v>5458</v>
      </c>
      <c r="D1397" s="229">
        <v>12</v>
      </c>
      <c r="E1397" s="229">
        <v>6</v>
      </c>
      <c r="F1397" s="229">
        <v>0</v>
      </c>
      <c r="I1397" s="229">
        <v>0</v>
      </c>
      <c r="J1397" s="229">
        <f t="shared" si="103"/>
        <v>0</v>
      </c>
      <c r="K1397" s="229" t="str">
        <f t="shared" si="102"/>
        <v>64125 JN20A</v>
      </c>
      <c r="L1397" s="229" t="str">
        <f t="shared" si="104"/>
        <v>64125 JN20A</v>
      </c>
      <c r="M1397" s="229" t="str">
        <f t="shared" si="105"/>
        <v/>
      </c>
      <c r="N1397" s="229">
        <f>VLOOKUP(B1397,大日程202201!$C$2:$D$1418,2,FALSE)</f>
        <v>0</v>
      </c>
    </row>
    <row r="1398" spans="1:14">
      <c r="A1398" s="229">
        <v>1397</v>
      </c>
      <c r="B1398" s="229" t="s">
        <v>4102</v>
      </c>
      <c r="C1398" s="229" t="s">
        <v>5459</v>
      </c>
      <c r="D1398" s="229">
        <v>12</v>
      </c>
      <c r="E1398" s="229">
        <v>6</v>
      </c>
      <c r="F1398" s="229">
        <v>0</v>
      </c>
      <c r="I1398" s="229">
        <v>0</v>
      </c>
      <c r="J1398" s="229">
        <f t="shared" si="103"/>
        <v>0</v>
      </c>
      <c r="K1398" s="229" t="str">
        <f t="shared" si="102"/>
        <v>67418 JN20A</v>
      </c>
      <c r="L1398" s="229" t="str">
        <f t="shared" si="104"/>
        <v>67418 JN20A</v>
      </c>
      <c r="M1398" s="229" t="str">
        <f t="shared" si="105"/>
        <v/>
      </c>
      <c r="N1398" s="229">
        <f>VLOOKUP(B1398,大日程202201!$C$2:$D$1418,2,FALSE)</f>
        <v>0</v>
      </c>
    </row>
    <row r="1399" spans="1:14">
      <c r="A1399" s="229">
        <v>1398</v>
      </c>
      <c r="B1399" s="229" t="s">
        <v>4103</v>
      </c>
      <c r="C1399" s="229" t="s">
        <v>5460</v>
      </c>
      <c r="D1399" s="229">
        <v>14</v>
      </c>
      <c r="E1399" s="229">
        <v>8</v>
      </c>
      <c r="F1399" s="229">
        <v>1</v>
      </c>
      <c r="G1399" s="229">
        <v>6</v>
      </c>
      <c r="I1399" s="229">
        <v>0</v>
      </c>
      <c r="J1399" s="229">
        <f t="shared" si="103"/>
        <v>1</v>
      </c>
      <c r="K1399" s="229" t="str">
        <f t="shared" si="102"/>
        <v>75942/3 JN20A</v>
      </c>
      <c r="L1399" s="229" t="str">
        <f>IF(AND($G1399&lt;&gt;"",$J1399&gt;0), IF($F1399=1,MID($K1399,1,$G1399-1)&amp;MID($K1399,$G1399+2,LEN($K1399)-($G1399+1)),""), IF(AND($G1399&lt;&gt;"",$E1399&lt;&gt;""),MID($K1399,1,$G1399-1),IF(AND($D1399&lt;&gt;"",$F1399&lt;2),$K1399,IF(AND(OR($D1399="", $E1399=""),VALUE($F1399)=0),$K1399,IF($F1399=1,MID($K1399,1,$G1399-1)&amp;MID($K1399,$G1399+2,LEN($K1399)-($G1399-1)),"")))))</f>
        <v>75942 JN20A</v>
      </c>
      <c r="M1399" s="229" t="str">
        <f t="shared" si="105"/>
        <v>75943 JN20A</v>
      </c>
      <c r="N1399" s="229">
        <f>VLOOKUP(B1399,大日程202201!$C$2:$D$1418,2,FALSE)</f>
        <v>0</v>
      </c>
    </row>
    <row r="1400" spans="1:14">
      <c r="A1400" s="229">
        <v>1399</v>
      </c>
      <c r="B1400" s="229" t="s">
        <v>4104</v>
      </c>
      <c r="C1400" s="229" t="s">
        <v>5461</v>
      </c>
      <c r="D1400" s="229">
        <v>12</v>
      </c>
      <c r="E1400" s="229">
        <v>6</v>
      </c>
      <c r="F1400" s="229">
        <v>0</v>
      </c>
      <c r="I1400" s="229">
        <v>0</v>
      </c>
      <c r="J1400" s="229">
        <f t="shared" si="103"/>
        <v>0</v>
      </c>
      <c r="K1400" s="229" t="str">
        <f t="shared" si="102"/>
        <v>76731 JN21A</v>
      </c>
      <c r="L1400" s="229" t="str">
        <f t="shared" si="104"/>
        <v>76731 JN21A</v>
      </c>
      <c r="M1400" s="229" t="str">
        <f t="shared" si="105"/>
        <v/>
      </c>
      <c r="N1400" s="229">
        <f>VLOOKUP(B1400,大日程202201!$C$2:$D$1418,2,FALSE)</f>
        <v>0</v>
      </c>
    </row>
    <row r="1401" spans="1:14">
      <c r="A1401" s="229">
        <v>1400</v>
      </c>
      <c r="B1401" s="229" t="s">
        <v>4105</v>
      </c>
      <c r="C1401" s="229" t="s">
        <v>5462</v>
      </c>
      <c r="D1401" s="229">
        <v>12</v>
      </c>
      <c r="E1401" s="229">
        <v>6</v>
      </c>
      <c r="F1401" s="229">
        <v>0</v>
      </c>
      <c r="I1401" s="229">
        <v>0</v>
      </c>
      <c r="J1401" s="229">
        <f t="shared" si="103"/>
        <v>0</v>
      </c>
      <c r="K1401" s="229" t="str">
        <f t="shared" si="102"/>
        <v>78136 JN20A</v>
      </c>
      <c r="L1401" s="229" t="str">
        <f t="shared" si="104"/>
        <v>78136 JN20A</v>
      </c>
      <c r="M1401" s="229" t="str">
        <f t="shared" si="105"/>
        <v/>
      </c>
      <c r="N1401" s="229">
        <f>VLOOKUP(B1401,大日程202201!$C$2:$D$1418,2,FALSE)</f>
        <v>0</v>
      </c>
    </row>
    <row r="1402" spans="1:14">
      <c r="A1402" s="229">
        <v>1401</v>
      </c>
      <c r="B1402" s="229" t="s">
        <v>4106</v>
      </c>
      <c r="C1402" s="229" t="s">
        <v>5463</v>
      </c>
      <c r="D1402" s="229">
        <v>12</v>
      </c>
      <c r="E1402" s="229">
        <v>6</v>
      </c>
      <c r="F1402" s="229">
        <v>0</v>
      </c>
      <c r="I1402" s="229">
        <v>0</v>
      </c>
      <c r="J1402" s="229">
        <f t="shared" si="103"/>
        <v>0</v>
      </c>
      <c r="K1402" s="229" t="str">
        <f t="shared" si="102"/>
        <v>78137 JN20A</v>
      </c>
      <c r="L1402" s="229" t="str">
        <f t="shared" si="104"/>
        <v>78137 JN20A</v>
      </c>
      <c r="M1402" s="229" t="str">
        <f t="shared" si="105"/>
        <v/>
      </c>
      <c r="N1402" s="229">
        <f>VLOOKUP(B1402,大日程202201!$C$2:$D$1418,2,FALSE)</f>
        <v>0</v>
      </c>
    </row>
    <row r="1403" spans="1:14">
      <c r="A1403" s="229">
        <v>1402</v>
      </c>
      <c r="B1403" s="229" t="s">
        <v>4107</v>
      </c>
      <c r="C1403" s="229" t="s">
        <v>5464</v>
      </c>
      <c r="D1403" s="229">
        <v>14</v>
      </c>
      <c r="E1403" s="229">
        <v>8</v>
      </c>
      <c r="F1403" s="229">
        <v>1</v>
      </c>
      <c r="G1403" s="229">
        <v>6</v>
      </c>
      <c r="I1403" s="229">
        <v>0</v>
      </c>
      <c r="J1403" s="229">
        <f t="shared" si="103"/>
        <v>1</v>
      </c>
      <c r="K1403" s="229" t="str">
        <f t="shared" si="102"/>
        <v>78142/3 JN20A</v>
      </c>
      <c r="L1403" s="229" t="str">
        <f>IF(AND($G1403&lt;&gt;"",$J1403&gt;0), IF($F1403=1,MID($K1403,1,$G1403-1)&amp;MID($K1403,$G1403+2,LEN($K1403)-($G1403+1)),""), IF(AND($G1403&lt;&gt;"",$E1403&lt;&gt;""),MID($K1403,1,$G1403-1),IF(AND($D1403&lt;&gt;"",$F1403&lt;2),$K1403,IF(AND(OR($D1403="", $E1403=""),VALUE($F1403)=0),$K1403,IF($F1403=1,MID($K1403,1,$G1403-1)&amp;MID($K1403,$G1403+2,LEN($K1403)-($G1403-1)),"")))))</f>
        <v>78142 JN20A</v>
      </c>
      <c r="M1403" s="229" t="str">
        <f t="shared" si="105"/>
        <v>78143 JN20A</v>
      </c>
      <c r="N1403" s="229">
        <f>VLOOKUP(B1403,大日程202201!$C$2:$D$1418,2,FALSE)</f>
        <v>0</v>
      </c>
    </row>
    <row r="1404" spans="1:14">
      <c r="A1404" s="229">
        <v>1403</v>
      </c>
      <c r="B1404" s="229" t="s">
        <v>4108</v>
      </c>
      <c r="C1404" s="229" t="s">
        <v>5465</v>
      </c>
      <c r="D1404" s="229">
        <v>14</v>
      </c>
      <c r="E1404" s="229">
        <v>6</v>
      </c>
      <c r="F1404" s="229">
        <v>0</v>
      </c>
      <c r="I1404" s="229">
        <v>0</v>
      </c>
      <c r="J1404" s="229">
        <f t="shared" si="103"/>
        <v>0</v>
      </c>
      <c r="K1404" s="229" t="str">
        <f t="shared" si="102"/>
        <v>17422 1LB0C01</v>
      </c>
      <c r="L1404" s="229" t="str">
        <f t="shared" si="104"/>
        <v>17422 1LB0C01</v>
      </c>
      <c r="M1404" s="229" t="str">
        <f t="shared" si="105"/>
        <v/>
      </c>
      <c r="N1404" s="229">
        <f>VLOOKUP(B1404,大日程202201!$C$2:$D$1418,2,FALSE)</f>
        <v>3100</v>
      </c>
    </row>
    <row r="1405" spans="1:14">
      <c r="A1405" s="229">
        <v>1404</v>
      </c>
      <c r="B1405" s="229" t="s">
        <v>4109</v>
      </c>
      <c r="C1405" s="229" t="s">
        <v>5466</v>
      </c>
      <c r="D1405" s="229">
        <v>14</v>
      </c>
      <c r="E1405" s="229">
        <v>6</v>
      </c>
      <c r="F1405" s="229">
        <v>0</v>
      </c>
      <c r="I1405" s="229">
        <v>0</v>
      </c>
      <c r="J1405" s="229">
        <f t="shared" si="103"/>
        <v>0</v>
      </c>
      <c r="K1405" s="229" t="str">
        <f t="shared" si="102"/>
        <v>17423 1LB0C01</v>
      </c>
      <c r="L1405" s="229" t="str">
        <f t="shared" si="104"/>
        <v>17423 1LB0C01</v>
      </c>
      <c r="M1405" s="229" t="str">
        <f t="shared" si="105"/>
        <v/>
      </c>
      <c r="N1405" s="229">
        <f>VLOOKUP(B1405,大日程202201!$C$2:$D$1418,2,FALSE)</f>
        <v>3100</v>
      </c>
    </row>
    <row r="1406" spans="1:14">
      <c r="A1406" s="229">
        <v>1405</v>
      </c>
      <c r="B1406" s="229" t="s">
        <v>4110</v>
      </c>
      <c r="C1406" s="229" t="s">
        <v>5467</v>
      </c>
      <c r="D1406" s="229">
        <v>12</v>
      </c>
      <c r="E1406" s="229">
        <v>6</v>
      </c>
      <c r="F1406" s="229">
        <v>0</v>
      </c>
      <c r="I1406" s="229">
        <v>0</v>
      </c>
      <c r="J1406" s="229">
        <f t="shared" si="103"/>
        <v>0</v>
      </c>
      <c r="K1406" s="229" t="str">
        <f t="shared" si="102"/>
        <v>80633 1LC0A</v>
      </c>
      <c r="L1406" s="229" t="str">
        <f t="shared" si="104"/>
        <v>80633 1LC0A</v>
      </c>
      <c r="M1406" s="229" t="str">
        <f t="shared" si="105"/>
        <v/>
      </c>
      <c r="N1406" s="229">
        <f>VLOOKUP(B1406,大日程202201!$C$2:$D$1418,2,FALSE)</f>
        <v>0</v>
      </c>
    </row>
    <row r="1407" spans="1:14">
      <c r="A1407" s="229">
        <v>1406</v>
      </c>
      <c r="B1407" s="229" t="s">
        <v>4111</v>
      </c>
      <c r="C1407" s="229" t="s">
        <v>5468</v>
      </c>
      <c r="D1407" s="229">
        <v>12</v>
      </c>
      <c r="E1407" s="229">
        <v>6</v>
      </c>
      <c r="F1407" s="229">
        <v>0</v>
      </c>
      <c r="I1407" s="229">
        <v>0</v>
      </c>
      <c r="J1407" s="229">
        <f t="shared" si="103"/>
        <v>0</v>
      </c>
      <c r="K1407" s="229" t="str">
        <f t="shared" si="102"/>
        <v>67332 1ZR0C</v>
      </c>
      <c r="L1407" s="229" t="str">
        <f t="shared" si="104"/>
        <v>67332 1ZR0C</v>
      </c>
      <c r="M1407" s="229" t="str">
        <f t="shared" si="105"/>
        <v/>
      </c>
      <c r="N1407" s="229">
        <f>VLOOKUP(B1407,大日程202201!$C$2:$D$1418,2,FALSE)</f>
        <v>1600</v>
      </c>
    </row>
    <row r="1408" spans="1:14">
      <c r="A1408" s="229">
        <v>1407</v>
      </c>
      <c r="B1408" s="229" t="s">
        <v>4112</v>
      </c>
      <c r="C1408" s="229" t="s">
        <v>5469</v>
      </c>
      <c r="D1408" s="229">
        <v>12</v>
      </c>
      <c r="E1408" s="229">
        <v>6</v>
      </c>
      <c r="F1408" s="229">
        <v>0</v>
      </c>
      <c r="I1408" s="229">
        <v>0</v>
      </c>
      <c r="J1408" s="229">
        <f t="shared" si="103"/>
        <v>0</v>
      </c>
      <c r="K1408" s="229" t="str">
        <f t="shared" si="102"/>
        <v>62518 1JA0A</v>
      </c>
      <c r="L1408" s="229" t="str">
        <f t="shared" si="104"/>
        <v>62518 1JA0A</v>
      </c>
      <c r="M1408" s="229" t="str">
        <f t="shared" si="105"/>
        <v/>
      </c>
      <c r="N1408" s="229">
        <f>VLOOKUP(B1408,大日程202201!$C$2:$D$1418,2,FALSE)</f>
        <v>300</v>
      </c>
    </row>
    <row r="1409" spans="1:14">
      <c r="A1409" s="229">
        <v>1408</v>
      </c>
      <c r="B1409" s="229" t="s">
        <v>4113</v>
      </c>
      <c r="C1409" s="229" t="s">
        <v>5470</v>
      </c>
      <c r="D1409" s="229">
        <v>12</v>
      </c>
      <c r="E1409" s="229">
        <v>6</v>
      </c>
      <c r="F1409" s="229">
        <v>0</v>
      </c>
      <c r="I1409" s="229">
        <v>0</v>
      </c>
      <c r="J1409" s="229">
        <f t="shared" si="103"/>
        <v>0</v>
      </c>
      <c r="K1409" s="229" t="str">
        <f t="shared" si="102"/>
        <v>62518 1JB0A</v>
      </c>
      <c r="L1409" s="229" t="str">
        <f t="shared" si="104"/>
        <v>62518 1JB0A</v>
      </c>
      <c r="M1409" s="229" t="str">
        <f t="shared" si="105"/>
        <v/>
      </c>
      <c r="N1409" s="229">
        <f>VLOOKUP(B1409,大日程202201!$C$2:$D$1418,2,FALSE)</f>
        <v>0</v>
      </c>
    </row>
    <row r="1410" spans="1:14">
      <c r="A1410" s="229">
        <v>1409</v>
      </c>
      <c r="B1410" s="229" t="s">
        <v>4114</v>
      </c>
      <c r="C1410" s="229" t="s">
        <v>5471</v>
      </c>
      <c r="D1410" s="229">
        <v>12</v>
      </c>
      <c r="E1410" s="229">
        <v>6</v>
      </c>
      <c r="F1410" s="229">
        <v>0</v>
      </c>
      <c r="I1410" s="229">
        <v>0</v>
      </c>
      <c r="J1410" s="229">
        <f t="shared" si="103"/>
        <v>0</v>
      </c>
      <c r="K1410" s="229" t="str">
        <f t="shared" ref="K1410:K1418" si="106">IF(AND($D1410&lt;&gt;"",$D1410&gt;$E1410),TRIM(MID($C1410,1,$D1410)),TRIM($C1410))</f>
        <v>62519 1JA0A</v>
      </c>
      <c r="L1410" s="229" t="str">
        <f t="shared" si="104"/>
        <v>62519 1JA0A</v>
      </c>
      <c r="M1410" s="229" t="str">
        <f t="shared" si="105"/>
        <v/>
      </c>
      <c r="N1410" s="229">
        <f>VLOOKUP(B1410,大日程202201!$C$2:$D$1418,2,FALSE)</f>
        <v>0</v>
      </c>
    </row>
    <row r="1411" spans="1:14">
      <c r="A1411" s="229">
        <v>1410</v>
      </c>
      <c r="B1411" s="229" t="s">
        <v>4115</v>
      </c>
      <c r="C1411" s="229" t="s">
        <v>5472</v>
      </c>
      <c r="D1411" s="229">
        <v>12</v>
      </c>
      <c r="E1411" s="229">
        <v>6</v>
      </c>
      <c r="F1411" s="229">
        <v>0</v>
      </c>
      <c r="I1411" s="229">
        <v>0</v>
      </c>
      <c r="J1411" s="229">
        <f t="shared" si="103"/>
        <v>0</v>
      </c>
      <c r="K1411" s="229" t="str">
        <f t="shared" si="106"/>
        <v>62519 1JB0A</v>
      </c>
      <c r="L1411" s="229" t="str">
        <f t="shared" si="104"/>
        <v>62519 1JB0A</v>
      </c>
      <c r="M1411" s="229" t="str">
        <f t="shared" si="105"/>
        <v/>
      </c>
      <c r="N1411" s="229">
        <f>VLOOKUP(B1411,大日程202201!$C$2:$D$1418,2,FALSE)</f>
        <v>0</v>
      </c>
    </row>
    <row r="1412" spans="1:14">
      <c r="A1412" s="229">
        <v>1411</v>
      </c>
      <c r="B1412" s="229" t="s">
        <v>4116</v>
      </c>
      <c r="C1412" s="229" t="s">
        <v>5473</v>
      </c>
      <c r="D1412" s="229">
        <v>12</v>
      </c>
      <c r="E1412" s="229">
        <v>6</v>
      </c>
      <c r="F1412" s="229">
        <v>0</v>
      </c>
      <c r="I1412" s="229">
        <v>0</v>
      </c>
      <c r="J1412" s="229">
        <f t="shared" ref="J1412:J1418" si="107">IF($G1412&lt;&gt;"",($E1412-1)-$G1412,0)</f>
        <v>0</v>
      </c>
      <c r="K1412" s="229" t="str">
        <f t="shared" si="106"/>
        <v>77614 3VA0A</v>
      </c>
      <c r="L1412" s="229" t="str">
        <f t="shared" si="104"/>
        <v>77614 3VA0A</v>
      </c>
      <c r="M1412" s="229" t="str">
        <f t="shared" si="105"/>
        <v/>
      </c>
      <c r="N1412" s="229">
        <f>VLOOKUP(B1412,大日程202201!$C$2:$D$1418,2,FALSE)</f>
        <v>0</v>
      </c>
    </row>
    <row r="1413" spans="1:14">
      <c r="A1413" s="229">
        <v>1412</v>
      </c>
      <c r="B1413" s="229" t="s">
        <v>4117</v>
      </c>
      <c r="C1413" s="229" t="s">
        <v>5474</v>
      </c>
      <c r="D1413" s="229">
        <v>12</v>
      </c>
      <c r="E1413" s="229">
        <v>6</v>
      </c>
      <c r="F1413" s="229">
        <v>0</v>
      </c>
      <c r="I1413" s="229">
        <v>0</v>
      </c>
      <c r="J1413" s="229">
        <f t="shared" si="107"/>
        <v>0</v>
      </c>
      <c r="K1413" s="229" t="str">
        <f t="shared" si="106"/>
        <v>77615 3VA0A</v>
      </c>
      <c r="L1413" s="229" t="str">
        <f t="shared" si="104"/>
        <v>77615 3VA0A</v>
      </c>
      <c r="M1413" s="229" t="str">
        <f t="shared" si="105"/>
        <v/>
      </c>
      <c r="N1413" s="229">
        <f>VLOOKUP(B1413,大日程202201!$C$2:$D$1418,2,FALSE)</f>
        <v>0</v>
      </c>
    </row>
    <row r="1414" spans="1:14">
      <c r="A1414" s="229">
        <v>1413</v>
      </c>
      <c r="B1414" s="229" t="s">
        <v>4118</v>
      </c>
      <c r="C1414" s="229" t="s">
        <v>5475</v>
      </c>
      <c r="D1414" s="229">
        <v>12</v>
      </c>
      <c r="E1414" s="229">
        <v>6</v>
      </c>
      <c r="F1414" s="229">
        <v>0</v>
      </c>
      <c r="I1414" s="229">
        <v>0</v>
      </c>
      <c r="J1414" s="229">
        <f t="shared" si="107"/>
        <v>0</v>
      </c>
      <c r="K1414" s="229" t="str">
        <f t="shared" si="106"/>
        <v>751T7 6FK0A</v>
      </c>
      <c r="L1414" s="229" t="str">
        <f t="shared" si="104"/>
        <v>751T7 6FK0A</v>
      </c>
      <c r="M1414" s="229" t="str">
        <f t="shared" si="105"/>
        <v/>
      </c>
      <c r="N1414" s="229">
        <f>VLOOKUP(B1414,大日程202201!$C$2:$D$1418,2,FALSE)</f>
        <v>0</v>
      </c>
    </row>
    <row r="1415" spans="1:14">
      <c r="A1415" s="229">
        <v>1414</v>
      </c>
      <c r="B1415" s="229" t="s">
        <v>4119</v>
      </c>
      <c r="C1415" s="236" t="s">
        <v>5476</v>
      </c>
      <c r="E1415" s="229">
        <v>12</v>
      </c>
      <c r="F1415" s="229">
        <v>0</v>
      </c>
      <c r="I1415" s="229">
        <v>10</v>
      </c>
      <c r="J1415" s="229">
        <f t="shared" si="107"/>
        <v>0</v>
      </c>
      <c r="K1415" s="229" t="str">
        <f t="shared" si="106"/>
        <v>BRQP33552-1</v>
      </c>
      <c r="L1415" s="229" t="str">
        <f t="shared" si="104"/>
        <v>BRQP33552-1</v>
      </c>
      <c r="M1415" s="229" t="str">
        <f t="shared" si="105"/>
        <v/>
      </c>
      <c r="N1415" s="229">
        <f>VLOOKUP(B1415,大日程202201!$C$2:$D$1418,2,FALSE)</f>
        <v>0</v>
      </c>
    </row>
    <row r="1416" spans="1:14">
      <c r="A1416" s="229">
        <v>1415</v>
      </c>
      <c r="B1416" s="229" t="s">
        <v>4120</v>
      </c>
      <c r="C1416" s="235" t="s">
        <v>5477</v>
      </c>
      <c r="E1416" s="229">
        <v>12</v>
      </c>
      <c r="F1416" s="229">
        <v>0</v>
      </c>
      <c r="I1416" s="229">
        <v>10</v>
      </c>
      <c r="J1416" s="229">
        <f t="shared" si="107"/>
        <v>0</v>
      </c>
      <c r="K1416" s="229" t="str">
        <f t="shared" si="106"/>
        <v>BRQP33553-1</v>
      </c>
      <c r="L1416" s="229" t="str">
        <f t="shared" si="104"/>
        <v>BRQP33553-1</v>
      </c>
      <c r="M1416" s="229" t="str">
        <f t="shared" si="105"/>
        <v/>
      </c>
      <c r="N1416" s="229">
        <f>VLOOKUP(B1416,大日程202201!$C$2:$D$1418,2,FALSE)</f>
        <v>0</v>
      </c>
    </row>
    <row r="1417" spans="1:14">
      <c r="A1417" s="229">
        <v>1416</v>
      </c>
      <c r="B1417" s="229" t="s">
        <v>4121</v>
      </c>
      <c r="C1417" s="235" t="s">
        <v>5478</v>
      </c>
      <c r="E1417" s="229">
        <v>12</v>
      </c>
      <c r="F1417" s="229">
        <v>0</v>
      </c>
      <c r="I1417" s="229">
        <v>10</v>
      </c>
      <c r="J1417" s="229">
        <f t="shared" si="107"/>
        <v>0</v>
      </c>
      <c r="K1417" s="229" t="str">
        <f t="shared" si="106"/>
        <v>BRQP33554-1</v>
      </c>
      <c r="L1417" s="229" t="str">
        <f t="shared" si="104"/>
        <v>BRQP33554-1</v>
      </c>
      <c r="M1417" s="229" t="str">
        <f t="shared" si="105"/>
        <v/>
      </c>
      <c r="N1417" s="229">
        <f>VLOOKUP(B1417,大日程202201!$C$2:$D$1418,2,FALSE)</f>
        <v>0</v>
      </c>
    </row>
    <row r="1418" spans="1:14">
      <c r="A1418" s="229">
        <v>1417</v>
      </c>
      <c r="B1418" s="229" t="s">
        <v>4122</v>
      </c>
      <c r="C1418" s="229" t="s">
        <v>5479</v>
      </c>
      <c r="D1418" s="229">
        <v>12</v>
      </c>
      <c r="E1418" s="229">
        <v>6</v>
      </c>
      <c r="F1418" s="229">
        <v>0</v>
      </c>
      <c r="I1418" s="229">
        <v>0</v>
      </c>
      <c r="J1418" s="229">
        <f t="shared" si="107"/>
        <v>0</v>
      </c>
      <c r="K1418" s="229" t="str">
        <f t="shared" si="106"/>
        <v>79112 AU100</v>
      </c>
      <c r="L1418" s="229" t="str">
        <f t="shared" si="104"/>
        <v>79112 AU100</v>
      </c>
      <c r="M1418" s="229" t="str">
        <f t="shared" si="105"/>
        <v/>
      </c>
      <c r="N1418" s="229">
        <f>VLOOKUP(B1418,大日程202201!$C$2:$D$1418,2,FALSE)</f>
        <v>0</v>
      </c>
    </row>
  </sheetData>
  <autoFilter ref="A1:N1418" xr:uid="{00000000-0009-0000-0000-00001A000000}"/>
  <phoneticPr fontId="46"/>
  <pageMargins left="0.39370078740157483" right="0.39370078740157483" top="0.78740157480314965" bottom="0.39370078740157483" header="0.31496062992125984" footer="0.31496062992125984"/>
  <pageSetup paperSize="9" scale="67" orientation="landscape" r:id="rId1"/>
  <colBreaks count="1" manualBreakCount="1">
    <brk id="13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11"/>
  <dimension ref="A1:AL1418"/>
  <sheetViews>
    <sheetView workbookViewId="0"/>
    <sheetView workbookViewId="1"/>
  </sheetViews>
  <sheetFormatPr defaultRowHeight="15"/>
  <cols>
    <col min="1" max="2" width="9.140625" style="229"/>
    <col min="3" max="3" width="32.85546875" style="229" bestFit="1" customWidth="1"/>
    <col min="4" max="4" width="9.42578125" style="229" bestFit="1" customWidth="1"/>
    <col min="5" max="16384" width="9.140625" style="229"/>
  </cols>
  <sheetData>
    <row r="1" spans="1:38">
      <c r="A1" s="229">
        <v>1</v>
      </c>
      <c r="B1" s="229">
        <v>1</v>
      </c>
      <c r="C1" s="229" t="s">
        <v>2660</v>
      </c>
      <c r="D1" s="229" t="s">
        <v>4123</v>
      </c>
      <c r="G1" s="229">
        <v>1</v>
      </c>
      <c r="H1" s="229">
        <v>2</v>
      </c>
      <c r="I1" s="229">
        <v>3</v>
      </c>
      <c r="J1" s="229">
        <v>4</v>
      </c>
      <c r="K1" s="229">
        <v>5</v>
      </c>
      <c r="L1" s="229">
        <v>6</v>
      </c>
      <c r="M1" s="229">
        <v>7</v>
      </c>
      <c r="N1" s="229">
        <v>8</v>
      </c>
      <c r="O1" s="229">
        <v>9</v>
      </c>
      <c r="P1" s="229">
        <v>10</v>
      </c>
      <c r="Q1" s="229">
        <v>11</v>
      </c>
      <c r="R1" s="229">
        <v>12</v>
      </c>
      <c r="S1" s="229">
        <v>13</v>
      </c>
      <c r="T1" s="229">
        <v>14</v>
      </c>
      <c r="U1" s="229">
        <v>15</v>
      </c>
      <c r="V1" s="229">
        <v>16</v>
      </c>
      <c r="W1" s="229">
        <v>17</v>
      </c>
      <c r="X1" s="229">
        <v>18</v>
      </c>
      <c r="Y1" s="229">
        <v>19</v>
      </c>
      <c r="Z1" s="229">
        <v>20</v>
      </c>
      <c r="AA1" s="229">
        <v>21</v>
      </c>
      <c r="AB1" s="229">
        <v>22</v>
      </c>
      <c r="AC1" s="229">
        <v>23</v>
      </c>
      <c r="AD1" s="229">
        <v>24</v>
      </c>
      <c r="AE1" s="229">
        <v>25</v>
      </c>
      <c r="AF1" s="229">
        <v>26</v>
      </c>
      <c r="AG1" s="229">
        <v>27</v>
      </c>
      <c r="AH1" s="229">
        <v>28</v>
      </c>
      <c r="AI1" s="229">
        <v>29</v>
      </c>
      <c r="AJ1" s="229">
        <v>30</v>
      </c>
      <c r="AK1" s="229">
        <v>31</v>
      </c>
      <c r="AL1" s="229" t="s">
        <v>2661</v>
      </c>
    </row>
    <row r="2" spans="1:38">
      <c r="A2" s="229">
        <v>1</v>
      </c>
      <c r="B2" s="229" t="s">
        <v>2662</v>
      </c>
      <c r="C2" s="229" t="s">
        <v>2663</v>
      </c>
      <c r="D2" s="229">
        <f t="shared" ref="D2:D65" si="0">IF(ISERROR(AL2),0,AL2)</f>
        <v>0</v>
      </c>
      <c r="G2" s="229">
        <v>0</v>
      </c>
      <c r="H2" s="229">
        <v>0</v>
      </c>
      <c r="I2" s="229">
        <v>0</v>
      </c>
      <c r="J2" s="229">
        <v>0</v>
      </c>
      <c r="K2" s="229">
        <v>0</v>
      </c>
      <c r="L2" s="229">
        <v>0</v>
      </c>
      <c r="M2" s="229">
        <v>0</v>
      </c>
      <c r="N2" s="229">
        <v>0</v>
      </c>
      <c r="O2" s="229">
        <v>0</v>
      </c>
      <c r="P2" s="229">
        <v>0</v>
      </c>
      <c r="Q2" s="229">
        <v>0</v>
      </c>
      <c r="R2" s="229">
        <v>0</v>
      </c>
      <c r="S2" s="229">
        <v>0</v>
      </c>
      <c r="T2" s="229">
        <v>0</v>
      </c>
      <c r="U2" s="229">
        <v>0</v>
      </c>
      <c r="V2" s="229">
        <v>0</v>
      </c>
      <c r="W2" s="229">
        <v>0</v>
      </c>
      <c r="X2" s="229">
        <v>0</v>
      </c>
      <c r="Y2" s="229">
        <v>0</v>
      </c>
      <c r="Z2" s="229">
        <v>0</v>
      </c>
      <c r="AA2" s="229">
        <v>0</v>
      </c>
      <c r="AB2" s="229">
        <v>0</v>
      </c>
      <c r="AC2" s="229">
        <v>0</v>
      </c>
      <c r="AD2" s="229">
        <v>0</v>
      </c>
      <c r="AE2" s="229">
        <v>0</v>
      </c>
      <c r="AF2" s="229">
        <v>0</v>
      </c>
      <c r="AG2" s="229">
        <v>0</v>
      </c>
      <c r="AH2" s="229">
        <v>0</v>
      </c>
      <c r="AI2" s="229">
        <v>0</v>
      </c>
      <c r="AJ2" s="229">
        <v>0</v>
      </c>
      <c r="AK2" s="229">
        <v>0</v>
      </c>
      <c r="AL2" s="229">
        <v>0</v>
      </c>
    </row>
    <row r="3" spans="1:38">
      <c r="A3" s="229">
        <v>2</v>
      </c>
      <c r="B3" s="229" t="s">
        <v>2662</v>
      </c>
      <c r="C3" s="229" t="s">
        <v>2664</v>
      </c>
      <c r="D3" s="229">
        <f t="shared" si="0"/>
        <v>0</v>
      </c>
      <c r="G3" s="229">
        <v>0</v>
      </c>
      <c r="H3" s="229">
        <v>0</v>
      </c>
      <c r="I3" s="229">
        <v>0</v>
      </c>
      <c r="J3" s="229">
        <v>0</v>
      </c>
      <c r="K3" s="229">
        <v>0</v>
      </c>
      <c r="L3" s="229">
        <v>0</v>
      </c>
      <c r="M3" s="229">
        <v>0</v>
      </c>
      <c r="N3" s="229">
        <v>0</v>
      </c>
      <c r="O3" s="229">
        <v>0</v>
      </c>
      <c r="P3" s="229">
        <v>0</v>
      </c>
      <c r="Q3" s="229">
        <v>0</v>
      </c>
      <c r="R3" s="229">
        <v>0</v>
      </c>
      <c r="S3" s="229">
        <v>0</v>
      </c>
      <c r="T3" s="229">
        <v>0</v>
      </c>
      <c r="U3" s="229">
        <v>0</v>
      </c>
      <c r="V3" s="229">
        <v>0</v>
      </c>
      <c r="W3" s="229">
        <v>0</v>
      </c>
      <c r="X3" s="229">
        <v>0</v>
      </c>
      <c r="Y3" s="229">
        <v>0</v>
      </c>
      <c r="Z3" s="229">
        <v>0</v>
      </c>
      <c r="AA3" s="229">
        <v>0</v>
      </c>
      <c r="AB3" s="229">
        <v>0</v>
      </c>
      <c r="AC3" s="229">
        <v>0</v>
      </c>
      <c r="AD3" s="229">
        <v>0</v>
      </c>
      <c r="AE3" s="229">
        <v>0</v>
      </c>
      <c r="AF3" s="229">
        <v>0</v>
      </c>
      <c r="AG3" s="229">
        <v>0</v>
      </c>
      <c r="AH3" s="229">
        <v>0</v>
      </c>
      <c r="AI3" s="229">
        <v>0</v>
      </c>
      <c r="AJ3" s="229">
        <v>0</v>
      </c>
      <c r="AK3" s="229">
        <v>0</v>
      </c>
      <c r="AL3" s="229">
        <v>0</v>
      </c>
    </row>
    <row r="4" spans="1:38">
      <c r="A4" s="229">
        <v>3</v>
      </c>
      <c r="B4" s="229" t="s">
        <v>2662</v>
      </c>
      <c r="C4" s="229" t="s">
        <v>2665</v>
      </c>
      <c r="D4" s="229">
        <f t="shared" si="0"/>
        <v>0</v>
      </c>
      <c r="G4" s="229">
        <v>0</v>
      </c>
      <c r="H4" s="229">
        <v>0</v>
      </c>
      <c r="I4" s="229">
        <v>0</v>
      </c>
      <c r="J4" s="229">
        <v>0</v>
      </c>
      <c r="K4" s="229">
        <v>0</v>
      </c>
      <c r="L4" s="229">
        <v>0</v>
      </c>
      <c r="M4" s="229">
        <v>0</v>
      </c>
      <c r="N4" s="229">
        <v>0</v>
      </c>
      <c r="O4" s="229">
        <v>0</v>
      </c>
      <c r="P4" s="229">
        <v>0</v>
      </c>
      <c r="Q4" s="229">
        <v>0</v>
      </c>
      <c r="R4" s="229">
        <v>0</v>
      </c>
      <c r="S4" s="229">
        <v>0</v>
      </c>
      <c r="T4" s="229">
        <v>0</v>
      </c>
      <c r="U4" s="229">
        <v>0</v>
      </c>
      <c r="V4" s="229">
        <v>0</v>
      </c>
      <c r="W4" s="229">
        <v>0</v>
      </c>
      <c r="X4" s="229">
        <v>0</v>
      </c>
      <c r="Y4" s="229">
        <v>0</v>
      </c>
      <c r="Z4" s="229">
        <v>0</v>
      </c>
      <c r="AA4" s="229">
        <v>0</v>
      </c>
      <c r="AB4" s="229">
        <v>0</v>
      </c>
      <c r="AC4" s="229">
        <v>0</v>
      </c>
      <c r="AD4" s="229">
        <v>0</v>
      </c>
      <c r="AE4" s="229">
        <v>0</v>
      </c>
      <c r="AF4" s="229">
        <v>0</v>
      </c>
      <c r="AG4" s="229">
        <v>0</v>
      </c>
      <c r="AH4" s="229">
        <v>0</v>
      </c>
      <c r="AI4" s="229">
        <v>0</v>
      </c>
      <c r="AJ4" s="229">
        <v>0</v>
      </c>
      <c r="AK4" s="229">
        <v>0</v>
      </c>
      <c r="AL4" s="229">
        <v>0</v>
      </c>
    </row>
    <row r="5" spans="1:38">
      <c r="A5" s="229">
        <v>4</v>
      </c>
      <c r="B5" s="229" t="s">
        <v>2662</v>
      </c>
      <c r="C5" s="229" t="s">
        <v>2666</v>
      </c>
      <c r="D5" s="229">
        <f t="shared" si="0"/>
        <v>0</v>
      </c>
      <c r="G5" s="229">
        <v>0</v>
      </c>
      <c r="H5" s="229">
        <v>0</v>
      </c>
      <c r="I5" s="229">
        <v>0</v>
      </c>
      <c r="J5" s="229">
        <v>0</v>
      </c>
      <c r="K5" s="229">
        <v>0</v>
      </c>
      <c r="L5" s="229">
        <v>0</v>
      </c>
      <c r="M5" s="229">
        <v>0</v>
      </c>
      <c r="N5" s="229">
        <v>0</v>
      </c>
      <c r="O5" s="229">
        <v>0</v>
      </c>
      <c r="P5" s="229">
        <v>0</v>
      </c>
      <c r="Q5" s="229">
        <v>0</v>
      </c>
      <c r="R5" s="229">
        <v>0</v>
      </c>
      <c r="S5" s="229">
        <v>0</v>
      </c>
      <c r="T5" s="229">
        <v>0</v>
      </c>
      <c r="U5" s="229">
        <v>0</v>
      </c>
      <c r="V5" s="229">
        <v>0</v>
      </c>
      <c r="W5" s="229">
        <v>0</v>
      </c>
      <c r="X5" s="229">
        <v>0</v>
      </c>
      <c r="Y5" s="229">
        <v>0</v>
      </c>
      <c r="Z5" s="229">
        <v>0</v>
      </c>
      <c r="AA5" s="229">
        <v>0</v>
      </c>
      <c r="AB5" s="229">
        <v>0</v>
      </c>
      <c r="AC5" s="229">
        <v>0</v>
      </c>
      <c r="AD5" s="229">
        <v>0</v>
      </c>
      <c r="AE5" s="229">
        <v>0</v>
      </c>
      <c r="AF5" s="229">
        <v>0</v>
      </c>
      <c r="AG5" s="229">
        <v>0</v>
      </c>
      <c r="AH5" s="229">
        <v>0</v>
      </c>
      <c r="AI5" s="229">
        <v>0</v>
      </c>
      <c r="AJ5" s="229">
        <v>0</v>
      </c>
      <c r="AK5" s="229">
        <v>0</v>
      </c>
      <c r="AL5" s="229">
        <v>0</v>
      </c>
    </row>
    <row r="6" spans="1:38">
      <c r="A6" s="229">
        <v>5</v>
      </c>
      <c r="B6" s="229" t="s">
        <v>2662</v>
      </c>
      <c r="C6" s="229" t="s">
        <v>2667</v>
      </c>
      <c r="D6" s="229">
        <f t="shared" si="0"/>
        <v>0</v>
      </c>
      <c r="G6" s="229">
        <v>0</v>
      </c>
      <c r="H6" s="229">
        <v>0</v>
      </c>
      <c r="I6" s="229">
        <v>0</v>
      </c>
      <c r="J6" s="229">
        <v>0</v>
      </c>
      <c r="K6" s="229">
        <v>0</v>
      </c>
      <c r="L6" s="229">
        <v>0</v>
      </c>
      <c r="M6" s="229">
        <v>0</v>
      </c>
      <c r="N6" s="229">
        <v>0</v>
      </c>
      <c r="O6" s="229">
        <v>0</v>
      </c>
      <c r="P6" s="229">
        <v>0</v>
      </c>
      <c r="Q6" s="229">
        <v>0</v>
      </c>
      <c r="R6" s="229">
        <v>0</v>
      </c>
      <c r="S6" s="229">
        <v>0</v>
      </c>
      <c r="T6" s="229">
        <v>0</v>
      </c>
      <c r="U6" s="229">
        <v>0</v>
      </c>
      <c r="V6" s="229">
        <v>0</v>
      </c>
      <c r="W6" s="229">
        <v>0</v>
      </c>
      <c r="X6" s="229">
        <v>0</v>
      </c>
      <c r="Y6" s="229">
        <v>0</v>
      </c>
      <c r="Z6" s="229">
        <v>0</v>
      </c>
      <c r="AA6" s="229">
        <v>0</v>
      </c>
      <c r="AB6" s="229">
        <v>0</v>
      </c>
      <c r="AC6" s="229">
        <v>0</v>
      </c>
      <c r="AD6" s="229">
        <v>0</v>
      </c>
      <c r="AE6" s="229">
        <v>0</v>
      </c>
      <c r="AF6" s="229">
        <v>0</v>
      </c>
      <c r="AG6" s="229">
        <v>0</v>
      </c>
      <c r="AH6" s="229">
        <v>0</v>
      </c>
      <c r="AI6" s="229">
        <v>0</v>
      </c>
      <c r="AJ6" s="229">
        <v>0</v>
      </c>
      <c r="AK6" s="229">
        <v>0</v>
      </c>
      <c r="AL6" s="229">
        <v>0</v>
      </c>
    </row>
    <row r="7" spans="1:38">
      <c r="A7" s="229">
        <v>6</v>
      </c>
      <c r="B7" s="229" t="s">
        <v>2662</v>
      </c>
      <c r="C7" s="229" t="s">
        <v>2668</v>
      </c>
      <c r="D7" s="229">
        <f t="shared" si="0"/>
        <v>0</v>
      </c>
      <c r="G7" s="229">
        <v>0</v>
      </c>
      <c r="H7" s="229">
        <v>0</v>
      </c>
      <c r="I7" s="229">
        <v>0</v>
      </c>
      <c r="J7" s="229">
        <v>0</v>
      </c>
      <c r="K7" s="229">
        <v>0</v>
      </c>
      <c r="L7" s="229">
        <v>0</v>
      </c>
      <c r="M7" s="229">
        <v>0</v>
      </c>
      <c r="N7" s="229">
        <v>0</v>
      </c>
      <c r="O7" s="229">
        <v>0</v>
      </c>
      <c r="P7" s="229">
        <v>0</v>
      </c>
      <c r="Q7" s="229">
        <v>0</v>
      </c>
      <c r="R7" s="229">
        <v>0</v>
      </c>
      <c r="S7" s="229">
        <v>0</v>
      </c>
      <c r="T7" s="229">
        <v>0</v>
      </c>
      <c r="U7" s="229">
        <v>0</v>
      </c>
      <c r="V7" s="229">
        <v>0</v>
      </c>
      <c r="W7" s="229">
        <v>0</v>
      </c>
      <c r="X7" s="229">
        <v>0</v>
      </c>
      <c r="Y7" s="229">
        <v>0</v>
      </c>
      <c r="Z7" s="229">
        <v>0</v>
      </c>
      <c r="AA7" s="229">
        <v>0</v>
      </c>
      <c r="AB7" s="229">
        <v>0</v>
      </c>
      <c r="AC7" s="229">
        <v>0</v>
      </c>
      <c r="AD7" s="229">
        <v>0</v>
      </c>
      <c r="AE7" s="229">
        <v>0</v>
      </c>
      <c r="AF7" s="229">
        <v>0</v>
      </c>
      <c r="AG7" s="229">
        <v>0</v>
      </c>
      <c r="AH7" s="229">
        <v>0</v>
      </c>
      <c r="AI7" s="229">
        <v>0</v>
      </c>
      <c r="AJ7" s="229">
        <v>0</v>
      </c>
      <c r="AK7" s="229">
        <v>0</v>
      </c>
      <c r="AL7" s="229">
        <v>0</v>
      </c>
    </row>
    <row r="8" spans="1:38">
      <c r="A8" s="229">
        <v>7</v>
      </c>
      <c r="B8" s="229" t="s">
        <v>2662</v>
      </c>
      <c r="C8" s="229" t="s">
        <v>2669</v>
      </c>
      <c r="D8" s="229">
        <f t="shared" si="0"/>
        <v>0</v>
      </c>
      <c r="G8" s="229">
        <v>0</v>
      </c>
      <c r="H8" s="229">
        <v>0</v>
      </c>
      <c r="I8" s="229">
        <v>0</v>
      </c>
      <c r="J8" s="229">
        <v>0</v>
      </c>
      <c r="K8" s="229">
        <v>0</v>
      </c>
      <c r="L8" s="229">
        <v>0</v>
      </c>
      <c r="M8" s="229">
        <v>0</v>
      </c>
      <c r="N8" s="229">
        <v>0</v>
      </c>
      <c r="O8" s="229">
        <v>0</v>
      </c>
      <c r="P8" s="229">
        <v>0</v>
      </c>
      <c r="Q8" s="229">
        <v>0</v>
      </c>
      <c r="R8" s="229">
        <v>0</v>
      </c>
      <c r="S8" s="229">
        <v>0</v>
      </c>
      <c r="T8" s="229">
        <v>0</v>
      </c>
      <c r="U8" s="229">
        <v>0</v>
      </c>
      <c r="V8" s="229">
        <v>0</v>
      </c>
      <c r="W8" s="229">
        <v>0</v>
      </c>
      <c r="X8" s="229">
        <v>0</v>
      </c>
      <c r="Y8" s="229">
        <v>0</v>
      </c>
      <c r="Z8" s="229">
        <v>0</v>
      </c>
      <c r="AA8" s="229">
        <v>0</v>
      </c>
      <c r="AB8" s="229">
        <v>0</v>
      </c>
      <c r="AC8" s="229">
        <v>0</v>
      </c>
      <c r="AD8" s="229">
        <v>0</v>
      </c>
      <c r="AE8" s="229">
        <v>0</v>
      </c>
      <c r="AF8" s="229">
        <v>0</v>
      </c>
      <c r="AG8" s="229">
        <v>0</v>
      </c>
      <c r="AH8" s="229">
        <v>0</v>
      </c>
      <c r="AI8" s="229">
        <v>0</v>
      </c>
      <c r="AJ8" s="229">
        <v>0</v>
      </c>
      <c r="AK8" s="229">
        <v>0</v>
      </c>
      <c r="AL8" s="229">
        <v>0</v>
      </c>
    </row>
    <row r="9" spans="1:38">
      <c r="A9" s="229">
        <v>8</v>
      </c>
      <c r="B9" s="229" t="s">
        <v>2662</v>
      </c>
      <c r="C9" s="229" t="s">
        <v>2670</v>
      </c>
      <c r="D9" s="229">
        <f t="shared" si="0"/>
        <v>0</v>
      </c>
      <c r="G9" s="229">
        <v>0</v>
      </c>
      <c r="H9" s="229">
        <v>0</v>
      </c>
      <c r="I9" s="229">
        <v>0</v>
      </c>
      <c r="J9" s="229">
        <v>0</v>
      </c>
      <c r="K9" s="229">
        <v>0</v>
      </c>
      <c r="L9" s="229">
        <v>0</v>
      </c>
      <c r="M9" s="229">
        <v>0</v>
      </c>
      <c r="N9" s="229">
        <v>0</v>
      </c>
      <c r="O9" s="229">
        <v>0</v>
      </c>
      <c r="P9" s="229">
        <v>0</v>
      </c>
      <c r="Q9" s="229">
        <v>0</v>
      </c>
      <c r="R9" s="229">
        <v>0</v>
      </c>
      <c r="S9" s="229">
        <v>0</v>
      </c>
      <c r="T9" s="229">
        <v>0</v>
      </c>
      <c r="U9" s="229">
        <v>0</v>
      </c>
      <c r="V9" s="229">
        <v>0</v>
      </c>
      <c r="W9" s="229">
        <v>0</v>
      </c>
      <c r="X9" s="229">
        <v>0</v>
      </c>
      <c r="Y9" s="229">
        <v>0</v>
      </c>
      <c r="Z9" s="229">
        <v>0</v>
      </c>
      <c r="AA9" s="229">
        <v>0</v>
      </c>
      <c r="AB9" s="229">
        <v>0</v>
      </c>
      <c r="AC9" s="229">
        <v>0</v>
      </c>
      <c r="AD9" s="229">
        <v>0</v>
      </c>
      <c r="AE9" s="229">
        <v>0</v>
      </c>
      <c r="AF9" s="229">
        <v>0</v>
      </c>
      <c r="AG9" s="229">
        <v>0</v>
      </c>
      <c r="AH9" s="229">
        <v>0</v>
      </c>
      <c r="AI9" s="229">
        <v>0</v>
      </c>
      <c r="AJ9" s="229">
        <v>0</v>
      </c>
      <c r="AK9" s="229">
        <v>0</v>
      </c>
      <c r="AL9" s="229">
        <v>0</v>
      </c>
    </row>
    <row r="10" spans="1:38">
      <c r="A10" s="229">
        <v>9</v>
      </c>
      <c r="B10" s="229" t="s">
        <v>2662</v>
      </c>
      <c r="C10" s="229" t="s">
        <v>2671</v>
      </c>
      <c r="D10" s="229">
        <f t="shared" si="0"/>
        <v>0</v>
      </c>
      <c r="G10" s="229">
        <v>0</v>
      </c>
      <c r="H10" s="229">
        <v>0</v>
      </c>
      <c r="I10" s="229">
        <v>0</v>
      </c>
      <c r="J10" s="229">
        <v>0</v>
      </c>
      <c r="K10" s="229">
        <v>0</v>
      </c>
      <c r="L10" s="229">
        <v>0</v>
      </c>
      <c r="M10" s="229">
        <v>0</v>
      </c>
      <c r="N10" s="229">
        <v>0</v>
      </c>
      <c r="O10" s="229">
        <v>0</v>
      </c>
      <c r="P10" s="229">
        <v>0</v>
      </c>
      <c r="Q10" s="229">
        <v>0</v>
      </c>
      <c r="R10" s="229">
        <v>0</v>
      </c>
      <c r="S10" s="229">
        <v>0</v>
      </c>
      <c r="T10" s="229">
        <v>0</v>
      </c>
      <c r="U10" s="229">
        <v>0</v>
      </c>
      <c r="V10" s="229">
        <v>0</v>
      </c>
      <c r="W10" s="229">
        <v>0</v>
      </c>
      <c r="X10" s="229">
        <v>0</v>
      </c>
      <c r="Y10" s="229">
        <v>0</v>
      </c>
      <c r="Z10" s="229">
        <v>0</v>
      </c>
      <c r="AA10" s="229">
        <v>0</v>
      </c>
      <c r="AB10" s="229">
        <v>0</v>
      </c>
      <c r="AC10" s="229">
        <v>0</v>
      </c>
      <c r="AD10" s="229">
        <v>0</v>
      </c>
      <c r="AE10" s="229">
        <v>0</v>
      </c>
      <c r="AF10" s="229">
        <v>0</v>
      </c>
      <c r="AG10" s="229">
        <v>0</v>
      </c>
      <c r="AH10" s="229">
        <v>0</v>
      </c>
      <c r="AI10" s="229">
        <v>0</v>
      </c>
      <c r="AJ10" s="229">
        <v>0</v>
      </c>
      <c r="AK10" s="229">
        <v>0</v>
      </c>
      <c r="AL10" s="229">
        <v>0</v>
      </c>
    </row>
    <row r="11" spans="1:38">
      <c r="A11" s="229">
        <v>10</v>
      </c>
      <c r="B11" s="229" t="s">
        <v>2662</v>
      </c>
      <c r="C11" s="229" t="s">
        <v>2672</v>
      </c>
      <c r="D11" s="229">
        <f t="shared" si="0"/>
        <v>0</v>
      </c>
      <c r="G11" s="229">
        <v>0</v>
      </c>
      <c r="H11" s="229">
        <v>0</v>
      </c>
      <c r="I11" s="229">
        <v>0</v>
      </c>
      <c r="J11" s="229">
        <v>0</v>
      </c>
      <c r="K11" s="229">
        <v>0</v>
      </c>
      <c r="L11" s="229">
        <v>0</v>
      </c>
      <c r="M11" s="229">
        <v>0</v>
      </c>
      <c r="N11" s="229">
        <v>0</v>
      </c>
      <c r="O11" s="229">
        <v>0</v>
      </c>
      <c r="P11" s="229">
        <v>0</v>
      </c>
      <c r="Q11" s="229">
        <v>0</v>
      </c>
      <c r="R11" s="229">
        <v>0</v>
      </c>
      <c r="S11" s="229">
        <v>0</v>
      </c>
      <c r="T11" s="229">
        <v>0</v>
      </c>
      <c r="U11" s="229">
        <v>0</v>
      </c>
      <c r="V11" s="229">
        <v>0</v>
      </c>
      <c r="W11" s="229">
        <v>0</v>
      </c>
      <c r="X11" s="229">
        <v>0</v>
      </c>
      <c r="Y11" s="229">
        <v>0</v>
      </c>
      <c r="Z11" s="229">
        <v>0</v>
      </c>
      <c r="AA11" s="229">
        <v>0</v>
      </c>
      <c r="AB11" s="229">
        <v>0</v>
      </c>
      <c r="AC11" s="229">
        <v>0</v>
      </c>
      <c r="AD11" s="229">
        <v>0</v>
      </c>
      <c r="AE11" s="229">
        <v>0</v>
      </c>
      <c r="AF11" s="229">
        <v>0</v>
      </c>
      <c r="AG11" s="229">
        <v>0</v>
      </c>
      <c r="AH11" s="229">
        <v>0</v>
      </c>
      <c r="AI11" s="229">
        <v>0</v>
      </c>
      <c r="AJ11" s="229">
        <v>0</v>
      </c>
      <c r="AK11" s="229">
        <v>0</v>
      </c>
      <c r="AL11" s="229">
        <v>0</v>
      </c>
    </row>
    <row r="12" spans="1:38">
      <c r="A12" s="229">
        <v>11</v>
      </c>
      <c r="B12" s="229" t="s">
        <v>2662</v>
      </c>
      <c r="C12" s="229" t="s">
        <v>2673</v>
      </c>
      <c r="D12" s="229">
        <f t="shared" si="0"/>
        <v>0</v>
      </c>
      <c r="G12" s="229">
        <v>0</v>
      </c>
      <c r="H12" s="229">
        <v>0</v>
      </c>
      <c r="I12" s="229">
        <v>0</v>
      </c>
      <c r="J12" s="229">
        <v>0</v>
      </c>
      <c r="K12" s="229">
        <v>0</v>
      </c>
      <c r="L12" s="229">
        <v>0</v>
      </c>
      <c r="M12" s="229">
        <v>0</v>
      </c>
      <c r="N12" s="229">
        <v>0</v>
      </c>
      <c r="O12" s="229">
        <v>0</v>
      </c>
      <c r="P12" s="229">
        <v>0</v>
      </c>
      <c r="Q12" s="229">
        <v>0</v>
      </c>
      <c r="R12" s="229">
        <v>0</v>
      </c>
      <c r="S12" s="229">
        <v>0</v>
      </c>
      <c r="T12" s="229">
        <v>0</v>
      </c>
      <c r="U12" s="229">
        <v>0</v>
      </c>
      <c r="V12" s="229">
        <v>0</v>
      </c>
      <c r="W12" s="229">
        <v>0</v>
      </c>
      <c r="X12" s="229">
        <v>0</v>
      </c>
      <c r="Y12" s="229">
        <v>0</v>
      </c>
      <c r="Z12" s="229">
        <v>0</v>
      </c>
      <c r="AA12" s="229">
        <v>0</v>
      </c>
      <c r="AB12" s="229">
        <v>0</v>
      </c>
      <c r="AC12" s="229">
        <v>0</v>
      </c>
      <c r="AD12" s="229">
        <v>0</v>
      </c>
      <c r="AE12" s="229">
        <v>0</v>
      </c>
      <c r="AF12" s="229">
        <v>0</v>
      </c>
      <c r="AG12" s="229">
        <v>0</v>
      </c>
      <c r="AH12" s="229">
        <v>0</v>
      </c>
      <c r="AI12" s="229">
        <v>0</v>
      </c>
      <c r="AJ12" s="229">
        <v>0</v>
      </c>
      <c r="AK12" s="229">
        <v>0</v>
      </c>
      <c r="AL12" s="229">
        <v>0</v>
      </c>
    </row>
    <row r="13" spans="1:38">
      <c r="A13" s="229">
        <v>12</v>
      </c>
      <c r="B13" s="229" t="s">
        <v>2662</v>
      </c>
      <c r="C13" s="229" t="s">
        <v>2674</v>
      </c>
      <c r="D13" s="229">
        <f t="shared" si="0"/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X13" s="229">
        <v>0</v>
      </c>
      <c r="Y13" s="229">
        <v>0</v>
      </c>
      <c r="Z13" s="229">
        <v>0</v>
      </c>
      <c r="AA13" s="229">
        <v>0</v>
      </c>
      <c r="AB13" s="229">
        <v>0</v>
      </c>
      <c r="AC13" s="229">
        <v>0</v>
      </c>
      <c r="AD13" s="229">
        <v>0</v>
      </c>
      <c r="AE13" s="229">
        <v>0</v>
      </c>
      <c r="AF13" s="229">
        <v>0</v>
      </c>
      <c r="AG13" s="229">
        <v>0</v>
      </c>
      <c r="AH13" s="229">
        <v>0</v>
      </c>
      <c r="AI13" s="229">
        <v>0</v>
      </c>
      <c r="AJ13" s="229">
        <v>0</v>
      </c>
      <c r="AK13" s="229">
        <v>0</v>
      </c>
      <c r="AL13" s="229">
        <v>0</v>
      </c>
    </row>
    <row r="14" spans="1:38">
      <c r="A14" s="229">
        <v>13</v>
      </c>
      <c r="B14" s="229" t="s">
        <v>2662</v>
      </c>
      <c r="C14" s="229" t="s">
        <v>2675</v>
      </c>
      <c r="D14" s="229">
        <f t="shared" si="0"/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X14" s="229">
        <v>0</v>
      </c>
      <c r="Y14" s="229">
        <v>0</v>
      </c>
      <c r="Z14" s="229">
        <v>0</v>
      </c>
      <c r="AA14" s="229">
        <v>0</v>
      </c>
      <c r="AB14" s="229">
        <v>0</v>
      </c>
      <c r="AC14" s="229">
        <v>0</v>
      </c>
      <c r="AD14" s="229">
        <v>0</v>
      </c>
      <c r="AE14" s="229">
        <v>0</v>
      </c>
      <c r="AF14" s="229">
        <v>0</v>
      </c>
      <c r="AG14" s="229">
        <v>0</v>
      </c>
      <c r="AH14" s="229">
        <v>0</v>
      </c>
      <c r="AI14" s="229">
        <v>0</v>
      </c>
      <c r="AJ14" s="229">
        <v>0</v>
      </c>
      <c r="AK14" s="229">
        <v>0</v>
      </c>
      <c r="AL14" s="229">
        <v>0</v>
      </c>
    </row>
    <row r="15" spans="1:38">
      <c r="A15" s="229">
        <v>14</v>
      </c>
      <c r="B15" s="229" t="s">
        <v>2662</v>
      </c>
      <c r="C15" s="229" t="s">
        <v>2676</v>
      </c>
      <c r="D15" s="229">
        <f t="shared" si="0"/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X15" s="229">
        <v>0</v>
      </c>
      <c r="Y15" s="229">
        <v>0</v>
      </c>
      <c r="Z15" s="229">
        <v>0</v>
      </c>
      <c r="AA15" s="229">
        <v>0</v>
      </c>
      <c r="AB15" s="229">
        <v>0</v>
      </c>
      <c r="AC15" s="229">
        <v>0</v>
      </c>
      <c r="AD15" s="229">
        <v>0</v>
      </c>
      <c r="AE15" s="229">
        <v>0</v>
      </c>
      <c r="AF15" s="229">
        <v>0</v>
      </c>
      <c r="AG15" s="229">
        <v>0</v>
      </c>
      <c r="AH15" s="229">
        <v>0</v>
      </c>
      <c r="AI15" s="229">
        <v>0</v>
      </c>
      <c r="AJ15" s="229">
        <v>0</v>
      </c>
      <c r="AK15" s="229">
        <v>0</v>
      </c>
      <c r="AL15" s="229">
        <v>0</v>
      </c>
    </row>
    <row r="16" spans="1:38">
      <c r="A16" s="229">
        <v>15</v>
      </c>
      <c r="B16" s="229" t="s">
        <v>2662</v>
      </c>
      <c r="C16" s="229" t="s">
        <v>2677</v>
      </c>
      <c r="D16" s="229">
        <f t="shared" si="0"/>
        <v>0</v>
      </c>
      <c r="G16" s="229">
        <v>0</v>
      </c>
      <c r="H16" s="229">
        <v>0</v>
      </c>
      <c r="I16" s="229">
        <v>0</v>
      </c>
      <c r="J16" s="229">
        <v>0</v>
      </c>
      <c r="K16" s="229">
        <v>0</v>
      </c>
      <c r="L16" s="229">
        <v>0</v>
      </c>
      <c r="M16" s="229">
        <v>0</v>
      </c>
      <c r="N16" s="229">
        <v>0</v>
      </c>
      <c r="O16" s="229">
        <v>0</v>
      </c>
      <c r="P16" s="229">
        <v>0</v>
      </c>
      <c r="Q16" s="229">
        <v>0</v>
      </c>
      <c r="R16" s="229">
        <v>0</v>
      </c>
      <c r="S16" s="229">
        <v>0</v>
      </c>
      <c r="T16" s="229">
        <v>0</v>
      </c>
      <c r="U16" s="229">
        <v>0</v>
      </c>
      <c r="V16" s="229">
        <v>0</v>
      </c>
      <c r="W16" s="229">
        <v>0</v>
      </c>
      <c r="X16" s="229">
        <v>0</v>
      </c>
      <c r="Y16" s="229">
        <v>0</v>
      </c>
      <c r="Z16" s="229">
        <v>0</v>
      </c>
      <c r="AA16" s="229">
        <v>0</v>
      </c>
      <c r="AB16" s="229">
        <v>0</v>
      </c>
      <c r="AC16" s="229">
        <v>0</v>
      </c>
      <c r="AD16" s="229">
        <v>0</v>
      </c>
      <c r="AE16" s="229">
        <v>0</v>
      </c>
      <c r="AF16" s="229">
        <v>0</v>
      </c>
      <c r="AG16" s="229">
        <v>0</v>
      </c>
      <c r="AH16" s="229">
        <v>0</v>
      </c>
      <c r="AI16" s="229">
        <v>0</v>
      </c>
      <c r="AJ16" s="229">
        <v>0</v>
      </c>
      <c r="AK16" s="229">
        <v>0</v>
      </c>
      <c r="AL16" s="229">
        <v>0</v>
      </c>
    </row>
    <row r="17" spans="1:38">
      <c r="A17" s="229">
        <v>16</v>
      </c>
      <c r="B17" s="229" t="s">
        <v>2662</v>
      </c>
      <c r="C17" s="229" t="s">
        <v>2678</v>
      </c>
      <c r="D17" s="229">
        <f t="shared" si="0"/>
        <v>0</v>
      </c>
      <c r="G17" s="229">
        <v>0</v>
      </c>
      <c r="H17" s="229">
        <v>0</v>
      </c>
      <c r="I17" s="229">
        <v>0</v>
      </c>
      <c r="J17" s="229">
        <v>0</v>
      </c>
      <c r="K17" s="229">
        <v>0</v>
      </c>
      <c r="L17" s="229">
        <v>0</v>
      </c>
      <c r="M17" s="229">
        <v>0</v>
      </c>
      <c r="N17" s="229">
        <v>0</v>
      </c>
      <c r="O17" s="229">
        <v>0</v>
      </c>
      <c r="P17" s="229">
        <v>0</v>
      </c>
      <c r="Q17" s="229">
        <v>0</v>
      </c>
      <c r="R17" s="229">
        <v>0</v>
      </c>
      <c r="S17" s="229">
        <v>0</v>
      </c>
      <c r="T17" s="229">
        <v>0</v>
      </c>
      <c r="U17" s="229">
        <v>0</v>
      </c>
      <c r="V17" s="229">
        <v>0</v>
      </c>
      <c r="W17" s="229">
        <v>0</v>
      </c>
      <c r="X17" s="229">
        <v>0</v>
      </c>
      <c r="Y17" s="229">
        <v>0</v>
      </c>
      <c r="Z17" s="229">
        <v>0</v>
      </c>
      <c r="AA17" s="229">
        <v>0</v>
      </c>
      <c r="AB17" s="229">
        <v>0</v>
      </c>
      <c r="AC17" s="229">
        <v>0</v>
      </c>
      <c r="AD17" s="229">
        <v>0</v>
      </c>
      <c r="AE17" s="229">
        <v>0</v>
      </c>
      <c r="AF17" s="229">
        <v>0</v>
      </c>
      <c r="AG17" s="229">
        <v>0</v>
      </c>
      <c r="AH17" s="229">
        <v>0</v>
      </c>
      <c r="AI17" s="229">
        <v>0</v>
      </c>
      <c r="AJ17" s="229">
        <v>0</v>
      </c>
      <c r="AK17" s="229">
        <v>0</v>
      </c>
      <c r="AL17" s="229">
        <v>0</v>
      </c>
    </row>
    <row r="18" spans="1:38">
      <c r="A18" s="229">
        <v>17</v>
      </c>
      <c r="B18" s="229" t="s">
        <v>2662</v>
      </c>
      <c r="C18" s="229" t="s">
        <v>2679</v>
      </c>
      <c r="D18" s="229">
        <f t="shared" si="0"/>
        <v>0</v>
      </c>
      <c r="G18" s="229">
        <v>0</v>
      </c>
      <c r="H18" s="229">
        <v>0</v>
      </c>
      <c r="I18" s="229">
        <v>0</v>
      </c>
      <c r="J18" s="229">
        <v>0</v>
      </c>
      <c r="K18" s="229">
        <v>0</v>
      </c>
      <c r="L18" s="229">
        <v>0</v>
      </c>
      <c r="M18" s="229">
        <v>0</v>
      </c>
      <c r="N18" s="229">
        <v>0</v>
      </c>
      <c r="O18" s="229">
        <v>0</v>
      </c>
      <c r="P18" s="229">
        <v>0</v>
      </c>
      <c r="Q18" s="229">
        <v>0</v>
      </c>
      <c r="R18" s="229">
        <v>0</v>
      </c>
      <c r="S18" s="229">
        <v>0</v>
      </c>
      <c r="T18" s="229">
        <v>0</v>
      </c>
      <c r="U18" s="229">
        <v>0</v>
      </c>
      <c r="V18" s="229">
        <v>0</v>
      </c>
      <c r="W18" s="229">
        <v>0</v>
      </c>
      <c r="X18" s="229">
        <v>0</v>
      </c>
      <c r="Y18" s="229">
        <v>0</v>
      </c>
      <c r="Z18" s="229">
        <v>0</v>
      </c>
      <c r="AA18" s="229">
        <v>0</v>
      </c>
      <c r="AB18" s="229">
        <v>0</v>
      </c>
      <c r="AC18" s="229">
        <v>0</v>
      </c>
      <c r="AD18" s="229">
        <v>0</v>
      </c>
      <c r="AE18" s="229">
        <v>0</v>
      </c>
      <c r="AF18" s="229">
        <v>0</v>
      </c>
      <c r="AG18" s="229">
        <v>0</v>
      </c>
      <c r="AH18" s="229">
        <v>0</v>
      </c>
      <c r="AI18" s="229">
        <v>0</v>
      </c>
      <c r="AJ18" s="229">
        <v>0</v>
      </c>
      <c r="AK18" s="229">
        <v>0</v>
      </c>
      <c r="AL18" s="229">
        <v>0</v>
      </c>
    </row>
    <row r="19" spans="1:38">
      <c r="A19" s="229">
        <v>18</v>
      </c>
      <c r="B19" s="229" t="s">
        <v>2662</v>
      </c>
      <c r="C19" s="229" t="s">
        <v>2680</v>
      </c>
      <c r="D19" s="229">
        <f t="shared" si="0"/>
        <v>0</v>
      </c>
      <c r="G19" s="229">
        <v>0</v>
      </c>
      <c r="H19" s="229">
        <v>0</v>
      </c>
      <c r="I19" s="229">
        <v>0</v>
      </c>
      <c r="J19" s="229">
        <v>0</v>
      </c>
      <c r="K19" s="229">
        <v>0</v>
      </c>
      <c r="L19" s="229">
        <v>0</v>
      </c>
      <c r="M19" s="229">
        <v>0</v>
      </c>
      <c r="N19" s="229">
        <v>0</v>
      </c>
      <c r="O19" s="229">
        <v>0</v>
      </c>
      <c r="P19" s="229">
        <v>0</v>
      </c>
      <c r="Q19" s="229">
        <v>0</v>
      </c>
      <c r="R19" s="229">
        <v>0</v>
      </c>
      <c r="S19" s="229">
        <v>0</v>
      </c>
      <c r="T19" s="229">
        <v>0</v>
      </c>
      <c r="U19" s="229">
        <v>0</v>
      </c>
      <c r="V19" s="229">
        <v>0</v>
      </c>
      <c r="W19" s="229">
        <v>0</v>
      </c>
      <c r="X19" s="229">
        <v>0</v>
      </c>
      <c r="Y19" s="229">
        <v>0</v>
      </c>
      <c r="Z19" s="229">
        <v>0</v>
      </c>
      <c r="AA19" s="229">
        <v>0</v>
      </c>
      <c r="AB19" s="229">
        <v>0</v>
      </c>
      <c r="AC19" s="229">
        <v>0</v>
      </c>
      <c r="AD19" s="229">
        <v>0</v>
      </c>
      <c r="AE19" s="229">
        <v>0</v>
      </c>
      <c r="AF19" s="229">
        <v>0</v>
      </c>
      <c r="AG19" s="229">
        <v>0</v>
      </c>
      <c r="AH19" s="229">
        <v>0</v>
      </c>
      <c r="AI19" s="229">
        <v>0</v>
      </c>
      <c r="AJ19" s="229">
        <v>0</v>
      </c>
      <c r="AK19" s="229">
        <v>0</v>
      </c>
      <c r="AL19" s="229">
        <v>0</v>
      </c>
    </row>
    <row r="20" spans="1:38">
      <c r="A20" s="229">
        <v>19</v>
      </c>
      <c r="B20" s="229" t="s">
        <v>2662</v>
      </c>
      <c r="C20" s="229" t="s">
        <v>2681</v>
      </c>
      <c r="D20" s="229">
        <f t="shared" si="0"/>
        <v>0</v>
      </c>
      <c r="G20" s="229">
        <v>0</v>
      </c>
      <c r="H20" s="229">
        <v>0</v>
      </c>
      <c r="I20" s="229">
        <v>0</v>
      </c>
      <c r="J20" s="229">
        <v>0</v>
      </c>
      <c r="K20" s="229">
        <v>0</v>
      </c>
      <c r="L20" s="229">
        <v>0</v>
      </c>
      <c r="M20" s="229">
        <v>0</v>
      </c>
      <c r="N20" s="229">
        <v>0</v>
      </c>
      <c r="O20" s="229">
        <v>0</v>
      </c>
      <c r="P20" s="229">
        <v>0</v>
      </c>
      <c r="Q20" s="229">
        <v>0</v>
      </c>
      <c r="R20" s="229">
        <v>0</v>
      </c>
      <c r="S20" s="229">
        <v>0</v>
      </c>
      <c r="T20" s="229">
        <v>0</v>
      </c>
      <c r="U20" s="229">
        <v>0</v>
      </c>
      <c r="V20" s="229">
        <v>0</v>
      </c>
      <c r="W20" s="229">
        <v>0</v>
      </c>
      <c r="X20" s="229">
        <v>0</v>
      </c>
      <c r="Y20" s="229">
        <v>0</v>
      </c>
      <c r="Z20" s="229">
        <v>0</v>
      </c>
      <c r="AA20" s="229">
        <v>0</v>
      </c>
      <c r="AB20" s="229">
        <v>0</v>
      </c>
      <c r="AC20" s="229">
        <v>0</v>
      </c>
      <c r="AD20" s="229">
        <v>0</v>
      </c>
      <c r="AE20" s="229">
        <v>0</v>
      </c>
      <c r="AF20" s="229">
        <v>0</v>
      </c>
      <c r="AG20" s="229">
        <v>0</v>
      </c>
      <c r="AH20" s="229">
        <v>0</v>
      </c>
      <c r="AI20" s="229">
        <v>0</v>
      </c>
      <c r="AJ20" s="229">
        <v>0</v>
      </c>
      <c r="AK20" s="229">
        <v>0</v>
      </c>
      <c r="AL20" s="229">
        <v>0</v>
      </c>
    </row>
    <row r="21" spans="1:38">
      <c r="A21" s="229">
        <v>20</v>
      </c>
      <c r="B21" s="229" t="s">
        <v>2662</v>
      </c>
      <c r="C21" s="229" t="s">
        <v>2682</v>
      </c>
      <c r="D21" s="229">
        <f t="shared" si="0"/>
        <v>0</v>
      </c>
      <c r="G21" s="229">
        <v>0</v>
      </c>
      <c r="H21" s="229">
        <v>0</v>
      </c>
      <c r="I21" s="229">
        <v>0</v>
      </c>
      <c r="J21" s="229">
        <v>0</v>
      </c>
      <c r="K21" s="229">
        <v>0</v>
      </c>
      <c r="L21" s="229">
        <v>0</v>
      </c>
      <c r="M21" s="229">
        <v>0</v>
      </c>
      <c r="N21" s="229">
        <v>0</v>
      </c>
      <c r="O21" s="229">
        <v>0</v>
      </c>
      <c r="P21" s="229">
        <v>0</v>
      </c>
      <c r="Q21" s="229">
        <v>0</v>
      </c>
      <c r="R21" s="229">
        <v>0</v>
      </c>
      <c r="S21" s="229">
        <v>0</v>
      </c>
      <c r="T21" s="229">
        <v>0</v>
      </c>
      <c r="U21" s="229">
        <v>0</v>
      </c>
      <c r="V21" s="229">
        <v>0</v>
      </c>
      <c r="W21" s="229">
        <v>0</v>
      </c>
      <c r="X21" s="229">
        <v>0</v>
      </c>
      <c r="Y21" s="229">
        <v>0</v>
      </c>
      <c r="Z21" s="229">
        <v>0</v>
      </c>
      <c r="AA21" s="229">
        <v>0</v>
      </c>
      <c r="AB21" s="229">
        <v>0</v>
      </c>
      <c r="AC21" s="229">
        <v>0</v>
      </c>
      <c r="AD21" s="229">
        <v>0</v>
      </c>
      <c r="AE21" s="229">
        <v>0</v>
      </c>
      <c r="AF21" s="229">
        <v>0</v>
      </c>
      <c r="AG21" s="229">
        <v>0</v>
      </c>
      <c r="AH21" s="229">
        <v>0</v>
      </c>
      <c r="AI21" s="229">
        <v>0</v>
      </c>
      <c r="AJ21" s="229">
        <v>0</v>
      </c>
      <c r="AK21" s="229">
        <v>0</v>
      </c>
      <c r="AL21" s="229">
        <v>0</v>
      </c>
    </row>
    <row r="22" spans="1:38">
      <c r="A22" s="229">
        <v>21</v>
      </c>
      <c r="B22" s="229" t="s">
        <v>2662</v>
      </c>
      <c r="C22" s="229" t="s">
        <v>2683</v>
      </c>
      <c r="D22" s="229">
        <f t="shared" si="0"/>
        <v>0</v>
      </c>
      <c r="G22" s="229">
        <v>0</v>
      </c>
      <c r="H22" s="229">
        <v>0</v>
      </c>
      <c r="I22" s="229">
        <v>0</v>
      </c>
      <c r="J22" s="229">
        <v>0</v>
      </c>
      <c r="K22" s="229">
        <v>0</v>
      </c>
      <c r="L22" s="229">
        <v>0</v>
      </c>
      <c r="M22" s="229">
        <v>0</v>
      </c>
      <c r="N22" s="229">
        <v>0</v>
      </c>
      <c r="O22" s="229">
        <v>0</v>
      </c>
      <c r="P22" s="229">
        <v>0</v>
      </c>
      <c r="Q22" s="229">
        <v>0</v>
      </c>
      <c r="R22" s="229">
        <v>0</v>
      </c>
      <c r="S22" s="229">
        <v>0</v>
      </c>
      <c r="T22" s="229">
        <v>0</v>
      </c>
      <c r="U22" s="229">
        <v>0</v>
      </c>
      <c r="V22" s="229">
        <v>0</v>
      </c>
      <c r="W22" s="229">
        <v>0</v>
      </c>
      <c r="X22" s="229">
        <v>0</v>
      </c>
      <c r="Y22" s="229">
        <v>0</v>
      </c>
      <c r="Z22" s="229">
        <v>0</v>
      </c>
      <c r="AA22" s="229">
        <v>0</v>
      </c>
      <c r="AB22" s="229">
        <v>0</v>
      </c>
      <c r="AC22" s="229">
        <v>0</v>
      </c>
      <c r="AD22" s="229">
        <v>0</v>
      </c>
      <c r="AE22" s="229">
        <v>0</v>
      </c>
      <c r="AF22" s="229">
        <v>0</v>
      </c>
      <c r="AG22" s="229">
        <v>0</v>
      </c>
      <c r="AH22" s="229">
        <v>0</v>
      </c>
      <c r="AI22" s="229">
        <v>0</v>
      </c>
      <c r="AJ22" s="229">
        <v>0</v>
      </c>
      <c r="AK22" s="229">
        <v>0</v>
      </c>
      <c r="AL22" s="229">
        <v>0</v>
      </c>
    </row>
    <row r="23" spans="1:38">
      <c r="A23" s="229">
        <v>22</v>
      </c>
      <c r="B23" s="229" t="s">
        <v>2662</v>
      </c>
      <c r="C23" s="229" t="s">
        <v>2684</v>
      </c>
      <c r="D23" s="229">
        <f t="shared" si="0"/>
        <v>0</v>
      </c>
      <c r="G23" s="229">
        <v>0</v>
      </c>
      <c r="H23" s="229">
        <v>0</v>
      </c>
      <c r="I23" s="229">
        <v>0</v>
      </c>
      <c r="J23" s="229">
        <v>0</v>
      </c>
      <c r="K23" s="229">
        <v>0</v>
      </c>
      <c r="L23" s="229">
        <v>0</v>
      </c>
      <c r="M23" s="229">
        <v>0</v>
      </c>
      <c r="N23" s="229">
        <v>0</v>
      </c>
      <c r="O23" s="229">
        <v>0</v>
      </c>
      <c r="P23" s="229">
        <v>0</v>
      </c>
      <c r="Q23" s="229">
        <v>0</v>
      </c>
      <c r="R23" s="229">
        <v>0</v>
      </c>
      <c r="S23" s="229">
        <v>0</v>
      </c>
      <c r="T23" s="229">
        <v>0</v>
      </c>
      <c r="U23" s="229">
        <v>0</v>
      </c>
      <c r="V23" s="229">
        <v>0</v>
      </c>
      <c r="W23" s="229">
        <v>0</v>
      </c>
      <c r="X23" s="229">
        <v>0</v>
      </c>
      <c r="Y23" s="229">
        <v>0</v>
      </c>
      <c r="Z23" s="229">
        <v>0</v>
      </c>
      <c r="AA23" s="229">
        <v>0</v>
      </c>
      <c r="AB23" s="229">
        <v>0</v>
      </c>
      <c r="AC23" s="229">
        <v>0</v>
      </c>
      <c r="AD23" s="229">
        <v>0</v>
      </c>
      <c r="AE23" s="229">
        <v>0</v>
      </c>
      <c r="AF23" s="229">
        <v>0</v>
      </c>
      <c r="AG23" s="229">
        <v>0</v>
      </c>
      <c r="AH23" s="229">
        <v>0</v>
      </c>
      <c r="AI23" s="229">
        <v>0</v>
      </c>
      <c r="AJ23" s="229">
        <v>0</v>
      </c>
      <c r="AK23" s="229">
        <v>0</v>
      </c>
      <c r="AL23" s="229">
        <v>0</v>
      </c>
    </row>
    <row r="24" spans="1:38">
      <c r="A24" s="229">
        <v>23</v>
      </c>
      <c r="B24" s="229" t="s">
        <v>2662</v>
      </c>
      <c r="C24" s="229" t="s">
        <v>2685</v>
      </c>
      <c r="D24" s="229">
        <f t="shared" si="0"/>
        <v>0</v>
      </c>
      <c r="G24" s="229">
        <v>0</v>
      </c>
      <c r="H24" s="229">
        <v>0</v>
      </c>
      <c r="I24" s="229">
        <v>0</v>
      </c>
      <c r="J24" s="229">
        <v>0</v>
      </c>
      <c r="K24" s="229">
        <v>0</v>
      </c>
      <c r="L24" s="229">
        <v>0</v>
      </c>
      <c r="M24" s="229">
        <v>0</v>
      </c>
      <c r="N24" s="229">
        <v>0</v>
      </c>
      <c r="O24" s="229">
        <v>0</v>
      </c>
      <c r="P24" s="229">
        <v>0</v>
      </c>
      <c r="Q24" s="229">
        <v>0</v>
      </c>
      <c r="R24" s="229">
        <v>0</v>
      </c>
      <c r="S24" s="229">
        <v>0</v>
      </c>
      <c r="T24" s="229">
        <v>0</v>
      </c>
      <c r="U24" s="229">
        <v>0</v>
      </c>
      <c r="V24" s="229">
        <v>0</v>
      </c>
      <c r="W24" s="229">
        <v>0</v>
      </c>
      <c r="X24" s="229">
        <v>0</v>
      </c>
      <c r="Y24" s="229">
        <v>0</v>
      </c>
      <c r="Z24" s="229">
        <v>0</v>
      </c>
      <c r="AA24" s="229">
        <v>0</v>
      </c>
      <c r="AB24" s="229">
        <v>0</v>
      </c>
      <c r="AC24" s="229">
        <v>0</v>
      </c>
      <c r="AD24" s="229">
        <v>0</v>
      </c>
      <c r="AE24" s="229">
        <v>0</v>
      </c>
      <c r="AF24" s="229">
        <v>0</v>
      </c>
      <c r="AG24" s="229">
        <v>0</v>
      </c>
      <c r="AH24" s="229">
        <v>0</v>
      </c>
      <c r="AI24" s="229">
        <v>0</v>
      </c>
      <c r="AJ24" s="229">
        <v>0</v>
      </c>
      <c r="AK24" s="229">
        <v>0</v>
      </c>
      <c r="AL24" s="229">
        <v>0</v>
      </c>
    </row>
    <row r="25" spans="1:38">
      <c r="A25" s="229">
        <v>24</v>
      </c>
      <c r="B25" s="229" t="s">
        <v>2662</v>
      </c>
      <c r="C25" s="229" t="s">
        <v>2686</v>
      </c>
      <c r="D25" s="229">
        <f t="shared" si="0"/>
        <v>0</v>
      </c>
      <c r="G25" s="229">
        <v>0</v>
      </c>
      <c r="H25" s="229">
        <v>0</v>
      </c>
      <c r="I25" s="229">
        <v>0</v>
      </c>
      <c r="J25" s="229">
        <v>0</v>
      </c>
      <c r="K25" s="229">
        <v>0</v>
      </c>
      <c r="L25" s="229">
        <v>0</v>
      </c>
      <c r="M25" s="229">
        <v>0</v>
      </c>
      <c r="N25" s="229">
        <v>0</v>
      </c>
      <c r="O25" s="229">
        <v>0</v>
      </c>
      <c r="P25" s="229">
        <v>0</v>
      </c>
      <c r="Q25" s="229">
        <v>0</v>
      </c>
      <c r="R25" s="229">
        <v>0</v>
      </c>
      <c r="S25" s="229">
        <v>0</v>
      </c>
      <c r="T25" s="229">
        <v>0</v>
      </c>
      <c r="U25" s="229">
        <v>0</v>
      </c>
      <c r="V25" s="229">
        <v>0</v>
      </c>
      <c r="W25" s="229">
        <v>0</v>
      </c>
      <c r="X25" s="229">
        <v>0</v>
      </c>
      <c r="Y25" s="229">
        <v>0</v>
      </c>
      <c r="Z25" s="229">
        <v>0</v>
      </c>
      <c r="AA25" s="229">
        <v>0</v>
      </c>
      <c r="AB25" s="229">
        <v>0</v>
      </c>
      <c r="AC25" s="229">
        <v>0</v>
      </c>
      <c r="AD25" s="229">
        <v>0</v>
      </c>
      <c r="AE25" s="229">
        <v>0</v>
      </c>
      <c r="AF25" s="229">
        <v>0</v>
      </c>
      <c r="AG25" s="229">
        <v>0</v>
      </c>
      <c r="AH25" s="229">
        <v>0</v>
      </c>
      <c r="AI25" s="229">
        <v>0</v>
      </c>
      <c r="AJ25" s="229">
        <v>0</v>
      </c>
      <c r="AK25" s="229">
        <v>0</v>
      </c>
      <c r="AL25" s="229">
        <v>0</v>
      </c>
    </row>
    <row r="26" spans="1:38">
      <c r="A26" s="229">
        <v>25</v>
      </c>
      <c r="B26" s="229" t="s">
        <v>2662</v>
      </c>
      <c r="C26" s="229" t="s">
        <v>2687</v>
      </c>
      <c r="D26" s="229">
        <f t="shared" si="0"/>
        <v>0</v>
      </c>
      <c r="G26" s="229">
        <v>0</v>
      </c>
      <c r="H26" s="229">
        <v>0</v>
      </c>
      <c r="I26" s="229">
        <v>0</v>
      </c>
      <c r="J26" s="229">
        <v>0</v>
      </c>
      <c r="K26" s="229">
        <v>0</v>
      </c>
      <c r="L26" s="229">
        <v>0</v>
      </c>
      <c r="M26" s="229">
        <v>0</v>
      </c>
      <c r="N26" s="229">
        <v>0</v>
      </c>
      <c r="O26" s="229">
        <v>0</v>
      </c>
      <c r="P26" s="229">
        <v>0</v>
      </c>
      <c r="Q26" s="229">
        <v>0</v>
      </c>
      <c r="R26" s="229">
        <v>0</v>
      </c>
      <c r="S26" s="229">
        <v>0</v>
      </c>
      <c r="T26" s="229">
        <v>0</v>
      </c>
      <c r="U26" s="229">
        <v>0</v>
      </c>
      <c r="V26" s="229">
        <v>0</v>
      </c>
      <c r="W26" s="229">
        <v>0</v>
      </c>
      <c r="X26" s="229">
        <v>0</v>
      </c>
      <c r="Y26" s="229">
        <v>0</v>
      </c>
      <c r="Z26" s="229">
        <v>0</v>
      </c>
      <c r="AA26" s="229">
        <v>0</v>
      </c>
      <c r="AB26" s="229">
        <v>0</v>
      </c>
      <c r="AC26" s="229">
        <v>0</v>
      </c>
      <c r="AD26" s="229">
        <v>0</v>
      </c>
      <c r="AE26" s="229">
        <v>0</v>
      </c>
      <c r="AF26" s="229">
        <v>0</v>
      </c>
      <c r="AG26" s="229">
        <v>0</v>
      </c>
      <c r="AH26" s="229">
        <v>0</v>
      </c>
      <c r="AI26" s="229">
        <v>0</v>
      </c>
      <c r="AJ26" s="229">
        <v>0</v>
      </c>
      <c r="AK26" s="229">
        <v>0</v>
      </c>
      <c r="AL26" s="229">
        <v>0</v>
      </c>
    </row>
    <row r="27" spans="1:38">
      <c r="A27" s="229">
        <v>26</v>
      </c>
      <c r="B27" s="229" t="s">
        <v>2662</v>
      </c>
      <c r="C27" s="229" t="s">
        <v>2688</v>
      </c>
      <c r="D27" s="229">
        <f t="shared" si="0"/>
        <v>0</v>
      </c>
      <c r="G27" s="229">
        <v>0</v>
      </c>
      <c r="H27" s="229">
        <v>0</v>
      </c>
      <c r="I27" s="229">
        <v>0</v>
      </c>
      <c r="J27" s="229">
        <v>0</v>
      </c>
      <c r="K27" s="229">
        <v>0</v>
      </c>
      <c r="L27" s="229">
        <v>0</v>
      </c>
      <c r="M27" s="229">
        <v>0</v>
      </c>
      <c r="N27" s="229">
        <v>0</v>
      </c>
      <c r="O27" s="229">
        <v>0</v>
      </c>
      <c r="P27" s="229">
        <v>0</v>
      </c>
      <c r="Q27" s="229">
        <v>0</v>
      </c>
      <c r="R27" s="229">
        <v>0</v>
      </c>
      <c r="S27" s="229">
        <v>0</v>
      </c>
      <c r="T27" s="229">
        <v>0</v>
      </c>
      <c r="U27" s="229">
        <v>0</v>
      </c>
      <c r="V27" s="229">
        <v>0</v>
      </c>
      <c r="W27" s="229">
        <v>0</v>
      </c>
      <c r="X27" s="229">
        <v>0</v>
      </c>
      <c r="Y27" s="229">
        <v>0</v>
      </c>
      <c r="Z27" s="229">
        <v>0</v>
      </c>
      <c r="AA27" s="229">
        <v>0</v>
      </c>
      <c r="AB27" s="229">
        <v>0</v>
      </c>
      <c r="AC27" s="229">
        <v>0</v>
      </c>
      <c r="AD27" s="229">
        <v>0</v>
      </c>
      <c r="AE27" s="229">
        <v>0</v>
      </c>
      <c r="AF27" s="229">
        <v>0</v>
      </c>
      <c r="AG27" s="229">
        <v>0</v>
      </c>
      <c r="AH27" s="229">
        <v>0</v>
      </c>
      <c r="AI27" s="229">
        <v>0</v>
      </c>
      <c r="AJ27" s="229">
        <v>0</v>
      </c>
      <c r="AK27" s="229">
        <v>0</v>
      </c>
      <c r="AL27" s="229">
        <v>0</v>
      </c>
    </row>
    <row r="28" spans="1:38">
      <c r="A28" s="229">
        <v>27</v>
      </c>
      <c r="B28" s="229" t="s">
        <v>2662</v>
      </c>
      <c r="C28" s="229" t="s">
        <v>2689</v>
      </c>
      <c r="D28" s="229">
        <f t="shared" si="0"/>
        <v>0</v>
      </c>
      <c r="G28" s="229">
        <v>0</v>
      </c>
      <c r="H28" s="229">
        <v>0</v>
      </c>
      <c r="I28" s="229">
        <v>0</v>
      </c>
      <c r="J28" s="229">
        <v>0</v>
      </c>
      <c r="K28" s="229">
        <v>0</v>
      </c>
      <c r="L28" s="229">
        <v>0</v>
      </c>
      <c r="M28" s="229">
        <v>0</v>
      </c>
      <c r="N28" s="229">
        <v>0</v>
      </c>
      <c r="O28" s="229">
        <v>0</v>
      </c>
      <c r="P28" s="229">
        <v>0</v>
      </c>
      <c r="Q28" s="229">
        <v>0</v>
      </c>
      <c r="R28" s="229">
        <v>0</v>
      </c>
      <c r="S28" s="229">
        <v>0</v>
      </c>
      <c r="T28" s="229">
        <v>0</v>
      </c>
      <c r="U28" s="229">
        <v>0</v>
      </c>
      <c r="V28" s="229">
        <v>0</v>
      </c>
      <c r="W28" s="229">
        <v>0</v>
      </c>
      <c r="X28" s="229">
        <v>0</v>
      </c>
      <c r="Y28" s="229">
        <v>0</v>
      </c>
      <c r="Z28" s="229">
        <v>0</v>
      </c>
      <c r="AA28" s="229">
        <v>0</v>
      </c>
      <c r="AB28" s="229">
        <v>0</v>
      </c>
      <c r="AC28" s="229">
        <v>0</v>
      </c>
      <c r="AD28" s="229">
        <v>0</v>
      </c>
      <c r="AE28" s="229">
        <v>0</v>
      </c>
      <c r="AF28" s="229">
        <v>0</v>
      </c>
      <c r="AG28" s="229">
        <v>0</v>
      </c>
      <c r="AH28" s="229">
        <v>0</v>
      </c>
      <c r="AI28" s="229">
        <v>0</v>
      </c>
      <c r="AJ28" s="229">
        <v>0</v>
      </c>
      <c r="AK28" s="229">
        <v>0</v>
      </c>
      <c r="AL28" s="229">
        <v>0</v>
      </c>
    </row>
    <row r="29" spans="1:38">
      <c r="A29" s="229">
        <v>28</v>
      </c>
      <c r="B29" s="229" t="s">
        <v>2662</v>
      </c>
      <c r="C29" s="229" t="s">
        <v>2690</v>
      </c>
      <c r="D29" s="229">
        <f t="shared" si="0"/>
        <v>0</v>
      </c>
      <c r="G29" s="229">
        <v>0</v>
      </c>
      <c r="H29" s="229">
        <v>0</v>
      </c>
      <c r="I29" s="229">
        <v>0</v>
      </c>
      <c r="J29" s="229">
        <v>0</v>
      </c>
      <c r="K29" s="229">
        <v>0</v>
      </c>
      <c r="L29" s="229">
        <v>0</v>
      </c>
      <c r="M29" s="229">
        <v>0</v>
      </c>
      <c r="N29" s="229">
        <v>0</v>
      </c>
      <c r="O29" s="229">
        <v>0</v>
      </c>
      <c r="P29" s="229">
        <v>0</v>
      </c>
      <c r="Q29" s="229">
        <v>0</v>
      </c>
      <c r="R29" s="229">
        <v>0</v>
      </c>
      <c r="S29" s="229">
        <v>0</v>
      </c>
      <c r="T29" s="229">
        <v>0</v>
      </c>
      <c r="U29" s="229">
        <v>0</v>
      </c>
      <c r="V29" s="229">
        <v>0</v>
      </c>
      <c r="W29" s="229">
        <v>0</v>
      </c>
      <c r="X29" s="229">
        <v>0</v>
      </c>
      <c r="Y29" s="229">
        <v>0</v>
      </c>
      <c r="Z29" s="229">
        <v>0</v>
      </c>
      <c r="AA29" s="229">
        <v>0</v>
      </c>
      <c r="AB29" s="229">
        <v>0</v>
      </c>
      <c r="AC29" s="229">
        <v>0</v>
      </c>
      <c r="AD29" s="229">
        <v>0</v>
      </c>
      <c r="AE29" s="229">
        <v>0</v>
      </c>
      <c r="AF29" s="229">
        <v>0</v>
      </c>
      <c r="AG29" s="229">
        <v>0</v>
      </c>
      <c r="AH29" s="229">
        <v>0</v>
      </c>
      <c r="AI29" s="229">
        <v>0</v>
      </c>
      <c r="AJ29" s="229">
        <v>0</v>
      </c>
      <c r="AK29" s="229">
        <v>0</v>
      </c>
      <c r="AL29" s="229">
        <v>0</v>
      </c>
    </row>
    <row r="30" spans="1:38">
      <c r="A30" s="229">
        <v>29</v>
      </c>
      <c r="B30" s="229" t="s">
        <v>2662</v>
      </c>
      <c r="C30" s="229" t="s">
        <v>2691</v>
      </c>
      <c r="D30" s="229">
        <f t="shared" si="0"/>
        <v>0</v>
      </c>
      <c r="G30" s="229">
        <v>0</v>
      </c>
      <c r="H30" s="229">
        <v>0</v>
      </c>
      <c r="I30" s="229">
        <v>0</v>
      </c>
      <c r="J30" s="229">
        <v>0</v>
      </c>
      <c r="K30" s="229">
        <v>0</v>
      </c>
      <c r="L30" s="229">
        <v>0</v>
      </c>
      <c r="M30" s="229">
        <v>0</v>
      </c>
      <c r="N30" s="229">
        <v>0</v>
      </c>
      <c r="O30" s="229">
        <v>0</v>
      </c>
      <c r="P30" s="229">
        <v>0</v>
      </c>
      <c r="Q30" s="229">
        <v>0</v>
      </c>
      <c r="R30" s="229">
        <v>0</v>
      </c>
      <c r="S30" s="229">
        <v>0</v>
      </c>
      <c r="T30" s="229">
        <v>0</v>
      </c>
      <c r="U30" s="229">
        <v>0</v>
      </c>
      <c r="V30" s="229">
        <v>0</v>
      </c>
      <c r="W30" s="229">
        <v>0</v>
      </c>
      <c r="X30" s="229">
        <v>0</v>
      </c>
      <c r="Y30" s="229">
        <v>0</v>
      </c>
      <c r="Z30" s="229">
        <v>0</v>
      </c>
      <c r="AA30" s="229">
        <v>0</v>
      </c>
      <c r="AB30" s="229">
        <v>0</v>
      </c>
      <c r="AC30" s="229">
        <v>0</v>
      </c>
      <c r="AD30" s="229">
        <v>0</v>
      </c>
      <c r="AE30" s="229">
        <v>0</v>
      </c>
      <c r="AF30" s="229">
        <v>0</v>
      </c>
      <c r="AG30" s="229">
        <v>0</v>
      </c>
      <c r="AH30" s="229">
        <v>0</v>
      </c>
      <c r="AI30" s="229">
        <v>0</v>
      </c>
      <c r="AJ30" s="229">
        <v>0</v>
      </c>
      <c r="AK30" s="229">
        <v>0</v>
      </c>
      <c r="AL30" s="229">
        <v>0</v>
      </c>
    </row>
    <row r="31" spans="1:38">
      <c r="A31" s="229">
        <v>30</v>
      </c>
      <c r="B31" s="229" t="s">
        <v>2662</v>
      </c>
      <c r="C31" s="229" t="s">
        <v>2692</v>
      </c>
      <c r="D31" s="229">
        <f t="shared" si="0"/>
        <v>0</v>
      </c>
      <c r="G31" s="229">
        <v>0</v>
      </c>
      <c r="H31" s="229">
        <v>0</v>
      </c>
      <c r="I31" s="229">
        <v>0</v>
      </c>
      <c r="J31" s="229">
        <v>0</v>
      </c>
      <c r="K31" s="229">
        <v>0</v>
      </c>
      <c r="L31" s="229">
        <v>0</v>
      </c>
      <c r="M31" s="229">
        <v>0</v>
      </c>
      <c r="N31" s="229">
        <v>0</v>
      </c>
      <c r="O31" s="229">
        <v>0</v>
      </c>
      <c r="P31" s="229">
        <v>0</v>
      </c>
      <c r="Q31" s="229">
        <v>0</v>
      </c>
      <c r="R31" s="229">
        <v>0</v>
      </c>
      <c r="S31" s="229">
        <v>0</v>
      </c>
      <c r="T31" s="229">
        <v>0</v>
      </c>
      <c r="U31" s="229">
        <v>0</v>
      </c>
      <c r="V31" s="229">
        <v>0</v>
      </c>
      <c r="W31" s="229">
        <v>0</v>
      </c>
      <c r="X31" s="229">
        <v>0</v>
      </c>
      <c r="Y31" s="229">
        <v>0</v>
      </c>
      <c r="Z31" s="229">
        <v>0</v>
      </c>
      <c r="AA31" s="229">
        <v>0</v>
      </c>
      <c r="AB31" s="229">
        <v>0</v>
      </c>
      <c r="AC31" s="229">
        <v>0</v>
      </c>
      <c r="AD31" s="229">
        <v>0</v>
      </c>
      <c r="AE31" s="229">
        <v>0</v>
      </c>
      <c r="AF31" s="229">
        <v>0</v>
      </c>
      <c r="AG31" s="229">
        <v>0</v>
      </c>
      <c r="AH31" s="229">
        <v>0</v>
      </c>
      <c r="AI31" s="229">
        <v>0</v>
      </c>
      <c r="AJ31" s="229">
        <v>0</v>
      </c>
      <c r="AK31" s="229">
        <v>0</v>
      </c>
      <c r="AL31" s="229">
        <v>0</v>
      </c>
    </row>
    <row r="32" spans="1:38">
      <c r="A32" s="229">
        <v>31</v>
      </c>
      <c r="B32" s="229" t="s">
        <v>2662</v>
      </c>
      <c r="C32" s="229" t="s">
        <v>2693</v>
      </c>
      <c r="D32" s="229">
        <f t="shared" si="0"/>
        <v>0</v>
      </c>
      <c r="G32" s="229">
        <v>0</v>
      </c>
      <c r="H32" s="229">
        <v>0</v>
      </c>
      <c r="I32" s="229">
        <v>0</v>
      </c>
      <c r="J32" s="229">
        <v>0</v>
      </c>
      <c r="K32" s="229">
        <v>0</v>
      </c>
      <c r="L32" s="229">
        <v>0</v>
      </c>
      <c r="M32" s="229">
        <v>0</v>
      </c>
      <c r="N32" s="229">
        <v>0</v>
      </c>
      <c r="O32" s="229">
        <v>0</v>
      </c>
      <c r="P32" s="229">
        <v>0</v>
      </c>
      <c r="Q32" s="229">
        <v>0</v>
      </c>
      <c r="R32" s="229">
        <v>0</v>
      </c>
      <c r="S32" s="229">
        <v>0</v>
      </c>
      <c r="T32" s="229">
        <v>0</v>
      </c>
      <c r="U32" s="229">
        <v>0</v>
      </c>
      <c r="V32" s="229">
        <v>0</v>
      </c>
      <c r="W32" s="229">
        <v>0</v>
      </c>
      <c r="X32" s="229">
        <v>0</v>
      </c>
      <c r="Y32" s="229">
        <v>0</v>
      </c>
      <c r="Z32" s="229">
        <v>0</v>
      </c>
      <c r="AA32" s="229">
        <v>0</v>
      </c>
      <c r="AB32" s="229">
        <v>0</v>
      </c>
      <c r="AC32" s="229">
        <v>0</v>
      </c>
      <c r="AD32" s="229">
        <v>0</v>
      </c>
      <c r="AE32" s="229">
        <v>0</v>
      </c>
      <c r="AF32" s="229">
        <v>0</v>
      </c>
      <c r="AG32" s="229">
        <v>0</v>
      </c>
      <c r="AH32" s="229">
        <v>0</v>
      </c>
      <c r="AI32" s="229">
        <v>0</v>
      </c>
      <c r="AJ32" s="229">
        <v>0</v>
      </c>
      <c r="AK32" s="229">
        <v>0</v>
      </c>
      <c r="AL32" s="229">
        <v>0</v>
      </c>
    </row>
    <row r="33" spans="1:38">
      <c r="A33" s="229">
        <v>32</v>
      </c>
      <c r="B33" s="229" t="s">
        <v>2662</v>
      </c>
      <c r="C33" s="229" t="s">
        <v>2694</v>
      </c>
      <c r="D33" s="229">
        <f t="shared" si="0"/>
        <v>0</v>
      </c>
      <c r="G33" s="229">
        <v>0</v>
      </c>
      <c r="H33" s="229">
        <v>0</v>
      </c>
      <c r="I33" s="229">
        <v>0</v>
      </c>
      <c r="J33" s="229">
        <v>0</v>
      </c>
      <c r="K33" s="229">
        <v>0</v>
      </c>
      <c r="L33" s="229">
        <v>0</v>
      </c>
      <c r="M33" s="229">
        <v>0</v>
      </c>
      <c r="N33" s="229">
        <v>0</v>
      </c>
      <c r="O33" s="229">
        <v>0</v>
      </c>
      <c r="P33" s="229">
        <v>0</v>
      </c>
      <c r="Q33" s="229">
        <v>0</v>
      </c>
      <c r="R33" s="229">
        <v>0</v>
      </c>
      <c r="S33" s="229">
        <v>0</v>
      </c>
      <c r="T33" s="229">
        <v>0</v>
      </c>
      <c r="U33" s="229">
        <v>0</v>
      </c>
      <c r="V33" s="229">
        <v>0</v>
      </c>
      <c r="W33" s="229">
        <v>0</v>
      </c>
      <c r="X33" s="229">
        <v>0</v>
      </c>
      <c r="Y33" s="229">
        <v>0</v>
      </c>
      <c r="Z33" s="229">
        <v>0</v>
      </c>
      <c r="AA33" s="229">
        <v>0</v>
      </c>
      <c r="AB33" s="229">
        <v>0</v>
      </c>
      <c r="AC33" s="229">
        <v>0</v>
      </c>
      <c r="AD33" s="229">
        <v>0</v>
      </c>
      <c r="AE33" s="229">
        <v>0</v>
      </c>
      <c r="AF33" s="229">
        <v>0</v>
      </c>
      <c r="AG33" s="229">
        <v>0</v>
      </c>
      <c r="AH33" s="229">
        <v>0</v>
      </c>
      <c r="AI33" s="229">
        <v>0</v>
      </c>
      <c r="AJ33" s="229">
        <v>0</v>
      </c>
      <c r="AK33" s="229">
        <v>0</v>
      </c>
      <c r="AL33" s="229">
        <v>0</v>
      </c>
    </row>
    <row r="34" spans="1:38">
      <c r="A34" s="229">
        <v>33</v>
      </c>
      <c r="B34" s="229" t="s">
        <v>2662</v>
      </c>
      <c r="C34" s="229" t="s">
        <v>2695</v>
      </c>
      <c r="D34" s="229">
        <f t="shared" si="0"/>
        <v>0</v>
      </c>
      <c r="G34" s="229">
        <v>0</v>
      </c>
      <c r="H34" s="229">
        <v>0</v>
      </c>
      <c r="I34" s="229">
        <v>0</v>
      </c>
      <c r="J34" s="229">
        <v>0</v>
      </c>
      <c r="K34" s="229">
        <v>0</v>
      </c>
      <c r="L34" s="229">
        <v>0</v>
      </c>
      <c r="M34" s="229">
        <v>0</v>
      </c>
      <c r="N34" s="229">
        <v>0</v>
      </c>
      <c r="O34" s="229">
        <v>0</v>
      </c>
      <c r="P34" s="229">
        <v>0</v>
      </c>
      <c r="Q34" s="229">
        <v>0</v>
      </c>
      <c r="R34" s="229">
        <v>0</v>
      </c>
      <c r="S34" s="229">
        <v>0</v>
      </c>
      <c r="T34" s="229">
        <v>0</v>
      </c>
      <c r="U34" s="229">
        <v>0</v>
      </c>
      <c r="V34" s="229">
        <v>0</v>
      </c>
      <c r="W34" s="229">
        <v>0</v>
      </c>
      <c r="X34" s="229">
        <v>0</v>
      </c>
      <c r="Y34" s="229">
        <v>0</v>
      </c>
      <c r="Z34" s="229">
        <v>0</v>
      </c>
      <c r="AA34" s="229">
        <v>0</v>
      </c>
      <c r="AB34" s="229">
        <v>0</v>
      </c>
      <c r="AC34" s="229">
        <v>0</v>
      </c>
      <c r="AD34" s="229">
        <v>0</v>
      </c>
      <c r="AE34" s="229">
        <v>0</v>
      </c>
      <c r="AF34" s="229">
        <v>0</v>
      </c>
      <c r="AG34" s="229">
        <v>0</v>
      </c>
      <c r="AH34" s="229">
        <v>0</v>
      </c>
      <c r="AI34" s="229">
        <v>0</v>
      </c>
      <c r="AJ34" s="229">
        <v>0</v>
      </c>
      <c r="AK34" s="229">
        <v>0</v>
      </c>
      <c r="AL34" s="229">
        <v>0</v>
      </c>
    </row>
    <row r="35" spans="1:38">
      <c r="A35" s="229">
        <v>34</v>
      </c>
      <c r="B35" s="229" t="s">
        <v>2662</v>
      </c>
      <c r="C35" s="229" t="s">
        <v>2696</v>
      </c>
      <c r="D35" s="229">
        <f t="shared" si="0"/>
        <v>0</v>
      </c>
      <c r="G35" s="229">
        <v>0</v>
      </c>
      <c r="H35" s="229">
        <v>0</v>
      </c>
      <c r="I35" s="229">
        <v>0</v>
      </c>
      <c r="J35" s="229">
        <v>0</v>
      </c>
      <c r="K35" s="229">
        <v>0</v>
      </c>
      <c r="L35" s="229">
        <v>0</v>
      </c>
      <c r="M35" s="229">
        <v>0</v>
      </c>
      <c r="N35" s="229">
        <v>0</v>
      </c>
      <c r="O35" s="229">
        <v>0</v>
      </c>
      <c r="P35" s="229">
        <v>0</v>
      </c>
      <c r="Q35" s="229">
        <v>0</v>
      </c>
      <c r="R35" s="229">
        <v>0</v>
      </c>
      <c r="S35" s="229">
        <v>0</v>
      </c>
      <c r="T35" s="229">
        <v>0</v>
      </c>
      <c r="U35" s="229">
        <v>0</v>
      </c>
      <c r="V35" s="229">
        <v>0</v>
      </c>
      <c r="W35" s="229">
        <v>0</v>
      </c>
      <c r="X35" s="229">
        <v>0</v>
      </c>
      <c r="Y35" s="229">
        <v>0</v>
      </c>
      <c r="Z35" s="229">
        <v>0</v>
      </c>
      <c r="AA35" s="229">
        <v>0</v>
      </c>
      <c r="AB35" s="229">
        <v>0</v>
      </c>
      <c r="AC35" s="229">
        <v>0</v>
      </c>
      <c r="AD35" s="229">
        <v>0</v>
      </c>
      <c r="AE35" s="229">
        <v>0</v>
      </c>
      <c r="AF35" s="229">
        <v>0</v>
      </c>
      <c r="AG35" s="229">
        <v>0</v>
      </c>
      <c r="AH35" s="229">
        <v>0</v>
      </c>
      <c r="AI35" s="229">
        <v>0</v>
      </c>
      <c r="AJ35" s="229">
        <v>0</v>
      </c>
      <c r="AK35" s="229">
        <v>0</v>
      </c>
      <c r="AL35" s="229">
        <v>0</v>
      </c>
    </row>
    <row r="36" spans="1:38">
      <c r="A36" s="229">
        <v>35</v>
      </c>
      <c r="B36" s="229" t="s">
        <v>2662</v>
      </c>
      <c r="C36" s="229" t="s">
        <v>2697</v>
      </c>
      <c r="D36" s="229">
        <f t="shared" si="0"/>
        <v>0</v>
      </c>
      <c r="G36" s="229">
        <v>0</v>
      </c>
      <c r="H36" s="229">
        <v>0</v>
      </c>
      <c r="I36" s="229">
        <v>0</v>
      </c>
      <c r="J36" s="229">
        <v>0</v>
      </c>
      <c r="K36" s="229">
        <v>0</v>
      </c>
      <c r="L36" s="229">
        <v>0</v>
      </c>
      <c r="M36" s="229">
        <v>0</v>
      </c>
      <c r="N36" s="229">
        <v>0</v>
      </c>
      <c r="O36" s="229">
        <v>0</v>
      </c>
      <c r="P36" s="229">
        <v>0</v>
      </c>
      <c r="Q36" s="229">
        <v>0</v>
      </c>
      <c r="R36" s="229">
        <v>0</v>
      </c>
      <c r="S36" s="229">
        <v>0</v>
      </c>
      <c r="T36" s="229">
        <v>0</v>
      </c>
      <c r="U36" s="229">
        <v>0</v>
      </c>
      <c r="V36" s="229">
        <v>0</v>
      </c>
      <c r="W36" s="229">
        <v>0</v>
      </c>
      <c r="X36" s="229">
        <v>0</v>
      </c>
      <c r="Y36" s="229">
        <v>0</v>
      </c>
      <c r="Z36" s="229">
        <v>0</v>
      </c>
      <c r="AA36" s="229">
        <v>0</v>
      </c>
      <c r="AB36" s="229">
        <v>0</v>
      </c>
      <c r="AC36" s="229">
        <v>0</v>
      </c>
      <c r="AD36" s="229">
        <v>0</v>
      </c>
      <c r="AE36" s="229">
        <v>0</v>
      </c>
      <c r="AF36" s="229">
        <v>0</v>
      </c>
      <c r="AG36" s="229">
        <v>0</v>
      </c>
      <c r="AH36" s="229">
        <v>0</v>
      </c>
      <c r="AI36" s="229">
        <v>0</v>
      </c>
      <c r="AJ36" s="229">
        <v>0</v>
      </c>
      <c r="AK36" s="229">
        <v>0</v>
      </c>
      <c r="AL36" s="229">
        <v>0</v>
      </c>
    </row>
    <row r="37" spans="1:38">
      <c r="A37" s="229">
        <v>36</v>
      </c>
      <c r="B37" s="229" t="s">
        <v>2662</v>
      </c>
      <c r="C37" s="229" t="s">
        <v>2698</v>
      </c>
      <c r="D37" s="229">
        <f t="shared" si="0"/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0</v>
      </c>
      <c r="AL37" s="229">
        <v>0</v>
      </c>
    </row>
    <row r="38" spans="1:38">
      <c r="A38" s="229">
        <v>37</v>
      </c>
      <c r="B38" s="229" t="s">
        <v>2662</v>
      </c>
      <c r="C38" s="229" t="s">
        <v>2699</v>
      </c>
      <c r="D38" s="229">
        <f t="shared" si="0"/>
        <v>0</v>
      </c>
      <c r="G38" s="229">
        <v>0</v>
      </c>
      <c r="H38" s="229">
        <v>0</v>
      </c>
      <c r="I38" s="229">
        <v>0</v>
      </c>
      <c r="J38" s="229">
        <v>0</v>
      </c>
      <c r="K38" s="229">
        <v>0</v>
      </c>
      <c r="L38" s="229">
        <v>0</v>
      </c>
      <c r="M38" s="229">
        <v>0</v>
      </c>
      <c r="N38" s="229">
        <v>0</v>
      </c>
      <c r="O38" s="229">
        <v>0</v>
      </c>
      <c r="P38" s="229">
        <v>0</v>
      </c>
      <c r="Q38" s="229">
        <v>0</v>
      </c>
      <c r="R38" s="229">
        <v>0</v>
      </c>
      <c r="S38" s="229">
        <v>0</v>
      </c>
      <c r="T38" s="229">
        <v>0</v>
      </c>
      <c r="U38" s="229">
        <v>0</v>
      </c>
      <c r="V38" s="229">
        <v>0</v>
      </c>
      <c r="W38" s="229">
        <v>0</v>
      </c>
      <c r="X38" s="229">
        <v>0</v>
      </c>
      <c r="Y38" s="229">
        <v>0</v>
      </c>
      <c r="Z38" s="229">
        <v>0</v>
      </c>
      <c r="AA38" s="229">
        <v>0</v>
      </c>
      <c r="AB38" s="229">
        <v>0</v>
      </c>
      <c r="AC38" s="229">
        <v>0</v>
      </c>
      <c r="AD38" s="229">
        <v>0</v>
      </c>
      <c r="AE38" s="229">
        <v>0</v>
      </c>
      <c r="AF38" s="229">
        <v>0</v>
      </c>
      <c r="AG38" s="229">
        <v>0</v>
      </c>
      <c r="AH38" s="229">
        <v>0</v>
      </c>
      <c r="AI38" s="229">
        <v>0</v>
      </c>
      <c r="AJ38" s="229">
        <v>0</v>
      </c>
      <c r="AK38" s="229">
        <v>0</v>
      </c>
      <c r="AL38" s="229">
        <v>0</v>
      </c>
    </row>
    <row r="39" spans="1:38">
      <c r="A39" s="229">
        <v>38</v>
      </c>
      <c r="B39" s="229" t="s">
        <v>2662</v>
      </c>
      <c r="C39" s="229" t="s">
        <v>2700</v>
      </c>
      <c r="D39" s="229">
        <f t="shared" si="0"/>
        <v>0</v>
      </c>
      <c r="G39" s="229">
        <v>0</v>
      </c>
      <c r="H39" s="229">
        <v>0</v>
      </c>
      <c r="I39" s="229">
        <v>0</v>
      </c>
      <c r="J39" s="229">
        <v>0</v>
      </c>
      <c r="K39" s="229">
        <v>0</v>
      </c>
      <c r="L39" s="229">
        <v>0</v>
      </c>
      <c r="M39" s="229">
        <v>0</v>
      </c>
      <c r="N39" s="229">
        <v>0</v>
      </c>
      <c r="O39" s="229">
        <v>0</v>
      </c>
      <c r="P39" s="229">
        <v>0</v>
      </c>
      <c r="Q39" s="229">
        <v>0</v>
      </c>
      <c r="R39" s="229">
        <v>0</v>
      </c>
      <c r="S39" s="229">
        <v>0</v>
      </c>
      <c r="T39" s="229">
        <v>0</v>
      </c>
      <c r="U39" s="229">
        <v>0</v>
      </c>
      <c r="V39" s="229">
        <v>0</v>
      </c>
      <c r="W39" s="229">
        <v>0</v>
      </c>
      <c r="X39" s="229">
        <v>0</v>
      </c>
      <c r="Y39" s="229">
        <v>0</v>
      </c>
      <c r="Z39" s="229">
        <v>0</v>
      </c>
      <c r="AA39" s="229">
        <v>0</v>
      </c>
      <c r="AB39" s="229">
        <v>0</v>
      </c>
      <c r="AC39" s="229">
        <v>0</v>
      </c>
      <c r="AD39" s="229">
        <v>0</v>
      </c>
      <c r="AE39" s="229">
        <v>0</v>
      </c>
      <c r="AF39" s="229">
        <v>0</v>
      </c>
      <c r="AG39" s="229">
        <v>0</v>
      </c>
      <c r="AH39" s="229">
        <v>0</v>
      </c>
      <c r="AI39" s="229">
        <v>0</v>
      </c>
      <c r="AJ39" s="229">
        <v>0</v>
      </c>
      <c r="AK39" s="229">
        <v>0</v>
      </c>
      <c r="AL39" s="229">
        <v>0</v>
      </c>
    </row>
    <row r="40" spans="1:38">
      <c r="A40" s="229">
        <v>39</v>
      </c>
      <c r="B40" s="229" t="s">
        <v>2662</v>
      </c>
      <c r="C40" s="229" t="s">
        <v>2701</v>
      </c>
      <c r="D40" s="229">
        <f t="shared" si="0"/>
        <v>0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X40" s="229">
        <v>0</v>
      </c>
      <c r="Y40" s="229">
        <v>0</v>
      </c>
      <c r="Z40" s="229">
        <v>0</v>
      </c>
      <c r="AA40" s="229">
        <v>0</v>
      </c>
      <c r="AB40" s="229">
        <v>0</v>
      </c>
      <c r="AC40" s="229">
        <v>0</v>
      </c>
      <c r="AD40" s="229">
        <v>0</v>
      </c>
      <c r="AE40" s="229">
        <v>0</v>
      </c>
      <c r="AF40" s="229">
        <v>0</v>
      </c>
      <c r="AG40" s="229">
        <v>0</v>
      </c>
      <c r="AH40" s="229">
        <v>0</v>
      </c>
      <c r="AI40" s="229">
        <v>0</v>
      </c>
      <c r="AJ40" s="229">
        <v>0</v>
      </c>
      <c r="AK40" s="229">
        <v>0</v>
      </c>
      <c r="AL40" s="229">
        <v>0</v>
      </c>
    </row>
    <row r="41" spans="1:38">
      <c r="A41" s="229">
        <v>40</v>
      </c>
      <c r="B41" s="229" t="s">
        <v>2662</v>
      </c>
      <c r="C41" s="229" t="s">
        <v>2702</v>
      </c>
      <c r="D41" s="229">
        <f t="shared" si="0"/>
        <v>0</v>
      </c>
      <c r="G41" s="229">
        <v>0</v>
      </c>
      <c r="H41" s="229">
        <v>0</v>
      </c>
      <c r="I41" s="229">
        <v>0</v>
      </c>
      <c r="J41" s="229">
        <v>0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X41" s="229">
        <v>0</v>
      </c>
      <c r="Y41" s="229">
        <v>0</v>
      </c>
      <c r="Z41" s="229">
        <v>0</v>
      </c>
      <c r="AA41" s="229">
        <v>0</v>
      </c>
      <c r="AB41" s="229">
        <v>0</v>
      </c>
      <c r="AC41" s="229">
        <v>0</v>
      </c>
      <c r="AD41" s="229">
        <v>0</v>
      </c>
      <c r="AE41" s="229">
        <v>0</v>
      </c>
      <c r="AF41" s="229">
        <v>0</v>
      </c>
      <c r="AG41" s="229">
        <v>0</v>
      </c>
      <c r="AH41" s="229">
        <v>0</v>
      </c>
      <c r="AI41" s="229">
        <v>0</v>
      </c>
      <c r="AJ41" s="229">
        <v>0</v>
      </c>
      <c r="AK41" s="229">
        <v>0</v>
      </c>
      <c r="AL41" s="229">
        <v>0</v>
      </c>
    </row>
    <row r="42" spans="1:38">
      <c r="A42" s="229">
        <v>41</v>
      </c>
      <c r="B42" s="229" t="s">
        <v>2662</v>
      </c>
      <c r="C42" s="229" t="s">
        <v>2703</v>
      </c>
      <c r="D42" s="229">
        <f t="shared" si="0"/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</v>
      </c>
      <c r="AL42" s="229">
        <v>0</v>
      </c>
    </row>
    <row r="43" spans="1:38">
      <c r="A43" s="229">
        <v>42</v>
      </c>
      <c r="B43" s="229" t="s">
        <v>2662</v>
      </c>
      <c r="C43" s="229" t="s">
        <v>2704</v>
      </c>
      <c r="D43" s="229">
        <f t="shared" si="0"/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0</v>
      </c>
      <c r="AI43" s="229">
        <v>0</v>
      </c>
      <c r="AJ43" s="229">
        <v>0</v>
      </c>
      <c r="AK43" s="229">
        <v>0</v>
      </c>
      <c r="AL43" s="229">
        <v>0</v>
      </c>
    </row>
    <row r="44" spans="1:38">
      <c r="A44" s="229">
        <v>43</v>
      </c>
      <c r="B44" s="229" t="s">
        <v>2662</v>
      </c>
      <c r="C44" s="229" t="s">
        <v>2705</v>
      </c>
      <c r="D44" s="229">
        <f t="shared" si="0"/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</row>
    <row r="45" spans="1:38">
      <c r="A45" s="229">
        <v>44</v>
      </c>
      <c r="B45" s="229" t="s">
        <v>2662</v>
      </c>
      <c r="C45" s="229" t="s">
        <v>2706</v>
      </c>
      <c r="D45" s="229">
        <f t="shared" si="0"/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0</v>
      </c>
      <c r="Z45" s="229">
        <v>0</v>
      </c>
      <c r="AA45" s="229">
        <v>0</v>
      </c>
      <c r="AB45" s="229">
        <v>0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</row>
    <row r="46" spans="1:38">
      <c r="A46" s="229">
        <v>45</v>
      </c>
      <c r="B46" s="229" t="s">
        <v>2662</v>
      </c>
      <c r="C46" s="229" t="s">
        <v>2707</v>
      </c>
      <c r="D46" s="229">
        <f t="shared" si="0"/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0</v>
      </c>
      <c r="N46" s="229">
        <v>0</v>
      </c>
      <c r="O46" s="229">
        <v>0</v>
      </c>
      <c r="P46" s="229">
        <v>0</v>
      </c>
      <c r="Q46" s="229">
        <v>0</v>
      </c>
      <c r="R46" s="229">
        <v>0</v>
      </c>
      <c r="S46" s="229">
        <v>0</v>
      </c>
      <c r="T46" s="229">
        <v>0</v>
      </c>
      <c r="U46" s="229">
        <v>0</v>
      </c>
      <c r="V46" s="229">
        <v>0</v>
      </c>
      <c r="W46" s="229">
        <v>0</v>
      </c>
      <c r="X46" s="229">
        <v>0</v>
      </c>
      <c r="Y46" s="229">
        <v>0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</row>
    <row r="47" spans="1:38">
      <c r="A47" s="229">
        <v>46</v>
      </c>
      <c r="B47" s="229" t="s">
        <v>2662</v>
      </c>
      <c r="C47" s="229" t="s">
        <v>2708</v>
      </c>
      <c r="D47" s="229">
        <f t="shared" si="0"/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</row>
    <row r="48" spans="1:38">
      <c r="A48" s="229">
        <v>47</v>
      </c>
      <c r="B48" s="229" t="s">
        <v>2662</v>
      </c>
      <c r="C48" s="229" t="s">
        <v>2709</v>
      </c>
      <c r="D48" s="229">
        <f t="shared" si="0"/>
        <v>0</v>
      </c>
      <c r="G48" s="229">
        <v>0</v>
      </c>
      <c r="H48" s="229">
        <v>0</v>
      </c>
      <c r="I48" s="229">
        <v>0</v>
      </c>
      <c r="J48" s="229">
        <v>0</v>
      </c>
      <c r="K48" s="229">
        <v>0</v>
      </c>
      <c r="L48" s="229">
        <v>0</v>
      </c>
      <c r="M48" s="229">
        <v>0</v>
      </c>
      <c r="N48" s="229">
        <v>0</v>
      </c>
      <c r="O48" s="229">
        <v>0</v>
      </c>
      <c r="P48" s="229">
        <v>0</v>
      </c>
      <c r="Q48" s="229">
        <v>0</v>
      </c>
      <c r="R48" s="229">
        <v>0</v>
      </c>
      <c r="S48" s="229">
        <v>0</v>
      </c>
      <c r="T48" s="229">
        <v>0</v>
      </c>
      <c r="U48" s="229">
        <v>0</v>
      </c>
      <c r="V48" s="229">
        <v>0</v>
      </c>
      <c r="W48" s="229">
        <v>0</v>
      </c>
      <c r="X48" s="229">
        <v>0</v>
      </c>
      <c r="Y48" s="229">
        <v>0</v>
      </c>
      <c r="Z48" s="229">
        <v>0</v>
      </c>
      <c r="AA48" s="229">
        <v>0</v>
      </c>
      <c r="AB48" s="229">
        <v>0</v>
      </c>
      <c r="AC48" s="229">
        <v>0</v>
      </c>
      <c r="AD48" s="229">
        <v>0</v>
      </c>
      <c r="AE48" s="229">
        <v>0</v>
      </c>
      <c r="AF48" s="229">
        <v>0</v>
      </c>
      <c r="AG48" s="229">
        <v>0</v>
      </c>
      <c r="AH48" s="229">
        <v>0</v>
      </c>
      <c r="AI48" s="229">
        <v>0</v>
      </c>
      <c r="AJ48" s="229">
        <v>0</v>
      </c>
      <c r="AK48" s="229">
        <v>0</v>
      </c>
      <c r="AL48" s="229">
        <v>0</v>
      </c>
    </row>
    <row r="49" spans="1:38">
      <c r="A49" s="229">
        <v>48</v>
      </c>
      <c r="B49" s="229" t="s">
        <v>2662</v>
      </c>
      <c r="C49" s="229" t="s">
        <v>2710</v>
      </c>
      <c r="D49" s="229">
        <f t="shared" si="0"/>
        <v>0</v>
      </c>
      <c r="G49" s="229">
        <v>0</v>
      </c>
      <c r="H49" s="229">
        <v>0</v>
      </c>
      <c r="I49" s="229">
        <v>0</v>
      </c>
      <c r="J49" s="229">
        <v>0</v>
      </c>
      <c r="K49" s="229">
        <v>0</v>
      </c>
      <c r="L49" s="229">
        <v>0</v>
      </c>
      <c r="M49" s="229">
        <v>0</v>
      </c>
      <c r="N49" s="229">
        <v>0</v>
      </c>
      <c r="O49" s="229">
        <v>0</v>
      </c>
      <c r="P49" s="229">
        <v>0</v>
      </c>
      <c r="Q49" s="229">
        <v>0</v>
      </c>
      <c r="R49" s="229">
        <v>0</v>
      </c>
      <c r="S49" s="229">
        <v>0</v>
      </c>
      <c r="T49" s="229">
        <v>0</v>
      </c>
      <c r="U49" s="229">
        <v>0</v>
      </c>
      <c r="V49" s="229">
        <v>0</v>
      </c>
      <c r="W49" s="229">
        <v>0</v>
      </c>
      <c r="X49" s="229">
        <v>0</v>
      </c>
      <c r="Y49" s="229">
        <v>0</v>
      </c>
      <c r="Z49" s="229">
        <v>0</v>
      </c>
      <c r="AA49" s="229">
        <v>0</v>
      </c>
      <c r="AB49" s="229">
        <v>0</v>
      </c>
      <c r="AC49" s="229">
        <v>0</v>
      </c>
      <c r="AD49" s="229">
        <v>0</v>
      </c>
      <c r="AE49" s="229">
        <v>0</v>
      </c>
      <c r="AF49" s="229">
        <v>0</v>
      </c>
      <c r="AG49" s="229">
        <v>0</v>
      </c>
      <c r="AH49" s="229">
        <v>0</v>
      </c>
      <c r="AI49" s="229">
        <v>0</v>
      </c>
      <c r="AJ49" s="229">
        <v>0</v>
      </c>
      <c r="AK49" s="229">
        <v>0</v>
      </c>
      <c r="AL49" s="229">
        <v>0</v>
      </c>
    </row>
    <row r="50" spans="1:38">
      <c r="A50" s="229">
        <v>49</v>
      </c>
      <c r="B50" s="229" t="s">
        <v>2662</v>
      </c>
      <c r="C50" s="229" t="s">
        <v>2711</v>
      </c>
      <c r="D50" s="229">
        <f t="shared" si="0"/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</v>
      </c>
      <c r="AB50" s="229">
        <v>0</v>
      </c>
      <c r="AC50" s="229">
        <v>0</v>
      </c>
      <c r="AD50" s="229">
        <v>0</v>
      </c>
      <c r="AE50" s="229">
        <v>0</v>
      </c>
      <c r="AF50" s="229">
        <v>0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</row>
    <row r="51" spans="1:38">
      <c r="A51" s="229">
        <v>50</v>
      </c>
      <c r="B51" s="229" t="s">
        <v>2662</v>
      </c>
      <c r="C51" s="229" t="s">
        <v>2712</v>
      </c>
      <c r="D51" s="229">
        <f t="shared" si="0"/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0</v>
      </c>
      <c r="Z51" s="229">
        <v>0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</row>
    <row r="52" spans="1:38">
      <c r="A52" s="229">
        <v>51</v>
      </c>
      <c r="B52" s="229" t="s">
        <v>2662</v>
      </c>
      <c r="C52" s="229" t="s">
        <v>2713</v>
      </c>
      <c r="D52" s="229">
        <f t="shared" si="0"/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</row>
    <row r="53" spans="1:38">
      <c r="A53" s="229">
        <v>52</v>
      </c>
      <c r="B53" s="229" t="s">
        <v>2662</v>
      </c>
      <c r="C53" s="229" t="s">
        <v>2714</v>
      </c>
      <c r="D53" s="229">
        <f t="shared" si="0"/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</row>
    <row r="54" spans="1:38">
      <c r="A54" s="229">
        <v>53</v>
      </c>
      <c r="B54" s="229" t="s">
        <v>2662</v>
      </c>
      <c r="C54" s="229" t="s">
        <v>2715</v>
      </c>
      <c r="D54" s="229">
        <f t="shared" si="0"/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0</v>
      </c>
      <c r="AL54" s="229">
        <v>0</v>
      </c>
    </row>
    <row r="55" spans="1:38">
      <c r="A55" s="229">
        <v>54</v>
      </c>
      <c r="B55" s="229" t="s">
        <v>2662</v>
      </c>
      <c r="C55" s="229" t="s">
        <v>2716</v>
      </c>
      <c r="D55" s="229">
        <f t="shared" si="0"/>
        <v>0</v>
      </c>
      <c r="G55" s="229">
        <v>0</v>
      </c>
      <c r="H55" s="229">
        <v>0</v>
      </c>
      <c r="I55" s="229">
        <v>0</v>
      </c>
      <c r="J55" s="229">
        <v>0</v>
      </c>
      <c r="K55" s="229">
        <v>0</v>
      </c>
      <c r="L55" s="229">
        <v>0</v>
      </c>
      <c r="M55" s="229">
        <v>0</v>
      </c>
      <c r="N55" s="229">
        <v>0</v>
      </c>
      <c r="O55" s="229">
        <v>0</v>
      </c>
      <c r="P55" s="229">
        <v>0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0</v>
      </c>
      <c r="W55" s="229">
        <v>0</v>
      </c>
      <c r="X55" s="229">
        <v>0</v>
      </c>
      <c r="Y55" s="229">
        <v>0</v>
      </c>
      <c r="Z55" s="229">
        <v>0</v>
      </c>
      <c r="AA55" s="229">
        <v>0</v>
      </c>
      <c r="AB55" s="229">
        <v>0</v>
      </c>
      <c r="AC55" s="229">
        <v>0</v>
      </c>
      <c r="AD55" s="229">
        <v>0</v>
      </c>
      <c r="AE55" s="229">
        <v>0</v>
      </c>
      <c r="AF55" s="229">
        <v>0</v>
      </c>
      <c r="AG55" s="229">
        <v>0</v>
      </c>
      <c r="AH55" s="229">
        <v>0</v>
      </c>
      <c r="AI55" s="229">
        <v>0</v>
      </c>
      <c r="AJ55" s="229">
        <v>0</v>
      </c>
      <c r="AK55" s="229">
        <v>0</v>
      </c>
      <c r="AL55" s="229">
        <v>0</v>
      </c>
    </row>
    <row r="56" spans="1:38">
      <c r="A56" s="229">
        <v>55</v>
      </c>
      <c r="B56" s="229" t="s">
        <v>2662</v>
      </c>
      <c r="C56" s="229" t="s">
        <v>2717</v>
      </c>
      <c r="D56" s="229">
        <f t="shared" si="0"/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</v>
      </c>
      <c r="AL56" s="229">
        <v>0</v>
      </c>
    </row>
    <row r="57" spans="1:38">
      <c r="A57" s="229">
        <v>56</v>
      </c>
      <c r="B57" s="229" t="s">
        <v>2662</v>
      </c>
      <c r="C57" s="229" t="s">
        <v>2718</v>
      </c>
      <c r="D57" s="229">
        <f t="shared" si="0"/>
        <v>0</v>
      </c>
      <c r="G57" s="229">
        <v>0</v>
      </c>
      <c r="H57" s="229">
        <v>0</v>
      </c>
      <c r="I57" s="229">
        <v>0</v>
      </c>
      <c r="J57" s="229">
        <v>0</v>
      </c>
      <c r="K57" s="229">
        <v>0</v>
      </c>
      <c r="L57" s="229">
        <v>0</v>
      </c>
      <c r="M57" s="229">
        <v>0</v>
      </c>
      <c r="N57" s="229">
        <v>0</v>
      </c>
      <c r="O57" s="229">
        <v>0</v>
      </c>
      <c r="P57" s="229">
        <v>0</v>
      </c>
      <c r="Q57" s="229">
        <v>0</v>
      </c>
      <c r="R57" s="229">
        <v>0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0</v>
      </c>
      <c r="AG57" s="229">
        <v>0</v>
      </c>
      <c r="AH57" s="229">
        <v>0</v>
      </c>
      <c r="AI57" s="229">
        <v>0</v>
      </c>
      <c r="AJ57" s="229">
        <v>0</v>
      </c>
      <c r="AK57" s="229">
        <v>0</v>
      </c>
      <c r="AL57" s="229">
        <v>0</v>
      </c>
    </row>
    <row r="58" spans="1:38">
      <c r="A58" s="229">
        <v>57</v>
      </c>
      <c r="B58" s="229" t="s">
        <v>2662</v>
      </c>
      <c r="C58" s="229" t="s">
        <v>2719</v>
      </c>
      <c r="D58" s="229">
        <f t="shared" si="0"/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</row>
    <row r="59" spans="1:38">
      <c r="A59" s="229">
        <v>58</v>
      </c>
      <c r="B59" s="229" t="s">
        <v>2662</v>
      </c>
      <c r="C59" s="229" t="s">
        <v>2720</v>
      </c>
      <c r="D59" s="229">
        <f t="shared" si="0"/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</row>
    <row r="60" spans="1:38">
      <c r="A60" s="229">
        <v>59</v>
      </c>
      <c r="B60" s="229" t="s">
        <v>2662</v>
      </c>
      <c r="C60" s="229" t="s">
        <v>2721</v>
      </c>
      <c r="D60" s="229">
        <f t="shared" si="0"/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0</v>
      </c>
      <c r="N60" s="229">
        <v>0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</row>
    <row r="61" spans="1:38">
      <c r="A61" s="229">
        <v>60</v>
      </c>
      <c r="B61" s="229" t="s">
        <v>2662</v>
      </c>
      <c r="C61" s="229" t="s">
        <v>2722</v>
      </c>
      <c r="D61" s="229">
        <f t="shared" si="0"/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</row>
    <row r="62" spans="1:38">
      <c r="A62" s="229">
        <v>61</v>
      </c>
      <c r="B62" s="229" t="s">
        <v>2662</v>
      </c>
      <c r="C62" s="229" t="s">
        <v>2723</v>
      </c>
      <c r="D62" s="229">
        <f t="shared" si="0"/>
        <v>0</v>
      </c>
      <c r="G62" s="229">
        <v>0</v>
      </c>
      <c r="H62" s="229">
        <v>0</v>
      </c>
      <c r="I62" s="229">
        <v>0</v>
      </c>
      <c r="J62" s="229">
        <v>0</v>
      </c>
      <c r="K62" s="229">
        <v>0</v>
      </c>
      <c r="L62" s="229">
        <v>0</v>
      </c>
      <c r="M62" s="229">
        <v>0</v>
      </c>
      <c r="N62" s="229">
        <v>0</v>
      </c>
      <c r="O62" s="229">
        <v>0</v>
      </c>
      <c r="P62" s="229">
        <v>0</v>
      </c>
      <c r="Q62" s="229">
        <v>0</v>
      </c>
      <c r="R62" s="229">
        <v>0</v>
      </c>
      <c r="S62" s="229">
        <v>0</v>
      </c>
      <c r="T62" s="229">
        <v>0</v>
      </c>
      <c r="U62" s="229">
        <v>0</v>
      </c>
      <c r="V62" s="229">
        <v>0</v>
      </c>
      <c r="W62" s="229">
        <v>0</v>
      </c>
      <c r="X62" s="229">
        <v>0</v>
      </c>
      <c r="Y62" s="229">
        <v>0</v>
      </c>
      <c r="Z62" s="229">
        <v>0</v>
      </c>
      <c r="AA62" s="229">
        <v>0</v>
      </c>
      <c r="AB62" s="229">
        <v>0</v>
      </c>
      <c r="AC62" s="229">
        <v>0</v>
      </c>
      <c r="AD62" s="229">
        <v>0</v>
      </c>
      <c r="AE62" s="229">
        <v>0</v>
      </c>
      <c r="AF62" s="229">
        <v>0</v>
      </c>
      <c r="AG62" s="229">
        <v>0</v>
      </c>
      <c r="AH62" s="229">
        <v>0</v>
      </c>
      <c r="AI62" s="229">
        <v>0</v>
      </c>
      <c r="AJ62" s="229">
        <v>0</v>
      </c>
      <c r="AK62" s="229">
        <v>0</v>
      </c>
      <c r="AL62" s="229">
        <v>0</v>
      </c>
    </row>
    <row r="63" spans="1:38">
      <c r="A63" s="229">
        <v>62</v>
      </c>
      <c r="B63" s="229" t="s">
        <v>2662</v>
      </c>
      <c r="C63" s="229" t="s">
        <v>2724</v>
      </c>
      <c r="D63" s="229">
        <f t="shared" si="0"/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</row>
    <row r="64" spans="1:38">
      <c r="A64" s="229">
        <v>63</v>
      </c>
      <c r="B64" s="229" t="s">
        <v>2662</v>
      </c>
      <c r="C64" s="229" t="s">
        <v>2725</v>
      </c>
      <c r="D64" s="229">
        <f t="shared" si="0"/>
        <v>0</v>
      </c>
      <c r="G64" s="229">
        <v>0</v>
      </c>
      <c r="H64" s="229">
        <v>0</v>
      </c>
      <c r="I64" s="229">
        <v>0</v>
      </c>
      <c r="J64" s="229">
        <v>0</v>
      </c>
      <c r="K64" s="229">
        <v>0</v>
      </c>
      <c r="L64" s="229">
        <v>0</v>
      </c>
      <c r="M64" s="229">
        <v>0</v>
      </c>
      <c r="N64" s="229">
        <v>0</v>
      </c>
      <c r="O64" s="229">
        <v>0</v>
      </c>
      <c r="P64" s="229">
        <v>0</v>
      </c>
      <c r="Q64" s="229">
        <v>0</v>
      </c>
      <c r="R64" s="229">
        <v>0</v>
      </c>
      <c r="S64" s="229">
        <v>0</v>
      </c>
      <c r="T64" s="229">
        <v>0</v>
      </c>
      <c r="U64" s="229">
        <v>0</v>
      </c>
      <c r="V64" s="229">
        <v>0</v>
      </c>
      <c r="W64" s="229">
        <v>0</v>
      </c>
      <c r="X64" s="229">
        <v>0</v>
      </c>
      <c r="Y64" s="229">
        <v>0</v>
      </c>
      <c r="Z64" s="229">
        <v>0</v>
      </c>
      <c r="AA64" s="229">
        <v>0</v>
      </c>
      <c r="AB64" s="229">
        <v>0</v>
      </c>
      <c r="AC64" s="229">
        <v>0</v>
      </c>
      <c r="AD64" s="229">
        <v>0</v>
      </c>
      <c r="AE64" s="229">
        <v>0</v>
      </c>
      <c r="AF64" s="229">
        <v>0</v>
      </c>
      <c r="AG64" s="229">
        <v>0</v>
      </c>
      <c r="AH64" s="229">
        <v>0</v>
      </c>
      <c r="AI64" s="229">
        <v>0</v>
      </c>
      <c r="AJ64" s="229">
        <v>0</v>
      </c>
      <c r="AK64" s="229">
        <v>0</v>
      </c>
      <c r="AL64" s="229">
        <v>0</v>
      </c>
    </row>
    <row r="65" spans="1:38">
      <c r="A65" s="229">
        <v>64</v>
      </c>
      <c r="B65" s="229" t="s">
        <v>2662</v>
      </c>
      <c r="C65" s="229" t="s">
        <v>2726</v>
      </c>
      <c r="D65" s="229">
        <f t="shared" si="0"/>
        <v>0</v>
      </c>
      <c r="G65" s="229">
        <v>0</v>
      </c>
      <c r="H65" s="229">
        <v>0</v>
      </c>
      <c r="I65" s="229">
        <v>0</v>
      </c>
      <c r="J65" s="229">
        <v>0</v>
      </c>
      <c r="K65" s="229">
        <v>0</v>
      </c>
      <c r="L65" s="229">
        <v>0</v>
      </c>
      <c r="M65" s="229">
        <v>0</v>
      </c>
      <c r="N65" s="229">
        <v>0</v>
      </c>
      <c r="O65" s="229">
        <v>0</v>
      </c>
      <c r="P65" s="229">
        <v>0</v>
      </c>
      <c r="Q65" s="229">
        <v>0</v>
      </c>
      <c r="R65" s="229">
        <v>0</v>
      </c>
      <c r="S65" s="229">
        <v>0</v>
      </c>
      <c r="T65" s="229">
        <v>0</v>
      </c>
      <c r="U65" s="229">
        <v>0</v>
      </c>
      <c r="V65" s="229">
        <v>0</v>
      </c>
      <c r="W65" s="229">
        <v>0</v>
      </c>
      <c r="X65" s="229">
        <v>0</v>
      </c>
      <c r="Y65" s="229">
        <v>0</v>
      </c>
      <c r="Z65" s="229">
        <v>0</v>
      </c>
      <c r="AA65" s="229">
        <v>0</v>
      </c>
      <c r="AB65" s="229">
        <v>0</v>
      </c>
      <c r="AC65" s="229">
        <v>0</v>
      </c>
      <c r="AD65" s="229">
        <v>0</v>
      </c>
      <c r="AE65" s="229">
        <v>0</v>
      </c>
      <c r="AF65" s="229">
        <v>0</v>
      </c>
      <c r="AG65" s="229">
        <v>0</v>
      </c>
      <c r="AH65" s="229">
        <v>0</v>
      </c>
      <c r="AI65" s="229">
        <v>0</v>
      </c>
      <c r="AJ65" s="229">
        <v>0</v>
      </c>
      <c r="AK65" s="229">
        <v>0</v>
      </c>
      <c r="AL65" s="229">
        <v>0</v>
      </c>
    </row>
    <row r="66" spans="1:38">
      <c r="A66" s="229">
        <v>65</v>
      </c>
      <c r="B66" s="229" t="s">
        <v>2662</v>
      </c>
      <c r="C66" s="229" t="s">
        <v>2727</v>
      </c>
      <c r="D66" s="229">
        <f t="shared" ref="D66:D129" si="1">IF(ISERROR(AL66),0,AL66)</f>
        <v>0</v>
      </c>
      <c r="G66" s="229">
        <v>0</v>
      </c>
      <c r="H66" s="229">
        <v>0</v>
      </c>
      <c r="I66" s="229">
        <v>0</v>
      </c>
      <c r="J66" s="229">
        <v>0</v>
      </c>
      <c r="K66" s="229">
        <v>0</v>
      </c>
      <c r="L66" s="229">
        <v>0</v>
      </c>
      <c r="M66" s="229">
        <v>0</v>
      </c>
      <c r="N66" s="229">
        <v>0</v>
      </c>
      <c r="O66" s="229">
        <v>0</v>
      </c>
      <c r="P66" s="229">
        <v>0</v>
      </c>
      <c r="Q66" s="229">
        <v>0</v>
      </c>
      <c r="R66" s="229">
        <v>0</v>
      </c>
      <c r="S66" s="229">
        <v>0</v>
      </c>
      <c r="T66" s="229">
        <v>0</v>
      </c>
      <c r="U66" s="229">
        <v>0</v>
      </c>
      <c r="V66" s="229">
        <v>0</v>
      </c>
      <c r="W66" s="229">
        <v>0</v>
      </c>
      <c r="X66" s="229">
        <v>0</v>
      </c>
      <c r="Y66" s="229">
        <v>0</v>
      </c>
      <c r="Z66" s="229">
        <v>0</v>
      </c>
      <c r="AA66" s="229">
        <v>0</v>
      </c>
      <c r="AB66" s="229">
        <v>0</v>
      </c>
      <c r="AC66" s="229">
        <v>0</v>
      </c>
      <c r="AD66" s="229">
        <v>0</v>
      </c>
      <c r="AE66" s="229">
        <v>0</v>
      </c>
      <c r="AF66" s="229">
        <v>0</v>
      </c>
      <c r="AG66" s="229">
        <v>0</v>
      </c>
      <c r="AH66" s="229">
        <v>0</v>
      </c>
      <c r="AI66" s="229">
        <v>0</v>
      </c>
      <c r="AJ66" s="229">
        <v>0</v>
      </c>
      <c r="AK66" s="229">
        <v>0</v>
      </c>
      <c r="AL66" s="229">
        <v>0</v>
      </c>
    </row>
    <row r="67" spans="1:38">
      <c r="A67" s="229">
        <v>66</v>
      </c>
      <c r="B67" s="229" t="s">
        <v>2662</v>
      </c>
      <c r="C67" s="229" t="s">
        <v>2728</v>
      </c>
      <c r="D67" s="229">
        <f t="shared" si="1"/>
        <v>0</v>
      </c>
      <c r="G67" s="229">
        <v>0</v>
      </c>
      <c r="H67" s="229">
        <v>0</v>
      </c>
      <c r="I67" s="229">
        <v>0</v>
      </c>
      <c r="J67" s="229">
        <v>0</v>
      </c>
      <c r="K67" s="229">
        <v>0</v>
      </c>
      <c r="L67" s="229">
        <v>0</v>
      </c>
      <c r="M67" s="229">
        <v>0</v>
      </c>
      <c r="N67" s="229">
        <v>0</v>
      </c>
      <c r="O67" s="229">
        <v>0</v>
      </c>
      <c r="P67" s="229">
        <v>0</v>
      </c>
      <c r="Q67" s="229">
        <v>0</v>
      </c>
      <c r="R67" s="229">
        <v>0</v>
      </c>
      <c r="S67" s="229">
        <v>0</v>
      </c>
      <c r="T67" s="229">
        <v>0</v>
      </c>
      <c r="U67" s="229">
        <v>0</v>
      </c>
      <c r="V67" s="229">
        <v>0</v>
      </c>
      <c r="W67" s="229">
        <v>0</v>
      </c>
      <c r="X67" s="229">
        <v>0</v>
      </c>
      <c r="Y67" s="229">
        <v>0</v>
      </c>
      <c r="Z67" s="229">
        <v>0</v>
      </c>
      <c r="AA67" s="229">
        <v>0</v>
      </c>
      <c r="AB67" s="229">
        <v>0</v>
      </c>
      <c r="AC67" s="229">
        <v>0</v>
      </c>
      <c r="AD67" s="229">
        <v>0</v>
      </c>
      <c r="AE67" s="229">
        <v>0</v>
      </c>
      <c r="AF67" s="229">
        <v>0</v>
      </c>
      <c r="AG67" s="229">
        <v>0</v>
      </c>
      <c r="AH67" s="229">
        <v>0</v>
      </c>
      <c r="AI67" s="229">
        <v>0</v>
      </c>
      <c r="AJ67" s="229">
        <v>0</v>
      </c>
      <c r="AK67" s="229">
        <v>0</v>
      </c>
      <c r="AL67" s="229">
        <v>0</v>
      </c>
    </row>
    <row r="68" spans="1:38">
      <c r="A68" s="229">
        <v>67</v>
      </c>
      <c r="B68" s="229" t="s">
        <v>2662</v>
      </c>
      <c r="C68" s="229" t="s">
        <v>2729</v>
      </c>
      <c r="D68" s="229">
        <f t="shared" si="1"/>
        <v>0</v>
      </c>
      <c r="G68" s="229">
        <v>0</v>
      </c>
      <c r="H68" s="229">
        <v>0</v>
      </c>
      <c r="I68" s="229">
        <v>0</v>
      </c>
      <c r="J68" s="229">
        <v>0</v>
      </c>
      <c r="K68" s="229">
        <v>0</v>
      </c>
      <c r="L68" s="229">
        <v>0</v>
      </c>
      <c r="M68" s="229">
        <v>0</v>
      </c>
      <c r="N68" s="229">
        <v>0</v>
      </c>
      <c r="O68" s="229">
        <v>0</v>
      </c>
      <c r="P68" s="229">
        <v>0</v>
      </c>
      <c r="Q68" s="229">
        <v>0</v>
      </c>
      <c r="R68" s="229">
        <v>0</v>
      </c>
      <c r="S68" s="229">
        <v>0</v>
      </c>
      <c r="T68" s="229">
        <v>0</v>
      </c>
      <c r="U68" s="229">
        <v>0</v>
      </c>
      <c r="V68" s="229">
        <v>0</v>
      </c>
      <c r="W68" s="229">
        <v>0</v>
      </c>
      <c r="X68" s="229">
        <v>0</v>
      </c>
      <c r="Y68" s="229">
        <v>0</v>
      </c>
      <c r="Z68" s="229">
        <v>0</v>
      </c>
      <c r="AA68" s="229">
        <v>0</v>
      </c>
      <c r="AB68" s="229">
        <v>0</v>
      </c>
      <c r="AC68" s="229">
        <v>0</v>
      </c>
      <c r="AD68" s="229">
        <v>0</v>
      </c>
      <c r="AE68" s="229">
        <v>0</v>
      </c>
      <c r="AF68" s="229">
        <v>0</v>
      </c>
      <c r="AG68" s="229">
        <v>0</v>
      </c>
      <c r="AH68" s="229">
        <v>0</v>
      </c>
      <c r="AI68" s="229">
        <v>0</v>
      </c>
      <c r="AJ68" s="229">
        <v>0</v>
      </c>
      <c r="AK68" s="229">
        <v>0</v>
      </c>
      <c r="AL68" s="229">
        <v>0</v>
      </c>
    </row>
    <row r="69" spans="1:38">
      <c r="A69" s="229">
        <v>68</v>
      </c>
      <c r="B69" s="229" t="s">
        <v>2662</v>
      </c>
      <c r="C69" s="229" t="s">
        <v>2730</v>
      </c>
      <c r="D69" s="229">
        <f t="shared" si="1"/>
        <v>0</v>
      </c>
      <c r="G69" s="229">
        <v>0</v>
      </c>
      <c r="H69" s="229">
        <v>0</v>
      </c>
      <c r="I69" s="229">
        <v>0</v>
      </c>
      <c r="J69" s="229">
        <v>0</v>
      </c>
      <c r="K69" s="229">
        <v>0</v>
      </c>
      <c r="L69" s="229">
        <v>0</v>
      </c>
      <c r="M69" s="229">
        <v>0</v>
      </c>
      <c r="N69" s="229">
        <v>0</v>
      </c>
      <c r="O69" s="229">
        <v>0</v>
      </c>
      <c r="P69" s="229">
        <v>0</v>
      </c>
      <c r="Q69" s="229">
        <v>0</v>
      </c>
      <c r="R69" s="229">
        <v>0</v>
      </c>
      <c r="S69" s="229">
        <v>0</v>
      </c>
      <c r="T69" s="229">
        <v>0</v>
      </c>
      <c r="U69" s="229">
        <v>0</v>
      </c>
      <c r="V69" s="229">
        <v>0</v>
      </c>
      <c r="W69" s="229">
        <v>0</v>
      </c>
      <c r="X69" s="229">
        <v>0</v>
      </c>
      <c r="Y69" s="229">
        <v>0</v>
      </c>
      <c r="Z69" s="229">
        <v>0</v>
      </c>
      <c r="AA69" s="229">
        <v>0</v>
      </c>
      <c r="AB69" s="229">
        <v>0</v>
      </c>
      <c r="AC69" s="229">
        <v>0</v>
      </c>
      <c r="AD69" s="229">
        <v>0</v>
      </c>
      <c r="AE69" s="229">
        <v>0</v>
      </c>
      <c r="AF69" s="229">
        <v>0</v>
      </c>
      <c r="AG69" s="229">
        <v>0</v>
      </c>
      <c r="AH69" s="229">
        <v>0</v>
      </c>
      <c r="AI69" s="229">
        <v>0</v>
      </c>
      <c r="AJ69" s="229">
        <v>0</v>
      </c>
      <c r="AK69" s="229">
        <v>0</v>
      </c>
      <c r="AL69" s="229">
        <v>0</v>
      </c>
    </row>
    <row r="70" spans="1:38">
      <c r="A70" s="229">
        <v>69</v>
      </c>
      <c r="B70" s="229" t="s">
        <v>2662</v>
      </c>
      <c r="C70" s="229" t="s">
        <v>2731</v>
      </c>
      <c r="D70" s="229">
        <f t="shared" si="1"/>
        <v>0</v>
      </c>
      <c r="G70" s="229">
        <v>0</v>
      </c>
      <c r="H70" s="229">
        <v>0</v>
      </c>
      <c r="I70" s="229">
        <v>0</v>
      </c>
      <c r="J70" s="229">
        <v>0</v>
      </c>
      <c r="K70" s="229">
        <v>0</v>
      </c>
      <c r="L70" s="229">
        <v>0</v>
      </c>
      <c r="M70" s="229">
        <v>0</v>
      </c>
      <c r="N70" s="229">
        <v>0</v>
      </c>
      <c r="O70" s="229">
        <v>0</v>
      </c>
      <c r="P70" s="229">
        <v>0</v>
      </c>
      <c r="Q70" s="229">
        <v>0</v>
      </c>
      <c r="R70" s="229">
        <v>0</v>
      </c>
      <c r="S70" s="229">
        <v>0</v>
      </c>
      <c r="T70" s="229">
        <v>0</v>
      </c>
      <c r="U70" s="229">
        <v>0</v>
      </c>
      <c r="V70" s="229">
        <v>0</v>
      </c>
      <c r="W70" s="229">
        <v>0</v>
      </c>
      <c r="X70" s="229">
        <v>0</v>
      </c>
      <c r="Y70" s="229">
        <v>0</v>
      </c>
      <c r="Z70" s="229">
        <v>0</v>
      </c>
      <c r="AA70" s="229">
        <v>0</v>
      </c>
      <c r="AB70" s="229">
        <v>0</v>
      </c>
      <c r="AC70" s="229">
        <v>0</v>
      </c>
      <c r="AD70" s="229">
        <v>0</v>
      </c>
      <c r="AE70" s="229">
        <v>0</v>
      </c>
      <c r="AF70" s="229">
        <v>0</v>
      </c>
      <c r="AG70" s="229">
        <v>0</v>
      </c>
      <c r="AH70" s="229">
        <v>0</v>
      </c>
      <c r="AI70" s="229">
        <v>0</v>
      </c>
      <c r="AJ70" s="229">
        <v>0</v>
      </c>
      <c r="AK70" s="229">
        <v>0</v>
      </c>
      <c r="AL70" s="229">
        <v>0</v>
      </c>
    </row>
    <row r="71" spans="1:38">
      <c r="A71" s="229">
        <v>70</v>
      </c>
      <c r="B71" s="229" t="s">
        <v>2662</v>
      </c>
      <c r="C71" s="229" t="s">
        <v>2732</v>
      </c>
      <c r="D71" s="229">
        <f t="shared" si="1"/>
        <v>0</v>
      </c>
      <c r="G71" s="229">
        <v>0</v>
      </c>
      <c r="H71" s="229">
        <v>0</v>
      </c>
      <c r="I71" s="229">
        <v>0</v>
      </c>
      <c r="J71" s="229">
        <v>0</v>
      </c>
      <c r="K71" s="229">
        <v>0</v>
      </c>
      <c r="L71" s="229">
        <v>0</v>
      </c>
      <c r="M71" s="229">
        <v>0</v>
      </c>
      <c r="N71" s="229">
        <v>0</v>
      </c>
      <c r="O71" s="229">
        <v>0</v>
      </c>
      <c r="P71" s="229">
        <v>0</v>
      </c>
      <c r="Q71" s="229">
        <v>0</v>
      </c>
      <c r="R71" s="229">
        <v>0</v>
      </c>
      <c r="S71" s="229">
        <v>0</v>
      </c>
      <c r="T71" s="229">
        <v>0</v>
      </c>
      <c r="U71" s="229">
        <v>0</v>
      </c>
      <c r="V71" s="229">
        <v>0</v>
      </c>
      <c r="W71" s="229">
        <v>0</v>
      </c>
      <c r="X71" s="229">
        <v>0</v>
      </c>
      <c r="Y71" s="229">
        <v>0</v>
      </c>
      <c r="Z71" s="229">
        <v>0</v>
      </c>
      <c r="AA71" s="229">
        <v>0</v>
      </c>
      <c r="AB71" s="229">
        <v>0</v>
      </c>
      <c r="AC71" s="229">
        <v>0</v>
      </c>
      <c r="AD71" s="229">
        <v>0</v>
      </c>
      <c r="AE71" s="229">
        <v>0</v>
      </c>
      <c r="AF71" s="229">
        <v>0</v>
      </c>
      <c r="AG71" s="229">
        <v>0</v>
      </c>
      <c r="AH71" s="229">
        <v>0</v>
      </c>
      <c r="AI71" s="229">
        <v>0</v>
      </c>
      <c r="AJ71" s="229">
        <v>0</v>
      </c>
      <c r="AK71" s="229">
        <v>0</v>
      </c>
      <c r="AL71" s="229">
        <v>0</v>
      </c>
    </row>
    <row r="72" spans="1:38">
      <c r="A72" s="229">
        <v>71</v>
      </c>
      <c r="B72" s="229" t="s">
        <v>2662</v>
      </c>
      <c r="C72" s="229" t="s">
        <v>2733</v>
      </c>
      <c r="D72" s="229">
        <f t="shared" si="1"/>
        <v>0</v>
      </c>
      <c r="G72" s="229">
        <v>0</v>
      </c>
      <c r="H72" s="229">
        <v>0</v>
      </c>
      <c r="I72" s="229">
        <v>0</v>
      </c>
      <c r="J72" s="229">
        <v>0</v>
      </c>
      <c r="K72" s="229">
        <v>0</v>
      </c>
      <c r="L72" s="229">
        <v>0</v>
      </c>
      <c r="M72" s="229">
        <v>0</v>
      </c>
      <c r="N72" s="229">
        <v>0</v>
      </c>
      <c r="O72" s="229">
        <v>0</v>
      </c>
      <c r="P72" s="229">
        <v>0</v>
      </c>
      <c r="Q72" s="229">
        <v>0</v>
      </c>
      <c r="R72" s="229">
        <v>0</v>
      </c>
      <c r="S72" s="229">
        <v>0</v>
      </c>
      <c r="T72" s="229">
        <v>0</v>
      </c>
      <c r="U72" s="229">
        <v>0</v>
      </c>
      <c r="V72" s="229">
        <v>0</v>
      </c>
      <c r="W72" s="229">
        <v>0</v>
      </c>
      <c r="X72" s="229">
        <v>0</v>
      </c>
      <c r="Y72" s="229">
        <v>0</v>
      </c>
      <c r="Z72" s="229">
        <v>0</v>
      </c>
      <c r="AA72" s="229">
        <v>0</v>
      </c>
      <c r="AB72" s="229">
        <v>0</v>
      </c>
      <c r="AC72" s="229">
        <v>0</v>
      </c>
      <c r="AD72" s="229">
        <v>0</v>
      </c>
      <c r="AE72" s="229">
        <v>0</v>
      </c>
      <c r="AF72" s="229">
        <v>0</v>
      </c>
      <c r="AG72" s="229">
        <v>0</v>
      </c>
      <c r="AH72" s="229">
        <v>0</v>
      </c>
      <c r="AI72" s="229">
        <v>0</v>
      </c>
      <c r="AJ72" s="229">
        <v>0</v>
      </c>
      <c r="AK72" s="229">
        <v>0</v>
      </c>
      <c r="AL72" s="229">
        <v>0</v>
      </c>
    </row>
    <row r="73" spans="1:38">
      <c r="A73" s="229">
        <v>72</v>
      </c>
      <c r="B73" s="229" t="s">
        <v>2662</v>
      </c>
      <c r="C73" s="229" t="s">
        <v>2734</v>
      </c>
      <c r="D73" s="229">
        <f t="shared" si="1"/>
        <v>0</v>
      </c>
      <c r="G73" s="229">
        <v>0</v>
      </c>
      <c r="H73" s="229">
        <v>0</v>
      </c>
      <c r="I73" s="229">
        <v>0</v>
      </c>
      <c r="J73" s="229">
        <v>0</v>
      </c>
      <c r="K73" s="229">
        <v>0</v>
      </c>
      <c r="L73" s="229">
        <v>0</v>
      </c>
      <c r="M73" s="229">
        <v>0</v>
      </c>
      <c r="N73" s="229">
        <v>0</v>
      </c>
      <c r="O73" s="229">
        <v>0</v>
      </c>
      <c r="P73" s="229">
        <v>0</v>
      </c>
      <c r="Q73" s="229">
        <v>0</v>
      </c>
      <c r="R73" s="229">
        <v>0</v>
      </c>
      <c r="S73" s="229">
        <v>0</v>
      </c>
      <c r="T73" s="229">
        <v>0</v>
      </c>
      <c r="U73" s="229">
        <v>0</v>
      </c>
      <c r="V73" s="229">
        <v>0</v>
      </c>
      <c r="W73" s="229">
        <v>0</v>
      </c>
      <c r="X73" s="229">
        <v>0</v>
      </c>
      <c r="Y73" s="229">
        <v>0</v>
      </c>
      <c r="Z73" s="229">
        <v>0</v>
      </c>
      <c r="AA73" s="229">
        <v>0</v>
      </c>
      <c r="AB73" s="229">
        <v>0</v>
      </c>
      <c r="AC73" s="229">
        <v>0</v>
      </c>
      <c r="AD73" s="229">
        <v>0</v>
      </c>
      <c r="AE73" s="229">
        <v>0</v>
      </c>
      <c r="AF73" s="229">
        <v>0</v>
      </c>
      <c r="AG73" s="229">
        <v>0</v>
      </c>
      <c r="AH73" s="229">
        <v>0</v>
      </c>
      <c r="AI73" s="229">
        <v>0</v>
      </c>
      <c r="AJ73" s="229">
        <v>0</v>
      </c>
      <c r="AK73" s="229">
        <v>0</v>
      </c>
      <c r="AL73" s="229">
        <v>0</v>
      </c>
    </row>
    <row r="74" spans="1:38">
      <c r="A74" s="229">
        <v>73</v>
      </c>
      <c r="B74" s="229" t="s">
        <v>2662</v>
      </c>
      <c r="C74" s="229" t="s">
        <v>2735</v>
      </c>
      <c r="D74" s="229">
        <f t="shared" si="1"/>
        <v>0</v>
      </c>
      <c r="G74" s="229">
        <v>0</v>
      </c>
      <c r="H74" s="229">
        <v>0</v>
      </c>
      <c r="I74" s="229">
        <v>0</v>
      </c>
      <c r="J74" s="229">
        <v>0</v>
      </c>
      <c r="K74" s="229">
        <v>0</v>
      </c>
      <c r="L74" s="229">
        <v>0</v>
      </c>
      <c r="M74" s="229">
        <v>0</v>
      </c>
      <c r="N74" s="229">
        <v>0</v>
      </c>
      <c r="O74" s="229">
        <v>0</v>
      </c>
      <c r="P74" s="229">
        <v>0</v>
      </c>
      <c r="Q74" s="229">
        <v>0</v>
      </c>
      <c r="R74" s="229">
        <v>0</v>
      </c>
      <c r="S74" s="229">
        <v>0</v>
      </c>
      <c r="T74" s="229">
        <v>0</v>
      </c>
      <c r="U74" s="229">
        <v>0</v>
      </c>
      <c r="V74" s="229">
        <v>0</v>
      </c>
      <c r="W74" s="229">
        <v>0</v>
      </c>
      <c r="X74" s="229">
        <v>0</v>
      </c>
      <c r="Y74" s="229">
        <v>0</v>
      </c>
      <c r="Z74" s="229">
        <v>0</v>
      </c>
      <c r="AA74" s="229">
        <v>0</v>
      </c>
      <c r="AB74" s="229">
        <v>0</v>
      </c>
      <c r="AC74" s="229">
        <v>0</v>
      </c>
      <c r="AD74" s="229">
        <v>0</v>
      </c>
      <c r="AE74" s="229">
        <v>0</v>
      </c>
      <c r="AF74" s="229">
        <v>0</v>
      </c>
      <c r="AG74" s="229">
        <v>0</v>
      </c>
      <c r="AH74" s="229">
        <v>0</v>
      </c>
      <c r="AI74" s="229">
        <v>0</v>
      </c>
      <c r="AJ74" s="229">
        <v>0</v>
      </c>
      <c r="AK74" s="229">
        <v>0</v>
      </c>
      <c r="AL74" s="229">
        <v>0</v>
      </c>
    </row>
    <row r="75" spans="1:38">
      <c r="A75" s="229">
        <v>74</v>
      </c>
      <c r="B75" s="229" t="s">
        <v>2662</v>
      </c>
      <c r="C75" s="229" t="s">
        <v>2736</v>
      </c>
      <c r="D75" s="229">
        <f t="shared" si="1"/>
        <v>0</v>
      </c>
      <c r="G75" s="229">
        <v>0</v>
      </c>
      <c r="H75" s="229">
        <v>0</v>
      </c>
      <c r="I75" s="229">
        <v>0</v>
      </c>
      <c r="J75" s="229">
        <v>0</v>
      </c>
      <c r="K75" s="229">
        <v>0</v>
      </c>
      <c r="L75" s="229">
        <v>0</v>
      </c>
      <c r="M75" s="229">
        <v>0</v>
      </c>
      <c r="N75" s="229">
        <v>0</v>
      </c>
      <c r="O75" s="229">
        <v>0</v>
      </c>
      <c r="P75" s="229">
        <v>0</v>
      </c>
      <c r="Q75" s="229">
        <v>0</v>
      </c>
      <c r="R75" s="229">
        <v>0</v>
      </c>
      <c r="S75" s="229">
        <v>0</v>
      </c>
      <c r="T75" s="229">
        <v>0</v>
      </c>
      <c r="U75" s="229">
        <v>0</v>
      </c>
      <c r="V75" s="229">
        <v>0</v>
      </c>
      <c r="W75" s="229">
        <v>0</v>
      </c>
      <c r="X75" s="229">
        <v>0</v>
      </c>
      <c r="Y75" s="229">
        <v>0</v>
      </c>
      <c r="Z75" s="229">
        <v>0</v>
      </c>
      <c r="AA75" s="229">
        <v>0</v>
      </c>
      <c r="AB75" s="229">
        <v>0</v>
      </c>
      <c r="AC75" s="229">
        <v>0</v>
      </c>
      <c r="AD75" s="229">
        <v>0</v>
      </c>
      <c r="AE75" s="229">
        <v>0</v>
      </c>
      <c r="AF75" s="229">
        <v>0</v>
      </c>
      <c r="AG75" s="229">
        <v>0</v>
      </c>
      <c r="AH75" s="229">
        <v>0</v>
      </c>
      <c r="AI75" s="229">
        <v>0</v>
      </c>
      <c r="AJ75" s="229">
        <v>0</v>
      </c>
      <c r="AK75" s="229">
        <v>0</v>
      </c>
      <c r="AL75" s="229">
        <v>0</v>
      </c>
    </row>
    <row r="76" spans="1:38">
      <c r="A76" s="229">
        <v>75</v>
      </c>
      <c r="B76" s="229" t="s">
        <v>2662</v>
      </c>
      <c r="C76" s="229" t="s">
        <v>2737</v>
      </c>
      <c r="D76" s="229">
        <f t="shared" si="1"/>
        <v>0</v>
      </c>
      <c r="G76" s="229">
        <v>0</v>
      </c>
      <c r="H76" s="229">
        <v>0</v>
      </c>
      <c r="I76" s="229">
        <v>0</v>
      </c>
      <c r="J76" s="229">
        <v>0</v>
      </c>
      <c r="K76" s="229">
        <v>0</v>
      </c>
      <c r="L76" s="229">
        <v>0</v>
      </c>
      <c r="M76" s="229">
        <v>0</v>
      </c>
      <c r="N76" s="229">
        <v>0</v>
      </c>
      <c r="O76" s="229">
        <v>0</v>
      </c>
      <c r="P76" s="229">
        <v>0</v>
      </c>
      <c r="Q76" s="229">
        <v>0</v>
      </c>
      <c r="R76" s="229">
        <v>0</v>
      </c>
      <c r="S76" s="229">
        <v>0</v>
      </c>
      <c r="T76" s="229">
        <v>0</v>
      </c>
      <c r="U76" s="229">
        <v>0</v>
      </c>
      <c r="V76" s="229">
        <v>0</v>
      </c>
      <c r="W76" s="229">
        <v>0</v>
      </c>
      <c r="X76" s="229">
        <v>0</v>
      </c>
      <c r="Y76" s="229">
        <v>0</v>
      </c>
      <c r="Z76" s="229">
        <v>0</v>
      </c>
      <c r="AA76" s="229">
        <v>0</v>
      </c>
      <c r="AB76" s="229">
        <v>0</v>
      </c>
      <c r="AC76" s="229">
        <v>0</v>
      </c>
      <c r="AD76" s="229">
        <v>0</v>
      </c>
      <c r="AE76" s="229">
        <v>0</v>
      </c>
      <c r="AF76" s="229">
        <v>0</v>
      </c>
      <c r="AG76" s="229">
        <v>0</v>
      </c>
      <c r="AH76" s="229">
        <v>0</v>
      </c>
      <c r="AI76" s="229">
        <v>0</v>
      </c>
      <c r="AJ76" s="229">
        <v>0</v>
      </c>
      <c r="AK76" s="229">
        <v>0</v>
      </c>
      <c r="AL76" s="229">
        <v>0</v>
      </c>
    </row>
    <row r="77" spans="1:38">
      <c r="A77" s="229">
        <v>76</v>
      </c>
      <c r="B77" s="229" t="s">
        <v>2662</v>
      </c>
      <c r="C77" s="229" t="s">
        <v>2738</v>
      </c>
      <c r="D77" s="229">
        <f t="shared" si="1"/>
        <v>0</v>
      </c>
      <c r="G77" s="229">
        <v>0</v>
      </c>
      <c r="H77" s="229">
        <v>0</v>
      </c>
      <c r="I77" s="229">
        <v>0</v>
      </c>
      <c r="J77" s="229">
        <v>0</v>
      </c>
      <c r="K77" s="229">
        <v>0</v>
      </c>
      <c r="L77" s="229">
        <v>0</v>
      </c>
      <c r="M77" s="229">
        <v>0</v>
      </c>
      <c r="N77" s="229">
        <v>0</v>
      </c>
      <c r="O77" s="229">
        <v>0</v>
      </c>
      <c r="P77" s="229">
        <v>0</v>
      </c>
      <c r="Q77" s="229">
        <v>0</v>
      </c>
      <c r="R77" s="229">
        <v>0</v>
      </c>
      <c r="S77" s="229">
        <v>0</v>
      </c>
      <c r="T77" s="229">
        <v>0</v>
      </c>
      <c r="U77" s="229">
        <v>0</v>
      </c>
      <c r="V77" s="229">
        <v>0</v>
      </c>
      <c r="W77" s="229">
        <v>0</v>
      </c>
      <c r="X77" s="229">
        <v>0</v>
      </c>
      <c r="Y77" s="229">
        <v>0</v>
      </c>
      <c r="Z77" s="229">
        <v>0</v>
      </c>
      <c r="AA77" s="229">
        <v>0</v>
      </c>
      <c r="AB77" s="229">
        <v>0</v>
      </c>
      <c r="AC77" s="229">
        <v>0</v>
      </c>
      <c r="AD77" s="229">
        <v>0</v>
      </c>
      <c r="AE77" s="229">
        <v>0</v>
      </c>
      <c r="AF77" s="229">
        <v>0</v>
      </c>
      <c r="AG77" s="229">
        <v>0</v>
      </c>
      <c r="AH77" s="229">
        <v>0</v>
      </c>
      <c r="AI77" s="229">
        <v>0</v>
      </c>
      <c r="AJ77" s="229">
        <v>0</v>
      </c>
      <c r="AK77" s="229">
        <v>0</v>
      </c>
      <c r="AL77" s="229">
        <v>0</v>
      </c>
    </row>
    <row r="78" spans="1:38">
      <c r="A78" s="229">
        <v>77</v>
      </c>
      <c r="B78" s="229" t="s">
        <v>2662</v>
      </c>
      <c r="C78" s="229" t="s">
        <v>2739</v>
      </c>
      <c r="D78" s="229">
        <f t="shared" si="1"/>
        <v>0</v>
      </c>
      <c r="G78" s="229">
        <v>0</v>
      </c>
      <c r="H78" s="229">
        <v>0</v>
      </c>
      <c r="I78" s="229">
        <v>0</v>
      </c>
      <c r="J78" s="229">
        <v>0</v>
      </c>
      <c r="K78" s="229">
        <v>0</v>
      </c>
      <c r="L78" s="229">
        <v>0</v>
      </c>
      <c r="M78" s="229">
        <v>0</v>
      </c>
      <c r="N78" s="229">
        <v>0</v>
      </c>
      <c r="O78" s="229">
        <v>0</v>
      </c>
      <c r="P78" s="229">
        <v>0</v>
      </c>
      <c r="Q78" s="229">
        <v>0</v>
      </c>
      <c r="R78" s="229">
        <v>0</v>
      </c>
      <c r="S78" s="229">
        <v>0</v>
      </c>
      <c r="T78" s="229">
        <v>0</v>
      </c>
      <c r="U78" s="229">
        <v>0</v>
      </c>
      <c r="V78" s="229">
        <v>0</v>
      </c>
      <c r="W78" s="229">
        <v>0</v>
      </c>
      <c r="X78" s="229">
        <v>0</v>
      </c>
      <c r="Y78" s="229">
        <v>0</v>
      </c>
      <c r="Z78" s="229">
        <v>0</v>
      </c>
      <c r="AA78" s="229">
        <v>0</v>
      </c>
      <c r="AB78" s="229">
        <v>0</v>
      </c>
      <c r="AC78" s="229">
        <v>0</v>
      </c>
      <c r="AD78" s="229">
        <v>0</v>
      </c>
      <c r="AE78" s="229">
        <v>0</v>
      </c>
      <c r="AF78" s="229">
        <v>0</v>
      </c>
      <c r="AG78" s="229">
        <v>0</v>
      </c>
      <c r="AH78" s="229">
        <v>0</v>
      </c>
      <c r="AI78" s="229">
        <v>0</v>
      </c>
      <c r="AJ78" s="229">
        <v>0</v>
      </c>
      <c r="AK78" s="229">
        <v>0</v>
      </c>
      <c r="AL78" s="229">
        <v>0</v>
      </c>
    </row>
    <row r="79" spans="1:38">
      <c r="A79" s="229">
        <v>78</v>
      </c>
      <c r="B79" s="229" t="s">
        <v>2662</v>
      </c>
      <c r="C79" s="229" t="s">
        <v>2740</v>
      </c>
      <c r="D79" s="229">
        <f t="shared" si="1"/>
        <v>0</v>
      </c>
      <c r="G79" s="229">
        <v>0</v>
      </c>
      <c r="H79" s="229">
        <v>0</v>
      </c>
      <c r="I79" s="229">
        <v>0</v>
      </c>
      <c r="J79" s="229">
        <v>0</v>
      </c>
      <c r="K79" s="229">
        <v>0</v>
      </c>
      <c r="L79" s="229">
        <v>0</v>
      </c>
      <c r="M79" s="229">
        <v>0</v>
      </c>
      <c r="N79" s="229">
        <v>0</v>
      </c>
      <c r="O79" s="229">
        <v>0</v>
      </c>
      <c r="P79" s="229">
        <v>0</v>
      </c>
      <c r="Q79" s="229">
        <v>0</v>
      </c>
      <c r="R79" s="229">
        <v>0</v>
      </c>
      <c r="S79" s="229">
        <v>0</v>
      </c>
      <c r="T79" s="229">
        <v>0</v>
      </c>
      <c r="U79" s="229">
        <v>0</v>
      </c>
      <c r="V79" s="229">
        <v>0</v>
      </c>
      <c r="W79" s="229">
        <v>0</v>
      </c>
      <c r="X79" s="229">
        <v>0</v>
      </c>
      <c r="Y79" s="229">
        <v>0</v>
      </c>
      <c r="Z79" s="229">
        <v>0</v>
      </c>
      <c r="AA79" s="229">
        <v>0</v>
      </c>
      <c r="AB79" s="229">
        <v>0</v>
      </c>
      <c r="AC79" s="229">
        <v>0</v>
      </c>
      <c r="AD79" s="229">
        <v>0</v>
      </c>
      <c r="AE79" s="229">
        <v>0</v>
      </c>
      <c r="AF79" s="229">
        <v>0</v>
      </c>
      <c r="AG79" s="229">
        <v>0</v>
      </c>
      <c r="AH79" s="229">
        <v>0</v>
      </c>
      <c r="AI79" s="229">
        <v>0</v>
      </c>
      <c r="AJ79" s="229">
        <v>0</v>
      </c>
      <c r="AK79" s="229">
        <v>0</v>
      </c>
      <c r="AL79" s="229">
        <v>0</v>
      </c>
    </row>
    <row r="80" spans="1:38">
      <c r="A80" s="229">
        <v>79</v>
      </c>
      <c r="B80" s="229" t="s">
        <v>2662</v>
      </c>
      <c r="C80" s="229" t="s">
        <v>2741</v>
      </c>
      <c r="D80" s="229">
        <f t="shared" si="1"/>
        <v>0</v>
      </c>
      <c r="G80" s="229">
        <v>0</v>
      </c>
      <c r="H80" s="229">
        <v>0</v>
      </c>
      <c r="I80" s="229">
        <v>0</v>
      </c>
      <c r="J80" s="229">
        <v>0</v>
      </c>
      <c r="K80" s="229">
        <v>0</v>
      </c>
      <c r="L80" s="229">
        <v>0</v>
      </c>
      <c r="M80" s="229">
        <v>0</v>
      </c>
      <c r="N80" s="229">
        <v>0</v>
      </c>
      <c r="O80" s="229">
        <v>0</v>
      </c>
      <c r="P80" s="229">
        <v>0</v>
      </c>
      <c r="Q80" s="229">
        <v>0</v>
      </c>
      <c r="R80" s="229">
        <v>0</v>
      </c>
      <c r="S80" s="229">
        <v>0</v>
      </c>
      <c r="T80" s="229">
        <v>0</v>
      </c>
      <c r="U80" s="229">
        <v>0</v>
      </c>
      <c r="V80" s="229">
        <v>0</v>
      </c>
      <c r="W80" s="229">
        <v>0</v>
      </c>
      <c r="X80" s="229">
        <v>0</v>
      </c>
      <c r="Y80" s="229">
        <v>0</v>
      </c>
      <c r="Z80" s="229">
        <v>0</v>
      </c>
      <c r="AA80" s="229">
        <v>0</v>
      </c>
      <c r="AB80" s="229">
        <v>0</v>
      </c>
      <c r="AC80" s="229">
        <v>0</v>
      </c>
      <c r="AD80" s="229">
        <v>0</v>
      </c>
      <c r="AE80" s="229">
        <v>0</v>
      </c>
      <c r="AF80" s="229">
        <v>0</v>
      </c>
      <c r="AG80" s="229">
        <v>0</v>
      </c>
      <c r="AH80" s="229">
        <v>0</v>
      </c>
      <c r="AI80" s="229">
        <v>0</v>
      </c>
      <c r="AJ80" s="229">
        <v>0</v>
      </c>
      <c r="AK80" s="229">
        <v>0</v>
      </c>
      <c r="AL80" s="229">
        <v>0</v>
      </c>
    </row>
    <row r="81" spans="1:38">
      <c r="A81" s="229">
        <v>80</v>
      </c>
      <c r="B81" s="229" t="s">
        <v>2662</v>
      </c>
      <c r="C81" s="229" t="s">
        <v>2742</v>
      </c>
      <c r="D81" s="229">
        <f t="shared" si="1"/>
        <v>0</v>
      </c>
      <c r="G81" s="229">
        <v>0</v>
      </c>
      <c r="H81" s="229">
        <v>0</v>
      </c>
      <c r="I81" s="229">
        <v>0</v>
      </c>
      <c r="J81" s="229">
        <v>0</v>
      </c>
      <c r="K81" s="229">
        <v>0</v>
      </c>
      <c r="L81" s="229">
        <v>0</v>
      </c>
      <c r="M81" s="229">
        <v>0</v>
      </c>
      <c r="N81" s="229">
        <v>0</v>
      </c>
      <c r="O81" s="229">
        <v>0</v>
      </c>
      <c r="P81" s="229">
        <v>0</v>
      </c>
      <c r="Q81" s="229">
        <v>0</v>
      </c>
      <c r="R81" s="229">
        <v>0</v>
      </c>
      <c r="S81" s="229">
        <v>0</v>
      </c>
      <c r="T81" s="229">
        <v>0</v>
      </c>
      <c r="U81" s="229">
        <v>0</v>
      </c>
      <c r="V81" s="229">
        <v>0</v>
      </c>
      <c r="W81" s="229">
        <v>0</v>
      </c>
      <c r="X81" s="229">
        <v>0</v>
      </c>
      <c r="Y81" s="229">
        <v>0</v>
      </c>
      <c r="Z81" s="229">
        <v>0</v>
      </c>
      <c r="AA81" s="229">
        <v>0</v>
      </c>
      <c r="AB81" s="229">
        <v>0</v>
      </c>
      <c r="AC81" s="229">
        <v>0</v>
      </c>
      <c r="AD81" s="229">
        <v>0</v>
      </c>
      <c r="AE81" s="229">
        <v>0</v>
      </c>
      <c r="AF81" s="229">
        <v>0</v>
      </c>
      <c r="AG81" s="229">
        <v>0</v>
      </c>
      <c r="AH81" s="229">
        <v>0</v>
      </c>
      <c r="AI81" s="229">
        <v>0</v>
      </c>
      <c r="AJ81" s="229">
        <v>0</v>
      </c>
      <c r="AK81" s="229">
        <v>0</v>
      </c>
      <c r="AL81" s="229">
        <v>0</v>
      </c>
    </row>
    <row r="82" spans="1:38">
      <c r="A82" s="229">
        <v>81</v>
      </c>
      <c r="B82" s="229" t="s">
        <v>2662</v>
      </c>
      <c r="C82" s="229" t="s">
        <v>2743</v>
      </c>
      <c r="D82" s="229">
        <f t="shared" si="1"/>
        <v>0</v>
      </c>
      <c r="G82" s="229">
        <v>0</v>
      </c>
      <c r="H82" s="229">
        <v>0</v>
      </c>
      <c r="I82" s="229">
        <v>0</v>
      </c>
      <c r="J82" s="229">
        <v>0</v>
      </c>
      <c r="K82" s="229">
        <v>0</v>
      </c>
      <c r="L82" s="229">
        <v>0</v>
      </c>
      <c r="M82" s="229">
        <v>0</v>
      </c>
      <c r="N82" s="229">
        <v>0</v>
      </c>
      <c r="O82" s="229">
        <v>0</v>
      </c>
      <c r="P82" s="229">
        <v>0</v>
      </c>
      <c r="Q82" s="229">
        <v>0</v>
      </c>
      <c r="R82" s="229">
        <v>0</v>
      </c>
      <c r="S82" s="229">
        <v>0</v>
      </c>
      <c r="T82" s="229">
        <v>0</v>
      </c>
      <c r="U82" s="229">
        <v>0</v>
      </c>
      <c r="V82" s="229">
        <v>0</v>
      </c>
      <c r="W82" s="229">
        <v>0</v>
      </c>
      <c r="X82" s="229">
        <v>0</v>
      </c>
      <c r="Y82" s="229">
        <v>0</v>
      </c>
      <c r="Z82" s="229">
        <v>0</v>
      </c>
      <c r="AA82" s="229">
        <v>0</v>
      </c>
      <c r="AB82" s="229">
        <v>0</v>
      </c>
      <c r="AC82" s="229">
        <v>0</v>
      </c>
      <c r="AD82" s="229">
        <v>0</v>
      </c>
      <c r="AE82" s="229">
        <v>0</v>
      </c>
      <c r="AF82" s="229">
        <v>0</v>
      </c>
      <c r="AG82" s="229">
        <v>0</v>
      </c>
      <c r="AH82" s="229">
        <v>0</v>
      </c>
      <c r="AI82" s="229">
        <v>0</v>
      </c>
      <c r="AJ82" s="229">
        <v>0</v>
      </c>
      <c r="AK82" s="229">
        <v>0</v>
      </c>
      <c r="AL82" s="229">
        <v>0</v>
      </c>
    </row>
    <row r="83" spans="1:38">
      <c r="A83" s="229">
        <v>82</v>
      </c>
      <c r="B83" s="229" t="s">
        <v>2662</v>
      </c>
      <c r="C83" s="229" t="s">
        <v>2744</v>
      </c>
      <c r="D83" s="229">
        <f t="shared" si="1"/>
        <v>0</v>
      </c>
      <c r="G83" s="229">
        <v>0</v>
      </c>
      <c r="H83" s="229">
        <v>0</v>
      </c>
      <c r="I83" s="229">
        <v>0</v>
      </c>
      <c r="J83" s="229">
        <v>0</v>
      </c>
      <c r="K83" s="229">
        <v>0</v>
      </c>
      <c r="L83" s="229">
        <v>0</v>
      </c>
      <c r="M83" s="229">
        <v>0</v>
      </c>
      <c r="N83" s="229">
        <v>0</v>
      </c>
      <c r="O83" s="229">
        <v>0</v>
      </c>
      <c r="P83" s="229">
        <v>0</v>
      </c>
      <c r="Q83" s="229">
        <v>0</v>
      </c>
      <c r="R83" s="229">
        <v>0</v>
      </c>
      <c r="S83" s="229">
        <v>0</v>
      </c>
      <c r="T83" s="229">
        <v>0</v>
      </c>
      <c r="U83" s="229">
        <v>0</v>
      </c>
      <c r="V83" s="229">
        <v>0</v>
      </c>
      <c r="W83" s="229">
        <v>0</v>
      </c>
      <c r="X83" s="229">
        <v>0</v>
      </c>
      <c r="Y83" s="229">
        <v>0</v>
      </c>
      <c r="Z83" s="229">
        <v>0</v>
      </c>
      <c r="AA83" s="229">
        <v>0</v>
      </c>
      <c r="AB83" s="229">
        <v>0</v>
      </c>
      <c r="AC83" s="229">
        <v>0</v>
      </c>
      <c r="AD83" s="229">
        <v>0</v>
      </c>
      <c r="AE83" s="229">
        <v>0</v>
      </c>
      <c r="AF83" s="229">
        <v>0</v>
      </c>
      <c r="AG83" s="229">
        <v>0</v>
      </c>
      <c r="AH83" s="229">
        <v>0</v>
      </c>
      <c r="AI83" s="229">
        <v>0</v>
      </c>
      <c r="AJ83" s="229">
        <v>0</v>
      </c>
      <c r="AK83" s="229">
        <v>0</v>
      </c>
      <c r="AL83" s="229">
        <v>0</v>
      </c>
    </row>
    <row r="84" spans="1:38">
      <c r="A84" s="229">
        <v>83</v>
      </c>
      <c r="B84" s="229" t="s">
        <v>2662</v>
      </c>
      <c r="C84" s="229" t="s">
        <v>2745</v>
      </c>
      <c r="D84" s="229">
        <f t="shared" si="1"/>
        <v>0</v>
      </c>
      <c r="G84" s="229">
        <v>0</v>
      </c>
      <c r="H84" s="229">
        <v>0</v>
      </c>
      <c r="I84" s="229">
        <v>0</v>
      </c>
      <c r="J84" s="229">
        <v>0</v>
      </c>
      <c r="K84" s="229">
        <v>0</v>
      </c>
      <c r="L84" s="229">
        <v>0</v>
      </c>
      <c r="M84" s="229">
        <v>0</v>
      </c>
      <c r="N84" s="229">
        <v>0</v>
      </c>
      <c r="O84" s="229">
        <v>0</v>
      </c>
      <c r="P84" s="229">
        <v>0</v>
      </c>
      <c r="Q84" s="229">
        <v>0</v>
      </c>
      <c r="R84" s="229">
        <v>0</v>
      </c>
      <c r="S84" s="229">
        <v>0</v>
      </c>
      <c r="T84" s="229">
        <v>0</v>
      </c>
      <c r="U84" s="229">
        <v>0</v>
      </c>
      <c r="V84" s="229">
        <v>0</v>
      </c>
      <c r="W84" s="229">
        <v>0</v>
      </c>
      <c r="X84" s="229">
        <v>0</v>
      </c>
      <c r="Y84" s="229">
        <v>0</v>
      </c>
      <c r="Z84" s="229">
        <v>0</v>
      </c>
      <c r="AA84" s="229">
        <v>0</v>
      </c>
      <c r="AB84" s="229">
        <v>0</v>
      </c>
      <c r="AC84" s="229">
        <v>0</v>
      </c>
      <c r="AD84" s="229">
        <v>0</v>
      </c>
      <c r="AE84" s="229">
        <v>0</v>
      </c>
      <c r="AF84" s="229">
        <v>0</v>
      </c>
      <c r="AG84" s="229">
        <v>0</v>
      </c>
      <c r="AH84" s="229">
        <v>0</v>
      </c>
      <c r="AI84" s="229">
        <v>0</v>
      </c>
      <c r="AJ84" s="229">
        <v>0</v>
      </c>
      <c r="AK84" s="229">
        <v>0</v>
      </c>
      <c r="AL84" s="229">
        <v>0</v>
      </c>
    </row>
    <row r="85" spans="1:38">
      <c r="A85" s="229">
        <v>84</v>
      </c>
      <c r="B85" s="229" t="s">
        <v>2662</v>
      </c>
      <c r="C85" s="229" t="s">
        <v>2746</v>
      </c>
      <c r="D85" s="229">
        <f t="shared" si="1"/>
        <v>0</v>
      </c>
      <c r="G85" s="229">
        <v>0</v>
      </c>
      <c r="H85" s="229">
        <v>0</v>
      </c>
      <c r="I85" s="229">
        <v>0</v>
      </c>
      <c r="J85" s="229">
        <v>0</v>
      </c>
      <c r="K85" s="229">
        <v>0</v>
      </c>
      <c r="L85" s="229">
        <v>0</v>
      </c>
      <c r="M85" s="229">
        <v>0</v>
      </c>
      <c r="N85" s="229">
        <v>0</v>
      </c>
      <c r="O85" s="229">
        <v>0</v>
      </c>
      <c r="P85" s="229">
        <v>0</v>
      </c>
      <c r="Q85" s="229">
        <v>0</v>
      </c>
      <c r="R85" s="229">
        <v>0</v>
      </c>
      <c r="S85" s="229">
        <v>0</v>
      </c>
      <c r="T85" s="229">
        <v>0</v>
      </c>
      <c r="U85" s="229">
        <v>0</v>
      </c>
      <c r="V85" s="229">
        <v>0</v>
      </c>
      <c r="W85" s="229">
        <v>0</v>
      </c>
      <c r="X85" s="229">
        <v>0</v>
      </c>
      <c r="Y85" s="229">
        <v>0</v>
      </c>
      <c r="Z85" s="229">
        <v>0</v>
      </c>
      <c r="AA85" s="229">
        <v>0</v>
      </c>
      <c r="AB85" s="229">
        <v>0</v>
      </c>
      <c r="AC85" s="229">
        <v>0</v>
      </c>
      <c r="AD85" s="229">
        <v>0</v>
      </c>
      <c r="AE85" s="229">
        <v>0</v>
      </c>
      <c r="AF85" s="229">
        <v>0</v>
      </c>
      <c r="AG85" s="229">
        <v>0</v>
      </c>
      <c r="AH85" s="229">
        <v>0</v>
      </c>
      <c r="AI85" s="229">
        <v>0</v>
      </c>
      <c r="AJ85" s="229">
        <v>0</v>
      </c>
      <c r="AK85" s="229">
        <v>0</v>
      </c>
      <c r="AL85" s="229">
        <v>0</v>
      </c>
    </row>
    <row r="86" spans="1:38">
      <c r="A86" s="229">
        <v>85</v>
      </c>
      <c r="B86" s="229" t="s">
        <v>2662</v>
      </c>
      <c r="C86" s="229" t="s">
        <v>2747</v>
      </c>
      <c r="D86" s="229">
        <f t="shared" si="1"/>
        <v>0</v>
      </c>
      <c r="G86" s="229">
        <v>0</v>
      </c>
      <c r="H86" s="229">
        <v>0</v>
      </c>
      <c r="I86" s="229">
        <v>0</v>
      </c>
      <c r="J86" s="229">
        <v>0</v>
      </c>
      <c r="K86" s="229">
        <v>0</v>
      </c>
      <c r="L86" s="229">
        <v>0</v>
      </c>
      <c r="M86" s="229">
        <v>0</v>
      </c>
      <c r="N86" s="229">
        <v>0</v>
      </c>
      <c r="O86" s="229">
        <v>0</v>
      </c>
      <c r="P86" s="229">
        <v>0</v>
      </c>
      <c r="Q86" s="229">
        <v>0</v>
      </c>
      <c r="R86" s="229">
        <v>0</v>
      </c>
      <c r="S86" s="229">
        <v>0</v>
      </c>
      <c r="T86" s="229">
        <v>0</v>
      </c>
      <c r="U86" s="229">
        <v>0</v>
      </c>
      <c r="V86" s="229">
        <v>0</v>
      </c>
      <c r="W86" s="229">
        <v>0</v>
      </c>
      <c r="X86" s="229">
        <v>0</v>
      </c>
      <c r="Y86" s="229">
        <v>0</v>
      </c>
      <c r="Z86" s="229">
        <v>0</v>
      </c>
      <c r="AA86" s="229">
        <v>0</v>
      </c>
      <c r="AB86" s="229">
        <v>0</v>
      </c>
      <c r="AC86" s="229">
        <v>0</v>
      </c>
      <c r="AD86" s="229">
        <v>0</v>
      </c>
      <c r="AE86" s="229">
        <v>0</v>
      </c>
      <c r="AF86" s="229">
        <v>0</v>
      </c>
      <c r="AG86" s="229">
        <v>0</v>
      </c>
      <c r="AH86" s="229">
        <v>0</v>
      </c>
      <c r="AI86" s="229">
        <v>0</v>
      </c>
      <c r="AJ86" s="229">
        <v>0</v>
      </c>
      <c r="AK86" s="229">
        <v>0</v>
      </c>
      <c r="AL86" s="229">
        <v>0</v>
      </c>
    </row>
    <row r="87" spans="1:38">
      <c r="A87" s="229">
        <v>86</v>
      </c>
      <c r="B87" s="229" t="s">
        <v>2662</v>
      </c>
      <c r="C87" s="229" t="s">
        <v>2748</v>
      </c>
      <c r="D87" s="229">
        <f t="shared" si="1"/>
        <v>0</v>
      </c>
      <c r="G87" s="229">
        <v>0</v>
      </c>
      <c r="H87" s="229">
        <v>0</v>
      </c>
      <c r="I87" s="229">
        <v>0</v>
      </c>
      <c r="J87" s="229">
        <v>0</v>
      </c>
      <c r="K87" s="229">
        <v>0</v>
      </c>
      <c r="L87" s="229">
        <v>0</v>
      </c>
      <c r="M87" s="229">
        <v>0</v>
      </c>
      <c r="N87" s="229">
        <v>0</v>
      </c>
      <c r="O87" s="229">
        <v>0</v>
      </c>
      <c r="P87" s="229">
        <v>0</v>
      </c>
      <c r="Q87" s="229">
        <v>0</v>
      </c>
      <c r="R87" s="229">
        <v>0</v>
      </c>
      <c r="S87" s="229">
        <v>0</v>
      </c>
      <c r="T87" s="229">
        <v>0</v>
      </c>
      <c r="U87" s="229">
        <v>0</v>
      </c>
      <c r="V87" s="229">
        <v>0</v>
      </c>
      <c r="W87" s="229">
        <v>0</v>
      </c>
      <c r="X87" s="229">
        <v>0</v>
      </c>
      <c r="Y87" s="229">
        <v>0</v>
      </c>
      <c r="Z87" s="229">
        <v>0</v>
      </c>
      <c r="AA87" s="229">
        <v>0</v>
      </c>
      <c r="AB87" s="229">
        <v>0</v>
      </c>
      <c r="AC87" s="229">
        <v>0</v>
      </c>
      <c r="AD87" s="229">
        <v>0</v>
      </c>
      <c r="AE87" s="229">
        <v>0</v>
      </c>
      <c r="AF87" s="229">
        <v>0</v>
      </c>
      <c r="AG87" s="229">
        <v>0</v>
      </c>
      <c r="AH87" s="229">
        <v>0</v>
      </c>
      <c r="AI87" s="229">
        <v>0</v>
      </c>
      <c r="AJ87" s="229">
        <v>0</v>
      </c>
      <c r="AK87" s="229">
        <v>0</v>
      </c>
      <c r="AL87" s="229">
        <v>0</v>
      </c>
    </row>
    <row r="88" spans="1:38">
      <c r="A88" s="229">
        <v>87</v>
      </c>
      <c r="B88" s="229" t="s">
        <v>2662</v>
      </c>
      <c r="C88" s="229" t="s">
        <v>2749</v>
      </c>
      <c r="D88" s="229">
        <f t="shared" si="1"/>
        <v>0</v>
      </c>
      <c r="G88" s="229">
        <v>0</v>
      </c>
      <c r="H88" s="229">
        <v>0</v>
      </c>
      <c r="I88" s="229">
        <v>0</v>
      </c>
      <c r="J88" s="229">
        <v>0</v>
      </c>
      <c r="K88" s="229">
        <v>0</v>
      </c>
      <c r="L88" s="229">
        <v>0</v>
      </c>
      <c r="M88" s="229">
        <v>0</v>
      </c>
      <c r="N88" s="229">
        <v>0</v>
      </c>
      <c r="O88" s="229">
        <v>0</v>
      </c>
      <c r="P88" s="229">
        <v>0</v>
      </c>
      <c r="Q88" s="229">
        <v>0</v>
      </c>
      <c r="R88" s="229">
        <v>0</v>
      </c>
      <c r="S88" s="229">
        <v>0</v>
      </c>
      <c r="T88" s="229">
        <v>0</v>
      </c>
      <c r="U88" s="229">
        <v>0</v>
      </c>
      <c r="V88" s="229">
        <v>0</v>
      </c>
      <c r="W88" s="229">
        <v>0</v>
      </c>
      <c r="X88" s="229">
        <v>0</v>
      </c>
      <c r="Y88" s="229">
        <v>0</v>
      </c>
      <c r="Z88" s="229">
        <v>0</v>
      </c>
      <c r="AA88" s="229">
        <v>0</v>
      </c>
      <c r="AB88" s="229">
        <v>0</v>
      </c>
      <c r="AC88" s="229">
        <v>0</v>
      </c>
      <c r="AD88" s="229">
        <v>0</v>
      </c>
      <c r="AE88" s="229">
        <v>0</v>
      </c>
      <c r="AF88" s="229">
        <v>0</v>
      </c>
      <c r="AG88" s="229">
        <v>0</v>
      </c>
      <c r="AH88" s="229">
        <v>0</v>
      </c>
      <c r="AI88" s="229">
        <v>0</v>
      </c>
      <c r="AJ88" s="229">
        <v>0</v>
      </c>
      <c r="AK88" s="229">
        <v>0</v>
      </c>
      <c r="AL88" s="229">
        <v>0</v>
      </c>
    </row>
    <row r="89" spans="1:38">
      <c r="A89" s="229">
        <v>88</v>
      </c>
      <c r="B89" s="229" t="s">
        <v>2662</v>
      </c>
      <c r="C89" s="229" t="s">
        <v>2750</v>
      </c>
      <c r="D89" s="229">
        <f t="shared" si="1"/>
        <v>0</v>
      </c>
      <c r="G89" s="229">
        <v>0</v>
      </c>
      <c r="H89" s="229">
        <v>0</v>
      </c>
      <c r="I89" s="229">
        <v>0</v>
      </c>
      <c r="J89" s="229">
        <v>0</v>
      </c>
      <c r="K89" s="229">
        <v>0</v>
      </c>
      <c r="L89" s="229">
        <v>0</v>
      </c>
      <c r="M89" s="229">
        <v>0</v>
      </c>
      <c r="N89" s="229">
        <v>0</v>
      </c>
      <c r="O89" s="229">
        <v>0</v>
      </c>
      <c r="P89" s="229">
        <v>0</v>
      </c>
      <c r="Q89" s="229">
        <v>0</v>
      </c>
      <c r="R89" s="229">
        <v>0</v>
      </c>
      <c r="S89" s="229">
        <v>0</v>
      </c>
      <c r="T89" s="229">
        <v>0</v>
      </c>
      <c r="U89" s="229">
        <v>0</v>
      </c>
      <c r="V89" s="229">
        <v>0</v>
      </c>
      <c r="W89" s="229">
        <v>0</v>
      </c>
      <c r="X89" s="229">
        <v>0</v>
      </c>
      <c r="Y89" s="229">
        <v>0</v>
      </c>
      <c r="Z89" s="229">
        <v>0</v>
      </c>
      <c r="AA89" s="229">
        <v>0</v>
      </c>
      <c r="AB89" s="229">
        <v>0</v>
      </c>
      <c r="AC89" s="229">
        <v>0</v>
      </c>
      <c r="AD89" s="229">
        <v>0</v>
      </c>
      <c r="AE89" s="229">
        <v>0</v>
      </c>
      <c r="AF89" s="229">
        <v>0</v>
      </c>
      <c r="AG89" s="229">
        <v>0</v>
      </c>
      <c r="AH89" s="229">
        <v>0</v>
      </c>
      <c r="AI89" s="229">
        <v>0</v>
      </c>
      <c r="AJ89" s="229">
        <v>0</v>
      </c>
      <c r="AK89" s="229">
        <v>0</v>
      </c>
      <c r="AL89" s="229">
        <v>0</v>
      </c>
    </row>
    <row r="90" spans="1:38">
      <c r="A90" s="229">
        <v>89</v>
      </c>
      <c r="B90" s="229" t="s">
        <v>2662</v>
      </c>
      <c r="C90" s="229" t="s">
        <v>2751</v>
      </c>
      <c r="D90" s="229">
        <f t="shared" si="1"/>
        <v>0</v>
      </c>
      <c r="G90" s="229">
        <v>0</v>
      </c>
      <c r="H90" s="229">
        <v>0</v>
      </c>
      <c r="I90" s="229">
        <v>0</v>
      </c>
      <c r="J90" s="229">
        <v>0</v>
      </c>
      <c r="K90" s="229">
        <v>0</v>
      </c>
      <c r="L90" s="229">
        <v>0</v>
      </c>
      <c r="M90" s="229">
        <v>0</v>
      </c>
      <c r="N90" s="229">
        <v>0</v>
      </c>
      <c r="O90" s="229">
        <v>0</v>
      </c>
      <c r="P90" s="229">
        <v>0</v>
      </c>
      <c r="Q90" s="229">
        <v>0</v>
      </c>
      <c r="R90" s="229">
        <v>0</v>
      </c>
      <c r="S90" s="229">
        <v>0</v>
      </c>
      <c r="T90" s="229">
        <v>0</v>
      </c>
      <c r="U90" s="229">
        <v>0</v>
      </c>
      <c r="V90" s="229">
        <v>0</v>
      </c>
      <c r="W90" s="229">
        <v>0</v>
      </c>
      <c r="X90" s="229">
        <v>0</v>
      </c>
      <c r="Y90" s="229">
        <v>0</v>
      </c>
      <c r="Z90" s="229">
        <v>0</v>
      </c>
      <c r="AA90" s="229">
        <v>0</v>
      </c>
      <c r="AB90" s="229">
        <v>0</v>
      </c>
      <c r="AC90" s="229">
        <v>0</v>
      </c>
      <c r="AD90" s="229">
        <v>0</v>
      </c>
      <c r="AE90" s="229">
        <v>0</v>
      </c>
      <c r="AF90" s="229">
        <v>0</v>
      </c>
      <c r="AG90" s="229">
        <v>0</v>
      </c>
      <c r="AH90" s="229">
        <v>0</v>
      </c>
      <c r="AI90" s="229">
        <v>0</v>
      </c>
      <c r="AJ90" s="229">
        <v>0</v>
      </c>
      <c r="AK90" s="229">
        <v>0</v>
      </c>
      <c r="AL90" s="229">
        <v>0</v>
      </c>
    </row>
    <row r="91" spans="1:38">
      <c r="A91" s="229">
        <v>90</v>
      </c>
      <c r="B91" s="229" t="s">
        <v>2662</v>
      </c>
      <c r="C91" s="229" t="s">
        <v>2752</v>
      </c>
      <c r="D91" s="229">
        <f t="shared" si="1"/>
        <v>0</v>
      </c>
      <c r="G91" s="229">
        <v>0</v>
      </c>
      <c r="H91" s="229">
        <v>0</v>
      </c>
      <c r="I91" s="229">
        <v>0</v>
      </c>
      <c r="J91" s="229">
        <v>0</v>
      </c>
      <c r="K91" s="229">
        <v>0</v>
      </c>
      <c r="L91" s="229">
        <v>0</v>
      </c>
      <c r="M91" s="229">
        <v>0</v>
      </c>
      <c r="N91" s="229">
        <v>0</v>
      </c>
      <c r="O91" s="229">
        <v>0</v>
      </c>
      <c r="P91" s="229">
        <v>0</v>
      </c>
      <c r="Q91" s="229">
        <v>0</v>
      </c>
      <c r="R91" s="229">
        <v>0</v>
      </c>
      <c r="S91" s="229">
        <v>0</v>
      </c>
      <c r="T91" s="229">
        <v>0</v>
      </c>
      <c r="U91" s="229">
        <v>0</v>
      </c>
      <c r="V91" s="229">
        <v>0</v>
      </c>
      <c r="W91" s="229">
        <v>0</v>
      </c>
      <c r="X91" s="229">
        <v>0</v>
      </c>
      <c r="Y91" s="229">
        <v>0</v>
      </c>
      <c r="Z91" s="229">
        <v>0</v>
      </c>
      <c r="AA91" s="229">
        <v>0</v>
      </c>
      <c r="AB91" s="229">
        <v>0</v>
      </c>
      <c r="AC91" s="229">
        <v>0</v>
      </c>
      <c r="AD91" s="229">
        <v>0</v>
      </c>
      <c r="AE91" s="229">
        <v>0</v>
      </c>
      <c r="AF91" s="229">
        <v>0</v>
      </c>
      <c r="AG91" s="229">
        <v>0</v>
      </c>
      <c r="AH91" s="229">
        <v>0</v>
      </c>
      <c r="AI91" s="229">
        <v>0</v>
      </c>
      <c r="AJ91" s="229">
        <v>0</v>
      </c>
      <c r="AK91" s="229">
        <v>0</v>
      </c>
      <c r="AL91" s="229">
        <v>0</v>
      </c>
    </row>
    <row r="92" spans="1:38">
      <c r="A92" s="229">
        <v>91</v>
      </c>
      <c r="B92" s="229" t="s">
        <v>2662</v>
      </c>
      <c r="C92" s="229" t="s">
        <v>2753</v>
      </c>
      <c r="D92" s="229">
        <f t="shared" si="1"/>
        <v>0</v>
      </c>
      <c r="G92" s="229">
        <v>0</v>
      </c>
      <c r="H92" s="229">
        <v>0</v>
      </c>
      <c r="I92" s="229">
        <v>0</v>
      </c>
      <c r="J92" s="229">
        <v>0</v>
      </c>
      <c r="K92" s="229">
        <v>0</v>
      </c>
      <c r="L92" s="229">
        <v>0</v>
      </c>
      <c r="M92" s="229">
        <v>0</v>
      </c>
      <c r="N92" s="229">
        <v>0</v>
      </c>
      <c r="O92" s="229">
        <v>0</v>
      </c>
      <c r="P92" s="229">
        <v>0</v>
      </c>
      <c r="Q92" s="229">
        <v>0</v>
      </c>
      <c r="R92" s="229">
        <v>0</v>
      </c>
      <c r="S92" s="229">
        <v>0</v>
      </c>
      <c r="T92" s="229">
        <v>0</v>
      </c>
      <c r="U92" s="229">
        <v>0</v>
      </c>
      <c r="V92" s="229">
        <v>0</v>
      </c>
      <c r="W92" s="229">
        <v>0</v>
      </c>
      <c r="X92" s="229">
        <v>0</v>
      </c>
      <c r="Y92" s="229">
        <v>0</v>
      </c>
      <c r="Z92" s="229">
        <v>0</v>
      </c>
      <c r="AA92" s="229">
        <v>0</v>
      </c>
      <c r="AB92" s="229">
        <v>0</v>
      </c>
      <c r="AC92" s="229">
        <v>0</v>
      </c>
      <c r="AD92" s="229">
        <v>0</v>
      </c>
      <c r="AE92" s="229">
        <v>0</v>
      </c>
      <c r="AF92" s="229">
        <v>0</v>
      </c>
      <c r="AG92" s="229">
        <v>0</v>
      </c>
      <c r="AH92" s="229">
        <v>0</v>
      </c>
      <c r="AI92" s="229">
        <v>0</v>
      </c>
      <c r="AJ92" s="229">
        <v>0</v>
      </c>
      <c r="AK92" s="229">
        <v>0</v>
      </c>
      <c r="AL92" s="229">
        <v>0</v>
      </c>
    </row>
    <row r="93" spans="1:38">
      <c r="A93" s="229">
        <v>92</v>
      </c>
      <c r="B93" s="229" t="s">
        <v>2662</v>
      </c>
      <c r="C93" s="229" t="s">
        <v>2754</v>
      </c>
      <c r="D93" s="229">
        <f t="shared" si="1"/>
        <v>0</v>
      </c>
      <c r="G93" s="229">
        <v>0</v>
      </c>
      <c r="H93" s="229">
        <v>0</v>
      </c>
      <c r="I93" s="229">
        <v>0</v>
      </c>
      <c r="J93" s="229">
        <v>0</v>
      </c>
      <c r="K93" s="229">
        <v>0</v>
      </c>
      <c r="L93" s="229">
        <v>0</v>
      </c>
      <c r="M93" s="229">
        <v>0</v>
      </c>
      <c r="N93" s="229">
        <v>0</v>
      </c>
      <c r="O93" s="229">
        <v>0</v>
      </c>
      <c r="P93" s="229">
        <v>0</v>
      </c>
      <c r="Q93" s="229">
        <v>0</v>
      </c>
      <c r="R93" s="229">
        <v>0</v>
      </c>
      <c r="S93" s="229">
        <v>0</v>
      </c>
      <c r="T93" s="229">
        <v>0</v>
      </c>
      <c r="U93" s="229">
        <v>0</v>
      </c>
      <c r="V93" s="229">
        <v>0</v>
      </c>
      <c r="W93" s="229">
        <v>0</v>
      </c>
      <c r="X93" s="229">
        <v>0</v>
      </c>
      <c r="Y93" s="229">
        <v>0</v>
      </c>
      <c r="Z93" s="229">
        <v>0</v>
      </c>
      <c r="AA93" s="229">
        <v>0</v>
      </c>
      <c r="AB93" s="229">
        <v>0</v>
      </c>
      <c r="AC93" s="229">
        <v>0</v>
      </c>
      <c r="AD93" s="229">
        <v>0</v>
      </c>
      <c r="AE93" s="229">
        <v>0</v>
      </c>
      <c r="AF93" s="229">
        <v>0</v>
      </c>
      <c r="AG93" s="229">
        <v>0</v>
      </c>
      <c r="AH93" s="229">
        <v>0</v>
      </c>
      <c r="AI93" s="229">
        <v>0</v>
      </c>
      <c r="AJ93" s="229">
        <v>0</v>
      </c>
      <c r="AK93" s="229">
        <v>0</v>
      </c>
      <c r="AL93" s="229">
        <v>0</v>
      </c>
    </row>
    <row r="94" spans="1:38">
      <c r="A94" s="229">
        <v>93</v>
      </c>
      <c r="B94" s="229" t="s">
        <v>2662</v>
      </c>
      <c r="C94" s="229" t="s">
        <v>2755</v>
      </c>
      <c r="D94" s="229">
        <f t="shared" si="1"/>
        <v>0</v>
      </c>
      <c r="G94" s="229">
        <v>0</v>
      </c>
      <c r="H94" s="229">
        <v>0</v>
      </c>
      <c r="I94" s="229">
        <v>0</v>
      </c>
      <c r="J94" s="229">
        <v>0</v>
      </c>
      <c r="K94" s="229">
        <v>0</v>
      </c>
      <c r="L94" s="229">
        <v>0</v>
      </c>
      <c r="M94" s="229">
        <v>0</v>
      </c>
      <c r="N94" s="229">
        <v>0</v>
      </c>
      <c r="O94" s="229">
        <v>0</v>
      </c>
      <c r="P94" s="229">
        <v>0</v>
      </c>
      <c r="Q94" s="229">
        <v>0</v>
      </c>
      <c r="R94" s="229">
        <v>0</v>
      </c>
      <c r="S94" s="229">
        <v>0</v>
      </c>
      <c r="T94" s="229">
        <v>0</v>
      </c>
      <c r="U94" s="229">
        <v>0</v>
      </c>
      <c r="V94" s="229">
        <v>0</v>
      </c>
      <c r="W94" s="229">
        <v>0</v>
      </c>
      <c r="X94" s="229">
        <v>0</v>
      </c>
      <c r="Y94" s="229">
        <v>0</v>
      </c>
      <c r="Z94" s="229">
        <v>0</v>
      </c>
      <c r="AA94" s="229">
        <v>0</v>
      </c>
      <c r="AB94" s="229">
        <v>0</v>
      </c>
      <c r="AC94" s="229">
        <v>0</v>
      </c>
      <c r="AD94" s="229">
        <v>0</v>
      </c>
      <c r="AE94" s="229">
        <v>0</v>
      </c>
      <c r="AF94" s="229">
        <v>0</v>
      </c>
      <c r="AG94" s="229">
        <v>0</v>
      </c>
      <c r="AH94" s="229">
        <v>0</v>
      </c>
      <c r="AI94" s="229">
        <v>0</v>
      </c>
      <c r="AJ94" s="229">
        <v>0</v>
      </c>
      <c r="AK94" s="229">
        <v>0</v>
      </c>
      <c r="AL94" s="229">
        <v>0</v>
      </c>
    </row>
    <row r="95" spans="1:38">
      <c r="A95" s="229">
        <v>94</v>
      </c>
      <c r="B95" s="229" t="s">
        <v>2662</v>
      </c>
      <c r="C95" s="229" t="s">
        <v>2756</v>
      </c>
      <c r="D95" s="229">
        <f t="shared" si="1"/>
        <v>0</v>
      </c>
      <c r="G95" s="229">
        <v>0</v>
      </c>
      <c r="H95" s="229">
        <v>0</v>
      </c>
      <c r="I95" s="229">
        <v>0</v>
      </c>
      <c r="J95" s="229">
        <v>0</v>
      </c>
      <c r="K95" s="229">
        <v>0</v>
      </c>
      <c r="L95" s="229">
        <v>0</v>
      </c>
      <c r="M95" s="229">
        <v>0</v>
      </c>
      <c r="N95" s="229">
        <v>0</v>
      </c>
      <c r="O95" s="229">
        <v>0</v>
      </c>
      <c r="P95" s="229">
        <v>0</v>
      </c>
      <c r="Q95" s="229">
        <v>0</v>
      </c>
      <c r="R95" s="229">
        <v>0</v>
      </c>
      <c r="S95" s="229">
        <v>0</v>
      </c>
      <c r="T95" s="229">
        <v>0</v>
      </c>
      <c r="U95" s="229">
        <v>0</v>
      </c>
      <c r="V95" s="229">
        <v>0</v>
      </c>
      <c r="W95" s="229">
        <v>0</v>
      </c>
      <c r="X95" s="229">
        <v>0</v>
      </c>
      <c r="Y95" s="229">
        <v>0</v>
      </c>
      <c r="Z95" s="229">
        <v>0</v>
      </c>
      <c r="AA95" s="229">
        <v>0</v>
      </c>
      <c r="AB95" s="229">
        <v>0</v>
      </c>
      <c r="AC95" s="229">
        <v>0</v>
      </c>
      <c r="AD95" s="229">
        <v>0</v>
      </c>
      <c r="AE95" s="229">
        <v>0</v>
      </c>
      <c r="AF95" s="229">
        <v>0</v>
      </c>
      <c r="AG95" s="229">
        <v>0</v>
      </c>
      <c r="AH95" s="229">
        <v>0</v>
      </c>
      <c r="AI95" s="229">
        <v>0</v>
      </c>
      <c r="AJ95" s="229">
        <v>0</v>
      </c>
      <c r="AK95" s="229">
        <v>0</v>
      </c>
      <c r="AL95" s="229">
        <v>0</v>
      </c>
    </row>
    <row r="96" spans="1:38">
      <c r="A96" s="229">
        <v>95</v>
      </c>
      <c r="B96" s="229" t="s">
        <v>2662</v>
      </c>
      <c r="C96" s="229" t="s">
        <v>2757</v>
      </c>
      <c r="D96" s="229">
        <f t="shared" si="1"/>
        <v>0</v>
      </c>
      <c r="G96" s="229">
        <v>0</v>
      </c>
      <c r="H96" s="229">
        <v>0</v>
      </c>
      <c r="I96" s="229">
        <v>0</v>
      </c>
      <c r="J96" s="229">
        <v>0</v>
      </c>
      <c r="K96" s="229">
        <v>0</v>
      </c>
      <c r="L96" s="229">
        <v>0</v>
      </c>
      <c r="M96" s="229">
        <v>0</v>
      </c>
      <c r="N96" s="229">
        <v>0</v>
      </c>
      <c r="O96" s="229">
        <v>0</v>
      </c>
      <c r="P96" s="229">
        <v>0</v>
      </c>
      <c r="Q96" s="229">
        <v>0</v>
      </c>
      <c r="R96" s="229">
        <v>0</v>
      </c>
      <c r="S96" s="229">
        <v>0</v>
      </c>
      <c r="T96" s="229">
        <v>0</v>
      </c>
      <c r="U96" s="229">
        <v>0</v>
      </c>
      <c r="V96" s="229">
        <v>0</v>
      </c>
      <c r="W96" s="229">
        <v>0</v>
      </c>
      <c r="X96" s="229">
        <v>0</v>
      </c>
      <c r="Y96" s="229">
        <v>0</v>
      </c>
      <c r="Z96" s="229">
        <v>0</v>
      </c>
      <c r="AA96" s="229">
        <v>0</v>
      </c>
      <c r="AB96" s="229">
        <v>0</v>
      </c>
      <c r="AC96" s="229">
        <v>0</v>
      </c>
      <c r="AD96" s="229">
        <v>0</v>
      </c>
      <c r="AE96" s="229">
        <v>0</v>
      </c>
      <c r="AF96" s="229">
        <v>0</v>
      </c>
      <c r="AG96" s="229">
        <v>0</v>
      </c>
      <c r="AH96" s="229">
        <v>0</v>
      </c>
      <c r="AI96" s="229">
        <v>0</v>
      </c>
      <c r="AJ96" s="229">
        <v>0</v>
      </c>
      <c r="AK96" s="229">
        <v>0</v>
      </c>
      <c r="AL96" s="229">
        <v>0</v>
      </c>
    </row>
    <row r="97" spans="1:38">
      <c r="A97" s="229">
        <v>96</v>
      </c>
      <c r="B97" s="229" t="s">
        <v>2662</v>
      </c>
      <c r="C97" s="229" t="s">
        <v>2758</v>
      </c>
      <c r="D97" s="229">
        <f t="shared" si="1"/>
        <v>1920</v>
      </c>
      <c r="G97" s="229">
        <v>0</v>
      </c>
      <c r="H97" s="229">
        <v>0</v>
      </c>
      <c r="I97" s="229">
        <v>0</v>
      </c>
      <c r="J97" s="229">
        <v>0</v>
      </c>
      <c r="K97" s="229">
        <v>0</v>
      </c>
      <c r="L97" s="229">
        <v>480</v>
      </c>
      <c r="M97" s="229">
        <v>0</v>
      </c>
      <c r="N97" s="229">
        <v>0</v>
      </c>
      <c r="O97" s="229">
        <v>0</v>
      </c>
      <c r="P97" s="229">
        <v>0</v>
      </c>
      <c r="Q97" s="229">
        <v>480</v>
      </c>
      <c r="R97" s="229">
        <v>0</v>
      </c>
      <c r="S97" s="229">
        <v>0</v>
      </c>
      <c r="T97" s="229">
        <v>0</v>
      </c>
      <c r="U97" s="229">
        <v>0</v>
      </c>
      <c r="V97" s="229">
        <v>0</v>
      </c>
      <c r="W97" s="229">
        <v>0</v>
      </c>
      <c r="X97" s="229">
        <v>0</v>
      </c>
      <c r="Y97" s="229">
        <v>480</v>
      </c>
      <c r="Z97" s="229">
        <v>0</v>
      </c>
      <c r="AA97" s="229">
        <v>0</v>
      </c>
      <c r="AB97" s="229">
        <v>0</v>
      </c>
      <c r="AC97" s="229">
        <v>0</v>
      </c>
      <c r="AD97" s="229">
        <v>0</v>
      </c>
      <c r="AE97" s="229">
        <v>0</v>
      </c>
      <c r="AF97" s="229">
        <v>480</v>
      </c>
      <c r="AG97" s="229">
        <v>0</v>
      </c>
      <c r="AH97" s="229">
        <v>0</v>
      </c>
      <c r="AI97" s="229">
        <v>0</v>
      </c>
      <c r="AJ97" s="229">
        <v>0</v>
      </c>
      <c r="AK97" s="229">
        <v>0</v>
      </c>
      <c r="AL97" s="229">
        <v>1920</v>
      </c>
    </row>
    <row r="98" spans="1:38">
      <c r="A98" s="229">
        <v>97</v>
      </c>
      <c r="B98" s="229" t="s">
        <v>2662</v>
      </c>
      <c r="C98" s="229" t="s">
        <v>2759</v>
      </c>
      <c r="D98" s="229">
        <f t="shared" si="1"/>
        <v>5200</v>
      </c>
      <c r="G98" s="229">
        <v>0</v>
      </c>
      <c r="H98" s="229">
        <v>0</v>
      </c>
      <c r="I98" s="229">
        <v>0</v>
      </c>
      <c r="J98" s="229">
        <v>0</v>
      </c>
      <c r="K98" s="229">
        <v>0</v>
      </c>
      <c r="L98" s="229">
        <v>1300</v>
      </c>
      <c r="M98" s="229">
        <v>0</v>
      </c>
      <c r="N98" s="229">
        <v>0</v>
      </c>
      <c r="O98" s="229">
        <v>0</v>
      </c>
      <c r="P98" s="229">
        <v>1300</v>
      </c>
      <c r="Q98" s="229">
        <v>0</v>
      </c>
      <c r="R98" s="229">
        <v>0</v>
      </c>
      <c r="S98" s="229">
        <v>0</v>
      </c>
      <c r="T98" s="229">
        <v>0</v>
      </c>
      <c r="U98" s="229">
        <v>0</v>
      </c>
      <c r="V98" s="229">
        <v>0</v>
      </c>
      <c r="W98" s="229">
        <v>1300</v>
      </c>
      <c r="X98" s="229">
        <v>0</v>
      </c>
      <c r="Y98" s="229">
        <v>0</v>
      </c>
      <c r="Z98" s="229">
        <v>0</v>
      </c>
      <c r="AA98" s="229">
        <v>0</v>
      </c>
      <c r="AB98" s="229">
        <v>0</v>
      </c>
      <c r="AC98" s="229">
        <v>0</v>
      </c>
      <c r="AD98" s="229">
        <v>0</v>
      </c>
      <c r="AE98" s="229">
        <v>1300</v>
      </c>
      <c r="AF98" s="229">
        <v>0</v>
      </c>
      <c r="AG98" s="229">
        <v>0</v>
      </c>
      <c r="AH98" s="229">
        <v>0</v>
      </c>
      <c r="AI98" s="229">
        <v>0</v>
      </c>
      <c r="AJ98" s="229">
        <v>0</v>
      </c>
      <c r="AK98" s="229">
        <v>0</v>
      </c>
      <c r="AL98" s="229">
        <v>5200</v>
      </c>
    </row>
    <row r="99" spans="1:38">
      <c r="A99" s="229">
        <v>98</v>
      </c>
      <c r="B99" s="229" t="s">
        <v>2662</v>
      </c>
      <c r="C99" s="229" t="s">
        <v>2760</v>
      </c>
      <c r="D99" s="229">
        <f t="shared" si="1"/>
        <v>0</v>
      </c>
      <c r="G99" s="229">
        <v>0</v>
      </c>
      <c r="H99" s="229">
        <v>0</v>
      </c>
      <c r="I99" s="229">
        <v>0</v>
      </c>
      <c r="J99" s="229">
        <v>0</v>
      </c>
      <c r="K99" s="229">
        <v>0</v>
      </c>
      <c r="L99" s="229">
        <v>0</v>
      </c>
      <c r="M99" s="229">
        <v>0</v>
      </c>
      <c r="N99" s="229">
        <v>0</v>
      </c>
      <c r="O99" s="229">
        <v>0</v>
      </c>
      <c r="P99" s="229">
        <v>0</v>
      </c>
      <c r="Q99" s="229">
        <v>0</v>
      </c>
      <c r="R99" s="229">
        <v>0</v>
      </c>
      <c r="S99" s="229">
        <v>0</v>
      </c>
      <c r="T99" s="229">
        <v>0</v>
      </c>
      <c r="U99" s="229">
        <v>0</v>
      </c>
      <c r="V99" s="229">
        <v>0</v>
      </c>
      <c r="W99" s="229">
        <v>0</v>
      </c>
      <c r="X99" s="229">
        <v>0</v>
      </c>
      <c r="Y99" s="229">
        <v>0</v>
      </c>
      <c r="Z99" s="229">
        <v>0</v>
      </c>
      <c r="AA99" s="229">
        <v>0</v>
      </c>
      <c r="AB99" s="229">
        <v>0</v>
      </c>
      <c r="AC99" s="229">
        <v>0</v>
      </c>
      <c r="AD99" s="229">
        <v>0</v>
      </c>
      <c r="AE99" s="229">
        <v>0</v>
      </c>
      <c r="AF99" s="229">
        <v>0</v>
      </c>
      <c r="AG99" s="229">
        <v>0</v>
      </c>
      <c r="AH99" s="229">
        <v>0</v>
      </c>
      <c r="AI99" s="229">
        <v>0</v>
      </c>
      <c r="AJ99" s="229">
        <v>0</v>
      </c>
      <c r="AK99" s="229">
        <v>0</v>
      </c>
      <c r="AL99" s="229">
        <v>0</v>
      </c>
    </row>
    <row r="100" spans="1:38">
      <c r="A100" s="229">
        <v>99</v>
      </c>
      <c r="B100" s="229" t="s">
        <v>2662</v>
      </c>
      <c r="C100" s="229" t="s">
        <v>2761</v>
      </c>
      <c r="D100" s="229">
        <f t="shared" si="1"/>
        <v>5200</v>
      </c>
      <c r="G100" s="229">
        <v>0</v>
      </c>
      <c r="H100" s="229">
        <v>0</v>
      </c>
      <c r="I100" s="229">
        <v>0</v>
      </c>
      <c r="J100" s="229">
        <v>0</v>
      </c>
      <c r="K100" s="229">
        <v>0</v>
      </c>
      <c r="L100" s="229">
        <v>1300</v>
      </c>
      <c r="M100" s="229">
        <v>0</v>
      </c>
      <c r="N100" s="229">
        <v>0</v>
      </c>
      <c r="O100" s="229">
        <v>0</v>
      </c>
      <c r="P100" s="229">
        <v>1300</v>
      </c>
      <c r="Q100" s="229">
        <v>0</v>
      </c>
      <c r="R100" s="229">
        <v>0</v>
      </c>
      <c r="S100" s="229">
        <v>0</v>
      </c>
      <c r="T100" s="229">
        <v>0</v>
      </c>
      <c r="U100" s="229">
        <v>0</v>
      </c>
      <c r="V100" s="229">
        <v>0</v>
      </c>
      <c r="W100" s="229">
        <v>1300</v>
      </c>
      <c r="X100" s="229">
        <v>0</v>
      </c>
      <c r="Y100" s="229">
        <v>0</v>
      </c>
      <c r="Z100" s="229">
        <v>0</v>
      </c>
      <c r="AA100" s="229">
        <v>0</v>
      </c>
      <c r="AB100" s="229">
        <v>0</v>
      </c>
      <c r="AC100" s="229">
        <v>0</v>
      </c>
      <c r="AD100" s="229">
        <v>0</v>
      </c>
      <c r="AE100" s="229">
        <v>1300</v>
      </c>
      <c r="AF100" s="229">
        <v>0</v>
      </c>
      <c r="AG100" s="229">
        <v>0</v>
      </c>
      <c r="AH100" s="229">
        <v>0</v>
      </c>
      <c r="AI100" s="229">
        <v>0</v>
      </c>
      <c r="AJ100" s="229">
        <v>0</v>
      </c>
      <c r="AK100" s="229">
        <v>0</v>
      </c>
      <c r="AL100" s="229">
        <v>5200</v>
      </c>
    </row>
    <row r="101" spans="1:38">
      <c r="A101" s="229">
        <v>100</v>
      </c>
      <c r="B101" s="229" t="s">
        <v>2662</v>
      </c>
      <c r="C101" s="229" t="s">
        <v>2762</v>
      </c>
      <c r="D101" s="229">
        <f t="shared" si="1"/>
        <v>4380</v>
      </c>
      <c r="G101" s="229">
        <v>0</v>
      </c>
      <c r="H101" s="229">
        <v>0</v>
      </c>
      <c r="I101" s="229">
        <v>0</v>
      </c>
      <c r="J101" s="229">
        <v>0</v>
      </c>
      <c r="K101" s="229">
        <v>0</v>
      </c>
      <c r="L101" s="229">
        <v>0</v>
      </c>
      <c r="M101" s="229">
        <v>1460</v>
      </c>
      <c r="N101" s="229">
        <v>0</v>
      </c>
      <c r="O101" s="229">
        <v>0</v>
      </c>
      <c r="P101" s="229">
        <v>0</v>
      </c>
      <c r="Q101" s="229">
        <v>0</v>
      </c>
      <c r="R101" s="229">
        <v>0</v>
      </c>
      <c r="S101" s="229">
        <v>0</v>
      </c>
      <c r="T101" s="229">
        <v>1460</v>
      </c>
      <c r="U101" s="229">
        <v>0</v>
      </c>
      <c r="V101" s="229">
        <v>0</v>
      </c>
      <c r="W101" s="229">
        <v>0</v>
      </c>
      <c r="X101" s="229">
        <v>0</v>
      </c>
      <c r="Y101" s="229">
        <v>0</v>
      </c>
      <c r="Z101" s="229">
        <v>0</v>
      </c>
      <c r="AA101" s="229">
        <v>1460</v>
      </c>
      <c r="AB101" s="229">
        <v>0</v>
      </c>
      <c r="AC101" s="229">
        <v>0</v>
      </c>
      <c r="AD101" s="229">
        <v>0</v>
      </c>
      <c r="AE101" s="229">
        <v>0</v>
      </c>
      <c r="AF101" s="229">
        <v>0</v>
      </c>
      <c r="AG101" s="229">
        <v>0</v>
      </c>
      <c r="AH101" s="229">
        <v>0</v>
      </c>
      <c r="AI101" s="229">
        <v>0</v>
      </c>
      <c r="AJ101" s="229">
        <v>0</v>
      </c>
      <c r="AK101" s="229">
        <v>0</v>
      </c>
      <c r="AL101" s="229">
        <v>4380</v>
      </c>
    </row>
    <row r="102" spans="1:38">
      <c r="A102" s="229">
        <v>101</v>
      </c>
      <c r="B102" s="229" t="s">
        <v>2662</v>
      </c>
      <c r="C102" s="229" t="s">
        <v>2763</v>
      </c>
      <c r="D102" s="229">
        <f t="shared" si="1"/>
        <v>0</v>
      </c>
      <c r="G102" s="229">
        <v>0</v>
      </c>
      <c r="H102" s="229">
        <v>0</v>
      </c>
      <c r="I102" s="229">
        <v>0</v>
      </c>
      <c r="J102" s="229">
        <v>0</v>
      </c>
      <c r="K102" s="229">
        <v>0</v>
      </c>
      <c r="L102" s="229">
        <v>0</v>
      </c>
      <c r="M102" s="229">
        <v>0</v>
      </c>
      <c r="N102" s="229">
        <v>0</v>
      </c>
      <c r="O102" s="229">
        <v>0</v>
      </c>
      <c r="P102" s="229">
        <v>0</v>
      </c>
      <c r="Q102" s="229">
        <v>0</v>
      </c>
      <c r="R102" s="229">
        <v>0</v>
      </c>
      <c r="S102" s="229">
        <v>0</v>
      </c>
      <c r="T102" s="229">
        <v>0</v>
      </c>
      <c r="U102" s="229">
        <v>0</v>
      </c>
      <c r="V102" s="229">
        <v>0</v>
      </c>
      <c r="W102" s="229">
        <v>0</v>
      </c>
      <c r="X102" s="229">
        <v>0</v>
      </c>
      <c r="Y102" s="229">
        <v>0</v>
      </c>
      <c r="Z102" s="229">
        <v>0</v>
      </c>
      <c r="AA102" s="229">
        <v>0</v>
      </c>
      <c r="AB102" s="229">
        <v>0</v>
      </c>
      <c r="AC102" s="229">
        <v>0</v>
      </c>
      <c r="AD102" s="229">
        <v>0</v>
      </c>
      <c r="AE102" s="229">
        <v>0</v>
      </c>
      <c r="AF102" s="229">
        <v>0</v>
      </c>
      <c r="AG102" s="229">
        <v>0</v>
      </c>
      <c r="AH102" s="229">
        <v>0</v>
      </c>
      <c r="AI102" s="229">
        <v>0</v>
      </c>
      <c r="AJ102" s="229">
        <v>0</v>
      </c>
      <c r="AK102" s="229">
        <v>0</v>
      </c>
      <c r="AL102" s="229">
        <v>0</v>
      </c>
    </row>
    <row r="103" spans="1:38">
      <c r="A103" s="229">
        <v>102</v>
      </c>
      <c r="B103" s="229" t="s">
        <v>2662</v>
      </c>
      <c r="C103" s="229" t="s">
        <v>2764</v>
      </c>
      <c r="D103" s="229">
        <f t="shared" si="1"/>
        <v>0</v>
      </c>
      <c r="G103" s="229">
        <v>0</v>
      </c>
      <c r="H103" s="229">
        <v>0</v>
      </c>
      <c r="I103" s="229">
        <v>0</v>
      </c>
      <c r="J103" s="229">
        <v>0</v>
      </c>
      <c r="K103" s="229">
        <v>0</v>
      </c>
      <c r="L103" s="229">
        <v>0</v>
      </c>
      <c r="M103" s="229">
        <v>0</v>
      </c>
      <c r="N103" s="229">
        <v>0</v>
      </c>
      <c r="O103" s="229">
        <v>0</v>
      </c>
      <c r="P103" s="229">
        <v>0</v>
      </c>
      <c r="Q103" s="229">
        <v>0</v>
      </c>
      <c r="R103" s="229">
        <v>0</v>
      </c>
      <c r="S103" s="229">
        <v>0</v>
      </c>
      <c r="T103" s="229">
        <v>0</v>
      </c>
      <c r="U103" s="229">
        <v>0</v>
      </c>
      <c r="V103" s="229">
        <v>0</v>
      </c>
      <c r="W103" s="229">
        <v>0</v>
      </c>
      <c r="X103" s="229">
        <v>0</v>
      </c>
      <c r="Y103" s="229">
        <v>0</v>
      </c>
      <c r="Z103" s="229">
        <v>0</v>
      </c>
      <c r="AA103" s="229">
        <v>0</v>
      </c>
      <c r="AB103" s="229">
        <v>0</v>
      </c>
      <c r="AC103" s="229">
        <v>0</v>
      </c>
      <c r="AD103" s="229">
        <v>0</v>
      </c>
      <c r="AE103" s="229">
        <v>0</v>
      </c>
      <c r="AF103" s="229">
        <v>0</v>
      </c>
      <c r="AG103" s="229">
        <v>0</v>
      </c>
      <c r="AH103" s="229">
        <v>0</v>
      </c>
      <c r="AI103" s="229">
        <v>0</v>
      </c>
      <c r="AJ103" s="229">
        <v>0</v>
      </c>
      <c r="AK103" s="229">
        <v>0</v>
      </c>
      <c r="AL103" s="229">
        <v>0</v>
      </c>
    </row>
    <row r="104" spans="1:38">
      <c r="A104" s="229">
        <v>103</v>
      </c>
      <c r="B104" s="229" t="s">
        <v>2662</v>
      </c>
      <c r="C104" s="229" t="s">
        <v>2765</v>
      </c>
      <c r="D104" s="229">
        <f t="shared" si="1"/>
        <v>4800</v>
      </c>
      <c r="G104" s="229">
        <v>0</v>
      </c>
      <c r="H104" s="229">
        <v>0</v>
      </c>
      <c r="I104" s="229">
        <v>0</v>
      </c>
      <c r="J104" s="229">
        <v>0</v>
      </c>
      <c r="K104" s="229">
        <v>0</v>
      </c>
      <c r="L104" s="229">
        <v>1200</v>
      </c>
      <c r="M104" s="229">
        <v>0</v>
      </c>
      <c r="N104" s="229">
        <v>0</v>
      </c>
      <c r="O104" s="229">
        <v>0</v>
      </c>
      <c r="P104" s="229">
        <v>0</v>
      </c>
      <c r="Q104" s="229">
        <v>1200</v>
      </c>
      <c r="R104" s="229">
        <v>0</v>
      </c>
      <c r="S104" s="229">
        <v>0</v>
      </c>
      <c r="T104" s="229">
        <v>0</v>
      </c>
      <c r="U104" s="229">
        <v>0</v>
      </c>
      <c r="V104" s="229">
        <v>0</v>
      </c>
      <c r="W104" s="229">
        <v>0</v>
      </c>
      <c r="X104" s="229">
        <v>1200</v>
      </c>
      <c r="Y104" s="229">
        <v>0</v>
      </c>
      <c r="Z104" s="229">
        <v>0</v>
      </c>
      <c r="AA104" s="229">
        <v>0</v>
      </c>
      <c r="AB104" s="229">
        <v>0</v>
      </c>
      <c r="AC104" s="229">
        <v>0</v>
      </c>
      <c r="AD104" s="229">
        <v>0</v>
      </c>
      <c r="AE104" s="229">
        <v>0</v>
      </c>
      <c r="AF104" s="229">
        <v>1200</v>
      </c>
      <c r="AG104" s="229">
        <v>0</v>
      </c>
      <c r="AH104" s="229">
        <v>0</v>
      </c>
      <c r="AI104" s="229">
        <v>0</v>
      </c>
      <c r="AJ104" s="229">
        <v>0</v>
      </c>
      <c r="AK104" s="229">
        <v>0</v>
      </c>
      <c r="AL104" s="229">
        <v>4800</v>
      </c>
    </row>
    <row r="105" spans="1:38">
      <c r="A105" s="229">
        <v>104</v>
      </c>
      <c r="B105" s="229" t="s">
        <v>2662</v>
      </c>
      <c r="C105" s="229" t="s">
        <v>2766</v>
      </c>
      <c r="D105" s="229">
        <f t="shared" si="1"/>
        <v>0</v>
      </c>
      <c r="G105" s="229">
        <v>0</v>
      </c>
      <c r="H105" s="229">
        <v>0</v>
      </c>
      <c r="I105" s="229">
        <v>0</v>
      </c>
      <c r="J105" s="229">
        <v>0</v>
      </c>
      <c r="K105" s="229">
        <v>0</v>
      </c>
      <c r="L105" s="229">
        <v>0</v>
      </c>
      <c r="M105" s="229">
        <v>0</v>
      </c>
      <c r="N105" s="229">
        <v>0</v>
      </c>
      <c r="O105" s="229">
        <v>0</v>
      </c>
      <c r="P105" s="229">
        <v>0</v>
      </c>
      <c r="Q105" s="229">
        <v>0</v>
      </c>
      <c r="R105" s="229">
        <v>0</v>
      </c>
      <c r="S105" s="229">
        <v>0</v>
      </c>
      <c r="T105" s="229">
        <v>0</v>
      </c>
      <c r="U105" s="229">
        <v>0</v>
      </c>
      <c r="V105" s="229">
        <v>0</v>
      </c>
      <c r="W105" s="229">
        <v>0</v>
      </c>
      <c r="X105" s="229">
        <v>0</v>
      </c>
      <c r="Y105" s="229">
        <v>0</v>
      </c>
      <c r="Z105" s="229">
        <v>0</v>
      </c>
      <c r="AA105" s="229">
        <v>0</v>
      </c>
      <c r="AB105" s="229">
        <v>0</v>
      </c>
      <c r="AC105" s="229">
        <v>0</v>
      </c>
      <c r="AD105" s="229">
        <v>0</v>
      </c>
      <c r="AE105" s="229">
        <v>0</v>
      </c>
      <c r="AF105" s="229">
        <v>0</v>
      </c>
      <c r="AG105" s="229">
        <v>0</v>
      </c>
      <c r="AH105" s="229">
        <v>0</v>
      </c>
      <c r="AI105" s="229">
        <v>0</v>
      </c>
      <c r="AJ105" s="229">
        <v>0</v>
      </c>
      <c r="AK105" s="229">
        <v>0</v>
      </c>
      <c r="AL105" s="229">
        <v>0</v>
      </c>
    </row>
    <row r="106" spans="1:38">
      <c r="A106" s="229">
        <v>105</v>
      </c>
      <c r="B106" s="229" t="s">
        <v>2662</v>
      </c>
      <c r="C106" s="229" t="s">
        <v>2767</v>
      </c>
      <c r="D106" s="229">
        <f t="shared" si="1"/>
        <v>4800</v>
      </c>
      <c r="G106" s="229">
        <v>0</v>
      </c>
      <c r="H106" s="229">
        <v>0</v>
      </c>
      <c r="I106" s="229">
        <v>0</v>
      </c>
      <c r="J106" s="229">
        <v>0</v>
      </c>
      <c r="K106" s="229">
        <v>0</v>
      </c>
      <c r="L106" s="229">
        <v>1200</v>
      </c>
      <c r="M106" s="229">
        <v>0</v>
      </c>
      <c r="N106" s="229">
        <v>0</v>
      </c>
      <c r="O106" s="229">
        <v>0</v>
      </c>
      <c r="P106" s="229">
        <v>0</v>
      </c>
      <c r="Q106" s="229">
        <v>1200</v>
      </c>
      <c r="R106" s="229">
        <v>0</v>
      </c>
      <c r="S106" s="229">
        <v>0</v>
      </c>
      <c r="T106" s="229">
        <v>0</v>
      </c>
      <c r="U106" s="229">
        <v>0</v>
      </c>
      <c r="V106" s="229">
        <v>0</v>
      </c>
      <c r="W106" s="229">
        <v>0</v>
      </c>
      <c r="X106" s="229">
        <v>1200</v>
      </c>
      <c r="Y106" s="229">
        <v>0</v>
      </c>
      <c r="Z106" s="229">
        <v>0</v>
      </c>
      <c r="AA106" s="229">
        <v>0</v>
      </c>
      <c r="AB106" s="229">
        <v>0</v>
      </c>
      <c r="AC106" s="229">
        <v>0</v>
      </c>
      <c r="AD106" s="229">
        <v>0</v>
      </c>
      <c r="AE106" s="229">
        <v>0</v>
      </c>
      <c r="AF106" s="229">
        <v>1200</v>
      </c>
      <c r="AG106" s="229">
        <v>0</v>
      </c>
      <c r="AH106" s="229">
        <v>0</v>
      </c>
      <c r="AI106" s="229">
        <v>0</v>
      </c>
      <c r="AJ106" s="229">
        <v>0</v>
      </c>
      <c r="AK106" s="229">
        <v>0</v>
      </c>
      <c r="AL106" s="229">
        <v>4800</v>
      </c>
    </row>
    <row r="107" spans="1:38">
      <c r="A107" s="229">
        <v>106</v>
      </c>
      <c r="B107" s="229" t="s">
        <v>2662</v>
      </c>
      <c r="C107" s="229" t="s">
        <v>2768</v>
      </c>
      <c r="D107" s="229">
        <f t="shared" si="1"/>
        <v>4800</v>
      </c>
      <c r="G107" s="229">
        <v>0</v>
      </c>
      <c r="H107" s="229">
        <v>0</v>
      </c>
      <c r="I107" s="229">
        <v>0</v>
      </c>
      <c r="J107" s="229">
        <v>0</v>
      </c>
      <c r="K107" s="229">
        <v>0</v>
      </c>
      <c r="L107" s="229">
        <v>1200</v>
      </c>
      <c r="M107" s="229">
        <v>0</v>
      </c>
      <c r="N107" s="229">
        <v>0</v>
      </c>
      <c r="O107" s="229">
        <v>0</v>
      </c>
      <c r="P107" s="229">
        <v>0</v>
      </c>
      <c r="Q107" s="229">
        <v>1200</v>
      </c>
      <c r="R107" s="229">
        <v>0</v>
      </c>
      <c r="S107" s="229">
        <v>0</v>
      </c>
      <c r="T107" s="229">
        <v>0</v>
      </c>
      <c r="U107" s="229">
        <v>0</v>
      </c>
      <c r="V107" s="229">
        <v>0</v>
      </c>
      <c r="W107" s="229">
        <v>1200</v>
      </c>
      <c r="X107" s="229">
        <v>0</v>
      </c>
      <c r="Y107" s="229">
        <v>0</v>
      </c>
      <c r="Z107" s="229">
        <v>0</v>
      </c>
      <c r="AA107" s="229">
        <v>0</v>
      </c>
      <c r="AB107" s="229">
        <v>0</v>
      </c>
      <c r="AC107" s="229">
        <v>0</v>
      </c>
      <c r="AD107" s="229">
        <v>0</v>
      </c>
      <c r="AE107" s="229">
        <v>0</v>
      </c>
      <c r="AF107" s="229">
        <v>1200</v>
      </c>
      <c r="AG107" s="229">
        <v>0</v>
      </c>
      <c r="AH107" s="229">
        <v>0</v>
      </c>
      <c r="AI107" s="229">
        <v>0</v>
      </c>
      <c r="AJ107" s="229">
        <v>0</v>
      </c>
      <c r="AK107" s="229">
        <v>0</v>
      </c>
      <c r="AL107" s="229">
        <v>4800</v>
      </c>
    </row>
    <row r="108" spans="1:38">
      <c r="A108" s="229">
        <v>107</v>
      </c>
      <c r="B108" s="229" t="s">
        <v>2662</v>
      </c>
      <c r="C108" s="229" t="s">
        <v>2769</v>
      </c>
      <c r="D108" s="229">
        <f t="shared" si="1"/>
        <v>0</v>
      </c>
      <c r="G108" s="229">
        <v>0</v>
      </c>
      <c r="H108" s="229">
        <v>0</v>
      </c>
      <c r="I108" s="229">
        <v>0</v>
      </c>
      <c r="J108" s="229">
        <v>0</v>
      </c>
      <c r="K108" s="229">
        <v>0</v>
      </c>
      <c r="L108" s="229">
        <v>0</v>
      </c>
      <c r="M108" s="229">
        <v>0</v>
      </c>
      <c r="N108" s="229">
        <v>0</v>
      </c>
      <c r="O108" s="229">
        <v>0</v>
      </c>
      <c r="P108" s="229">
        <v>0</v>
      </c>
      <c r="Q108" s="229">
        <v>0</v>
      </c>
      <c r="R108" s="229">
        <v>0</v>
      </c>
      <c r="S108" s="229">
        <v>0</v>
      </c>
      <c r="T108" s="229">
        <v>0</v>
      </c>
      <c r="U108" s="229">
        <v>0</v>
      </c>
      <c r="V108" s="229">
        <v>0</v>
      </c>
      <c r="W108" s="229">
        <v>0</v>
      </c>
      <c r="X108" s="229">
        <v>0</v>
      </c>
      <c r="Y108" s="229">
        <v>0</v>
      </c>
      <c r="Z108" s="229">
        <v>0</v>
      </c>
      <c r="AA108" s="229">
        <v>0</v>
      </c>
      <c r="AB108" s="229">
        <v>0</v>
      </c>
      <c r="AC108" s="229">
        <v>0</v>
      </c>
      <c r="AD108" s="229">
        <v>0</v>
      </c>
      <c r="AE108" s="229">
        <v>0</v>
      </c>
      <c r="AF108" s="229">
        <v>0</v>
      </c>
      <c r="AG108" s="229">
        <v>0</v>
      </c>
      <c r="AH108" s="229">
        <v>0</v>
      </c>
      <c r="AI108" s="229">
        <v>0</v>
      </c>
      <c r="AJ108" s="229">
        <v>0</v>
      </c>
      <c r="AK108" s="229">
        <v>0</v>
      </c>
      <c r="AL108" s="229">
        <v>0</v>
      </c>
    </row>
    <row r="109" spans="1:38">
      <c r="A109" s="229">
        <v>108</v>
      </c>
      <c r="B109" s="229" t="s">
        <v>2662</v>
      </c>
      <c r="C109" s="229" t="s">
        <v>2770</v>
      </c>
      <c r="D109" s="229">
        <f t="shared" si="1"/>
        <v>4800</v>
      </c>
      <c r="G109" s="229">
        <v>0</v>
      </c>
      <c r="H109" s="229">
        <v>0</v>
      </c>
      <c r="I109" s="229">
        <v>0</v>
      </c>
      <c r="J109" s="229">
        <v>0</v>
      </c>
      <c r="K109" s="229">
        <v>0</v>
      </c>
      <c r="L109" s="229">
        <v>1200</v>
      </c>
      <c r="M109" s="229">
        <v>0</v>
      </c>
      <c r="N109" s="229">
        <v>0</v>
      </c>
      <c r="O109" s="229">
        <v>0</v>
      </c>
      <c r="P109" s="229">
        <v>1200</v>
      </c>
      <c r="Q109" s="229">
        <v>0</v>
      </c>
      <c r="R109" s="229">
        <v>0</v>
      </c>
      <c r="S109" s="229">
        <v>0</v>
      </c>
      <c r="T109" s="229">
        <v>0</v>
      </c>
      <c r="U109" s="229">
        <v>0</v>
      </c>
      <c r="V109" s="229">
        <v>0</v>
      </c>
      <c r="W109" s="229">
        <v>1200</v>
      </c>
      <c r="X109" s="229">
        <v>0</v>
      </c>
      <c r="Y109" s="229">
        <v>0</v>
      </c>
      <c r="Z109" s="229">
        <v>0</v>
      </c>
      <c r="AA109" s="229">
        <v>0</v>
      </c>
      <c r="AB109" s="229">
        <v>0</v>
      </c>
      <c r="AC109" s="229">
        <v>0</v>
      </c>
      <c r="AD109" s="229">
        <v>0</v>
      </c>
      <c r="AE109" s="229">
        <v>1200</v>
      </c>
      <c r="AF109" s="229">
        <v>0</v>
      </c>
      <c r="AG109" s="229">
        <v>0</v>
      </c>
      <c r="AH109" s="229">
        <v>0</v>
      </c>
      <c r="AI109" s="229">
        <v>0</v>
      </c>
      <c r="AJ109" s="229">
        <v>0</v>
      </c>
      <c r="AK109" s="229">
        <v>0</v>
      </c>
      <c r="AL109" s="229">
        <v>4800</v>
      </c>
    </row>
    <row r="110" spans="1:38">
      <c r="A110" s="229">
        <v>109</v>
      </c>
      <c r="B110" s="229" t="s">
        <v>2662</v>
      </c>
      <c r="C110" s="229" t="s">
        <v>2771</v>
      </c>
      <c r="D110" s="229">
        <f t="shared" si="1"/>
        <v>4800</v>
      </c>
      <c r="G110" s="229">
        <v>0</v>
      </c>
      <c r="H110" s="229">
        <v>0</v>
      </c>
      <c r="I110" s="229">
        <v>0</v>
      </c>
      <c r="J110" s="229">
        <v>0</v>
      </c>
      <c r="K110" s="229">
        <v>0</v>
      </c>
      <c r="L110" s="229">
        <v>1200</v>
      </c>
      <c r="M110" s="229">
        <v>0</v>
      </c>
      <c r="N110" s="229">
        <v>0</v>
      </c>
      <c r="O110" s="229">
        <v>0</v>
      </c>
      <c r="P110" s="229">
        <v>1200</v>
      </c>
      <c r="Q110" s="229">
        <v>0</v>
      </c>
      <c r="R110" s="229">
        <v>0</v>
      </c>
      <c r="S110" s="229">
        <v>0</v>
      </c>
      <c r="T110" s="229">
        <v>0</v>
      </c>
      <c r="U110" s="229">
        <v>0</v>
      </c>
      <c r="V110" s="229">
        <v>0</v>
      </c>
      <c r="W110" s="229">
        <v>1200</v>
      </c>
      <c r="X110" s="229">
        <v>0</v>
      </c>
      <c r="Y110" s="229">
        <v>0</v>
      </c>
      <c r="Z110" s="229">
        <v>0</v>
      </c>
      <c r="AA110" s="229">
        <v>0</v>
      </c>
      <c r="AB110" s="229">
        <v>0</v>
      </c>
      <c r="AC110" s="229">
        <v>0</v>
      </c>
      <c r="AD110" s="229">
        <v>0</v>
      </c>
      <c r="AE110" s="229">
        <v>1200</v>
      </c>
      <c r="AF110" s="229">
        <v>0</v>
      </c>
      <c r="AG110" s="229">
        <v>0</v>
      </c>
      <c r="AH110" s="229">
        <v>0</v>
      </c>
      <c r="AI110" s="229">
        <v>0</v>
      </c>
      <c r="AJ110" s="229">
        <v>0</v>
      </c>
      <c r="AK110" s="229">
        <v>0</v>
      </c>
      <c r="AL110" s="229">
        <v>4800</v>
      </c>
    </row>
    <row r="111" spans="1:38">
      <c r="A111" s="229">
        <v>110</v>
      </c>
      <c r="B111" s="229" t="s">
        <v>2662</v>
      </c>
      <c r="C111" s="229" t="s">
        <v>2772</v>
      </c>
      <c r="D111" s="229">
        <f t="shared" si="1"/>
        <v>4800</v>
      </c>
      <c r="G111" s="229">
        <v>0</v>
      </c>
      <c r="H111" s="229">
        <v>0</v>
      </c>
      <c r="I111" s="229">
        <v>0</v>
      </c>
      <c r="J111" s="229">
        <v>0</v>
      </c>
      <c r="K111" s="229">
        <v>0</v>
      </c>
      <c r="L111" s="229">
        <v>1200</v>
      </c>
      <c r="M111" s="229">
        <v>0</v>
      </c>
      <c r="N111" s="229">
        <v>0</v>
      </c>
      <c r="O111" s="229">
        <v>0</v>
      </c>
      <c r="P111" s="229">
        <v>1200</v>
      </c>
      <c r="Q111" s="229">
        <v>0</v>
      </c>
      <c r="R111" s="229">
        <v>0</v>
      </c>
      <c r="S111" s="229">
        <v>0</v>
      </c>
      <c r="T111" s="229">
        <v>0</v>
      </c>
      <c r="U111" s="229">
        <v>0</v>
      </c>
      <c r="V111" s="229">
        <v>0</v>
      </c>
      <c r="W111" s="229">
        <v>1200</v>
      </c>
      <c r="X111" s="229">
        <v>0</v>
      </c>
      <c r="Y111" s="229">
        <v>0</v>
      </c>
      <c r="Z111" s="229">
        <v>0</v>
      </c>
      <c r="AA111" s="229">
        <v>0</v>
      </c>
      <c r="AB111" s="229">
        <v>0</v>
      </c>
      <c r="AC111" s="229">
        <v>0</v>
      </c>
      <c r="AD111" s="229">
        <v>0</v>
      </c>
      <c r="AE111" s="229">
        <v>1200</v>
      </c>
      <c r="AF111" s="229">
        <v>0</v>
      </c>
      <c r="AG111" s="229">
        <v>0</v>
      </c>
      <c r="AH111" s="229">
        <v>0</v>
      </c>
      <c r="AI111" s="229">
        <v>0</v>
      </c>
      <c r="AJ111" s="229">
        <v>0</v>
      </c>
      <c r="AK111" s="229">
        <v>0</v>
      </c>
      <c r="AL111" s="229">
        <v>4800</v>
      </c>
    </row>
    <row r="112" spans="1:38">
      <c r="A112" s="229">
        <v>111</v>
      </c>
      <c r="B112" s="229" t="s">
        <v>2662</v>
      </c>
      <c r="C112" s="229" t="s">
        <v>2773</v>
      </c>
      <c r="D112" s="229">
        <f t="shared" si="1"/>
        <v>0</v>
      </c>
      <c r="G112" s="229">
        <v>0</v>
      </c>
      <c r="H112" s="229">
        <v>0</v>
      </c>
      <c r="I112" s="229">
        <v>0</v>
      </c>
      <c r="J112" s="229">
        <v>0</v>
      </c>
      <c r="K112" s="229">
        <v>0</v>
      </c>
      <c r="L112" s="229">
        <v>0</v>
      </c>
      <c r="M112" s="229">
        <v>0</v>
      </c>
      <c r="N112" s="229">
        <v>0</v>
      </c>
      <c r="O112" s="229">
        <v>0</v>
      </c>
      <c r="P112" s="229">
        <v>0</v>
      </c>
      <c r="Q112" s="229">
        <v>0</v>
      </c>
      <c r="R112" s="229">
        <v>0</v>
      </c>
      <c r="S112" s="229">
        <v>0</v>
      </c>
      <c r="T112" s="229">
        <v>0</v>
      </c>
      <c r="U112" s="229">
        <v>0</v>
      </c>
      <c r="V112" s="229">
        <v>0</v>
      </c>
      <c r="W112" s="229">
        <v>0</v>
      </c>
      <c r="X112" s="229">
        <v>0</v>
      </c>
      <c r="Y112" s="229">
        <v>0</v>
      </c>
      <c r="Z112" s="229">
        <v>0</v>
      </c>
      <c r="AA112" s="229">
        <v>0</v>
      </c>
      <c r="AB112" s="229">
        <v>0</v>
      </c>
      <c r="AC112" s="229">
        <v>0</v>
      </c>
      <c r="AD112" s="229">
        <v>0</v>
      </c>
      <c r="AE112" s="229">
        <v>0</v>
      </c>
      <c r="AF112" s="229">
        <v>0</v>
      </c>
      <c r="AG112" s="229">
        <v>0</v>
      </c>
      <c r="AH112" s="229">
        <v>0</v>
      </c>
      <c r="AI112" s="229">
        <v>0</v>
      </c>
      <c r="AJ112" s="229">
        <v>0</v>
      </c>
      <c r="AK112" s="229">
        <v>0</v>
      </c>
      <c r="AL112" s="229">
        <v>0</v>
      </c>
    </row>
    <row r="113" spans="1:38">
      <c r="A113" s="229">
        <v>112</v>
      </c>
      <c r="B113" s="229" t="s">
        <v>2662</v>
      </c>
      <c r="C113" s="229" t="s">
        <v>2774</v>
      </c>
      <c r="D113" s="229">
        <f t="shared" si="1"/>
        <v>0</v>
      </c>
      <c r="G113" s="229">
        <v>0</v>
      </c>
      <c r="H113" s="229">
        <v>0</v>
      </c>
      <c r="I113" s="229">
        <v>0</v>
      </c>
      <c r="J113" s="229">
        <v>0</v>
      </c>
      <c r="K113" s="229">
        <v>0</v>
      </c>
      <c r="L113" s="229">
        <v>0</v>
      </c>
      <c r="M113" s="229">
        <v>0</v>
      </c>
      <c r="N113" s="229">
        <v>0</v>
      </c>
      <c r="O113" s="229">
        <v>0</v>
      </c>
      <c r="P113" s="229">
        <v>0</v>
      </c>
      <c r="Q113" s="229">
        <v>0</v>
      </c>
      <c r="R113" s="229">
        <v>0</v>
      </c>
      <c r="S113" s="229">
        <v>0</v>
      </c>
      <c r="T113" s="229">
        <v>0</v>
      </c>
      <c r="U113" s="229">
        <v>0</v>
      </c>
      <c r="V113" s="229">
        <v>0</v>
      </c>
      <c r="W113" s="229">
        <v>0</v>
      </c>
      <c r="X113" s="229">
        <v>0</v>
      </c>
      <c r="Y113" s="229">
        <v>0</v>
      </c>
      <c r="Z113" s="229">
        <v>0</v>
      </c>
      <c r="AA113" s="229">
        <v>0</v>
      </c>
      <c r="AB113" s="229">
        <v>0</v>
      </c>
      <c r="AC113" s="229">
        <v>0</v>
      </c>
      <c r="AD113" s="229">
        <v>0</v>
      </c>
      <c r="AE113" s="229">
        <v>0</v>
      </c>
      <c r="AF113" s="229">
        <v>0</v>
      </c>
      <c r="AG113" s="229">
        <v>0</v>
      </c>
      <c r="AH113" s="229">
        <v>0</v>
      </c>
      <c r="AI113" s="229">
        <v>0</v>
      </c>
      <c r="AJ113" s="229">
        <v>0</v>
      </c>
      <c r="AK113" s="229">
        <v>0</v>
      </c>
      <c r="AL113" s="229">
        <v>0</v>
      </c>
    </row>
    <row r="114" spans="1:38">
      <c r="A114" s="229">
        <v>113</v>
      </c>
      <c r="B114" s="229" t="s">
        <v>2662</v>
      </c>
      <c r="C114" s="229" t="s">
        <v>2775</v>
      </c>
      <c r="D114" s="229">
        <f t="shared" si="1"/>
        <v>0</v>
      </c>
      <c r="G114" s="229">
        <v>0</v>
      </c>
      <c r="H114" s="229">
        <v>0</v>
      </c>
      <c r="I114" s="229">
        <v>0</v>
      </c>
      <c r="J114" s="229">
        <v>0</v>
      </c>
      <c r="K114" s="229">
        <v>0</v>
      </c>
      <c r="L114" s="229">
        <v>0</v>
      </c>
      <c r="M114" s="229">
        <v>0</v>
      </c>
      <c r="N114" s="229">
        <v>0</v>
      </c>
      <c r="O114" s="229">
        <v>0</v>
      </c>
      <c r="P114" s="229">
        <v>0</v>
      </c>
      <c r="Q114" s="229">
        <v>0</v>
      </c>
      <c r="R114" s="229">
        <v>0</v>
      </c>
      <c r="S114" s="229">
        <v>0</v>
      </c>
      <c r="T114" s="229">
        <v>0</v>
      </c>
      <c r="U114" s="229">
        <v>0</v>
      </c>
      <c r="V114" s="229">
        <v>0</v>
      </c>
      <c r="W114" s="229">
        <v>0</v>
      </c>
      <c r="X114" s="229">
        <v>0</v>
      </c>
      <c r="Y114" s="229">
        <v>0</v>
      </c>
      <c r="Z114" s="229">
        <v>0</v>
      </c>
      <c r="AA114" s="229">
        <v>0</v>
      </c>
      <c r="AB114" s="229">
        <v>0</v>
      </c>
      <c r="AC114" s="229">
        <v>0</v>
      </c>
      <c r="AD114" s="229">
        <v>0</v>
      </c>
      <c r="AE114" s="229">
        <v>0</v>
      </c>
      <c r="AF114" s="229">
        <v>0</v>
      </c>
      <c r="AG114" s="229">
        <v>0</v>
      </c>
      <c r="AH114" s="229">
        <v>0</v>
      </c>
      <c r="AI114" s="229">
        <v>0</v>
      </c>
      <c r="AJ114" s="229">
        <v>0</v>
      </c>
      <c r="AK114" s="229">
        <v>0</v>
      </c>
      <c r="AL114" s="229">
        <v>0</v>
      </c>
    </row>
    <row r="115" spans="1:38">
      <c r="A115" s="229">
        <v>114</v>
      </c>
      <c r="B115" s="229" t="s">
        <v>2662</v>
      </c>
      <c r="C115" s="229" t="s">
        <v>2776</v>
      </c>
      <c r="D115" s="229">
        <f t="shared" si="1"/>
        <v>0</v>
      </c>
      <c r="G115" s="229">
        <v>0</v>
      </c>
      <c r="H115" s="229">
        <v>0</v>
      </c>
      <c r="I115" s="229">
        <v>0</v>
      </c>
      <c r="J115" s="229">
        <v>0</v>
      </c>
      <c r="K115" s="229">
        <v>0</v>
      </c>
      <c r="L115" s="229">
        <v>0</v>
      </c>
      <c r="M115" s="229">
        <v>0</v>
      </c>
      <c r="N115" s="229">
        <v>0</v>
      </c>
      <c r="O115" s="229">
        <v>0</v>
      </c>
      <c r="P115" s="229">
        <v>0</v>
      </c>
      <c r="Q115" s="229">
        <v>0</v>
      </c>
      <c r="R115" s="229">
        <v>0</v>
      </c>
      <c r="S115" s="229">
        <v>0</v>
      </c>
      <c r="T115" s="229">
        <v>0</v>
      </c>
      <c r="U115" s="229">
        <v>0</v>
      </c>
      <c r="V115" s="229">
        <v>0</v>
      </c>
      <c r="W115" s="229">
        <v>0</v>
      </c>
      <c r="X115" s="229">
        <v>0</v>
      </c>
      <c r="Y115" s="229">
        <v>0</v>
      </c>
      <c r="Z115" s="229">
        <v>0</v>
      </c>
      <c r="AA115" s="229">
        <v>0</v>
      </c>
      <c r="AB115" s="229">
        <v>0</v>
      </c>
      <c r="AC115" s="229">
        <v>0</v>
      </c>
      <c r="AD115" s="229">
        <v>0</v>
      </c>
      <c r="AE115" s="229">
        <v>0</v>
      </c>
      <c r="AF115" s="229">
        <v>0</v>
      </c>
      <c r="AG115" s="229">
        <v>0</v>
      </c>
      <c r="AH115" s="229">
        <v>0</v>
      </c>
      <c r="AI115" s="229">
        <v>0</v>
      </c>
      <c r="AJ115" s="229">
        <v>0</v>
      </c>
      <c r="AK115" s="229">
        <v>0</v>
      </c>
      <c r="AL115" s="229">
        <v>0</v>
      </c>
    </row>
    <row r="116" spans="1:38">
      <c r="A116" s="229">
        <v>115</v>
      </c>
      <c r="B116" s="229" t="s">
        <v>2662</v>
      </c>
      <c r="C116" s="229" t="s">
        <v>2777</v>
      </c>
      <c r="D116" s="229">
        <f t="shared" si="1"/>
        <v>0</v>
      </c>
      <c r="G116" s="229">
        <v>0</v>
      </c>
      <c r="H116" s="229">
        <v>0</v>
      </c>
      <c r="I116" s="229">
        <v>0</v>
      </c>
      <c r="J116" s="229">
        <v>0</v>
      </c>
      <c r="K116" s="229">
        <v>0</v>
      </c>
      <c r="L116" s="229">
        <v>0</v>
      </c>
      <c r="M116" s="229">
        <v>0</v>
      </c>
      <c r="N116" s="229">
        <v>0</v>
      </c>
      <c r="O116" s="229">
        <v>0</v>
      </c>
      <c r="P116" s="229">
        <v>0</v>
      </c>
      <c r="Q116" s="229">
        <v>0</v>
      </c>
      <c r="R116" s="229">
        <v>0</v>
      </c>
      <c r="S116" s="229">
        <v>0</v>
      </c>
      <c r="T116" s="229">
        <v>0</v>
      </c>
      <c r="U116" s="229">
        <v>0</v>
      </c>
      <c r="V116" s="229">
        <v>0</v>
      </c>
      <c r="W116" s="229">
        <v>0</v>
      </c>
      <c r="X116" s="229">
        <v>0</v>
      </c>
      <c r="Y116" s="229">
        <v>0</v>
      </c>
      <c r="Z116" s="229">
        <v>0</v>
      </c>
      <c r="AA116" s="229">
        <v>0</v>
      </c>
      <c r="AB116" s="229">
        <v>0</v>
      </c>
      <c r="AC116" s="229">
        <v>0</v>
      </c>
      <c r="AD116" s="229">
        <v>0</v>
      </c>
      <c r="AE116" s="229">
        <v>0</v>
      </c>
      <c r="AF116" s="229">
        <v>0</v>
      </c>
      <c r="AG116" s="229">
        <v>0</v>
      </c>
      <c r="AH116" s="229">
        <v>0</v>
      </c>
      <c r="AI116" s="229">
        <v>0</v>
      </c>
      <c r="AJ116" s="229">
        <v>0</v>
      </c>
      <c r="AK116" s="229">
        <v>0</v>
      </c>
      <c r="AL116" s="229">
        <v>0</v>
      </c>
    </row>
    <row r="117" spans="1:38">
      <c r="A117" s="229">
        <v>116</v>
      </c>
      <c r="B117" s="229" t="s">
        <v>2662</v>
      </c>
      <c r="C117" s="229" t="s">
        <v>2778</v>
      </c>
      <c r="D117" s="229">
        <f t="shared" si="1"/>
        <v>0</v>
      </c>
      <c r="G117" s="229">
        <v>0</v>
      </c>
      <c r="H117" s="229">
        <v>0</v>
      </c>
      <c r="I117" s="229">
        <v>0</v>
      </c>
      <c r="J117" s="229">
        <v>0</v>
      </c>
      <c r="K117" s="229">
        <v>0</v>
      </c>
      <c r="L117" s="229">
        <v>0</v>
      </c>
      <c r="M117" s="229">
        <v>0</v>
      </c>
      <c r="N117" s="229">
        <v>0</v>
      </c>
      <c r="O117" s="229">
        <v>0</v>
      </c>
      <c r="P117" s="229">
        <v>0</v>
      </c>
      <c r="Q117" s="229">
        <v>0</v>
      </c>
      <c r="R117" s="229">
        <v>0</v>
      </c>
      <c r="S117" s="229">
        <v>0</v>
      </c>
      <c r="T117" s="229">
        <v>0</v>
      </c>
      <c r="U117" s="229">
        <v>0</v>
      </c>
      <c r="V117" s="229">
        <v>0</v>
      </c>
      <c r="W117" s="229">
        <v>0</v>
      </c>
      <c r="X117" s="229">
        <v>0</v>
      </c>
      <c r="Y117" s="229">
        <v>0</v>
      </c>
      <c r="Z117" s="229">
        <v>0</v>
      </c>
      <c r="AA117" s="229">
        <v>0</v>
      </c>
      <c r="AB117" s="229">
        <v>0</v>
      </c>
      <c r="AC117" s="229">
        <v>0</v>
      </c>
      <c r="AD117" s="229">
        <v>0</v>
      </c>
      <c r="AE117" s="229">
        <v>0</v>
      </c>
      <c r="AF117" s="229">
        <v>0</v>
      </c>
      <c r="AG117" s="229">
        <v>0</v>
      </c>
      <c r="AH117" s="229">
        <v>0</v>
      </c>
      <c r="AI117" s="229">
        <v>0</v>
      </c>
      <c r="AJ117" s="229">
        <v>0</v>
      </c>
      <c r="AK117" s="229">
        <v>0</v>
      </c>
      <c r="AL117" s="229">
        <v>0</v>
      </c>
    </row>
    <row r="118" spans="1:38">
      <c r="A118" s="229">
        <v>117</v>
      </c>
      <c r="B118" s="229" t="s">
        <v>2662</v>
      </c>
      <c r="C118" s="229" t="s">
        <v>2779</v>
      </c>
      <c r="D118" s="229">
        <f t="shared" si="1"/>
        <v>0</v>
      </c>
      <c r="G118" s="229">
        <v>0</v>
      </c>
      <c r="H118" s="229">
        <v>0</v>
      </c>
      <c r="I118" s="229">
        <v>0</v>
      </c>
      <c r="J118" s="229">
        <v>0</v>
      </c>
      <c r="K118" s="229">
        <v>0</v>
      </c>
      <c r="L118" s="229">
        <v>0</v>
      </c>
      <c r="M118" s="229">
        <v>0</v>
      </c>
      <c r="N118" s="229">
        <v>0</v>
      </c>
      <c r="O118" s="229">
        <v>0</v>
      </c>
      <c r="P118" s="229">
        <v>0</v>
      </c>
      <c r="Q118" s="229">
        <v>0</v>
      </c>
      <c r="R118" s="229">
        <v>0</v>
      </c>
      <c r="S118" s="229">
        <v>0</v>
      </c>
      <c r="T118" s="229">
        <v>0</v>
      </c>
      <c r="U118" s="229">
        <v>0</v>
      </c>
      <c r="V118" s="229">
        <v>0</v>
      </c>
      <c r="W118" s="229">
        <v>0</v>
      </c>
      <c r="X118" s="229">
        <v>0</v>
      </c>
      <c r="Y118" s="229">
        <v>0</v>
      </c>
      <c r="Z118" s="229">
        <v>0</v>
      </c>
      <c r="AA118" s="229">
        <v>0</v>
      </c>
      <c r="AB118" s="229">
        <v>0</v>
      </c>
      <c r="AC118" s="229">
        <v>0</v>
      </c>
      <c r="AD118" s="229">
        <v>0</v>
      </c>
      <c r="AE118" s="229">
        <v>0</v>
      </c>
      <c r="AF118" s="229">
        <v>0</v>
      </c>
      <c r="AG118" s="229">
        <v>0</v>
      </c>
      <c r="AH118" s="229">
        <v>0</v>
      </c>
      <c r="AI118" s="229">
        <v>0</v>
      </c>
      <c r="AJ118" s="229">
        <v>0</v>
      </c>
      <c r="AK118" s="229">
        <v>0</v>
      </c>
      <c r="AL118" s="229">
        <v>0</v>
      </c>
    </row>
    <row r="119" spans="1:38">
      <c r="A119" s="229">
        <v>118</v>
      </c>
      <c r="B119" s="229" t="s">
        <v>2662</v>
      </c>
      <c r="C119" s="229" t="s">
        <v>2780</v>
      </c>
      <c r="D119" s="229">
        <f t="shared" si="1"/>
        <v>0</v>
      </c>
      <c r="G119" s="229">
        <v>0</v>
      </c>
      <c r="H119" s="229">
        <v>0</v>
      </c>
      <c r="I119" s="229">
        <v>0</v>
      </c>
      <c r="J119" s="229">
        <v>0</v>
      </c>
      <c r="K119" s="229">
        <v>0</v>
      </c>
      <c r="L119" s="229">
        <v>0</v>
      </c>
      <c r="M119" s="229">
        <v>0</v>
      </c>
      <c r="N119" s="229">
        <v>0</v>
      </c>
      <c r="O119" s="229">
        <v>0</v>
      </c>
      <c r="P119" s="229">
        <v>0</v>
      </c>
      <c r="Q119" s="229">
        <v>0</v>
      </c>
      <c r="R119" s="229">
        <v>0</v>
      </c>
      <c r="S119" s="229">
        <v>0</v>
      </c>
      <c r="T119" s="229">
        <v>0</v>
      </c>
      <c r="U119" s="229">
        <v>0</v>
      </c>
      <c r="V119" s="229">
        <v>0</v>
      </c>
      <c r="W119" s="229">
        <v>0</v>
      </c>
      <c r="X119" s="229">
        <v>0</v>
      </c>
      <c r="Y119" s="229">
        <v>0</v>
      </c>
      <c r="Z119" s="229">
        <v>0</v>
      </c>
      <c r="AA119" s="229">
        <v>0</v>
      </c>
      <c r="AB119" s="229">
        <v>0</v>
      </c>
      <c r="AC119" s="229">
        <v>0</v>
      </c>
      <c r="AD119" s="229">
        <v>0</v>
      </c>
      <c r="AE119" s="229">
        <v>0</v>
      </c>
      <c r="AF119" s="229">
        <v>0</v>
      </c>
      <c r="AG119" s="229">
        <v>0</v>
      </c>
      <c r="AH119" s="229">
        <v>0</v>
      </c>
      <c r="AI119" s="229">
        <v>0</v>
      </c>
      <c r="AJ119" s="229">
        <v>0</v>
      </c>
      <c r="AK119" s="229">
        <v>0</v>
      </c>
      <c r="AL119" s="229">
        <v>0</v>
      </c>
    </row>
    <row r="120" spans="1:38">
      <c r="A120" s="229">
        <v>119</v>
      </c>
      <c r="B120" s="229" t="s">
        <v>2662</v>
      </c>
      <c r="C120" s="229" t="s">
        <v>2781</v>
      </c>
      <c r="D120" s="229">
        <f t="shared" si="1"/>
        <v>0</v>
      </c>
      <c r="G120" s="229">
        <v>0</v>
      </c>
      <c r="H120" s="229">
        <v>0</v>
      </c>
      <c r="I120" s="229">
        <v>0</v>
      </c>
      <c r="J120" s="229">
        <v>0</v>
      </c>
      <c r="K120" s="229">
        <v>0</v>
      </c>
      <c r="L120" s="229">
        <v>0</v>
      </c>
      <c r="M120" s="229">
        <v>0</v>
      </c>
      <c r="N120" s="229">
        <v>0</v>
      </c>
      <c r="O120" s="229">
        <v>0</v>
      </c>
      <c r="P120" s="229">
        <v>0</v>
      </c>
      <c r="Q120" s="229">
        <v>0</v>
      </c>
      <c r="R120" s="229">
        <v>0</v>
      </c>
      <c r="S120" s="229">
        <v>0</v>
      </c>
      <c r="T120" s="229">
        <v>0</v>
      </c>
      <c r="U120" s="229">
        <v>0</v>
      </c>
      <c r="V120" s="229">
        <v>0</v>
      </c>
      <c r="W120" s="229">
        <v>0</v>
      </c>
      <c r="X120" s="229">
        <v>0</v>
      </c>
      <c r="Y120" s="229">
        <v>0</v>
      </c>
      <c r="Z120" s="229">
        <v>0</v>
      </c>
      <c r="AA120" s="229">
        <v>0</v>
      </c>
      <c r="AB120" s="229">
        <v>0</v>
      </c>
      <c r="AC120" s="229">
        <v>0</v>
      </c>
      <c r="AD120" s="229">
        <v>0</v>
      </c>
      <c r="AE120" s="229">
        <v>0</v>
      </c>
      <c r="AF120" s="229">
        <v>0</v>
      </c>
      <c r="AG120" s="229">
        <v>0</v>
      </c>
      <c r="AH120" s="229">
        <v>0</v>
      </c>
      <c r="AI120" s="229">
        <v>0</v>
      </c>
      <c r="AJ120" s="229">
        <v>0</v>
      </c>
      <c r="AK120" s="229">
        <v>0</v>
      </c>
      <c r="AL120" s="229">
        <v>0</v>
      </c>
    </row>
    <row r="121" spans="1:38">
      <c r="A121" s="229">
        <v>120</v>
      </c>
      <c r="B121" s="229" t="s">
        <v>2662</v>
      </c>
      <c r="C121" s="229" t="s">
        <v>2782</v>
      </c>
      <c r="D121" s="229">
        <f t="shared" si="1"/>
        <v>0</v>
      </c>
      <c r="G121" s="229">
        <v>0</v>
      </c>
      <c r="H121" s="229">
        <v>0</v>
      </c>
      <c r="I121" s="229">
        <v>0</v>
      </c>
      <c r="J121" s="229">
        <v>0</v>
      </c>
      <c r="K121" s="229">
        <v>0</v>
      </c>
      <c r="L121" s="229">
        <v>0</v>
      </c>
      <c r="M121" s="229">
        <v>0</v>
      </c>
      <c r="N121" s="229">
        <v>0</v>
      </c>
      <c r="O121" s="229">
        <v>0</v>
      </c>
      <c r="P121" s="229">
        <v>0</v>
      </c>
      <c r="Q121" s="229">
        <v>0</v>
      </c>
      <c r="R121" s="229">
        <v>0</v>
      </c>
      <c r="S121" s="229">
        <v>0</v>
      </c>
      <c r="T121" s="229">
        <v>0</v>
      </c>
      <c r="U121" s="229">
        <v>0</v>
      </c>
      <c r="V121" s="229">
        <v>0</v>
      </c>
      <c r="W121" s="229">
        <v>0</v>
      </c>
      <c r="X121" s="229">
        <v>0</v>
      </c>
      <c r="Y121" s="229">
        <v>0</v>
      </c>
      <c r="Z121" s="229">
        <v>0</v>
      </c>
      <c r="AA121" s="229">
        <v>0</v>
      </c>
      <c r="AB121" s="229">
        <v>0</v>
      </c>
      <c r="AC121" s="229">
        <v>0</v>
      </c>
      <c r="AD121" s="229">
        <v>0</v>
      </c>
      <c r="AE121" s="229">
        <v>0</v>
      </c>
      <c r="AF121" s="229">
        <v>0</v>
      </c>
      <c r="AG121" s="229">
        <v>0</v>
      </c>
      <c r="AH121" s="229">
        <v>0</v>
      </c>
      <c r="AI121" s="229">
        <v>0</v>
      </c>
      <c r="AJ121" s="229">
        <v>0</v>
      </c>
      <c r="AK121" s="229">
        <v>0</v>
      </c>
      <c r="AL121" s="229">
        <v>0</v>
      </c>
    </row>
    <row r="122" spans="1:38">
      <c r="A122" s="229">
        <v>121</v>
      </c>
      <c r="B122" s="229" t="s">
        <v>2662</v>
      </c>
      <c r="C122" s="229" t="s">
        <v>2783</v>
      </c>
      <c r="D122" s="229">
        <f t="shared" si="1"/>
        <v>2800</v>
      </c>
      <c r="G122" s="229">
        <v>0</v>
      </c>
      <c r="H122" s="229">
        <v>0</v>
      </c>
      <c r="I122" s="229">
        <v>0</v>
      </c>
      <c r="J122" s="229">
        <v>0</v>
      </c>
      <c r="K122" s="229">
        <v>0</v>
      </c>
      <c r="L122" s="229">
        <v>0</v>
      </c>
      <c r="M122" s="229">
        <v>1400</v>
      </c>
      <c r="N122" s="229">
        <v>0</v>
      </c>
      <c r="O122" s="229">
        <v>0</v>
      </c>
      <c r="P122" s="229">
        <v>0</v>
      </c>
      <c r="Q122" s="229">
        <v>0</v>
      </c>
      <c r="R122" s="229">
        <v>0</v>
      </c>
      <c r="S122" s="229">
        <v>0</v>
      </c>
      <c r="T122" s="229">
        <v>0</v>
      </c>
      <c r="U122" s="229">
        <v>0</v>
      </c>
      <c r="V122" s="229">
        <v>0</v>
      </c>
      <c r="W122" s="229">
        <v>0</v>
      </c>
      <c r="X122" s="229">
        <v>0</v>
      </c>
      <c r="Y122" s="229">
        <v>0</v>
      </c>
      <c r="Z122" s="229">
        <v>0</v>
      </c>
      <c r="AA122" s="229">
        <v>1400</v>
      </c>
      <c r="AB122" s="229">
        <v>0</v>
      </c>
      <c r="AC122" s="229">
        <v>0</v>
      </c>
      <c r="AD122" s="229">
        <v>0</v>
      </c>
      <c r="AE122" s="229">
        <v>0</v>
      </c>
      <c r="AF122" s="229">
        <v>0</v>
      </c>
      <c r="AG122" s="229">
        <v>0</v>
      </c>
      <c r="AH122" s="229">
        <v>0</v>
      </c>
      <c r="AI122" s="229">
        <v>0</v>
      </c>
      <c r="AJ122" s="229">
        <v>0</v>
      </c>
      <c r="AK122" s="229">
        <v>0</v>
      </c>
      <c r="AL122" s="229">
        <v>2800</v>
      </c>
    </row>
    <row r="123" spans="1:38">
      <c r="A123" s="229">
        <v>122</v>
      </c>
      <c r="B123" s="229" t="s">
        <v>2662</v>
      </c>
      <c r="C123" s="229" t="s">
        <v>2784</v>
      </c>
      <c r="D123" s="229">
        <f t="shared" si="1"/>
        <v>0</v>
      </c>
      <c r="G123" s="229">
        <v>0</v>
      </c>
      <c r="H123" s="229">
        <v>0</v>
      </c>
      <c r="I123" s="229">
        <v>0</v>
      </c>
      <c r="J123" s="229">
        <v>0</v>
      </c>
      <c r="K123" s="229">
        <v>0</v>
      </c>
      <c r="L123" s="229">
        <v>0</v>
      </c>
      <c r="M123" s="229">
        <v>0</v>
      </c>
      <c r="N123" s="229">
        <v>0</v>
      </c>
      <c r="O123" s="229">
        <v>0</v>
      </c>
      <c r="P123" s="229">
        <v>0</v>
      </c>
      <c r="Q123" s="229">
        <v>0</v>
      </c>
      <c r="R123" s="229">
        <v>0</v>
      </c>
      <c r="S123" s="229">
        <v>0</v>
      </c>
      <c r="T123" s="229">
        <v>0</v>
      </c>
      <c r="U123" s="229">
        <v>0</v>
      </c>
      <c r="V123" s="229">
        <v>0</v>
      </c>
      <c r="W123" s="229">
        <v>0</v>
      </c>
      <c r="X123" s="229">
        <v>0</v>
      </c>
      <c r="Y123" s="229">
        <v>0</v>
      </c>
      <c r="Z123" s="229">
        <v>0</v>
      </c>
      <c r="AA123" s="229">
        <v>0</v>
      </c>
      <c r="AB123" s="229">
        <v>0</v>
      </c>
      <c r="AC123" s="229">
        <v>0</v>
      </c>
      <c r="AD123" s="229">
        <v>0</v>
      </c>
      <c r="AE123" s="229">
        <v>0</v>
      </c>
      <c r="AF123" s="229">
        <v>0</v>
      </c>
      <c r="AG123" s="229">
        <v>0</v>
      </c>
      <c r="AH123" s="229">
        <v>0</v>
      </c>
      <c r="AI123" s="229">
        <v>0</v>
      </c>
      <c r="AJ123" s="229">
        <v>0</v>
      </c>
      <c r="AK123" s="229">
        <v>0</v>
      </c>
      <c r="AL123" s="229">
        <v>0</v>
      </c>
    </row>
    <row r="124" spans="1:38">
      <c r="A124" s="229">
        <v>123</v>
      </c>
      <c r="B124" s="229" t="s">
        <v>2662</v>
      </c>
      <c r="C124" s="229" t="s">
        <v>2785</v>
      </c>
      <c r="D124" s="229">
        <f t="shared" si="1"/>
        <v>0</v>
      </c>
      <c r="G124" s="229">
        <v>0</v>
      </c>
      <c r="H124" s="229">
        <v>0</v>
      </c>
      <c r="I124" s="229">
        <v>0</v>
      </c>
      <c r="J124" s="229">
        <v>0</v>
      </c>
      <c r="K124" s="229">
        <v>0</v>
      </c>
      <c r="L124" s="229">
        <v>0</v>
      </c>
      <c r="M124" s="229">
        <v>0</v>
      </c>
      <c r="N124" s="229">
        <v>0</v>
      </c>
      <c r="O124" s="229">
        <v>0</v>
      </c>
      <c r="P124" s="229">
        <v>0</v>
      </c>
      <c r="Q124" s="229">
        <v>0</v>
      </c>
      <c r="R124" s="229">
        <v>0</v>
      </c>
      <c r="S124" s="229">
        <v>0</v>
      </c>
      <c r="T124" s="229">
        <v>0</v>
      </c>
      <c r="U124" s="229">
        <v>0</v>
      </c>
      <c r="V124" s="229">
        <v>0</v>
      </c>
      <c r="W124" s="229">
        <v>0</v>
      </c>
      <c r="X124" s="229">
        <v>0</v>
      </c>
      <c r="Y124" s="229">
        <v>0</v>
      </c>
      <c r="Z124" s="229">
        <v>0</v>
      </c>
      <c r="AA124" s="229">
        <v>0</v>
      </c>
      <c r="AB124" s="229">
        <v>0</v>
      </c>
      <c r="AC124" s="229">
        <v>0</v>
      </c>
      <c r="AD124" s="229">
        <v>0</v>
      </c>
      <c r="AE124" s="229">
        <v>0</v>
      </c>
      <c r="AF124" s="229">
        <v>0</v>
      </c>
      <c r="AG124" s="229">
        <v>0</v>
      </c>
      <c r="AH124" s="229">
        <v>0</v>
      </c>
      <c r="AI124" s="229">
        <v>0</v>
      </c>
      <c r="AJ124" s="229">
        <v>0</v>
      </c>
      <c r="AK124" s="229">
        <v>0</v>
      </c>
      <c r="AL124" s="229">
        <v>0</v>
      </c>
    </row>
    <row r="125" spans="1:38">
      <c r="A125" s="229">
        <v>124</v>
      </c>
      <c r="B125" s="229" t="s">
        <v>2662</v>
      </c>
      <c r="C125" s="229" t="s">
        <v>2786</v>
      </c>
      <c r="D125" s="229">
        <f t="shared" si="1"/>
        <v>0</v>
      </c>
      <c r="G125" s="229">
        <v>0</v>
      </c>
      <c r="H125" s="229">
        <v>0</v>
      </c>
      <c r="I125" s="229">
        <v>0</v>
      </c>
      <c r="J125" s="229">
        <v>0</v>
      </c>
      <c r="K125" s="229">
        <v>0</v>
      </c>
      <c r="L125" s="229">
        <v>0</v>
      </c>
      <c r="M125" s="229">
        <v>0</v>
      </c>
      <c r="N125" s="229">
        <v>0</v>
      </c>
      <c r="O125" s="229">
        <v>0</v>
      </c>
      <c r="P125" s="229">
        <v>0</v>
      </c>
      <c r="Q125" s="229">
        <v>0</v>
      </c>
      <c r="R125" s="229">
        <v>0</v>
      </c>
      <c r="S125" s="229">
        <v>0</v>
      </c>
      <c r="T125" s="229">
        <v>0</v>
      </c>
      <c r="U125" s="229">
        <v>0</v>
      </c>
      <c r="V125" s="229">
        <v>0</v>
      </c>
      <c r="W125" s="229">
        <v>0</v>
      </c>
      <c r="X125" s="229">
        <v>0</v>
      </c>
      <c r="Y125" s="229">
        <v>0</v>
      </c>
      <c r="Z125" s="229">
        <v>0</v>
      </c>
      <c r="AA125" s="229">
        <v>0</v>
      </c>
      <c r="AB125" s="229">
        <v>0</v>
      </c>
      <c r="AC125" s="229">
        <v>0</v>
      </c>
      <c r="AD125" s="229">
        <v>0</v>
      </c>
      <c r="AE125" s="229">
        <v>0</v>
      </c>
      <c r="AF125" s="229">
        <v>0</v>
      </c>
      <c r="AG125" s="229">
        <v>0</v>
      </c>
      <c r="AH125" s="229">
        <v>0</v>
      </c>
      <c r="AI125" s="229">
        <v>0</v>
      </c>
      <c r="AJ125" s="229">
        <v>0</v>
      </c>
      <c r="AK125" s="229">
        <v>0</v>
      </c>
      <c r="AL125" s="229">
        <v>0</v>
      </c>
    </row>
    <row r="126" spans="1:38">
      <c r="A126" s="229">
        <v>125</v>
      </c>
      <c r="B126" s="229" t="s">
        <v>2662</v>
      </c>
      <c r="C126" s="229" t="s">
        <v>2787</v>
      </c>
      <c r="D126" s="229">
        <f t="shared" si="1"/>
        <v>0</v>
      </c>
      <c r="G126" s="229">
        <v>0</v>
      </c>
      <c r="H126" s="229">
        <v>0</v>
      </c>
      <c r="I126" s="229">
        <v>0</v>
      </c>
      <c r="J126" s="229">
        <v>0</v>
      </c>
      <c r="K126" s="229">
        <v>0</v>
      </c>
      <c r="L126" s="229">
        <v>0</v>
      </c>
      <c r="M126" s="229">
        <v>0</v>
      </c>
      <c r="N126" s="229">
        <v>0</v>
      </c>
      <c r="O126" s="229">
        <v>0</v>
      </c>
      <c r="P126" s="229">
        <v>0</v>
      </c>
      <c r="Q126" s="229">
        <v>0</v>
      </c>
      <c r="R126" s="229">
        <v>0</v>
      </c>
      <c r="S126" s="229">
        <v>0</v>
      </c>
      <c r="T126" s="229">
        <v>0</v>
      </c>
      <c r="U126" s="229">
        <v>0</v>
      </c>
      <c r="V126" s="229">
        <v>0</v>
      </c>
      <c r="W126" s="229">
        <v>0</v>
      </c>
      <c r="X126" s="229">
        <v>0</v>
      </c>
      <c r="Y126" s="229">
        <v>0</v>
      </c>
      <c r="Z126" s="229">
        <v>0</v>
      </c>
      <c r="AA126" s="229">
        <v>0</v>
      </c>
      <c r="AB126" s="229">
        <v>0</v>
      </c>
      <c r="AC126" s="229">
        <v>0</v>
      </c>
      <c r="AD126" s="229">
        <v>0</v>
      </c>
      <c r="AE126" s="229">
        <v>0</v>
      </c>
      <c r="AF126" s="229">
        <v>0</v>
      </c>
      <c r="AG126" s="229">
        <v>0</v>
      </c>
      <c r="AH126" s="229">
        <v>0</v>
      </c>
      <c r="AI126" s="229">
        <v>0</v>
      </c>
      <c r="AJ126" s="229">
        <v>0</v>
      </c>
      <c r="AK126" s="229">
        <v>0</v>
      </c>
      <c r="AL126" s="229">
        <v>0</v>
      </c>
    </row>
    <row r="127" spans="1:38">
      <c r="A127" s="229">
        <v>126</v>
      </c>
      <c r="B127" s="229" t="s">
        <v>2662</v>
      </c>
      <c r="C127" s="229" t="s">
        <v>2788</v>
      </c>
      <c r="D127" s="229">
        <f t="shared" si="1"/>
        <v>2000</v>
      </c>
      <c r="G127" s="229">
        <v>0</v>
      </c>
      <c r="H127" s="229">
        <v>0</v>
      </c>
      <c r="I127" s="229">
        <v>0</v>
      </c>
      <c r="J127" s="229">
        <v>0</v>
      </c>
      <c r="K127" s="229">
        <v>0</v>
      </c>
      <c r="L127" s="229">
        <v>0</v>
      </c>
      <c r="M127" s="229">
        <v>0</v>
      </c>
      <c r="N127" s="229">
        <v>0</v>
      </c>
      <c r="O127" s="229">
        <v>0</v>
      </c>
      <c r="P127" s="229">
        <v>0</v>
      </c>
      <c r="Q127" s="229">
        <v>0</v>
      </c>
      <c r="R127" s="229">
        <v>0</v>
      </c>
      <c r="S127" s="229">
        <v>0</v>
      </c>
      <c r="T127" s="229">
        <v>0</v>
      </c>
      <c r="U127" s="229">
        <v>0</v>
      </c>
      <c r="V127" s="229">
        <v>0</v>
      </c>
      <c r="W127" s="229">
        <v>0</v>
      </c>
      <c r="X127" s="229">
        <v>1000</v>
      </c>
      <c r="Y127" s="229">
        <v>0</v>
      </c>
      <c r="Z127" s="229">
        <v>0</v>
      </c>
      <c r="AA127" s="229">
        <v>0</v>
      </c>
      <c r="AB127" s="229">
        <v>0</v>
      </c>
      <c r="AC127" s="229">
        <v>0</v>
      </c>
      <c r="AD127" s="229">
        <v>0</v>
      </c>
      <c r="AE127" s="229">
        <v>0</v>
      </c>
      <c r="AF127" s="229">
        <v>0</v>
      </c>
      <c r="AG127" s="229">
        <v>0</v>
      </c>
      <c r="AH127" s="229">
        <v>1000</v>
      </c>
      <c r="AI127" s="229">
        <v>0</v>
      </c>
      <c r="AJ127" s="229">
        <v>0</v>
      </c>
      <c r="AK127" s="229">
        <v>0</v>
      </c>
      <c r="AL127" s="229">
        <v>2000</v>
      </c>
    </row>
    <row r="128" spans="1:38">
      <c r="A128" s="229">
        <v>127</v>
      </c>
      <c r="B128" s="229" t="s">
        <v>2662</v>
      </c>
      <c r="C128" s="229" t="s">
        <v>2789</v>
      </c>
      <c r="D128" s="229">
        <f t="shared" si="1"/>
        <v>1000</v>
      </c>
      <c r="G128" s="229">
        <v>0</v>
      </c>
      <c r="H128" s="229">
        <v>0</v>
      </c>
      <c r="I128" s="229">
        <v>0</v>
      </c>
      <c r="J128" s="229">
        <v>0</v>
      </c>
      <c r="K128" s="229">
        <v>0</v>
      </c>
      <c r="L128" s="229">
        <v>0</v>
      </c>
      <c r="M128" s="229">
        <v>0</v>
      </c>
      <c r="N128" s="229">
        <v>0</v>
      </c>
      <c r="O128" s="229">
        <v>0</v>
      </c>
      <c r="P128" s="229">
        <v>0</v>
      </c>
      <c r="Q128" s="229">
        <v>0</v>
      </c>
      <c r="R128" s="229">
        <v>0</v>
      </c>
      <c r="S128" s="229">
        <v>0</v>
      </c>
      <c r="T128" s="229">
        <v>0</v>
      </c>
      <c r="U128" s="229">
        <v>0</v>
      </c>
      <c r="V128" s="229">
        <v>0</v>
      </c>
      <c r="W128" s="229">
        <v>0</v>
      </c>
      <c r="X128" s="229">
        <v>0</v>
      </c>
      <c r="Y128" s="229">
        <v>1000</v>
      </c>
      <c r="Z128" s="229">
        <v>0</v>
      </c>
      <c r="AA128" s="229">
        <v>0</v>
      </c>
      <c r="AB128" s="229">
        <v>0</v>
      </c>
      <c r="AC128" s="229">
        <v>0</v>
      </c>
      <c r="AD128" s="229">
        <v>0</v>
      </c>
      <c r="AE128" s="229">
        <v>0</v>
      </c>
      <c r="AF128" s="229">
        <v>0</v>
      </c>
      <c r="AG128" s="229">
        <v>0</v>
      </c>
      <c r="AH128" s="229">
        <v>0</v>
      </c>
      <c r="AI128" s="229">
        <v>0</v>
      </c>
      <c r="AJ128" s="229">
        <v>0</v>
      </c>
      <c r="AK128" s="229">
        <v>0</v>
      </c>
      <c r="AL128" s="229">
        <v>1000</v>
      </c>
    </row>
    <row r="129" spans="1:38">
      <c r="A129" s="229">
        <v>128</v>
      </c>
      <c r="B129" s="229" t="s">
        <v>2662</v>
      </c>
      <c r="C129" s="229" t="s">
        <v>2790</v>
      </c>
      <c r="D129" s="229">
        <f t="shared" si="1"/>
        <v>1200</v>
      </c>
      <c r="G129" s="229">
        <v>0</v>
      </c>
      <c r="H129" s="229">
        <v>0</v>
      </c>
      <c r="I129" s="229">
        <v>0</v>
      </c>
      <c r="J129" s="229">
        <v>0</v>
      </c>
      <c r="K129" s="229">
        <v>0</v>
      </c>
      <c r="L129" s="229">
        <v>0</v>
      </c>
      <c r="M129" s="229">
        <v>0</v>
      </c>
      <c r="N129" s="229">
        <v>0</v>
      </c>
      <c r="O129" s="229">
        <v>0</v>
      </c>
      <c r="P129" s="229">
        <v>0</v>
      </c>
      <c r="Q129" s="229">
        <v>0</v>
      </c>
      <c r="R129" s="229">
        <v>0</v>
      </c>
      <c r="S129" s="229">
        <v>0</v>
      </c>
      <c r="T129" s="229">
        <v>1200</v>
      </c>
      <c r="U129" s="229">
        <v>0</v>
      </c>
      <c r="V129" s="229">
        <v>0</v>
      </c>
      <c r="W129" s="229">
        <v>0</v>
      </c>
      <c r="X129" s="229">
        <v>0</v>
      </c>
      <c r="Y129" s="229">
        <v>0</v>
      </c>
      <c r="Z129" s="229">
        <v>0</v>
      </c>
      <c r="AA129" s="229">
        <v>0</v>
      </c>
      <c r="AB129" s="229">
        <v>0</v>
      </c>
      <c r="AC129" s="229">
        <v>0</v>
      </c>
      <c r="AD129" s="229">
        <v>0</v>
      </c>
      <c r="AE129" s="229">
        <v>0</v>
      </c>
      <c r="AF129" s="229">
        <v>0</v>
      </c>
      <c r="AG129" s="229">
        <v>0</v>
      </c>
      <c r="AH129" s="229">
        <v>0</v>
      </c>
      <c r="AI129" s="229">
        <v>0</v>
      </c>
      <c r="AJ129" s="229">
        <v>0</v>
      </c>
      <c r="AK129" s="229">
        <v>0</v>
      </c>
      <c r="AL129" s="229">
        <v>1200</v>
      </c>
    </row>
    <row r="130" spans="1:38">
      <c r="A130" s="229">
        <v>129</v>
      </c>
      <c r="B130" s="229" t="s">
        <v>2662</v>
      </c>
      <c r="C130" s="229" t="s">
        <v>2791</v>
      </c>
      <c r="D130" s="229">
        <f t="shared" ref="D130:D193" si="2">IF(ISERROR(AL130),0,AL130)</f>
        <v>0</v>
      </c>
      <c r="G130" s="229">
        <v>0</v>
      </c>
      <c r="H130" s="229">
        <v>0</v>
      </c>
      <c r="I130" s="229">
        <v>0</v>
      </c>
      <c r="J130" s="229">
        <v>0</v>
      </c>
      <c r="K130" s="229">
        <v>0</v>
      </c>
      <c r="L130" s="229">
        <v>0</v>
      </c>
      <c r="M130" s="229">
        <v>0</v>
      </c>
      <c r="N130" s="229">
        <v>0</v>
      </c>
      <c r="O130" s="229">
        <v>0</v>
      </c>
      <c r="P130" s="229">
        <v>0</v>
      </c>
      <c r="Q130" s="229">
        <v>0</v>
      </c>
      <c r="R130" s="229">
        <v>0</v>
      </c>
      <c r="S130" s="229">
        <v>0</v>
      </c>
      <c r="T130" s="229">
        <v>0</v>
      </c>
      <c r="U130" s="229">
        <v>0</v>
      </c>
      <c r="V130" s="229">
        <v>0</v>
      </c>
      <c r="W130" s="229">
        <v>0</v>
      </c>
      <c r="X130" s="229">
        <v>0</v>
      </c>
      <c r="Y130" s="229">
        <v>0</v>
      </c>
      <c r="Z130" s="229">
        <v>0</v>
      </c>
      <c r="AA130" s="229">
        <v>0</v>
      </c>
      <c r="AB130" s="229">
        <v>0</v>
      </c>
      <c r="AC130" s="229">
        <v>0</v>
      </c>
      <c r="AD130" s="229">
        <v>0</v>
      </c>
      <c r="AE130" s="229">
        <v>0</v>
      </c>
      <c r="AF130" s="229">
        <v>0</v>
      </c>
      <c r="AG130" s="229">
        <v>0</v>
      </c>
      <c r="AH130" s="229">
        <v>0</v>
      </c>
      <c r="AI130" s="229">
        <v>0</v>
      </c>
      <c r="AJ130" s="229">
        <v>0</v>
      </c>
      <c r="AK130" s="229">
        <v>0</v>
      </c>
      <c r="AL130" s="229">
        <v>0</v>
      </c>
    </row>
    <row r="131" spans="1:38">
      <c r="A131" s="229">
        <v>130</v>
      </c>
      <c r="B131" s="229" t="s">
        <v>2662</v>
      </c>
      <c r="C131" s="229" t="s">
        <v>2792</v>
      </c>
      <c r="D131" s="229">
        <f t="shared" si="2"/>
        <v>0</v>
      </c>
      <c r="G131" s="229">
        <v>0</v>
      </c>
      <c r="H131" s="229">
        <v>0</v>
      </c>
      <c r="I131" s="229">
        <v>0</v>
      </c>
      <c r="J131" s="229">
        <v>0</v>
      </c>
      <c r="K131" s="229">
        <v>0</v>
      </c>
      <c r="L131" s="229">
        <v>0</v>
      </c>
      <c r="M131" s="229">
        <v>0</v>
      </c>
      <c r="N131" s="229">
        <v>0</v>
      </c>
      <c r="O131" s="229">
        <v>0</v>
      </c>
      <c r="P131" s="229">
        <v>0</v>
      </c>
      <c r="Q131" s="229">
        <v>0</v>
      </c>
      <c r="R131" s="229">
        <v>0</v>
      </c>
      <c r="S131" s="229">
        <v>0</v>
      </c>
      <c r="T131" s="229">
        <v>0</v>
      </c>
      <c r="U131" s="229">
        <v>0</v>
      </c>
      <c r="V131" s="229">
        <v>0</v>
      </c>
      <c r="W131" s="229">
        <v>0</v>
      </c>
      <c r="X131" s="229">
        <v>0</v>
      </c>
      <c r="Y131" s="229">
        <v>0</v>
      </c>
      <c r="Z131" s="229">
        <v>0</v>
      </c>
      <c r="AA131" s="229">
        <v>0</v>
      </c>
      <c r="AB131" s="229">
        <v>0</v>
      </c>
      <c r="AC131" s="229">
        <v>0</v>
      </c>
      <c r="AD131" s="229">
        <v>0</v>
      </c>
      <c r="AE131" s="229">
        <v>0</v>
      </c>
      <c r="AF131" s="229">
        <v>0</v>
      </c>
      <c r="AG131" s="229">
        <v>0</v>
      </c>
      <c r="AH131" s="229">
        <v>0</v>
      </c>
      <c r="AI131" s="229">
        <v>0</v>
      </c>
      <c r="AJ131" s="229">
        <v>0</v>
      </c>
      <c r="AK131" s="229">
        <v>0</v>
      </c>
      <c r="AL131" s="229">
        <v>0</v>
      </c>
    </row>
    <row r="132" spans="1:38">
      <c r="A132" s="229">
        <v>131</v>
      </c>
      <c r="B132" s="229" t="s">
        <v>2662</v>
      </c>
      <c r="C132" s="229" t="s">
        <v>2793</v>
      </c>
      <c r="D132" s="229">
        <f t="shared" si="2"/>
        <v>400</v>
      </c>
      <c r="G132" s="229">
        <v>0</v>
      </c>
      <c r="H132" s="229">
        <v>0</v>
      </c>
      <c r="I132" s="229">
        <v>0</v>
      </c>
      <c r="J132" s="229">
        <v>0</v>
      </c>
      <c r="K132" s="229">
        <v>0</v>
      </c>
      <c r="L132" s="229">
        <v>400</v>
      </c>
      <c r="M132" s="229">
        <v>0</v>
      </c>
      <c r="N132" s="229">
        <v>0</v>
      </c>
      <c r="O132" s="229">
        <v>0</v>
      </c>
      <c r="P132" s="229">
        <v>0</v>
      </c>
      <c r="Q132" s="229">
        <v>0</v>
      </c>
      <c r="R132" s="229">
        <v>0</v>
      </c>
      <c r="S132" s="229">
        <v>0</v>
      </c>
      <c r="T132" s="229">
        <v>0</v>
      </c>
      <c r="U132" s="229">
        <v>0</v>
      </c>
      <c r="V132" s="229">
        <v>0</v>
      </c>
      <c r="W132" s="229">
        <v>0</v>
      </c>
      <c r="X132" s="229">
        <v>0</v>
      </c>
      <c r="Y132" s="229">
        <v>0</v>
      </c>
      <c r="Z132" s="229">
        <v>0</v>
      </c>
      <c r="AA132" s="229">
        <v>0</v>
      </c>
      <c r="AB132" s="229">
        <v>0</v>
      </c>
      <c r="AC132" s="229">
        <v>0</v>
      </c>
      <c r="AD132" s="229">
        <v>0</v>
      </c>
      <c r="AE132" s="229">
        <v>0</v>
      </c>
      <c r="AF132" s="229">
        <v>0</v>
      </c>
      <c r="AG132" s="229">
        <v>0</v>
      </c>
      <c r="AH132" s="229">
        <v>0</v>
      </c>
      <c r="AI132" s="229">
        <v>0</v>
      </c>
      <c r="AJ132" s="229">
        <v>0</v>
      </c>
      <c r="AK132" s="229">
        <v>0</v>
      </c>
      <c r="AL132" s="229">
        <v>400</v>
      </c>
    </row>
    <row r="133" spans="1:38">
      <c r="A133" s="229">
        <v>132</v>
      </c>
      <c r="B133" s="229" t="s">
        <v>2662</v>
      </c>
      <c r="C133" s="229" t="s">
        <v>2794</v>
      </c>
      <c r="D133" s="229">
        <f t="shared" si="2"/>
        <v>1200</v>
      </c>
      <c r="G133" s="229">
        <v>0</v>
      </c>
      <c r="H133" s="229">
        <v>0</v>
      </c>
      <c r="I133" s="229">
        <v>0</v>
      </c>
      <c r="J133" s="229">
        <v>0</v>
      </c>
      <c r="K133" s="229">
        <v>0</v>
      </c>
      <c r="L133" s="229">
        <v>0</v>
      </c>
      <c r="M133" s="229">
        <v>0</v>
      </c>
      <c r="N133" s="229">
        <v>0</v>
      </c>
      <c r="O133" s="229">
        <v>0</v>
      </c>
      <c r="P133" s="229">
        <v>0</v>
      </c>
      <c r="Q133" s="229">
        <v>0</v>
      </c>
      <c r="R133" s="229">
        <v>600</v>
      </c>
      <c r="S133" s="229">
        <v>0</v>
      </c>
      <c r="T133" s="229">
        <v>0</v>
      </c>
      <c r="U133" s="229">
        <v>0</v>
      </c>
      <c r="V133" s="229">
        <v>0</v>
      </c>
      <c r="W133" s="229">
        <v>0</v>
      </c>
      <c r="X133" s="229">
        <v>0</v>
      </c>
      <c r="Y133" s="229">
        <v>0</v>
      </c>
      <c r="Z133" s="229">
        <v>0</v>
      </c>
      <c r="AA133" s="229">
        <v>0</v>
      </c>
      <c r="AB133" s="229">
        <v>0</v>
      </c>
      <c r="AC133" s="229">
        <v>0</v>
      </c>
      <c r="AD133" s="229">
        <v>600</v>
      </c>
      <c r="AE133" s="229">
        <v>0</v>
      </c>
      <c r="AF133" s="229">
        <v>0</v>
      </c>
      <c r="AG133" s="229">
        <v>0</v>
      </c>
      <c r="AH133" s="229">
        <v>0</v>
      </c>
      <c r="AI133" s="229">
        <v>0</v>
      </c>
      <c r="AJ133" s="229">
        <v>0</v>
      </c>
      <c r="AK133" s="229">
        <v>0</v>
      </c>
      <c r="AL133" s="229">
        <v>1200</v>
      </c>
    </row>
    <row r="134" spans="1:38">
      <c r="A134" s="229">
        <v>133</v>
      </c>
      <c r="B134" s="229" t="s">
        <v>2662</v>
      </c>
      <c r="C134" s="229" t="s">
        <v>2795</v>
      </c>
      <c r="D134" s="229">
        <f t="shared" si="2"/>
        <v>1000</v>
      </c>
      <c r="G134" s="229">
        <v>0</v>
      </c>
      <c r="H134" s="229">
        <v>0</v>
      </c>
      <c r="I134" s="229">
        <v>0</v>
      </c>
      <c r="J134" s="229">
        <v>0</v>
      </c>
      <c r="K134" s="229">
        <v>0</v>
      </c>
      <c r="L134" s="229">
        <v>0</v>
      </c>
      <c r="M134" s="229">
        <v>0</v>
      </c>
      <c r="N134" s="229">
        <v>0</v>
      </c>
      <c r="O134" s="229">
        <v>0</v>
      </c>
      <c r="P134" s="229">
        <v>0</v>
      </c>
      <c r="Q134" s="229">
        <v>0</v>
      </c>
      <c r="R134" s="229">
        <v>0</v>
      </c>
      <c r="S134" s="229">
        <v>0</v>
      </c>
      <c r="T134" s="229">
        <v>0</v>
      </c>
      <c r="U134" s="229">
        <v>0</v>
      </c>
      <c r="V134" s="229">
        <v>0</v>
      </c>
      <c r="W134" s="229">
        <v>0</v>
      </c>
      <c r="X134" s="229">
        <v>1000</v>
      </c>
      <c r="Y134" s="229">
        <v>0</v>
      </c>
      <c r="Z134" s="229">
        <v>0</v>
      </c>
      <c r="AA134" s="229">
        <v>0</v>
      </c>
      <c r="AB134" s="229">
        <v>0</v>
      </c>
      <c r="AC134" s="229">
        <v>0</v>
      </c>
      <c r="AD134" s="229">
        <v>0</v>
      </c>
      <c r="AE134" s="229">
        <v>0</v>
      </c>
      <c r="AF134" s="229">
        <v>0</v>
      </c>
      <c r="AG134" s="229">
        <v>0</v>
      </c>
      <c r="AH134" s="229">
        <v>0</v>
      </c>
      <c r="AI134" s="229">
        <v>0</v>
      </c>
      <c r="AJ134" s="229">
        <v>0</v>
      </c>
      <c r="AK134" s="229">
        <v>0</v>
      </c>
      <c r="AL134" s="229">
        <v>1000</v>
      </c>
    </row>
    <row r="135" spans="1:38">
      <c r="A135" s="229">
        <v>134</v>
      </c>
      <c r="B135" s="229" t="s">
        <v>2662</v>
      </c>
      <c r="C135" s="229" t="s">
        <v>2796</v>
      </c>
      <c r="D135" s="229">
        <f t="shared" si="2"/>
        <v>600</v>
      </c>
      <c r="G135" s="229">
        <v>0</v>
      </c>
      <c r="H135" s="229">
        <v>0</v>
      </c>
      <c r="I135" s="229">
        <v>0</v>
      </c>
      <c r="J135" s="229">
        <v>0</v>
      </c>
      <c r="K135" s="229">
        <v>0</v>
      </c>
      <c r="L135" s="229">
        <v>0</v>
      </c>
      <c r="M135" s="229">
        <v>0</v>
      </c>
      <c r="N135" s="229">
        <v>0</v>
      </c>
      <c r="O135" s="229">
        <v>0</v>
      </c>
      <c r="P135" s="229">
        <v>0</v>
      </c>
      <c r="Q135" s="229">
        <v>0</v>
      </c>
      <c r="R135" s="229">
        <v>0</v>
      </c>
      <c r="S135" s="229">
        <v>0</v>
      </c>
      <c r="T135" s="229">
        <v>0</v>
      </c>
      <c r="U135" s="229">
        <v>0</v>
      </c>
      <c r="V135" s="229">
        <v>0</v>
      </c>
      <c r="W135" s="229">
        <v>0</v>
      </c>
      <c r="X135" s="229">
        <v>0</v>
      </c>
      <c r="Y135" s="229">
        <v>0</v>
      </c>
      <c r="Z135" s="229">
        <v>0</v>
      </c>
      <c r="AA135" s="229">
        <v>0</v>
      </c>
      <c r="AB135" s="229">
        <v>0</v>
      </c>
      <c r="AC135" s="229">
        <v>0</v>
      </c>
      <c r="AD135" s="229">
        <v>0</v>
      </c>
      <c r="AE135" s="229">
        <v>0</v>
      </c>
      <c r="AF135" s="229">
        <v>0</v>
      </c>
      <c r="AG135" s="229">
        <v>600</v>
      </c>
      <c r="AH135" s="229">
        <v>0</v>
      </c>
      <c r="AI135" s="229">
        <v>0</v>
      </c>
      <c r="AJ135" s="229">
        <v>0</v>
      </c>
      <c r="AK135" s="229">
        <v>0</v>
      </c>
      <c r="AL135" s="229">
        <v>600</v>
      </c>
    </row>
    <row r="136" spans="1:38">
      <c r="A136" s="229">
        <v>135</v>
      </c>
      <c r="B136" s="229" t="s">
        <v>2662</v>
      </c>
      <c r="C136" s="229" t="s">
        <v>2797</v>
      </c>
      <c r="D136" s="229">
        <f t="shared" si="2"/>
        <v>600</v>
      </c>
      <c r="G136" s="229">
        <v>0</v>
      </c>
      <c r="H136" s="229">
        <v>0</v>
      </c>
      <c r="I136" s="229">
        <v>0</v>
      </c>
      <c r="J136" s="229">
        <v>0</v>
      </c>
      <c r="K136" s="229">
        <v>0</v>
      </c>
      <c r="L136" s="229">
        <v>0</v>
      </c>
      <c r="M136" s="229">
        <v>0</v>
      </c>
      <c r="N136" s="229">
        <v>0</v>
      </c>
      <c r="O136" s="229">
        <v>0</v>
      </c>
      <c r="P136" s="229">
        <v>0</v>
      </c>
      <c r="Q136" s="229">
        <v>0</v>
      </c>
      <c r="R136" s="229">
        <v>0</v>
      </c>
      <c r="S136" s="229">
        <v>0</v>
      </c>
      <c r="T136" s="229">
        <v>0</v>
      </c>
      <c r="U136" s="229">
        <v>0</v>
      </c>
      <c r="V136" s="229">
        <v>0</v>
      </c>
      <c r="W136" s="229">
        <v>0</v>
      </c>
      <c r="X136" s="229">
        <v>0</v>
      </c>
      <c r="Y136" s="229">
        <v>0</v>
      </c>
      <c r="Z136" s="229">
        <v>600</v>
      </c>
      <c r="AA136" s="229">
        <v>0</v>
      </c>
      <c r="AB136" s="229">
        <v>0</v>
      </c>
      <c r="AC136" s="229">
        <v>0</v>
      </c>
      <c r="AD136" s="229">
        <v>0</v>
      </c>
      <c r="AE136" s="229">
        <v>0</v>
      </c>
      <c r="AF136" s="229">
        <v>0</v>
      </c>
      <c r="AG136" s="229">
        <v>0</v>
      </c>
      <c r="AH136" s="229">
        <v>0</v>
      </c>
      <c r="AI136" s="229">
        <v>0</v>
      </c>
      <c r="AJ136" s="229">
        <v>0</v>
      </c>
      <c r="AK136" s="229">
        <v>0</v>
      </c>
      <c r="AL136" s="229">
        <v>600</v>
      </c>
    </row>
    <row r="137" spans="1:38">
      <c r="A137" s="229">
        <v>136</v>
      </c>
      <c r="B137" s="229" t="s">
        <v>2662</v>
      </c>
      <c r="C137" s="229" t="s">
        <v>2798</v>
      </c>
      <c r="D137" s="229">
        <f t="shared" si="2"/>
        <v>1000</v>
      </c>
      <c r="G137" s="229">
        <v>0</v>
      </c>
      <c r="H137" s="229">
        <v>0</v>
      </c>
      <c r="I137" s="229">
        <v>0</v>
      </c>
      <c r="J137" s="229">
        <v>0</v>
      </c>
      <c r="K137" s="229">
        <v>0</v>
      </c>
      <c r="L137" s="229">
        <v>0</v>
      </c>
      <c r="M137" s="229">
        <v>0</v>
      </c>
      <c r="N137" s="229">
        <v>0</v>
      </c>
      <c r="O137" s="229">
        <v>0</v>
      </c>
      <c r="P137" s="229">
        <v>0</v>
      </c>
      <c r="Q137" s="229">
        <v>0</v>
      </c>
      <c r="R137" s="229">
        <v>0</v>
      </c>
      <c r="S137" s="229">
        <v>0</v>
      </c>
      <c r="T137" s="229">
        <v>0</v>
      </c>
      <c r="U137" s="229">
        <v>0</v>
      </c>
      <c r="V137" s="229">
        <v>0</v>
      </c>
      <c r="W137" s="229">
        <v>0</v>
      </c>
      <c r="X137" s="229">
        <v>0</v>
      </c>
      <c r="Y137" s="229">
        <v>0</v>
      </c>
      <c r="Z137" s="229">
        <v>0</v>
      </c>
      <c r="AA137" s="229">
        <v>0</v>
      </c>
      <c r="AB137" s="229">
        <v>0</v>
      </c>
      <c r="AC137" s="229">
        <v>0</v>
      </c>
      <c r="AD137" s="229">
        <v>1000</v>
      </c>
      <c r="AE137" s="229">
        <v>0</v>
      </c>
      <c r="AF137" s="229">
        <v>0</v>
      </c>
      <c r="AG137" s="229">
        <v>0</v>
      </c>
      <c r="AH137" s="229">
        <v>0</v>
      </c>
      <c r="AI137" s="229">
        <v>0</v>
      </c>
      <c r="AJ137" s="229">
        <v>0</v>
      </c>
      <c r="AK137" s="229">
        <v>0</v>
      </c>
      <c r="AL137" s="229">
        <v>1000</v>
      </c>
    </row>
    <row r="138" spans="1:38">
      <c r="A138" s="229">
        <v>137</v>
      </c>
      <c r="B138" s="229" t="s">
        <v>2662</v>
      </c>
      <c r="C138" s="229" t="s">
        <v>2799</v>
      </c>
      <c r="D138" s="229">
        <f t="shared" si="2"/>
        <v>600</v>
      </c>
      <c r="G138" s="229">
        <v>0</v>
      </c>
      <c r="H138" s="229">
        <v>0</v>
      </c>
      <c r="I138" s="229">
        <v>0</v>
      </c>
      <c r="J138" s="229">
        <v>0</v>
      </c>
      <c r="K138" s="229">
        <v>0</v>
      </c>
      <c r="L138" s="229">
        <v>0</v>
      </c>
      <c r="M138" s="229">
        <v>0</v>
      </c>
      <c r="N138" s="229">
        <v>0</v>
      </c>
      <c r="O138" s="229">
        <v>0</v>
      </c>
      <c r="P138" s="229">
        <v>0</v>
      </c>
      <c r="Q138" s="229">
        <v>0</v>
      </c>
      <c r="R138" s="229">
        <v>0</v>
      </c>
      <c r="S138" s="229">
        <v>600</v>
      </c>
      <c r="T138" s="229">
        <v>0</v>
      </c>
      <c r="U138" s="229">
        <v>0</v>
      </c>
      <c r="V138" s="229">
        <v>0</v>
      </c>
      <c r="W138" s="229">
        <v>0</v>
      </c>
      <c r="X138" s="229">
        <v>0</v>
      </c>
      <c r="Y138" s="229">
        <v>0</v>
      </c>
      <c r="Z138" s="229">
        <v>0</v>
      </c>
      <c r="AA138" s="229">
        <v>0</v>
      </c>
      <c r="AB138" s="229">
        <v>0</v>
      </c>
      <c r="AC138" s="229">
        <v>0</v>
      </c>
      <c r="AD138" s="229">
        <v>0</v>
      </c>
      <c r="AE138" s="229">
        <v>0</v>
      </c>
      <c r="AF138" s="229">
        <v>0</v>
      </c>
      <c r="AG138" s="229">
        <v>0</v>
      </c>
      <c r="AH138" s="229">
        <v>0</v>
      </c>
      <c r="AI138" s="229">
        <v>0</v>
      </c>
      <c r="AJ138" s="229">
        <v>0</v>
      </c>
      <c r="AK138" s="229">
        <v>0</v>
      </c>
      <c r="AL138" s="229">
        <v>600</v>
      </c>
    </row>
    <row r="139" spans="1:38">
      <c r="A139" s="229">
        <v>138</v>
      </c>
      <c r="B139" s="229" t="s">
        <v>2662</v>
      </c>
      <c r="C139" s="229" t="s">
        <v>2800</v>
      </c>
      <c r="D139" s="229">
        <f t="shared" si="2"/>
        <v>1200</v>
      </c>
      <c r="G139" s="229">
        <v>0</v>
      </c>
      <c r="H139" s="229">
        <v>0</v>
      </c>
      <c r="I139" s="229">
        <v>0</v>
      </c>
      <c r="J139" s="229">
        <v>0</v>
      </c>
      <c r="K139" s="229">
        <v>0</v>
      </c>
      <c r="L139" s="229">
        <v>0</v>
      </c>
      <c r="M139" s="229">
        <v>0</v>
      </c>
      <c r="N139" s="229">
        <v>0</v>
      </c>
      <c r="O139" s="229">
        <v>0</v>
      </c>
      <c r="P139" s="229">
        <v>0</v>
      </c>
      <c r="Q139" s="229">
        <v>0</v>
      </c>
      <c r="R139" s="229">
        <v>0</v>
      </c>
      <c r="S139" s="229">
        <v>600</v>
      </c>
      <c r="T139" s="229">
        <v>0</v>
      </c>
      <c r="U139" s="229">
        <v>0</v>
      </c>
      <c r="V139" s="229">
        <v>0</v>
      </c>
      <c r="W139" s="229">
        <v>0</v>
      </c>
      <c r="X139" s="229">
        <v>0</v>
      </c>
      <c r="Y139" s="229">
        <v>0</v>
      </c>
      <c r="Z139" s="229">
        <v>0</v>
      </c>
      <c r="AA139" s="229">
        <v>0</v>
      </c>
      <c r="AB139" s="229">
        <v>0</v>
      </c>
      <c r="AC139" s="229">
        <v>0</v>
      </c>
      <c r="AD139" s="229">
        <v>0</v>
      </c>
      <c r="AE139" s="229">
        <v>600</v>
      </c>
      <c r="AF139" s="229">
        <v>0</v>
      </c>
      <c r="AG139" s="229">
        <v>0</v>
      </c>
      <c r="AH139" s="229">
        <v>0</v>
      </c>
      <c r="AI139" s="229">
        <v>0</v>
      </c>
      <c r="AJ139" s="229">
        <v>0</v>
      </c>
      <c r="AK139" s="229">
        <v>0</v>
      </c>
      <c r="AL139" s="229">
        <v>1200</v>
      </c>
    </row>
    <row r="140" spans="1:38">
      <c r="A140" s="229">
        <v>139</v>
      </c>
      <c r="B140" s="229" t="s">
        <v>2662</v>
      </c>
      <c r="C140" s="229" t="s">
        <v>2801</v>
      </c>
      <c r="D140" s="229">
        <f t="shared" si="2"/>
        <v>2400</v>
      </c>
      <c r="G140" s="229">
        <v>0</v>
      </c>
      <c r="H140" s="229">
        <v>0</v>
      </c>
      <c r="I140" s="229">
        <v>0</v>
      </c>
      <c r="J140" s="229">
        <v>0</v>
      </c>
      <c r="K140" s="229">
        <v>0</v>
      </c>
      <c r="L140" s="229">
        <v>0</v>
      </c>
      <c r="M140" s="229">
        <v>0</v>
      </c>
      <c r="N140" s="229">
        <v>0</v>
      </c>
      <c r="O140" s="229">
        <v>0</v>
      </c>
      <c r="P140" s="229">
        <v>0</v>
      </c>
      <c r="Q140" s="229">
        <v>0</v>
      </c>
      <c r="R140" s="229">
        <v>0</v>
      </c>
      <c r="S140" s="229">
        <v>0</v>
      </c>
      <c r="T140" s="229">
        <v>1200</v>
      </c>
      <c r="U140" s="229">
        <v>0</v>
      </c>
      <c r="V140" s="229">
        <v>0</v>
      </c>
      <c r="W140" s="229">
        <v>0</v>
      </c>
      <c r="X140" s="229">
        <v>0</v>
      </c>
      <c r="Y140" s="229">
        <v>0</v>
      </c>
      <c r="Z140" s="229">
        <v>0</v>
      </c>
      <c r="AA140" s="229">
        <v>0</v>
      </c>
      <c r="AB140" s="229">
        <v>0</v>
      </c>
      <c r="AC140" s="229">
        <v>0</v>
      </c>
      <c r="AD140" s="229">
        <v>0</v>
      </c>
      <c r="AE140" s="229">
        <v>1200</v>
      </c>
      <c r="AF140" s="229">
        <v>0</v>
      </c>
      <c r="AG140" s="229">
        <v>0</v>
      </c>
      <c r="AH140" s="229">
        <v>0</v>
      </c>
      <c r="AI140" s="229">
        <v>0</v>
      </c>
      <c r="AJ140" s="229">
        <v>0</v>
      </c>
      <c r="AK140" s="229">
        <v>0</v>
      </c>
      <c r="AL140" s="229">
        <v>2400</v>
      </c>
    </row>
    <row r="141" spans="1:38">
      <c r="A141" s="229">
        <v>140</v>
      </c>
      <c r="B141" s="229" t="s">
        <v>2662</v>
      </c>
      <c r="C141" s="229" t="s">
        <v>2802</v>
      </c>
      <c r="D141" s="229">
        <f t="shared" si="2"/>
        <v>0</v>
      </c>
      <c r="G141" s="229">
        <v>0</v>
      </c>
      <c r="H141" s="229">
        <v>0</v>
      </c>
      <c r="I141" s="229">
        <v>0</v>
      </c>
      <c r="J141" s="229">
        <v>0</v>
      </c>
      <c r="K141" s="229">
        <v>0</v>
      </c>
      <c r="L141" s="229">
        <v>0</v>
      </c>
      <c r="M141" s="229">
        <v>0</v>
      </c>
      <c r="N141" s="229">
        <v>0</v>
      </c>
      <c r="O141" s="229">
        <v>0</v>
      </c>
      <c r="P141" s="229">
        <v>0</v>
      </c>
      <c r="Q141" s="229">
        <v>0</v>
      </c>
      <c r="R141" s="229">
        <v>0</v>
      </c>
      <c r="S141" s="229">
        <v>0</v>
      </c>
      <c r="T141" s="229">
        <v>0</v>
      </c>
      <c r="U141" s="229">
        <v>0</v>
      </c>
      <c r="V141" s="229">
        <v>0</v>
      </c>
      <c r="W141" s="229">
        <v>0</v>
      </c>
      <c r="X141" s="229">
        <v>0</v>
      </c>
      <c r="Y141" s="229">
        <v>0</v>
      </c>
      <c r="Z141" s="229">
        <v>0</v>
      </c>
      <c r="AA141" s="229">
        <v>0</v>
      </c>
      <c r="AB141" s="229">
        <v>0</v>
      </c>
      <c r="AC141" s="229">
        <v>0</v>
      </c>
      <c r="AD141" s="229">
        <v>0</v>
      </c>
      <c r="AE141" s="229">
        <v>0</v>
      </c>
      <c r="AF141" s="229">
        <v>0</v>
      </c>
      <c r="AG141" s="229">
        <v>0</v>
      </c>
      <c r="AH141" s="229">
        <v>0</v>
      </c>
      <c r="AI141" s="229">
        <v>0</v>
      </c>
      <c r="AJ141" s="229">
        <v>0</v>
      </c>
      <c r="AK141" s="229">
        <v>0</v>
      </c>
      <c r="AL141" s="229">
        <v>0</v>
      </c>
    </row>
    <row r="142" spans="1:38">
      <c r="A142" s="229">
        <v>141</v>
      </c>
      <c r="B142" s="229" t="s">
        <v>2662</v>
      </c>
      <c r="C142" s="229" t="s">
        <v>2803</v>
      </c>
      <c r="D142" s="229">
        <f t="shared" si="2"/>
        <v>2400</v>
      </c>
      <c r="G142" s="229">
        <v>0</v>
      </c>
      <c r="H142" s="229">
        <v>0</v>
      </c>
      <c r="I142" s="229">
        <v>0</v>
      </c>
      <c r="J142" s="229">
        <v>0</v>
      </c>
      <c r="K142" s="229">
        <v>0</v>
      </c>
      <c r="L142" s="229">
        <v>0</v>
      </c>
      <c r="M142" s="229">
        <v>0</v>
      </c>
      <c r="N142" s="229">
        <v>0</v>
      </c>
      <c r="O142" s="229">
        <v>0</v>
      </c>
      <c r="P142" s="229">
        <v>0</v>
      </c>
      <c r="Q142" s="229">
        <v>0</v>
      </c>
      <c r="R142" s="229">
        <v>0</v>
      </c>
      <c r="S142" s="229">
        <v>0</v>
      </c>
      <c r="T142" s="229">
        <v>1200</v>
      </c>
      <c r="U142" s="229">
        <v>0</v>
      </c>
      <c r="V142" s="229">
        <v>0</v>
      </c>
      <c r="W142" s="229">
        <v>0</v>
      </c>
      <c r="X142" s="229">
        <v>0</v>
      </c>
      <c r="Y142" s="229">
        <v>0</v>
      </c>
      <c r="Z142" s="229">
        <v>0</v>
      </c>
      <c r="AA142" s="229">
        <v>0</v>
      </c>
      <c r="AB142" s="229">
        <v>0</v>
      </c>
      <c r="AC142" s="229">
        <v>0</v>
      </c>
      <c r="AD142" s="229">
        <v>0</v>
      </c>
      <c r="AE142" s="229">
        <v>1200</v>
      </c>
      <c r="AF142" s="229">
        <v>0</v>
      </c>
      <c r="AG142" s="229">
        <v>0</v>
      </c>
      <c r="AH142" s="229">
        <v>0</v>
      </c>
      <c r="AI142" s="229">
        <v>0</v>
      </c>
      <c r="AJ142" s="229">
        <v>0</v>
      </c>
      <c r="AK142" s="229">
        <v>0</v>
      </c>
      <c r="AL142" s="229">
        <v>2400</v>
      </c>
    </row>
    <row r="143" spans="1:38">
      <c r="A143" s="229">
        <v>142</v>
      </c>
      <c r="B143" s="229" t="s">
        <v>2662</v>
      </c>
      <c r="C143" s="229" t="s">
        <v>2804</v>
      </c>
      <c r="D143" s="229">
        <f t="shared" si="2"/>
        <v>0</v>
      </c>
      <c r="G143" s="229">
        <v>0</v>
      </c>
      <c r="H143" s="229">
        <v>0</v>
      </c>
      <c r="I143" s="229">
        <v>0</v>
      </c>
      <c r="J143" s="229">
        <v>0</v>
      </c>
      <c r="K143" s="229">
        <v>0</v>
      </c>
      <c r="L143" s="229">
        <v>0</v>
      </c>
      <c r="M143" s="229">
        <v>0</v>
      </c>
      <c r="N143" s="229">
        <v>0</v>
      </c>
      <c r="O143" s="229">
        <v>0</v>
      </c>
      <c r="P143" s="229">
        <v>0</v>
      </c>
      <c r="Q143" s="229">
        <v>0</v>
      </c>
      <c r="R143" s="229">
        <v>0</v>
      </c>
      <c r="S143" s="229">
        <v>0</v>
      </c>
      <c r="T143" s="229">
        <v>0</v>
      </c>
      <c r="U143" s="229">
        <v>0</v>
      </c>
      <c r="V143" s="229">
        <v>0</v>
      </c>
      <c r="W143" s="229">
        <v>0</v>
      </c>
      <c r="X143" s="229">
        <v>0</v>
      </c>
      <c r="Y143" s="229">
        <v>0</v>
      </c>
      <c r="Z143" s="229">
        <v>0</v>
      </c>
      <c r="AA143" s="229">
        <v>0</v>
      </c>
      <c r="AB143" s="229">
        <v>0</v>
      </c>
      <c r="AC143" s="229">
        <v>0</v>
      </c>
      <c r="AD143" s="229">
        <v>0</v>
      </c>
      <c r="AE143" s="229">
        <v>0</v>
      </c>
      <c r="AF143" s="229">
        <v>0</v>
      </c>
      <c r="AG143" s="229">
        <v>0</v>
      </c>
      <c r="AH143" s="229">
        <v>0</v>
      </c>
      <c r="AI143" s="229">
        <v>0</v>
      </c>
      <c r="AJ143" s="229">
        <v>0</v>
      </c>
      <c r="AK143" s="229">
        <v>0</v>
      </c>
      <c r="AL143" s="229">
        <v>0</v>
      </c>
    </row>
    <row r="144" spans="1:38">
      <c r="A144" s="229">
        <v>143</v>
      </c>
      <c r="B144" s="229" t="s">
        <v>2662</v>
      </c>
      <c r="C144" s="229" t="s">
        <v>2805</v>
      </c>
      <c r="D144" s="229">
        <f t="shared" si="2"/>
        <v>0</v>
      </c>
      <c r="G144" s="229">
        <v>0</v>
      </c>
      <c r="H144" s="229">
        <v>0</v>
      </c>
      <c r="I144" s="229">
        <v>0</v>
      </c>
      <c r="J144" s="229">
        <v>0</v>
      </c>
      <c r="K144" s="229">
        <v>0</v>
      </c>
      <c r="L144" s="229">
        <v>0</v>
      </c>
      <c r="M144" s="229">
        <v>0</v>
      </c>
      <c r="N144" s="229">
        <v>0</v>
      </c>
      <c r="O144" s="229">
        <v>0</v>
      </c>
      <c r="P144" s="229">
        <v>0</v>
      </c>
      <c r="Q144" s="229">
        <v>0</v>
      </c>
      <c r="R144" s="229">
        <v>0</v>
      </c>
      <c r="S144" s="229">
        <v>0</v>
      </c>
      <c r="T144" s="229">
        <v>0</v>
      </c>
      <c r="U144" s="229">
        <v>0</v>
      </c>
      <c r="V144" s="229">
        <v>0</v>
      </c>
      <c r="W144" s="229">
        <v>0</v>
      </c>
      <c r="X144" s="229">
        <v>0</v>
      </c>
      <c r="Y144" s="229">
        <v>0</v>
      </c>
      <c r="Z144" s="229">
        <v>0</v>
      </c>
      <c r="AA144" s="229">
        <v>0</v>
      </c>
      <c r="AB144" s="229">
        <v>0</v>
      </c>
      <c r="AC144" s="229">
        <v>0</v>
      </c>
      <c r="AD144" s="229">
        <v>0</v>
      </c>
      <c r="AE144" s="229">
        <v>0</v>
      </c>
      <c r="AF144" s="229">
        <v>0</v>
      </c>
      <c r="AG144" s="229">
        <v>0</v>
      </c>
      <c r="AH144" s="229">
        <v>0</v>
      </c>
      <c r="AI144" s="229">
        <v>0</v>
      </c>
      <c r="AJ144" s="229">
        <v>0</v>
      </c>
      <c r="AK144" s="229">
        <v>0</v>
      </c>
      <c r="AL144" s="229">
        <v>0</v>
      </c>
    </row>
    <row r="145" spans="1:38">
      <c r="A145" s="229">
        <v>144</v>
      </c>
      <c r="B145" s="229" t="s">
        <v>2662</v>
      </c>
      <c r="C145" s="229" t="s">
        <v>2806</v>
      </c>
      <c r="D145" s="229">
        <f t="shared" si="2"/>
        <v>0</v>
      </c>
      <c r="G145" s="229">
        <v>0</v>
      </c>
      <c r="H145" s="229">
        <v>0</v>
      </c>
      <c r="I145" s="229">
        <v>0</v>
      </c>
      <c r="J145" s="229">
        <v>0</v>
      </c>
      <c r="K145" s="229">
        <v>0</v>
      </c>
      <c r="L145" s="229">
        <v>0</v>
      </c>
      <c r="M145" s="229">
        <v>0</v>
      </c>
      <c r="N145" s="229">
        <v>0</v>
      </c>
      <c r="O145" s="229">
        <v>0</v>
      </c>
      <c r="P145" s="229">
        <v>0</v>
      </c>
      <c r="Q145" s="229">
        <v>0</v>
      </c>
      <c r="R145" s="229">
        <v>0</v>
      </c>
      <c r="S145" s="229">
        <v>0</v>
      </c>
      <c r="T145" s="229">
        <v>0</v>
      </c>
      <c r="U145" s="229">
        <v>0</v>
      </c>
      <c r="V145" s="229">
        <v>0</v>
      </c>
      <c r="W145" s="229">
        <v>0</v>
      </c>
      <c r="X145" s="229">
        <v>0</v>
      </c>
      <c r="Y145" s="229">
        <v>0</v>
      </c>
      <c r="Z145" s="229">
        <v>0</v>
      </c>
      <c r="AA145" s="229">
        <v>0</v>
      </c>
      <c r="AB145" s="229">
        <v>0</v>
      </c>
      <c r="AC145" s="229">
        <v>0</v>
      </c>
      <c r="AD145" s="229">
        <v>0</v>
      </c>
      <c r="AE145" s="229">
        <v>0</v>
      </c>
      <c r="AF145" s="229">
        <v>0</v>
      </c>
      <c r="AG145" s="229">
        <v>0</v>
      </c>
      <c r="AH145" s="229">
        <v>0</v>
      </c>
      <c r="AI145" s="229">
        <v>0</v>
      </c>
      <c r="AJ145" s="229">
        <v>0</v>
      </c>
      <c r="AK145" s="229">
        <v>0</v>
      </c>
      <c r="AL145" s="229">
        <v>0</v>
      </c>
    </row>
    <row r="146" spans="1:38">
      <c r="A146" s="229">
        <v>145</v>
      </c>
      <c r="B146" s="229" t="s">
        <v>2662</v>
      </c>
      <c r="C146" s="229" t="s">
        <v>2807</v>
      </c>
      <c r="D146" s="229">
        <f t="shared" si="2"/>
        <v>0</v>
      </c>
      <c r="G146" s="229">
        <v>0</v>
      </c>
      <c r="H146" s="229">
        <v>0</v>
      </c>
      <c r="I146" s="229">
        <v>0</v>
      </c>
      <c r="J146" s="229">
        <v>0</v>
      </c>
      <c r="K146" s="229">
        <v>0</v>
      </c>
      <c r="L146" s="229">
        <v>0</v>
      </c>
      <c r="M146" s="229">
        <v>0</v>
      </c>
      <c r="N146" s="229">
        <v>0</v>
      </c>
      <c r="O146" s="229">
        <v>0</v>
      </c>
      <c r="P146" s="229">
        <v>0</v>
      </c>
      <c r="Q146" s="229">
        <v>0</v>
      </c>
      <c r="R146" s="229">
        <v>0</v>
      </c>
      <c r="S146" s="229">
        <v>0</v>
      </c>
      <c r="T146" s="229">
        <v>0</v>
      </c>
      <c r="U146" s="229">
        <v>0</v>
      </c>
      <c r="V146" s="229">
        <v>0</v>
      </c>
      <c r="W146" s="229">
        <v>0</v>
      </c>
      <c r="X146" s="229">
        <v>0</v>
      </c>
      <c r="Y146" s="229">
        <v>0</v>
      </c>
      <c r="Z146" s="229">
        <v>0</v>
      </c>
      <c r="AA146" s="229">
        <v>0</v>
      </c>
      <c r="AB146" s="229">
        <v>0</v>
      </c>
      <c r="AC146" s="229">
        <v>0</v>
      </c>
      <c r="AD146" s="229">
        <v>0</v>
      </c>
      <c r="AE146" s="229">
        <v>0</v>
      </c>
      <c r="AF146" s="229">
        <v>0</v>
      </c>
      <c r="AG146" s="229">
        <v>0</v>
      </c>
      <c r="AH146" s="229">
        <v>0</v>
      </c>
      <c r="AI146" s="229">
        <v>0</v>
      </c>
      <c r="AJ146" s="229">
        <v>0</v>
      </c>
      <c r="AK146" s="229">
        <v>0</v>
      </c>
      <c r="AL146" s="229">
        <v>0</v>
      </c>
    </row>
    <row r="147" spans="1:38">
      <c r="A147" s="229">
        <v>146</v>
      </c>
      <c r="B147" s="229" t="s">
        <v>2662</v>
      </c>
      <c r="C147" s="229" t="s">
        <v>2808</v>
      </c>
      <c r="D147" s="229">
        <f t="shared" si="2"/>
        <v>0</v>
      </c>
      <c r="G147" s="229">
        <v>0</v>
      </c>
      <c r="H147" s="229">
        <v>0</v>
      </c>
      <c r="I147" s="229">
        <v>0</v>
      </c>
      <c r="J147" s="229">
        <v>0</v>
      </c>
      <c r="K147" s="229">
        <v>0</v>
      </c>
      <c r="L147" s="229">
        <v>0</v>
      </c>
      <c r="M147" s="229">
        <v>0</v>
      </c>
      <c r="N147" s="229">
        <v>0</v>
      </c>
      <c r="O147" s="229">
        <v>0</v>
      </c>
      <c r="P147" s="229">
        <v>0</v>
      </c>
      <c r="Q147" s="229">
        <v>0</v>
      </c>
      <c r="R147" s="229">
        <v>0</v>
      </c>
      <c r="S147" s="229">
        <v>0</v>
      </c>
      <c r="T147" s="229">
        <v>0</v>
      </c>
      <c r="U147" s="229">
        <v>0</v>
      </c>
      <c r="V147" s="229">
        <v>0</v>
      </c>
      <c r="W147" s="229">
        <v>0</v>
      </c>
      <c r="X147" s="229">
        <v>0</v>
      </c>
      <c r="Y147" s="229">
        <v>0</v>
      </c>
      <c r="Z147" s="229">
        <v>0</v>
      </c>
      <c r="AA147" s="229">
        <v>0</v>
      </c>
      <c r="AB147" s="229">
        <v>0</v>
      </c>
      <c r="AC147" s="229">
        <v>0</v>
      </c>
      <c r="AD147" s="229">
        <v>0</v>
      </c>
      <c r="AE147" s="229">
        <v>0</v>
      </c>
      <c r="AF147" s="229">
        <v>0</v>
      </c>
      <c r="AG147" s="229">
        <v>0</v>
      </c>
      <c r="AH147" s="229">
        <v>0</v>
      </c>
      <c r="AI147" s="229">
        <v>0</v>
      </c>
      <c r="AJ147" s="229">
        <v>0</v>
      </c>
      <c r="AK147" s="229">
        <v>0</v>
      </c>
      <c r="AL147" s="229">
        <v>0</v>
      </c>
    </row>
    <row r="148" spans="1:38">
      <c r="A148" s="229">
        <v>147</v>
      </c>
      <c r="B148" s="229" t="s">
        <v>2662</v>
      </c>
      <c r="C148" s="229" t="s">
        <v>2809</v>
      </c>
      <c r="D148" s="229">
        <f t="shared" si="2"/>
        <v>0</v>
      </c>
      <c r="G148" s="229">
        <v>0</v>
      </c>
      <c r="H148" s="229">
        <v>0</v>
      </c>
      <c r="I148" s="229">
        <v>0</v>
      </c>
      <c r="J148" s="229">
        <v>0</v>
      </c>
      <c r="K148" s="229">
        <v>0</v>
      </c>
      <c r="L148" s="229">
        <v>0</v>
      </c>
      <c r="M148" s="229">
        <v>0</v>
      </c>
      <c r="N148" s="229">
        <v>0</v>
      </c>
      <c r="O148" s="229">
        <v>0</v>
      </c>
      <c r="P148" s="229">
        <v>0</v>
      </c>
      <c r="Q148" s="229">
        <v>0</v>
      </c>
      <c r="R148" s="229">
        <v>0</v>
      </c>
      <c r="S148" s="229">
        <v>0</v>
      </c>
      <c r="T148" s="229">
        <v>0</v>
      </c>
      <c r="U148" s="229">
        <v>0</v>
      </c>
      <c r="V148" s="229">
        <v>0</v>
      </c>
      <c r="W148" s="229">
        <v>0</v>
      </c>
      <c r="X148" s="229">
        <v>0</v>
      </c>
      <c r="Y148" s="229">
        <v>0</v>
      </c>
      <c r="Z148" s="229">
        <v>0</v>
      </c>
      <c r="AA148" s="229">
        <v>0</v>
      </c>
      <c r="AB148" s="229">
        <v>0</v>
      </c>
      <c r="AC148" s="229">
        <v>0</v>
      </c>
      <c r="AD148" s="229">
        <v>0</v>
      </c>
      <c r="AE148" s="229">
        <v>0</v>
      </c>
      <c r="AF148" s="229">
        <v>0</v>
      </c>
      <c r="AG148" s="229">
        <v>0</v>
      </c>
      <c r="AH148" s="229">
        <v>0</v>
      </c>
      <c r="AI148" s="229">
        <v>0</v>
      </c>
      <c r="AJ148" s="229">
        <v>0</v>
      </c>
      <c r="AK148" s="229">
        <v>0</v>
      </c>
      <c r="AL148" s="229">
        <v>0</v>
      </c>
    </row>
    <row r="149" spans="1:38">
      <c r="A149" s="229">
        <v>148</v>
      </c>
      <c r="B149" s="229" t="s">
        <v>2662</v>
      </c>
      <c r="C149" s="229" t="s">
        <v>2810</v>
      </c>
      <c r="D149" s="229">
        <f t="shared" si="2"/>
        <v>0</v>
      </c>
      <c r="G149" s="229">
        <v>0</v>
      </c>
      <c r="H149" s="229">
        <v>0</v>
      </c>
      <c r="I149" s="229">
        <v>0</v>
      </c>
      <c r="J149" s="229">
        <v>0</v>
      </c>
      <c r="K149" s="229">
        <v>0</v>
      </c>
      <c r="L149" s="229">
        <v>0</v>
      </c>
      <c r="M149" s="229">
        <v>0</v>
      </c>
      <c r="N149" s="229">
        <v>0</v>
      </c>
      <c r="O149" s="229">
        <v>0</v>
      </c>
      <c r="P149" s="229">
        <v>0</v>
      </c>
      <c r="Q149" s="229">
        <v>0</v>
      </c>
      <c r="R149" s="229">
        <v>0</v>
      </c>
      <c r="S149" s="229">
        <v>0</v>
      </c>
      <c r="T149" s="229">
        <v>0</v>
      </c>
      <c r="U149" s="229">
        <v>0</v>
      </c>
      <c r="V149" s="229">
        <v>0</v>
      </c>
      <c r="W149" s="229">
        <v>0</v>
      </c>
      <c r="X149" s="229">
        <v>0</v>
      </c>
      <c r="Y149" s="229">
        <v>0</v>
      </c>
      <c r="Z149" s="229">
        <v>0</v>
      </c>
      <c r="AA149" s="229">
        <v>0</v>
      </c>
      <c r="AB149" s="229">
        <v>0</v>
      </c>
      <c r="AC149" s="229">
        <v>0</v>
      </c>
      <c r="AD149" s="229">
        <v>0</v>
      </c>
      <c r="AE149" s="229">
        <v>0</v>
      </c>
      <c r="AF149" s="229">
        <v>0</v>
      </c>
      <c r="AG149" s="229">
        <v>0</v>
      </c>
      <c r="AH149" s="229">
        <v>0</v>
      </c>
      <c r="AI149" s="229">
        <v>0</v>
      </c>
      <c r="AJ149" s="229">
        <v>0</v>
      </c>
      <c r="AK149" s="229">
        <v>0</v>
      </c>
      <c r="AL149" s="229">
        <v>0</v>
      </c>
    </row>
    <row r="150" spans="1:38">
      <c r="A150" s="229">
        <v>149</v>
      </c>
      <c r="B150" s="229" t="s">
        <v>2662</v>
      </c>
      <c r="C150" s="229" t="s">
        <v>2811</v>
      </c>
      <c r="D150" s="229">
        <f t="shared" si="2"/>
        <v>0</v>
      </c>
      <c r="G150" s="229">
        <v>0</v>
      </c>
      <c r="H150" s="229">
        <v>0</v>
      </c>
      <c r="I150" s="229">
        <v>0</v>
      </c>
      <c r="J150" s="229">
        <v>0</v>
      </c>
      <c r="K150" s="229">
        <v>0</v>
      </c>
      <c r="L150" s="229">
        <v>0</v>
      </c>
      <c r="M150" s="229">
        <v>0</v>
      </c>
      <c r="N150" s="229">
        <v>0</v>
      </c>
      <c r="O150" s="229">
        <v>0</v>
      </c>
      <c r="P150" s="229">
        <v>0</v>
      </c>
      <c r="Q150" s="229">
        <v>0</v>
      </c>
      <c r="R150" s="229">
        <v>0</v>
      </c>
      <c r="S150" s="229">
        <v>0</v>
      </c>
      <c r="T150" s="229">
        <v>0</v>
      </c>
      <c r="U150" s="229">
        <v>0</v>
      </c>
      <c r="V150" s="229">
        <v>0</v>
      </c>
      <c r="W150" s="229">
        <v>0</v>
      </c>
      <c r="X150" s="229">
        <v>0</v>
      </c>
      <c r="Y150" s="229">
        <v>0</v>
      </c>
      <c r="Z150" s="229">
        <v>0</v>
      </c>
      <c r="AA150" s="229">
        <v>0</v>
      </c>
      <c r="AB150" s="229">
        <v>0</v>
      </c>
      <c r="AC150" s="229">
        <v>0</v>
      </c>
      <c r="AD150" s="229">
        <v>0</v>
      </c>
      <c r="AE150" s="229">
        <v>0</v>
      </c>
      <c r="AF150" s="229">
        <v>0</v>
      </c>
      <c r="AG150" s="229">
        <v>0</v>
      </c>
      <c r="AH150" s="229">
        <v>0</v>
      </c>
      <c r="AI150" s="229">
        <v>0</v>
      </c>
      <c r="AJ150" s="229">
        <v>0</v>
      </c>
      <c r="AK150" s="229">
        <v>0</v>
      </c>
      <c r="AL150" s="229">
        <v>0</v>
      </c>
    </row>
    <row r="151" spans="1:38">
      <c r="A151" s="229">
        <v>150</v>
      </c>
      <c r="B151" s="229" t="s">
        <v>2662</v>
      </c>
      <c r="C151" s="229" t="s">
        <v>2812</v>
      </c>
      <c r="D151" s="229">
        <f t="shared" si="2"/>
        <v>0</v>
      </c>
      <c r="G151" s="229">
        <v>0</v>
      </c>
      <c r="H151" s="229">
        <v>0</v>
      </c>
      <c r="I151" s="229">
        <v>0</v>
      </c>
      <c r="J151" s="229">
        <v>0</v>
      </c>
      <c r="K151" s="229">
        <v>0</v>
      </c>
      <c r="L151" s="229">
        <v>0</v>
      </c>
      <c r="M151" s="229">
        <v>0</v>
      </c>
      <c r="N151" s="229">
        <v>0</v>
      </c>
      <c r="O151" s="229">
        <v>0</v>
      </c>
      <c r="P151" s="229">
        <v>0</v>
      </c>
      <c r="Q151" s="229">
        <v>0</v>
      </c>
      <c r="R151" s="229">
        <v>0</v>
      </c>
      <c r="S151" s="229">
        <v>0</v>
      </c>
      <c r="T151" s="229">
        <v>0</v>
      </c>
      <c r="U151" s="229">
        <v>0</v>
      </c>
      <c r="V151" s="229">
        <v>0</v>
      </c>
      <c r="W151" s="229">
        <v>0</v>
      </c>
      <c r="X151" s="229">
        <v>0</v>
      </c>
      <c r="Y151" s="229">
        <v>0</v>
      </c>
      <c r="Z151" s="229">
        <v>0</v>
      </c>
      <c r="AA151" s="229">
        <v>0</v>
      </c>
      <c r="AB151" s="229">
        <v>0</v>
      </c>
      <c r="AC151" s="229">
        <v>0</v>
      </c>
      <c r="AD151" s="229">
        <v>0</v>
      </c>
      <c r="AE151" s="229">
        <v>0</v>
      </c>
      <c r="AF151" s="229">
        <v>0</v>
      </c>
      <c r="AG151" s="229">
        <v>0</v>
      </c>
      <c r="AH151" s="229">
        <v>0</v>
      </c>
      <c r="AI151" s="229">
        <v>0</v>
      </c>
      <c r="AJ151" s="229">
        <v>0</v>
      </c>
      <c r="AK151" s="229">
        <v>0</v>
      </c>
      <c r="AL151" s="229">
        <v>0</v>
      </c>
    </row>
    <row r="152" spans="1:38">
      <c r="A152" s="229">
        <v>151</v>
      </c>
      <c r="B152" s="229" t="s">
        <v>2662</v>
      </c>
      <c r="C152" s="229" t="s">
        <v>2813</v>
      </c>
      <c r="D152" s="229">
        <f t="shared" si="2"/>
        <v>0</v>
      </c>
      <c r="G152" s="229">
        <v>0</v>
      </c>
      <c r="H152" s="229">
        <v>0</v>
      </c>
      <c r="I152" s="229">
        <v>0</v>
      </c>
      <c r="J152" s="229">
        <v>0</v>
      </c>
      <c r="K152" s="229">
        <v>0</v>
      </c>
      <c r="L152" s="229">
        <v>0</v>
      </c>
      <c r="M152" s="229">
        <v>0</v>
      </c>
      <c r="N152" s="229">
        <v>0</v>
      </c>
      <c r="O152" s="229">
        <v>0</v>
      </c>
      <c r="P152" s="229">
        <v>0</v>
      </c>
      <c r="Q152" s="229">
        <v>0</v>
      </c>
      <c r="R152" s="229">
        <v>0</v>
      </c>
      <c r="S152" s="229">
        <v>0</v>
      </c>
      <c r="T152" s="229">
        <v>0</v>
      </c>
      <c r="U152" s="229">
        <v>0</v>
      </c>
      <c r="V152" s="229">
        <v>0</v>
      </c>
      <c r="W152" s="229">
        <v>0</v>
      </c>
      <c r="X152" s="229">
        <v>0</v>
      </c>
      <c r="Y152" s="229">
        <v>0</v>
      </c>
      <c r="Z152" s="229">
        <v>0</v>
      </c>
      <c r="AA152" s="229">
        <v>0</v>
      </c>
      <c r="AB152" s="229">
        <v>0</v>
      </c>
      <c r="AC152" s="229">
        <v>0</v>
      </c>
      <c r="AD152" s="229">
        <v>0</v>
      </c>
      <c r="AE152" s="229">
        <v>0</v>
      </c>
      <c r="AF152" s="229">
        <v>0</v>
      </c>
      <c r="AG152" s="229">
        <v>0</v>
      </c>
      <c r="AH152" s="229">
        <v>0</v>
      </c>
      <c r="AI152" s="229">
        <v>0</v>
      </c>
      <c r="AJ152" s="229">
        <v>0</v>
      </c>
      <c r="AK152" s="229">
        <v>0</v>
      </c>
      <c r="AL152" s="229">
        <v>0</v>
      </c>
    </row>
    <row r="153" spans="1:38">
      <c r="A153" s="229">
        <v>152</v>
      </c>
      <c r="B153" s="229" t="s">
        <v>2662</v>
      </c>
      <c r="C153" s="229" t="s">
        <v>2814</v>
      </c>
      <c r="D153" s="229">
        <f t="shared" si="2"/>
        <v>0</v>
      </c>
      <c r="G153" s="229">
        <v>0</v>
      </c>
      <c r="H153" s="229">
        <v>0</v>
      </c>
      <c r="I153" s="229">
        <v>0</v>
      </c>
      <c r="J153" s="229">
        <v>0</v>
      </c>
      <c r="K153" s="229">
        <v>0</v>
      </c>
      <c r="L153" s="229">
        <v>0</v>
      </c>
      <c r="M153" s="229">
        <v>0</v>
      </c>
      <c r="N153" s="229">
        <v>0</v>
      </c>
      <c r="O153" s="229">
        <v>0</v>
      </c>
      <c r="P153" s="229">
        <v>0</v>
      </c>
      <c r="Q153" s="229">
        <v>0</v>
      </c>
      <c r="R153" s="229">
        <v>0</v>
      </c>
      <c r="S153" s="229">
        <v>0</v>
      </c>
      <c r="T153" s="229">
        <v>0</v>
      </c>
      <c r="U153" s="229">
        <v>0</v>
      </c>
      <c r="V153" s="229">
        <v>0</v>
      </c>
      <c r="W153" s="229">
        <v>0</v>
      </c>
      <c r="X153" s="229">
        <v>0</v>
      </c>
      <c r="Y153" s="229">
        <v>0</v>
      </c>
      <c r="Z153" s="229">
        <v>0</v>
      </c>
      <c r="AA153" s="229">
        <v>0</v>
      </c>
      <c r="AB153" s="229">
        <v>0</v>
      </c>
      <c r="AC153" s="229">
        <v>0</v>
      </c>
      <c r="AD153" s="229">
        <v>0</v>
      </c>
      <c r="AE153" s="229">
        <v>0</v>
      </c>
      <c r="AF153" s="229">
        <v>0</v>
      </c>
      <c r="AG153" s="229">
        <v>0</v>
      </c>
      <c r="AH153" s="229">
        <v>0</v>
      </c>
      <c r="AI153" s="229">
        <v>0</v>
      </c>
      <c r="AJ153" s="229">
        <v>0</v>
      </c>
      <c r="AK153" s="229">
        <v>0</v>
      </c>
      <c r="AL153" s="229">
        <v>0</v>
      </c>
    </row>
    <row r="154" spans="1:38">
      <c r="A154" s="229">
        <v>153</v>
      </c>
      <c r="B154" s="229" t="s">
        <v>2662</v>
      </c>
      <c r="C154" s="229" t="s">
        <v>2815</v>
      </c>
      <c r="D154" s="229">
        <f t="shared" si="2"/>
        <v>0</v>
      </c>
      <c r="G154" s="229">
        <v>0</v>
      </c>
      <c r="H154" s="229">
        <v>0</v>
      </c>
      <c r="I154" s="229">
        <v>0</v>
      </c>
      <c r="J154" s="229">
        <v>0</v>
      </c>
      <c r="K154" s="229">
        <v>0</v>
      </c>
      <c r="L154" s="229">
        <v>0</v>
      </c>
      <c r="M154" s="229">
        <v>0</v>
      </c>
      <c r="N154" s="229">
        <v>0</v>
      </c>
      <c r="O154" s="229">
        <v>0</v>
      </c>
      <c r="P154" s="229">
        <v>0</v>
      </c>
      <c r="Q154" s="229">
        <v>0</v>
      </c>
      <c r="R154" s="229">
        <v>0</v>
      </c>
      <c r="S154" s="229">
        <v>0</v>
      </c>
      <c r="T154" s="229">
        <v>0</v>
      </c>
      <c r="U154" s="229">
        <v>0</v>
      </c>
      <c r="V154" s="229">
        <v>0</v>
      </c>
      <c r="W154" s="229">
        <v>0</v>
      </c>
      <c r="X154" s="229">
        <v>0</v>
      </c>
      <c r="Y154" s="229">
        <v>0</v>
      </c>
      <c r="Z154" s="229">
        <v>0</v>
      </c>
      <c r="AA154" s="229">
        <v>0</v>
      </c>
      <c r="AB154" s="229">
        <v>0</v>
      </c>
      <c r="AC154" s="229">
        <v>0</v>
      </c>
      <c r="AD154" s="229">
        <v>0</v>
      </c>
      <c r="AE154" s="229">
        <v>0</v>
      </c>
      <c r="AF154" s="229">
        <v>0</v>
      </c>
      <c r="AG154" s="229">
        <v>0</v>
      </c>
      <c r="AH154" s="229">
        <v>0</v>
      </c>
      <c r="AI154" s="229">
        <v>0</v>
      </c>
      <c r="AJ154" s="229">
        <v>0</v>
      </c>
      <c r="AK154" s="229">
        <v>0</v>
      </c>
      <c r="AL154" s="229">
        <v>0</v>
      </c>
    </row>
    <row r="155" spans="1:38">
      <c r="A155" s="229">
        <v>154</v>
      </c>
      <c r="B155" s="229" t="s">
        <v>2662</v>
      </c>
      <c r="C155" s="229" t="s">
        <v>2816</v>
      </c>
      <c r="D155" s="229">
        <f t="shared" si="2"/>
        <v>0</v>
      </c>
      <c r="G155" s="229">
        <v>0</v>
      </c>
      <c r="H155" s="229">
        <v>0</v>
      </c>
      <c r="I155" s="229">
        <v>0</v>
      </c>
      <c r="J155" s="229">
        <v>0</v>
      </c>
      <c r="K155" s="229">
        <v>0</v>
      </c>
      <c r="L155" s="229">
        <v>0</v>
      </c>
      <c r="M155" s="229">
        <v>0</v>
      </c>
      <c r="N155" s="229">
        <v>0</v>
      </c>
      <c r="O155" s="229">
        <v>0</v>
      </c>
      <c r="P155" s="229">
        <v>0</v>
      </c>
      <c r="Q155" s="229">
        <v>0</v>
      </c>
      <c r="R155" s="229">
        <v>0</v>
      </c>
      <c r="S155" s="229">
        <v>0</v>
      </c>
      <c r="T155" s="229">
        <v>0</v>
      </c>
      <c r="U155" s="229">
        <v>0</v>
      </c>
      <c r="V155" s="229">
        <v>0</v>
      </c>
      <c r="W155" s="229">
        <v>0</v>
      </c>
      <c r="X155" s="229">
        <v>0</v>
      </c>
      <c r="Y155" s="229">
        <v>0</v>
      </c>
      <c r="Z155" s="229">
        <v>0</v>
      </c>
      <c r="AA155" s="229">
        <v>0</v>
      </c>
      <c r="AB155" s="229">
        <v>0</v>
      </c>
      <c r="AC155" s="229">
        <v>0</v>
      </c>
      <c r="AD155" s="229">
        <v>0</v>
      </c>
      <c r="AE155" s="229">
        <v>0</v>
      </c>
      <c r="AF155" s="229">
        <v>0</v>
      </c>
      <c r="AG155" s="229">
        <v>0</v>
      </c>
      <c r="AH155" s="229">
        <v>0</v>
      </c>
      <c r="AI155" s="229">
        <v>0</v>
      </c>
      <c r="AJ155" s="229">
        <v>0</v>
      </c>
      <c r="AK155" s="229">
        <v>0</v>
      </c>
      <c r="AL155" s="229">
        <v>0</v>
      </c>
    </row>
    <row r="156" spans="1:38">
      <c r="A156" s="229">
        <v>155</v>
      </c>
      <c r="B156" s="229" t="s">
        <v>2662</v>
      </c>
      <c r="C156" s="229" t="s">
        <v>2817</v>
      </c>
      <c r="D156" s="229">
        <f t="shared" si="2"/>
        <v>0</v>
      </c>
      <c r="G156" s="229">
        <v>0</v>
      </c>
      <c r="H156" s="229">
        <v>0</v>
      </c>
      <c r="I156" s="229">
        <v>0</v>
      </c>
      <c r="J156" s="229">
        <v>0</v>
      </c>
      <c r="K156" s="229">
        <v>0</v>
      </c>
      <c r="L156" s="229">
        <v>0</v>
      </c>
      <c r="M156" s="229">
        <v>0</v>
      </c>
      <c r="N156" s="229">
        <v>0</v>
      </c>
      <c r="O156" s="229">
        <v>0</v>
      </c>
      <c r="P156" s="229">
        <v>0</v>
      </c>
      <c r="Q156" s="229">
        <v>0</v>
      </c>
      <c r="R156" s="229">
        <v>0</v>
      </c>
      <c r="S156" s="229">
        <v>0</v>
      </c>
      <c r="T156" s="229">
        <v>0</v>
      </c>
      <c r="U156" s="229">
        <v>0</v>
      </c>
      <c r="V156" s="229">
        <v>0</v>
      </c>
      <c r="W156" s="229">
        <v>0</v>
      </c>
      <c r="X156" s="229">
        <v>0</v>
      </c>
      <c r="Y156" s="229">
        <v>0</v>
      </c>
      <c r="Z156" s="229">
        <v>0</v>
      </c>
      <c r="AA156" s="229">
        <v>0</v>
      </c>
      <c r="AB156" s="229">
        <v>0</v>
      </c>
      <c r="AC156" s="229">
        <v>0</v>
      </c>
      <c r="AD156" s="229">
        <v>0</v>
      </c>
      <c r="AE156" s="229">
        <v>0</v>
      </c>
      <c r="AF156" s="229">
        <v>0</v>
      </c>
      <c r="AG156" s="229">
        <v>0</v>
      </c>
      <c r="AH156" s="229">
        <v>0</v>
      </c>
      <c r="AI156" s="229">
        <v>0</v>
      </c>
      <c r="AJ156" s="229">
        <v>0</v>
      </c>
      <c r="AK156" s="229">
        <v>0</v>
      </c>
      <c r="AL156" s="229">
        <v>0</v>
      </c>
    </row>
    <row r="157" spans="1:38">
      <c r="A157" s="229">
        <v>156</v>
      </c>
      <c r="B157" s="229" t="s">
        <v>2662</v>
      </c>
      <c r="C157" s="229" t="s">
        <v>2818</v>
      </c>
      <c r="D157" s="229">
        <f t="shared" si="2"/>
        <v>12000</v>
      </c>
      <c r="G157" s="229">
        <v>0</v>
      </c>
      <c r="H157" s="229">
        <v>0</v>
      </c>
      <c r="I157" s="229">
        <v>0</v>
      </c>
      <c r="J157" s="229">
        <v>0</v>
      </c>
      <c r="K157" s="229">
        <v>0</v>
      </c>
      <c r="L157" s="229">
        <v>0</v>
      </c>
      <c r="M157" s="229">
        <v>0</v>
      </c>
      <c r="N157" s="229">
        <v>0</v>
      </c>
      <c r="O157" s="229">
        <v>0</v>
      </c>
      <c r="P157" s="229">
        <v>0</v>
      </c>
      <c r="Q157" s="229">
        <v>3000</v>
      </c>
      <c r="R157" s="229">
        <v>0</v>
      </c>
      <c r="S157" s="229">
        <v>0</v>
      </c>
      <c r="T157" s="229">
        <v>0</v>
      </c>
      <c r="U157" s="229">
        <v>0</v>
      </c>
      <c r="V157" s="229">
        <v>0</v>
      </c>
      <c r="W157" s="229">
        <v>0</v>
      </c>
      <c r="X157" s="229">
        <v>3000</v>
      </c>
      <c r="Y157" s="229">
        <v>0</v>
      </c>
      <c r="Z157" s="229">
        <v>0</v>
      </c>
      <c r="AA157" s="229">
        <v>0</v>
      </c>
      <c r="AB157" s="229">
        <v>0</v>
      </c>
      <c r="AC157" s="229">
        <v>0</v>
      </c>
      <c r="AD157" s="229">
        <v>0</v>
      </c>
      <c r="AE157" s="229">
        <v>3000</v>
      </c>
      <c r="AF157" s="229">
        <v>0</v>
      </c>
      <c r="AG157" s="229">
        <v>0</v>
      </c>
      <c r="AH157" s="229">
        <v>0</v>
      </c>
      <c r="AI157" s="229">
        <v>0</v>
      </c>
      <c r="AJ157" s="229">
        <v>0</v>
      </c>
      <c r="AK157" s="229">
        <v>3000</v>
      </c>
      <c r="AL157" s="229">
        <v>12000</v>
      </c>
    </row>
    <row r="158" spans="1:38">
      <c r="A158" s="229">
        <v>157</v>
      </c>
      <c r="B158" s="229" t="s">
        <v>2662</v>
      </c>
      <c r="C158" s="229" t="s">
        <v>2819</v>
      </c>
      <c r="D158" s="229">
        <f t="shared" si="2"/>
        <v>3750</v>
      </c>
      <c r="G158" s="229">
        <v>0</v>
      </c>
      <c r="H158" s="229">
        <v>0</v>
      </c>
      <c r="I158" s="229">
        <v>0</v>
      </c>
      <c r="J158" s="229">
        <v>0</v>
      </c>
      <c r="K158" s="229">
        <v>0</v>
      </c>
      <c r="L158" s="229">
        <v>0</v>
      </c>
      <c r="M158" s="229">
        <v>0</v>
      </c>
      <c r="N158" s="229">
        <v>0</v>
      </c>
      <c r="O158" s="229">
        <v>0</v>
      </c>
      <c r="P158" s="229">
        <v>0</v>
      </c>
      <c r="Q158" s="229">
        <v>1250</v>
      </c>
      <c r="R158" s="229">
        <v>0</v>
      </c>
      <c r="S158" s="229">
        <v>0</v>
      </c>
      <c r="T158" s="229">
        <v>0</v>
      </c>
      <c r="U158" s="229">
        <v>0</v>
      </c>
      <c r="V158" s="229">
        <v>0</v>
      </c>
      <c r="W158" s="229">
        <v>0</v>
      </c>
      <c r="X158" s="229">
        <v>0</v>
      </c>
      <c r="Y158" s="229">
        <v>1250</v>
      </c>
      <c r="Z158" s="229">
        <v>0</v>
      </c>
      <c r="AA158" s="229">
        <v>0</v>
      </c>
      <c r="AB158" s="229">
        <v>0</v>
      </c>
      <c r="AC158" s="229">
        <v>0</v>
      </c>
      <c r="AD158" s="229">
        <v>0</v>
      </c>
      <c r="AE158" s="229">
        <v>0</v>
      </c>
      <c r="AF158" s="229">
        <v>0</v>
      </c>
      <c r="AG158" s="229">
        <v>0</v>
      </c>
      <c r="AH158" s="229">
        <v>1250</v>
      </c>
      <c r="AI158" s="229">
        <v>0</v>
      </c>
      <c r="AJ158" s="229">
        <v>0</v>
      </c>
      <c r="AK158" s="229">
        <v>0</v>
      </c>
      <c r="AL158" s="229">
        <v>3750</v>
      </c>
    </row>
    <row r="159" spans="1:38">
      <c r="A159" s="229">
        <v>158</v>
      </c>
      <c r="B159" s="229" t="s">
        <v>2662</v>
      </c>
      <c r="C159" s="229" t="s">
        <v>2820</v>
      </c>
      <c r="D159" s="229">
        <f t="shared" si="2"/>
        <v>2100</v>
      </c>
      <c r="G159" s="229">
        <v>0</v>
      </c>
      <c r="H159" s="229">
        <v>0</v>
      </c>
      <c r="I159" s="229">
        <v>0</v>
      </c>
      <c r="J159" s="229">
        <v>0</v>
      </c>
      <c r="K159" s="229">
        <v>0</v>
      </c>
      <c r="L159" s="229">
        <v>0</v>
      </c>
      <c r="M159" s="229">
        <v>0</v>
      </c>
      <c r="N159" s="229">
        <v>0</v>
      </c>
      <c r="O159" s="229">
        <v>0</v>
      </c>
      <c r="P159" s="229">
        <v>0</v>
      </c>
      <c r="Q159" s="229">
        <v>700</v>
      </c>
      <c r="R159" s="229">
        <v>0</v>
      </c>
      <c r="S159" s="229">
        <v>0</v>
      </c>
      <c r="T159" s="229">
        <v>0</v>
      </c>
      <c r="U159" s="229">
        <v>0</v>
      </c>
      <c r="V159" s="229">
        <v>0</v>
      </c>
      <c r="W159" s="229">
        <v>0</v>
      </c>
      <c r="X159" s="229">
        <v>0</v>
      </c>
      <c r="Y159" s="229">
        <v>700</v>
      </c>
      <c r="Z159" s="229">
        <v>0</v>
      </c>
      <c r="AA159" s="229">
        <v>0</v>
      </c>
      <c r="AB159" s="229">
        <v>0</v>
      </c>
      <c r="AC159" s="229">
        <v>0</v>
      </c>
      <c r="AD159" s="229">
        <v>0</v>
      </c>
      <c r="AE159" s="229">
        <v>0</v>
      </c>
      <c r="AF159" s="229">
        <v>0</v>
      </c>
      <c r="AG159" s="229">
        <v>0</v>
      </c>
      <c r="AH159" s="229">
        <v>700</v>
      </c>
      <c r="AI159" s="229">
        <v>0</v>
      </c>
      <c r="AJ159" s="229">
        <v>0</v>
      </c>
      <c r="AK159" s="229">
        <v>0</v>
      </c>
      <c r="AL159" s="229">
        <v>2100</v>
      </c>
    </row>
    <row r="160" spans="1:38">
      <c r="A160" s="229">
        <v>159</v>
      </c>
      <c r="B160" s="229" t="s">
        <v>2662</v>
      </c>
      <c r="C160" s="229" t="s">
        <v>2821</v>
      </c>
      <c r="D160" s="229">
        <f t="shared" si="2"/>
        <v>0</v>
      </c>
      <c r="G160" s="229">
        <v>0</v>
      </c>
      <c r="H160" s="229">
        <v>0</v>
      </c>
      <c r="I160" s="229">
        <v>0</v>
      </c>
      <c r="J160" s="229">
        <v>0</v>
      </c>
      <c r="K160" s="229">
        <v>0</v>
      </c>
      <c r="L160" s="229">
        <v>0</v>
      </c>
      <c r="M160" s="229">
        <v>0</v>
      </c>
      <c r="N160" s="229">
        <v>0</v>
      </c>
      <c r="O160" s="229">
        <v>0</v>
      </c>
      <c r="P160" s="229">
        <v>0</v>
      </c>
      <c r="Q160" s="229">
        <v>0</v>
      </c>
      <c r="R160" s="229">
        <v>0</v>
      </c>
      <c r="S160" s="229">
        <v>0</v>
      </c>
      <c r="T160" s="229">
        <v>0</v>
      </c>
      <c r="U160" s="229">
        <v>0</v>
      </c>
      <c r="V160" s="229">
        <v>0</v>
      </c>
      <c r="W160" s="229">
        <v>0</v>
      </c>
      <c r="X160" s="229">
        <v>0</v>
      </c>
      <c r="Y160" s="229">
        <v>0</v>
      </c>
      <c r="Z160" s="229">
        <v>0</v>
      </c>
      <c r="AA160" s="229">
        <v>0</v>
      </c>
      <c r="AB160" s="229">
        <v>0</v>
      </c>
      <c r="AC160" s="229">
        <v>0</v>
      </c>
      <c r="AD160" s="229">
        <v>0</v>
      </c>
      <c r="AE160" s="229">
        <v>0</v>
      </c>
      <c r="AF160" s="229">
        <v>0</v>
      </c>
      <c r="AG160" s="229">
        <v>0</v>
      </c>
      <c r="AH160" s="229">
        <v>0</v>
      </c>
      <c r="AI160" s="229">
        <v>0</v>
      </c>
      <c r="AJ160" s="229">
        <v>0</v>
      </c>
      <c r="AK160" s="229">
        <v>0</v>
      </c>
      <c r="AL160" s="229">
        <v>0</v>
      </c>
    </row>
    <row r="161" spans="1:38">
      <c r="A161" s="229">
        <v>160</v>
      </c>
      <c r="B161" s="229" t="s">
        <v>2662</v>
      </c>
      <c r="C161" s="229" t="s">
        <v>2822</v>
      </c>
      <c r="D161" s="229">
        <f t="shared" si="2"/>
        <v>4200</v>
      </c>
      <c r="G161" s="229">
        <v>0</v>
      </c>
      <c r="H161" s="229">
        <v>0</v>
      </c>
      <c r="I161" s="229">
        <v>0</v>
      </c>
      <c r="J161" s="229">
        <v>0</v>
      </c>
      <c r="K161" s="229">
        <v>0</v>
      </c>
      <c r="L161" s="229">
        <v>0</v>
      </c>
      <c r="M161" s="229">
        <v>0</v>
      </c>
      <c r="N161" s="229">
        <v>0</v>
      </c>
      <c r="O161" s="229">
        <v>0</v>
      </c>
      <c r="P161" s="229">
        <v>0</v>
      </c>
      <c r="Q161" s="229">
        <v>0</v>
      </c>
      <c r="R161" s="229">
        <v>0</v>
      </c>
      <c r="S161" s="229">
        <v>1400</v>
      </c>
      <c r="T161" s="229">
        <v>0</v>
      </c>
      <c r="U161" s="229">
        <v>0</v>
      </c>
      <c r="V161" s="229">
        <v>0</v>
      </c>
      <c r="W161" s="229">
        <v>0</v>
      </c>
      <c r="X161" s="229">
        <v>0</v>
      </c>
      <c r="Y161" s="229">
        <v>0</v>
      </c>
      <c r="Z161" s="229">
        <v>0</v>
      </c>
      <c r="AA161" s="229">
        <v>1400</v>
      </c>
      <c r="AB161" s="229">
        <v>0</v>
      </c>
      <c r="AC161" s="229">
        <v>0</v>
      </c>
      <c r="AD161" s="229">
        <v>0</v>
      </c>
      <c r="AE161" s="229">
        <v>0</v>
      </c>
      <c r="AF161" s="229">
        <v>0</v>
      </c>
      <c r="AG161" s="229">
        <v>0</v>
      </c>
      <c r="AH161" s="229">
        <v>0</v>
      </c>
      <c r="AI161" s="229">
        <v>0</v>
      </c>
      <c r="AJ161" s="229">
        <v>0</v>
      </c>
      <c r="AK161" s="229">
        <v>1400</v>
      </c>
      <c r="AL161" s="229">
        <v>4200</v>
      </c>
    </row>
    <row r="162" spans="1:38">
      <c r="A162" s="229">
        <v>161</v>
      </c>
      <c r="B162" s="229" t="s">
        <v>2662</v>
      </c>
      <c r="C162" s="229" t="s">
        <v>2823</v>
      </c>
      <c r="D162" s="229">
        <f t="shared" si="2"/>
        <v>3600</v>
      </c>
      <c r="G162" s="229">
        <v>0</v>
      </c>
      <c r="H162" s="229">
        <v>0</v>
      </c>
      <c r="I162" s="229">
        <v>0</v>
      </c>
      <c r="J162" s="229">
        <v>0</v>
      </c>
      <c r="K162" s="229">
        <v>0</v>
      </c>
      <c r="L162" s="229">
        <v>0</v>
      </c>
      <c r="M162" s="229">
        <v>0</v>
      </c>
      <c r="N162" s="229">
        <v>0</v>
      </c>
      <c r="O162" s="229">
        <v>0</v>
      </c>
      <c r="P162" s="229">
        <v>0</v>
      </c>
      <c r="Q162" s="229">
        <v>0</v>
      </c>
      <c r="R162" s="229">
        <v>0</v>
      </c>
      <c r="S162" s="229">
        <v>1200</v>
      </c>
      <c r="T162" s="229">
        <v>0</v>
      </c>
      <c r="U162" s="229">
        <v>0</v>
      </c>
      <c r="V162" s="229">
        <v>0</v>
      </c>
      <c r="W162" s="229">
        <v>0</v>
      </c>
      <c r="X162" s="229">
        <v>0</v>
      </c>
      <c r="Y162" s="229">
        <v>0</v>
      </c>
      <c r="Z162" s="229">
        <v>0</v>
      </c>
      <c r="AA162" s="229">
        <v>1200</v>
      </c>
      <c r="AB162" s="229">
        <v>0</v>
      </c>
      <c r="AC162" s="229">
        <v>0</v>
      </c>
      <c r="AD162" s="229">
        <v>0</v>
      </c>
      <c r="AE162" s="229">
        <v>0</v>
      </c>
      <c r="AF162" s="229">
        <v>0</v>
      </c>
      <c r="AG162" s="229">
        <v>0</v>
      </c>
      <c r="AH162" s="229">
        <v>1200</v>
      </c>
      <c r="AI162" s="229">
        <v>0</v>
      </c>
      <c r="AJ162" s="229">
        <v>0</v>
      </c>
      <c r="AK162" s="229">
        <v>0</v>
      </c>
      <c r="AL162" s="229">
        <v>3600</v>
      </c>
    </row>
    <row r="163" spans="1:38">
      <c r="A163" s="229">
        <v>162</v>
      </c>
      <c r="B163" s="229" t="s">
        <v>2662</v>
      </c>
      <c r="C163" s="229" t="s">
        <v>2824</v>
      </c>
      <c r="D163" s="229">
        <f t="shared" si="2"/>
        <v>4200</v>
      </c>
      <c r="G163" s="229">
        <v>0</v>
      </c>
      <c r="H163" s="229">
        <v>0</v>
      </c>
      <c r="I163" s="229">
        <v>0</v>
      </c>
      <c r="J163" s="229">
        <v>0</v>
      </c>
      <c r="K163" s="229">
        <v>0</v>
      </c>
      <c r="L163" s="229">
        <v>0</v>
      </c>
      <c r="M163" s="229">
        <v>0</v>
      </c>
      <c r="N163" s="229">
        <v>0</v>
      </c>
      <c r="O163" s="229">
        <v>0</v>
      </c>
      <c r="P163" s="229">
        <v>1400</v>
      </c>
      <c r="Q163" s="229">
        <v>0</v>
      </c>
      <c r="R163" s="229">
        <v>0</v>
      </c>
      <c r="S163" s="229">
        <v>0</v>
      </c>
      <c r="T163" s="229">
        <v>0</v>
      </c>
      <c r="U163" s="229">
        <v>0</v>
      </c>
      <c r="V163" s="229">
        <v>0</v>
      </c>
      <c r="W163" s="229">
        <v>0</v>
      </c>
      <c r="X163" s="229">
        <v>1400</v>
      </c>
      <c r="Y163" s="229">
        <v>0</v>
      </c>
      <c r="Z163" s="229">
        <v>0</v>
      </c>
      <c r="AA163" s="229">
        <v>0</v>
      </c>
      <c r="AB163" s="229">
        <v>0</v>
      </c>
      <c r="AC163" s="229">
        <v>0</v>
      </c>
      <c r="AD163" s="229">
        <v>0</v>
      </c>
      <c r="AE163" s="229">
        <v>0</v>
      </c>
      <c r="AF163" s="229">
        <v>0</v>
      </c>
      <c r="AG163" s="229">
        <v>1400</v>
      </c>
      <c r="AH163" s="229">
        <v>0</v>
      </c>
      <c r="AI163" s="229">
        <v>0</v>
      </c>
      <c r="AJ163" s="229">
        <v>0</v>
      </c>
      <c r="AK163" s="229">
        <v>0</v>
      </c>
      <c r="AL163" s="229">
        <v>4200</v>
      </c>
    </row>
    <row r="164" spans="1:38">
      <c r="A164" s="229">
        <v>163</v>
      </c>
      <c r="B164" s="229" t="s">
        <v>2662</v>
      </c>
      <c r="C164" s="229" t="s">
        <v>2825</v>
      </c>
      <c r="D164" s="229">
        <f t="shared" si="2"/>
        <v>4200</v>
      </c>
      <c r="G164" s="229">
        <v>0</v>
      </c>
      <c r="H164" s="229">
        <v>0</v>
      </c>
      <c r="I164" s="229">
        <v>0</v>
      </c>
      <c r="J164" s="229">
        <v>0</v>
      </c>
      <c r="K164" s="229">
        <v>0</v>
      </c>
      <c r="L164" s="229">
        <v>0</v>
      </c>
      <c r="M164" s="229">
        <v>0</v>
      </c>
      <c r="N164" s="229">
        <v>0</v>
      </c>
      <c r="O164" s="229">
        <v>0</v>
      </c>
      <c r="P164" s="229">
        <v>1400</v>
      </c>
      <c r="Q164" s="229">
        <v>0</v>
      </c>
      <c r="R164" s="229">
        <v>0</v>
      </c>
      <c r="S164" s="229">
        <v>0</v>
      </c>
      <c r="T164" s="229">
        <v>0</v>
      </c>
      <c r="U164" s="229">
        <v>0</v>
      </c>
      <c r="V164" s="229">
        <v>0</v>
      </c>
      <c r="W164" s="229">
        <v>0</v>
      </c>
      <c r="X164" s="229">
        <v>1400</v>
      </c>
      <c r="Y164" s="229">
        <v>0</v>
      </c>
      <c r="Z164" s="229">
        <v>0</v>
      </c>
      <c r="AA164" s="229">
        <v>0</v>
      </c>
      <c r="AB164" s="229">
        <v>0</v>
      </c>
      <c r="AC164" s="229">
        <v>0</v>
      </c>
      <c r="AD164" s="229">
        <v>0</v>
      </c>
      <c r="AE164" s="229">
        <v>0</v>
      </c>
      <c r="AF164" s="229">
        <v>0</v>
      </c>
      <c r="AG164" s="229">
        <v>1400</v>
      </c>
      <c r="AH164" s="229">
        <v>0</v>
      </c>
      <c r="AI164" s="229">
        <v>0</v>
      </c>
      <c r="AJ164" s="229">
        <v>0</v>
      </c>
      <c r="AK164" s="229">
        <v>0</v>
      </c>
      <c r="AL164" s="229">
        <v>4200</v>
      </c>
    </row>
    <row r="165" spans="1:38">
      <c r="A165" s="229">
        <v>164</v>
      </c>
      <c r="B165" s="229" t="s">
        <v>2662</v>
      </c>
      <c r="C165" s="229" t="s">
        <v>2826</v>
      </c>
      <c r="D165" s="229">
        <f t="shared" si="2"/>
        <v>0</v>
      </c>
      <c r="G165" s="229">
        <v>0</v>
      </c>
      <c r="H165" s="229">
        <v>0</v>
      </c>
      <c r="I165" s="229">
        <v>0</v>
      </c>
      <c r="J165" s="229">
        <v>0</v>
      </c>
      <c r="K165" s="229">
        <v>0</v>
      </c>
      <c r="L165" s="229">
        <v>0</v>
      </c>
      <c r="M165" s="229">
        <v>0</v>
      </c>
      <c r="N165" s="229">
        <v>0</v>
      </c>
      <c r="O165" s="229">
        <v>0</v>
      </c>
      <c r="P165" s="229">
        <v>0</v>
      </c>
      <c r="Q165" s="229">
        <v>0</v>
      </c>
      <c r="R165" s="229">
        <v>0</v>
      </c>
      <c r="S165" s="229">
        <v>0</v>
      </c>
      <c r="T165" s="229">
        <v>0</v>
      </c>
      <c r="U165" s="229">
        <v>0</v>
      </c>
      <c r="V165" s="229">
        <v>0</v>
      </c>
      <c r="W165" s="229">
        <v>0</v>
      </c>
      <c r="X165" s="229">
        <v>0</v>
      </c>
      <c r="Y165" s="229">
        <v>0</v>
      </c>
      <c r="Z165" s="229">
        <v>0</v>
      </c>
      <c r="AA165" s="229">
        <v>0</v>
      </c>
      <c r="AB165" s="229">
        <v>0</v>
      </c>
      <c r="AC165" s="229">
        <v>0</v>
      </c>
      <c r="AD165" s="229">
        <v>0</v>
      </c>
      <c r="AE165" s="229">
        <v>0</v>
      </c>
      <c r="AF165" s="229">
        <v>0</v>
      </c>
      <c r="AG165" s="229">
        <v>0</v>
      </c>
      <c r="AH165" s="229">
        <v>0</v>
      </c>
      <c r="AI165" s="229">
        <v>0</v>
      </c>
      <c r="AJ165" s="229">
        <v>0</v>
      </c>
      <c r="AK165" s="229">
        <v>0</v>
      </c>
      <c r="AL165" s="229">
        <v>0</v>
      </c>
    </row>
    <row r="166" spans="1:38">
      <c r="A166" s="229">
        <v>165</v>
      </c>
      <c r="B166" s="229" t="s">
        <v>2662</v>
      </c>
      <c r="C166" s="229" t="s">
        <v>2827</v>
      </c>
      <c r="D166" s="229">
        <f t="shared" si="2"/>
        <v>0</v>
      </c>
      <c r="G166" s="229">
        <v>0</v>
      </c>
      <c r="H166" s="229">
        <v>0</v>
      </c>
      <c r="I166" s="229">
        <v>0</v>
      </c>
      <c r="J166" s="229">
        <v>0</v>
      </c>
      <c r="K166" s="229">
        <v>0</v>
      </c>
      <c r="L166" s="229">
        <v>0</v>
      </c>
      <c r="M166" s="229">
        <v>0</v>
      </c>
      <c r="N166" s="229">
        <v>0</v>
      </c>
      <c r="O166" s="229">
        <v>0</v>
      </c>
      <c r="P166" s="229">
        <v>0</v>
      </c>
      <c r="Q166" s="229">
        <v>0</v>
      </c>
      <c r="R166" s="229">
        <v>0</v>
      </c>
      <c r="S166" s="229">
        <v>0</v>
      </c>
      <c r="T166" s="229">
        <v>0</v>
      </c>
      <c r="U166" s="229">
        <v>0</v>
      </c>
      <c r="V166" s="229">
        <v>0</v>
      </c>
      <c r="W166" s="229">
        <v>0</v>
      </c>
      <c r="X166" s="229">
        <v>0</v>
      </c>
      <c r="Y166" s="229">
        <v>0</v>
      </c>
      <c r="Z166" s="229">
        <v>0</v>
      </c>
      <c r="AA166" s="229">
        <v>0</v>
      </c>
      <c r="AB166" s="229">
        <v>0</v>
      </c>
      <c r="AC166" s="229">
        <v>0</v>
      </c>
      <c r="AD166" s="229">
        <v>0</v>
      </c>
      <c r="AE166" s="229">
        <v>0</v>
      </c>
      <c r="AF166" s="229">
        <v>0</v>
      </c>
      <c r="AG166" s="229">
        <v>0</v>
      </c>
      <c r="AH166" s="229">
        <v>0</v>
      </c>
      <c r="AI166" s="229">
        <v>0</v>
      </c>
      <c r="AJ166" s="229">
        <v>0</v>
      </c>
      <c r="AK166" s="229">
        <v>0</v>
      </c>
      <c r="AL166" s="229">
        <v>0</v>
      </c>
    </row>
    <row r="167" spans="1:38">
      <c r="A167" s="229">
        <v>166</v>
      </c>
      <c r="B167" s="229" t="s">
        <v>2662</v>
      </c>
      <c r="C167" s="229" t="s">
        <v>2828</v>
      </c>
      <c r="D167" s="229">
        <f t="shared" si="2"/>
        <v>3600</v>
      </c>
      <c r="G167" s="229">
        <v>0</v>
      </c>
      <c r="H167" s="229">
        <v>0</v>
      </c>
      <c r="I167" s="229">
        <v>0</v>
      </c>
      <c r="J167" s="229">
        <v>0</v>
      </c>
      <c r="K167" s="229">
        <v>0</v>
      </c>
      <c r="L167" s="229">
        <v>0</v>
      </c>
      <c r="M167" s="229">
        <v>0</v>
      </c>
      <c r="N167" s="229">
        <v>0</v>
      </c>
      <c r="O167" s="229">
        <v>0</v>
      </c>
      <c r="P167" s="229">
        <v>1200</v>
      </c>
      <c r="Q167" s="229">
        <v>0</v>
      </c>
      <c r="R167" s="229">
        <v>0</v>
      </c>
      <c r="S167" s="229">
        <v>0</v>
      </c>
      <c r="T167" s="229">
        <v>0</v>
      </c>
      <c r="U167" s="229">
        <v>0</v>
      </c>
      <c r="V167" s="229">
        <v>0</v>
      </c>
      <c r="W167" s="229">
        <v>0</v>
      </c>
      <c r="X167" s="229">
        <v>1200</v>
      </c>
      <c r="Y167" s="229">
        <v>0</v>
      </c>
      <c r="Z167" s="229">
        <v>0</v>
      </c>
      <c r="AA167" s="229">
        <v>0</v>
      </c>
      <c r="AB167" s="229">
        <v>0</v>
      </c>
      <c r="AC167" s="229">
        <v>0</v>
      </c>
      <c r="AD167" s="229">
        <v>0</v>
      </c>
      <c r="AE167" s="229">
        <v>1200</v>
      </c>
      <c r="AF167" s="229">
        <v>0</v>
      </c>
      <c r="AG167" s="229">
        <v>0</v>
      </c>
      <c r="AH167" s="229">
        <v>0</v>
      </c>
      <c r="AI167" s="229">
        <v>0</v>
      </c>
      <c r="AJ167" s="229">
        <v>0</v>
      </c>
      <c r="AK167" s="229">
        <v>0</v>
      </c>
      <c r="AL167" s="229">
        <v>3600</v>
      </c>
    </row>
    <row r="168" spans="1:38">
      <c r="A168" s="229">
        <v>167</v>
      </c>
      <c r="B168" s="229" t="s">
        <v>2662</v>
      </c>
      <c r="C168" s="229" t="s">
        <v>2829</v>
      </c>
      <c r="D168" s="229">
        <f t="shared" si="2"/>
        <v>3600</v>
      </c>
      <c r="G168" s="229">
        <v>0</v>
      </c>
      <c r="H168" s="229">
        <v>0</v>
      </c>
      <c r="I168" s="229">
        <v>0</v>
      </c>
      <c r="J168" s="229">
        <v>0</v>
      </c>
      <c r="K168" s="229">
        <v>0</v>
      </c>
      <c r="L168" s="229">
        <v>0</v>
      </c>
      <c r="M168" s="229">
        <v>0</v>
      </c>
      <c r="N168" s="229">
        <v>0</v>
      </c>
      <c r="O168" s="229">
        <v>0</v>
      </c>
      <c r="P168" s="229">
        <v>1200</v>
      </c>
      <c r="Q168" s="229">
        <v>0</v>
      </c>
      <c r="R168" s="229">
        <v>0</v>
      </c>
      <c r="S168" s="229">
        <v>0</v>
      </c>
      <c r="T168" s="229">
        <v>0</v>
      </c>
      <c r="U168" s="229">
        <v>0</v>
      </c>
      <c r="V168" s="229">
        <v>0</v>
      </c>
      <c r="W168" s="229">
        <v>0</v>
      </c>
      <c r="X168" s="229">
        <v>1200</v>
      </c>
      <c r="Y168" s="229">
        <v>0</v>
      </c>
      <c r="Z168" s="229">
        <v>0</v>
      </c>
      <c r="AA168" s="229">
        <v>0</v>
      </c>
      <c r="AB168" s="229">
        <v>0</v>
      </c>
      <c r="AC168" s="229">
        <v>0</v>
      </c>
      <c r="AD168" s="229">
        <v>0</v>
      </c>
      <c r="AE168" s="229">
        <v>1200</v>
      </c>
      <c r="AF168" s="229">
        <v>0</v>
      </c>
      <c r="AG168" s="229">
        <v>0</v>
      </c>
      <c r="AH168" s="229">
        <v>0</v>
      </c>
      <c r="AI168" s="229">
        <v>0</v>
      </c>
      <c r="AJ168" s="229">
        <v>0</v>
      </c>
      <c r="AK168" s="229">
        <v>0</v>
      </c>
      <c r="AL168" s="229">
        <v>3600</v>
      </c>
    </row>
    <row r="169" spans="1:38">
      <c r="A169" s="229">
        <v>168</v>
      </c>
      <c r="B169" s="229" t="s">
        <v>2662</v>
      </c>
      <c r="C169" s="229" t="s">
        <v>2830</v>
      </c>
      <c r="D169" s="229">
        <f t="shared" si="2"/>
        <v>6000</v>
      </c>
      <c r="G169" s="229">
        <v>0</v>
      </c>
      <c r="H169" s="229">
        <v>0</v>
      </c>
      <c r="I169" s="229">
        <v>0</v>
      </c>
      <c r="J169" s="229">
        <v>0</v>
      </c>
      <c r="K169" s="229">
        <v>0</v>
      </c>
      <c r="L169" s="229">
        <v>0</v>
      </c>
      <c r="M169" s="229">
        <v>0</v>
      </c>
      <c r="N169" s="229">
        <v>0</v>
      </c>
      <c r="O169" s="229">
        <v>0</v>
      </c>
      <c r="P169" s="229">
        <v>0</v>
      </c>
      <c r="Q169" s="229">
        <v>1500</v>
      </c>
      <c r="R169" s="229">
        <v>0</v>
      </c>
      <c r="S169" s="229">
        <v>0</v>
      </c>
      <c r="T169" s="229">
        <v>0</v>
      </c>
      <c r="U169" s="229">
        <v>0</v>
      </c>
      <c r="V169" s="229">
        <v>0</v>
      </c>
      <c r="W169" s="229">
        <v>1500</v>
      </c>
      <c r="X169" s="229">
        <v>0</v>
      </c>
      <c r="Y169" s="229">
        <v>0</v>
      </c>
      <c r="Z169" s="229">
        <v>0</v>
      </c>
      <c r="AA169" s="229">
        <v>1500</v>
      </c>
      <c r="AB169" s="229">
        <v>0</v>
      </c>
      <c r="AC169" s="229">
        <v>0</v>
      </c>
      <c r="AD169" s="229">
        <v>0</v>
      </c>
      <c r="AE169" s="229">
        <v>0</v>
      </c>
      <c r="AF169" s="229">
        <v>0</v>
      </c>
      <c r="AG169" s="229">
        <v>1500</v>
      </c>
      <c r="AH169" s="229">
        <v>0</v>
      </c>
      <c r="AI169" s="229">
        <v>0</v>
      </c>
      <c r="AJ169" s="229">
        <v>0</v>
      </c>
      <c r="AK169" s="229">
        <v>0</v>
      </c>
      <c r="AL169" s="229">
        <v>6000</v>
      </c>
    </row>
    <row r="170" spans="1:38">
      <c r="A170" s="229">
        <v>169</v>
      </c>
      <c r="B170" s="229" t="s">
        <v>2662</v>
      </c>
      <c r="C170" s="229" t="s">
        <v>2831</v>
      </c>
      <c r="D170" s="229">
        <f t="shared" si="2"/>
        <v>7200</v>
      </c>
      <c r="G170" s="229">
        <v>0</v>
      </c>
      <c r="H170" s="229">
        <v>0</v>
      </c>
      <c r="I170" s="229">
        <v>0</v>
      </c>
      <c r="J170" s="229">
        <v>0</v>
      </c>
      <c r="K170" s="229">
        <v>0</v>
      </c>
      <c r="L170" s="229">
        <v>1200</v>
      </c>
      <c r="M170" s="229">
        <v>0</v>
      </c>
      <c r="N170" s="229">
        <v>0</v>
      </c>
      <c r="O170" s="229">
        <v>0</v>
      </c>
      <c r="P170" s="229">
        <v>1200</v>
      </c>
      <c r="Q170" s="229">
        <v>0</v>
      </c>
      <c r="R170" s="229">
        <v>1200</v>
      </c>
      <c r="S170" s="229">
        <v>0</v>
      </c>
      <c r="T170" s="229">
        <v>1200</v>
      </c>
      <c r="U170" s="229">
        <v>0</v>
      </c>
      <c r="V170" s="229">
        <v>0</v>
      </c>
      <c r="W170" s="229">
        <v>0</v>
      </c>
      <c r="X170" s="229">
        <v>0</v>
      </c>
      <c r="Y170" s="229">
        <v>0</v>
      </c>
      <c r="Z170" s="229">
        <v>1200</v>
      </c>
      <c r="AA170" s="229">
        <v>0</v>
      </c>
      <c r="AB170" s="229">
        <v>0</v>
      </c>
      <c r="AC170" s="229">
        <v>0</v>
      </c>
      <c r="AD170" s="229">
        <v>0</v>
      </c>
      <c r="AE170" s="229">
        <v>1200</v>
      </c>
      <c r="AF170" s="229">
        <v>0</v>
      </c>
      <c r="AG170" s="229">
        <v>0</v>
      </c>
      <c r="AH170" s="229">
        <v>0</v>
      </c>
      <c r="AI170" s="229">
        <v>0</v>
      </c>
      <c r="AJ170" s="229">
        <v>0</v>
      </c>
      <c r="AK170" s="229">
        <v>0</v>
      </c>
      <c r="AL170" s="229">
        <v>7200</v>
      </c>
    </row>
    <row r="171" spans="1:38">
      <c r="A171" s="229">
        <v>170</v>
      </c>
      <c r="B171" s="229" t="s">
        <v>2662</v>
      </c>
      <c r="C171" s="229" t="s">
        <v>2832</v>
      </c>
      <c r="D171" s="229">
        <f t="shared" si="2"/>
        <v>0</v>
      </c>
      <c r="G171" s="229">
        <v>0</v>
      </c>
      <c r="H171" s="229">
        <v>0</v>
      </c>
      <c r="I171" s="229">
        <v>0</v>
      </c>
      <c r="J171" s="229">
        <v>0</v>
      </c>
      <c r="K171" s="229">
        <v>0</v>
      </c>
      <c r="L171" s="229">
        <v>0</v>
      </c>
      <c r="M171" s="229">
        <v>0</v>
      </c>
      <c r="N171" s="229">
        <v>0</v>
      </c>
      <c r="O171" s="229">
        <v>0</v>
      </c>
      <c r="P171" s="229">
        <v>0</v>
      </c>
      <c r="Q171" s="229">
        <v>0</v>
      </c>
      <c r="R171" s="229">
        <v>0</v>
      </c>
      <c r="S171" s="229">
        <v>0</v>
      </c>
      <c r="T171" s="229">
        <v>0</v>
      </c>
      <c r="U171" s="229">
        <v>0</v>
      </c>
      <c r="V171" s="229">
        <v>0</v>
      </c>
      <c r="W171" s="229">
        <v>0</v>
      </c>
      <c r="X171" s="229">
        <v>0</v>
      </c>
      <c r="Y171" s="229">
        <v>0</v>
      </c>
      <c r="Z171" s="229">
        <v>0</v>
      </c>
      <c r="AA171" s="229">
        <v>0</v>
      </c>
      <c r="AB171" s="229">
        <v>0</v>
      </c>
      <c r="AC171" s="229">
        <v>0</v>
      </c>
      <c r="AD171" s="229">
        <v>0</v>
      </c>
      <c r="AE171" s="229">
        <v>0</v>
      </c>
      <c r="AF171" s="229">
        <v>0</v>
      </c>
      <c r="AG171" s="229">
        <v>0</v>
      </c>
      <c r="AH171" s="229">
        <v>0</v>
      </c>
      <c r="AI171" s="229">
        <v>0</v>
      </c>
      <c r="AJ171" s="229">
        <v>0</v>
      </c>
      <c r="AK171" s="229">
        <v>0</v>
      </c>
      <c r="AL171" s="229">
        <v>0</v>
      </c>
    </row>
    <row r="172" spans="1:38">
      <c r="A172" s="229">
        <v>171</v>
      </c>
      <c r="B172" s="229" t="s">
        <v>2662</v>
      </c>
      <c r="C172" s="229" t="s">
        <v>2833</v>
      </c>
      <c r="D172" s="229">
        <f t="shared" si="2"/>
        <v>0</v>
      </c>
      <c r="G172" s="229">
        <v>0</v>
      </c>
      <c r="H172" s="229">
        <v>0</v>
      </c>
      <c r="I172" s="229">
        <v>0</v>
      </c>
      <c r="J172" s="229">
        <v>0</v>
      </c>
      <c r="K172" s="229">
        <v>0</v>
      </c>
      <c r="L172" s="229">
        <v>0</v>
      </c>
      <c r="M172" s="229">
        <v>0</v>
      </c>
      <c r="N172" s="229">
        <v>0</v>
      </c>
      <c r="O172" s="229">
        <v>0</v>
      </c>
      <c r="P172" s="229">
        <v>0</v>
      </c>
      <c r="Q172" s="229">
        <v>0</v>
      </c>
      <c r="R172" s="229">
        <v>0</v>
      </c>
      <c r="S172" s="229">
        <v>0</v>
      </c>
      <c r="T172" s="229">
        <v>0</v>
      </c>
      <c r="U172" s="229">
        <v>0</v>
      </c>
      <c r="V172" s="229">
        <v>0</v>
      </c>
      <c r="W172" s="229">
        <v>0</v>
      </c>
      <c r="X172" s="229">
        <v>0</v>
      </c>
      <c r="Y172" s="229">
        <v>0</v>
      </c>
      <c r="Z172" s="229">
        <v>0</v>
      </c>
      <c r="AA172" s="229">
        <v>0</v>
      </c>
      <c r="AB172" s="229">
        <v>0</v>
      </c>
      <c r="AC172" s="229">
        <v>0</v>
      </c>
      <c r="AD172" s="229">
        <v>0</v>
      </c>
      <c r="AE172" s="229">
        <v>0</v>
      </c>
      <c r="AF172" s="229">
        <v>0</v>
      </c>
      <c r="AG172" s="229">
        <v>0</v>
      </c>
      <c r="AH172" s="229">
        <v>0</v>
      </c>
      <c r="AI172" s="229">
        <v>0</v>
      </c>
      <c r="AJ172" s="229">
        <v>0</v>
      </c>
      <c r="AK172" s="229">
        <v>0</v>
      </c>
      <c r="AL172" s="229">
        <v>0</v>
      </c>
    </row>
    <row r="173" spans="1:38">
      <c r="A173" s="229">
        <v>172</v>
      </c>
      <c r="B173" s="229" t="s">
        <v>2662</v>
      </c>
      <c r="C173" s="229" t="s">
        <v>2834</v>
      </c>
      <c r="D173" s="229">
        <f t="shared" si="2"/>
        <v>7200</v>
      </c>
      <c r="G173" s="229">
        <v>0</v>
      </c>
      <c r="H173" s="229">
        <v>0</v>
      </c>
      <c r="I173" s="229">
        <v>0</v>
      </c>
      <c r="J173" s="229">
        <v>0</v>
      </c>
      <c r="K173" s="229">
        <v>0</v>
      </c>
      <c r="L173" s="229">
        <v>1800</v>
      </c>
      <c r="M173" s="229">
        <v>0</v>
      </c>
      <c r="N173" s="229">
        <v>0</v>
      </c>
      <c r="O173" s="229">
        <v>0</v>
      </c>
      <c r="P173" s="229">
        <v>0</v>
      </c>
      <c r="Q173" s="229">
        <v>0</v>
      </c>
      <c r="R173" s="229">
        <v>0</v>
      </c>
      <c r="S173" s="229">
        <v>1800</v>
      </c>
      <c r="T173" s="229">
        <v>0</v>
      </c>
      <c r="U173" s="229">
        <v>0</v>
      </c>
      <c r="V173" s="229">
        <v>0</v>
      </c>
      <c r="W173" s="229">
        <v>0</v>
      </c>
      <c r="X173" s="229">
        <v>0</v>
      </c>
      <c r="Y173" s="229">
        <v>0</v>
      </c>
      <c r="Z173" s="229">
        <v>1800</v>
      </c>
      <c r="AA173" s="229">
        <v>0</v>
      </c>
      <c r="AB173" s="229">
        <v>0</v>
      </c>
      <c r="AC173" s="229">
        <v>0</v>
      </c>
      <c r="AD173" s="229">
        <v>0</v>
      </c>
      <c r="AE173" s="229">
        <v>0</v>
      </c>
      <c r="AF173" s="229">
        <v>0</v>
      </c>
      <c r="AG173" s="229">
        <v>1800</v>
      </c>
      <c r="AH173" s="229">
        <v>0</v>
      </c>
      <c r="AI173" s="229">
        <v>0</v>
      </c>
      <c r="AJ173" s="229">
        <v>0</v>
      </c>
      <c r="AK173" s="229">
        <v>0</v>
      </c>
      <c r="AL173" s="229">
        <v>7200</v>
      </c>
    </row>
    <row r="174" spans="1:38">
      <c r="A174" s="229">
        <v>173</v>
      </c>
      <c r="B174" s="229" t="s">
        <v>2662</v>
      </c>
      <c r="C174" s="229" t="s">
        <v>2835</v>
      </c>
      <c r="D174" s="229">
        <f t="shared" si="2"/>
        <v>6000</v>
      </c>
      <c r="G174" s="229">
        <v>0</v>
      </c>
      <c r="H174" s="229">
        <v>0</v>
      </c>
      <c r="I174" s="229">
        <v>0</v>
      </c>
      <c r="J174" s="229">
        <v>0</v>
      </c>
      <c r="K174" s="229">
        <v>0</v>
      </c>
      <c r="L174" s="229">
        <v>0</v>
      </c>
      <c r="M174" s="229">
        <v>0</v>
      </c>
      <c r="N174" s="229">
        <v>0</v>
      </c>
      <c r="O174" s="229">
        <v>0</v>
      </c>
      <c r="P174" s="229">
        <v>0</v>
      </c>
      <c r="Q174" s="229">
        <v>1500</v>
      </c>
      <c r="R174" s="229">
        <v>0</v>
      </c>
      <c r="S174" s="229">
        <v>0</v>
      </c>
      <c r="T174" s="229">
        <v>0</v>
      </c>
      <c r="U174" s="229">
        <v>0</v>
      </c>
      <c r="V174" s="229">
        <v>0</v>
      </c>
      <c r="W174" s="229">
        <v>1500</v>
      </c>
      <c r="X174" s="229">
        <v>0</v>
      </c>
      <c r="Y174" s="229">
        <v>0</v>
      </c>
      <c r="Z174" s="229">
        <v>0</v>
      </c>
      <c r="AA174" s="229">
        <v>0</v>
      </c>
      <c r="AB174" s="229">
        <v>0</v>
      </c>
      <c r="AC174" s="229">
        <v>0</v>
      </c>
      <c r="AD174" s="229">
        <v>1500</v>
      </c>
      <c r="AE174" s="229">
        <v>0</v>
      </c>
      <c r="AF174" s="229">
        <v>0</v>
      </c>
      <c r="AG174" s="229">
        <v>0</v>
      </c>
      <c r="AH174" s="229">
        <v>1500</v>
      </c>
      <c r="AI174" s="229">
        <v>0</v>
      </c>
      <c r="AJ174" s="229">
        <v>0</v>
      </c>
      <c r="AK174" s="229">
        <v>0</v>
      </c>
      <c r="AL174" s="229">
        <v>6000</v>
      </c>
    </row>
    <row r="175" spans="1:38">
      <c r="A175" s="229">
        <v>174</v>
      </c>
      <c r="B175" s="229" t="s">
        <v>2662</v>
      </c>
      <c r="C175" s="229" t="s">
        <v>2836</v>
      </c>
      <c r="D175" s="229">
        <f t="shared" si="2"/>
        <v>0</v>
      </c>
      <c r="G175" s="229">
        <v>0</v>
      </c>
      <c r="H175" s="229">
        <v>0</v>
      </c>
      <c r="I175" s="229">
        <v>0</v>
      </c>
      <c r="J175" s="229">
        <v>0</v>
      </c>
      <c r="K175" s="229">
        <v>0</v>
      </c>
      <c r="L175" s="229">
        <v>0</v>
      </c>
      <c r="M175" s="229">
        <v>0</v>
      </c>
      <c r="N175" s="229">
        <v>0</v>
      </c>
      <c r="O175" s="229">
        <v>0</v>
      </c>
      <c r="P175" s="229">
        <v>0</v>
      </c>
      <c r="Q175" s="229">
        <v>0</v>
      </c>
      <c r="R175" s="229">
        <v>0</v>
      </c>
      <c r="S175" s="229">
        <v>0</v>
      </c>
      <c r="T175" s="229">
        <v>0</v>
      </c>
      <c r="U175" s="229">
        <v>0</v>
      </c>
      <c r="V175" s="229">
        <v>0</v>
      </c>
      <c r="W175" s="229">
        <v>0</v>
      </c>
      <c r="X175" s="229">
        <v>0</v>
      </c>
      <c r="Y175" s="229">
        <v>0</v>
      </c>
      <c r="Z175" s="229">
        <v>0</v>
      </c>
      <c r="AA175" s="229">
        <v>0</v>
      </c>
      <c r="AB175" s="229">
        <v>0</v>
      </c>
      <c r="AC175" s="229">
        <v>0</v>
      </c>
      <c r="AD175" s="229">
        <v>0</v>
      </c>
      <c r="AE175" s="229">
        <v>0</v>
      </c>
      <c r="AF175" s="229">
        <v>0</v>
      </c>
      <c r="AG175" s="229">
        <v>0</v>
      </c>
      <c r="AH175" s="229">
        <v>0</v>
      </c>
      <c r="AI175" s="229">
        <v>0</v>
      </c>
      <c r="AJ175" s="229">
        <v>0</v>
      </c>
      <c r="AK175" s="229">
        <v>0</v>
      </c>
      <c r="AL175" s="229">
        <v>0</v>
      </c>
    </row>
    <row r="176" spans="1:38">
      <c r="A176" s="229">
        <v>175</v>
      </c>
      <c r="B176" s="229" t="s">
        <v>2662</v>
      </c>
      <c r="C176" s="229" t="s">
        <v>2837</v>
      </c>
      <c r="D176" s="229">
        <f t="shared" si="2"/>
        <v>500</v>
      </c>
      <c r="G176" s="229">
        <v>0</v>
      </c>
      <c r="H176" s="229">
        <v>0</v>
      </c>
      <c r="I176" s="229">
        <v>0</v>
      </c>
      <c r="J176" s="229">
        <v>0</v>
      </c>
      <c r="K176" s="229">
        <v>0</v>
      </c>
      <c r="L176" s="229">
        <v>0</v>
      </c>
      <c r="M176" s="229">
        <v>0</v>
      </c>
      <c r="N176" s="229">
        <v>0</v>
      </c>
      <c r="O176" s="229">
        <v>0</v>
      </c>
      <c r="P176" s="229">
        <v>0</v>
      </c>
      <c r="Q176" s="229">
        <v>0</v>
      </c>
      <c r="R176" s="229">
        <v>0</v>
      </c>
      <c r="S176" s="229">
        <v>0</v>
      </c>
      <c r="T176" s="229">
        <v>0</v>
      </c>
      <c r="U176" s="229">
        <v>0</v>
      </c>
      <c r="V176" s="229">
        <v>0</v>
      </c>
      <c r="W176" s="229">
        <v>0</v>
      </c>
      <c r="X176" s="229">
        <v>0</v>
      </c>
      <c r="Y176" s="229">
        <v>500</v>
      </c>
      <c r="Z176" s="229">
        <v>0</v>
      </c>
      <c r="AA176" s="229">
        <v>0</v>
      </c>
      <c r="AB176" s="229">
        <v>0</v>
      </c>
      <c r="AC176" s="229">
        <v>0</v>
      </c>
      <c r="AD176" s="229">
        <v>0</v>
      </c>
      <c r="AE176" s="229">
        <v>0</v>
      </c>
      <c r="AF176" s="229">
        <v>0</v>
      </c>
      <c r="AG176" s="229">
        <v>0</v>
      </c>
      <c r="AH176" s="229">
        <v>0</v>
      </c>
      <c r="AI176" s="229">
        <v>0</v>
      </c>
      <c r="AJ176" s="229">
        <v>0</v>
      </c>
      <c r="AK176" s="229">
        <v>0</v>
      </c>
      <c r="AL176" s="229">
        <v>500</v>
      </c>
    </row>
    <row r="177" spans="1:38">
      <c r="A177" s="229">
        <v>176</v>
      </c>
      <c r="B177" s="229" t="s">
        <v>2662</v>
      </c>
      <c r="C177" s="229" t="s">
        <v>2838</v>
      </c>
      <c r="D177" s="229">
        <f t="shared" si="2"/>
        <v>6000</v>
      </c>
      <c r="G177" s="229">
        <v>0</v>
      </c>
      <c r="H177" s="229">
        <v>0</v>
      </c>
      <c r="I177" s="229">
        <v>0</v>
      </c>
      <c r="J177" s="229">
        <v>0</v>
      </c>
      <c r="K177" s="229">
        <v>0</v>
      </c>
      <c r="L177" s="229">
        <v>0</v>
      </c>
      <c r="M177" s="229">
        <v>0</v>
      </c>
      <c r="N177" s="229">
        <v>0</v>
      </c>
      <c r="O177" s="229">
        <v>0</v>
      </c>
      <c r="P177" s="229">
        <v>0</v>
      </c>
      <c r="Q177" s="229">
        <v>0</v>
      </c>
      <c r="R177" s="229">
        <v>2000</v>
      </c>
      <c r="S177" s="229">
        <v>0</v>
      </c>
      <c r="T177" s="229">
        <v>0</v>
      </c>
      <c r="U177" s="229">
        <v>0</v>
      </c>
      <c r="V177" s="229">
        <v>0</v>
      </c>
      <c r="W177" s="229">
        <v>0</v>
      </c>
      <c r="X177" s="229">
        <v>0</v>
      </c>
      <c r="Y177" s="229">
        <v>2000</v>
      </c>
      <c r="Z177" s="229">
        <v>0</v>
      </c>
      <c r="AA177" s="229">
        <v>0</v>
      </c>
      <c r="AB177" s="229">
        <v>0</v>
      </c>
      <c r="AC177" s="229">
        <v>0</v>
      </c>
      <c r="AD177" s="229">
        <v>0</v>
      </c>
      <c r="AE177" s="229">
        <v>2000</v>
      </c>
      <c r="AF177" s="229">
        <v>0</v>
      </c>
      <c r="AG177" s="229">
        <v>0</v>
      </c>
      <c r="AH177" s="229">
        <v>0</v>
      </c>
      <c r="AI177" s="229">
        <v>0</v>
      </c>
      <c r="AJ177" s="229">
        <v>0</v>
      </c>
      <c r="AK177" s="229">
        <v>0</v>
      </c>
      <c r="AL177" s="229">
        <v>6000</v>
      </c>
    </row>
    <row r="178" spans="1:38">
      <c r="A178" s="229">
        <v>177</v>
      </c>
      <c r="B178" s="229" t="s">
        <v>2662</v>
      </c>
      <c r="C178" s="229" t="s">
        <v>2839</v>
      </c>
      <c r="D178" s="229">
        <f t="shared" si="2"/>
        <v>7200</v>
      </c>
      <c r="G178" s="229">
        <v>0</v>
      </c>
      <c r="H178" s="229">
        <v>0</v>
      </c>
      <c r="I178" s="229">
        <v>0</v>
      </c>
      <c r="J178" s="229">
        <v>0</v>
      </c>
      <c r="K178" s="229">
        <v>0</v>
      </c>
      <c r="L178" s="229">
        <v>0</v>
      </c>
      <c r="M178" s="229">
        <v>0</v>
      </c>
      <c r="N178" s="229">
        <v>0</v>
      </c>
      <c r="O178" s="229">
        <v>0</v>
      </c>
      <c r="P178" s="229">
        <v>0</v>
      </c>
      <c r="Q178" s="229">
        <v>0</v>
      </c>
      <c r="R178" s="229">
        <v>1800</v>
      </c>
      <c r="S178" s="229">
        <v>0</v>
      </c>
      <c r="T178" s="229">
        <v>0</v>
      </c>
      <c r="U178" s="229">
        <v>0</v>
      </c>
      <c r="V178" s="229">
        <v>0</v>
      </c>
      <c r="W178" s="229">
        <v>0</v>
      </c>
      <c r="X178" s="229">
        <v>1800</v>
      </c>
      <c r="Y178" s="229">
        <v>0</v>
      </c>
      <c r="Z178" s="229">
        <v>0</v>
      </c>
      <c r="AA178" s="229">
        <v>0</v>
      </c>
      <c r="AB178" s="229">
        <v>0</v>
      </c>
      <c r="AC178" s="229">
        <v>0</v>
      </c>
      <c r="AD178" s="229">
        <v>1800</v>
      </c>
      <c r="AE178" s="229">
        <v>0</v>
      </c>
      <c r="AF178" s="229">
        <v>0</v>
      </c>
      <c r="AG178" s="229">
        <v>0</v>
      </c>
      <c r="AH178" s="229">
        <v>1800</v>
      </c>
      <c r="AI178" s="229">
        <v>0</v>
      </c>
      <c r="AJ178" s="229">
        <v>0</v>
      </c>
      <c r="AK178" s="229">
        <v>0</v>
      </c>
      <c r="AL178" s="229">
        <v>7200</v>
      </c>
    </row>
    <row r="179" spans="1:38">
      <c r="A179" s="229">
        <v>178</v>
      </c>
      <c r="B179" s="229" t="s">
        <v>2662</v>
      </c>
      <c r="C179" s="229" t="s">
        <v>2840</v>
      </c>
      <c r="D179" s="229">
        <f t="shared" si="2"/>
        <v>0</v>
      </c>
      <c r="G179" s="229">
        <v>0</v>
      </c>
      <c r="H179" s="229">
        <v>0</v>
      </c>
      <c r="I179" s="229">
        <v>0</v>
      </c>
      <c r="J179" s="229">
        <v>0</v>
      </c>
      <c r="K179" s="229">
        <v>0</v>
      </c>
      <c r="L179" s="229">
        <v>0</v>
      </c>
      <c r="M179" s="229">
        <v>0</v>
      </c>
      <c r="N179" s="229">
        <v>0</v>
      </c>
      <c r="O179" s="229">
        <v>0</v>
      </c>
      <c r="P179" s="229">
        <v>0</v>
      </c>
      <c r="Q179" s="229">
        <v>0</v>
      </c>
      <c r="R179" s="229">
        <v>0</v>
      </c>
      <c r="S179" s="229">
        <v>0</v>
      </c>
      <c r="T179" s="229">
        <v>0</v>
      </c>
      <c r="U179" s="229">
        <v>0</v>
      </c>
      <c r="V179" s="229">
        <v>0</v>
      </c>
      <c r="W179" s="229">
        <v>0</v>
      </c>
      <c r="X179" s="229">
        <v>0</v>
      </c>
      <c r="Y179" s="229">
        <v>0</v>
      </c>
      <c r="Z179" s="229">
        <v>0</v>
      </c>
      <c r="AA179" s="229">
        <v>0</v>
      </c>
      <c r="AB179" s="229">
        <v>0</v>
      </c>
      <c r="AC179" s="229">
        <v>0</v>
      </c>
      <c r="AD179" s="229">
        <v>0</v>
      </c>
      <c r="AE179" s="229">
        <v>0</v>
      </c>
      <c r="AF179" s="229">
        <v>0</v>
      </c>
      <c r="AG179" s="229">
        <v>0</v>
      </c>
      <c r="AH179" s="229">
        <v>0</v>
      </c>
      <c r="AI179" s="229">
        <v>0</v>
      </c>
      <c r="AJ179" s="229">
        <v>0</v>
      </c>
      <c r="AK179" s="229">
        <v>0</v>
      </c>
      <c r="AL179" s="229">
        <v>0</v>
      </c>
    </row>
    <row r="180" spans="1:38">
      <c r="A180" s="229">
        <v>179</v>
      </c>
      <c r="B180" s="229" t="s">
        <v>2662</v>
      </c>
      <c r="C180" s="229" t="s">
        <v>2841</v>
      </c>
      <c r="D180" s="229">
        <f t="shared" si="2"/>
        <v>6000</v>
      </c>
      <c r="G180" s="229">
        <v>0</v>
      </c>
      <c r="H180" s="229">
        <v>0</v>
      </c>
      <c r="I180" s="229">
        <v>0</v>
      </c>
      <c r="J180" s="229">
        <v>0</v>
      </c>
      <c r="K180" s="229">
        <v>0</v>
      </c>
      <c r="L180" s="229">
        <v>0</v>
      </c>
      <c r="M180" s="229">
        <v>0</v>
      </c>
      <c r="N180" s="229">
        <v>0</v>
      </c>
      <c r="O180" s="229">
        <v>0</v>
      </c>
      <c r="P180" s="229">
        <v>0</v>
      </c>
      <c r="Q180" s="229">
        <v>1500</v>
      </c>
      <c r="R180" s="229">
        <v>0</v>
      </c>
      <c r="S180" s="229">
        <v>0</v>
      </c>
      <c r="T180" s="229">
        <v>0</v>
      </c>
      <c r="U180" s="229">
        <v>0</v>
      </c>
      <c r="V180" s="229">
        <v>0</v>
      </c>
      <c r="W180" s="229">
        <v>1500</v>
      </c>
      <c r="X180" s="229">
        <v>0</v>
      </c>
      <c r="Y180" s="229">
        <v>0</v>
      </c>
      <c r="Z180" s="229">
        <v>1500</v>
      </c>
      <c r="AA180" s="229">
        <v>0</v>
      </c>
      <c r="AB180" s="229">
        <v>0</v>
      </c>
      <c r="AC180" s="229">
        <v>0</v>
      </c>
      <c r="AD180" s="229">
        <v>0</v>
      </c>
      <c r="AE180" s="229">
        <v>0</v>
      </c>
      <c r="AF180" s="229">
        <v>1500</v>
      </c>
      <c r="AG180" s="229">
        <v>0</v>
      </c>
      <c r="AH180" s="229">
        <v>0</v>
      </c>
      <c r="AI180" s="229">
        <v>0</v>
      </c>
      <c r="AJ180" s="229">
        <v>0</v>
      </c>
      <c r="AK180" s="229">
        <v>0</v>
      </c>
      <c r="AL180" s="229">
        <v>6000</v>
      </c>
    </row>
    <row r="181" spans="1:38">
      <c r="A181" s="229">
        <v>180</v>
      </c>
      <c r="B181" s="229" t="s">
        <v>2662</v>
      </c>
      <c r="C181" s="229" t="s">
        <v>2842</v>
      </c>
      <c r="D181" s="229">
        <f t="shared" si="2"/>
        <v>7200</v>
      </c>
      <c r="G181" s="229">
        <v>0</v>
      </c>
      <c r="H181" s="229">
        <v>0</v>
      </c>
      <c r="I181" s="229">
        <v>0</v>
      </c>
      <c r="J181" s="229">
        <v>0</v>
      </c>
      <c r="K181" s="229">
        <v>0</v>
      </c>
      <c r="L181" s="229">
        <v>0</v>
      </c>
      <c r="M181" s="229">
        <v>0</v>
      </c>
      <c r="N181" s="229">
        <v>0</v>
      </c>
      <c r="O181" s="229">
        <v>0</v>
      </c>
      <c r="P181" s="229">
        <v>1800</v>
      </c>
      <c r="Q181" s="229">
        <v>0</v>
      </c>
      <c r="R181" s="229">
        <v>0</v>
      </c>
      <c r="S181" s="229">
        <v>0</v>
      </c>
      <c r="T181" s="229">
        <v>0</v>
      </c>
      <c r="U181" s="229">
        <v>0</v>
      </c>
      <c r="V181" s="229">
        <v>0</v>
      </c>
      <c r="W181" s="229">
        <v>1800</v>
      </c>
      <c r="X181" s="229">
        <v>0</v>
      </c>
      <c r="Y181" s="229">
        <v>0</v>
      </c>
      <c r="Z181" s="229">
        <v>0</v>
      </c>
      <c r="AA181" s="229">
        <v>1800</v>
      </c>
      <c r="AB181" s="229">
        <v>0</v>
      </c>
      <c r="AC181" s="229">
        <v>0</v>
      </c>
      <c r="AD181" s="229">
        <v>0</v>
      </c>
      <c r="AE181" s="229">
        <v>0</v>
      </c>
      <c r="AF181" s="229">
        <v>0</v>
      </c>
      <c r="AG181" s="229">
        <v>1800</v>
      </c>
      <c r="AH181" s="229">
        <v>0</v>
      </c>
      <c r="AI181" s="229">
        <v>0</v>
      </c>
      <c r="AJ181" s="229">
        <v>0</v>
      </c>
      <c r="AK181" s="229">
        <v>0</v>
      </c>
      <c r="AL181" s="229">
        <v>7200</v>
      </c>
    </row>
    <row r="182" spans="1:38">
      <c r="A182" s="229">
        <v>181</v>
      </c>
      <c r="B182" s="229" t="s">
        <v>2662</v>
      </c>
      <c r="C182" s="229" t="s">
        <v>2843</v>
      </c>
      <c r="D182" s="229">
        <f t="shared" si="2"/>
        <v>4200</v>
      </c>
      <c r="G182" s="229">
        <v>0</v>
      </c>
      <c r="H182" s="229">
        <v>0</v>
      </c>
      <c r="I182" s="229">
        <v>0</v>
      </c>
      <c r="J182" s="229">
        <v>0</v>
      </c>
      <c r="K182" s="229">
        <v>0</v>
      </c>
      <c r="L182" s="229">
        <v>0</v>
      </c>
      <c r="M182" s="229">
        <v>0</v>
      </c>
      <c r="N182" s="229">
        <v>0</v>
      </c>
      <c r="O182" s="229">
        <v>0</v>
      </c>
      <c r="P182" s="229">
        <v>0</v>
      </c>
      <c r="Q182" s="229">
        <v>0</v>
      </c>
      <c r="R182" s="229">
        <v>0</v>
      </c>
      <c r="S182" s="229">
        <v>1400</v>
      </c>
      <c r="T182" s="229">
        <v>0</v>
      </c>
      <c r="U182" s="229">
        <v>0</v>
      </c>
      <c r="V182" s="229">
        <v>0</v>
      </c>
      <c r="W182" s="229">
        <v>0</v>
      </c>
      <c r="X182" s="229">
        <v>0</v>
      </c>
      <c r="Y182" s="229">
        <v>0</v>
      </c>
      <c r="Z182" s="229">
        <v>0</v>
      </c>
      <c r="AA182" s="229">
        <v>1400</v>
      </c>
      <c r="AB182" s="229">
        <v>0</v>
      </c>
      <c r="AC182" s="229">
        <v>0</v>
      </c>
      <c r="AD182" s="229">
        <v>0</v>
      </c>
      <c r="AE182" s="229">
        <v>0</v>
      </c>
      <c r="AF182" s="229">
        <v>0</v>
      </c>
      <c r="AG182" s="229">
        <v>0</v>
      </c>
      <c r="AH182" s="229">
        <v>0</v>
      </c>
      <c r="AI182" s="229">
        <v>0</v>
      </c>
      <c r="AJ182" s="229">
        <v>0</v>
      </c>
      <c r="AK182" s="229">
        <v>1400</v>
      </c>
      <c r="AL182" s="229">
        <v>4200</v>
      </c>
    </row>
    <row r="183" spans="1:38">
      <c r="A183" s="229">
        <v>182</v>
      </c>
      <c r="B183" s="229" t="s">
        <v>2662</v>
      </c>
      <c r="C183" s="229" t="s">
        <v>2844</v>
      </c>
      <c r="D183" s="229">
        <f t="shared" si="2"/>
        <v>0</v>
      </c>
      <c r="G183" s="229">
        <v>0</v>
      </c>
      <c r="H183" s="229">
        <v>0</v>
      </c>
      <c r="I183" s="229">
        <v>0</v>
      </c>
      <c r="J183" s="229">
        <v>0</v>
      </c>
      <c r="K183" s="229">
        <v>0</v>
      </c>
      <c r="L183" s="229">
        <v>0</v>
      </c>
      <c r="M183" s="229">
        <v>0</v>
      </c>
      <c r="N183" s="229">
        <v>0</v>
      </c>
      <c r="O183" s="229">
        <v>0</v>
      </c>
      <c r="P183" s="229">
        <v>0</v>
      </c>
      <c r="Q183" s="229">
        <v>0</v>
      </c>
      <c r="R183" s="229">
        <v>0</v>
      </c>
      <c r="S183" s="229">
        <v>0</v>
      </c>
      <c r="T183" s="229">
        <v>0</v>
      </c>
      <c r="U183" s="229">
        <v>0</v>
      </c>
      <c r="V183" s="229">
        <v>0</v>
      </c>
      <c r="W183" s="229">
        <v>0</v>
      </c>
      <c r="X183" s="229">
        <v>0</v>
      </c>
      <c r="Y183" s="229">
        <v>0</v>
      </c>
      <c r="Z183" s="229">
        <v>0</v>
      </c>
      <c r="AA183" s="229">
        <v>0</v>
      </c>
      <c r="AB183" s="229">
        <v>0</v>
      </c>
      <c r="AC183" s="229">
        <v>0</v>
      </c>
      <c r="AD183" s="229">
        <v>0</v>
      </c>
      <c r="AE183" s="229">
        <v>0</v>
      </c>
      <c r="AF183" s="229">
        <v>0</v>
      </c>
      <c r="AG183" s="229">
        <v>0</v>
      </c>
      <c r="AH183" s="229">
        <v>0</v>
      </c>
      <c r="AI183" s="229">
        <v>0</v>
      </c>
      <c r="AJ183" s="229">
        <v>0</v>
      </c>
      <c r="AK183" s="229">
        <v>0</v>
      </c>
      <c r="AL183" s="229">
        <v>0</v>
      </c>
    </row>
    <row r="184" spans="1:38">
      <c r="A184" s="229">
        <v>183</v>
      </c>
      <c r="B184" s="229" t="s">
        <v>2662</v>
      </c>
      <c r="C184" s="229" t="s">
        <v>2845</v>
      </c>
      <c r="D184" s="229">
        <f t="shared" si="2"/>
        <v>7600</v>
      </c>
      <c r="G184" s="229">
        <v>0</v>
      </c>
      <c r="H184" s="229">
        <v>0</v>
      </c>
      <c r="I184" s="229">
        <v>0</v>
      </c>
      <c r="J184" s="229">
        <v>0</v>
      </c>
      <c r="K184" s="229">
        <v>0</v>
      </c>
      <c r="L184" s="229">
        <v>1400</v>
      </c>
      <c r="M184" s="229">
        <v>0</v>
      </c>
      <c r="N184" s="229">
        <v>0</v>
      </c>
      <c r="O184" s="229">
        <v>0</v>
      </c>
      <c r="P184" s="229">
        <v>1400</v>
      </c>
      <c r="Q184" s="229">
        <v>0</v>
      </c>
      <c r="R184" s="229">
        <v>0</v>
      </c>
      <c r="S184" s="229">
        <v>0</v>
      </c>
      <c r="T184" s="229">
        <v>1600</v>
      </c>
      <c r="U184" s="229">
        <v>0</v>
      </c>
      <c r="V184" s="229">
        <v>0</v>
      </c>
      <c r="W184" s="229">
        <v>0</v>
      </c>
      <c r="X184" s="229">
        <v>0</v>
      </c>
      <c r="Y184" s="229">
        <v>0</v>
      </c>
      <c r="Z184" s="229">
        <v>1600</v>
      </c>
      <c r="AA184" s="229">
        <v>0</v>
      </c>
      <c r="AB184" s="229">
        <v>0</v>
      </c>
      <c r="AC184" s="229">
        <v>0</v>
      </c>
      <c r="AD184" s="229">
        <v>0</v>
      </c>
      <c r="AE184" s="229">
        <v>0</v>
      </c>
      <c r="AF184" s="229">
        <v>1600</v>
      </c>
      <c r="AG184" s="229">
        <v>0</v>
      </c>
      <c r="AH184" s="229">
        <v>0</v>
      </c>
      <c r="AI184" s="229">
        <v>0</v>
      </c>
      <c r="AJ184" s="229">
        <v>0</v>
      </c>
      <c r="AK184" s="229">
        <v>0</v>
      </c>
      <c r="AL184" s="229">
        <v>7600</v>
      </c>
    </row>
    <row r="185" spans="1:38">
      <c r="A185" s="229">
        <v>184</v>
      </c>
      <c r="B185" s="229" t="s">
        <v>2662</v>
      </c>
      <c r="C185" s="229" t="s">
        <v>2846</v>
      </c>
      <c r="D185" s="229">
        <f t="shared" si="2"/>
        <v>6300</v>
      </c>
      <c r="G185" s="229">
        <v>0</v>
      </c>
      <c r="H185" s="229">
        <v>0</v>
      </c>
      <c r="I185" s="229">
        <v>0</v>
      </c>
      <c r="J185" s="229">
        <v>0</v>
      </c>
      <c r="K185" s="229">
        <v>0</v>
      </c>
      <c r="L185" s="229">
        <v>0</v>
      </c>
      <c r="M185" s="229">
        <v>2100</v>
      </c>
      <c r="N185" s="229">
        <v>0</v>
      </c>
      <c r="O185" s="229">
        <v>0</v>
      </c>
      <c r="P185" s="229">
        <v>0</v>
      </c>
      <c r="Q185" s="229">
        <v>0</v>
      </c>
      <c r="R185" s="229">
        <v>0</v>
      </c>
      <c r="S185" s="229">
        <v>0</v>
      </c>
      <c r="T185" s="229">
        <v>2100</v>
      </c>
      <c r="U185" s="229">
        <v>0</v>
      </c>
      <c r="V185" s="229">
        <v>0</v>
      </c>
      <c r="W185" s="229">
        <v>0</v>
      </c>
      <c r="X185" s="229">
        <v>0</v>
      </c>
      <c r="Y185" s="229">
        <v>0</v>
      </c>
      <c r="Z185" s="229">
        <v>0</v>
      </c>
      <c r="AA185" s="229">
        <v>2100</v>
      </c>
      <c r="AB185" s="229">
        <v>0</v>
      </c>
      <c r="AC185" s="229">
        <v>0</v>
      </c>
      <c r="AD185" s="229">
        <v>0</v>
      </c>
      <c r="AE185" s="229">
        <v>0</v>
      </c>
      <c r="AF185" s="229">
        <v>0</v>
      </c>
      <c r="AG185" s="229">
        <v>0</v>
      </c>
      <c r="AH185" s="229">
        <v>0</v>
      </c>
      <c r="AI185" s="229">
        <v>0</v>
      </c>
      <c r="AJ185" s="229">
        <v>0</v>
      </c>
      <c r="AK185" s="229">
        <v>0</v>
      </c>
      <c r="AL185" s="229">
        <v>6300</v>
      </c>
    </row>
    <row r="186" spans="1:38">
      <c r="A186" s="229">
        <v>185</v>
      </c>
      <c r="B186" s="229" t="s">
        <v>2662</v>
      </c>
      <c r="C186" s="229" t="s">
        <v>2847</v>
      </c>
      <c r="D186" s="229">
        <f t="shared" si="2"/>
        <v>8000</v>
      </c>
      <c r="G186" s="229">
        <v>0</v>
      </c>
      <c r="H186" s="229">
        <v>0</v>
      </c>
      <c r="I186" s="229">
        <v>0</v>
      </c>
      <c r="J186" s="229">
        <v>0</v>
      </c>
      <c r="K186" s="229">
        <v>0</v>
      </c>
      <c r="L186" s="229">
        <v>0</v>
      </c>
      <c r="M186" s="229">
        <v>0</v>
      </c>
      <c r="N186" s="229">
        <v>0</v>
      </c>
      <c r="O186" s="229">
        <v>0</v>
      </c>
      <c r="P186" s="229">
        <v>2000</v>
      </c>
      <c r="Q186" s="229">
        <v>0</v>
      </c>
      <c r="R186" s="229">
        <v>0</v>
      </c>
      <c r="S186" s="229">
        <v>0</v>
      </c>
      <c r="T186" s="229">
        <v>2000</v>
      </c>
      <c r="U186" s="229">
        <v>0</v>
      </c>
      <c r="V186" s="229">
        <v>0</v>
      </c>
      <c r="W186" s="229">
        <v>0</v>
      </c>
      <c r="X186" s="229">
        <v>0</v>
      </c>
      <c r="Y186" s="229">
        <v>0</v>
      </c>
      <c r="Z186" s="229">
        <v>0</v>
      </c>
      <c r="AA186" s="229">
        <v>2000</v>
      </c>
      <c r="AB186" s="229">
        <v>0</v>
      </c>
      <c r="AC186" s="229">
        <v>0</v>
      </c>
      <c r="AD186" s="229">
        <v>0</v>
      </c>
      <c r="AE186" s="229">
        <v>0</v>
      </c>
      <c r="AF186" s="229">
        <v>0</v>
      </c>
      <c r="AG186" s="229">
        <v>0</v>
      </c>
      <c r="AH186" s="229">
        <v>2000</v>
      </c>
      <c r="AI186" s="229">
        <v>0</v>
      </c>
      <c r="AJ186" s="229">
        <v>0</v>
      </c>
      <c r="AK186" s="229">
        <v>0</v>
      </c>
      <c r="AL186" s="229">
        <v>8000</v>
      </c>
    </row>
    <row r="187" spans="1:38">
      <c r="A187" s="229">
        <v>186</v>
      </c>
      <c r="B187" s="229" t="s">
        <v>2662</v>
      </c>
      <c r="C187" s="229" t="s">
        <v>2848</v>
      </c>
      <c r="D187" s="229">
        <f t="shared" si="2"/>
        <v>6000</v>
      </c>
      <c r="G187" s="229">
        <v>0</v>
      </c>
      <c r="H187" s="229">
        <v>0</v>
      </c>
      <c r="I187" s="229">
        <v>0</v>
      </c>
      <c r="J187" s="229">
        <v>0</v>
      </c>
      <c r="K187" s="229">
        <v>0</v>
      </c>
      <c r="L187" s="229">
        <v>0</v>
      </c>
      <c r="M187" s="229">
        <v>0</v>
      </c>
      <c r="N187" s="229">
        <v>0</v>
      </c>
      <c r="O187" s="229">
        <v>0</v>
      </c>
      <c r="P187" s="229">
        <v>0</v>
      </c>
      <c r="Q187" s="229">
        <v>2000</v>
      </c>
      <c r="R187" s="229">
        <v>0</v>
      </c>
      <c r="S187" s="229">
        <v>0</v>
      </c>
      <c r="T187" s="229">
        <v>0</v>
      </c>
      <c r="U187" s="229">
        <v>0</v>
      </c>
      <c r="V187" s="229">
        <v>0</v>
      </c>
      <c r="W187" s="229">
        <v>2000</v>
      </c>
      <c r="X187" s="229">
        <v>0</v>
      </c>
      <c r="Y187" s="229">
        <v>0</v>
      </c>
      <c r="Z187" s="229">
        <v>0</v>
      </c>
      <c r="AA187" s="229">
        <v>0</v>
      </c>
      <c r="AB187" s="229">
        <v>0</v>
      </c>
      <c r="AC187" s="229">
        <v>0</v>
      </c>
      <c r="AD187" s="229">
        <v>2000</v>
      </c>
      <c r="AE187" s="229">
        <v>0</v>
      </c>
      <c r="AF187" s="229">
        <v>0</v>
      </c>
      <c r="AG187" s="229">
        <v>0</v>
      </c>
      <c r="AH187" s="229">
        <v>0</v>
      </c>
      <c r="AI187" s="229">
        <v>0</v>
      </c>
      <c r="AJ187" s="229">
        <v>0</v>
      </c>
      <c r="AK187" s="229">
        <v>0</v>
      </c>
      <c r="AL187" s="229">
        <v>6000</v>
      </c>
    </row>
    <row r="188" spans="1:38">
      <c r="A188" s="229">
        <v>187</v>
      </c>
      <c r="B188" s="229" t="s">
        <v>2662</v>
      </c>
      <c r="C188" s="229" t="s">
        <v>2849</v>
      </c>
      <c r="D188" s="229">
        <f t="shared" si="2"/>
        <v>8370</v>
      </c>
      <c r="G188" s="229">
        <v>0</v>
      </c>
      <c r="H188" s="229">
        <v>0</v>
      </c>
      <c r="I188" s="229">
        <v>0</v>
      </c>
      <c r="J188" s="229">
        <v>0</v>
      </c>
      <c r="K188" s="229">
        <v>0</v>
      </c>
      <c r="L188" s="229">
        <v>0</v>
      </c>
      <c r="M188" s="229">
        <v>1350</v>
      </c>
      <c r="N188" s="229">
        <v>0</v>
      </c>
      <c r="O188" s="229">
        <v>0</v>
      </c>
      <c r="P188" s="229">
        <v>0</v>
      </c>
      <c r="Q188" s="229">
        <v>1350</v>
      </c>
      <c r="R188" s="229">
        <v>0</v>
      </c>
      <c r="S188" s="229">
        <v>0</v>
      </c>
      <c r="T188" s="229">
        <v>0</v>
      </c>
      <c r="U188" s="229">
        <v>0</v>
      </c>
      <c r="V188" s="229">
        <v>0</v>
      </c>
      <c r="W188" s="229">
        <v>1890</v>
      </c>
      <c r="X188" s="229">
        <v>0</v>
      </c>
      <c r="Y188" s="229">
        <v>0</v>
      </c>
      <c r="Z188" s="229">
        <v>0</v>
      </c>
      <c r="AA188" s="229">
        <v>0</v>
      </c>
      <c r="AB188" s="229">
        <v>0</v>
      </c>
      <c r="AC188" s="229">
        <v>0</v>
      </c>
      <c r="AD188" s="229">
        <v>1890</v>
      </c>
      <c r="AE188" s="229">
        <v>0</v>
      </c>
      <c r="AF188" s="229">
        <v>0</v>
      </c>
      <c r="AG188" s="229">
        <v>0</v>
      </c>
      <c r="AH188" s="229">
        <v>1890</v>
      </c>
      <c r="AI188" s="229">
        <v>0</v>
      </c>
      <c r="AJ188" s="229">
        <v>0</v>
      </c>
      <c r="AK188" s="229">
        <v>0</v>
      </c>
      <c r="AL188" s="229">
        <v>8370</v>
      </c>
    </row>
    <row r="189" spans="1:38">
      <c r="A189" s="229">
        <v>188</v>
      </c>
      <c r="B189" s="229" t="s">
        <v>2662</v>
      </c>
      <c r="C189" s="229" t="s">
        <v>2850</v>
      </c>
      <c r="D189" s="229">
        <f t="shared" si="2"/>
        <v>8000</v>
      </c>
      <c r="G189" s="229">
        <v>0</v>
      </c>
      <c r="H189" s="229">
        <v>0</v>
      </c>
      <c r="I189" s="229">
        <v>0</v>
      </c>
      <c r="J189" s="229">
        <v>0</v>
      </c>
      <c r="K189" s="229">
        <v>0</v>
      </c>
      <c r="L189" s="229">
        <v>2000</v>
      </c>
      <c r="M189" s="229">
        <v>0</v>
      </c>
      <c r="N189" s="229">
        <v>0</v>
      </c>
      <c r="O189" s="229">
        <v>0</v>
      </c>
      <c r="P189" s="229">
        <v>0</v>
      </c>
      <c r="Q189" s="229">
        <v>2000</v>
      </c>
      <c r="R189" s="229">
        <v>0</v>
      </c>
      <c r="S189" s="229">
        <v>0</v>
      </c>
      <c r="T189" s="229">
        <v>0</v>
      </c>
      <c r="U189" s="229">
        <v>0</v>
      </c>
      <c r="V189" s="229">
        <v>0</v>
      </c>
      <c r="W189" s="229">
        <v>0</v>
      </c>
      <c r="X189" s="229">
        <v>2000</v>
      </c>
      <c r="Y189" s="229">
        <v>0</v>
      </c>
      <c r="Z189" s="229">
        <v>0</v>
      </c>
      <c r="AA189" s="229">
        <v>0</v>
      </c>
      <c r="AB189" s="229">
        <v>0</v>
      </c>
      <c r="AC189" s="229">
        <v>0</v>
      </c>
      <c r="AD189" s="229">
        <v>0</v>
      </c>
      <c r="AE189" s="229">
        <v>2000</v>
      </c>
      <c r="AF189" s="229">
        <v>0</v>
      </c>
      <c r="AG189" s="229">
        <v>0</v>
      </c>
      <c r="AH189" s="229">
        <v>0</v>
      </c>
      <c r="AI189" s="229">
        <v>0</v>
      </c>
      <c r="AJ189" s="229">
        <v>0</v>
      </c>
      <c r="AK189" s="229">
        <v>0</v>
      </c>
      <c r="AL189" s="229">
        <v>8000</v>
      </c>
    </row>
    <row r="190" spans="1:38">
      <c r="A190" s="229">
        <v>189</v>
      </c>
      <c r="B190" s="229" t="s">
        <v>2662</v>
      </c>
      <c r="C190" s="229" t="s">
        <v>2851</v>
      </c>
      <c r="D190" s="229">
        <f t="shared" si="2"/>
        <v>6000</v>
      </c>
      <c r="G190" s="229">
        <v>0</v>
      </c>
      <c r="H190" s="229">
        <v>0</v>
      </c>
      <c r="I190" s="229">
        <v>0</v>
      </c>
      <c r="J190" s="229">
        <v>0</v>
      </c>
      <c r="K190" s="229">
        <v>0</v>
      </c>
      <c r="L190" s="229">
        <v>0</v>
      </c>
      <c r="M190" s="229">
        <v>0</v>
      </c>
      <c r="N190" s="229">
        <v>0</v>
      </c>
      <c r="O190" s="229">
        <v>0</v>
      </c>
      <c r="P190" s="229">
        <v>0</v>
      </c>
      <c r="Q190" s="229">
        <v>2000</v>
      </c>
      <c r="R190" s="229">
        <v>0</v>
      </c>
      <c r="S190" s="229">
        <v>0</v>
      </c>
      <c r="T190" s="229">
        <v>0</v>
      </c>
      <c r="U190" s="229">
        <v>0</v>
      </c>
      <c r="V190" s="229">
        <v>0</v>
      </c>
      <c r="W190" s="229">
        <v>2000</v>
      </c>
      <c r="X190" s="229">
        <v>0</v>
      </c>
      <c r="Y190" s="229">
        <v>0</v>
      </c>
      <c r="Z190" s="229">
        <v>0</v>
      </c>
      <c r="AA190" s="229">
        <v>0</v>
      </c>
      <c r="AB190" s="229">
        <v>0</v>
      </c>
      <c r="AC190" s="229">
        <v>0</v>
      </c>
      <c r="AD190" s="229">
        <v>2000</v>
      </c>
      <c r="AE190" s="229">
        <v>0</v>
      </c>
      <c r="AF190" s="229">
        <v>0</v>
      </c>
      <c r="AG190" s="229">
        <v>0</v>
      </c>
      <c r="AH190" s="229">
        <v>0</v>
      </c>
      <c r="AI190" s="229">
        <v>0</v>
      </c>
      <c r="AJ190" s="229">
        <v>0</v>
      </c>
      <c r="AK190" s="229">
        <v>0</v>
      </c>
      <c r="AL190" s="229">
        <v>6000</v>
      </c>
    </row>
    <row r="191" spans="1:38">
      <c r="A191" s="229">
        <v>190</v>
      </c>
      <c r="B191" s="229" t="s">
        <v>2662</v>
      </c>
      <c r="C191" s="229" t="s">
        <v>2852</v>
      </c>
      <c r="D191" s="229">
        <f t="shared" si="2"/>
        <v>6000</v>
      </c>
      <c r="G191" s="229">
        <v>0</v>
      </c>
      <c r="H191" s="229">
        <v>0</v>
      </c>
      <c r="I191" s="229">
        <v>0</v>
      </c>
      <c r="J191" s="229">
        <v>0</v>
      </c>
      <c r="K191" s="229">
        <v>0</v>
      </c>
      <c r="L191" s="229">
        <v>0</v>
      </c>
      <c r="M191" s="229">
        <v>0</v>
      </c>
      <c r="N191" s="229">
        <v>0</v>
      </c>
      <c r="O191" s="229">
        <v>0</v>
      </c>
      <c r="P191" s="229">
        <v>0</v>
      </c>
      <c r="Q191" s="229">
        <v>2000</v>
      </c>
      <c r="R191" s="229">
        <v>0</v>
      </c>
      <c r="S191" s="229">
        <v>0</v>
      </c>
      <c r="T191" s="229">
        <v>0</v>
      </c>
      <c r="U191" s="229">
        <v>0</v>
      </c>
      <c r="V191" s="229">
        <v>0</v>
      </c>
      <c r="W191" s="229">
        <v>2000</v>
      </c>
      <c r="X191" s="229">
        <v>0</v>
      </c>
      <c r="Y191" s="229">
        <v>0</v>
      </c>
      <c r="Z191" s="229">
        <v>0</v>
      </c>
      <c r="AA191" s="229">
        <v>0</v>
      </c>
      <c r="AB191" s="229">
        <v>0</v>
      </c>
      <c r="AC191" s="229">
        <v>0</v>
      </c>
      <c r="AD191" s="229">
        <v>0</v>
      </c>
      <c r="AE191" s="229">
        <v>2000</v>
      </c>
      <c r="AF191" s="229">
        <v>0</v>
      </c>
      <c r="AG191" s="229">
        <v>0</v>
      </c>
      <c r="AH191" s="229">
        <v>0</v>
      </c>
      <c r="AI191" s="229">
        <v>0</v>
      </c>
      <c r="AJ191" s="229">
        <v>0</v>
      </c>
      <c r="AK191" s="229">
        <v>0</v>
      </c>
      <c r="AL191" s="229">
        <v>6000</v>
      </c>
    </row>
    <row r="192" spans="1:38">
      <c r="A192" s="229">
        <v>191</v>
      </c>
      <c r="B192" s="229" t="s">
        <v>2662</v>
      </c>
      <c r="C192" s="229" t="s">
        <v>2853</v>
      </c>
      <c r="D192" s="229">
        <f t="shared" si="2"/>
        <v>0</v>
      </c>
      <c r="G192" s="229">
        <v>0</v>
      </c>
      <c r="H192" s="229">
        <v>0</v>
      </c>
      <c r="I192" s="229">
        <v>0</v>
      </c>
      <c r="J192" s="229">
        <v>0</v>
      </c>
      <c r="K192" s="229">
        <v>0</v>
      </c>
      <c r="L192" s="229">
        <v>0</v>
      </c>
      <c r="M192" s="229">
        <v>0</v>
      </c>
      <c r="N192" s="229">
        <v>0</v>
      </c>
      <c r="O192" s="229">
        <v>0</v>
      </c>
      <c r="P192" s="229">
        <v>0</v>
      </c>
      <c r="Q192" s="229">
        <v>0</v>
      </c>
      <c r="R192" s="229">
        <v>0</v>
      </c>
      <c r="S192" s="229">
        <v>0</v>
      </c>
      <c r="T192" s="229">
        <v>0</v>
      </c>
      <c r="U192" s="229">
        <v>0</v>
      </c>
      <c r="V192" s="229">
        <v>0</v>
      </c>
      <c r="W192" s="229">
        <v>0</v>
      </c>
      <c r="X192" s="229">
        <v>0</v>
      </c>
      <c r="Y192" s="229">
        <v>0</v>
      </c>
      <c r="Z192" s="229">
        <v>0</v>
      </c>
      <c r="AA192" s="229">
        <v>0</v>
      </c>
      <c r="AB192" s="229">
        <v>0</v>
      </c>
      <c r="AC192" s="229">
        <v>0</v>
      </c>
      <c r="AD192" s="229">
        <v>0</v>
      </c>
      <c r="AE192" s="229">
        <v>0</v>
      </c>
      <c r="AF192" s="229">
        <v>0</v>
      </c>
      <c r="AG192" s="229">
        <v>0</v>
      </c>
      <c r="AH192" s="229">
        <v>0</v>
      </c>
      <c r="AI192" s="229">
        <v>0</v>
      </c>
      <c r="AJ192" s="229">
        <v>0</v>
      </c>
      <c r="AK192" s="229">
        <v>0</v>
      </c>
      <c r="AL192" s="229">
        <v>0</v>
      </c>
    </row>
    <row r="193" spans="1:38">
      <c r="A193" s="229">
        <v>192</v>
      </c>
      <c r="B193" s="229" t="s">
        <v>2662</v>
      </c>
      <c r="C193" s="229" t="s">
        <v>2854</v>
      </c>
      <c r="D193" s="229">
        <f t="shared" si="2"/>
        <v>6600</v>
      </c>
      <c r="G193" s="229">
        <v>0</v>
      </c>
      <c r="H193" s="229">
        <v>0</v>
      </c>
      <c r="I193" s="229">
        <v>0</v>
      </c>
      <c r="J193" s="229">
        <v>0</v>
      </c>
      <c r="K193" s="229">
        <v>0</v>
      </c>
      <c r="L193" s="229">
        <v>0</v>
      </c>
      <c r="M193" s="229">
        <v>0</v>
      </c>
      <c r="N193" s="229">
        <v>0</v>
      </c>
      <c r="O193" s="229">
        <v>0</v>
      </c>
      <c r="P193" s="229">
        <v>2200</v>
      </c>
      <c r="Q193" s="229">
        <v>0</v>
      </c>
      <c r="R193" s="229">
        <v>0</v>
      </c>
      <c r="S193" s="229">
        <v>0</v>
      </c>
      <c r="T193" s="229">
        <v>0</v>
      </c>
      <c r="U193" s="229">
        <v>0</v>
      </c>
      <c r="V193" s="229">
        <v>0</v>
      </c>
      <c r="W193" s="229">
        <v>2200</v>
      </c>
      <c r="X193" s="229">
        <v>0</v>
      </c>
      <c r="Y193" s="229">
        <v>0</v>
      </c>
      <c r="Z193" s="229">
        <v>0</v>
      </c>
      <c r="AA193" s="229">
        <v>0</v>
      </c>
      <c r="AB193" s="229">
        <v>0</v>
      </c>
      <c r="AC193" s="229">
        <v>0</v>
      </c>
      <c r="AD193" s="229">
        <v>0</v>
      </c>
      <c r="AE193" s="229">
        <v>2200</v>
      </c>
      <c r="AF193" s="229">
        <v>0</v>
      </c>
      <c r="AG193" s="229">
        <v>0</v>
      </c>
      <c r="AH193" s="229">
        <v>0</v>
      </c>
      <c r="AI193" s="229">
        <v>0</v>
      </c>
      <c r="AJ193" s="229">
        <v>0</v>
      </c>
      <c r="AK193" s="229">
        <v>0</v>
      </c>
      <c r="AL193" s="229">
        <v>6600</v>
      </c>
    </row>
    <row r="194" spans="1:38">
      <c r="A194" s="229">
        <v>193</v>
      </c>
      <c r="B194" s="229" t="s">
        <v>2662</v>
      </c>
      <c r="C194" s="229" t="s">
        <v>2855</v>
      </c>
      <c r="D194" s="229">
        <f t="shared" ref="D194:D257" si="3">IF(ISERROR(AL194),0,AL194)</f>
        <v>8280</v>
      </c>
      <c r="G194" s="229">
        <v>0</v>
      </c>
      <c r="H194" s="229">
        <v>0</v>
      </c>
      <c r="I194" s="229">
        <v>0</v>
      </c>
      <c r="J194" s="229">
        <v>0</v>
      </c>
      <c r="K194" s="229">
        <v>0</v>
      </c>
      <c r="L194" s="229">
        <v>0</v>
      </c>
      <c r="M194" s="229">
        <v>0</v>
      </c>
      <c r="N194" s="229">
        <v>0</v>
      </c>
      <c r="O194" s="229">
        <v>0</v>
      </c>
      <c r="P194" s="229">
        <v>1800</v>
      </c>
      <c r="Q194" s="229">
        <v>0</v>
      </c>
      <c r="R194" s="229">
        <v>0</v>
      </c>
      <c r="S194" s="229">
        <v>0</v>
      </c>
      <c r="T194" s="229">
        <v>0</v>
      </c>
      <c r="U194" s="229">
        <v>0</v>
      </c>
      <c r="V194" s="229">
        <v>0</v>
      </c>
      <c r="W194" s="229">
        <v>1800</v>
      </c>
      <c r="X194" s="229">
        <v>0</v>
      </c>
      <c r="Y194" s="229">
        <v>0</v>
      </c>
      <c r="Z194" s="229">
        <v>0</v>
      </c>
      <c r="AA194" s="229">
        <v>0</v>
      </c>
      <c r="AB194" s="229">
        <v>0</v>
      </c>
      <c r="AC194" s="229">
        <v>0</v>
      </c>
      <c r="AD194" s="229">
        <v>0</v>
      </c>
      <c r="AE194" s="229">
        <v>2340</v>
      </c>
      <c r="AF194" s="229">
        <v>0</v>
      </c>
      <c r="AG194" s="229">
        <v>0</v>
      </c>
      <c r="AH194" s="229">
        <v>2340</v>
      </c>
      <c r="AI194" s="229">
        <v>0</v>
      </c>
      <c r="AJ194" s="229">
        <v>0</v>
      </c>
      <c r="AK194" s="229">
        <v>0</v>
      </c>
      <c r="AL194" s="229">
        <v>8280</v>
      </c>
    </row>
    <row r="195" spans="1:38">
      <c r="A195" s="229">
        <v>194</v>
      </c>
      <c r="B195" s="229" t="s">
        <v>2662</v>
      </c>
      <c r="C195" s="229" t="s">
        <v>2856</v>
      </c>
      <c r="D195" s="229">
        <f t="shared" si="3"/>
        <v>8000</v>
      </c>
      <c r="G195" s="229">
        <v>0</v>
      </c>
      <c r="H195" s="229">
        <v>0</v>
      </c>
      <c r="I195" s="229">
        <v>0</v>
      </c>
      <c r="J195" s="229">
        <v>0</v>
      </c>
      <c r="K195" s="229">
        <v>0</v>
      </c>
      <c r="L195" s="229">
        <v>0</v>
      </c>
      <c r="M195" s="229">
        <v>2000</v>
      </c>
      <c r="N195" s="229">
        <v>0</v>
      </c>
      <c r="O195" s="229">
        <v>0</v>
      </c>
      <c r="P195" s="229">
        <v>0</v>
      </c>
      <c r="Q195" s="229">
        <v>0</v>
      </c>
      <c r="R195" s="229">
        <v>0</v>
      </c>
      <c r="S195" s="229">
        <v>2000</v>
      </c>
      <c r="T195" s="229">
        <v>0</v>
      </c>
      <c r="U195" s="229">
        <v>0</v>
      </c>
      <c r="V195" s="229">
        <v>0</v>
      </c>
      <c r="W195" s="229">
        <v>0</v>
      </c>
      <c r="X195" s="229">
        <v>0</v>
      </c>
      <c r="Y195" s="229">
        <v>2000</v>
      </c>
      <c r="Z195" s="229">
        <v>0</v>
      </c>
      <c r="AA195" s="229">
        <v>0</v>
      </c>
      <c r="AB195" s="229">
        <v>0</v>
      </c>
      <c r="AC195" s="229">
        <v>0</v>
      </c>
      <c r="AD195" s="229">
        <v>0</v>
      </c>
      <c r="AE195" s="229">
        <v>0</v>
      </c>
      <c r="AF195" s="229">
        <v>2000</v>
      </c>
      <c r="AG195" s="229">
        <v>0</v>
      </c>
      <c r="AH195" s="229">
        <v>0</v>
      </c>
      <c r="AI195" s="229">
        <v>0</v>
      </c>
      <c r="AJ195" s="229">
        <v>0</v>
      </c>
      <c r="AK195" s="229">
        <v>0</v>
      </c>
      <c r="AL195" s="229">
        <v>8000</v>
      </c>
    </row>
    <row r="196" spans="1:38">
      <c r="A196" s="229">
        <v>195</v>
      </c>
      <c r="B196" s="229" t="s">
        <v>2662</v>
      </c>
      <c r="C196" s="229" t="s">
        <v>2857</v>
      </c>
      <c r="D196" s="229">
        <f t="shared" si="3"/>
        <v>8000</v>
      </c>
      <c r="G196" s="229">
        <v>0</v>
      </c>
      <c r="H196" s="229">
        <v>0</v>
      </c>
      <c r="I196" s="229">
        <v>0</v>
      </c>
      <c r="J196" s="229">
        <v>0</v>
      </c>
      <c r="K196" s="229">
        <v>0</v>
      </c>
      <c r="L196" s="229">
        <v>2000</v>
      </c>
      <c r="M196" s="229">
        <v>0</v>
      </c>
      <c r="N196" s="229">
        <v>0</v>
      </c>
      <c r="O196" s="229">
        <v>0</v>
      </c>
      <c r="P196" s="229">
        <v>0</v>
      </c>
      <c r="Q196" s="229">
        <v>0</v>
      </c>
      <c r="R196" s="229">
        <v>2000</v>
      </c>
      <c r="S196" s="229">
        <v>0</v>
      </c>
      <c r="T196" s="229">
        <v>0</v>
      </c>
      <c r="U196" s="229">
        <v>0</v>
      </c>
      <c r="V196" s="229">
        <v>0</v>
      </c>
      <c r="W196" s="229">
        <v>0</v>
      </c>
      <c r="X196" s="229">
        <v>0</v>
      </c>
      <c r="Y196" s="229">
        <v>2000</v>
      </c>
      <c r="Z196" s="229">
        <v>0</v>
      </c>
      <c r="AA196" s="229">
        <v>0</v>
      </c>
      <c r="AB196" s="229">
        <v>0</v>
      </c>
      <c r="AC196" s="229">
        <v>0</v>
      </c>
      <c r="AD196" s="229">
        <v>0</v>
      </c>
      <c r="AE196" s="229">
        <v>0</v>
      </c>
      <c r="AF196" s="229">
        <v>2000</v>
      </c>
      <c r="AG196" s="229">
        <v>0</v>
      </c>
      <c r="AH196" s="229">
        <v>0</v>
      </c>
      <c r="AI196" s="229">
        <v>0</v>
      </c>
      <c r="AJ196" s="229">
        <v>0</v>
      </c>
      <c r="AK196" s="229">
        <v>0</v>
      </c>
      <c r="AL196" s="229">
        <v>8000</v>
      </c>
    </row>
    <row r="197" spans="1:38">
      <c r="A197" s="229">
        <v>196</v>
      </c>
      <c r="B197" s="229" t="s">
        <v>2662</v>
      </c>
      <c r="C197" s="229" t="s">
        <v>2858</v>
      </c>
      <c r="D197" s="229">
        <f t="shared" si="3"/>
        <v>7200</v>
      </c>
      <c r="G197" s="229">
        <v>0</v>
      </c>
      <c r="H197" s="229">
        <v>0</v>
      </c>
      <c r="I197" s="229">
        <v>0</v>
      </c>
      <c r="J197" s="229">
        <v>0</v>
      </c>
      <c r="K197" s="229">
        <v>0</v>
      </c>
      <c r="L197" s="229">
        <v>1800</v>
      </c>
      <c r="M197" s="229">
        <v>0</v>
      </c>
      <c r="N197" s="229">
        <v>0</v>
      </c>
      <c r="O197" s="229">
        <v>0</v>
      </c>
      <c r="P197" s="229">
        <v>0</v>
      </c>
      <c r="Q197" s="229">
        <v>0</v>
      </c>
      <c r="R197" s="229">
        <v>1800</v>
      </c>
      <c r="S197" s="229">
        <v>0</v>
      </c>
      <c r="T197" s="229">
        <v>0</v>
      </c>
      <c r="U197" s="229">
        <v>0</v>
      </c>
      <c r="V197" s="229">
        <v>0</v>
      </c>
      <c r="W197" s="229">
        <v>0</v>
      </c>
      <c r="X197" s="229">
        <v>0</v>
      </c>
      <c r="Y197" s="229">
        <v>1800</v>
      </c>
      <c r="Z197" s="229">
        <v>0</v>
      </c>
      <c r="AA197" s="229">
        <v>0</v>
      </c>
      <c r="AB197" s="229">
        <v>0</v>
      </c>
      <c r="AC197" s="229">
        <v>0</v>
      </c>
      <c r="AD197" s="229">
        <v>0</v>
      </c>
      <c r="AE197" s="229">
        <v>0</v>
      </c>
      <c r="AF197" s="229">
        <v>1800</v>
      </c>
      <c r="AG197" s="229">
        <v>0</v>
      </c>
      <c r="AH197" s="229">
        <v>0</v>
      </c>
      <c r="AI197" s="229">
        <v>0</v>
      </c>
      <c r="AJ197" s="229">
        <v>0</v>
      </c>
      <c r="AK197" s="229">
        <v>0</v>
      </c>
      <c r="AL197" s="229">
        <v>7200</v>
      </c>
    </row>
    <row r="198" spans="1:38">
      <c r="A198" s="229">
        <v>197</v>
      </c>
      <c r="B198" s="229" t="s">
        <v>2662</v>
      </c>
      <c r="C198" s="229" t="s">
        <v>2859</v>
      </c>
      <c r="D198" s="229">
        <f t="shared" si="3"/>
        <v>4600</v>
      </c>
      <c r="G198" s="229">
        <v>0</v>
      </c>
      <c r="H198" s="229">
        <v>0</v>
      </c>
      <c r="I198" s="229">
        <v>0</v>
      </c>
      <c r="J198" s="229">
        <v>0</v>
      </c>
      <c r="K198" s="229">
        <v>0</v>
      </c>
      <c r="L198" s="229">
        <v>0</v>
      </c>
      <c r="M198" s="229">
        <v>1600</v>
      </c>
      <c r="N198" s="229">
        <v>0</v>
      </c>
      <c r="O198" s="229">
        <v>0</v>
      </c>
      <c r="P198" s="229">
        <v>0</v>
      </c>
      <c r="Q198" s="229">
        <v>0</v>
      </c>
      <c r="R198" s="229">
        <v>0</v>
      </c>
      <c r="S198" s="229">
        <v>1600</v>
      </c>
      <c r="T198" s="229">
        <v>0</v>
      </c>
      <c r="U198" s="229">
        <v>0</v>
      </c>
      <c r="V198" s="229">
        <v>0</v>
      </c>
      <c r="W198" s="229">
        <v>0</v>
      </c>
      <c r="X198" s="229">
        <v>0</v>
      </c>
      <c r="Y198" s="229">
        <v>0</v>
      </c>
      <c r="Z198" s="229">
        <v>1400</v>
      </c>
      <c r="AA198" s="229">
        <v>0</v>
      </c>
      <c r="AB198" s="229">
        <v>0</v>
      </c>
      <c r="AC198" s="229">
        <v>0</v>
      </c>
      <c r="AD198" s="229">
        <v>0</v>
      </c>
      <c r="AE198" s="229">
        <v>0</v>
      </c>
      <c r="AF198" s="229">
        <v>0</v>
      </c>
      <c r="AG198" s="229">
        <v>0</v>
      </c>
      <c r="AH198" s="229">
        <v>0</v>
      </c>
      <c r="AI198" s="229">
        <v>0</v>
      </c>
      <c r="AJ198" s="229">
        <v>0</v>
      </c>
      <c r="AK198" s="229">
        <v>0</v>
      </c>
      <c r="AL198" s="229">
        <v>4600</v>
      </c>
    </row>
    <row r="199" spans="1:38">
      <c r="A199" s="229">
        <v>198</v>
      </c>
      <c r="B199" s="229" t="s">
        <v>2662</v>
      </c>
      <c r="C199" s="229" t="s">
        <v>2860</v>
      </c>
      <c r="D199" s="229">
        <f t="shared" si="3"/>
        <v>7700</v>
      </c>
      <c r="G199" s="229">
        <v>0</v>
      </c>
      <c r="H199" s="229">
        <v>0</v>
      </c>
      <c r="I199" s="229">
        <v>0</v>
      </c>
      <c r="J199" s="229">
        <v>0</v>
      </c>
      <c r="K199" s="229">
        <v>0</v>
      </c>
      <c r="L199" s="229">
        <v>0</v>
      </c>
      <c r="M199" s="229">
        <v>1760</v>
      </c>
      <c r="N199" s="229">
        <v>0</v>
      </c>
      <c r="O199" s="229">
        <v>0</v>
      </c>
      <c r="P199" s="229">
        <v>0</v>
      </c>
      <c r="Q199" s="229">
        <v>0</v>
      </c>
      <c r="R199" s="229">
        <v>0</v>
      </c>
      <c r="S199" s="229">
        <v>1760</v>
      </c>
      <c r="T199" s="229">
        <v>0</v>
      </c>
      <c r="U199" s="229">
        <v>0</v>
      </c>
      <c r="V199" s="229">
        <v>0</v>
      </c>
      <c r="W199" s="229">
        <v>0</v>
      </c>
      <c r="X199" s="229">
        <v>0</v>
      </c>
      <c r="Y199" s="229">
        <v>0</v>
      </c>
      <c r="Z199" s="229">
        <v>1760</v>
      </c>
      <c r="AA199" s="229">
        <v>0</v>
      </c>
      <c r="AB199" s="229">
        <v>0</v>
      </c>
      <c r="AC199" s="229">
        <v>0</v>
      </c>
      <c r="AD199" s="229">
        <v>0</v>
      </c>
      <c r="AE199" s="229">
        <v>0</v>
      </c>
      <c r="AF199" s="229">
        <v>2420</v>
      </c>
      <c r="AG199" s="229">
        <v>0</v>
      </c>
      <c r="AH199" s="229">
        <v>0</v>
      </c>
      <c r="AI199" s="229">
        <v>0</v>
      </c>
      <c r="AJ199" s="229">
        <v>0</v>
      </c>
      <c r="AK199" s="229">
        <v>0</v>
      </c>
      <c r="AL199" s="229">
        <v>7700</v>
      </c>
    </row>
    <row r="200" spans="1:38">
      <c r="A200" s="229">
        <v>199</v>
      </c>
      <c r="B200" s="229" t="s">
        <v>2662</v>
      </c>
      <c r="C200" s="229" t="s">
        <v>2861</v>
      </c>
      <c r="D200" s="229">
        <f t="shared" si="3"/>
        <v>6000</v>
      </c>
      <c r="G200" s="229">
        <v>0</v>
      </c>
      <c r="H200" s="229">
        <v>0</v>
      </c>
      <c r="I200" s="229">
        <v>0</v>
      </c>
      <c r="J200" s="229">
        <v>0</v>
      </c>
      <c r="K200" s="229">
        <v>0</v>
      </c>
      <c r="L200" s="229">
        <v>0</v>
      </c>
      <c r="M200" s="229">
        <v>0</v>
      </c>
      <c r="N200" s="229">
        <v>0</v>
      </c>
      <c r="O200" s="229">
        <v>0</v>
      </c>
      <c r="P200" s="229">
        <v>0</v>
      </c>
      <c r="Q200" s="229">
        <v>0</v>
      </c>
      <c r="R200" s="229">
        <v>0</v>
      </c>
      <c r="S200" s="229">
        <v>2000</v>
      </c>
      <c r="T200" s="229">
        <v>0</v>
      </c>
      <c r="U200" s="229">
        <v>0</v>
      </c>
      <c r="V200" s="229">
        <v>0</v>
      </c>
      <c r="W200" s="229">
        <v>0</v>
      </c>
      <c r="X200" s="229">
        <v>0</v>
      </c>
      <c r="Y200" s="229">
        <v>0</v>
      </c>
      <c r="Z200" s="229">
        <v>0</v>
      </c>
      <c r="AA200" s="229">
        <v>2000</v>
      </c>
      <c r="AB200" s="229">
        <v>0</v>
      </c>
      <c r="AC200" s="229">
        <v>0</v>
      </c>
      <c r="AD200" s="229">
        <v>0</v>
      </c>
      <c r="AE200" s="229">
        <v>0</v>
      </c>
      <c r="AF200" s="229">
        <v>0</v>
      </c>
      <c r="AG200" s="229">
        <v>0</v>
      </c>
      <c r="AH200" s="229">
        <v>2000</v>
      </c>
      <c r="AI200" s="229">
        <v>0</v>
      </c>
      <c r="AJ200" s="229">
        <v>0</v>
      </c>
      <c r="AK200" s="229">
        <v>0</v>
      </c>
      <c r="AL200" s="229">
        <v>6000</v>
      </c>
    </row>
    <row r="201" spans="1:38">
      <c r="A201" s="229">
        <v>200</v>
      </c>
      <c r="B201" s="229" t="s">
        <v>2662</v>
      </c>
      <c r="C201" s="229" t="s">
        <v>2862</v>
      </c>
      <c r="D201" s="229">
        <f t="shared" si="3"/>
        <v>8000</v>
      </c>
      <c r="G201" s="229">
        <v>0</v>
      </c>
      <c r="H201" s="229">
        <v>0</v>
      </c>
      <c r="I201" s="229">
        <v>0</v>
      </c>
      <c r="J201" s="229">
        <v>0</v>
      </c>
      <c r="K201" s="229">
        <v>0</v>
      </c>
      <c r="L201" s="229">
        <v>0</v>
      </c>
      <c r="M201" s="229">
        <v>2000</v>
      </c>
      <c r="N201" s="229">
        <v>0</v>
      </c>
      <c r="O201" s="229">
        <v>0</v>
      </c>
      <c r="P201" s="229">
        <v>0</v>
      </c>
      <c r="Q201" s="229">
        <v>0</v>
      </c>
      <c r="R201" s="229">
        <v>0</v>
      </c>
      <c r="S201" s="229">
        <v>2000</v>
      </c>
      <c r="T201" s="229">
        <v>0</v>
      </c>
      <c r="U201" s="229">
        <v>0</v>
      </c>
      <c r="V201" s="229">
        <v>0</v>
      </c>
      <c r="W201" s="229">
        <v>0</v>
      </c>
      <c r="X201" s="229">
        <v>0</v>
      </c>
      <c r="Y201" s="229">
        <v>0</v>
      </c>
      <c r="Z201" s="229">
        <v>0</v>
      </c>
      <c r="AA201" s="229">
        <v>2000</v>
      </c>
      <c r="AB201" s="229">
        <v>0</v>
      </c>
      <c r="AC201" s="229">
        <v>0</v>
      </c>
      <c r="AD201" s="229">
        <v>0</v>
      </c>
      <c r="AE201" s="229">
        <v>0</v>
      </c>
      <c r="AF201" s="229">
        <v>0</v>
      </c>
      <c r="AG201" s="229">
        <v>0</v>
      </c>
      <c r="AH201" s="229">
        <v>2000</v>
      </c>
      <c r="AI201" s="229">
        <v>0</v>
      </c>
      <c r="AJ201" s="229">
        <v>0</v>
      </c>
      <c r="AK201" s="229">
        <v>0</v>
      </c>
      <c r="AL201" s="229">
        <v>8000</v>
      </c>
    </row>
    <row r="202" spans="1:38">
      <c r="A202" s="229">
        <v>201</v>
      </c>
      <c r="B202" s="229" t="s">
        <v>2662</v>
      </c>
      <c r="C202" s="229" t="s">
        <v>2863</v>
      </c>
      <c r="D202" s="229">
        <f t="shared" si="3"/>
        <v>7000</v>
      </c>
      <c r="G202" s="229">
        <v>0</v>
      </c>
      <c r="H202" s="229">
        <v>0</v>
      </c>
      <c r="I202" s="229">
        <v>0</v>
      </c>
      <c r="J202" s="229">
        <v>0</v>
      </c>
      <c r="K202" s="229">
        <v>0</v>
      </c>
      <c r="L202" s="229">
        <v>0</v>
      </c>
      <c r="M202" s="229">
        <v>0</v>
      </c>
      <c r="N202" s="229">
        <v>0</v>
      </c>
      <c r="O202" s="229">
        <v>0</v>
      </c>
      <c r="P202" s="229">
        <v>1400</v>
      </c>
      <c r="Q202" s="229">
        <v>0</v>
      </c>
      <c r="R202" s="229">
        <v>0</v>
      </c>
      <c r="S202" s="229">
        <v>1400</v>
      </c>
      <c r="T202" s="229">
        <v>0</v>
      </c>
      <c r="U202" s="229">
        <v>0</v>
      </c>
      <c r="V202" s="229">
        <v>0</v>
      </c>
      <c r="W202" s="229">
        <v>0</v>
      </c>
      <c r="X202" s="229">
        <v>1400</v>
      </c>
      <c r="Y202" s="229">
        <v>0</v>
      </c>
      <c r="Z202" s="229">
        <v>0</v>
      </c>
      <c r="AA202" s="229">
        <v>1400</v>
      </c>
      <c r="AB202" s="229">
        <v>0</v>
      </c>
      <c r="AC202" s="229">
        <v>0</v>
      </c>
      <c r="AD202" s="229">
        <v>0</v>
      </c>
      <c r="AE202" s="229">
        <v>0</v>
      </c>
      <c r="AF202" s="229">
        <v>1400</v>
      </c>
      <c r="AG202" s="229">
        <v>0</v>
      </c>
      <c r="AH202" s="229">
        <v>0</v>
      </c>
      <c r="AI202" s="229">
        <v>0</v>
      </c>
      <c r="AJ202" s="229">
        <v>0</v>
      </c>
      <c r="AK202" s="229">
        <v>0</v>
      </c>
      <c r="AL202" s="229">
        <v>7000</v>
      </c>
    </row>
    <row r="203" spans="1:38">
      <c r="A203" s="229">
        <v>202</v>
      </c>
      <c r="B203" s="229" t="s">
        <v>2662</v>
      </c>
      <c r="C203" s="229" t="s">
        <v>2864</v>
      </c>
      <c r="D203" s="229">
        <f t="shared" si="3"/>
        <v>9800</v>
      </c>
      <c r="G203" s="229">
        <v>0</v>
      </c>
      <c r="H203" s="229">
        <v>0</v>
      </c>
      <c r="I203" s="229">
        <v>0</v>
      </c>
      <c r="J203" s="229">
        <v>0</v>
      </c>
      <c r="K203" s="229">
        <v>0</v>
      </c>
      <c r="L203" s="229">
        <v>0</v>
      </c>
      <c r="M203" s="229">
        <v>0</v>
      </c>
      <c r="N203" s="229">
        <v>0</v>
      </c>
      <c r="O203" s="229">
        <v>0</v>
      </c>
      <c r="P203" s="229">
        <v>1960</v>
      </c>
      <c r="Q203" s="229">
        <v>0</v>
      </c>
      <c r="R203" s="229">
        <v>0</v>
      </c>
      <c r="S203" s="229">
        <v>1960</v>
      </c>
      <c r="T203" s="229">
        <v>0</v>
      </c>
      <c r="U203" s="229">
        <v>0</v>
      </c>
      <c r="V203" s="229">
        <v>0</v>
      </c>
      <c r="W203" s="229">
        <v>0</v>
      </c>
      <c r="X203" s="229">
        <v>1960</v>
      </c>
      <c r="Y203" s="229">
        <v>0</v>
      </c>
      <c r="Z203" s="229">
        <v>0</v>
      </c>
      <c r="AA203" s="229">
        <v>1960</v>
      </c>
      <c r="AB203" s="229">
        <v>0</v>
      </c>
      <c r="AC203" s="229">
        <v>0</v>
      </c>
      <c r="AD203" s="229">
        <v>0</v>
      </c>
      <c r="AE203" s="229">
        <v>0</v>
      </c>
      <c r="AF203" s="229">
        <v>1960</v>
      </c>
      <c r="AG203" s="229">
        <v>0</v>
      </c>
      <c r="AH203" s="229">
        <v>0</v>
      </c>
      <c r="AI203" s="229">
        <v>0</v>
      </c>
      <c r="AJ203" s="229">
        <v>0</v>
      </c>
      <c r="AK203" s="229">
        <v>0</v>
      </c>
      <c r="AL203" s="229">
        <v>9800</v>
      </c>
    </row>
    <row r="204" spans="1:38">
      <c r="A204" s="229">
        <v>203</v>
      </c>
      <c r="B204" s="229" t="s">
        <v>2662</v>
      </c>
      <c r="C204" s="229" t="s">
        <v>2865</v>
      </c>
      <c r="D204" s="229">
        <f t="shared" si="3"/>
        <v>7200</v>
      </c>
      <c r="G204" s="229">
        <v>0</v>
      </c>
      <c r="H204" s="229">
        <v>0</v>
      </c>
      <c r="I204" s="229">
        <v>0</v>
      </c>
      <c r="J204" s="229">
        <v>0</v>
      </c>
      <c r="K204" s="229">
        <v>0</v>
      </c>
      <c r="L204" s="229">
        <v>0</v>
      </c>
      <c r="M204" s="229">
        <v>1200</v>
      </c>
      <c r="N204" s="229">
        <v>0</v>
      </c>
      <c r="O204" s="229">
        <v>0</v>
      </c>
      <c r="P204" s="229">
        <v>0</v>
      </c>
      <c r="Q204" s="229">
        <v>0</v>
      </c>
      <c r="R204" s="229">
        <v>1500</v>
      </c>
      <c r="S204" s="229">
        <v>0</v>
      </c>
      <c r="T204" s="229">
        <v>0</v>
      </c>
      <c r="U204" s="229">
        <v>0</v>
      </c>
      <c r="V204" s="229">
        <v>0</v>
      </c>
      <c r="W204" s="229">
        <v>1500</v>
      </c>
      <c r="X204" s="229">
        <v>0</v>
      </c>
      <c r="Y204" s="229">
        <v>0</v>
      </c>
      <c r="Z204" s="229">
        <v>0</v>
      </c>
      <c r="AA204" s="229">
        <v>1500</v>
      </c>
      <c r="AB204" s="229">
        <v>0</v>
      </c>
      <c r="AC204" s="229">
        <v>0</v>
      </c>
      <c r="AD204" s="229">
        <v>0</v>
      </c>
      <c r="AE204" s="229">
        <v>0</v>
      </c>
      <c r="AF204" s="229">
        <v>1500</v>
      </c>
      <c r="AG204" s="229">
        <v>0</v>
      </c>
      <c r="AH204" s="229">
        <v>0</v>
      </c>
      <c r="AI204" s="229">
        <v>0</v>
      </c>
      <c r="AJ204" s="229">
        <v>0</v>
      </c>
      <c r="AK204" s="229">
        <v>0</v>
      </c>
      <c r="AL204" s="229">
        <v>7200</v>
      </c>
    </row>
    <row r="205" spans="1:38">
      <c r="A205" s="229">
        <v>204</v>
      </c>
      <c r="B205" s="229" t="s">
        <v>2662</v>
      </c>
      <c r="C205" s="229" t="s">
        <v>2866</v>
      </c>
      <c r="D205" s="229">
        <f t="shared" si="3"/>
        <v>0</v>
      </c>
      <c r="G205" s="229">
        <v>0</v>
      </c>
      <c r="H205" s="229">
        <v>0</v>
      </c>
      <c r="I205" s="229">
        <v>0</v>
      </c>
      <c r="J205" s="229">
        <v>0</v>
      </c>
      <c r="K205" s="229">
        <v>0</v>
      </c>
      <c r="L205" s="229">
        <v>0</v>
      </c>
      <c r="M205" s="229">
        <v>0</v>
      </c>
      <c r="N205" s="229">
        <v>0</v>
      </c>
      <c r="O205" s="229">
        <v>0</v>
      </c>
      <c r="P205" s="229">
        <v>0</v>
      </c>
      <c r="Q205" s="229">
        <v>0</v>
      </c>
      <c r="R205" s="229">
        <v>0</v>
      </c>
      <c r="S205" s="229">
        <v>0</v>
      </c>
      <c r="T205" s="229">
        <v>0</v>
      </c>
      <c r="U205" s="229">
        <v>0</v>
      </c>
      <c r="V205" s="229">
        <v>0</v>
      </c>
      <c r="W205" s="229">
        <v>0</v>
      </c>
      <c r="X205" s="229">
        <v>0</v>
      </c>
      <c r="Y205" s="229">
        <v>0</v>
      </c>
      <c r="Z205" s="229">
        <v>0</v>
      </c>
      <c r="AA205" s="229">
        <v>0</v>
      </c>
      <c r="AB205" s="229">
        <v>0</v>
      </c>
      <c r="AC205" s="229">
        <v>0</v>
      </c>
      <c r="AD205" s="229">
        <v>0</v>
      </c>
      <c r="AE205" s="229">
        <v>0</v>
      </c>
      <c r="AF205" s="229">
        <v>0</v>
      </c>
      <c r="AG205" s="229">
        <v>0</v>
      </c>
      <c r="AH205" s="229">
        <v>0</v>
      </c>
      <c r="AI205" s="229">
        <v>0</v>
      </c>
      <c r="AJ205" s="229">
        <v>0</v>
      </c>
      <c r="AK205" s="229">
        <v>0</v>
      </c>
      <c r="AL205" s="229">
        <v>0</v>
      </c>
    </row>
    <row r="206" spans="1:38">
      <c r="A206" s="229">
        <v>205</v>
      </c>
      <c r="B206" s="229" t="s">
        <v>2662</v>
      </c>
      <c r="C206" s="229" t="s">
        <v>2867</v>
      </c>
      <c r="D206" s="229">
        <f t="shared" si="3"/>
        <v>0</v>
      </c>
      <c r="G206" s="229">
        <v>0</v>
      </c>
      <c r="H206" s="229">
        <v>0</v>
      </c>
      <c r="I206" s="229">
        <v>0</v>
      </c>
      <c r="J206" s="229">
        <v>0</v>
      </c>
      <c r="K206" s="229">
        <v>0</v>
      </c>
      <c r="L206" s="229">
        <v>0</v>
      </c>
      <c r="M206" s="229">
        <v>0</v>
      </c>
      <c r="N206" s="229">
        <v>0</v>
      </c>
      <c r="O206" s="229">
        <v>0</v>
      </c>
      <c r="P206" s="229">
        <v>0</v>
      </c>
      <c r="Q206" s="229">
        <v>0</v>
      </c>
      <c r="R206" s="229">
        <v>0</v>
      </c>
      <c r="S206" s="229">
        <v>0</v>
      </c>
      <c r="T206" s="229">
        <v>0</v>
      </c>
      <c r="U206" s="229">
        <v>0</v>
      </c>
      <c r="V206" s="229">
        <v>0</v>
      </c>
      <c r="W206" s="229">
        <v>0</v>
      </c>
      <c r="X206" s="229">
        <v>0</v>
      </c>
      <c r="Y206" s="229">
        <v>0</v>
      </c>
      <c r="Z206" s="229">
        <v>0</v>
      </c>
      <c r="AA206" s="229">
        <v>0</v>
      </c>
      <c r="AB206" s="229">
        <v>0</v>
      </c>
      <c r="AC206" s="229">
        <v>0</v>
      </c>
      <c r="AD206" s="229">
        <v>0</v>
      </c>
      <c r="AE206" s="229">
        <v>0</v>
      </c>
      <c r="AF206" s="229">
        <v>0</v>
      </c>
      <c r="AG206" s="229">
        <v>0</v>
      </c>
      <c r="AH206" s="229">
        <v>0</v>
      </c>
      <c r="AI206" s="229">
        <v>0</v>
      </c>
      <c r="AJ206" s="229">
        <v>0</v>
      </c>
      <c r="AK206" s="229">
        <v>0</v>
      </c>
      <c r="AL206" s="229">
        <v>0</v>
      </c>
    </row>
    <row r="207" spans="1:38">
      <c r="A207" s="229">
        <v>206</v>
      </c>
      <c r="B207" s="229" t="s">
        <v>2662</v>
      </c>
      <c r="C207" s="229" t="s">
        <v>2868</v>
      </c>
      <c r="D207" s="229">
        <f t="shared" si="3"/>
        <v>8400</v>
      </c>
      <c r="G207" s="229">
        <v>0</v>
      </c>
      <c r="H207" s="229">
        <v>0</v>
      </c>
      <c r="I207" s="229">
        <v>0</v>
      </c>
      <c r="J207" s="229">
        <v>0</v>
      </c>
      <c r="K207" s="229">
        <v>0</v>
      </c>
      <c r="L207" s="229">
        <v>0</v>
      </c>
      <c r="M207" s="229">
        <v>1200</v>
      </c>
      <c r="N207" s="229">
        <v>0</v>
      </c>
      <c r="O207" s="229">
        <v>0</v>
      </c>
      <c r="P207" s="229">
        <v>0</v>
      </c>
      <c r="Q207" s="229">
        <v>0</v>
      </c>
      <c r="R207" s="229">
        <v>1200</v>
      </c>
      <c r="S207" s="229">
        <v>0</v>
      </c>
      <c r="T207" s="229">
        <v>0</v>
      </c>
      <c r="U207" s="229">
        <v>0</v>
      </c>
      <c r="V207" s="229">
        <v>0</v>
      </c>
      <c r="W207" s="229">
        <v>1200</v>
      </c>
      <c r="X207" s="229">
        <v>0</v>
      </c>
      <c r="Y207" s="229">
        <v>0</v>
      </c>
      <c r="Z207" s="229">
        <v>0</v>
      </c>
      <c r="AA207" s="229">
        <v>2400</v>
      </c>
      <c r="AB207" s="229">
        <v>0</v>
      </c>
      <c r="AC207" s="229">
        <v>0</v>
      </c>
      <c r="AD207" s="229">
        <v>0</v>
      </c>
      <c r="AE207" s="229">
        <v>0</v>
      </c>
      <c r="AF207" s="229">
        <v>2400</v>
      </c>
      <c r="AG207" s="229">
        <v>0</v>
      </c>
      <c r="AH207" s="229">
        <v>0</v>
      </c>
      <c r="AI207" s="229">
        <v>0</v>
      </c>
      <c r="AJ207" s="229">
        <v>0</v>
      </c>
      <c r="AK207" s="229">
        <v>0</v>
      </c>
      <c r="AL207" s="229">
        <v>8400</v>
      </c>
    </row>
    <row r="208" spans="1:38">
      <c r="A208" s="229">
        <v>207</v>
      </c>
      <c r="B208" s="229" t="s">
        <v>2662</v>
      </c>
      <c r="C208" s="229" t="s">
        <v>2869</v>
      </c>
      <c r="D208" s="229">
        <f t="shared" si="3"/>
        <v>5200</v>
      </c>
      <c r="G208" s="229">
        <v>0</v>
      </c>
      <c r="H208" s="229">
        <v>0</v>
      </c>
      <c r="I208" s="229">
        <v>0</v>
      </c>
      <c r="J208" s="229">
        <v>0</v>
      </c>
      <c r="K208" s="229">
        <v>0</v>
      </c>
      <c r="L208" s="229">
        <v>0</v>
      </c>
      <c r="M208" s="229">
        <v>1200</v>
      </c>
      <c r="N208" s="229">
        <v>0</v>
      </c>
      <c r="O208" s="229">
        <v>0</v>
      </c>
      <c r="P208" s="229">
        <v>0</v>
      </c>
      <c r="Q208" s="229">
        <v>0</v>
      </c>
      <c r="R208" s="229">
        <v>1200</v>
      </c>
      <c r="S208" s="229">
        <v>0</v>
      </c>
      <c r="T208" s="229">
        <v>0</v>
      </c>
      <c r="U208" s="229">
        <v>0</v>
      </c>
      <c r="V208" s="229">
        <v>0</v>
      </c>
      <c r="W208" s="229">
        <v>1600</v>
      </c>
      <c r="X208" s="229">
        <v>0</v>
      </c>
      <c r="Y208" s="229">
        <v>0</v>
      </c>
      <c r="Z208" s="229">
        <v>0</v>
      </c>
      <c r="AA208" s="229">
        <v>0</v>
      </c>
      <c r="AB208" s="229">
        <v>0</v>
      </c>
      <c r="AC208" s="229">
        <v>0</v>
      </c>
      <c r="AD208" s="229">
        <v>1200</v>
      </c>
      <c r="AE208" s="229">
        <v>0</v>
      </c>
      <c r="AF208" s="229">
        <v>0</v>
      </c>
      <c r="AG208" s="229">
        <v>0</v>
      </c>
      <c r="AH208" s="229">
        <v>0</v>
      </c>
      <c r="AI208" s="229">
        <v>0</v>
      </c>
      <c r="AJ208" s="229">
        <v>0</v>
      </c>
      <c r="AK208" s="229">
        <v>0</v>
      </c>
      <c r="AL208" s="229">
        <v>5200</v>
      </c>
    </row>
    <row r="209" spans="1:38">
      <c r="A209" s="229">
        <v>208</v>
      </c>
      <c r="B209" s="229" t="s">
        <v>2662</v>
      </c>
      <c r="C209" s="229" t="s">
        <v>2870</v>
      </c>
      <c r="D209" s="229">
        <f t="shared" si="3"/>
        <v>9000</v>
      </c>
      <c r="G209" s="229">
        <v>0</v>
      </c>
      <c r="H209" s="229">
        <v>0</v>
      </c>
      <c r="I209" s="229">
        <v>0</v>
      </c>
      <c r="J209" s="229">
        <v>0</v>
      </c>
      <c r="K209" s="229">
        <v>0</v>
      </c>
      <c r="L209" s="229">
        <v>0</v>
      </c>
      <c r="M209" s="229">
        <v>1800</v>
      </c>
      <c r="N209" s="229">
        <v>0</v>
      </c>
      <c r="O209" s="229">
        <v>0</v>
      </c>
      <c r="P209" s="229">
        <v>0</v>
      </c>
      <c r="Q209" s="229">
        <v>0</v>
      </c>
      <c r="R209" s="229">
        <v>1800</v>
      </c>
      <c r="S209" s="229">
        <v>0</v>
      </c>
      <c r="T209" s="229">
        <v>0</v>
      </c>
      <c r="U209" s="229">
        <v>0</v>
      </c>
      <c r="V209" s="229">
        <v>0</v>
      </c>
      <c r="W209" s="229">
        <v>1800</v>
      </c>
      <c r="X209" s="229">
        <v>0</v>
      </c>
      <c r="Y209" s="229">
        <v>0</v>
      </c>
      <c r="Z209" s="229">
        <v>0</v>
      </c>
      <c r="AA209" s="229">
        <v>0</v>
      </c>
      <c r="AB209" s="229">
        <v>0</v>
      </c>
      <c r="AC209" s="229">
        <v>0</v>
      </c>
      <c r="AD209" s="229">
        <v>1800</v>
      </c>
      <c r="AE209" s="229">
        <v>0</v>
      </c>
      <c r="AF209" s="229">
        <v>0</v>
      </c>
      <c r="AG209" s="229">
        <v>1800</v>
      </c>
      <c r="AH209" s="229">
        <v>0</v>
      </c>
      <c r="AI209" s="229">
        <v>0</v>
      </c>
      <c r="AJ209" s="229">
        <v>0</v>
      </c>
      <c r="AK209" s="229">
        <v>0</v>
      </c>
      <c r="AL209" s="229">
        <v>9000</v>
      </c>
    </row>
    <row r="210" spans="1:38">
      <c r="A210" s="229">
        <v>209</v>
      </c>
      <c r="B210" s="229" t="s">
        <v>2662</v>
      </c>
      <c r="C210" s="229" t="s">
        <v>2871</v>
      </c>
      <c r="D210" s="229">
        <f t="shared" si="3"/>
        <v>6000</v>
      </c>
      <c r="G210" s="229">
        <v>0</v>
      </c>
      <c r="H210" s="229">
        <v>0</v>
      </c>
      <c r="I210" s="229">
        <v>0</v>
      </c>
      <c r="J210" s="229">
        <v>0</v>
      </c>
      <c r="K210" s="229">
        <v>0</v>
      </c>
      <c r="L210" s="229">
        <v>0</v>
      </c>
      <c r="M210" s="229">
        <v>0</v>
      </c>
      <c r="N210" s="229">
        <v>0</v>
      </c>
      <c r="O210" s="229">
        <v>0</v>
      </c>
      <c r="P210" s="229">
        <v>0</v>
      </c>
      <c r="Q210" s="229">
        <v>2000</v>
      </c>
      <c r="R210" s="229">
        <v>0</v>
      </c>
      <c r="S210" s="229">
        <v>0</v>
      </c>
      <c r="T210" s="229">
        <v>0</v>
      </c>
      <c r="U210" s="229">
        <v>0</v>
      </c>
      <c r="V210" s="229">
        <v>0</v>
      </c>
      <c r="W210" s="229">
        <v>2000</v>
      </c>
      <c r="X210" s="229">
        <v>0</v>
      </c>
      <c r="Y210" s="229">
        <v>0</v>
      </c>
      <c r="Z210" s="229">
        <v>0</v>
      </c>
      <c r="AA210" s="229">
        <v>0</v>
      </c>
      <c r="AB210" s="229">
        <v>0</v>
      </c>
      <c r="AC210" s="229">
        <v>0</v>
      </c>
      <c r="AD210" s="229">
        <v>2000</v>
      </c>
      <c r="AE210" s="229">
        <v>0</v>
      </c>
      <c r="AF210" s="229">
        <v>0</v>
      </c>
      <c r="AG210" s="229">
        <v>0</v>
      </c>
      <c r="AH210" s="229">
        <v>0</v>
      </c>
      <c r="AI210" s="229">
        <v>0</v>
      </c>
      <c r="AJ210" s="229">
        <v>0</v>
      </c>
      <c r="AK210" s="229">
        <v>0</v>
      </c>
      <c r="AL210" s="229">
        <v>6000</v>
      </c>
    </row>
    <row r="211" spans="1:38">
      <c r="A211" s="229">
        <v>210</v>
      </c>
      <c r="B211" s="229" t="s">
        <v>2662</v>
      </c>
      <c r="C211" s="229" t="s">
        <v>2872</v>
      </c>
      <c r="D211" s="229">
        <f t="shared" si="3"/>
        <v>1200</v>
      </c>
      <c r="G211" s="229">
        <v>0</v>
      </c>
      <c r="H211" s="229">
        <v>0</v>
      </c>
      <c r="I211" s="229">
        <v>0</v>
      </c>
      <c r="J211" s="229">
        <v>0</v>
      </c>
      <c r="K211" s="229">
        <v>0</v>
      </c>
      <c r="L211" s="229">
        <v>0</v>
      </c>
      <c r="M211" s="229">
        <v>0</v>
      </c>
      <c r="N211" s="229">
        <v>0</v>
      </c>
      <c r="O211" s="229">
        <v>0</v>
      </c>
      <c r="P211" s="229">
        <v>1200</v>
      </c>
      <c r="Q211" s="229">
        <v>0</v>
      </c>
      <c r="R211" s="229">
        <v>0</v>
      </c>
      <c r="S211" s="229">
        <v>0</v>
      </c>
      <c r="T211" s="229">
        <v>0</v>
      </c>
      <c r="U211" s="229">
        <v>0</v>
      </c>
      <c r="V211" s="229">
        <v>0</v>
      </c>
      <c r="W211" s="229">
        <v>0</v>
      </c>
      <c r="X211" s="229">
        <v>0</v>
      </c>
      <c r="Y211" s="229">
        <v>0</v>
      </c>
      <c r="Z211" s="229">
        <v>0</v>
      </c>
      <c r="AA211" s="229">
        <v>0</v>
      </c>
      <c r="AB211" s="229">
        <v>0</v>
      </c>
      <c r="AC211" s="229">
        <v>0</v>
      </c>
      <c r="AD211" s="229">
        <v>0</v>
      </c>
      <c r="AE211" s="229">
        <v>0</v>
      </c>
      <c r="AF211" s="229">
        <v>0</v>
      </c>
      <c r="AG211" s="229">
        <v>0</v>
      </c>
      <c r="AH211" s="229">
        <v>0</v>
      </c>
      <c r="AI211" s="229">
        <v>0</v>
      </c>
      <c r="AJ211" s="229">
        <v>0</v>
      </c>
      <c r="AK211" s="229">
        <v>0</v>
      </c>
      <c r="AL211" s="229">
        <v>1200</v>
      </c>
    </row>
    <row r="212" spans="1:38">
      <c r="A212" s="229">
        <v>211</v>
      </c>
      <c r="B212" s="229" t="s">
        <v>2662</v>
      </c>
      <c r="C212" s="229" t="s">
        <v>2873</v>
      </c>
      <c r="D212" s="229">
        <f t="shared" si="3"/>
        <v>0</v>
      </c>
      <c r="G212" s="229">
        <v>0</v>
      </c>
      <c r="H212" s="229">
        <v>0</v>
      </c>
      <c r="I212" s="229">
        <v>0</v>
      </c>
      <c r="J212" s="229">
        <v>0</v>
      </c>
      <c r="K212" s="229">
        <v>0</v>
      </c>
      <c r="L212" s="229">
        <v>0</v>
      </c>
      <c r="M212" s="229">
        <v>0</v>
      </c>
      <c r="N212" s="229">
        <v>0</v>
      </c>
      <c r="O212" s="229">
        <v>0</v>
      </c>
      <c r="P212" s="229">
        <v>0</v>
      </c>
      <c r="Q212" s="229">
        <v>0</v>
      </c>
      <c r="R212" s="229">
        <v>0</v>
      </c>
      <c r="S212" s="229">
        <v>0</v>
      </c>
      <c r="T212" s="229">
        <v>0</v>
      </c>
      <c r="U212" s="229">
        <v>0</v>
      </c>
      <c r="V212" s="229">
        <v>0</v>
      </c>
      <c r="W212" s="229">
        <v>0</v>
      </c>
      <c r="X212" s="229">
        <v>0</v>
      </c>
      <c r="Y212" s="229">
        <v>0</v>
      </c>
      <c r="Z212" s="229">
        <v>0</v>
      </c>
      <c r="AA212" s="229">
        <v>0</v>
      </c>
      <c r="AB212" s="229">
        <v>0</v>
      </c>
      <c r="AC212" s="229">
        <v>0</v>
      </c>
      <c r="AD212" s="229">
        <v>0</v>
      </c>
      <c r="AE212" s="229">
        <v>0</v>
      </c>
      <c r="AF212" s="229">
        <v>0</v>
      </c>
      <c r="AG212" s="229">
        <v>0</v>
      </c>
      <c r="AH212" s="229">
        <v>0</v>
      </c>
      <c r="AI212" s="229">
        <v>0</v>
      </c>
      <c r="AJ212" s="229">
        <v>0</v>
      </c>
      <c r="AK212" s="229">
        <v>0</v>
      </c>
      <c r="AL212" s="229">
        <v>0</v>
      </c>
    </row>
    <row r="213" spans="1:38">
      <c r="A213" s="229">
        <v>212</v>
      </c>
      <c r="B213" s="229" t="s">
        <v>2662</v>
      </c>
      <c r="C213" s="229" t="s">
        <v>2874</v>
      </c>
      <c r="D213" s="229">
        <f t="shared" si="3"/>
        <v>600</v>
      </c>
      <c r="G213" s="229">
        <v>0</v>
      </c>
      <c r="H213" s="229">
        <v>0</v>
      </c>
      <c r="I213" s="229">
        <v>0</v>
      </c>
      <c r="J213" s="229">
        <v>0</v>
      </c>
      <c r="K213" s="229">
        <v>0</v>
      </c>
      <c r="L213" s="229">
        <v>0</v>
      </c>
      <c r="M213" s="229">
        <v>0</v>
      </c>
      <c r="N213" s="229">
        <v>0</v>
      </c>
      <c r="O213" s="229">
        <v>0</v>
      </c>
      <c r="P213" s="229">
        <v>0</v>
      </c>
      <c r="Q213" s="229">
        <v>0</v>
      </c>
      <c r="R213" s="229">
        <v>0</v>
      </c>
      <c r="S213" s="229">
        <v>0</v>
      </c>
      <c r="T213" s="229">
        <v>0</v>
      </c>
      <c r="U213" s="229">
        <v>0</v>
      </c>
      <c r="V213" s="229">
        <v>0</v>
      </c>
      <c r="W213" s="229">
        <v>0</v>
      </c>
      <c r="X213" s="229">
        <v>0</v>
      </c>
      <c r="Y213" s="229">
        <v>0</v>
      </c>
      <c r="Z213" s="229">
        <v>0</v>
      </c>
      <c r="AA213" s="229">
        <v>0</v>
      </c>
      <c r="AB213" s="229">
        <v>0</v>
      </c>
      <c r="AC213" s="229">
        <v>0</v>
      </c>
      <c r="AD213" s="229">
        <v>600</v>
      </c>
      <c r="AE213" s="229">
        <v>0</v>
      </c>
      <c r="AF213" s="229">
        <v>0</v>
      </c>
      <c r="AG213" s="229">
        <v>0</v>
      </c>
      <c r="AH213" s="229">
        <v>0</v>
      </c>
      <c r="AI213" s="229">
        <v>0</v>
      </c>
      <c r="AJ213" s="229">
        <v>0</v>
      </c>
      <c r="AK213" s="229">
        <v>0</v>
      </c>
      <c r="AL213" s="229">
        <v>600</v>
      </c>
    </row>
    <row r="214" spans="1:38">
      <c r="A214" s="229">
        <v>213</v>
      </c>
      <c r="B214" s="229" t="s">
        <v>2662</v>
      </c>
      <c r="C214" s="229" t="s">
        <v>2875</v>
      </c>
      <c r="D214" s="229">
        <f t="shared" si="3"/>
        <v>600</v>
      </c>
      <c r="G214" s="229">
        <v>0</v>
      </c>
      <c r="H214" s="229">
        <v>0</v>
      </c>
      <c r="I214" s="229">
        <v>0</v>
      </c>
      <c r="J214" s="229">
        <v>0</v>
      </c>
      <c r="K214" s="229">
        <v>0</v>
      </c>
      <c r="L214" s="229">
        <v>0</v>
      </c>
      <c r="M214" s="229">
        <v>0</v>
      </c>
      <c r="N214" s="229">
        <v>0</v>
      </c>
      <c r="O214" s="229">
        <v>0</v>
      </c>
      <c r="P214" s="229">
        <v>0</v>
      </c>
      <c r="Q214" s="229">
        <v>0</v>
      </c>
      <c r="R214" s="229">
        <v>0</v>
      </c>
      <c r="S214" s="229">
        <v>0</v>
      </c>
      <c r="T214" s="229">
        <v>0</v>
      </c>
      <c r="U214" s="229">
        <v>0</v>
      </c>
      <c r="V214" s="229">
        <v>0</v>
      </c>
      <c r="W214" s="229">
        <v>0</v>
      </c>
      <c r="X214" s="229">
        <v>0</v>
      </c>
      <c r="Y214" s="229">
        <v>0</v>
      </c>
      <c r="Z214" s="229">
        <v>0</v>
      </c>
      <c r="AA214" s="229">
        <v>0</v>
      </c>
      <c r="AB214" s="229">
        <v>0</v>
      </c>
      <c r="AC214" s="229">
        <v>0</v>
      </c>
      <c r="AD214" s="229">
        <v>600</v>
      </c>
      <c r="AE214" s="229">
        <v>0</v>
      </c>
      <c r="AF214" s="229">
        <v>0</v>
      </c>
      <c r="AG214" s="229">
        <v>0</v>
      </c>
      <c r="AH214" s="229">
        <v>0</v>
      </c>
      <c r="AI214" s="229">
        <v>0</v>
      </c>
      <c r="AJ214" s="229">
        <v>0</v>
      </c>
      <c r="AK214" s="229">
        <v>0</v>
      </c>
      <c r="AL214" s="229">
        <v>600</v>
      </c>
    </row>
    <row r="215" spans="1:38">
      <c r="A215" s="229">
        <v>214</v>
      </c>
      <c r="B215" s="229" t="s">
        <v>2662</v>
      </c>
      <c r="C215" s="229" t="s">
        <v>2876</v>
      </c>
      <c r="D215" s="229">
        <f t="shared" si="3"/>
        <v>360</v>
      </c>
      <c r="G215" s="229">
        <v>0</v>
      </c>
      <c r="H215" s="229">
        <v>0</v>
      </c>
      <c r="I215" s="229">
        <v>0</v>
      </c>
      <c r="J215" s="229">
        <v>0</v>
      </c>
      <c r="K215" s="229">
        <v>0</v>
      </c>
      <c r="L215" s="229">
        <v>0</v>
      </c>
      <c r="M215" s="229">
        <v>0</v>
      </c>
      <c r="N215" s="229">
        <v>0</v>
      </c>
      <c r="O215" s="229">
        <v>0</v>
      </c>
      <c r="P215" s="229">
        <v>0</v>
      </c>
      <c r="Q215" s="229">
        <v>0</v>
      </c>
      <c r="R215" s="229">
        <v>0</v>
      </c>
      <c r="S215" s="229">
        <v>0</v>
      </c>
      <c r="T215" s="229">
        <v>0</v>
      </c>
      <c r="U215" s="229">
        <v>0</v>
      </c>
      <c r="V215" s="229">
        <v>0</v>
      </c>
      <c r="W215" s="229">
        <v>360</v>
      </c>
      <c r="X215" s="229">
        <v>0</v>
      </c>
      <c r="Y215" s="229">
        <v>0</v>
      </c>
      <c r="Z215" s="229">
        <v>0</v>
      </c>
      <c r="AA215" s="229">
        <v>0</v>
      </c>
      <c r="AB215" s="229">
        <v>0</v>
      </c>
      <c r="AC215" s="229">
        <v>0</v>
      </c>
      <c r="AD215" s="229">
        <v>0</v>
      </c>
      <c r="AE215" s="229">
        <v>0</v>
      </c>
      <c r="AF215" s="229">
        <v>0</v>
      </c>
      <c r="AG215" s="229">
        <v>0</v>
      </c>
      <c r="AH215" s="229">
        <v>0</v>
      </c>
      <c r="AI215" s="229">
        <v>0</v>
      </c>
      <c r="AJ215" s="229">
        <v>0</v>
      </c>
      <c r="AK215" s="229">
        <v>0</v>
      </c>
      <c r="AL215" s="229">
        <v>360</v>
      </c>
    </row>
    <row r="216" spans="1:38">
      <c r="A216" s="229">
        <v>215</v>
      </c>
      <c r="B216" s="229" t="s">
        <v>2662</v>
      </c>
      <c r="C216" s="229" t="s">
        <v>2877</v>
      </c>
      <c r="D216" s="229">
        <f t="shared" si="3"/>
        <v>1200</v>
      </c>
      <c r="G216" s="229">
        <v>0</v>
      </c>
      <c r="H216" s="229">
        <v>0</v>
      </c>
      <c r="I216" s="229">
        <v>0</v>
      </c>
      <c r="J216" s="229">
        <v>0</v>
      </c>
      <c r="K216" s="229">
        <v>0</v>
      </c>
      <c r="L216" s="229">
        <v>0</v>
      </c>
      <c r="M216" s="229">
        <v>0</v>
      </c>
      <c r="N216" s="229">
        <v>0</v>
      </c>
      <c r="O216" s="229">
        <v>0</v>
      </c>
      <c r="P216" s="229">
        <v>0</v>
      </c>
      <c r="Q216" s="229">
        <v>0</v>
      </c>
      <c r="R216" s="229">
        <v>0</v>
      </c>
      <c r="S216" s="229">
        <v>0</v>
      </c>
      <c r="T216" s="229">
        <v>0</v>
      </c>
      <c r="U216" s="229">
        <v>0</v>
      </c>
      <c r="V216" s="229">
        <v>0</v>
      </c>
      <c r="W216" s="229">
        <v>1200</v>
      </c>
      <c r="X216" s="229">
        <v>0</v>
      </c>
      <c r="Y216" s="229">
        <v>0</v>
      </c>
      <c r="Z216" s="229">
        <v>0</v>
      </c>
      <c r="AA216" s="229">
        <v>0</v>
      </c>
      <c r="AB216" s="229">
        <v>0</v>
      </c>
      <c r="AC216" s="229">
        <v>0</v>
      </c>
      <c r="AD216" s="229">
        <v>0</v>
      </c>
      <c r="AE216" s="229">
        <v>0</v>
      </c>
      <c r="AF216" s="229">
        <v>0</v>
      </c>
      <c r="AG216" s="229">
        <v>0</v>
      </c>
      <c r="AH216" s="229">
        <v>0</v>
      </c>
      <c r="AI216" s="229">
        <v>0</v>
      </c>
      <c r="AJ216" s="229">
        <v>0</v>
      </c>
      <c r="AK216" s="229">
        <v>0</v>
      </c>
      <c r="AL216" s="229">
        <v>1200</v>
      </c>
    </row>
    <row r="217" spans="1:38">
      <c r="A217" s="229">
        <v>216</v>
      </c>
      <c r="B217" s="229" t="s">
        <v>2662</v>
      </c>
      <c r="C217" s="229" t="s">
        <v>2878</v>
      </c>
      <c r="D217" s="229">
        <f t="shared" si="3"/>
        <v>0</v>
      </c>
      <c r="G217" s="229">
        <v>0</v>
      </c>
      <c r="H217" s="229">
        <v>0</v>
      </c>
      <c r="I217" s="229">
        <v>0</v>
      </c>
      <c r="J217" s="229">
        <v>0</v>
      </c>
      <c r="K217" s="229">
        <v>0</v>
      </c>
      <c r="L217" s="229">
        <v>0</v>
      </c>
      <c r="M217" s="229">
        <v>0</v>
      </c>
      <c r="N217" s="229">
        <v>0</v>
      </c>
      <c r="O217" s="229">
        <v>0</v>
      </c>
      <c r="P217" s="229">
        <v>0</v>
      </c>
      <c r="Q217" s="229">
        <v>0</v>
      </c>
      <c r="R217" s="229">
        <v>0</v>
      </c>
      <c r="S217" s="229">
        <v>0</v>
      </c>
      <c r="T217" s="229">
        <v>0</v>
      </c>
      <c r="U217" s="229">
        <v>0</v>
      </c>
      <c r="V217" s="229">
        <v>0</v>
      </c>
      <c r="W217" s="229">
        <v>0</v>
      </c>
      <c r="X217" s="229">
        <v>0</v>
      </c>
      <c r="Y217" s="229">
        <v>0</v>
      </c>
      <c r="Z217" s="229">
        <v>0</v>
      </c>
      <c r="AA217" s="229">
        <v>0</v>
      </c>
      <c r="AB217" s="229">
        <v>0</v>
      </c>
      <c r="AC217" s="229">
        <v>0</v>
      </c>
      <c r="AD217" s="229">
        <v>0</v>
      </c>
      <c r="AE217" s="229">
        <v>0</v>
      </c>
      <c r="AF217" s="229">
        <v>0</v>
      </c>
      <c r="AG217" s="229">
        <v>0</v>
      </c>
      <c r="AH217" s="229">
        <v>0</v>
      </c>
      <c r="AI217" s="229">
        <v>0</v>
      </c>
      <c r="AJ217" s="229">
        <v>0</v>
      </c>
      <c r="AK217" s="229">
        <v>0</v>
      </c>
      <c r="AL217" s="229">
        <v>0</v>
      </c>
    </row>
    <row r="218" spans="1:38">
      <c r="A218" s="229">
        <v>217</v>
      </c>
      <c r="B218" s="229" t="s">
        <v>2879</v>
      </c>
      <c r="C218" s="229" t="s">
        <v>2880</v>
      </c>
      <c r="D218" s="229">
        <f t="shared" si="3"/>
        <v>0</v>
      </c>
      <c r="E218" s="229" t="s">
        <v>2881</v>
      </c>
      <c r="G218" s="229">
        <v>0</v>
      </c>
      <c r="H218" s="229">
        <v>0</v>
      </c>
      <c r="I218" s="229">
        <v>0</v>
      </c>
      <c r="J218" s="229">
        <v>0</v>
      </c>
      <c r="K218" s="229">
        <v>0</v>
      </c>
      <c r="L218" s="229">
        <v>0</v>
      </c>
      <c r="M218" s="229">
        <v>0</v>
      </c>
      <c r="N218" s="229">
        <v>0</v>
      </c>
      <c r="O218" s="229">
        <v>0</v>
      </c>
      <c r="P218" s="229">
        <v>0</v>
      </c>
      <c r="Q218" s="229">
        <v>0</v>
      </c>
      <c r="R218" s="229">
        <v>0</v>
      </c>
      <c r="S218" s="229">
        <v>0</v>
      </c>
      <c r="T218" s="229">
        <v>0</v>
      </c>
      <c r="U218" s="229">
        <v>0</v>
      </c>
      <c r="V218" s="229">
        <v>0</v>
      </c>
      <c r="W218" s="229">
        <v>0</v>
      </c>
      <c r="X218" s="229">
        <v>0</v>
      </c>
      <c r="Y218" s="229">
        <v>0</v>
      </c>
      <c r="Z218" s="229">
        <v>0</v>
      </c>
      <c r="AA218" s="229">
        <v>0</v>
      </c>
      <c r="AB218" s="229">
        <v>0</v>
      </c>
      <c r="AC218" s="229">
        <v>0</v>
      </c>
      <c r="AD218" s="229">
        <v>0</v>
      </c>
      <c r="AE218" s="229">
        <v>0</v>
      </c>
      <c r="AF218" s="229">
        <v>0</v>
      </c>
      <c r="AG218" s="229">
        <v>0</v>
      </c>
      <c r="AH218" s="229">
        <v>0</v>
      </c>
      <c r="AI218" s="229">
        <v>0</v>
      </c>
      <c r="AJ218" s="229">
        <v>0</v>
      </c>
      <c r="AK218" s="229">
        <v>0</v>
      </c>
      <c r="AL218" s="229">
        <v>0</v>
      </c>
    </row>
    <row r="219" spans="1:38">
      <c r="A219" s="229">
        <v>218</v>
      </c>
      <c r="B219" s="229" t="s">
        <v>2879</v>
      </c>
      <c r="C219" s="229" t="s">
        <v>2882</v>
      </c>
      <c r="D219" s="229">
        <f t="shared" si="3"/>
        <v>0</v>
      </c>
      <c r="E219" s="229" t="s">
        <v>2883</v>
      </c>
      <c r="G219" s="229">
        <v>0</v>
      </c>
      <c r="H219" s="229">
        <v>0</v>
      </c>
      <c r="I219" s="229">
        <v>0</v>
      </c>
      <c r="J219" s="229">
        <v>0</v>
      </c>
      <c r="K219" s="229">
        <v>0</v>
      </c>
      <c r="L219" s="229">
        <v>0</v>
      </c>
      <c r="M219" s="229">
        <v>0</v>
      </c>
      <c r="N219" s="229">
        <v>0</v>
      </c>
      <c r="O219" s="229">
        <v>0</v>
      </c>
      <c r="P219" s="229">
        <v>0</v>
      </c>
      <c r="Q219" s="229">
        <v>0</v>
      </c>
      <c r="R219" s="229">
        <v>0</v>
      </c>
      <c r="S219" s="229">
        <v>0</v>
      </c>
      <c r="T219" s="229">
        <v>0</v>
      </c>
      <c r="U219" s="229">
        <v>0</v>
      </c>
      <c r="V219" s="229">
        <v>0</v>
      </c>
      <c r="W219" s="229">
        <v>0</v>
      </c>
      <c r="X219" s="229">
        <v>0</v>
      </c>
      <c r="Y219" s="229">
        <v>0</v>
      </c>
      <c r="Z219" s="229">
        <v>0</v>
      </c>
      <c r="AA219" s="229">
        <v>0</v>
      </c>
      <c r="AB219" s="229">
        <v>0</v>
      </c>
      <c r="AC219" s="229">
        <v>0</v>
      </c>
      <c r="AD219" s="229">
        <v>0</v>
      </c>
      <c r="AE219" s="229">
        <v>0</v>
      </c>
      <c r="AF219" s="229">
        <v>0</v>
      </c>
      <c r="AG219" s="229">
        <v>0</v>
      </c>
      <c r="AH219" s="229">
        <v>0</v>
      </c>
      <c r="AI219" s="229">
        <v>0</v>
      </c>
      <c r="AJ219" s="229">
        <v>0</v>
      </c>
      <c r="AK219" s="229">
        <v>0</v>
      </c>
      <c r="AL219" s="229">
        <v>0</v>
      </c>
    </row>
    <row r="220" spans="1:38">
      <c r="A220" s="229">
        <v>219</v>
      </c>
      <c r="B220" s="229" t="s">
        <v>2879</v>
      </c>
      <c r="C220" s="229" t="s">
        <v>2884</v>
      </c>
      <c r="D220" s="229">
        <f t="shared" si="3"/>
        <v>0</v>
      </c>
      <c r="E220" s="229" t="s">
        <v>2881</v>
      </c>
      <c r="G220" s="229">
        <v>0</v>
      </c>
      <c r="H220" s="229">
        <v>0</v>
      </c>
      <c r="I220" s="229">
        <v>0</v>
      </c>
      <c r="J220" s="229">
        <v>0</v>
      </c>
      <c r="K220" s="229">
        <v>0</v>
      </c>
      <c r="L220" s="229">
        <v>0</v>
      </c>
      <c r="M220" s="229">
        <v>0</v>
      </c>
      <c r="N220" s="229">
        <v>0</v>
      </c>
      <c r="O220" s="229">
        <v>0</v>
      </c>
      <c r="P220" s="229">
        <v>0</v>
      </c>
      <c r="Q220" s="229">
        <v>0</v>
      </c>
      <c r="R220" s="229">
        <v>0</v>
      </c>
      <c r="S220" s="229">
        <v>0</v>
      </c>
      <c r="T220" s="229">
        <v>0</v>
      </c>
      <c r="U220" s="229">
        <v>0</v>
      </c>
      <c r="V220" s="229">
        <v>0</v>
      </c>
      <c r="W220" s="229">
        <v>0</v>
      </c>
      <c r="X220" s="229">
        <v>0</v>
      </c>
      <c r="Y220" s="229">
        <v>0</v>
      </c>
      <c r="Z220" s="229">
        <v>0</v>
      </c>
      <c r="AA220" s="229">
        <v>0</v>
      </c>
      <c r="AB220" s="229">
        <v>0</v>
      </c>
      <c r="AC220" s="229">
        <v>0</v>
      </c>
      <c r="AD220" s="229">
        <v>0</v>
      </c>
      <c r="AE220" s="229">
        <v>0</v>
      </c>
      <c r="AF220" s="229">
        <v>0</v>
      </c>
      <c r="AG220" s="229">
        <v>0</v>
      </c>
      <c r="AH220" s="229">
        <v>0</v>
      </c>
      <c r="AI220" s="229">
        <v>0</v>
      </c>
      <c r="AJ220" s="229">
        <v>0</v>
      </c>
      <c r="AK220" s="229">
        <v>0</v>
      </c>
      <c r="AL220" s="229">
        <v>0</v>
      </c>
    </row>
    <row r="221" spans="1:38">
      <c r="A221" s="229">
        <v>220</v>
      </c>
      <c r="B221" s="229" t="s">
        <v>2879</v>
      </c>
      <c r="C221" s="229" t="s">
        <v>2885</v>
      </c>
      <c r="D221" s="229">
        <f t="shared" si="3"/>
        <v>0</v>
      </c>
      <c r="E221" s="229" t="s">
        <v>2886</v>
      </c>
      <c r="G221" s="229">
        <v>0</v>
      </c>
      <c r="H221" s="229">
        <v>0</v>
      </c>
      <c r="I221" s="229">
        <v>0</v>
      </c>
      <c r="J221" s="229">
        <v>0</v>
      </c>
      <c r="K221" s="229">
        <v>0</v>
      </c>
      <c r="L221" s="229">
        <v>0</v>
      </c>
      <c r="M221" s="229">
        <v>0</v>
      </c>
      <c r="N221" s="229">
        <v>0</v>
      </c>
      <c r="O221" s="229">
        <v>0</v>
      </c>
      <c r="P221" s="229">
        <v>0</v>
      </c>
      <c r="Q221" s="229">
        <v>0</v>
      </c>
      <c r="R221" s="229">
        <v>0</v>
      </c>
      <c r="S221" s="229">
        <v>0</v>
      </c>
      <c r="T221" s="229">
        <v>0</v>
      </c>
      <c r="U221" s="229">
        <v>0</v>
      </c>
      <c r="V221" s="229">
        <v>0</v>
      </c>
      <c r="W221" s="229">
        <v>0</v>
      </c>
      <c r="X221" s="229">
        <v>0</v>
      </c>
      <c r="Y221" s="229">
        <v>0</v>
      </c>
      <c r="Z221" s="229">
        <v>0</v>
      </c>
      <c r="AA221" s="229">
        <v>0</v>
      </c>
      <c r="AB221" s="229">
        <v>0</v>
      </c>
      <c r="AC221" s="229">
        <v>0</v>
      </c>
      <c r="AD221" s="229">
        <v>0</v>
      </c>
      <c r="AE221" s="229">
        <v>0</v>
      </c>
      <c r="AF221" s="229">
        <v>0</v>
      </c>
      <c r="AG221" s="229">
        <v>0</v>
      </c>
      <c r="AH221" s="229">
        <v>0</v>
      </c>
      <c r="AI221" s="229">
        <v>0</v>
      </c>
      <c r="AJ221" s="229">
        <v>0</v>
      </c>
      <c r="AK221" s="229">
        <v>0</v>
      </c>
      <c r="AL221" s="229">
        <v>0</v>
      </c>
    </row>
    <row r="222" spans="1:38">
      <c r="A222" s="229">
        <v>221</v>
      </c>
      <c r="B222" s="229" t="s">
        <v>2879</v>
      </c>
      <c r="C222" s="229" t="s">
        <v>2887</v>
      </c>
      <c r="D222" s="229">
        <f t="shared" si="3"/>
        <v>0</v>
      </c>
      <c r="E222" s="229" t="s">
        <v>2883</v>
      </c>
      <c r="G222" s="229">
        <v>0</v>
      </c>
      <c r="H222" s="229">
        <v>0</v>
      </c>
      <c r="I222" s="229">
        <v>0</v>
      </c>
      <c r="J222" s="229">
        <v>0</v>
      </c>
      <c r="K222" s="229">
        <v>0</v>
      </c>
      <c r="L222" s="229">
        <v>0</v>
      </c>
      <c r="M222" s="229">
        <v>0</v>
      </c>
      <c r="N222" s="229">
        <v>0</v>
      </c>
      <c r="O222" s="229">
        <v>0</v>
      </c>
      <c r="P222" s="229">
        <v>0</v>
      </c>
      <c r="Q222" s="229">
        <v>0</v>
      </c>
      <c r="R222" s="229">
        <v>0</v>
      </c>
      <c r="S222" s="229">
        <v>0</v>
      </c>
      <c r="T222" s="229">
        <v>0</v>
      </c>
      <c r="U222" s="229">
        <v>0</v>
      </c>
      <c r="V222" s="229">
        <v>0</v>
      </c>
      <c r="W222" s="229">
        <v>0</v>
      </c>
      <c r="X222" s="229">
        <v>0</v>
      </c>
      <c r="Y222" s="229">
        <v>0</v>
      </c>
      <c r="Z222" s="229">
        <v>0</v>
      </c>
      <c r="AA222" s="229">
        <v>0</v>
      </c>
      <c r="AB222" s="229">
        <v>0</v>
      </c>
      <c r="AC222" s="229">
        <v>0</v>
      </c>
      <c r="AD222" s="229">
        <v>0</v>
      </c>
      <c r="AE222" s="229">
        <v>0</v>
      </c>
      <c r="AF222" s="229">
        <v>0</v>
      </c>
      <c r="AG222" s="229">
        <v>0</v>
      </c>
      <c r="AH222" s="229">
        <v>0</v>
      </c>
      <c r="AI222" s="229">
        <v>0</v>
      </c>
      <c r="AJ222" s="229">
        <v>0</v>
      </c>
      <c r="AK222" s="229">
        <v>0</v>
      </c>
      <c r="AL222" s="229">
        <v>0</v>
      </c>
    </row>
    <row r="223" spans="1:38">
      <c r="A223" s="229">
        <v>222</v>
      </c>
      <c r="B223" s="229" t="s">
        <v>2879</v>
      </c>
      <c r="C223" s="229" t="s">
        <v>2888</v>
      </c>
      <c r="D223" s="229">
        <f t="shared" si="3"/>
        <v>0</v>
      </c>
      <c r="E223" s="229" t="s">
        <v>2889</v>
      </c>
      <c r="G223" s="229">
        <v>0</v>
      </c>
      <c r="H223" s="229">
        <v>0</v>
      </c>
      <c r="I223" s="229">
        <v>0</v>
      </c>
      <c r="J223" s="229">
        <v>0</v>
      </c>
      <c r="K223" s="229">
        <v>0</v>
      </c>
      <c r="L223" s="229">
        <v>0</v>
      </c>
      <c r="M223" s="229">
        <v>0</v>
      </c>
      <c r="N223" s="229">
        <v>0</v>
      </c>
      <c r="O223" s="229">
        <v>0</v>
      </c>
      <c r="P223" s="229">
        <v>0</v>
      </c>
      <c r="Q223" s="229">
        <v>0</v>
      </c>
      <c r="R223" s="229">
        <v>0</v>
      </c>
      <c r="S223" s="229">
        <v>0</v>
      </c>
      <c r="T223" s="229">
        <v>0</v>
      </c>
      <c r="U223" s="229">
        <v>0</v>
      </c>
      <c r="V223" s="229">
        <v>0</v>
      </c>
      <c r="W223" s="229">
        <v>0</v>
      </c>
      <c r="X223" s="229">
        <v>0</v>
      </c>
      <c r="Y223" s="229">
        <v>0</v>
      </c>
      <c r="Z223" s="229">
        <v>0</v>
      </c>
      <c r="AA223" s="229">
        <v>0</v>
      </c>
      <c r="AB223" s="229">
        <v>0</v>
      </c>
      <c r="AC223" s="229">
        <v>0</v>
      </c>
      <c r="AD223" s="229">
        <v>0</v>
      </c>
      <c r="AE223" s="229">
        <v>0</v>
      </c>
      <c r="AF223" s="229">
        <v>0</v>
      </c>
      <c r="AG223" s="229">
        <v>0</v>
      </c>
      <c r="AH223" s="229">
        <v>0</v>
      </c>
      <c r="AI223" s="229">
        <v>0</v>
      </c>
      <c r="AJ223" s="229">
        <v>0</v>
      </c>
      <c r="AK223" s="229">
        <v>0</v>
      </c>
      <c r="AL223" s="229">
        <v>0</v>
      </c>
    </row>
    <row r="224" spans="1:38">
      <c r="A224" s="229">
        <v>223</v>
      </c>
      <c r="B224" s="229" t="s">
        <v>2879</v>
      </c>
      <c r="C224" s="229" t="s">
        <v>2890</v>
      </c>
      <c r="D224" s="229">
        <f t="shared" si="3"/>
        <v>0</v>
      </c>
      <c r="E224" s="229" t="s">
        <v>2889</v>
      </c>
      <c r="G224" s="229">
        <v>0</v>
      </c>
      <c r="H224" s="229">
        <v>0</v>
      </c>
      <c r="I224" s="229">
        <v>0</v>
      </c>
      <c r="J224" s="229">
        <v>0</v>
      </c>
      <c r="K224" s="229">
        <v>0</v>
      </c>
      <c r="L224" s="229">
        <v>0</v>
      </c>
      <c r="M224" s="229">
        <v>0</v>
      </c>
      <c r="N224" s="229">
        <v>0</v>
      </c>
      <c r="O224" s="229">
        <v>0</v>
      </c>
      <c r="P224" s="229">
        <v>0</v>
      </c>
      <c r="Q224" s="229">
        <v>0</v>
      </c>
      <c r="R224" s="229">
        <v>0</v>
      </c>
      <c r="S224" s="229">
        <v>0</v>
      </c>
      <c r="T224" s="229">
        <v>0</v>
      </c>
      <c r="U224" s="229">
        <v>0</v>
      </c>
      <c r="V224" s="229">
        <v>0</v>
      </c>
      <c r="W224" s="229">
        <v>0</v>
      </c>
      <c r="X224" s="229">
        <v>0</v>
      </c>
      <c r="Y224" s="229">
        <v>0</v>
      </c>
      <c r="Z224" s="229">
        <v>0</v>
      </c>
      <c r="AA224" s="229">
        <v>0</v>
      </c>
      <c r="AB224" s="229">
        <v>0</v>
      </c>
      <c r="AC224" s="229">
        <v>0</v>
      </c>
      <c r="AD224" s="229">
        <v>0</v>
      </c>
      <c r="AE224" s="229">
        <v>0</v>
      </c>
      <c r="AF224" s="229">
        <v>0</v>
      </c>
      <c r="AG224" s="229">
        <v>0</v>
      </c>
      <c r="AH224" s="229">
        <v>0</v>
      </c>
      <c r="AI224" s="229">
        <v>0</v>
      </c>
      <c r="AJ224" s="229">
        <v>0</v>
      </c>
      <c r="AK224" s="229">
        <v>0</v>
      </c>
      <c r="AL224" s="229">
        <v>0</v>
      </c>
    </row>
    <row r="225" spans="1:38">
      <c r="A225" s="229">
        <v>224</v>
      </c>
      <c r="B225" s="229" t="s">
        <v>2879</v>
      </c>
      <c r="C225" s="229" t="s">
        <v>2891</v>
      </c>
      <c r="D225" s="229">
        <f t="shared" si="3"/>
        <v>0</v>
      </c>
      <c r="E225" s="229" t="s">
        <v>2886</v>
      </c>
      <c r="G225" s="229">
        <v>0</v>
      </c>
      <c r="H225" s="229">
        <v>0</v>
      </c>
      <c r="I225" s="229">
        <v>0</v>
      </c>
      <c r="J225" s="229">
        <v>0</v>
      </c>
      <c r="K225" s="229">
        <v>0</v>
      </c>
      <c r="L225" s="229">
        <v>0</v>
      </c>
      <c r="M225" s="229">
        <v>0</v>
      </c>
      <c r="N225" s="229">
        <v>0</v>
      </c>
      <c r="O225" s="229">
        <v>0</v>
      </c>
      <c r="P225" s="229">
        <v>0</v>
      </c>
      <c r="Q225" s="229">
        <v>0</v>
      </c>
      <c r="R225" s="229">
        <v>0</v>
      </c>
      <c r="S225" s="229">
        <v>0</v>
      </c>
      <c r="T225" s="229">
        <v>0</v>
      </c>
      <c r="U225" s="229">
        <v>0</v>
      </c>
      <c r="V225" s="229">
        <v>0</v>
      </c>
      <c r="W225" s="229">
        <v>0</v>
      </c>
      <c r="X225" s="229">
        <v>0</v>
      </c>
      <c r="Y225" s="229">
        <v>0</v>
      </c>
      <c r="Z225" s="229">
        <v>0</v>
      </c>
      <c r="AA225" s="229">
        <v>0</v>
      </c>
      <c r="AB225" s="229">
        <v>0</v>
      </c>
      <c r="AC225" s="229">
        <v>0</v>
      </c>
      <c r="AD225" s="229">
        <v>0</v>
      </c>
      <c r="AE225" s="229">
        <v>0</v>
      </c>
      <c r="AF225" s="229">
        <v>0</v>
      </c>
      <c r="AG225" s="229">
        <v>0</v>
      </c>
      <c r="AH225" s="229">
        <v>0</v>
      </c>
      <c r="AI225" s="229">
        <v>0</v>
      </c>
      <c r="AJ225" s="229">
        <v>0</v>
      </c>
      <c r="AK225" s="229">
        <v>0</v>
      </c>
      <c r="AL225" s="229">
        <v>0</v>
      </c>
    </row>
    <row r="226" spans="1:38">
      <c r="A226" s="229">
        <v>225</v>
      </c>
      <c r="B226" s="229" t="s">
        <v>2879</v>
      </c>
      <c r="C226" s="229" t="s">
        <v>2892</v>
      </c>
      <c r="D226" s="229">
        <f t="shared" si="3"/>
        <v>0</v>
      </c>
      <c r="E226" s="229" t="s">
        <v>2886</v>
      </c>
      <c r="G226" s="229">
        <v>0</v>
      </c>
      <c r="H226" s="229">
        <v>0</v>
      </c>
      <c r="I226" s="229">
        <v>0</v>
      </c>
      <c r="J226" s="229">
        <v>0</v>
      </c>
      <c r="K226" s="229">
        <v>0</v>
      </c>
      <c r="L226" s="229">
        <v>0</v>
      </c>
      <c r="M226" s="229">
        <v>0</v>
      </c>
      <c r="N226" s="229">
        <v>0</v>
      </c>
      <c r="O226" s="229">
        <v>0</v>
      </c>
      <c r="P226" s="229">
        <v>0</v>
      </c>
      <c r="Q226" s="229">
        <v>0</v>
      </c>
      <c r="R226" s="229">
        <v>0</v>
      </c>
      <c r="S226" s="229">
        <v>0</v>
      </c>
      <c r="T226" s="229">
        <v>0</v>
      </c>
      <c r="U226" s="229">
        <v>0</v>
      </c>
      <c r="V226" s="229">
        <v>0</v>
      </c>
      <c r="W226" s="229">
        <v>0</v>
      </c>
      <c r="X226" s="229">
        <v>0</v>
      </c>
      <c r="Y226" s="229">
        <v>0</v>
      </c>
      <c r="Z226" s="229">
        <v>0</v>
      </c>
      <c r="AA226" s="229">
        <v>0</v>
      </c>
      <c r="AB226" s="229">
        <v>0</v>
      </c>
      <c r="AC226" s="229">
        <v>0</v>
      </c>
      <c r="AD226" s="229">
        <v>0</v>
      </c>
      <c r="AE226" s="229">
        <v>0</v>
      </c>
      <c r="AF226" s="229">
        <v>0</v>
      </c>
      <c r="AG226" s="229">
        <v>0</v>
      </c>
      <c r="AH226" s="229">
        <v>0</v>
      </c>
      <c r="AI226" s="229">
        <v>0</v>
      </c>
      <c r="AJ226" s="229">
        <v>0</v>
      </c>
      <c r="AK226" s="229">
        <v>0</v>
      </c>
      <c r="AL226" s="229">
        <v>0</v>
      </c>
    </row>
    <row r="227" spans="1:38">
      <c r="A227" s="229">
        <v>226</v>
      </c>
      <c r="B227" s="229" t="s">
        <v>2879</v>
      </c>
      <c r="C227" s="229" t="s">
        <v>2893</v>
      </c>
      <c r="D227" s="229">
        <f t="shared" si="3"/>
        <v>0</v>
      </c>
      <c r="E227" s="229" t="s">
        <v>2889</v>
      </c>
      <c r="G227" s="229">
        <v>0</v>
      </c>
      <c r="H227" s="229">
        <v>0</v>
      </c>
      <c r="I227" s="229">
        <v>0</v>
      </c>
      <c r="J227" s="229">
        <v>0</v>
      </c>
      <c r="K227" s="229">
        <v>0</v>
      </c>
      <c r="L227" s="229">
        <v>0</v>
      </c>
      <c r="M227" s="229">
        <v>0</v>
      </c>
      <c r="N227" s="229">
        <v>0</v>
      </c>
      <c r="O227" s="229">
        <v>0</v>
      </c>
      <c r="P227" s="229">
        <v>0</v>
      </c>
      <c r="Q227" s="229">
        <v>0</v>
      </c>
      <c r="R227" s="229">
        <v>0</v>
      </c>
      <c r="S227" s="229">
        <v>0</v>
      </c>
      <c r="T227" s="229">
        <v>0</v>
      </c>
      <c r="U227" s="229">
        <v>0</v>
      </c>
      <c r="V227" s="229">
        <v>0</v>
      </c>
      <c r="W227" s="229">
        <v>0</v>
      </c>
      <c r="X227" s="229">
        <v>0</v>
      </c>
      <c r="Y227" s="229">
        <v>0</v>
      </c>
      <c r="Z227" s="229">
        <v>0</v>
      </c>
      <c r="AA227" s="229">
        <v>0</v>
      </c>
      <c r="AB227" s="229">
        <v>0</v>
      </c>
      <c r="AC227" s="229">
        <v>0</v>
      </c>
      <c r="AD227" s="229">
        <v>0</v>
      </c>
      <c r="AE227" s="229">
        <v>0</v>
      </c>
      <c r="AF227" s="229">
        <v>0</v>
      </c>
      <c r="AG227" s="229">
        <v>0</v>
      </c>
      <c r="AH227" s="229">
        <v>0</v>
      </c>
      <c r="AI227" s="229">
        <v>0</v>
      </c>
      <c r="AJ227" s="229">
        <v>0</v>
      </c>
      <c r="AK227" s="229">
        <v>0</v>
      </c>
      <c r="AL227" s="229">
        <v>0</v>
      </c>
    </row>
    <row r="228" spans="1:38">
      <c r="A228" s="229">
        <v>227</v>
      </c>
      <c r="B228" s="229" t="s">
        <v>2879</v>
      </c>
      <c r="C228" s="229" t="s">
        <v>2894</v>
      </c>
      <c r="D228" s="229">
        <f t="shared" si="3"/>
        <v>0</v>
      </c>
      <c r="E228" s="229" t="s">
        <v>2889</v>
      </c>
      <c r="G228" s="229">
        <v>0</v>
      </c>
      <c r="H228" s="229">
        <v>0</v>
      </c>
      <c r="I228" s="229">
        <v>0</v>
      </c>
      <c r="J228" s="229">
        <v>0</v>
      </c>
      <c r="K228" s="229">
        <v>0</v>
      </c>
      <c r="L228" s="229">
        <v>0</v>
      </c>
      <c r="M228" s="229">
        <v>0</v>
      </c>
      <c r="N228" s="229">
        <v>0</v>
      </c>
      <c r="O228" s="229">
        <v>0</v>
      </c>
      <c r="P228" s="229">
        <v>0</v>
      </c>
      <c r="Q228" s="229">
        <v>0</v>
      </c>
      <c r="R228" s="229">
        <v>0</v>
      </c>
      <c r="S228" s="229">
        <v>0</v>
      </c>
      <c r="T228" s="229">
        <v>0</v>
      </c>
      <c r="U228" s="229">
        <v>0</v>
      </c>
      <c r="V228" s="229">
        <v>0</v>
      </c>
      <c r="W228" s="229">
        <v>0</v>
      </c>
      <c r="X228" s="229">
        <v>0</v>
      </c>
      <c r="Y228" s="229">
        <v>0</v>
      </c>
      <c r="Z228" s="229">
        <v>0</v>
      </c>
      <c r="AA228" s="229">
        <v>0</v>
      </c>
      <c r="AB228" s="229">
        <v>0</v>
      </c>
      <c r="AC228" s="229">
        <v>0</v>
      </c>
      <c r="AD228" s="229">
        <v>0</v>
      </c>
      <c r="AE228" s="229">
        <v>0</v>
      </c>
      <c r="AF228" s="229">
        <v>0</v>
      </c>
      <c r="AG228" s="229">
        <v>0</v>
      </c>
      <c r="AH228" s="229">
        <v>0</v>
      </c>
      <c r="AI228" s="229">
        <v>0</v>
      </c>
      <c r="AJ228" s="229">
        <v>0</v>
      </c>
      <c r="AK228" s="229">
        <v>0</v>
      </c>
      <c r="AL228" s="229">
        <v>0</v>
      </c>
    </row>
    <row r="229" spans="1:38">
      <c r="A229" s="229">
        <v>228</v>
      </c>
      <c r="B229" s="229" t="s">
        <v>2879</v>
      </c>
      <c r="C229" s="229" t="s">
        <v>2895</v>
      </c>
      <c r="D229" s="229">
        <f t="shared" si="3"/>
        <v>0</v>
      </c>
      <c r="E229" s="229" t="s">
        <v>2886</v>
      </c>
      <c r="G229" s="229">
        <v>0</v>
      </c>
      <c r="H229" s="229">
        <v>0</v>
      </c>
      <c r="I229" s="229">
        <v>0</v>
      </c>
      <c r="J229" s="229">
        <v>0</v>
      </c>
      <c r="K229" s="229">
        <v>0</v>
      </c>
      <c r="L229" s="229">
        <v>0</v>
      </c>
      <c r="M229" s="229">
        <v>0</v>
      </c>
      <c r="N229" s="229">
        <v>0</v>
      </c>
      <c r="O229" s="229">
        <v>0</v>
      </c>
      <c r="P229" s="229">
        <v>0</v>
      </c>
      <c r="Q229" s="229">
        <v>0</v>
      </c>
      <c r="R229" s="229">
        <v>0</v>
      </c>
      <c r="S229" s="229">
        <v>0</v>
      </c>
      <c r="T229" s="229">
        <v>0</v>
      </c>
      <c r="U229" s="229">
        <v>0</v>
      </c>
      <c r="V229" s="229">
        <v>0</v>
      </c>
      <c r="W229" s="229">
        <v>0</v>
      </c>
      <c r="X229" s="229">
        <v>0</v>
      </c>
      <c r="Y229" s="229">
        <v>0</v>
      </c>
      <c r="Z229" s="229">
        <v>0</v>
      </c>
      <c r="AA229" s="229">
        <v>0</v>
      </c>
      <c r="AB229" s="229">
        <v>0</v>
      </c>
      <c r="AC229" s="229">
        <v>0</v>
      </c>
      <c r="AD229" s="229">
        <v>0</v>
      </c>
      <c r="AE229" s="229">
        <v>0</v>
      </c>
      <c r="AF229" s="229">
        <v>0</v>
      </c>
      <c r="AG229" s="229">
        <v>0</v>
      </c>
      <c r="AH229" s="229">
        <v>0</v>
      </c>
      <c r="AI229" s="229">
        <v>0</v>
      </c>
      <c r="AJ229" s="229">
        <v>0</v>
      </c>
      <c r="AK229" s="229">
        <v>0</v>
      </c>
      <c r="AL229" s="229">
        <v>0</v>
      </c>
    </row>
    <row r="230" spans="1:38">
      <c r="A230" s="229">
        <v>229</v>
      </c>
      <c r="B230" s="229" t="s">
        <v>2879</v>
      </c>
      <c r="C230" s="229" t="s">
        <v>2896</v>
      </c>
      <c r="D230" s="229">
        <f t="shared" si="3"/>
        <v>0</v>
      </c>
      <c r="E230" s="229" t="s">
        <v>2886</v>
      </c>
      <c r="G230" s="229">
        <v>0</v>
      </c>
      <c r="H230" s="229">
        <v>0</v>
      </c>
      <c r="I230" s="229">
        <v>0</v>
      </c>
      <c r="J230" s="229">
        <v>0</v>
      </c>
      <c r="K230" s="229">
        <v>0</v>
      </c>
      <c r="L230" s="229">
        <v>0</v>
      </c>
      <c r="M230" s="229">
        <v>0</v>
      </c>
      <c r="N230" s="229">
        <v>0</v>
      </c>
      <c r="O230" s="229">
        <v>0</v>
      </c>
      <c r="P230" s="229">
        <v>0</v>
      </c>
      <c r="Q230" s="229">
        <v>0</v>
      </c>
      <c r="R230" s="229">
        <v>0</v>
      </c>
      <c r="S230" s="229">
        <v>0</v>
      </c>
      <c r="T230" s="229">
        <v>0</v>
      </c>
      <c r="U230" s="229">
        <v>0</v>
      </c>
      <c r="V230" s="229">
        <v>0</v>
      </c>
      <c r="W230" s="229">
        <v>0</v>
      </c>
      <c r="X230" s="229">
        <v>0</v>
      </c>
      <c r="Y230" s="229">
        <v>0</v>
      </c>
      <c r="Z230" s="229">
        <v>0</v>
      </c>
      <c r="AA230" s="229">
        <v>0</v>
      </c>
      <c r="AB230" s="229">
        <v>0</v>
      </c>
      <c r="AC230" s="229">
        <v>0</v>
      </c>
      <c r="AD230" s="229">
        <v>0</v>
      </c>
      <c r="AE230" s="229">
        <v>0</v>
      </c>
      <c r="AF230" s="229">
        <v>0</v>
      </c>
      <c r="AG230" s="229">
        <v>0</v>
      </c>
      <c r="AH230" s="229">
        <v>0</v>
      </c>
      <c r="AI230" s="229">
        <v>0</v>
      </c>
      <c r="AJ230" s="229">
        <v>0</v>
      </c>
      <c r="AK230" s="229">
        <v>0</v>
      </c>
      <c r="AL230" s="229">
        <v>0</v>
      </c>
    </row>
    <row r="231" spans="1:38">
      <c r="A231" s="229">
        <v>230</v>
      </c>
      <c r="B231" s="229" t="s">
        <v>2879</v>
      </c>
      <c r="C231" s="229" t="s">
        <v>2897</v>
      </c>
      <c r="D231" s="229">
        <f t="shared" si="3"/>
        <v>0</v>
      </c>
      <c r="E231" s="229" t="s">
        <v>2898</v>
      </c>
      <c r="G231" s="229">
        <v>0</v>
      </c>
      <c r="H231" s="229">
        <v>0</v>
      </c>
      <c r="I231" s="229">
        <v>0</v>
      </c>
      <c r="J231" s="229">
        <v>0</v>
      </c>
      <c r="K231" s="229">
        <v>0</v>
      </c>
      <c r="L231" s="229">
        <v>0</v>
      </c>
      <c r="M231" s="229">
        <v>0</v>
      </c>
      <c r="N231" s="229">
        <v>0</v>
      </c>
      <c r="O231" s="229">
        <v>0</v>
      </c>
      <c r="P231" s="229">
        <v>0</v>
      </c>
      <c r="Q231" s="229">
        <v>0</v>
      </c>
      <c r="R231" s="229">
        <v>0</v>
      </c>
      <c r="S231" s="229">
        <v>0</v>
      </c>
      <c r="T231" s="229">
        <v>0</v>
      </c>
      <c r="U231" s="229">
        <v>0</v>
      </c>
      <c r="V231" s="229">
        <v>0</v>
      </c>
      <c r="W231" s="229">
        <v>0</v>
      </c>
      <c r="X231" s="229">
        <v>0</v>
      </c>
      <c r="Y231" s="229">
        <v>0</v>
      </c>
      <c r="Z231" s="229">
        <v>0</v>
      </c>
      <c r="AA231" s="229">
        <v>0</v>
      </c>
      <c r="AB231" s="229">
        <v>0</v>
      </c>
      <c r="AC231" s="229">
        <v>0</v>
      </c>
      <c r="AD231" s="229">
        <v>0</v>
      </c>
      <c r="AE231" s="229">
        <v>0</v>
      </c>
      <c r="AF231" s="229">
        <v>0</v>
      </c>
      <c r="AG231" s="229">
        <v>0</v>
      </c>
      <c r="AH231" s="229">
        <v>0</v>
      </c>
      <c r="AI231" s="229">
        <v>0</v>
      </c>
      <c r="AJ231" s="229">
        <v>0</v>
      </c>
      <c r="AK231" s="229">
        <v>0</v>
      </c>
      <c r="AL231" s="229">
        <v>0</v>
      </c>
    </row>
    <row r="232" spans="1:38">
      <c r="A232" s="229">
        <v>231</v>
      </c>
      <c r="B232" s="229" t="s">
        <v>2879</v>
      </c>
      <c r="C232" s="229" t="s">
        <v>2899</v>
      </c>
      <c r="D232" s="229">
        <f t="shared" si="3"/>
        <v>0</v>
      </c>
      <c r="E232" s="229" t="s">
        <v>2881</v>
      </c>
      <c r="G232" s="229">
        <v>0</v>
      </c>
      <c r="H232" s="229">
        <v>0</v>
      </c>
      <c r="I232" s="229">
        <v>0</v>
      </c>
      <c r="J232" s="229">
        <v>0</v>
      </c>
      <c r="K232" s="229">
        <v>0</v>
      </c>
      <c r="L232" s="229">
        <v>0</v>
      </c>
      <c r="M232" s="229">
        <v>0</v>
      </c>
      <c r="N232" s="229">
        <v>0</v>
      </c>
      <c r="O232" s="229">
        <v>0</v>
      </c>
      <c r="P232" s="229">
        <v>0</v>
      </c>
      <c r="Q232" s="229">
        <v>0</v>
      </c>
      <c r="R232" s="229">
        <v>0</v>
      </c>
      <c r="S232" s="229">
        <v>0</v>
      </c>
      <c r="T232" s="229">
        <v>0</v>
      </c>
      <c r="U232" s="229">
        <v>0</v>
      </c>
      <c r="V232" s="229">
        <v>0</v>
      </c>
      <c r="W232" s="229">
        <v>0</v>
      </c>
      <c r="X232" s="229">
        <v>0</v>
      </c>
      <c r="Y232" s="229">
        <v>0</v>
      </c>
      <c r="Z232" s="229">
        <v>0</v>
      </c>
      <c r="AA232" s="229">
        <v>0</v>
      </c>
      <c r="AB232" s="229">
        <v>0</v>
      </c>
      <c r="AC232" s="229">
        <v>0</v>
      </c>
      <c r="AD232" s="229">
        <v>0</v>
      </c>
      <c r="AE232" s="229">
        <v>0</v>
      </c>
      <c r="AF232" s="229">
        <v>0</v>
      </c>
      <c r="AG232" s="229">
        <v>0</v>
      </c>
      <c r="AH232" s="229">
        <v>0</v>
      </c>
      <c r="AI232" s="229">
        <v>0</v>
      </c>
      <c r="AJ232" s="229">
        <v>0</v>
      </c>
      <c r="AK232" s="229">
        <v>0</v>
      </c>
      <c r="AL232" s="229">
        <v>0</v>
      </c>
    </row>
    <row r="233" spans="1:38">
      <c r="A233" s="229">
        <v>232</v>
      </c>
      <c r="B233" s="229" t="s">
        <v>2879</v>
      </c>
      <c r="C233" s="229" t="s">
        <v>2900</v>
      </c>
      <c r="D233" s="229">
        <f t="shared" si="3"/>
        <v>0</v>
      </c>
      <c r="E233" s="229" t="s">
        <v>2901</v>
      </c>
      <c r="G233" s="229">
        <v>0</v>
      </c>
      <c r="H233" s="229">
        <v>0</v>
      </c>
      <c r="I233" s="229">
        <v>0</v>
      </c>
      <c r="J233" s="229">
        <v>0</v>
      </c>
      <c r="K233" s="229">
        <v>0</v>
      </c>
      <c r="L233" s="229">
        <v>0</v>
      </c>
      <c r="M233" s="229">
        <v>0</v>
      </c>
      <c r="N233" s="229">
        <v>0</v>
      </c>
      <c r="O233" s="229">
        <v>0</v>
      </c>
      <c r="P233" s="229">
        <v>0</v>
      </c>
      <c r="Q233" s="229">
        <v>0</v>
      </c>
      <c r="R233" s="229">
        <v>0</v>
      </c>
      <c r="S233" s="229">
        <v>0</v>
      </c>
      <c r="T233" s="229">
        <v>0</v>
      </c>
      <c r="U233" s="229">
        <v>0</v>
      </c>
      <c r="V233" s="229">
        <v>0</v>
      </c>
      <c r="W233" s="229">
        <v>0</v>
      </c>
      <c r="X233" s="229">
        <v>0</v>
      </c>
      <c r="Y233" s="229">
        <v>0</v>
      </c>
      <c r="Z233" s="229">
        <v>0</v>
      </c>
      <c r="AA233" s="229">
        <v>0</v>
      </c>
      <c r="AB233" s="229">
        <v>0</v>
      </c>
      <c r="AC233" s="229">
        <v>0</v>
      </c>
      <c r="AD233" s="229">
        <v>0</v>
      </c>
      <c r="AE233" s="229">
        <v>0</v>
      </c>
      <c r="AF233" s="229">
        <v>0</v>
      </c>
      <c r="AG233" s="229">
        <v>0</v>
      </c>
      <c r="AH233" s="229">
        <v>0</v>
      </c>
      <c r="AI233" s="229">
        <v>0</v>
      </c>
      <c r="AJ233" s="229">
        <v>0</v>
      </c>
      <c r="AK233" s="229">
        <v>0</v>
      </c>
      <c r="AL233" s="229">
        <v>0</v>
      </c>
    </row>
    <row r="234" spans="1:38">
      <c r="A234" s="229">
        <v>233</v>
      </c>
      <c r="B234" s="229" t="s">
        <v>2879</v>
      </c>
      <c r="C234" s="229" t="s">
        <v>2902</v>
      </c>
      <c r="D234" s="229">
        <f t="shared" si="3"/>
        <v>0</v>
      </c>
      <c r="E234" s="229" t="s">
        <v>2886</v>
      </c>
      <c r="G234" s="229">
        <v>0</v>
      </c>
      <c r="H234" s="229">
        <v>0</v>
      </c>
      <c r="I234" s="229">
        <v>0</v>
      </c>
      <c r="J234" s="229">
        <v>0</v>
      </c>
      <c r="K234" s="229">
        <v>0</v>
      </c>
      <c r="L234" s="229">
        <v>0</v>
      </c>
      <c r="M234" s="229">
        <v>0</v>
      </c>
      <c r="N234" s="229">
        <v>0</v>
      </c>
      <c r="O234" s="229">
        <v>0</v>
      </c>
      <c r="P234" s="229">
        <v>0</v>
      </c>
      <c r="Q234" s="229">
        <v>0</v>
      </c>
      <c r="R234" s="229">
        <v>0</v>
      </c>
      <c r="S234" s="229">
        <v>0</v>
      </c>
      <c r="T234" s="229">
        <v>0</v>
      </c>
      <c r="U234" s="229">
        <v>0</v>
      </c>
      <c r="V234" s="229">
        <v>0</v>
      </c>
      <c r="W234" s="229">
        <v>0</v>
      </c>
      <c r="X234" s="229">
        <v>0</v>
      </c>
      <c r="Y234" s="229">
        <v>0</v>
      </c>
      <c r="Z234" s="229">
        <v>0</v>
      </c>
      <c r="AA234" s="229">
        <v>0</v>
      </c>
      <c r="AB234" s="229">
        <v>0</v>
      </c>
      <c r="AC234" s="229">
        <v>0</v>
      </c>
      <c r="AD234" s="229">
        <v>0</v>
      </c>
      <c r="AE234" s="229">
        <v>0</v>
      </c>
      <c r="AF234" s="229">
        <v>0</v>
      </c>
      <c r="AG234" s="229">
        <v>0</v>
      </c>
      <c r="AH234" s="229">
        <v>0</v>
      </c>
      <c r="AI234" s="229">
        <v>0</v>
      </c>
      <c r="AJ234" s="229">
        <v>0</v>
      </c>
      <c r="AK234" s="229">
        <v>0</v>
      </c>
      <c r="AL234" s="229">
        <v>0</v>
      </c>
    </row>
    <row r="235" spans="1:38">
      <c r="A235" s="229">
        <v>234</v>
      </c>
      <c r="B235" s="229" t="s">
        <v>2879</v>
      </c>
      <c r="C235" s="229" t="s">
        <v>2903</v>
      </c>
      <c r="D235" s="229">
        <f t="shared" si="3"/>
        <v>0</v>
      </c>
      <c r="E235" s="229" t="s">
        <v>2886</v>
      </c>
      <c r="G235" s="229">
        <v>0</v>
      </c>
      <c r="H235" s="229">
        <v>0</v>
      </c>
      <c r="I235" s="229">
        <v>0</v>
      </c>
      <c r="J235" s="229">
        <v>0</v>
      </c>
      <c r="K235" s="229">
        <v>0</v>
      </c>
      <c r="L235" s="229">
        <v>0</v>
      </c>
      <c r="M235" s="229">
        <v>0</v>
      </c>
      <c r="N235" s="229">
        <v>0</v>
      </c>
      <c r="O235" s="229">
        <v>0</v>
      </c>
      <c r="P235" s="229">
        <v>0</v>
      </c>
      <c r="Q235" s="229">
        <v>0</v>
      </c>
      <c r="R235" s="229">
        <v>0</v>
      </c>
      <c r="S235" s="229">
        <v>0</v>
      </c>
      <c r="T235" s="229">
        <v>0</v>
      </c>
      <c r="U235" s="229">
        <v>0</v>
      </c>
      <c r="V235" s="229">
        <v>0</v>
      </c>
      <c r="W235" s="229">
        <v>0</v>
      </c>
      <c r="X235" s="229">
        <v>0</v>
      </c>
      <c r="Y235" s="229">
        <v>0</v>
      </c>
      <c r="Z235" s="229">
        <v>0</v>
      </c>
      <c r="AA235" s="229">
        <v>0</v>
      </c>
      <c r="AB235" s="229">
        <v>0</v>
      </c>
      <c r="AC235" s="229">
        <v>0</v>
      </c>
      <c r="AD235" s="229">
        <v>0</v>
      </c>
      <c r="AE235" s="229">
        <v>0</v>
      </c>
      <c r="AF235" s="229">
        <v>0</v>
      </c>
      <c r="AG235" s="229">
        <v>0</v>
      </c>
      <c r="AH235" s="229">
        <v>0</v>
      </c>
      <c r="AI235" s="229">
        <v>0</v>
      </c>
      <c r="AJ235" s="229">
        <v>0</v>
      </c>
      <c r="AK235" s="229">
        <v>0</v>
      </c>
      <c r="AL235" s="229">
        <v>0</v>
      </c>
    </row>
    <row r="236" spans="1:38">
      <c r="A236" s="229">
        <v>235</v>
      </c>
      <c r="B236" s="229" t="s">
        <v>2879</v>
      </c>
      <c r="C236" s="229" t="s">
        <v>2904</v>
      </c>
      <c r="D236" s="229">
        <f t="shared" si="3"/>
        <v>0</v>
      </c>
      <c r="E236" s="229" t="s">
        <v>2886</v>
      </c>
      <c r="G236" s="229">
        <v>0</v>
      </c>
      <c r="H236" s="229">
        <v>0</v>
      </c>
      <c r="I236" s="229">
        <v>0</v>
      </c>
      <c r="J236" s="229">
        <v>0</v>
      </c>
      <c r="K236" s="229">
        <v>0</v>
      </c>
      <c r="L236" s="229">
        <v>0</v>
      </c>
      <c r="M236" s="229">
        <v>0</v>
      </c>
      <c r="N236" s="229">
        <v>0</v>
      </c>
      <c r="O236" s="229">
        <v>0</v>
      </c>
      <c r="P236" s="229">
        <v>0</v>
      </c>
      <c r="Q236" s="229">
        <v>0</v>
      </c>
      <c r="R236" s="229">
        <v>0</v>
      </c>
      <c r="S236" s="229">
        <v>0</v>
      </c>
      <c r="T236" s="229">
        <v>0</v>
      </c>
      <c r="U236" s="229">
        <v>0</v>
      </c>
      <c r="V236" s="229">
        <v>0</v>
      </c>
      <c r="W236" s="229">
        <v>0</v>
      </c>
      <c r="X236" s="229">
        <v>0</v>
      </c>
      <c r="Y236" s="229">
        <v>0</v>
      </c>
      <c r="Z236" s="229">
        <v>0</v>
      </c>
      <c r="AA236" s="229">
        <v>0</v>
      </c>
      <c r="AB236" s="229">
        <v>0</v>
      </c>
      <c r="AC236" s="229">
        <v>0</v>
      </c>
      <c r="AD236" s="229">
        <v>0</v>
      </c>
      <c r="AE236" s="229">
        <v>0</v>
      </c>
      <c r="AF236" s="229">
        <v>0</v>
      </c>
      <c r="AG236" s="229">
        <v>0</v>
      </c>
      <c r="AH236" s="229">
        <v>0</v>
      </c>
      <c r="AI236" s="229">
        <v>0</v>
      </c>
      <c r="AJ236" s="229">
        <v>0</v>
      </c>
      <c r="AK236" s="229">
        <v>0</v>
      </c>
      <c r="AL236" s="229">
        <v>0</v>
      </c>
    </row>
    <row r="237" spans="1:38">
      <c r="A237" s="229">
        <v>236</v>
      </c>
      <c r="B237" s="229" t="s">
        <v>2879</v>
      </c>
      <c r="C237" s="229" t="s">
        <v>2905</v>
      </c>
      <c r="D237" s="229">
        <f t="shared" si="3"/>
        <v>0</v>
      </c>
      <c r="E237" s="229" t="s">
        <v>2886</v>
      </c>
      <c r="G237" s="229">
        <v>0</v>
      </c>
      <c r="H237" s="229">
        <v>0</v>
      </c>
      <c r="I237" s="229">
        <v>0</v>
      </c>
      <c r="J237" s="229">
        <v>0</v>
      </c>
      <c r="K237" s="229">
        <v>0</v>
      </c>
      <c r="L237" s="229">
        <v>0</v>
      </c>
      <c r="M237" s="229">
        <v>0</v>
      </c>
      <c r="N237" s="229">
        <v>0</v>
      </c>
      <c r="O237" s="229">
        <v>0</v>
      </c>
      <c r="P237" s="229">
        <v>0</v>
      </c>
      <c r="Q237" s="229">
        <v>0</v>
      </c>
      <c r="R237" s="229">
        <v>0</v>
      </c>
      <c r="S237" s="229">
        <v>0</v>
      </c>
      <c r="T237" s="229">
        <v>0</v>
      </c>
      <c r="U237" s="229">
        <v>0</v>
      </c>
      <c r="V237" s="229">
        <v>0</v>
      </c>
      <c r="W237" s="229">
        <v>0</v>
      </c>
      <c r="X237" s="229">
        <v>0</v>
      </c>
      <c r="Y237" s="229">
        <v>0</v>
      </c>
      <c r="Z237" s="229">
        <v>0</v>
      </c>
      <c r="AA237" s="229">
        <v>0</v>
      </c>
      <c r="AB237" s="229">
        <v>0</v>
      </c>
      <c r="AC237" s="229">
        <v>0</v>
      </c>
      <c r="AD237" s="229">
        <v>0</v>
      </c>
      <c r="AE237" s="229">
        <v>0</v>
      </c>
      <c r="AF237" s="229">
        <v>0</v>
      </c>
      <c r="AG237" s="229">
        <v>0</v>
      </c>
      <c r="AH237" s="229">
        <v>0</v>
      </c>
      <c r="AI237" s="229">
        <v>0</v>
      </c>
      <c r="AJ237" s="229">
        <v>0</v>
      </c>
      <c r="AK237" s="229">
        <v>0</v>
      </c>
      <c r="AL237" s="229">
        <v>0</v>
      </c>
    </row>
    <row r="238" spans="1:38">
      <c r="A238" s="229">
        <v>237</v>
      </c>
      <c r="B238" s="229" t="s">
        <v>2879</v>
      </c>
      <c r="C238" s="229" t="s">
        <v>2906</v>
      </c>
      <c r="D238" s="229">
        <f t="shared" si="3"/>
        <v>0</v>
      </c>
      <c r="E238" s="229" t="s">
        <v>2886</v>
      </c>
      <c r="G238" s="229">
        <v>0</v>
      </c>
      <c r="H238" s="229">
        <v>0</v>
      </c>
      <c r="I238" s="229">
        <v>0</v>
      </c>
      <c r="J238" s="229">
        <v>0</v>
      </c>
      <c r="K238" s="229">
        <v>0</v>
      </c>
      <c r="L238" s="229">
        <v>0</v>
      </c>
      <c r="M238" s="229">
        <v>0</v>
      </c>
      <c r="N238" s="229">
        <v>0</v>
      </c>
      <c r="O238" s="229">
        <v>0</v>
      </c>
      <c r="P238" s="229">
        <v>0</v>
      </c>
      <c r="Q238" s="229">
        <v>0</v>
      </c>
      <c r="R238" s="229">
        <v>0</v>
      </c>
      <c r="S238" s="229">
        <v>0</v>
      </c>
      <c r="T238" s="229">
        <v>0</v>
      </c>
      <c r="U238" s="229">
        <v>0</v>
      </c>
      <c r="V238" s="229">
        <v>0</v>
      </c>
      <c r="W238" s="229">
        <v>0</v>
      </c>
      <c r="X238" s="229">
        <v>0</v>
      </c>
      <c r="Y238" s="229">
        <v>0</v>
      </c>
      <c r="Z238" s="229">
        <v>0</v>
      </c>
      <c r="AA238" s="229">
        <v>0</v>
      </c>
      <c r="AB238" s="229">
        <v>0</v>
      </c>
      <c r="AC238" s="229">
        <v>0</v>
      </c>
      <c r="AD238" s="229">
        <v>0</v>
      </c>
      <c r="AE238" s="229">
        <v>0</v>
      </c>
      <c r="AF238" s="229">
        <v>0</v>
      </c>
      <c r="AG238" s="229">
        <v>0</v>
      </c>
      <c r="AH238" s="229">
        <v>0</v>
      </c>
      <c r="AI238" s="229">
        <v>0</v>
      </c>
      <c r="AJ238" s="229">
        <v>0</v>
      </c>
      <c r="AK238" s="229">
        <v>0</v>
      </c>
      <c r="AL238" s="229">
        <v>0</v>
      </c>
    </row>
    <row r="239" spans="1:38">
      <c r="A239" s="229">
        <v>238</v>
      </c>
      <c r="B239" s="229" t="s">
        <v>2879</v>
      </c>
      <c r="C239" s="229" t="s">
        <v>2907</v>
      </c>
      <c r="D239" s="229">
        <f t="shared" si="3"/>
        <v>0</v>
      </c>
      <c r="E239" s="229" t="s">
        <v>2901</v>
      </c>
      <c r="G239" s="229">
        <v>0</v>
      </c>
      <c r="H239" s="229">
        <v>0</v>
      </c>
      <c r="I239" s="229">
        <v>0</v>
      </c>
      <c r="J239" s="229">
        <v>0</v>
      </c>
      <c r="K239" s="229">
        <v>0</v>
      </c>
      <c r="L239" s="229">
        <v>0</v>
      </c>
      <c r="M239" s="229">
        <v>0</v>
      </c>
      <c r="N239" s="229">
        <v>0</v>
      </c>
      <c r="O239" s="229">
        <v>0</v>
      </c>
      <c r="P239" s="229">
        <v>0</v>
      </c>
      <c r="Q239" s="229">
        <v>0</v>
      </c>
      <c r="R239" s="229">
        <v>0</v>
      </c>
      <c r="S239" s="229">
        <v>0</v>
      </c>
      <c r="T239" s="229">
        <v>0</v>
      </c>
      <c r="U239" s="229">
        <v>0</v>
      </c>
      <c r="V239" s="229">
        <v>0</v>
      </c>
      <c r="W239" s="229">
        <v>0</v>
      </c>
      <c r="X239" s="229">
        <v>0</v>
      </c>
      <c r="Y239" s="229">
        <v>0</v>
      </c>
      <c r="Z239" s="229">
        <v>0</v>
      </c>
      <c r="AA239" s="229">
        <v>0</v>
      </c>
      <c r="AB239" s="229">
        <v>0</v>
      </c>
      <c r="AC239" s="229">
        <v>0</v>
      </c>
      <c r="AD239" s="229">
        <v>0</v>
      </c>
      <c r="AE239" s="229">
        <v>0</v>
      </c>
      <c r="AF239" s="229">
        <v>0</v>
      </c>
      <c r="AG239" s="229">
        <v>0</v>
      </c>
      <c r="AH239" s="229">
        <v>0</v>
      </c>
      <c r="AI239" s="229">
        <v>0</v>
      </c>
      <c r="AJ239" s="229">
        <v>0</v>
      </c>
      <c r="AK239" s="229">
        <v>0</v>
      </c>
      <c r="AL239" s="229">
        <v>0</v>
      </c>
    </row>
    <row r="240" spans="1:38">
      <c r="A240" s="229">
        <v>239</v>
      </c>
      <c r="B240" s="229" t="s">
        <v>2879</v>
      </c>
      <c r="C240" s="229" t="s">
        <v>2908</v>
      </c>
      <c r="D240" s="229">
        <f t="shared" si="3"/>
        <v>0</v>
      </c>
      <c r="E240" s="229" t="s">
        <v>2886</v>
      </c>
      <c r="G240" s="229">
        <v>0</v>
      </c>
      <c r="H240" s="229">
        <v>0</v>
      </c>
      <c r="I240" s="229">
        <v>0</v>
      </c>
      <c r="J240" s="229">
        <v>0</v>
      </c>
      <c r="K240" s="229">
        <v>0</v>
      </c>
      <c r="L240" s="229">
        <v>0</v>
      </c>
      <c r="M240" s="229">
        <v>0</v>
      </c>
      <c r="N240" s="229">
        <v>0</v>
      </c>
      <c r="O240" s="229">
        <v>0</v>
      </c>
      <c r="P240" s="229">
        <v>0</v>
      </c>
      <c r="Q240" s="229">
        <v>0</v>
      </c>
      <c r="R240" s="229">
        <v>0</v>
      </c>
      <c r="S240" s="229">
        <v>0</v>
      </c>
      <c r="T240" s="229">
        <v>0</v>
      </c>
      <c r="U240" s="229">
        <v>0</v>
      </c>
      <c r="V240" s="229">
        <v>0</v>
      </c>
      <c r="W240" s="229">
        <v>0</v>
      </c>
      <c r="X240" s="229">
        <v>0</v>
      </c>
      <c r="Y240" s="229">
        <v>0</v>
      </c>
      <c r="Z240" s="229">
        <v>0</v>
      </c>
      <c r="AA240" s="229">
        <v>0</v>
      </c>
      <c r="AB240" s="229">
        <v>0</v>
      </c>
      <c r="AC240" s="229">
        <v>0</v>
      </c>
      <c r="AD240" s="229">
        <v>0</v>
      </c>
      <c r="AE240" s="229">
        <v>0</v>
      </c>
      <c r="AF240" s="229">
        <v>0</v>
      </c>
      <c r="AG240" s="229">
        <v>0</v>
      </c>
      <c r="AH240" s="229">
        <v>0</v>
      </c>
      <c r="AI240" s="229">
        <v>0</v>
      </c>
      <c r="AJ240" s="229">
        <v>0</v>
      </c>
      <c r="AK240" s="229">
        <v>0</v>
      </c>
      <c r="AL240" s="229">
        <v>0</v>
      </c>
    </row>
    <row r="241" spans="1:38">
      <c r="A241" s="229">
        <v>240</v>
      </c>
      <c r="B241" s="229" t="s">
        <v>2879</v>
      </c>
      <c r="C241" s="229" t="s">
        <v>2909</v>
      </c>
      <c r="D241" s="229">
        <f t="shared" si="3"/>
        <v>0</v>
      </c>
      <c r="E241" s="229" t="s">
        <v>2886</v>
      </c>
      <c r="G241" s="229">
        <v>0</v>
      </c>
      <c r="H241" s="229">
        <v>0</v>
      </c>
      <c r="I241" s="229">
        <v>0</v>
      </c>
      <c r="J241" s="229">
        <v>0</v>
      </c>
      <c r="K241" s="229">
        <v>0</v>
      </c>
      <c r="L241" s="229">
        <v>0</v>
      </c>
      <c r="M241" s="229">
        <v>0</v>
      </c>
      <c r="N241" s="229">
        <v>0</v>
      </c>
      <c r="O241" s="229">
        <v>0</v>
      </c>
      <c r="P241" s="229">
        <v>0</v>
      </c>
      <c r="Q241" s="229">
        <v>0</v>
      </c>
      <c r="R241" s="229">
        <v>0</v>
      </c>
      <c r="S241" s="229">
        <v>0</v>
      </c>
      <c r="T241" s="229">
        <v>0</v>
      </c>
      <c r="U241" s="229">
        <v>0</v>
      </c>
      <c r="V241" s="229">
        <v>0</v>
      </c>
      <c r="W241" s="229">
        <v>0</v>
      </c>
      <c r="X241" s="229">
        <v>0</v>
      </c>
      <c r="Y241" s="229">
        <v>0</v>
      </c>
      <c r="Z241" s="229">
        <v>0</v>
      </c>
      <c r="AA241" s="229">
        <v>0</v>
      </c>
      <c r="AB241" s="229">
        <v>0</v>
      </c>
      <c r="AC241" s="229">
        <v>0</v>
      </c>
      <c r="AD241" s="229">
        <v>0</v>
      </c>
      <c r="AE241" s="229">
        <v>0</v>
      </c>
      <c r="AF241" s="229">
        <v>0</v>
      </c>
      <c r="AG241" s="229">
        <v>0</v>
      </c>
      <c r="AH241" s="229">
        <v>0</v>
      </c>
      <c r="AI241" s="229">
        <v>0</v>
      </c>
      <c r="AJ241" s="229">
        <v>0</v>
      </c>
      <c r="AK241" s="229">
        <v>0</v>
      </c>
      <c r="AL241" s="229">
        <v>0</v>
      </c>
    </row>
    <row r="242" spans="1:38">
      <c r="A242" s="229">
        <v>241</v>
      </c>
      <c r="B242" s="229" t="s">
        <v>2879</v>
      </c>
      <c r="C242" s="229" t="s">
        <v>2910</v>
      </c>
      <c r="D242" s="229">
        <f t="shared" si="3"/>
        <v>0</v>
      </c>
      <c r="E242" s="229" t="s">
        <v>2886</v>
      </c>
      <c r="G242" s="229">
        <v>0</v>
      </c>
      <c r="H242" s="229">
        <v>0</v>
      </c>
      <c r="I242" s="229">
        <v>0</v>
      </c>
      <c r="J242" s="229">
        <v>0</v>
      </c>
      <c r="K242" s="229">
        <v>0</v>
      </c>
      <c r="L242" s="229">
        <v>0</v>
      </c>
      <c r="M242" s="229">
        <v>0</v>
      </c>
      <c r="N242" s="229">
        <v>0</v>
      </c>
      <c r="O242" s="229">
        <v>0</v>
      </c>
      <c r="P242" s="229">
        <v>0</v>
      </c>
      <c r="Q242" s="229">
        <v>0</v>
      </c>
      <c r="R242" s="229">
        <v>0</v>
      </c>
      <c r="S242" s="229">
        <v>0</v>
      </c>
      <c r="T242" s="229">
        <v>0</v>
      </c>
      <c r="U242" s="229">
        <v>0</v>
      </c>
      <c r="V242" s="229">
        <v>0</v>
      </c>
      <c r="W242" s="229">
        <v>0</v>
      </c>
      <c r="X242" s="229">
        <v>0</v>
      </c>
      <c r="Y242" s="229">
        <v>0</v>
      </c>
      <c r="Z242" s="229">
        <v>0</v>
      </c>
      <c r="AA242" s="229">
        <v>0</v>
      </c>
      <c r="AB242" s="229">
        <v>0</v>
      </c>
      <c r="AC242" s="229">
        <v>0</v>
      </c>
      <c r="AD242" s="229">
        <v>0</v>
      </c>
      <c r="AE242" s="229">
        <v>0</v>
      </c>
      <c r="AF242" s="229">
        <v>0</v>
      </c>
      <c r="AG242" s="229">
        <v>0</v>
      </c>
      <c r="AH242" s="229">
        <v>0</v>
      </c>
      <c r="AI242" s="229">
        <v>0</v>
      </c>
      <c r="AJ242" s="229">
        <v>0</v>
      </c>
      <c r="AK242" s="229">
        <v>0</v>
      </c>
      <c r="AL242" s="229">
        <v>0</v>
      </c>
    </row>
    <row r="243" spans="1:38">
      <c r="A243" s="229">
        <v>242</v>
      </c>
      <c r="B243" s="229" t="s">
        <v>2879</v>
      </c>
      <c r="C243" s="229" t="s">
        <v>2911</v>
      </c>
      <c r="D243" s="229">
        <f t="shared" si="3"/>
        <v>0</v>
      </c>
      <c r="E243" s="229" t="s">
        <v>2886</v>
      </c>
      <c r="G243" s="229">
        <v>0</v>
      </c>
      <c r="H243" s="229">
        <v>0</v>
      </c>
      <c r="I243" s="229">
        <v>0</v>
      </c>
      <c r="J243" s="229">
        <v>0</v>
      </c>
      <c r="K243" s="229">
        <v>0</v>
      </c>
      <c r="L243" s="229">
        <v>0</v>
      </c>
      <c r="M243" s="229">
        <v>0</v>
      </c>
      <c r="N243" s="229">
        <v>0</v>
      </c>
      <c r="O243" s="229">
        <v>0</v>
      </c>
      <c r="P243" s="229">
        <v>0</v>
      </c>
      <c r="Q243" s="229">
        <v>0</v>
      </c>
      <c r="R243" s="229">
        <v>0</v>
      </c>
      <c r="S243" s="229">
        <v>0</v>
      </c>
      <c r="T243" s="229">
        <v>0</v>
      </c>
      <c r="U243" s="229">
        <v>0</v>
      </c>
      <c r="V243" s="229">
        <v>0</v>
      </c>
      <c r="W243" s="229">
        <v>0</v>
      </c>
      <c r="X243" s="229">
        <v>0</v>
      </c>
      <c r="Y243" s="229">
        <v>0</v>
      </c>
      <c r="Z243" s="229">
        <v>0</v>
      </c>
      <c r="AA243" s="229">
        <v>0</v>
      </c>
      <c r="AB243" s="229">
        <v>0</v>
      </c>
      <c r="AC243" s="229">
        <v>0</v>
      </c>
      <c r="AD243" s="229">
        <v>0</v>
      </c>
      <c r="AE243" s="229">
        <v>0</v>
      </c>
      <c r="AF243" s="229">
        <v>0</v>
      </c>
      <c r="AG243" s="229">
        <v>0</v>
      </c>
      <c r="AH243" s="229">
        <v>0</v>
      </c>
      <c r="AI243" s="229">
        <v>0</v>
      </c>
      <c r="AJ243" s="229">
        <v>0</v>
      </c>
      <c r="AK243" s="229">
        <v>0</v>
      </c>
      <c r="AL243" s="229">
        <v>0</v>
      </c>
    </row>
    <row r="244" spans="1:38">
      <c r="A244" s="229">
        <v>243</v>
      </c>
      <c r="B244" s="229" t="s">
        <v>2879</v>
      </c>
      <c r="C244" s="229" t="s">
        <v>2912</v>
      </c>
      <c r="D244" s="229">
        <f t="shared" si="3"/>
        <v>0</v>
      </c>
      <c r="E244" s="229" t="s">
        <v>2886</v>
      </c>
      <c r="G244" s="229">
        <v>0</v>
      </c>
      <c r="H244" s="229">
        <v>0</v>
      </c>
      <c r="I244" s="229">
        <v>0</v>
      </c>
      <c r="J244" s="229">
        <v>0</v>
      </c>
      <c r="K244" s="229">
        <v>0</v>
      </c>
      <c r="L244" s="229">
        <v>0</v>
      </c>
      <c r="M244" s="229">
        <v>0</v>
      </c>
      <c r="N244" s="229">
        <v>0</v>
      </c>
      <c r="O244" s="229">
        <v>0</v>
      </c>
      <c r="P244" s="229">
        <v>0</v>
      </c>
      <c r="Q244" s="229">
        <v>0</v>
      </c>
      <c r="R244" s="229">
        <v>0</v>
      </c>
      <c r="S244" s="229">
        <v>0</v>
      </c>
      <c r="T244" s="229">
        <v>0</v>
      </c>
      <c r="U244" s="229">
        <v>0</v>
      </c>
      <c r="V244" s="229">
        <v>0</v>
      </c>
      <c r="W244" s="229">
        <v>0</v>
      </c>
      <c r="X244" s="229">
        <v>0</v>
      </c>
      <c r="Y244" s="229">
        <v>0</v>
      </c>
      <c r="Z244" s="229">
        <v>0</v>
      </c>
      <c r="AA244" s="229">
        <v>0</v>
      </c>
      <c r="AB244" s="229">
        <v>0</v>
      </c>
      <c r="AC244" s="229">
        <v>0</v>
      </c>
      <c r="AD244" s="229">
        <v>0</v>
      </c>
      <c r="AE244" s="229">
        <v>0</v>
      </c>
      <c r="AF244" s="229">
        <v>0</v>
      </c>
      <c r="AG244" s="229">
        <v>0</v>
      </c>
      <c r="AH244" s="229">
        <v>0</v>
      </c>
      <c r="AI244" s="229">
        <v>0</v>
      </c>
      <c r="AJ244" s="229">
        <v>0</v>
      </c>
      <c r="AK244" s="229">
        <v>0</v>
      </c>
      <c r="AL244" s="229">
        <v>0</v>
      </c>
    </row>
    <row r="245" spans="1:38">
      <c r="A245" s="229">
        <v>244</v>
      </c>
      <c r="B245" s="229" t="s">
        <v>2879</v>
      </c>
      <c r="C245" s="229" t="s">
        <v>2913</v>
      </c>
      <c r="D245" s="229">
        <f t="shared" si="3"/>
        <v>0</v>
      </c>
      <c r="E245" s="229" t="s">
        <v>2914</v>
      </c>
      <c r="G245" s="229">
        <v>0</v>
      </c>
      <c r="H245" s="229">
        <v>0</v>
      </c>
      <c r="I245" s="229">
        <v>0</v>
      </c>
      <c r="J245" s="229">
        <v>0</v>
      </c>
      <c r="K245" s="229">
        <v>0</v>
      </c>
      <c r="L245" s="229">
        <v>0</v>
      </c>
      <c r="M245" s="229">
        <v>0</v>
      </c>
      <c r="N245" s="229">
        <v>0</v>
      </c>
      <c r="O245" s="229">
        <v>0</v>
      </c>
      <c r="P245" s="229">
        <v>0</v>
      </c>
      <c r="Q245" s="229">
        <v>0</v>
      </c>
      <c r="R245" s="229">
        <v>0</v>
      </c>
      <c r="S245" s="229">
        <v>0</v>
      </c>
      <c r="T245" s="229">
        <v>0</v>
      </c>
      <c r="U245" s="229">
        <v>0</v>
      </c>
      <c r="V245" s="229">
        <v>0</v>
      </c>
      <c r="W245" s="229">
        <v>0</v>
      </c>
      <c r="X245" s="229">
        <v>0</v>
      </c>
      <c r="Y245" s="229">
        <v>0</v>
      </c>
      <c r="Z245" s="229">
        <v>0</v>
      </c>
      <c r="AA245" s="229">
        <v>0</v>
      </c>
      <c r="AB245" s="229">
        <v>0</v>
      </c>
      <c r="AC245" s="229">
        <v>0</v>
      </c>
      <c r="AD245" s="229">
        <v>0</v>
      </c>
      <c r="AE245" s="229">
        <v>0</v>
      </c>
      <c r="AF245" s="229">
        <v>0</v>
      </c>
      <c r="AG245" s="229">
        <v>0</v>
      </c>
      <c r="AH245" s="229">
        <v>0</v>
      </c>
      <c r="AI245" s="229">
        <v>0</v>
      </c>
      <c r="AJ245" s="229">
        <v>0</v>
      </c>
      <c r="AK245" s="229">
        <v>0</v>
      </c>
      <c r="AL245" s="229">
        <v>0</v>
      </c>
    </row>
    <row r="246" spans="1:38">
      <c r="A246" s="229">
        <v>245</v>
      </c>
      <c r="B246" s="229" t="s">
        <v>2879</v>
      </c>
      <c r="C246" s="229" t="s">
        <v>2915</v>
      </c>
      <c r="D246" s="229">
        <f t="shared" si="3"/>
        <v>0</v>
      </c>
      <c r="E246" s="229" t="s">
        <v>2886</v>
      </c>
      <c r="G246" s="229">
        <v>0</v>
      </c>
      <c r="H246" s="229">
        <v>0</v>
      </c>
      <c r="I246" s="229">
        <v>0</v>
      </c>
      <c r="J246" s="229">
        <v>0</v>
      </c>
      <c r="K246" s="229">
        <v>0</v>
      </c>
      <c r="L246" s="229">
        <v>0</v>
      </c>
      <c r="M246" s="229">
        <v>0</v>
      </c>
      <c r="N246" s="229">
        <v>0</v>
      </c>
      <c r="O246" s="229">
        <v>0</v>
      </c>
      <c r="P246" s="229">
        <v>0</v>
      </c>
      <c r="Q246" s="229">
        <v>0</v>
      </c>
      <c r="R246" s="229">
        <v>0</v>
      </c>
      <c r="S246" s="229">
        <v>0</v>
      </c>
      <c r="T246" s="229">
        <v>0</v>
      </c>
      <c r="U246" s="229">
        <v>0</v>
      </c>
      <c r="V246" s="229">
        <v>0</v>
      </c>
      <c r="W246" s="229">
        <v>0</v>
      </c>
      <c r="X246" s="229">
        <v>0</v>
      </c>
      <c r="Y246" s="229">
        <v>0</v>
      </c>
      <c r="Z246" s="229">
        <v>0</v>
      </c>
      <c r="AA246" s="229">
        <v>0</v>
      </c>
      <c r="AB246" s="229">
        <v>0</v>
      </c>
      <c r="AC246" s="229">
        <v>0</v>
      </c>
      <c r="AD246" s="229">
        <v>0</v>
      </c>
      <c r="AE246" s="229">
        <v>0</v>
      </c>
      <c r="AF246" s="229">
        <v>0</v>
      </c>
      <c r="AG246" s="229">
        <v>0</v>
      </c>
      <c r="AH246" s="229">
        <v>0</v>
      </c>
      <c r="AI246" s="229">
        <v>0</v>
      </c>
      <c r="AJ246" s="229">
        <v>0</v>
      </c>
      <c r="AK246" s="229">
        <v>0</v>
      </c>
      <c r="AL246" s="229">
        <v>0</v>
      </c>
    </row>
    <row r="247" spans="1:38">
      <c r="A247" s="229">
        <v>246</v>
      </c>
      <c r="B247" s="229" t="s">
        <v>2879</v>
      </c>
      <c r="C247" s="229" t="s">
        <v>2916</v>
      </c>
      <c r="D247" s="229">
        <f t="shared" si="3"/>
        <v>0</v>
      </c>
      <c r="E247" s="229" t="s">
        <v>2886</v>
      </c>
      <c r="G247" s="229">
        <v>0</v>
      </c>
      <c r="H247" s="229">
        <v>0</v>
      </c>
      <c r="I247" s="229">
        <v>0</v>
      </c>
      <c r="J247" s="229">
        <v>0</v>
      </c>
      <c r="K247" s="229">
        <v>0</v>
      </c>
      <c r="L247" s="229">
        <v>0</v>
      </c>
      <c r="M247" s="229">
        <v>0</v>
      </c>
      <c r="N247" s="229">
        <v>0</v>
      </c>
      <c r="O247" s="229">
        <v>0</v>
      </c>
      <c r="P247" s="229">
        <v>0</v>
      </c>
      <c r="Q247" s="229">
        <v>0</v>
      </c>
      <c r="R247" s="229">
        <v>0</v>
      </c>
      <c r="S247" s="229">
        <v>0</v>
      </c>
      <c r="T247" s="229">
        <v>0</v>
      </c>
      <c r="U247" s="229">
        <v>0</v>
      </c>
      <c r="V247" s="229">
        <v>0</v>
      </c>
      <c r="W247" s="229">
        <v>0</v>
      </c>
      <c r="X247" s="229">
        <v>0</v>
      </c>
      <c r="Y247" s="229">
        <v>0</v>
      </c>
      <c r="Z247" s="229">
        <v>0</v>
      </c>
      <c r="AA247" s="229">
        <v>0</v>
      </c>
      <c r="AB247" s="229">
        <v>0</v>
      </c>
      <c r="AC247" s="229">
        <v>0</v>
      </c>
      <c r="AD247" s="229">
        <v>0</v>
      </c>
      <c r="AE247" s="229">
        <v>0</v>
      </c>
      <c r="AF247" s="229">
        <v>0</v>
      </c>
      <c r="AG247" s="229">
        <v>0</v>
      </c>
      <c r="AH247" s="229">
        <v>0</v>
      </c>
      <c r="AI247" s="229">
        <v>0</v>
      </c>
      <c r="AJ247" s="229">
        <v>0</v>
      </c>
      <c r="AK247" s="229">
        <v>0</v>
      </c>
      <c r="AL247" s="229">
        <v>0</v>
      </c>
    </row>
    <row r="248" spans="1:38">
      <c r="A248" s="229">
        <v>247</v>
      </c>
      <c r="B248" s="229" t="s">
        <v>2879</v>
      </c>
      <c r="C248" s="229" t="s">
        <v>2917</v>
      </c>
      <c r="D248" s="229">
        <f t="shared" si="3"/>
        <v>0</v>
      </c>
      <c r="E248" s="229" t="s">
        <v>2886</v>
      </c>
      <c r="G248" s="229">
        <v>0</v>
      </c>
      <c r="H248" s="229">
        <v>0</v>
      </c>
      <c r="I248" s="229">
        <v>0</v>
      </c>
      <c r="J248" s="229">
        <v>0</v>
      </c>
      <c r="K248" s="229">
        <v>0</v>
      </c>
      <c r="L248" s="229">
        <v>0</v>
      </c>
      <c r="M248" s="229">
        <v>0</v>
      </c>
      <c r="N248" s="229">
        <v>0</v>
      </c>
      <c r="O248" s="229">
        <v>0</v>
      </c>
      <c r="P248" s="229">
        <v>0</v>
      </c>
      <c r="Q248" s="229">
        <v>0</v>
      </c>
      <c r="R248" s="229">
        <v>0</v>
      </c>
      <c r="S248" s="229">
        <v>0</v>
      </c>
      <c r="T248" s="229">
        <v>0</v>
      </c>
      <c r="U248" s="229">
        <v>0</v>
      </c>
      <c r="V248" s="229">
        <v>0</v>
      </c>
      <c r="W248" s="229">
        <v>0</v>
      </c>
      <c r="X248" s="229">
        <v>0</v>
      </c>
      <c r="Y248" s="229">
        <v>0</v>
      </c>
      <c r="Z248" s="229">
        <v>0</v>
      </c>
      <c r="AA248" s="229">
        <v>0</v>
      </c>
      <c r="AB248" s="229">
        <v>0</v>
      </c>
      <c r="AC248" s="229">
        <v>0</v>
      </c>
      <c r="AD248" s="229">
        <v>0</v>
      </c>
      <c r="AE248" s="229">
        <v>0</v>
      </c>
      <c r="AF248" s="229">
        <v>0</v>
      </c>
      <c r="AG248" s="229">
        <v>0</v>
      </c>
      <c r="AH248" s="229">
        <v>0</v>
      </c>
      <c r="AI248" s="229">
        <v>0</v>
      </c>
      <c r="AJ248" s="229">
        <v>0</v>
      </c>
      <c r="AK248" s="229">
        <v>0</v>
      </c>
      <c r="AL248" s="229">
        <v>0</v>
      </c>
    </row>
    <row r="249" spans="1:38">
      <c r="A249" s="229">
        <v>248</v>
      </c>
      <c r="B249" s="229" t="s">
        <v>2879</v>
      </c>
      <c r="C249" s="229" t="s">
        <v>2918</v>
      </c>
      <c r="D249" s="229">
        <f t="shared" si="3"/>
        <v>0</v>
      </c>
      <c r="E249" s="229" t="s">
        <v>2914</v>
      </c>
      <c r="G249" s="229">
        <v>0</v>
      </c>
      <c r="H249" s="229">
        <v>0</v>
      </c>
      <c r="I249" s="229">
        <v>0</v>
      </c>
      <c r="J249" s="229">
        <v>0</v>
      </c>
      <c r="K249" s="229">
        <v>0</v>
      </c>
      <c r="L249" s="229">
        <v>0</v>
      </c>
      <c r="M249" s="229">
        <v>0</v>
      </c>
      <c r="N249" s="229">
        <v>0</v>
      </c>
      <c r="O249" s="229">
        <v>0</v>
      </c>
      <c r="P249" s="229">
        <v>0</v>
      </c>
      <c r="Q249" s="229">
        <v>0</v>
      </c>
      <c r="R249" s="229">
        <v>0</v>
      </c>
      <c r="S249" s="229">
        <v>0</v>
      </c>
      <c r="T249" s="229">
        <v>0</v>
      </c>
      <c r="U249" s="229">
        <v>0</v>
      </c>
      <c r="V249" s="229">
        <v>0</v>
      </c>
      <c r="W249" s="229">
        <v>0</v>
      </c>
      <c r="X249" s="229">
        <v>0</v>
      </c>
      <c r="Y249" s="229">
        <v>0</v>
      </c>
      <c r="Z249" s="229">
        <v>0</v>
      </c>
      <c r="AA249" s="229">
        <v>0</v>
      </c>
      <c r="AB249" s="229">
        <v>0</v>
      </c>
      <c r="AC249" s="229">
        <v>0</v>
      </c>
      <c r="AD249" s="229">
        <v>0</v>
      </c>
      <c r="AE249" s="229">
        <v>0</v>
      </c>
      <c r="AF249" s="229">
        <v>0</v>
      </c>
      <c r="AG249" s="229">
        <v>0</v>
      </c>
      <c r="AH249" s="229">
        <v>0</v>
      </c>
      <c r="AI249" s="229">
        <v>0</v>
      </c>
      <c r="AJ249" s="229">
        <v>0</v>
      </c>
      <c r="AK249" s="229">
        <v>0</v>
      </c>
      <c r="AL249" s="229">
        <v>0</v>
      </c>
    </row>
    <row r="250" spans="1:38">
      <c r="A250" s="229">
        <v>249</v>
      </c>
      <c r="B250" s="229" t="s">
        <v>2879</v>
      </c>
      <c r="C250" s="229" t="s">
        <v>2919</v>
      </c>
      <c r="D250" s="229">
        <f t="shared" si="3"/>
        <v>0</v>
      </c>
      <c r="E250" s="229" t="s">
        <v>2920</v>
      </c>
      <c r="G250" s="229">
        <v>0</v>
      </c>
      <c r="H250" s="229">
        <v>0</v>
      </c>
      <c r="I250" s="229">
        <v>0</v>
      </c>
      <c r="J250" s="229">
        <v>0</v>
      </c>
      <c r="K250" s="229">
        <v>0</v>
      </c>
      <c r="L250" s="229">
        <v>0</v>
      </c>
      <c r="M250" s="229">
        <v>0</v>
      </c>
      <c r="N250" s="229">
        <v>0</v>
      </c>
      <c r="O250" s="229">
        <v>0</v>
      </c>
      <c r="P250" s="229">
        <v>0</v>
      </c>
      <c r="Q250" s="229">
        <v>0</v>
      </c>
      <c r="R250" s="229">
        <v>0</v>
      </c>
      <c r="S250" s="229">
        <v>0</v>
      </c>
      <c r="T250" s="229">
        <v>0</v>
      </c>
      <c r="U250" s="229">
        <v>0</v>
      </c>
      <c r="V250" s="229">
        <v>0</v>
      </c>
      <c r="W250" s="229">
        <v>0</v>
      </c>
      <c r="X250" s="229">
        <v>0</v>
      </c>
      <c r="Y250" s="229">
        <v>0</v>
      </c>
      <c r="Z250" s="229">
        <v>0</v>
      </c>
      <c r="AA250" s="229">
        <v>0</v>
      </c>
      <c r="AB250" s="229">
        <v>0</v>
      </c>
      <c r="AC250" s="229">
        <v>0</v>
      </c>
      <c r="AD250" s="229">
        <v>0</v>
      </c>
      <c r="AE250" s="229">
        <v>0</v>
      </c>
      <c r="AF250" s="229">
        <v>0</v>
      </c>
      <c r="AG250" s="229">
        <v>0</v>
      </c>
      <c r="AH250" s="229">
        <v>0</v>
      </c>
      <c r="AI250" s="229">
        <v>0</v>
      </c>
      <c r="AJ250" s="229">
        <v>0</v>
      </c>
      <c r="AK250" s="229">
        <v>0</v>
      </c>
      <c r="AL250" s="229">
        <v>0</v>
      </c>
    </row>
    <row r="251" spans="1:38">
      <c r="A251" s="229">
        <v>250</v>
      </c>
      <c r="B251" s="229" t="s">
        <v>2879</v>
      </c>
      <c r="C251" s="229" t="s">
        <v>2921</v>
      </c>
      <c r="D251" s="229">
        <f t="shared" si="3"/>
        <v>0</v>
      </c>
      <c r="E251" s="229" t="s">
        <v>2920</v>
      </c>
      <c r="G251" s="229">
        <v>0</v>
      </c>
      <c r="H251" s="229">
        <v>0</v>
      </c>
      <c r="I251" s="229">
        <v>0</v>
      </c>
      <c r="J251" s="229">
        <v>0</v>
      </c>
      <c r="K251" s="229">
        <v>0</v>
      </c>
      <c r="L251" s="229">
        <v>0</v>
      </c>
      <c r="M251" s="229">
        <v>0</v>
      </c>
      <c r="N251" s="229">
        <v>0</v>
      </c>
      <c r="O251" s="229">
        <v>0</v>
      </c>
      <c r="P251" s="229">
        <v>0</v>
      </c>
      <c r="Q251" s="229">
        <v>0</v>
      </c>
      <c r="R251" s="229">
        <v>0</v>
      </c>
      <c r="S251" s="229">
        <v>0</v>
      </c>
      <c r="T251" s="229">
        <v>0</v>
      </c>
      <c r="U251" s="229">
        <v>0</v>
      </c>
      <c r="V251" s="229">
        <v>0</v>
      </c>
      <c r="W251" s="229">
        <v>0</v>
      </c>
      <c r="X251" s="229">
        <v>0</v>
      </c>
      <c r="Y251" s="229">
        <v>0</v>
      </c>
      <c r="Z251" s="229">
        <v>0</v>
      </c>
      <c r="AA251" s="229">
        <v>0</v>
      </c>
      <c r="AB251" s="229">
        <v>0</v>
      </c>
      <c r="AC251" s="229">
        <v>0</v>
      </c>
      <c r="AD251" s="229">
        <v>0</v>
      </c>
      <c r="AE251" s="229">
        <v>0</v>
      </c>
      <c r="AF251" s="229">
        <v>0</v>
      </c>
      <c r="AG251" s="229">
        <v>0</v>
      </c>
      <c r="AH251" s="229">
        <v>0</v>
      </c>
      <c r="AI251" s="229">
        <v>0</v>
      </c>
      <c r="AJ251" s="229">
        <v>0</v>
      </c>
      <c r="AK251" s="229">
        <v>0</v>
      </c>
      <c r="AL251" s="229">
        <v>0</v>
      </c>
    </row>
    <row r="252" spans="1:38">
      <c r="A252" s="229">
        <v>251</v>
      </c>
      <c r="B252" s="229" t="s">
        <v>2879</v>
      </c>
      <c r="C252" s="229" t="s">
        <v>2922</v>
      </c>
      <c r="D252" s="229">
        <f t="shared" si="3"/>
        <v>0</v>
      </c>
      <c r="E252" s="229" t="s">
        <v>2881</v>
      </c>
      <c r="G252" s="229">
        <v>0</v>
      </c>
      <c r="H252" s="229">
        <v>0</v>
      </c>
      <c r="I252" s="229">
        <v>0</v>
      </c>
      <c r="J252" s="229">
        <v>0</v>
      </c>
      <c r="K252" s="229">
        <v>0</v>
      </c>
      <c r="L252" s="229">
        <v>0</v>
      </c>
      <c r="M252" s="229">
        <v>0</v>
      </c>
      <c r="N252" s="229">
        <v>0</v>
      </c>
      <c r="O252" s="229">
        <v>0</v>
      </c>
      <c r="P252" s="229">
        <v>0</v>
      </c>
      <c r="Q252" s="229">
        <v>0</v>
      </c>
      <c r="R252" s="229">
        <v>0</v>
      </c>
      <c r="S252" s="229">
        <v>0</v>
      </c>
      <c r="T252" s="229">
        <v>0</v>
      </c>
      <c r="U252" s="229">
        <v>0</v>
      </c>
      <c r="V252" s="229">
        <v>0</v>
      </c>
      <c r="W252" s="229">
        <v>0</v>
      </c>
      <c r="X252" s="229">
        <v>0</v>
      </c>
      <c r="Y252" s="229">
        <v>0</v>
      </c>
      <c r="Z252" s="229">
        <v>0</v>
      </c>
      <c r="AA252" s="229">
        <v>0</v>
      </c>
      <c r="AB252" s="229">
        <v>0</v>
      </c>
      <c r="AC252" s="229">
        <v>0</v>
      </c>
      <c r="AD252" s="229">
        <v>0</v>
      </c>
      <c r="AE252" s="229">
        <v>0</v>
      </c>
      <c r="AF252" s="229">
        <v>0</v>
      </c>
      <c r="AG252" s="229">
        <v>0</v>
      </c>
      <c r="AH252" s="229">
        <v>0</v>
      </c>
      <c r="AI252" s="229">
        <v>0</v>
      </c>
      <c r="AJ252" s="229">
        <v>0</v>
      </c>
      <c r="AK252" s="229">
        <v>0</v>
      </c>
      <c r="AL252" s="229">
        <v>0</v>
      </c>
    </row>
    <row r="253" spans="1:38">
      <c r="A253" s="229">
        <v>252</v>
      </c>
      <c r="B253" s="229" t="s">
        <v>2879</v>
      </c>
      <c r="C253" s="229" t="s">
        <v>2923</v>
      </c>
      <c r="D253" s="229">
        <f t="shared" si="3"/>
        <v>0</v>
      </c>
      <c r="E253" s="229" t="s">
        <v>2881</v>
      </c>
      <c r="G253" s="229">
        <v>0</v>
      </c>
      <c r="H253" s="229">
        <v>0</v>
      </c>
      <c r="I253" s="229">
        <v>0</v>
      </c>
      <c r="J253" s="229">
        <v>0</v>
      </c>
      <c r="K253" s="229">
        <v>0</v>
      </c>
      <c r="L253" s="229">
        <v>0</v>
      </c>
      <c r="M253" s="229">
        <v>0</v>
      </c>
      <c r="N253" s="229">
        <v>0</v>
      </c>
      <c r="O253" s="229">
        <v>0</v>
      </c>
      <c r="P253" s="229">
        <v>0</v>
      </c>
      <c r="Q253" s="229">
        <v>0</v>
      </c>
      <c r="R253" s="229">
        <v>0</v>
      </c>
      <c r="S253" s="229">
        <v>0</v>
      </c>
      <c r="T253" s="229">
        <v>0</v>
      </c>
      <c r="U253" s="229">
        <v>0</v>
      </c>
      <c r="V253" s="229">
        <v>0</v>
      </c>
      <c r="W253" s="229">
        <v>0</v>
      </c>
      <c r="X253" s="229">
        <v>0</v>
      </c>
      <c r="Y253" s="229">
        <v>0</v>
      </c>
      <c r="Z253" s="229">
        <v>0</v>
      </c>
      <c r="AA253" s="229">
        <v>0</v>
      </c>
      <c r="AB253" s="229">
        <v>0</v>
      </c>
      <c r="AC253" s="229">
        <v>0</v>
      </c>
      <c r="AD253" s="229">
        <v>0</v>
      </c>
      <c r="AE253" s="229">
        <v>0</v>
      </c>
      <c r="AF253" s="229">
        <v>0</v>
      </c>
      <c r="AG253" s="229">
        <v>0</v>
      </c>
      <c r="AH253" s="229">
        <v>0</v>
      </c>
      <c r="AI253" s="229">
        <v>0</v>
      </c>
      <c r="AJ253" s="229">
        <v>0</v>
      </c>
      <c r="AK253" s="229">
        <v>0</v>
      </c>
      <c r="AL253" s="229">
        <v>0</v>
      </c>
    </row>
    <row r="254" spans="1:38">
      <c r="A254" s="229">
        <v>253</v>
      </c>
      <c r="B254" s="229" t="s">
        <v>2879</v>
      </c>
      <c r="C254" s="229" t="s">
        <v>2924</v>
      </c>
      <c r="D254" s="229">
        <f t="shared" si="3"/>
        <v>0</v>
      </c>
      <c r="E254" s="229" t="s">
        <v>2881</v>
      </c>
      <c r="G254" s="229">
        <v>0</v>
      </c>
      <c r="H254" s="229">
        <v>0</v>
      </c>
      <c r="I254" s="229">
        <v>0</v>
      </c>
      <c r="J254" s="229">
        <v>0</v>
      </c>
      <c r="K254" s="229">
        <v>0</v>
      </c>
      <c r="L254" s="229">
        <v>0</v>
      </c>
      <c r="M254" s="229">
        <v>0</v>
      </c>
      <c r="N254" s="229">
        <v>0</v>
      </c>
      <c r="O254" s="229">
        <v>0</v>
      </c>
      <c r="P254" s="229">
        <v>0</v>
      </c>
      <c r="Q254" s="229">
        <v>0</v>
      </c>
      <c r="R254" s="229">
        <v>0</v>
      </c>
      <c r="S254" s="229">
        <v>0</v>
      </c>
      <c r="T254" s="229">
        <v>0</v>
      </c>
      <c r="U254" s="229">
        <v>0</v>
      </c>
      <c r="V254" s="229">
        <v>0</v>
      </c>
      <c r="W254" s="229">
        <v>0</v>
      </c>
      <c r="X254" s="229">
        <v>0</v>
      </c>
      <c r="Y254" s="229">
        <v>0</v>
      </c>
      <c r="Z254" s="229">
        <v>0</v>
      </c>
      <c r="AA254" s="229">
        <v>0</v>
      </c>
      <c r="AB254" s="229">
        <v>0</v>
      </c>
      <c r="AC254" s="229">
        <v>0</v>
      </c>
      <c r="AD254" s="229">
        <v>0</v>
      </c>
      <c r="AE254" s="229">
        <v>0</v>
      </c>
      <c r="AF254" s="229">
        <v>0</v>
      </c>
      <c r="AG254" s="229">
        <v>0</v>
      </c>
      <c r="AH254" s="229">
        <v>0</v>
      </c>
      <c r="AI254" s="229">
        <v>0</v>
      </c>
      <c r="AJ254" s="229">
        <v>0</v>
      </c>
      <c r="AK254" s="229">
        <v>0</v>
      </c>
      <c r="AL254" s="229">
        <v>0</v>
      </c>
    </row>
    <row r="255" spans="1:38">
      <c r="A255" s="229">
        <v>254</v>
      </c>
      <c r="B255" s="229" t="s">
        <v>2879</v>
      </c>
      <c r="C255" s="229" t="s">
        <v>2925</v>
      </c>
      <c r="D255" s="229">
        <f t="shared" si="3"/>
        <v>0</v>
      </c>
      <c r="E255" s="229" t="s">
        <v>2886</v>
      </c>
      <c r="G255" s="229">
        <v>0</v>
      </c>
      <c r="H255" s="229">
        <v>0</v>
      </c>
      <c r="I255" s="229">
        <v>0</v>
      </c>
      <c r="J255" s="229">
        <v>0</v>
      </c>
      <c r="K255" s="229">
        <v>0</v>
      </c>
      <c r="L255" s="229">
        <v>0</v>
      </c>
      <c r="M255" s="229">
        <v>0</v>
      </c>
      <c r="N255" s="229">
        <v>0</v>
      </c>
      <c r="O255" s="229">
        <v>0</v>
      </c>
      <c r="P255" s="229">
        <v>0</v>
      </c>
      <c r="Q255" s="229">
        <v>0</v>
      </c>
      <c r="R255" s="229">
        <v>0</v>
      </c>
      <c r="S255" s="229">
        <v>0</v>
      </c>
      <c r="T255" s="229">
        <v>0</v>
      </c>
      <c r="U255" s="229">
        <v>0</v>
      </c>
      <c r="V255" s="229">
        <v>0</v>
      </c>
      <c r="W255" s="229">
        <v>0</v>
      </c>
      <c r="X255" s="229">
        <v>0</v>
      </c>
      <c r="Y255" s="229">
        <v>0</v>
      </c>
      <c r="Z255" s="229">
        <v>0</v>
      </c>
      <c r="AA255" s="229">
        <v>0</v>
      </c>
      <c r="AB255" s="229">
        <v>0</v>
      </c>
      <c r="AC255" s="229">
        <v>0</v>
      </c>
      <c r="AD255" s="229">
        <v>0</v>
      </c>
      <c r="AE255" s="229">
        <v>0</v>
      </c>
      <c r="AF255" s="229">
        <v>0</v>
      </c>
      <c r="AG255" s="229">
        <v>0</v>
      </c>
      <c r="AH255" s="229">
        <v>0</v>
      </c>
      <c r="AI255" s="229">
        <v>0</v>
      </c>
      <c r="AJ255" s="229">
        <v>0</v>
      </c>
      <c r="AK255" s="229">
        <v>0</v>
      </c>
      <c r="AL255" s="229">
        <v>0</v>
      </c>
    </row>
    <row r="256" spans="1:38">
      <c r="A256" s="229">
        <v>255</v>
      </c>
      <c r="B256" s="229" t="s">
        <v>2879</v>
      </c>
      <c r="C256" s="229" t="s">
        <v>2926</v>
      </c>
      <c r="D256" s="229">
        <f t="shared" si="3"/>
        <v>0</v>
      </c>
      <c r="E256" s="229" t="s">
        <v>2886</v>
      </c>
      <c r="G256" s="229">
        <v>0</v>
      </c>
      <c r="H256" s="229">
        <v>0</v>
      </c>
      <c r="I256" s="229">
        <v>0</v>
      </c>
      <c r="J256" s="229">
        <v>0</v>
      </c>
      <c r="K256" s="229">
        <v>0</v>
      </c>
      <c r="L256" s="229">
        <v>0</v>
      </c>
      <c r="M256" s="229">
        <v>0</v>
      </c>
      <c r="N256" s="229">
        <v>0</v>
      </c>
      <c r="O256" s="229">
        <v>0</v>
      </c>
      <c r="P256" s="229">
        <v>0</v>
      </c>
      <c r="Q256" s="229">
        <v>0</v>
      </c>
      <c r="R256" s="229">
        <v>0</v>
      </c>
      <c r="S256" s="229">
        <v>0</v>
      </c>
      <c r="T256" s="229">
        <v>0</v>
      </c>
      <c r="U256" s="229">
        <v>0</v>
      </c>
      <c r="V256" s="229">
        <v>0</v>
      </c>
      <c r="W256" s="229">
        <v>0</v>
      </c>
      <c r="X256" s="229">
        <v>0</v>
      </c>
      <c r="Y256" s="229">
        <v>0</v>
      </c>
      <c r="Z256" s="229">
        <v>0</v>
      </c>
      <c r="AA256" s="229">
        <v>0</v>
      </c>
      <c r="AB256" s="229">
        <v>0</v>
      </c>
      <c r="AC256" s="229">
        <v>0</v>
      </c>
      <c r="AD256" s="229">
        <v>0</v>
      </c>
      <c r="AE256" s="229">
        <v>0</v>
      </c>
      <c r="AF256" s="229">
        <v>0</v>
      </c>
      <c r="AG256" s="229">
        <v>0</v>
      </c>
      <c r="AH256" s="229">
        <v>0</v>
      </c>
      <c r="AI256" s="229">
        <v>0</v>
      </c>
      <c r="AJ256" s="229">
        <v>0</v>
      </c>
      <c r="AK256" s="229">
        <v>0</v>
      </c>
      <c r="AL256" s="229">
        <v>0</v>
      </c>
    </row>
    <row r="257" spans="1:38">
      <c r="A257" s="229">
        <v>256</v>
      </c>
      <c r="B257" s="229" t="s">
        <v>2879</v>
      </c>
      <c r="C257" s="229" t="s">
        <v>2927</v>
      </c>
      <c r="D257" s="229">
        <f t="shared" si="3"/>
        <v>0</v>
      </c>
      <c r="E257" s="229" t="s">
        <v>2886</v>
      </c>
      <c r="G257" s="229">
        <v>0</v>
      </c>
      <c r="H257" s="229">
        <v>0</v>
      </c>
      <c r="I257" s="229">
        <v>0</v>
      </c>
      <c r="J257" s="229">
        <v>0</v>
      </c>
      <c r="K257" s="229">
        <v>0</v>
      </c>
      <c r="L257" s="229">
        <v>0</v>
      </c>
      <c r="M257" s="229">
        <v>0</v>
      </c>
      <c r="N257" s="229">
        <v>0</v>
      </c>
      <c r="O257" s="229">
        <v>0</v>
      </c>
      <c r="P257" s="229">
        <v>0</v>
      </c>
      <c r="Q257" s="229">
        <v>0</v>
      </c>
      <c r="R257" s="229">
        <v>0</v>
      </c>
      <c r="S257" s="229">
        <v>0</v>
      </c>
      <c r="T257" s="229">
        <v>0</v>
      </c>
      <c r="U257" s="229">
        <v>0</v>
      </c>
      <c r="V257" s="229">
        <v>0</v>
      </c>
      <c r="W257" s="229">
        <v>0</v>
      </c>
      <c r="X257" s="229">
        <v>0</v>
      </c>
      <c r="Y257" s="229">
        <v>0</v>
      </c>
      <c r="Z257" s="229">
        <v>0</v>
      </c>
      <c r="AA257" s="229">
        <v>0</v>
      </c>
      <c r="AB257" s="229">
        <v>0</v>
      </c>
      <c r="AC257" s="229">
        <v>0</v>
      </c>
      <c r="AD257" s="229">
        <v>0</v>
      </c>
      <c r="AE257" s="229">
        <v>0</v>
      </c>
      <c r="AF257" s="229">
        <v>0</v>
      </c>
      <c r="AG257" s="229">
        <v>0</v>
      </c>
      <c r="AH257" s="229">
        <v>0</v>
      </c>
      <c r="AI257" s="229">
        <v>0</v>
      </c>
      <c r="AJ257" s="229">
        <v>0</v>
      </c>
      <c r="AK257" s="229">
        <v>0</v>
      </c>
      <c r="AL257" s="229">
        <v>0</v>
      </c>
    </row>
    <row r="258" spans="1:38">
      <c r="A258" s="229">
        <v>257</v>
      </c>
      <c r="B258" s="229" t="s">
        <v>2879</v>
      </c>
      <c r="C258" s="229" t="s">
        <v>2928</v>
      </c>
      <c r="D258" s="229">
        <f t="shared" ref="D258:D321" si="4">IF(ISERROR(AL258),0,AL258)</f>
        <v>0</v>
      </c>
      <c r="E258" s="229" t="s">
        <v>2886</v>
      </c>
      <c r="G258" s="229">
        <v>0</v>
      </c>
      <c r="H258" s="229">
        <v>0</v>
      </c>
      <c r="I258" s="229">
        <v>0</v>
      </c>
      <c r="J258" s="229">
        <v>0</v>
      </c>
      <c r="K258" s="229">
        <v>0</v>
      </c>
      <c r="L258" s="229">
        <v>0</v>
      </c>
      <c r="M258" s="229">
        <v>0</v>
      </c>
      <c r="N258" s="229">
        <v>0</v>
      </c>
      <c r="O258" s="229">
        <v>0</v>
      </c>
      <c r="P258" s="229">
        <v>0</v>
      </c>
      <c r="Q258" s="229">
        <v>0</v>
      </c>
      <c r="R258" s="229">
        <v>0</v>
      </c>
      <c r="S258" s="229">
        <v>0</v>
      </c>
      <c r="T258" s="229">
        <v>0</v>
      </c>
      <c r="U258" s="229">
        <v>0</v>
      </c>
      <c r="V258" s="229">
        <v>0</v>
      </c>
      <c r="W258" s="229">
        <v>0</v>
      </c>
      <c r="X258" s="229">
        <v>0</v>
      </c>
      <c r="Y258" s="229">
        <v>0</v>
      </c>
      <c r="Z258" s="229">
        <v>0</v>
      </c>
      <c r="AA258" s="229">
        <v>0</v>
      </c>
      <c r="AB258" s="229">
        <v>0</v>
      </c>
      <c r="AC258" s="229">
        <v>0</v>
      </c>
      <c r="AD258" s="229">
        <v>0</v>
      </c>
      <c r="AE258" s="229">
        <v>0</v>
      </c>
      <c r="AF258" s="229">
        <v>0</v>
      </c>
      <c r="AG258" s="229">
        <v>0</v>
      </c>
      <c r="AH258" s="229">
        <v>0</v>
      </c>
      <c r="AI258" s="229">
        <v>0</v>
      </c>
      <c r="AJ258" s="229">
        <v>0</v>
      </c>
      <c r="AK258" s="229">
        <v>0</v>
      </c>
      <c r="AL258" s="229">
        <v>0</v>
      </c>
    </row>
    <row r="259" spans="1:38">
      <c r="A259" s="229">
        <v>258</v>
      </c>
      <c r="B259" s="229" t="s">
        <v>2879</v>
      </c>
      <c r="C259" s="229" t="s">
        <v>2929</v>
      </c>
      <c r="D259" s="229">
        <f t="shared" si="4"/>
        <v>0</v>
      </c>
      <c r="E259" s="229" t="s">
        <v>2898</v>
      </c>
      <c r="G259" s="229">
        <v>0</v>
      </c>
      <c r="H259" s="229">
        <v>0</v>
      </c>
      <c r="I259" s="229">
        <v>0</v>
      </c>
      <c r="J259" s="229">
        <v>0</v>
      </c>
      <c r="K259" s="229">
        <v>0</v>
      </c>
      <c r="L259" s="229">
        <v>0</v>
      </c>
      <c r="M259" s="229">
        <v>0</v>
      </c>
      <c r="N259" s="229">
        <v>0</v>
      </c>
      <c r="O259" s="229">
        <v>0</v>
      </c>
      <c r="P259" s="229">
        <v>0</v>
      </c>
      <c r="Q259" s="229">
        <v>0</v>
      </c>
      <c r="R259" s="229">
        <v>0</v>
      </c>
      <c r="S259" s="229">
        <v>0</v>
      </c>
      <c r="T259" s="229">
        <v>0</v>
      </c>
      <c r="U259" s="229">
        <v>0</v>
      </c>
      <c r="V259" s="229">
        <v>0</v>
      </c>
      <c r="W259" s="229">
        <v>0</v>
      </c>
      <c r="X259" s="229">
        <v>0</v>
      </c>
      <c r="Y259" s="229">
        <v>0</v>
      </c>
      <c r="Z259" s="229">
        <v>0</v>
      </c>
      <c r="AA259" s="229">
        <v>0</v>
      </c>
      <c r="AB259" s="229">
        <v>0</v>
      </c>
      <c r="AC259" s="229">
        <v>0</v>
      </c>
      <c r="AD259" s="229">
        <v>0</v>
      </c>
      <c r="AE259" s="229">
        <v>0</v>
      </c>
      <c r="AF259" s="229">
        <v>0</v>
      </c>
      <c r="AG259" s="229">
        <v>0</v>
      </c>
      <c r="AH259" s="229">
        <v>0</v>
      </c>
      <c r="AI259" s="229">
        <v>0</v>
      </c>
      <c r="AJ259" s="229">
        <v>0</v>
      </c>
      <c r="AK259" s="229">
        <v>0</v>
      </c>
      <c r="AL259" s="229">
        <v>0</v>
      </c>
    </row>
    <row r="260" spans="1:38">
      <c r="A260" s="229">
        <v>259</v>
      </c>
      <c r="B260" s="229" t="s">
        <v>2879</v>
      </c>
      <c r="C260" s="229" t="s">
        <v>2930</v>
      </c>
      <c r="D260" s="229">
        <f t="shared" si="4"/>
        <v>0</v>
      </c>
      <c r="E260" s="229" t="s">
        <v>2898</v>
      </c>
      <c r="G260" s="229">
        <v>0</v>
      </c>
      <c r="H260" s="229">
        <v>0</v>
      </c>
      <c r="I260" s="229">
        <v>0</v>
      </c>
      <c r="J260" s="229">
        <v>0</v>
      </c>
      <c r="K260" s="229">
        <v>0</v>
      </c>
      <c r="L260" s="229">
        <v>0</v>
      </c>
      <c r="M260" s="229">
        <v>0</v>
      </c>
      <c r="N260" s="229">
        <v>0</v>
      </c>
      <c r="O260" s="229">
        <v>0</v>
      </c>
      <c r="P260" s="229">
        <v>0</v>
      </c>
      <c r="Q260" s="229">
        <v>0</v>
      </c>
      <c r="R260" s="229">
        <v>0</v>
      </c>
      <c r="S260" s="229">
        <v>0</v>
      </c>
      <c r="T260" s="229">
        <v>0</v>
      </c>
      <c r="U260" s="229">
        <v>0</v>
      </c>
      <c r="V260" s="229">
        <v>0</v>
      </c>
      <c r="W260" s="229">
        <v>0</v>
      </c>
      <c r="X260" s="229">
        <v>0</v>
      </c>
      <c r="Y260" s="229">
        <v>0</v>
      </c>
      <c r="Z260" s="229">
        <v>0</v>
      </c>
      <c r="AA260" s="229">
        <v>0</v>
      </c>
      <c r="AB260" s="229">
        <v>0</v>
      </c>
      <c r="AC260" s="229">
        <v>0</v>
      </c>
      <c r="AD260" s="229">
        <v>0</v>
      </c>
      <c r="AE260" s="229">
        <v>0</v>
      </c>
      <c r="AF260" s="229">
        <v>0</v>
      </c>
      <c r="AG260" s="229">
        <v>0</v>
      </c>
      <c r="AH260" s="229">
        <v>0</v>
      </c>
      <c r="AI260" s="229">
        <v>0</v>
      </c>
      <c r="AJ260" s="229">
        <v>0</v>
      </c>
      <c r="AK260" s="229">
        <v>0</v>
      </c>
      <c r="AL260" s="229">
        <v>0</v>
      </c>
    </row>
    <row r="261" spans="1:38">
      <c r="A261" s="229">
        <v>260</v>
      </c>
      <c r="B261" s="229" t="s">
        <v>2879</v>
      </c>
      <c r="C261" s="229" t="s">
        <v>2931</v>
      </c>
      <c r="D261" s="229">
        <f t="shared" si="4"/>
        <v>0</v>
      </c>
      <c r="E261" s="229" t="s">
        <v>2889</v>
      </c>
      <c r="G261" s="229">
        <v>0</v>
      </c>
      <c r="H261" s="229">
        <v>0</v>
      </c>
      <c r="I261" s="229">
        <v>0</v>
      </c>
      <c r="J261" s="229">
        <v>0</v>
      </c>
      <c r="K261" s="229">
        <v>0</v>
      </c>
      <c r="L261" s="229">
        <v>0</v>
      </c>
      <c r="M261" s="229">
        <v>0</v>
      </c>
      <c r="N261" s="229">
        <v>0</v>
      </c>
      <c r="O261" s="229">
        <v>0</v>
      </c>
      <c r="P261" s="229">
        <v>0</v>
      </c>
      <c r="Q261" s="229">
        <v>0</v>
      </c>
      <c r="R261" s="229">
        <v>0</v>
      </c>
      <c r="S261" s="229">
        <v>0</v>
      </c>
      <c r="T261" s="229">
        <v>0</v>
      </c>
      <c r="U261" s="229">
        <v>0</v>
      </c>
      <c r="V261" s="229">
        <v>0</v>
      </c>
      <c r="W261" s="229">
        <v>0</v>
      </c>
      <c r="X261" s="229">
        <v>0</v>
      </c>
      <c r="Y261" s="229">
        <v>0</v>
      </c>
      <c r="Z261" s="229">
        <v>0</v>
      </c>
      <c r="AA261" s="229">
        <v>0</v>
      </c>
      <c r="AB261" s="229">
        <v>0</v>
      </c>
      <c r="AC261" s="229">
        <v>0</v>
      </c>
      <c r="AD261" s="229">
        <v>0</v>
      </c>
      <c r="AE261" s="229">
        <v>0</v>
      </c>
      <c r="AF261" s="229">
        <v>0</v>
      </c>
      <c r="AG261" s="229">
        <v>0</v>
      </c>
      <c r="AH261" s="229">
        <v>0</v>
      </c>
      <c r="AI261" s="229">
        <v>0</v>
      </c>
      <c r="AJ261" s="229">
        <v>0</v>
      </c>
      <c r="AK261" s="229">
        <v>0</v>
      </c>
      <c r="AL261" s="229">
        <v>0</v>
      </c>
    </row>
    <row r="262" spans="1:38">
      <c r="A262" s="229">
        <v>261</v>
      </c>
      <c r="B262" s="229" t="s">
        <v>2879</v>
      </c>
      <c r="C262" s="229" t="s">
        <v>2932</v>
      </c>
      <c r="D262" s="229">
        <f t="shared" si="4"/>
        <v>0</v>
      </c>
      <c r="E262" s="229" t="s">
        <v>2933</v>
      </c>
      <c r="G262" s="229">
        <v>0</v>
      </c>
      <c r="H262" s="229">
        <v>0</v>
      </c>
      <c r="I262" s="229">
        <v>0</v>
      </c>
      <c r="J262" s="229">
        <v>0</v>
      </c>
      <c r="K262" s="229">
        <v>0</v>
      </c>
      <c r="L262" s="229">
        <v>0</v>
      </c>
      <c r="M262" s="229">
        <v>0</v>
      </c>
      <c r="N262" s="229">
        <v>0</v>
      </c>
      <c r="O262" s="229">
        <v>0</v>
      </c>
      <c r="P262" s="229">
        <v>0</v>
      </c>
      <c r="Q262" s="229">
        <v>0</v>
      </c>
      <c r="R262" s="229">
        <v>0</v>
      </c>
      <c r="S262" s="229">
        <v>0</v>
      </c>
      <c r="T262" s="229">
        <v>0</v>
      </c>
      <c r="U262" s="229">
        <v>0</v>
      </c>
      <c r="V262" s="229">
        <v>0</v>
      </c>
      <c r="W262" s="229">
        <v>0</v>
      </c>
      <c r="X262" s="229">
        <v>0</v>
      </c>
      <c r="Y262" s="229">
        <v>0</v>
      </c>
      <c r="Z262" s="229">
        <v>0</v>
      </c>
      <c r="AA262" s="229">
        <v>0</v>
      </c>
      <c r="AB262" s="229">
        <v>0</v>
      </c>
      <c r="AC262" s="229">
        <v>0</v>
      </c>
      <c r="AD262" s="229">
        <v>0</v>
      </c>
      <c r="AE262" s="229">
        <v>0</v>
      </c>
      <c r="AF262" s="229">
        <v>0</v>
      </c>
      <c r="AG262" s="229">
        <v>0</v>
      </c>
      <c r="AH262" s="229">
        <v>0</v>
      </c>
      <c r="AI262" s="229">
        <v>0</v>
      </c>
      <c r="AJ262" s="229">
        <v>0</v>
      </c>
      <c r="AK262" s="229">
        <v>0</v>
      </c>
      <c r="AL262" s="229">
        <v>0</v>
      </c>
    </row>
    <row r="263" spans="1:38">
      <c r="A263" s="229">
        <v>262</v>
      </c>
      <c r="B263" s="229" t="s">
        <v>2879</v>
      </c>
      <c r="C263" s="229" t="s">
        <v>2934</v>
      </c>
      <c r="D263" s="229">
        <f t="shared" si="4"/>
        <v>0</v>
      </c>
      <c r="E263" s="229" t="s">
        <v>2933</v>
      </c>
      <c r="G263" s="229">
        <v>0</v>
      </c>
      <c r="H263" s="229">
        <v>0</v>
      </c>
      <c r="I263" s="229">
        <v>0</v>
      </c>
      <c r="J263" s="229">
        <v>0</v>
      </c>
      <c r="K263" s="229">
        <v>0</v>
      </c>
      <c r="L263" s="229">
        <v>0</v>
      </c>
      <c r="M263" s="229">
        <v>0</v>
      </c>
      <c r="N263" s="229">
        <v>0</v>
      </c>
      <c r="O263" s="229">
        <v>0</v>
      </c>
      <c r="P263" s="229">
        <v>0</v>
      </c>
      <c r="Q263" s="229">
        <v>0</v>
      </c>
      <c r="R263" s="229">
        <v>0</v>
      </c>
      <c r="S263" s="229">
        <v>0</v>
      </c>
      <c r="T263" s="229">
        <v>0</v>
      </c>
      <c r="U263" s="229">
        <v>0</v>
      </c>
      <c r="V263" s="229">
        <v>0</v>
      </c>
      <c r="W263" s="229">
        <v>0</v>
      </c>
      <c r="X263" s="229">
        <v>0</v>
      </c>
      <c r="Y263" s="229">
        <v>0</v>
      </c>
      <c r="Z263" s="229">
        <v>0</v>
      </c>
      <c r="AA263" s="229">
        <v>0</v>
      </c>
      <c r="AB263" s="229">
        <v>0</v>
      </c>
      <c r="AC263" s="229">
        <v>0</v>
      </c>
      <c r="AD263" s="229">
        <v>0</v>
      </c>
      <c r="AE263" s="229">
        <v>0</v>
      </c>
      <c r="AF263" s="229">
        <v>0</v>
      </c>
      <c r="AG263" s="229">
        <v>0</v>
      </c>
      <c r="AH263" s="229">
        <v>0</v>
      </c>
      <c r="AI263" s="229">
        <v>0</v>
      </c>
      <c r="AJ263" s="229">
        <v>0</v>
      </c>
      <c r="AK263" s="229">
        <v>0</v>
      </c>
      <c r="AL263" s="229">
        <v>0</v>
      </c>
    </row>
    <row r="264" spans="1:38">
      <c r="A264" s="229">
        <v>263</v>
      </c>
      <c r="B264" s="229" t="s">
        <v>2879</v>
      </c>
      <c r="C264" s="229" t="s">
        <v>2935</v>
      </c>
      <c r="D264" s="229">
        <f t="shared" si="4"/>
        <v>0</v>
      </c>
      <c r="E264" s="229" t="s">
        <v>2936</v>
      </c>
      <c r="G264" s="229">
        <v>0</v>
      </c>
      <c r="H264" s="229">
        <v>0</v>
      </c>
      <c r="I264" s="229">
        <v>0</v>
      </c>
      <c r="J264" s="229">
        <v>0</v>
      </c>
      <c r="K264" s="229">
        <v>0</v>
      </c>
      <c r="L264" s="229">
        <v>0</v>
      </c>
      <c r="M264" s="229">
        <v>0</v>
      </c>
      <c r="N264" s="229">
        <v>0</v>
      </c>
      <c r="O264" s="229">
        <v>0</v>
      </c>
      <c r="P264" s="229">
        <v>0</v>
      </c>
      <c r="Q264" s="229">
        <v>0</v>
      </c>
      <c r="R264" s="229">
        <v>0</v>
      </c>
      <c r="S264" s="229">
        <v>0</v>
      </c>
      <c r="T264" s="229">
        <v>0</v>
      </c>
      <c r="U264" s="229">
        <v>0</v>
      </c>
      <c r="V264" s="229">
        <v>0</v>
      </c>
      <c r="W264" s="229">
        <v>0</v>
      </c>
      <c r="X264" s="229">
        <v>0</v>
      </c>
      <c r="Y264" s="229">
        <v>0</v>
      </c>
      <c r="Z264" s="229">
        <v>0</v>
      </c>
      <c r="AA264" s="229">
        <v>0</v>
      </c>
      <c r="AB264" s="229">
        <v>0</v>
      </c>
      <c r="AC264" s="229">
        <v>0</v>
      </c>
      <c r="AD264" s="229">
        <v>0</v>
      </c>
      <c r="AE264" s="229">
        <v>0</v>
      </c>
      <c r="AF264" s="229">
        <v>0</v>
      </c>
      <c r="AG264" s="229">
        <v>0</v>
      </c>
      <c r="AH264" s="229">
        <v>0</v>
      </c>
      <c r="AI264" s="229">
        <v>0</v>
      </c>
      <c r="AJ264" s="229">
        <v>0</v>
      </c>
      <c r="AK264" s="229">
        <v>0</v>
      </c>
      <c r="AL264" s="229">
        <v>0</v>
      </c>
    </row>
    <row r="265" spans="1:38">
      <c r="A265" s="229">
        <v>264</v>
      </c>
      <c r="B265" s="229" t="s">
        <v>2879</v>
      </c>
      <c r="C265" s="229" t="s">
        <v>2937</v>
      </c>
      <c r="D265" s="229">
        <f t="shared" si="4"/>
        <v>0</v>
      </c>
      <c r="E265" s="229" t="s">
        <v>2936</v>
      </c>
      <c r="G265" s="229">
        <v>0</v>
      </c>
      <c r="H265" s="229">
        <v>0</v>
      </c>
      <c r="I265" s="229">
        <v>0</v>
      </c>
      <c r="J265" s="229">
        <v>0</v>
      </c>
      <c r="K265" s="229">
        <v>0</v>
      </c>
      <c r="L265" s="229">
        <v>0</v>
      </c>
      <c r="M265" s="229">
        <v>0</v>
      </c>
      <c r="N265" s="229">
        <v>0</v>
      </c>
      <c r="O265" s="229">
        <v>0</v>
      </c>
      <c r="P265" s="229">
        <v>0</v>
      </c>
      <c r="Q265" s="229">
        <v>0</v>
      </c>
      <c r="R265" s="229">
        <v>0</v>
      </c>
      <c r="S265" s="229">
        <v>0</v>
      </c>
      <c r="T265" s="229">
        <v>0</v>
      </c>
      <c r="U265" s="229">
        <v>0</v>
      </c>
      <c r="V265" s="229">
        <v>0</v>
      </c>
      <c r="W265" s="229">
        <v>0</v>
      </c>
      <c r="X265" s="229">
        <v>0</v>
      </c>
      <c r="Y265" s="229">
        <v>0</v>
      </c>
      <c r="Z265" s="229">
        <v>0</v>
      </c>
      <c r="AA265" s="229">
        <v>0</v>
      </c>
      <c r="AB265" s="229">
        <v>0</v>
      </c>
      <c r="AC265" s="229">
        <v>0</v>
      </c>
      <c r="AD265" s="229">
        <v>0</v>
      </c>
      <c r="AE265" s="229">
        <v>0</v>
      </c>
      <c r="AF265" s="229">
        <v>0</v>
      </c>
      <c r="AG265" s="229">
        <v>0</v>
      </c>
      <c r="AH265" s="229">
        <v>0</v>
      </c>
      <c r="AI265" s="229">
        <v>0</v>
      </c>
      <c r="AJ265" s="229">
        <v>0</v>
      </c>
      <c r="AK265" s="229">
        <v>0</v>
      </c>
      <c r="AL265" s="229">
        <v>0</v>
      </c>
    </row>
    <row r="266" spans="1:38">
      <c r="A266" s="229">
        <v>265</v>
      </c>
      <c r="B266" s="229" t="s">
        <v>2879</v>
      </c>
      <c r="C266" s="229" t="s">
        <v>2938</v>
      </c>
      <c r="D266" s="229">
        <f t="shared" si="4"/>
        <v>0</v>
      </c>
      <c r="E266" s="229" t="s">
        <v>2936</v>
      </c>
      <c r="G266" s="229">
        <v>0</v>
      </c>
      <c r="H266" s="229">
        <v>0</v>
      </c>
      <c r="I266" s="229">
        <v>0</v>
      </c>
      <c r="J266" s="229">
        <v>0</v>
      </c>
      <c r="K266" s="229">
        <v>0</v>
      </c>
      <c r="L266" s="229">
        <v>0</v>
      </c>
      <c r="M266" s="229">
        <v>0</v>
      </c>
      <c r="N266" s="229">
        <v>0</v>
      </c>
      <c r="O266" s="229">
        <v>0</v>
      </c>
      <c r="P266" s="229">
        <v>0</v>
      </c>
      <c r="Q266" s="229">
        <v>0</v>
      </c>
      <c r="R266" s="229">
        <v>0</v>
      </c>
      <c r="S266" s="229">
        <v>0</v>
      </c>
      <c r="T266" s="229">
        <v>0</v>
      </c>
      <c r="U266" s="229">
        <v>0</v>
      </c>
      <c r="V266" s="229">
        <v>0</v>
      </c>
      <c r="W266" s="229">
        <v>0</v>
      </c>
      <c r="X266" s="229">
        <v>0</v>
      </c>
      <c r="Y266" s="229">
        <v>0</v>
      </c>
      <c r="Z266" s="229">
        <v>0</v>
      </c>
      <c r="AA266" s="229">
        <v>0</v>
      </c>
      <c r="AB266" s="229">
        <v>0</v>
      </c>
      <c r="AC266" s="229">
        <v>0</v>
      </c>
      <c r="AD266" s="229">
        <v>0</v>
      </c>
      <c r="AE266" s="229">
        <v>0</v>
      </c>
      <c r="AF266" s="229">
        <v>0</v>
      </c>
      <c r="AG266" s="229">
        <v>0</v>
      </c>
      <c r="AH266" s="229">
        <v>0</v>
      </c>
      <c r="AI266" s="229">
        <v>0</v>
      </c>
      <c r="AJ266" s="229">
        <v>0</v>
      </c>
      <c r="AK266" s="229">
        <v>0</v>
      </c>
      <c r="AL266" s="229">
        <v>0</v>
      </c>
    </row>
    <row r="267" spans="1:38">
      <c r="A267" s="229">
        <v>266</v>
      </c>
      <c r="B267" s="229" t="s">
        <v>2879</v>
      </c>
      <c r="C267" s="229" t="s">
        <v>2939</v>
      </c>
      <c r="D267" s="229">
        <f t="shared" si="4"/>
        <v>0</v>
      </c>
      <c r="E267" s="229" t="s">
        <v>2936</v>
      </c>
      <c r="G267" s="229">
        <v>0</v>
      </c>
      <c r="H267" s="229">
        <v>0</v>
      </c>
      <c r="I267" s="229">
        <v>0</v>
      </c>
      <c r="J267" s="229">
        <v>0</v>
      </c>
      <c r="K267" s="229">
        <v>0</v>
      </c>
      <c r="L267" s="229">
        <v>0</v>
      </c>
      <c r="M267" s="229">
        <v>0</v>
      </c>
      <c r="N267" s="229">
        <v>0</v>
      </c>
      <c r="O267" s="229">
        <v>0</v>
      </c>
      <c r="P267" s="229">
        <v>0</v>
      </c>
      <c r="Q267" s="229">
        <v>0</v>
      </c>
      <c r="R267" s="229">
        <v>0</v>
      </c>
      <c r="S267" s="229">
        <v>0</v>
      </c>
      <c r="T267" s="229">
        <v>0</v>
      </c>
      <c r="U267" s="229">
        <v>0</v>
      </c>
      <c r="V267" s="229">
        <v>0</v>
      </c>
      <c r="W267" s="229">
        <v>0</v>
      </c>
      <c r="X267" s="229">
        <v>0</v>
      </c>
      <c r="Y267" s="229">
        <v>0</v>
      </c>
      <c r="Z267" s="229">
        <v>0</v>
      </c>
      <c r="AA267" s="229">
        <v>0</v>
      </c>
      <c r="AB267" s="229">
        <v>0</v>
      </c>
      <c r="AC267" s="229">
        <v>0</v>
      </c>
      <c r="AD267" s="229">
        <v>0</v>
      </c>
      <c r="AE267" s="229">
        <v>0</v>
      </c>
      <c r="AF267" s="229">
        <v>0</v>
      </c>
      <c r="AG267" s="229">
        <v>0</v>
      </c>
      <c r="AH267" s="229">
        <v>0</v>
      </c>
      <c r="AI267" s="229">
        <v>0</v>
      </c>
      <c r="AJ267" s="229">
        <v>0</v>
      </c>
      <c r="AK267" s="229">
        <v>0</v>
      </c>
      <c r="AL267" s="229">
        <v>0</v>
      </c>
    </row>
    <row r="268" spans="1:38">
      <c r="A268" s="229">
        <v>267</v>
      </c>
      <c r="B268" s="229" t="s">
        <v>2879</v>
      </c>
      <c r="C268" s="229" t="s">
        <v>2940</v>
      </c>
      <c r="D268" s="229">
        <f t="shared" si="4"/>
        <v>0</v>
      </c>
      <c r="E268" s="229" t="s">
        <v>2898</v>
      </c>
      <c r="G268" s="229">
        <v>0</v>
      </c>
      <c r="H268" s="229">
        <v>0</v>
      </c>
      <c r="I268" s="229">
        <v>0</v>
      </c>
      <c r="J268" s="229">
        <v>0</v>
      </c>
      <c r="K268" s="229">
        <v>0</v>
      </c>
      <c r="L268" s="229">
        <v>0</v>
      </c>
      <c r="M268" s="229">
        <v>0</v>
      </c>
      <c r="N268" s="229">
        <v>0</v>
      </c>
      <c r="O268" s="229">
        <v>0</v>
      </c>
      <c r="P268" s="229">
        <v>0</v>
      </c>
      <c r="Q268" s="229">
        <v>0</v>
      </c>
      <c r="R268" s="229">
        <v>0</v>
      </c>
      <c r="S268" s="229">
        <v>0</v>
      </c>
      <c r="T268" s="229">
        <v>0</v>
      </c>
      <c r="U268" s="229">
        <v>0</v>
      </c>
      <c r="V268" s="229">
        <v>0</v>
      </c>
      <c r="W268" s="229">
        <v>0</v>
      </c>
      <c r="X268" s="229">
        <v>0</v>
      </c>
      <c r="Y268" s="229">
        <v>0</v>
      </c>
      <c r="Z268" s="229">
        <v>0</v>
      </c>
      <c r="AA268" s="229">
        <v>0</v>
      </c>
      <c r="AB268" s="229">
        <v>0</v>
      </c>
      <c r="AC268" s="229">
        <v>0</v>
      </c>
      <c r="AD268" s="229">
        <v>0</v>
      </c>
      <c r="AE268" s="229">
        <v>0</v>
      </c>
      <c r="AF268" s="229">
        <v>0</v>
      </c>
      <c r="AG268" s="229">
        <v>0</v>
      </c>
      <c r="AH268" s="229">
        <v>0</v>
      </c>
      <c r="AI268" s="229">
        <v>0</v>
      </c>
      <c r="AJ268" s="229">
        <v>0</v>
      </c>
      <c r="AK268" s="229">
        <v>0</v>
      </c>
      <c r="AL268" s="229">
        <v>0</v>
      </c>
    </row>
    <row r="269" spans="1:38">
      <c r="A269" s="229">
        <v>268</v>
      </c>
      <c r="B269" s="229" t="s">
        <v>2879</v>
      </c>
      <c r="C269" s="229" t="s">
        <v>2941</v>
      </c>
      <c r="D269" s="229">
        <f t="shared" si="4"/>
        <v>0</v>
      </c>
      <c r="E269" s="229" t="s">
        <v>2942</v>
      </c>
      <c r="G269" s="229">
        <v>0</v>
      </c>
      <c r="H269" s="229">
        <v>0</v>
      </c>
      <c r="I269" s="229">
        <v>0</v>
      </c>
      <c r="J269" s="229">
        <v>0</v>
      </c>
      <c r="K269" s="229">
        <v>0</v>
      </c>
      <c r="L269" s="229">
        <v>0</v>
      </c>
      <c r="M269" s="229">
        <v>0</v>
      </c>
      <c r="N269" s="229">
        <v>0</v>
      </c>
      <c r="O269" s="229">
        <v>0</v>
      </c>
      <c r="P269" s="229">
        <v>0</v>
      </c>
      <c r="Q269" s="229">
        <v>0</v>
      </c>
      <c r="R269" s="229">
        <v>0</v>
      </c>
      <c r="S269" s="229">
        <v>0</v>
      </c>
      <c r="T269" s="229">
        <v>0</v>
      </c>
      <c r="U269" s="229">
        <v>0</v>
      </c>
      <c r="V269" s="229">
        <v>0</v>
      </c>
      <c r="W269" s="229">
        <v>0</v>
      </c>
      <c r="X269" s="229">
        <v>0</v>
      </c>
      <c r="Y269" s="229">
        <v>0</v>
      </c>
      <c r="Z269" s="229">
        <v>0</v>
      </c>
      <c r="AA269" s="229">
        <v>0</v>
      </c>
      <c r="AB269" s="229">
        <v>0</v>
      </c>
      <c r="AC269" s="229">
        <v>0</v>
      </c>
      <c r="AD269" s="229">
        <v>0</v>
      </c>
      <c r="AE269" s="229">
        <v>0</v>
      </c>
      <c r="AF269" s="229">
        <v>0</v>
      </c>
      <c r="AG269" s="229">
        <v>0</v>
      </c>
      <c r="AH269" s="229">
        <v>0</v>
      </c>
      <c r="AI269" s="229">
        <v>0</v>
      </c>
      <c r="AJ269" s="229">
        <v>0</v>
      </c>
      <c r="AK269" s="229">
        <v>0</v>
      </c>
      <c r="AL269" s="229">
        <v>0</v>
      </c>
    </row>
    <row r="270" spans="1:38">
      <c r="A270" s="229">
        <v>269</v>
      </c>
      <c r="B270" s="229" t="s">
        <v>2879</v>
      </c>
      <c r="C270" s="229" t="s">
        <v>2943</v>
      </c>
      <c r="D270" s="229">
        <f t="shared" si="4"/>
        <v>0</v>
      </c>
      <c r="E270" s="229" t="s">
        <v>2942</v>
      </c>
      <c r="G270" s="229">
        <v>0</v>
      </c>
      <c r="H270" s="229">
        <v>0</v>
      </c>
      <c r="I270" s="229">
        <v>0</v>
      </c>
      <c r="J270" s="229">
        <v>0</v>
      </c>
      <c r="K270" s="229">
        <v>0</v>
      </c>
      <c r="L270" s="229">
        <v>0</v>
      </c>
      <c r="M270" s="229">
        <v>0</v>
      </c>
      <c r="N270" s="229">
        <v>0</v>
      </c>
      <c r="O270" s="229">
        <v>0</v>
      </c>
      <c r="P270" s="229">
        <v>0</v>
      </c>
      <c r="Q270" s="229">
        <v>0</v>
      </c>
      <c r="R270" s="229">
        <v>0</v>
      </c>
      <c r="S270" s="229">
        <v>0</v>
      </c>
      <c r="T270" s="229">
        <v>0</v>
      </c>
      <c r="U270" s="229">
        <v>0</v>
      </c>
      <c r="V270" s="229">
        <v>0</v>
      </c>
      <c r="W270" s="229">
        <v>0</v>
      </c>
      <c r="X270" s="229">
        <v>0</v>
      </c>
      <c r="Y270" s="229">
        <v>0</v>
      </c>
      <c r="Z270" s="229">
        <v>0</v>
      </c>
      <c r="AA270" s="229">
        <v>0</v>
      </c>
      <c r="AB270" s="229">
        <v>0</v>
      </c>
      <c r="AC270" s="229">
        <v>0</v>
      </c>
      <c r="AD270" s="229">
        <v>0</v>
      </c>
      <c r="AE270" s="229">
        <v>0</v>
      </c>
      <c r="AF270" s="229">
        <v>0</v>
      </c>
      <c r="AG270" s="229">
        <v>0</v>
      </c>
      <c r="AH270" s="229">
        <v>0</v>
      </c>
      <c r="AI270" s="229">
        <v>0</v>
      </c>
      <c r="AJ270" s="229">
        <v>0</v>
      </c>
      <c r="AK270" s="229">
        <v>0</v>
      </c>
      <c r="AL270" s="229">
        <v>0</v>
      </c>
    </row>
    <row r="271" spans="1:38">
      <c r="A271" s="229">
        <v>270</v>
      </c>
      <c r="B271" s="229" t="s">
        <v>2879</v>
      </c>
      <c r="C271" s="229" t="s">
        <v>2944</v>
      </c>
      <c r="D271" s="229">
        <f t="shared" si="4"/>
        <v>0</v>
      </c>
      <c r="E271" s="229" t="s">
        <v>2942</v>
      </c>
      <c r="G271" s="229">
        <v>0</v>
      </c>
      <c r="H271" s="229">
        <v>0</v>
      </c>
      <c r="I271" s="229">
        <v>0</v>
      </c>
      <c r="J271" s="229">
        <v>0</v>
      </c>
      <c r="K271" s="229">
        <v>0</v>
      </c>
      <c r="L271" s="229">
        <v>0</v>
      </c>
      <c r="M271" s="229">
        <v>0</v>
      </c>
      <c r="N271" s="229">
        <v>0</v>
      </c>
      <c r="O271" s="229">
        <v>0</v>
      </c>
      <c r="P271" s="229">
        <v>0</v>
      </c>
      <c r="Q271" s="229">
        <v>0</v>
      </c>
      <c r="R271" s="229">
        <v>0</v>
      </c>
      <c r="S271" s="229">
        <v>0</v>
      </c>
      <c r="T271" s="229">
        <v>0</v>
      </c>
      <c r="U271" s="229">
        <v>0</v>
      </c>
      <c r="V271" s="229">
        <v>0</v>
      </c>
      <c r="W271" s="229">
        <v>0</v>
      </c>
      <c r="X271" s="229">
        <v>0</v>
      </c>
      <c r="Y271" s="229">
        <v>0</v>
      </c>
      <c r="Z271" s="229">
        <v>0</v>
      </c>
      <c r="AA271" s="229">
        <v>0</v>
      </c>
      <c r="AB271" s="229">
        <v>0</v>
      </c>
      <c r="AC271" s="229">
        <v>0</v>
      </c>
      <c r="AD271" s="229">
        <v>0</v>
      </c>
      <c r="AE271" s="229">
        <v>0</v>
      </c>
      <c r="AF271" s="229">
        <v>0</v>
      </c>
      <c r="AG271" s="229">
        <v>0</v>
      </c>
      <c r="AH271" s="229">
        <v>0</v>
      </c>
      <c r="AI271" s="229">
        <v>0</v>
      </c>
      <c r="AJ271" s="229">
        <v>0</v>
      </c>
      <c r="AK271" s="229">
        <v>0</v>
      </c>
      <c r="AL271" s="229">
        <v>0</v>
      </c>
    </row>
    <row r="272" spans="1:38">
      <c r="A272" s="229">
        <v>271</v>
      </c>
      <c r="B272" s="229" t="s">
        <v>2879</v>
      </c>
      <c r="C272" s="229" t="s">
        <v>2945</v>
      </c>
      <c r="D272" s="229">
        <f t="shared" si="4"/>
        <v>0</v>
      </c>
      <c r="E272" s="229" t="s">
        <v>2942</v>
      </c>
      <c r="G272" s="229">
        <v>0</v>
      </c>
      <c r="H272" s="229">
        <v>0</v>
      </c>
      <c r="I272" s="229">
        <v>0</v>
      </c>
      <c r="J272" s="229">
        <v>0</v>
      </c>
      <c r="K272" s="229">
        <v>0</v>
      </c>
      <c r="L272" s="229">
        <v>0</v>
      </c>
      <c r="M272" s="229">
        <v>0</v>
      </c>
      <c r="N272" s="229">
        <v>0</v>
      </c>
      <c r="O272" s="229">
        <v>0</v>
      </c>
      <c r="P272" s="229">
        <v>0</v>
      </c>
      <c r="Q272" s="229">
        <v>0</v>
      </c>
      <c r="R272" s="229">
        <v>0</v>
      </c>
      <c r="S272" s="229">
        <v>0</v>
      </c>
      <c r="T272" s="229">
        <v>0</v>
      </c>
      <c r="U272" s="229">
        <v>0</v>
      </c>
      <c r="V272" s="229">
        <v>0</v>
      </c>
      <c r="W272" s="229">
        <v>0</v>
      </c>
      <c r="X272" s="229">
        <v>0</v>
      </c>
      <c r="Y272" s="229">
        <v>0</v>
      </c>
      <c r="Z272" s="229">
        <v>0</v>
      </c>
      <c r="AA272" s="229">
        <v>0</v>
      </c>
      <c r="AB272" s="229">
        <v>0</v>
      </c>
      <c r="AC272" s="229">
        <v>0</v>
      </c>
      <c r="AD272" s="229">
        <v>0</v>
      </c>
      <c r="AE272" s="229">
        <v>0</v>
      </c>
      <c r="AF272" s="229">
        <v>0</v>
      </c>
      <c r="AG272" s="229">
        <v>0</v>
      </c>
      <c r="AH272" s="229">
        <v>0</v>
      </c>
      <c r="AI272" s="229">
        <v>0</v>
      </c>
      <c r="AJ272" s="229">
        <v>0</v>
      </c>
      <c r="AK272" s="229">
        <v>0</v>
      </c>
      <c r="AL272" s="229">
        <v>0</v>
      </c>
    </row>
    <row r="273" spans="1:38">
      <c r="A273" s="229">
        <v>272</v>
      </c>
      <c r="B273" s="229" t="s">
        <v>2879</v>
      </c>
      <c r="C273" s="229" t="s">
        <v>2946</v>
      </c>
      <c r="D273" s="229">
        <f t="shared" si="4"/>
        <v>0</v>
      </c>
      <c r="E273" s="229" t="s">
        <v>2898</v>
      </c>
      <c r="G273" s="229">
        <v>0</v>
      </c>
      <c r="H273" s="229">
        <v>0</v>
      </c>
      <c r="I273" s="229">
        <v>0</v>
      </c>
      <c r="J273" s="229">
        <v>0</v>
      </c>
      <c r="K273" s="229">
        <v>0</v>
      </c>
      <c r="L273" s="229">
        <v>0</v>
      </c>
      <c r="M273" s="229">
        <v>0</v>
      </c>
      <c r="N273" s="229">
        <v>0</v>
      </c>
      <c r="O273" s="229">
        <v>0</v>
      </c>
      <c r="P273" s="229">
        <v>0</v>
      </c>
      <c r="Q273" s="229">
        <v>0</v>
      </c>
      <c r="R273" s="229">
        <v>0</v>
      </c>
      <c r="S273" s="229">
        <v>0</v>
      </c>
      <c r="T273" s="229">
        <v>0</v>
      </c>
      <c r="U273" s="229">
        <v>0</v>
      </c>
      <c r="V273" s="229">
        <v>0</v>
      </c>
      <c r="W273" s="229">
        <v>0</v>
      </c>
      <c r="X273" s="229">
        <v>0</v>
      </c>
      <c r="Y273" s="229">
        <v>0</v>
      </c>
      <c r="Z273" s="229">
        <v>0</v>
      </c>
      <c r="AA273" s="229">
        <v>0</v>
      </c>
      <c r="AB273" s="229">
        <v>0</v>
      </c>
      <c r="AC273" s="229">
        <v>0</v>
      </c>
      <c r="AD273" s="229">
        <v>0</v>
      </c>
      <c r="AE273" s="229">
        <v>0</v>
      </c>
      <c r="AF273" s="229">
        <v>0</v>
      </c>
      <c r="AG273" s="229">
        <v>0</v>
      </c>
      <c r="AH273" s="229">
        <v>0</v>
      </c>
      <c r="AI273" s="229">
        <v>0</v>
      </c>
      <c r="AJ273" s="229">
        <v>0</v>
      </c>
      <c r="AK273" s="229">
        <v>0</v>
      </c>
      <c r="AL273" s="229">
        <v>0</v>
      </c>
    </row>
    <row r="274" spans="1:38">
      <c r="A274" s="229">
        <v>273</v>
      </c>
      <c r="B274" s="229" t="s">
        <v>2879</v>
      </c>
      <c r="C274" s="229" t="s">
        <v>2947</v>
      </c>
      <c r="D274" s="229">
        <f t="shared" si="4"/>
        <v>0</v>
      </c>
      <c r="E274" s="229" t="s">
        <v>2898</v>
      </c>
      <c r="G274" s="229">
        <v>0</v>
      </c>
      <c r="H274" s="229">
        <v>0</v>
      </c>
      <c r="I274" s="229">
        <v>0</v>
      </c>
      <c r="J274" s="229">
        <v>0</v>
      </c>
      <c r="K274" s="229">
        <v>0</v>
      </c>
      <c r="L274" s="229">
        <v>0</v>
      </c>
      <c r="M274" s="229">
        <v>0</v>
      </c>
      <c r="N274" s="229">
        <v>0</v>
      </c>
      <c r="O274" s="229">
        <v>0</v>
      </c>
      <c r="P274" s="229">
        <v>0</v>
      </c>
      <c r="Q274" s="229">
        <v>0</v>
      </c>
      <c r="R274" s="229">
        <v>0</v>
      </c>
      <c r="S274" s="229">
        <v>0</v>
      </c>
      <c r="T274" s="229">
        <v>0</v>
      </c>
      <c r="U274" s="229">
        <v>0</v>
      </c>
      <c r="V274" s="229">
        <v>0</v>
      </c>
      <c r="W274" s="229">
        <v>0</v>
      </c>
      <c r="X274" s="229">
        <v>0</v>
      </c>
      <c r="Y274" s="229">
        <v>0</v>
      </c>
      <c r="Z274" s="229">
        <v>0</v>
      </c>
      <c r="AA274" s="229">
        <v>0</v>
      </c>
      <c r="AB274" s="229">
        <v>0</v>
      </c>
      <c r="AC274" s="229">
        <v>0</v>
      </c>
      <c r="AD274" s="229">
        <v>0</v>
      </c>
      <c r="AE274" s="229">
        <v>0</v>
      </c>
      <c r="AF274" s="229">
        <v>0</v>
      </c>
      <c r="AG274" s="229">
        <v>0</v>
      </c>
      <c r="AH274" s="229">
        <v>0</v>
      </c>
      <c r="AI274" s="229">
        <v>0</v>
      </c>
      <c r="AJ274" s="229">
        <v>0</v>
      </c>
      <c r="AK274" s="229">
        <v>0</v>
      </c>
      <c r="AL274" s="229">
        <v>0</v>
      </c>
    </row>
    <row r="275" spans="1:38">
      <c r="A275" s="229">
        <v>274</v>
      </c>
      <c r="B275" s="229" t="s">
        <v>2879</v>
      </c>
      <c r="C275" s="229" t="s">
        <v>2948</v>
      </c>
      <c r="D275" s="229">
        <f t="shared" si="4"/>
        <v>0</v>
      </c>
      <c r="E275" s="229" t="s">
        <v>2898</v>
      </c>
      <c r="G275" s="229">
        <v>0</v>
      </c>
      <c r="H275" s="229">
        <v>0</v>
      </c>
      <c r="I275" s="229">
        <v>0</v>
      </c>
      <c r="J275" s="229">
        <v>0</v>
      </c>
      <c r="K275" s="229">
        <v>0</v>
      </c>
      <c r="L275" s="229">
        <v>0</v>
      </c>
      <c r="M275" s="229">
        <v>0</v>
      </c>
      <c r="N275" s="229">
        <v>0</v>
      </c>
      <c r="O275" s="229">
        <v>0</v>
      </c>
      <c r="P275" s="229">
        <v>0</v>
      </c>
      <c r="Q275" s="229">
        <v>0</v>
      </c>
      <c r="R275" s="229">
        <v>0</v>
      </c>
      <c r="S275" s="229">
        <v>0</v>
      </c>
      <c r="T275" s="229">
        <v>0</v>
      </c>
      <c r="U275" s="229">
        <v>0</v>
      </c>
      <c r="V275" s="229">
        <v>0</v>
      </c>
      <c r="W275" s="229">
        <v>0</v>
      </c>
      <c r="X275" s="229">
        <v>0</v>
      </c>
      <c r="Y275" s="229">
        <v>0</v>
      </c>
      <c r="Z275" s="229">
        <v>0</v>
      </c>
      <c r="AA275" s="229">
        <v>0</v>
      </c>
      <c r="AB275" s="229">
        <v>0</v>
      </c>
      <c r="AC275" s="229">
        <v>0</v>
      </c>
      <c r="AD275" s="229">
        <v>0</v>
      </c>
      <c r="AE275" s="229">
        <v>0</v>
      </c>
      <c r="AF275" s="229">
        <v>0</v>
      </c>
      <c r="AG275" s="229">
        <v>0</v>
      </c>
      <c r="AH275" s="229">
        <v>0</v>
      </c>
      <c r="AI275" s="229">
        <v>0</v>
      </c>
      <c r="AJ275" s="229">
        <v>0</v>
      </c>
      <c r="AK275" s="229">
        <v>0</v>
      </c>
      <c r="AL275" s="229">
        <v>0</v>
      </c>
    </row>
    <row r="276" spans="1:38">
      <c r="A276" s="229">
        <v>275</v>
      </c>
      <c r="B276" s="229" t="s">
        <v>2879</v>
      </c>
      <c r="C276" s="229" t="s">
        <v>2949</v>
      </c>
      <c r="D276" s="229">
        <f t="shared" si="4"/>
        <v>0</v>
      </c>
      <c r="E276" s="229" t="s">
        <v>2950</v>
      </c>
      <c r="G276" s="229">
        <v>0</v>
      </c>
      <c r="H276" s="229">
        <v>0</v>
      </c>
      <c r="I276" s="229">
        <v>0</v>
      </c>
      <c r="J276" s="229">
        <v>0</v>
      </c>
      <c r="K276" s="229">
        <v>0</v>
      </c>
      <c r="L276" s="229">
        <v>0</v>
      </c>
      <c r="M276" s="229">
        <v>0</v>
      </c>
      <c r="N276" s="229">
        <v>0</v>
      </c>
      <c r="O276" s="229">
        <v>0</v>
      </c>
      <c r="P276" s="229">
        <v>0</v>
      </c>
      <c r="Q276" s="229">
        <v>0</v>
      </c>
      <c r="R276" s="229">
        <v>0</v>
      </c>
      <c r="S276" s="229">
        <v>0</v>
      </c>
      <c r="T276" s="229">
        <v>0</v>
      </c>
      <c r="U276" s="229">
        <v>0</v>
      </c>
      <c r="V276" s="229">
        <v>0</v>
      </c>
      <c r="W276" s="229">
        <v>0</v>
      </c>
      <c r="X276" s="229">
        <v>0</v>
      </c>
      <c r="Y276" s="229">
        <v>0</v>
      </c>
      <c r="Z276" s="229">
        <v>0</v>
      </c>
      <c r="AA276" s="229">
        <v>0</v>
      </c>
      <c r="AB276" s="229">
        <v>0</v>
      </c>
      <c r="AC276" s="229">
        <v>0</v>
      </c>
      <c r="AD276" s="229">
        <v>0</v>
      </c>
      <c r="AE276" s="229">
        <v>0</v>
      </c>
      <c r="AF276" s="229">
        <v>0</v>
      </c>
      <c r="AG276" s="229">
        <v>0</v>
      </c>
      <c r="AH276" s="229">
        <v>0</v>
      </c>
      <c r="AI276" s="229">
        <v>0</v>
      </c>
      <c r="AJ276" s="229">
        <v>0</v>
      </c>
      <c r="AK276" s="229">
        <v>0</v>
      </c>
      <c r="AL276" s="229">
        <v>0</v>
      </c>
    </row>
    <row r="277" spans="1:38">
      <c r="A277" s="229">
        <v>276</v>
      </c>
      <c r="B277" s="229" t="s">
        <v>2879</v>
      </c>
      <c r="C277" s="229" t="s">
        <v>2951</v>
      </c>
      <c r="D277" s="229">
        <f t="shared" si="4"/>
        <v>0</v>
      </c>
      <c r="E277" s="229" t="s">
        <v>2950</v>
      </c>
      <c r="G277" s="229">
        <v>0</v>
      </c>
      <c r="H277" s="229">
        <v>0</v>
      </c>
      <c r="I277" s="229">
        <v>0</v>
      </c>
      <c r="J277" s="229">
        <v>0</v>
      </c>
      <c r="K277" s="229">
        <v>0</v>
      </c>
      <c r="L277" s="229">
        <v>0</v>
      </c>
      <c r="M277" s="229">
        <v>0</v>
      </c>
      <c r="N277" s="229">
        <v>0</v>
      </c>
      <c r="O277" s="229">
        <v>0</v>
      </c>
      <c r="P277" s="229">
        <v>0</v>
      </c>
      <c r="Q277" s="229">
        <v>0</v>
      </c>
      <c r="R277" s="229">
        <v>0</v>
      </c>
      <c r="S277" s="229">
        <v>0</v>
      </c>
      <c r="T277" s="229">
        <v>0</v>
      </c>
      <c r="U277" s="229">
        <v>0</v>
      </c>
      <c r="V277" s="229">
        <v>0</v>
      </c>
      <c r="W277" s="229">
        <v>0</v>
      </c>
      <c r="X277" s="229">
        <v>0</v>
      </c>
      <c r="Y277" s="229">
        <v>0</v>
      </c>
      <c r="Z277" s="229">
        <v>0</v>
      </c>
      <c r="AA277" s="229">
        <v>0</v>
      </c>
      <c r="AB277" s="229">
        <v>0</v>
      </c>
      <c r="AC277" s="229">
        <v>0</v>
      </c>
      <c r="AD277" s="229">
        <v>0</v>
      </c>
      <c r="AE277" s="229">
        <v>0</v>
      </c>
      <c r="AF277" s="229">
        <v>0</v>
      </c>
      <c r="AG277" s="229">
        <v>0</v>
      </c>
      <c r="AH277" s="229">
        <v>0</v>
      </c>
      <c r="AI277" s="229">
        <v>0</v>
      </c>
      <c r="AJ277" s="229">
        <v>0</v>
      </c>
      <c r="AK277" s="229">
        <v>0</v>
      </c>
      <c r="AL277" s="229">
        <v>0</v>
      </c>
    </row>
    <row r="278" spans="1:38">
      <c r="A278" s="229">
        <v>277</v>
      </c>
      <c r="B278" s="229" t="s">
        <v>2879</v>
      </c>
      <c r="C278" s="229" t="s">
        <v>2952</v>
      </c>
      <c r="D278" s="229">
        <f t="shared" si="4"/>
        <v>0</v>
      </c>
      <c r="E278" s="229" t="s">
        <v>2936</v>
      </c>
      <c r="G278" s="229">
        <v>0</v>
      </c>
      <c r="H278" s="229">
        <v>0</v>
      </c>
      <c r="I278" s="229">
        <v>0</v>
      </c>
      <c r="J278" s="229">
        <v>0</v>
      </c>
      <c r="K278" s="229">
        <v>0</v>
      </c>
      <c r="L278" s="229">
        <v>0</v>
      </c>
      <c r="M278" s="229">
        <v>0</v>
      </c>
      <c r="N278" s="229">
        <v>0</v>
      </c>
      <c r="O278" s="229">
        <v>0</v>
      </c>
      <c r="P278" s="229">
        <v>0</v>
      </c>
      <c r="Q278" s="229">
        <v>0</v>
      </c>
      <c r="R278" s="229">
        <v>0</v>
      </c>
      <c r="S278" s="229">
        <v>0</v>
      </c>
      <c r="T278" s="229">
        <v>0</v>
      </c>
      <c r="U278" s="229">
        <v>0</v>
      </c>
      <c r="V278" s="229">
        <v>0</v>
      </c>
      <c r="W278" s="229">
        <v>0</v>
      </c>
      <c r="X278" s="229">
        <v>0</v>
      </c>
      <c r="Y278" s="229">
        <v>0</v>
      </c>
      <c r="Z278" s="229">
        <v>0</v>
      </c>
      <c r="AA278" s="229">
        <v>0</v>
      </c>
      <c r="AB278" s="229">
        <v>0</v>
      </c>
      <c r="AC278" s="229">
        <v>0</v>
      </c>
      <c r="AD278" s="229">
        <v>0</v>
      </c>
      <c r="AE278" s="229">
        <v>0</v>
      </c>
      <c r="AF278" s="229">
        <v>0</v>
      </c>
      <c r="AG278" s="229">
        <v>0</v>
      </c>
      <c r="AH278" s="229">
        <v>0</v>
      </c>
      <c r="AI278" s="229">
        <v>0</v>
      </c>
      <c r="AJ278" s="229">
        <v>0</v>
      </c>
      <c r="AK278" s="229">
        <v>0</v>
      </c>
      <c r="AL278" s="229">
        <v>0</v>
      </c>
    </row>
    <row r="279" spans="1:38">
      <c r="A279" s="229">
        <v>278</v>
      </c>
      <c r="B279" s="229" t="s">
        <v>2879</v>
      </c>
      <c r="C279" s="229" t="s">
        <v>2953</v>
      </c>
      <c r="D279" s="229">
        <f t="shared" si="4"/>
        <v>0</v>
      </c>
      <c r="E279" s="229" t="s">
        <v>2954</v>
      </c>
      <c r="G279" s="229">
        <v>0</v>
      </c>
      <c r="H279" s="229">
        <v>0</v>
      </c>
      <c r="I279" s="229">
        <v>0</v>
      </c>
      <c r="J279" s="229">
        <v>0</v>
      </c>
      <c r="K279" s="229">
        <v>0</v>
      </c>
      <c r="L279" s="229">
        <v>0</v>
      </c>
      <c r="M279" s="229">
        <v>0</v>
      </c>
      <c r="N279" s="229">
        <v>0</v>
      </c>
      <c r="O279" s="229">
        <v>0</v>
      </c>
      <c r="P279" s="229">
        <v>0</v>
      </c>
      <c r="Q279" s="229">
        <v>0</v>
      </c>
      <c r="R279" s="229">
        <v>0</v>
      </c>
      <c r="S279" s="229">
        <v>0</v>
      </c>
      <c r="T279" s="229">
        <v>0</v>
      </c>
      <c r="U279" s="229">
        <v>0</v>
      </c>
      <c r="V279" s="229">
        <v>0</v>
      </c>
      <c r="W279" s="229">
        <v>0</v>
      </c>
      <c r="X279" s="229">
        <v>0</v>
      </c>
      <c r="Y279" s="229">
        <v>0</v>
      </c>
      <c r="Z279" s="229">
        <v>0</v>
      </c>
      <c r="AA279" s="229">
        <v>0</v>
      </c>
      <c r="AB279" s="229">
        <v>0</v>
      </c>
      <c r="AC279" s="229">
        <v>0</v>
      </c>
      <c r="AD279" s="229">
        <v>0</v>
      </c>
      <c r="AE279" s="229">
        <v>0</v>
      </c>
      <c r="AF279" s="229">
        <v>0</v>
      </c>
      <c r="AG279" s="229">
        <v>0</v>
      </c>
      <c r="AH279" s="229">
        <v>0</v>
      </c>
      <c r="AI279" s="229">
        <v>0</v>
      </c>
      <c r="AJ279" s="229">
        <v>0</v>
      </c>
      <c r="AK279" s="229">
        <v>0</v>
      </c>
      <c r="AL279" s="229">
        <v>0</v>
      </c>
    </row>
    <row r="280" spans="1:38">
      <c r="A280" s="229">
        <v>279</v>
      </c>
      <c r="B280" s="229" t="s">
        <v>2879</v>
      </c>
      <c r="C280" s="229" t="s">
        <v>2955</v>
      </c>
      <c r="D280" s="229">
        <f t="shared" si="4"/>
        <v>0</v>
      </c>
      <c r="E280" s="229" t="s">
        <v>2950</v>
      </c>
      <c r="G280" s="229">
        <v>0</v>
      </c>
      <c r="H280" s="229">
        <v>0</v>
      </c>
      <c r="I280" s="229">
        <v>0</v>
      </c>
      <c r="J280" s="229">
        <v>0</v>
      </c>
      <c r="K280" s="229">
        <v>0</v>
      </c>
      <c r="L280" s="229">
        <v>0</v>
      </c>
      <c r="M280" s="229">
        <v>0</v>
      </c>
      <c r="N280" s="229">
        <v>0</v>
      </c>
      <c r="O280" s="229">
        <v>0</v>
      </c>
      <c r="P280" s="229">
        <v>0</v>
      </c>
      <c r="Q280" s="229">
        <v>0</v>
      </c>
      <c r="R280" s="229">
        <v>0</v>
      </c>
      <c r="S280" s="229">
        <v>0</v>
      </c>
      <c r="T280" s="229">
        <v>0</v>
      </c>
      <c r="U280" s="229">
        <v>0</v>
      </c>
      <c r="V280" s="229">
        <v>0</v>
      </c>
      <c r="W280" s="229">
        <v>0</v>
      </c>
      <c r="X280" s="229">
        <v>0</v>
      </c>
      <c r="Y280" s="229">
        <v>0</v>
      </c>
      <c r="Z280" s="229">
        <v>0</v>
      </c>
      <c r="AA280" s="229">
        <v>0</v>
      </c>
      <c r="AB280" s="229">
        <v>0</v>
      </c>
      <c r="AC280" s="229">
        <v>0</v>
      </c>
      <c r="AD280" s="229">
        <v>0</v>
      </c>
      <c r="AE280" s="229">
        <v>0</v>
      </c>
      <c r="AF280" s="229">
        <v>0</v>
      </c>
      <c r="AG280" s="229">
        <v>0</v>
      </c>
      <c r="AH280" s="229">
        <v>0</v>
      </c>
      <c r="AI280" s="229">
        <v>0</v>
      </c>
      <c r="AJ280" s="229">
        <v>0</v>
      </c>
      <c r="AK280" s="229">
        <v>0</v>
      </c>
      <c r="AL280" s="229">
        <v>0</v>
      </c>
    </row>
    <row r="281" spans="1:38">
      <c r="A281" s="229">
        <v>280</v>
      </c>
      <c r="B281" s="229" t="s">
        <v>2879</v>
      </c>
      <c r="C281" s="229" t="s">
        <v>2956</v>
      </c>
      <c r="D281" s="229">
        <f t="shared" si="4"/>
        <v>0</v>
      </c>
      <c r="E281" s="229" t="s">
        <v>2950</v>
      </c>
      <c r="G281" s="229">
        <v>0</v>
      </c>
      <c r="H281" s="229">
        <v>0</v>
      </c>
      <c r="I281" s="229">
        <v>0</v>
      </c>
      <c r="J281" s="229">
        <v>0</v>
      </c>
      <c r="K281" s="229">
        <v>0</v>
      </c>
      <c r="L281" s="229">
        <v>0</v>
      </c>
      <c r="M281" s="229">
        <v>0</v>
      </c>
      <c r="N281" s="229">
        <v>0</v>
      </c>
      <c r="O281" s="229">
        <v>0</v>
      </c>
      <c r="P281" s="229">
        <v>0</v>
      </c>
      <c r="Q281" s="229">
        <v>0</v>
      </c>
      <c r="R281" s="229">
        <v>0</v>
      </c>
      <c r="S281" s="229">
        <v>0</v>
      </c>
      <c r="T281" s="229">
        <v>0</v>
      </c>
      <c r="U281" s="229">
        <v>0</v>
      </c>
      <c r="V281" s="229">
        <v>0</v>
      </c>
      <c r="W281" s="229">
        <v>0</v>
      </c>
      <c r="X281" s="229">
        <v>0</v>
      </c>
      <c r="Y281" s="229">
        <v>0</v>
      </c>
      <c r="Z281" s="229">
        <v>0</v>
      </c>
      <c r="AA281" s="229">
        <v>0</v>
      </c>
      <c r="AB281" s="229">
        <v>0</v>
      </c>
      <c r="AC281" s="229">
        <v>0</v>
      </c>
      <c r="AD281" s="229">
        <v>0</v>
      </c>
      <c r="AE281" s="229">
        <v>0</v>
      </c>
      <c r="AF281" s="229">
        <v>0</v>
      </c>
      <c r="AG281" s="229">
        <v>0</v>
      </c>
      <c r="AH281" s="229">
        <v>0</v>
      </c>
      <c r="AI281" s="229">
        <v>0</v>
      </c>
      <c r="AJ281" s="229">
        <v>0</v>
      </c>
      <c r="AK281" s="229">
        <v>0</v>
      </c>
      <c r="AL281" s="229">
        <v>0</v>
      </c>
    </row>
    <row r="282" spans="1:38">
      <c r="A282" s="229">
        <v>281</v>
      </c>
      <c r="B282" s="229" t="s">
        <v>2879</v>
      </c>
      <c r="C282" s="229" t="s">
        <v>2957</v>
      </c>
      <c r="D282" s="229">
        <f t="shared" si="4"/>
        <v>0</v>
      </c>
      <c r="E282" s="229" t="s">
        <v>2950</v>
      </c>
      <c r="G282" s="229">
        <v>0</v>
      </c>
      <c r="H282" s="229">
        <v>0</v>
      </c>
      <c r="I282" s="229">
        <v>0</v>
      </c>
      <c r="J282" s="229">
        <v>0</v>
      </c>
      <c r="K282" s="229">
        <v>0</v>
      </c>
      <c r="L282" s="229">
        <v>0</v>
      </c>
      <c r="M282" s="229">
        <v>0</v>
      </c>
      <c r="N282" s="229">
        <v>0</v>
      </c>
      <c r="O282" s="229">
        <v>0</v>
      </c>
      <c r="P282" s="229">
        <v>0</v>
      </c>
      <c r="Q282" s="229">
        <v>0</v>
      </c>
      <c r="R282" s="229">
        <v>0</v>
      </c>
      <c r="S282" s="229">
        <v>0</v>
      </c>
      <c r="T282" s="229">
        <v>0</v>
      </c>
      <c r="U282" s="229">
        <v>0</v>
      </c>
      <c r="V282" s="229">
        <v>0</v>
      </c>
      <c r="W282" s="229">
        <v>0</v>
      </c>
      <c r="X282" s="229">
        <v>0</v>
      </c>
      <c r="Y282" s="229">
        <v>0</v>
      </c>
      <c r="Z282" s="229">
        <v>0</v>
      </c>
      <c r="AA282" s="229">
        <v>0</v>
      </c>
      <c r="AB282" s="229">
        <v>0</v>
      </c>
      <c r="AC282" s="229">
        <v>0</v>
      </c>
      <c r="AD282" s="229">
        <v>0</v>
      </c>
      <c r="AE282" s="229">
        <v>0</v>
      </c>
      <c r="AF282" s="229">
        <v>0</v>
      </c>
      <c r="AG282" s="229">
        <v>0</v>
      </c>
      <c r="AH282" s="229">
        <v>0</v>
      </c>
      <c r="AI282" s="229">
        <v>0</v>
      </c>
      <c r="AJ282" s="229">
        <v>0</v>
      </c>
      <c r="AK282" s="229">
        <v>0</v>
      </c>
      <c r="AL282" s="229">
        <v>0</v>
      </c>
    </row>
    <row r="283" spans="1:38">
      <c r="A283" s="229">
        <v>282</v>
      </c>
      <c r="B283" s="229" t="s">
        <v>2879</v>
      </c>
      <c r="C283" s="229" t="s">
        <v>2958</v>
      </c>
      <c r="D283" s="229">
        <f t="shared" si="4"/>
        <v>6000</v>
      </c>
      <c r="E283" s="229" t="s">
        <v>2898</v>
      </c>
      <c r="G283" s="229">
        <v>0</v>
      </c>
      <c r="H283" s="229">
        <v>0</v>
      </c>
      <c r="I283" s="229">
        <v>0</v>
      </c>
      <c r="J283" s="229">
        <v>0</v>
      </c>
      <c r="K283" s="229">
        <v>0</v>
      </c>
      <c r="L283" s="229">
        <v>0</v>
      </c>
      <c r="M283" s="229">
        <v>0</v>
      </c>
      <c r="N283" s="229">
        <v>0</v>
      </c>
      <c r="O283" s="229">
        <v>0</v>
      </c>
      <c r="P283" s="229">
        <v>0</v>
      </c>
      <c r="Q283" s="229">
        <v>0</v>
      </c>
      <c r="R283" s="229">
        <v>0</v>
      </c>
      <c r="S283" s="229">
        <v>0</v>
      </c>
      <c r="T283" s="229">
        <v>3000</v>
      </c>
      <c r="U283" s="229">
        <v>0</v>
      </c>
      <c r="V283" s="229">
        <v>0</v>
      </c>
      <c r="W283" s="229">
        <v>0</v>
      </c>
      <c r="X283" s="229">
        <v>0</v>
      </c>
      <c r="Y283" s="229">
        <v>0</v>
      </c>
      <c r="Z283" s="229">
        <v>0</v>
      </c>
      <c r="AA283" s="229">
        <v>0</v>
      </c>
      <c r="AB283" s="229">
        <v>0</v>
      </c>
      <c r="AC283" s="229">
        <v>0</v>
      </c>
      <c r="AD283" s="229">
        <v>3000</v>
      </c>
      <c r="AE283" s="229">
        <v>0</v>
      </c>
      <c r="AF283" s="229">
        <v>0</v>
      </c>
      <c r="AG283" s="229">
        <v>0</v>
      </c>
      <c r="AH283" s="229">
        <v>0</v>
      </c>
      <c r="AI283" s="229">
        <v>0</v>
      </c>
      <c r="AJ283" s="229">
        <v>0</v>
      </c>
      <c r="AK283" s="229">
        <v>0</v>
      </c>
      <c r="AL283" s="229">
        <v>6000</v>
      </c>
    </row>
    <row r="284" spans="1:38">
      <c r="A284" s="229">
        <v>283</v>
      </c>
      <c r="B284" s="229" t="s">
        <v>2879</v>
      </c>
      <c r="C284" s="229" t="s">
        <v>2959</v>
      </c>
      <c r="D284" s="229">
        <f t="shared" si="4"/>
        <v>0</v>
      </c>
      <c r="E284" s="229" t="s">
        <v>2960</v>
      </c>
      <c r="G284" s="229">
        <v>0</v>
      </c>
      <c r="H284" s="229">
        <v>0</v>
      </c>
      <c r="I284" s="229">
        <v>0</v>
      </c>
      <c r="J284" s="229">
        <v>0</v>
      </c>
      <c r="K284" s="229">
        <v>0</v>
      </c>
      <c r="L284" s="229">
        <v>0</v>
      </c>
      <c r="M284" s="229">
        <v>0</v>
      </c>
      <c r="N284" s="229">
        <v>0</v>
      </c>
      <c r="O284" s="229">
        <v>0</v>
      </c>
      <c r="P284" s="229">
        <v>0</v>
      </c>
      <c r="Q284" s="229">
        <v>0</v>
      </c>
      <c r="R284" s="229">
        <v>0</v>
      </c>
      <c r="S284" s="229">
        <v>0</v>
      </c>
      <c r="T284" s="229">
        <v>0</v>
      </c>
      <c r="U284" s="229">
        <v>0</v>
      </c>
      <c r="V284" s="229">
        <v>0</v>
      </c>
      <c r="W284" s="229">
        <v>0</v>
      </c>
      <c r="X284" s="229">
        <v>0</v>
      </c>
      <c r="Y284" s="229">
        <v>0</v>
      </c>
      <c r="Z284" s="229">
        <v>0</v>
      </c>
      <c r="AA284" s="229">
        <v>0</v>
      </c>
      <c r="AB284" s="229">
        <v>0</v>
      </c>
      <c r="AC284" s="229">
        <v>0</v>
      </c>
      <c r="AD284" s="229">
        <v>0</v>
      </c>
      <c r="AE284" s="229">
        <v>0</v>
      </c>
      <c r="AF284" s="229">
        <v>0</v>
      </c>
      <c r="AG284" s="229">
        <v>0</v>
      </c>
      <c r="AH284" s="229">
        <v>0</v>
      </c>
      <c r="AI284" s="229">
        <v>0</v>
      </c>
      <c r="AJ284" s="229">
        <v>0</v>
      </c>
      <c r="AK284" s="229">
        <v>0</v>
      </c>
      <c r="AL284" s="229">
        <v>0</v>
      </c>
    </row>
    <row r="285" spans="1:38">
      <c r="A285" s="229">
        <v>284</v>
      </c>
      <c r="B285" s="229" t="s">
        <v>2879</v>
      </c>
      <c r="C285" s="229" t="s">
        <v>2961</v>
      </c>
      <c r="D285" s="229">
        <f t="shared" si="4"/>
        <v>0</v>
      </c>
      <c r="E285" s="229" t="s">
        <v>2962</v>
      </c>
      <c r="G285" s="229">
        <v>0</v>
      </c>
      <c r="H285" s="229">
        <v>0</v>
      </c>
      <c r="I285" s="229">
        <v>0</v>
      </c>
      <c r="J285" s="229">
        <v>0</v>
      </c>
      <c r="K285" s="229">
        <v>0</v>
      </c>
      <c r="L285" s="229">
        <v>0</v>
      </c>
      <c r="M285" s="229">
        <v>0</v>
      </c>
      <c r="N285" s="229">
        <v>0</v>
      </c>
      <c r="O285" s="229">
        <v>0</v>
      </c>
      <c r="P285" s="229">
        <v>0</v>
      </c>
      <c r="Q285" s="229">
        <v>0</v>
      </c>
      <c r="R285" s="229">
        <v>0</v>
      </c>
      <c r="S285" s="229">
        <v>0</v>
      </c>
      <c r="T285" s="229">
        <v>0</v>
      </c>
      <c r="U285" s="229">
        <v>0</v>
      </c>
      <c r="V285" s="229">
        <v>0</v>
      </c>
      <c r="W285" s="229">
        <v>0</v>
      </c>
      <c r="X285" s="229">
        <v>0</v>
      </c>
      <c r="Y285" s="229">
        <v>0</v>
      </c>
      <c r="Z285" s="229">
        <v>0</v>
      </c>
      <c r="AA285" s="229">
        <v>0</v>
      </c>
      <c r="AB285" s="229">
        <v>0</v>
      </c>
      <c r="AC285" s="229">
        <v>0</v>
      </c>
      <c r="AD285" s="229">
        <v>0</v>
      </c>
      <c r="AE285" s="229">
        <v>0</v>
      </c>
      <c r="AF285" s="229">
        <v>0</v>
      </c>
      <c r="AG285" s="229">
        <v>0</v>
      </c>
      <c r="AH285" s="229">
        <v>0</v>
      </c>
      <c r="AI285" s="229">
        <v>0</v>
      </c>
      <c r="AJ285" s="229">
        <v>0</v>
      </c>
      <c r="AK285" s="229">
        <v>0</v>
      </c>
      <c r="AL285" s="229">
        <v>0</v>
      </c>
    </row>
    <row r="286" spans="1:38">
      <c r="A286" s="229">
        <v>285</v>
      </c>
      <c r="B286" s="229" t="s">
        <v>2879</v>
      </c>
      <c r="C286" s="229" t="s">
        <v>2963</v>
      </c>
      <c r="D286" s="229">
        <f t="shared" si="4"/>
        <v>0</v>
      </c>
      <c r="E286" s="229" t="s">
        <v>2950</v>
      </c>
      <c r="G286" s="229">
        <v>0</v>
      </c>
      <c r="H286" s="229">
        <v>0</v>
      </c>
      <c r="I286" s="229">
        <v>0</v>
      </c>
      <c r="J286" s="229">
        <v>0</v>
      </c>
      <c r="K286" s="229">
        <v>0</v>
      </c>
      <c r="L286" s="229">
        <v>0</v>
      </c>
      <c r="M286" s="229">
        <v>0</v>
      </c>
      <c r="N286" s="229">
        <v>0</v>
      </c>
      <c r="O286" s="229">
        <v>0</v>
      </c>
      <c r="P286" s="229">
        <v>0</v>
      </c>
      <c r="Q286" s="229">
        <v>0</v>
      </c>
      <c r="R286" s="229">
        <v>0</v>
      </c>
      <c r="S286" s="229">
        <v>0</v>
      </c>
      <c r="T286" s="229">
        <v>0</v>
      </c>
      <c r="U286" s="229">
        <v>0</v>
      </c>
      <c r="V286" s="229">
        <v>0</v>
      </c>
      <c r="W286" s="229">
        <v>0</v>
      </c>
      <c r="X286" s="229">
        <v>0</v>
      </c>
      <c r="Y286" s="229">
        <v>0</v>
      </c>
      <c r="Z286" s="229">
        <v>0</v>
      </c>
      <c r="AA286" s="229">
        <v>0</v>
      </c>
      <c r="AB286" s="229">
        <v>0</v>
      </c>
      <c r="AC286" s="229">
        <v>0</v>
      </c>
      <c r="AD286" s="229">
        <v>0</v>
      </c>
      <c r="AE286" s="229">
        <v>0</v>
      </c>
      <c r="AF286" s="229">
        <v>0</v>
      </c>
      <c r="AG286" s="229">
        <v>0</v>
      </c>
      <c r="AH286" s="229">
        <v>0</v>
      </c>
      <c r="AI286" s="229">
        <v>0</v>
      </c>
      <c r="AJ286" s="229">
        <v>0</v>
      </c>
      <c r="AK286" s="229">
        <v>0</v>
      </c>
      <c r="AL286" s="229">
        <v>0</v>
      </c>
    </row>
    <row r="287" spans="1:38">
      <c r="A287" s="229">
        <v>286</v>
      </c>
      <c r="B287" s="229" t="s">
        <v>2879</v>
      </c>
      <c r="C287" s="229" t="s">
        <v>2964</v>
      </c>
      <c r="D287" s="229">
        <f t="shared" si="4"/>
        <v>0</v>
      </c>
      <c r="E287" s="229" t="s">
        <v>2881</v>
      </c>
      <c r="G287" s="229">
        <v>0</v>
      </c>
      <c r="H287" s="229">
        <v>0</v>
      </c>
      <c r="I287" s="229">
        <v>0</v>
      </c>
      <c r="J287" s="229">
        <v>0</v>
      </c>
      <c r="K287" s="229">
        <v>0</v>
      </c>
      <c r="L287" s="229">
        <v>0</v>
      </c>
      <c r="M287" s="229">
        <v>0</v>
      </c>
      <c r="N287" s="229">
        <v>0</v>
      </c>
      <c r="O287" s="229">
        <v>0</v>
      </c>
      <c r="P287" s="229">
        <v>0</v>
      </c>
      <c r="Q287" s="229">
        <v>0</v>
      </c>
      <c r="R287" s="229">
        <v>0</v>
      </c>
      <c r="S287" s="229">
        <v>0</v>
      </c>
      <c r="T287" s="229">
        <v>0</v>
      </c>
      <c r="U287" s="229">
        <v>0</v>
      </c>
      <c r="V287" s="229">
        <v>0</v>
      </c>
      <c r="W287" s="229">
        <v>0</v>
      </c>
      <c r="X287" s="229">
        <v>0</v>
      </c>
      <c r="Y287" s="229">
        <v>0</v>
      </c>
      <c r="Z287" s="229">
        <v>0</v>
      </c>
      <c r="AA287" s="229">
        <v>0</v>
      </c>
      <c r="AB287" s="229">
        <v>0</v>
      </c>
      <c r="AC287" s="229">
        <v>0</v>
      </c>
      <c r="AD287" s="229">
        <v>0</v>
      </c>
      <c r="AE287" s="229">
        <v>0</v>
      </c>
      <c r="AF287" s="229">
        <v>0</v>
      </c>
      <c r="AG287" s="229">
        <v>0</v>
      </c>
      <c r="AH287" s="229">
        <v>0</v>
      </c>
      <c r="AI287" s="229">
        <v>0</v>
      </c>
      <c r="AJ287" s="229">
        <v>0</v>
      </c>
      <c r="AK287" s="229">
        <v>0</v>
      </c>
      <c r="AL287" s="229">
        <v>0</v>
      </c>
    </row>
    <row r="288" spans="1:38">
      <c r="A288" s="229">
        <v>287</v>
      </c>
      <c r="B288" s="229" t="s">
        <v>2879</v>
      </c>
      <c r="C288" s="229" t="s">
        <v>2965</v>
      </c>
      <c r="D288" s="229">
        <f t="shared" si="4"/>
        <v>0</v>
      </c>
      <c r="E288" s="229" t="s">
        <v>2966</v>
      </c>
      <c r="G288" s="229">
        <v>0</v>
      </c>
      <c r="H288" s="229">
        <v>0</v>
      </c>
      <c r="I288" s="229">
        <v>0</v>
      </c>
      <c r="J288" s="229">
        <v>0</v>
      </c>
      <c r="K288" s="229">
        <v>0</v>
      </c>
      <c r="L288" s="229">
        <v>0</v>
      </c>
      <c r="M288" s="229">
        <v>0</v>
      </c>
      <c r="N288" s="229">
        <v>0</v>
      </c>
      <c r="O288" s="229">
        <v>0</v>
      </c>
      <c r="P288" s="229">
        <v>0</v>
      </c>
      <c r="Q288" s="229">
        <v>0</v>
      </c>
      <c r="R288" s="229">
        <v>0</v>
      </c>
      <c r="S288" s="229">
        <v>0</v>
      </c>
      <c r="T288" s="229">
        <v>0</v>
      </c>
      <c r="U288" s="229">
        <v>0</v>
      </c>
      <c r="V288" s="229">
        <v>0</v>
      </c>
      <c r="W288" s="229">
        <v>0</v>
      </c>
      <c r="X288" s="229">
        <v>0</v>
      </c>
      <c r="Y288" s="229">
        <v>0</v>
      </c>
      <c r="Z288" s="229">
        <v>0</v>
      </c>
      <c r="AA288" s="229">
        <v>0</v>
      </c>
      <c r="AB288" s="229">
        <v>0</v>
      </c>
      <c r="AC288" s="229">
        <v>0</v>
      </c>
      <c r="AD288" s="229">
        <v>0</v>
      </c>
      <c r="AE288" s="229">
        <v>0</v>
      </c>
      <c r="AF288" s="229">
        <v>0</v>
      </c>
      <c r="AG288" s="229">
        <v>0</v>
      </c>
      <c r="AH288" s="229">
        <v>0</v>
      </c>
      <c r="AI288" s="229">
        <v>0</v>
      </c>
      <c r="AJ288" s="229">
        <v>0</v>
      </c>
      <c r="AK288" s="229">
        <v>0</v>
      </c>
      <c r="AL288" s="229">
        <v>0</v>
      </c>
    </row>
    <row r="289" spans="1:38">
      <c r="A289" s="229">
        <v>288</v>
      </c>
      <c r="B289" s="229" t="s">
        <v>2879</v>
      </c>
      <c r="C289" s="229" t="s">
        <v>2967</v>
      </c>
      <c r="D289" s="229">
        <f t="shared" si="4"/>
        <v>0</v>
      </c>
      <c r="E289" s="229" t="s">
        <v>2950</v>
      </c>
      <c r="G289" s="229">
        <v>0</v>
      </c>
      <c r="H289" s="229">
        <v>0</v>
      </c>
      <c r="I289" s="229">
        <v>0</v>
      </c>
      <c r="J289" s="229">
        <v>0</v>
      </c>
      <c r="K289" s="229">
        <v>0</v>
      </c>
      <c r="L289" s="229">
        <v>0</v>
      </c>
      <c r="M289" s="229">
        <v>0</v>
      </c>
      <c r="N289" s="229">
        <v>0</v>
      </c>
      <c r="O289" s="229">
        <v>0</v>
      </c>
      <c r="P289" s="229">
        <v>0</v>
      </c>
      <c r="Q289" s="229">
        <v>0</v>
      </c>
      <c r="R289" s="229">
        <v>0</v>
      </c>
      <c r="S289" s="229">
        <v>0</v>
      </c>
      <c r="T289" s="229">
        <v>0</v>
      </c>
      <c r="U289" s="229">
        <v>0</v>
      </c>
      <c r="V289" s="229">
        <v>0</v>
      </c>
      <c r="W289" s="229">
        <v>0</v>
      </c>
      <c r="X289" s="229">
        <v>0</v>
      </c>
      <c r="Y289" s="229">
        <v>0</v>
      </c>
      <c r="Z289" s="229">
        <v>0</v>
      </c>
      <c r="AA289" s="229">
        <v>0</v>
      </c>
      <c r="AB289" s="229">
        <v>0</v>
      </c>
      <c r="AC289" s="229">
        <v>0</v>
      </c>
      <c r="AD289" s="229">
        <v>0</v>
      </c>
      <c r="AE289" s="229">
        <v>0</v>
      </c>
      <c r="AF289" s="229">
        <v>0</v>
      </c>
      <c r="AG289" s="229">
        <v>0</v>
      </c>
      <c r="AH289" s="229">
        <v>0</v>
      </c>
      <c r="AI289" s="229">
        <v>0</v>
      </c>
      <c r="AJ289" s="229">
        <v>0</v>
      </c>
      <c r="AK289" s="229">
        <v>0</v>
      </c>
      <c r="AL289" s="229">
        <v>0</v>
      </c>
    </row>
    <row r="290" spans="1:38">
      <c r="A290" s="229">
        <v>289</v>
      </c>
      <c r="B290" s="229" t="s">
        <v>2879</v>
      </c>
      <c r="C290" s="229" t="s">
        <v>2968</v>
      </c>
      <c r="D290" s="229">
        <f t="shared" si="4"/>
        <v>0</v>
      </c>
      <c r="E290" s="229" t="s">
        <v>2936</v>
      </c>
      <c r="G290" s="229">
        <v>0</v>
      </c>
      <c r="H290" s="229">
        <v>0</v>
      </c>
      <c r="I290" s="229">
        <v>0</v>
      </c>
      <c r="J290" s="229">
        <v>0</v>
      </c>
      <c r="K290" s="229">
        <v>0</v>
      </c>
      <c r="L290" s="229">
        <v>0</v>
      </c>
      <c r="M290" s="229">
        <v>0</v>
      </c>
      <c r="N290" s="229">
        <v>0</v>
      </c>
      <c r="O290" s="229">
        <v>0</v>
      </c>
      <c r="P290" s="229">
        <v>0</v>
      </c>
      <c r="Q290" s="229">
        <v>0</v>
      </c>
      <c r="R290" s="229">
        <v>0</v>
      </c>
      <c r="S290" s="229">
        <v>0</v>
      </c>
      <c r="T290" s="229">
        <v>0</v>
      </c>
      <c r="U290" s="229">
        <v>0</v>
      </c>
      <c r="V290" s="229">
        <v>0</v>
      </c>
      <c r="W290" s="229">
        <v>0</v>
      </c>
      <c r="X290" s="229">
        <v>0</v>
      </c>
      <c r="Y290" s="229">
        <v>0</v>
      </c>
      <c r="Z290" s="229">
        <v>0</v>
      </c>
      <c r="AA290" s="229">
        <v>0</v>
      </c>
      <c r="AB290" s="229">
        <v>0</v>
      </c>
      <c r="AC290" s="229">
        <v>0</v>
      </c>
      <c r="AD290" s="229">
        <v>0</v>
      </c>
      <c r="AE290" s="229">
        <v>0</v>
      </c>
      <c r="AF290" s="229">
        <v>0</v>
      </c>
      <c r="AG290" s="229">
        <v>0</v>
      </c>
      <c r="AH290" s="229">
        <v>0</v>
      </c>
      <c r="AI290" s="229">
        <v>0</v>
      </c>
      <c r="AJ290" s="229">
        <v>0</v>
      </c>
      <c r="AK290" s="229">
        <v>0</v>
      </c>
      <c r="AL290" s="229">
        <v>0</v>
      </c>
    </row>
    <row r="291" spans="1:38">
      <c r="A291" s="229">
        <v>290</v>
      </c>
      <c r="B291" s="229" t="s">
        <v>2879</v>
      </c>
      <c r="C291" s="229" t="s">
        <v>2969</v>
      </c>
      <c r="D291" s="229">
        <f t="shared" si="4"/>
        <v>0</v>
      </c>
      <c r="E291" s="229" t="s">
        <v>2970</v>
      </c>
      <c r="G291" s="229">
        <v>0</v>
      </c>
      <c r="H291" s="229">
        <v>0</v>
      </c>
      <c r="I291" s="229">
        <v>0</v>
      </c>
      <c r="J291" s="229">
        <v>0</v>
      </c>
      <c r="K291" s="229">
        <v>0</v>
      </c>
      <c r="L291" s="229">
        <v>0</v>
      </c>
      <c r="M291" s="229">
        <v>0</v>
      </c>
      <c r="N291" s="229">
        <v>0</v>
      </c>
      <c r="O291" s="229">
        <v>0</v>
      </c>
      <c r="P291" s="229">
        <v>0</v>
      </c>
      <c r="Q291" s="229">
        <v>0</v>
      </c>
      <c r="R291" s="229">
        <v>0</v>
      </c>
      <c r="S291" s="229">
        <v>0</v>
      </c>
      <c r="T291" s="229">
        <v>0</v>
      </c>
      <c r="U291" s="229">
        <v>0</v>
      </c>
      <c r="V291" s="229">
        <v>0</v>
      </c>
      <c r="W291" s="229">
        <v>0</v>
      </c>
      <c r="X291" s="229">
        <v>0</v>
      </c>
      <c r="Y291" s="229">
        <v>0</v>
      </c>
      <c r="Z291" s="229">
        <v>0</v>
      </c>
      <c r="AA291" s="229">
        <v>0</v>
      </c>
      <c r="AB291" s="229">
        <v>0</v>
      </c>
      <c r="AC291" s="229">
        <v>0</v>
      </c>
      <c r="AD291" s="229">
        <v>0</v>
      </c>
      <c r="AE291" s="229">
        <v>0</v>
      </c>
      <c r="AF291" s="229">
        <v>0</v>
      </c>
      <c r="AG291" s="229">
        <v>0</v>
      </c>
      <c r="AH291" s="229">
        <v>0</v>
      </c>
      <c r="AI291" s="229">
        <v>0</v>
      </c>
      <c r="AJ291" s="229">
        <v>0</v>
      </c>
      <c r="AK291" s="229">
        <v>0</v>
      </c>
      <c r="AL291" s="229">
        <v>0</v>
      </c>
    </row>
    <row r="292" spans="1:38">
      <c r="A292" s="229">
        <v>291</v>
      </c>
      <c r="B292" s="229" t="s">
        <v>2879</v>
      </c>
      <c r="C292" s="229" t="s">
        <v>2971</v>
      </c>
      <c r="D292" s="229">
        <f t="shared" si="4"/>
        <v>0</v>
      </c>
      <c r="E292" s="229" t="s">
        <v>2950</v>
      </c>
      <c r="G292" s="229">
        <v>0</v>
      </c>
      <c r="H292" s="229">
        <v>0</v>
      </c>
      <c r="I292" s="229">
        <v>0</v>
      </c>
      <c r="J292" s="229">
        <v>0</v>
      </c>
      <c r="K292" s="229">
        <v>0</v>
      </c>
      <c r="L292" s="229">
        <v>0</v>
      </c>
      <c r="M292" s="229">
        <v>0</v>
      </c>
      <c r="N292" s="229">
        <v>0</v>
      </c>
      <c r="O292" s="229">
        <v>0</v>
      </c>
      <c r="P292" s="229">
        <v>0</v>
      </c>
      <c r="Q292" s="229">
        <v>0</v>
      </c>
      <c r="R292" s="229">
        <v>0</v>
      </c>
      <c r="S292" s="229">
        <v>0</v>
      </c>
      <c r="T292" s="229">
        <v>0</v>
      </c>
      <c r="U292" s="229">
        <v>0</v>
      </c>
      <c r="V292" s="229">
        <v>0</v>
      </c>
      <c r="W292" s="229">
        <v>0</v>
      </c>
      <c r="X292" s="229">
        <v>0</v>
      </c>
      <c r="Y292" s="229">
        <v>0</v>
      </c>
      <c r="Z292" s="229">
        <v>0</v>
      </c>
      <c r="AA292" s="229">
        <v>0</v>
      </c>
      <c r="AB292" s="229">
        <v>0</v>
      </c>
      <c r="AC292" s="229">
        <v>0</v>
      </c>
      <c r="AD292" s="229">
        <v>0</v>
      </c>
      <c r="AE292" s="229">
        <v>0</v>
      </c>
      <c r="AF292" s="229">
        <v>0</v>
      </c>
      <c r="AG292" s="229">
        <v>0</v>
      </c>
      <c r="AH292" s="229">
        <v>0</v>
      </c>
      <c r="AI292" s="229">
        <v>0</v>
      </c>
      <c r="AJ292" s="229">
        <v>0</v>
      </c>
      <c r="AK292" s="229">
        <v>0</v>
      </c>
      <c r="AL292" s="229">
        <v>0</v>
      </c>
    </row>
    <row r="293" spans="1:38">
      <c r="A293" s="229">
        <v>292</v>
      </c>
      <c r="B293" s="229" t="s">
        <v>2879</v>
      </c>
      <c r="C293" s="229" t="s">
        <v>2972</v>
      </c>
      <c r="D293" s="229">
        <f t="shared" si="4"/>
        <v>0</v>
      </c>
      <c r="E293" s="229" t="s">
        <v>2950</v>
      </c>
      <c r="G293" s="229">
        <v>0</v>
      </c>
      <c r="H293" s="229">
        <v>0</v>
      </c>
      <c r="I293" s="229">
        <v>0</v>
      </c>
      <c r="J293" s="229">
        <v>0</v>
      </c>
      <c r="K293" s="229">
        <v>0</v>
      </c>
      <c r="L293" s="229">
        <v>0</v>
      </c>
      <c r="M293" s="229">
        <v>0</v>
      </c>
      <c r="N293" s="229">
        <v>0</v>
      </c>
      <c r="O293" s="229">
        <v>0</v>
      </c>
      <c r="P293" s="229">
        <v>0</v>
      </c>
      <c r="Q293" s="229">
        <v>0</v>
      </c>
      <c r="R293" s="229">
        <v>0</v>
      </c>
      <c r="S293" s="229">
        <v>0</v>
      </c>
      <c r="T293" s="229">
        <v>0</v>
      </c>
      <c r="U293" s="229">
        <v>0</v>
      </c>
      <c r="V293" s="229">
        <v>0</v>
      </c>
      <c r="W293" s="229">
        <v>0</v>
      </c>
      <c r="X293" s="229">
        <v>0</v>
      </c>
      <c r="Y293" s="229">
        <v>0</v>
      </c>
      <c r="Z293" s="229">
        <v>0</v>
      </c>
      <c r="AA293" s="229">
        <v>0</v>
      </c>
      <c r="AB293" s="229">
        <v>0</v>
      </c>
      <c r="AC293" s="229">
        <v>0</v>
      </c>
      <c r="AD293" s="229">
        <v>0</v>
      </c>
      <c r="AE293" s="229">
        <v>0</v>
      </c>
      <c r="AF293" s="229">
        <v>0</v>
      </c>
      <c r="AG293" s="229">
        <v>0</v>
      </c>
      <c r="AH293" s="229">
        <v>0</v>
      </c>
      <c r="AI293" s="229">
        <v>0</v>
      </c>
      <c r="AJ293" s="229">
        <v>0</v>
      </c>
      <c r="AK293" s="229">
        <v>0</v>
      </c>
      <c r="AL293" s="229">
        <v>0</v>
      </c>
    </row>
    <row r="294" spans="1:38">
      <c r="A294" s="229">
        <v>293</v>
      </c>
      <c r="B294" s="229" t="s">
        <v>2879</v>
      </c>
      <c r="C294" s="229" t="s">
        <v>2973</v>
      </c>
      <c r="D294" s="229">
        <f t="shared" si="4"/>
        <v>0</v>
      </c>
      <c r="E294" s="229" t="s">
        <v>2950</v>
      </c>
      <c r="G294" s="229">
        <v>0</v>
      </c>
      <c r="H294" s="229">
        <v>0</v>
      </c>
      <c r="I294" s="229">
        <v>0</v>
      </c>
      <c r="J294" s="229">
        <v>0</v>
      </c>
      <c r="K294" s="229">
        <v>0</v>
      </c>
      <c r="L294" s="229">
        <v>0</v>
      </c>
      <c r="M294" s="229">
        <v>0</v>
      </c>
      <c r="N294" s="229">
        <v>0</v>
      </c>
      <c r="O294" s="229">
        <v>0</v>
      </c>
      <c r="P294" s="229">
        <v>0</v>
      </c>
      <c r="Q294" s="229">
        <v>0</v>
      </c>
      <c r="R294" s="229">
        <v>0</v>
      </c>
      <c r="S294" s="229">
        <v>0</v>
      </c>
      <c r="T294" s="229">
        <v>0</v>
      </c>
      <c r="U294" s="229">
        <v>0</v>
      </c>
      <c r="V294" s="229">
        <v>0</v>
      </c>
      <c r="W294" s="229">
        <v>0</v>
      </c>
      <c r="X294" s="229">
        <v>0</v>
      </c>
      <c r="Y294" s="229">
        <v>0</v>
      </c>
      <c r="Z294" s="229">
        <v>0</v>
      </c>
      <c r="AA294" s="229">
        <v>0</v>
      </c>
      <c r="AB294" s="229">
        <v>0</v>
      </c>
      <c r="AC294" s="229">
        <v>0</v>
      </c>
      <c r="AD294" s="229">
        <v>0</v>
      </c>
      <c r="AE294" s="229">
        <v>0</v>
      </c>
      <c r="AF294" s="229">
        <v>0</v>
      </c>
      <c r="AG294" s="229">
        <v>0</v>
      </c>
      <c r="AH294" s="229">
        <v>0</v>
      </c>
      <c r="AI294" s="229">
        <v>0</v>
      </c>
      <c r="AJ294" s="229">
        <v>0</v>
      </c>
      <c r="AK294" s="229">
        <v>0</v>
      </c>
      <c r="AL294" s="229">
        <v>0</v>
      </c>
    </row>
    <row r="295" spans="1:38">
      <c r="A295" s="229">
        <v>294</v>
      </c>
      <c r="B295" s="229" t="s">
        <v>2879</v>
      </c>
      <c r="C295" s="229" t="s">
        <v>2974</v>
      </c>
      <c r="D295" s="229">
        <f t="shared" si="4"/>
        <v>0</v>
      </c>
      <c r="E295" s="229" t="s">
        <v>2933</v>
      </c>
      <c r="G295" s="229">
        <v>0</v>
      </c>
      <c r="H295" s="229">
        <v>0</v>
      </c>
      <c r="I295" s="229">
        <v>0</v>
      </c>
      <c r="J295" s="229">
        <v>0</v>
      </c>
      <c r="K295" s="229">
        <v>0</v>
      </c>
      <c r="L295" s="229">
        <v>0</v>
      </c>
      <c r="M295" s="229">
        <v>0</v>
      </c>
      <c r="N295" s="229">
        <v>0</v>
      </c>
      <c r="O295" s="229">
        <v>0</v>
      </c>
      <c r="P295" s="229">
        <v>0</v>
      </c>
      <c r="Q295" s="229">
        <v>0</v>
      </c>
      <c r="R295" s="229">
        <v>0</v>
      </c>
      <c r="S295" s="229">
        <v>0</v>
      </c>
      <c r="T295" s="229">
        <v>0</v>
      </c>
      <c r="U295" s="229">
        <v>0</v>
      </c>
      <c r="V295" s="229">
        <v>0</v>
      </c>
      <c r="W295" s="229">
        <v>0</v>
      </c>
      <c r="X295" s="229">
        <v>0</v>
      </c>
      <c r="Y295" s="229">
        <v>0</v>
      </c>
      <c r="Z295" s="229">
        <v>0</v>
      </c>
      <c r="AA295" s="229">
        <v>0</v>
      </c>
      <c r="AB295" s="229">
        <v>0</v>
      </c>
      <c r="AC295" s="229">
        <v>0</v>
      </c>
      <c r="AD295" s="229">
        <v>0</v>
      </c>
      <c r="AE295" s="229">
        <v>0</v>
      </c>
      <c r="AF295" s="229">
        <v>0</v>
      </c>
      <c r="AG295" s="229">
        <v>0</v>
      </c>
      <c r="AH295" s="229">
        <v>0</v>
      </c>
      <c r="AI295" s="229">
        <v>0</v>
      </c>
      <c r="AJ295" s="229">
        <v>0</v>
      </c>
      <c r="AK295" s="229">
        <v>0</v>
      </c>
      <c r="AL295" s="229">
        <v>0</v>
      </c>
    </row>
    <row r="296" spans="1:38">
      <c r="A296" s="229">
        <v>295</v>
      </c>
      <c r="B296" s="229" t="s">
        <v>2879</v>
      </c>
      <c r="C296" s="229" t="s">
        <v>2975</v>
      </c>
      <c r="D296" s="229">
        <f t="shared" si="4"/>
        <v>0</v>
      </c>
      <c r="E296" s="229" t="s">
        <v>2976</v>
      </c>
      <c r="G296" s="229">
        <v>0</v>
      </c>
      <c r="H296" s="229">
        <v>0</v>
      </c>
      <c r="I296" s="229">
        <v>0</v>
      </c>
      <c r="J296" s="229">
        <v>0</v>
      </c>
      <c r="K296" s="229">
        <v>0</v>
      </c>
      <c r="L296" s="229">
        <v>0</v>
      </c>
      <c r="M296" s="229">
        <v>0</v>
      </c>
      <c r="N296" s="229">
        <v>0</v>
      </c>
      <c r="O296" s="229">
        <v>0</v>
      </c>
      <c r="P296" s="229">
        <v>0</v>
      </c>
      <c r="Q296" s="229">
        <v>0</v>
      </c>
      <c r="R296" s="229">
        <v>0</v>
      </c>
      <c r="S296" s="229">
        <v>0</v>
      </c>
      <c r="T296" s="229">
        <v>0</v>
      </c>
      <c r="U296" s="229">
        <v>0</v>
      </c>
      <c r="V296" s="229">
        <v>0</v>
      </c>
      <c r="W296" s="229">
        <v>0</v>
      </c>
      <c r="X296" s="229">
        <v>0</v>
      </c>
      <c r="Y296" s="229">
        <v>0</v>
      </c>
      <c r="Z296" s="229">
        <v>0</v>
      </c>
      <c r="AA296" s="229">
        <v>0</v>
      </c>
      <c r="AB296" s="229">
        <v>0</v>
      </c>
      <c r="AC296" s="229">
        <v>0</v>
      </c>
      <c r="AD296" s="229">
        <v>0</v>
      </c>
      <c r="AE296" s="229">
        <v>0</v>
      </c>
      <c r="AF296" s="229">
        <v>0</v>
      </c>
      <c r="AG296" s="229">
        <v>0</v>
      </c>
      <c r="AH296" s="229">
        <v>0</v>
      </c>
      <c r="AI296" s="229">
        <v>0</v>
      </c>
      <c r="AJ296" s="229">
        <v>0</v>
      </c>
      <c r="AK296" s="229">
        <v>0</v>
      </c>
      <c r="AL296" s="229">
        <v>0</v>
      </c>
    </row>
    <row r="297" spans="1:38">
      <c r="A297" s="229">
        <v>296</v>
      </c>
      <c r="B297" s="229" t="s">
        <v>2879</v>
      </c>
      <c r="C297" s="229" t="s">
        <v>2977</v>
      </c>
      <c r="D297" s="229">
        <f t="shared" si="4"/>
        <v>0</v>
      </c>
      <c r="E297" s="229" t="s">
        <v>2978</v>
      </c>
      <c r="G297" s="229">
        <v>0</v>
      </c>
      <c r="H297" s="229">
        <v>0</v>
      </c>
      <c r="I297" s="229">
        <v>0</v>
      </c>
      <c r="J297" s="229">
        <v>0</v>
      </c>
      <c r="K297" s="229">
        <v>0</v>
      </c>
      <c r="L297" s="229">
        <v>0</v>
      </c>
      <c r="M297" s="229">
        <v>0</v>
      </c>
      <c r="N297" s="229">
        <v>0</v>
      </c>
      <c r="O297" s="229">
        <v>0</v>
      </c>
      <c r="P297" s="229">
        <v>0</v>
      </c>
      <c r="Q297" s="229">
        <v>0</v>
      </c>
      <c r="R297" s="229">
        <v>0</v>
      </c>
      <c r="S297" s="229">
        <v>0</v>
      </c>
      <c r="T297" s="229">
        <v>0</v>
      </c>
      <c r="U297" s="229">
        <v>0</v>
      </c>
      <c r="V297" s="229">
        <v>0</v>
      </c>
      <c r="W297" s="229">
        <v>0</v>
      </c>
      <c r="X297" s="229">
        <v>0</v>
      </c>
      <c r="Y297" s="229">
        <v>0</v>
      </c>
      <c r="Z297" s="229">
        <v>0</v>
      </c>
      <c r="AA297" s="229">
        <v>0</v>
      </c>
      <c r="AB297" s="229">
        <v>0</v>
      </c>
      <c r="AC297" s="229">
        <v>0</v>
      </c>
      <c r="AD297" s="229">
        <v>0</v>
      </c>
      <c r="AE297" s="229">
        <v>0</v>
      </c>
      <c r="AF297" s="229">
        <v>0</v>
      </c>
      <c r="AG297" s="229">
        <v>0</v>
      </c>
      <c r="AH297" s="229">
        <v>0</v>
      </c>
      <c r="AI297" s="229">
        <v>0</v>
      </c>
      <c r="AJ297" s="229">
        <v>0</v>
      </c>
      <c r="AK297" s="229">
        <v>0</v>
      </c>
      <c r="AL297" s="229">
        <v>0</v>
      </c>
    </row>
    <row r="298" spans="1:38">
      <c r="A298" s="229">
        <v>297</v>
      </c>
      <c r="B298" s="229" t="s">
        <v>2879</v>
      </c>
      <c r="C298" s="229" t="s">
        <v>2979</v>
      </c>
      <c r="D298" s="229">
        <f t="shared" si="4"/>
        <v>0</v>
      </c>
      <c r="E298" s="229" t="s">
        <v>2978</v>
      </c>
      <c r="G298" s="229">
        <v>0</v>
      </c>
      <c r="H298" s="229">
        <v>0</v>
      </c>
      <c r="I298" s="229">
        <v>0</v>
      </c>
      <c r="J298" s="229">
        <v>0</v>
      </c>
      <c r="K298" s="229">
        <v>0</v>
      </c>
      <c r="L298" s="229">
        <v>0</v>
      </c>
      <c r="M298" s="229">
        <v>0</v>
      </c>
      <c r="N298" s="229">
        <v>0</v>
      </c>
      <c r="O298" s="229">
        <v>0</v>
      </c>
      <c r="P298" s="229">
        <v>0</v>
      </c>
      <c r="Q298" s="229">
        <v>0</v>
      </c>
      <c r="R298" s="229">
        <v>0</v>
      </c>
      <c r="S298" s="229">
        <v>0</v>
      </c>
      <c r="T298" s="229">
        <v>0</v>
      </c>
      <c r="U298" s="229">
        <v>0</v>
      </c>
      <c r="V298" s="229">
        <v>0</v>
      </c>
      <c r="W298" s="229">
        <v>0</v>
      </c>
      <c r="X298" s="229">
        <v>0</v>
      </c>
      <c r="Y298" s="229">
        <v>0</v>
      </c>
      <c r="Z298" s="229">
        <v>0</v>
      </c>
      <c r="AA298" s="229">
        <v>0</v>
      </c>
      <c r="AB298" s="229">
        <v>0</v>
      </c>
      <c r="AC298" s="229">
        <v>0</v>
      </c>
      <c r="AD298" s="229">
        <v>0</v>
      </c>
      <c r="AE298" s="229">
        <v>0</v>
      </c>
      <c r="AF298" s="229">
        <v>0</v>
      </c>
      <c r="AG298" s="229">
        <v>0</v>
      </c>
      <c r="AH298" s="229">
        <v>0</v>
      </c>
      <c r="AI298" s="229">
        <v>0</v>
      </c>
      <c r="AJ298" s="229">
        <v>0</v>
      </c>
      <c r="AK298" s="229">
        <v>0</v>
      </c>
      <c r="AL298" s="229">
        <v>0</v>
      </c>
    </row>
    <row r="299" spans="1:38">
      <c r="A299" s="229">
        <v>298</v>
      </c>
      <c r="B299" s="229" t="s">
        <v>2879</v>
      </c>
      <c r="C299" s="229" t="s">
        <v>2980</v>
      </c>
      <c r="D299" s="229">
        <f t="shared" si="4"/>
        <v>0</v>
      </c>
      <c r="E299" s="229" t="s">
        <v>2981</v>
      </c>
      <c r="G299" s="229">
        <v>0</v>
      </c>
      <c r="H299" s="229">
        <v>0</v>
      </c>
      <c r="I299" s="229">
        <v>0</v>
      </c>
      <c r="J299" s="229">
        <v>0</v>
      </c>
      <c r="K299" s="229">
        <v>0</v>
      </c>
      <c r="L299" s="229">
        <v>0</v>
      </c>
      <c r="M299" s="229">
        <v>0</v>
      </c>
      <c r="N299" s="229">
        <v>0</v>
      </c>
      <c r="O299" s="229">
        <v>0</v>
      </c>
      <c r="P299" s="229">
        <v>0</v>
      </c>
      <c r="Q299" s="229">
        <v>0</v>
      </c>
      <c r="R299" s="229">
        <v>0</v>
      </c>
      <c r="S299" s="229">
        <v>0</v>
      </c>
      <c r="T299" s="229">
        <v>0</v>
      </c>
      <c r="U299" s="229">
        <v>0</v>
      </c>
      <c r="V299" s="229">
        <v>0</v>
      </c>
      <c r="W299" s="229">
        <v>0</v>
      </c>
      <c r="X299" s="229">
        <v>0</v>
      </c>
      <c r="Y299" s="229">
        <v>0</v>
      </c>
      <c r="Z299" s="229">
        <v>0</v>
      </c>
      <c r="AA299" s="229">
        <v>0</v>
      </c>
      <c r="AB299" s="229">
        <v>0</v>
      </c>
      <c r="AC299" s="229">
        <v>0</v>
      </c>
      <c r="AD299" s="229">
        <v>0</v>
      </c>
      <c r="AE299" s="229">
        <v>0</v>
      </c>
      <c r="AF299" s="229">
        <v>0</v>
      </c>
      <c r="AG299" s="229">
        <v>0</v>
      </c>
      <c r="AH299" s="229">
        <v>0</v>
      </c>
      <c r="AI299" s="229">
        <v>0</v>
      </c>
      <c r="AJ299" s="229">
        <v>0</v>
      </c>
      <c r="AK299" s="229">
        <v>0</v>
      </c>
      <c r="AL299" s="229">
        <v>0</v>
      </c>
    </row>
    <row r="300" spans="1:38">
      <c r="A300" s="229">
        <v>299</v>
      </c>
      <c r="B300" s="229" t="s">
        <v>2879</v>
      </c>
      <c r="C300" s="229" t="s">
        <v>2982</v>
      </c>
      <c r="D300" s="229">
        <f t="shared" si="4"/>
        <v>0</v>
      </c>
      <c r="E300" s="229" t="s">
        <v>2981</v>
      </c>
      <c r="G300" s="229">
        <v>0</v>
      </c>
      <c r="H300" s="229">
        <v>0</v>
      </c>
      <c r="I300" s="229">
        <v>0</v>
      </c>
      <c r="J300" s="229">
        <v>0</v>
      </c>
      <c r="K300" s="229">
        <v>0</v>
      </c>
      <c r="L300" s="229">
        <v>0</v>
      </c>
      <c r="M300" s="229">
        <v>0</v>
      </c>
      <c r="N300" s="229">
        <v>0</v>
      </c>
      <c r="O300" s="229">
        <v>0</v>
      </c>
      <c r="P300" s="229">
        <v>0</v>
      </c>
      <c r="Q300" s="229">
        <v>0</v>
      </c>
      <c r="R300" s="229">
        <v>0</v>
      </c>
      <c r="S300" s="229">
        <v>0</v>
      </c>
      <c r="T300" s="229">
        <v>0</v>
      </c>
      <c r="U300" s="229">
        <v>0</v>
      </c>
      <c r="V300" s="229">
        <v>0</v>
      </c>
      <c r="W300" s="229">
        <v>0</v>
      </c>
      <c r="X300" s="229">
        <v>0</v>
      </c>
      <c r="Y300" s="229">
        <v>0</v>
      </c>
      <c r="Z300" s="229">
        <v>0</v>
      </c>
      <c r="AA300" s="229">
        <v>0</v>
      </c>
      <c r="AB300" s="229">
        <v>0</v>
      </c>
      <c r="AC300" s="229">
        <v>0</v>
      </c>
      <c r="AD300" s="229">
        <v>0</v>
      </c>
      <c r="AE300" s="229">
        <v>0</v>
      </c>
      <c r="AF300" s="229">
        <v>0</v>
      </c>
      <c r="AG300" s="229">
        <v>0</v>
      </c>
      <c r="AH300" s="229">
        <v>0</v>
      </c>
      <c r="AI300" s="229">
        <v>0</v>
      </c>
      <c r="AJ300" s="229">
        <v>0</v>
      </c>
      <c r="AK300" s="229">
        <v>0</v>
      </c>
      <c r="AL300" s="229">
        <v>0</v>
      </c>
    </row>
    <row r="301" spans="1:38">
      <c r="A301" s="229">
        <v>300</v>
      </c>
      <c r="B301" s="229" t="s">
        <v>2879</v>
      </c>
      <c r="C301" s="229" t="s">
        <v>2983</v>
      </c>
      <c r="D301" s="229">
        <f t="shared" si="4"/>
        <v>0</v>
      </c>
      <c r="E301" s="229" t="s">
        <v>2914</v>
      </c>
      <c r="G301" s="229">
        <v>0</v>
      </c>
      <c r="H301" s="229">
        <v>0</v>
      </c>
      <c r="I301" s="229">
        <v>0</v>
      </c>
      <c r="J301" s="229">
        <v>0</v>
      </c>
      <c r="K301" s="229">
        <v>0</v>
      </c>
      <c r="L301" s="229">
        <v>0</v>
      </c>
      <c r="M301" s="229">
        <v>0</v>
      </c>
      <c r="N301" s="229">
        <v>0</v>
      </c>
      <c r="O301" s="229">
        <v>0</v>
      </c>
      <c r="P301" s="229">
        <v>0</v>
      </c>
      <c r="Q301" s="229">
        <v>0</v>
      </c>
      <c r="R301" s="229">
        <v>0</v>
      </c>
      <c r="S301" s="229">
        <v>0</v>
      </c>
      <c r="T301" s="229">
        <v>0</v>
      </c>
      <c r="U301" s="229">
        <v>0</v>
      </c>
      <c r="V301" s="229">
        <v>0</v>
      </c>
      <c r="W301" s="229">
        <v>0</v>
      </c>
      <c r="X301" s="229">
        <v>0</v>
      </c>
      <c r="Y301" s="229">
        <v>0</v>
      </c>
      <c r="Z301" s="229">
        <v>0</v>
      </c>
      <c r="AA301" s="229">
        <v>0</v>
      </c>
      <c r="AB301" s="229">
        <v>0</v>
      </c>
      <c r="AC301" s="229">
        <v>0</v>
      </c>
      <c r="AD301" s="229">
        <v>0</v>
      </c>
      <c r="AE301" s="229">
        <v>0</v>
      </c>
      <c r="AF301" s="229">
        <v>0</v>
      </c>
      <c r="AG301" s="229">
        <v>0</v>
      </c>
      <c r="AH301" s="229">
        <v>0</v>
      </c>
      <c r="AI301" s="229">
        <v>0</v>
      </c>
      <c r="AJ301" s="229">
        <v>0</v>
      </c>
      <c r="AK301" s="229">
        <v>0</v>
      </c>
      <c r="AL301" s="229">
        <v>0</v>
      </c>
    </row>
    <row r="302" spans="1:38">
      <c r="A302" s="229">
        <v>301</v>
      </c>
      <c r="B302" s="229" t="s">
        <v>2879</v>
      </c>
      <c r="C302" s="229" t="s">
        <v>2984</v>
      </c>
      <c r="D302" s="229">
        <f t="shared" si="4"/>
        <v>0</v>
      </c>
      <c r="E302" s="229" t="s">
        <v>2950</v>
      </c>
      <c r="G302" s="229">
        <v>0</v>
      </c>
      <c r="H302" s="229">
        <v>0</v>
      </c>
      <c r="I302" s="229">
        <v>0</v>
      </c>
      <c r="J302" s="229">
        <v>0</v>
      </c>
      <c r="K302" s="229">
        <v>0</v>
      </c>
      <c r="L302" s="229">
        <v>0</v>
      </c>
      <c r="M302" s="229">
        <v>0</v>
      </c>
      <c r="N302" s="229">
        <v>0</v>
      </c>
      <c r="O302" s="229">
        <v>0</v>
      </c>
      <c r="P302" s="229">
        <v>0</v>
      </c>
      <c r="Q302" s="229">
        <v>0</v>
      </c>
      <c r="R302" s="229">
        <v>0</v>
      </c>
      <c r="S302" s="229">
        <v>0</v>
      </c>
      <c r="T302" s="229">
        <v>0</v>
      </c>
      <c r="U302" s="229">
        <v>0</v>
      </c>
      <c r="V302" s="229">
        <v>0</v>
      </c>
      <c r="W302" s="229">
        <v>0</v>
      </c>
      <c r="X302" s="229">
        <v>0</v>
      </c>
      <c r="Y302" s="229">
        <v>0</v>
      </c>
      <c r="Z302" s="229">
        <v>0</v>
      </c>
      <c r="AA302" s="229">
        <v>0</v>
      </c>
      <c r="AB302" s="229">
        <v>0</v>
      </c>
      <c r="AC302" s="229">
        <v>0</v>
      </c>
      <c r="AD302" s="229">
        <v>0</v>
      </c>
      <c r="AE302" s="229">
        <v>0</v>
      </c>
      <c r="AF302" s="229">
        <v>0</v>
      </c>
      <c r="AG302" s="229">
        <v>0</v>
      </c>
      <c r="AH302" s="229">
        <v>0</v>
      </c>
      <c r="AI302" s="229">
        <v>0</v>
      </c>
      <c r="AJ302" s="229">
        <v>0</v>
      </c>
      <c r="AK302" s="229">
        <v>0</v>
      </c>
      <c r="AL302" s="229">
        <v>0</v>
      </c>
    </row>
    <row r="303" spans="1:38">
      <c r="A303" s="229">
        <v>302</v>
      </c>
      <c r="B303" s="229" t="s">
        <v>2879</v>
      </c>
      <c r="C303" s="229" t="s">
        <v>2985</v>
      </c>
      <c r="D303" s="229">
        <f t="shared" si="4"/>
        <v>0</v>
      </c>
      <c r="E303" s="229" t="s">
        <v>2981</v>
      </c>
      <c r="G303" s="229">
        <v>0</v>
      </c>
      <c r="H303" s="229">
        <v>0</v>
      </c>
      <c r="I303" s="229">
        <v>0</v>
      </c>
      <c r="J303" s="229">
        <v>0</v>
      </c>
      <c r="K303" s="229">
        <v>0</v>
      </c>
      <c r="L303" s="229">
        <v>0</v>
      </c>
      <c r="M303" s="229">
        <v>0</v>
      </c>
      <c r="N303" s="229">
        <v>0</v>
      </c>
      <c r="O303" s="229">
        <v>0</v>
      </c>
      <c r="P303" s="229">
        <v>0</v>
      </c>
      <c r="Q303" s="229">
        <v>0</v>
      </c>
      <c r="R303" s="229">
        <v>0</v>
      </c>
      <c r="S303" s="229">
        <v>0</v>
      </c>
      <c r="T303" s="229">
        <v>0</v>
      </c>
      <c r="U303" s="229">
        <v>0</v>
      </c>
      <c r="V303" s="229">
        <v>0</v>
      </c>
      <c r="W303" s="229">
        <v>0</v>
      </c>
      <c r="X303" s="229">
        <v>0</v>
      </c>
      <c r="Y303" s="229">
        <v>0</v>
      </c>
      <c r="Z303" s="229">
        <v>0</v>
      </c>
      <c r="AA303" s="229">
        <v>0</v>
      </c>
      <c r="AB303" s="229">
        <v>0</v>
      </c>
      <c r="AC303" s="229">
        <v>0</v>
      </c>
      <c r="AD303" s="229">
        <v>0</v>
      </c>
      <c r="AE303" s="229">
        <v>0</v>
      </c>
      <c r="AF303" s="229">
        <v>0</v>
      </c>
      <c r="AG303" s="229">
        <v>0</v>
      </c>
      <c r="AH303" s="229">
        <v>0</v>
      </c>
      <c r="AI303" s="229">
        <v>0</v>
      </c>
      <c r="AJ303" s="229">
        <v>0</v>
      </c>
      <c r="AK303" s="229">
        <v>0</v>
      </c>
      <c r="AL303" s="229">
        <v>0</v>
      </c>
    </row>
    <row r="304" spans="1:38">
      <c r="A304" s="229">
        <v>303</v>
      </c>
      <c r="B304" s="229" t="s">
        <v>2879</v>
      </c>
      <c r="C304" s="229" t="s">
        <v>2986</v>
      </c>
      <c r="D304" s="229">
        <f t="shared" si="4"/>
        <v>0</v>
      </c>
      <c r="E304" s="229" t="s">
        <v>2914</v>
      </c>
      <c r="G304" s="229">
        <v>0</v>
      </c>
      <c r="H304" s="229">
        <v>0</v>
      </c>
      <c r="I304" s="229">
        <v>0</v>
      </c>
      <c r="J304" s="229">
        <v>0</v>
      </c>
      <c r="K304" s="229">
        <v>0</v>
      </c>
      <c r="L304" s="229">
        <v>0</v>
      </c>
      <c r="M304" s="229">
        <v>0</v>
      </c>
      <c r="N304" s="229">
        <v>0</v>
      </c>
      <c r="O304" s="229">
        <v>0</v>
      </c>
      <c r="P304" s="229">
        <v>0</v>
      </c>
      <c r="Q304" s="229">
        <v>0</v>
      </c>
      <c r="R304" s="229">
        <v>0</v>
      </c>
      <c r="S304" s="229">
        <v>0</v>
      </c>
      <c r="T304" s="229">
        <v>0</v>
      </c>
      <c r="U304" s="229">
        <v>0</v>
      </c>
      <c r="V304" s="229">
        <v>0</v>
      </c>
      <c r="W304" s="229">
        <v>0</v>
      </c>
      <c r="X304" s="229">
        <v>0</v>
      </c>
      <c r="Y304" s="229">
        <v>0</v>
      </c>
      <c r="Z304" s="229">
        <v>0</v>
      </c>
      <c r="AA304" s="229">
        <v>0</v>
      </c>
      <c r="AB304" s="229">
        <v>0</v>
      </c>
      <c r="AC304" s="229">
        <v>0</v>
      </c>
      <c r="AD304" s="229">
        <v>0</v>
      </c>
      <c r="AE304" s="229">
        <v>0</v>
      </c>
      <c r="AF304" s="229">
        <v>0</v>
      </c>
      <c r="AG304" s="229">
        <v>0</v>
      </c>
      <c r="AH304" s="229">
        <v>0</v>
      </c>
      <c r="AI304" s="229">
        <v>0</v>
      </c>
      <c r="AJ304" s="229">
        <v>0</v>
      </c>
      <c r="AK304" s="229">
        <v>0</v>
      </c>
      <c r="AL304" s="229">
        <v>0</v>
      </c>
    </row>
    <row r="305" spans="1:38">
      <c r="A305" s="229">
        <v>304</v>
      </c>
      <c r="B305" s="229" t="s">
        <v>2879</v>
      </c>
      <c r="C305" s="229" t="s">
        <v>2987</v>
      </c>
      <c r="D305" s="229">
        <f t="shared" si="4"/>
        <v>0</v>
      </c>
      <c r="E305" s="229" t="s">
        <v>2950</v>
      </c>
      <c r="G305" s="229">
        <v>0</v>
      </c>
      <c r="H305" s="229">
        <v>0</v>
      </c>
      <c r="I305" s="229">
        <v>0</v>
      </c>
      <c r="J305" s="229">
        <v>0</v>
      </c>
      <c r="K305" s="229">
        <v>0</v>
      </c>
      <c r="L305" s="229">
        <v>0</v>
      </c>
      <c r="M305" s="229">
        <v>0</v>
      </c>
      <c r="N305" s="229">
        <v>0</v>
      </c>
      <c r="O305" s="229">
        <v>0</v>
      </c>
      <c r="P305" s="229">
        <v>0</v>
      </c>
      <c r="Q305" s="229">
        <v>0</v>
      </c>
      <c r="R305" s="229">
        <v>0</v>
      </c>
      <c r="S305" s="229">
        <v>0</v>
      </c>
      <c r="T305" s="229">
        <v>0</v>
      </c>
      <c r="U305" s="229">
        <v>0</v>
      </c>
      <c r="V305" s="229">
        <v>0</v>
      </c>
      <c r="W305" s="229">
        <v>0</v>
      </c>
      <c r="X305" s="229">
        <v>0</v>
      </c>
      <c r="Y305" s="229">
        <v>0</v>
      </c>
      <c r="Z305" s="229">
        <v>0</v>
      </c>
      <c r="AA305" s="229">
        <v>0</v>
      </c>
      <c r="AB305" s="229">
        <v>0</v>
      </c>
      <c r="AC305" s="229">
        <v>0</v>
      </c>
      <c r="AD305" s="229">
        <v>0</v>
      </c>
      <c r="AE305" s="229">
        <v>0</v>
      </c>
      <c r="AF305" s="229">
        <v>0</v>
      </c>
      <c r="AG305" s="229">
        <v>0</v>
      </c>
      <c r="AH305" s="229">
        <v>0</v>
      </c>
      <c r="AI305" s="229">
        <v>0</v>
      </c>
      <c r="AJ305" s="229">
        <v>0</v>
      </c>
      <c r="AK305" s="229">
        <v>0</v>
      </c>
      <c r="AL305" s="229">
        <v>0</v>
      </c>
    </row>
    <row r="306" spans="1:38">
      <c r="A306" s="229">
        <v>305</v>
      </c>
      <c r="B306" s="229" t="s">
        <v>2879</v>
      </c>
      <c r="C306" s="229" t="s">
        <v>2988</v>
      </c>
      <c r="D306" s="229">
        <f t="shared" si="4"/>
        <v>0</v>
      </c>
      <c r="E306" s="229" t="s">
        <v>2950</v>
      </c>
      <c r="G306" s="229">
        <v>0</v>
      </c>
      <c r="H306" s="229">
        <v>0</v>
      </c>
      <c r="I306" s="229">
        <v>0</v>
      </c>
      <c r="J306" s="229">
        <v>0</v>
      </c>
      <c r="K306" s="229">
        <v>0</v>
      </c>
      <c r="L306" s="229">
        <v>0</v>
      </c>
      <c r="M306" s="229">
        <v>0</v>
      </c>
      <c r="N306" s="229">
        <v>0</v>
      </c>
      <c r="O306" s="229">
        <v>0</v>
      </c>
      <c r="P306" s="229">
        <v>0</v>
      </c>
      <c r="Q306" s="229">
        <v>0</v>
      </c>
      <c r="R306" s="229">
        <v>0</v>
      </c>
      <c r="S306" s="229">
        <v>0</v>
      </c>
      <c r="T306" s="229">
        <v>0</v>
      </c>
      <c r="U306" s="229">
        <v>0</v>
      </c>
      <c r="V306" s="229">
        <v>0</v>
      </c>
      <c r="W306" s="229">
        <v>0</v>
      </c>
      <c r="X306" s="229">
        <v>0</v>
      </c>
      <c r="Y306" s="229">
        <v>0</v>
      </c>
      <c r="Z306" s="229">
        <v>0</v>
      </c>
      <c r="AA306" s="229">
        <v>0</v>
      </c>
      <c r="AB306" s="229">
        <v>0</v>
      </c>
      <c r="AC306" s="229">
        <v>0</v>
      </c>
      <c r="AD306" s="229">
        <v>0</v>
      </c>
      <c r="AE306" s="229">
        <v>0</v>
      </c>
      <c r="AF306" s="229">
        <v>0</v>
      </c>
      <c r="AG306" s="229">
        <v>0</v>
      </c>
      <c r="AH306" s="229">
        <v>0</v>
      </c>
      <c r="AI306" s="229">
        <v>0</v>
      </c>
      <c r="AJ306" s="229">
        <v>0</v>
      </c>
      <c r="AK306" s="229">
        <v>0</v>
      </c>
      <c r="AL306" s="229">
        <v>0</v>
      </c>
    </row>
    <row r="307" spans="1:38">
      <c r="A307" s="229">
        <v>306</v>
      </c>
      <c r="B307" s="229" t="s">
        <v>2879</v>
      </c>
      <c r="C307" s="229" t="s">
        <v>2989</v>
      </c>
      <c r="D307" s="229">
        <f t="shared" si="4"/>
        <v>0</v>
      </c>
      <c r="E307" s="229" t="s">
        <v>2950</v>
      </c>
      <c r="G307" s="229">
        <v>0</v>
      </c>
      <c r="H307" s="229">
        <v>0</v>
      </c>
      <c r="I307" s="229">
        <v>0</v>
      </c>
      <c r="J307" s="229">
        <v>0</v>
      </c>
      <c r="K307" s="229">
        <v>0</v>
      </c>
      <c r="L307" s="229">
        <v>0</v>
      </c>
      <c r="M307" s="229">
        <v>0</v>
      </c>
      <c r="N307" s="229">
        <v>0</v>
      </c>
      <c r="O307" s="229">
        <v>0</v>
      </c>
      <c r="P307" s="229">
        <v>0</v>
      </c>
      <c r="Q307" s="229">
        <v>0</v>
      </c>
      <c r="R307" s="229">
        <v>0</v>
      </c>
      <c r="S307" s="229">
        <v>0</v>
      </c>
      <c r="T307" s="229">
        <v>0</v>
      </c>
      <c r="U307" s="229">
        <v>0</v>
      </c>
      <c r="V307" s="229">
        <v>0</v>
      </c>
      <c r="W307" s="229">
        <v>0</v>
      </c>
      <c r="X307" s="229">
        <v>0</v>
      </c>
      <c r="Y307" s="229">
        <v>0</v>
      </c>
      <c r="Z307" s="229">
        <v>0</v>
      </c>
      <c r="AA307" s="229">
        <v>0</v>
      </c>
      <c r="AB307" s="229">
        <v>0</v>
      </c>
      <c r="AC307" s="229">
        <v>0</v>
      </c>
      <c r="AD307" s="229">
        <v>0</v>
      </c>
      <c r="AE307" s="229">
        <v>0</v>
      </c>
      <c r="AF307" s="229">
        <v>0</v>
      </c>
      <c r="AG307" s="229">
        <v>0</v>
      </c>
      <c r="AH307" s="229">
        <v>0</v>
      </c>
      <c r="AI307" s="229">
        <v>0</v>
      </c>
      <c r="AJ307" s="229">
        <v>0</v>
      </c>
      <c r="AK307" s="229">
        <v>0</v>
      </c>
      <c r="AL307" s="229">
        <v>0</v>
      </c>
    </row>
    <row r="308" spans="1:38">
      <c r="A308" s="229">
        <v>307</v>
      </c>
      <c r="B308" s="229" t="s">
        <v>2879</v>
      </c>
      <c r="C308" s="229" t="s">
        <v>2990</v>
      </c>
      <c r="D308" s="229">
        <f t="shared" si="4"/>
        <v>0</v>
      </c>
      <c r="E308" s="229" t="s">
        <v>2950</v>
      </c>
      <c r="G308" s="229">
        <v>0</v>
      </c>
      <c r="H308" s="229">
        <v>0</v>
      </c>
      <c r="I308" s="229">
        <v>0</v>
      </c>
      <c r="J308" s="229">
        <v>0</v>
      </c>
      <c r="K308" s="229">
        <v>0</v>
      </c>
      <c r="L308" s="229">
        <v>0</v>
      </c>
      <c r="M308" s="229">
        <v>0</v>
      </c>
      <c r="N308" s="229">
        <v>0</v>
      </c>
      <c r="O308" s="229">
        <v>0</v>
      </c>
      <c r="P308" s="229">
        <v>0</v>
      </c>
      <c r="Q308" s="229">
        <v>0</v>
      </c>
      <c r="R308" s="229">
        <v>0</v>
      </c>
      <c r="S308" s="229">
        <v>0</v>
      </c>
      <c r="T308" s="229">
        <v>0</v>
      </c>
      <c r="U308" s="229">
        <v>0</v>
      </c>
      <c r="V308" s="229">
        <v>0</v>
      </c>
      <c r="W308" s="229">
        <v>0</v>
      </c>
      <c r="X308" s="229">
        <v>0</v>
      </c>
      <c r="Y308" s="229">
        <v>0</v>
      </c>
      <c r="Z308" s="229">
        <v>0</v>
      </c>
      <c r="AA308" s="229">
        <v>0</v>
      </c>
      <c r="AB308" s="229">
        <v>0</v>
      </c>
      <c r="AC308" s="229">
        <v>0</v>
      </c>
      <c r="AD308" s="229">
        <v>0</v>
      </c>
      <c r="AE308" s="229">
        <v>0</v>
      </c>
      <c r="AF308" s="229">
        <v>0</v>
      </c>
      <c r="AG308" s="229">
        <v>0</v>
      </c>
      <c r="AH308" s="229">
        <v>0</v>
      </c>
      <c r="AI308" s="229">
        <v>0</v>
      </c>
      <c r="AJ308" s="229">
        <v>0</v>
      </c>
      <c r="AK308" s="229">
        <v>0</v>
      </c>
      <c r="AL308" s="229">
        <v>0</v>
      </c>
    </row>
    <row r="309" spans="1:38">
      <c r="A309" s="229">
        <v>308</v>
      </c>
      <c r="B309" s="229" t="s">
        <v>2879</v>
      </c>
      <c r="C309" s="229" t="s">
        <v>2991</v>
      </c>
      <c r="D309" s="229">
        <f t="shared" si="4"/>
        <v>0</v>
      </c>
      <c r="E309" s="229" t="s">
        <v>2950</v>
      </c>
      <c r="G309" s="229">
        <v>0</v>
      </c>
      <c r="H309" s="229">
        <v>0</v>
      </c>
      <c r="I309" s="229">
        <v>0</v>
      </c>
      <c r="J309" s="229">
        <v>0</v>
      </c>
      <c r="K309" s="229">
        <v>0</v>
      </c>
      <c r="L309" s="229">
        <v>0</v>
      </c>
      <c r="M309" s="229">
        <v>0</v>
      </c>
      <c r="N309" s="229">
        <v>0</v>
      </c>
      <c r="O309" s="229">
        <v>0</v>
      </c>
      <c r="P309" s="229">
        <v>0</v>
      </c>
      <c r="Q309" s="229">
        <v>0</v>
      </c>
      <c r="R309" s="229">
        <v>0</v>
      </c>
      <c r="S309" s="229">
        <v>0</v>
      </c>
      <c r="T309" s="229">
        <v>0</v>
      </c>
      <c r="U309" s="229">
        <v>0</v>
      </c>
      <c r="V309" s="229">
        <v>0</v>
      </c>
      <c r="W309" s="229">
        <v>0</v>
      </c>
      <c r="X309" s="229">
        <v>0</v>
      </c>
      <c r="Y309" s="229">
        <v>0</v>
      </c>
      <c r="Z309" s="229">
        <v>0</v>
      </c>
      <c r="AA309" s="229">
        <v>0</v>
      </c>
      <c r="AB309" s="229">
        <v>0</v>
      </c>
      <c r="AC309" s="229">
        <v>0</v>
      </c>
      <c r="AD309" s="229">
        <v>0</v>
      </c>
      <c r="AE309" s="229">
        <v>0</v>
      </c>
      <c r="AF309" s="229">
        <v>0</v>
      </c>
      <c r="AG309" s="229">
        <v>0</v>
      </c>
      <c r="AH309" s="229">
        <v>0</v>
      </c>
      <c r="AI309" s="229">
        <v>0</v>
      </c>
      <c r="AJ309" s="229">
        <v>0</v>
      </c>
      <c r="AK309" s="229">
        <v>0</v>
      </c>
      <c r="AL309" s="229">
        <v>0</v>
      </c>
    </row>
    <row r="310" spans="1:38">
      <c r="A310" s="229">
        <v>309</v>
      </c>
      <c r="B310" s="229" t="s">
        <v>2879</v>
      </c>
      <c r="C310" s="229" t="s">
        <v>2992</v>
      </c>
      <c r="D310" s="229">
        <f t="shared" si="4"/>
        <v>0</v>
      </c>
      <c r="E310" s="229" t="s">
        <v>2981</v>
      </c>
      <c r="G310" s="229">
        <v>0</v>
      </c>
      <c r="H310" s="229">
        <v>0</v>
      </c>
      <c r="I310" s="229">
        <v>0</v>
      </c>
      <c r="J310" s="229">
        <v>0</v>
      </c>
      <c r="K310" s="229">
        <v>0</v>
      </c>
      <c r="L310" s="229">
        <v>0</v>
      </c>
      <c r="M310" s="229">
        <v>0</v>
      </c>
      <c r="N310" s="229">
        <v>0</v>
      </c>
      <c r="O310" s="229">
        <v>0</v>
      </c>
      <c r="P310" s="229">
        <v>0</v>
      </c>
      <c r="Q310" s="229">
        <v>0</v>
      </c>
      <c r="R310" s="229">
        <v>0</v>
      </c>
      <c r="S310" s="229">
        <v>0</v>
      </c>
      <c r="T310" s="229">
        <v>0</v>
      </c>
      <c r="U310" s="229">
        <v>0</v>
      </c>
      <c r="V310" s="229">
        <v>0</v>
      </c>
      <c r="W310" s="229">
        <v>0</v>
      </c>
      <c r="X310" s="229">
        <v>0</v>
      </c>
      <c r="Y310" s="229">
        <v>0</v>
      </c>
      <c r="Z310" s="229">
        <v>0</v>
      </c>
      <c r="AA310" s="229">
        <v>0</v>
      </c>
      <c r="AB310" s="229">
        <v>0</v>
      </c>
      <c r="AC310" s="229">
        <v>0</v>
      </c>
      <c r="AD310" s="229">
        <v>0</v>
      </c>
      <c r="AE310" s="229">
        <v>0</v>
      </c>
      <c r="AF310" s="229">
        <v>0</v>
      </c>
      <c r="AG310" s="229">
        <v>0</v>
      </c>
      <c r="AH310" s="229">
        <v>0</v>
      </c>
      <c r="AI310" s="229">
        <v>0</v>
      </c>
      <c r="AJ310" s="229">
        <v>0</v>
      </c>
      <c r="AK310" s="229">
        <v>0</v>
      </c>
      <c r="AL310" s="229">
        <v>0</v>
      </c>
    </row>
    <row r="311" spans="1:38">
      <c r="A311" s="229">
        <v>310</v>
      </c>
      <c r="B311" s="229" t="s">
        <v>2879</v>
      </c>
      <c r="C311" s="229" t="s">
        <v>2993</v>
      </c>
      <c r="D311" s="229">
        <f t="shared" si="4"/>
        <v>0</v>
      </c>
      <c r="E311" s="229" t="s">
        <v>2950</v>
      </c>
      <c r="G311" s="229">
        <v>0</v>
      </c>
      <c r="H311" s="229">
        <v>0</v>
      </c>
      <c r="I311" s="229">
        <v>0</v>
      </c>
      <c r="J311" s="229">
        <v>0</v>
      </c>
      <c r="K311" s="229">
        <v>0</v>
      </c>
      <c r="L311" s="229">
        <v>0</v>
      </c>
      <c r="M311" s="229">
        <v>0</v>
      </c>
      <c r="N311" s="229">
        <v>0</v>
      </c>
      <c r="O311" s="229">
        <v>0</v>
      </c>
      <c r="P311" s="229">
        <v>0</v>
      </c>
      <c r="Q311" s="229">
        <v>0</v>
      </c>
      <c r="R311" s="229">
        <v>0</v>
      </c>
      <c r="S311" s="229">
        <v>0</v>
      </c>
      <c r="T311" s="229">
        <v>0</v>
      </c>
      <c r="U311" s="229">
        <v>0</v>
      </c>
      <c r="V311" s="229">
        <v>0</v>
      </c>
      <c r="W311" s="229">
        <v>0</v>
      </c>
      <c r="X311" s="229">
        <v>0</v>
      </c>
      <c r="Y311" s="229">
        <v>0</v>
      </c>
      <c r="Z311" s="229">
        <v>0</v>
      </c>
      <c r="AA311" s="229">
        <v>0</v>
      </c>
      <c r="AB311" s="229">
        <v>0</v>
      </c>
      <c r="AC311" s="229">
        <v>0</v>
      </c>
      <c r="AD311" s="229">
        <v>0</v>
      </c>
      <c r="AE311" s="229">
        <v>0</v>
      </c>
      <c r="AF311" s="229">
        <v>0</v>
      </c>
      <c r="AG311" s="229">
        <v>0</v>
      </c>
      <c r="AH311" s="229">
        <v>0</v>
      </c>
      <c r="AI311" s="229">
        <v>0</v>
      </c>
      <c r="AJ311" s="229">
        <v>0</v>
      </c>
      <c r="AK311" s="229">
        <v>0</v>
      </c>
      <c r="AL311" s="229">
        <v>0</v>
      </c>
    </row>
    <row r="312" spans="1:38">
      <c r="A312" s="229">
        <v>311</v>
      </c>
      <c r="B312" s="229" t="s">
        <v>2879</v>
      </c>
      <c r="C312" s="229" t="s">
        <v>2994</v>
      </c>
      <c r="D312" s="229">
        <f t="shared" si="4"/>
        <v>0</v>
      </c>
      <c r="E312" s="229" t="s">
        <v>2936</v>
      </c>
      <c r="G312" s="229">
        <v>0</v>
      </c>
      <c r="H312" s="229">
        <v>0</v>
      </c>
      <c r="I312" s="229">
        <v>0</v>
      </c>
      <c r="J312" s="229">
        <v>0</v>
      </c>
      <c r="K312" s="229">
        <v>0</v>
      </c>
      <c r="L312" s="229">
        <v>0</v>
      </c>
      <c r="M312" s="229">
        <v>0</v>
      </c>
      <c r="N312" s="229">
        <v>0</v>
      </c>
      <c r="O312" s="229">
        <v>0</v>
      </c>
      <c r="P312" s="229">
        <v>0</v>
      </c>
      <c r="Q312" s="229">
        <v>0</v>
      </c>
      <c r="R312" s="229">
        <v>0</v>
      </c>
      <c r="S312" s="229">
        <v>0</v>
      </c>
      <c r="T312" s="229">
        <v>0</v>
      </c>
      <c r="U312" s="229">
        <v>0</v>
      </c>
      <c r="V312" s="229">
        <v>0</v>
      </c>
      <c r="W312" s="229">
        <v>0</v>
      </c>
      <c r="X312" s="229">
        <v>0</v>
      </c>
      <c r="Y312" s="229">
        <v>0</v>
      </c>
      <c r="Z312" s="229">
        <v>0</v>
      </c>
      <c r="AA312" s="229">
        <v>0</v>
      </c>
      <c r="AB312" s="229">
        <v>0</v>
      </c>
      <c r="AC312" s="229">
        <v>0</v>
      </c>
      <c r="AD312" s="229">
        <v>0</v>
      </c>
      <c r="AE312" s="229">
        <v>0</v>
      </c>
      <c r="AF312" s="229">
        <v>0</v>
      </c>
      <c r="AG312" s="229">
        <v>0</v>
      </c>
      <c r="AH312" s="229">
        <v>0</v>
      </c>
      <c r="AI312" s="229">
        <v>0</v>
      </c>
      <c r="AJ312" s="229">
        <v>0</v>
      </c>
      <c r="AK312" s="229">
        <v>0</v>
      </c>
      <c r="AL312" s="229">
        <v>0</v>
      </c>
    </row>
    <row r="313" spans="1:38">
      <c r="A313" s="229">
        <v>312</v>
      </c>
      <c r="B313" s="229" t="s">
        <v>2879</v>
      </c>
      <c r="C313" s="229" t="s">
        <v>2995</v>
      </c>
      <c r="D313" s="229">
        <f t="shared" si="4"/>
        <v>0</v>
      </c>
      <c r="E313" s="229" t="s">
        <v>2996</v>
      </c>
      <c r="G313" s="229">
        <v>0</v>
      </c>
      <c r="H313" s="229">
        <v>0</v>
      </c>
      <c r="I313" s="229">
        <v>0</v>
      </c>
      <c r="J313" s="229">
        <v>0</v>
      </c>
      <c r="K313" s="229">
        <v>0</v>
      </c>
      <c r="L313" s="229">
        <v>0</v>
      </c>
      <c r="M313" s="229">
        <v>0</v>
      </c>
      <c r="N313" s="229">
        <v>0</v>
      </c>
      <c r="O313" s="229">
        <v>0</v>
      </c>
      <c r="P313" s="229">
        <v>0</v>
      </c>
      <c r="Q313" s="229">
        <v>0</v>
      </c>
      <c r="R313" s="229">
        <v>0</v>
      </c>
      <c r="S313" s="229">
        <v>0</v>
      </c>
      <c r="T313" s="229">
        <v>0</v>
      </c>
      <c r="U313" s="229">
        <v>0</v>
      </c>
      <c r="V313" s="229">
        <v>0</v>
      </c>
      <c r="W313" s="229">
        <v>0</v>
      </c>
      <c r="X313" s="229">
        <v>0</v>
      </c>
      <c r="Y313" s="229">
        <v>0</v>
      </c>
      <c r="Z313" s="229">
        <v>0</v>
      </c>
      <c r="AA313" s="229">
        <v>0</v>
      </c>
      <c r="AB313" s="229">
        <v>0</v>
      </c>
      <c r="AC313" s="229">
        <v>0</v>
      </c>
      <c r="AD313" s="229">
        <v>0</v>
      </c>
      <c r="AE313" s="229">
        <v>0</v>
      </c>
      <c r="AF313" s="229">
        <v>0</v>
      </c>
      <c r="AG313" s="229">
        <v>0</v>
      </c>
      <c r="AH313" s="229">
        <v>0</v>
      </c>
      <c r="AI313" s="229">
        <v>0</v>
      </c>
      <c r="AJ313" s="229">
        <v>0</v>
      </c>
      <c r="AK313" s="229">
        <v>0</v>
      </c>
      <c r="AL313" s="229">
        <v>0</v>
      </c>
    </row>
    <row r="314" spans="1:38">
      <c r="A314" s="229">
        <v>313</v>
      </c>
      <c r="B314" s="229" t="s">
        <v>2879</v>
      </c>
      <c r="C314" s="229" t="s">
        <v>2997</v>
      </c>
      <c r="D314" s="229">
        <f t="shared" si="4"/>
        <v>0</v>
      </c>
      <c r="E314" s="229" t="s">
        <v>2936</v>
      </c>
      <c r="G314" s="229">
        <v>0</v>
      </c>
      <c r="H314" s="229">
        <v>0</v>
      </c>
      <c r="I314" s="229">
        <v>0</v>
      </c>
      <c r="J314" s="229">
        <v>0</v>
      </c>
      <c r="K314" s="229">
        <v>0</v>
      </c>
      <c r="L314" s="229">
        <v>0</v>
      </c>
      <c r="M314" s="229">
        <v>0</v>
      </c>
      <c r="N314" s="229">
        <v>0</v>
      </c>
      <c r="O314" s="229">
        <v>0</v>
      </c>
      <c r="P314" s="229">
        <v>0</v>
      </c>
      <c r="Q314" s="229">
        <v>0</v>
      </c>
      <c r="R314" s="229">
        <v>0</v>
      </c>
      <c r="S314" s="229">
        <v>0</v>
      </c>
      <c r="T314" s="229">
        <v>0</v>
      </c>
      <c r="U314" s="229">
        <v>0</v>
      </c>
      <c r="V314" s="229">
        <v>0</v>
      </c>
      <c r="W314" s="229">
        <v>0</v>
      </c>
      <c r="X314" s="229">
        <v>0</v>
      </c>
      <c r="Y314" s="229">
        <v>0</v>
      </c>
      <c r="Z314" s="229">
        <v>0</v>
      </c>
      <c r="AA314" s="229">
        <v>0</v>
      </c>
      <c r="AB314" s="229">
        <v>0</v>
      </c>
      <c r="AC314" s="229">
        <v>0</v>
      </c>
      <c r="AD314" s="229">
        <v>0</v>
      </c>
      <c r="AE314" s="229">
        <v>0</v>
      </c>
      <c r="AF314" s="229">
        <v>0</v>
      </c>
      <c r="AG314" s="229">
        <v>0</v>
      </c>
      <c r="AH314" s="229">
        <v>0</v>
      </c>
      <c r="AI314" s="229">
        <v>0</v>
      </c>
      <c r="AJ314" s="229">
        <v>0</v>
      </c>
      <c r="AK314" s="229">
        <v>0</v>
      </c>
      <c r="AL314" s="229">
        <v>0</v>
      </c>
    </row>
    <row r="315" spans="1:38">
      <c r="A315" s="229">
        <v>314</v>
      </c>
      <c r="B315" s="229" t="s">
        <v>2879</v>
      </c>
      <c r="C315" s="229" t="s">
        <v>2998</v>
      </c>
      <c r="D315" s="229">
        <f t="shared" si="4"/>
        <v>0</v>
      </c>
      <c r="E315" s="229" t="s">
        <v>2950</v>
      </c>
      <c r="G315" s="229">
        <v>0</v>
      </c>
      <c r="H315" s="229">
        <v>0</v>
      </c>
      <c r="I315" s="229">
        <v>0</v>
      </c>
      <c r="J315" s="229">
        <v>0</v>
      </c>
      <c r="K315" s="229">
        <v>0</v>
      </c>
      <c r="L315" s="229">
        <v>0</v>
      </c>
      <c r="M315" s="229">
        <v>0</v>
      </c>
      <c r="N315" s="229">
        <v>0</v>
      </c>
      <c r="O315" s="229">
        <v>0</v>
      </c>
      <c r="P315" s="229">
        <v>0</v>
      </c>
      <c r="Q315" s="229">
        <v>0</v>
      </c>
      <c r="R315" s="229">
        <v>0</v>
      </c>
      <c r="S315" s="229">
        <v>0</v>
      </c>
      <c r="T315" s="229">
        <v>0</v>
      </c>
      <c r="U315" s="229">
        <v>0</v>
      </c>
      <c r="V315" s="229">
        <v>0</v>
      </c>
      <c r="W315" s="229">
        <v>0</v>
      </c>
      <c r="X315" s="229">
        <v>0</v>
      </c>
      <c r="Y315" s="229">
        <v>0</v>
      </c>
      <c r="Z315" s="229">
        <v>0</v>
      </c>
      <c r="AA315" s="229">
        <v>0</v>
      </c>
      <c r="AB315" s="229">
        <v>0</v>
      </c>
      <c r="AC315" s="229">
        <v>0</v>
      </c>
      <c r="AD315" s="229">
        <v>0</v>
      </c>
      <c r="AE315" s="229">
        <v>0</v>
      </c>
      <c r="AF315" s="229">
        <v>0</v>
      </c>
      <c r="AG315" s="229">
        <v>0</v>
      </c>
      <c r="AH315" s="229">
        <v>0</v>
      </c>
      <c r="AI315" s="229">
        <v>0</v>
      </c>
      <c r="AJ315" s="229">
        <v>0</v>
      </c>
      <c r="AK315" s="229">
        <v>0</v>
      </c>
      <c r="AL315" s="229">
        <v>0</v>
      </c>
    </row>
    <row r="316" spans="1:38">
      <c r="A316" s="229">
        <v>315</v>
      </c>
      <c r="B316" s="229" t="s">
        <v>2879</v>
      </c>
      <c r="C316" s="229" t="s">
        <v>2999</v>
      </c>
      <c r="D316" s="229">
        <f t="shared" si="4"/>
        <v>0</v>
      </c>
      <c r="E316" s="229" t="s">
        <v>2936</v>
      </c>
      <c r="G316" s="229">
        <v>0</v>
      </c>
      <c r="H316" s="229">
        <v>0</v>
      </c>
      <c r="I316" s="229">
        <v>0</v>
      </c>
      <c r="J316" s="229">
        <v>0</v>
      </c>
      <c r="K316" s="229">
        <v>0</v>
      </c>
      <c r="L316" s="229">
        <v>0</v>
      </c>
      <c r="M316" s="229">
        <v>0</v>
      </c>
      <c r="N316" s="229">
        <v>0</v>
      </c>
      <c r="O316" s="229">
        <v>0</v>
      </c>
      <c r="P316" s="229">
        <v>0</v>
      </c>
      <c r="Q316" s="229">
        <v>0</v>
      </c>
      <c r="R316" s="229">
        <v>0</v>
      </c>
      <c r="S316" s="229">
        <v>0</v>
      </c>
      <c r="T316" s="229">
        <v>0</v>
      </c>
      <c r="U316" s="229">
        <v>0</v>
      </c>
      <c r="V316" s="229">
        <v>0</v>
      </c>
      <c r="W316" s="229">
        <v>0</v>
      </c>
      <c r="X316" s="229">
        <v>0</v>
      </c>
      <c r="Y316" s="229">
        <v>0</v>
      </c>
      <c r="Z316" s="229">
        <v>0</v>
      </c>
      <c r="AA316" s="229">
        <v>0</v>
      </c>
      <c r="AB316" s="229">
        <v>0</v>
      </c>
      <c r="AC316" s="229">
        <v>0</v>
      </c>
      <c r="AD316" s="229">
        <v>0</v>
      </c>
      <c r="AE316" s="229">
        <v>0</v>
      </c>
      <c r="AF316" s="229">
        <v>0</v>
      </c>
      <c r="AG316" s="229">
        <v>0</v>
      </c>
      <c r="AH316" s="229">
        <v>0</v>
      </c>
      <c r="AI316" s="229">
        <v>0</v>
      </c>
      <c r="AJ316" s="229">
        <v>0</v>
      </c>
      <c r="AK316" s="229">
        <v>0</v>
      </c>
      <c r="AL316" s="229">
        <v>0</v>
      </c>
    </row>
    <row r="317" spans="1:38">
      <c r="A317" s="229">
        <v>316</v>
      </c>
      <c r="B317" s="229" t="s">
        <v>2879</v>
      </c>
      <c r="C317" s="229" t="s">
        <v>3000</v>
      </c>
      <c r="D317" s="229">
        <f t="shared" si="4"/>
        <v>0</v>
      </c>
      <c r="E317" s="229" t="s">
        <v>2950</v>
      </c>
      <c r="G317" s="229">
        <v>0</v>
      </c>
      <c r="H317" s="229">
        <v>0</v>
      </c>
      <c r="I317" s="229">
        <v>0</v>
      </c>
      <c r="J317" s="229">
        <v>0</v>
      </c>
      <c r="K317" s="229">
        <v>0</v>
      </c>
      <c r="L317" s="229">
        <v>0</v>
      </c>
      <c r="M317" s="229">
        <v>0</v>
      </c>
      <c r="N317" s="229">
        <v>0</v>
      </c>
      <c r="O317" s="229">
        <v>0</v>
      </c>
      <c r="P317" s="229">
        <v>0</v>
      </c>
      <c r="Q317" s="229">
        <v>0</v>
      </c>
      <c r="R317" s="229">
        <v>0</v>
      </c>
      <c r="S317" s="229">
        <v>0</v>
      </c>
      <c r="T317" s="229">
        <v>0</v>
      </c>
      <c r="U317" s="229">
        <v>0</v>
      </c>
      <c r="V317" s="229">
        <v>0</v>
      </c>
      <c r="W317" s="229">
        <v>0</v>
      </c>
      <c r="X317" s="229">
        <v>0</v>
      </c>
      <c r="Y317" s="229">
        <v>0</v>
      </c>
      <c r="Z317" s="229">
        <v>0</v>
      </c>
      <c r="AA317" s="229">
        <v>0</v>
      </c>
      <c r="AB317" s="229">
        <v>0</v>
      </c>
      <c r="AC317" s="229">
        <v>0</v>
      </c>
      <c r="AD317" s="229">
        <v>0</v>
      </c>
      <c r="AE317" s="229">
        <v>0</v>
      </c>
      <c r="AF317" s="229">
        <v>0</v>
      </c>
      <c r="AG317" s="229">
        <v>0</v>
      </c>
      <c r="AH317" s="229">
        <v>0</v>
      </c>
      <c r="AI317" s="229">
        <v>0</v>
      </c>
      <c r="AJ317" s="229">
        <v>0</v>
      </c>
      <c r="AK317" s="229">
        <v>0</v>
      </c>
      <c r="AL317" s="229">
        <v>0</v>
      </c>
    </row>
    <row r="318" spans="1:38">
      <c r="A318" s="229">
        <v>317</v>
      </c>
      <c r="B318" s="229" t="s">
        <v>2879</v>
      </c>
      <c r="C318" s="229" t="s">
        <v>3001</v>
      </c>
      <c r="D318" s="229">
        <f t="shared" si="4"/>
        <v>0</v>
      </c>
      <c r="E318" s="229" t="s">
        <v>2950</v>
      </c>
      <c r="G318" s="229">
        <v>0</v>
      </c>
      <c r="H318" s="229">
        <v>0</v>
      </c>
      <c r="I318" s="229">
        <v>0</v>
      </c>
      <c r="J318" s="229">
        <v>0</v>
      </c>
      <c r="K318" s="229">
        <v>0</v>
      </c>
      <c r="L318" s="229">
        <v>0</v>
      </c>
      <c r="M318" s="229">
        <v>0</v>
      </c>
      <c r="N318" s="229">
        <v>0</v>
      </c>
      <c r="O318" s="229">
        <v>0</v>
      </c>
      <c r="P318" s="229">
        <v>0</v>
      </c>
      <c r="Q318" s="229">
        <v>0</v>
      </c>
      <c r="R318" s="229">
        <v>0</v>
      </c>
      <c r="S318" s="229">
        <v>0</v>
      </c>
      <c r="T318" s="229">
        <v>0</v>
      </c>
      <c r="U318" s="229">
        <v>0</v>
      </c>
      <c r="V318" s="229">
        <v>0</v>
      </c>
      <c r="W318" s="229">
        <v>0</v>
      </c>
      <c r="X318" s="229">
        <v>0</v>
      </c>
      <c r="Y318" s="229">
        <v>0</v>
      </c>
      <c r="Z318" s="229">
        <v>0</v>
      </c>
      <c r="AA318" s="229">
        <v>0</v>
      </c>
      <c r="AB318" s="229">
        <v>0</v>
      </c>
      <c r="AC318" s="229">
        <v>0</v>
      </c>
      <c r="AD318" s="229">
        <v>0</v>
      </c>
      <c r="AE318" s="229">
        <v>0</v>
      </c>
      <c r="AF318" s="229">
        <v>0</v>
      </c>
      <c r="AG318" s="229">
        <v>0</v>
      </c>
      <c r="AH318" s="229">
        <v>0</v>
      </c>
      <c r="AI318" s="229">
        <v>0</v>
      </c>
      <c r="AJ318" s="229">
        <v>0</v>
      </c>
      <c r="AK318" s="229">
        <v>0</v>
      </c>
      <c r="AL318" s="229">
        <v>0</v>
      </c>
    </row>
    <row r="319" spans="1:38">
      <c r="A319" s="229">
        <v>318</v>
      </c>
      <c r="B319" s="229" t="s">
        <v>2879</v>
      </c>
      <c r="C319" s="229" t="s">
        <v>3002</v>
      </c>
      <c r="D319" s="229">
        <f t="shared" si="4"/>
        <v>0</v>
      </c>
      <c r="E319" s="229" t="s">
        <v>2950</v>
      </c>
      <c r="G319" s="229">
        <v>0</v>
      </c>
      <c r="H319" s="229">
        <v>0</v>
      </c>
      <c r="I319" s="229">
        <v>0</v>
      </c>
      <c r="J319" s="229">
        <v>0</v>
      </c>
      <c r="K319" s="229">
        <v>0</v>
      </c>
      <c r="L319" s="229">
        <v>0</v>
      </c>
      <c r="M319" s="229">
        <v>0</v>
      </c>
      <c r="N319" s="229">
        <v>0</v>
      </c>
      <c r="O319" s="229">
        <v>0</v>
      </c>
      <c r="P319" s="229">
        <v>0</v>
      </c>
      <c r="Q319" s="229">
        <v>0</v>
      </c>
      <c r="R319" s="229">
        <v>0</v>
      </c>
      <c r="S319" s="229">
        <v>0</v>
      </c>
      <c r="T319" s="229">
        <v>0</v>
      </c>
      <c r="U319" s="229">
        <v>0</v>
      </c>
      <c r="V319" s="229">
        <v>0</v>
      </c>
      <c r="W319" s="229">
        <v>0</v>
      </c>
      <c r="X319" s="229">
        <v>0</v>
      </c>
      <c r="Y319" s="229">
        <v>0</v>
      </c>
      <c r="Z319" s="229">
        <v>0</v>
      </c>
      <c r="AA319" s="229">
        <v>0</v>
      </c>
      <c r="AB319" s="229">
        <v>0</v>
      </c>
      <c r="AC319" s="229">
        <v>0</v>
      </c>
      <c r="AD319" s="229">
        <v>0</v>
      </c>
      <c r="AE319" s="229">
        <v>0</v>
      </c>
      <c r="AF319" s="229">
        <v>0</v>
      </c>
      <c r="AG319" s="229">
        <v>0</v>
      </c>
      <c r="AH319" s="229">
        <v>0</v>
      </c>
      <c r="AI319" s="229">
        <v>0</v>
      </c>
      <c r="AJ319" s="229">
        <v>0</v>
      </c>
      <c r="AK319" s="229">
        <v>0</v>
      </c>
      <c r="AL319" s="229">
        <v>0</v>
      </c>
    </row>
    <row r="320" spans="1:38">
      <c r="A320" s="229">
        <v>319</v>
      </c>
      <c r="B320" s="229" t="s">
        <v>2879</v>
      </c>
      <c r="C320" s="229" t="s">
        <v>3003</v>
      </c>
      <c r="D320" s="229">
        <f t="shared" si="4"/>
        <v>0</v>
      </c>
      <c r="E320" s="229" t="s">
        <v>2950</v>
      </c>
      <c r="G320" s="229">
        <v>0</v>
      </c>
      <c r="H320" s="229">
        <v>0</v>
      </c>
      <c r="I320" s="229">
        <v>0</v>
      </c>
      <c r="J320" s="229">
        <v>0</v>
      </c>
      <c r="K320" s="229">
        <v>0</v>
      </c>
      <c r="L320" s="229">
        <v>0</v>
      </c>
      <c r="M320" s="229">
        <v>0</v>
      </c>
      <c r="N320" s="229">
        <v>0</v>
      </c>
      <c r="O320" s="229">
        <v>0</v>
      </c>
      <c r="P320" s="229">
        <v>0</v>
      </c>
      <c r="Q320" s="229">
        <v>0</v>
      </c>
      <c r="R320" s="229">
        <v>0</v>
      </c>
      <c r="S320" s="229">
        <v>0</v>
      </c>
      <c r="T320" s="229">
        <v>0</v>
      </c>
      <c r="U320" s="229">
        <v>0</v>
      </c>
      <c r="V320" s="229">
        <v>0</v>
      </c>
      <c r="W320" s="229">
        <v>0</v>
      </c>
      <c r="X320" s="229">
        <v>0</v>
      </c>
      <c r="Y320" s="229">
        <v>0</v>
      </c>
      <c r="Z320" s="229">
        <v>0</v>
      </c>
      <c r="AA320" s="229">
        <v>0</v>
      </c>
      <c r="AB320" s="229">
        <v>0</v>
      </c>
      <c r="AC320" s="229">
        <v>0</v>
      </c>
      <c r="AD320" s="229">
        <v>0</v>
      </c>
      <c r="AE320" s="229">
        <v>0</v>
      </c>
      <c r="AF320" s="229">
        <v>0</v>
      </c>
      <c r="AG320" s="229">
        <v>0</v>
      </c>
      <c r="AH320" s="229">
        <v>0</v>
      </c>
      <c r="AI320" s="229">
        <v>0</v>
      </c>
      <c r="AJ320" s="229">
        <v>0</v>
      </c>
      <c r="AK320" s="229">
        <v>0</v>
      </c>
      <c r="AL320" s="229">
        <v>0</v>
      </c>
    </row>
    <row r="321" spans="1:38">
      <c r="A321" s="229">
        <v>320</v>
      </c>
      <c r="B321" s="229" t="s">
        <v>2879</v>
      </c>
      <c r="C321" s="229" t="s">
        <v>3004</v>
      </c>
      <c r="D321" s="229">
        <f t="shared" si="4"/>
        <v>0</v>
      </c>
      <c r="E321" s="229" t="s">
        <v>2881</v>
      </c>
      <c r="G321" s="229">
        <v>0</v>
      </c>
      <c r="H321" s="229">
        <v>0</v>
      </c>
      <c r="I321" s="229">
        <v>0</v>
      </c>
      <c r="J321" s="229">
        <v>0</v>
      </c>
      <c r="K321" s="229">
        <v>0</v>
      </c>
      <c r="L321" s="229">
        <v>0</v>
      </c>
      <c r="M321" s="229">
        <v>0</v>
      </c>
      <c r="N321" s="229">
        <v>0</v>
      </c>
      <c r="O321" s="229">
        <v>0</v>
      </c>
      <c r="P321" s="229">
        <v>0</v>
      </c>
      <c r="Q321" s="229">
        <v>0</v>
      </c>
      <c r="R321" s="229">
        <v>0</v>
      </c>
      <c r="S321" s="229">
        <v>0</v>
      </c>
      <c r="T321" s="229">
        <v>0</v>
      </c>
      <c r="U321" s="229">
        <v>0</v>
      </c>
      <c r="V321" s="229">
        <v>0</v>
      </c>
      <c r="W321" s="229">
        <v>0</v>
      </c>
      <c r="X321" s="229">
        <v>0</v>
      </c>
      <c r="Y321" s="229">
        <v>0</v>
      </c>
      <c r="Z321" s="229">
        <v>0</v>
      </c>
      <c r="AA321" s="229">
        <v>0</v>
      </c>
      <c r="AB321" s="229">
        <v>0</v>
      </c>
      <c r="AC321" s="229">
        <v>0</v>
      </c>
      <c r="AD321" s="229">
        <v>0</v>
      </c>
      <c r="AE321" s="229">
        <v>0</v>
      </c>
      <c r="AF321" s="229">
        <v>0</v>
      </c>
      <c r="AG321" s="229">
        <v>0</v>
      </c>
      <c r="AH321" s="229">
        <v>0</v>
      </c>
      <c r="AI321" s="229">
        <v>0</v>
      </c>
      <c r="AJ321" s="229">
        <v>0</v>
      </c>
      <c r="AK321" s="229">
        <v>0</v>
      </c>
      <c r="AL321" s="229">
        <v>0</v>
      </c>
    </row>
    <row r="322" spans="1:38">
      <c r="A322" s="229">
        <v>321</v>
      </c>
      <c r="B322" s="229" t="s">
        <v>2879</v>
      </c>
      <c r="C322" s="229" t="s">
        <v>3005</v>
      </c>
      <c r="D322" s="229">
        <f t="shared" ref="D322:D385" si="5">IF(ISERROR(AL322),0,AL322)</f>
        <v>0</v>
      </c>
      <c r="E322" s="229" t="s">
        <v>2881</v>
      </c>
      <c r="G322" s="229">
        <v>0</v>
      </c>
      <c r="H322" s="229">
        <v>0</v>
      </c>
      <c r="I322" s="229">
        <v>0</v>
      </c>
      <c r="J322" s="229">
        <v>0</v>
      </c>
      <c r="K322" s="229">
        <v>0</v>
      </c>
      <c r="L322" s="229">
        <v>0</v>
      </c>
      <c r="M322" s="229">
        <v>0</v>
      </c>
      <c r="N322" s="229">
        <v>0</v>
      </c>
      <c r="O322" s="229">
        <v>0</v>
      </c>
      <c r="P322" s="229">
        <v>0</v>
      </c>
      <c r="Q322" s="229">
        <v>0</v>
      </c>
      <c r="R322" s="229">
        <v>0</v>
      </c>
      <c r="S322" s="229">
        <v>0</v>
      </c>
      <c r="T322" s="229">
        <v>0</v>
      </c>
      <c r="U322" s="229">
        <v>0</v>
      </c>
      <c r="V322" s="229">
        <v>0</v>
      </c>
      <c r="W322" s="229">
        <v>0</v>
      </c>
      <c r="X322" s="229">
        <v>0</v>
      </c>
      <c r="Y322" s="229">
        <v>0</v>
      </c>
      <c r="Z322" s="229">
        <v>0</v>
      </c>
      <c r="AA322" s="229">
        <v>0</v>
      </c>
      <c r="AB322" s="229">
        <v>0</v>
      </c>
      <c r="AC322" s="229">
        <v>0</v>
      </c>
      <c r="AD322" s="229">
        <v>0</v>
      </c>
      <c r="AE322" s="229">
        <v>0</v>
      </c>
      <c r="AF322" s="229">
        <v>0</v>
      </c>
      <c r="AG322" s="229">
        <v>0</v>
      </c>
      <c r="AH322" s="229">
        <v>0</v>
      </c>
      <c r="AI322" s="229">
        <v>0</v>
      </c>
      <c r="AJ322" s="229">
        <v>0</v>
      </c>
      <c r="AK322" s="229">
        <v>0</v>
      </c>
      <c r="AL322" s="229">
        <v>0</v>
      </c>
    </row>
    <row r="323" spans="1:38">
      <c r="A323" s="229">
        <v>322</v>
      </c>
      <c r="B323" s="229" t="s">
        <v>2879</v>
      </c>
      <c r="C323" s="229" t="s">
        <v>3006</v>
      </c>
      <c r="D323" s="229">
        <f t="shared" si="5"/>
        <v>0</v>
      </c>
      <c r="E323" s="229" t="s">
        <v>2950</v>
      </c>
      <c r="G323" s="229">
        <v>0</v>
      </c>
      <c r="H323" s="229">
        <v>0</v>
      </c>
      <c r="I323" s="229">
        <v>0</v>
      </c>
      <c r="J323" s="229">
        <v>0</v>
      </c>
      <c r="K323" s="229">
        <v>0</v>
      </c>
      <c r="L323" s="229">
        <v>0</v>
      </c>
      <c r="M323" s="229">
        <v>0</v>
      </c>
      <c r="N323" s="229">
        <v>0</v>
      </c>
      <c r="O323" s="229">
        <v>0</v>
      </c>
      <c r="P323" s="229">
        <v>0</v>
      </c>
      <c r="Q323" s="229">
        <v>0</v>
      </c>
      <c r="R323" s="229">
        <v>0</v>
      </c>
      <c r="S323" s="229">
        <v>0</v>
      </c>
      <c r="T323" s="229">
        <v>0</v>
      </c>
      <c r="U323" s="229">
        <v>0</v>
      </c>
      <c r="V323" s="229">
        <v>0</v>
      </c>
      <c r="W323" s="229">
        <v>0</v>
      </c>
      <c r="X323" s="229">
        <v>0</v>
      </c>
      <c r="Y323" s="229">
        <v>0</v>
      </c>
      <c r="Z323" s="229">
        <v>0</v>
      </c>
      <c r="AA323" s="229">
        <v>0</v>
      </c>
      <c r="AB323" s="229">
        <v>0</v>
      </c>
      <c r="AC323" s="229">
        <v>0</v>
      </c>
      <c r="AD323" s="229">
        <v>0</v>
      </c>
      <c r="AE323" s="229">
        <v>0</v>
      </c>
      <c r="AF323" s="229">
        <v>0</v>
      </c>
      <c r="AG323" s="229">
        <v>0</v>
      </c>
      <c r="AH323" s="229">
        <v>0</v>
      </c>
      <c r="AI323" s="229">
        <v>0</v>
      </c>
      <c r="AJ323" s="229">
        <v>0</v>
      </c>
      <c r="AK323" s="229">
        <v>0</v>
      </c>
      <c r="AL323" s="229">
        <v>0</v>
      </c>
    </row>
    <row r="324" spans="1:38">
      <c r="A324" s="229">
        <v>323</v>
      </c>
      <c r="B324" s="229" t="s">
        <v>2879</v>
      </c>
      <c r="C324" s="229" t="s">
        <v>3007</v>
      </c>
      <c r="D324" s="229">
        <f t="shared" si="5"/>
        <v>0</v>
      </c>
      <c r="E324" s="229" t="s">
        <v>2914</v>
      </c>
      <c r="G324" s="229">
        <v>0</v>
      </c>
      <c r="H324" s="229">
        <v>0</v>
      </c>
      <c r="I324" s="229">
        <v>0</v>
      </c>
      <c r="J324" s="229">
        <v>0</v>
      </c>
      <c r="K324" s="229">
        <v>0</v>
      </c>
      <c r="L324" s="229">
        <v>0</v>
      </c>
      <c r="M324" s="229">
        <v>0</v>
      </c>
      <c r="N324" s="229">
        <v>0</v>
      </c>
      <c r="O324" s="229">
        <v>0</v>
      </c>
      <c r="P324" s="229">
        <v>0</v>
      </c>
      <c r="Q324" s="229">
        <v>0</v>
      </c>
      <c r="R324" s="229">
        <v>0</v>
      </c>
      <c r="S324" s="229">
        <v>0</v>
      </c>
      <c r="T324" s="229">
        <v>0</v>
      </c>
      <c r="U324" s="229">
        <v>0</v>
      </c>
      <c r="V324" s="229">
        <v>0</v>
      </c>
      <c r="W324" s="229">
        <v>0</v>
      </c>
      <c r="X324" s="229">
        <v>0</v>
      </c>
      <c r="Y324" s="229">
        <v>0</v>
      </c>
      <c r="Z324" s="229">
        <v>0</v>
      </c>
      <c r="AA324" s="229">
        <v>0</v>
      </c>
      <c r="AB324" s="229">
        <v>0</v>
      </c>
      <c r="AC324" s="229">
        <v>0</v>
      </c>
      <c r="AD324" s="229">
        <v>0</v>
      </c>
      <c r="AE324" s="229">
        <v>0</v>
      </c>
      <c r="AF324" s="229">
        <v>0</v>
      </c>
      <c r="AG324" s="229">
        <v>0</v>
      </c>
      <c r="AH324" s="229">
        <v>0</v>
      </c>
      <c r="AI324" s="229">
        <v>0</v>
      </c>
      <c r="AJ324" s="229">
        <v>0</v>
      </c>
      <c r="AK324" s="229">
        <v>0</v>
      </c>
      <c r="AL324" s="229">
        <v>0</v>
      </c>
    </row>
    <row r="325" spans="1:38">
      <c r="A325" s="229">
        <v>324</v>
      </c>
      <c r="B325" s="229" t="s">
        <v>2879</v>
      </c>
      <c r="C325" s="229" t="s">
        <v>3008</v>
      </c>
      <c r="D325" s="229">
        <f t="shared" si="5"/>
        <v>0</v>
      </c>
      <c r="E325" s="229" t="s">
        <v>2898</v>
      </c>
      <c r="G325" s="229">
        <v>0</v>
      </c>
      <c r="H325" s="229">
        <v>0</v>
      </c>
      <c r="I325" s="229">
        <v>0</v>
      </c>
      <c r="J325" s="229">
        <v>0</v>
      </c>
      <c r="K325" s="229">
        <v>0</v>
      </c>
      <c r="L325" s="229">
        <v>0</v>
      </c>
      <c r="M325" s="229">
        <v>0</v>
      </c>
      <c r="N325" s="229">
        <v>0</v>
      </c>
      <c r="O325" s="229">
        <v>0</v>
      </c>
      <c r="P325" s="229">
        <v>0</v>
      </c>
      <c r="Q325" s="229">
        <v>0</v>
      </c>
      <c r="R325" s="229">
        <v>0</v>
      </c>
      <c r="S325" s="229">
        <v>0</v>
      </c>
      <c r="T325" s="229">
        <v>0</v>
      </c>
      <c r="U325" s="229">
        <v>0</v>
      </c>
      <c r="V325" s="229">
        <v>0</v>
      </c>
      <c r="W325" s="229">
        <v>0</v>
      </c>
      <c r="X325" s="229">
        <v>0</v>
      </c>
      <c r="Y325" s="229">
        <v>0</v>
      </c>
      <c r="Z325" s="229">
        <v>0</v>
      </c>
      <c r="AA325" s="229">
        <v>0</v>
      </c>
      <c r="AB325" s="229">
        <v>0</v>
      </c>
      <c r="AC325" s="229">
        <v>0</v>
      </c>
      <c r="AD325" s="229">
        <v>0</v>
      </c>
      <c r="AE325" s="229">
        <v>0</v>
      </c>
      <c r="AF325" s="229">
        <v>0</v>
      </c>
      <c r="AG325" s="229">
        <v>0</v>
      </c>
      <c r="AH325" s="229">
        <v>0</v>
      </c>
      <c r="AI325" s="229">
        <v>0</v>
      </c>
      <c r="AJ325" s="229">
        <v>0</v>
      </c>
      <c r="AK325" s="229">
        <v>0</v>
      </c>
      <c r="AL325" s="229">
        <v>0</v>
      </c>
    </row>
    <row r="326" spans="1:38">
      <c r="A326" s="229">
        <v>325</v>
      </c>
      <c r="B326" s="229" t="s">
        <v>2879</v>
      </c>
      <c r="C326" s="229" t="s">
        <v>3009</v>
      </c>
      <c r="D326" s="229">
        <f t="shared" si="5"/>
        <v>0</v>
      </c>
      <c r="E326" s="229" t="s">
        <v>3010</v>
      </c>
      <c r="G326" s="229">
        <v>0</v>
      </c>
      <c r="H326" s="229">
        <v>0</v>
      </c>
      <c r="I326" s="229">
        <v>0</v>
      </c>
      <c r="J326" s="229">
        <v>0</v>
      </c>
      <c r="K326" s="229">
        <v>0</v>
      </c>
      <c r="L326" s="229">
        <v>0</v>
      </c>
      <c r="M326" s="229">
        <v>0</v>
      </c>
      <c r="N326" s="229">
        <v>0</v>
      </c>
      <c r="O326" s="229">
        <v>0</v>
      </c>
      <c r="P326" s="229">
        <v>0</v>
      </c>
      <c r="Q326" s="229">
        <v>0</v>
      </c>
      <c r="R326" s="229">
        <v>0</v>
      </c>
      <c r="S326" s="229">
        <v>0</v>
      </c>
      <c r="T326" s="229">
        <v>0</v>
      </c>
      <c r="U326" s="229">
        <v>0</v>
      </c>
      <c r="V326" s="229">
        <v>0</v>
      </c>
      <c r="W326" s="229">
        <v>0</v>
      </c>
      <c r="X326" s="229">
        <v>0</v>
      </c>
      <c r="Y326" s="229">
        <v>0</v>
      </c>
      <c r="Z326" s="229">
        <v>0</v>
      </c>
      <c r="AA326" s="229">
        <v>0</v>
      </c>
      <c r="AB326" s="229">
        <v>0</v>
      </c>
      <c r="AC326" s="229">
        <v>0</v>
      </c>
      <c r="AD326" s="229">
        <v>0</v>
      </c>
      <c r="AE326" s="229">
        <v>0</v>
      </c>
      <c r="AF326" s="229">
        <v>0</v>
      </c>
      <c r="AG326" s="229">
        <v>0</v>
      </c>
      <c r="AH326" s="229">
        <v>0</v>
      </c>
      <c r="AI326" s="229">
        <v>0</v>
      </c>
      <c r="AJ326" s="229">
        <v>0</v>
      </c>
      <c r="AK326" s="229">
        <v>0</v>
      </c>
      <c r="AL326" s="229">
        <v>0</v>
      </c>
    </row>
    <row r="327" spans="1:38">
      <c r="A327" s="229">
        <v>326</v>
      </c>
      <c r="B327" s="229" t="s">
        <v>2879</v>
      </c>
      <c r="C327" s="229" t="s">
        <v>3011</v>
      </c>
      <c r="D327" s="229">
        <f t="shared" si="5"/>
        <v>600</v>
      </c>
      <c r="E327" s="229" t="s">
        <v>2981</v>
      </c>
      <c r="G327" s="229">
        <v>0</v>
      </c>
      <c r="H327" s="229">
        <v>0</v>
      </c>
      <c r="I327" s="229">
        <v>0</v>
      </c>
      <c r="J327" s="229">
        <v>0</v>
      </c>
      <c r="K327" s="229">
        <v>0</v>
      </c>
      <c r="L327" s="229">
        <v>0</v>
      </c>
      <c r="M327" s="229">
        <v>0</v>
      </c>
      <c r="N327" s="229">
        <v>0</v>
      </c>
      <c r="O327" s="229">
        <v>0</v>
      </c>
      <c r="P327" s="229">
        <v>0</v>
      </c>
      <c r="Q327" s="229">
        <v>0</v>
      </c>
      <c r="R327" s="229">
        <v>0</v>
      </c>
      <c r="S327" s="229">
        <v>0</v>
      </c>
      <c r="T327" s="229">
        <v>0</v>
      </c>
      <c r="U327" s="229">
        <v>0</v>
      </c>
      <c r="V327" s="229">
        <v>0</v>
      </c>
      <c r="W327" s="229">
        <v>0</v>
      </c>
      <c r="X327" s="229">
        <v>600</v>
      </c>
      <c r="Y327" s="229">
        <v>0</v>
      </c>
      <c r="Z327" s="229">
        <v>0</v>
      </c>
      <c r="AA327" s="229">
        <v>0</v>
      </c>
      <c r="AB327" s="229">
        <v>0</v>
      </c>
      <c r="AC327" s="229">
        <v>0</v>
      </c>
      <c r="AD327" s="229">
        <v>0</v>
      </c>
      <c r="AE327" s="229">
        <v>0</v>
      </c>
      <c r="AF327" s="229">
        <v>0</v>
      </c>
      <c r="AG327" s="229">
        <v>0</v>
      </c>
      <c r="AH327" s="229">
        <v>0</v>
      </c>
      <c r="AI327" s="229">
        <v>0</v>
      </c>
      <c r="AJ327" s="229">
        <v>0</v>
      </c>
      <c r="AK327" s="229">
        <v>0</v>
      </c>
      <c r="AL327" s="229">
        <v>600</v>
      </c>
    </row>
    <row r="328" spans="1:38">
      <c r="A328" s="229">
        <v>327</v>
      </c>
      <c r="B328" s="229" t="s">
        <v>2879</v>
      </c>
      <c r="C328" s="229" t="s">
        <v>3012</v>
      </c>
      <c r="D328" s="229">
        <f t="shared" si="5"/>
        <v>0</v>
      </c>
      <c r="E328" s="229" t="s">
        <v>3010</v>
      </c>
      <c r="G328" s="229">
        <v>0</v>
      </c>
      <c r="H328" s="229">
        <v>0</v>
      </c>
      <c r="I328" s="229">
        <v>0</v>
      </c>
      <c r="J328" s="229">
        <v>0</v>
      </c>
      <c r="K328" s="229">
        <v>0</v>
      </c>
      <c r="L328" s="229">
        <v>0</v>
      </c>
      <c r="M328" s="229">
        <v>0</v>
      </c>
      <c r="N328" s="229">
        <v>0</v>
      </c>
      <c r="O328" s="229">
        <v>0</v>
      </c>
      <c r="P328" s="229">
        <v>0</v>
      </c>
      <c r="Q328" s="229">
        <v>0</v>
      </c>
      <c r="R328" s="229">
        <v>0</v>
      </c>
      <c r="S328" s="229">
        <v>0</v>
      </c>
      <c r="T328" s="229">
        <v>0</v>
      </c>
      <c r="U328" s="229">
        <v>0</v>
      </c>
      <c r="V328" s="229">
        <v>0</v>
      </c>
      <c r="W328" s="229">
        <v>0</v>
      </c>
      <c r="X328" s="229">
        <v>0</v>
      </c>
      <c r="Y328" s="229">
        <v>0</v>
      </c>
      <c r="Z328" s="229">
        <v>0</v>
      </c>
      <c r="AA328" s="229">
        <v>0</v>
      </c>
      <c r="AB328" s="229">
        <v>0</v>
      </c>
      <c r="AC328" s="229">
        <v>0</v>
      </c>
      <c r="AD328" s="229">
        <v>0</v>
      </c>
      <c r="AE328" s="229">
        <v>0</v>
      </c>
      <c r="AF328" s="229">
        <v>0</v>
      </c>
      <c r="AG328" s="229">
        <v>0</v>
      </c>
      <c r="AH328" s="229">
        <v>0</v>
      </c>
      <c r="AI328" s="229">
        <v>0</v>
      </c>
      <c r="AJ328" s="229">
        <v>0</v>
      </c>
      <c r="AK328" s="229">
        <v>0</v>
      </c>
      <c r="AL328" s="229">
        <v>0</v>
      </c>
    </row>
    <row r="329" spans="1:38">
      <c r="A329" s="229">
        <v>328</v>
      </c>
      <c r="B329" s="229" t="s">
        <v>2879</v>
      </c>
      <c r="C329" s="229" t="s">
        <v>3013</v>
      </c>
      <c r="D329" s="229">
        <f t="shared" si="5"/>
        <v>600</v>
      </c>
      <c r="E329" s="229" t="s">
        <v>2981</v>
      </c>
      <c r="G329" s="229">
        <v>0</v>
      </c>
      <c r="H329" s="229">
        <v>0</v>
      </c>
      <c r="I329" s="229">
        <v>0</v>
      </c>
      <c r="J329" s="229">
        <v>0</v>
      </c>
      <c r="K329" s="229">
        <v>0</v>
      </c>
      <c r="L329" s="229">
        <v>0</v>
      </c>
      <c r="M329" s="229">
        <v>0</v>
      </c>
      <c r="N329" s="229">
        <v>0</v>
      </c>
      <c r="O329" s="229">
        <v>0</v>
      </c>
      <c r="P329" s="229">
        <v>0</v>
      </c>
      <c r="Q329" s="229">
        <v>0</v>
      </c>
      <c r="R329" s="229">
        <v>0</v>
      </c>
      <c r="S329" s="229">
        <v>0</v>
      </c>
      <c r="T329" s="229">
        <v>0</v>
      </c>
      <c r="U329" s="229">
        <v>0</v>
      </c>
      <c r="V329" s="229">
        <v>0</v>
      </c>
      <c r="W329" s="229">
        <v>0</v>
      </c>
      <c r="X329" s="229">
        <v>600</v>
      </c>
      <c r="Y329" s="229">
        <v>0</v>
      </c>
      <c r="Z329" s="229">
        <v>0</v>
      </c>
      <c r="AA329" s="229">
        <v>0</v>
      </c>
      <c r="AB329" s="229">
        <v>0</v>
      </c>
      <c r="AC329" s="229">
        <v>0</v>
      </c>
      <c r="AD329" s="229">
        <v>0</v>
      </c>
      <c r="AE329" s="229">
        <v>0</v>
      </c>
      <c r="AF329" s="229">
        <v>0</v>
      </c>
      <c r="AG329" s="229">
        <v>0</v>
      </c>
      <c r="AH329" s="229">
        <v>0</v>
      </c>
      <c r="AI329" s="229">
        <v>0</v>
      </c>
      <c r="AJ329" s="229">
        <v>0</v>
      </c>
      <c r="AK329" s="229">
        <v>0</v>
      </c>
      <c r="AL329" s="229">
        <v>600</v>
      </c>
    </row>
    <row r="330" spans="1:38">
      <c r="A330" s="229">
        <v>329</v>
      </c>
      <c r="B330" s="229" t="s">
        <v>2879</v>
      </c>
      <c r="C330" s="229" t="s">
        <v>3014</v>
      </c>
      <c r="D330" s="229">
        <f t="shared" si="5"/>
        <v>0</v>
      </c>
      <c r="E330" s="229" t="s">
        <v>3010</v>
      </c>
      <c r="G330" s="229">
        <v>0</v>
      </c>
      <c r="H330" s="229">
        <v>0</v>
      </c>
      <c r="I330" s="229">
        <v>0</v>
      </c>
      <c r="J330" s="229">
        <v>0</v>
      </c>
      <c r="K330" s="229">
        <v>0</v>
      </c>
      <c r="L330" s="229">
        <v>0</v>
      </c>
      <c r="M330" s="229">
        <v>0</v>
      </c>
      <c r="N330" s="229">
        <v>0</v>
      </c>
      <c r="O330" s="229">
        <v>0</v>
      </c>
      <c r="P330" s="229">
        <v>0</v>
      </c>
      <c r="Q330" s="229">
        <v>0</v>
      </c>
      <c r="R330" s="229">
        <v>0</v>
      </c>
      <c r="S330" s="229">
        <v>0</v>
      </c>
      <c r="T330" s="229">
        <v>0</v>
      </c>
      <c r="U330" s="229">
        <v>0</v>
      </c>
      <c r="V330" s="229">
        <v>0</v>
      </c>
      <c r="W330" s="229">
        <v>0</v>
      </c>
      <c r="X330" s="229">
        <v>0</v>
      </c>
      <c r="Y330" s="229">
        <v>0</v>
      </c>
      <c r="Z330" s="229">
        <v>0</v>
      </c>
      <c r="AA330" s="229">
        <v>0</v>
      </c>
      <c r="AB330" s="229">
        <v>0</v>
      </c>
      <c r="AC330" s="229">
        <v>0</v>
      </c>
      <c r="AD330" s="229">
        <v>0</v>
      </c>
      <c r="AE330" s="229">
        <v>0</v>
      </c>
      <c r="AF330" s="229">
        <v>0</v>
      </c>
      <c r="AG330" s="229">
        <v>0</v>
      </c>
      <c r="AH330" s="229">
        <v>0</v>
      </c>
      <c r="AI330" s="229">
        <v>0</v>
      </c>
      <c r="AJ330" s="229">
        <v>0</v>
      </c>
      <c r="AK330" s="229">
        <v>0</v>
      </c>
      <c r="AL330" s="229">
        <v>0</v>
      </c>
    </row>
    <row r="331" spans="1:38">
      <c r="A331" s="229">
        <v>330</v>
      </c>
      <c r="B331" s="229" t="s">
        <v>2879</v>
      </c>
      <c r="C331" s="229" t="s">
        <v>3015</v>
      </c>
      <c r="D331" s="229">
        <f t="shared" si="5"/>
        <v>0</v>
      </c>
      <c r="E331" s="229" t="s">
        <v>3010</v>
      </c>
      <c r="G331" s="229">
        <v>0</v>
      </c>
      <c r="H331" s="229">
        <v>0</v>
      </c>
      <c r="I331" s="229">
        <v>0</v>
      </c>
      <c r="J331" s="229">
        <v>0</v>
      </c>
      <c r="K331" s="229">
        <v>0</v>
      </c>
      <c r="L331" s="229">
        <v>0</v>
      </c>
      <c r="M331" s="229">
        <v>0</v>
      </c>
      <c r="N331" s="229">
        <v>0</v>
      </c>
      <c r="O331" s="229">
        <v>0</v>
      </c>
      <c r="P331" s="229">
        <v>0</v>
      </c>
      <c r="Q331" s="229">
        <v>0</v>
      </c>
      <c r="R331" s="229">
        <v>0</v>
      </c>
      <c r="S331" s="229">
        <v>0</v>
      </c>
      <c r="T331" s="229">
        <v>0</v>
      </c>
      <c r="U331" s="229">
        <v>0</v>
      </c>
      <c r="V331" s="229">
        <v>0</v>
      </c>
      <c r="W331" s="229">
        <v>0</v>
      </c>
      <c r="X331" s="229">
        <v>0</v>
      </c>
      <c r="Y331" s="229">
        <v>0</v>
      </c>
      <c r="Z331" s="229">
        <v>0</v>
      </c>
      <c r="AA331" s="229">
        <v>0</v>
      </c>
      <c r="AB331" s="229">
        <v>0</v>
      </c>
      <c r="AC331" s="229">
        <v>0</v>
      </c>
      <c r="AD331" s="229">
        <v>0</v>
      </c>
      <c r="AE331" s="229">
        <v>0</v>
      </c>
      <c r="AF331" s="229">
        <v>0</v>
      </c>
      <c r="AG331" s="229">
        <v>0</v>
      </c>
      <c r="AH331" s="229">
        <v>0</v>
      </c>
      <c r="AI331" s="229">
        <v>0</v>
      </c>
      <c r="AJ331" s="229">
        <v>0</v>
      </c>
      <c r="AK331" s="229">
        <v>0</v>
      </c>
      <c r="AL331" s="229">
        <v>0</v>
      </c>
    </row>
    <row r="332" spans="1:38">
      <c r="A332" s="229">
        <v>331</v>
      </c>
      <c r="B332" s="229" t="s">
        <v>2879</v>
      </c>
      <c r="C332" s="229" t="s">
        <v>3016</v>
      </c>
      <c r="D332" s="229">
        <f t="shared" si="5"/>
        <v>0</v>
      </c>
      <c r="E332" s="229" t="s">
        <v>3017</v>
      </c>
      <c r="G332" s="229">
        <v>0</v>
      </c>
      <c r="H332" s="229">
        <v>0</v>
      </c>
      <c r="I332" s="229">
        <v>0</v>
      </c>
      <c r="J332" s="229">
        <v>0</v>
      </c>
      <c r="K332" s="229">
        <v>0</v>
      </c>
      <c r="L332" s="229">
        <v>0</v>
      </c>
      <c r="M332" s="229">
        <v>0</v>
      </c>
      <c r="N332" s="229">
        <v>0</v>
      </c>
      <c r="O332" s="229">
        <v>0</v>
      </c>
      <c r="P332" s="229">
        <v>0</v>
      </c>
      <c r="Q332" s="229">
        <v>0</v>
      </c>
      <c r="R332" s="229">
        <v>0</v>
      </c>
      <c r="S332" s="229">
        <v>0</v>
      </c>
      <c r="T332" s="229">
        <v>0</v>
      </c>
      <c r="U332" s="229">
        <v>0</v>
      </c>
      <c r="V332" s="229">
        <v>0</v>
      </c>
      <c r="W332" s="229">
        <v>0</v>
      </c>
      <c r="X332" s="229">
        <v>0</v>
      </c>
      <c r="Y332" s="229">
        <v>0</v>
      </c>
      <c r="Z332" s="229">
        <v>0</v>
      </c>
      <c r="AA332" s="229">
        <v>0</v>
      </c>
      <c r="AB332" s="229">
        <v>0</v>
      </c>
      <c r="AC332" s="229">
        <v>0</v>
      </c>
      <c r="AD332" s="229">
        <v>0</v>
      </c>
      <c r="AE332" s="229">
        <v>0</v>
      </c>
      <c r="AF332" s="229">
        <v>0</v>
      </c>
      <c r="AG332" s="229">
        <v>0</v>
      </c>
      <c r="AH332" s="229">
        <v>0</v>
      </c>
      <c r="AI332" s="229">
        <v>0</v>
      </c>
      <c r="AJ332" s="229">
        <v>0</v>
      </c>
      <c r="AK332" s="229">
        <v>0</v>
      </c>
      <c r="AL332" s="229">
        <v>0</v>
      </c>
    </row>
    <row r="333" spans="1:38">
      <c r="A333" s="229">
        <v>332</v>
      </c>
      <c r="B333" s="229" t="s">
        <v>2879</v>
      </c>
      <c r="C333" s="229" t="s">
        <v>3018</v>
      </c>
      <c r="D333" s="229">
        <f t="shared" si="5"/>
        <v>0</v>
      </c>
      <c r="E333" s="229" t="s">
        <v>2981</v>
      </c>
      <c r="G333" s="229">
        <v>0</v>
      </c>
      <c r="H333" s="229">
        <v>0</v>
      </c>
      <c r="I333" s="229">
        <v>0</v>
      </c>
      <c r="J333" s="229">
        <v>0</v>
      </c>
      <c r="K333" s="229">
        <v>0</v>
      </c>
      <c r="L333" s="229">
        <v>0</v>
      </c>
      <c r="M333" s="229">
        <v>0</v>
      </c>
      <c r="N333" s="229">
        <v>0</v>
      </c>
      <c r="O333" s="229">
        <v>0</v>
      </c>
      <c r="P333" s="229">
        <v>0</v>
      </c>
      <c r="Q333" s="229">
        <v>0</v>
      </c>
      <c r="R333" s="229">
        <v>0</v>
      </c>
      <c r="S333" s="229">
        <v>0</v>
      </c>
      <c r="T333" s="229">
        <v>0</v>
      </c>
      <c r="U333" s="229">
        <v>0</v>
      </c>
      <c r="V333" s="229">
        <v>0</v>
      </c>
      <c r="W333" s="229">
        <v>0</v>
      </c>
      <c r="X333" s="229">
        <v>0</v>
      </c>
      <c r="Y333" s="229">
        <v>0</v>
      </c>
      <c r="Z333" s="229">
        <v>0</v>
      </c>
      <c r="AA333" s="229">
        <v>0</v>
      </c>
      <c r="AB333" s="229">
        <v>0</v>
      </c>
      <c r="AC333" s="229">
        <v>0</v>
      </c>
      <c r="AD333" s="229">
        <v>0</v>
      </c>
      <c r="AE333" s="229">
        <v>0</v>
      </c>
      <c r="AF333" s="229">
        <v>0</v>
      </c>
      <c r="AG333" s="229">
        <v>0</v>
      </c>
      <c r="AH333" s="229">
        <v>0</v>
      </c>
      <c r="AI333" s="229">
        <v>0</v>
      </c>
      <c r="AJ333" s="229">
        <v>0</v>
      </c>
      <c r="AK333" s="229">
        <v>0</v>
      </c>
      <c r="AL333" s="229">
        <v>0</v>
      </c>
    </row>
    <row r="334" spans="1:38">
      <c r="A334" s="229">
        <v>333</v>
      </c>
      <c r="B334" s="229" t="s">
        <v>2879</v>
      </c>
      <c r="C334" s="229" t="s">
        <v>3019</v>
      </c>
      <c r="D334" s="229">
        <f t="shared" si="5"/>
        <v>0</v>
      </c>
      <c r="E334" s="229" t="s">
        <v>2981</v>
      </c>
      <c r="G334" s="229">
        <v>0</v>
      </c>
      <c r="H334" s="229">
        <v>0</v>
      </c>
      <c r="I334" s="229">
        <v>0</v>
      </c>
      <c r="J334" s="229">
        <v>0</v>
      </c>
      <c r="K334" s="229">
        <v>0</v>
      </c>
      <c r="L334" s="229">
        <v>0</v>
      </c>
      <c r="M334" s="229">
        <v>0</v>
      </c>
      <c r="N334" s="229">
        <v>0</v>
      </c>
      <c r="O334" s="229">
        <v>0</v>
      </c>
      <c r="P334" s="229">
        <v>0</v>
      </c>
      <c r="Q334" s="229">
        <v>0</v>
      </c>
      <c r="R334" s="229">
        <v>0</v>
      </c>
      <c r="S334" s="229">
        <v>0</v>
      </c>
      <c r="T334" s="229">
        <v>0</v>
      </c>
      <c r="U334" s="229">
        <v>0</v>
      </c>
      <c r="V334" s="229">
        <v>0</v>
      </c>
      <c r="W334" s="229">
        <v>0</v>
      </c>
      <c r="X334" s="229">
        <v>0</v>
      </c>
      <c r="Y334" s="229">
        <v>0</v>
      </c>
      <c r="Z334" s="229">
        <v>0</v>
      </c>
      <c r="AA334" s="229">
        <v>0</v>
      </c>
      <c r="AB334" s="229">
        <v>0</v>
      </c>
      <c r="AC334" s="229">
        <v>0</v>
      </c>
      <c r="AD334" s="229">
        <v>0</v>
      </c>
      <c r="AE334" s="229">
        <v>0</v>
      </c>
      <c r="AF334" s="229">
        <v>0</v>
      </c>
      <c r="AG334" s="229">
        <v>0</v>
      </c>
      <c r="AH334" s="229">
        <v>0</v>
      </c>
      <c r="AI334" s="229">
        <v>0</v>
      </c>
      <c r="AJ334" s="229">
        <v>0</v>
      </c>
      <c r="AK334" s="229">
        <v>0</v>
      </c>
      <c r="AL334" s="229">
        <v>0</v>
      </c>
    </row>
    <row r="335" spans="1:38">
      <c r="A335" s="229">
        <v>334</v>
      </c>
      <c r="B335" s="229" t="s">
        <v>2879</v>
      </c>
      <c r="C335" s="229" t="s">
        <v>3020</v>
      </c>
      <c r="D335" s="229">
        <f t="shared" si="5"/>
        <v>0</v>
      </c>
      <c r="E335" s="229" t="s">
        <v>3021</v>
      </c>
      <c r="G335" s="229">
        <v>0</v>
      </c>
      <c r="H335" s="229">
        <v>0</v>
      </c>
      <c r="I335" s="229">
        <v>0</v>
      </c>
      <c r="J335" s="229">
        <v>0</v>
      </c>
      <c r="K335" s="229">
        <v>0</v>
      </c>
      <c r="L335" s="229">
        <v>0</v>
      </c>
      <c r="M335" s="229">
        <v>0</v>
      </c>
      <c r="N335" s="229">
        <v>0</v>
      </c>
      <c r="O335" s="229">
        <v>0</v>
      </c>
      <c r="P335" s="229">
        <v>0</v>
      </c>
      <c r="Q335" s="229">
        <v>0</v>
      </c>
      <c r="R335" s="229">
        <v>0</v>
      </c>
      <c r="S335" s="229">
        <v>0</v>
      </c>
      <c r="T335" s="229">
        <v>0</v>
      </c>
      <c r="U335" s="229">
        <v>0</v>
      </c>
      <c r="V335" s="229">
        <v>0</v>
      </c>
      <c r="W335" s="229">
        <v>0</v>
      </c>
      <c r="X335" s="229">
        <v>0</v>
      </c>
      <c r="Y335" s="229">
        <v>0</v>
      </c>
      <c r="Z335" s="229">
        <v>0</v>
      </c>
      <c r="AA335" s="229">
        <v>0</v>
      </c>
      <c r="AB335" s="229">
        <v>0</v>
      </c>
      <c r="AC335" s="229">
        <v>0</v>
      </c>
      <c r="AD335" s="229">
        <v>0</v>
      </c>
      <c r="AE335" s="229">
        <v>0</v>
      </c>
      <c r="AF335" s="229">
        <v>0</v>
      </c>
      <c r="AG335" s="229">
        <v>0</v>
      </c>
      <c r="AH335" s="229">
        <v>0</v>
      </c>
      <c r="AI335" s="229">
        <v>0</v>
      </c>
      <c r="AJ335" s="229">
        <v>0</v>
      </c>
      <c r="AK335" s="229">
        <v>0</v>
      </c>
      <c r="AL335" s="229">
        <v>0</v>
      </c>
    </row>
    <row r="336" spans="1:38">
      <c r="A336" s="229">
        <v>335</v>
      </c>
      <c r="B336" s="229" t="s">
        <v>2879</v>
      </c>
      <c r="C336" s="229" t="s">
        <v>3022</v>
      </c>
      <c r="D336" s="229">
        <f t="shared" si="5"/>
        <v>0</v>
      </c>
      <c r="E336" s="229" t="s">
        <v>3021</v>
      </c>
      <c r="G336" s="229">
        <v>0</v>
      </c>
      <c r="H336" s="229">
        <v>0</v>
      </c>
      <c r="I336" s="229">
        <v>0</v>
      </c>
      <c r="J336" s="229">
        <v>0</v>
      </c>
      <c r="K336" s="229">
        <v>0</v>
      </c>
      <c r="L336" s="229">
        <v>0</v>
      </c>
      <c r="M336" s="229">
        <v>0</v>
      </c>
      <c r="N336" s="229">
        <v>0</v>
      </c>
      <c r="O336" s="229">
        <v>0</v>
      </c>
      <c r="P336" s="229">
        <v>0</v>
      </c>
      <c r="Q336" s="229">
        <v>0</v>
      </c>
      <c r="R336" s="229">
        <v>0</v>
      </c>
      <c r="S336" s="229">
        <v>0</v>
      </c>
      <c r="T336" s="229">
        <v>0</v>
      </c>
      <c r="U336" s="229">
        <v>0</v>
      </c>
      <c r="V336" s="229">
        <v>0</v>
      </c>
      <c r="W336" s="229">
        <v>0</v>
      </c>
      <c r="X336" s="229">
        <v>0</v>
      </c>
      <c r="Y336" s="229">
        <v>0</v>
      </c>
      <c r="Z336" s="229">
        <v>0</v>
      </c>
      <c r="AA336" s="229">
        <v>0</v>
      </c>
      <c r="AB336" s="229">
        <v>0</v>
      </c>
      <c r="AC336" s="229">
        <v>0</v>
      </c>
      <c r="AD336" s="229">
        <v>0</v>
      </c>
      <c r="AE336" s="229">
        <v>0</v>
      </c>
      <c r="AF336" s="229">
        <v>0</v>
      </c>
      <c r="AG336" s="229">
        <v>0</v>
      </c>
      <c r="AH336" s="229">
        <v>0</v>
      </c>
      <c r="AI336" s="229">
        <v>0</v>
      </c>
      <c r="AJ336" s="229">
        <v>0</v>
      </c>
      <c r="AK336" s="229">
        <v>0</v>
      </c>
      <c r="AL336" s="229">
        <v>0</v>
      </c>
    </row>
    <row r="337" spans="1:38">
      <c r="A337" s="229">
        <v>336</v>
      </c>
      <c r="B337" s="229" t="s">
        <v>2879</v>
      </c>
      <c r="C337" s="229" t="s">
        <v>3023</v>
      </c>
      <c r="D337" s="229">
        <f t="shared" si="5"/>
        <v>0</v>
      </c>
      <c r="E337" s="229" t="s">
        <v>3021</v>
      </c>
      <c r="G337" s="229">
        <v>0</v>
      </c>
      <c r="H337" s="229">
        <v>0</v>
      </c>
      <c r="I337" s="229">
        <v>0</v>
      </c>
      <c r="J337" s="229">
        <v>0</v>
      </c>
      <c r="K337" s="229">
        <v>0</v>
      </c>
      <c r="L337" s="229">
        <v>0</v>
      </c>
      <c r="M337" s="229">
        <v>0</v>
      </c>
      <c r="N337" s="229">
        <v>0</v>
      </c>
      <c r="O337" s="229">
        <v>0</v>
      </c>
      <c r="P337" s="229">
        <v>0</v>
      </c>
      <c r="Q337" s="229">
        <v>0</v>
      </c>
      <c r="R337" s="229">
        <v>0</v>
      </c>
      <c r="S337" s="229">
        <v>0</v>
      </c>
      <c r="T337" s="229">
        <v>0</v>
      </c>
      <c r="U337" s="229">
        <v>0</v>
      </c>
      <c r="V337" s="229">
        <v>0</v>
      </c>
      <c r="W337" s="229">
        <v>0</v>
      </c>
      <c r="X337" s="229">
        <v>0</v>
      </c>
      <c r="Y337" s="229">
        <v>0</v>
      </c>
      <c r="Z337" s="229">
        <v>0</v>
      </c>
      <c r="AA337" s="229">
        <v>0</v>
      </c>
      <c r="AB337" s="229">
        <v>0</v>
      </c>
      <c r="AC337" s="229">
        <v>0</v>
      </c>
      <c r="AD337" s="229">
        <v>0</v>
      </c>
      <c r="AE337" s="229">
        <v>0</v>
      </c>
      <c r="AF337" s="229">
        <v>0</v>
      </c>
      <c r="AG337" s="229">
        <v>0</v>
      </c>
      <c r="AH337" s="229">
        <v>0</v>
      </c>
      <c r="AI337" s="229">
        <v>0</v>
      </c>
      <c r="AJ337" s="229">
        <v>0</v>
      </c>
      <c r="AK337" s="229">
        <v>0</v>
      </c>
      <c r="AL337" s="229">
        <v>0</v>
      </c>
    </row>
    <row r="338" spans="1:38">
      <c r="A338" s="229">
        <v>337</v>
      </c>
      <c r="B338" s="229" t="s">
        <v>2879</v>
      </c>
      <c r="C338" s="229" t="s">
        <v>3024</v>
      </c>
      <c r="D338" s="229">
        <f t="shared" si="5"/>
        <v>0</v>
      </c>
      <c r="E338" s="229" t="s">
        <v>2950</v>
      </c>
      <c r="G338" s="229">
        <v>0</v>
      </c>
      <c r="H338" s="229">
        <v>0</v>
      </c>
      <c r="I338" s="229">
        <v>0</v>
      </c>
      <c r="J338" s="229">
        <v>0</v>
      </c>
      <c r="K338" s="229">
        <v>0</v>
      </c>
      <c r="L338" s="229">
        <v>0</v>
      </c>
      <c r="M338" s="229">
        <v>0</v>
      </c>
      <c r="N338" s="229">
        <v>0</v>
      </c>
      <c r="O338" s="229">
        <v>0</v>
      </c>
      <c r="P338" s="229">
        <v>0</v>
      </c>
      <c r="Q338" s="229">
        <v>0</v>
      </c>
      <c r="R338" s="229">
        <v>0</v>
      </c>
      <c r="S338" s="229">
        <v>0</v>
      </c>
      <c r="T338" s="229">
        <v>0</v>
      </c>
      <c r="U338" s="229">
        <v>0</v>
      </c>
      <c r="V338" s="229">
        <v>0</v>
      </c>
      <c r="W338" s="229">
        <v>0</v>
      </c>
      <c r="X338" s="229">
        <v>0</v>
      </c>
      <c r="Y338" s="229">
        <v>0</v>
      </c>
      <c r="Z338" s="229">
        <v>0</v>
      </c>
      <c r="AA338" s="229">
        <v>0</v>
      </c>
      <c r="AB338" s="229">
        <v>0</v>
      </c>
      <c r="AC338" s="229">
        <v>0</v>
      </c>
      <c r="AD338" s="229">
        <v>0</v>
      </c>
      <c r="AE338" s="229">
        <v>0</v>
      </c>
      <c r="AF338" s="229">
        <v>0</v>
      </c>
      <c r="AG338" s="229">
        <v>0</v>
      </c>
      <c r="AH338" s="229">
        <v>0</v>
      </c>
      <c r="AI338" s="229">
        <v>0</v>
      </c>
      <c r="AJ338" s="229">
        <v>0</v>
      </c>
      <c r="AK338" s="229">
        <v>0</v>
      </c>
      <c r="AL338" s="229">
        <v>0</v>
      </c>
    </row>
    <row r="339" spans="1:38">
      <c r="A339" s="229">
        <v>338</v>
      </c>
      <c r="B339" s="229" t="s">
        <v>2879</v>
      </c>
      <c r="C339" s="229" t="s">
        <v>3025</v>
      </c>
      <c r="D339" s="229">
        <f t="shared" si="5"/>
        <v>0</v>
      </c>
      <c r="E339" s="229" t="s">
        <v>2950</v>
      </c>
      <c r="G339" s="229">
        <v>0</v>
      </c>
      <c r="H339" s="229">
        <v>0</v>
      </c>
      <c r="I339" s="229">
        <v>0</v>
      </c>
      <c r="J339" s="229">
        <v>0</v>
      </c>
      <c r="K339" s="229">
        <v>0</v>
      </c>
      <c r="L339" s="229">
        <v>0</v>
      </c>
      <c r="M339" s="229">
        <v>0</v>
      </c>
      <c r="N339" s="229">
        <v>0</v>
      </c>
      <c r="O339" s="229">
        <v>0</v>
      </c>
      <c r="P339" s="229">
        <v>0</v>
      </c>
      <c r="Q339" s="229">
        <v>0</v>
      </c>
      <c r="R339" s="229">
        <v>0</v>
      </c>
      <c r="S339" s="229">
        <v>0</v>
      </c>
      <c r="T339" s="229">
        <v>0</v>
      </c>
      <c r="U339" s="229">
        <v>0</v>
      </c>
      <c r="V339" s="229">
        <v>0</v>
      </c>
      <c r="W339" s="229">
        <v>0</v>
      </c>
      <c r="X339" s="229">
        <v>0</v>
      </c>
      <c r="Y339" s="229">
        <v>0</v>
      </c>
      <c r="Z339" s="229">
        <v>0</v>
      </c>
      <c r="AA339" s="229">
        <v>0</v>
      </c>
      <c r="AB339" s="229">
        <v>0</v>
      </c>
      <c r="AC339" s="229">
        <v>0</v>
      </c>
      <c r="AD339" s="229">
        <v>0</v>
      </c>
      <c r="AE339" s="229">
        <v>0</v>
      </c>
      <c r="AF339" s="229">
        <v>0</v>
      </c>
      <c r="AG339" s="229">
        <v>0</v>
      </c>
      <c r="AH339" s="229">
        <v>0</v>
      </c>
      <c r="AI339" s="229">
        <v>0</v>
      </c>
      <c r="AJ339" s="229">
        <v>0</v>
      </c>
      <c r="AK339" s="229">
        <v>0</v>
      </c>
      <c r="AL339" s="229">
        <v>0</v>
      </c>
    </row>
    <row r="340" spans="1:38">
      <c r="A340" s="229">
        <v>339</v>
      </c>
      <c r="B340" s="229" t="s">
        <v>2879</v>
      </c>
      <c r="C340" s="229" t="s">
        <v>3026</v>
      </c>
      <c r="D340" s="229">
        <f t="shared" si="5"/>
        <v>600</v>
      </c>
      <c r="E340" s="229" t="s">
        <v>3027</v>
      </c>
      <c r="G340" s="229">
        <v>0</v>
      </c>
      <c r="H340" s="229">
        <v>0</v>
      </c>
      <c r="I340" s="229">
        <v>0</v>
      </c>
      <c r="J340" s="229">
        <v>0</v>
      </c>
      <c r="K340" s="229">
        <v>0</v>
      </c>
      <c r="L340" s="229">
        <v>0</v>
      </c>
      <c r="M340" s="229">
        <v>0</v>
      </c>
      <c r="N340" s="229">
        <v>0</v>
      </c>
      <c r="O340" s="229">
        <v>0</v>
      </c>
      <c r="P340" s="229">
        <v>0</v>
      </c>
      <c r="Q340" s="229">
        <v>0</v>
      </c>
      <c r="R340" s="229">
        <v>0</v>
      </c>
      <c r="S340" s="229">
        <v>0</v>
      </c>
      <c r="T340" s="229">
        <v>0</v>
      </c>
      <c r="U340" s="229">
        <v>0</v>
      </c>
      <c r="V340" s="229">
        <v>0</v>
      </c>
      <c r="W340" s="229">
        <v>0</v>
      </c>
      <c r="X340" s="229">
        <v>600</v>
      </c>
      <c r="Y340" s="229">
        <v>0</v>
      </c>
      <c r="Z340" s="229">
        <v>0</v>
      </c>
      <c r="AA340" s="229">
        <v>0</v>
      </c>
      <c r="AB340" s="229">
        <v>0</v>
      </c>
      <c r="AC340" s="229">
        <v>0</v>
      </c>
      <c r="AD340" s="229">
        <v>0</v>
      </c>
      <c r="AE340" s="229">
        <v>0</v>
      </c>
      <c r="AF340" s="229">
        <v>0</v>
      </c>
      <c r="AG340" s="229">
        <v>0</v>
      </c>
      <c r="AH340" s="229">
        <v>0</v>
      </c>
      <c r="AI340" s="229">
        <v>0</v>
      </c>
      <c r="AJ340" s="229">
        <v>0</v>
      </c>
      <c r="AK340" s="229">
        <v>0</v>
      </c>
      <c r="AL340" s="229">
        <v>600</v>
      </c>
    </row>
    <row r="341" spans="1:38">
      <c r="A341" s="229">
        <v>340</v>
      </c>
      <c r="B341" s="229" t="s">
        <v>2879</v>
      </c>
      <c r="C341" s="229" t="s">
        <v>3028</v>
      </c>
      <c r="D341" s="229">
        <f t="shared" si="5"/>
        <v>0</v>
      </c>
      <c r="E341" s="229" t="s">
        <v>2898</v>
      </c>
      <c r="G341" s="229">
        <v>0</v>
      </c>
      <c r="H341" s="229">
        <v>0</v>
      </c>
      <c r="I341" s="229">
        <v>0</v>
      </c>
      <c r="J341" s="229">
        <v>0</v>
      </c>
      <c r="K341" s="229">
        <v>0</v>
      </c>
      <c r="L341" s="229">
        <v>0</v>
      </c>
      <c r="M341" s="229">
        <v>0</v>
      </c>
      <c r="N341" s="229">
        <v>0</v>
      </c>
      <c r="O341" s="229">
        <v>0</v>
      </c>
      <c r="P341" s="229">
        <v>0</v>
      </c>
      <c r="Q341" s="229">
        <v>0</v>
      </c>
      <c r="R341" s="229">
        <v>0</v>
      </c>
      <c r="S341" s="229">
        <v>0</v>
      </c>
      <c r="T341" s="229">
        <v>0</v>
      </c>
      <c r="U341" s="229">
        <v>0</v>
      </c>
      <c r="V341" s="229">
        <v>0</v>
      </c>
      <c r="W341" s="229">
        <v>0</v>
      </c>
      <c r="X341" s="229">
        <v>0</v>
      </c>
      <c r="Y341" s="229">
        <v>0</v>
      </c>
      <c r="Z341" s="229">
        <v>0</v>
      </c>
      <c r="AA341" s="229">
        <v>0</v>
      </c>
      <c r="AB341" s="229">
        <v>0</v>
      </c>
      <c r="AC341" s="229">
        <v>0</v>
      </c>
      <c r="AD341" s="229">
        <v>0</v>
      </c>
      <c r="AE341" s="229">
        <v>0</v>
      </c>
      <c r="AF341" s="229">
        <v>0</v>
      </c>
      <c r="AG341" s="229">
        <v>0</v>
      </c>
      <c r="AH341" s="229">
        <v>0</v>
      </c>
      <c r="AI341" s="229">
        <v>0</v>
      </c>
      <c r="AJ341" s="229">
        <v>0</v>
      </c>
      <c r="AK341" s="229">
        <v>0</v>
      </c>
      <c r="AL341" s="229">
        <v>0</v>
      </c>
    </row>
    <row r="342" spans="1:38">
      <c r="A342" s="229">
        <v>341</v>
      </c>
      <c r="B342" s="229" t="s">
        <v>2879</v>
      </c>
      <c r="C342" s="229" t="s">
        <v>3029</v>
      </c>
      <c r="D342" s="229">
        <f t="shared" si="5"/>
        <v>0</v>
      </c>
      <c r="E342" s="229" t="s">
        <v>3030</v>
      </c>
      <c r="G342" s="229">
        <v>0</v>
      </c>
      <c r="H342" s="229">
        <v>0</v>
      </c>
      <c r="I342" s="229">
        <v>0</v>
      </c>
      <c r="J342" s="229">
        <v>0</v>
      </c>
      <c r="K342" s="229">
        <v>0</v>
      </c>
      <c r="L342" s="229">
        <v>0</v>
      </c>
      <c r="M342" s="229">
        <v>0</v>
      </c>
      <c r="N342" s="229">
        <v>0</v>
      </c>
      <c r="O342" s="229">
        <v>0</v>
      </c>
      <c r="P342" s="229">
        <v>0</v>
      </c>
      <c r="Q342" s="229">
        <v>0</v>
      </c>
      <c r="R342" s="229">
        <v>0</v>
      </c>
      <c r="S342" s="229">
        <v>0</v>
      </c>
      <c r="T342" s="229">
        <v>0</v>
      </c>
      <c r="U342" s="229">
        <v>0</v>
      </c>
      <c r="V342" s="229">
        <v>0</v>
      </c>
      <c r="W342" s="229">
        <v>0</v>
      </c>
      <c r="X342" s="229">
        <v>0</v>
      </c>
      <c r="Y342" s="229">
        <v>0</v>
      </c>
      <c r="Z342" s="229">
        <v>0</v>
      </c>
      <c r="AA342" s="229">
        <v>0</v>
      </c>
      <c r="AB342" s="229">
        <v>0</v>
      </c>
      <c r="AC342" s="229">
        <v>0</v>
      </c>
      <c r="AD342" s="229">
        <v>0</v>
      </c>
      <c r="AE342" s="229">
        <v>0</v>
      </c>
      <c r="AF342" s="229">
        <v>0</v>
      </c>
      <c r="AG342" s="229">
        <v>0</v>
      </c>
      <c r="AH342" s="229">
        <v>0</v>
      </c>
      <c r="AI342" s="229">
        <v>0</v>
      </c>
      <c r="AJ342" s="229">
        <v>0</v>
      </c>
      <c r="AK342" s="229">
        <v>0</v>
      </c>
      <c r="AL342" s="229">
        <v>0</v>
      </c>
    </row>
    <row r="343" spans="1:38">
      <c r="A343" s="229">
        <v>342</v>
      </c>
      <c r="B343" s="229" t="s">
        <v>2879</v>
      </c>
      <c r="C343" s="229" t="s">
        <v>3031</v>
      </c>
      <c r="D343" s="229">
        <f t="shared" si="5"/>
        <v>0</v>
      </c>
      <c r="E343" s="229" t="s">
        <v>2950</v>
      </c>
      <c r="G343" s="229">
        <v>0</v>
      </c>
      <c r="H343" s="229">
        <v>0</v>
      </c>
      <c r="I343" s="229">
        <v>0</v>
      </c>
      <c r="J343" s="229">
        <v>0</v>
      </c>
      <c r="K343" s="229">
        <v>0</v>
      </c>
      <c r="L343" s="229">
        <v>0</v>
      </c>
      <c r="M343" s="229">
        <v>0</v>
      </c>
      <c r="N343" s="229">
        <v>0</v>
      </c>
      <c r="O343" s="229">
        <v>0</v>
      </c>
      <c r="P343" s="229">
        <v>0</v>
      </c>
      <c r="Q343" s="229">
        <v>0</v>
      </c>
      <c r="R343" s="229">
        <v>0</v>
      </c>
      <c r="S343" s="229">
        <v>0</v>
      </c>
      <c r="T343" s="229">
        <v>0</v>
      </c>
      <c r="U343" s="229">
        <v>0</v>
      </c>
      <c r="V343" s="229">
        <v>0</v>
      </c>
      <c r="W343" s="229">
        <v>0</v>
      </c>
      <c r="X343" s="229">
        <v>0</v>
      </c>
      <c r="Y343" s="229">
        <v>0</v>
      </c>
      <c r="Z343" s="229">
        <v>0</v>
      </c>
      <c r="AA343" s="229">
        <v>0</v>
      </c>
      <c r="AB343" s="229">
        <v>0</v>
      </c>
      <c r="AC343" s="229">
        <v>0</v>
      </c>
      <c r="AD343" s="229">
        <v>0</v>
      </c>
      <c r="AE343" s="229">
        <v>0</v>
      </c>
      <c r="AF343" s="229">
        <v>0</v>
      </c>
      <c r="AG343" s="229">
        <v>0</v>
      </c>
      <c r="AH343" s="229">
        <v>0</v>
      </c>
      <c r="AI343" s="229">
        <v>0</v>
      </c>
      <c r="AJ343" s="229">
        <v>0</v>
      </c>
      <c r="AK343" s="229">
        <v>0</v>
      </c>
      <c r="AL343" s="229">
        <v>0</v>
      </c>
    </row>
    <row r="344" spans="1:38">
      <c r="A344" s="229">
        <v>343</v>
      </c>
      <c r="B344" s="229" t="s">
        <v>2879</v>
      </c>
      <c r="C344" s="229" t="s">
        <v>3032</v>
      </c>
      <c r="D344" s="229">
        <f t="shared" si="5"/>
        <v>0</v>
      </c>
      <c r="E344" s="229" t="s">
        <v>2950</v>
      </c>
      <c r="G344" s="229">
        <v>0</v>
      </c>
      <c r="H344" s="229">
        <v>0</v>
      </c>
      <c r="I344" s="229">
        <v>0</v>
      </c>
      <c r="J344" s="229">
        <v>0</v>
      </c>
      <c r="K344" s="229">
        <v>0</v>
      </c>
      <c r="L344" s="229">
        <v>0</v>
      </c>
      <c r="M344" s="229">
        <v>0</v>
      </c>
      <c r="N344" s="229">
        <v>0</v>
      </c>
      <c r="O344" s="229">
        <v>0</v>
      </c>
      <c r="P344" s="229">
        <v>0</v>
      </c>
      <c r="Q344" s="229">
        <v>0</v>
      </c>
      <c r="R344" s="229">
        <v>0</v>
      </c>
      <c r="S344" s="229">
        <v>0</v>
      </c>
      <c r="T344" s="229">
        <v>0</v>
      </c>
      <c r="U344" s="229">
        <v>0</v>
      </c>
      <c r="V344" s="229">
        <v>0</v>
      </c>
      <c r="W344" s="229">
        <v>0</v>
      </c>
      <c r="X344" s="229">
        <v>0</v>
      </c>
      <c r="Y344" s="229">
        <v>0</v>
      </c>
      <c r="Z344" s="229">
        <v>0</v>
      </c>
      <c r="AA344" s="229">
        <v>0</v>
      </c>
      <c r="AB344" s="229">
        <v>0</v>
      </c>
      <c r="AC344" s="229">
        <v>0</v>
      </c>
      <c r="AD344" s="229">
        <v>0</v>
      </c>
      <c r="AE344" s="229">
        <v>0</v>
      </c>
      <c r="AF344" s="229">
        <v>0</v>
      </c>
      <c r="AG344" s="229">
        <v>0</v>
      </c>
      <c r="AH344" s="229">
        <v>0</v>
      </c>
      <c r="AI344" s="229">
        <v>0</v>
      </c>
      <c r="AJ344" s="229">
        <v>0</v>
      </c>
      <c r="AK344" s="229">
        <v>0</v>
      </c>
      <c r="AL344" s="229">
        <v>0</v>
      </c>
    </row>
    <row r="345" spans="1:38">
      <c r="A345" s="229">
        <v>344</v>
      </c>
      <c r="B345" s="229" t="s">
        <v>2879</v>
      </c>
      <c r="C345" s="229" t="s">
        <v>3033</v>
      </c>
      <c r="D345" s="229">
        <f t="shared" si="5"/>
        <v>0</v>
      </c>
      <c r="E345" s="229" t="s">
        <v>3034</v>
      </c>
      <c r="G345" s="229">
        <v>0</v>
      </c>
      <c r="H345" s="229">
        <v>0</v>
      </c>
      <c r="I345" s="229">
        <v>0</v>
      </c>
      <c r="J345" s="229">
        <v>0</v>
      </c>
      <c r="K345" s="229">
        <v>0</v>
      </c>
      <c r="L345" s="229">
        <v>0</v>
      </c>
      <c r="M345" s="229">
        <v>0</v>
      </c>
      <c r="N345" s="229">
        <v>0</v>
      </c>
      <c r="O345" s="229">
        <v>0</v>
      </c>
      <c r="P345" s="229">
        <v>0</v>
      </c>
      <c r="Q345" s="229">
        <v>0</v>
      </c>
      <c r="R345" s="229">
        <v>0</v>
      </c>
      <c r="S345" s="229">
        <v>0</v>
      </c>
      <c r="T345" s="229">
        <v>0</v>
      </c>
      <c r="U345" s="229">
        <v>0</v>
      </c>
      <c r="V345" s="229">
        <v>0</v>
      </c>
      <c r="W345" s="229">
        <v>0</v>
      </c>
      <c r="X345" s="229">
        <v>0</v>
      </c>
      <c r="Y345" s="229">
        <v>0</v>
      </c>
      <c r="Z345" s="229">
        <v>0</v>
      </c>
      <c r="AA345" s="229">
        <v>0</v>
      </c>
      <c r="AB345" s="229">
        <v>0</v>
      </c>
      <c r="AC345" s="229">
        <v>0</v>
      </c>
      <c r="AD345" s="229">
        <v>0</v>
      </c>
      <c r="AE345" s="229">
        <v>0</v>
      </c>
      <c r="AF345" s="229">
        <v>0</v>
      </c>
      <c r="AG345" s="229">
        <v>0</v>
      </c>
      <c r="AH345" s="229">
        <v>0</v>
      </c>
      <c r="AI345" s="229">
        <v>0</v>
      </c>
      <c r="AJ345" s="229">
        <v>0</v>
      </c>
      <c r="AK345" s="229">
        <v>0</v>
      </c>
      <c r="AL345" s="229">
        <v>0</v>
      </c>
    </row>
    <row r="346" spans="1:38">
      <c r="A346" s="229">
        <v>345</v>
      </c>
      <c r="B346" s="229" t="s">
        <v>2879</v>
      </c>
      <c r="C346" s="229" t="s">
        <v>3035</v>
      </c>
      <c r="D346" s="229">
        <f t="shared" si="5"/>
        <v>0</v>
      </c>
      <c r="E346" s="229" t="s">
        <v>2976</v>
      </c>
      <c r="G346" s="229">
        <v>0</v>
      </c>
      <c r="H346" s="229">
        <v>0</v>
      </c>
      <c r="I346" s="229">
        <v>0</v>
      </c>
      <c r="J346" s="229">
        <v>0</v>
      </c>
      <c r="K346" s="229">
        <v>0</v>
      </c>
      <c r="L346" s="229">
        <v>0</v>
      </c>
      <c r="M346" s="229">
        <v>0</v>
      </c>
      <c r="N346" s="229">
        <v>0</v>
      </c>
      <c r="O346" s="229">
        <v>0</v>
      </c>
      <c r="P346" s="229">
        <v>0</v>
      </c>
      <c r="Q346" s="229">
        <v>0</v>
      </c>
      <c r="R346" s="229">
        <v>0</v>
      </c>
      <c r="S346" s="229">
        <v>0</v>
      </c>
      <c r="T346" s="229">
        <v>0</v>
      </c>
      <c r="U346" s="229">
        <v>0</v>
      </c>
      <c r="V346" s="229">
        <v>0</v>
      </c>
      <c r="W346" s="229">
        <v>0</v>
      </c>
      <c r="X346" s="229">
        <v>0</v>
      </c>
      <c r="Y346" s="229">
        <v>0</v>
      </c>
      <c r="Z346" s="229">
        <v>0</v>
      </c>
      <c r="AA346" s="229">
        <v>0</v>
      </c>
      <c r="AB346" s="229">
        <v>0</v>
      </c>
      <c r="AC346" s="229">
        <v>0</v>
      </c>
      <c r="AD346" s="229">
        <v>0</v>
      </c>
      <c r="AE346" s="229">
        <v>0</v>
      </c>
      <c r="AF346" s="229">
        <v>0</v>
      </c>
      <c r="AG346" s="229">
        <v>0</v>
      </c>
      <c r="AH346" s="229">
        <v>0</v>
      </c>
      <c r="AI346" s="229">
        <v>0</v>
      </c>
      <c r="AJ346" s="229">
        <v>0</v>
      </c>
      <c r="AK346" s="229">
        <v>0</v>
      </c>
      <c r="AL346" s="229">
        <v>0</v>
      </c>
    </row>
    <row r="347" spans="1:38">
      <c r="A347" s="229">
        <v>346</v>
      </c>
      <c r="B347" s="229" t="s">
        <v>2879</v>
      </c>
      <c r="C347" s="229" t="s">
        <v>3036</v>
      </c>
      <c r="D347" s="229">
        <f t="shared" si="5"/>
        <v>0</v>
      </c>
      <c r="E347" s="229" t="s">
        <v>3034</v>
      </c>
      <c r="G347" s="229">
        <v>0</v>
      </c>
      <c r="H347" s="229">
        <v>0</v>
      </c>
      <c r="I347" s="229">
        <v>0</v>
      </c>
      <c r="J347" s="229">
        <v>0</v>
      </c>
      <c r="K347" s="229">
        <v>0</v>
      </c>
      <c r="L347" s="229">
        <v>0</v>
      </c>
      <c r="M347" s="229">
        <v>0</v>
      </c>
      <c r="N347" s="229">
        <v>0</v>
      </c>
      <c r="O347" s="229">
        <v>0</v>
      </c>
      <c r="P347" s="229">
        <v>0</v>
      </c>
      <c r="Q347" s="229">
        <v>0</v>
      </c>
      <c r="R347" s="229">
        <v>0</v>
      </c>
      <c r="S347" s="229">
        <v>0</v>
      </c>
      <c r="T347" s="229">
        <v>0</v>
      </c>
      <c r="U347" s="229">
        <v>0</v>
      </c>
      <c r="V347" s="229">
        <v>0</v>
      </c>
      <c r="W347" s="229">
        <v>0</v>
      </c>
      <c r="X347" s="229">
        <v>0</v>
      </c>
      <c r="Y347" s="229">
        <v>0</v>
      </c>
      <c r="Z347" s="229">
        <v>0</v>
      </c>
      <c r="AA347" s="229">
        <v>0</v>
      </c>
      <c r="AB347" s="229">
        <v>0</v>
      </c>
      <c r="AC347" s="229">
        <v>0</v>
      </c>
      <c r="AD347" s="229">
        <v>0</v>
      </c>
      <c r="AE347" s="229">
        <v>0</v>
      </c>
      <c r="AF347" s="229">
        <v>0</v>
      </c>
      <c r="AG347" s="229">
        <v>0</v>
      </c>
      <c r="AH347" s="229">
        <v>0</v>
      </c>
      <c r="AI347" s="229">
        <v>0</v>
      </c>
      <c r="AJ347" s="229">
        <v>0</v>
      </c>
      <c r="AK347" s="229">
        <v>0</v>
      </c>
      <c r="AL347" s="229">
        <v>0</v>
      </c>
    </row>
    <row r="348" spans="1:38">
      <c r="A348" s="229">
        <v>347</v>
      </c>
      <c r="B348" s="229" t="s">
        <v>2879</v>
      </c>
      <c r="C348" s="229" t="s">
        <v>3037</v>
      </c>
      <c r="D348" s="229">
        <f t="shared" si="5"/>
        <v>0</v>
      </c>
      <c r="E348" s="229" t="s">
        <v>2976</v>
      </c>
      <c r="G348" s="229">
        <v>0</v>
      </c>
      <c r="H348" s="229">
        <v>0</v>
      </c>
      <c r="I348" s="229">
        <v>0</v>
      </c>
      <c r="J348" s="229">
        <v>0</v>
      </c>
      <c r="K348" s="229">
        <v>0</v>
      </c>
      <c r="L348" s="229">
        <v>0</v>
      </c>
      <c r="M348" s="229">
        <v>0</v>
      </c>
      <c r="N348" s="229">
        <v>0</v>
      </c>
      <c r="O348" s="229">
        <v>0</v>
      </c>
      <c r="P348" s="229">
        <v>0</v>
      </c>
      <c r="Q348" s="229">
        <v>0</v>
      </c>
      <c r="R348" s="229">
        <v>0</v>
      </c>
      <c r="S348" s="229">
        <v>0</v>
      </c>
      <c r="T348" s="229">
        <v>0</v>
      </c>
      <c r="U348" s="229">
        <v>0</v>
      </c>
      <c r="V348" s="229">
        <v>0</v>
      </c>
      <c r="W348" s="229">
        <v>0</v>
      </c>
      <c r="X348" s="229">
        <v>0</v>
      </c>
      <c r="Y348" s="229">
        <v>0</v>
      </c>
      <c r="Z348" s="229">
        <v>0</v>
      </c>
      <c r="AA348" s="229">
        <v>0</v>
      </c>
      <c r="AB348" s="229">
        <v>0</v>
      </c>
      <c r="AC348" s="229">
        <v>0</v>
      </c>
      <c r="AD348" s="229">
        <v>0</v>
      </c>
      <c r="AE348" s="229">
        <v>0</v>
      </c>
      <c r="AF348" s="229">
        <v>0</v>
      </c>
      <c r="AG348" s="229">
        <v>0</v>
      </c>
      <c r="AH348" s="229">
        <v>0</v>
      </c>
      <c r="AI348" s="229">
        <v>0</v>
      </c>
      <c r="AJ348" s="229">
        <v>0</v>
      </c>
      <c r="AK348" s="229">
        <v>0</v>
      </c>
      <c r="AL348" s="229">
        <v>0</v>
      </c>
    </row>
    <row r="349" spans="1:38">
      <c r="A349" s="229">
        <v>348</v>
      </c>
      <c r="B349" s="229" t="s">
        <v>2879</v>
      </c>
      <c r="C349" s="229" t="s">
        <v>3038</v>
      </c>
      <c r="D349" s="229">
        <f t="shared" si="5"/>
        <v>0</v>
      </c>
      <c r="E349" s="229" t="s">
        <v>3010</v>
      </c>
      <c r="G349" s="229">
        <v>0</v>
      </c>
      <c r="H349" s="229">
        <v>0</v>
      </c>
      <c r="I349" s="229">
        <v>0</v>
      </c>
      <c r="J349" s="229">
        <v>0</v>
      </c>
      <c r="K349" s="229">
        <v>0</v>
      </c>
      <c r="L349" s="229">
        <v>0</v>
      </c>
      <c r="M349" s="229">
        <v>0</v>
      </c>
      <c r="N349" s="229">
        <v>0</v>
      </c>
      <c r="O349" s="229">
        <v>0</v>
      </c>
      <c r="P349" s="229">
        <v>0</v>
      </c>
      <c r="Q349" s="229">
        <v>0</v>
      </c>
      <c r="R349" s="229">
        <v>0</v>
      </c>
      <c r="S349" s="229">
        <v>0</v>
      </c>
      <c r="T349" s="229">
        <v>0</v>
      </c>
      <c r="U349" s="229">
        <v>0</v>
      </c>
      <c r="V349" s="229">
        <v>0</v>
      </c>
      <c r="W349" s="229">
        <v>0</v>
      </c>
      <c r="X349" s="229">
        <v>0</v>
      </c>
      <c r="Y349" s="229">
        <v>0</v>
      </c>
      <c r="Z349" s="229">
        <v>0</v>
      </c>
      <c r="AA349" s="229">
        <v>0</v>
      </c>
      <c r="AB349" s="229">
        <v>0</v>
      </c>
      <c r="AC349" s="229">
        <v>0</v>
      </c>
      <c r="AD349" s="229">
        <v>0</v>
      </c>
      <c r="AE349" s="229">
        <v>0</v>
      </c>
      <c r="AF349" s="229">
        <v>0</v>
      </c>
      <c r="AG349" s="229">
        <v>0</v>
      </c>
      <c r="AH349" s="229">
        <v>0</v>
      </c>
      <c r="AI349" s="229">
        <v>0</v>
      </c>
      <c r="AJ349" s="229">
        <v>0</v>
      </c>
      <c r="AK349" s="229">
        <v>0</v>
      </c>
      <c r="AL349" s="229">
        <v>0</v>
      </c>
    </row>
    <row r="350" spans="1:38">
      <c r="A350" s="229">
        <v>349</v>
      </c>
      <c r="B350" s="229" t="s">
        <v>2879</v>
      </c>
      <c r="C350" s="229" t="s">
        <v>3039</v>
      </c>
      <c r="D350" s="229">
        <f t="shared" si="5"/>
        <v>0</v>
      </c>
      <c r="E350" s="229" t="s">
        <v>3040</v>
      </c>
      <c r="G350" s="229">
        <v>0</v>
      </c>
      <c r="H350" s="229">
        <v>0</v>
      </c>
      <c r="I350" s="229">
        <v>0</v>
      </c>
      <c r="J350" s="229">
        <v>0</v>
      </c>
      <c r="K350" s="229">
        <v>0</v>
      </c>
      <c r="L350" s="229">
        <v>0</v>
      </c>
      <c r="M350" s="229">
        <v>0</v>
      </c>
      <c r="N350" s="229">
        <v>0</v>
      </c>
      <c r="O350" s="229">
        <v>0</v>
      </c>
      <c r="P350" s="229">
        <v>0</v>
      </c>
      <c r="Q350" s="229">
        <v>0</v>
      </c>
      <c r="R350" s="229">
        <v>0</v>
      </c>
      <c r="S350" s="229">
        <v>0</v>
      </c>
      <c r="T350" s="229">
        <v>0</v>
      </c>
      <c r="U350" s="229">
        <v>0</v>
      </c>
      <c r="V350" s="229">
        <v>0</v>
      </c>
      <c r="W350" s="229">
        <v>0</v>
      </c>
      <c r="X350" s="229">
        <v>0</v>
      </c>
      <c r="Y350" s="229">
        <v>0</v>
      </c>
      <c r="Z350" s="229">
        <v>0</v>
      </c>
      <c r="AA350" s="229">
        <v>0</v>
      </c>
      <c r="AB350" s="229">
        <v>0</v>
      </c>
      <c r="AC350" s="229">
        <v>0</v>
      </c>
      <c r="AD350" s="229">
        <v>0</v>
      </c>
      <c r="AE350" s="229">
        <v>0</v>
      </c>
      <c r="AF350" s="229">
        <v>0</v>
      </c>
      <c r="AG350" s="229">
        <v>0</v>
      </c>
      <c r="AH350" s="229">
        <v>0</v>
      </c>
      <c r="AI350" s="229">
        <v>0</v>
      </c>
      <c r="AJ350" s="229">
        <v>0</v>
      </c>
      <c r="AK350" s="229">
        <v>0</v>
      </c>
      <c r="AL350" s="229">
        <v>0</v>
      </c>
    </row>
    <row r="351" spans="1:38">
      <c r="A351" s="229">
        <v>350</v>
      </c>
      <c r="B351" s="229" t="s">
        <v>2879</v>
      </c>
      <c r="C351" s="229" t="s">
        <v>3041</v>
      </c>
      <c r="D351" s="229">
        <f t="shared" si="5"/>
        <v>0</v>
      </c>
      <c r="E351" s="229" t="s">
        <v>2898</v>
      </c>
      <c r="G351" s="229">
        <v>0</v>
      </c>
      <c r="H351" s="229">
        <v>0</v>
      </c>
      <c r="I351" s="229">
        <v>0</v>
      </c>
      <c r="J351" s="229">
        <v>0</v>
      </c>
      <c r="K351" s="229">
        <v>0</v>
      </c>
      <c r="L351" s="229">
        <v>0</v>
      </c>
      <c r="M351" s="229">
        <v>0</v>
      </c>
      <c r="N351" s="229">
        <v>0</v>
      </c>
      <c r="O351" s="229">
        <v>0</v>
      </c>
      <c r="P351" s="229">
        <v>0</v>
      </c>
      <c r="Q351" s="229">
        <v>0</v>
      </c>
      <c r="R351" s="229">
        <v>0</v>
      </c>
      <c r="S351" s="229">
        <v>0</v>
      </c>
      <c r="T351" s="229">
        <v>0</v>
      </c>
      <c r="U351" s="229">
        <v>0</v>
      </c>
      <c r="V351" s="229">
        <v>0</v>
      </c>
      <c r="W351" s="229">
        <v>0</v>
      </c>
      <c r="X351" s="229">
        <v>0</v>
      </c>
      <c r="Y351" s="229">
        <v>0</v>
      </c>
      <c r="Z351" s="229">
        <v>0</v>
      </c>
      <c r="AA351" s="229">
        <v>0</v>
      </c>
      <c r="AB351" s="229">
        <v>0</v>
      </c>
      <c r="AC351" s="229">
        <v>0</v>
      </c>
      <c r="AD351" s="229">
        <v>0</v>
      </c>
      <c r="AE351" s="229">
        <v>0</v>
      </c>
      <c r="AF351" s="229">
        <v>0</v>
      </c>
      <c r="AG351" s="229">
        <v>0</v>
      </c>
      <c r="AH351" s="229">
        <v>0</v>
      </c>
      <c r="AI351" s="229">
        <v>0</v>
      </c>
      <c r="AJ351" s="229">
        <v>0</v>
      </c>
      <c r="AK351" s="229">
        <v>0</v>
      </c>
      <c r="AL351" s="229">
        <v>0</v>
      </c>
    </row>
    <row r="352" spans="1:38">
      <c r="A352" s="229">
        <v>351</v>
      </c>
      <c r="B352" s="229" t="s">
        <v>2879</v>
      </c>
      <c r="C352" s="229" t="s">
        <v>3042</v>
      </c>
      <c r="D352" s="229">
        <f t="shared" si="5"/>
        <v>0</v>
      </c>
      <c r="E352" s="229" t="s">
        <v>3043</v>
      </c>
      <c r="G352" s="229">
        <v>0</v>
      </c>
      <c r="H352" s="229">
        <v>0</v>
      </c>
      <c r="I352" s="229">
        <v>0</v>
      </c>
      <c r="J352" s="229">
        <v>0</v>
      </c>
      <c r="K352" s="229">
        <v>0</v>
      </c>
      <c r="L352" s="229">
        <v>0</v>
      </c>
      <c r="M352" s="229">
        <v>0</v>
      </c>
      <c r="N352" s="229">
        <v>0</v>
      </c>
      <c r="O352" s="229">
        <v>0</v>
      </c>
      <c r="P352" s="229">
        <v>0</v>
      </c>
      <c r="Q352" s="229">
        <v>0</v>
      </c>
      <c r="R352" s="229">
        <v>0</v>
      </c>
      <c r="S352" s="229">
        <v>0</v>
      </c>
      <c r="T352" s="229">
        <v>0</v>
      </c>
      <c r="U352" s="229">
        <v>0</v>
      </c>
      <c r="V352" s="229">
        <v>0</v>
      </c>
      <c r="W352" s="229">
        <v>0</v>
      </c>
      <c r="X352" s="229">
        <v>0</v>
      </c>
      <c r="Y352" s="229">
        <v>0</v>
      </c>
      <c r="Z352" s="229">
        <v>0</v>
      </c>
      <c r="AA352" s="229">
        <v>0</v>
      </c>
      <c r="AB352" s="229">
        <v>0</v>
      </c>
      <c r="AC352" s="229">
        <v>0</v>
      </c>
      <c r="AD352" s="229">
        <v>0</v>
      </c>
      <c r="AE352" s="229">
        <v>0</v>
      </c>
      <c r="AF352" s="229">
        <v>0</v>
      </c>
      <c r="AG352" s="229">
        <v>0</v>
      </c>
      <c r="AH352" s="229">
        <v>0</v>
      </c>
      <c r="AI352" s="229">
        <v>0</v>
      </c>
      <c r="AJ352" s="229">
        <v>0</v>
      </c>
      <c r="AK352" s="229">
        <v>0</v>
      </c>
      <c r="AL352" s="229">
        <v>0</v>
      </c>
    </row>
    <row r="353" spans="1:38">
      <c r="A353" s="229">
        <v>352</v>
      </c>
      <c r="B353" s="229" t="s">
        <v>2879</v>
      </c>
      <c r="C353" s="229" t="s">
        <v>3044</v>
      </c>
      <c r="D353" s="229">
        <f t="shared" si="5"/>
        <v>0</v>
      </c>
      <c r="E353" s="229" t="s">
        <v>2886</v>
      </c>
      <c r="G353" s="229">
        <v>0</v>
      </c>
      <c r="H353" s="229">
        <v>0</v>
      </c>
      <c r="I353" s="229">
        <v>0</v>
      </c>
      <c r="J353" s="229">
        <v>0</v>
      </c>
      <c r="K353" s="229">
        <v>0</v>
      </c>
      <c r="L353" s="229">
        <v>0</v>
      </c>
      <c r="M353" s="229">
        <v>0</v>
      </c>
      <c r="N353" s="229">
        <v>0</v>
      </c>
      <c r="O353" s="229">
        <v>0</v>
      </c>
      <c r="P353" s="229">
        <v>0</v>
      </c>
      <c r="Q353" s="229">
        <v>0</v>
      </c>
      <c r="R353" s="229">
        <v>0</v>
      </c>
      <c r="S353" s="229">
        <v>0</v>
      </c>
      <c r="T353" s="229">
        <v>0</v>
      </c>
      <c r="U353" s="229">
        <v>0</v>
      </c>
      <c r="V353" s="229">
        <v>0</v>
      </c>
      <c r="W353" s="229">
        <v>0</v>
      </c>
      <c r="X353" s="229">
        <v>0</v>
      </c>
      <c r="Y353" s="229">
        <v>0</v>
      </c>
      <c r="Z353" s="229">
        <v>0</v>
      </c>
      <c r="AA353" s="229">
        <v>0</v>
      </c>
      <c r="AB353" s="229">
        <v>0</v>
      </c>
      <c r="AC353" s="229">
        <v>0</v>
      </c>
      <c r="AD353" s="229">
        <v>0</v>
      </c>
      <c r="AE353" s="229">
        <v>0</v>
      </c>
      <c r="AF353" s="229">
        <v>0</v>
      </c>
      <c r="AG353" s="229">
        <v>0</v>
      </c>
      <c r="AH353" s="229">
        <v>0</v>
      </c>
      <c r="AI353" s="229">
        <v>0</v>
      </c>
      <c r="AJ353" s="229">
        <v>0</v>
      </c>
      <c r="AK353" s="229">
        <v>0</v>
      </c>
      <c r="AL353" s="229">
        <v>0</v>
      </c>
    </row>
    <row r="354" spans="1:38">
      <c r="A354" s="229">
        <v>353</v>
      </c>
      <c r="B354" s="229" t="s">
        <v>2879</v>
      </c>
      <c r="C354" s="229" t="s">
        <v>3045</v>
      </c>
      <c r="D354" s="229">
        <f t="shared" si="5"/>
        <v>0</v>
      </c>
      <c r="E354" s="229" t="s">
        <v>3046</v>
      </c>
      <c r="G354" s="229">
        <v>0</v>
      </c>
      <c r="H354" s="229">
        <v>0</v>
      </c>
      <c r="I354" s="229">
        <v>0</v>
      </c>
      <c r="J354" s="229">
        <v>0</v>
      </c>
      <c r="K354" s="229">
        <v>0</v>
      </c>
      <c r="L354" s="229">
        <v>0</v>
      </c>
      <c r="M354" s="229">
        <v>0</v>
      </c>
      <c r="N354" s="229">
        <v>0</v>
      </c>
      <c r="O354" s="229">
        <v>0</v>
      </c>
      <c r="P354" s="229">
        <v>0</v>
      </c>
      <c r="Q354" s="229">
        <v>0</v>
      </c>
      <c r="R354" s="229">
        <v>0</v>
      </c>
      <c r="S354" s="229">
        <v>0</v>
      </c>
      <c r="T354" s="229">
        <v>0</v>
      </c>
      <c r="U354" s="229">
        <v>0</v>
      </c>
      <c r="V354" s="229">
        <v>0</v>
      </c>
      <c r="W354" s="229">
        <v>0</v>
      </c>
      <c r="X354" s="229">
        <v>0</v>
      </c>
      <c r="Y354" s="229">
        <v>0</v>
      </c>
      <c r="Z354" s="229">
        <v>0</v>
      </c>
      <c r="AA354" s="229">
        <v>0</v>
      </c>
      <c r="AB354" s="229">
        <v>0</v>
      </c>
      <c r="AC354" s="229">
        <v>0</v>
      </c>
      <c r="AD354" s="229">
        <v>0</v>
      </c>
      <c r="AE354" s="229">
        <v>0</v>
      </c>
      <c r="AF354" s="229">
        <v>0</v>
      </c>
      <c r="AG354" s="229">
        <v>0</v>
      </c>
      <c r="AH354" s="229">
        <v>0</v>
      </c>
      <c r="AI354" s="229">
        <v>0</v>
      </c>
      <c r="AJ354" s="229">
        <v>0</v>
      </c>
      <c r="AK354" s="229">
        <v>0</v>
      </c>
      <c r="AL354" s="229">
        <v>0</v>
      </c>
    </row>
    <row r="355" spans="1:38">
      <c r="A355" s="229">
        <v>354</v>
      </c>
      <c r="B355" s="229" t="s">
        <v>2879</v>
      </c>
      <c r="C355" s="229" t="s">
        <v>3047</v>
      </c>
      <c r="D355" s="229">
        <f t="shared" si="5"/>
        <v>0</v>
      </c>
      <c r="E355" s="229" t="s">
        <v>2950</v>
      </c>
      <c r="G355" s="229">
        <v>0</v>
      </c>
      <c r="H355" s="229">
        <v>0</v>
      </c>
      <c r="I355" s="229">
        <v>0</v>
      </c>
      <c r="J355" s="229">
        <v>0</v>
      </c>
      <c r="K355" s="229">
        <v>0</v>
      </c>
      <c r="L355" s="229">
        <v>0</v>
      </c>
      <c r="M355" s="229">
        <v>0</v>
      </c>
      <c r="N355" s="229">
        <v>0</v>
      </c>
      <c r="O355" s="229">
        <v>0</v>
      </c>
      <c r="P355" s="229">
        <v>0</v>
      </c>
      <c r="Q355" s="229">
        <v>0</v>
      </c>
      <c r="R355" s="229">
        <v>0</v>
      </c>
      <c r="S355" s="229">
        <v>0</v>
      </c>
      <c r="T355" s="229">
        <v>0</v>
      </c>
      <c r="U355" s="229">
        <v>0</v>
      </c>
      <c r="V355" s="229">
        <v>0</v>
      </c>
      <c r="W355" s="229">
        <v>0</v>
      </c>
      <c r="X355" s="229">
        <v>0</v>
      </c>
      <c r="Y355" s="229">
        <v>0</v>
      </c>
      <c r="Z355" s="229">
        <v>0</v>
      </c>
      <c r="AA355" s="229">
        <v>0</v>
      </c>
      <c r="AB355" s="229">
        <v>0</v>
      </c>
      <c r="AC355" s="229">
        <v>0</v>
      </c>
      <c r="AD355" s="229">
        <v>0</v>
      </c>
      <c r="AE355" s="229">
        <v>0</v>
      </c>
      <c r="AF355" s="229">
        <v>0</v>
      </c>
      <c r="AG355" s="229">
        <v>0</v>
      </c>
      <c r="AH355" s="229">
        <v>0</v>
      </c>
      <c r="AI355" s="229">
        <v>0</v>
      </c>
      <c r="AJ355" s="229">
        <v>0</v>
      </c>
      <c r="AK355" s="229">
        <v>0</v>
      </c>
      <c r="AL355" s="229">
        <v>0</v>
      </c>
    </row>
    <row r="356" spans="1:38">
      <c r="A356" s="229">
        <v>355</v>
      </c>
      <c r="B356" s="229" t="s">
        <v>2879</v>
      </c>
      <c r="C356" s="229" t="s">
        <v>3048</v>
      </c>
      <c r="D356" s="229">
        <f t="shared" si="5"/>
        <v>0</v>
      </c>
      <c r="E356" s="229" t="s">
        <v>2950</v>
      </c>
      <c r="G356" s="229">
        <v>0</v>
      </c>
      <c r="H356" s="229">
        <v>0</v>
      </c>
      <c r="I356" s="229">
        <v>0</v>
      </c>
      <c r="J356" s="229">
        <v>0</v>
      </c>
      <c r="K356" s="229">
        <v>0</v>
      </c>
      <c r="L356" s="229">
        <v>0</v>
      </c>
      <c r="M356" s="229">
        <v>0</v>
      </c>
      <c r="N356" s="229">
        <v>0</v>
      </c>
      <c r="O356" s="229">
        <v>0</v>
      </c>
      <c r="P356" s="229">
        <v>0</v>
      </c>
      <c r="Q356" s="229">
        <v>0</v>
      </c>
      <c r="R356" s="229">
        <v>0</v>
      </c>
      <c r="S356" s="229">
        <v>0</v>
      </c>
      <c r="T356" s="229">
        <v>0</v>
      </c>
      <c r="U356" s="229">
        <v>0</v>
      </c>
      <c r="V356" s="229">
        <v>0</v>
      </c>
      <c r="W356" s="229">
        <v>0</v>
      </c>
      <c r="X356" s="229">
        <v>0</v>
      </c>
      <c r="Y356" s="229">
        <v>0</v>
      </c>
      <c r="Z356" s="229">
        <v>0</v>
      </c>
      <c r="AA356" s="229">
        <v>0</v>
      </c>
      <c r="AB356" s="229">
        <v>0</v>
      </c>
      <c r="AC356" s="229">
        <v>0</v>
      </c>
      <c r="AD356" s="229">
        <v>0</v>
      </c>
      <c r="AE356" s="229">
        <v>0</v>
      </c>
      <c r="AF356" s="229">
        <v>0</v>
      </c>
      <c r="AG356" s="229">
        <v>0</v>
      </c>
      <c r="AH356" s="229">
        <v>0</v>
      </c>
      <c r="AI356" s="229">
        <v>0</v>
      </c>
      <c r="AJ356" s="229">
        <v>0</v>
      </c>
      <c r="AK356" s="229">
        <v>0</v>
      </c>
      <c r="AL356" s="229">
        <v>0</v>
      </c>
    </row>
    <row r="357" spans="1:38">
      <c r="A357" s="229">
        <v>356</v>
      </c>
      <c r="B357" s="229" t="s">
        <v>2879</v>
      </c>
      <c r="C357" s="229" t="s">
        <v>3049</v>
      </c>
      <c r="D357" s="229">
        <f t="shared" si="5"/>
        <v>0</v>
      </c>
      <c r="E357" s="229" t="s">
        <v>3021</v>
      </c>
      <c r="G357" s="229">
        <v>0</v>
      </c>
      <c r="H357" s="229">
        <v>0</v>
      </c>
      <c r="I357" s="229">
        <v>0</v>
      </c>
      <c r="J357" s="229">
        <v>0</v>
      </c>
      <c r="K357" s="229">
        <v>0</v>
      </c>
      <c r="L357" s="229">
        <v>0</v>
      </c>
      <c r="M357" s="229">
        <v>0</v>
      </c>
      <c r="N357" s="229">
        <v>0</v>
      </c>
      <c r="O357" s="229">
        <v>0</v>
      </c>
      <c r="P357" s="229">
        <v>0</v>
      </c>
      <c r="Q357" s="229">
        <v>0</v>
      </c>
      <c r="R357" s="229">
        <v>0</v>
      </c>
      <c r="S357" s="229">
        <v>0</v>
      </c>
      <c r="T357" s="229">
        <v>0</v>
      </c>
      <c r="U357" s="229">
        <v>0</v>
      </c>
      <c r="V357" s="229">
        <v>0</v>
      </c>
      <c r="W357" s="229">
        <v>0</v>
      </c>
      <c r="X357" s="229">
        <v>0</v>
      </c>
      <c r="Y357" s="229">
        <v>0</v>
      </c>
      <c r="Z357" s="229">
        <v>0</v>
      </c>
      <c r="AA357" s="229">
        <v>0</v>
      </c>
      <c r="AB357" s="229">
        <v>0</v>
      </c>
      <c r="AC357" s="229">
        <v>0</v>
      </c>
      <c r="AD357" s="229">
        <v>0</v>
      </c>
      <c r="AE357" s="229">
        <v>0</v>
      </c>
      <c r="AF357" s="229">
        <v>0</v>
      </c>
      <c r="AG357" s="229">
        <v>0</v>
      </c>
      <c r="AH357" s="229">
        <v>0</v>
      </c>
      <c r="AI357" s="229">
        <v>0</v>
      </c>
      <c r="AJ357" s="229">
        <v>0</v>
      </c>
      <c r="AK357" s="229">
        <v>0</v>
      </c>
      <c r="AL357" s="229">
        <v>0</v>
      </c>
    </row>
    <row r="358" spans="1:38">
      <c r="A358" s="229">
        <v>357</v>
      </c>
      <c r="B358" s="229" t="s">
        <v>2879</v>
      </c>
      <c r="C358" s="229" t="s">
        <v>3050</v>
      </c>
      <c r="D358" s="229">
        <f t="shared" si="5"/>
        <v>0</v>
      </c>
      <c r="E358" s="229" t="s">
        <v>3021</v>
      </c>
      <c r="G358" s="229">
        <v>0</v>
      </c>
      <c r="H358" s="229">
        <v>0</v>
      </c>
      <c r="I358" s="229">
        <v>0</v>
      </c>
      <c r="J358" s="229">
        <v>0</v>
      </c>
      <c r="K358" s="229">
        <v>0</v>
      </c>
      <c r="L358" s="229">
        <v>0</v>
      </c>
      <c r="M358" s="229">
        <v>0</v>
      </c>
      <c r="N358" s="229">
        <v>0</v>
      </c>
      <c r="O358" s="229">
        <v>0</v>
      </c>
      <c r="P358" s="229">
        <v>0</v>
      </c>
      <c r="Q358" s="229">
        <v>0</v>
      </c>
      <c r="R358" s="229">
        <v>0</v>
      </c>
      <c r="S358" s="229">
        <v>0</v>
      </c>
      <c r="T358" s="229">
        <v>0</v>
      </c>
      <c r="U358" s="229">
        <v>0</v>
      </c>
      <c r="V358" s="229">
        <v>0</v>
      </c>
      <c r="W358" s="229">
        <v>0</v>
      </c>
      <c r="X358" s="229">
        <v>0</v>
      </c>
      <c r="Y358" s="229">
        <v>0</v>
      </c>
      <c r="Z358" s="229">
        <v>0</v>
      </c>
      <c r="AA358" s="229">
        <v>0</v>
      </c>
      <c r="AB358" s="229">
        <v>0</v>
      </c>
      <c r="AC358" s="229">
        <v>0</v>
      </c>
      <c r="AD358" s="229">
        <v>0</v>
      </c>
      <c r="AE358" s="229">
        <v>0</v>
      </c>
      <c r="AF358" s="229">
        <v>0</v>
      </c>
      <c r="AG358" s="229">
        <v>0</v>
      </c>
      <c r="AH358" s="229">
        <v>0</v>
      </c>
      <c r="AI358" s="229">
        <v>0</v>
      </c>
      <c r="AJ358" s="229">
        <v>0</v>
      </c>
      <c r="AK358" s="229">
        <v>0</v>
      </c>
      <c r="AL358" s="229">
        <v>0</v>
      </c>
    </row>
    <row r="359" spans="1:38">
      <c r="A359" s="229">
        <v>358</v>
      </c>
      <c r="B359" s="229" t="s">
        <v>2879</v>
      </c>
      <c r="C359" s="229" t="s">
        <v>3051</v>
      </c>
      <c r="D359" s="229">
        <f t="shared" si="5"/>
        <v>0</v>
      </c>
      <c r="E359" s="229" t="s">
        <v>3021</v>
      </c>
      <c r="G359" s="229">
        <v>0</v>
      </c>
      <c r="H359" s="229">
        <v>0</v>
      </c>
      <c r="I359" s="229">
        <v>0</v>
      </c>
      <c r="J359" s="229">
        <v>0</v>
      </c>
      <c r="K359" s="229">
        <v>0</v>
      </c>
      <c r="L359" s="229">
        <v>0</v>
      </c>
      <c r="M359" s="229">
        <v>0</v>
      </c>
      <c r="N359" s="229">
        <v>0</v>
      </c>
      <c r="O359" s="229">
        <v>0</v>
      </c>
      <c r="P359" s="229">
        <v>0</v>
      </c>
      <c r="Q359" s="229">
        <v>0</v>
      </c>
      <c r="R359" s="229">
        <v>0</v>
      </c>
      <c r="S359" s="229">
        <v>0</v>
      </c>
      <c r="T359" s="229">
        <v>0</v>
      </c>
      <c r="U359" s="229">
        <v>0</v>
      </c>
      <c r="V359" s="229">
        <v>0</v>
      </c>
      <c r="W359" s="229">
        <v>0</v>
      </c>
      <c r="X359" s="229">
        <v>0</v>
      </c>
      <c r="Y359" s="229">
        <v>0</v>
      </c>
      <c r="Z359" s="229">
        <v>0</v>
      </c>
      <c r="AA359" s="229">
        <v>0</v>
      </c>
      <c r="AB359" s="229">
        <v>0</v>
      </c>
      <c r="AC359" s="229">
        <v>0</v>
      </c>
      <c r="AD359" s="229">
        <v>0</v>
      </c>
      <c r="AE359" s="229">
        <v>0</v>
      </c>
      <c r="AF359" s="229">
        <v>0</v>
      </c>
      <c r="AG359" s="229">
        <v>0</v>
      </c>
      <c r="AH359" s="229">
        <v>0</v>
      </c>
      <c r="AI359" s="229">
        <v>0</v>
      </c>
      <c r="AJ359" s="229">
        <v>0</v>
      </c>
      <c r="AK359" s="229">
        <v>0</v>
      </c>
      <c r="AL359" s="229">
        <v>0</v>
      </c>
    </row>
    <row r="360" spans="1:38">
      <c r="A360" s="229">
        <v>359</v>
      </c>
      <c r="B360" s="229" t="s">
        <v>2879</v>
      </c>
      <c r="C360" s="229" t="s">
        <v>3052</v>
      </c>
      <c r="D360" s="229">
        <f t="shared" si="5"/>
        <v>0</v>
      </c>
      <c r="E360" s="229" t="s">
        <v>2886</v>
      </c>
      <c r="G360" s="229">
        <v>0</v>
      </c>
      <c r="H360" s="229">
        <v>0</v>
      </c>
      <c r="I360" s="229">
        <v>0</v>
      </c>
      <c r="J360" s="229">
        <v>0</v>
      </c>
      <c r="K360" s="229">
        <v>0</v>
      </c>
      <c r="L360" s="229">
        <v>0</v>
      </c>
      <c r="M360" s="229">
        <v>0</v>
      </c>
      <c r="N360" s="229">
        <v>0</v>
      </c>
      <c r="O360" s="229">
        <v>0</v>
      </c>
      <c r="P360" s="229">
        <v>0</v>
      </c>
      <c r="Q360" s="229">
        <v>0</v>
      </c>
      <c r="R360" s="229">
        <v>0</v>
      </c>
      <c r="S360" s="229">
        <v>0</v>
      </c>
      <c r="T360" s="229">
        <v>0</v>
      </c>
      <c r="U360" s="229">
        <v>0</v>
      </c>
      <c r="V360" s="229">
        <v>0</v>
      </c>
      <c r="W360" s="229">
        <v>0</v>
      </c>
      <c r="X360" s="229">
        <v>0</v>
      </c>
      <c r="Y360" s="229">
        <v>0</v>
      </c>
      <c r="Z360" s="229">
        <v>0</v>
      </c>
      <c r="AA360" s="229">
        <v>0</v>
      </c>
      <c r="AB360" s="229">
        <v>0</v>
      </c>
      <c r="AC360" s="229">
        <v>0</v>
      </c>
      <c r="AD360" s="229">
        <v>0</v>
      </c>
      <c r="AE360" s="229">
        <v>0</v>
      </c>
      <c r="AF360" s="229">
        <v>0</v>
      </c>
      <c r="AG360" s="229">
        <v>0</v>
      </c>
      <c r="AH360" s="229">
        <v>0</v>
      </c>
      <c r="AI360" s="229">
        <v>0</v>
      </c>
      <c r="AJ360" s="229">
        <v>0</v>
      </c>
      <c r="AK360" s="229">
        <v>0</v>
      </c>
      <c r="AL360" s="229">
        <v>0</v>
      </c>
    </row>
    <row r="361" spans="1:38">
      <c r="A361" s="229">
        <v>360</v>
      </c>
      <c r="B361" s="229" t="s">
        <v>2879</v>
      </c>
      <c r="C361" s="229" t="s">
        <v>3053</v>
      </c>
      <c r="D361" s="229">
        <f t="shared" si="5"/>
        <v>0</v>
      </c>
      <c r="E361" s="229" t="s">
        <v>3054</v>
      </c>
      <c r="G361" s="229">
        <v>0</v>
      </c>
      <c r="H361" s="229">
        <v>0</v>
      </c>
      <c r="I361" s="229">
        <v>0</v>
      </c>
      <c r="J361" s="229">
        <v>0</v>
      </c>
      <c r="K361" s="229">
        <v>0</v>
      </c>
      <c r="L361" s="229">
        <v>0</v>
      </c>
      <c r="M361" s="229">
        <v>0</v>
      </c>
      <c r="N361" s="229">
        <v>0</v>
      </c>
      <c r="O361" s="229">
        <v>0</v>
      </c>
      <c r="P361" s="229">
        <v>0</v>
      </c>
      <c r="Q361" s="229">
        <v>0</v>
      </c>
      <c r="R361" s="229">
        <v>0</v>
      </c>
      <c r="S361" s="229">
        <v>0</v>
      </c>
      <c r="T361" s="229">
        <v>0</v>
      </c>
      <c r="U361" s="229">
        <v>0</v>
      </c>
      <c r="V361" s="229">
        <v>0</v>
      </c>
      <c r="W361" s="229">
        <v>0</v>
      </c>
      <c r="X361" s="229">
        <v>0</v>
      </c>
      <c r="Y361" s="229">
        <v>0</v>
      </c>
      <c r="Z361" s="229">
        <v>0</v>
      </c>
      <c r="AA361" s="229">
        <v>0</v>
      </c>
      <c r="AB361" s="229">
        <v>0</v>
      </c>
      <c r="AC361" s="229">
        <v>0</v>
      </c>
      <c r="AD361" s="229">
        <v>0</v>
      </c>
      <c r="AE361" s="229">
        <v>0</v>
      </c>
      <c r="AF361" s="229">
        <v>0</v>
      </c>
      <c r="AG361" s="229">
        <v>0</v>
      </c>
      <c r="AH361" s="229">
        <v>0</v>
      </c>
      <c r="AI361" s="229">
        <v>0</v>
      </c>
      <c r="AJ361" s="229">
        <v>0</v>
      </c>
      <c r="AK361" s="229">
        <v>0</v>
      </c>
      <c r="AL361" s="229">
        <v>0</v>
      </c>
    </row>
    <row r="362" spans="1:38">
      <c r="A362" s="229">
        <v>361</v>
      </c>
      <c r="B362" s="229" t="s">
        <v>2879</v>
      </c>
      <c r="C362" s="229" t="s">
        <v>3055</v>
      </c>
      <c r="D362" s="229">
        <f t="shared" si="5"/>
        <v>0</v>
      </c>
      <c r="E362" s="229" t="s">
        <v>2950</v>
      </c>
      <c r="G362" s="229">
        <v>0</v>
      </c>
      <c r="H362" s="229">
        <v>0</v>
      </c>
      <c r="I362" s="229">
        <v>0</v>
      </c>
      <c r="J362" s="229">
        <v>0</v>
      </c>
      <c r="K362" s="229">
        <v>0</v>
      </c>
      <c r="L362" s="229">
        <v>0</v>
      </c>
      <c r="M362" s="229">
        <v>0</v>
      </c>
      <c r="N362" s="229">
        <v>0</v>
      </c>
      <c r="O362" s="229">
        <v>0</v>
      </c>
      <c r="P362" s="229">
        <v>0</v>
      </c>
      <c r="Q362" s="229">
        <v>0</v>
      </c>
      <c r="R362" s="229">
        <v>0</v>
      </c>
      <c r="S362" s="229">
        <v>0</v>
      </c>
      <c r="T362" s="229">
        <v>0</v>
      </c>
      <c r="U362" s="229">
        <v>0</v>
      </c>
      <c r="V362" s="229">
        <v>0</v>
      </c>
      <c r="W362" s="229">
        <v>0</v>
      </c>
      <c r="X362" s="229">
        <v>0</v>
      </c>
      <c r="Y362" s="229">
        <v>0</v>
      </c>
      <c r="Z362" s="229">
        <v>0</v>
      </c>
      <c r="AA362" s="229">
        <v>0</v>
      </c>
      <c r="AB362" s="229">
        <v>0</v>
      </c>
      <c r="AC362" s="229">
        <v>0</v>
      </c>
      <c r="AD362" s="229">
        <v>0</v>
      </c>
      <c r="AE362" s="229">
        <v>0</v>
      </c>
      <c r="AF362" s="229">
        <v>0</v>
      </c>
      <c r="AG362" s="229">
        <v>0</v>
      </c>
      <c r="AH362" s="229">
        <v>0</v>
      </c>
      <c r="AI362" s="229">
        <v>0</v>
      </c>
      <c r="AJ362" s="229">
        <v>0</v>
      </c>
      <c r="AK362" s="229">
        <v>0</v>
      </c>
      <c r="AL362" s="229">
        <v>0</v>
      </c>
    </row>
    <row r="363" spans="1:38">
      <c r="A363" s="229">
        <v>362</v>
      </c>
      <c r="B363" s="229" t="s">
        <v>2879</v>
      </c>
      <c r="C363" s="229" t="s">
        <v>3056</v>
      </c>
      <c r="D363" s="229">
        <f t="shared" si="5"/>
        <v>0</v>
      </c>
      <c r="E363" s="229" t="s">
        <v>2950</v>
      </c>
      <c r="G363" s="229">
        <v>0</v>
      </c>
      <c r="H363" s="229">
        <v>0</v>
      </c>
      <c r="I363" s="229">
        <v>0</v>
      </c>
      <c r="J363" s="229">
        <v>0</v>
      </c>
      <c r="K363" s="229">
        <v>0</v>
      </c>
      <c r="L363" s="229">
        <v>0</v>
      </c>
      <c r="M363" s="229">
        <v>0</v>
      </c>
      <c r="N363" s="229">
        <v>0</v>
      </c>
      <c r="O363" s="229">
        <v>0</v>
      </c>
      <c r="P363" s="229">
        <v>0</v>
      </c>
      <c r="Q363" s="229">
        <v>0</v>
      </c>
      <c r="R363" s="229">
        <v>0</v>
      </c>
      <c r="S363" s="229">
        <v>0</v>
      </c>
      <c r="T363" s="229">
        <v>0</v>
      </c>
      <c r="U363" s="229">
        <v>0</v>
      </c>
      <c r="V363" s="229">
        <v>0</v>
      </c>
      <c r="W363" s="229">
        <v>0</v>
      </c>
      <c r="X363" s="229">
        <v>0</v>
      </c>
      <c r="Y363" s="229">
        <v>0</v>
      </c>
      <c r="Z363" s="229">
        <v>0</v>
      </c>
      <c r="AA363" s="229">
        <v>0</v>
      </c>
      <c r="AB363" s="229">
        <v>0</v>
      </c>
      <c r="AC363" s="229">
        <v>0</v>
      </c>
      <c r="AD363" s="229">
        <v>0</v>
      </c>
      <c r="AE363" s="229">
        <v>0</v>
      </c>
      <c r="AF363" s="229">
        <v>0</v>
      </c>
      <c r="AG363" s="229">
        <v>0</v>
      </c>
      <c r="AH363" s="229">
        <v>0</v>
      </c>
      <c r="AI363" s="229">
        <v>0</v>
      </c>
      <c r="AJ363" s="229">
        <v>0</v>
      </c>
      <c r="AK363" s="229">
        <v>0</v>
      </c>
      <c r="AL363" s="229">
        <v>0</v>
      </c>
    </row>
    <row r="364" spans="1:38">
      <c r="A364" s="229">
        <v>363</v>
      </c>
      <c r="B364" s="229" t="s">
        <v>2879</v>
      </c>
      <c r="C364" s="229" t="s">
        <v>3057</v>
      </c>
      <c r="D364" s="229">
        <f t="shared" si="5"/>
        <v>0</v>
      </c>
      <c r="E364" s="229" t="s">
        <v>2950</v>
      </c>
      <c r="G364" s="229">
        <v>0</v>
      </c>
      <c r="H364" s="229">
        <v>0</v>
      </c>
      <c r="I364" s="229">
        <v>0</v>
      </c>
      <c r="J364" s="229">
        <v>0</v>
      </c>
      <c r="K364" s="229">
        <v>0</v>
      </c>
      <c r="L364" s="229">
        <v>0</v>
      </c>
      <c r="M364" s="229">
        <v>0</v>
      </c>
      <c r="N364" s="229">
        <v>0</v>
      </c>
      <c r="O364" s="229">
        <v>0</v>
      </c>
      <c r="P364" s="229">
        <v>0</v>
      </c>
      <c r="Q364" s="229">
        <v>0</v>
      </c>
      <c r="R364" s="229">
        <v>0</v>
      </c>
      <c r="S364" s="229">
        <v>0</v>
      </c>
      <c r="T364" s="229">
        <v>0</v>
      </c>
      <c r="U364" s="229">
        <v>0</v>
      </c>
      <c r="V364" s="229">
        <v>0</v>
      </c>
      <c r="W364" s="229">
        <v>0</v>
      </c>
      <c r="X364" s="229">
        <v>0</v>
      </c>
      <c r="Y364" s="229">
        <v>0</v>
      </c>
      <c r="Z364" s="229">
        <v>0</v>
      </c>
      <c r="AA364" s="229">
        <v>0</v>
      </c>
      <c r="AB364" s="229">
        <v>0</v>
      </c>
      <c r="AC364" s="229">
        <v>0</v>
      </c>
      <c r="AD364" s="229">
        <v>0</v>
      </c>
      <c r="AE364" s="229">
        <v>0</v>
      </c>
      <c r="AF364" s="229">
        <v>0</v>
      </c>
      <c r="AG364" s="229">
        <v>0</v>
      </c>
      <c r="AH364" s="229">
        <v>0</v>
      </c>
      <c r="AI364" s="229">
        <v>0</v>
      </c>
      <c r="AJ364" s="229">
        <v>0</v>
      </c>
      <c r="AK364" s="229">
        <v>0</v>
      </c>
      <c r="AL364" s="229">
        <v>0</v>
      </c>
    </row>
    <row r="365" spans="1:38">
      <c r="A365" s="229">
        <v>364</v>
      </c>
      <c r="B365" s="229" t="s">
        <v>2879</v>
      </c>
      <c r="C365" s="229" t="s">
        <v>3058</v>
      </c>
      <c r="D365" s="229">
        <f t="shared" si="5"/>
        <v>0</v>
      </c>
      <c r="E365" s="229" t="s">
        <v>2898</v>
      </c>
      <c r="G365" s="229">
        <v>0</v>
      </c>
      <c r="H365" s="229">
        <v>0</v>
      </c>
      <c r="I365" s="229">
        <v>0</v>
      </c>
      <c r="J365" s="229">
        <v>0</v>
      </c>
      <c r="K365" s="229">
        <v>0</v>
      </c>
      <c r="L365" s="229">
        <v>0</v>
      </c>
      <c r="M365" s="229">
        <v>0</v>
      </c>
      <c r="N365" s="229">
        <v>0</v>
      </c>
      <c r="O365" s="229">
        <v>0</v>
      </c>
      <c r="P365" s="229">
        <v>0</v>
      </c>
      <c r="Q365" s="229">
        <v>0</v>
      </c>
      <c r="R365" s="229">
        <v>0</v>
      </c>
      <c r="S365" s="229">
        <v>0</v>
      </c>
      <c r="T365" s="229">
        <v>0</v>
      </c>
      <c r="U365" s="229">
        <v>0</v>
      </c>
      <c r="V365" s="229">
        <v>0</v>
      </c>
      <c r="W365" s="229">
        <v>0</v>
      </c>
      <c r="X365" s="229">
        <v>0</v>
      </c>
      <c r="Y365" s="229">
        <v>0</v>
      </c>
      <c r="Z365" s="229">
        <v>0</v>
      </c>
      <c r="AA365" s="229">
        <v>0</v>
      </c>
      <c r="AB365" s="229">
        <v>0</v>
      </c>
      <c r="AC365" s="229">
        <v>0</v>
      </c>
      <c r="AD365" s="229">
        <v>0</v>
      </c>
      <c r="AE365" s="229">
        <v>0</v>
      </c>
      <c r="AF365" s="229">
        <v>0</v>
      </c>
      <c r="AG365" s="229">
        <v>0</v>
      </c>
      <c r="AH365" s="229">
        <v>0</v>
      </c>
      <c r="AI365" s="229">
        <v>0</v>
      </c>
      <c r="AJ365" s="229">
        <v>0</v>
      </c>
      <c r="AK365" s="229">
        <v>0</v>
      </c>
      <c r="AL365" s="229">
        <v>0</v>
      </c>
    </row>
    <row r="366" spans="1:38">
      <c r="A366" s="229">
        <v>365</v>
      </c>
      <c r="B366" s="229" t="s">
        <v>2879</v>
      </c>
      <c r="C366" s="229" t="s">
        <v>3059</v>
      </c>
      <c r="D366" s="229">
        <f t="shared" si="5"/>
        <v>0</v>
      </c>
      <c r="E366" s="229" t="s">
        <v>3034</v>
      </c>
      <c r="G366" s="229">
        <v>0</v>
      </c>
      <c r="H366" s="229">
        <v>0</v>
      </c>
      <c r="I366" s="229">
        <v>0</v>
      </c>
      <c r="J366" s="229">
        <v>0</v>
      </c>
      <c r="K366" s="229">
        <v>0</v>
      </c>
      <c r="L366" s="229">
        <v>0</v>
      </c>
      <c r="M366" s="229">
        <v>0</v>
      </c>
      <c r="N366" s="229">
        <v>0</v>
      </c>
      <c r="O366" s="229">
        <v>0</v>
      </c>
      <c r="P366" s="229">
        <v>0</v>
      </c>
      <c r="Q366" s="229">
        <v>0</v>
      </c>
      <c r="R366" s="229">
        <v>0</v>
      </c>
      <c r="S366" s="229">
        <v>0</v>
      </c>
      <c r="T366" s="229">
        <v>0</v>
      </c>
      <c r="U366" s="229">
        <v>0</v>
      </c>
      <c r="V366" s="229">
        <v>0</v>
      </c>
      <c r="W366" s="229">
        <v>0</v>
      </c>
      <c r="X366" s="229">
        <v>0</v>
      </c>
      <c r="Y366" s="229">
        <v>0</v>
      </c>
      <c r="Z366" s="229">
        <v>0</v>
      </c>
      <c r="AA366" s="229">
        <v>0</v>
      </c>
      <c r="AB366" s="229">
        <v>0</v>
      </c>
      <c r="AC366" s="229">
        <v>0</v>
      </c>
      <c r="AD366" s="229">
        <v>0</v>
      </c>
      <c r="AE366" s="229">
        <v>0</v>
      </c>
      <c r="AF366" s="229">
        <v>0</v>
      </c>
      <c r="AG366" s="229">
        <v>0</v>
      </c>
      <c r="AH366" s="229">
        <v>0</v>
      </c>
      <c r="AI366" s="229">
        <v>0</v>
      </c>
      <c r="AJ366" s="229">
        <v>0</v>
      </c>
      <c r="AK366" s="229">
        <v>0</v>
      </c>
      <c r="AL366" s="229">
        <v>0</v>
      </c>
    </row>
    <row r="367" spans="1:38">
      <c r="A367" s="229">
        <v>366</v>
      </c>
      <c r="B367" s="229" t="s">
        <v>2879</v>
      </c>
      <c r="C367" s="229" t="s">
        <v>3060</v>
      </c>
      <c r="D367" s="229">
        <f t="shared" si="5"/>
        <v>0</v>
      </c>
      <c r="E367" s="229" t="s">
        <v>3040</v>
      </c>
      <c r="G367" s="229">
        <v>0</v>
      </c>
      <c r="H367" s="229">
        <v>0</v>
      </c>
      <c r="I367" s="229">
        <v>0</v>
      </c>
      <c r="J367" s="229">
        <v>0</v>
      </c>
      <c r="K367" s="229">
        <v>0</v>
      </c>
      <c r="L367" s="229">
        <v>0</v>
      </c>
      <c r="M367" s="229">
        <v>0</v>
      </c>
      <c r="N367" s="229">
        <v>0</v>
      </c>
      <c r="O367" s="229">
        <v>0</v>
      </c>
      <c r="P367" s="229">
        <v>0</v>
      </c>
      <c r="Q367" s="229">
        <v>0</v>
      </c>
      <c r="R367" s="229">
        <v>0</v>
      </c>
      <c r="S367" s="229">
        <v>0</v>
      </c>
      <c r="T367" s="229">
        <v>0</v>
      </c>
      <c r="U367" s="229">
        <v>0</v>
      </c>
      <c r="V367" s="229">
        <v>0</v>
      </c>
      <c r="W367" s="229">
        <v>0</v>
      </c>
      <c r="X367" s="229">
        <v>0</v>
      </c>
      <c r="Y367" s="229">
        <v>0</v>
      </c>
      <c r="Z367" s="229">
        <v>0</v>
      </c>
      <c r="AA367" s="229">
        <v>0</v>
      </c>
      <c r="AB367" s="229">
        <v>0</v>
      </c>
      <c r="AC367" s="229">
        <v>0</v>
      </c>
      <c r="AD367" s="229">
        <v>0</v>
      </c>
      <c r="AE367" s="229">
        <v>0</v>
      </c>
      <c r="AF367" s="229">
        <v>0</v>
      </c>
      <c r="AG367" s="229">
        <v>0</v>
      </c>
      <c r="AH367" s="229">
        <v>0</v>
      </c>
      <c r="AI367" s="229">
        <v>0</v>
      </c>
      <c r="AJ367" s="229">
        <v>0</v>
      </c>
      <c r="AK367" s="229">
        <v>0</v>
      </c>
      <c r="AL367" s="229">
        <v>0</v>
      </c>
    </row>
    <row r="368" spans="1:38">
      <c r="A368" s="229">
        <v>367</v>
      </c>
      <c r="B368" s="229" t="s">
        <v>2879</v>
      </c>
      <c r="C368" s="229" t="s">
        <v>3061</v>
      </c>
      <c r="D368" s="229">
        <f t="shared" si="5"/>
        <v>0</v>
      </c>
      <c r="E368" s="229" t="s">
        <v>3034</v>
      </c>
      <c r="G368" s="229">
        <v>0</v>
      </c>
      <c r="H368" s="229">
        <v>0</v>
      </c>
      <c r="I368" s="229">
        <v>0</v>
      </c>
      <c r="J368" s="229">
        <v>0</v>
      </c>
      <c r="K368" s="229">
        <v>0</v>
      </c>
      <c r="L368" s="229">
        <v>0</v>
      </c>
      <c r="M368" s="229">
        <v>0</v>
      </c>
      <c r="N368" s="229">
        <v>0</v>
      </c>
      <c r="O368" s="229">
        <v>0</v>
      </c>
      <c r="P368" s="229">
        <v>0</v>
      </c>
      <c r="Q368" s="229">
        <v>0</v>
      </c>
      <c r="R368" s="229">
        <v>0</v>
      </c>
      <c r="S368" s="229">
        <v>0</v>
      </c>
      <c r="T368" s="229">
        <v>0</v>
      </c>
      <c r="U368" s="229">
        <v>0</v>
      </c>
      <c r="V368" s="229">
        <v>0</v>
      </c>
      <c r="W368" s="229">
        <v>0</v>
      </c>
      <c r="X368" s="229">
        <v>0</v>
      </c>
      <c r="Y368" s="229">
        <v>0</v>
      </c>
      <c r="Z368" s="229">
        <v>0</v>
      </c>
      <c r="AA368" s="229">
        <v>0</v>
      </c>
      <c r="AB368" s="229">
        <v>0</v>
      </c>
      <c r="AC368" s="229">
        <v>0</v>
      </c>
      <c r="AD368" s="229">
        <v>0</v>
      </c>
      <c r="AE368" s="229">
        <v>0</v>
      </c>
      <c r="AF368" s="229">
        <v>0</v>
      </c>
      <c r="AG368" s="229">
        <v>0</v>
      </c>
      <c r="AH368" s="229">
        <v>0</v>
      </c>
      <c r="AI368" s="229">
        <v>0</v>
      </c>
      <c r="AJ368" s="229">
        <v>0</v>
      </c>
      <c r="AK368" s="229">
        <v>0</v>
      </c>
      <c r="AL368" s="229">
        <v>0</v>
      </c>
    </row>
    <row r="369" spans="1:38">
      <c r="A369" s="229">
        <v>368</v>
      </c>
      <c r="B369" s="229" t="s">
        <v>2879</v>
      </c>
      <c r="C369" s="229" t="s">
        <v>3062</v>
      </c>
      <c r="D369" s="229">
        <f t="shared" si="5"/>
        <v>0</v>
      </c>
      <c r="E369" s="229" t="s">
        <v>3040</v>
      </c>
      <c r="G369" s="229">
        <v>0</v>
      </c>
      <c r="H369" s="229">
        <v>0</v>
      </c>
      <c r="I369" s="229">
        <v>0</v>
      </c>
      <c r="J369" s="229">
        <v>0</v>
      </c>
      <c r="K369" s="229">
        <v>0</v>
      </c>
      <c r="L369" s="229">
        <v>0</v>
      </c>
      <c r="M369" s="229">
        <v>0</v>
      </c>
      <c r="N369" s="229">
        <v>0</v>
      </c>
      <c r="O369" s="229">
        <v>0</v>
      </c>
      <c r="P369" s="229">
        <v>0</v>
      </c>
      <c r="Q369" s="229">
        <v>0</v>
      </c>
      <c r="R369" s="229">
        <v>0</v>
      </c>
      <c r="S369" s="229">
        <v>0</v>
      </c>
      <c r="T369" s="229">
        <v>0</v>
      </c>
      <c r="U369" s="229">
        <v>0</v>
      </c>
      <c r="V369" s="229">
        <v>0</v>
      </c>
      <c r="W369" s="229">
        <v>0</v>
      </c>
      <c r="X369" s="229">
        <v>0</v>
      </c>
      <c r="Y369" s="229">
        <v>0</v>
      </c>
      <c r="Z369" s="229">
        <v>0</v>
      </c>
      <c r="AA369" s="229">
        <v>0</v>
      </c>
      <c r="AB369" s="229">
        <v>0</v>
      </c>
      <c r="AC369" s="229">
        <v>0</v>
      </c>
      <c r="AD369" s="229">
        <v>0</v>
      </c>
      <c r="AE369" s="229">
        <v>0</v>
      </c>
      <c r="AF369" s="229">
        <v>0</v>
      </c>
      <c r="AG369" s="229">
        <v>0</v>
      </c>
      <c r="AH369" s="229">
        <v>0</v>
      </c>
      <c r="AI369" s="229">
        <v>0</v>
      </c>
      <c r="AJ369" s="229">
        <v>0</v>
      </c>
      <c r="AK369" s="229">
        <v>0</v>
      </c>
      <c r="AL369" s="229">
        <v>0</v>
      </c>
    </row>
    <row r="370" spans="1:38">
      <c r="A370" s="229">
        <v>369</v>
      </c>
      <c r="B370" s="229" t="s">
        <v>2879</v>
      </c>
      <c r="C370" s="229" t="s">
        <v>3063</v>
      </c>
      <c r="D370" s="229">
        <f t="shared" si="5"/>
        <v>0</v>
      </c>
      <c r="E370" s="229" t="s">
        <v>2950</v>
      </c>
      <c r="G370" s="229">
        <v>0</v>
      </c>
      <c r="H370" s="229">
        <v>0</v>
      </c>
      <c r="I370" s="229">
        <v>0</v>
      </c>
      <c r="J370" s="229">
        <v>0</v>
      </c>
      <c r="K370" s="229">
        <v>0</v>
      </c>
      <c r="L370" s="229">
        <v>0</v>
      </c>
      <c r="M370" s="229">
        <v>0</v>
      </c>
      <c r="N370" s="229">
        <v>0</v>
      </c>
      <c r="O370" s="229">
        <v>0</v>
      </c>
      <c r="P370" s="229">
        <v>0</v>
      </c>
      <c r="Q370" s="229">
        <v>0</v>
      </c>
      <c r="R370" s="229">
        <v>0</v>
      </c>
      <c r="S370" s="229">
        <v>0</v>
      </c>
      <c r="T370" s="229">
        <v>0</v>
      </c>
      <c r="U370" s="229">
        <v>0</v>
      </c>
      <c r="V370" s="229">
        <v>0</v>
      </c>
      <c r="W370" s="229">
        <v>0</v>
      </c>
      <c r="X370" s="229">
        <v>0</v>
      </c>
      <c r="Y370" s="229">
        <v>0</v>
      </c>
      <c r="Z370" s="229">
        <v>0</v>
      </c>
      <c r="AA370" s="229">
        <v>0</v>
      </c>
      <c r="AB370" s="229">
        <v>0</v>
      </c>
      <c r="AC370" s="229">
        <v>0</v>
      </c>
      <c r="AD370" s="229">
        <v>0</v>
      </c>
      <c r="AE370" s="229">
        <v>0</v>
      </c>
      <c r="AF370" s="229">
        <v>0</v>
      </c>
      <c r="AG370" s="229">
        <v>0</v>
      </c>
      <c r="AH370" s="229">
        <v>0</v>
      </c>
      <c r="AI370" s="229">
        <v>0</v>
      </c>
      <c r="AJ370" s="229">
        <v>0</v>
      </c>
      <c r="AK370" s="229">
        <v>0</v>
      </c>
      <c r="AL370" s="229">
        <v>0</v>
      </c>
    </row>
    <row r="371" spans="1:38">
      <c r="A371" s="229">
        <v>370</v>
      </c>
      <c r="B371" s="229" t="s">
        <v>2879</v>
      </c>
      <c r="C371" s="229" t="s">
        <v>3064</v>
      </c>
      <c r="D371" s="229">
        <f t="shared" si="5"/>
        <v>0</v>
      </c>
      <c r="E371" s="229" t="s">
        <v>2950</v>
      </c>
      <c r="G371" s="229">
        <v>0</v>
      </c>
      <c r="H371" s="229">
        <v>0</v>
      </c>
      <c r="I371" s="229">
        <v>0</v>
      </c>
      <c r="J371" s="229">
        <v>0</v>
      </c>
      <c r="K371" s="229">
        <v>0</v>
      </c>
      <c r="L371" s="229">
        <v>0</v>
      </c>
      <c r="M371" s="229">
        <v>0</v>
      </c>
      <c r="N371" s="229">
        <v>0</v>
      </c>
      <c r="O371" s="229">
        <v>0</v>
      </c>
      <c r="P371" s="229">
        <v>0</v>
      </c>
      <c r="Q371" s="229">
        <v>0</v>
      </c>
      <c r="R371" s="229">
        <v>0</v>
      </c>
      <c r="S371" s="229">
        <v>0</v>
      </c>
      <c r="T371" s="229">
        <v>0</v>
      </c>
      <c r="U371" s="229">
        <v>0</v>
      </c>
      <c r="V371" s="229">
        <v>0</v>
      </c>
      <c r="W371" s="229">
        <v>0</v>
      </c>
      <c r="X371" s="229">
        <v>0</v>
      </c>
      <c r="Y371" s="229">
        <v>0</v>
      </c>
      <c r="Z371" s="229">
        <v>0</v>
      </c>
      <c r="AA371" s="229">
        <v>0</v>
      </c>
      <c r="AB371" s="229">
        <v>0</v>
      </c>
      <c r="AC371" s="229">
        <v>0</v>
      </c>
      <c r="AD371" s="229">
        <v>0</v>
      </c>
      <c r="AE371" s="229">
        <v>0</v>
      </c>
      <c r="AF371" s="229">
        <v>0</v>
      </c>
      <c r="AG371" s="229">
        <v>0</v>
      </c>
      <c r="AH371" s="229">
        <v>0</v>
      </c>
      <c r="AI371" s="229">
        <v>0</v>
      </c>
      <c r="AJ371" s="229">
        <v>0</v>
      </c>
      <c r="AK371" s="229">
        <v>0</v>
      </c>
      <c r="AL371" s="229">
        <v>0</v>
      </c>
    </row>
    <row r="372" spans="1:38">
      <c r="A372" s="229">
        <v>371</v>
      </c>
      <c r="B372" s="229" t="s">
        <v>2879</v>
      </c>
      <c r="C372" s="229" t="s">
        <v>3065</v>
      </c>
      <c r="D372" s="229">
        <f t="shared" si="5"/>
        <v>0</v>
      </c>
      <c r="E372" s="229" t="s">
        <v>2898</v>
      </c>
      <c r="G372" s="229">
        <v>0</v>
      </c>
      <c r="H372" s="229">
        <v>0</v>
      </c>
      <c r="I372" s="229">
        <v>0</v>
      </c>
      <c r="J372" s="229">
        <v>0</v>
      </c>
      <c r="K372" s="229">
        <v>0</v>
      </c>
      <c r="L372" s="229">
        <v>0</v>
      </c>
      <c r="M372" s="229">
        <v>0</v>
      </c>
      <c r="N372" s="229">
        <v>0</v>
      </c>
      <c r="O372" s="229">
        <v>0</v>
      </c>
      <c r="P372" s="229">
        <v>0</v>
      </c>
      <c r="Q372" s="229">
        <v>0</v>
      </c>
      <c r="R372" s="229">
        <v>0</v>
      </c>
      <c r="S372" s="229">
        <v>0</v>
      </c>
      <c r="T372" s="229">
        <v>0</v>
      </c>
      <c r="U372" s="229">
        <v>0</v>
      </c>
      <c r="V372" s="229">
        <v>0</v>
      </c>
      <c r="W372" s="229">
        <v>0</v>
      </c>
      <c r="X372" s="229">
        <v>0</v>
      </c>
      <c r="Y372" s="229">
        <v>0</v>
      </c>
      <c r="Z372" s="229">
        <v>0</v>
      </c>
      <c r="AA372" s="229">
        <v>0</v>
      </c>
      <c r="AB372" s="229">
        <v>0</v>
      </c>
      <c r="AC372" s="229">
        <v>0</v>
      </c>
      <c r="AD372" s="229">
        <v>0</v>
      </c>
      <c r="AE372" s="229">
        <v>0</v>
      </c>
      <c r="AF372" s="229">
        <v>0</v>
      </c>
      <c r="AG372" s="229">
        <v>0</v>
      </c>
      <c r="AH372" s="229">
        <v>0</v>
      </c>
      <c r="AI372" s="229">
        <v>0</v>
      </c>
      <c r="AJ372" s="229">
        <v>0</v>
      </c>
      <c r="AK372" s="229">
        <v>0</v>
      </c>
      <c r="AL372" s="229">
        <v>0</v>
      </c>
    </row>
    <row r="373" spans="1:38">
      <c r="A373" s="229">
        <v>372</v>
      </c>
      <c r="B373" s="229" t="s">
        <v>2879</v>
      </c>
      <c r="C373" s="229" t="s">
        <v>3066</v>
      </c>
      <c r="D373" s="229">
        <f t="shared" si="5"/>
        <v>0</v>
      </c>
      <c r="E373" s="229" t="s">
        <v>2886</v>
      </c>
      <c r="G373" s="229">
        <v>0</v>
      </c>
      <c r="H373" s="229">
        <v>0</v>
      </c>
      <c r="I373" s="229">
        <v>0</v>
      </c>
      <c r="J373" s="229">
        <v>0</v>
      </c>
      <c r="K373" s="229">
        <v>0</v>
      </c>
      <c r="L373" s="229">
        <v>0</v>
      </c>
      <c r="M373" s="229">
        <v>0</v>
      </c>
      <c r="N373" s="229">
        <v>0</v>
      </c>
      <c r="O373" s="229">
        <v>0</v>
      </c>
      <c r="P373" s="229">
        <v>0</v>
      </c>
      <c r="Q373" s="229">
        <v>0</v>
      </c>
      <c r="R373" s="229">
        <v>0</v>
      </c>
      <c r="S373" s="229">
        <v>0</v>
      </c>
      <c r="T373" s="229">
        <v>0</v>
      </c>
      <c r="U373" s="229">
        <v>0</v>
      </c>
      <c r="V373" s="229">
        <v>0</v>
      </c>
      <c r="W373" s="229">
        <v>0</v>
      </c>
      <c r="X373" s="229">
        <v>0</v>
      </c>
      <c r="Y373" s="229">
        <v>0</v>
      </c>
      <c r="Z373" s="229">
        <v>0</v>
      </c>
      <c r="AA373" s="229">
        <v>0</v>
      </c>
      <c r="AB373" s="229">
        <v>0</v>
      </c>
      <c r="AC373" s="229">
        <v>0</v>
      </c>
      <c r="AD373" s="229">
        <v>0</v>
      </c>
      <c r="AE373" s="229">
        <v>0</v>
      </c>
      <c r="AF373" s="229">
        <v>0</v>
      </c>
      <c r="AG373" s="229">
        <v>0</v>
      </c>
      <c r="AH373" s="229">
        <v>0</v>
      </c>
      <c r="AI373" s="229">
        <v>0</v>
      </c>
      <c r="AJ373" s="229">
        <v>0</v>
      </c>
      <c r="AK373" s="229">
        <v>0</v>
      </c>
      <c r="AL373" s="229">
        <v>0</v>
      </c>
    </row>
    <row r="374" spans="1:38">
      <c r="A374" s="229">
        <v>373</v>
      </c>
      <c r="B374" s="229" t="s">
        <v>2879</v>
      </c>
      <c r="C374" s="229" t="s">
        <v>3067</v>
      </c>
      <c r="D374" s="229">
        <f t="shared" si="5"/>
        <v>4200</v>
      </c>
      <c r="E374" s="229" t="s">
        <v>2898</v>
      </c>
      <c r="G374" s="229">
        <v>0</v>
      </c>
      <c r="H374" s="229">
        <v>0</v>
      </c>
      <c r="I374" s="229">
        <v>0</v>
      </c>
      <c r="J374" s="229">
        <v>0</v>
      </c>
      <c r="K374" s="229">
        <v>0</v>
      </c>
      <c r="L374" s="229">
        <v>0</v>
      </c>
      <c r="M374" s="229">
        <v>0</v>
      </c>
      <c r="N374" s="229">
        <v>0</v>
      </c>
      <c r="O374" s="229">
        <v>0</v>
      </c>
      <c r="P374" s="229">
        <v>0</v>
      </c>
      <c r="Q374" s="229">
        <v>1400</v>
      </c>
      <c r="R374" s="229">
        <v>0</v>
      </c>
      <c r="S374" s="229">
        <v>0</v>
      </c>
      <c r="T374" s="229">
        <v>0</v>
      </c>
      <c r="U374" s="229">
        <v>0</v>
      </c>
      <c r="V374" s="229">
        <v>0</v>
      </c>
      <c r="W374" s="229">
        <v>0</v>
      </c>
      <c r="X374" s="229">
        <v>1400</v>
      </c>
      <c r="Y374" s="229">
        <v>0</v>
      </c>
      <c r="Z374" s="229">
        <v>0</v>
      </c>
      <c r="AA374" s="229">
        <v>0</v>
      </c>
      <c r="AB374" s="229">
        <v>0</v>
      </c>
      <c r="AC374" s="229">
        <v>0</v>
      </c>
      <c r="AD374" s="229">
        <v>0</v>
      </c>
      <c r="AE374" s="229">
        <v>0</v>
      </c>
      <c r="AF374" s="229">
        <v>0</v>
      </c>
      <c r="AG374" s="229">
        <v>1400</v>
      </c>
      <c r="AH374" s="229">
        <v>0</v>
      </c>
      <c r="AI374" s="229">
        <v>0</v>
      </c>
      <c r="AJ374" s="229">
        <v>0</v>
      </c>
      <c r="AK374" s="229">
        <v>0</v>
      </c>
      <c r="AL374" s="229">
        <v>4200</v>
      </c>
    </row>
    <row r="375" spans="1:38">
      <c r="A375" s="229">
        <v>374</v>
      </c>
      <c r="B375" s="229" t="s">
        <v>2879</v>
      </c>
      <c r="C375" s="229" t="s">
        <v>3068</v>
      </c>
      <c r="D375" s="229">
        <f t="shared" si="5"/>
        <v>4200</v>
      </c>
      <c r="E375" s="229" t="s">
        <v>2898</v>
      </c>
      <c r="G375" s="229">
        <v>0</v>
      </c>
      <c r="H375" s="229">
        <v>0</v>
      </c>
      <c r="I375" s="229">
        <v>0</v>
      </c>
      <c r="J375" s="229">
        <v>0</v>
      </c>
      <c r="K375" s="229">
        <v>0</v>
      </c>
      <c r="L375" s="229">
        <v>0</v>
      </c>
      <c r="M375" s="229">
        <v>0</v>
      </c>
      <c r="N375" s="229">
        <v>0</v>
      </c>
      <c r="O375" s="229">
        <v>0</v>
      </c>
      <c r="P375" s="229">
        <v>1400</v>
      </c>
      <c r="Q375" s="229">
        <v>0</v>
      </c>
      <c r="R375" s="229">
        <v>0</v>
      </c>
      <c r="S375" s="229">
        <v>0</v>
      </c>
      <c r="T375" s="229">
        <v>1400</v>
      </c>
      <c r="U375" s="229">
        <v>0</v>
      </c>
      <c r="V375" s="229">
        <v>0</v>
      </c>
      <c r="W375" s="229">
        <v>0</v>
      </c>
      <c r="X375" s="229">
        <v>0</v>
      </c>
      <c r="Y375" s="229">
        <v>0</v>
      </c>
      <c r="Z375" s="229">
        <v>0</v>
      </c>
      <c r="AA375" s="229">
        <v>0</v>
      </c>
      <c r="AB375" s="229">
        <v>0</v>
      </c>
      <c r="AC375" s="229">
        <v>0</v>
      </c>
      <c r="AD375" s="229">
        <v>0</v>
      </c>
      <c r="AE375" s="229">
        <v>1400</v>
      </c>
      <c r="AF375" s="229">
        <v>0</v>
      </c>
      <c r="AG375" s="229">
        <v>0</v>
      </c>
      <c r="AH375" s="229">
        <v>0</v>
      </c>
      <c r="AI375" s="229">
        <v>0</v>
      </c>
      <c r="AJ375" s="229">
        <v>0</v>
      </c>
      <c r="AK375" s="229">
        <v>0</v>
      </c>
      <c r="AL375" s="229">
        <v>4200</v>
      </c>
    </row>
    <row r="376" spans="1:38">
      <c r="A376" s="229">
        <v>375</v>
      </c>
      <c r="B376" s="229" t="s">
        <v>2879</v>
      </c>
      <c r="C376" s="229" t="s">
        <v>3069</v>
      </c>
      <c r="D376" s="229">
        <f t="shared" si="5"/>
        <v>4200</v>
      </c>
      <c r="E376" s="229" t="s">
        <v>2898</v>
      </c>
      <c r="G376" s="229">
        <v>0</v>
      </c>
      <c r="H376" s="229">
        <v>0</v>
      </c>
      <c r="I376" s="229">
        <v>0</v>
      </c>
      <c r="J376" s="229">
        <v>0</v>
      </c>
      <c r="K376" s="229">
        <v>0</v>
      </c>
      <c r="L376" s="229">
        <v>0</v>
      </c>
      <c r="M376" s="229">
        <v>0</v>
      </c>
      <c r="N376" s="229">
        <v>0</v>
      </c>
      <c r="O376" s="229">
        <v>0</v>
      </c>
      <c r="P376" s="229">
        <v>1400</v>
      </c>
      <c r="Q376" s="229">
        <v>0</v>
      </c>
      <c r="R376" s="229">
        <v>0</v>
      </c>
      <c r="S376" s="229">
        <v>0</v>
      </c>
      <c r="T376" s="229">
        <v>0</v>
      </c>
      <c r="U376" s="229">
        <v>0</v>
      </c>
      <c r="V376" s="229">
        <v>0</v>
      </c>
      <c r="W376" s="229">
        <v>1400</v>
      </c>
      <c r="X376" s="229">
        <v>0</v>
      </c>
      <c r="Y376" s="229">
        <v>0</v>
      </c>
      <c r="Z376" s="229">
        <v>0</v>
      </c>
      <c r="AA376" s="229">
        <v>0</v>
      </c>
      <c r="AB376" s="229">
        <v>0</v>
      </c>
      <c r="AC376" s="229">
        <v>0</v>
      </c>
      <c r="AD376" s="229">
        <v>0</v>
      </c>
      <c r="AE376" s="229">
        <v>0</v>
      </c>
      <c r="AF376" s="229">
        <v>1400</v>
      </c>
      <c r="AG376" s="229">
        <v>0</v>
      </c>
      <c r="AH376" s="229">
        <v>0</v>
      </c>
      <c r="AI376" s="229">
        <v>0</v>
      </c>
      <c r="AJ376" s="229">
        <v>0</v>
      </c>
      <c r="AK376" s="229">
        <v>0</v>
      </c>
      <c r="AL376" s="229">
        <v>4200</v>
      </c>
    </row>
    <row r="377" spans="1:38">
      <c r="A377" s="229">
        <v>376</v>
      </c>
      <c r="B377" s="229" t="s">
        <v>2879</v>
      </c>
      <c r="C377" s="229" t="s">
        <v>3070</v>
      </c>
      <c r="D377" s="229">
        <f t="shared" si="5"/>
        <v>2800</v>
      </c>
      <c r="E377" s="229" t="s">
        <v>2898</v>
      </c>
      <c r="G377" s="229">
        <v>0</v>
      </c>
      <c r="H377" s="229">
        <v>0</v>
      </c>
      <c r="I377" s="229">
        <v>0</v>
      </c>
      <c r="J377" s="229">
        <v>0</v>
      </c>
      <c r="K377" s="229">
        <v>0</v>
      </c>
      <c r="L377" s="229">
        <v>0</v>
      </c>
      <c r="M377" s="229">
        <v>0</v>
      </c>
      <c r="N377" s="229">
        <v>0</v>
      </c>
      <c r="O377" s="229">
        <v>0</v>
      </c>
      <c r="P377" s="229">
        <v>0</v>
      </c>
      <c r="Q377" s="229">
        <v>0</v>
      </c>
      <c r="R377" s="229">
        <v>1400</v>
      </c>
      <c r="S377" s="229">
        <v>0</v>
      </c>
      <c r="T377" s="229">
        <v>0</v>
      </c>
      <c r="U377" s="229">
        <v>0</v>
      </c>
      <c r="V377" s="229">
        <v>0</v>
      </c>
      <c r="W377" s="229">
        <v>0</v>
      </c>
      <c r="X377" s="229">
        <v>0</v>
      </c>
      <c r="Y377" s="229">
        <v>0</v>
      </c>
      <c r="Z377" s="229">
        <v>0</v>
      </c>
      <c r="AA377" s="229">
        <v>0</v>
      </c>
      <c r="AB377" s="229">
        <v>0</v>
      </c>
      <c r="AC377" s="229">
        <v>0</v>
      </c>
      <c r="AD377" s="229">
        <v>1400</v>
      </c>
      <c r="AE377" s="229">
        <v>0</v>
      </c>
      <c r="AF377" s="229">
        <v>0</v>
      </c>
      <c r="AG377" s="229">
        <v>0</v>
      </c>
      <c r="AH377" s="229">
        <v>0</v>
      </c>
      <c r="AI377" s="229">
        <v>0</v>
      </c>
      <c r="AJ377" s="229">
        <v>0</v>
      </c>
      <c r="AK377" s="229">
        <v>0</v>
      </c>
      <c r="AL377" s="229">
        <v>2800</v>
      </c>
    </row>
    <row r="378" spans="1:38">
      <c r="A378" s="229">
        <v>377</v>
      </c>
      <c r="B378" s="229" t="s">
        <v>2879</v>
      </c>
      <c r="C378" s="229" t="s">
        <v>3071</v>
      </c>
      <c r="D378" s="229">
        <f t="shared" si="5"/>
        <v>5100</v>
      </c>
      <c r="E378" s="229" t="s">
        <v>2881</v>
      </c>
      <c r="G378" s="229">
        <v>0</v>
      </c>
      <c r="H378" s="229">
        <v>0</v>
      </c>
      <c r="I378" s="229">
        <v>0</v>
      </c>
      <c r="J378" s="229">
        <v>0</v>
      </c>
      <c r="K378" s="229">
        <v>0</v>
      </c>
      <c r="L378" s="229">
        <v>1200</v>
      </c>
      <c r="M378" s="229">
        <v>0</v>
      </c>
      <c r="N378" s="229">
        <v>0</v>
      </c>
      <c r="O378" s="229">
        <v>0</v>
      </c>
      <c r="P378" s="229">
        <v>1200</v>
      </c>
      <c r="Q378" s="229">
        <v>0</v>
      </c>
      <c r="R378" s="229">
        <v>0</v>
      </c>
      <c r="S378" s="229">
        <v>0</v>
      </c>
      <c r="T378" s="229">
        <v>0</v>
      </c>
      <c r="U378" s="229">
        <v>0</v>
      </c>
      <c r="V378" s="229">
        <v>0</v>
      </c>
      <c r="W378" s="229">
        <v>1200</v>
      </c>
      <c r="X378" s="229">
        <v>0</v>
      </c>
      <c r="Y378" s="229">
        <v>0</v>
      </c>
      <c r="Z378" s="229">
        <v>0</v>
      </c>
      <c r="AA378" s="229">
        <v>0</v>
      </c>
      <c r="AB378" s="229">
        <v>0</v>
      </c>
      <c r="AC378" s="229">
        <v>0</v>
      </c>
      <c r="AD378" s="229">
        <v>1500</v>
      </c>
      <c r="AE378" s="229">
        <v>0</v>
      </c>
      <c r="AF378" s="229">
        <v>0</v>
      </c>
      <c r="AG378" s="229">
        <v>0</v>
      </c>
      <c r="AH378" s="229">
        <v>0</v>
      </c>
      <c r="AI378" s="229">
        <v>0</v>
      </c>
      <c r="AJ378" s="229">
        <v>0</v>
      </c>
      <c r="AK378" s="229">
        <v>0</v>
      </c>
      <c r="AL378" s="229">
        <v>5100</v>
      </c>
    </row>
    <row r="379" spans="1:38">
      <c r="A379" s="229">
        <v>378</v>
      </c>
      <c r="B379" s="229" t="s">
        <v>2879</v>
      </c>
      <c r="C379" s="229" t="s">
        <v>3072</v>
      </c>
      <c r="D379" s="229">
        <f t="shared" si="5"/>
        <v>0</v>
      </c>
      <c r="E379" s="229" t="s">
        <v>2898</v>
      </c>
      <c r="G379" s="229">
        <v>0</v>
      </c>
      <c r="H379" s="229">
        <v>0</v>
      </c>
      <c r="I379" s="229">
        <v>0</v>
      </c>
      <c r="J379" s="229">
        <v>0</v>
      </c>
      <c r="K379" s="229">
        <v>0</v>
      </c>
      <c r="L379" s="229">
        <v>0</v>
      </c>
      <c r="M379" s="229">
        <v>0</v>
      </c>
      <c r="N379" s="229">
        <v>0</v>
      </c>
      <c r="O379" s="229">
        <v>0</v>
      </c>
      <c r="P379" s="229">
        <v>0</v>
      </c>
      <c r="Q379" s="229">
        <v>0</v>
      </c>
      <c r="R379" s="229">
        <v>0</v>
      </c>
      <c r="S379" s="229">
        <v>0</v>
      </c>
      <c r="T379" s="229">
        <v>0</v>
      </c>
      <c r="U379" s="229">
        <v>0</v>
      </c>
      <c r="V379" s="229">
        <v>0</v>
      </c>
      <c r="W379" s="229">
        <v>0</v>
      </c>
      <c r="X379" s="229">
        <v>0</v>
      </c>
      <c r="Y379" s="229">
        <v>0</v>
      </c>
      <c r="Z379" s="229">
        <v>0</v>
      </c>
      <c r="AA379" s="229">
        <v>0</v>
      </c>
      <c r="AB379" s="229">
        <v>0</v>
      </c>
      <c r="AC379" s="229">
        <v>0</v>
      </c>
      <c r="AD379" s="229">
        <v>0</v>
      </c>
      <c r="AE379" s="229">
        <v>0</v>
      </c>
      <c r="AF379" s="229">
        <v>0</v>
      </c>
      <c r="AG379" s="229">
        <v>0</v>
      </c>
      <c r="AH379" s="229">
        <v>0</v>
      </c>
      <c r="AI379" s="229">
        <v>0</v>
      </c>
      <c r="AJ379" s="229">
        <v>0</v>
      </c>
      <c r="AK379" s="229">
        <v>0</v>
      </c>
      <c r="AL379" s="229">
        <v>0</v>
      </c>
    </row>
    <row r="380" spans="1:38">
      <c r="A380" s="229">
        <v>379</v>
      </c>
      <c r="B380" s="229" t="s">
        <v>2879</v>
      </c>
      <c r="C380" s="229" t="s">
        <v>3073</v>
      </c>
      <c r="D380" s="229">
        <f t="shared" si="5"/>
        <v>0</v>
      </c>
      <c r="E380" s="229" t="s">
        <v>2898</v>
      </c>
      <c r="G380" s="229">
        <v>0</v>
      </c>
      <c r="H380" s="229">
        <v>0</v>
      </c>
      <c r="I380" s="229">
        <v>0</v>
      </c>
      <c r="J380" s="229">
        <v>0</v>
      </c>
      <c r="K380" s="229">
        <v>0</v>
      </c>
      <c r="L380" s="229">
        <v>0</v>
      </c>
      <c r="M380" s="229">
        <v>0</v>
      </c>
      <c r="N380" s="229">
        <v>0</v>
      </c>
      <c r="O380" s="229">
        <v>0</v>
      </c>
      <c r="P380" s="229">
        <v>0</v>
      </c>
      <c r="Q380" s="229">
        <v>0</v>
      </c>
      <c r="R380" s="229">
        <v>0</v>
      </c>
      <c r="S380" s="229">
        <v>0</v>
      </c>
      <c r="T380" s="229">
        <v>0</v>
      </c>
      <c r="U380" s="229">
        <v>0</v>
      </c>
      <c r="V380" s="229">
        <v>0</v>
      </c>
      <c r="W380" s="229">
        <v>0</v>
      </c>
      <c r="X380" s="229">
        <v>0</v>
      </c>
      <c r="Y380" s="229">
        <v>0</v>
      </c>
      <c r="Z380" s="229">
        <v>0</v>
      </c>
      <c r="AA380" s="229">
        <v>0</v>
      </c>
      <c r="AB380" s="229">
        <v>0</v>
      </c>
      <c r="AC380" s="229">
        <v>0</v>
      </c>
      <c r="AD380" s="229">
        <v>0</v>
      </c>
      <c r="AE380" s="229">
        <v>0</v>
      </c>
      <c r="AF380" s="229">
        <v>0</v>
      </c>
      <c r="AG380" s="229">
        <v>0</v>
      </c>
      <c r="AH380" s="229">
        <v>0</v>
      </c>
      <c r="AI380" s="229">
        <v>0</v>
      </c>
      <c r="AJ380" s="229">
        <v>0</v>
      </c>
      <c r="AK380" s="229">
        <v>0</v>
      </c>
      <c r="AL380" s="229">
        <v>0</v>
      </c>
    </row>
    <row r="381" spans="1:38">
      <c r="A381" s="229">
        <v>380</v>
      </c>
      <c r="B381" s="229" t="s">
        <v>2879</v>
      </c>
      <c r="C381" s="229" t="s">
        <v>3074</v>
      </c>
      <c r="D381" s="229">
        <f t="shared" si="5"/>
        <v>0</v>
      </c>
      <c r="E381" s="229" t="s">
        <v>2914</v>
      </c>
      <c r="G381" s="229">
        <v>0</v>
      </c>
      <c r="H381" s="229">
        <v>0</v>
      </c>
      <c r="I381" s="229">
        <v>0</v>
      </c>
      <c r="J381" s="229">
        <v>0</v>
      </c>
      <c r="K381" s="229">
        <v>0</v>
      </c>
      <c r="L381" s="229">
        <v>0</v>
      </c>
      <c r="M381" s="229">
        <v>0</v>
      </c>
      <c r="N381" s="229">
        <v>0</v>
      </c>
      <c r="O381" s="229">
        <v>0</v>
      </c>
      <c r="P381" s="229">
        <v>0</v>
      </c>
      <c r="Q381" s="229">
        <v>0</v>
      </c>
      <c r="R381" s="229">
        <v>0</v>
      </c>
      <c r="S381" s="229">
        <v>0</v>
      </c>
      <c r="T381" s="229">
        <v>0</v>
      </c>
      <c r="U381" s="229">
        <v>0</v>
      </c>
      <c r="V381" s="229">
        <v>0</v>
      </c>
      <c r="W381" s="229">
        <v>0</v>
      </c>
      <c r="X381" s="229">
        <v>0</v>
      </c>
      <c r="Y381" s="229">
        <v>0</v>
      </c>
      <c r="Z381" s="229">
        <v>0</v>
      </c>
      <c r="AA381" s="229">
        <v>0</v>
      </c>
      <c r="AB381" s="229">
        <v>0</v>
      </c>
      <c r="AC381" s="229">
        <v>0</v>
      </c>
      <c r="AD381" s="229">
        <v>0</v>
      </c>
      <c r="AE381" s="229">
        <v>0</v>
      </c>
      <c r="AF381" s="229">
        <v>0</v>
      </c>
      <c r="AG381" s="229">
        <v>0</v>
      </c>
      <c r="AH381" s="229">
        <v>0</v>
      </c>
      <c r="AI381" s="229">
        <v>0</v>
      </c>
      <c r="AJ381" s="229">
        <v>0</v>
      </c>
      <c r="AK381" s="229">
        <v>0</v>
      </c>
      <c r="AL381" s="229">
        <v>0</v>
      </c>
    </row>
    <row r="382" spans="1:38">
      <c r="A382" s="229">
        <v>381</v>
      </c>
      <c r="B382" s="229" t="s">
        <v>2879</v>
      </c>
      <c r="C382" s="229" t="s">
        <v>3075</v>
      </c>
      <c r="D382" s="229">
        <f t="shared" si="5"/>
        <v>0</v>
      </c>
      <c r="E382" s="229" t="s">
        <v>2914</v>
      </c>
      <c r="G382" s="229">
        <v>0</v>
      </c>
      <c r="H382" s="229">
        <v>0</v>
      </c>
      <c r="I382" s="229">
        <v>0</v>
      </c>
      <c r="J382" s="229">
        <v>0</v>
      </c>
      <c r="K382" s="229">
        <v>0</v>
      </c>
      <c r="L382" s="229">
        <v>0</v>
      </c>
      <c r="M382" s="229">
        <v>0</v>
      </c>
      <c r="N382" s="229">
        <v>0</v>
      </c>
      <c r="O382" s="229">
        <v>0</v>
      </c>
      <c r="P382" s="229">
        <v>0</v>
      </c>
      <c r="Q382" s="229">
        <v>0</v>
      </c>
      <c r="R382" s="229">
        <v>0</v>
      </c>
      <c r="S382" s="229">
        <v>0</v>
      </c>
      <c r="T382" s="229">
        <v>0</v>
      </c>
      <c r="U382" s="229">
        <v>0</v>
      </c>
      <c r="V382" s="229">
        <v>0</v>
      </c>
      <c r="W382" s="229">
        <v>0</v>
      </c>
      <c r="X382" s="229">
        <v>0</v>
      </c>
      <c r="Y382" s="229">
        <v>0</v>
      </c>
      <c r="Z382" s="229">
        <v>0</v>
      </c>
      <c r="AA382" s="229">
        <v>0</v>
      </c>
      <c r="AB382" s="229">
        <v>0</v>
      </c>
      <c r="AC382" s="229">
        <v>0</v>
      </c>
      <c r="AD382" s="229">
        <v>0</v>
      </c>
      <c r="AE382" s="229">
        <v>0</v>
      </c>
      <c r="AF382" s="229">
        <v>0</v>
      </c>
      <c r="AG382" s="229">
        <v>0</v>
      </c>
      <c r="AH382" s="229">
        <v>0</v>
      </c>
      <c r="AI382" s="229">
        <v>0</v>
      </c>
      <c r="AJ382" s="229">
        <v>0</v>
      </c>
      <c r="AK382" s="229">
        <v>0</v>
      </c>
      <c r="AL382" s="229">
        <v>0</v>
      </c>
    </row>
    <row r="383" spans="1:38">
      <c r="A383" s="229">
        <v>382</v>
      </c>
      <c r="B383" s="229" t="s">
        <v>2879</v>
      </c>
      <c r="C383" s="229" t="s">
        <v>3076</v>
      </c>
      <c r="D383" s="229">
        <f t="shared" si="5"/>
        <v>3600</v>
      </c>
      <c r="E383" s="229" t="s">
        <v>2886</v>
      </c>
      <c r="G383" s="229">
        <v>0</v>
      </c>
      <c r="H383" s="229">
        <v>0</v>
      </c>
      <c r="I383" s="229">
        <v>0</v>
      </c>
      <c r="J383" s="229">
        <v>0</v>
      </c>
      <c r="K383" s="229">
        <v>0</v>
      </c>
      <c r="L383" s="229">
        <v>0</v>
      </c>
      <c r="M383" s="229">
        <v>1200</v>
      </c>
      <c r="N383" s="229">
        <v>0</v>
      </c>
      <c r="O383" s="229">
        <v>0</v>
      </c>
      <c r="P383" s="229">
        <v>0</v>
      </c>
      <c r="Q383" s="229">
        <v>0</v>
      </c>
      <c r="R383" s="229">
        <v>0</v>
      </c>
      <c r="S383" s="229">
        <v>1200</v>
      </c>
      <c r="T383" s="229">
        <v>0</v>
      </c>
      <c r="U383" s="229">
        <v>0</v>
      </c>
      <c r="V383" s="229">
        <v>0</v>
      </c>
      <c r="W383" s="229">
        <v>0</v>
      </c>
      <c r="X383" s="229">
        <v>0</v>
      </c>
      <c r="Y383" s="229">
        <v>0</v>
      </c>
      <c r="Z383" s="229">
        <v>1200</v>
      </c>
      <c r="AA383" s="229">
        <v>0</v>
      </c>
      <c r="AB383" s="229">
        <v>0</v>
      </c>
      <c r="AC383" s="229">
        <v>0</v>
      </c>
      <c r="AD383" s="229">
        <v>0</v>
      </c>
      <c r="AE383" s="229">
        <v>0</v>
      </c>
      <c r="AF383" s="229">
        <v>0</v>
      </c>
      <c r="AG383" s="229">
        <v>0</v>
      </c>
      <c r="AH383" s="229">
        <v>0</v>
      </c>
      <c r="AI383" s="229">
        <v>0</v>
      </c>
      <c r="AJ383" s="229">
        <v>0</v>
      </c>
      <c r="AK383" s="229">
        <v>0</v>
      </c>
      <c r="AL383" s="229">
        <v>3600</v>
      </c>
    </row>
    <row r="384" spans="1:38">
      <c r="A384" s="229">
        <v>383</v>
      </c>
      <c r="B384" s="229" t="s">
        <v>2879</v>
      </c>
      <c r="C384" s="229" t="s">
        <v>3077</v>
      </c>
      <c r="D384" s="229">
        <f t="shared" si="5"/>
        <v>0</v>
      </c>
      <c r="E384" s="229" t="s">
        <v>2914</v>
      </c>
      <c r="G384" s="229">
        <v>0</v>
      </c>
      <c r="H384" s="229">
        <v>0</v>
      </c>
      <c r="I384" s="229">
        <v>0</v>
      </c>
      <c r="J384" s="229">
        <v>0</v>
      </c>
      <c r="K384" s="229">
        <v>0</v>
      </c>
      <c r="L384" s="229">
        <v>0</v>
      </c>
      <c r="M384" s="229">
        <v>0</v>
      </c>
      <c r="N384" s="229">
        <v>0</v>
      </c>
      <c r="O384" s="229">
        <v>0</v>
      </c>
      <c r="P384" s="229">
        <v>0</v>
      </c>
      <c r="Q384" s="229">
        <v>0</v>
      </c>
      <c r="R384" s="229">
        <v>0</v>
      </c>
      <c r="S384" s="229">
        <v>0</v>
      </c>
      <c r="T384" s="229">
        <v>0</v>
      </c>
      <c r="U384" s="229">
        <v>0</v>
      </c>
      <c r="V384" s="229">
        <v>0</v>
      </c>
      <c r="W384" s="229">
        <v>0</v>
      </c>
      <c r="X384" s="229">
        <v>0</v>
      </c>
      <c r="Y384" s="229">
        <v>0</v>
      </c>
      <c r="Z384" s="229">
        <v>0</v>
      </c>
      <c r="AA384" s="229">
        <v>0</v>
      </c>
      <c r="AB384" s="229">
        <v>0</v>
      </c>
      <c r="AC384" s="229">
        <v>0</v>
      </c>
      <c r="AD384" s="229">
        <v>0</v>
      </c>
      <c r="AE384" s="229">
        <v>0</v>
      </c>
      <c r="AF384" s="229">
        <v>0</v>
      </c>
      <c r="AG384" s="229">
        <v>0</v>
      </c>
      <c r="AH384" s="229">
        <v>0</v>
      </c>
      <c r="AI384" s="229">
        <v>0</v>
      </c>
      <c r="AJ384" s="229">
        <v>0</v>
      </c>
      <c r="AK384" s="229">
        <v>0</v>
      </c>
      <c r="AL384" s="229">
        <v>0</v>
      </c>
    </row>
    <row r="385" spans="1:38">
      <c r="A385" s="229">
        <v>384</v>
      </c>
      <c r="B385" s="229" t="s">
        <v>2879</v>
      </c>
      <c r="C385" s="229" t="s">
        <v>3078</v>
      </c>
      <c r="D385" s="229">
        <f t="shared" si="5"/>
        <v>4200</v>
      </c>
      <c r="E385" s="229" t="s">
        <v>2898</v>
      </c>
      <c r="G385" s="229">
        <v>0</v>
      </c>
      <c r="H385" s="229">
        <v>0</v>
      </c>
      <c r="I385" s="229">
        <v>0</v>
      </c>
      <c r="J385" s="229">
        <v>0</v>
      </c>
      <c r="K385" s="229">
        <v>0</v>
      </c>
      <c r="L385" s="229">
        <v>0</v>
      </c>
      <c r="M385" s="229">
        <v>1400</v>
      </c>
      <c r="N385" s="229">
        <v>0</v>
      </c>
      <c r="O385" s="229">
        <v>0</v>
      </c>
      <c r="P385" s="229">
        <v>0</v>
      </c>
      <c r="Q385" s="229">
        <v>0</v>
      </c>
      <c r="R385" s="229">
        <v>0</v>
      </c>
      <c r="S385" s="229">
        <v>1400</v>
      </c>
      <c r="T385" s="229">
        <v>0</v>
      </c>
      <c r="U385" s="229">
        <v>0</v>
      </c>
      <c r="V385" s="229">
        <v>0</v>
      </c>
      <c r="W385" s="229">
        <v>0</v>
      </c>
      <c r="X385" s="229">
        <v>0</v>
      </c>
      <c r="Y385" s="229">
        <v>0</v>
      </c>
      <c r="Z385" s="229">
        <v>0</v>
      </c>
      <c r="AA385" s="229">
        <v>0</v>
      </c>
      <c r="AB385" s="229">
        <v>0</v>
      </c>
      <c r="AC385" s="229">
        <v>0</v>
      </c>
      <c r="AD385" s="229">
        <v>1400</v>
      </c>
      <c r="AE385" s="229">
        <v>0</v>
      </c>
      <c r="AF385" s="229">
        <v>0</v>
      </c>
      <c r="AG385" s="229">
        <v>0</v>
      </c>
      <c r="AH385" s="229">
        <v>0</v>
      </c>
      <c r="AI385" s="229">
        <v>0</v>
      </c>
      <c r="AJ385" s="229">
        <v>0</v>
      </c>
      <c r="AK385" s="229">
        <v>0</v>
      </c>
      <c r="AL385" s="229">
        <v>4200</v>
      </c>
    </row>
    <row r="386" spans="1:38">
      <c r="A386" s="229">
        <v>385</v>
      </c>
      <c r="B386" s="229" t="s">
        <v>2879</v>
      </c>
      <c r="C386" s="229" t="s">
        <v>3079</v>
      </c>
      <c r="D386" s="229">
        <f t="shared" ref="D386:D449" si="6">IF(ISERROR(AL386),0,AL386)</f>
        <v>4200</v>
      </c>
      <c r="E386" s="229" t="s">
        <v>3080</v>
      </c>
      <c r="G386" s="229">
        <v>0</v>
      </c>
      <c r="H386" s="229">
        <v>0</v>
      </c>
      <c r="I386" s="229">
        <v>0</v>
      </c>
      <c r="J386" s="229">
        <v>0</v>
      </c>
      <c r="K386" s="229">
        <v>0</v>
      </c>
      <c r="L386" s="229">
        <v>0</v>
      </c>
      <c r="M386" s="229">
        <v>0</v>
      </c>
      <c r="N386" s="229">
        <v>0</v>
      </c>
      <c r="O386" s="229">
        <v>0</v>
      </c>
      <c r="P386" s="229">
        <v>0</v>
      </c>
      <c r="Q386" s="229">
        <v>0</v>
      </c>
      <c r="R386" s="229">
        <v>1400</v>
      </c>
      <c r="S386" s="229">
        <v>0</v>
      </c>
      <c r="T386" s="229">
        <v>0</v>
      </c>
      <c r="U386" s="229">
        <v>0</v>
      </c>
      <c r="V386" s="229">
        <v>0</v>
      </c>
      <c r="W386" s="229">
        <v>0</v>
      </c>
      <c r="X386" s="229">
        <v>0</v>
      </c>
      <c r="Y386" s="229">
        <v>0</v>
      </c>
      <c r="Z386" s="229">
        <v>1400</v>
      </c>
      <c r="AA386" s="229">
        <v>0</v>
      </c>
      <c r="AB386" s="229">
        <v>0</v>
      </c>
      <c r="AC386" s="229">
        <v>0</v>
      </c>
      <c r="AD386" s="229">
        <v>0</v>
      </c>
      <c r="AE386" s="229">
        <v>0</v>
      </c>
      <c r="AF386" s="229">
        <v>0</v>
      </c>
      <c r="AG386" s="229">
        <v>0</v>
      </c>
      <c r="AH386" s="229">
        <v>0</v>
      </c>
      <c r="AI386" s="229">
        <v>0</v>
      </c>
      <c r="AJ386" s="229">
        <v>0</v>
      </c>
      <c r="AK386" s="229">
        <v>1400</v>
      </c>
      <c r="AL386" s="229">
        <v>4200</v>
      </c>
    </row>
    <row r="387" spans="1:38">
      <c r="A387" s="229">
        <v>386</v>
      </c>
      <c r="B387" s="229" t="s">
        <v>2879</v>
      </c>
      <c r="C387" s="229" t="s">
        <v>3081</v>
      </c>
      <c r="D387" s="229">
        <f t="shared" si="6"/>
        <v>0</v>
      </c>
      <c r="E387" s="229" t="s">
        <v>3082</v>
      </c>
      <c r="G387" s="229">
        <v>0</v>
      </c>
      <c r="H387" s="229">
        <v>0</v>
      </c>
      <c r="I387" s="229">
        <v>0</v>
      </c>
      <c r="J387" s="229">
        <v>0</v>
      </c>
      <c r="K387" s="229">
        <v>0</v>
      </c>
      <c r="L387" s="229">
        <v>0</v>
      </c>
      <c r="M387" s="229">
        <v>0</v>
      </c>
      <c r="N387" s="229">
        <v>0</v>
      </c>
      <c r="O387" s="229">
        <v>0</v>
      </c>
      <c r="P387" s="229">
        <v>0</v>
      </c>
      <c r="Q387" s="229">
        <v>0</v>
      </c>
      <c r="R387" s="229">
        <v>0</v>
      </c>
      <c r="S387" s="229">
        <v>0</v>
      </c>
      <c r="T387" s="229">
        <v>0</v>
      </c>
      <c r="U387" s="229">
        <v>0</v>
      </c>
      <c r="V387" s="229">
        <v>0</v>
      </c>
      <c r="W387" s="229">
        <v>0</v>
      </c>
      <c r="X387" s="229">
        <v>0</v>
      </c>
      <c r="Y387" s="229">
        <v>0</v>
      </c>
      <c r="Z387" s="229">
        <v>0</v>
      </c>
      <c r="AA387" s="229">
        <v>0</v>
      </c>
      <c r="AB387" s="229">
        <v>0</v>
      </c>
      <c r="AC387" s="229">
        <v>0</v>
      </c>
      <c r="AD387" s="229">
        <v>0</v>
      </c>
      <c r="AE387" s="229">
        <v>0</v>
      </c>
      <c r="AF387" s="229">
        <v>0</v>
      </c>
      <c r="AG387" s="229">
        <v>0</v>
      </c>
      <c r="AH387" s="229">
        <v>0</v>
      </c>
      <c r="AI387" s="229">
        <v>0</v>
      </c>
      <c r="AJ387" s="229">
        <v>0</v>
      </c>
      <c r="AK387" s="229">
        <v>0</v>
      </c>
      <c r="AL387" s="229">
        <v>0</v>
      </c>
    </row>
    <row r="388" spans="1:38">
      <c r="A388" s="229">
        <v>387</v>
      </c>
      <c r="B388" s="229" t="s">
        <v>2879</v>
      </c>
      <c r="C388" s="229" t="s">
        <v>3083</v>
      </c>
      <c r="D388" s="229">
        <f t="shared" si="6"/>
        <v>4620</v>
      </c>
      <c r="E388" s="229" t="s">
        <v>2881</v>
      </c>
      <c r="G388" s="229">
        <v>0</v>
      </c>
      <c r="H388" s="229">
        <v>0</v>
      </c>
      <c r="I388" s="229">
        <v>0</v>
      </c>
      <c r="J388" s="229">
        <v>0</v>
      </c>
      <c r="K388" s="229">
        <v>0</v>
      </c>
      <c r="L388" s="229">
        <v>1540</v>
      </c>
      <c r="M388" s="229">
        <v>0</v>
      </c>
      <c r="N388" s="229">
        <v>0</v>
      </c>
      <c r="O388" s="229">
        <v>0</v>
      </c>
      <c r="P388" s="229">
        <v>0</v>
      </c>
      <c r="Q388" s="229">
        <v>0</v>
      </c>
      <c r="R388" s="229">
        <v>0</v>
      </c>
      <c r="S388" s="229">
        <v>1540</v>
      </c>
      <c r="T388" s="229">
        <v>0</v>
      </c>
      <c r="U388" s="229">
        <v>0</v>
      </c>
      <c r="V388" s="229">
        <v>0</v>
      </c>
      <c r="W388" s="229">
        <v>0</v>
      </c>
      <c r="X388" s="229">
        <v>0</v>
      </c>
      <c r="Y388" s="229">
        <v>0</v>
      </c>
      <c r="Z388" s="229">
        <v>0</v>
      </c>
      <c r="AA388" s="229">
        <v>0</v>
      </c>
      <c r="AB388" s="229">
        <v>0</v>
      </c>
      <c r="AC388" s="229">
        <v>0</v>
      </c>
      <c r="AD388" s="229">
        <v>0</v>
      </c>
      <c r="AE388" s="229">
        <v>1540</v>
      </c>
      <c r="AF388" s="229">
        <v>0</v>
      </c>
      <c r="AG388" s="229">
        <v>0</v>
      </c>
      <c r="AH388" s="229">
        <v>0</v>
      </c>
      <c r="AI388" s="229">
        <v>0</v>
      </c>
      <c r="AJ388" s="229">
        <v>0</v>
      </c>
      <c r="AK388" s="229">
        <v>0</v>
      </c>
      <c r="AL388" s="229">
        <v>4620</v>
      </c>
    </row>
    <row r="389" spans="1:38">
      <c r="A389" s="229">
        <v>388</v>
      </c>
      <c r="B389" s="229" t="s">
        <v>2879</v>
      </c>
      <c r="C389" s="229" t="s">
        <v>3084</v>
      </c>
      <c r="D389" s="229">
        <f t="shared" si="6"/>
        <v>4200</v>
      </c>
      <c r="E389" s="229" t="s">
        <v>3080</v>
      </c>
      <c r="G389" s="229">
        <v>0</v>
      </c>
      <c r="H389" s="229">
        <v>0</v>
      </c>
      <c r="I389" s="229">
        <v>0</v>
      </c>
      <c r="J389" s="229">
        <v>0</v>
      </c>
      <c r="K389" s="229">
        <v>0</v>
      </c>
      <c r="L389" s="229">
        <v>0</v>
      </c>
      <c r="M389" s="229">
        <v>0</v>
      </c>
      <c r="N389" s="229">
        <v>0</v>
      </c>
      <c r="O389" s="229">
        <v>0</v>
      </c>
      <c r="P389" s="229">
        <v>0</v>
      </c>
      <c r="Q389" s="229">
        <v>0</v>
      </c>
      <c r="R389" s="229">
        <v>1400</v>
      </c>
      <c r="S389" s="229">
        <v>0</v>
      </c>
      <c r="T389" s="229">
        <v>0</v>
      </c>
      <c r="U389" s="229">
        <v>0</v>
      </c>
      <c r="V389" s="229">
        <v>0</v>
      </c>
      <c r="W389" s="229">
        <v>0</v>
      </c>
      <c r="X389" s="229">
        <v>0</v>
      </c>
      <c r="Y389" s="229">
        <v>0</v>
      </c>
      <c r="Z389" s="229">
        <v>1400</v>
      </c>
      <c r="AA389" s="229">
        <v>0</v>
      </c>
      <c r="AB389" s="229">
        <v>0</v>
      </c>
      <c r="AC389" s="229">
        <v>0</v>
      </c>
      <c r="AD389" s="229">
        <v>0</v>
      </c>
      <c r="AE389" s="229">
        <v>0</v>
      </c>
      <c r="AF389" s="229">
        <v>0</v>
      </c>
      <c r="AG389" s="229">
        <v>0</v>
      </c>
      <c r="AH389" s="229">
        <v>0</v>
      </c>
      <c r="AI389" s="229">
        <v>0</v>
      </c>
      <c r="AJ389" s="229">
        <v>0</v>
      </c>
      <c r="AK389" s="229">
        <v>1400</v>
      </c>
      <c r="AL389" s="229">
        <v>4200</v>
      </c>
    </row>
    <row r="390" spans="1:38">
      <c r="A390" s="229">
        <v>389</v>
      </c>
      <c r="B390" s="229" t="s">
        <v>2879</v>
      </c>
      <c r="C390" s="229" t="s">
        <v>3085</v>
      </c>
      <c r="D390" s="229">
        <f t="shared" si="6"/>
        <v>0</v>
      </c>
      <c r="E390" s="229" t="s">
        <v>3082</v>
      </c>
      <c r="G390" s="229">
        <v>0</v>
      </c>
      <c r="H390" s="229">
        <v>0</v>
      </c>
      <c r="I390" s="229">
        <v>0</v>
      </c>
      <c r="J390" s="229">
        <v>0</v>
      </c>
      <c r="K390" s="229">
        <v>0</v>
      </c>
      <c r="L390" s="229">
        <v>0</v>
      </c>
      <c r="M390" s="229">
        <v>0</v>
      </c>
      <c r="N390" s="229">
        <v>0</v>
      </c>
      <c r="O390" s="229">
        <v>0</v>
      </c>
      <c r="P390" s="229">
        <v>0</v>
      </c>
      <c r="Q390" s="229">
        <v>0</v>
      </c>
      <c r="R390" s="229">
        <v>0</v>
      </c>
      <c r="S390" s="229">
        <v>0</v>
      </c>
      <c r="T390" s="229">
        <v>0</v>
      </c>
      <c r="U390" s="229">
        <v>0</v>
      </c>
      <c r="V390" s="229">
        <v>0</v>
      </c>
      <c r="W390" s="229">
        <v>0</v>
      </c>
      <c r="X390" s="229">
        <v>0</v>
      </c>
      <c r="Y390" s="229">
        <v>0</v>
      </c>
      <c r="Z390" s="229">
        <v>0</v>
      </c>
      <c r="AA390" s="229">
        <v>0</v>
      </c>
      <c r="AB390" s="229">
        <v>0</v>
      </c>
      <c r="AC390" s="229">
        <v>0</v>
      </c>
      <c r="AD390" s="229">
        <v>0</v>
      </c>
      <c r="AE390" s="229">
        <v>0</v>
      </c>
      <c r="AF390" s="229">
        <v>0</v>
      </c>
      <c r="AG390" s="229">
        <v>0</v>
      </c>
      <c r="AH390" s="229">
        <v>0</v>
      </c>
      <c r="AI390" s="229">
        <v>0</v>
      </c>
      <c r="AJ390" s="229">
        <v>0</v>
      </c>
      <c r="AK390" s="229">
        <v>0</v>
      </c>
      <c r="AL390" s="229">
        <v>0</v>
      </c>
    </row>
    <row r="391" spans="1:38">
      <c r="A391" s="229">
        <v>390</v>
      </c>
      <c r="B391" s="229" t="s">
        <v>2879</v>
      </c>
      <c r="C391" s="229" t="s">
        <v>3086</v>
      </c>
      <c r="D391" s="229">
        <f t="shared" si="6"/>
        <v>4200</v>
      </c>
      <c r="E391" s="229" t="s">
        <v>3080</v>
      </c>
      <c r="G391" s="229">
        <v>0</v>
      </c>
      <c r="H391" s="229">
        <v>0</v>
      </c>
      <c r="I391" s="229">
        <v>0</v>
      </c>
      <c r="J391" s="229">
        <v>0</v>
      </c>
      <c r="K391" s="229">
        <v>0</v>
      </c>
      <c r="L391" s="229">
        <v>0</v>
      </c>
      <c r="M391" s="229">
        <v>0</v>
      </c>
      <c r="N391" s="229">
        <v>0</v>
      </c>
      <c r="O391" s="229">
        <v>0</v>
      </c>
      <c r="P391" s="229">
        <v>0</v>
      </c>
      <c r="Q391" s="229">
        <v>1400</v>
      </c>
      <c r="R391" s="229">
        <v>0</v>
      </c>
      <c r="S391" s="229">
        <v>0</v>
      </c>
      <c r="T391" s="229">
        <v>0</v>
      </c>
      <c r="U391" s="229">
        <v>0</v>
      </c>
      <c r="V391" s="229">
        <v>0</v>
      </c>
      <c r="W391" s="229">
        <v>0</v>
      </c>
      <c r="X391" s="229">
        <v>1400</v>
      </c>
      <c r="Y391" s="229">
        <v>0</v>
      </c>
      <c r="Z391" s="229">
        <v>0</v>
      </c>
      <c r="AA391" s="229">
        <v>0</v>
      </c>
      <c r="AB391" s="229">
        <v>0</v>
      </c>
      <c r="AC391" s="229">
        <v>0</v>
      </c>
      <c r="AD391" s="229">
        <v>0</v>
      </c>
      <c r="AE391" s="229">
        <v>0</v>
      </c>
      <c r="AF391" s="229">
        <v>0</v>
      </c>
      <c r="AG391" s="229">
        <v>1400</v>
      </c>
      <c r="AH391" s="229">
        <v>0</v>
      </c>
      <c r="AI391" s="229">
        <v>0</v>
      </c>
      <c r="AJ391" s="229">
        <v>0</v>
      </c>
      <c r="AK391" s="229">
        <v>0</v>
      </c>
      <c r="AL391" s="229">
        <v>4200</v>
      </c>
    </row>
    <row r="392" spans="1:38">
      <c r="A392" s="229">
        <v>391</v>
      </c>
      <c r="B392" s="229" t="s">
        <v>2879</v>
      </c>
      <c r="C392" s="229" t="s">
        <v>3087</v>
      </c>
      <c r="D392" s="229">
        <f t="shared" si="6"/>
        <v>0</v>
      </c>
      <c r="E392" s="229" t="s">
        <v>3082</v>
      </c>
      <c r="G392" s="229">
        <v>0</v>
      </c>
      <c r="H392" s="229">
        <v>0</v>
      </c>
      <c r="I392" s="229">
        <v>0</v>
      </c>
      <c r="J392" s="229">
        <v>0</v>
      </c>
      <c r="K392" s="229">
        <v>0</v>
      </c>
      <c r="L392" s="229">
        <v>0</v>
      </c>
      <c r="M392" s="229">
        <v>0</v>
      </c>
      <c r="N392" s="229">
        <v>0</v>
      </c>
      <c r="O392" s="229">
        <v>0</v>
      </c>
      <c r="P392" s="229">
        <v>0</v>
      </c>
      <c r="Q392" s="229">
        <v>0</v>
      </c>
      <c r="R392" s="229">
        <v>0</v>
      </c>
      <c r="S392" s="229">
        <v>0</v>
      </c>
      <c r="T392" s="229">
        <v>0</v>
      </c>
      <c r="U392" s="229">
        <v>0</v>
      </c>
      <c r="V392" s="229">
        <v>0</v>
      </c>
      <c r="W392" s="229">
        <v>0</v>
      </c>
      <c r="X392" s="229">
        <v>0</v>
      </c>
      <c r="Y392" s="229">
        <v>0</v>
      </c>
      <c r="Z392" s="229">
        <v>0</v>
      </c>
      <c r="AA392" s="229">
        <v>0</v>
      </c>
      <c r="AB392" s="229">
        <v>0</v>
      </c>
      <c r="AC392" s="229">
        <v>0</v>
      </c>
      <c r="AD392" s="229">
        <v>0</v>
      </c>
      <c r="AE392" s="229">
        <v>0</v>
      </c>
      <c r="AF392" s="229">
        <v>0</v>
      </c>
      <c r="AG392" s="229">
        <v>0</v>
      </c>
      <c r="AH392" s="229">
        <v>0</v>
      </c>
      <c r="AI392" s="229">
        <v>0</v>
      </c>
      <c r="AJ392" s="229">
        <v>0</v>
      </c>
      <c r="AK392" s="229">
        <v>0</v>
      </c>
      <c r="AL392" s="229">
        <v>0</v>
      </c>
    </row>
    <row r="393" spans="1:38">
      <c r="A393" s="229">
        <v>392</v>
      </c>
      <c r="B393" s="229" t="s">
        <v>2879</v>
      </c>
      <c r="C393" s="229" t="s">
        <v>3088</v>
      </c>
      <c r="D393" s="229">
        <f t="shared" si="6"/>
        <v>4200</v>
      </c>
      <c r="E393" s="229" t="s">
        <v>3080</v>
      </c>
      <c r="G393" s="229">
        <v>0</v>
      </c>
      <c r="H393" s="229">
        <v>0</v>
      </c>
      <c r="I393" s="229">
        <v>0</v>
      </c>
      <c r="J393" s="229">
        <v>0</v>
      </c>
      <c r="K393" s="229">
        <v>0</v>
      </c>
      <c r="L393" s="229">
        <v>0</v>
      </c>
      <c r="M393" s="229">
        <v>0</v>
      </c>
      <c r="N393" s="229">
        <v>0</v>
      </c>
      <c r="O393" s="229">
        <v>0</v>
      </c>
      <c r="P393" s="229">
        <v>1400</v>
      </c>
      <c r="Q393" s="229">
        <v>0</v>
      </c>
      <c r="R393" s="229">
        <v>0</v>
      </c>
      <c r="S393" s="229">
        <v>0</v>
      </c>
      <c r="T393" s="229">
        <v>0</v>
      </c>
      <c r="U393" s="229">
        <v>0</v>
      </c>
      <c r="V393" s="229">
        <v>0</v>
      </c>
      <c r="W393" s="229">
        <v>1400</v>
      </c>
      <c r="X393" s="229">
        <v>0</v>
      </c>
      <c r="Y393" s="229">
        <v>0</v>
      </c>
      <c r="Z393" s="229">
        <v>0</v>
      </c>
      <c r="AA393" s="229">
        <v>0</v>
      </c>
      <c r="AB393" s="229">
        <v>0</v>
      </c>
      <c r="AC393" s="229">
        <v>0</v>
      </c>
      <c r="AD393" s="229">
        <v>0</v>
      </c>
      <c r="AE393" s="229">
        <v>0</v>
      </c>
      <c r="AF393" s="229">
        <v>1400</v>
      </c>
      <c r="AG393" s="229">
        <v>0</v>
      </c>
      <c r="AH393" s="229">
        <v>0</v>
      </c>
      <c r="AI393" s="229">
        <v>0</v>
      </c>
      <c r="AJ393" s="229">
        <v>0</v>
      </c>
      <c r="AK393" s="229">
        <v>0</v>
      </c>
      <c r="AL393" s="229">
        <v>4200</v>
      </c>
    </row>
    <row r="394" spans="1:38">
      <c r="A394" s="229">
        <v>393</v>
      </c>
      <c r="B394" s="229" t="s">
        <v>2879</v>
      </c>
      <c r="C394" s="229" t="s">
        <v>3089</v>
      </c>
      <c r="D394" s="229">
        <f t="shared" si="6"/>
        <v>0</v>
      </c>
      <c r="E394" s="229" t="s">
        <v>3082</v>
      </c>
      <c r="G394" s="229">
        <v>0</v>
      </c>
      <c r="H394" s="229">
        <v>0</v>
      </c>
      <c r="I394" s="229">
        <v>0</v>
      </c>
      <c r="J394" s="229">
        <v>0</v>
      </c>
      <c r="K394" s="229">
        <v>0</v>
      </c>
      <c r="L394" s="229">
        <v>0</v>
      </c>
      <c r="M394" s="229">
        <v>0</v>
      </c>
      <c r="N394" s="229">
        <v>0</v>
      </c>
      <c r="O394" s="229">
        <v>0</v>
      </c>
      <c r="P394" s="229">
        <v>0</v>
      </c>
      <c r="Q394" s="229">
        <v>0</v>
      </c>
      <c r="R394" s="229">
        <v>0</v>
      </c>
      <c r="S394" s="229">
        <v>0</v>
      </c>
      <c r="T394" s="229">
        <v>0</v>
      </c>
      <c r="U394" s="229">
        <v>0</v>
      </c>
      <c r="V394" s="229">
        <v>0</v>
      </c>
      <c r="W394" s="229">
        <v>0</v>
      </c>
      <c r="X394" s="229">
        <v>0</v>
      </c>
      <c r="Y394" s="229">
        <v>0</v>
      </c>
      <c r="Z394" s="229">
        <v>0</v>
      </c>
      <c r="AA394" s="229">
        <v>0</v>
      </c>
      <c r="AB394" s="229">
        <v>0</v>
      </c>
      <c r="AC394" s="229">
        <v>0</v>
      </c>
      <c r="AD394" s="229">
        <v>0</v>
      </c>
      <c r="AE394" s="229">
        <v>0</v>
      </c>
      <c r="AF394" s="229">
        <v>0</v>
      </c>
      <c r="AG394" s="229">
        <v>0</v>
      </c>
      <c r="AH394" s="229">
        <v>0</v>
      </c>
      <c r="AI394" s="229">
        <v>0</v>
      </c>
      <c r="AJ394" s="229">
        <v>0</v>
      </c>
      <c r="AK394" s="229">
        <v>0</v>
      </c>
      <c r="AL394" s="229">
        <v>0</v>
      </c>
    </row>
    <row r="395" spans="1:38">
      <c r="A395" s="229">
        <v>394</v>
      </c>
      <c r="B395" s="229" t="s">
        <v>2879</v>
      </c>
      <c r="C395" s="229" t="s">
        <v>3090</v>
      </c>
      <c r="D395" s="229">
        <f t="shared" si="6"/>
        <v>4200</v>
      </c>
      <c r="E395" s="229" t="s">
        <v>2898</v>
      </c>
      <c r="G395" s="229">
        <v>0</v>
      </c>
      <c r="H395" s="229">
        <v>0</v>
      </c>
      <c r="I395" s="229">
        <v>0</v>
      </c>
      <c r="J395" s="229">
        <v>0</v>
      </c>
      <c r="K395" s="229">
        <v>0</v>
      </c>
      <c r="L395" s="229">
        <v>0</v>
      </c>
      <c r="M395" s="229">
        <v>0</v>
      </c>
      <c r="N395" s="229">
        <v>0</v>
      </c>
      <c r="O395" s="229">
        <v>0</v>
      </c>
      <c r="P395" s="229">
        <v>1400</v>
      </c>
      <c r="Q395" s="229">
        <v>0</v>
      </c>
      <c r="R395" s="229">
        <v>0</v>
      </c>
      <c r="S395" s="229">
        <v>0</v>
      </c>
      <c r="T395" s="229">
        <v>0</v>
      </c>
      <c r="U395" s="229">
        <v>0</v>
      </c>
      <c r="V395" s="229">
        <v>0</v>
      </c>
      <c r="W395" s="229">
        <v>1400</v>
      </c>
      <c r="X395" s="229">
        <v>0</v>
      </c>
      <c r="Y395" s="229">
        <v>0</v>
      </c>
      <c r="Z395" s="229">
        <v>0</v>
      </c>
      <c r="AA395" s="229">
        <v>0</v>
      </c>
      <c r="AB395" s="229">
        <v>0</v>
      </c>
      <c r="AC395" s="229">
        <v>0</v>
      </c>
      <c r="AD395" s="229">
        <v>0</v>
      </c>
      <c r="AE395" s="229">
        <v>0</v>
      </c>
      <c r="AF395" s="229">
        <v>1400</v>
      </c>
      <c r="AG395" s="229">
        <v>0</v>
      </c>
      <c r="AH395" s="229">
        <v>0</v>
      </c>
      <c r="AI395" s="229">
        <v>0</v>
      </c>
      <c r="AJ395" s="229">
        <v>0</v>
      </c>
      <c r="AK395" s="229">
        <v>0</v>
      </c>
      <c r="AL395" s="229">
        <v>4200</v>
      </c>
    </row>
    <row r="396" spans="1:38">
      <c r="A396" s="229">
        <v>395</v>
      </c>
      <c r="B396" s="229" t="s">
        <v>2879</v>
      </c>
      <c r="C396" s="229" t="s">
        <v>3091</v>
      </c>
      <c r="D396" s="229">
        <f t="shared" si="6"/>
        <v>0</v>
      </c>
      <c r="E396" s="229" t="s">
        <v>3082</v>
      </c>
      <c r="G396" s="229">
        <v>0</v>
      </c>
      <c r="H396" s="229">
        <v>0</v>
      </c>
      <c r="I396" s="229">
        <v>0</v>
      </c>
      <c r="J396" s="229">
        <v>0</v>
      </c>
      <c r="K396" s="229">
        <v>0</v>
      </c>
      <c r="L396" s="229">
        <v>0</v>
      </c>
      <c r="M396" s="229">
        <v>0</v>
      </c>
      <c r="N396" s="229">
        <v>0</v>
      </c>
      <c r="O396" s="229">
        <v>0</v>
      </c>
      <c r="P396" s="229">
        <v>0</v>
      </c>
      <c r="Q396" s="229">
        <v>0</v>
      </c>
      <c r="R396" s="229">
        <v>0</v>
      </c>
      <c r="S396" s="229">
        <v>0</v>
      </c>
      <c r="T396" s="229">
        <v>0</v>
      </c>
      <c r="U396" s="229">
        <v>0</v>
      </c>
      <c r="V396" s="229">
        <v>0</v>
      </c>
      <c r="W396" s="229">
        <v>0</v>
      </c>
      <c r="X396" s="229">
        <v>0</v>
      </c>
      <c r="Y396" s="229">
        <v>0</v>
      </c>
      <c r="Z396" s="229">
        <v>0</v>
      </c>
      <c r="AA396" s="229">
        <v>0</v>
      </c>
      <c r="AB396" s="229">
        <v>0</v>
      </c>
      <c r="AC396" s="229">
        <v>0</v>
      </c>
      <c r="AD396" s="229">
        <v>0</v>
      </c>
      <c r="AE396" s="229">
        <v>0</v>
      </c>
      <c r="AF396" s="229">
        <v>0</v>
      </c>
      <c r="AG396" s="229">
        <v>0</v>
      </c>
      <c r="AH396" s="229">
        <v>0</v>
      </c>
      <c r="AI396" s="229">
        <v>0</v>
      </c>
      <c r="AJ396" s="229">
        <v>0</v>
      </c>
      <c r="AK396" s="229">
        <v>0</v>
      </c>
      <c r="AL396" s="229">
        <v>0</v>
      </c>
    </row>
    <row r="397" spans="1:38">
      <c r="A397" s="229">
        <v>396</v>
      </c>
      <c r="B397" s="229" t="s">
        <v>2879</v>
      </c>
      <c r="C397" s="229" t="s">
        <v>3092</v>
      </c>
      <c r="D397" s="229">
        <f t="shared" si="6"/>
        <v>4200</v>
      </c>
      <c r="E397" s="229" t="s">
        <v>2901</v>
      </c>
      <c r="G397" s="229">
        <v>0</v>
      </c>
      <c r="H397" s="229">
        <v>0</v>
      </c>
      <c r="I397" s="229">
        <v>0</v>
      </c>
      <c r="J397" s="229">
        <v>0</v>
      </c>
      <c r="K397" s="229">
        <v>0</v>
      </c>
      <c r="L397" s="229">
        <v>0</v>
      </c>
      <c r="M397" s="229">
        <v>0</v>
      </c>
      <c r="N397" s="229">
        <v>0</v>
      </c>
      <c r="O397" s="229">
        <v>0</v>
      </c>
      <c r="P397" s="229">
        <v>0</v>
      </c>
      <c r="Q397" s="229">
        <v>1400</v>
      </c>
      <c r="R397" s="229">
        <v>0</v>
      </c>
      <c r="S397" s="229">
        <v>0</v>
      </c>
      <c r="T397" s="229">
        <v>0</v>
      </c>
      <c r="U397" s="229">
        <v>0</v>
      </c>
      <c r="V397" s="229">
        <v>0</v>
      </c>
      <c r="W397" s="229">
        <v>0</v>
      </c>
      <c r="X397" s="229">
        <v>1400</v>
      </c>
      <c r="Y397" s="229">
        <v>0</v>
      </c>
      <c r="Z397" s="229">
        <v>0</v>
      </c>
      <c r="AA397" s="229">
        <v>0</v>
      </c>
      <c r="AB397" s="229">
        <v>0</v>
      </c>
      <c r="AC397" s="229">
        <v>0</v>
      </c>
      <c r="AD397" s="229">
        <v>0</v>
      </c>
      <c r="AE397" s="229">
        <v>0</v>
      </c>
      <c r="AF397" s="229">
        <v>0</v>
      </c>
      <c r="AG397" s="229">
        <v>1400</v>
      </c>
      <c r="AH397" s="229">
        <v>0</v>
      </c>
      <c r="AI397" s="229">
        <v>0</v>
      </c>
      <c r="AJ397" s="229">
        <v>0</v>
      </c>
      <c r="AK397" s="229">
        <v>0</v>
      </c>
      <c r="AL397" s="229">
        <v>4200</v>
      </c>
    </row>
    <row r="398" spans="1:38">
      <c r="A398" s="229">
        <v>397</v>
      </c>
      <c r="B398" s="229" t="s">
        <v>2879</v>
      </c>
      <c r="C398" s="229" t="s">
        <v>3093</v>
      </c>
      <c r="D398" s="229">
        <f t="shared" si="6"/>
        <v>0</v>
      </c>
      <c r="E398" s="229" t="s">
        <v>3094</v>
      </c>
      <c r="G398" s="229">
        <v>0</v>
      </c>
      <c r="H398" s="229">
        <v>0</v>
      </c>
      <c r="I398" s="229">
        <v>0</v>
      </c>
      <c r="J398" s="229">
        <v>0</v>
      </c>
      <c r="K398" s="229">
        <v>0</v>
      </c>
      <c r="L398" s="229">
        <v>0</v>
      </c>
      <c r="M398" s="229">
        <v>0</v>
      </c>
      <c r="N398" s="229">
        <v>0</v>
      </c>
      <c r="O398" s="229">
        <v>0</v>
      </c>
      <c r="P398" s="229">
        <v>0</v>
      </c>
      <c r="Q398" s="229">
        <v>0</v>
      </c>
      <c r="R398" s="229">
        <v>0</v>
      </c>
      <c r="S398" s="229">
        <v>0</v>
      </c>
      <c r="T398" s="229">
        <v>0</v>
      </c>
      <c r="U398" s="229">
        <v>0</v>
      </c>
      <c r="V398" s="229">
        <v>0</v>
      </c>
      <c r="W398" s="229">
        <v>0</v>
      </c>
      <c r="X398" s="229">
        <v>0</v>
      </c>
      <c r="Y398" s="229">
        <v>0</v>
      </c>
      <c r="Z398" s="229">
        <v>0</v>
      </c>
      <c r="AA398" s="229">
        <v>0</v>
      </c>
      <c r="AB398" s="229">
        <v>0</v>
      </c>
      <c r="AC398" s="229">
        <v>0</v>
      </c>
      <c r="AD398" s="229">
        <v>0</v>
      </c>
      <c r="AE398" s="229">
        <v>0</v>
      </c>
      <c r="AF398" s="229">
        <v>0</v>
      </c>
      <c r="AG398" s="229">
        <v>0</v>
      </c>
      <c r="AH398" s="229">
        <v>0</v>
      </c>
      <c r="AI398" s="229">
        <v>0</v>
      </c>
      <c r="AJ398" s="229">
        <v>0</v>
      </c>
      <c r="AK398" s="229">
        <v>0</v>
      </c>
      <c r="AL398" s="229">
        <v>0</v>
      </c>
    </row>
    <row r="399" spans="1:38">
      <c r="A399" s="229">
        <v>398</v>
      </c>
      <c r="B399" s="229" t="s">
        <v>2879</v>
      </c>
      <c r="C399" s="229" t="s">
        <v>3095</v>
      </c>
      <c r="D399" s="229">
        <f t="shared" si="6"/>
        <v>0</v>
      </c>
      <c r="E399" s="229" t="s">
        <v>3021</v>
      </c>
      <c r="G399" s="229">
        <v>0</v>
      </c>
      <c r="H399" s="229">
        <v>0</v>
      </c>
      <c r="I399" s="229">
        <v>0</v>
      </c>
      <c r="J399" s="229">
        <v>0</v>
      </c>
      <c r="K399" s="229">
        <v>0</v>
      </c>
      <c r="L399" s="229">
        <v>0</v>
      </c>
      <c r="M399" s="229">
        <v>0</v>
      </c>
      <c r="N399" s="229">
        <v>0</v>
      </c>
      <c r="O399" s="229">
        <v>0</v>
      </c>
      <c r="P399" s="229">
        <v>0</v>
      </c>
      <c r="Q399" s="229">
        <v>0</v>
      </c>
      <c r="R399" s="229">
        <v>0</v>
      </c>
      <c r="S399" s="229">
        <v>0</v>
      </c>
      <c r="T399" s="229">
        <v>0</v>
      </c>
      <c r="U399" s="229">
        <v>0</v>
      </c>
      <c r="V399" s="229">
        <v>0</v>
      </c>
      <c r="W399" s="229">
        <v>0</v>
      </c>
      <c r="X399" s="229">
        <v>0</v>
      </c>
      <c r="Y399" s="229">
        <v>0</v>
      </c>
      <c r="Z399" s="229">
        <v>0</v>
      </c>
      <c r="AA399" s="229">
        <v>0</v>
      </c>
      <c r="AB399" s="229">
        <v>0</v>
      </c>
      <c r="AC399" s="229">
        <v>0</v>
      </c>
      <c r="AD399" s="229">
        <v>0</v>
      </c>
      <c r="AE399" s="229">
        <v>0</v>
      </c>
      <c r="AF399" s="229">
        <v>0</v>
      </c>
      <c r="AG399" s="229">
        <v>0</v>
      </c>
      <c r="AH399" s="229">
        <v>0</v>
      </c>
      <c r="AI399" s="229">
        <v>0</v>
      </c>
      <c r="AJ399" s="229">
        <v>0</v>
      </c>
      <c r="AK399" s="229">
        <v>0</v>
      </c>
      <c r="AL399" s="229">
        <v>0</v>
      </c>
    </row>
    <row r="400" spans="1:38">
      <c r="A400" s="229">
        <v>399</v>
      </c>
      <c r="B400" s="229" t="s">
        <v>2879</v>
      </c>
      <c r="C400" s="229" t="s">
        <v>3096</v>
      </c>
      <c r="D400" s="229">
        <f t="shared" si="6"/>
        <v>0</v>
      </c>
      <c r="E400" s="229" t="s">
        <v>3021</v>
      </c>
      <c r="G400" s="229">
        <v>0</v>
      </c>
      <c r="H400" s="229">
        <v>0</v>
      </c>
      <c r="I400" s="229">
        <v>0</v>
      </c>
      <c r="J400" s="229">
        <v>0</v>
      </c>
      <c r="K400" s="229">
        <v>0</v>
      </c>
      <c r="L400" s="229">
        <v>0</v>
      </c>
      <c r="M400" s="229">
        <v>0</v>
      </c>
      <c r="N400" s="229">
        <v>0</v>
      </c>
      <c r="O400" s="229">
        <v>0</v>
      </c>
      <c r="P400" s="229">
        <v>0</v>
      </c>
      <c r="Q400" s="229">
        <v>0</v>
      </c>
      <c r="R400" s="229">
        <v>0</v>
      </c>
      <c r="S400" s="229">
        <v>0</v>
      </c>
      <c r="T400" s="229">
        <v>0</v>
      </c>
      <c r="U400" s="229">
        <v>0</v>
      </c>
      <c r="V400" s="229">
        <v>0</v>
      </c>
      <c r="W400" s="229">
        <v>0</v>
      </c>
      <c r="X400" s="229">
        <v>0</v>
      </c>
      <c r="Y400" s="229">
        <v>0</v>
      </c>
      <c r="Z400" s="229">
        <v>0</v>
      </c>
      <c r="AA400" s="229">
        <v>0</v>
      </c>
      <c r="AB400" s="229">
        <v>0</v>
      </c>
      <c r="AC400" s="229">
        <v>0</v>
      </c>
      <c r="AD400" s="229">
        <v>0</v>
      </c>
      <c r="AE400" s="229">
        <v>0</v>
      </c>
      <c r="AF400" s="229">
        <v>0</v>
      </c>
      <c r="AG400" s="229">
        <v>0</v>
      </c>
      <c r="AH400" s="229">
        <v>0</v>
      </c>
      <c r="AI400" s="229">
        <v>0</v>
      </c>
      <c r="AJ400" s="229">
        <v>0</v>
      </c>
      <c r="AK400" s="229">
        <v>0</v>
      </c>
      <c r="AL400" s="229">
        <v>0</v>
      </c>
    </row>
    <row r="401" spans="1:38">
      <c r="A401" s="229">
        <v>400</v>
      </c>
      <c r="B401" s="229" t="s">
        <v>2879</v>
      </c>
      <c r="C401" s="229" t="s">
        <v>3097</v>
      </c>
      <c r="D401" s="229">
        <f t="shared" si="6"/>
        <v>0</v>
      </c>
      <c r="E401" s="229" t="s">
        <v>3021</v>
      </c>
      <c r="G401" s="229">
        <v>0</v>
      </c>
      <c r="H401" s="229">
        <v>0</v>
      </c>
      <c r="I401" s="229">
        <v>0</v>
      </c>
      <c r="J401" s="229">
        <v>0</v>
      </c>
      <c r="K401" s="229">
        <v>0</v>
      </c>
      <c r="L401" s="229">
        <v>0</v>
      </c>
      <c r="M401" s="229">
        <v>0</v>
      </c>
      <c r="N401" s="229">
        <v>0</v>
      </c>
      <c r="O401" s="229">
        <v>0</v>
      </c>
      <c r="P401" s="229">
        <v>0</v>
      </c>
      <c r="Q401" s="229">
        <v>0</v>
      </c>
      <c r="R401" s="229">
        <v>0</v>
      </c>
      <c r="S401" s="229">
        <v>0</v>
      </c>
      <c r="T401" s="229">
        <v>0</v>
      </c>
      <c r="U401" s="229">
        <v>0</v>
      </c>
      <c r="V401" s="229">
        <v>0</v>
      </c>
      <c r="W401" s="229">
        <v>0</v>
      </c>
      <c r="X401" s="229">
        <v>0</v>
      </c>
      <c r="Y401" s="229">
        <v>0</v>
      </c>
      <c r="Z401" s="229">
        <v>0</v>
      </c>
      <c r="AA401" s="229">
        <v>0</v>
      </c>
      <c r="AB401" s="229">
        <v>0</v>
      </c>
      <c r="AC401" s="229">
        <v>0</v>
      </c>
      <c r="AD401" s="229">
        <v>0</v>
      </c>
      <c r="AE401" s="229">
        <v>0</v>
      </c>
      <c r="AF401" s="229">
        <v>0</v>
      </c>
      <c r="AG401" s="229">
        <v>0</v>
      </c>
      <c r="AH401" s="229">
        <v>0</v>
      </c>
      <c r="AI401" s="229">
        <v>0</v>
      </c>
      <c r="AJ401" s="229">
        <v>0</v>
      </c>
      <c r="AK401" s="229">
        <v>0</v>
      </c>
      <c r="AL401" s="229">
        <v>0</v>
      </c>
    </row>
    <row r="402" spans="1:38">
      <c r="A402" s="229">
        <v>401</v>
      </c>
      <c r="B402" s="229" t="s">
        <v>2879</v>
      </c>
      <c r="C402" s="229" t="s">
        <v>3098</v>
      </c>
      <c r="D402" s="229">
        <f t="shared" si="6"/>
        <v>0</v>
      </c>
      <c r="E402" s="229" t="s">
        <v>3021</v>
      </c>
      <c r="G402" s="229">
        <v>0</v>
      </c>
      <c r="H402" s="229">
        <v>0</v>
      </c>
      <c r="I402" s="229">
        <v>0</v>
      </c>
      <c r="J402" s="229">
        <v>0</v>
      </c>
      <c r="K402" s="229">
        <v>0</v>
      </c>
      <c r="L402" s="229">
        <v>0</v>
      </c>
      <c r="M402" s="229">
        <v>0</v>
      </c>
      <c r="N402" s="229">
        <v>0</v>
      </c>
      <c r="O402" s="229">
        <v>0</v>
      </c>
      <c r="P402" s="229">
        <v>0</v>
      </c>
      <c r="Q402" s="229">
        <v>0</v>
      </c>
      <c r="R402" s="229">
        <v>0</v>
      </c>
      <c r="S402" s="229">
        <v>0</v>
      </c>
      <c r="T402" s="229">
        <v>0</v>
      </c>
      <c r="U402" s="229">
        <v>0</v>
      </c>
      <c r="V402" s="229">
        <v>0</v>
      </c>
      <c r="W402" s="229">
        <v>0</v>
      </c>
      <c r="X402" s="229">
        <v>0</v>
      </c>
      <c r="Y402" s="229">
        <v>0</v>
      </c>
      <c r="Z402" s="229">
        <v>0</v>
      </c>
      <c r="AA402" s="229">
        <v>0</v>
      </c>
      <c r="AB402" s="229">
        <v>0</v>
      </c>
      <c r="AC402" s="229">
        <v>0</v>
      </c>
      <c r="AD402" s="229">
        <v>0</v>
      </c>
      <c r="AE402" s="229">
        <v>0</v>
      </c>
      <c r="AF402" s="229">
        <v>0</v>
      </c>
      <c r="AG402" s="229">
        <v>0</v>
      </c>
      <c r="AH402" s="229">
        <v>0</v>
      </c>
      <c r="AI402" s="229">
        <v>0</v>
      </c>
      <c r="AJ402" s="229">
        <v>0</v>
      </c>
      <c r="AK402" s="229">
        <v>0</v>
      </c>
      <c r="AL402" s="229">
        <v>0</v>
      </c>
    </row>
    <row r="403" spans="1:38">
      <c r="A403" s="229">
        <v>402</v>
      </c>
      <c r="B403" s="229" t="s">
        <v>2879</v>
      </c>
      <c r="C403" s="229" t="s">
        <v>3099</v>
      </c>
      <c r="D403" s="229">
        <f t="shared" si="6"/>
        <v>0</v>
      </c>
      <c r="E403" s="229" t="s">
        <v>3021</v>
      </c>
      <c r="G403" s="229">
        <v>0</v>
      </c>
      <c r="H403" s="229">
        <v>0</v>
      </c>
      <c r="I403" s="229">
        <v>0</v>
      </c>
      <c r="J403" s="229">
        <v>0</v>
      </c>
      <c r="K403" s="229">
        <v>0</v>
      </c>
      <c r="L403" s="229">
        <v>0</v>
      </c>
      <c r="M403" s="229">
        <v>0</v>
      </c>
      <c r="N403" s="229">
        <v>0</v>
      </c>
      <c r="O403" s="229">
        <v>0</v>
      </c>
      <c r="P403" s="229">
        <v>0</v>
      </c>
      <c r="Q403" s="229">
        <v>0</v>
      </c>
      <c r="R403" s="229">
        <v>0</v>
      </c>
      <c r="S403" s="229">
        <v>0</v>
      </c>
      <c r="T403" s="229">
        <v>0</v>
      </c>
      <c r="U403" s="229">
        <v>0</v>
      </c>
      <c r="V403" s="229">
        <v>0</v>
      </c>
      <c r="W403" s="229">
        <v>0</v>
      </c>
      <c r="X403" s="229">
        <v>0</v>
      </c>
      <c r="Y403" s="229">
        <v>0</v>
      </c>
      <c r="Z403" s="229">
        <v>0</v>
      </c>
      <c r="AA403" s="229">
        <v>0</v>
      </c>
      <c r="AB403" s="229">
        <v>0</v>
      </c>
      <c r="AC403" s="229">
        <v>0</v>
      </c>
      <c r="AD403" s="229">
        <v>0</v>
      </c>
      <c r="AE403" s="229">
        <v>0</v>
      </c>
      <c r="AF403" s="229">
        <v>0</v>
      </c>
      <c r="AG403" s="229">
        <v>0</v>
      </c>
      <c r="AH403" s="229">
        <v>0</v>
      </c>
      <c r="AI403" s="229">
        <v>0</v>
      </c>
      <c r="AJ403" s="229">
        <v>0</v>
      </c>
      <c r="AK403" s="229">
        <v>0</v>
      </c>
      <c r="AL403" s="229">
        <v>0</v>
      </c>
    </row>
    <row r="404" spans="1:38">
      <c r="A404" s="229">
        <v>403</v>
      </c>
      <c r="B404" s="229" t="s">
        <v>2879</v>
      </c>
      <c r="C404" s="229" t="s">
        <v>3100</v>
      </c>
      <c r="D404" s="229">
        <f t="shared" si="6"/>
        <v>0</v>
      </c>
      <c r="E404" s="229" t="s">
        <v>3021</v>
      </c>
      <c r="G404" s="229">
        <v>0</v>
      </c>
      <c r="H404" s="229">
        <v>0</v>
      </c>
      <c r="I404" s="229">
        <v>0</v>
      </c>
      <c r="J404" s="229">
        <v>0</v>
      </c>
      <c r="K404" s="229">
        <v>0</v>
      </c>
      <c r="L404" s="229">
        <v>0</v>
      </c>
      <c r="M404" s="229">
        <v>0</v>
      </c>
      <c r="N404" s="229">
        <v>0</v>
      </c>
      <c r="O404" s="229">
        <v>0</v>
      </c>
      <c r="P404" s="229">
        <v>0</v>
      </c>
      <c r="Q404" s="229">
        <v>0</v>
      </c>
      <c r="R404" s="229">
        <v>0</v>
      </c>
      <c r="S404" s="229">
        <v>0</v>
      </c>
      <c r="T404" s="229">
        <v>0</v>
      </c>
      <c r="U404" s="229">
        <v>0</v>
      </c>
      <c r="V404" s="229">
        <v>0</v>
      </c>
      <c r="W404" s="229">
        <v>0</v>
      </c>
      <c r="X404" s="229">
        <v>0</v>
      </c>
      <c r="Y404" s="229">
        <v>0</v>
      </c>
      <c r="Z404" s="229">
        <v>0</v>
      </c>
      <c r="AA404" s="229">
        <v>0</v>
      </c>
      <c r="AB404" s="229">
        <v>0</v>
      </c>
      <c r="AC404" s="229">
        <v>0</v>
      </c>
      <c r="AD404" s="229">
        <v>0</v>
      </c>
      <c r="AE404" s="229">
        <v>0</v>
      </c>
      <c r="AF404" s="229">
        <v>0</v>
      </c>
      <c r="AG404" s="229">
        <v>0</v>
      </c>
      <c r="AH404" s="229">
        <v>0</v>
      </c>
      <c r="AI404" s="229">
        <v>0</v>
      </c>
      <c r="AJ404" s="229">
        <v>0</v>
      </c>
      <c r="AK404" s="229">
        <v>0</v>
      </c>
      <c r="AL404" s="229">
        <v>0</v>
      </c>
    </row>
    <row r="405" spans="1:38">
      <c r="A405" s="229">
        <v>404</v>
      </c>
      <c r="B405" s="229" t="s">
        <v>2879</v>
      </c>
      <c r="C405" s="229" t="s">
        <v>3101</v>
      </c>
      <c r="D405" s="229">
        <f t="shared" si="6"/>
        <v>0</v>
      </c>
      <c r="E405" s="229" t="s">
        <v>2886</v>
      </c>
      <c r="G405" s="229">
        <v>0</v>
      </c>
      <c r="H405" s="229">
        <v>0</v>
      </c>
      <c r="I405" s="229">
        <v>0</v>
      </c>
      <c r="J405" s="229">
        <v>0</v>
      </c>
      <c r="K405" s="229">
        <v>0</v>
      </c>
      <c r="L405" s="229">
        <v>0</v>
      </c>
      <c r="M405" s="229">
        <v>0</v>
      </c>
      <c r="N405" s="229">
        <v>0</v>
      </c>
      <c r="O405" s="229">
        <v>0</v>
      </c>
      <c r="P405" s="229">
        <v>0</v>
      </c>
      <c r="Q405" s="229">
        <v>0</v>
      </c>
      <c r="R405" s="229">
        <v>0</v>
      </c>
      <c r="S405" s="229">
        <v>0</v>
      </c>
      <c r="T405" s="229">
        <v>0</v>
      </c>
      <c r="U405" s="229">
        <v>0</v>
      </c>
      <c r="V405" s="229">
        <v>0</v>
      </c>
      <c r="W405" s="229">
        <v>0</v>
      </c>
      <c r="X405" s="229">
        <v>0</v>
      </c>
      <c r="Y405" s="229">
        <v>0</v>
      </c>
      <c r="Z405" s="229">
        <v>0</v>
      </c>
      <c r="AA405" s="229">
        <v>0</v>
      </c>
      <c r="AB405" s="229">
        <v>0</v>
      </c>
      <c r="AC405" s="229">
        <v>0</v>
      </c>
      <c r="AD405" s="229">
        <v>0</v>
      </c>
      <c r="AE405" s="229">
        <v>0</v>
      </c>
      <c r="AF405" s="229">
        <v>0</v>
      </c>
      <c r="AG405" s="229">
        <v>0</v>
      </c>
      <c r="AH405" s="229">
        <v>0</v>
      </c>
      <c r="AI405" s="229">
        <v>0</v>
      </c>
      <c r="AJ405" s="229">
        <v>0</v>
      </c>
      <c r="AK405" s="229">
        <v>0</v>
      </c>
      <c r="AL405" s="229">
        <v>0</v>
      </c>
    </row>
    <row r="406" spans="1:38">
      <c r="A406" s="229">
        <v>405</v>
      </c>
      <c r="B406" s="229" t="s">
        <v>2879</v>
      </c>
      <c r="C406" s="229" t="s">
        <v>3102</v>
      </c>
      <c r="D406" s="229">
        <f t="shared" si="6"/>
        <v>0</v>
      </c>
      <c r="E406" s="229" t="s">
        <v>2898</v>
      </c>
      <c r="G406" s="229">
        <v>0</v>
      </c>
      <c r="H406" s="229">
        <v>0</v>
      </c>
      <c r="I406" s="229">
        <v>0</v>
      </c>
      <c r="J406" s="229">
        <v>0</v>
      </c>
      <c r="K406" s="229">
        <v>0</v>
      </c>
      <c r="L406" s="229">
        <v>0</v>
      </c>
      <c r="M406" s="229">
        <v>0</v>
      </c>
      <c r="N406" s="229">
        <v>0</v>
      </c>
      <c r="O406" s="229">
        <v>0</v>
      </c>
      <c r="P406" s="229">
        <v>0</v>
      </c>
      <c r="Q406" s="229">
        <v>0</v>
      </c>
      <c r="R406" s="229">
        <v>0</v>
      </c>
      <c r="S406" s="229">
        <v>0</v>
      </c>
      <c r="T406" s="229">
        <v>0</v>
      </c>
      <c r="U406" s="229">
        <v>0</v>
      </c>
      <c r="V406" s="229">
        <v>0</v>
      </c>
      <c r="W406" s="229">
        <v>0</v>
      </c>
      <c r="X406" s="229">
        <v>0</v>
      </c>
      <c r="Y406" s="229">
        <v>0</v>
      </c>
      <c r="Z406" s="229">
        <v>0</v>
      </c>
      <c r="AA406" s="229">
        <v>0</v>
      </c>
      <c r="AB406" s="229">
        <v>0</v>
      </c>
      <c r="AC406" s="229">
        <v>0</v>
      </c>
      <c r="AD406" s="229">
        <v>0</v>
      </c>
      <c r="AE406" s="229">
        <v>0</v>
      </c>
      <c r="AF406" s="229">
        <v>0</v>
      </c>
      <c r="AG406" s="229">
        <v>0</v>
      </c>
      <c r="AH406" s="229">
        <v>0</v>
      </c>
      <c r="AI406" s="229">
        <v>0</v>
      </c>
      <c r="AJ406" s="229">
        <v>0</v>
      </c>
      <c r="AK406" s="229">
        <v>0</v>
      </c>
      <c r="AL406" s="229">
        <v>0</v>
      </c>
    </row>
    <row r="407" spans="1:38">
      <c r="A407" s="229">
        <v>406</v>
      </c>
      <c r="B407" s="229" t="s">
        <v>2879</v>
      </c>
      <c r="C407" s="229" t="s">
        <v>3103</v>
      </c>
      <c r="D407" s="229">
        <f t="shared" si="6"/>
        <v>0</v>
      </c>
      <c r="E407" s="229" t="s">
        <v>3104</v>
      </c>
      <c r="G407" s="229">
        <v>0</v>
      </c>
      <c r="H407" s="229">
        <v>0</v>
      </c>
      <c r="I407" s="229">
        <v>0</v>
      </c>
      <c r="J407" s="229">
        <v>0</v>
      </c>
      <c r="K407" s="229">
        <v>0</v>
      </c>
      <c r="L407" s="229">
        <v>0</v>
      </c>
      <c r="M407" s="229">
        <v>0</v>
      </c>
      <c r="N407" s="229">
        <v>0</v>
      </c>
      <c r="O407" s="229">
        <v>0</v>
      </c>
      <c r="P407" s="229">
        <v>0</v>
      </c>
      <c r="Q407" s="229">
        <v>0</v>
      </c>
      <c r="R407" s="229">
        <v>0</v>
      </c>
      <c r="S407" s="229">
        <v>0</v>
      </c>
      <c r="T407" s="229">
        <v>0</v>
      </c>
      <c r="U407" s="229">
        <v>0</v>
      </c>
      <c r="V407" s="229">
        <v>0</v>
      </c>
      <c r="W407" s="229">
        <v>0</v>
      </c>
      <c r="X407" s="229">
        <v>0</v>
      </c>
      <c r="Y407" s="229">
        <v>0</v>
      </c>
      <c r="Z407" s="229">
        <v>0</v>
      </c>
      <c r="AA407" s="229">
        <v>0</v>
      </c>
      <c r="AB407" s="229">
        <v>0</v>
      </c>
      <c r="AC407" s="229">
        <v>0</v>
      </c>
      <c r="AD407" s="229">
        <v>0</v>
      </c>
      <c r="AE407" s="229">
        <v>0</v>
      </c>
      <c r="AF407" s="229">
        <v>0</v>
      </c>
      <c r="AG407" s="229">
        <v>0</v>
      </c>
      <c r="AH407" s="229">
        <v>0</v>
      </c>
      <c r="AI407" s="229">
        <v>0</v>
      </c>
      <c r="AJ407" s="229">
        <v>0</v>
      </c>
      <c r="AK407" s="229">
        <v>0</v>
      </c>
      <c r="AL407" s="229">
        <v>0</v>
      </c>
    </row>
    <row r="408" spans="1:38">
      <c r="A408" s="229">
        <v>407</v>
      </c>
      <c r="B408" s="229" t="s">
        <v>2879</v>
      </c>
      <c r="C408" s="229" t="s">
        <v>3105</v>
      </c>
      <c r="D408" s="229">
        <f t="shared" si="6"/>
        <v>0</v>
      </c>
      <c r="E408" s="229" t="s">
        <v>3104</v>
      </c>
      <c r="G408" s="229">
        <v>0</v>
      </c>
      <c r="H408" s="229">
        <v>0</v>
      </c>
      <c r="I408" s="229">
        <v>0</v>
      </c>
      <c r="J408" s="229">
        <v>0</v>
      </c>
      <c r="K408" s="229">
        <v>0</v>
      </c>
      <c r="L408" s="229">
        <v>0</v>
      </c>
      <c r="M408" s="229">
        <v>0</v>
      </c>
      <c r="N408" s="229">
        <v>0</v>
      </c>
      <c r="O408" s="229">
        <v>0</v>
      </c>
      <c r="P408" s="229">
        <v>0</v>
      </c>
      <c r="Q408" s="229">
        <v>0</v>
      </c>
      <c r="R408" s="229">
        <v>0</v>
      </c>
      <c r="S408" s="229">
        <v>0</v>
      </c>
      <c r="T408" s="229">
        <v>0</v>
      </c>
      <c r="U408" s="229">
        <v>0</v>
      </c>
      <c r="V408" s="229">
        <v>0</v>
      </c>
      <c r="W408" s="229">
        <v>0</v>
      </c>
      <c r="X408" s="229">
        <v>0</v>
      </c>
      <c r="Y408" s="229">
        <v>0</v>
      </c>
      <c r="Z408" s="229">
        <v>0</v>
      </c>
      <c r="AA408" s="229">
        <v>0</v>
      </c>
      <c r="AB408" s="229">
        <v>0</v>
      </c>
      <c r="AC408" s="229">
        <v>0</v>
      </c>
      <c r="AD408" s="229">
        <v>0</v>
      </c>
      <c r="AE408" s="229">
        <v>0</v>
      </c>
      <c r="AF408" s="229">
        <v>0</v>
      </c>
      <c r="AG408" s="229">
        <v>0</v>
      </c>
      <c r="AH408" s="229">
        <v>0</v>
      </c>
      <c r="AI408" s="229">
        <v>0</v>
      </c>
      <c r="AJ408" s="229">
        <v>0</v>
      </c>
      <c r="AK408" s="229">
        <v>0</v>
      </c>
      <c r="AL408" s="229">
        <v>0</v>
      </c>
    </row>
    <row r="409" spans="1:38">
      <c r="A409" s="229">
        <v>408</v>
      </c>
      <c r="B409" s="229" t="s">
        <v>2879</v>
      </c>
      <c r="C409" s="229" t="s">
        <v>3106</v>
      </c>
      <c r="D409" s="229">
        <f t="shared" si="6"/>
        <v>0</v>
      </c>
      <c r="E409" s="229" t="s">
        <v>3107</v>
      </c>
      <c r="G409" s="229">
        <v>0</v>
      </c>
      <c r="H409" s="229">
        <v>0</v>
      </c>
      <c r="I409" s="229">
        <v>0</v>
      </c>
      <c r="J409" s="229">
        <v>0</v>
      </c>
      <c r="K409" s="229">
        <v>0</v>
      </c>
      <c r="L409" s="229">
        <v>0</v>
      </c>
      <c r="M409" s="229">
        <v>0</v>
      </c>
      <c r="N409" s="229">
        <v>0</v>
      </c>
      <c r="O409" s="229">
        <v>0</v>
      </c>
      <c r="P409" s="229">
        <v>0</v>
      </c>
      <c r="Q409" s="229">
        <v>0</v>
      </c>
      <c r="R409" s="229">
        <v>0</v>
      </c>
      <c r="S409" s="229">
        <v>0</v>
      </c>
      <c r="T409" s="229">
        <v>0</v>
      </c>
      <c r="U409" s="229">
        <v>0</v>
      </c>
      <c r="V409" s="229">
        <v>0</v>
      </c>
      <c r="W409" s="229">
        <v>0</v>
      </c>
      <c r="X409" s="229">
        <v>0</v>
      </c>
      <c r="Y409" s="229">
        <v>0</v>
      </c>
      <c r="Z409" s="229">
        <v>0</v>
      </c>
      <c r="AA409" s="229">
        <v>0</v>
      </c>
      <c r="AB409" s="229">
        <v>0</v>
      </c>
      <c r="AC409" s="229">
        <v>0</v>
      </c>
      <c r="AD409" s="229">
        <v>0</v>
      </c>
      <c r="AE409" s="229">
        <v>0</v>
      </c>
      <c r="AF409" s="229">
        <v>0</v>
      </c>
      <c r="AG409" s="229">
        <v>0</v>
      </c>
      <c r="AH409" s="229">
        <v>0</v>
      </c>
      <c r="AI409" s="229">
        <v>0</v>
      </c>
      <c r="AJ409" s="229">
        <v>0</v>
      </c>
      <c r="AK409" s="229">
        <v>0</v>
      </c>
      <c r="AL409" s="229">
        <v>0</v>
      </c>
    </row>
    <row r="410" spans="1:38">
      <c r="A410" s="229">
        <v>409</v>
      </c>
      <c r="B410" s="229" t="s">
        <v>2879</v>
      </c>
      <c r="C410" s="229" t="s">
        <v>3108</v>
      </c>
      <c r="D410" s="229">
        <f t="shared" si="6"/>
        <v>0</v>
      </c>
      <c r="E410" s="229" t="s">
        <v>2981</v>
      </c>
      <c r="G410" s="229">
        <v>0</v>
      </c>
      <c r="H410" s="229">
        <v>0</v>
      </c>
      <c r="I410" s="229">
        <v>0</v>
      </c>
      <c r="J410" s="229">
        <v>0</v>
      </c>
      <c r="K410" s="229">
        <v>0</v>
      </c>
      <c r="L410" s="229">
        <v>0</v>
      </c>
      <c r="M410" s="229">
        <v>0</v>
      </c>
      <c r="N410" s="229">
        <v>0</v>
      </c>
      <c r="O410" s="229">
        <v>0</v>
      </c>
      <c r="P410" s="229">
        <v>0</v>
      </c>
      <c r="Q410" s="229">
        <v>0</v>
      </c>
      <c r="R410" s="229">
        <v>0</v>
      </c>
      <c r="S410" s="229">
        <v>0</v>
      </c>
      <c r="T410" s="229">
        <v>0</v>
      </c>
      <c r="U410" s="229">
        <v>0</v>
      </c>
      <c r="V410" s="229">
        <v>0</v>
      </c>
      <c r="W410" s="229">
        <v>0</v>
      </c>
      <c r="X410" s="229">
        <v>0</v>
      </c>
      <c r="Y410" s="229">
        <v>0</v>
      </c>
      <c r="Z410" s="229">
        <v>0</v>
      </c>
      <c r="AA410" s="229">
        <v>0</v>
      </c>
      <c r="AB410" s="229">
        <v>0</v>
      </c>
      <c r="AC410" s="229">
        <v>0</v>
      </c>
      <c r="AD410" s="229">
        <v>0</v>
      </c>
      <c r="AE410" s="229">
        <v>0</v>
      </c>
      <c r="AF410" s="229">
        <v>0</v>
      </c>
      <c r="AG410" s="229">
        <v>0</v>
      </c>
      <c r="AH410" s="229">
        <v>0</v>
      </c>
      <c r="AI410" s="229">
        <v>0</v>
      </c>
      <c r="AJ410" s="229">
        <v>0</v>
      </c>
      <c r="AK410" s="229">
        <v>0</v>
      </c>
      <c r="AL410" s="229">
        <v>0</v>
      </c>
    </row>
    <row r="411" spans="1:38">
      <c r="A411" s="229">
        <v>410</v>
      </c>
      <c r="B411" s="229" t="s">
        <v>2879</v>
      </c>
      <c r="C411" s="229" t="s">
        <v>3109</v>
      </c>
      <c r="D411" s="229">
        <f t="shared" si="6"/>
        <v>0</v>
      </c>
      <c r="E411" s="229" t="s">
        <v>2981</v>
      </c>
      <c r="G411" s="229">
        <v>0</v>
      </c>
      <c r="H411" s="229">
        <v>0</v>
      </c>
      <c r="I411" s="229">
        <v>0</v>
      </c>
      <c r="J411" s="229">
        <v>0</v>
      </c>
      <c r="K411" s="229">
        <v>0</v>
      </c>
      <c r="L411" s="229">
        <v>0</v>
      </c>
      <c r="M411" s="229">
        <v>0</v>
      </c>
      <c r="N411" s="229">
        <v>0</v>
      </c>
      <c r="O411" s="229">
        <v>0</v>
      </c>
      <c r="P411" s="229">
        <v>0</v>
      </c>
      <c r="Q411" s="229">
        <v>0</v>
      </c>
      <c r="R411" s="229">
        <v>0</v>
      </c>
      <c r="S411" s="229">
        <v>0</v>
      </c>
      <c r="T411" s="229">
        <v>0</v>
      </c>
      <c r="U411" s="229">
        <v>0</v>
      </c>
      <c r="V411" s="229">
        <v>0</v>
      </c>
      <c r="W411" s="229">
        <v>0</v>
      </c>
      <c r="X411" s="229">
        <v>0</v>
      </c>
      <c r="Y411" s="229">
        <v>0</v>
      </c>
      <c r="Z411" s="229">
        <v>0</v>
      </c>
      <c r="AA411" s="229">
        <v>0</v>
      </c>
      <c r="AB411" s="229">
        <v>0</v>
      </c>
      <c r="AC411" s="229">
        <v>0</v>
      </c>
      <c r="AD411" s="229">
        <v>0</v>
      </c>
      <c r="AE411" s="229">
        <v>0</v>
      </c>
      <c r="AF411" s="229">
        <v>0</v>
      </c>
      <c r="AG411" s="229">
        <v>0</v>
      </c>
      <c r="AH411" s="229">
        <v>0</v>
      </c>
      <c r="AI411" s="229">
        <v>0</v>
      </c>
      <c r="AJ411" s="229">
        <v>0</v>
      </c>
      <c r="AK411" s="229">
        <v>0</v>
      </c>
      <c r="AL411" s="229">
        <v>0</v>
      </c>
    </row>
    <row r="412" spans="1:38">
      <c r="A412" s="229">
        <v>411</v>
      </c>
      <c r="B412" s="229" t="s">
        <v>2879</v>
      </c>
      <c r="C412" s="229" t="s">
        <v>3110</v>
      </c>
      <c r="D412" s="229">
        <f t="shared" si="6"/>
        <v>0</v>
      </c>
      <c r="E412" s="229" t="s">
        <v>2981</v>
      </c>
      <c r="G412" s="229">
        <v>0</v>
      </c>
      <c r="H412" s="229">
        <v>0</v>
      </c>
      <c r="I412" s="229">
        <v>0</v>
      </c>
      <c r="J412" s="229">
        <v>0</v>
      </c>
      <c r="K412" s="229">
        <v>0</v>
      </c>
      <c r="L412" s="229">
        <v>0</v>
      </c>
      <c r="M412" s="229">
        <v>0</v>
      </c>
      <c r="N412" s="229">
        <v>0</v>
      </c>
      <c r="O412" s="229">
        <v>0</v>
      </c>
      <c r="P412" s="229">
        <v>0</v>
      </c>
      <c r="Q412" s="229">
        <v>0</v>
      </c>
      <c r="R412" s="229">
        <v>0</v>
      </c>
      <c r="S412" s="229">
        <v>0</v>
      </c>
      <c r="T412" s="229">
        <v>0</v>
      </c>
      <c r="U412" s="229">
        <v>0</v>
      </c>
      <c r="V412" s="229">
        <v>0</v>
      </c>
      <c r="W412" s="229">
        <v>0</v>
      </c>
      <c r="X412" s="229">
        <v>0</v>
      </c>
      <c r="Y412" s="229">
        <v>0</v>
      </c>
      <c r="Z412" s="229">
        <v>0</v>
      </c>
      <c r="AA412" s="229">
        <v>0</v>
      </c>
      <c r="AB412" s="229">
        <v>0</v>
      </c>
      <c r="AC412" s="229">
        <v>0</v>
      </c>
      <c r="AD412" s="229">
        <v>0</v>
      </c>
      <c r="AE412" s="229">
        <v>0</v>
      </c>
      <c r="AF412" s="229">
        <v>0</v>
      </c>
      <c r="AG412" s="229">
        <v>0</v>
      </c>
      <c r="AH412" s="229">
        <v>0</v>
      </c>
      <c r="AI412" s="229">
        <v>0</v>
      </c>
      <c r="AJ412" s="229">
        <v>0</v>
      </c>
      <c r="AK412" s="229">
        <v>0</v>
      </c>
      <c r="AL412" s="229">
        <v>0</v>
      </c>
    </row>
    <row r="413" spans="1:38">
      <c r="A413" s="229">
        <v>412</v>
      </c>
      <c r="B413" s="229" t="s">
        <v>2879</v>
      </c>
      <c r="C413" s="229" t="s">
        <v>3111</v>
      </c>
      <c r="D413" s="229">
        <f t="shared" si="6"/>
        <v>0</v>
      </c>
      <c r="E413" s="229" t="s">
        <v>2981</v>
      </c>
      <c r="G413" s="229">
        <v>0</v>
      </c>
      <c r="H413" s="229">
        <v>0</v>
      </c>
      <c r="I413" s="229">
        <v>0</v>
      </c>
      <c r="J413" s="229">
        <v>0</v>
      </c>
      <c r="K413" s="229">
        <v>0</v>
      </c>
      <c r="L413" s="229">
        <v>0</v>
      </c>
      <c r="M413" s="229">
        <v>0</v>
      </c>
      <c r="N413" s="229">
        <v>0</v>
      </c>
      <c r="O413" s="229">
        <v>0</v>
      </c>
      <c r="P413" s="229">
        <v>0</v>
      </c>
      <c r="Q413" s="229">
        <v>0</v>
      </c>
      <c r="R413" s="229">
        <v>0</v>
      </c>
      <c r="S413" s="229">
        <v>0</v>
      </c>
      <c r="T413" s="229">
        <v>0</v>
      </c>
      <c r="U413" s="229">
        <v>0</v>
      </c>
      <c r="V413" s="229">
        <v>0</v>
      </c>
      <c r="W413" s="229">
        <v>0</v>
      </c>
      <c r="X413" s="229">
        <v>0</v>
      </c>
      <c r="Y413" s="229">
        <v>0</v>
      </c>
      <c r="Z413" s="229">
        <v>0</v>
      </c>
      <c r="AA413" s="229">
        <v>0</v>
      </c>
      <c r="AB413" s="229">
        <v>0</v>
      </c>
      <c r="AC413" s="229">
        <v>0</v>
      </c>
      <c r="AD413" s="229">
        <v>0</v>
      </c>
      <c r="AE413" s="229">
        <v>0</v>
      </c>
      <c r="AF413" s="229">
        <v>0</v>
      </c>
      <c r="AG413" s="229">
        <v>0</v>
      </c>
      <c r="AH413" s="229">
        <v>0</v>
      </c>
      <c r="AI413" s="229">
        <v>0</v>
      </c>
      <c r="AJ413" s="229">
        <v>0</v>
      </c>
      <c r="AK413" s="229">
        <v>0</v>
      </c>
      <c r="AL413" s="229">
        <v>0</v>
      </c>
    </row>
    <row r="414" spans="1:38">
      <c r="A414" s="229">
        <v>413</v>
      </c>
      <c r="B414" s="229" t="s">
        <v>2879</v>
      </c>
      <c r="C414" s="229" t="s">
        <v>3112</v>
      </c>
      <c r="D414" s="229">
        <f t="shared" si="6"/>
        <v>0</v>
      </c>
      <c r="E414" s="229" t="s">
        <v>2881</v>
      </c>
      <c r="G414" s="229">
        <v>0</v>
      </c>
      <c r="H414" s="229">
        <v>0</v>
      </c>
      <c r="I414" s="229">
        <v>0</v>
      </c>
      <c r="J414" s="229">
        <v>0</v>
      </c>
      <c r="K414" s="229">
        <v>0</v>
      </c>
      <c r="L414" s="229">
        <v>0</v>
      </c>
      <c r="M414" s="229">
        <v>0</v>
      </c>
      <c r="N414" s="229">
        <v>0</v>
      </c>
      <c r="O414" s="229">
        <v>0</v>
      </c>
      <c r="P414" s="229">
        <v>0</v>
      </c>
      <c r="Q414" s="229">
        <v>0</v>
      </c>
      <c r="R414" s="229">
        <v>0</v>
      </c>
      <c r="S414" s="229">
        <v>0</v>
      </c>
      <c r="T414" s="229">
        <v>0</v>
      </c>
      <c r="U414" s="229">
        <v>0</v>
      </c>
      <c r="V414" s="229">
        <v>0</v>
      </c>
      <c r="W414" s="229">
        <v>0</v>
      </c>
      <c r="X414" s="229">
        <v>0</v>
      </c>
      <c r="Y414" s="229">
        <v>0</v>
      </c>
      <c r="Z414" s="229">
        <v>0</v>
      </c>
      <c r="AA414" s="229">
        <v>0</v>
      </c>
      <c r="AB414" s="229">
        <v>0</v>
      </c>
      <c r="AC414" s="229">
        <v>0</v>
      </c>
      <c r="AD414" s="229">
        <v>0</v>
      </c>
      <c r="AE414" s="229">
        <v>0</v>
      </c>
      <c r="AF414" s="229">
        <v>0</v>
      </c>
      <c r="AG414" s="229">
        <v>0</v>
      </c>
      <c r="AH414" s="229">
        <v>0</v>
      </c>
      <c r="AI414" s="229">
        <v>0</v>
      </c>
      <c r="AJ414" s="229">
        <v>0</v>
      </c>
      <c r="AK414" s="229">
        <v>0</v>
      </c>
      <c r="AL414" s="229">
        <v>0</v>
      </c>
    </row>
    <row r="415" spans="1:38">
      <c r="A415" s="229">
        <v>414</v>
      </c>
      <c r="B415" s="229" t="s">
        <v>2879</v>
      </c>
      <c r="C415" s="229" t="s">
        <v>3113</v>
      </c>
      <c r="D415" s="229">
        <f t="shared" si="6"/>
        <v>200</v>
      </c>
      <c r="E415" s="229" t="s">
        <v>2886</v>
      </c>
      <c r="G415" s="229">
        <v>0</v>
      </c>
      <c r="H415" s="229">
        <v>0</v>
      </c>
      <c r="I415" s="229">
        <v>0</v>
      </c>
      <c r="J415" s="229">
        <v>0</v>
      </c>
      <c r="K415" s="229">
        <v>0</v>
      </c>
      <c r="L415" s="229">
        <v>0</v>
      </c>
      <c r="M415" s="229">
        <v>200</v>
      </c>
      <c r="N415" s="229">
        <v>0</v>
      </c>
      <c r="O415" s="229">
        <v>0</v>
      </c>
      <c r="P415" s="229">
        <v>0</v>
      </c>
      <c r="Q415" s="229">
        <v>0</v>
      </c>
      <c r="R415" s="229">
        <v>0</v>
      </c>
      <c r="S415" s="229">
        <v>0</v>
      </c>
      <c r="T415" s="229">
        <v>0</v>
      </c>
      <c r="U415" s="229">
        <v>0</v>
      </c>
      <c r="V415" s="229">
        <v>0</v>
      </c>
      <c r="W415" s="229">
        <v>0</v>
      </c>
      <c r="X415" s="229">
        <v>0</v>
      </c>
      <c r="Y415" s="229">
        <v>0</v>
      </c>
      <c r="Z415" s="229">
        <v>0</v>
      </c>
      <c r="AA415" s="229">
        <v>0</v>
      </c>
      <c r="AB415" s="229">
        <v>0</v>
      </c>
      <c r="AC415" s="229">
        <v>0</v>
      </c>
      <c r="AD415" s="229">
        <v>0</v>
      </c>
      <c r="AE415" s="229">
        <v>0</v>
      </c>
      <c r="AF415" s="229">
        <v>0</v>
      </c>
      <c r="AG415" s="229">
        <v>0</v>
      </c>
      <c r="AH415" s="229">
        <v>0</v>
      </c>
      <c r="AI415" s="229">
        <v>0</v>
      </c>
      <c r="AJ415" s="229">
        <v>0</v>
      </c>
      <c r="AK415" s="229">
        <v>0</v>
      </c>
      <c r="AL415" s="229">
        <v>200</v>
      </c>
    </row>
    <row r="416" spans="1:38">
      <c r="A416" s="229">
        <v>415</v>
      </c>
      <c r="B416" s="229" t="s">
        <v>2879</v>
      </c>
      <c r="C416" s="229" t="s">
        <v>3114</v>
      </c>
      <c r="D416" s="229">
        <f t="shared" si="6"/>
        <v>0</v>
      </c>
      <c r="E416" s="229" t="s">
        <v>2886</v>
      </c>
      <c r="G416" s="229">
        <v>0</v>
      </c>
      <c r="H416" s="229">
        <v>0</v>
      </c>
      <c r="I416" s="229">
        <v>0</v>
      </c>
      <c r="J416" s="229">
        <v>0</v>
      </c>
      <c r="K416" s="229">
        <v>0</v>
      </c>
      <c r="L416" s="229">
        <v>0</v>
      </c>
      <c r="M416" s="229">
        <v>0</v>
      </c>
      <c r="N416" s="229">
        <v>0</v>
      </c>
      <c r="O416" s="229">
        <v>0</v>
      </c>
      <c r="P416" s="229">
        <v>0</v>
      </c>
      <c r="Q416" s="229">
        <v>0</v>
      </c>
      <c r="R416" s="229">
        <v>0</v>
      </c>
      <c r="S416" s="229">
        <v>0</v>
      </c>
      <c r="T416" s="229">
        <v>0</v>
      </c>
      <c r="U416" s="229">
        <v>0</v>
      </c>
      <c r="V416" s="229">
        <v>0</v>
      </c>
      <c r="W416" s="229">
        <v>0</v>
      </c>
      <c r="X416" s="229">
        <v>0</v>
      </c>
      <c r="Y416" s="229">
        <v>0</v>
      </c>
      <c r="Z416" s="229">
        <v>0</v>
      </c>
      <c r="AA416" s="229">
        <v>0</v>
      </c>
      <c r="AB416" s="229">
        <v>0</v>
      </c>
      <c r="AC416" s="229">
        <v>0</v>
      </c>
      <c r="AD416" s="229">
        <v>0</v>
      </c>
      <c r="AE416" s="229">
        <v>0</v>
      </c>
      <c r="AF416" s="229">
        <v>0</v>
      </c>
      <c r="AG416" s="229">
        <v>0</v>
      </c>
      <c r="AH416" s="229">
        <v>0</v>
      </c>
      <c r="AI416" s="229">
        <v>0</v>
      </c>
      <c r="AJ416" s="229">
        <v>0</v>
      </c>
      <c r="AK416" s="229">
        <v>0</v>
      </c>
      <c r="AL416" s="229">
        <v>0</v>
      </c>
    </row>
    <row r="417" spans="1:38">
      <c r="A417" s="229">
        <v>416</v>
      </c>
      <c r="B417" s="229" t="s">
        <v>2879</v>
      </c>
      <c r="C417" s="229" t="s">
        <v>3115</v>
      </c>
      <c r="D417" s="229">
        <f t="shared" si="6"/>
        <v>0</v>
      </c>
      <c r="E417" s="229" t="s">
        <v>3021</v>
      </c>
      <c r="G417" s="229">
        <v>0</v>
      </c>
      <c r="H417" s="229">
        <v>0</v>
      </c>
      <c r="I417" s="229">
        <v>0</v>
      </c>
      <c r="J417" s="229">
        <v>0</v>
      </c>
      <c r="K417" s="229">
        <v>0</v>
      </c>
      <c r="L417" s="229">
        <v>0</v>
      </c>
      <c r="M417" s="229">
        <v>0</v>
      </c>
      <c r="N417" s="229">
        <v>0</v>
      </c>
      <c r="O417" s="229">
        <v>0</v>
      </c>
      <c r="P417" s="229">
        <v>0</v>
      </c>
      <c r="Q417" s="229">
        <v>0</v>
      </c>
      <c r="R417" s="229">
        <v>0</v>
      </c>
      <c r="S417" s="229">
        <v>0</v>
      </c>
      <c r="T417" s="229">
        <v>0</v>
      </c>
      <c r="U417" s="229">
        <v>0</v>
      </c>
      <c r="V417" s="229">
        <v>0</v>
      </c>
      <c r="W417" s="229">
        <v>0</v>
      </c>
      <c r="X417" s="229">
        <v>0</v>
      </c>
      <c r="Y417" s="229">
        <v>0</v>
      </c>
      <c r="Z417" s="229">
        <v>0</v>
      </c>
      <c r="AA417" s="229">
        <v>0</v>
      </c>
      <c r="AB417" s="229">
        <v>0</v>
      </c>
      <c r="AC417" s="229">
        <v>0</v>
      </c>
      <c r="AD417" s="229">
        <v>0</v>
      </c>
      <c r="AE417" s="229">
        <v>0</v>
      </c>
      <c r="AF417" s="229">
        <v>0</v>
      </c>
      <c r="AG417" s="229">
        <v>0</v>
      </c>
      <c r="AH417" s="229">
        <v>0</v>
      </c>
      <c r="AI417" s="229">
        <v>0</v>
      </c>
      <c r="AJ417" s="229">
        <v>0</v>
      </c>
      <c r="AK417" s="229">
        <v>0</v>
      </c>
      <c r="AL417" s="229">
        <v>0</v>
      </c>
    </row>
    <row r="418" spans="1:38">
      <c r="A418" s="229">
        <v>417</v>
      </c>
      <c r="B418" s="229" t="s">
        <v>2879</v>
      </c>
      <c r="C418" s="229" t="s">
        <v>3116</v>
      </c>
      <c r="D418" s="229">
        <f t="shared" si="6"/>
        <v>0</v>
      </c>
      <c r="E418" s="229" t="s">
        <v>2898</v>
      </c>
      <c r="G418" s="229">
        <v>0</v>
      </c>
      <c r="H418" s="229">
        <v>0</v>
      </c>
      <c r="I418" s="229">
        <v>0</v>
      </c>
      <c r="J418" s="229">
        <v>0</v>
      </c>
      <c r="K418" s="229">
        <v>0</v>
      </c>
      <c r="L418" s="229">
        <v>0</v>
      </c>
      <c r="M418" s="229">
        <v>0</v>
      </c>
      <c r="N418" s="229">
        <v>0</v>
      </c>
      <c r="O418" s="229">
        <v>0</v>
      </c>
      <c r="P418" s="229">
        <v>0</v>
      </c>
      <c r="Q418" s="229">
        <v>0</v>
      </c>
      <c r="R418" s="229">
        <v>0</v>
      </c>
      <c r="S418" s="229">
        <v>0</v>
      </c>
      <c r="T418" s="229">
        <v>0</v>
      </c>
      <c r="U418" s="229">
        <v>0</v>
      </c>
      <c r="V418" s="229">
        <v>0</v>
      </c>
      <c r="W418" s="229">
        <v>0</v>
      </c>
      <c r="X418" s="229">
        <v>0</v>
      </c>
      <c r="Y418" s="229">
        <v>0</v>
      </c>
      <c r="Z418" s="229">
        <v>0</v>
      </c>
      <c r="AA418" s="229">
        <v>0</v>
      </c>
      <c r="AB418" s="229">
        <v>0</v>
      </c>
      <c r="AC418" s="229">
        <v>0</v>
      </c>
      <c r="AD418" s="229">
        <v>0</v>
      </c>
      <c r="AE418" s="229">
        <v>0</v>
      </c>
      <c r="AF418" s="229">
        <v>0</v>
      </c>
      <c r="AG418" s="229">
        <v>0</v>
      </c>
      <c r="AH418" s="229">
        <v>0</v>
      </c>
      <c r="AI418" s="229">
        <v>0</v>
      </c>
      <c r="AJ418" s="229">
        <v>0</v>
      </c>
      <c r="AK418" s="229">
        <v>0</v>
      </c>
      <c r="AL418" s="229">
        <v>0</v>
      </c>
    </row>
    <row r="419" spans="1:38">
      <c r="A419" s="229">
        <v>418</v>
      </c>
      <c r="B419" s="229" t="s">
        <v>2879</v>
      </c>
      <c r="C419" s="229" t="s">
        <v>3117</v>
      </c>
      <c r="D419" s="229">
        <f t="shared" si="6"/>
        <v>0</v>
      </c>
      <c r="E419" s="229" t="s">
        <v>2981</v>
      </c>
      <c r="G419" s="229">
        <v>0</v>
      </c>
      <c r="H419" s="229">
        <v>0</v>
      </c>
      <c r="I419" s="229">
        <v>0</v>
      </c>
      <c r="J419" s="229">
        <v>0</v>
      </c>
      <c r="K419" s="229">
        <v>0</v>
      </c>
      <c r="L419" s="229">
        <v>0</v>
      </c>
      <c r="M419" s="229">
        <v>0</v>
      </c>
      <c r="N419" s="229">
        <v>0</v>
      </c>
      <c r="O419" s="229">
        <v>0</v>
      </c>
      <c r="P419" s="229">
        <v>0</v>
      </c>
      <c r="Q419" s="229">
        <v>0</v>
      </c>
      <c r="R419" s="229">
        <v>0</v>
      </c>
      <c r="S419" s="229">
        <v>0</v>
      </c>
      <c r="T419" s="229">
        <v>0</v>
      </c>
      <c r="U419" s="229">
        <v>0</v>
      </c>
      <c r="V419" s="229">
        <v>0</v>
      </c>
      <c r="W419" s="229">
        <v>0</v>
      </c>
      <c r="X419" s="229">
        <v>0</v>
      </c>
      <c r="Y419" s="229">
        <v>0</v>
      </c>
      <c r="Z419" s="229">
        <v>0</v>
      </c>
      <c r="AA419" s="229">
        <v>0</v>
      </c>
      <c r="AB419" s="229">
        <v>0</v>
      </c>
      <c r="AC419" s="229">
        <v>0</v>
      </c>
      <c r="AD419" s="229">
        <v>0</v>
      </c>
      <c r="AE419" s="229">
        <v>0</v>
      </c>
      <c r="AF419" s="229">
        <v>0</v>
      </c>
      <c r="AG419" s="229">
        <v>0</v>
      </c>
      <c r="AH419" s="229">
        <v>0</v>
      </c>
      <c r="AI419" s="229">
        <v>0</v>
      </c>
      <c r="AJ419" s="229">
        <v>0</v>
      </c>
      <c r="AK419" s="229">
        <v>0</v>
      </c>
      <c r="AL419" s="229">
        <v>0</v>
      </c>
    </row>
    <row r="420" spans="1:38">
      <c r="A420" s="229">
        <v>419</v>
      </c>
      <c r="B420" s="229" t="s">
        <v>2879</v>
      </c>
      <c r="C420" s="229" t="s">
        <v>3118</v>
      </c>
      <c r="D420" s="229">
        <f t="shared" si="6"/>
        <v>1200</v>
      </c>
      <c r="E420" s="229" t="s">
        <v>2898</v>
      </c>
      <c r="G420" s="229">
        <v>0</v>
      </c>
      <c r="H420" s="229">
        <v>0</v>
      </c>
      <c r="I420" s="229">
        <v>0</v>
      </c>
      <c r="J420" s="229">
        <v>0</v>
      </c>
      <c r="K420" s="229">
        <v>0</v>
      </c>
      <c r="L420" s="229">
        <v>0</v>
      </c>
      <c r="M420" s="229">
        <v>0</v>
      </c>
      <c r="N420" s="229">
        <v>0</v>
      </c>
      <c r="O420" s="229">
        <v>0</v>
      </c>
      <c r="P420" s="229">
        <v>0</v>
      </c>
      <c r="Q420" s="229">
        <v>0</v>
      </c>
      <c r="R420" s="229">
        <v>0</v>
      </c>
      <c r="S420" s="229">
        <v>0</v>
      </c>
      <c r="T420" s="229">
        <v>0</v>
      </c>
      <c r="U420" s="229">
        <v>0</v>
      </c>
      <c r="V420" s="229">
        <v>0</v>
      </c>
      <c r="W420" s="229">
        <v>0</v>
      </c>
      <c r="X420" s="229">
        <v>1200</v>
      </c>
      <c r="Y420" s="229">
        <v>0</v>
      </c>
      <c r="Z420" s="229">
        <v>0</v>
      </c>
      <c r="AA420" s="229">
        <v>0</v>
      </c>
      <c r="AB420" s="229">
        <v>0</v>
      </c>
      <c r="AC420" s="229">
        <v>0</v>
      </c>
      <c r="AD420" s="229">
        <v>0</v>
      </c>
      <c r="AE420" s="229">
        <v>0</v>
      </c>
      <c r="AF420" s="229">
        <v>0</v>
      </c>
      <c r="AG420" s="229">
        <v>0</v>
      </c>
      <c r="AH420" s="229">
        <v>0</v>
      </c>
      <c r="AI420" s="229">
        <v>0</v>
      </c>
      <c r="AJ420" s="229">
        <v>0</v>
      </c>
      <c r="AK420" s="229">
        <v>0</v>
      </c>
      <c r="AL420" s="229">
        <v>1200</v>
      </c>
    </row>
    <row r="421" spans="1:38">
      <c r="A421" s="229">
        <v>420</v>
      </c>
      <c r="B421" s="229" t="s">
        <v>2879</v>
      </c>
      <c r="C421" s="229" t="s">
        <v>3119</v>
      </c>
      <c r="D421" s="229">
        <f t="shared" si="6"/>
        <v>3000</v>
      </c>
      <c r="E421" s="229" t="s">
        <v>3120</v>
      </c>
      <c r="G421" s="229">
        <v>0</v>
      </c>
      <c r="H421" s="229">
        <v>0</v>
      </c>
      <c r="I421" s="229">
        <v>0</v>
      </c>
      <c r="J421" s="229">
        <v>0</v>
      </c>
      <c r="K421" s="229">
        <v>0</v>
      </c>
      <c r="L421" s="229">
        <v>0</v>
      </c>
      <c r="M421" s="229">
        <v>1500</v>
      </c>
      <c r="N421" s="229">
        <v>0</v>
      </c>
      <c r="O421" s="229">
        <v>0</v>
      </c>
      <c r="P421" s="229">
        <v>0</v>
      </c>
      <c r="Q421" s="229">
        <v>0</v>
      </c>
      <c r="R421" s="229">
        <v>0</v>
      </c>
      <c r="S421" s="229">
        <v>0</v>
      </c>
      <c r="T421" s="229">
        <v>0</v>
      </c>
      <c r="U421" s="229">
        <v>0</v>
      </c>
      <c r="V421" s="229">
        <v>0</v>
      </c>
      <c r="W421" s="229">
        <v>0</v>
      </c>
      <c r="X421" s="229">
        <v>0</v>
      </c>
      <c r="Y421" s="229">
        <v>0</v>
      </c>
      <c r="Z421" s="229">
        <v>0</v>
      </c>
      <c r="AA421" s="229">
        <v>1500</v>
      </c>
      <c r="AB421" s="229">
        <v>0</v>
      </c>
      <c r="AC421" s="229">
        <v>0</v>
      </c>
      <c r="AD421" s="229">
        <v>0</v>
      </c>
      <c r="AE421" s="229">
        <v>0</v>
      </c>
      <c r="AF421" s="229">
        <v>0</v>
      </c>
      <c r="AG421" s="229">
        <v>0</v>
      </c>
      <c r="AH421" s="229">
        <v>0</v>
      </c>
      <c r="AI421" s="229">
        <v>0</v>
      </c>
      <c r="AJ421" s="229">
        <v>0</v>
      </c>
      <c r="AK421" s="229">
        <v>0</v>
      </c>
      <c r="AL421" s="229">
        <v>3000</v>
      </c>
    </row>
    <row r="422" spans="1:38">
      <c r="A422" s="229">
        <v>421</v>
      </c>
      <c r="B422" s="229" t="s">
        <v>2879</v>
      </c>
      <c r="C422" s="229" t="s">
        <v>3121</v>
      </c>
      <c r="D422" s="229">
        <f t="shared" si="6"/>
        <v>600</v>
      </c>
      <c r="E422" s="229" t="s">
        <v>3120</v>
      </c>
      <c r="G422" s="229">
        <v>0</v>
      </c>
      <c r="H422" s="229">
        <v>0</v>
      </c>
      <c r="I422" s="229">
        <v>0</v>
      </c>
      <c r="J422" s="229">
        <v>0</v>
      </c>
      <c r="K422" s="229">
        <v>0</v>
      </c>
      <c r="L422" s="229">
        <v>0</v>
      </c>
      <c r="M422" s="229">
        <v>0</v>
      </c>
      <c r="N422" s="229">
        <v>0</v>
      </c>
      <c r="O422" s="229">
        <v>0</v>
      </c>
      <c r="P422" s="229">
        <v>0</v>
      </c>
      <c r="Q422" s="229">
        <v>0</v>
      </c>
      <c r="R422" s="229">
        <v>0</v>
      </c>
      <c r="S422" s="229">
        <v>0</v>
      </c>
      <c r="T422" s="229">
        <v>0</v>
      </c>
      <c r="U422" s="229">
        <v>0</v>
      </c>
      <c r="V422" s="229">
        <v>0</v>
      </c>
      <c r="W422" s="229">
        <v>0</v>
      </c>
      <c r="X422" s="229">
        <v>0</v>
      </c>
      <c r="Y422" s="229">
        <v>0</v>
      </c>
      <c r="Z422" s="229">
        <v>0</v>
      </c>
      <c r="AA422" s="229">
        <v>0</v>
      </c>
      <c r="AB422" s="229">
        <v>0</v>
      </c>
      <c r="AC422" s="229">
        <v>0</v>
      </c>
      <c r="AD422" s="229">
        <v>600</v>
      </c>
      <c r="AE422" s="229">
        <v>0</v>
      </c>
      <c r="AF422" s="229">
        <v>0</v>
      </c>
      <c r="AG422" s="229">
        <v>0</v>
      </c>
      <c r="AH422" s="229">
        <v>0</v>
      </c>
      <c r="AI422" s="229">
        <v>0</v>
      </c>
      <c r="AJ422" s="229">
        <v>0</v>
      </c>
      <c r="AK422" s="229">
        <v>0</v>
      </c>
      <c r="AL422" s="229">
        <v>600</v>
      </c>
    </row>
    <row r="423" spans="1:38">
      <c r="A423" s="229">
        <v>422</v>
      </c>
      <c r="B423" s="229" t="s">
        <v>2879</v>
      </c>
      <c r="C423" s="229" t="s">
        <v>3122</v>
      </c>
      <c r="D423" s="229">
        <f t="shared" si="6"/>
        <v>200</v>
      </c>
      <c r="E423" s="229" t="s">
        <v>3120</v>
      </c>
      <c r="G423" s="229">
        <v>0</v>
      </c>
      <c r="H423" s="229">
        <v>0</v>
      </c>
      <c r="I423" s="229">
        <v>0</v>
      </c>
      <c r="J423" s="229">
        <v>0</v>
      </c>
      <c r="K423" s="229">
        <v>0</v>
      </c>
      <c r="L423" s="229">
        <v>0</v>
      </c>
      <c r="M423" s="229">
        <v>0</v>
      </c>
      <c r="N423" s="229">
        <v>0</v>
      </c>
      <c r="O423" s="229">
        <v>0</v>
      </c>
      <c r="P423" s="229">
        <v>0</v>
      </c>
      <c r="Q423" s="229">
        <v>0</v>
      </c>
      <c r="R423" s="229">
        <v>0</v>
      </c>
      <c r="S423" s="229">
        <v>0</v>
      </c>
      <c r="T423" s="229">
        <v>0</v>
      </c>
      <c r="U423" s="229">
        <v>0</v>
      </c>
      <c r="V423" s="229">
        <v>0</v>
      </c>
      <c r="W423" s="229">
        <v>0</v>
      </c>
      <c r="X423" s="229">
        <v>0</v>
      </c>
      <c r="Y423" s="229">
        <v>0</v>
      </c>
      <c r="Z423" s="229">
        <v>0</v>
      </c>
      <c r="AA423" s="229">
        <v>0</v>
      </c>
      <c r="AB423" s="229">
        <v>0</v>
      </c>
      <c r="AC423" s="229">
        <v>0</v>
      </c>
      <c r="AD423" s="229">
        <v>200</v>
      </c>
      <c r="AE423" s="229">
        <v>0</v>
      </c>
      <c r="AF423" s="229">
        <v>0</v>
      </c>
      <c r="AG423" s="229">
        <v>0</v>
      </c>
      <c r="AH423" s="229">
        <v>0</v>
      </c>
      <c r="AI423" s="229">
        <v>0</v>
      </c>
      <c r="AJ423" s="229">
        <v>0</v>
      </c>
      <c r="AK423" s="229">
        <v>0</v>
      </c>
      <c r="AL423" s="229">
        <v>200</v>
      </c>
    </row>
    <row r="424" spans="1:38">
      <c r="A424" s="229">
        <v>423</v>
      </c>
      <c r="B424" s="229" t="s">
        <v>2879</v>
      </c>
      <c r="C424" s="229" t="s">
        <v>3123</v>
      </c>
      <c r="D424" s="229">
        <f t="shared" si="6"/>
        <v>100</v>
      </c>
      <c r="E424" s="229" t="s">
        <v>3120</v>
      </c>
      <c r="G424" s="229">
        <v>0</v>
      </c>
      <c r="H424" s="229">
        <v>0</v>
      </c>
      <c r="I424" s="229">
        <v>0</v>
      </c>
      <c r="J424" s="229">
        <v>0</v>
      </c>
      <c r="K424" s="229">
        <v>0</v>
      </c>
      <c r="L424" s="229">
        <v>0</v>
      </c>
      <c r="M424" s="229">
        <v>0</v>
      </c>
      <c r="N424" s="229">
        <v>0</v>
      </c>
      <c r="O424" s="229">
        <v>0</v>
      </c>
      <c r="P424" s="229">
        <v>0</v>
      </c>
      <c r="Q424" s="229">
        <v>0</v>
      </c>
      <c r="R424" s="229">
        <v>0</v>
      </c>
      <c r="S424" s="229">
        <v>0</v>
      </c>
      <c r="T424" s="229">
        <v>0</v>
      </c>
      <c r="U424" s="229">
        <v>0</v>
      </c>
      <c r="V424" s="229">
        <v>0</v>
      </c>
      <c r="W424" s="229">
        <v>0</v>
      </c>
      <c r="X424" s="229">
        <v>0</v>
      </c>
      <c r="Y424" s="229">
        <v>0</v>
      </c>
      <c r="Z424" s="229">
        <v>0</v>
      </c>
      <c r="AA424" s="229">
        <v>0</v>
      </c>
      <c r="AB424" s="229">
        <v>0</v>
      </c>
      <c r="AC424" s="229">
        <v>0</v>
      </c>
      <c r="AD424" s="229">
        <v>100</v>
      </c>
      <c r="AE424" s="229">
        <v>0</v>
      </c>
      <c r="AF424" s="229">
        <v>0</v>
      </c>
      <c r="AG424" s="229">
        <v>0</v>
      </c>
      <c r="AH424" s="229">
        <v>0</v>
      </c>
      <c r="AI424" s="229">
        <v>0</v>
      </c>
      <c r="AJ424" s="229">
        <v>0</v>
      </c>
      <c r="AK424" s="229">
        <v>0</v>
      </c>
      <c r="AL424" s="229">
        <v>100</v>
      </c>
    </row>
    <row r="425" spans="1:38">
      <c r="A425" s="229">
        <v>424</v>
      </c>
      <c r="B425" s="229" t="s">
        <v>2879</v>
      </c>
      <c r="C425" s="229" t="s">
        <v>3124</v>
      </c>
      <c r="D425" s="229">
        <f t="shared" si="6"/>
        <v>400</v>
      </c>
      <c r="E425" s="229" t="s">
        <v>3120</v>
      </c>
      <c r="G425" s="229">
        <v>0</v>
      </c>
      <c r="H425" s="229">
        <v>0</v>
      </c>
      <c r="I425" s="229">
        <v>0</v>
      </c>
      <c r="J425" s="229">
        <v>0</v>
      </c>
      <c r="K425" s="229">
        <v>0</v>
      </c>
      <c r="L425" s="229">
        <v>0</v>
      </c>
      <c r="M425" s="229">
        <v>0</v>
      </c>
      <c r="N425" s="229">
        <v>0</v>
      </c>
      <c r="O425" s="229">
        <v>0</v>
      </c>
      <c r="P425" s="229">
        <v>0</v>
      </c>
      <c r="Q425" s="229">
        <v>0</v>
      </c>
      <c r="R425" s="229">
        <v>0</v>
      </c>
      <c r="S425" s="229">
        <v>0</v>
      </c>
      <c r="T425" s="229">
        <v>0</v>
      </c>
      <c r="U425" s="229">
        <v>0</v>
      </c>
      <c r="V425" s="229">
        <v>0</v>
      </c>
      <c r="W425" s="229">
        <v>0</v>
      </c>
      <c r="X425" s="229">
        <v>0</v>
      </c>
      <c r="Y425" s="229">
        <v>0</v>
      </c>
      <c r="Z425" s="229">
        <v>0</v>
      </c>
      <c r="AA425" s="229">
        <v>0</v>
      </c>
      <c r="AB425" s="229">
        <v>0</v>
      </c>
      <c r="AC425" s="229">
        <v>0</v>
      </c>
      <c r="AD425" s="229">
        <v>0</v>
      </c>
      <c r="AE425" s="229">
        <v>0</v>
      </c>
      <c r="AF425" s="229">
        <v>0</v>
      </c>
      <c r="AG425" s="229">
        <v>400</v>
      </c>
      <c r="AH425" s="229">
        <v>0</v>
      </c>
      <c r="AI425" s="229">
        <v>0</v>
      </c>
      <c r="AJ425" s="229">
        <v>0</v>
      </c>
      <c r="AK425" s="229">
        <v>0</v>
      </c>
      <c r="AL425" s="229">
        <v>400</v>
      </c>
    </row>
    <row r="426" spans="1:38">
      <c r="A426" s="229">
        <v>425</v>
      </c>
      <c r="B426" s="229" t="s">
        <v>2879</v>
      </c>
      <c r="C426" s="229" t="s">
        <v>3125</v>
      </c>
      <c r="D426" s="229">
        <f t="shared" si="6"/>
        <v>400</v>
      </c>
      <c r="E426" s="229" t="s">
        <v>3120</v>
      </c>
      <c r="G426" s="229">
        <v>0</v>
      </c>
      <c r="H426" s="229">
        <v>0</v>
      </c>
      <c r="I426" s="229">
        <v>0</v>
      </c>
      <c r="J426" s="229">
        <v>0</v>
      </c>
      <c r="K426" s="229">
        <v>0</v>
      </c>
      <c r="L426" s="229">
        <v>0</v>
      </c>
      <c r="M426" s="229">
        <v>0</v>
      </c>
      <c r="N426" s="229">
        <v>0</v>
      </c>
      <c r="O426" s="229">
        <v>0</v>
      </c>
      <c r="P426" s="229">
        <v>0</v>
      </c>
      <c r="Q426" s="229">
        <v>0</v>
      </c>
      <c r="R426" s="229">
        <v>0</v>
      </c>
      <c r="S426" s="229">
        <v>0</v>
      </c>
      <c r="T426" s="229">
        <v>0</v>
      </c>
      <c r="U426" s="229">
        <v>0</v>
      </c>
      <c r="V426" s="229">
        <v>0</v>
      </c>
      <c r="W426" s="229">
        <v>0</v>
      </c>
      <c r="X426" s="229">
        <v>0</v>
      </c>
      <c r="Y426" s="229">
        <v>0</v>
      </c>
      <c r="Z426" s="229">
        <v>0</v>
      </c>
      <c r="AA426" s="229">
        <v>0</v>
      </c>
      <c r="AB426" s="229">
        <v>0</v>
      </c>
      <c r="AC426" s="229">
        <v>0</v>
      </c>
      <c r="AD426" s="229">
        <v>0</v>
      </c>
      <c r="AE426" s="229">
        <v>0</v>
      </c>
      <c r="AF426" s="229">
        <v>0</v>
      </c>
      <c r="AG426" s="229">
        <v>400</v>
      </c>
      <c r="AH426" s="229">
        <v>0</v>
      </c>
      <c r="AI426" s="229">
        <v>0</v>
      </c>
      <c r="AJ426" s="229">
        <v>0</v>
      </c>
      <c r="AK426" s="229">
        <v>0</v>
      </c>
      <c r="AL426" s="229">
        <v>400</v>
      </c>
    </row>
    <row r="427" spans="1:38">
      <c r="A427" s="229">
        <v>426</v>
      </c>
      <c r="B427" s="229" t="s">
        <v>2879</v>
      </c>
      <c r="C427" s="229" t="s">
        <v>3126</v>
      </c>
      <c r="D427" s="229">
        <f t="shared" si="6"/>
        <v>0</v>
      </c>
      <c r="E427" s="229" t="s">
        <v>3120</v>
      </c>
      <c r="G427" s="229">
        <v>0</v>
      </c>
      <c r="H427" s="229">
        <v>0</v>
      </c>
      <c r="I427" s="229">
        <v>0</v>
      </c>
      <c r="J427" s="229">
        <v>0</v>
      </c>
      <c r="K427" s="229">
        <v>0</v>
      </c>
      <c r="L427" s="229">
        <v>0</v>
      </c>
      <c r="M427" s="229">
        <v>0</v>
      </c>
      <c r="N427" s="229">
        <v>0</v>
      </c>
      <c r="O427" s="229">
        <v>0</v>
      </c>
      <c r="P427" s="229">
        <v>0</v>
      </c>
      <c r="Q427" s="229">
        <v>0</v>
      </c>
      <c r="R427" s="229">
        <v>0</v>
      </c>
      <c r="S427" s="229">
        <v>0</v>
      </c>
      <c r="T427" s="229">
        <v>0</v>
      </c>
      <c r="U427" s="229">
        <v>0</v>
      </c>
      <c r="V427" s="229">
        <v>0</v>
      </c>
      <c r="W427" s="229">
        <v>0</v>
      </c>
      <c r="X427" s="229">
        <v>0</v>
      </c>
      <c r="Y427" s="229">
        <v>0</v>
      </c>
      <c r="Z427" s="229">
        <v>0</v>
      </c>
      <c r="AA427" s="229">
        <v>0</v>
      </c>
      <c r="AB427" s="229">
        <v>0</v>
      </c>
      <c r="AC427" s="229">
        <v>0</v>
      </c>
      <c r="AD427" s="229">
        <v>0</v>
      </c>
      <c r="AE427" s="229">
        <v>0</v>
      </c>
      <c r="AF427" s="229">
        <v>0</v>
      </c>
      <c r="AG427" s="229">
        <v>0</v>
      </c>
      <c r="AH427" s="229">
        <v>0</v>
      </c>
      <c r="AI427" s="229">
        <v>0</v>
      </c>
      <c r="AJ427" s="229">
        <v>0</v>
      </c>
      <c r="AK427" s="229">
        <v>0</v>
      </c>
      <c r="AL427" s="229">
        <v>0</v>
      </c>
    </row>
    <row r="428" spans="1:38">
      <c r="A428" s="229">
        <v>427</v>
      </c>
      <c r="B428" s="229" t="s">
        <v>2879</v>
      </c>
      <c r="C428" s="229" t="s">
        <v>3127</v>
      </c>
      <c r="D428" s="229">
        <f t="shared" si="6"/>
        <v>3000</v>
      </c>
      <c r="E428" s="229" t="s">
        <v>3120</v>
      </c>
      <c r="G428" s="229">
        <v>0</v>
      </c>
      <c r="H428" s="229">
        <v>0</v>
      </c>
      <c r="I428" s="229">
        <v>0</v>
      </c>
      <c r="J428" s="229">
        <v>0</v>
      </c>
      <c r="K428" s="229">
        <v>0</v>
      </c>
      <c r="L428" s="229">
        <v>0</v>
      </c>
      <c r="M428" s="229">
        <v>1500</v>
      </c>
      <c r="N428" s="229">
        <v>0</v>
      </c>
      <c r="O428" s="229">
        <v>0</v>
      </c>
      <c r="P428" s="229">
        <v>0</v>
      </c>
      <c r="Q428" s="229">
        <v>0</v>
      </c>
      <c r="R428" s="229">
        <v>0</v>
      </c>
      <c r="S428" s="229">
        <v>0</v>
      </c>
      <c r="T428" s="229">
        <v>0</v>
      </c>
      <c r="U428" s="229">
        <v>0</v>
      </c>
      <c r="V428" s="229">
        <v>0</v>
      </c>
      <c r="W428" s="229">
        <v>0</v>
      </c>
      <c r="X428" s="229">
        <v>0</v>
      </c>
      <c r="Y428" s="229">
        <v>0</v>
      </c>
      <c r="Z428" s="229">
        <v>0</v>
      </c>
      <c r="AA428" s="229">
        <v>1500</v>
      </c>
      <c r="AB428" s="229">
        <v>0</v>
      </c>
      <c r="AC428" s="229">
        <v>0</v>
      </c>
      <c r="AD428" s="229">
        <v>0</v>
      </c>
      <c r="AE428" s="229">
        <v>0</v>
      </c>
      <c r="AF428" s="229">
        <v>0</v>
      </c>
      <c r="AG428" s="229">
        <v>0</v>
      </c>
      <c r="AH428" s="229">
        <v>0</v>
      </c>
      <c r="AI428" s="229">
        <v>0</v>
      </c>
      <c r="AJ428" s="229">
        <v>0</v>
      </c>
      <c r="AK428" s="229">
        <v>0</v>
      </c>
      <c r="AL428" s="229">
        <v>3000</v>
      </c>
    </row>
    <row r="429" spans="1:38">
      <c r="A429" s="229">
        <v>428</v>
      </c>
      <c r="B429" s="229" t="s">
        <v>2879</v>
      </c>
      <c r="C429" s="229" t="s">
        <v>3128</v>
      </c>
      <c r="D429" s="229">
        <f t="shared" si="6"/>
        <v>0</v>
      </c>
      <c r="E429" s="229" t="s">
        <v>3129</v>
      </c>
      <c r="G429" s="229">
        <v>0</v>
      </c>
      <c r="H429" s="229">
        <v>0</v>
      </c>
      <c r="I429" s="229">
        <v>0</v>
      </c>
      <c r="J429" s="229">
        <v>0</v>
      </c>
      <c r="K429" s="229">
        <v>0</v>
      </c>
      <c r="L429" s="229">
        <v>0</v>
      </c>
      <c r="M429" s="229">
        <v>0</v>
      </c>
      <c r="N429" s="229">
        <v>0</v>
      </c>
      <c r="O429" s="229">
        <v>0</v>
      </c>
      <c r="P429" s="229">
        <v>0</v>
      </c>
      <c r="Q429" s="229">
        <v>0</v>
      </c>
      <c r="R429" s="229">
        <v>0</v>
      </c>
      <c r="S429" s="229">
        <v>0</v>
      </c>
      <c r="T429" s="229">
        <v>0</v>
      </c>
      <c r="U429" s="229">
        <v>0</v>
      </c>
      <c r="V429" s="229">
        <v>0</v>
      </c>
      <c r="W429" s="229">
        <v>0</v>
      </c>
      <c r="X429" s="229">
        <v>0</v>
      </c>
      <c r="Y429" s="229">
        <v>0</v>
      </c>
      <c r="Z429" s="229">
        <v>0</v>
      </c>
      <c r="AA429" s="229">
        <v>0</v>
      </c>
      <c r="AB429" s="229">
        <v>0</v>
      </c>
      <c r="AC429" s="229">
        <v>0</v>
      </c>
      <c r="AD429" s="229">
        <v>0</v>
      </c>
      <c r="AE429" s="229">
        <v>0</v>
      </c>
      <c r="AF429" s="229">
        <v>0</v>
      </c>
      <c r="AG429" s="229">
        <v>0</v>
      </c>
      <c r="AH429" s="229">
        <v>0</v>
      </c>
      <c r="AI429" s="229">
        <v>0</v>
      </c>
      <c r="AJ429" s="229">
        <v>0</v>
      </c>
      <c r="AK429" s="229">
        <v>0</v>
      </c>
      <c r="AL429" s="229">
        <v>0</v>
      </c>
    </row>
    <row r="430" spans="1:38">
      <c r="A430" s="229">
        <v>429</v>
      </c>
      <c r="B430" s="229" t="s">
        <v>2879</v>
      </c>
      <c r="C430" s="229" t="s">
        <v>3130</v>
      </c>
      <c r="D430" s="229">
        <f t="shared" si="6"/>
        <v>3000</v>
      </c>
      <c r="E430" s="229" t="s">
        <v>3131</v>
      </c>
      <c r="G430" s="229">
        <v>0</v>
      </c>
      <c r="H430" s="229">
        <v>0</v>
      </c>
      <c r="I430" s="229">
        <v>0</v>
      </c>
      <c r="J430" s="229">
        <v>0</v>
      </c>
      <c r="K430" s="229">
        <v>0</v>
      </c>
      <c r="L430" s="229">
        <v>0</v>
      </c>
      <c r="M430" s="229">
        <v>0</v>
      </c>
      <c r="N430" s="229">
        <v>0</v>
      </c>
      <c r="O430" s="229">
        <v>0</v>
      </c>
      <c r="P430" s="229">
        <v>0</v>
      </c>
      <c r="Q430" s="229">
        <v>1500</v>
      </c>
      <c r="R430" s="229">
        <v>0</v>
      </c>
      <c r="S430" s="229">
        <v>0</v>
      </c>
      <c r="T430" s="229">
        <v>0</v>
      </c>
      <c r="U430" s="229">
        <v>0</v>
      </c>
      <c r="V430" s="229">
        <v>0</v>
      </c>
      <c r="W430" s="229">
        <v>0</v>
      </c>
      <c r="X430" s="229">
        <v>0</v>
      </c>
      <c r="Y430" s="229">
        <v>0</v>
      </c>
      <c r="Z430" s="229">
        <v>0</v>
      </c>
      <c r="AA430" s="229">
        <v>0</v>
      </c>
      <c r="AB430" s="229">
        <v>0</v>
      </c>
      <c r="AC430" s="229">
        <v>0</v>
      </c>
      <c r="AD430" s="229">
        <v>1500</v>
      </c>
      <c r="AE430" s="229">
        <v>0</v>
      </c>
      <c r="AF430" s="229">
        <v>0</v>
      </c>
      <c r="AG430" s="229">
        <v>0</v>
      </c>
      <c r="AH430" s="229">
        <v>0</v>
      </c>
      <c r="AI430" s="229">
        <v>0</v>
      </c>
      <c r="AJ430" s="229">
        <v>0</v>
      </c>
      <c r="AK430" s="229">
        <v>0</v>
      </c>
      <c r="AL430" s="229">
        <v>3000</v>
      </c>
    </row>
    <row r="431" spans="1:38">
      <c r="A431" s="229">
        <v>430</v>
      </c>
      <c r="B431" s="229" t="s">
        <v>2879</v>
      </c>
      <c r="C431" s="229" t="s">
        <v>3132</v>
      </c>
      <c r="D431" s="229">
        <f t="shared" si="6"/>
        <v>3000</v>
      </c>
      <c r="E431" s="229" t="s">
        <v>3120</v>
      </c>
      <c r="G431" s="229">
        <v>0</v>
      </c>
      <c r="H431" s="229">
        <v>0</v>
      </c>
      <c r="I431" s="229">
        <v>0</v>
      </c>
      <c r="J431" s="229">
        <v>0</v>
      </c>
      <c r="K431" s="229">
        <v>0</v>
      </c>
      <c r="L431" s="229">
        <v>0</v>
      </c>
      <c r="M431" s="229">
        <v>0</v>
      </c>
      <c r="N431" s="229">
        <v>0</v>
      </c>
      <c r="O431" s="229">
        <v>0</v>
      </c>
      <c r="P431" s="229">
        <v>0</v>
      </c>
      <c r="Q431" s="229">
        <v>0</v>
      </c>
      <c r="R431" s="229">
        <v>0</v>
      </c>
      <c r="S431" s="229">
        <v>0</v>
      </c>
      <c r="T431" s="229">
        <v>0</v>
      </c>
      <c r="U431" s="229">
        <v>0</v>
      </c>
      <c r="V431" s="229">
        <v>0</v>
      </c>
      <c r="W431" s="229">
        <v>0</v>
      </c>
      <c r="X431" s="229">
        <v>1500</v>
      </c>
      <c r="Y431" s="229">
        <v>0</v>
      </c>
      <c r="Z431" s="229">
        <v>0</v>
      </c>
      <c r="AA431" s="229">
        <v>0</v>
      </c>
      <c r="AB431" s="229">
        <v>0</v>
      </c>
      <c r="AC431" s="229">
        <v>0</v>
      </c>
      <c r="AD431" s="229">
        <v>0</v>
      </c>
      <c r="AE431" s="229">
        <v>0</v>
      </c>
      <c r="AF431" s="229">
        <v>0</v>
      </c>
      <c r="AG431" s="229">
        <v>0</v>
      </c>
      <c r="AH431" s="229">
        <v>1500</v>
      </c>
      <c r="AI431" s="229">
        <v>0</v>
      </c>
      <c r="AJ431" s="229">
        <v>0</v>
      </c>
      <c r="AK431" s="229">
        <v>0</v>
      </c>
      <c r="AL431" s="229">
        <v>3000</v>
      </c>
    </row>
    <row r="432" spans="1:38">
      <c r="A432" s="229">
        <v>431</v>
      </c>
      <c r="B432" s="229" t="s">
        <v>2879</v>
      </c>
      <c r="C432" s="229" t="s">
        <v>3133</v>
      </c>
      <c r="D432" s="229">
        <f t="shared" si="6"/>
        <v>3000</v>
      </c>
      <c r="E432" s="229" t="s">
        <v>3120</v>
      </c>
      <c r="G432" s="229">
        <v>0</v>
      </c>
      <c r="H432" s="229">
        <v>0</v>
      </c>
      <c r="I432" s="229">
        <v>0</v>
      </c>
      <c r="J432" s="229">
        <v>0</v>
      </c>
      <c r="K432" s="229">
        <v>0</v>
      </c>
      <c r="L432" s="229">
        <v>0</v>
      </c>
      <c r="M432" s="229">
        <v>0</v>
      </c>
      <c r="N432" s="229">
        <v>0</v>
      </c>
      <c r="O432" s="229">
        <v>0</v>
      </c>
      <c r="P432" s="229">
        <v>0</v>
      </c>
      <c r="Q432" s="229">
        <v>0</v>
      </c>
      <c r="R432" s="229">
        <v>1500</v>
      </c>
      <c r="S432" s="229">
        <v>0</v>
      </c>
      <c r="T432" s="229">
        <v>0</v>
      </c>
      <c r="U432" s="229">
        <v>0</v>
      </c>
      <c r="V432" s="229">
        <v>0</v>
      </c>
      <c r="W432" s="229">
        <v>0</v>
      </c>
      <c r="X432" s="229">
        <v>0</v>
      </c>
      <c r="Y432" s="229">
        <v>0</v>
      </c>
      <c r="Z432" s="229">
        <v>0</v>
      </c>
      <c r="AA432" s="229">
        <v>0</v>
      </c>
      <c r="AB432" s="229">
        <v>0</v>
      </c>
      <c r="AC432" s="229">
        <v>0</v>
      </c>
      <c r="AD432" s="229">
        <v>0</v>
      </c>
      <c r="AE432" s="229">
        <v>1500</v>
      </c>
      <c r="AF432" s="229">
        <v>0</v>
      </c>
      <c r="AG432" s="229">
        <v>0</v>
      </c>
      <c r="AH432" s="229">
        <v>0</v>
      </c>
      <c r="AI432" s="229">
        <v>0</v>
      </c>
      <c r="AJ432" s="229">
        <v>0</v>
      </c>
      <c r="AK432" s="229">
        <v>0</v>
      </c>
      <c r="AL432" s="229">
        <v>3000</v>
      </c>
    </row>
    <row r="433" spans="1:38">
      <c r="A433" s="229">
        <v>432</v>
      </c>
      <c r="B433" s="229" t="s">
        <v>2879</v>
      </c>
      <c r="C433" s="229" t="s">
        <v>3134</v>
      </c>
      <c r="D433" s="229">
        <f t="shared" si="6"/>
        <v>3000</v>
      </c>
      <c r="E433" s="229" t="s">
        <v>3120</v>
      </c>
      <c r="G433" s="229">
        <v>0</v>
      </c>
      <c r="H433" s="229">
        <v>0</v>
      </c>
      <c r="I433" s="229">
        <v>0</v>
      </c>
      <c r="J433" s="229">
        <v>0</v>
      </c>
      <c r="K433" s="229">
        <v>0</v>
      </c>
      <c r="L433" s="229">
        <v>0</v>
      </c>
      <c r="M433" s="229">
        <v>0</v>
      </c>
      <c r="N433" s="229">
        <v>0</v>
      </c>
      <c r="O433" s="229">
        <v>0</v>
      </c>
      <c r="P433" s="229">
        <v>0</v>
      </c>
      <c r="Q433" s="229">
        <v>0</v>
      </c>
      <c r="R433" s="229">
        <v>0</v>
      </c>
      <c r="S433" s="229">
        <v>0</v>
      </c>
      <c r="T433" s="229">
        <v>0</v>
      </c>
      <c r="U433" s="229">
        <v>0</v>
      </c>
      <c r="V433" s="229">
        <v>0</v>
      </c>
      <c r="W433" s="229">
        <v>1500</v>
      </c>
      <c r="X433" s="229">
        <v>0</v>
      </c>
      <c r="Y433" s="229">
        <v>0</v>
      </c>
      <c r="Z433" s="229">
        <v>0</v>
      </c>
      <c r="AA433" s="229">
        <v>0</v>
      </c>
      <c r="AB433" s="229">
        <v>0</v>
      </c>
      <c r="AC433" s="229">
        <v>0</v>
      </c>
      <c r="AD433" s="229">
        <v>0</v>
      </c>
      <c r="AE433" s="229">
        <v>0</v>
      </c>
      <c r="AF433" s="229">
        <v>0</v>
      </c>
      <c r="AG433" s="229">
        <v>1500</v>
      </c>
      <c r="AH433" s="229">
        <v>0</v>
      </c>
      <c r="AI433" s="229">
        <v>0</v>
      </c>
      <c r="AJ433" s="229">
        <v>0</v>
      </c>
      <c r="AK433" s="229">
        <v>0</v>
      </c>
      <c r="AL433" s="229">
        <v>3000</v>
      </c>
    </row>
    <row r="434" spans="1:38">
      <c r="A434" s="229">
        <v>433</v>
      </c>
      <c r="B434" s="229" t="s">
        <v>2879</v>
      </c>
      <c r="C434" s="229" t="s">
        <v>3135</v>
      </c>
      <c r="D434" s="229">
        <f t="shared" si="6"/>
        <v>3000</v>
      </c>
      <c r="E434" s="229" t="s">
        <v>3120</v>
      </c>
      <c r="G434" s="229">
        <v>0</v>
      </c>
      <c r="H434" s="229">
        <v>0</v>
      </c>
      <c r="I434" s="229">
        <v>0</v>
      </c>
      <c r="J434" s="229">
        <v>0</v>
      </c>
      <c r="K434" s="229">
        <v>0</v>
      </c>
      <c r="L434" s="229">
        <v>0</v>
      </c>
      <c r="M434" s="229">
        <v>0</v>
      </c>
      <c r="N434" s="229">
        <v>0</v>
      </c>
      <c r="O434" s="229">
        <v>0</v>
      </c>
      <c r="P434" s="229">
        <v>0</v>
      </c>
      <c r="Q434" s="229">
        <v>0</v>
      </c>
      <c r="R434" s="229">
        <v>0</v>
      </c>
      <c r="S434" s="229">
        <v>1500</v>
      </c>
      <c r="T434" s="229">
        <v>0</v>
      </c>
      <c r="U434" s="229">
        <v>0</v>
      </c>
      <c r="V434" s="229">
        <v>0</v>
      </c>
      <c r="W434" s="229">
        <v>0</v>
      </c>
      <c r="X434" s="229">
        <v>0</v>
      </c>
      <c r="Y434" s="229">
        <v>0</v>
      </c>
      <c r="Z434" s="229">
        <v>0</v>
      </c>
      <c r="AA434" s="229">
        <v>0</v>
      </c>
      <c r="AB434" s="229">
        <v>0</v>
      </c>
      <c r="AC434" s="229">
        <v>0</v>
      </c>
      <c r="AD434" s="229">
        <v>0</v>
      </c>
      <c r="AE434" s="229">
        <v>1500</v>
      </c>
      <c r="AF434" s="229">
        <v>0</v>
      </c>
      <c r="AG434" s="229">
        <v>0</v>
      </c>
      <c r="AH434" s="229">
        <v>0</v>
      </c>
      <c r="AI434" s="229">
        <v>0</v>
      </c>
      <c r="AJ434" s="229">
        <v>0</v>
      </c>
      <c r="AK434" s="229">
        <v>0</v>
      </c>
      <c r="AL434" s="229">
        <v>3000</v>
      </c>
    </row>
    <row r="435" spans="1:38">
      <c r="A435" s="229">
        <v>434</v>
      </c>
      <c r="B435" s="229" t="s">
        <v>2879</v>
      </c>
      <c r="C435" s="229" t="s">
        <v>3136</v>
      </c>
      <c r="D435" s="229">
        <f t="shared" si="6"/>
        <v>3000</v>
      </c>
      <c r="E435" s="229" t="s">
        <v>3120</v>
      </c>
      <c r="G435" s="229">
        <v>0</v>
      </c>
      <c r="H435" s="229">
        <v>0</v>
      </c>
      <c r="I435" s="229">
        <v>0</v>
      </c>
      <c r="J435" s="229">
        <v>0</v>
      </c>
      <c r="K435" s="229">
        <v>0</v>
      </c>
      <c r="L435" s="229">
        <v>0</v>
      </c>
      <c r="M435" s="229">
        <v>0</v>
      </c>
      <c r="N435" s="229">
        <v>0</v>
      </c>
      <c r="O435" s="229">
        <v>0</v>
      </c>
      <c r="P435" s="229">
        <v>1500</v>
      </c>
      <c r="Q435" s="229">
        <v>0</v>
      </c>
      <c r="R435" s="229">
        <v>0</v>
      </c>
      <c r="S435" s="229">
        <v>0</v>
      </c>
      <c r="T435" s="229">
        <v>0</v>
      </c>
      <c r="U435" s="229">
        <v>0</v>
      </c>
      <c r="V435" s="229">
        <v>0</v>
      </c>
      <c r="W435" s="229">
        <v>0</v>
      </c>
      <c r="X435" s="229">
        <v>0</v>
      </c>
      <c r="Y435" s="229">
        <v>0</v>
      </c>
      <c r="Z435" s="229">
        <v>0</v>
      </c>
      <c r="AA435" s="229">
        <v>0</v>
      </c>
      <c r="AB435" s="229">
        <v>0</v>
      </c>
      <c r="AC435" s="229">
        <v>0</v>
      </c>
      <c r="AD435" s="229">
        <v>1500</v>
      </c>
      <c r="AE435" s="229">
        <v>0</v>
      </c>
      <c r="AF435" s="229">
        <v>0</v>
      </c>
      <c r="AG435" s="229">
        <v>0</v>
      </c>
      <c r="AH435" s="229">
        <v>0</v>
      </c>
      <c r="AI435" s="229">
        <v>0</v>
      </c>
      <c r="AJ435" s="229">
        <v>0</v>
      </c>
      <c r="AK435" s="229">
        <v>0</v>
      </c>
      <c r="AL435" s="229">
        <v>3000</v>
      </c>
    </row>
    <row r="436" spans="1:38">
      <c r="A436" s="229">
        <v>435</v>
      </c>
      <c r="B436" s="229" t="s">
        <v>2879</v>
      </c>
      <c r="C436" s="229" t="s">
        <v>3137</v>
      </c>
      <c r="D436" s="229">
        <f t="shared" si="6"/>
        <v>3000</v>
      </c>
      <c r="E436" s="229" t="s">
        <v>3120</v>
      </c>
      <c r="G436" s="229">
        <v>0</v>
      </c>
      <c r="H436" s="229">
        <v>0</v>
      </c>
      <c r="I436" s="229">
        <v>0</v>
      </c>
      <c r="J436" s="229">
        <v>0</v>
      </c>
      <c r="K436" s="229">
        <v>0</v>
      </c>
      <c r="L436" s="229">
        <v>0</v>
      </c>
      <c r="M436" s="229">
        <v>0</v>
      </c>
      <c r="N436" s="229">
        <v>0</v>
      </c>
      <c r="O436" s="229">
        <v>0</v>
      </c>
      <c r="P436" s="229">
        <v>0</v>
      </c>
      <c r="Q436" s="229">
        <v>0</v>
      </c>
      <c r="R436" s="229">
        <v>1500</v>
      </c>
      <c r="S436" s="229">
        <v>0</v>
      </c>
      <c r="T436" s="229">
        <v>0</v>
      </c>
      <c r="U436" s="229">
        <v>0</v>
      </c>
      <c r="V436" s="229">
        <v>0</v>
      </c>
      <c r="W436" s="229">
        <v>0</v>
      </c>
      <c r="X436" s="229">
        <v>0</v>
      </c>
      <c r="Y436" s="229">
        <v>0</v>
      </c>
      <c r="Z436" s="229">
        <v>0</v>
      </c>
      <c r="AA436" s="229">
        <v>0</v>
      </c>
      <c r="AB436" s="229">
        <v>0</v>
      </c>
      <c r="AC436" s="229">
        <v>0</v>
      </c>
      <c r="AD436" s="229">
        <v>0</v>
      </c>
      <c r="AE436" s="229">
        <v>1500</v>
      </c>
      <c r="AF436" s="229">
        <v>0</v>
      </c>
      <c r="AG436" s="229">
        <v>0</v>
      </c>
      <c r="AH436" s="229">
        <v>0</v>
      </c>
      <c r="AI436" s="229">
        <v>0</v>
      </c>
      <c r="AJ436" s="229">
        <v>0</v>
      </c>
      <c r="AK436" s="229">
        <v>0</v>
      </c>
      <c r="AL436" s="229">
        <v>3000</v>
      </c>
    </row>
    <row r="437" spans="1:38">
      <c r="A437" s="229">
        <v>436</v>
      </c>
      <c r="B437" s="229" t="s">
        <v>2879</v>
      </c>
      <c r="C437" s="229" t="s">
        <v>3138</v>
      </c>
      <c r="D437" s="229">
        <f t="shared" si="6"/>
        <v>3000</v>
      </c>
      <c r="E437" s="229" t="s">
        <v>3120</v>
      </c>
      <c r="G437" s="229">
        <v>0</v>
      </c>
      <c r="H437" s="229">
        <v>0</v>
      </c>
      <c r="I437" s="229">
        <v>0</v>
      </c>
      <c r="J437" s="229">
        <v>0</v>
      </c>
      <c r="K437" s="229">
        <v>0</v>
      </c>
      <c r="L437" s="229">
        <v>0</v>
      </c>
      <c r="M437" s="229">
        <v>0</v>
      </c>
      <c r="N437" s="229">
        <v>0</v>
      </c>
      <c r="O437" s="229">
        <v>0</v>
      </c>
      <c r="P437" s="229">
        <v>1500</v>
      </c>
      <c r="Q437" s="229">
        <v>0</v>
      </c>
      <c r="R437" s="229">
        <v>0</v>
      </c>
      <c r="S437" s="229">
        <v>0</v>
      </c>
      <c r="T437" s="229">
        <v>0</v>
      </c>
      <c r="U437" s="229">
        <v>0</v>
      </c>
      <c r="V437" s="229">
        <v>0</v>
      </c>
      <c r="W437" s="229">
        <v>0</v>
      </c>
      <c r="X437" s="229">
        <v>0</v>
      </c>
      <c r="Y437" s="229">
        <v>0</v>
      </c>
      <c r="Z437" s="229">
        <v>0</v>
      </c>
      <c r="AA437" s="229">
        <v>0</v>
      </c>
      <c r="AB437" s="229">
        <v>0</v>
      </c>
      <c r="AC437" s="229">
        <v>0</v>
      </c>
      <c r="AD437" s="229">
        <v>1500</v>
      </c>
      <c r="AE437" s="229">
        <v>0</v>
      </c>
      <c r="AF437" s="229">
        <v>0</v>
      </c>
      <c r="AG437" s="229">
        <v>0</v>
      </c>
      <c r="AH437" s="229">
        <v>0</v>
      </c>
      <c r="AI437" s="229">
        <v>0</v>
      </c>
      <c r="AJ437" s="229">
        <v>0</v>
      </c>
      <c r="AK437" s="229">
        <v>0</v>
      </c>
      <c r="AL437" s="229">
        <v>3000</v>
      </c>
    </row>
    <row r="438" spans="1:38">
      <c r="A438" s="229">
        <v>437</v>
      </c>
      <c r="B438" s="229" t="s">
        <v>2879</v>
      </c>
      <c r="C438" s="229" t="s">
        <v>3139</v>
      </c>
      <c r="D438" s="229">
        <f t="shared" si="6"/>
        <v>3000</v>
      </c>
      <c r="E438" s="229" t="s">
        <v>3120</v>
      </c>
      <c r="G438" s="229">
        <v>0</v>
      </c>
      <c r="H438" s="229">
        <v>0</v>
      </c>
      <c r="I438" s="229">
        <v>0</v>
      </c>
      <c r="J438" s="229">
        <v>0</v>
      </c>
      <c r="K438" s="229">
        <v>0</v>
      </c>
      <c r="L438" s="229">
        <v>0</v>
      </c>
      <c r="M438" s="229">
        <v>1500</v>
      </c>
      <c r="N438" s="229">
        <v>0</v>
      </c>
      <c r="O438" s="229">
        <v>0</v>
      </c>
      <c r="P438" s="229">
        <v>0</v>
      </c>
      <c r="Q438" s="229">
        <v>0</v>
      </c>
      <c r="R438" s="229">
        <v>0</v>
      </c>
      <c r="S438" s="229">
        <v>0</v>
      </c>
      <c r="T438" s="229">
        <v>0</v>
      </c>
      <c r="U438" s="229">
        <v>0</v>
      </c>
      <c r="V438" s="229">
        <v>0</v>
      </c>
      <c r="W438" s="229">
        <v>0</v>
      </c>
      <c r="X438" s="229">
        <v>0</v>
      </c>
      <c r="Y438" s="229">
        <v>0</v>
      </c>
      <c r="Z438" s="229">
        <v>0</v>
      </c>
      <c r="AA438" s="229">
        <v>1500</v>
      </c>
      <c r="AB438" s="229">
        <v>0</v>
      </c>
      <c r="AC438" s="229">
        <v>0</v>
      </c>
      <c r="AD438" s="229">
        <v>0</v>
      </c>
      <c r="AE438" s="229">
        <v>0</v>
      </c>
      <c r="AF438" s="229">
        <v>0</v>
      </c>
      <c r="AG438" s="229">
        <v>0</v>
      </c>
      <c r="AH438" s="229">
        <v>0</v>
      </c>
      <c r="AI438" s="229">
        <v>0</v>
      </c>
      <c r="AJ438" s="229">
        <v>0</v>
      </c>
      <c r="AK438" s="229">
        <v>0</v>
      </c>
      <c r="AL438" s="229">
        <v>3000</v>
      </c>
    </row>
    <row r="439" spans="1:38">
      <c r="A439" s="229">
        <v>438</v>
      </c>
      <c r="B439" s="229" t="s">
        <v>2879</v>
      </c>
      <c r="C439" s="229" t="s">
        <v>3140</v>
      </c>
      <c r="D439" s="229">
        <f t="shared" si="6"/>
        <v>1560</v>
      </c>
      <c r="E439" s="229" t="s">
        <v>3129</v>
      </c>
      <c r="G439" s="229">
        <v>0</v>
      </c>
      <c r="H439" s="229">
        <v>0</v>
      </c>
      <c r="I439" s="229">
        <v>0</v>
      </c>
      <c r="J439" s="229">
        <v>0</v>
      </c>
      <c r="K439" s="229">
        <v>0</v>
      </c>
      <c r="L439" s="229">
        <v>0</v>
      </c>
      <c r="M439" s="229">
        <v>0</v>
      </c>
      <c r="N439" s="229">
        <v>0</v>
      </c>
      <c r="O439" s="229">
        <v>0</v>
      </c>
      <c r="P439" s="229">
        <v>0</v>
      </c>
      <c r="Q439" s="229">
        <v>0</v>
      </c>
      <c r="R439" s="229">
        <v>0</v>
      </c>
      <c r="S439" s="229">
        <v>0</v>
      </c>
      <c r="T439" s="229">
        <v>0</v>
      </c>
      <c r="U439" s="229">
        <v>0</v>
      </c>
      <c r="V439" s="229">
        <v>0</v>
      </c>
      <c r="W439" s="229">
        <v>1560</v>
      </c>
      <c r="X439" s="229">
        <v>0</v>
      </c>
      <c r="Y439" s="229">
        <v>0</v>
      </c>
      <c r="Z439" s="229">
        <v>0</v>
      </c>
      <c r="AA439" s="229">
        <v>0</v>
      </c>
      <c r="AB439" s="229">
        <v>0</v>
      </c>
      <c r="AC439" s="229">
        <v>0</v>
      </c>
      <c r="AD439" s="229">
        <v>0</v>
      </c>
      <c r="AE439" s="229">
        <v>0</v>
      </c>
      <c r="AF439" s="229">
        <v>0</v>
      </c>
      <c r="AG439" s="229">
        <v>0</v>
      </c>
      <c r="AH439" s="229">
        <v>0</v>
      </c>
      <c r="AI439" s="229">
        <v>0</v>
      </c>
      <c r="AJ439" s="229">
        <v>0</v>
      </c>
      <c r="AK439" s="229">
        <v>0</v>
      </c>
      <c r="AL439" s="229">
        <v>1560</v>
      </c>
    </row>
    <row r="440" spans="1:38">
      <c r="A440" s="229">
        <v>439</v>
      </c>
      <c r="B440" s="229" t="s">
        <v>2879</v>
      </c>
      <c r="C440" s="229" t="s">
        <v>3141</v>
      </c>
      <c r="D440" s="229">
        <f t="shared" si="6"/>
        <v>1600</v>
      </c>
      <c r="E440" s="229" t="s">
        <v>3142</v>
      </c>
      <c r="G440" s="229">
        <v>0</v>
      </c>
      <c r="H440" s="229">
        <v>0</v>
      </c>
      <c r="I440" s="229">
        <v>0</v>
      </c>
      <c r="J440" s="229">
        <v>0</v>
      </c>
      <c r="K440" s="229">
        <v>0</v>
      </c>
      <c r="L440" s="229">
        <v>0</v>
      </c>
      <c r="M440" s="229">
        <v>800</v>
      </c>
      <c r="N440" s="229">
        <v>0</v>
      </c>
      <c r="O440" s="229">
        <v>0</v>
      </c>
      <c r="P440" s="229">
        <v>0</v>
      </c>
      <c r="Q440" s="229">
        <v>0</v>
      </c>
      <c r="R440" s="229">
        <v>0</v>
      </c>
      <c r="S440" s="229">
        <v>0</v>
      </c>
      <c r="T440" s="229">
        <v>0</v>
      </c>
      <c r="U440" s="229">
        <v>0</v>
      </c>
      <c r="V440" s="229">
        <v>0</v>
      </c>
      <c r="W440" s="229">
        <v>0</v>
      </c>
      <c r="X440" s="229">
        <v>0</v>
      </c>
      <c r="Y440" s="229">
        <v>0</v>
      </c>
      <c r="Z440" s="229">
        <v>0</v>
      </c>
      <c r="AA440" s="229">
        <v>0</v>
      </c>
      <c r="AB440" s="229">
        <v>0</v>
      </c>
      <c r="AC440" s="229">
        <v>0</v>
      </c>
      <c r="AD440" s="229">
        <v>800</v>
      </c>
      <c r="AE440" s="229">
        <v>0</v>
      </c>
      <c r="AF440" s="229">
        <v>0</v>
      </c>
      <c r="AG440" s="229">
        <v>0</v>
      </c>
      <c r="AH440" s="229">
        <v>0</v>
      </c>
      <c r="AI440" s="229">
        <v>0</v>
      </c>
      <c r="AJ440" s="229">
        <v>0</v>
      </c>
      <c r="AK440" s="229">
        <v>0</v>
      </c>
      <c r="AL440" s="229">
        <v>1600</v>
      </c>
    </row>
    <row r="441" spans="1:38">
      <c r="A441" s="229">
        <v>440</v>
      </c>
      <c r="B441" s="229" t="s">
        <v>2879</v>
      </c>
      <c r="C441" s="229" t="s">
        <v>3143</v>
      </c>
      <c r="D441" s="229">
        <f t="shared" si="6"/>
        <v>3000</v>
      </c>
      <c r="E441" s="229" t="s">
        <v>3120</v>
      </c>
      <c r="G441" s="229">
        <v>0</v>
      </c>
      <c r="H441" s="229">
        <v>0</v>
      </c>
      <c r="I441" s="229">
        <v>0</v>
      </c>
      <c r="J441" s="229">
        <v>0</v>
      </c>
      <c r="K441" s="229">
        <v>0</v>
      </c>
      <c r="L441" s="229">
        <v>0</v>
      </c>
      <c r="M441" s="229">
        <v>0</v>
      </c>
      <c r="N441" s="229">
        <v>0</v>
      </c>
      <c r="O441" s="229">
        <v>0</v>
      </c>
      <c r="P441" s="229">
        <v>0</v>
      </c>
      <c r="Q441" s="229">
        <v>0</v>
      </c>
      <c r="R441" s="229">
        <v>0</v>
      </c>
      <c r="S441" s="229">
        <v>0</v>
      </c>
      <c r="T441" s="229">
        <v>0</v>
      </c>
      <c r="U441" s="229">
        <v>0</v>
      </c>
      <c r="V441" s="229">
        <v>0</v>
      </c>
      <c r="W441" s="229">
        <v>0</v>
      </c>
      <c r="X441" s="229">
        <v>1500</v>
      </c>
      <c r="Y441" s="229">
        <v>0</v>
      </c>
      <c r="Z441" s="229">
        <v>0</v>
      </c>
      <c r="AA441" s="229">
        <v>0</v>
      </c>
      <c r="AB441" s="229">
        <v>0</v>
      </c>
      <c r="AC441" s="229">
        <v>0</v>
      </c>
      <c r="AD441" s="229">
        <v>0</v>
      </c>
      <c r="AE441" s="229">
        <v>0</v>
      </c>
      <c r="AF441" s="229">
        <v>0</v>
      </c>
      <c r="AG441" s="229">
        <v>0</v>
      </c>
      <c r="AH441" s="229">
        <v>1500</v>
      </c>
      <c r="AI441" s="229">
        <v>0</v>
      </c>
      <c r="AJ441" s="229">
        <v>0</v>
      </c>
      <c r="AK441" s="229">
        <v>0</v>
      </c>
      <c r="AL441" s="229">
        <v>3000</v>
      </c>
    </row>
    <row r="442" spans="1:38">
      <c r="A442" s="229">
        <v>441</v>
      </c>
      <c r="B442" s="229" t="s">
        <v>2879</v>
      </c>
      <c r="C442" s="229" t="s">
        <v>3144</v>
      </c>
      <c r="D442" s="229">
        <f t="shared" si="6"/>
        <v>3000</v>
      </c>
      <c r="E442" s="229" t="s">
        <v>3120</v>
      </c>
      <c r="G442" s="229">
        <v>0</v>
      </c>
      <c r="H442" s="229">
        <v>0</v>
      </c>
      <c r="I442" s="229">
        <v>0</v>
      </c>
      <c r="J442" s="229">
        <v>0</v>
      </c>
      <c r="K442" s="229">
        <v>0</v>
      </c>
      <c r="L442" s="229">
        <v>0</v>
      </c>
      <c r="M442" s="229">
        <v>0</v>
      </c>
      <c r="N442" s="229">
        <v>0</v>
      </c>
      <c r="O442" s="229">
        <v>0</v>
      </c>
      <c r="P442" s="229">
        <v>0</v>
      </c>
      <c r="Q442" s="229">
        <v>0</v>
      </c>
      <c r="R442" s="229">
        <v>0</v>
      </c>
      <c r="S442" s="229">
        <v>0</v>
      </c>
      <c r="T442" s="229">
        <v>0</v>
      </c>
      <c r="U442" s="229">
        <v>0</v>
      </c>
      <c r="V442" s="229">
        <v>0</v>
      </c>
      <c r="W442" s="229">
        <v>0</v>
      </c>
      <c r="X442" s="229">
        <v>0</v>
      </c>
      <c r="Y442" s="229">
        <v>1500</v>
      </c>
      <c r="Z442" s="229">
        <v>0</v>
      </c>
      <c r="AA442" s="229">
        <v>0</v>
      </c>
      <c r="AB442" s="229">
        <v>0</v>
      </c>
      <c r="AC442" s="229">
        <v>0</v>
      </c>
      <c r="AD442" s="229">
        <v>0</v>
      </c>
      <c r="AE442" s="229">
        <v>0</v>
      </c>
      <c r="AF442" s="229">
        <v>0</v>
      </c>
      <c r="AG442" s="229">
        <v>0</v>
      </c>
      <c r="AH442" s="229">
        <v>0</v>
      </c>
      <c r="AI442" s="229">
        <v>0</v>
      </c>
      <c r="AJ442" s="229">
        <v>0</v>
      </c>
      <c r="AK442" s="229">
        <v>1500</v>
      </c>
      <c r="AL442" s="229">
        <v>3000</v>
      </c>
    </row>
    <row r="443" spans="1:38">
      <c r="A443" s="229">
        <v>442</v>
      </c>
      <c r="B443" s="229" t="s">
        <v>2879</v>
      </c>
      <c r="C443" s="229" t="s">
        <v>3145</v>
      </c>
      <c r="D443" s="229">
        <f t="shared" si="6"/>
        <v>600</v>
      </c>
      <c r="E443" s="229" t="s">
        <v>3129</v>
      </c>
      <c r="G443" s="229">
        <v>0</v>
      </c>
      <c r="H443" s="229">
        <v>0</v>
      </c>
      <c r="I443" s="229">
        <v>0</v>
      </c>
      <c r="J443" s="229">
        <v>0</v>
      </c>
      <c r="K443" s="229">
        <v>0</v>
      </c>
      <c r="L443" s="229">
        <v>0</v>
      </c>
      <c r="M443" s="229">
        <v>0</v>
      </c>
      <c r="N443" s="229">
        <v>0</v>
      </c>
      <c r="O443" s="229">
        <v>0</v>
      </c>
      <c r="P443" s="229">
        <v>0</v>
      </c>
      <c r="Q443" s="229">
        <v>0</v>
      </c>
      <c r="R443" s="229">
        <v>600</v>
      </c>
      <c r="S443" s="229">
        <v>0</v>
      </c>
      <c r="T443" s="229">
        <v>0</v>
      </c>
      <c r="U443" s="229">
        <v>0</v>
      </c>
      <c r="V443" s="229">
        <v>0</v>
      </c>
      <c r="W443" s="229">
        <v>0</v>
      </c>
      <c r="X443" s="229">
        <v>0</v>
      </c>
      <c r="Y443" s="229">
        <v>0</v>
      </c>
      <c r="Z443" s="229">
        <v>0</v>
      </c>
      <c r="AA443" s="229">
        <v>0</v>
      </c>
      <c r="AB443" s="229">
        <v>0</v>
      </c>
      <c r="AC443" s="229">
        <v>0</v>
      </c>
      <c r="AD443" s="229">
        <v>0</v>
      </c>
      <c r="AE443" s="229">
        <v>0</v>
      </c>
      <c r="AF443" s="229">
        <v>0</v>
      </c>
      <c r="AG443" s="229">
        <v>0</v>
      </c>
      <c r="AH443" s="229">
        <v>0</v>
      </c>
      <c r="AI443" s="229">
        <v>0</v>
      </c>
      <c r="AJ443" s="229">
        <v>0</v>
      </c>
      <c r="AK443" s="229">
        <v>0</v>
      </c>
      <c r="AL443" s="229">
        <v>600</v>
      </c>
    </row>
    <row r="444" spans="1:38">
      <c r="A444" s="229">
        <v>443</v>
      </c>
      <c r="B444" s="229" t="s">
        <v>2879</v>
      </c>
      <c r="C444" s="229" t="s">
        <v>3146</v>
      </c>
      <c r="D444" s="229">
        <f t="shared" si="6"/>
        <v>0</v>
      </c>
      <c r="E444" s="229" t="s">
        <v>3129</v>
      </c>
      <c r="G444" s="229">
        <v>0</v>
      </c>
      <c r="H444" s="229">
        <v>0</v>
      </c>
      <c r="I444" s="229">
        <v>0</v>
      </c>
      <c r="J444" s="229">
        <v>0</v>
      </c>
      <c r="K444" s="229">
        <v>0</v>
      </c>
      <c r="L444" s="229">
        <v>0</v>
      </c>
      <c r="M444" s="229">
        <v>0</v>
      </c>
      <c r="N444" s="229">
        <v>0</v>
      </c>
      <c r="O444" s="229">
        <v>0</v>
      </c>
      <c r="P444" s="229">
        <v>0</v>
      </c>
      <c r="Q444" s="229">
        <v>0</v>
      </c>
      <c r="R444" s="229">
        <v>0</v>
      </c>
      <c r="S444" s="229">
        <v>0</v>
      </c>
      <c r="T444" s="229">
        <v>0</v>
      </c>
      <c r="U444" s="229">
        <v>0</v>
      </c>
      <c r="V444" s="229">
        <v>0</v>
      </c>
      <c r="W444" s="229">
        <v>0</v>
      </c>
      <c r="X444" s="229">
        <v>0</v>
      </c>
      <c r="Y444" s="229">
        <v>0</v>
      </c>
      <c r="Z444" s="229">
        <v>0</v>
      </c>
      <c r="AA444" s="229">
        <v>0</v>
      </c>
      <c r="AB444" s="229">
        <v>0</v>
      </c>
      <c r="AC444" s="229">
        <v>0</v>
      </c>
      <c r="AD444" s="229">
        <v>0</v>
      </c>
      <c r="AE444" s="229">
        <v>0</v>
      </c>
      <c r="AF444" s="229">
        <v>0</v>
      </c>
      <c r="AG444" s="229">
        <v>0</v>
      </c>
      <c r="AH444" s="229">
        <v>0</v>
      </c>
      <c r="AI444" s="229">
        <v>0</v>
      </c>
      <c r="AJ444" s="229">
        <v>0</v>
      </c>
      <c r="AK444" s="229">
        <v>0</v>
      </c>
      <c r="AL444" s="229">
        <v>0</v>
      </c>
    </row>
    <row r="445" spans="1:38">
      <c r="A445" s="229">
        <v>444</v>
      </c>
      <c r="B445" s="229" t="s">
        <v>2879</v>
      </c>
      <c r="C445" s="229" t="s">
        <v>3147</v>
      </c>
      <c r="D445" s="229">
        <f t="shared" si="6"/>
        <v>0</v>
      </c>
      <c r="E445" s="229" t="s">
        <v>3148</v>
      </c>
      <c r="G445" s="229">
        <v>0</v>
      </c>
      <c r="H445" s="229">
        <v>0</v>
      </c>
      <c r="I445" s="229">
        <v>0</v>
      </c>
      <c r="J445" s="229">
        <v>0</v>
      </c>
      <c r="K445" s="229">
        <v>0</v>
      </c>
      <c r="L445" s="229">
        <v>0</v>
      </c>
      <c r="M445" s="229">
        <v>0</v>
      </c>
      <c r="N445" s="229">
        <v>0</v>
      </c>
      <c r="O445" s="229">
        <v>0</v>
      </c>
      <c r="P445" s="229">
        <v>0</v>
      </c>
      <c r="Q445" s="229">
        <v>0</v>
      </c>
      <c r="R445" s="229">
        <v>0</v>
      </c>
      <c r="S445" s="229">
        <v>0</v>
      </c>
      <c r="T445" s="229">
        <v>0</v>
      </c>
      <c r="U445" s="229">
        <v>0</v>
      </c>
      <c r="V445" s="229">
        <v>0</v>
      </c>
      <c r="W445" s="229">
        <v>0</v>
      </c>
      <c r="X445" s="229">
        <v>0</v>
      </c>
      <c r="Y445" s="229">
        <v>0</v>
      </c>
      <c r="Z445" s="229">
        <v>0</v>
      </c>
      <c r="AA445" s="229">
        <v>0</v>
      </c>
      <c r="AB445" s="229">
        <v>0</v>
      </c>
      <c r="AC445" s="229">
        <v>0</v>
      </c>
      <c r="AD445" s="229">
        <v>0</v>
      </c>
      <c r="AE445" s="229">
        <v>0</v>
      </c>
      <c r="AF445" s="229">
        <v>0</v>
      </c>
      <c r="AG445" s="229">
        <v>0</v>
      </c>
      <c r="AH445" s="229">
        <v>0</v>
      </c>
      <c r="AI445" s="229">
        <v>0</v>
      </c>
      <c r="AJ445" s="229">
        <v>0</v>
      </c>
      <c r="AK445" s="229">
        <v>0</v>
      </c>
      <c r="AL445" s="229">
        <v>0</v>
      </c>
    </row>
    <row r="446" spans="1:38">
      <c r="A446" s="229">
        <v>445</v>
      </c>
      <c r="B446" s="229" t="s">
        <v>2879</v>
      </c>
      <c r="C446" s="229" t="s">
        <v>3149</v>
      </c>
      <c r="D446" s="229">
        <f t="shared" si="6"/>
        <v>0</v>
      </c>
      <c r="E446" s="229" t="s">
        <v>3129</v>
      </c>
      <c r="G446" s="229">
        <v>0</v>
      </c>
      <c r="H446" s="229">
        <v>0</v>
      </c>
      <c r="I446" s="229">
        <v>0</v>
      </c>
      <c r="J446" s="229">
        <v>0</v>
      </c>
      <c r="K446" s="229">
        <v>0</v>
      </c>
      <c r="L446" s="229">
        <v>0</v>
      </c>
      <c r="M446" s="229">
        <v>0</v>
      </c>
      <c r="N446" s="229">
        <v>0</v>
      </c>
      <c r="O446" s="229">
        <v>0</v>
      </c>
      <c r="P446" s="229">
        <v>0</v>
      </c>
      <c r="Q446" s="229">
        <v>0</v>
      </c>
      <c r="R446" s="229">
        <v>0</v>
      </c>
      <c r="S446" s="229">
        <v>0</v>
      </c>
      <c r="T446" s="229">
        <v>0</v>
      </c>
      <c r="U446" s="229">
        <v>0</v>
      </c>
      <c r="V446" s="229">
        <v>0</v>
      </c>
      <c r="W446" s="229">
        <v>0</v>
      </c>
      <c r="X446" s="229">
        <v>0</v>
      </c>
      <c r="Y446" s="229">
        <v>0</v>
      </c>
      <c r="Z446" s="229">
        <v>0</v>
      </c>
      <c r="AA446" s="229">
        <v>0</v>
      </c>
      <c r="AB446" s="229">
        <v>0</v>
      </c>
      <c r="AC446" s="229">
        <v>0</v>
      </c>
      <c r="AD446" s="229">
        <v>0</v>
      </c>
      <c r="AE446" s="229">
        <v>0</v>
      </c>
      <c r="AF446" s="229">
        <v>0</v>
      </c>
      <c r="AG446" s="229">
        <v>0</v>
      </c>
      <c r="AH446" s="229">
        <v>0</v>
      </c>
      <c r="AI446" s="229">
        <v>0</v>
      </c>
      <c r="AJ446" s="229">
        <v>0</v>
      </c>
      <c r="AK446" s="229">
        <v>0</v>
      </c>
      <c r="AL446" s="229">
        <v>0</v>
      </c>
    </row>
    <row r="447" spans="1:38">
      <c r="A447" s="229">
        <v>446</v>
      </c>
      <c r="B447" s="229" t="s">
        <v>2879</v>
      </c>
      <c r="C447" s="229" t="s">
        <v>3150</v>
      </c>
      <c r="D447" s="229">
        <f t="shared" si="6"/>
        <v>3000</v>
      </c>
      <c r="E447" s="229" t="s">
        <v>2881</v>
      </c>
      <c r="G447" s="229">
        <v>0</v>
      </c>
      <c r="H447" s="229">
        <v>0</v>
      </c>
      <c r="I447" s="229">
        <v>0</v>
      </c>
      <c r="J447" s="229">
        <v>0</v>
      </c>
      <c r="K447" s="229">
        <v>0</v>
      </c>
      <c r="L447" s="229">
        <v>0</v>
      </c>
      <c r="M447" s="229">
        <v>0</v>
      </c>
      <c r="N447" s="229">
        <v>0</v>
      </c>
      <c r="O447" s="229">
        <v>0</v>
      </c>
      <c r="P447" s="229">
        <v>0</v>
      </c>
      <c r="Q447" s="229">
        <v>1000</v>
      </c>
      <c r="R447" s="229">
        <v>0</v>
      </c>
      <c r="S447" s="229">
        <v>0</v>
      </c>
      <c r="T447" s="229">
        <v>0</v>
      </c>
      <c r="U447" s="229">
        <v>0</v>
      </c>
      <c r="V447" s="229">
        <v>0</v>
      </c>
      <c r="W447" s="229">
        <v>0</v>
      </c>
      <c r="X447" s="229">
        <v>0</v>
      </c>
      <c r="Y447" s="229">
        <v>2000</v>
      </c>
      <c r="Z447" s="229">
        <v>0</v>
      </c>
      <c r="AA447" s="229">
        <v>0</v>
      </c>
      <c r="AB447" s="229">
        <v>0</v>
      </c>
      <c r="AC447" s="229">
        <v>0</v>
      </c>
      <c r="AD447" s="229">
        <v>0</v>
      </c>
      <c r="AE447" s="229">
        <v>0</v>
      </c>
      <c r="AF447" s="229">
        <v>0</v>
      </c>
      <c r="AG447" s="229">
        <v>0</v>
      </c>
      <c r="AH447" s="229">
        <v>0</v>
      </c>
      <c r="AI447" s="229">
        <v>0</v>
      </c>
      <c r="AJ447" s="229">
        <v>0</v>
      </c>
      <c r="AK447" s="229">
        <v>0</v>
      </c>
      <c r="AL447" s="229">
        <v>3000</v>
      </c>
    </row>
    <row r="448" spans="1:38">
      <c r="A448" s="229">
        <v>447</v>
      </c>
      <c r="B448" s="229" t="s">
        <v>2879</v>
      </c>
      <c r="C448" s="229" t="s">
        <v>3151</v>
      </c>
      <c r="D448" s="229">
        <f t="shared" si="6"/>
        <v>500</v>
      </c>
      <c r="E448" s="229" t="s">
        <v>2881</v>
      </c>
      <c r="G448" s="229">
        <v>0</v>
      </c>
      <c r="H448" s="229">
        <v>0</v>
      </c>
      <c r="I448" s="229">
        <v>0</v>
      </c>
      <c r="J448" s="229">
        <v>0</v>
      </c>
      <c r="K448" s="229">
        <v>0</v>
      </c>
      <c r="L448" s="229">
        <v>0</v>
      </c>
      <c r="M448" s="229">
        <v>0</v>
      </c>
      <c r="N448" s="229">
        <v>0</v>
      </c>
      <c r="O448" s="229">
        <v>0</v>
      </c>
      <c r="P448" s="229">
        <v>0</v>
      </c>
      <c r="Q448" s="229">
        <v>500</v>
      </c>
      <c r="R448" s="229">
        <v>0</v>
      </c>
      <c r="S448" s="229">
        <v>0</v>
      </c>
      <c r="T448" s="229">
        <v>0</v>
      </c>
      <c r="U448" s="229">
        <v>0</v>
      </c>
      <c r="V448" s="229">
        <v>0</v>
      </c>
      <c r="W448" s="229">
        <v>0</v>
      </c>
      <c r="X448" s="229">
        <v>0</v>
      </c>
      <c r="Y448" s="229">
        <v>0</v>
      </c>
      <c r="Z448" s="229">
        <v>0</v>
      </c>
      <c r="AA448" s="229">
        <v>0</v>
      </c>
      <c r="AB448" s="229">
        <v>0</v>
      </c>
      <c r="AC448" s="229">
        <v>0</v>
      </c>
      <c r="AD448" s="229">
        <v>0</v>
      </c>
      <c r="AE448" s="229">
        <v>0</v>
      </c>
      <c r="AF448" s="229">
        <v>0</v>
      </c>
      <c r="AG448" s="229">
        <v>0</v>
      </c>
      <c r="AH448" s="229">
        <v>0</v>
      </c>
      <c r="AI448" s="229">
        <v>0</v>
      </c>
      <c r="AJ448" s="229">
        <v>0</v>
      </c>
      <c r="AK448" s="229">
        <v>0</v>
      </c>
      <c r="AL448" s="229">
        <v>500</v>
      </c>
    </row>
    <row r="449" spans="1:38">
      <c r="A449" s="229">
        <v>448</v>
      </c>
      <c r="B449" s="229" t="s">
        <v>2879</v>
      </c>
      <c r="C449" s="229" t="s">
        <v>3152</v>
      </c>
      <c r="D449" s="229">
        <f t="shared" si="6"/>
        <v>0</v>
      </c>
      <c r="E449" s="229" t="s">
        <v>2886</v>
      </c>
      <c r="G449" s="229">
        <v>0</v>
      </c>
      <c r="H449" s="229">
        <v>0</v>
      </c>
      <c r="I449" s="229">
        <v>0</v>
      </c>
      <c r="J449" s="229">
        <v>0</v>
      </c>
      <c r="K449" s="229">
        <v>0</v>
      </c>
      <c r="L449" s="229">
        <v>0</v>
      </c>
      <c r="M449" s="229">
        <v>0</v>
      </c>
      <c r="N449" s="229">
        <v>0</v>
      </c>
      <c r="O449" s="229">
        <v>0</v>
      </c>
      <c r="P449" s="229">
        <v>0</v>
      </c>
      <c r="Q449" s="229">
        <v>0</v>
      </c>
      <c r="R449" s="229">
        <v>0</v>
      </c>
      <c r="S449" s="229">
        <v>0</v>
      </c>
      <c r="T449" s="229">
        <v>0</v>
      </c>
      <c r="U449" s="229">
        <v>0</v>
      </c>
      <c r="V449" s="229">
        <v>0</v>
      </c>
      <c r="W449" s="229">
        <v>0</v>
      </c>
      <c r="X449" s="229">
        <v>0</v>
      </c>
      <c r="Y449" s="229">
        <v>0</v>
      </c>
      <c r="Z449" s="229">
        <v>0</v>
      </c>
      <c r="AA449" s="229">
        <v>0</v>
      </c>
      <c r="AB449" s="229">
        <v>0</v>
      </c>
      <c r="AC449" s="229">
        <v>0</v>
      </c>
      <c r="AD449" s="229">
        <v>0</v>
      </c>
      <c r="AE449" s="229">
        <v>0</v>
      </c>
      <c r="AF449" s="229">
        <v>0</v>
      </c>
      <c r="AG449" s="229">
        <v>0</v>
      </c>
      <c r="AH449" s="229">
        <v>0</v>
      </c>
      <c r="AI449" s="229">
        <v>0</v>
      </c>
      <c r="AJ449" s="229">
        <v>0</v>
      </c>
      <c r="AK449" s="229">
        <v>0</v>
      </c>
      <c r="AL449" s="229">
        <v>0</v>
      </c>
    </row>
    <row r="450" spans="1:38">
      <c r="A450" s="229">
        <v>449</v>
      </c>
      <c r="B450" s="229" t="s">
        <v>2879</v>
      </c>
      <c r="C450" s="229" t="s">
        <v>3153</v>
      </c>
      <c r="D450" s="229">
        <f t="shared" ref="D450:D513" si="7">IF(ISERROR(AL450),0,AL450)</f>
        <v>0</v>
      </c>
      <c r="E450" s="229" t="s">
        <v>2886</v>
      </c>
      <c r="G450" s="229">
        <v>0</v>
      </c>
      <c r="H450" s="229">
        <v>0</v>
      </c>
      <c r="I450" s="229">
        <v>0</v>
      </c>
      <c r="J450" s="229">
        <v>0</v>
      </c>
      <c r="K450" s="229">
        <v>0</v>
      </c>
      <c r="L450" s="229">
        <v>0</v>
      </c>
      <c r="M450" s="229">
        <v>0</v>
      </c>
      <c r="N450" s="229">
        <v>0</v>
      </c>
      <c r="O450" s="229">
        <v>0</v>
      </c>
      <c r="P450" s="229">
        <v>0</v>
      </c>
      <c r="Q450" s="229">
        <v>0</v>
      </c>
      <c r="R450" s="229">
        <v>0</v>
      </c>
      <c r="S450" s="229">
        <v>0</v>
      </c>
      <c r="T450" s="229">
        <v>0</v>
      </c>
      <c r="U450" s="229">
        <v>0</v>
      </c>
      <c r="V450" s="229">
        <v>0</v>
      </c>
      <c r="W450" s="229">
        <v>0</v>
      </c>
      <c r="X450" s="229">
        <v>0</v>
      </c>
      <c r="Y450" s="229">
        <v>0</v>
      </c>
      <c r="Z450" s="229">
        <v>0</v>
      </c>
      <c r="AA450" s="229">
        <v>0</v>
      </c>
      <c r="AB450" s="229">
        <v>0</v>
      </c>
      <c r="AC450" s="229">
        <v>0</v>
      </c>
      <c r="AD450" s="229">
        <v>0</v>
      </c>
      <c r="AE450" s="229">
        <v>0</v>
      </c>
      <c r="AF450" s="229">
        <v>0</v>
      </c>
      <c r="AG450" s="229">
        <v>0</v>
      </c>
      <c r="AH450" s="229">
        <v>0</v>
      </c>
      <c r="AI450" s="229">
        <v>0</v>
      </c>
      <c r="AJ450" s="229">
        <v>0</v>
      </c>
      <c r="AK450" s="229">
        <v>0</v>
      </c>
      <c r="AL450" s="229">
        <v>0</v>
      </c>
    </row>
    <row r="451" spans="1:38">
      <c r="A451" s="229">
        <v>450</v>
      </c>
      <c r="B451" s="229" t="s">
        <v>2879</v>
      </c>
      <c r="C451" s="229" t="s">
        <v>3154</v>
      </c>
      <c r="D451" s="229">
        <f t="shared" si="7"/>
        <v>0</v>
      </c>
      <c r="E451" s="229" t="s">
        <v>3155</v>
      </c>
      <c r="G451" s="229">
        <v>0</v>
      </c>
      <c r="H451" s="229">
        <v>0</v>
      </c>
      <c r="I451" s="229">
        <v>0</v>
      </c>
      <c r="J451" s="229">
        <v>0</v>
      </c>
      <c r="K451" s="229">
        <v>0</v>
      </c>
      <c r="L451" s="229">
        <v>0</v>
      </c>
      <c r="M451" s="229">
        <v>0</v>
      </c>
      <c r="N451" s="229">
        <v>0</v>
      </c>
      <c r="O451" s="229">
        <v>0</v>
      </c>
      <c r="P451" s="229">
        <v>0</v>
      </c>
      <c r="Q451" s="229">
        <v>0</v>
      </c>
      <c r="R451" s="229">
        <v>0</v>
      </c>
      <c r="S451" s="229">
        <v>0</v>
      </c>
      <c r="T451" s="229">
        <v>0</v>
      </c>
      <c r="U451" s="229">
        <v>0</v>
      </c>
      <c r="V451" s="229">
        <v>0</v>
      </c>
      <c r="W451" s="229">
        <v>0</v>
      </c>
      <c r="X451" s="229">
        <v>0</v>
      </c>
      <c r="Y451" s="229">
        <v>0</v>
      </c>
      <c r="Z451" s="229">
        <v>0</v>
      </c>
      <c r="AA451" s="229">
        <v>0</v>
      </c>
      <c r="AB451" s="229">
        <v>0</v>
      </c>
      <c r="AC451" s="229">
        <v>0</v>
      </c>
      <c r="AD451" s="229">
        <v>0</v>
      </c>
      <c r="AE451" s="229">
        <v>0</v>
      </c>
      <c r="AF451" s="229">
        <v>0</v>
      </c>
      <c r="AG451" s="229">
        <v>0</v>
      </c>
      <c r="AH451" s="229">
        <v>0</v>
      </c>
      <c r="AI451" s="229">
        <v>0</v>
      </c>
      <c r="AJ451" s="229">
        <v>0</v>
      </c>
      <c r="AK451" s="229">
        <v>0</v>
      </c>
      <c r="AL451" s="229">
        <v>0</v>
      </c>
    </row>
    <row r="452" spans="1:38">
      <c r="A452" s="229">
        <v>451</v>
      </c>
      <c r="B452" s="229" t="s">
        <v>2879</v>
      </c>
      <c r="C452" s="229" t="s">
        <v>3156</v>
      </c>
      <c r="D452" s="229">
        <f t="shared" si="7"/>
        <v>0</v>
      </c>
      <c r="E452" s="229" t="s">
        <v>3155</v>
      </c>
      <c r="G452" s="229">
        <v>0</v>
      </c>
      <c r="H452" s="229">
        <v>0</v>
      </c>
      <c r="I452" s="229">
        <v>0</v>
      </c>
      <c r="J452" s="229">
        <v>0</v>
      </c>
      <c r="K452" s="229">
        <v>0</v>
      </c>
      <c r="L452" s="229">
        <v>0</v>
      </c>
      <c r="M452" s="229">
        <v>0</v>
      </c>
      <c r="N452" s="229">
        <v>0</v>
      </c>
      <c r="O452" s="229">
        <v>0</v>
      </c>
      <c r="P452" s="229">
        <v>0</v>
      </c>
      <c r="Q452" s="229">
        <v>0</v>
      </c>
      <c r="R452" s="229">
        <v>0</v>
      </c>
      <c r="S452" s="229">
        <v>0</v>
      </c>
      <c r="T452" s="229">
        <v>0</v>
      </c>
      <c r="U452" s="229">
        <v>0</v>
      </c>
      <c r="V452" s="229">
        <v>0</v>
      </c>
      <c r="W452" s="229">
        <v>0</v>
      </c>
      <c r="X452" s="229">
        <v>0</v>
      </c>
      <c r="Y452" s="229">
        <v>0</v>
      </c>
      <c r="Z452" s="229">
        <v>0</v>
      </c>
      <c r="AA452" s="229">
        <v>0</v>
      </c>
      <c r="AB452" s="229">
        <v>0</v>
      </c>
      <c r="AC452" s="229">
        <v>0</v>
      </c>
      <c r="AD452" s="229">
        <v>0</v>
      </c>
      <c r="AE452" s="229">
        <v>0</v>
      </c>
      <c r="AF452" s="229">
        <v>0</v>
      </c>
      <c r="AG452" s="229">
        <v>0</v>
      </c>
      <c r="AH452" s="229">
        <v>0</v>
      </c>
      <c r="AI452" s="229">
        <v>0</v>
      </c>
      <c r="AJ452" s="229">
        <v>0</v>
      </c>
      <c r="AK452" s="229">
        <v>0</v>
      </c>
      <c r="AL452" s="229">
        <v>0</v>
      </c>
    </row>
    <row r="453" spans="1:38">
      <c r="A453" s="229">
        <v>452</v>
      </c>
      <c r="B453" s="229" t="s">
        <v>2879</v>
      </c>
      <c r="C453" s="229" t="s">
        <v>3157</v>
      </c>
      <c r="D453" s="229">
        <f t="shared" si="7"/>
        <v>0</v>
      </c>
      <c r="E453" s="229" t="s">
        <v>2914</v>
      </c>
      <c r="G453" s="229">
        <v>0</v>
      </c>
      <c r="H453" s="229">
        <v>0</v>
      </c>
      <c r="I453" s="229">
        <v>0</v>
      </c>
      <c r="J453" s="229">
        <v>0</v>
      </c>
      <c r="K453" s="229">
        <v>0</v>
      </c>
      <c r="L453" s="229">
        <v>0</v>
      </c>
      <c r="M453" s="229">
        <v>0</v>
      </c>
      <c r="N453" s="229">
        <v>0</v>
      </c>
      <c r="O453" s="229">
        <v>0</v>
      </c>
      <c r="P453" s="229">
        <v>0</v>
      </c>
      <c r="Q453" s="229">
        <v>0</v>
      </c>
      <c r="R453" s="229">
        <v>0</v>
      </c>
      <c r="S453" s="229">
        <v>0</v>
      </c>
      <c r="T453" s="229">
        <v>0</v>
      </c>
      <c r="U453" s="229">
        <v>0</v>
      </c>
      <c r="V453" s="229">
        <v>0</v>
      </c>
      <c r="W453" s="229">
        <v>0</v>
      </c>
      <c r="X453" s="229">
        <v>0</v>
      </c>
      <c r="Y453" s="229">
        <v>0</v>
      </c>
      <c r="Z453" s="229">
        <v>0</v>
      </c>
      <c r="AA453" s="229">
        <v>0</v>
      </c>
      <c r="AB453" s="229">
        <v>0</v>
      </c>
      <c r="AC453" s="229">
        <v>0</v>
      </c>
      <c r="AD453" s="229">
        <v>0</v>
      </c>
      <c r="AE453" s="229">
        <v>0</v>
      </c>
      <c r="AF453" s="229">
        <v>0</v>
      </c>
      <c r="AG453" s="229">
        <v>0</v>
      </c>
      <c r="AH453" s="229">
        <v>0</v>
      </c>
      <c r="AI453" s="229">
        <v>0</v>
      </c>
      <c r="AJ453" s="229">
        <v>0</v>
      </c>
      <c r="AK453" s="229">
        <v>0</v>
      </c>
      <c r="AL453" s="229">
        <v>0</v>
      </c>
    </row>
    <row r="454" spans="1:38">
      <c r="A454" s="229">
        <v>453</v>
      </c>
      <c r="B454" s="229" t="s">
        <v>2879</v>
      </c>
      <c r="C454" s="229" t="s">
        <v>3158</v>
      </c>
      <c r="D454" s="229">
        <f t="shared" si="7"/>
        <v>0</v>
      </c>
      <c r="E454" s="229" t="s">
        <v>3159</v>
      </c>
      <c r="G454" s="229">
        <v>0</v>
      </c>
      <c r="H454" s="229">
        <v>0</v>
      </c>
      <c r="I454" s="229">
        <v>0</v>
      </c>
      <c r="J454" s="229">
        <v>0</v>
      </c>
      <c r="K454" s="229">
        <v>0</v>
      </c>
      <c r="L454" s="229">
        <v>0</v>
      </c>
      <c r="M454" s="229">
        <v>0</v>
      </c>
      <c r="N454" s="229">
        <v>0</v>
      </c>
      <c r="O454" s="229">
        <v>0</v>
      </c>
      <c r="P454" s="229">
        <v>0</v>
      </c>
      <c r="Q454" s="229">
        <v>0</v>
      </c>
      <c r="R454" s="229">
        <v>0</v>
      </c>
      <c r="S454" s="229">
        <v>0</v>
      </c>
      <c r="T454" s="229">
        <v>0</v>
      </c>
      <c r="U454" s="229">
        <v>0</v>
      </c>
      <c r="V454" s="229">
        <v>0</v>
      </c>
      <c r="W454" s="229">
        <v>0</v>
      </c>
      <c r="X454" s="229">
        <v>0</v>
      </c>
      <c r="Y454" s="229">
        <v>0</v>
      </c>
      <c r="Z454" s="229">
        <v>0</v>
      </c>
      <c r="AA454" s="229">
        <v>0</v>
      </c>
      <c r="AB454" s="229">
        <v>0</v>
      </c>
      <c r="AC454" s="229">
        <v>0</v>
      </c>
      <c r="AD454" s="229">
        <v>0</v>
      </c>
      <c r="AE454" s="229">
        <v>0</v>
      </c>
      <c r="AF454" s="229">
        <v>0</v>
      </c>
      <c r="AG454" s="229">
        <v>0</v>
      </c>
      <c r="AH454" s="229">
        <v>0</v>
      </c>
      <c r="AI454" s="229">
        <v>0</v>
      </c>
      <c r="AJ454" s="229">
        <v>0</v>
      </c>
      <c r="AK454" s="229">
        <v>0</v>
      </c>
      <c r="AL454" s="229">
        <v>0</v>
      </c>
    </row>
    <row r="455" spans="1:38">
      <c r="A455" s="229">
        <v>454</v>
      </c>
      <c r="B455" s="229" t="s">
        <v>2879</v>
      </c>
      <c r="C455" s="229" t="s">
        <v>3160</v>
      </c>
      <c r="D455" s="229">
        <f t="shared" si="7"/>
        <v>0</v>
      </c>
      <c r="E455" s="229" t="s">
        <v>3159</v>
      </c>
      <c r="G455" s="229">
        <v>0</v>
      </c>
      <c r="H455" s="229">
        <v>0</v>
      </c>
      <c r="I455" s="229">
        <v>0</v>
      </c>
      <c r="J455" s="229">
        <v>0</v>
      </c>
      <c r="K455" s="229">
        <v>0</v>
      </c>
      <c r="L455" s="229">
        <v>0</v>
      </c>
      <c r="M455" s="229">
        <v>0</v>
      </c>
      <c r="N455" s="229">
        <v>0</v>
      </c>
      <c r="O455" s="229">
        <v>0</v>
      </c>
      <c r="P455" s="229">
        <v>0</v>
      </c>
      <c r="Q455" s="229">
        <v>0</v>
      </c>
      <c r="R455" s="229">
        <v>0</v>
      </c>
      <c r="S455" s="229">
        <v>0</v>
      </c>
      <c r="T455" s="229">
        <v>0</v>
      </c>
      <c r="U455" s="229">
        <v>0</v>
      </c>
      <c r="V455" s="229">
        <v>0</v>
      </c>
      <c r="W455" s="229">
        <v>0</v>
      </c>
      <c r="X455" s="229">
        <v>0</v>
      </c>
      <c r="Y455" s="229">
        <v>0</v>
      </c>
      <c r="Z455" s="229">
        <v>0</v>
      </c>
      <c r="AA455" s="229">
        <v>0</v>
      </c>
      <c r="AB455" s="229">
        <v>0</v>
      </c>
      <c r="AC455" s="229">
        <v>0</v>
      </c>
      <c r="AD455" s="229">
        <v>0</v>
      </c>
      <c r="AE455" s="229">
        <v>0</v>
      </c>
      <c r="AF455" s="229">
        <v>0</v>
      </c>
      <c r="AG455" s="229">
        <v>0</v>
      </c>
      <c r="AH455" s="229">
        <v>0</v>
      </c>
      <c r="AI455" s="229">
        <v>0</v>
      </c>
      <c r="AJ455" s="229">
        <v>0</v>
      </c>
      <c r="AK455" s="229">
        <v>0</v>
      </c>
      <c r="AL455" s="229">
        <v>0</v>
      </c>
    </row>
    <row r="456" spans="1:38">
      <c r="A456" s="229">
        <v>455</v>
      </c>
      <c r="B456" s="229" t="s">
        <v>2879</v>
      </c>
      <c r="C456" s="229" t="s">
        <v>3161</v>
      </c>
      <c r="D456" s="229">
        <f t="shared" si="7"/>
        <v>0</v>
      </c>
      <c r="E456" s="229" t="s">
        <v>3159</v>
      </c>
      <c r="G456" s="229">
        <v>0</v>
      </c>
      <c r="H456" s="229">
        <v>0</v>
      </c>
      <c r="I456" s="229">
        <v>0</v>
      </c>
      <c r="J456" s="229">
        <v>0</v>
      </c>
      <c r="K456" s="229">
        <v>0</v>
      </c>
      <c r="L456" s="229">
        <v>0</v>
      </c>
      <c r="M456" s="229">
        <v>0</v>
      </c>
      <c r="N456" s="229">
        <v>0</v>
      </c>
      <c r="O456" s="229">
        <v>0</v>
      </c>
      <c r="P456" s="229">
        <v>0</v>
      </c>
      <c r="Q456" s="229">
        <v>0</v>
      </c>
      <c r="R456" s="229">
        <v>0</v>
      </c>
      <c r="S456" s="229">
        <v>0</v>
      </c>
      <c r="T456" s="229">
        <v>0</v>
      </c>
      <c r="U456" s="229">
        <v>0</v>
      </c>
      <c r="V456" s="229">
        <v>0</v>
      </c>
      <c r="W456" s="229">
        <v>0</v>
      </c>
      <c r="X456" s="229">
        <v>0</v>
      </c>
      <c r="Y456" s="229">
        <v>0</v>
      </c>
      <c r="Z456" s="229">
        <v>0</v>
      </c>
      <c r="AA456" s="229">
        <v>0</v>
      </c>
      <c r="AB456" s="229">
        <v>0</v>
      </c>
      <c r="AC456" s="229">
        <v>0</v>
      </c>
      <c r="AD456" s="229">
        <v>0</v>
      </c>
      <c r="AE456" s="229">
        <v>0</v>
      </c>
      <c r="AF456" s="229">
        <v>0</v>
      </c>
      <c r="AG456" s="229">
        <v>0</v>
      </c>
      <c r="AH456" s="229">
        <v>0</v>
      </c>
      <c r="AI456" s="229">
        <v>0</v>
      </c>
      <c r="AJ456" s="229">
        <v>0</v>
      </c>
      <c r="AK456" s="229">
        <v>0</v>
      </c>
      <c r="AL456" s="229">
        <v>0</v>
      </c>
    </row>
    <row r="457" spans="1:38">
      <c r="A457" s="229">
        <v>456</v>
      </c>
      <c r="B457" s="229" t="s">
        <v>2879</v>
      </c>
      <c r="C457" s="229" t="s">
        <v>3162</v>
      </c>
      <c r="D457" s="229">
        <f t="shared" si="7"/>
        <v>0</v>
      </c>
      <c r="E457" s="229" t="s">
        <v>3159</v>
      </c>
      <c r="G457" s="229">
        <v>0</v>
      </c>
      <c r="H457" s="229">
        <v>0</v>
      </c>
      <c r="I457" s="229">
        <v>0</v>
      </c>
      <c r="J457" s="229">
        <v>0</v>
      </c>
      <c r="K457" s="229">
        <v>0</v>
      </c>
      <c r="L457" s="229">
        <v>0</v>
      </c>
      <c r="M457" s="229">
        <v>0</v>
      </c>
      <c r="N457" s="229">
        <v>0</v>
      </c>
      <c r="O457" s="229">
        <v>0</v>
      </c>
      <c r="P457" s="229">
        <v>0</v>
      </c>
      <c r="Q457" s="229">
        <v>0</v>
      </c>
      <c r="R457" s="229">
        <v>0</v>
      </c>
      <c r="S457" s="229">
        <v>0</v>
      </c>
      <c r="T457" s="229">
        <v>0</v>
      </c>
      <c r="U457" s="229">
        <v>0</v>
      </c>
      <c r="V457" s="229">
        <v>0</v>
      </c>
      <c r="W457" s="229">
        <v>0</v>
      </c>
      <c r="X457" s="229">
        <v>0</v>
      </c>
      <c r="Y457" s="229">
        <v>0</v>
      </c>
      <c r="Z457" s="229">
        <v>0</v>
      </c>
      <c r="AA457" s="229">
        <v>0</v>
      </c>
      <c r="AB457" s="229">
        <v>0</v>
      </c>
      <c r="AC457" s="229">
        <v>0</v>
      </c>
      <c r="AD457" s="229">
        <v>0</v>
      </c>
      <c r="AE457" s="229">
        <v>0</v>
      </c>
      <c r="AF457" s="229">
        <v>0</v>
      </c>
      <c r="AG457" s="229">
        <v>0</v>
      </c>
      <c r="AH457" s="229">
        <v>0</v>
      </c>
      <c r="AI457" s="229">
        <v>0</v>
      </c>
      <c r="AJ457" s="229">
        <v>0</v>
      </c>
      <c r="AK457" s="229">
        <v>0</v>
      </c>
      <c r="AL457" s="229">
        <v>0</v>
      </c>
    </row>
    <row r="458" spans="1:38">
      <c r="A458" s="229">
        <v>457</v>
      </c>
      <c r="B458" s="229" t="s">
        <v>2879</v>
      </c>
      <c r="C458" s="229" t="s">
        <v>3163</v>
      </c>
      <c r="D458" s="229">
        <f t="shared" si="7"/>
        <v>0</v>
      </c>
      <c r="E458" s="229" t="s">
        <v>3159</v>
      </c>
      <c r="G458" s="229">
        <v>0</v>
      </c>
      <c r="H458" s="229">
        <v>0</v>
      </c>
      <c r="I458" s="229">
        <v>0</v>
      </c>
      <c r="J458" s="229">
        <v>0</v>
      </c>
      <c r="K458" s="229">
        <v>0</v>
      </c>
      <c r="L458" s="229">
        <v>0</v>
      </c>
      <c r="M458" s="229">
        <v>0</v>
      </c>
      <c r="N458" s="229">
        <v>0</v>
      </c>
      <c r="O458" s="229">
        <v>0</v>
      </c>
      <c r="P458" s="229">
        <v>0</v>
      </c>
      <c r="Q458" s="229">
        <v>0</v>
      </c>
      <c r="R458" s="229">
        <v>0</v>
      </c>
      <c r="S458" s="229">
        <v>0</v>
      </c>
      <c r="T458" s="229">
        <v>0</v>
      </c>
      <c r="U458" s="229">
        <v>0</v>
      </c>
      <c r="V458" s="229">
        <v>0</v>
      </c>
      <c r="W458" s="229">
        <v>0</v>
      </c>
      <c r="X458" s="229">
        <v>0</v>
      </c>
      <c r="Y458" s="229">
        <v>0</v>
      </c>
      <c r="Z458" s="229">
        <v>0</v>
      </c>
      <c r="AA458" s="229">
        <v>0</v>
      </c>
      <c r="AB458" s="229">
        <v>0</v>
      </c>
      <c r="AC458" s="229">
        <v>0</v>
      </c>
      <c r="AD458" s="229">
        <v>0</v>
      </c>
      <c r="AE458" s="229">
        <v>0</v>
      </c>
      <c r="AF458" s="229">
        <v>0</v>
      </c>
      <c r="AG458" s="229">
        <v>0</v>
      </c>
      <c r="AH458" s="229">
        <v>0</v>
      </c>
      <c r="AI458" s="229">
        <v>0</v>
      </c>
      <c r="AJ458" s="229">
        <v>0</v>
      </c>
      <c r="AK458" s="229">
        <v>0</v>
      </c>
      <c r="AL458" s="229">
        <v>0</v>
      </c>
    </row>
    <row r="459" spans="1:38">
      <c r="A459" s="229">
        <v>458</v>
      </c>
      <c r="B459" s="229" t="s">
        <v>2879</v>
      </c>
      <c r="C459" s="229" t="s">
        <v>3164</v>
      </c>
      <c r="D459" s="229">
        <f t="shared" si="7"/>
        <v>0</v>
      </c>
      <c r="E459" s="229" t="s">
        <v>3159</v>
      </c>
      <c r="G459" s="229">
        <v>0</v>
      </c>
      <c r="H459" s="229">
        <v>0</v>
      </c>
      <c r="I459" s="229">
        <v>0</v>
      </c>
      <c r="J459" s="229">
        <v>0</v>
      </c>
      <c r="K459" s="229">
        <v>0</v>
      </c>
      <c r="L459" s="229">
        <v>0</v>
      </c>
      <c r="M459" s="229">
        <v>0</v>
      </c>
      <c r="N459" s="229">
        <v>0</v>
      </c>
      <c r="O459" s="229">
        <v>0</v>
      </c>
      <c r="P459" s="229">
        <v>0</v>
      </c>
      <c r="Q459" s="229">
        <v>0</v>
      </c>
      <c r="R459" s="229">
        <v>0</v>
      </c>
      <c r="S459" s="229">
        <v>0</v>
      </c>
      <c r="T459" s="229">
        <v>0</v>
      </c>
      <c r="U459" s="229">
        <v>0</v>
      </c>
      <c r="V459" s="229">
        <v>0</v>
      </c>
      <c r="W459" s="229">
        <v>0</v>
      </c>
      <c r="X459" s="229">
        <v>0</v>
      </c>
      <c r="Y459" s="229">
        <v>0</v>
      </c>
      <c r="Z459" s="229">
        <v>0</v>
      </c>
      <c r="AA459" s="229">
        <v>0</v>
      </c>
      <c r="AB459" s="229">
        <v>0</v>
      </c>
      <c r="AC459" s="229">
        <v>0</v>
      </c>
      <c r="AD459" s="229">
        <v>0</v>
      </c>
      <c r="AE459" s="229">
        <v>0</v>
      </c>
      <c r="AF459" s="229">
        <v>0</v>
      </c>
      <c r="AG459" s="229">
        <v>0</v>
      </c>
      <c r="AH459" s="229">
        <v>0</v>
      </c>
      <c r="AI459" s="229">
        <v>0</v>
      </c>
      <c r="AJ459" s="229">
        <v>0</v>
      </c>
      <c r="AK459" s="229">
        <v>0</v>
      </c>
      <c r="AL459" s="229">
        <v>0</v>
      </c>
    </row>
    <row r="460" spans="1:38">
      <c r="A460" s="229">
        <v>459</v>
      </c>
      <c r="B460" s="229" t="s">
        <v>2879</v>
      </c>
      <c r="C460" s="229" t="s">
        <v>3165</v>
      </c>
      <c r="D460" s="229">
        <f t="shared" si="7"/>
        <v>0</v>
      </c>
      <c r="E460" s="229" t="s">
        <v>3159</v>
      </c>
      <c r="G460" s="229">
        <v>0</v>
      </c>
      <c r="H460" s="229">
        <v>0</v>
      </c>
      <c r="I460" s="229">
        <v>0</v>
      </c>
      <c r="J460" s="229">
        <v>0</v>
      </c>
      <c r="K460" s="229">
        <v>0</v>
      </c>
      <c r="L460" s="229">
        <v>0</v>
      </c>
      <c r="M460" s="229">
        <v>0</v>
      </c>
      <c r="N460" s="229">
        <v>0</v>
      </c>
      <c r="O460" s="229">
        <v>0</v>
      </c>
      <c r="P460" s="229">
        <v>0</v>
      </c>
      <c r="Q460" s="229">
        <v>0</v>
      </c>
      <c r="R460" s="229">
        <v>0</v>
      </c>
      <c r="S460" s="229">
        <v>0</v>
      </c>
      <c r="T460" s="229">
        <v>0</v>
      </c>
      <c r="U460" s="229">
        <v>0</v>
      </c>
      <c r="V460" s="229">
        <v>0</v>
      </c>
      <c r="W460" s="229">
        <v>0</v>
      </c>
      <c r="X460" s="229">
        <v>0</v>
      </c>
      <c r="Y460" s="229">
        <v>0</v>
      </c>
      <c r="Z460" s="229">
        <v>0</v>
      </c>
      <c r="AA460" s="229">
        <v>0</v>
      </c>
      <c r="AB460" s="229">
        <v>0</v>
      </c>
      <c r="AC460" s="229">
        <v>0</v>
      </c>
      <c r="AD460" s="229">
        <v>0</v>
      </c>
      <c r="AE460" s="229">
        <v>0</v>
      </c>
      <c r="AF460" s="229">
        <v>0</v>
      </c>
      <c r="AG460" s="229">
        <v>0</v>
      </c>
      <c r="AH460" s="229">
        <v>0</v>
      </c>
      <c r="AI460" s="229">
        <v>0</v>
      </c>
      <c r="AJ460" s="229">
        <v>0</v>
      </c>
      <c r="AK460" s="229">
        <v>0</v>
      </c>
      <c r="AL460" s="229">
        <v>0</v>
      </c>
    </row>
    <row r="461" spans="1:38">
      <c r="A461" s="229">
        <v>460</v>
      </c>
      <c r="B461" s="229" t="s">
        <v>2879</v>
      </c>
      <c r="C461" s="229" t="s">
        <v>3166</v>
      </c>
      <c r="D461" s="229">
        <f t="shared" si="7"/>
        <v>0</v>
      </c>
      <c r="E461" s="229" t="s">
        <v>3159</v>
      </c>
      <c r="G461" s="229">
        <v>0</v>
      </c>
      <c r="H461" s="229">
        <v>0</v>
      </c>
      <c r="I461" s="229">
        <v>0</v>
      </c>
      <c r="J461" s="229">
        <v>0</v>
      </c>
      <c r="K461" s="229">
        <v>0</v>
      </c>
      <c r="L461" s="229">
        <v>0</v>
      </c>
      <c r="M461" s="229">
        <v>0</v>
      </c>
      <c r="N461" s="229">
        <v>0</v>
      </c>
      <c r="O461" s="229">
        <v>0</v>
      </c>
      <c r="P461" s="229">
        <v>0</v>
      </c>
      <c r="Q461" s="229">
        <v>0</v>
      </c>
      <c r="R461" s="229">
        <v>0</v>
      </c>
      <c r="S461" s="229">
        <v>0</v>
      </c>
      <c r="T461" s="229">
        <v>0</v>
      </c>
      <c r="U461" s="229">
        <v>0</v>
      </c>
      <c r="V461" s="229">
        <v>0</v>
      </c>
      <c r="W461" s="229">
        <v>0</v>
      </c>
      <c r="X461" s="229">
        <v>0</v>
      </c>
      <c r="Y461" s="229">
        <v>0</v>
      </c>
      <c r="Z461" s="229">
        <v>0</v>
      </c>
      <c r="AA461" s="229">
        <v>0</v>
      </c>
      <c r="AB461" s="229">
        <v>0</v>
      </c>
      <c r="AC461" s="229">
        <v>0</v>
      </c>
      <c r="AD461" s="229">
        <v>0</v>
      </c>
      <c r="AE461" s="229">
        <v>0</v>
      </c>
      <c r="AF461" s="229">
        <v>0</v>
      </c>
      <c r="AG461" s="229">
        <v>0</v>
      </c>
      <c r="AH461" s="229">
        <v>0</v>
      </c>
      <c r="AI461" s="229">
        <v>0</v>
      </c>
      <c r="AJ461" s="229">
        <v>0</v>
      </c>
      <c r="AK461" s="229">
        <v>0</v>
      </c>
      <c r="AL461" s="229">
        <v>0</v>
      </c>
    </row>
    <row r="462" spans="1:38">
      <c r="A462" s="229">
        <v>461</v>
      </c>
      <c r="B462" s="229" t="s">
        <v>2879</v>
      </c>
      <c r="C462" s="229" t="s">
        <v>3167</v>
      </c>
      <c r="D462" s="229">
        <f t="shared" si="7"/>
        <v>0</v>
      </c>
      <c r="E462" s="229" t="s">
        <v>3155</v>
      </c>
      <c r="G462" s="229">
        <v>0</v>
      </c>
      <c r="H462" s="229">
        <v>0</v>
      </c>
      <c r="I462" s="229">
        <v>0</v>
      </c>
      <c r="J462" s="229">
        <v>0</v>
      </c>
      <c r="K462" s="229">
        <v>0</v>
      </c>
      <c r="L462" s="229">
        <v>0</v>
      </c>
      <c r="M462" s="229">
        <v>0</v>
      </c>
      <c r="N462" s="229">
        <v>0</v>
      </c>
      <c r="O462" s="229">
        <v>0</v>
      </c>
      <c r="P462" s="229">
        <v>0</v>
      </c>
      <c r="Q462" s="229">
        <v>0</v>
      </c>
      <c r="R462" s="229">
        <v>0</v>
      </c>
      <c r="S462" s="229">
        <v>0</v>
      </c>
      <c r="T462" s="229">
        <v>0</v>
      </c>
      <c r="U462" s="229">
        <v>0</v>
      </c>
      <c r="V462" s="229">
        <v>0</v>
      </c>
      <c r="W462" s="229">
        <v>0</v>
      </c>
      <c r="X462" s="229">
        <v>0</v>
      </c>
      <c r="Y462" s="229">
        <v>0</v>
      </c>
      <c r="Z462" s="229">
        <v>0</v>
      </c>
      <c r="AA462" s="229">
        <v>0</v>
      </c>
      <c r="AB462" s="229">
        <v>0</v>
      </c>
      <c r="AC462" s="229">
        <v>0</v>
      </c>
      <c r="AD462" s="229">
        <v>0</v>
      </c>
      <c r="AE462" s="229">
        <v>0</v>
      </c>
      <c r="AF462" s="229">
        <v>0</v>
      </c>
      <c r="AG462" s="229">
        <v>0</v>
      </c>
      <c r="AH462" s="229">
        <v>0</v>
      </c>
      <c r="AI462" s="229">
        <v>0</v>
      </c>
      <c r="AJ462" s="229">
        <v>0</v>
      </c>
      <c r="AK462" s="229">
        <v>0</v>
      </c>
      <c r="AL462" s="229">
        <v>0</v>
      </c>
    </row>
    <row r="463" spans="1:38">
      <c r="A463" s="229">
        <v>462</v>
      </c>
      <c r="B463" s="229" t="s">
        <v>2879</v>
      </c>
      <c r="C463" s="229" t="s">
        <v>3168</v>
      </c>
      <c r="D463" s="229">
        <f t="shared" si="7"/>
        <v>0</v>
      </c>
      <c r="E463" s="229" t="s">
        <v>3159</v>
      </c>
      <c r="G463" s="229">
        <v>0</v>
      </c>
      <c r="H463" s="229">
        <v>0</v>
      </c>
      <c r="I463" s="229">
        <v>0</v>
      </c>
      <c r="J463" s="229">
        <v>0</v>
      </c>
      <c r="K463" s="229">
        <v>0</v>
      </c>
      <c r="L463" s="229">
        <v>0</v>
      </c>
      <c r="M463" s="229">
        <v>0</v>
      </c>
      <c r="N463" s="229">
        <v>0</v>
      </c>
      <c r="O463" s="229">
        <v>0</v>
      </c>
      <c r="P463" s="229">
        <v>0</v>
      </c>
      <c r="Q463" s="229">
        <v>0</v>
      </c>
      <c r="R463" s="229">
        <v>0</v>
      </c>
      <c r="S463" s="229">
        <v>0</v>
      </c>
      <c r="T463" s="229">
        <v>0</v>
      </c>
      <c r="U463" s="229">
        <v>0</v>
      </c>
      <c r="V463" s="229">
        <v>0</v>
      </c>
      <c r="W463" s="229">
        <v>0</v>
      </c>
      <c r="X463" s="229">
        <v>0</v>
      </c>
      <c r="Y463" s="229">
        <v>0</v>
      </c>
      <c r="Z463" s="229">
        <v>0</v>
      </c>
      <c r="AA463" s="229">
        <v>0</v>
      </c>
      <c r="AB463" s="229">
        <v>0</v>
      </c>
      <c r="AC463" s="229">
        <v>0</v>
      </c>
      <c r="AD463" s="229">
        <v>0</v>
      </c>
      <c r="AE463" s="229">
        <v>0</v>
      </c>
      <c r="AF463" s="229">
        <v>0</v>
      </c>
      <c r="AG463" s="229">
        <v>0</v>
      </c>
      <c r="AH463" s="229">
        <v>0</v>
      </c>
      <c r="AI463" s="229">
        <v>0</v>
      </c>
      <c r="AJ463" s="229">
        <v>0</v>
      </c>
      <c r="AK463" s="229">
        <v>0</v>
      </c>
      <c r="AL463" s="229">
        <v>0</v>
      </c>
    </row>
    <row r="464" spans="1:38">
      <c r="A464" s="229">
        <v>463</v>
      </c>
      <c r="B464" s="229" t="s">
        <v>2879</v>
      </c>
      <c r="C464" s="229" t="s">
        <v>3169</v>
      </c>
      <c r="D464" s="229">
        <f t="shared" si="7"/>
        <v>0</v>
      </c>
      <c r="E464" s="229" t="s">
        <v>3159</v>
      </c>
      <c r="G464" s="229">
        <v>0</v>
      </c>
      <c r="H464" s="229">
        <v>0</v>
      </c>
      <c r="I464" s="229">
        <v>0</v>
      </c>
      <c r="J464" s="229">
        <v>0</v>
      </c>
      <c r="K464" s="229">
        <v>0</v>
      </c>
      <c r="L464" s="229">
        <v>0</v>
      </c>
      <c r="M464" s="229">
        <v>0</v>
      </c>
      <c r="N464" s="229">
        <v>0</v>
      </c>
      <c r="O464" s="229">
        <v>0</v>
      </c>
      <c r="P464" s="229">
        <v>0</v>
      </c>
      <c r="Q464" s="229">
        <v>0</v>
      </c>
      <c r="R464" s="229">
        <v>0</v>
      </c>
      <c r="S464" s="229">
        <v>0</v>
      </c>
      <c r="T464" s="229">
        <v>0</v>
      </c>
      <c r="U464" s="229">
        <v>0</v>
      </c>
      <c r="V464" s="229">
        <v>0</v>
      </c>
      <c r="W464" s="229">
        <v>0</v>
      </c>
      <c r="X464" s="229">
        <v>0</v>
      </c>
      <c r="Y464" s="229">
        <v>0</v>
      </c>
      <c r="Z464" s="229">
        <v>0</v>
      </c>
      <c r="AA464" s="229">
        <v>0</v>
      </c>
      <c r="AB464" s="229">
        <v>0</v>
      </c>
      <c r="AC464" s="229">
        <v>0</v>
      </c>
      <c r="AD464" s="229">
        <v>0</v>
      </c>
      <c r="AE464" s="229">
        <v>0</v>
      </c>
      <c r="AF464" s="229">
        <v>0</v>
      </c>
      <c r="AG464" s="229">
        <v>0</v>
      </c>
      <c r="AH464" s="229">
        <v>0</v>
      </c>
      <c r="AI464" s="229">
        <v>0</v>
      </c>
      <c r="AJ464" s="229">
        <v>0</v>
      </c>
      <c r="AK464" s="229">
        <v>0</v>
      </c>
      <c r="AL464" s="229">
        <v>0</v>
      </c>
    </row>
    <row r="465" spans="1:38">
      <c r="A465" s="229">
        <v>464</v>
      </c>
      <c r="B465" s="229" t="s">
        <v>2879</v>
      </c>
      <c r="C465" s="229" t="s">
        <v>3170</v>
      </c>
      <c r="D465" s="229">
        <f t="shared" si="7"/>
        <v>9000</v>
      </c>
      <c r="E465" s="229" t="s">
        <v>2936</v>
      </c>
      <c r="G465" s="229">
        <v>0</v>
      </c>
      <c r="H465" s="229">
        <v>0</v>
      </c>
      <c r="I465" s="229">
        <v>0</v>
      </c>
      <c r="J465" s="229">
        <v>0</v>
      </c>
      <c r="K465" s="229">
        <v>0</v>
      </c>
      <c r="L465" s="229">
        <v>0</v>
      </c>
      <c r="M465" s="229">
        <v>0</v>
      </c>
      <c r="N465" s="229">
        <v>0</v>
      </c>
      <c r="O465" s="229">
        <v>0</v>
      </c>
      <c r="P465" s="229">
        <v>0</v>
      </c>
      <c r="Q465" s="229">
        <v>3000</v>
      </c>
      <c r="R465" s="229">
        <v>0</v>
      </c>
      <c r="S465" s="229">
        <v>0</v>
      </c>
      <c r="T465" s="229">
        <v>0</v>
      </c>
      <c r="U465" s="229">
        <v>0</v>
      </c>
      <c r="V465" s="229">
        <v>0</v>
      </c>
      <c r="W465" s="229">
        <v>0</v>
      </c>
      <c r="X465" s="229">
        <v>0</v>
      </c>
      <c r="Y465" s="229">
        <v>3000</v>
      </c>
      <c r="Z465" s="229">
        <v>0</v>
      </c>
      <c r="AA465" s="229">
        <v>0</v>
      </c>
      <c r="AB465" s="229">
        <v>0</v>
      </c>
      <c r="AC465" s="229">
        <v>0</v>
      </c>
      <c r="AD465" s="229">
        <v>0</v>
      </c>
      <c r="AE465" s="229">
        <v>0</v>
      </c>
      <c r="AF465" s="229">
        <v>3000</v>
      </c>
      <c r="AG465" s="229">
        <v>0</v>
      </c>
      <c r="AH465" s="229">
        <v>0</v>
      </c>
      <c r="AI465" s="229">
        <v>0</v>
      </c>
      <c r="AJ465" s="229">
        <v>0</v>
      </c>
      <c r="AK465" s="229">
        <v>0</v>
      </c>
      <c r="AL465" s="229">
        <v>9000</v>
      </c>
    </row>
    <row r="466" spans="1:38">
      <c r="A466" s="229">
        <v>465</v>
      </c>
      <c r="B466" s="229" t="s">
        <v>2879</v>
      </c>
      <c r="C466" s="229" t="s">
        <v>3171</v>
      </c>
      <c r="D466" s="229">
        <f t="shared" si="7"/>
        <v>0</v>
      </c>
      <c r="E466" s="229" t="s">
        <v>2962</v>
      </c>
      <c r="G466" s="229">
        <v>0</v>
      </c>
      <c r="H466" s="229">
        <v>0</v>
      </c>
      <c r="I466" s="229">
        <v>0</v>
      </c>
      <c r="J466" s="229">
        <v>0</v>
      </c>
      <c r="K466" s="229">
        <v>0</v>
      </c>
      <c r="L466" s="229">
        <v>0</v>
      </c>
      <c r="M466" s="229">
        <v>0</v>
      </c>
      <c r="N466" s="229">
        <v>0</v>
      </c>
      <c r="O466" s="229">
        <v>0</v>
      </c>
      <c r="P466" s="229">
        <v>0</v>
      </c>
      <c r="Q466" s="229">
        <v>0</v>
      </c>
      <c r="R466" s="229">
        <v>0</v>
      </c>
      <c r="S466" s="229">
        <v>0</v>
      </c>
      <c r="T466" s="229">
        <v>0</v>
      </c>
      <c r="U466" s="229">
        <v>0</v>
      </c>
      <c r="V466" s="229">
        <v>0</v>
      </c>
      <c r="W466" s="229">
        <v>0</v>
      </c>
      <c r="X466" s="229">
        <v>0</v>
      </c>
      <c r="Y466" s="229">
        <v>0</v>
      </c>
      <c r="Z466" s="229">
        <v>0</v>
      </c>
      <c r="AA466" s="229">
        <v>0</v>
      </c>
      <c r="AB466" s="229">
        <v>0</v>
      </c>
      <c r="AC466" s="229">
        <v>0</v>
      </c>
      <c r="AD466" s="229">
        <v>0</v>
      </c>
      <c r="AE466" s="229">
        <v>0</v>
      </c>
      <c r="AF466" s="229">
        <v>0</v>
      </c>
      <c r="AG466" s="229">
        <v>0</v>
      </c>
      <c r="AH466" s="229">
        <v>0</v>
      </c>
      <c r="AI466" s="229">
        <v>0</v>
      </c>
      <c r="AJ466" s="229">
        <v>0</v>
      </c>
      <c r="AK466" s="229">
        <v>0</v>
      </c>
      <c r="AL466" s="229">
        <v>0</v>
      </c>
    </row>
    <row r="467" spans="1:38">
      <c r="A467" s="229">
        <v>466</v>
      </c>
      <c r="B467" s="229" t="s">
        <v>2879</v>
      </c>
      <c r="C467" s="229" t="s">
        <v>3172</v>
      </c>
      <c r="D467" s="229">
        <f t="shared" si="7"/>
        <v>9000</v>
      </c>
      <c r="E467" s="229" t="s">
        <v>2936</v>
      </c>
      <c r="G467" s="229">
        <v>0</v>
      </c>
      <c r="H467" s="229">
        <v>0</v>
      </c>
      <c r="I467" s="229">
        <v>0</v>
      </c>
      <c r="J467" s="229">
        <v>0</v>
      </c>
      <c r="K467" s="229">
        <v>0</v>
      </c>
      <c r="L467" s="229">
        <v>0</v>
      </c>
      <c r="M467" s="229">
        <v>0</v>
      </c>
      <c r="N467" s="229">
        <v>0</v>
      </c>
      <c r="O467" s="229">
        <v>0</v>
      </c>
      <c r="P467" s="229">
        <v>0</v>
      </c>
      <c r="Q467" s="229">
        <v>3000</v>
      </c>
      <c r="R467" s="229">
        <v>0</v>
      </c>
      <c r="S467" s="229">
        <v>0</v>
      </c>
      <c r="T467" s="229">
        <v>0</v>
      </c>
      <c r="U467" s="229">
        <v>0</v>
      </c>
      <c r="V467" s="229">
        <v>0</v>
      </c>
      <c r="W467" s="229">
        <v>0</v>
      </c>
      <c r="X467" s="229">
        <v>0</v>
      </c>
      <c r="Y467" s="229">
        <v>3000</v>
      </c>
      <c r="Z467" s="229">
        <v>0</v>
      </c>
      <c r="AA467" s="229">
        <v>0</v>
      </c>
      <c r="AB467" s="229">
        <v>0</v>
      </c>
      <c r="AC467" s="229">
        <v>0</v>
      </c>
      <c r="AD467" s="229">
        <v>0</v>
      </c>
      <c r="AE467" s="229">
        <v>0</v>
      </c>
      <c r="AF467" s="229">
        <v>3000</v>
      </c>
      <c r="AG467" s="229">
        <v>0</v>
      </c>
      <c r="AH467" s="229">
        <v>0</v>
      </c>
      <c r="AI467" s="229">
        <v>0</v>
      </c>
      <c r="AJ467" s="229">
        <v>0</v>
      </c>
      <c r="AK467" s="229">
        <v>0</v>
      </c>
      <c r="AL467" s="229">
        <v>9000</v>
      </c>
    </row>
    <row r="468" spans="1:38">
      <c r="A468" s="229">
        <v>467</v>
      </c>
      <c r="B468" s="229" t="s">
        <v>2879</v>
      </c>
      <c r="C468" s="229" t="s">
        <v>3173</v>
      </c>
      <c r="D468" s="229">
        <f t="shared" si="7"/>
        <v>0</v>
      </c>
      <c r="E468" s="229" t="s">
        <v>2962</v>
      </c>
      <c r="G468" s="229">
        <v>0</v>
      </c>
      <c r="H468" s="229">
        <v>0</v>
      </c>
      <c r="I468" s="229">
        <v>0</v>
      </c>
      <c r="J468" s="229">
        <v>0</v>
      </c>
      <c r="K468" s="229">
        <v>0</v>
      </c>
      <c r="L468" s="229">
        <v>0</v>
      </c>
      <c r="M468" s="229">
        <v>0</v>
      </c>
      <c r="N468" s="229">
        <v>0</v>
      </c>
      <c r="O468" s="229">
        <v>0</v>
      </c>
      <c r="P468" s="229">
        <v>0</v>
      </c>
      <c r="Q468" s="229">
        <v>0</v>
      </c>
      <c r="R468" s="229">
        <v>0</v>
      </c>
      <c r="S468" s="229">
        <v>0</v>
      </c>
      <c r="T468" s="229">
        <v>0</v>
      </c>
      <c r="U468" s="229">
        <v>0</v>
      </c>
      <c r="V468" s="229">
        <v>0</v>
      </c>
      <c r="W468" s="229">
        <v>0</v>
      </c>
      <c r="X468" s="229">
        <v>0</v>
      </c>
      <c r="Y468" s="229">
        <v>0</v>
      </c>
      <c r="Z468" s="229">
        <v>0</v>
      </c>
      <c r="AA468" s="229">
        <v>0</v>
      </c>
      <c r="AB468" s="229">
        <v>0</v>
      </c>
      <c r="AC468" s="229">
        <v>0</v>
      </c>
      <c r="AD468" s="229">
        <v>0</v>
      </c>
      <c r="AE468" s="229">
        <v>0</v>
      </c>
      <c r="AF468" s="229">
        <v>0</v>
      </c>
      <c r="AG468" s="229">
        <v>0</v>
      </c>
      <c r="AH468" s="229">
        <v>0</v>
      </c>
      <c r="AI468" s="229">
        <v>0</v>
      </c>
      <c r="AJ468" s="229">
        <v>0</v>
      </c>
      <c r="AK468" s="229">
        <v>0</v>
      </c>
      <c r="AL468" s="229">
        <v>0</v>
      </c>
    </row>
    <row r="469" spans="1:38">
      <c r="A469" s="229">
        <v>468</v>
      </c>
      <c r="B469" s="229" t="s">
        <v>2879</v>
      </c>
      <c r="C469" s="229" t="s">
        <v>3174</v>
      </c>
      <c r="D469" s="229">
        <f t="shared" si="7"/>
        <v>0</v>
      </c>
      <c r="E469" s="229" t="s">
        <v>2914</v>
      </c>
      <c r="G469" s="229">
        <v>0</v>
      </c>
      <c r="H469" s="229">
        <v>0</v>
      </c>
      <c r="I469" s="229">
        <v>0</v>
      </c>
      <c r="J469" s="229">
        <v>0</v>
      </c>
      <c r="K469" s="229">
        <v>0</v>
      </c>
      <c r="L469" s="229">
        <v>0</v>
      </c>
      <c r="M469" s="229">
        <v>0</v>
      </c>
      <c r="N469" s="229">
        <v>0</v>
      </c>
      <c r="O469" s="229">
        <v>0</v>
      </c>
      <c r="P469" s="229">
        <v>0</v>
      </c>
      <c r="Q469" s="229">
        <v>0</v>
      </c>
      <c r="R469" s="229">
        <v>0</v>
      </c>
      <c r="S469" s="229">
        <v>0</v>
      </c>
      <c r="T469" s="229">
        <v>0</v>
      </c>
      <c r="U469" s="229">
        <v>0</v>
      </c>
      <c r="V469" s="229">
        <v>0</v>
      </c>
      <c r="W469" s="229">
        <v>0</v>
      </c>
      <c r="X469" s="229">
        <v>0</v>
      </c>
      <c r="Y469" s="229">
        <v>0</v>
      </c>
      <c r="Z469" s="229">
        <v>0</v>
      </c>
      <c r="AA469" s="229">
        <v>0</v>
      </c>
      <c r="AB469" s="229">
        <v>0</v>
      </c>
      <c r="AC469" s="229">
        <v>0</v>
      </c>
      <c r="AD469" s="229">
        <v>0</v>
      </c>
      <c r="AE469" s="229">
        <v>0</v>
      </c>
      <c r="AF469" s="229">
        <v>0</v>
      </c>
      <c r="AG469" s="229">
        <v>0</v>
      </c>
      <c r="AH469" s="229">
        <v>0</v>
      </c>
      <c r="AI469" s="229">
        <v>0</v>
      </c>
      <c r="AJ469" s="229">
        <v>0</v>
      </c>
      <c r="AK469" s="229">
        <v>0</v>
      </c>
      <c r="AL469" s="229">
        <v>0</v>
      </c>
    </row>
    <row r="470" spans="1:38">
      <c r="A470" s="229">
        <v>469</v>
      </c>
      <c r="B470" s="229" t="s">
        <v>2879</v>
      </c>
      <c r="C470" s="229" t="s">
        <v>3175</v>
      </c>
      <c r="D470" s="229">
        <f t="shared" si="7"/>
        <v>0</v>
      </c>
      <c r="E470" s="229" t="s">
        <v>2936</v>
      </c>
      <c r="G470" s="229">
        <v>0</v>
      </c>
      <c r="H470" s="229">
        <v>0</v>
      </c>
      <c r="I470" s="229">
        <v>0</v>
      </c>
      <c r="J470" s="229">
        <v>0</v>
      </c>
      <c r="K470" s="229">
        <v>0</v>
      </c>
      <c r="L470" s="229">
        <v>0</v>
      </c>
      <c r="M470" s="229">
        <v>0</v>
      </c>
      <c r="N470" s="229">
        <v>0</v>
      </c>
      <c r="O470" s="229">
        <v>0</v>
      </c>
      <c r="P470" s="229">
        <v>0</v>
      </c>
      <c r="Q470" s="229">
        <v>0</v>
      </c>
      <c r="R470" s="229">
        <v>0</v>
      </c>
      <c r="S470" s="229">
        <v>0</v>
      </c>
      <c r="T470" s="229">
        <v>0</v>
      </c>
      <c r="U470" s="229">
        <v>0</v>
      </c>
      <c r="V470" s="229">
        <v>0</v>
      </c>
      <c r="W470" s="229">
        <v>0</v>
      </c>
      <c r="X470" s="229">
        <v>0</v>
      </c>
      <c r="Y470" s="229">
        <v>0</v>
      </c>
      <c r="Z470" s="229">
        <v>0</v>
      </c>
      <c r="AA470" s="229">
        <v>0</v>
      </c>
      <c r="AB470" s="229">
        <v>0</v>
      </c>
      <c r="AC470" s="229">
        <v>0</v>
      </c>
      <c r="AD470" s="229">
        <v>0</v>
      </c>
      <c r="AE470" s="229">
        <v>0</v>
      </c>
      <c r="AF470" s="229">
        <v>0</v>
      </c>
      <c r="AG470" s="229">
        <v>0</v>
      </c>
      <c r="AH470" s="229">
        <v>0</v>
      </c>
      <c r="AI470" s="229">
        <v>0</v>
      </c>
      <c r="AJ470" s="229">
        <v>0</v>
      </c>
      <c r="AK470" s="229">
        <v>0</v>
      </c>
      <c r="AL470" s="229">
        <v>0</v>
      </c>
    </row>
    <row r="471" spans="1:38">
      <c r="A471" s="229">
        <v>470</v>
      </c>
      <c r="B471" s="229" t="s">
        <v>2879</v>
      </c>
      <c r="C471" s="229" t="s">
        <v>3176</v>
      </c>
      <c r="D471" s="229">
        <f t="shared" si="7"/>
        <v>0</v>
      </c>
      <c r="E471" s="229" t="s">
        <v>2950</v>
      </c>
      <c r="G471" s="229">
        <v>0</v>
      </c>
      <c r="H471" s="229">
        <v>0</v>
      </c>
      <c r="I471" s="229">
        <v>0</v>
      </c>
      <c r="J471" s="229">
        <v>0</v>
      </c>
      <c r="K471" s="229">
        <v>0</v>
      </c>
      <c r="L471" s="229">
        <v>0</v>
      </c>
      <c r="M471" s="229">
        <v>0</v>
      </c>
      <c r="N471" s="229">
        <v>0</v>
      </c>
      <c r="O471" s="229">
        <v>0</v>
      </c>
      <c r="P471" s="229">
        <v>0</v>
      </c>
      <c r="Q471" s="229">
        <v>0</v>
      </c>
      <c r="R471" s="229">
        <v>0</v>
      </c>
      <c r="S471" s="229">
        <v>0</v>
      </c>
      <c r="T471" s="229">
        <v>0</v>
      </c>
      <c r="U471" s="229">
        <v>0</v>
      </c>
      <c r="V471" s="229">
        <v>0</v>
      </c>
      <c r="W471" s="229">
        <v>0</v>
      </c>
      <c r="X471" s="229">
        <v>0</v>
      </c>
      <c r="Y471" s="229">
        <v>0</v>
      </c>
      <c r="Z471" s="229">
        <v>0</v>
      </c>
      <c r="AA471" s="229">
        <v>0</v>
      </c>
      <c r="AB471" s="229">
        <v>0</v>
      </c>
      <c r="AC471" s="229">
        <v>0</v>
      </c>
      <c r="AD471" s="229">
        <v>0</v>
      </c>
      <c r="AE471" s="229">
        <v>0</v>
      </c>
      <c r="AF471" s="229">
        <v>0</v>
      </c>
      <c r="AG471" s="229">
        <v>0</v>
      </c>
      <c r="AH471" s="229">
        <v>0</v>
      </c>
      <c r="AI471" s="229">
        <v>0</v>
      </c>
      <c r="AJ471" s="229">
        <v>0</v>
      </c>
      <c r="AK471" s="229">
        <v>0</v>
      </c>
      <c r="AL471" s="229">
        <v>0</v>
      </c>
    </row>
    <row r="472" spans="1:38">
      <c r="A472" s="229">
        <v>471</v>
      </c>
      <c r="B472" s="229" t="s">
        <v>2879</v>
      </c>
      <c r="C472" s="229" t="s">
        <v>3177</v>
      </c>
      <c r="D472" s="229">
        <f t="shared" si="7"/>
        <v>0</v>
      </c>
      <c r="E472" s="229" t="s">
        <v>2950</v>
      </c>
      <c r="G472" s="229">
        <v>0</v>
      </c>
      <c r="H472" s="229">
        <v>0</v>
      </c>
      <c r="I472" s="229">
        <v>0</v>
      </c>
      <c r="J472" s="229">
        <v>0</v>
      </c>
      <c r="K472" s="229">
        <v>0</v>
      </c>
      <c r="L472" s="229">
        <v>0</v>
      </c>
      <c r="M472" s="229">
        <v>0</v>
      </c>
      <c r="N472" s="229">
        <v>0</v>
      </c>
      <c r="O472" s="229">
        <v>0</v>
      </c>
      <c r="P472" s="229">
        <v>0</v>
      </c>
      <c r="Q472" s="229">
        <v>0</v>
      </c>
      <c r="R472" s="229">
        <v>0</v>
      </c>
      <c r="S472" s="229">
        <v>0</v>
      </c>
      <c r="T472" s="229">
        <v>0</v>
      </c>
      <c r="U472" s="229">
        <v>0</v>
      </c>
      <c r="V472" s="229">
        <v>0</v>
      </c>
      <c r="W472" s="229">
        <v>0</v>
      </c>
      <c r="X472" s="229">
        <v>0</v>
      </c>
      <c r="Y472" s="229">
        <v>0</v>
      </c>
      <c r="Z472" s="229">
        <v>0</v>
      </c>
      <c r="AA472" s="229">
        <v>0</v>
      </c>
      <c r="AB472" s="229">
        <v>0</v>
      </c>
      <c r="AC472" s="229">
        <v>0</v>
      </c>
      <c r="AD472" s="229">
        <v>0</v>
      </c>
      <c r="AE472" s="229">
        <v>0</v>
      </c>
      <c r="AF472" s="229">
        <v>0</v>
      </c>
      <c r="AG472" s="229">
        <v>0</v>
      </c>
      <c r="AH472" s="229">
        <v>0</v>
      </c>
      <c r="AI472" s="229">
        <v>0</v>
      </c>
      <c r="AJ472" s="229">
        <v>0</v>
      </c>
      <c r="AK472" s="229">
        <v>0</v>
      </c>
      <c r="AL472" s="229">
        <v>0</v>
      </c>
    </row>
    <row r="473" spans="1:38">
      <c r="A473" s="229">
        <v>472</v>
      </c>
      <c r="B473" s="229" t="s">
        <v>2879</v>
      </c>
      <c r="C473" s="229" t="s">
        <v>3178</v>
      </c>
      <c r="D473" s="229">
        <f t="shared" si="7"/>
        <v>0</v>
      </c>
      <c r="E473" s="229" t="s">
        <v>2950</v>
      </c>
      <c r="G473" s="229">
        <v>0</v>
      </c>
      <c r="H473" s="229">
        <v>0</v>
      </c>
      <c r="I473" s="229">
        <v>0</v>
      </c>
      <c r="J473" s="229">
        <v>0</v>
      </c>
      <c r="K473" s="229">
        <v>0</v>
      </c>
      <c r="L473" s="229">
        <v>0</v>
      </c>
      <c r="M473" s="229">
        <v>0</v>
      </c>
      <c r="N473" s="229">
        <v>0</v>
      </c>
      <c r="O473" s="229">
        <v>0</v>
      </c>
      <c r="P473" s="229">
        <v>0</v>
      </c>
      <c r="Q473" s="229">
        <v>0</v>
      </c>
      <c r="R473" s="229">
        <v>0</v>
      </c>
      <c r="S473" s="229">
        <v>0</v>
      </c>
      <c r="T473" s="229">
        <v>0</v>
      </c>
      <c r="U473" s="229">
        <v>0</v>
      </c>
      <c r="V473" s="229">
        <v>0</v>
      </c>
      <c r="W473" s="229">
        <v>0</v>
      </c>
      <c r="X473" s="229">
        <v>0</v>
      </c>
      <c r="Y473" s="229">
        <v>0</v>
      </c>
      <c r="Z473" s="229">
        <v>0</v>
      </c>
      <c r="AA473" s="229">
        <v>0</v>
      </c>
      <c r="AB473" s="229">
        <v>0</v>
      </c>
      <c r="AC473" s="229">
        <v>0</v>
      </c>
      <c r="AD473" s="229">
        <v>0</v>
      </c>
      <c r="AE473" s="229">
        <v>0</v>
      </c>
      <c r="AF473" s="229">
        <v>0</v>
      </c>
      <c r="AG473" s="229">
        <v>0</v>
      </c>
      <c r="AH473" s="229">
        <v>0</v>
      </c>
      <c r="AI473" s="229">
        <v>0</v>
      </c>
      <c r="AJ473" s="229">
        <v>0</v>
      </c>
      <c r="AK473" s="229">
        <v>0</v>
      </c>
      <c r="AL473" s="229">
        <v>0</v>
      </c>
    </row>
    <row r="474" spans="1:38">
      <c r="A474" s="229">
        <v>473</v>
      </c>
      <c r="B474" s="229" t="s">
        <v>2879</v>
      </c>
      <c r="C474" s="229" t="s">
        <v>3179</v>
      </c>
      <c r="D474" s="229">
        <f t="shared" si="7"/>
        <v>0</v>
      </c>
      <c r="E474" s="229" t="s">
        <v>2950</v>
      </c>
      <c r="G474" s="229">
        <v>0</v>
      </c>
      <c r="H474" s="229">
        <v>0</v>
      </c>
      <c r="I474" s="229">
        <v>0</v>
      </c>
      <c r="J474" s="229">
        <v>0</v>
      </c>
      <c r="K474" s="229">
        <v>0</v>
      </c>
      <c r="L474" s="229">
        <v>0</v>
      </c>
      <c r="M474" s="229">
        <v>0</v>
      </c>
      <c r="N474" s="229">
        <v>0</v>
      </c>
      <c r="O474" s="229">
        <v>0</v>
      </c>
      <c r="P474" s="229">
        <v>0</v>
      </c>
      <c r="Q474" s="229">
        <v>0</v>
      </c>
      <c r="R474" s="229">
        <v>0</v>
      </c>
      <c r="S474" s="229">
        <v>0</v>
      </c>
      <c r="T474" s="229">
        <v>0</v>
      </c>
      <c r="U474" s="229">
        <v>0</v>
      </c>
      <c r="V474" s="229">
        <v>0</v>
      </c>
      <c r="W474" s="229">
        <v>0</v>
      </c>
      <c r="X474" s="229">
        <v>0</v>
      </c>
      <c r="Y474" s="229">
        <v>0</v>
      </c>
      <c r="Z474" s="229">
        <v>0</v>
      </c>
      <c r="AA474" s="229">
        <v>0</v>
      </c>
      <c r="AB474" s="229">
        <v>0</v>
      </c>
      <c r="AC474" s="229">
        <v>0</v>
      </c>
      <c r="AD474" s="229">
        <v>0</v>
      </c>
      <c r="AE474" s="229">
        <v>0</v>
      </c>
      <c r="AF474" s="229">
        <v>0</v>
      </c>
      <c r="AG474" s="229">
        <v>0</v>
      </c>
      <c r="AH474" s="229">
        <v>0</v>
      </c>
      <c r="AI474" s="229">
        <v>0</v>
      </c>
      <c r="AJ474" s="229">
        <v>0</v>
      </c>
      <c r="AK474" s="229">
        <v>0</v>
      </c>
      <c r="AL474" s="229">
        <v>0</v>
      </c>
    </row>
    <row r="475" spans="1:38">
      <c r="A475" s="229">
        <v>474</v>
      </c>
      <c r="B475" s="229" t="s">
        <v>2879</v>
      </c>
      <c r="C475" s="229" t="s">
        <v>3180</v>
      </c>
      <c r="D475" s="229">
        <f t="shared" si="7"/>
        <v>0</v>
      </c>
      <c r="E475" s="229" t="s">
        <v>2950</v>
      </c>
      <c r="G475" s="229">
        <v>0</v>
      </c>
      <c r="H475" s="229">
        <v>0</v>
      </c>
      <c r="I475" s="229">
        <v>0</v>
      </c>
      <c r="J475" s="229">
        <v>0</v>
      </c>
      <c r="K475" s="229">
        <v>0</v>
      </c>
      <c r="L475" s="229">
        <v>0</v>
      </c>
      <c r="M475" s="229">
        <v>0</v>
      </c>
      <c r="N475" s="229">
        <v>0</v>
      </c>
      <c r="O475" s="229">
        <v>0</v>
      </c>
      <c r="P475" s="229">
        <v>0</v>
      </c>
      <c r="Q475" s="229">
        <v>0</v>
      </c>
      <c r="R475" s="229">
        <v>0</v>
      </c>
      <c r="S475" s="229">
        <v>0</v>
      </c>
      <c r="T475" s="229">
        <v>0</v>
      </c>
      <c r="U475" s="229">
        <v>0</v>
      </c>
      <c r="V475" s="229">
        <v>0</v>
      </c>
      <c r="W475" s="229">
        <v>0</v>
      </c>
      <c r="X475" s="229">
        <v>0</v>
      </c>
      <c r="Y475" s="229">
        <v>0</v>
      </c>
      <c r="Z475" s="229">
        <v>0</v>
      </c>
      <c r="AA475" s="229">
        <v>0</v>
      </c>
      <c r="AB475" s="229">
        <v>0</v>
      </c>
      <c r="AC475" s="229">
        <v>0</v>
      </c>
      <c r="AD475" s="229">
        <v>0</v>
      </c>
      <c r="AE475" s="229">
        <v>0</v>
      </c>
      <c r="AF475" s="229">
        <v>0</v>
      </c>
      <c r="AG475" s="229">
        <v>0</v>
      </c>
      <c r="AH475" s="229">
        <v>0</v>
      </c>
      <c r="AI475" s="229">
        <v>0</v>
      </c>
      <c r="AJ475" s="229">
        <v>0</v>
      </c>
      <c r="AK475" s="229">
        <v>0</v>
      </c>
      <c r="AL475" s="229">
        <v>0</v>
      </c>
    </row>
    <row r="476" spans="1:38">
      <c r="A476" s="229">
        <v>475</v>
      </c>
      <c r="B476" s="229" t="s">
        <v>2879</v>
      </c>
      <c r="C476" s="229" t="s">
        <v>3181</v>
      </c>
      <c r="D476" s="229">
        <f t="shared" si="7"/>
        <v>0</v>
      </c>
      <c r="E476" s="229" t="s">
        <v>2914</v>
      </c>
      <c r="G476" s="229">
        <v>0</v>
      </c>
      <c r="H476" s="229">
        <v>0</v>
      </c>
      <c r="I476" s="229">
        <v>0</v>
      </c>
      <c r="J476" s="229">
        <v>0</v>
      </c>
      <c r="K476" s="229">
        <v>0</v>
      </c>
      <c r="L476" s="229">
        <v>0</v>
      </c>
      <c r="M476" s="229">
        <v>0</v>
      </c>
      <c r="N476" s="229">
        <v>0</v>
      </c>
      <c r="O476" s="229">
        <v>0</v>
      </c>
      <c r="P476" s="229">
        <v>0</v>
      </c>
      <c r="Q476" s="229">
        <v>0</v>
      </c>
      <c r="R476" s="229">
        <v>0</v>
      </c>
      <c r="S476" s="229">
        <v>0</v>
      </c>
      <c r="T476" s="229">
        <v>0</v>
      </c>
      <c r="U476" s="229">
        <v>0</v>
      </c>
      <c r="V476" s="229">
        <v>0</v>
      </c>
      <c r="W476" s="229">
        <v>0</v>
      </c>
      <c r="X476" s="229">
        <v>0</v>
      </c>
      <c r="Y476" s="229">
        <v>0</v>
      </c>
      <c r="Z476" s="229">
        <v>0</v>
      </c>
      <c r="AA476" s="229">
        <v>0</v>
      </c>
      <c r="AB476" s="229">
        <v>0</v>
      </c>
      <c r="AC476" s="229">
        <v>0</v>
      </c>
      <c r="AD476" s="229">
        <v>0</v>
      </c>
      <c r="AE476" s="229">
        <v>0</v>
      </c>
      <c r="AF476" s="229">
        <v>0</v>
      </c>
      <c r="AG476" s="229">
        <v>0</v>
      </c>
      <c r="AH476" s="229">
        <v>0</v>
      </c>
      <c r="AI476" s="229">
        <v>0</v>
      </c>
      <c r="AJ476" s="229">
        <v>0</v>
      </c>
      <c r="AK476" s="229">
        <v>0</v>
      </c>
      <c r="AL476" s="229">
        <v>0</v>
      </c>
    </row>
    <row r="477" spans="1:38">
      <c r="A477" s="229">
        <v>476</v>
      </c>
      <c r="B477" s="229" t="s">
        <v>2879</v>
      </c>
      <c r="C477" s="229" t="s">
        <v>3182</v>
      </c>
      <c r="D477" s="229">
        <f t="shared" si="7"/>
        <v>10000</v>
      </c>
      <c r="E477" s="229" t="s">
        <v>2950</v>
      </c>
      <c r="G477" s="229">
        <v>0</v>
      </c>
      <c r="H477" s="229">
        <v>0</v>
      </c>
      <c r="I477" s="229">
        <v>0</v>
      </c>
      <c r="J477" s="229">
        <v>0</v>
      </c>
      <c r="K477" s="229">
        <v>0</v>
      </c>
      <c r="L477" s="229">
        <v>0</v>
      </c>
      <c r="M477" s="229">
        <v>0</v>
      </c>
      <c r="N477" s="229">
        <v>0</v>
      </c>
      <c r="O477" s="229">
        <v>0</v>
      </c>
      <c r="P477" s="229">
        <v>0</v>
      </c>
      <c r="Q477" s="229">
        <v>2000</v>
      </c>
      <c r="R477" s="229">
        <v>0</v>
      </c>
      <c r="S477" s="229">
        <v>0</v>
      </c>
      <c r="T477" s="229">
        <v>2000</v>
      </c>
      <c r="U477" s="229">
        <v>0</v>
      </c>
      <c r="V477" s="229">
        <v>0</v>
      </c>
      <c r="W477" s="229">
        <v>0</v>
      </c>
      <c r="X477" s="229">
        <v>0</v>
      </c>
      <c r="Y477" s="229">
        <v>0</v>
      </c>
      <c r="Z477" s="229">
        <v>2000</v>
      </c>
      <c r="AA477" s="229">
        <v>0</v>
      </c>
      <c r="AB477" s="229">
        <v>0</v>
      </c>
      <c r="AC477" s="229">
        <v>0</v>
      </c>
      <c r="AD477" s="229">
        <v>0</v>
      </c>
      <c r="AE477" s="229">
        <v>2000</v>
      </c>
      <c r="AF477" s="229">
        <v>0</v>
      </c>
      <c r="AG477" s="229">
        <v>0</v>
      </c>
      <c r="AH477" s="229">
        <v>0</v>
      </c>
      <c r="AI477" s="229">
        <v>0</v>
      </c>
      <c r="AJ477" s="229">
        <v>0</v>
      </c>
      <c r="AK477" s="229">
        <v>2000</v>
      </c>
      <c r="AL477" s="229">
        <v>10000</v>
      </c>
    </row>
    <row r="478" spans="1:38">
      <c r="A478" s="229">
        <v>477</v>
      </c>
      <c r="B478" s="229" t="s">
        <v>2879</v>
      </c>
      <c r="C478" s="229" t="s">
        <v>3183</v>
      </c>
      <c r="D478" s="229">
        <f t="shared" si="7"/>
        <v>16000</v>
      </c>
      <c r="E478" s="229" t="s">
        <v>2936</v>
      </c>
      <c r="G478" s="229">
        <v>0</v>
      </c>
      <c r="H478" s="229">
        <v>0</v>
      </c>
      <c r="I478" s="229">
        <v>0</v>
      </c>
      <c r="J478" s="229">
        <v>0</v>
      </c>
      <c r="K478" s="229">
        <v>0</v>
      </c>
      <c r="L478" s="229">
        <v>0</v>
      </c>
      <c r="M478" s="229">
        <v>0</v>
      </c>
      <c r="N478" s="229">
        <v>0</v>
      </c>
      <c r="O478" s="229">
        <v>0</v>
      </c>
      <c r="P478" s="229">
        <v>0</v>
      </c>
      <c r="Q478" s="229">
        <v>4000</v>
      </c>
      <c r="R478" s="229">
        <v>0</v>
      </c>
      <c r="S478" s="229">
        <v>0</v>
      </c>
      <c r="T478" s="229">
        <v>0</v>
      </c>
      <c r="U478" s="229">
        <v>0</v>
      </c>
      <c r="V478" s="229">
        <v>0</v>
      </c>
      <c r="W478" s="229">
        <v>0</v>
      </c>
      <c r="X478" s="229">
        <v>4000</v>
      </c>
      <c r="Y478" s="229">
        <v>0</v>
      </c>
      <c r="Z478" s="229">
        <v>0</v>
      </c>
      <c r="AA478" s="229">
        <v>0</v>
      </c>
      <c r="AB478" s="229">
        <v>0</v>
      </c>
      <c r="AC478" s="229">
        <v>0</v>
      </c>
      <c r="AD478" s="229">
        <v>4000</v>
      </c>
      <c r="AE478" s="229">
        <v>0</v>
      </c>
      <c r="AF478" s="229">
        <v>0</v>
      </c>
      <c r="AG478" s="229">
        <v>0</v>
      </c>
      <c r="AH478" s="229">
        <v>4000</v>
      </c>
      <c r="AI478" s="229">
        <v>0</v>
      </c>
      <c r="AJ478" s="229">
        <v>0</v>
      </c>
      <c r="AK478" s="229">
        <v>0</v>
      </c>
      <c r="AL478" s="229">
        <v>16000</v>
      </c>
    </row>
    <row r="479" spans="1:38">
      <c r="A479" s="229">
        <v>478</v>
      </c>
      <c r="B479" s="229" t="s">
        <v>2879</v>
      </c>
      <c r="C479" s="229" t="s">
        <v>3184</v>
      </c>
      <c r="D479" s="229">
        <f t="shared" si="7"/>
        <v>0</v>
      </c>
      <c r="E479" s="229" t="s">
        <v>2962</v>
      </c>
      <c r="G479" s="229">
        <v>0</v>
      </c>
      <c r="H479" s="229">
        <v>0</v>
      </c>
      <c r="I479" s="229">
        <v>0</v>
      </c>
      <c r="J479" s="229">
        <v>0</v>
      </c>
      <c r="K479" s="229">
        <v>0</v>
      </c>
      <c r="L479" s="229">
        <v>0</v>
      </c>
      <c r="M479" s="229">
        <v>0</v>
      </c>
      <c r="N479" s="229">
        <v>0</v>
      </c>
      <c r="O479" s="229">
        <v>0</v>
      </c>
      <c r="P479" s="229">
        <v>0</v>
      </c>
      <c r="Q479" s="229">
        <v>0</v>
      </c>
      <c r="R479" s="229">
        <v>0</v>
      </c>
      <c r="S479" s="229">
        <v>0</v>
      </c>
      <c r="T479" s="229">
        <v>0</v>
      </c>
      <c r="U479" s="229">
        <v>0</v>
      </c>
      <c r="V479" s="229">
        <v>0</v>
      </c>
      <c r="W479" s="229">
        <v>0</v>
      </c>
      <c r="X479" s="229">
        <v>0</v>
      </c>
      <c r="Y479" s="229">
        <v>0</v>
      </c>
      <c r="Z479" s="229">
        <v>0</v>
      </c>
      <c r="AA479" s="229">
        <v>0</v>
      </c>
      <c r="AB479" s="229">
        <v>0</v>
      </c>
      <c r="AC479" s="229">
        <v>0</v>
      </c>
      <c r="AD479" s="229">
        <v>0</v>
      </c>
      <c r="AE479" s="229">
        <v>0</v>
      </c>
      <c r="AF479" s="229">
        <v>0</v>
      </c>
      <c r="AG479" s="229">
        <v>0</v>
      </c>
      <c r="AH479" s="229">
        <v>0</v>
      </c>
      <c r="AI479" s="229">
        <v>0</v>
      </c>
      <c r="AJ479" s="229">
        <v>0</v>
      </c>
      <c r="AK479" s="229">
        <v>0</v>
      </c>
      <c r="AL479" s="229">
        <v>0</v>
      </c>
    </row>
    <row r="480" spans="1:38">
      <c r="A480" s="229">
        <v>479</v>
      </c>
      <c r="B480" s="229" t="s">
        <v>2879</v>
      </c>
      <c r="C480" s="229" t="s">
        <v>3185</v>
      </c>
      <c r="D480" s="229">
        <f t="shared" si="7"/>
        <v>4500</v>
      </c>
      <c r="E480" s="229" t="s">
        <v>2898</v>
      </c>
      <c r="G480" s="229">
        <v>0</v>
      </c>
      <c r="H480" s="229">
        <v>0</v>
      </c>
      <c r="I480" s="229">
        <v>0</v>
      </c>
      <c r="J480" s="229">
        <v>0</v>
      </c>
      <c r="K480" s="229">
        <v>0</v>
      </c>
      <c r="L480" s="229">
        <v>0</v>
      </c>
      <c r="M480" s="229">
        <v>1500</v>
      </c>
      <c r="N480" s="229">
        <v>0</v>
      </c>
      <c r="O480" s="229">
        <v>0</v>
      </c>
      <c r="P480" s="229">
        <v>0</v>
      </c>
      <c r="Q480" s="229">
        <v>0</v>
      </c>
      <c r="R480" s="229">
        <v>0</v>
      </c>
      <c r="S480" s="229">
        <v>0</v>
      </c>
      <c r="T480" s="229">
        <v>0</v>
      </c>
      <c r="U480" s="229">
        <v>0</v>
      </c>
      <c r="V480" s="229">
        <v>0</v>
      </c>
      <c r="W480" s="229">
        <v>0</v>
      </c>
      <c r="X480" s="229">
        <v>1500</v>
      </c>
      <c r="Y480" s="229">
        <v>0</v>
      </c>
      <c r="Z480" s="229">
        <v>0</v>
      </c>
      <c r="AA480" s="229">
        <v>0</v>
      </c>
      <c r="AB480" s="229">
        <v>0</v>
      </c>
      <c r="AC480" s="229">
        <v>0</v>
      </c>
      <c r="AD480" s="229">
        <v>0</v>
      </c>
      <c r="AE480" s="229">
        <v>0</v>
      </c>
      <c r="AF480" s="229">
        <v>1500</v>
      </c>
      <c r="AG480" s="229">
        <v>0</v>
      </c>
      <c r="AH480" s="229">
        <v>0</v>
      </c>
      <c r="AI480" s="229">
        <v>0</v>
      </c>
      <c r="AJ480" s="229">
        <v>0</v>
      </c>
      <c r="AK480" s="229">
        <v>0</v>
      </c>
      <c r="AL480" s="229">
        <v>4500</v>
      </c>
    </row>
    <row r="481" spans="1:38">
      <c r="A481" s="229">
        <v>480</v>
      </c>
      <c r="B481" s="229" t="s">
        <v>2879</v>
      </c>
      <c r="C481" s="229" t="s">
        <v>3186</v>
      </c>
      <c r="D481" s="229">
        <f t="shared" si="7"/>
        <v>0</v>
      </c>
      <c r="E481" s="229" t="s">
        <v>3010</v>
      </c>
      <c r="G481" s="229">
        <v>0</v>
      </c>
      <c r="H481" s="229">
        <v>0</v>
      </c>
      <c r="I481" s="229">
        <v>0</v>
      </c>
      <c r="J481" s="229">
        <v>0</v>
      </c>
      <c r="K481" s="229">
        <v>0</v>
      </c>
      <c r="L481" s="229">
        <v>0</v>
      </c>
      <c r="M481" s="229">
        <v>0</v>
      </c>
      <c r="N481" s="229">
        <v>0</v>
      </c>
      <c r="O481" s="229">
        <v>0</v>
      </c>
      <c r="P481" s="229">
        <v>0</v>
      </c>
      <c r="Q481" s="229">
        <v>0</v>
      </c>
      <c r="R481" s="229">
        <v>0</v>
      </c>
      <c r="S481" s="229">
        <v>0</v>
      </c>
      <c r="T481" s="229">
        <v>0</v>
      </c>
      <c r="U481" s="229">
        <v>0</v>
      </c>
      <c r="V481" s="229">
        <v>0</v>
      </c>
      <c r="W481" s="229">
        <v>0</v>
      </c>
      <c r="X481" s="229">
        <v>0</v>
      </c>
      <c r="Y481" s="229">
        <v>0</v>
      </c>
      <c r="Z481" s="229">
        <v>0</v>
      </c>
      <c r="AA481" s="229">
        <v>0</v>
      </c>
      <c r="AB481" s="229">
        <v>0</v>
      </c>
      <c r="AC481" s="229">
        <v>0</v>
      </c>
      <c r="AD481" s="229">
        <v>0</v>
      </c>
      <c r="AE481" s="229">
        <v>0</v>
      </c>
      <c r="AF481" s="229">
        <v>0</v>
      </c>
      <c r="AG481" s="229">
        <v>0</v>
      </c>
      <c r="AH481" s="229">
        <v>0</v>
      </c>
      <c r="AI481" s="229">
        <v>0</v>
      </c>
      <c r="AJ481" s="229">
        <v>0</v>
      </c>
      <c r="AK481" s="229">
        <v>0</v>
      </c>
      <c r="AL481" s="229">
        <v>0</v>
      </c>
    </row>
    <row r="482" spans="1:38">
      <c r="A482" s="229">
        <v>481</v>
      </c>
      <c r="B482" s="229" t="s">
        <v>2879</v>
      </c>
      <c r="C482" s="229" t="s">
        <v>3187</v>
      </c>
      <c r="D482" s="229">
        <f t="shared" si="7"/>
        <v>7500</v>
      </c>
      <c r="E482" s="229" t="s">
        <v>3010</v>
      </c>
      <c r="G482" s="229">
        <v>0</v>
      </c>
      <c r="H482" s="229">
        <v>0</v>
      </c>
      <c r="I482" s="229">
        <v>0</v>
      </c>
      <c r="J482" s="229">
        <v>0</v>
      </c>
      <c r="K482" s="229">
        <v>0</v>
      </c>
      <c r="L482" s="229">
        <v>1500</v>
      </c>
      <c r="M482" s="229">
        <v>0</v>
      </c>
      <c r="N482" s="229">
        <v>0</v>
      </c>
      <c r="O482" s="229">
        <v>0</v>
      </c>
      <c r="P482" s="229">
        <v>1500</v>
      </c>
      <c r="Q482" s="229">
        <v>0</v>
      </c>
      <c r="R482" s="229">
        <v>0</v>
      </c>
      <c r="S482" s="229">
        <v>0</v>
      </c>
      <c r="T482" s="229">
        <v>1500</v>
      </c>
      <c r="U482" s="229">
        <v>0</v>
      </c>
      <c r="V482" s="229">
        <v>0</v>
      </c>
      <c r="W482" s="229">
        <v>0</v>
      </c>
      <c r="X482" s="229">
        <v>0</v>
      </c>
      <c r="Y482" s="229">
        <v>0</v>
      </c>
      <c r="Z482" s="229">
        <v>1500</v>
      </c>
      <c r="AA482" s="229">
        <v>0</v>
      </c>
      <c r="AB482" s="229">
        <v>0</v>
      </c>
      <c r="AC482" s="229">
        <v>0</v>
      </c>
      <c r="AD482" s="229">
        <v>0</v>
      </c>
      <c r="AE482" s="229">
        <v>0</v>
      </c>
      <c r="AF482" s="229">
        <v>1500</v>
      </c>
      <c r="AG482" s="229">
        <v>0</v>
      </c>
      <c r="AH482" s="229">
        <v>0</v>
      </c>
      <c r="AI482" s="229">
        <v>0</v>
      </c>
      <c r="AJ482" s="229">
        <v>0</v>
      </c>
      <c r="AK482" s="229">
        <v>0</v>
      </c>
      <c r="AL482" s="229">
        <v>7500</v>
      </c>
    </row>
    <row r="483" spans="1:38">
      <c r="A483" s="229">
        <v>482</v>
      </c>
      <c r="B483" s="229" t="s">
        <v>2879</v>
      </c>
      <c r="C483" s="229" t="s">
        <v>3188</v>
      </c>
      <c r="D483" s="229">
        <f t="shared" si="7"/>
        <v>0</v>
      </c>
      <c r="E483" s="229" t="s">
        <v>2898</v>
      </c>
      <c r="G483" s="229">
        <v>0</v>
      </c>
      <c r="H483" s="229">
        <v>0</v>
      </c>
      <c r="I483" s="229">
        <v>0</v>
      </c>
      <c r="J483" s="229">
        <v>0</v>
      </c>
      <c r="K483" s="229">
        <v>0</v>
      </c>
      <c r="L483" s="229">
        <v>0</v>
      </c>
      <c r="M483" s="229">
        <v>0</v>
      </c>
      <c r="N483" s="229">
        <v>0</v>
      </c>
      <c r="O483" s="229">
        <v>0</v>
      </c>
      <c r="P483" s="229">
        <v>0</v>
      </c>
      <c r="Q483" s="229">
        <v>0</v>
      </c>
      <c r="R483" s="229">
        <v>0</v>
      </c>
      <c r="S483" s="229">
        <v>0</v>
      </c>
      <c r="T483" s="229">
        <v>0</v>
      </c>
      <c r="U483" s="229">
        <v>0</v>
      </c>
      <c r="V483" s="229">
        <v>0</v>
      </c>
      <c r="W483" s="229">
        <v>0</v>
      </c>
      <c r="X483" s="229">
        <v>0</v>
      </c>
      <c r="Y483" s="229">
        <v>0</v>
      </c>
      <c r="Z483" s="229">
        <v>0</v>
      </c>
      <c r="AA483" s="229">
        <v>0</v>
      </c>
      <c r="AB483" s="229">
        <v>0</v>
      </c>
      <c r="AC483" s="229">
        <v>0</v>
      </c>
      <c r="AD483" s="229">
        <v>0</v>
      </c>
      <c r="AE483" s="229">
        <v>0</v>
      </c>
      <c r="AF483" s="229">
        <v>0</v>
      </c>
      <c r="AG483" s="229">
        <v>0</v>
      </c>
      <c r="AH483" s="229">
        <v>0</v>
      </c>
      <c r="AI483" s="229">
        <v>0</v>
      </c>
      <c r="AJ483" s="229">
        <v>0</v>
      </c>
      <c r="AK483" s="229">
        <v>0</v>
      </c>
      <c r="AL483" s="229">
        <v>0</v>
      </c>
    </row>
    <row r="484" spans="1:38">
      <c r="A484" s="229">
        <v>483</v>
      </c>
      <c r="B484" s="229" t="s">
        <v>2879</v>
      </c>
      <c r="C484" s="229" t="s">
        <v>3189</v>
      </c>
      <c r="D484" s="229">
        <f t="shared" si="7"/>
        <v>0</v>
      </c>
      <c r="E484" s="229" t="s">
        <v>3190</v>
      </c>
      <c r="G484" s="229">
        <v>0</v>
      </c>
      <c r="H484" s="229">
        <v>0</v>
      </c>
      <c r="I484" s="229">
        <v>0</v>
      </c>
      <c r="J484" s="229">
        <v>0</v>
      </c>
      <c r="K484" s="229">
        <v>0</v>
      </c>
      <c r="L484" s="229">
        <v>0</v>
      </c>
      <c r="M484" s="229">
        <v>0</v>
      </c>
      <c r="N484" s="229">
        <v>0</v>
      </c>
      <c r="O484" s="229">
        <v>0</v>
      </c>
      <c r="P484" s="229">
        <v>0</v>
      </c>
      <c r="Q484" s="229">
        <v>0</v>
      </c>
      <c r="R484" s="229">
        <v>0</v>
      </c>
      <c r="S484" s="229">
        <v>0</v>
      </c>
      <c r="T484" s="229">
        <v>0</v>
      </c>
      <c r="U484" s="229">
        <v>0</v>
      </c>
      <c r="V484" s="229">
        <v>0</v>
      </c>
      <c r="W484" s="229">
        <v>0</v>
      </c>
      <c r="X484" s="229">
        <v>0</v>
      </c>
      <c r="Y484" s="229">
        <v>0</v>
      </c>
      <c r="Z484" s="229">
        <v>0</v>
      </c>
      <c r="AA484" s="229">
        <v>0</v>
      </c>
      <c r="AB484" s="229">
        <v>0</v>
      </c>
      <c r="AC484" s="229">
        <v>0</v>
      </c>
      <c r="AD484" s="229">
        <v>0</v>
      </c>
      <c r="AE484" s="229">
        <v>0</v>
      </c>
      <c r="AF484" s="229">
        <v>0</v>
      </c>
      <c r="AG484" s="229">
        <v>0</v>
      </c>
      <c r="AH484" s="229">
        <v>0</v>
      </c>
      <c r="AI484" s="229">
        <v>0</v>
      </c>
      <c r="AJ484" s="229">
        <v>0</v>
      </c>
      <c r="AK484" s="229">
        <v>0</v>
      </c>
      <c r="AL484" s="229">
        <v>0</v>
      </c>
    </row>
    <row r="485" spans="1:38">
      <c r="A485" s="229">
        <v>484</v>
      </c>
      <c r="B485" s="229" t="s">
        <v>2879</v>
      </c>
      <c r="C485" s="229" t="s">
        <v>3191</v>
      </c>
      <c r="D485" s="229">
        <f t="shared" si="7"/>
        <v>6000</v>
      </c>
      <c r="E485" s="229" t="s">
        <v>2898</v>
      </c>
      <c r="G485" s="229">
        <v>0</v>
      </c>
      <c r="H485" s="229">
        <v>0</v>
      </c>
      <c r="I485" s="229">
        <v>0</v>
      </c>
      <c r="J485" s="229">
        <v>0</v>
      </c>
      <c r="K485" s="229">
        <v>0</v>
      </c>
      <c r="L485" s="229">
        <v>0</v>
      </c>
      <c r="M485" s="229">
        <v>0</v>
      </c>
      <c r="N485" s="229">
        <v>0</v>
      </c>
      <c r="O485" s="229">
        <v>0</v>
      </c>
      <c r="P485" s="229">
        <v>0</v>
      </c>
      <c r="Q485" s="229">
        <v>2000</v>
      </c>
      <c r="R485" s="229">
        <v>0</v>
      </c>
      <c r="S485" s="229">
        <v>0</v>
      </c>
      <c r="T485" s="229">
        <v>0</v>
      </c>
      <c r="U485" s="229">
        <v>0</v>
      </c>
      <c r="V485" s="229">
        <v>0</v>
      </c>
      <c r="W485" s="229">
        <v>0</v>
      </c>
      <c r="X485" s="229">
        <v>2000</v>
      </c>
      <c r="Y485" s="229">
        <v>0</v>
      </c>
      <c r="Z485" s="229">
        <v>0</v>
      </c>
      <c r="AA485" s="229">
        <v>0</v>
      </c>
      <c r="AB485" s="229">
        <v>0</v>
      </c>
      <c r="AC485" s="229">
        <v>0</v>
      </c>
      <c r="AD485" s="229">
        <v>0</v>
      </c>
      <c r="AE485" s="229">
        <v>2000</v>
      </c>
      <c r="AF485" s="229">
        <v>0</v>
      </c>
      <c r="AG485" s="229">
        <v>0</v>
      </c>
      <c r="AH485" s="229">
        <v>0</v>
      </c>
      <c r="AI485" s="229">
        <v>0</v>
      </c>
      <c r="AJ485" s="229">
        <v>0</v>
      </c>
      <c r="AK485" s="229">
        <v>0</v>
      </c>
      <c r="AL485" s="229">
        <v>6000</v>
      </c>
    </row>
    <row r="486" spans="1:38">
      <c r="A486" s="229">
        <v>485</v>
      </c>
      <c r="B486" s="229" t="s">
        <v>2879</v>
      </c>
      <c r="C486" s="229" t="s">
        <v>3192</v>
      </c>
      <c r="D486" s="229">
        <f t="shared" si="7"/>
        <v>6000</v>
      </c>
      <c r="E486" s="229" t="s">
        <v>2898</v>
      </c>
      <c r="G486" s="229">
        <v>0</v>
      </c>
      <c r="H486" s="229">
        <v>0</v>
      </c>
      <c r="I486" s="229">
        <v>0</v>
      </c>
      <c r="J486" s="229">
        <v>0</v>
      </c>
      <c r="K486" s="229">
        <v>0</v>
      </c>
      <c r="L486" s="229">
        <v>0</v>
      </c>
      <c r="M486" s="229">
        <v>0</v>
      </c>
      <c r="N486" s="229">
        <v>0</v>
      </c>
      <c r="O486" s="229">
        <v>0</v>
      </c>
      <c r="P486" s="229">
        <v>0</v>
      </c>
      <c r="Q486" s="229">
        <v>0</v>
      </c>
      <c r="R486" s="229">
        <v>0</v>
      </c>
      <c r="S486" s="229">
        <v>2000</v>
      </c>
      <c r="T486" s="229">
        <v>0</v>
      </c>
      <c r="U486" s="229">
        <v>0</v>
      </c>
      <c r="V486" s="229">
        <v>0</v>
      </c>
      <c r="W486" s="229">
        <v>0</v>
      </c>
      <c r="X486" s="229">
        <v>0</v>
      </c>
      <c r="Y486" s="229">
        <v>0</v>
      </c>
      <c r="Z486" s="229">
        <v>2000</v>
      </c>
      <c r="AA486" s="229">
        <v>0</v>
      </c>
      <c r="AB486" s="229">
        <v>0</v>
      </c>
      <c r="AC486" s="229">
        <v>0</v>
      </c>
      <c r="AD486" s="229">
        <v>0</v>
      </c>
      <c r="AE486" s="229">
        <v>0</v>
      </c>
      <c r="AF486" s="229">
        <v>0</v>
      </c>
      <c r="AG486" s="229">
        <v>2000</v>
      </c>
      <c r="AH486" s="229">
        <v>0</v>
      </c>
      <c r="AI486" s="229">
        <v>0</v>
      </c>
      <c r="AJ486" s="229">
        <v>0</v>
      </c>
      <c r="AK486" s="229">
        <v>0</v>
      </c>
      <c r="AL486" s="229">
        <v>6000</v>
      </c>
    </row>
    <row r="487" spans="1:38">
      <c r="A487" s="229">
        <v>486</v>
      </c>
      <c r="B487" s="229" t="s">
        <v>2879</v>
      </c>
      <c r="C487" s="229" t="s">
        <v>3193</v>
      </c>
      <c r="D487" s="229">
        <f t="shared" si="7"/>
        <v>0</v>
      </c>
      <c r="E487" s="229" t="s">
        <v>3190</v>
      </c>
      <c r="G487" s="229">
        <v>0</v>
      </c>
      <c r="H487" s="229">
        <v>0</v>
      </c>
      <c r="I487" s="229">
        <v>0</v>
      </c>
      <c r="J487" s="229">
        <v>0</v>
      </c>
      <c r="K487" s="229">
        <v>0</v>
      </c>
      <c r="L487" s="229">
        <v>0</v>
      </c>
      <c r="M487" s="229">
        <v>0</v>
      </c>
      <c r="N487" s="229">
        <v>0</v>
      </c>
      <c r="O487" s="229">
        <v>0</v>
      </c>
      <c r="P487" s="229">
        <v>0</v>
      </c>
      <c r="Q487" s="229">
        <v>0</v>
      </c>
      <c r="R487" s="229">
        <v>0</v>
      </c>
      <c r="S487" s="229">
        <v>0</v>
      </c>
      <c r="T487" s="229">
        <v>0</v>
      </c>
      <c r="U487" s="229">
        <v>0</v>
      </c>
      <c r="V487" s="229">
        <v>0</v>
      </c>
      <c r="W487" s="229">
        <v>0</v>
      </c>
      <c r="X487" s="229">
        <v>0</v>
      </c>
      <c r="Y487" s="229">
        <v>0</v>
      </c>
      <c r="Z487" s="229">
        <v>0</v>
      </c>
      <c r="AA487" s="229">
        <v>0</v>
      </c>
      <c r="AB487" s="229">
        <v>0</v>
      </c>
      <c r="AC487" s="229">
        <v>0</v>
      </c>
      <c r="AD487" s="229">
        <v>0</v>
      </c>
      <c r="AE487" s="229">
        <v>0</v>
      </c>
      <c r="AF487" s="229">
        <v>0</v>
      </c>
      <c r="AG487" s="229">
        <v>0</v>
      </c>
      <c r="AH487" s="229">
        <v>0</v>
      </c>
      <c r="AI487" s="229">
        <v>0</v>
      </c>
      <c r="AJ487" s="229">
        <v>0</v>
      </c>
      <c r="AK487" s="229">
        <v>0</v>
      </c>
      <c r="AL487" s="229">
        <v>0</v>
      </c>
    </row>
    <row r="488" spans="1:38">
      <c r="A488" s="229">
        <v>487</v>
      </c>
      <c r="B488" s="229" t="s">
        <v>2879</v>
      </c>
      <c r="C488" s="229" t="s">
        <v>3194</v>
      </c>
      <c r="D488" s="229">
        <f t="shared" si="7"/>
        <v>5100</v>
      </c>
      <c r="E488" s="229" t="s">
        <v>2881</v>
      </c>
      <c r="G488" s="229">
        <v>0</v>
      </c>
      <c r="H488" s="229">
        <v>0</v>
      </c>
      <c r="I488" s="229">
        <v>0</v>
      </c>
      <c r="J488" s="229">
        <v>0</v>
      </c>
      <c r="K488" s="229">
        <v>0</v>
      </c>
      <c r="L488" s="229">
        <v>0</v>
      </c>
      <c r="M488" s="229">
        <v>1200</v>
      </c>
      <c r="N488" s="229">
        <v>0</v>
      </c>
      <c r="O488" s="229">
        <v>0</v>
      </c>
      <c r="P488" s="229">
        <v>0</v>
      </c>
      <c r="Q488" s="229">
        <v>0</v>
      </c>
      <c r="R488" s="229">
        <v>0</v>
      </c>
      <c r="S488" s="229">
        <v>1200</v>
      </c>
      <c r="T488" s="229">
        <v>0</v>
      </c>
      <c r="U488" s="229">
        <v>0</v>
      </c>
      <c r="V488" s="229">
        <v>0</v>
      </c>
      <c r="W488" s="229">
        <v>0</v>
      </c>
      <c r="X488" s="229">
        <v>0</v>
      </c>
      <c r="Y488" s="229">
        <v>0</v>
      </c>
      <c r="Z488" s="229">
        <v>1200</v>
      </c>
      <c r="AA488" s="229">
        <v>0</v>
      </c>
      <c r="AB488" s="229">
        <v>0</v>
      </c>
      <c r="AC488" s="229">
        <v>0</v>
      </c>
      <c r="AD488" s="229">
        <v>0</v>
      </c>
      <c r="AE488" s="229">
        <v>1500</v>
      </c>
      <c r="AF488" s="229">
        <v>0</v>
      </c>
      <c r="AG488" s="229">
        <v>0</v>
      </c>
      <c r="AH488" s="229">
        <v>0</v>
      </c>
      <c r="AI488" s="229">
        <v>0</v>
      </c>
      <c r="AJ488" s="229">
        <v>0</v>
      </c>
      <c r="AK488" s="229">
        <v>0</v>
      </c>
      <c r="AL488" s="229">
        <v>5100</v>
      </c>
    </row>
    <row r="489" spans="1:38">
      <c r="A489" s="229">
        <v>488</v>
      </c>
      <c r="B489" s="229" t="s">
        <v>2879</v>
      </c>
      <c r="C489" s="229" t="s">
        <v>3195</v>
      </c>
      <c r="D489" s="229">
        <f t="shared" si="7"/>
        <v>6000</v>
      </c>
      <c r="E489" s="229" t="s">
        <v>3010</v>
      </c>
      <c r="G489" s="229">
        <v>0</v>
      </c>
      <c r="H489" s="229">
        <v>0</v>
      </c>
      <c r="I489" s="229">
        <v>0</v>
      </c>
      <c r="J489" s="229">
        <v>0</v>
      </c>
      <c r="K489" s="229">
        <v>0</v>
      </c>
      <c r="L489" s="229">
        <v>0</v>
      </c>
      <c r="M489" s="229">
        <v>0</v>
      </c>
      <c r="N489" s="229">
        <v>0</v>
      </c>
      <c r="O489" s="229">
        <v>0</v>
      </c>
      <c r="P489" s="229">
        <v>2000</v>
      </c>
      <c r="Q489" s="229">
        <v>0</v>
      </c>
      <c r="R489" s="229">
        <v>0</v>
      </c>
      <c r="S489" s="229">
        <v>0</v>
      </c>
      <c r="T489" s="229">
        <v>0</v>
      </c>
      <c r="U489" s="229">
        <v>0</v>
      </c>
      <c r="V489" s="229">
        <v>0</v>
      </c>
      <c r="W489" s="229">
        <v>0</v>
      </c>
      <c r="X489" s="229">
        <v>2000</v>
      </c>
      <c r="Y489" s="229">
        <v>0</v>
      </c>
      <c r="Z489" s="229">
        <v>0</v>
      </c>
      <c r="AA489" s="229">
        <v>0</v>
      </c>
      <c r="AB489" s="229">
        <v>0</v>
      </c>
      <c r="AC489" s="229">
        <v>0</v>
      </c>
      <c r="AD489" s="229">
        <v>0</v>
      </c>
      <c r="AE489" s="229">
        <v>2000</v>
      </c>
      <c r="AF489" s="229">
        <v>0</v>
      </c>
      <c r="AG489" s="229">
        <v>0</v>
      </c>
      <c r="AH489" s="229">
        <v>0</v>
      </c>
      <c r="AI489" s="229">
        <v>0</v>
      </c>
      <c r="AJ489" s="229">
        <v>0</v>
      </c>
      <c r="AK489" s="229">
        <v>0</v>
      </c>
      <c r="AL489" s="229">
        <v>6000</v>
      </c>
    </row>
    <row r="490" spans="1:38">
      <c r="A490" s="229">
        <v>489</v>
      </c>
      <c r="B490" s="229" t="s">
        <v>2879</v>
      </c>
      <c r="C490" s="229" t="s">
        <v>3196</v>
      </c>
      <c r="D490" s="229">
        <f t="shared" si="7"/>
        <v>7200</v>
      </c>
      <c r="E490" s="229" t="s">
        <v>2889</v>
      </c>
      <c r="G490" s="229">
        <v>0</v>
      </c>
      <c r="H490" s="229">
        <v>0</v>
      </c>
      <c r="I490" s="229">
        <v>0</v>
      </c>
      <c r="J490" s="229">
        <v>0</v>
      </c>
      <c r="K490" s="229">
        <v>0</v>
      </c>
      <c r="L490" s="229">
        <v>1800</v>
      </c>
      <c r="M490" s="229">
        <v>0</v>
      </c>
      <c r="N490" s="229">
        <v>0</v>
      </c>
      <c r="O490" s="229">
        <v>0</v>
      </c>
      <c r="P490" s="229">
        <v>0</v>
      </c>
      <c r="Q490" s="229">
        <v>0</v>
      </c>
      <c r="R490" s="229">
        <v>1800</v>
      </c>
      <c r="S490" s="229">
        <v>0</v>
      </c>
      <c r="T490" s="229">
        <v>0</v>
      </c>
      <c r="U490" s="229">
        <v>0</v>
      </c>
      <c r="V490" s="229">
        <v>0</v>
      </c>
      <c r="W490" s="229">
        <v>0</v>
      </c>
      <c r="X490" s="229">
        <v>0</v>
      </c>
      <c r="Y490" s="229">
        <v>1800</v>
      </c>
      <c r="Z490" s="229">
        <v>0</v>
      </c>
      <c r="AA490" s="229">
        <v>0</v>
      </c>
      <c r="AB490" s="229">
        <v>0</v>
      </c>
      <c r="AC490" s="229">
        <v>0</v>
      </c>
      <c r="AD490" s="229">
        <v>0</v>
      </c>
      <c r="AE490" s="229">
        <v>0</v>
      </c>
      <c r="AF490" s="229">
        <v>1800</v>
      </c>
      <c r="AG490" s="229">
        <v>0</v>
      </c>
      <c r="AH490" s="229">
        <v>0</v>
      </c>
      <c r="AI490" s="229">
        <v>0</v>
      </c>
      <c r="AJ490" s="229">
        <v>0</v>
      </c>
      <c r="AK490" s="229">
        <v>0</v>
      </c>
      <c r="AL490" s="229">
        <v>7200</v>
      </c>
    </row>
    <row r="491" spans="1:38">
      <c r="A491" s="229">
        <v>490</v>
      </c>
      <c r="B491" s="229" t="s">
        <v>2879</v>
      </c>
      <c r="C491" s="229" t="s">
        <v>3197</v>
      </c>
      <c r="D491" s="229">
        <f t="shared" si="7"/>
        <v>0</v>
      </c>
      <c r="E491" s="229" t="s">
        <v>3010</v>
      </c>
      <c r="G491" s="229">
        <v>0</v>
      </c>
      <c r="H491" s="229">
        <v>0</v>
      </c>
      <c r="I491" s="229">
        <v>0</v>
      </c>
      <c r="J491" s="229">
        <v>0</v>
      </c>
      <c r="K491" s="229">
        <v>0</v>
      </c>
      <c r="L491" s="229">
        <v>0</v>
      </c>
      <c r="M491" s="229">
        <v>0</v>
      </c>
      <c r="N491" s="229">
        <v>0</v>
      </c>
      <c r="O491" s="229">
        <v>0</v>
      </c>
      <c r="P491" s="229">
        <v>0</v>
      </c>
      <c r="Q491" s="229">
        <v>0</v>
      </c>
      <c r="R491" s="229">
        <v>0</v>
      </c>
      <c r="S491" s="229">
        <v>0</v>
      </c>
      <c r="T491" s="229">
        <v>0</v>
      </c>
      <c r="U491" s="229">
        <v>0</v>
      </c>
      <c r="V491" s="229">
        <v>0</v>
      </c>
      <c r="W491" s="229">
        <v>0</v>
      </c>
      <c r="X491" s="229">
        <v>0</v>
      </c>
      <c r="Y491" s="229">
        <v>0</v>
      </c>
      <c r="Z491" s="229">
        <v>0</v>
      </c>
      <c r="AA491" s="229">
        <v>0</v>
      </c>
      <c r="AB491" s="229">
        <v>0</v>
      </c>
      <c r="AC491" s="229">
        <v>0</v>
      </c>
      <c r="AD491" s="229">
        <v>0</v>
      </c>
      <c r="AE491" s="229">
        <v>0</v>
      </c>
      <c r="AF491" s="229">
        <v>0</v>
      </c>
      <c r="AG491" s="229">
        <v>0</v>
      </c>
      <c r="AH491" s="229">
        <v>0</v>
      </c>
      <c r="AI491" s="229">
        <v>0</v>
      </c>
      <c r="AJ491" s="229">
        <v>0</v>
      </c>
      <c r="AK491" s="229">
        <v>0</v>
      </c>
      <c r="AL491" s="229">
        <v>0</v>
      </c>
    </row>
    <row r="492" spans="1:38">
      <c r="A492" s="229">
        <v>491</v>
      </c>
      <c r="B492" s="229" t="s">
        <v>2879</v>
      </c>
      <c r="C492" s="229" t="s">
        <v>3198</v>
      </c>
      <c r="D492" s="229">
        <f t="shared" si="7"/>
        <v>7200</v>
      </c>
      <c r="E492" s="229" t="s">
        <v>3199</v>
      </c>
      <c r="G492" s="229">
        <v>0</v>
      </c>
      <c r="H492" s="229">
        <v>0</v>
      </c>
      <c r="I492" s="229">
        <v>0</v>
      </c>
      <c r="J492" s="229">
        <v>0</v>
      </c>
      <c r="K492" s="229">
        <v>0</v>
      </c>
      <c r="L492" s="229">
        <v>1200</v>
      </c>
      <c r="M492" s="229">
        <v>0</v>
      </c>
      <c r="N492" s="229">
        <v>0</v>
      </c>
      <c r="O492" s="229">
        <v>0</v>
      </c>
      <c r="P492" s="229">
        <v>1200</v>
      </c>
      <c r="Q492" s="229">
        <v>0</v>
      </c>
      <c r="R492" s="229">
        <v>1200</v>
      </c>
      <c r="S492" s="229">
        <v>0</v>
      </c>
      <c r="T492" s="229">
        <v>0</v>
      </c>
      <c r="U492" s="229">
        <v>0</v>
      </c>
      <c r="V492" s="229">
        <v>0</v>
      </c>
      <c r="W492" s="229">
        <v>1200</v>
      </c>
      <c r="X492" s="229">
        <v>0</v>
      </c>
      <c r="Y492" s="229">
        <v>0</v>
      </c>
      <c r="Z492" s="229">
        <v>0</v>
      </c>
      <c r="AA492" s="229">
        <v>1200</v>
      </c>
      <c r="AB492" s="229">
        <v>0</v>
      </c>
      <c r="AC492" s="229">
        <v>0</v>
      </c>
      <c r="AD492" s="229">
        <v>0</v>
      </c>
      <c r="AE492" s="229">
        <v>0</v>
      </c>
      <c r="AF492" s="229">
        <v>1200</v>
      </c>
      <c r="AG492" s="229">
        <v>0</v>
      </c>
      <c r="AH492" s="229">
        <v>0</v>
      </c>
      <c r="AI492" s="229">
        <v>0</v>
      </c>
      <c r="AJ492" s="229">
        <v>0</v>
      </c>
      <c r="AK492" s="229">
        <v>0</v>
      </c>
      <c r="AL492" s="229">
        <v>7200</v>
      </c>
    </row>
    <row r="493" spans="1:38">
      <c r="A493" s="229">
        <v>492</v>
      </c>
      <c r="B493" s="229" t="s">
        <v>2879</v>
      </c>
      <c r="C493" s="229" t="s">
        <v>3200</v>
      </c>
      <c r="D493" s="229">
        <f t="shared" si="7"/>
        <v>2800</v>
      </c>
      <c r="E493" s="229" t="s">
        <v>3148</v>
      </c>
      <c r="G493" s="229">
        <v>0</v>
      </c>
      <c r="H493" s="229">
        <v>0</v>
      </c>
      <c r="I493" s="229">
        <v>0</v>
      </c>
      <c r="J493" s="229">
        <v>0</v>
      </c>
      <c r="K493" s="229">
        <v>0</v>
      </c>
      <c r="L493" s="229">
        <v>0</v>
      </c>
      <c r="M493" s="229">
        <v>0</v>
      </c>
      <c r="N493" s="229">
        <v>0</v>
      </c>
      <c r="O493" s="229">
        <v>0</v>
      </c>
      <c r="P493" s="229">
        <v>0</v>
      </c>
      <c r="Q493" s="229">
        <v>1400</v>
      </c>
      <c r="R493" s="229">
        <v>0</v>
      </c>
      <c r="S493" s="229">
        <v>0</v>
      </c>
      <c r="T493" s="229">
        <v>0</v>
      </c>
      <c r="U493" s="229">
        <v>0</v>
      </c>
      <c r="V493" s="229">
        <v>0</v>
      </c>
      <c r="W493" s="229">
        <v>0</v>
      </c>
      <c r="X493" s="229">
        <v>0</v>
      </c>
      <c r="Y493" s="229">
        <v>0</v>
      </c>
      <c r="Z493" s="229">
        <v>0</v>
      </c>
      <c r="AA493" s="229">
        <v>1400</v>
      </c>
      <c r="AB493" s="229">
        <v>0</v>
      </c>
      <c r="AC493" s="229">
        <v>0</v>
      </c>
      <c r="AD493" s="229">
        <v>0</v>
      </c>
      <c r="AE493" s="229">
        <v>0</v>
      </c>
      <c r="AF493" s="229">
        <v>0</v>
      </c>
      <c r="AG493" s="229">
        <v>0</v>
      </c>
      <c r="AH493" s="229">
        <v>0</v>
      </c>
      <c r="AI493" s="229">
        <v>0</v>
      </c>
      <c r="AJ493" s="229">
        <v>0</v>
      </c>
      <c r="AK493" s="229">
        <v>0</v>
      </c>
      <c r="AL493" s="229">
        <v>2800</v>
      </c>
    </row>
    <row r="494" spans="1:38">
      <c r="A494" s="229">
        <v>493</v>
      </c>
      <c r="B494" s="229" t="s">
        <v>2879</v>
      </c>
      <c r="C494" s="229" t="s">
        <v>3201</v>
      </c>
      <c r="D494" s="229">
        <f t="shared" si="7"/>
        <v>0</v>
      </c>
      <c r="E494" s="229" t="s">
        <v>3202</v>
      </c>
      <c r="G494" s="229">
        <v>0</v>
      </c>
      <c r="H494" s="229">
        <v>0</v>
      </c>
      <c r="I494" s="229">
        <v>0</v>
      </c>
      <c r="J494" s="229">
        <v>0</v>
      </c>
      <c r="K494" s="229">
        <v>0</v>
      </c>
      <c r="L494" s="229">
        <v>0</v>
      </c>
      <c r="M494" s="229">
        <v>0</v>
      </c>
      <c r="N494" s="229">
        <v>0</v>
      </c>
      <c r="O494" s="229">
        <v>0</v>
      </c>
      <c r="P494" s="229">
        <v>0</v>
      </c>
      <c r="Q494" s="229">
        <v>0</v>
      </c>
      <c r="R494" s="229">
        <v>0</v>
      </c>
      <c r="S494" s="229">
        <v>0</v>
      </c>
      <c r="T494" s="229">
        <v>0</v>
      </c>
      <c r="U494" s="229">
        <v>0</v>
      </c>
      <c r="V494" s="229">
        <v>0</v>
      </c>
      <c r="W494" s="229">
        <v>0</v>
      </c>
      <c r="X494" s="229">
        <v>0</v>
      </c>
      <c r="Y494" s="229">
        <v>0</v>
      </c>
      <c r="Z494" s="229">
        <v>0</v>
      </c>
      <c r="AA494" s="229">
        <v>0</v>
      </c>
      <c r="AB494" s="229">
        <v>0</v>
      </c>
      <c r="AC494" s="229">
        <v>0</v>
      </c>
      <c r="AD494" s="229">
        <v>0</v>
      </c>
      <c r="AE494" s="229">
        <v>0</v>
      </c>
      <c r="AF494" s="229">
        <v>0</v>
      </c>
      <c r="AG494" s="229">
        <v>0</v>
      </c>
      <c r="AH494" s="229">
        <v>0</v>
      </c>
      <c r="AI494" s="229">
        <v>0</v>
      </c>
      <c r="AJ494" s="229">
        <v>0</v>
      </c>
      <c r="AK494" s="229">
        <v>0</v>
      </c>
      <c r="AL494" s="229">
        <v>0</v>
      </c>
    </row>
    <row r="495" spans="1:38">
      <c r="A495" s="229">
        <v>494</v>
      </c>
      <c r="B495" s="229" t="s">
        <v>2879</v>
      </c>
      <c r="C495" s="229" t="s">
        <v>3203</v>
      </c>
      <c r="D495" s="229">
        <f t="shared" si="7"/>
        <v>7200</v>
      </c>
      <c r="E495" s="229" t="s">
        <v>2881</v>
      </c>
      <c r="G495" s="229">
        <v>0</v>
      </c>
      <c r="H495" s="229">
        <v>0</v>
      </c>
      <c r="I495" s="229">
        <v>0</v>
      </c>
      <c r="J495" s="229">
        <v>0</v>
      </c>
      <c r="K495" s="229">
        <v>0</v>
      </c>
      <c r="L495" s="229">
        <v>1200</v>
      </c>
      <c r="M495" s="229">
        <v>0</v>
      </c>
      <c r="N495" s="229">
        <v>0</v>
      </c>
      <c r="O495" s="229">
        <v>0</v>
      </c>
      <c r="P495" s="229">
        <v>1200</v>
      </c>
      <c r="Q495" s="229">
        <v>0</v>
      </c>
      <c r="R495" s="229">
        <v>0</v>
      </c>
      <c r="S495" s="229">
        <v>1200</v>
      </c>
      <c r="T495" s="229">
        <v>0</v>
      </c>
      <c r="U495" s="229">
        <v>0</v>
      </c>
      <c r="V495" s="229">
        <v>0</v>
      </c>
      <c r="W495" s="229">
        <v>0</v>
      </c>
      <c r="X495" s="229">
        <v>1200</v>
      </c>
      <c r="Y495" s="229">
        <v>0</v>
      </c>
      <c r="Z495" s="229">
        <v>0</v>
      </c>
      <c r="AA495" s="229">
        <v>0</v>
      </c>
      <c r="AB495" s="229">
        <v>0</v>
      </c>
      <c r="AC495" s="229">
        <v>0</v>
      </c>
      <c r="AD495" s="229">
        <v>1200</v>
      </c>
      <c r="AE495" s="229">
        <v>0</v>
      </c>
      <c r="AF495" s="229">
        <v>0</v>
      </c>
      <c r="AG495" s="229">
        <v>1200</v>
      </c>
      <c r="AH495" s="229">
        <v>0</v>
      </c>
      <c r="AI495" s="229">
        <v>0</v>
      </c>
      <c r="AJ495" s="229">
        <v>0</v>
      </c>
      <c r="AK495" s="229">
        <v>0</v>
      </c>
      <c r="AL495" s="229">
        <v>7200</v>
      </c>
    </row>
    <row r="496" spans="1:38">
      <c r="A496" s="229">
        <v>495</v>
      </c>
      <c r="B496" s="229" t="s">
        <v>2879</v>
      </c>
      <c r="C496" s="229" t="s">
        <v>3204</v>
      </c>
      <c r="D496" s="229">
        <f t="shared" si="7"/>
        <v>9000</v>
      </c>
      <c r="E496" s="229" t="s">
        <v>2881</v>
      </c>
      <c r="G496" s="229">
        <v>0</v>
      </c>
      <c r="H496" s="229">
        <v>0</v>
      </c>
      <c r="I496" s="229">
        <v>0</v>
      </c>
      <c r="J496" s="229">
        <v>0</v>
      </c>
      <c r="K496" s="229">
        <v>0</v>
      </c>
      <c r="L496" s="229">
        <v>3000</v>
      </c>
      <c r="M496" s="229">
        <v>0</v>
      </c>
      <c r="N496" s="229">
        <v>0</v>
      </c>
      <c r="O496" s="229">
        <v>0</v>
      </c>
      <c r="P496" s="229">
        <v>0</v>
      </c>
      <c r="Q496" s="229">
        <v>3000</v>
      </c>
      <c r="R496" s="229">
        <v>0</v>
      </c>
      <c r="S496" s="229">
        <v>0</v>
      </c>
      <c r="T496" s="229">
        <v>0</v>
      </c>
      <c r="U496" s="229">
        <v>0</v>
      </c>
      <c r="V496" s="229">
        <v>0</v>
      </c>
      <c r="W496" s="229">
        <v>0</v>
      </c>
      <c r="X496" s="229">
        <v>0</v>
      </c>
      <c r="Y496" s="229">
        <v>0</v>
      </c>
      <c r="Z496" s="229">
        <v>0</v>
      </c>
      <c r="AA496" s="229">
        <v>3000</v>
      </c>
      <c r="AB496" s="229">
        <v>0</v>
      </c>
      <c r="AC496" s="229">
        <v>0</v>
      </c>
      <c r="AD496" s="229">
        <v>0</v>
      </c>
      <c r="AE496" s="229">
        <v>0</v>
      </c>
      <c r="AF496" s="229">
        <v>0</v>
      </c>
      <c r="AG496" s="229">
        <v>0</v>
      </c>
      <c r="AH496" s="229">
        <v>0</v>
      </c>
      <c r="AI496" s="229">
        <v>0</v>
      </c>
      <c r="AJ496" s="229">
        <v>0</v>
      </c>
      <c r="AK496" s="229">
        <v>0</v>
      </c>
      <c r="AL496" s="229">
        <v>9000</v>
      </c>
    </row>
    <row r="497" spans="1:38">
      <c r="A497" s="229">
        <v>496</v>
      </c>
      <c r="B497" s="229" t="s">
        <v>2879</v>
      </c>
      <c r="C497" s="229" t="s">
        <v>3205</v>
      </c>
      <c r="D497" s="229">
        <f t="shared" si="7"/>
        <v>7200</v>
      </c>
      <c r="E497" s="229" t="s">
        <v>3010</v>
      </c>
      <c r="G497" s="229">
        <v>0</v>
      </c>
      <c r="H497" s="229">
        <v>0</v>
      </c>
      <c r="I497" s="229">
        <v>0</v>
      </c>
      <c r="J497" s="229">
        <v>0</v>
      </c>
      <c r="K497" s="229">
        <v>0</v>
      </c>
      <c r="L497" s="229">
        <v>1800</v>
      </c>
      <c r="M497" s="229">
        <v>0</v>
      </c>
      <c r="N497" s="229">
        <v>0</v>
      </c>
      <c r="O497" s="229">
        <v>0</v>
      </c>
      <c r="P497" s="229">
        <v>0</v>
      </c>
      <c r="Q497" s="229">
        <v>0</v>
      </c>
      <c r="R497" s="229">
        <v>0</v>
      </c>
      <c r="S497" s="229">
        <v>1800</v>
      </c>
      <c r="T497" s="229">
        <v>0</v>
      </c>
      <c r="U497" s="229">
        <v>0</v>
      </c>
      <c r="V497" s="229">
        <v>0</v>
      </c>
      <c r="W497" s="229">
        <v>0</v>
      </c>
      <c r="X497" s="229">
        <v>0</v>
      </c>
      <c r="Y497" s="229">
        <v>0</v>
      </c>
      <c r="Z497" s="229">
        <v>1800</v>
      </c>
      <c r="AA497" s="229">
        <v>0</v>
      </c>
      <c r="AB497" s="229">
        <v>0</v>
      </c>
      <c r="AC497" s="229">
        <v>0</v>
      </c>
      <c r="AD497" s="229">
        <v>0</v>
      </c>
      <c r="AE497" s="229">
        <v>0</v>
      </c>
      <c r="AF497" s="229">
        <v>0</v>
      </c>
      <c r="AG497" s="229">
        <v>1800</v>
      </c>
      <c r="AH497" s="229">
        <v>0</v>
      </c>
      <c r="AI497" s="229">
        <v>0</v>
      </c>
      <c r="AJ497" s="229">
        <v>0</v>
      </c>
      <c r="AK497" s="229">
        <v>0</v>
      </c>
      <c r="AL497" s="229">
        <v>7200</v>
      </c>
    </row>
    <row r="498" spans="1:38">
      <c r="A498" s="229">
        <v>497</v>
      </c>
      <c r="B498" s="229" t="s">
        <v>2879</v>
      </c>
      <c r="C498" s="229" t="s">
        <v>3206</v>
      </c>
      <c r="D498" s="229">
        <f t="shared" si="7"/>
        <v>7200</v>
      </c>
      <c r="E498" s="229" t="s">
        <v>3010</v>
      </c>
      <c r="G498" s="229">
        <v>0</v>
      </c>
      <c r="H498" s="229">
        <v>0</v>
      </c>
      <c r="I498" s="229">
        <v>0</v>
      </c>
      <c r="J498" s="229">
        <v>0</v>
      </c>
      <c r="K498" s="229">
        <v>0</v>
      </c>
      <c r="L498" s="229">
        <v>1800</v>
      </c>
      <c r="M498" s="229">
        <v>0</v>
      </c>
      <c r="N498" s="229">
        <v>0</v>
      </c>
      <c r="O498" s="229">
        <v>0</v>
      </c>
      <c r="P498" s="229">
        <v>0</v>
      </c>
      <c r="Q498" s="229">
        <v>0</v>
      </c>
      <c r="R498" s="229">
        <v>0</v>
      </c>
      <c r="S498" s="229">
        <v>1800</v>
      </c>
      <c r="T498" s="229">
        <v>0</v>
      </c>
      <c r="U498" s="229">
        <v>0</v>
      </c>
      <c r="V498" s="229">
        <v>0</v>
      </c>
      <c r="W498" s="229">
        <v>0</v>
      </c>
      <c r="X498" s="229">
        <v>0</v>
      </c>
      <c r="Y498" s="229">
        <v>0</v>
      </c>
      <c r="Z498" s="229">
        <v>1800</v>
      </c>
      <c r="AA498" s="229">
        <v>0</v>
      </c>
      <c r="AB498" s="229">
        <v>0</v>
      </c>
      <c r="AC498" s="229">
        <v>0</v>
      </c>
      <c r="AD498" s="229">
        <v>0</v>
      </c>
      <c r="AE498" s="229">
        <v>0</v>
      </c>
      <c r="AF498" s="229">
        <v>0</v>
      </c>
      <c r="AG498" s="229">
        <v>1800</v>
      </c>
      <c r="AH498" s="229">
        <v>0</v>
      </c>
      <c r="AI498" s="229">
        <v>0</v>
      </c>
      <c r="AJ498" s="229">
        <v>0</v>
      </c>
      <c r="AK498" s="229">
        <v>0</v>
      </c>
      <c r="AL498" s="229">
        <v>7200</v>
      </c>
    </row>
    <row r="499" spans="1:38">
      <c r="A499" s="229">
        <v>498</v>
      </c>
      <c r="B499" s="229" t="s">
        <v>2879</v>
      </c>
      <c r="C499" s="229" t="s">
        <v>3207</v>
      </c>
      <c r="D499" s="229">
        <f t="shared" si="7"/>
        <v>0</v>
      </c>
      <c r="E499" s="229" t="s">
        <v>2981</v>
      </c>
      <c r="G499" s="229">
        <v>0</v>
      </c>
      <c r="H499" s="229">
        <v>0</v>
      </c>
      <c r="I499" s="229">
        <v>0</v>
      </c>
      <c r="J499" s="229">
        <v>0</v>
      </c>
      <c r="K499" s="229">
        <v>0</v>
      </c>
      <c r="L499" s="229">
        <v>0</v>
      </c>
      <c r="M499" s="229">
        <v>0</v>
      </c>
      <c r="N499" s="229">
        <v>0</v>
      </c>
      <c r="O499" s="229">
        <v>0</v>
      </c>
      <c r="P499" s="229">
        <v>0</v>
      </c>
      <c r="Q499" s="229">
        <v>0</v>
      </c>
      <c r="R499" s="229">
        <v>0</v>
      </c>
      <c r="S499" s="229">
        <v>0</v>
      </c>
      <c r="T499" s="229">
        <v>0</v>
      </c>
      <c r="U499" s="229">
        <v>0</v>
      </c>
      <c r="V499" s="229">
        <v>0</v>
      </c>
      <c r="W499" s="229">
        <v>0</v>
      </c>
      <c r="X499" s="229">
        <v>0</v>
      </c>
      <c r="Y499" s="229">
        <v>0</v>
      </c>
      <c r="Z499" s="229">
        <v>0</v>
      </c>
      <c r="AA499" s="229">
        <v>0</v>
      </c>
      <c r="AB499" s="229">
        <v>0</v>
      </c>
      <c r="AC499" s="229">
        <v>0</v>
      </c>
      <c r="AD499" s="229">
        <v>0</v>
      </c>
      <c r="AE499" s="229">
        <v>0</v>
      </c>
      <c r="AF499" s="229">
        <v>0</v>
      </c>
      <c r="AG499" s="229">
        <v>0</v>
      </c>
      <c r="AH499" s="229">
        <v>0</v>
      </c>
      <c r="AI499" s="229">
        <v>0</v>
      </c>
      <c r="AJ499" s="229">
        <v>0</v>
      </c>
      <c r="AK499" s="229">
        <v>0</v>
      </c>
      <c r="AL499" s="229">
        <v>0</v>
      </c>
    </row>
    <row r="500" spans="1:38">
      <c r="A500" s="229">
        <v>499</v>
      </c>
      <c r="B500" s="229" t="s">
        <v>2879</v>
      </c>
      <c r="C500" s="229" t="s">
        <v>3208</v>
      </c>
      <c r="D500" s="229">
        <f t="shared" si="7"/>
        <v>0</v>
      </c>
      <c r="E500" s="229" t="s">
        <v>3199</v>
      </c>
      <c r="G500" s="229">
        <v>0</v>
      </c>
      <c r="H500" s="229">
        <v>0</v>
      </c>
      <c r="I500" s="229">
        <v>0</v>
      </c>
      <c r="J500" s="229">
        <v>0</v>
      </c>
      <c r="K500" s="229">
        <v>0</v>
      </c>
      <c r="L500" s="229">
        <v>0</v>
      </c>
      <c r="M500" s="229">
        <v>0</v>
      </c>
      <c r="N500" s="229">
        <v>0</v>
      </c>
      <c r="O500" s="229">
        <v>0</v>
      </c>
      <c r="P500" s="229">
        <v>0</v>
      </c>
      <c r="Q500" s="229">
        <v>0</v>
      </c>
      <c r="R500" s="229">
        <v>0</v>
      </c>
      <c r="S500" s="229">
        <v>0</v>
      </c>
      <c r="T500" s="229">
        <v>0</v>
      </c>
      <c r="U500" s="229">
        <v>0</v>
      </c>
      <c r="V500" s="229">
        <v>0</v>
      </c>
      <c r="W500" s="229">
        <v>0</v>
      </c>
      <c r="X500" s="229">
        <v>0</v>
      </c>
      <c r="Y500" s="229">
        <v>0</v>
      </c>
      <c r="Z500" s="229">
        <v>0</v>
      </c>
      <c r="AA500" s="229">
        <v>0</v>
      </c>
      <c r="AB500" s="229">
        <v>0</v>
      </c>
      <c r="AC500" s="229">
        <v>0</v>
      </c>
      <c r="AD500" s="229">
        <v>0</v>
      </c>
      <c r="AE500" s="229">
        <v>0</v>
      </c>
      <c r="AF500" s="229">
        <v>0</v>
      </c>
      <c r="AG500" s="229">
        <v>0</v>
      </c>
      <c r="AH500" s="229">
        <v>0</v>
      </c>
      <c r="AI500" s="229">
        <v>0</v>
      </c>
      <c r="AJ500" s="229">
        <v>0</v>
      </c>
      <c r="AK500" s="229">
        <v>0</v>
      </c>
      <c r="AL500" s="229">
        <v>0</v>
      </c>
    </row>
    <row r="501" spans="1:38">
      <c r="A501" s="229">
        <v>500</v>
      </c>
      <c r="B501" s="229" t="s">
        <v>2879</v>
      </c>
      <c r="C501" s="229" t="s">
        <v>3209</v>
      </c>
      <c r="D501" s="229">
        <f t="shared" si="7"/>
        <v>0</v>
      </c>
      <c r="E501" s="229" t="s">
        <v>3202</v>
      </c>
      <c r="G501" s="229">
        <v>0</v>
      </c>
      <c r="H501" s="229">
        <v>0</v>
      </c>
      <c r="I501" s="229">
        <v>0</v>
      </c>
      <c r="J501" s="229">
        <v>0</v>
      </c>
      <c r="K501" s="229">
        <v>0</v>
      </c>
      <c r="L501" s="229">
        <v>0</v>
      </c>
      <c r="M501" s="229">
        <v>0</v>
      </c>
      <c r="N501" s="229">
        <v>0</v>
      </c>
      <c r="O501" s="229">
        <v>0</v>
      </c>
      <c r="P501" s="229">
        <v>0</v>
      </c>
      <c r="Q501" s="229">
        <v>0</v>
      </c>
      <c r="R501" s="229">
        <v>0</v>
      </c>
      <c r="S501" s="229">
        <v>0</v>
      </c>
      <c r="T501" s="229">
        <v>0</v>
      </c>
      <c r="U501" s="229">
        <v>0</v>
      </c>
      <c r="V501" s="229">
        <v>0</v>
      </c>
      <c r="W501" s="229">
        <v>0</v>
      </c>
      <c r="X501" s="229">
        <v>0</v>
      </c>
      <c r="Y501" s="229">
        <v>0</v>
      </c>
      <c r="Z501" s="229">
        <v>0</v>
      </c>
      <c r="AA501" s="229">
        <v>0</v>
      </c>
      <c r="AB501" s="229">
        <v>0</v>
      </c>
      <c r="AC501" s="229">
        <v>0</v>
      </c>
      <c r="AD501" s="229">
        <v>0</v>
      </c>
      <c r="AE501" s="229">
        <v>0</v>
      </c>
      <c r="AF501" s="229">
        <v>0</v>
      </c>
      <c r="AG501" s="229">
        <v>0</v>
      </c>
      <c r="AH501" s="229">
        <v>0</v>
      </c>
      <c r="AI501" s="229">
        <v>0</v>
      </c>
      <c r="AJ501" s="229">
        <v>0</v>
      </c>
      <c r="AK501" s="229">
        <v>0</v>
      </c>
      <c r="AL501" s="229">
        <v>0</v>
      </c>
    </row>
    <row r="502" spans="1:38">
      <c r="A502" s="229">
        <v>501</v>
      </c>
      <c r="B502" s="229" t="s">
        <v>2879</v>
      </c>
      <c r="C502" s="229" t="s">
        <v>3210</v>
      </c>
      <c r="D502" s="229">
        <f t="shared" si="7"/>
        <v>0</v>
      </c>
      <c r="E502" s="229" t="s">
        <v>3199</v>
      </c>
      <c r="G502" s="229">
        <v>0</v>
      </c>
      <c r="H502" s="229">
        <v>0</v>
      </c>
      <c r="I502" s="229">
        <v>0</v>
      </c>
      <c r="J502" s="229">
        <v>0</v>
      </c>
      <c r="K502" s="229">
        <v>0</v>
      </c>
      <c r="L502" s="229">
        <v>0</v>
      </c>
      <c r="M502" s="229">
        <v>0</v>
      </c>
      <c r="N502" s="229">
        <v>0</v>
      </c>
      <c r="O502" s="229">
        <v>0</v>
      </c>
      <c r="P502" s="229">
        <v>0</v>
      </c>
      <c r="Q502" s="229">
        <v>0</v>
      </c>
      <c r="R502" s="229">
        <v>0</v>
      </c>
      <c r="S502" s="229">
        <v>0</v>
      </c>
      <c r="T502" s="229">
        <v>0</v>
      </c>
      <c r="U502" s="229">
        <v>0</v>
      </c>
      <c r="V502" s="229">
        <v>0</v>
      </c>
      <c r="W502" s="229">
        <v>0</v>
      </c>
      <c r="X502" s="229">
        <v>0</v>
      </c>
      <c r="Y502" s="229">
        <v>0</v>
      </c>
      <c r="Z502" s="229">
        <v>0</v>
      </c>
      <c r="AA502" s="229">
        <v>0</v>
      </c>
      <c r="AB502" s="229">
        <v>0</v>
      </c>
      <c r="AC502" s="229">
        <v>0</v>
      </c>
      <c r="AD502" s="229">
        <v>0</v>
      </c>
      <c r="AE502" s="229">
        <v>0</v>
      </c>
      <c r="AF502" s="229">
        <v>0</v>
      </c>
      <c r="AG502" s="229">
        <v>0</v>
      </c>
      <c r="AH502" s="229">
        <v>0</v>
      </c>
      <c r="AI502" s="229">
        <v>0</v>
      </c>
      <c r="AJ502" s="229">
        <v>0</v>
      </c>
      <c r="AK502" s="229">
        <v>0</v>
      </c>
      <c r="AL502" s="229">
        <v>0</v>
      </c>
    </row>
    <row r="503" spans="1:38">
      <c r="A503" s="229">
        <v>502</v>
      </c>
      <c r="B503" s="229" t="s">
        <v>2879</v>
      </c>
      <c r="C503" s="229" t="s">
        <v>3211</v>
      </c>
      <c r="D503" s="229">
        <f t="shared" si="7"/>
        <v>0</v>
      </c>
      <c r="E503" s="229" t="s">
        <v>3199</v>
      </c>
      <c r="G503" s="229">
        <v>0</v>
      </c>
      <c r="H503" s="229">
        <v>0</v>
      </c>
      <c r="I503" s="229">
        <v>0</v>
      </c>
      <c r="J503" s="229">
        <v>0</v>
      </c>
      <c r="K503" s="229">
        <v>0</v>
      </c>
      <c r="L503" s="229">
        <v>0</v>
      </c>
      <c r="M503" s="229">
        <v>0</v>
      </c>
      <c r="N503" s="229">
        <v>0</v>
      </c>
      <c r="O503" s="229">
        <v>0</v>
      </c>
      <c r="P503" s="229">
        <v>0</v>
      </c>
      <c r="Q503" s="229">
        <v>0</v>
      </c>
      <c r="R503" s="229">
        <v>0</v>
      </c>
      <c r="S503" s="229">
        <v>0</v>
      </c>
      <c r="T503" s="229">
        <v>0</v>
      </c>
      <c r="U503" s="229">
        <v>0</v>
      </c>
      <c r="V503" s="229">
        <v>0</v>
      </c>
      <c r="W503" s="229">
        <v>0</v>
      </c>
      <c r="X503" s="229">
        <v>0</v>
      </c>
      <c r="Y503" s="229">
        <v>0</v>
      </c>
      <c r="Z503" s="229">
        <v>0</v>
      </c>
      <c r="AA503" s="229">
        <v>0</v>
      </c>
      <c r="AB503" s="229">
        <v>0</v>
      </c>
      <c r="AC503" s="229">
        <v>0</v>
      </c>
      <c r="AD503" s="229">
        <v>0</v>
      </c>
      <c r="AE503" s="229">
        <v>0</v>
      </c>
      <c r="AF503" s="229">
        <v>0</v>
      </c>
      <c r="AG503" s="229">
        <v>0</v>
      </c>
      <c r="AH503" s="229">
        <v>0</v>
      </c>
      <c r="AI503" s="229">
        <v>0</v>
      </c>
      <c r="AJ503" s="229">
        <v>0</v>
      </c>
      <c r="AK503" s="229">
        <v>0</v>
      </c>
      <c r="AL503" s="229">
        <v>0</v>
      </c>
    </row>
    <row r="504" spans="1:38">
      <c r="A504" s="229">
        <v>503</v>
      </c>
      <c r="B504" s="229" t="s">
        <v>2879</v>
      </c>
      <c r="C504" s="229" t="s">
        <v>3212</v>
      </c>
      <c r="D504" s="229">
        <f t="shared" si="7"/>
        <v>7560</v>
      </c>
      <c r="E504" s="229" t="s">
        <v>3199</v>
      </c>
      <c r="G504" s="229">
        <v>0</v>
      </c>
      <c r="H504" s="229">
        <v>0</v>
      </c>
      <c r="I504" s="229">
        <v>0</v>
      </c>
      <c r="J504" s="229">
        <v>0</v>
      </c>
      <c r="K504" s="229">
        <v>0</v>
      </c>
      <c r="L504" s="229">
        <v>1890</v>
      </c>
      <c r="M504" s="229">
        <v>0</v>
      </c>
      <c r="N504" s="229">
        <v>0</v>
      </c>
      <c r="O504" s="229">
        <v>0</v>
      </c>
      <c r="P504" s="229">
        <v>0</v>
      </c>
      <c r="Q504" s="229">
        <v>0</v>
      </c>
      <c r="R504" s="229">
        <v>0</v>
      </c>
      <c r="S504" s="229">
        <v>1890</v>
      </c>
      <c r="T504" s="229">
        <v>0</v>
      </c>
      <c r="U504" s="229">
        <v>0</v>
      </c>
      <c r="V504" s="229">
        <v>0</v>
      </c>
      <c r="W504" s="229">
        <v>0</v>
      </c>
      <c r="X504" s="229">
        <v>0</v>
      </c>
      <c r="Y504" s="229">
        <v>1890</v>
      </c>
      <c r="Z504" s="229">
        <v>0</v>
      </c>
      <c r="AA504" s="229">
        <v>0</v>
      </c>
      <c r="AB504" s="229">
        <v>0</v>
      </c>
      <c r="AC504" s="229">
        <v>0</v>
      </c>
      <c r="AD504" s="229">
        <v>0</v>
      </c>
      <c r="AE504" s="229">
        <v>0</v>
      </c>
      <c r="AF504" s="229">
        <v>1890</v>
      </c>
      <c r="AG504" s="229">
        <v>0</v>
      </c>
      <c r="AH504" s="229">
        <v>0</v>
      </c>
      <c r="AI504" s="229">
        <v>0</v>
      </c>
      <c r="AJ504" s="229">
        <v>0</v>
      </c>
      <c r="AK504" s="229">
        <v>0</v>
      </c>
      <c r="AL504" s="229">
        <v>7560</v>
      </c>
    </row>
    <row r="505" spans="1:38">
      <c r="A505" s="229">
        <v>504</v>
      </c>
      <c r="B505" s="229" t="s">
        <v>2879</v>
      </c>
      <c r="C505" s="229" t="s">
        <v>3213</v>
      </c>
      <c r="D505" s="229">
        <f t="shared" si="7"/>
        <v>7560</v>
      </c>
      <c r="E505" s="229" t="s">
        <v>3199</v>
      </c>
      <c r="G505" s="229">
        <v>0</v>
      </c>
      <c r="H505" s="229">
        <v>0</v>
      </c>
      <c r="I505" s="229">
        <v>0</v>
      </c>
      <c r="J505" s="229">
        <v>0</v>
      </c>
      <c r="K505" s="229">
        <v>0</v>
      </c>
      <c r="L505" s="229">
        <v>1890</v>
      </c>
      <c r="M505" s="229">
        <v>0</v>
      </c>
      <c r="N505" s="229">
        <v>0</v>
      </c>
      <c r="O505" s="229">
        <v>0</v>
      </c>
      <c r="P505" s="229">
        <v>0</v>
      </c>
      <c r="Q505" s="229">
        <v>0</v>
      </c>
      <c r="R505" s="229">
        <v>0</v>
      </c>
      <c r="S505" s="229">
        <v>1890</v>
      </c>
      <c r="T505" s="229">
        <v>0</v>
      </c>
      <c r="U505" s="229">
        <v>0</v>
      </c>
      <c r="V505" s="229">
        <v>0</v>
      </c>
      <c r="W505" s="229">
        <v>0</v>
      </c>
      <c r="X505" s="229">
        <v>0</v>
      </c>
      <c r="Y505" s="229">
        <v>1890</v>
      </c>
      <c r="Z505" s="229">
        <v>0</v>
      </c>
      <c r="AA505" s="229">
        <v>0</v>
      </c>
      <c r="AB505" s="229">
        <v>0</v>
      </c>
      <c r="AC505" s="229">
        <v>0</v>
      </c>
      <c r="AD505" s="229">
        <v>0</v>
      </c>
      <c r="AE505" s="229">
        <v>0</v>
      </c>
      <c r="AF505" s="229">
        <v>1890</v>
      </c>
      <c r="AG505" s="229">
        <v>0</v>
      </c>
      <c r="AH505" s="229">
        <v>0</v>
      </c>
      <c r="AI505" s="229">
        <v>0</v>
      </c>
      <c r="AJ505" s="229">
        <v>0</v>
      </c>
      <c r="AK505" s="229">
        <v>0</v>
      </c>
      <c r="AL505" s="229">
        <v>7560</v>
      </c>
    </row>
    <row r="506" spans="1:38">
      <c r="A506" s="229">
        <v>505</v>
      </c>
      <c r="B506" s="229" t="s">
        <v>2879</v>
      </c>
      <c r="C506" s="229" t="s">
        <v>3214</v>
      </c>
      <c r="D506" s="229">
        <f t="shared" si="7"/>
        <v>6000</v>
      </c>
      <c r="E506" s="229" t="s">
        <v>2898</v>
      </c>
      <c r="G506" s="229">
        <v>0</v>
      </c>
      <c r="H506" s="229">
        <v>0</v>
      </c>
      <c r="I506" s="229">
        <v>0</v>
      </c>
      <c r="J506" s="229">
        <v>0</v>
      </c>
      <c r="K506" s="229">
        <v>0</v>
      </c>
      <c r="L506" s="229">
        <v>0</v>
      </c>
      <c r="M506" s="229">
        <v>0</v>
      </c>
      <c r="N506" s="229">
        <v>0</v>
      </c>
      <c r="O506" s="229">
        <v>0</v>
      </c>
      <c r="P506" s="229">
        <v>0</v>
      </c>
      <c r="Q506" s="229">
        <v>2000</v>
      </c>
      <c r="R506" s="229">
        <v>0</v>
      </c>
      <c r="S506" s="229">
        <v>0</v>
      </c>
      <c r="T506" s="229">
        <v>0</v>
      </c>
      <c r="U506" s="229">
        <v>0</v>
      </c>
      <c r="V506" s="229">
        <v>0</v>
      </c>
      <c r="W506" s="229">
        <v>0</v>
      </c>
      <c r="X506" s="229">
        <v>2000</v>
      </c>
      <c r="Y506" s="229">
        <v>0</v>
      </c>
      <c r="Z506" s="229">
        <v>0</v>
      </c>
      <c r="AA506" s="229">
        <v>0</v>
      </c>
      <c r="AB506" s="229">
        <v>0</v>
      </c>
      <c r="AC506" s="229">
        <v>0</v>
      </c>
      <c r="AD506" s="229">
        <v>0</v>
      </c>
      <c r="AE506" s="229">
        <v>2000</v>
      </c>
      <c r="AF506" s="229">
        <v>0</v>
      </c>
      <c r="AG506" s="229">
        <v>0</v>
      </c>
      <c r="AH506" s="229">
        <v>0</v>
      </c>
      <c r="AI506" s="229">
        <v>0</v>
      </c>
      <c r="AJ506" s="229">
        <v>0</v>
      </c>
      <c r="AK506" s="229">
        <v>0</v>
      </c>
      <c r="AL506" s="229">
        <v>6000</v>
      </c>
    </row>
    <row r="507" spans="1:38">
      <c r="A507" s="229">
        <v>506</v>
      </c>
      <c r="B507" s="229" t="s">
        <v>2879</v>
      </c>
      <c r="C507" s="229" t="s">
        <v>3215</v>
      </c>
      <c r="D507" s="229">
        <f t="shared" si="7"/>
        <v>8000</v>
      </c>
      <c r="E507" s="229" t="s">
        <v>2898</v>
      </c>
      <c r="G507" s="229">
        <v>0</v>
      </c>
      <c r="H507" s="229">
        <v>0</v>
      </c>
      <c r="I507" s="229">
        <v>0</v>
      </c>
      <c r="J507" s="229">
        <v>0</v>
      </c>
      <c r="K507" s="229">
        <v>0</v>
      </c>
      <c r="L507" s="229">
        <v>0</v>
      </c>
      <c r="M507" s="229">
        <v>0</v>
      </c>
      <c r="N507" s="229">
        <v>0</v>
      </c>
      <c r="O507" s="229">
        <v>0</v>
      </c>
      <c r="P507" s="229">
        <v>0</v>
      </c>
      <c r="Q507" s="229">
        <v>2000</v>
      </c>
      <c r="R507" s="229">
        <v>0</v>
      </c>
      <c r="S507" s="229">
        <v>0</v>
      </c>
      <c r="T507" s="229">
        <v>0</v>
      </c>
      <c r="U507" s="229">
        <v>0</v>
      </c>
      <c r="V507" s="229">
        <v>0</v>
      </c>
      <c r="W507" s="229">
        <v>2000</v>
      </c>
      <c r="X507" s="229">
        <v>0</v>
      </c>
      <c r="Y507" s="229">
        <v>0</v>
      </c>
      <c r="Z507" s="229">
        <v>0</v>
      </c>
      <c r="AA507" s="229">
        <v>2000</v>
      </c>
      <c r="AB507" s="229">
        <v>0</v>
      </c>
      <c r="AC507" s="229">
        <v>0</v>
      </c>
      <c r="AD507" s="229">
        <v>0</v>
      </c>
      <c r="AE507" s="229">
        <v>0</v>
      </c>
      <c r="AF507" s="229">
        <v>0</v>
      </c>
      <c r="AG507" s="229">
        <v>0</v>
      </c>
      <c r="AH507" s="229">
        <v>2000</v>
      </c>
      <c r="AI507" s="229">
        <v>0</v>
      </c>
      <c r="AJ507" s="229">
        <v>0</v>
      </c>
      <c r="AK507" s="229">
        <v>0</v>
      </c>
      <c r="AL507" s="229">
        <v>8000</v>
      </c>
    </row>
    <row r="508" spans="1:38">
      <c r="A508" s="229">
        <v>507</v>
      </c>
      <c r="B508" s="229" t="s">
        <v>2879</v>
      </c>
      <c r="C508" s="229" t="s">
        <v>3216</v>
      </c>
      <c r="D508" s="229">
        <f t="shared" si="7"/>
        <v>7560</v>
      </c>
      <c r="E508" s="229" t="s">
        <v>2881</v>
      </c>
      <c r="G508" s="229">
        <v>0</v>
      </c>
      <c r="H508" s="229">
        <v>0</v>
      </c>
      <c r="I508" s="229">
        <v>0</v>
      </c>
      <c r="J508" s="229">
        <v>0</v>
      </c>
      <c r="K508" s="229">
        <v>0</v>
      </c>
      <c r="L508" s="229">
        <v>1540</v>
      </c>
      <c r="M508" s="229">
        <v>0</v>
      </c>
      <c r="N508" s="229">
        <v>0</v>
      </c>
      <c r="O508" s="229">
        <v>0</v>
      </c>
      <c r="P508" s="229">
        <v>1540</v>
      </c>
      <c r="Q508" s="229">
        <v>0</v>
      </c>
      <c r="R508" s="229">
        <v>0</v>
      </c>
      <c r="S508" s="229">
        <v>0</v>
      </c>
      <c r="T508" s="229">
        <v>1540</v>
      </c>
      <c r="U508" s="229">
        <v>0</v>
      </c>
      <c r="V508" s="229">
        <v>0</v>
      </c>
      <c r="W508" s="229">
        <v>0</v>
      </c>
      <c r="X508" s="229">
        <v>0</v>
      </c>
      <c r="Y508" s="229">
        <v>0</v>
      </c>
      <c r="Z508" s="229">
        <v>1540</v>
      </c>
      <c r="AA508" s="229">
        <v>0</v>
      </c>
      <c r="AB508" s="229">
        <v>0</v>
      </c>
      <c r="AC508" s="229">
        <v>0</v>
      </c>
      <c r="AD508" s="229">
        <v>0</v>
      </c>
      <c r="AE508" s="229">
        <v>1400</v>
      </c>
      <c r="AF508" s="229">
        <v>0</v>
      </c>
      <c r="AG508" s="229">
        <v>0</v>
      </c>
      <c r="AH508" s="229">
        <v>0</v>
      </c>
      <c r="AI508" s="229">
        <v>0</v>
      </c>
      <c r="AJ508" s="229">
        <v>0</v>
      </c>
      <c r="AK508" s="229">
        <v>0</v>
      </c>
      <c r="AL508" s="229">
        <v>7560</v>
      </c>
    </row>
    <row r="509" spans="1:38">
      <c r="A509" s="229">
        <v>508</v>
      </c>
      <c r="B509" s="229" t="s">
        <v>2879</v>
      </c>
      <c r="C509" s="229" t="s">
        <v>3217</v>
      </c>
      <c r="D509" s="229">
        <f t="shared" si="7"/>
        <v>3000</v>
      </c>
      <c r="E509" s="229" t="s">
        <v>3148</v>
      </c>
      <c r="G509" s="229">
        <v>0</v>
      </c>
      <c r="H509" s="229">
        <v>0</v>
      </c>
      <c r="I509" s="229">
        <v>0</v>
      </c>
      <c r="J509" s="229">
        <v>0</v>
      </c>
      <c r="K509" s="229">
        <v>0</v>
      </c>
      <c r="L509" s="229">
        <v>0</v>
      </c>
      <c r="M509" s="229">
        <v>0</v>
      </c>
      <c r="N509" s="229">
        <v>0</v>
      </c>
      <c r="O509" s="229">
        <v>0</v>
      </c>
      <c r="P509" s="229">
        <v>1500</v>
      </c>
      <c r="Q509" s="229">
        <v>0</v>
      </c>
      <c r="R509" s="229">
        <v>0</v>
      </c>
      <c r="S509" s="229">
        <v>0</v>
      </c>
      <c r="T509" s="229">
        <v>0</v>
      </c>
      <c r="U509" s="229">
        <v>0</v>
      </c>
      <c r="V509" s="229">
        <v>0</v>
      </c>
      <c r="W509" s="229">
        <v>0</v>
      </c>
      <c r="X509" s="229">
        <v>0</v>
      </c>
      <c r="Y509" s="229">
        <v>0</v>
      </c>
      <c r="Z509" s="229">
        <v>1500</v>
      </c>
      <c r="AA509" s="229">
        <v>0</v>
      </c>
      <c r="AB509" s="229">
        <v>0</v>
      </c>
      <c r="AC509" s="229">
        <v>0</v>
      </c>
      <c r="AD509" s="229">
        <v>0</v>
      </c>
      <c r="AE509" s="229">
        <v>0</v>
      </c>
      <c r="AF509" s="229">
        <v>0</v>
      </c>
      <c r="AG509" s="229">
        <v>0</v>
      </c>
      <c r="AH509" s="229">
        <v>0</v>
      </c>
      <c r="AI509" s="229">
        <v>0</v>
      </c>
      <c r="AJ509" s="229">
        <v>0</v>
      </c>
      <c r="AK509" s="229">
        <v>0</v>
      </c>
      <c r="AL509" s="229">
        <v>3000</v>
      </c>
    </row>
    <row r="510" spans="1:38">
      <c r="A510" s="229">
        <v>509</v>
      </c>
      <c r="B510" s="229" t="s">
        <v>2879</v>
      </c>
      <c r="C510" s="229" t="s">
        <v>3218</v>
      </c>
      <c r="D510" s="229">
        <f t="shared" si="7"/>
        <v>0</v>
      </c>
      <c r="E510" s="229" t="s">
        <v>2981</v>
      </c>
      <c r="G510" s="229">
        <v>0</v>
      </c>
      <c r="H510" s="229">
        <v>0</v>
      </c>
      <c r="I510" s="229">
        <v>0</v>
      </c>
      <c r="J510" s="229">
        <v>0</v>
      </c>
      <c r="K510" s="229">
        <v>0</v>
      </c>
      <c r="L510" s="229">
        <v>0</v>
      </c>
      <c r="M510" s="229">
        <v>0</v>
      </c>
      <c r="N510" s="229">
        <v>0</v>
      </c>
      <c r="O510" s="229">
        <v>0</v>
      </c>
      <c r="P510" s="229">
        <v>0</v>
      </c>
      <c r="Q510" s="229">
        <v>0</v>
      </c>
      <c r="R510" s="229">
        <v>0</v>
      </c>
      <c r="S510" s="229">
        <v>0</v>
      </c>
      <c r="T510" s="229">
        <v>0</v>
      </c>
      <c r="U510" s="229">
        <v>0</v>
      </c>
      <c r="V510" s="229">
        <v>0</v>
      </c>
      <c r="W510" s="229">
        <v>0</v>
      </c>
      <c r="X510" s="229">
        <v>0</v>
      </c>
      <c r="Y510" s="229">
        <v>0</v>
      </c>
      <c r="Z510" s="229">
        <v>0</v>
      </c>
      <c r="AA510" s="229">
        <v>0</v>
      </c>
      <c r="AB510" s="229">
        <v>0</v>
      </c>
      <c r="AC510" s="229">
        <v>0</v>
      </c>
      <c r="AD510" s="229">
        <v>0</v>
      </c>
      <c r="AE510" s="229">
        <v>0</v>
      </c>
      <c r="AF510" s="229">
        <v>0</v>
      </c>
      <c r="AG510" s="229">
        <v>0</v>
      </c>
      <c r="AH510" s="229">
        <v>0</v>
      </c>
      <c r="AI510" s="229">
        <v>0</v>
      </c>
      <c r="AJ510" s="229">
        <v>0</v>
      </c>
      <c r="AK510" s="229">
        <v>0</v>
      </c>
      <c r="AL510" s="229">
        <v>0</v>
      </c>
    </row>
    <row r="511" spans="1:38">
      <c r="A511" s="229">
        <v>510</v>
      </c>
      <c r="B511" s="229" t="s">
        <v>2879</v>
      </c>
      <c r="C511" s="229" t="s">
        <v>3219</v>
      </c>
      <c r="D511" s="229">
        <f t="shared" si="7"/>
        <v>8000</v>
      </c>
      <c r="E511" s="229" t="s">
        <v>2898</v>
      </c>
      <c r="G511" s="229">
        <v>0</v>
      </c>
      <c r="H511" s="229">
        <v>0</v>
      </c>
      <c r="I511" s="229">
        <v>0</v>
      </c>
      <c r="J511" s="229">
        <v>0</v>
      </c>
      <c r="K511" s="229">
        <v>0</v>
      </c>
      <c r="L511" s="229">
        <v>0</v>
      </c>
      <c r="M511" s="229">
        <v>0</v>
      </c>
      <c r="N511" s="229">
        <v>0</v>
      </c>
      <c r="O511" s="229">
        <v>0</v>
      </c>
      <c r="P511" s="229">
        <v>2000</v>
      </c>
      <c r="Q511" s="229">
        <v>0</v>
      </c>
      <c r="R511" s="229">
        <v>0</v>
      </c>
      <c r="S511" s="229">
        <v>0</v>
      </c>
      <c r="T511" s="229">
        <v>2000</v>
      </c>
      <c r="U511" s="229">
        <v>0</v>
      </c>
      <c r="V511" s="229">
        <v>0</v>
      </c>
      <c r="W511" s="229">
        <v>0</v>
      </c>
      <c r="X511" s="229">
        <v>0</v>
      </c>
      <c r="Y511" s="229">
        <v>0</v>
      </c>
      <c r="Z511" s="229">
        <v>0</v>
      </c>
      <c r="AA511" s="229">
        <v>2000</v>
      </c>
      <c r="AB511" s="229">
        <v>0</v>
      </c>
      <c r="AC511" s="229">
        <v>0</v>
      </c>
      <c r="AD511" s="229">
        <v>0</v>
      </c>
      <c r="AE511" s="229">
        <v>0</v>
      </c>
      <c r="AF511" s="229">
        <v>0</v>
      </c>
      <c r="AG511" s="229">
        <v>0</v>
      </c>
      <c r="AH511" s="229">
        <v>2000</v>
      </c>
      <c r="AI511" s="229">
        <v>0</v>
      </c>
      <c r="AJ511" s="229">
        <v>0</v>
      </c>
      <c r="AK511" s="229">
        <v>0</v>
      </c>
      <c r="AL511" s="229">
        <v>8000</v>
      </c>
    </row>
    <row r="512" spans="1:38">
      <c r="A512" s="229">
        <v>511</v>
      </c>
      <c r="B512" s="229" t="s">
        <v>2879</v>
      </c>
      <c r="C512" s="229" t="s">
        <v>3220</v>
      </c>
      <c r="D512" s="229">
        <f t="shared" si="7"/>
        <v>6000</v>
      </c>
      <c r="E512" s="229" t="s">
        <v>3010</v>
      </c>
      <c r="G512" s="229">
        <v>0</v>
      </c>
      <c r="H512" s="229">
        <v>0</v>
      </c>
      <c r="I512" s="229">
        <v>0</v>
      </c>
      <c r="J512" s="229">
        <v>0</v>
      </c>
      <c r="K512" s="229">
        <v>0</v>
      </c>
      <c r="L512" s="229">
        <v>0</v>
      </c>
      <c r="M512" s="229">
        <v>0</v>
      </c>
      <c r="N512" s="229">
        <v>0</v>
      </c>
      <c r="O512" s="229">
        <v>0</v>
      </c>
      <c r="P512" s="229">
        <v>2000</v>
      </c>
      <c r="Q512" s="229">
        <v>0</v>
      </c>
      <c r="R512" s="229">
        <v>0</v>
      </c>
      <c r="S512" s="229">
        <v>0</v>
      </c>
      <c r="T512" s="229">
        <v>0</v>
      </c>
      <c r="U512" s="229">
        <v>0</v>
      </c>
      <c r="V512" s="229">
        <v>0</v>
      </c>
      <c r="W512" s="229">
        <v>2000</v>
      </c>
      <c r="X512" s="229">
        <v>0</v>
      </c>
      <c r="Y512" s="229">
        <v>0</v>
      </c>
      <c r="Z512" s="229">
        <v>0</v>
      </c>
      <c r="AA512" s="229">
        <v>0</v>
      </c>
      <c r="AB512" s="229">
        <v>0</v>
      </c>
      <c r="AC512" s="229">
        <v>0</v>
      </c>
      <c r="AD512" s="229">
        <v>0</v>
      </c>
      <c r="AE512" s="229">
        <v>2000</v>
      </c>
      <c r="AF512" s="229">
        <v>0</v>
      </c>
      <c r="AG512" s="229">
        <v>0</v>
      </c>
      <c r="AH512" s="229">
        <v>0</v>
      </c>
      <c r="AI512" s="229">
        <v>0</v>
      </c>
      <c r="AJ512" s="229">
        <v>0</v>
      </c>
      <c r="AK512" s="229">
        <v>0</v>
      </c>
      <c r="AL512" s="229">
        <v>6000</v>
      </c>
    </row>
    <row r="513" spans="1:38">
      <c r="A513" s="229">
        <v>512</v>
      </c>
      <c r="B513" s="229" t="s">
        <v>2879</v>
      </c>
      <c r="C513" s="229" t="s">
        <v>3221</v>
      </c>
      <c r="D513" s="229">
        <f t="shared" si="7"/>
        <v>9000</v>
      </c>
      <c r="E513" s="229" t="s">
        <v>3222</v>
      </c>
      <c r="G513" s="229">
        <v>0</v>
      </c>
      <c r="H513" s="229">
        <v>0</v>
      </c>
      <c r="I513" s="229">
        <v>0</v>
      </c>
      <c r="J513" s="229">
        <v>0</v>
      </c>
      <c r="K513" s="229">
        <v>0</v>
      </c>
      <c r="L513" s="229">
        <v>0</v>
      </c>
      <c r="M513" s="229">
        <v>0</v>
      </c>
      <c r="N513" s="229">
        <v>0</v>
      </c>
      <c r="O513" s="229">
        <v>0</v>
      </c>
      <c r="P513" s="229">
        <v>3000</v>
      </c>
      <c r="Q513" s="229">
        <v>0</v>
      </c>
      <c r="R513" s="229">
        <v>0</v>
      </c>
      <c r="S513" s="229">
        <v>0</v>
      </c>
      <c r="T513" s="229">
        <v>0</v>
      </c>
      <c r="U513" s="229">
        <v>0</v>
      </c>
      <c r="V513" s="229">
        <v>0</v>
      </c>
      <c r="W513" s="229">
        <v>3000</v>
      </c>
      <c r="X513" s="229">
        <v>0</v>
      </c>
      <c r="Y513" s="229">
        <v>0</v>
      </c>
      <c r="Z513" s="229">
        <v>0</v>
      </c>
      <c r="AA513" s="229">
        <v>0</v>
      </c>
      <c r="AB513" s="229">
        <v>0</v>
      </c>
      <c r="AC513" s="229">
        <v>0</v>
      </c>
      <c r="AD513" s="229">
        <v>0</v>
      </c>
      <c r="AE513" s="229">
        <v>3000</v>
      </c>
      <c r="AF513" s="229">
        <v>0</v>
      </c>
      <c r="AG513" s="229">
        <v>0</v>
      </c>
      <c r="AH513" s="229">
        <v>0</v>
      </c>
      <c r="AI513" s="229">
        <v>0</v>
      </c>
      <c r="AJ513" s="229">
        <v>0</v>
      </c>
      <c r="AK513" s="229">
        <v>0</v>
      </c>
      <c r="AL513" s="229">
        <v>9000</v>
      </c>
    </row>
    <row r="514" spans="1:38">
      <c r="A514" s="229">
        <v>513</v>
      </c>
      <c r="B514" s="229" t="s">
        <v>2879</v>
      </c>
      <c r="C514" s="229" t="s">
        <v>3223</v>
      </c>
      <c r="D514" s="229">
        <f t="shared" ref="D514:D577" si="8">IF(ISERROR(AL514),0,AL514)</f>
        <v>6000</v>
      </c>
      <c r="E514" s="229" t="s">
        <v>3224</v>
      </c>
      <c r="G514" s="229">
        <v>0</v>
      </c>
      <c r="H514" s="229">
        <v>0</v>
      </c>
      <c r="I514" s="229">
        <v>0</v>
      </c>
      <c r="J514" s="229">
        <v>0</v>
      </c>
      <c r="K514" s="229">
        <v>0</v>
      </c>
      <c r="L514" s="229">
        <v>0</v>
      </c>
      <c r="M514" s="229">
        <v>0</v>
      </c>
      <c r="N514" s="229">
        <v>0</v>
      </c>
      <c r="O514" s="229">
        <v>0</v>
      </c>
      <c r="P514" s="229">
        <v>0</v>
      </c>
      <c r="Q514" s="229">
        <v>0</v>
      </c>
      <c r="R514" s="229">
        <v>2000</v>
      </c>
      <c r="S514" s="229">
        <v>0</v>
      </c>
      <c r="T514" s="229">
        <v>0</v>
      </c>
      <c r="U514" s="229">
        <v>0</v>
      </c>
      <c r="V514" s="229">
        <v>0</v>
      </c>
      <c r="W514" s="229">
        <v>0</v>
      </c>
      <c r="X514" s="229">
        <v>0</v>
      </c>
      <c r="Y514" s="229">
        <v>2000</v>
      </c>
      <c r="Z514" s="229">
        <v>0</v>
      </c>
      <c r="AA514" s="229">
        <v>0</v>
      </c>
      <c r="AB514" s="229">
        <v>0</v>
      </c>
      <c r="AC514" s="229">
        <v>0</v>
      </c>
      <c r="AD514" s="229">
        <v>0</v>
      </c>
      <c r="AE514" s="229">
        <v>0</v>
      </c>
      <c r="AF514" s="229">
        <v>2000</v>
      </c>
      <c r="AG514" s="229">
        <v>0</v>
      </c>
      <c r="AH514" s="229">
        <v>0</v>
      </c>
      <c r="AI514" s="229">
        <v>0</v>
      </c>
      <c r="AJ514" s="229">
        <v>0</v>
      </c>
      <c r="AK514" s="229">
        <v>0</v>
      </c>
      <c r="AL514" s="229">
        <v>6000</v>
      </c>
    </row>
    <row r="515" spans="1:38">
      <c r="A515" s="229">
        <v>514</v>
      </c>
      <c r="B515" s="229" t="s">
        <v>2879</v>
      </c>
      <c r="C515" s="229" t="s">
        <v>3225</v>
      </c>
      <c r="D515" s="229">
        <f t="shared" si="8"/>
        <v>10000</v>
      </c>
      <c r="E515" s="229" t="s">
        <v>3222</v>
      </c>
      <c r="G515" s="229">
        <v>0</v>
      </c>
      <c r="H515" s="229">
        <v>0</v>
      </c>
      <c r="I515" s="229">
        <v>0</v>
      </c>
      <c r="J515" s="229">
        <v>0</v>
      </c>
      <c r="K515" s="229">
        <v>0</v>
      </c>
      <c r="L515" s="229">
        <v>0</v>
      </c>
      <c r="M515" s="229">
        <v>3000</v>
      </c>
      <c r="N515" s="229">
        <v>0</v>
      </c>
      <c r="O515" s="229">
        <v>0</v>
      </c>
      <c r="P515" s="229">
        <v>0</v>
      </c>
      <c r="Q515" s="229">
        <v>0</v>
      </c>
      <c r="R515" s="229">
        <v>2000</v>
      </c>
      <c r="S515" s="229">
        <v>0</v>
      </c>
      <c r="T515" s="229">
        <v>0</v>
      </c>
      <c r="U515" s="229">
        <v>0</v>
      </c>
      <c r="V515" s="229">
        <v>0</v>
      </c>
      <c r="W515" s="229">
        <v>0</v>
      </c>
      <c r="X515" s="229">
        <v>0</v>
      </c>
      <c r="Y515" s="229">
        <v>2000</v>
      </c>
      <c r="Z515" s="229">
        <v>0</v>
      </c>
      <c r="AA515" s="229">
        <v>0</v>
      </c>
      <c r="AB515" s="229">
        <v>0</v>
      </c>
      <c r="AC515" s="229">
        <v>0</v>
      </c>
      <c r="AD515" s="229">
        <v>0</v>
      </c>
      <c r="AE515" s="229">
        <v>0</v>
      </c>
      <c r="AF515" s="229">
        <v>3000</v>
      </c>
      <c r="AG515" s="229">
        <v>0</v>
      </c>
      <c r="AH515" s="229">
        <v>0</v>
      </c>
      <c r="AI515" s="229">
        <v>0</v>
      </c>
      <c r="AJ515" s="229">
        <v>0</v>
      </c>
      <c r="AK515" s="229">
        <v>0</v>
      </c>
      <c r="AL515" s="229">
        <v>10000</v>
      </c>
    </row>
    <row r="516" spans="1:38">
      <c r="A516" s="229">
        <v>515</v>
      </c>
      <c r="B516" s="229" t="s">
        <v>2879</v>
      </c>
      <c r="C516" s="229" t="s">
        <v>3226</v>
      </c>
      <c r="D516" s="229">
        <f t="shared" si="8"/>
        <v>4800</v>
      </c>
      <c r="E516" s="229" t="s">
        <v>2881</v>
      </c>
      <c r="G516" s="229">
        <v>0</v>
      </c>
      <c r="H516" s="229">
        <v>0</v>
      </c>
      <c r="I516" s="229">
        <v>0</v>
      </c>
      <c r="J516" s="229">
        <v>0</v>
      </c>
      <c r="K516" s="229">
        <v>0</v>
      </c>
      <c r="L516" s="229">
        <v>1200</v>
      </c>
      <c r="M516" s="229">
        <v>0</v>
      </c>
      <c r="N516" s="229">
        <v>0</v>
      </c>
      <c r="O516" s="229">
        <v>0</v>
      </c>
      <c r="P516" s="229">
        <v>0</v>
      </c>
      <c r="Q516" s="229">
        <v>0</v>
      </c>
      <c r="R516" s="229">
        <v>1200</v>
      </c>
      <c r="S516" s="229">
        <v>0</v>
      </c>
      <c r="T516" s="229">
        <v>0</v>
      </c>
      <c r="U516" s="229">
        <v>0</v>
      </c>
      <c r="V516" s="229">
        <v>0</v>
      </c>
      <c r="W516" s="229">
        <v>1200</v>
      </c>
      <c r="X516" s="229">
        <v>0</v>
      </c>
      <c r="Y516" s="229">
        <v>0</v>
      </c>
      <c r="Z516" s="229">
        <v>0</v>
      </c>
      <c r="AA516" s="229">
        <v>1200</v>
      </c>
      <c r="AB516" s="229">
        <v>0</v>
      </c>
      <c r="AC516" s="229">
        <v>0</v>
      </c>
      <c r="AD516" s="229">
        <v>0</v>
      </c>
      <c r="AE516" s="229">
        <v>0</v>
      </c>
      <c r="AF516" s="229">
        <v>0</v>
      </c>
      <c r="AG516" s="229">
        <v>0</v>
      </c>
      <c r="AH516" s="229">
        <v>0</v>
      </c>
      <c r="AI516" s="229">
        <v>0</v>
      </c>
      <c r="AJ516" s="229">
        <v>0</v>
      </c>
      <c r="AK516" s="229">
        <v>0</v>
      </c>
      <c r="AL516" s="229">
        <v>4800</v>
      </c>
    </row>
    <row r="517" spans="1:38">
      <c r="A517" s="229">
        <v>516</v>
      </c>
      <c r="B517" s="229" t="s">
        <v>2879</v>
      </c>
      <c r="C517" s="229" t="s">
        <v>3227</v>
      </c>
      <c r="D517" s="229">
        <f t="shared" si="8"/>
        <v>10000</v>
      </c>
      <c r="E517" s="229" t="s">
        <v>3222</v>
      </c>
      <c r="G517" s="229">
        <v>0</v>
      </c>
      <c r="H517" s="229">
        <v>0</v>
      </c>
      <c r="I517" s="229">
        <v>0</v>
      </c>
      <c r="J517" s="229">
        <v>0</v>
      </c>
      <c r="K517" s="229">
        <v>0</v>
      </c>
      <c r="L517" s="229">
        <v>2000</v>
      </c>
      <c r="M517" s="229">
        <v>0</v>
      </c>
      <c r="N517" s="229">
        <v>0</v>
      </c>
      <c r="O517" s="229">
        <v>0</v>
      </c>
      <c r="P517" s="229">
        <v>0</v>
      </c>
      <c r="Q517" s="229">
        <v>0</v>
      </c>
      <c r="R517" s="229">
        <v>2000</v>
      </c>
      <c r="S517" s="229">
        <v>0</v>
      </c>
      <c r="T517" s="229">
        <v>0</v>
      </c>
      <c r="U517" s="229">
        <v>0</v>
      </c>
      <c r="V517" s="229">
        <v>0</v>
      </c>
      <c r="W517" s="229">
        <v>2000</v>
      </c>
      <c r="X517" s="229">
        <v>0</v>
      </c>
      <c r="Y517" s="229">
        <v>0</v>
      </c>
      <c r="Z517" s="229">
        <v>0</v>
      </c>
      <c r="AA517" s="229">
        <v>2000</v>
      </c>
      <c r="AB517" s="229">
        <v>0</v>
      </c>
      <c r="AC517" s="229">
        <v>0</v>
      </c>
      <c r="AD517" s="229">
        <v>0</v>
      </c>
      <c r="AE517" s="229">
        <v>0</v>
      </c>
      <c r="AF517" s="229">
        <v>2000</v>
      </c>
      <c r="AG517" s="229">
        <v>0</v>
      </c>
      <c r="AH517" s="229">
        <v>0</v>
      </c>
      <c r="AI517" s="229">
        <v>0</v>
      </c>
      <c r="AJ517" s="229">
        <v>0</v>
      </c>
      <c r="AK517" s="229">
        <v>0</v>
      </c>
      <c r="AL517" s="229">
        <v>10000</v>
      </c>
    </row>
    <row r="518" spans="1:38">
      <c r="A518" s="229">
        <v>517</v>
      </c>
      <c r="B518" s="229" t="s">
        <v>2879</v>
      </c>
      <c r="C518" s="229" t="s">
        <v>3228</v>
      </c>
      <c r="D518" s="229">
        <f t="shared" si="8"/>
        <v>4800</v>
      </c>
      <c r="E518" s="229" t="s">
        <v>2881</v>
      </c>
      <c r="G518" s="229">
        <v>0</v>
      </c>
      <c r="H518" s="229">
        <v>0</v>
      </c>
      <c r="I518" s="229">
        <v>0</v>
      </c>
      <c r="J518" s="229">
        <v>0</v>
      </c>
      <c r="K518" s="229">
        <v>0</v>
      </c>
      <c r="L518" s="229">
        <v>1200</v>
      </c>
      <c r="M518" s="229">
        <v>0</v>
      </c>
      <c r="N518" s="229">
        <v>0</v>
      </c>
      <c r="O518" s="229">
        <v>0</v>
      </c>
      <c r="P518" s="229">
        <v>0</v>
      </c>
      <c r="Q518" s="229">
        <v>0</v>
      </c>
      <c r="R518" s="229">
        <v>1200</v>
      </c>
      <c r="S518" s="229">
        <v>0</v>
      </c>
      <c r="T518" s="229">
        <v>0</v>
      </c>
      <c r="U518" s="229">
        <v>0</v>
      </c>
      <c r="V518" s="229">
        <v>0</v>
      </c>
      <c r="W518" s="229">
        <v>1200</v>
      </c>
      <c r="X518" s="229">
        <v>0</v>
      </c>
      <c r="Y518" s="229">
        <v>0</v>
      </c>
      <c r="Z518" s="229">
        <v>0</v>
      </c>
      <c r="AA518" s="229">
        <v>1200</v>
      </c>
      <c r="AB518" s="229">
        <v>0</v>
      </c>
      <c r="AC518" s="229">
        <v>0</v>
      </c>
      <c r="AD518" s="229">
        <v>0</v>
      </c>
      <c r="AE518" s="229">
        <v>0</v>
      </c>
      <c r="AF518" s="229">
        <v>0</v>
      </c>
      <c r="AG518" s="229">
        <v>0</v>
      </c>
      <c r="AH518" s="229">
        <v>0</v>
      </c>
      <c r="AI518" s="229">
        <v>0</v>
      </c>
      <c r="AJ518" s="229">
        <v>0</v>
      </c>
      <c r="AK518" s="229">
        <v>0</v>
      </c>
      <c r="AL518" s="229">
        <v>4800</v>
      </c>
    </row>
    <row r="519" spans="1:38">
      <c r="A519" s="229">
        <v>518</v>
      </c>
      <c r="B519" s="229" t="s">
        <v>2879</v>
      </c>
      <c r="C519" s="229" t="s">
        <v>3229</v>
      </c>
      <c r="D519" s="229">
        <f t="shared" si="8"/>
        <v>10000</v>
      </c>
      <c r="E519" s="229" t="s">
        <v>3222</v>
      </c>
      <c r="G519" s="229">
        <v>0</v>
      </c>
      <c r="H519" s="229">
        <v>0</v>
      </c>
      <c r="I519" s="229">
        <v>0</v>
      </c>
      <c r="J519" s="229">
        <v>0</v>
      </c>
      <c r="K519" s="229">
        <v>0</v>
      </c>
      <c r="L519" s="229">
        <v>2000</v>
      </c>
      <c r="M519" s="229">
        <v>0</v>
      </c>
      <c r="N519" s="229">
        <v>0</v>
      </c>
      <c r="O519" s="229">
        <v>0</v>
      </c>
      <c r="P519" s="229">
        <v>0</v>
      </c>
      <c r="Q519" s="229">
        <v>0</v>
      </c>
      <c r="R519" s="229">
        <v>2000</v>
      </c>
      <c r="S519" s="229">
        <v>0</v>
      </c>
      <c r="T519" s="229">
        <v>0</v>
      </c>
      <c r="U519" s="229">
        <v>0</v>
      </c>
      <c r="V519" s="229">
        <v>0</v>
      </c>
      <c r="W519" s="229">
        <v>2000</v>
      </c>
      <c r="X519" s="229">
        <v>0</v>
      </c>
      <c r="Y519" s="229">
        <v>0</v>
      </c>
      <c r="Z519" s="229">
        <v>0</v>
      </c>
      <c r="AA519" s="229">
        <v>2000</v>
      </c>
      <c r="AB519" s="229">
        <v>0</v>
      </c>
      <c r="AC519" s="229">
        <v>0</v>
      </c>
      <c r="AD519" s="229">
        <v>0</v>
      </c>
      <c r="AE519" s="229">
        <v>0</v>
      </c>
      <c r="AF519" s="229">
        <v>2000</v>
      </c>
      <c r="AG519" s="229">
        <v>0</v>
      </c>
      <c r="AH519" s="229">
        <v>0</v>
      </c>
      <c r="AI519" s="229">
        <v>0</v>
      </c>
      <c r="AJ519" s="229">
        <v>0</v>
      </c>
      <c r="AK519" s="229">
        <v>0</v>
      </c>
      <c r="AL519" s="229">
        <v>10000</v>
      </c>
    </row>
    <row r="520" spans="1:38">
      <c r="A520" s="229">
        <v>519</v>
      </c>
      <c r="B520" s="229" t="s">
        <v>2879</v>
      </c>
      <c r="C520" s="229" t="s">
        <v>3230</v>
      </c>
      <c r="D520" s="229">
        <f t="shared" si="8"/>
        <v>8000</v>
      </c>
      <c r="E520" s="229" t="s">
        <v>2936</v>
      </c>
      <c r="G520" s="229">
        <v>0</v>
      </c>
      <c r="H520" s="229">
        <v>0</v>
      </c>
      <c r="I520" s="229">
        <v>0</v>
      </c>
      <c r="J520" s="229">
        <v>0</v>
      </c>
      <c r="K520" s="229">
        <v>0</v>
      </c>
      <c r="L520" s="229">
        <v>0</v>
      </c>
      <c r="M520" s="229">
        <v>2000</v>
      </c>
      <c r="N520" s="229">
        <v>0</v>
      </c>
      <c r="O520" s="229">
        <v>0</v>
      </c>
      <c r="P520" s="229">
        <v>0</v>
      </c>
      <c r="Q520" s="229">
        <v>0</v>
      </c>
      <c r="R520" s="229">
        <v>0</v>
      </c>
      <c r="S520" s="229">
        <v>0</v>
      </c>
      <c r="T520" s="229">
        <v>2000</v>
      </c>
      <c r="U520" s="229">
        <v>0</v>
      </c>
      <c r="V520" s="229">
        <v>0</v>
      </c>
      <c r="W520" s="229">
        <v>0</v>
      </c>
      <c r="X520" s="229">
        <v>0</v>
      </c>
      <c r="Y520" s="229">
        <v>0</v>
      </c>
      <c r="Z520" s="229">
        <v>0</v>
      </c>
      <c r="AA520" s="229">
        <v>2000</v>
      </c>
      <c r="AB520" s="229">
        <v>0</v>
      </c>
      <c r="AC520" s="229">
        <v>0</v>
      </c>
      <c r="AD520" s="229">
        <v>0</v>
      </c>
      <c r="AE520" s="229">
        <v>0</v>
      </c>
      <c r="AF520" s="229">
        <v>0</v>
      </c>
      <c r="AG520" s="229">
        <v>0</v>
      </c>
      <c r="AH520" s="229">
        <v>2000</v>
      </c>
      <c r="AI520" s="229">
        <v>0</v>
      </c>
      <c r="AJ520" s="229">
        <v>0</v>
      </c>
      <c r="AK520" s="229">
        <v>0</v>
      </c>
      <c r="AL520" s="229">
        <v>8000</v>
      </c>
    </row>
    <row r="521" spans="1:38">
      <c r="A521" s="229">
        <v>520</v>
      </c>
      <c r="B521" s="229" t="s">
        <v>2879</v>
      </c>
      <c r="C521" s="229" t="s">
        <v>3231</v>
      </c>
      <c r="D521" s="229">
        <f t="shared" si="8"/>
        <v>0</v>
      </c>
      <c r="E521" s="229" t="s">
        <v>2881</v>
      </c>
      <c r="G521" s="229">
        <v>0</v>
      </c>
      <c r="H521" s="229">
        <v>0</v>
      </c>
      <c r="I521" s="229">
        <v>0</v>
      </c>
      <c r="J521" s="229">
        <v>0</v>
      </c>
      <c r="K521" s="229">
        <v>0</v>
      </c>
      <c r="L521" s="229">
        <v>0</v>
      </c>
      <c r="M521" s="229">
        <v>0</v>
      </c>
      <c r="N521" s="229">
        <v>0</v>
      </c>
      <c r="O521" s="229">
        <v>0</v>
      </c>
      <c r="P521" s="229">
        <v>0</v>
      </c>
      <c r="Q521" s="229">
        <v>0</v>
      </c>
      <c r="R521" s="229">
        <v>0</v>
      </c>
      <c r="S521" s="229">
        <v>0</v>
      </c>
      <c r="T521" s="229">
        <v>0</v>
      </c>
      <c r="U521" s="229">
        <v>0</v>
      </c>
      <c r="V521" s="229">
        <v>0</v>
      </c>
      <c r="W521" s="229">
        <v>0</v>
      </c>
      <c r="X521" s="229">
        <v>0</v>
      </c>
      <c r="Y521" s="229">
        <v>0</v>
      </c>
      <c r="Z521" s="229">
        <v>0</v>
      </c>
      <c r="AA521" s="229">
        <v>0</v>
      </c>
      <c r="AB521" s="229">
        <v>0</v>
      </c>
      <c r="AC521" s="229">
        <v>0</v>
      </c>
      <c r="AD521" s="229">
        <v>0</v>
      </c>
      <c r="AE521" s="229">
        <v>0</v>
      </c>
      <c r="AF521" s="229">
        <v>0</v>
      </c>
      <c r="AG521" s="229">
        <v>0</v>
      </c>
      <c r="AH521" s="229">
        <v>0</v>
      </c>
      <c r="AI521" s="229">
        <v>0</v>
      </c>
      <c r="AJ521" s="229">
        <v>0</v>
      </c>
      <c r="AK521" s="229">
        <v>0</v>
      </c>
      <c r="AL521" s="229">
        <v>0</v>
      </c>
    </row>
    <row r="522" spans="1:38">
      <c r="A522" s="229">
        <v>521</v>
      </c>
      <c r="B522" s="229" t="s">
        <v>2879</v>
      </c>
      <c r="C522" s="229" t="s">
        <v>3232</v>
      </c>
      <c r="D522" s="229">
        <f t="shared" si="8"/>
        <v>6000</v>
      </c>
      <c r="E522" s="229" t="s">
        <v>3233</v>
      </c>
      <c r="G522" s="229">
        <v>0</v>
      </c>
      <c r="H522" s="229">
        <v>0</v>
      </c>
      <c r="I522" s="229">
        <v>0</v>
      </c>
      <c r="J522" s="229">
        <v>0</v>
      </c>
      <c r="K522" s="229">
        <v>0</v>
      </c>
      <c r="L522" s="229">
        <v>0</v>
      </c>
      <c r="M522" s="229">
        <v>0</v>
      </c>
      <c r="N522" s="229">
        <v>0</v>
      </c>
      <c r="O522" s="229">
        <v>0</v>
      </c>
      <c r="P522" s="229">
        <v>2000</v>
      </c>
      <c r="Q522" s="229">
        <v>0</v>
      </c>
      <c r="R522" s="229">
        <v>0</v>
      </c>
      <c r="S522" s="229">
        <v>0</v>
      </c>
      <c r="T522" s="229">
        <v>0</v>
      </c>
      <c r="U522" s="229">
        <v>0</v>
      </c>
      <c r="V522" s="229">
        <v>0</v>
      </c>
      <c r="W522" s="229">
        <v>2000</v>
      </c>
      <c r="X522" s="229">
        <v>0</v>
      </c>
      <c r="Y522" s="229">
        <v>0</v>
      </c>
      <c r="Z522" s="229">
        <v>0</v>
      </c>
      <c r="AA522" s="229">
        <v>0</v>
      </c>
      <c r="AB522" s="229">
        <v>0</v>
      </c>
      <c r="AC522" s="229">
        <v>0</v>
      </c>
      <c r="AD522" s="229">
        <v>2000</v>
      </c>
      <c r="AE522" s="229">
        <v>0</v>
      </c>
      <c r="AF522" s="229">
        <v>0</v>
      </c>
      <c r="AG522" s="229">
        <v>0</v>
      </c>
      <c r="AH522" s="229">
        <v>0</v>
      </c>
      <c r="AI522" s="229">
        <v>0</v>
      </c>
      <c r="AJ522" s="229">
        <v>0</v>
      </c>
      <c r="AK522" s="229">
        <v>0</v>
      </c>
      <c r="AL522" s="229">
        <v>6000</v>
      </c>
    </row>
    <row r="523" spans="1:38">
      <c r="A523" s="229">
        <v>522</v>
      </c>
      <c r="B523" s="229" t="s">
        <v>2879</v>
      </c>
      <c r="C523" s="229" t="s">
        <v>3234</v>
      </c>
      <c r="D523" s="229">
        <f t="shared" si="8"/>
        <v>4620</v>
      </c>
      <c r="E523" s="229" t="s">
        <v>2881</v>
      </c>
      <c r="G523" s="229">
        <v>0</v>
      </c>
      <c r="H523" s="229">
        <v>0</v>
      </c>
      <c r="I523" s="229">
        <v>0</v>
      </c>
      <c r="J523" s="229">
        <v>0</v>
      </c>
      <c r="K523" s="229">
        <v>0</v>
      </c>
      <c r="L523" s="229">
        <v>0</v>
      </c>
      <c r="M523" s="229">
        <v>1540</v>
      </c>
      <c r="N523" s="229">
        <v>0</v>
      </c>
      <c r="O523" s="229">
        <v>0</v>
      </c>
      <c r="P523" s="229">
        <v>0</v>
      </c>
      <c r="Q523" s="229">
        <v>0</v>
      </c>
      <c r="R523" s="229">
        <v>0</v>
      </c>
      <c r="S523" s="229">
        <v>0</v>
      </c>
      <c r="T523" s="229">
        <v>1540</v>
      </c>
      <c r="U523" s="229">
        <v>0</v>
      </c>
      <c r="V523" s="229">
        <v>0</v>
      </c>
      <c r="W523" s="229">
        <v>0</v>
      </c>
      <c r="X523" s="229">
        <v>0</v>
      </c>
      <c r="Y523" s="229">
        <v>0</v>
      </c>
      <c r="Z523" s="229">
        <v>1540</v>
      </c>
      <c r="AA523" s="229">
        <v>0</v>
      </c>
      <c r="AB523" s="229">
        <v>0</v>
      </c>
      <c r="AC523" s="229">
        <v>0</v>
      </c>
      <c r="AD523" s="229">
        <v>0</v>
      </c>
      <c r="AE523" s="229">
        <v>0</v>
      </c>
      <c r="AF523" s="229">
        <v>0</v>
      </c>
      <c r="AG523" s="229">
        <v>0</v>
      </c>
      <c r="AH523" s="229">
        <v>0</v>
      </c>
      <c r="AI523" s="229">
        <v>0</v>
      </c>
      <c r="AJ523" s="229">
        <v>0</v>
      </c>
      <c r="AK523" s="229">
        <v>0</v>
      </c>
      <c r="AL523" s="229">
        <v>4620</v>
      </c>
    </row>
    <row r="524" spans="1:38">
      <c r="A524" s="229">
        <v>523</v>
      </c>
      <c r="B524" s="229" t="s">
        <v>2879</v>
      </c>
      <c r="C524" s="229" t="s">
        <v>3235</v>
      </c>
      <c r="D524" s="229">
        <f t="shared" si="8"/>
        <v>7800</v>
      </c>
      <c r="E524" s="229" t="s">
        <v>3222</v>
      </c>
      <c r="G524" s="229">
        <v>0</v>
      </c>
      <c r="H524" s="229">
        <v>0</v>
      </c>
      <c r="I524" s="229">
        <v>0</v>
      </c>
      <c r="J524" s="229">
        <v>0</v>
      </c>
      <c r="K524" s="229">
        <v>0</v>
      </c>
      <c r="L524" s="229">
        <v>0</v>
      </c>
      <c r="M524" s="229">
        <v>1800</v>
      </c>
      <c r="N524" s="229">
        <v>0</v>
      </c>
      <c r="O524" s="229">
        <v>0</v>
      </c>
      <c r="P524" s="229">
        <v>0</v>
      </c>
      <c r="Q524" s="229">
        <v>0</v>
      </c>
      <c r="R524" s="229">
        <v>0</v>
      </c>
      <c r="S524" s="229">
        <v>0</v>
      </c>
      <c r="T524" s="229">
        <v>1800</v>
      </c>
      <c r="U524" s="229">
        <v>0</v>
      </c>
      <c r="V524" s="229">
        <v>0</v>
      </c>
      <c r="W524" s="229">
        <v>0</v>
      </c>
      <c r="X524" s="229">
        <v>0</v>
      </c>
      <c r="Y524" s="229">
        <v>0</v>
      </c>
      <c r="Z524" s="229">
        <v>1800</v>
      </c>
      <c r="AA524" s="229">
        <v>0</v>
      </c>
      <c r="AB524" s="229">
        <v>0</v>
      </c>
      <c r="AC524" s="229">
        <v>0</v>
      </c>
      <c r="AD524" s="229">
        <v>0</v>
      </c>
      <c r="AE524" s="229">
        <v>0</v>
      </c>
      <c r="AF524" s="229">
        <v>0</v>
      </c>
      <c r="AG524" s="229">
        <v>2400</v>
      </c>
      <c r="AH524" s="229">
        <v>0</v>
      </c>
      <c r="AI524" s="229">
        <v>0</v>
      </c>
      <c r="AJ524" s="229">
        <v>0</v>
      </c>
      <c r="AK524" s="229">
        <v>0</v>
      </c>
      <c r="AL524" s="229">
        <v>7800</v>
      </c>
    </row>
    <row r="525" spans="1:38">
      <c r="A525" s="229">
        <v>524</v>
      </c>
      <c r="B525" s="229" t="s">
        <v>2879</v>
      </c>
      <c r="C525" s="229" t="s">
        <v>3236</v>
      </c>
      <c r="D525" s="229">
        <f t="shared" si="8"/>
        <v>8000</v>
      </c>
      <c r="E525" s="229" t="s">
        <v>3237</v>
      </c>
      <c r="G525" s="229">
        <v>0</v>
      </c>
      <c r="H525" s="229">
        <v>0</v>
      </c>
      <c r="I525" s="229">
        <v>0</v>
      </c>
      <c r="J525" s="229">
        <v>0</v>
      </c>
      <c r="K525" s="229">
        <v>0</v>
      </c>
      <c r="L525" s="229">
        <v>0</v>
      </c>
      <c r="M525" s="229">
        <v>2000</v>
      </c>
      <c r="N525" s="229">
        <v>0</v>
      </c>
      <c r="O525" s="229">
        <v>0</v>
      </c>
      <c r="P525" s="229">
        <v>0</v>
      </c>
      <c r="Q525" s="229">
        <v>0</v>
      </c>
      <c r="R525" s="229">
        <v>0</v>
      </c>
      <c r="S525" s="229">
        <v>0</v>
      </c>
      <c r="T525" s="229">
        <v>2000</v>
      </c>
      <c r="U525" s="229">
        <v>0</v>
      </c>
      <c r="V525" s="229">
        <v>0</v>
      </c>
      <c r="W525" s="229">
        <v>0</v>
      </c>
      <c r="X525" s="229">
        <v>0</v>
      </c>
      <c r="Y525" s="229">
        <v>0</v>
      </c>
      <c r="Z525" s="229">
        <v>0</v>
      </c>
      <c r="AA525" s="229">
        <v>2000</v>
      </c>
      <c r="AB525" s="229">
        <v>0</v>
      </c>
      <c r="AC525" s="229">
        <v>0</v>
      </c>
      <c r="AD525" s="229">
        <v>0</v>
      </c>
      <c r="AE525" s="229">
        <v>0</v>
      </c>
      <c r="AF525" s="229">
        <v>0</v>
      </c>
      <c r="AG525" s="229">
        <v>0</v>
      </c>
      <c r="AH525" s="229">
        <v>2000</v>
      </c>
      <c r="AI525" s="229">
        <v>0</v>
      </c>
      <c r="AJ525" s="229">
        <v>0</v>
      </c>
      <c r="AK525" s="229">
        <v>0</v>
      </c>
      <c r="AL525" s="229">
        <v>8000</v>
      </c>
    </row>
    <row r="526" spans="1:38">
      <c r="A526" s="229">
        <v>525</v>
      </c>
      <c r="B526" s="229" t="s">
        <v>2879</v>
      </c>
      <c r="C526" s="229" t="s">
        <v>3238</v>
      </c>
      <c r="D526" s="229">
        <f t="shared" si="8"/>
        <v>4800</v>
      </c>
      <c r="E526" s="229" t="s">
        <v>2881</v>
      </c>
      <c r="G526" s="229">
        <v>0</v>
      </c>
      <c r="H526" s="229">
        <v>0</v>
      </c>
      <c r="I526" s="229">
        <v>0</v>
      </c>
      <c r="J526" s="229">
        <v>0</v>
      </c>
      <c r="K526" s="229">
        <v>0</v>
      </c>
      <c r="L526" s="229">
        <v>0</v>
      </c>
      <c r="M526" s="229">
        <v>1200</v>
      </c>
      <c r="N526" s="229">
        <v>0</v>
      </c>
      <c r="O526" s="229">
        <v>0</v>
      </c>
      <c r="P526" s="229">
        <v>0</v>
      </c>
      <c r="Q526" s="229">
        <v>0</v>
      </c>
      <c r="R526" s="229">
        <v>0</v>
      </c>
      <c r="S526" s="229">
        <v>1600</v>
      </c>
      <c r="T526" s="229">
        <v>0</v>
      </c>
      <c r="U526" s="229">
        <v>0</v>
      </c>
      <c r="V526" s="229">
        <v>0</v>
      </c>
      <c r="W526" s="229">
        <v>0</v>
      </c>
      <c r="X526" s="229">
        <v>0</v>
      </c>
      <c r="Y526" s="229">
        <v>1200</v>
      </c>
      <c r="Z526" s="229">
        <v>0</v>
      </c>
      <c r="AA526" s="229">
        <v>0</v>
      </c>
      <c r="AB526" s="229">
        <v>0</v>
      </c>
      <c r="AC526" s="229">
        <v>0</v>
      </c>
      <c r="AD526" s="229">
        <v>0</v>
      </c>
      <c r="AE526" s="229">
        <v>800</v>
      </c>
      <c r="AF526" s="229">
        <v>0</v>
      </c>
      <c r="AG526" s="229">
        <v>0</v>
      </c>
      <c r="AH526" s="229">
        <v>0</v>
      </c>
      <c r="AI526" s="229">
        <v>0</v>
      </c>
      <c r="AJ526" s="229">
        <v>0</v>
      </c>
      <c r="AK526" s="229">
        <v>0</v>
      </c>
      <c r="AL526" s="229">
        <v>4800</v>
      </c>
    </row>
    <row r="527" spans="1:38">
      <c r="A527" s="229">
        <v>526</v>
      </c>
      <c r="B527" s="229" t="s">
        <v>2879</v>
      </c>
      <c r="C527" s="229" t="s">
        <v>3239</v>
      </c>
      <c r="D527" s="229">
        <f t="shared" si="8"/>
        <v>9000</v>
      </c>
      <c r="E527" s="229" t="s">
        <v>3222</v>
      </c>
      <c r="G527" s="229">
        <v>0</v>
      </c>
      <c r="H527" s="229">
        <v>0</v>
      </c>
      <c r="I527" s="229">
        <v>0</v>
      </c>
      <c r="J527" s="229">
        <v>0</v>
      </c>
      <c r="K527" s="229">
        <v>0</v>
      </c>
      <c r="L527" s="229">
        <v>0</v>
      </c>
      <c r="M527" s="229">
        <v>1800</v>
      </c>
      <c r="N527" s="229">
        <v>0</v>
      </c>
      <c r="O527" s="229">
        <v>0</v>
      </c>
      <c r="P527" s="229">
        <v>0</v>
      </c>
      <c r="Q527" s="229">
        <v>0</v>
      </c>
      <c r="R527" s="229">
        <v>0</v>
      </c>
      <c r="S527" s="229">
        <v>1800</v>
      </c>
      <c r="T527" s="229">
        <v>0</v>
      </c>
      <c r="U527" s="229">
        <v>0</v>
      </c>
      <c r="V527" s="229">
        <v>0</v>
      </c>
      <c r="W527" s="229">
        <v>0</v>
      </c>
      <c r="X527" s="229">
        <v>0</v>
      </c>
      <c r="Y527" s="229">
        <v>1800</v>
      </c>
      <c r="Z527" s="229">
        <v>0</v>
      </c>
      <c r="AA527" s="229">
        <v>0</v>
      </c>
      <c r="AB527" s="229">
        <v>0</v>
      </c>
      <c r="AC527" s="229">
        <v>0</v>
      </c>
      <c r="AD527" s="229">
        <v>0</v>
      </c>
      <c r="AE527" s="229">
        <v>1800</v>
      </c>
      <c r="AF527" s="229">
        <v>0</v>
      </c>
      <c r="AG527" s="229">
        <v>0</v>
      </c>
      <c r="AH527" s="229">
        <v>1800</v>
      </c>
      <c r="AI527" s="229">
        <v>0</v>
      </c>
      <c r="AJ527" s="229">
        <v>0</v>
      </c>
      <c r="AK527" s="229">
        <v>0</v>
      </c>
      <c r="AL527" s="229">
        <v>9000</v>
      </c>
    </row>
    <row r="528" spans="1:38">
      <c r="A528" s="229">
        <v>527</v>
      </c>
      <c r="B528" s="229" t="s">
        <v>2879</v>
      </c>
      <c r="C528" s="229" t="s">
        <v>3240</v>
      </c>
      <c r="D528" s="229">
        <f t="shared" si="8"/>
        <v>6000</v>
      </c>
      <c r="E528" s="229" t="s">
        <v>3241</v>
      </c>
      <c r="G528" s="229">
        <v>0</v>
      </c>
      <c r="H528" s="229">
        <v>0</v>
      </c>
      <c r="I528" s="229">
        <v>0</v>
      </c>
      <c r="J528" s="229">
        <v>0</v>
      </c>
      <c r="K528" s="229">
        <v>0</v>
      </c>
      <c r="L528" s="229">
        <v>0</v>
      </c>
      <c r="M528" s="229">
        <v>2000</v>
      </c>
      <c r="N528" s="229">
        <v>0</v>
      </c>
      <c r="O528" s="229">
        <v>0</v>
      </c>
      <c r="P528" s="229">
        <v>0</v>
      </c>
      <c r="Q528" s="229">
        <v>0</v>
      </c>
      <c r="R528" s="229">
        <v>0</v>
      </c>
      <c r="S528" s="229">
        <v>0</v>
      </c>
      <c r="T528" s="229">
        <v>0</v>
      </c>
      <c r="U528" s="229">
        <v>0</v>
      </c>
      <c r="V528" s="229">
        <v>0</v>
      </c>
      <c r="W528" s="229">
        <v>2000</v>
      </c>
      <c r="X528" s="229">
        <v>0</v>
      </c>
      <c r="Y528" s="229">
        <v>0</v>
      </c>
      <c r="Z528" s="229">
        <v>0</v>
      </c>
      <c r="AA528" s="229">
        <v>0</v>
      </c>
      <c r="AB528" s="229">
        <v>0</v>
      </c>
      <c r="AC528" s="229">
        <v>0</v>
      </c>
      <c r="AD528" s="229">
        <v>2000</v>
      </c>
      <c r="AE528" s="229">
        <v>0</v>
      </c>
      <c r="AF528" s="229">
        <v>0</v>
      </c>
      <c r="AG528" s="229">
        <v>0</v>
      </c>
      <c r="AH528" s="229">
        <v>0</v>
      </c>
      <c r="AI528" s="229">
        <v>0</v>
      </c>
      <c r="AJ528" s="229">
        <v>0</v>
      </c>
      <c r="AK528" s="229">
        <v>0</v>
      </c>
      <c r="AL528" s="229">
        <v>6000</v>
      </c>
    </row>
    <row r="529" spans="1:38">
      <c r="A529" s="229">
        <v>528</v>
      </c>
      <c r="B529" s="229" t="s">
        <v>2879</v>
      </c>
      <c r="C529" s="229" t="s">
        <v>3242</v>
      </c>
      <c r="D529" s="229">
        <f t="shared" si="8"/>
        <v>0</v>
      </c>
      <c r="E529" s="229" t="s">
        <v>3241</v>
      </c>
      <c r="G529" s="229">
        <v>0</v>
      </c>
      <c r="H529" s="229">
        <v>0</v>
      </c>
      <c r="I529" s="229">
        <v>0</v>
      </c>
      <c r="J529" s="229">
        <v>0</v>
      </c>
      <c r="K529" s="229">
        <v>0</v>
      </c>
      <c r="L529" s="229">
        <v>0</v>
      </c>
      <c r="M529" s="229">
        <v>0</v>
      </c>
      <c r="N529" s="229">
        <v>0</v>
      </c>
      <c r="O529" s="229">
        <v>0</v>
      </c>
      <c r="P529" s="229">
        <v>0</v>
      </c>
      <c r="Q529" s="229">
        <v>0</v>
      </c>
      <c r="R529" s="229">
        <v>0</v>
      </c>
      <c r="S529" s="229">
        <v>0</v>
      </c>
      <c r="T529" s="229">
        <v>0</v>
      </c>
      <c r="U529" s="229">
        <v>0</v>
      </c>
      <c r="V529" s="229">
        <v>0</v>
      </c>
      <c r="W529" s="229">
        <v>0</v>
      </c>
      <c r="X529" s="229">
        <v>0</v>
      </c>
      <c r="Y529" s="229">
        <v>0</v>
      </c>
      <c r="Z529" s="229">
        <v>0</v>
      </c>
      <c r="AA529" s="229">
        <v>0</v>
      </c>
      <c r="AB529" s="229">
        <v>0</v>
      </c>
      <c r="AC529" s="229">
        <v>0</v>
      </c>
      <c r="AD529" s="229">
        <v>0</v>
      </c>
      <c r="AE529" s="229">
        <v>0</v>
      </c>
      <c r="AF529" s="229">
        <v>0</v>
      </c>
      <c r="AG529" s="229">
        <v>0</v>
      </c>
      <c r="AH529" s="229">
        <v>0</v>
      </c>
      <c r="AI529" s="229">
        <v>0</v>
      </c>
      <c r="AJ529" s="229">
        <v>0</v>
      </c>
      <c r="AK529" s="229">
        <v>0</v>
      </c>
      <c r="AL529" s="229">
        <v>0</v>
      </c>
    </row>
    <row r="530" spans="1:38">
      <c r="A530" s="229">
        <v>529</v>
      </c>
      <c r="B530" s="229" t="s">
        <v>2879</v>
      </c>
      <c r="C530" s="229" t="s">
        <v>3243</v>
      </c>
      <c r="D530" s="229">
        <f t="shared" si="8"/>
        <v>0</v>
      </c>
      <c r="E530" s="229" t="s">
        <v>3241</v>
      </c>
      <c r="G530" s="229">
        <v>0</v>
      </c>
      <c r="H530" s="229">
        <v>0</v>
      </c>
      <c r="I530" s="229">
        <v>0</v>
      </c>
      <c r="J530" s="229">
        <v>0</v>
      </c>
      <c r="K530" s="229">
        <v>0</v>
      </c>
      <c r="L530" s="229">
        <v>0</v>
      </c>
      <c r="M530" s="229">
        <v>0</v>
      </c>
      <c r="N530" s="229">
        <v>0</v>
      </c>
      <c r="O530" s="229">
        <v>0</v>
      </c>
      <c r="P530" s="229">
        <v>0</v>
      </c>
      <c r="Q530" s="229">
        <v>0</v>
      </c>
      <c r="R530" s="229">
        <v>0</v>
      </c>
      <c r="S530" s="229">
        <v>0</v>
      </c>
      <c r="T530" s="229">
        <v>0</v>
      </c>
      <c r="U530" s="229">
        <v>0</v>
      </c>
      <c r="V530" s="229">
        <v>0</v>
      </c>
      <c r="W530" s="229">
        <v>0</v>
      </c>
      <c r="X530" s="229">
        <v>0</v>
      </c>
      <c r="Y530" s="229">
        <v>0</v>
      </c>
      <c r="Z530" s="229">
        <v>0</v>
      </c>
      <c r="AA530" s="229">
        <v>0</v>
      </c>
      <c r="AB530" s="229">
        <v>0</v>
      </c>
      <c r="AC530" s="229">
        <v>0</v>
      </c>
      <c r="AD530" s="229">
        <v>0</v>
      </c>
      <c r="AE530" s="229">
        <v>0</v>
      </c>
      <c r="AF530" s="229">
        <v>0</v>
      </c>
      <c r="AG530" s="229">
        <v>0</v>
      </c>
      <c r="AH530" s="229">
        <v>0</v>
      </c>
      <c r="AI530" s="229">
        <v>0</v>
      </c>
      <c r="AJ530" s="229">
        <v>0</v>
      </c>
      <c r="AK530" s="229">
        <v>0</v>
      </c>
      <c r="AL530" s="229">
        <v>0</v>
      </c>
    </row>
    <row r="531" spans="1:38">
      <c r="A531" s="229">
        <v>530</v>
      </c>
      <c r="B531" s="229" t="s">
        <v>2879</v>
      </c>
      <c r="C531" s="229" t="s">
        <v>656</v>
      </c>
      <c r="D531" s="229">
        <f t="shared" si="8"/>
        <v>6000</v>
      </c>
      <c r="E531" s="229" t="s">
        <v>3241</v>
      </c>
      <c r="G531" s="229">
        <v>0</v>
      </c>
      <c r="H531" s="229">
        <v>0</v>
      </c>
      <c r="I531" s="229">
        <v>0</v>
      </c>
      <c r="J531" s="229">
        <v>0</v>
      </c>
      <c r="K531" s="229">
        <v>0</v>
      </c>
      <c r="L531" s="229">
        <v>0</v>
      </c>
      <c r="M531" s="229">
        <v>0</v>
      </c>
      <c r="N531" s="229">
        <v>0</v>
      </c>
      <c r="O531" s="229">
        <v>0</v>
      </c>
      <c r="P531" s="229">
        <v>0</v>
      </c>
      <c r="Q531" s="229">
        <v>0</v>
      </c>
      <c r="R531" s="229">
        <v>0</v>
      </c>
      <c r="S531" s="229">
        <v>2000</v>
      </c>
      <c r="T531" s="229">
        <v>0</v>
      </c>
      <c r="U531" s="229">
        <v>0</v>
      </c>
      <c r="V531" s="229">
        <v>0</v>
      </c>
      <c r="W531" s="229">
        <v>0</v>
      </c>
      <c r="X531" s="229">
        <v>0</v>
      </c>
      <c r="Y531" s="229">
        <v>0</v>
      </c>
      <c r="Z531" s="229">
        <v>2000</v>
      </c>
      <c r="AA531" s="229">
        <v>0</v>
      </c>
      <c r="AB531" s="229">
        <v>0</v>
      </c>
      <c r="AC531" s="229">
        <v>0</v>
      </c>
      <c r="AD531" s="229">
        <v>0</v>
      </c>
      <c r="AE531" s="229">
        <v>0</v>
      </c>
      <c r="AF531" s="229">
        <v>0</v>
      </c>
      <c r="AG531" s="229">
        <v>2000</v>
      </c>
      <c r="AH531" s="229">
        <v>0</v>
      </c>
      <c r="AI531" s="229">
        <v>0</v>
      </c>
      <c r="AJ531" s="229">
        <v>0</v>
      </c>
      <c r="AK531" s="229">
        <v>0</v>
      </c>
      <c r="AL531" s="229">
        <v>6000</v>
      </c>
    </row>
    <row r="532" spans="1:38">
      <c r="A532" s="229">
        <v>531</v>
      </c>
      <c r="B532" s="229" t="s">
        <v>2879</v>
      </c>
      <c r="C532" s="229" t="s">
        <v>657</v>
      </c>
      <c r="D532" s="229">
        <f t="shared" si="8"/>
        <v>6000</v>
      </c>
      <c r="E532" s="229" t="s">
        <v>3241</v>
      </c>
      <c r="G532" s="229">
        <v>0</v>
      </c>
      <c r="H532" s="229">
        <v>0</v>
      </c>
      <c r="I532" s="229">
        <v>0</v>
      </c>
      <c r="J532" s="229">
        <v>0</v>
      </c>
      <c r="K532" s="229">
        <v>0</v>
      </c>
      <c r="L532" s="229">
        <v>0</v>
      </c>
      <c r="M532" s="229">
        <v>0</v>
      </c>
      <c r="N532" s="229">
        <v>0</v>
      </c>
      <c r="O532" s="229">
        <v>0</v>
      </c>
      <c r="P532" s="229">
        <v>0</v>
      </c>
      <c r="Q532" s="229">
        <v>0</v>
      </c>
      <c r="R532" s="229">
        <v>2000</v>
      </c>
      <c r="S532" s="229">
        <v>0</v>
      </c>
      <c r="T532" s="229">
        <v>0</v>
      </c>
      <c r="U532" s="229">
        <v>0</v>
      </c>
      <c r="V532" s="229">
        <v>0</v>
      </c>
      <c r="W532" s="229">
        <v>0</v>
      </c>
      <c r="X532" s="229">
        <v>0</v>
      </c>
      <c r="Y532" s="229">
        <v>2000</v>
      </c>
      <c r="Z532" s="229">
        <v>0</v>
      </c>
      <c r="AA532" s="229">
        <v>0</v>
      </c>
      <c r="AB532" s="229">
        <v>0</v>
      </c>
      <c r="AC532" s="229">
        <v>0</v>
      </c>
      <c r="AD532" s="229">
        <v>0</v>
      </c>
      <c r="AE532" s="229">
        <v>0</v>
      </c>
      <c r="AF532" s="229">
        <v>2000</v>
      </c>
      <c r="AG532" s="229">
        <v>0</v>
      </c>
      <c r="AH532" s="229">
        <v>0</v>
      </c>
      <c r="AI532" s="229">
        <v>0</v>
      </c>
      <c r="AJ532" s="229">
        <v>0</v>
      </c>
      <c r="AK532" s="229">
        <v>0</v>
      </c>
      <c r="AL532" s="229">
        <v>6000</v>
      </c>
    </row>
    <row r="533" spans="1:38">
      <c r="A533" s="229">
        <v>532</v>
      </c>
      <c r="B533" s="229" t="s">
        <v>3244</v>
      </c>
      <c r="C533" s="229" t="s">
        <v>3245</v>
      </c>
      <c r="D533" s="229">
        <f t="shared" si="8"/>
        <v>0</v>
      </c>
      <c r="G533" s="229">
        <v>0</v>
      </c>
      <c r="H533" s="229">
        <v>0</v>
      </c>
      <c r="I533" s="229">
        <v>0</v>
      </c>
      <c r="J533" s="229">
        <v>0</v>
      </c>
      <c r="K533" s="229">
        <v>0</v>
      </c>
      <c r="L533" s="229">
        <v>0</v>
      </c>
      <c r="M533" s="229">
        <v>0</v>
      </c>
      <c r="N533" s="229">
        <v>0</v>
      </c>
      <c r="O533" s="229">
        <v>0</v>
      </c>
      <c r="P533" s="229">
        <v>0</v>
      </c>
      <c r="Q533" s="229">
        <v>0</v>
      </c>
      <c r="R533" s="229">
        <v>0</v>
      </c>
      <c r="S533" s="229">
        <v>0</v>
      </c>
      <c r="T533" s="229">
        <v>0</v>
      </c>
      <c r="U533" s="229">
        <v>0</v>
      </c>
      <c r="V533" s="229">
        <v>0</v>
      </c>
      <c r="W533" s="229">
        <v>0</v>
      </c>
      <c r="X533" s="229">
        <v>0</v>
      </c>
      <c r="Y533" s="229">
        <v>0</v>
      </c>
      <c r="Z533" s="229">
        <v>0</v>
      </c>
      <c r="AA533" s="229">
        <v>0</v>
      </c>
      <c r="AB533" s="229">
        <v>0</v>
      </c>
      <c r="AC533" s="229">
        <v>0</v>
      </c>
      <c r="AD533" s="229">
        <v>0</v>
      </c>
      <c r="AE533" s="229">
        <v>0</v>
      </c>
      <c r="AF533" s="229">
        <v>0</v>
      </c>
      <c r="AG533" s="229">
        <v>0</v>
      </c>
      <c r="AH533" s="229">
        <v>0</v>
      </c>
      <c r="AI533" s="229">
        <v>0</v>
      </c>
      <c r="AJ533" s="229">
        <v>0</v>
      </c>
      <c r="AK533" s="229">
        <v>0</v>
      </c>
      <c r="AL533" s="229">
        <v>0</v>
      </c>
    </row>
    <row r="534" spans="1:38">
      <c r="A534" s="229">
        <v>533</v>
      </c>
      <c r="B534" s="229" t="s">
        <v>3244</v>
      </c>
      <c r="C534" s="229" t="s">
        <v>3246</v>
      </c>
      <c r="D534" s="229">
        <f t="shared" si="8"/>
        <v>0</v>
      </c>
      <c r="G534" s="229">
        <v>0</v>
      </c>
      <c r="H534" s="229">
        <v>0</v>
      </c>
      <c r="I534" s="229">
        <v>0</v>
      </c>
      <c r="J534" s="229">
        <v>0</v>
      </c>
      <c r="K534" s="229">
        <v>0</v>
      </c>
      <c r="L534" s="229">
        <v>0</v>
      </c>
      <c r="M534" s="229">
        <v>0</v>
      </c>
      <c r="N534" s="229">
        <v>0</v>
      </c>
      <c r="O534" s="229">
        <v>0</v>
      </c>
      <c r="P534" s="229">
        <v>0</v>
      </c>
      <c r="Q534" s="229">
        <v>0</v>
      </c>
      <c r="R534" s="229">
        <v>0</v>
      </c>
      <c r="S534" s="229">
        <v>0</v>
      </c>
      <c r="T534" s="229">
        <v>0</v>
      </c>
      <c r="U534" s="229">
        <v>0</v>
      </c>
      <c r="V534" s="229">
        <v>0</v>
      </c>
      <c r="W534" s="229">
        <v>0</v>
      </c>
      <c r="X534" s="229">
        <v>0</v>
      </c>
      <c r="Y534" s="229">
        <v>0</v>
      </c>
      <c r="Z534" s="229">
        <v>0</v>
      </c>
      <c r="AA534" s="229">
        <v>0</v>
      </c>
      <c r="AB534" s="229">
        <v>0</v>
      </c>
      <c r="AC534" s="229">
        <v>0</v>
      </c>
      <c r="AD534" s="229">
        <v>0</v>
      </c>
      <c r="AE534" s="229">
        <v>0</v>
      </c>
      <c r="AF534" s="229">
        <v>0</v>
      </c>
      <c r="AG534" s="229">
        <v>0</v>
      </c>
      <c r="AH534" s="229">
        <v>0</v>
      </c>
      <c r="AI534" s="229">
        <v>0</v>
      </c>
      <c r="AJ534" s="229">
        <v>0</v>
      </c>
      <c r="AK534" s="229">
        <v>0</v>
      </c>
      <c r="AL534" s="229">
        <v>0</v>
      </c>
    </row>
    <row r="535" spans="1:38">
      <c r="A535" s="229">
        <v>534</v>
      </c>
      <c r="B535" s="229" t="s">
        <v>3244</v>
      </c>
      <c r="C535" s="229" t="s">
        <v>3247</v>
      </c>
      <c r="D535" s="229">
        <f t="shared" si="8"/>
        <v>0</v>
      </c>
      <c r="G535" s="229">
        <v>0</v>
      </c>
      <c r="H535" s="229">
        <v>0</v>
      </c>
      <c r="I535" s="229">
        <v>0</v>
      </c>
      <c r="J535" s="229">
        <v>0</v>
      </c>
      <c r="K535" s="229">
        <v>0</v>
      </c>
      <c r="L535" s="229">
        <v>0</v>
      </c>
      <c r="M535" s="229">
        <v>0</v>
      </c>
      <c r="N535" s="229">
        <v>0</v>
      </c>
      <c r="O535" s="229">
        <v>0</v>
      </c>
      <c r="P535" s="229">
        <v>0</v>
      </c>
      <c r="Q535" s="229">
        <v>0</v>
      </c>
      <c r="R535" s="229">
        <v>0</v>
      </c>
      <c r="S535" s="229">
        <v>0</v>
      </c>
      <c r="T535" s="229">
        <v>0</v>
      </c>
      <c r="U535" s="229">
        <v>0</v>
      </c>
      <c r="V535" s="229">
        <v>0</v>
      </c>
      <c r="W535" s="229">
        <v>0</v>
      </c>
      <c r="X535" s="229">
        <v>0</v>
      </c>
      <c r="Y535" s="229">
        <v>0</v>
      </c>
      <c r="Z535" s="229">
        <v>0</v>
      </c>
      <c r="AA535" s="229">
        <v>0</v>
      </c>
      <c r="AB535" s="229">
        <v>0</v>
      </c>
      <c r="AC535" s="229">
        <v>0</v>
      </c>
      <c r="AD535" s="229">
        <v>0</v>
      </c>
      <c r="AE535" s="229">
        <v>0</v>
      </c>
      <c r="AF535" s="229">
        <v>0</v>
      </c>
      <c r="AG535" s="229">
        <v>0</v>
      </c>
      <c r="AH535" s="229">
        <v>0</v>
      </c>
      <c r="AI535" s="229">
        <v>0</v>
      </c>
      <c r="AJ535" s="229">
        <v>0</v>
      </c>
      <c r="AK535" s="229">
        <v>0</v>
      </c>
      <c r="AL535" s="229">
        <v>0</v>
      </c>
    </row>
    <row r="536" spans="1:38">
      <c r="A536" s="229">
        <v>535</v>
      </c>
      <c r="B536" s="229" t="s">
        <v>3244</v>
      </c>
      <c r="C536" s="229" t="s">
        <v>3248</v>
      </c>
      <c r="D536" s="229">
        <f t="shared" si="8"/>
        <v>0</v>
      </c>
      <c r="G536" s="229">
        <v>0</v>
      </c>
      <c r="H536" s="229">
        <v>0</v>
      </c>
      <c r="I536" s="229">
        <v>0</v>
      </c>
      <c r="J536" s="229">
        <v>0</v>
      </c>
      <c r="K536" s="229">
        <v>0</v>
      </c>
      <c r="L536" s="229">
        <v>0</v>
      </c>
      <c r="M536" s="229">
        <v>0</v>
      </c>
      <c r="N536" s="229">
        <v>0</v>
      </c>
      <c r="O536" s="229">
        <v>0</v>
      </c>
      <c r="P536" s="229">
        <v>0</v>
      </c>
      <c r="Q536" s="229">
        <v>0</v>
      </c>
      <c r="R536" s="229">
        <v>0</v>
      </c>
      <c r="S536" s="229">
        <v>0</v>
      </c>
      <c r="T536" s="229">
        <v>0</v>
      </c>
      <c r="U536" s="229">
        <v>0</v>
      </c>
      <c r="V536" s="229">
        <v>0</v>
      </c>
      <c r="W536" s="229">
        <v>0</v>
      </c>
      <c r="X536" s="229">
        <v>0</v>
      </c>
      <c r="Y536" s="229">
        <v>0</v>
      </c>
      <c r="Z536" s="229">
        <v>0</v>
      </c>
      <c r="AA536" s="229">
        <v>0</v>
      </c>
      <c r="AB536" s="229">
        <v>0</v>
      </c>
      <c r="AC536" s="229">
        <v>0</v>
      </c>
      <c r="AD536" s="229">
        <v>0</v>
      </c>
      <c r="AE536" s="229">
        <v>0</v>
      </c>
      <c r="AF536" s="229">
        <v>0</v>
      </c>
      <c r="AG536" s="229">
        <v>0</v>
      </c>
      <c r="AH536" s="229">
        <v>0</v>
      </c>
      <c r="AI536" s="229">
        <v>0</v>
      </c>
      <c r="AJ536" s="229">
        <v>0</v>
      </c>
      <c r="AK536" s="229">
        <v>0</v>
      </c>
      <c r="AL536" s="229">
        <v>0</v>
      </c>
    </row>
    <row r="537" spans="1:38">
      <c r="A537" s="229">
        <v>536</v>
      </c>
      <c r="B537" s="229" t="s">
        <v>3244</v>
      </c>
      <c r="C537" s="229" t="s">
        <v>3249</v>
      </c>
      <c r="D537" s="229">
        <f t="shared" si="8"/>
        <v>0</v>
      </c>
      <c r="G537" s="229">
        <v>0</v>
      </c>
      <c r="H537" s="229">
        <v>0</v>
      </c>
      <c r="I537" s="229">
        <v>0</v>
      </c>
      <c r="J537" s="229">
        <v>0</v>
      </c>
      <c r="K537" s="229">
        <v>0</v>
      </c>
      <c r="L537" s="229">
        <v>0</v>
      </c>
      <c r="M537" s="229">
        <v>0</v>
      </c>
      <c r="N537" s="229">
        <v>0</v>
      </c>
      <c r="O537" s="229">
        <v>0</v>
      </c>
      <c r="P537" s="229">
        <v>0</v>
      </c>
      <c r="Q537" s="229">
        <v>0</v>
      </c>
      <c r="R537" s="229">
        <v>0</v>
      </c>
      <c r="S537" s="229">
        <v>0</v>
      </c>
      <c r="T537" s="229">
        <v>0</v>
      </c>
      <c r="U537" s="229">
        <v>0</v>
      </c>
      <c r="V537" s="229">
        <v>0</v>
      </c>
      <c r="W537" s="229">
        <v>0</v>
      </c>
      <c r="X537" s="229">
        <v>0</v>
      </c>
      <c r="Y537" s="229">
        <v>0</v>
      </c>
      <c r="Z537" s="229">
        <v>0</v>
      </c>
      <c r="AA537" s="229">
        <v>0</v>
      </c>
      <c r="AB537" s="229">
        <v>0</v>
      </c>
      <c r="AC537" s="229">
        <v>0</v>
      </c>
      <c r="AD537" s="229">
        <v>0</v>
      </c>
      <c r="AE537" s="229">
        <v>0</v>
      </c>
      <c r="AF537" s="229">
        <v>0</v>
      </c>
      <c r="AG537" s="229">
        <v>0</v>
      </c>
      <c r="AH537" s="229">
        <v>0</v>
      </c>
      <c r="AI537" s="229">
        <v>0</v>
      </c>
      <c r="AJ537" s="229">
        <v>0</v>
      </c>
      <c r="AK537" s="229">
        <v>0</v>
      </c>
      <c r="AL537" s="229">
        <v>0</v>
      </c>
    </row>
    <row r="538" spans="1:38">
      <c r="A538" s="229">
        <v>537</v>
      </c>
      <c r="B538" s="229" t="s">
        <v>3244</v>
      </c>
      <c r="C538" s="229" t="s">
        <v>3250</v>
      </c>
      <c r="D538" s="229">
        <f t="shared" si="8"/>
        <v>0</v>
      </c>
      <c r="G538" s="229">
        <v>0</v>
      </c>
      <c r="H538" s="229">
        <v>0</v>
      </c>
      <c r="I538" s="229">
        <v>0</v>
      </c>
      <c r="J538" s="229">
        <v>0</v>
      </c>
      <c r="K538" s="229">
        <v>0</v>
      </c>
      <c r="L538" s="229">
        <v>0</v>
      </c>
      <c r="M538" s="229">
        <v>0</v>
      </c>
      <c r="N538" s="229">
        <v>0</v>
      </c>
      <c r="O538" s="229">
        <v>0</v>
      </c>
      <c r="P538" s="229">
        <v>0</v>
      </c>
      <c r="Q538" s="229">
        <v>0</v>
      </c>
      <c r="R538" s="229">
        <v>0</v>
      </c>
      <c r="S538" s="229">
        <v>0</v>
      </c>
      <c r="T538" s="229">
        <v>0</v>
      </c>
      <c r="U538" s="229">
        <v>0</v>
      </c>
      <c r="V538" s="229">
        <v>0</v>
      </c>
      <c r="W538" s="229">
        <v>0</v>
      </c>
      <c r="X538" s="229">
        <v>0</v>
      </c>
      <c r="Y538" s="229">
        <v>0</v>
      </c>
      <c r="Z538" s="229">
        <v>0</v>
      </c>
      <c r="AA538" s="229">
        <v>0</v>
      </c>
      <c r="AB538" s="229">
        <v>0</v>
      </c>
      <c r="AC538" s="229">
        <v>0</v>
      </c>
      <c r="AD538" s="229">
        <v>0</v>
      </c>
      <c r="AE538" s="229">
        <v>0</v>
      </c>
      <c r="AF538" s="229">
        <v>0</v>
      </c>
      <c r="AG538" s="229">
        <v>0</v>
      </c>
      <c r="AH538" s="229">
        <v>0</v>
      </c>
      <c r="AI538" s="229">
        <v>0</v>
      </c>
      <c r="AJ538" s="229">
        <v>0</v>
      </c>
      <c r="AK538" s="229">
        <v>0</v>
      </c>
      <c r="AL538" s="229">
        <v>0</v>
      </c>
    </row>
    <row r="539" spans="1:38">
      <c r="A539" s="229">
        <v>538</v>
      </c>
      <c r="B539" s="229" t="s">
        <v>3244</v>
      </c>
      <c r="C539" s="229" t="s">
        <v>3251</v>
      </c>
      <c r="D539" s="229">
        <f t="shared" si="8"/>
        <v>0</v>
      </c>
      <c r="G539" s="229">
        <v>0</v>
      </c>
      <c r="H539" s="229">
        <v>0</v>
      </c>
      <c r="I539" s="229">
        <v>0</v>
      </c>
      <c r="J539" s="229">
        <v>0</v>
      </c>
      <c r="K539" s="229">
        <v>0</v>
      </c>
      <c r="L539" s="229">
        <v>0</v>
      </c>
      <c r="M539" s="229">
        <v>0</v>
      </c>
      <c r="N539" s="229">
        <v>0</v>
      </c>
      <c r="O539" s="229">
        <v>0</v>
      </c>
      <c r="P539" s="229">
        <v>0</v>
      </c>
      <c r="Q539" s="229">
        <v>0</v>
      </c>
      <c r="R539" s="229">
        <v>0</v>
      </c>
      <c r="S539" s="229">
        <v>0</v>
      </c>
      <c r="T539" s="229">
        <v>0</v>
      </c>
      <c r="U539" s="229">
        <v>0</v>
      </c>
      <c r="V539" s="229">
        <v>0</v>
      </c>
      <c r="W539" s="229">
        <v>0</v>
      </c>
      <c r="X539" s="229">
        <v>0</v>
      </c>
      <c r="Y539" s="229">
        <v>0</v>
      </c>
      <c r="Z539" s="229">
        <v>0</v>
      </c>
      <c r="AA539" s="229">
        <v>0</v>
      </c>
      <c r="AB539" s="229">
        <v>0</v>
      </c>
      <c r="AC539" s="229">
        <v>0</v>
      </c>
      <c r="AD539" s="229">
        <v>0</v>
      </c>
      <c r="AE539" s="229">
        <v>0</v>
      </c>
      <c r="AF539" s="229">
        <v>0</v>
      </c>
      <c r="AG539" s="229">
        <v>0</v>
      </c>
      <c r="AH539" s="229">
        <v>0</v>
      </c>
      <c r="AI539" s="229">
        <v>0</v>
      </c>
      <c r="AJ539" s="229">
        <v>0</v>
      </c>
      <c r="AK539" s="229">
        <v>0</v>
      </c>
      <c r="AL539" s="229">
        <v>0</v>
      </c>
    </row>
    <row r="540" spans="1:38">
      <c r="A540" s="229">
        <v>539</v>
      </c>
      <c r="B540" s="229" t="s">
        <v>3244</v>
      </c>
      <c r="C540" s="229" t="s">
        <v>3252</v>
      </c>
      <c r="D540" s="229">
        <f t="shared" si="8"/>
        <v>0</v>
      </c>
      <c r="G540" s="229">
        <v>0</v>
      </c>
      <c r="H540" s="229">
        <v>0</v>
      </c>
      <c r="I540" s="229">
        <v>0</v>
      </c>
      <c r="J540" s="229">
        <v>0</v>
      </c>
      <c r="K540" s="229">
        <v>0</v>
      </c>
      <c r="L540" s="229">
        <v>0</v>
      </c>
      <c r="M540" s="229">
        <v>0</v>
      </c>
      <c r="N540" s="229">
        <v>0</v>
      </c>
      <c r="O540" s="229">
        <v>0</v>
      </c>
      <c r="P540" s="229">
        <v>0</v>
      </c>
      <c r="Q540" s="229">
        <v>0</v>
      </c>
      <c r="R540" s="229">
        <v>0</v>
      </c>
      <c r="S540" s="229">
        <v>0</v>
      </c>
      <c r="T540" s="229">
        <v>0</v>
      </c>
      <c r="U540" s="229">
        <v>0</v>
      </c>
      <c r="V540" s="229">
        <v>0</v>
      </c>
      <c r="W540" s="229">
        <v>0</v>
      </c>
      <c r="X540" s="229">
        <v>0</v>
      </c>
      <c r="Y540" s="229">
        <v>0</v>
      </c>
      <c r="Z540" s="229">
        <v>0</v>
      </c>
      <c r="AA540" s="229">
        <v>0</v>
      </c>
      <c r="AB540" s="229">
        <v>0</v>
      </c>
      <c r="AC540" s="229">
        <v>0</v>
      </c>
      <c r="AD540" s="229">
        <v>0</v>
      </c>
      <c r="AE540" s="229">
        <v>0</v>
      </c>
      <c r="AF540" s="229">
        <v>0</v>
      </c>
      <c r="AG540" s="229">
        <v>0</v>
      </c>
      <c r="AH540" s="229">
        <v>0</v>
      </c>
      <c r="AI540" s="229">
        <v>0</v>
      </c>
      <c r="AJ540" s="229">
        <v>0</v>
      </c>
      <c r="AK540" s="229">
        <v>0</v>
      </c>
      <c r="AL540" s="229">
        <v>0</v>
      </c>
    </row>
    <row r="541" spans="1:38">
      <c r="A541" s="229">
        <v>540</v>
      </c>
      <c r="B541" s="229" t="s">
        <v>3244</v>
      </c>
      <c r="C541" s="229" t="s">
        <v>3253</v>
      </c>
      <c r="D541" s="229">
        <f t="shared" si="8"/>
        <v>0</v>
      </c>
      <c r="G541" s="229">
        <v>0</v>
      </c>
      <c r="H541" s="229">
        <v>0</v>
      </c>
      <c r="I541" s="229">
        <v>0</v>
      </c>
      <c r="J541" s="229">
        <v>0</v>
      </c>
      <c r="K541" s="229">
        <v>0</v>
      </c>
      <c r="L541" s="229">
        <v>0</v>
      </c>
      <c r="M541" s="229">
        <v>0</v>
      </c>
      <c r="N541" s="229">
        <v>0</v>
      </c>
      <c r="O541" s="229">
        <v>0</v>
      </c>
      <c r="P541" s="229">
        <v>0</v>
      </c>
      <c r="Q541" s="229">
        <v>0</v>
      </c>
      <c r="R541" s="229">
        <v>0</v>
      </c>
      <c r="S541" s="229">
        <v>0</v>
      </c>
      <c r="T541" s="229">
        <v>0</v>
      </c>
      <c r="U541" s="229">
        <v>0</v>
      </c>
      <c r="V541" s="229">
        <v>0</v>
      </c>
      <c r="W541" s="229">
        <v>0</v>
      </c>
      <c r="X541" s="229">
        <v>0</v>
      </c>
      <c r="Y541" s="229">
        <v>0</v>
      </c>
      <c r="Z541" s="229">
        <v>0</v>
      </c>
      <c r="AA541" s="229">
        <v>0</v>
      </c>
      <c r="AB541" s="229">
        <v>0</v>
      </c>
      <c r="AC541" s="229">
        <v>0</v>
      </c>
      <c r="AD541" s="229">
        <v>0</v>
      </c>
      <c r="AE541" s="229">
        <v>0</v>
      </c>
      <c r="AF541" s="229">
        <v>0</v>
      </c>
      <c r="AG541" s="229">
        <v>0</v>
      </c>
      <c r="AH541" s="229">
        <v>0</v>
      </c>
      <c r="AI541" s="229">
        <v>0</v>
      </c>
      <c r="AJ541" s="229">
        <v>0</v>
      </c>
      <c r="AK541" s="229">
        <v>0</v>
      </c>
      <c r="AL541" s="229">
        <v>0</v>
      </c>
    </row>
    <row r="542" spans="1:38">
      <c r="A542" s="229">
        <v>541</v>
      </c>
      <c r="B542" s="229" t="s">
        <v>3244</v>
      </c>
      <c r="C542" s="229" t="s">
        <v>3254</v>
      </c>
      <c r="D542" s="229">
        <f t="shared" si="8"/>
        <v>0</v>
      </c>
      <c r="G542" s="229">
        <v>0</v>
      </c>
      <c r="H542" s="229">
        <v>0</v>
      </c>
      <c r="I542" s="229">
        <v>0</v>
      </c>
      <c r="J542" s="229">
        <v>0</v>
      </c>
      <c r="K542" s="229">
        <v>0</v>
      </c>
      <c r="L542" s="229">
        <v>0</v>
      </c>
      <c r="M542" s="229">
        <v>0</v>
      </c>
      <c r="N542" s="229">
        <v>0</v>
      </c>
      <c r="O542" s="229">
        <v>0</v>
      </c>
      <c r="P542" s="229">
        <v>0</v>
      </c>
      <c r="Q542" s="229">
        <v>0</v>
      </c>
      <c r="R542" s="229">
        <v>0</v>
      </c>
      <c r="S542" s="229">
        <v>0</v>
      </c>
      <c r="T542" s="229">
        <v>0</v>
      </c>
      <c r="U542" s="229">
        <v>0</v>
      </c>
      <c r="V542" s="229">
        <v>0</v>
      </c>
      <c r="W542" s="229">
        <v>0</v>
      </c>
      <c r="X542" s="229">
        <v>0</v>
      </c>
      <c r="Y542" s="229">
        <v>0</v>
      </c>
      <c r="Z542" s="229">
        <v>0</v>
      </c>
      <c r="AA542" s="229">
        <v>0</v>
      </c>
      <c r="AB542" s="229">
        <v>0</v>
      </c>
      <c r="AC542" s="229">
        <v>0</v>
      </c>
      <c r="AD542" s="229">
        <v>0</v>
      </c>
      <c r="AE542" s="229">
        <v>0</v>
      </c>
      <c r="AF542" s="229">
        <v>0</v>
      </c>
      <c r="AG542" s="229">
        <v>0</v>
      </c>
      <c r="AH542" s="229">
        <v>0</v>
      </c>
      <c r="AI542" s="229">
        <v>0</v>
      </c>
      <c r="AJ542" s="229">
        <v>0</v>
      </c>
      <c r="AK542" s="229">
        <v>0</v>
      </c>
      <c r="AL542" s="229">
        <v>0</v>
      </c>
    </row>
    <row r="543" spans="1:38">
      <c r="A543" s="229">
        <v>542</v>
      </c>
      <c r="B543" s="229" t="s">
        <v>3244</v>
      </c>
      <c r="C543" s="229" t="s">
        <v>3255</v>
      </c>
      <c r="D543" s="229">
        <f t="shared" si="8"/>
        <v>0</v>
      </c>
      <c r="G543" s="229">
        <v>0</v>
      </c>
      <c r="H543" s="229">
        <v>0</v>
      </c>
      <c r="I543" s="229">
        <v>0</v>
      </c>
      <c r="J543" s="229">
        <v>0</v>
      </c>
      <c r="K543" s="229">
        <v>0</v>
      </c>
      <c r="L543" s="229">
        <v>0</v>
      </c>
      <c r="M543" s="229">
        <v>0</v>
      </c>
      <c r="N543" s="229">
        <v>0</v>
      </c>
      <c r="O543" s="229">
        <v>0</v>
      </c>
      <c r="P543" s="229">
        <v>0</v>
      </c>
      <c r="Q543" s="229">
        <v>0</v>
      </c>
      <c r="R543" s="229">
        <v>0</v>
      </c>
      <c r="S543" s="229">
        <v>0</v>
      </c>
      <c r="T543" s="229">
        <v>0</v>
      </c>
      <c r="U543" s="229">
        <v>0</v>
      </c>
      <c r="V543" s="229">
        <v>0</v>
      </c>
      <c r="W543" s="229">
        <v>0</v>
      </c>
      <c r="X543" s="229">
        <v>0</v>
      </c>
      <c r="Y543" s="229">
        <v>0</v>
      </c>
      <c r="Z543" s="229">
        <v>0</v>
      </c>
      <c r="AA543" s="229">
        <v>0</v>
      </c>
      <c r="AB543" s="229">
        <v>0</v>
      </c>
      <c r="AC543" s="229">
        <v>0</v>
      </c>
      <c r="AD543" s="229">
        <v>0</v>
      </c>
      <c r="AE543" s="229">
        <v>0</v>
      </c>
      <c r="AF543" s="229">
        <v>0</v>
      </c>
      <c r="AG543" s="229">
        <v>0</v>
      </c>
      <c r="AH543" s="229">
        <v>0</v>
      </c>
      <c r="AI543" s="229">
        <v>0</v>
      </c>
      <c r="AJ543" s="229">
        <v>0</v>
      </c>
      <c r="AK543" s="229">
        <v>0</v>
      </c>
      <c r="AL543" s="229">
        <v>0</v>
      </c>
    </row>
    <row r="544" spans="1:38">
      <c r="A544" s="229">
        <v>543</v>
      </c>
      <c r="B544" s="229" t="s">
        <v>3244</v>
      </c>
      <c r="C544" s="229" t="s">
        <v>3256</v>
      </c>
      <c r="D544" s="229">
        <f t="shared" si="8"/>
        <v>0</v>
      </c>
      <c r="G544" s="229">
        <v>0</v>
      </c>
      <c r="H544" s="229">
        <v>0</v>
      </c>
      <c r="I544" s="229">
        <v>0</v>
      </c>
      <c r="J544" s="229">
        <v>0</v>
      </c>
      <c r="K544" s="229">
        <v>0</v>
      </c>
      <c r="L544" s="229">
        <v>0</v>
      </c>
      <c r="M544" s="229">
        <v>0</v>
      </c>
      <c r="N544" s="229">
        <v>0</v>
      </c>
      <c r="O544" s="229">
        <v>0</v>
      </c>
      <c r="P544" s="229">
        <v>0</v>
      </c>
      <c r="Q544" s="229">
        <v>0</v>
      </c>
      <c r="R544" s="229">
        <v>0</v>
      </c>
      <c r="S544" s="229">
        <v>0</v>
      </c>
      <c r="T544" s="229">
        <v>0</v>
      </c>
      <c r="U544" s="229">
        <v>0</v>
      </c>
      <c r="V544" s="229">
        <v>0</v>
      </c>
      <c r="W544" s="229">
        <v>0</v>
      </c>
      <c r="X544" s="229">
        <v>0</v>
      </c>
      <c r="Y544" s="229">
        <v>0</v>
      </c>
      <c r="Z544" s="229">
        <v>0</v>
      </c>
      <c r="AA544" s="229">
        <v>0</v>
      </c>
      <c r="AB544" s="229">
        <v>0</v>
      </c>
      <c r="AC544" s="229">
        <v>0</v>
      </c>
      <c r="AD544" s="229">
        <v>0</v>
      </c>
      <c r="AE544" s="229">
        <v>0</v>
      </c>
      <c r="AF544" s="229">
        <v>0</v>
      </c>
      <c r="AG544" s="229">
        <v>0</v>
      </c>
      <c r="AH544" s="229">
        <v>0</v>
      </c>
      <c r="AI544" s="229">
        <v>0</v>
      </c>
      <c r="AJ544" s="229">
        <v>0</v>
      </c>
      <c r="AK544" s="229">
        <v>0</v>
      </c>
      <c r="AL544" s="229">
        <v>0</v>
      </c>
    </row>
    <row r="545" spans="1:38">
      <c r="A545" s="229">
        <v>544</v>
      </c>
      <c r="B545" s="229" t="s">
        <v>3244</v>
      </c>
      <c r="C545" s="229" t="s">
        <v>3257</v>
      </c>
      <c r="D545" s="229">
        <f t="shared" si="8"/>
        <v>0</v>
      </c>
      <c r="G545" s="229">
        <v>0</v>
      </c>
      <c r="H545" s="229">
        <v>0</v>
      </c>
      <c r="I545" s="229">
        <v>0</v>
      </c>
      <c r="J545" s="229">
        <v>0</v>
      </c>
      <c r="K545" s="229">
        <v>0</v>
      </c>
      <c r="L545" s="229">
        <v>0</v>
      </c>
      <c r="M545" s="229">
        <v>0</v>
      </c>
      <c r="N545" s="229">
        <v>0</v>
      </c>
      <c r="O545" s="229">
        <v>0</v>
      </c>
      <c r="P545" s="229">
        <v>0</v>
      </c>
      <c r="Q545" s="229">
        <v>0</v>
      </c>
      <c r="R545" s="229">
        <v>0</v>
      </c>
      <c r="S545" s="229">
        <v>0</v>
      </c>
      <c r="T545" s="229">
        <v>0</v>
      </c>
      <c r="U545" s="229">
        <v>0</v>
      </c>
      <c r="V545" s="229">
        <v>0</v>
      </c>
      <c r="W545" s="229">
        <v>0</v>
      </c>
      <c r="X545" s="229">
        <v>0</v>
      </c>
      <c r="Y545" s="229">
        <v>0</v>
      </c>
      <c r="Z545" s="229">
        <v>0</v>
      </c>
      <c r="AA545" s="229">
        <v>0</v>
      </c>
      <c r="AB545" s="229">
        <v>0</v>
      </c>
      <c r="AC545" s="229">
        <v>0</v>
      </c>
      <c r="AD545" s="229">
        <v>0</v>
      </c>
      <c r="AE545" s="229">
        <v>0</v>
      </c>
      <c r="AF545" s="229">
        <v>0</v>
      </c>
      <c r="AG545" s="229">
        <v>0</v>
      </c>
      <c r="AH545" s="229">
        <v>0</v>
      </c>
      <c r="AI545" s="229">
        <v>0</v>
      </c>
      <c r="AJ545" s="229">
        <v>0</v>
      </c>
      <c r="AK545" s="229">
        <v>0</v>
      </c>
      <c r="AL545" s="229">
        <v>0</v>
      </c>
    </row>
    <row r="546" spans="1:38">
      <c r="A546" s="229">
        <v>545</v>
      </c>
      <c r="B546" s="229" t="s">
        <v>3244</v>
      </c>
      <c r="C546" s="229" t="s">
        <v>3258</v>
      </c>
      <c r="D546" s="229">
        <f t="shared" si="8"/>
        <v>0</v>
      </c>
      <c r="G546" s="229">
        <v>0</v>
      </c>
      <c r="H546" s="229">
        <v>0</v>
      </c>
      <c r="I546" s="229">
        <v>0</v>
      </c>
      <c r="J546" s="229">
        <v>0</v>
      </c>
      <c r="K546" s="229">
        <v>0</v>
      </c>
      <c r="L546" s="229">
        <v>0</v>
      </c>
      <c r="M546" s="229">
        <v>0</v>
      </c>
      <c r="N546" s="229">
        <v>0</v>
      </c>
      <c r="O546" s="229">
        <v>0</v>
      </c>
      <c r="P546" s="229">
        <v>0</v>
      </c>
      <c r="Q546" s="229">
        <v>0</v>
      </c>
      <c r="R546" s="229">
        <v>0</v>
      </c>
      <c r="S546" s="229">
        <v>0</v>
      </c>
      <c r="T546" s="229">
        <v>0</v>
      </c>
      <c r="U546" s="229">
        <v>0</v>
      </c>
      <c r="V546" s="229">
        <v>0</v>
      </c>
      <c r="W546" s="229">
        <v>0</v>
      </c>
      <c r="X546" s="229">
        <v>0</v>
      </c>
      <c r="Y546" s="229">
        <v>0</v>
      </c>
      <c r="Z546" s="229">
        <v>0</v>
      </c>
      <c r="AA546" s="229">
        <v>0</v>
      </c>
      <c r="AB546" s="229">
        <v>0</v>
      </c>
      <c r="AC546" s="229">
        <v>0</v>
      </c>
      <c r="AD546" s="229">
        <v>0</v>
      </c>
      <c r="AE546" s="229">
        <v>0</v>
      </c>
      <c r="AF546" s="229">
        <v>0</v>
      </c>
      <c r="AG546" s="229">
        <v>0</v>
      </c>
      <c r="AH546" s="229">
        <v>0</v>
      </c>
      <c r="AI546" s="229">
        <v>0</v>
      </c>
      <c r="AJ546" s="229">
        <v>0</v>
      </c>
      <c r="AK546" s="229">
        <v>0</v>
      </c>
      <c r="AL546" s="229">
        <v>0</v>
      </c>
    </row>
    <row r="547" spans="1:38">
      <c r="A547" s="229">
        <v>546</v>
      </c>
      <c r="B547" s="229" t="s">
        <v>3244</v>
      </c>
      <c r="C547" s="229" t="s">
        <v>3259</v>
      </c>
      <c r="D547" s="229">
        <f t="shared" si="8"/>
        <v>0</v>
      </c>
      <c r="G547" s="229">
        <v>0</v>
      </c>
      <c r="H547" s="229">
        <v>0</v>
      </c>
      <c r="I547" s="229">
        <v>0</v>
      </c>
      <c r="J547" s="229">
        <v>0</v>
      </c>
      <c r="K547" s="229">
        <v>0</v>
      </c>
      <c r="L547" s="229">
        <v>0</v>
      </c>
      <c r="M547" s="229">
        <v>0</v>
      </c>
      <c r="N547" s="229">
        <v>0</v>
      </c>
      <c r="O547" s="229">
        <v>0</v>
      </c>
      <c r="P547" s="229">
        <v>0</v>
      </c>
      <c r="Q547" s="229">
        <v>0</v>
      </c>
      <c r="R547" s="229">
        <v>0</v>
      </c>
      <c r="S547" s="229">
        <v>0</v>
      </c>
      <c r="T547" s="229">
        <v>0</v>
      </c>
      <c r="U547" s="229">
        <v>0</v>
      </c>
      <c r="V547" s="229">
        <v>0</v>
      </c>
      <c r="W547" s="229">
        <v>0</v>
      </c>
      <c r="X547" s="229">
        <v>0</v>
      </c>
      <c r="Y547" s="229">
        <v>0</v>
      </c>
      <c r="Z547" s="229">
        <v>0</v>
      </c>
      <c r="AA547" s="229">
        <v>0</v>
      </c>
      <c r="AB547" s="229">
        <v>0</v>
      </c>
      <c r="AC547" s="229">
        <v>0</v>
      </c>
      <c r="AD547" s="229">
        <v>0</v>
      </c>
      <c r="AE547" s="229">
        <v>0</v>
      </c>
      <c r="AF547" s="229">
        <v>0</v>
      </c>
      <c r="AG547" s="229">
        <v>0</v>
      </c>
      <c r="AH547" s="229">
        <v>0</v>
      </c>
      <c r="AI547" s="229">
        <v>0</v>
      </c>
      <c r="AJ547" s="229">
        <v>0</v>
      </c>
      <c r="AK547" s="229">
        <v>0</v>
      </c>
      <c r="AL547" s="229">
        <v>0</v>
      </c>
    </row>
    <row r="548" spans="1:38">
      <c r="A548" s="229">
        <v>547</v>
      </c>
      <c r="B548" s="229" t="s">
        <v>3244</v>
      </c>
      <c r="C548" s="229" t="s">
        <v>3260</v>
      </c>
      <c r="D548" s="229">
        <f t="shared" si="8"/>
        <v>0</v>
      </c>
      <c r="G548" s="229">
        <v>0</v>
      </c>
      <c r="H548" s="229">
        <v>0</v>
      </c>
      <c r="I548" s="229">
        <v>0</v>
      </c>
      <c r="J548" s="229">
        <v>0</v>
      </c>
      <c r="K548" s="229">
        <v>0</v>
      </c>
      <c r="L548" s="229">
        <v>0</v>
      </c>
      <c r="M548" s="229">
        <v>0</v>
      </c>
      <c r="N548" s="229">
        <v>0</v>
      </c>
      <c r="O548" s="229">
        <v>0</v>
      </c>
      <c r="P548" s="229">
        <v>0</v>
      </c>
      <c r="Q548" s="229">
        <v>0</v>
      </c>
      <c r="R548" s="229">
        <v>0</v>
      </c>
      <c r="S548" s="229">
        <v>0</v>
      </c>
      <c r="T548" s="229">
        <v>0</v>
      </c>
      <c r="U548" s="229">
        <v>0</v>
      </c>
      <c r="V548" s="229">
        <v>0</v>
      </c>
      <c r="W548" s="229">
        <v>0</v>
      </c>
      <c r="X548" s="229">
        <v>0</v>
      </c>
      <c r="Y548" s="229">
        <v>0</v>
      </c>
      <c r="Z548" s="229">
        <v>0</v>
      </c>
      <c r="AA548" s="229">
        <v>0</v>
      </c>
      <c r="AB548" s="229">
        <v>0</v>
      </c>
      <c r="AC548" s="229">
        <v>0</v>
      </c>
      <c r="AD548" s="229">
        <v>0</v>
      </c>
      <c r="AE548" s="229">
        <v>0</v>
      </c>
      <c r="AF548" s="229">
        <v>0</v>
      </c>
      <c r="AG548" s="229">
        <v>0</v>
      </c>
      <c r="AH548" s="229">
        <v>0</v>
      </c>
      <c r="AI548" s="229">
        <v>0</v>
      </c>
      <c r="AJ548" s="229">
        <v>0</v>
      </c>
      <c r="AK548" s="229">
        <v>0</v>
      </c>
      <c r="AL548" s="229">
        <v>0</v>
      </c>
    </row>
    <row r="549" spans="1:38">
      <c r="A549" s="229">
        <v>548</v>
      </c>
      <c r="B549" s="229" t="s">
        <v>3244</v>
      </c>
      <c r="C549" s="229" t="s">
        <v>3261</v>
      </c>
      <c r="D549" s="229">
        <f t="shared" si="8"/>
        <v>0</v>
      </c>
      <c r="G549" s="229">
        <v>0</v>
      </c>
      <c r="H549" s="229">
        <v>0</v>
      </c>
      <c r="I549" s="229">
        <v>0</v>
      </c>
      <c r="J549" s="229">
        <v>0</v>
      </c>
      <c r="K549" s="229">
        <v>0</v>
      </c>
      <c r="L549" s="229">
        <v>0</v>
      </c>
      <c r="M549" s="229">
        <v>0</v>
      </c>
      <c r="N549" s="229">
        <v>0</v>
      </c>
      <c r="O549" s="229">
        <v>0</v>
      </c>
      <c r="P549" s="229">
        <v>0</v>
      </c>
      <c r="Q549" s="229">
        <v>0</v>
      </c>
      <c r="R549" s="229">
        <v>0</v>
      </c>
      <c r="S549" s="229">
        <v>0</v>
      </c>
      <c r="T549" s="229">
        <v>0</v>
      </c>
      <c r="U549" s="229">
        <v>0</v>
      </c>
      <c r="V549" s="229">
        <v>0</v>
      </c>
      <c r="W549" s="229">
        <v>0</v>
      </c>
      <c r="X549" s="229">
        <v>0</v>
      </c>
      <c r="Y549" s="229">
        <v>0</v>
      </c>
      <c r="Z549" s="229">
        <v>0</v>
      </c>
      <c r="AA549" s="229">
        <v>0</v>
      </c>
      <c r="AB549" s="229">
        <v>0</v>
      </c>
      <c r="AC549" s="229">
        <v>0</v>
      </c>
      <c r="AD549" s="229">
        <v>0</v>
      </c>
      <c r="AE549" s="229">
        <v>0</v>
      </c>
      <c r="AF549" s="229">
        <v>0</v>
      </c>
      <c r="AG549" s="229">
        <v>0</v>
      </c>
      <c r="AH549" s="229">
        <v>0</v>
      </c>
      <c r="AI549" s="229">
        <v>0</v>
      </c>
      <c r="AJ549" s="229">
        <v>0</v>
      </c>
      <c r="AK549" s="229">
        <v>0</v>
      </c>
      <c r="AL549" s="229">
        <v>0</v>
      </c>
    </row>
    <row r="550" spans="1:38">
      <c r="A550" s="229">
        <v>549</v>
      </c>
      <c r="B550" s="229" t="s">
        <v>3244</v>
      </c>
      <c r="C550" s="229" t="s">
        <v>3262</v>
      </c>
      <c r="D550" s="229">
        <f t="shared" si="8"/>
        <v>0</v>
      </c>
      <c r="G550" s="229">
        <v>0</v>
      </c>
      <c r="H550" s="229">
        <v>0</v>
      </c>
      <c r="I550" s="229">
        <v>0</v>
      </c>
      <c r="J550" s="229">
        <v>0</v>
      </c>
      <c r="K550" s="229">
        <v>0</v>
      </c>
      <c r="L550" s="229">
        <v>0</v>
      </c>
      <c r="M550" s="229">
        <v>0</v>
      </c>
      <c r="N550" s="229">
        <v>0</v>
      </c>
      <c r="O550" s="229">
        <v>0</v>
      </c>
      <c r="P550" s="229">
        <v>0</v>
      </c>
      <c r="Q550" s="229">
        <v>0</v>
      </c>
      <c r="R550" s="229">
        <v>0</v>
      </c>
      <c r="S550" s="229">
        <v>0</v>
      </c>
      <c r="T550" s="229">
        <v>0</v>
      </c>
      <c r="U550" s="229">
        <v>0</v>
      </c>
      <c r="V550" s="229">
        <v>0</v>
      </c>
      <c r="W550" s="229">
        <v>0</v>
      </c>
      <c r="X550" s="229">
        <v>0</v>
      </c>
      <c r="Y550" s="229">
        <v>0</v>
      </c>
      <c r="Z550" s="229">
        <v>0</v>
      </c>
      <c r="AA550" s="229">
        <v>0</v>
      </c>
      <c r="AB550" s="229">
        <v>0</v>
      </c>
      <c r="AC550" s="229">
        <v>0</v>
      </c>
      <c r="AD550" s="229">
        <v>0</v>
      </c>
      <c r="AE550" s="229">
        <v>0</v>
      </c>
      <c r="AF550" s="229">
        <v>0</v>
      </c>
      <c r="AG550" s="229">
        <v>0</v>
      </c>
      <c r="AH550" s="229">
        <v>0</v>
      </c>
      <c r="AI550" s="229">
        <v>0</v>
      </c>
      <c r="AJ550" s="229">
        <v>0</v>
      </c>
      <c r="AK550" s="229">
        <v>0</v>
      </c>
      <c r="AL550" s="229">
        <v>0</v>
      </c>
    </row>
    <row r="551" spans="1:38">
      <c r="A551" s="229">
        <v>550</v>
      </c>
      <c r="B551" s="229" t="s">
        <v>3244</v>
      </c>
      <c r="C551" s="229" t="s">
        <v>3263</v>
      </c>
      <c r="D551" s="229">
        <f t="shared" si="8"/>
        <v>0</v>
      </c>
      <c r="G551" s="229">
        <v>0</v>
      </c>
      <c r="H551" s="229">
        <v>0</v>
      </c>
      <c r="I551" s="229">
        <v>0</v>
      </c>
      <c r="J551" s="229">
        <v>0</v>
      </c>
      <c r="K551" s="229">
        <v>0</v>
      </c>
      <c r="L551" s="229">
        <v>0</v>
      </c>
      <c r="M551" s="229">
        <v>0</v>
      </c>
      <c r="N551" s="229">
        <v>0</v>
      </c>
      <c r="O551" s="229">
        <v>0</v>
      </c>
      <c r="P551" s="229">
        <v>0</v>
      </c>
      <c r="Q551" s="229">
        <v>0</v>
      </c>
      <c r="R551" s="229">
        <v>0</v>
      </c>
      <c r="S551" s="229">
        <v>0</v>
      </c>
      <c r="T551" s="229">
        <v>0</v>
      </c>
      <c r="U551" s="229">
        <v>0</v>
      </c>
      <c r="V551" s="229">
        <v>0</v>
      </c>
      <c r="W551" s="229">
        <v>0</v>
      </c>
      <c r="X551" s="229">
        <v>0</v>
      </c>
      <c r="Y551" s="229">
        <v>0</v>
      </c>
      <c r="Z551" s="229">
        <v>0</v>
      </c>
      <c r="AA551" s="229">
        <v>0</v>
      </c>
      <c r="AB551" s="229">
        <v>0</v>
      </c>
      <c r="AC551" s="229">
        <v>0</v>
      </c>
      <c r="AD551" s="229">
        <v>0</v>
      </c>
      <c r="AE551" s="229">
        <v>0</v>
      </c>
      <c r="AF551" s="229">
        <v>0</v>
      </c>
      <c r="AG551" s="229">
        <v>0</v>
      </c>
      <c r="AH551" s="229">
        <v>0</v>
      </c>
      <c r="AI551" s="229">
        <v>0</v>
      </c>
      <c r="AJ551" s="229">
        <v>0</v>
      </c>
      <c r="AK551" s="229">
        <v>0</v>
      </c>
      <c r="AL551" s="229">
        <v>0</v>
      </c>
    </row>
    <row r="552" spans="1:38">
      <c r="A552" s="229">
        <v>551</v>
      </c>
      <c r="B552" s="229" t="s">
        <v>3244</v>
      </c>
      <c r="C552" s="229" t="s">
        <v>3264</v>
      </c>
      <c r="D552" s="229">
        <f t="shared" si="8"/>
        <v>0</v>
      </c>
      <c r="G552" s="229">
        <v>0</v>
      </c>
      <c r="H552" s="229">
        <v>0</v>
      </c>
      <c r="I552" s="229">
        <v>0</v>
      </c>
      <c r="J552" s="229">
        <v>0</v>
      </c>
      <c r="K552" s="229">
        <v>0</v>
      </c>
      <c r="L552" s="229">
        <v>0</v>
      </c>
      <c r="M552" s="229">
        <v>0</v>
      </c>
      <c r="N552" s="229">
        <v>0</v>
      </c>
      <c r="O552" s="229">
        <v>0</v>
      </c>
      <c r="P552" s="229">
        <v>0</v>
      </c>
      <c r="Q552" s="229">
        <v>0</v>
      </c>
      <c r="R552" s="229">
        <v>0</v>
      </c>
      <c r="S552" s="229">
        <v>0</v>
      </c>
      <c r="T552" s="229">
        <v>0</v>
      </c>
      <c r="U552" s="229">
        <v>0</v>
      </c>
      <c r="V552" s="229">
        <v>0</v>
      </c>
      <c r="W552" s="229">
        <v>0</v>
      </c>
      <c r="X552" s="229">
        <v>0</v>
      </c>
      <c r="Y552" s="229">
        <v>0</v>
      </c>
      <c r="Z552" s="229">
        <v>0</v>
      </c>
      <c r="AA552" s="229">
        <v>0</v>
      </c>
      <c r="AB552" s="229">
        <v>0</v>
      </c>
      <c r="AC552" s="229">
        <v>0</v>
      </c>
      <c r="AD552" s="229">
        <v>0</v>
      </c>
      <c r="AE552" s="229">
        <v>0</v>
      </c>
      <c r="AF552" s="229">
        <v>0</v>
      </c>
      <c r="AG552" s="229">
        <v>0</v>
      </c>
      <c r="AH552" s="229">
        <v>0</v>
      </c>
      <c r="AI552" s="229">
        <v>0</v>
      </c>
      <c r="AJ552" s="229">
        <v>0</v>
      </c>
      <c r="AK552" s="229">
        <v>0</v>
      </c>
      <c r="AL552" s="229">
        <v>0</v>
      </c>
    </row>
    <row r="553" spans="1:38">
      <c r="A553" s="229">
        <v>552</v>
      </c>
      <c r="B553" s="229" t="s">
        <v>3244</v>
      </c>
      <c r="C553" s="229" t="s">
        <v>3265</v>
      </c>
      <c r="D553" s="229">
        <f t="shared" si="8"/>
        <v>0</v>
      </c>
      <c r="G553" s="229">
        <v>0</v>
      </c>
      <c r="H553" s="229">
        <v>0</v>
      </c>
      <c r="I553" s="229">
        <v>0</v>
      </c>
      <c r="J553" s="229">
        <v>0</v>
      </c>
      <c r="K553" s="229">
        <v>0</v>
      </c>
      <c r="L553" s="229">
        <v>0</v>
      </c>
      <c r="M553" s="229">
        <v>0</v>
      </c>
      <c r="N553" s="229">
        <v>0</v>
      </c>
      <c r="O553" s="229">
        <v>0</v>
      </c>
      <c r="P553" s="229">
        <v>0</v>
      </c>
      <c r="Q553" s="229">
        <v>0</v>
      </c>
      <c r="R553" s="229">
        <v>0</v>
      </c>
      <c r="S553" s="229">
        <v>0</v>
      </c>
      <c r="T553" s="229">
        <v>0</v>
      </c>
      <c r="U553" s="229">
        <v>0</v>
      </c>
      <c r="V553" s="229">
        <v>0</v>
      </c>
      <c r="W553" s="229">
        <v>0</v>
      </c>
      <c r="X553" s="229">
        <v>0</v>
      </c>
      <c r="Y553" s="229">
        <v>0</v>
      </c>
      <c r="Z553" s="229">
        <v>0</v>
      </c>
      <c r="AA553" s="229">
        <v>0</v>
      </c>
      <c r="AB553" s="229">
        <v>0</v>
      </c>
      <c r="AC553" s="229">
        <v>0</v>
      </c>
      <c r="AD553" s="229">
        <v>0</v>
      </c>
      <c r="AE553" s="229">
        <v>0</v>
      </c>
      <c r="AF553" s="229">
        <v>0</v>
      </c>
      <c r="AG553" s="229">
        <v>0</v>
      </c>
      <c r="AH553" s="229">
        <v>0</v>
      </c>
      <c r="AI553" s="229">
        <v>0</v>
      </c>
      <c r="AJ553" s="229">
        <v>0</v>
      </c>
      <c r="AK553" s="229">
        <v>0</v>
      </c>
      <c r="AL553" s="229">
        <v>0</v>
      </c>
    </row>
    <row r="554" spans="1:38">
      <c r="A554" s="229">
        <v>553</v>
      </c>
      <c r="B554" s="229" t="s">
        <v>3244</v>
      </c>
      <c r="C554" s="229" t="s">
        <v>3266</v>
      </c>
      <c r="D554" s="229">
        <f t="shared" si="8"/>
        <v>6000</v>
      </c>
      <c r="G554" s="229">
        <v>0</v>
      </c>
      <c r="H554" s="229">
        <v>0</v>
      </c>
      <c r="I554" s="229">
        <v>0</v>
      </c>
      <c r="J554" s="229">
        <v>0</v>
      </c>
      <c r="K554" s="229">
        <v>0</v>
      </c>
      <c r="L554" s="229">
        <v>0</v>
      </c>
      <c r="M554" s="229">
        <v>0</v>
      </c>
      <c r="N554" s="229">
        <v>0</v>
      </c>
      <c r="O554" s="229">
        <v>0</v>
      </c>
      <c r="P554" s="229">
        <v>0</v>
      </c>
      <c r="Q554" s="229">
        <v>0</v>
      </c>
      <c r="R554" s="229">
        <v>0</v>
      </c>
      <c r="S554" s="229">
        <v>0</v>
      </c>
      <c r="T554" s="229">
        <v>0</v>
      </c>
      <c r="U554" s="229">
        <v>0</v>
      </c>
      <c r="V554" s="229">
        <v>0</v>
      </c>
      <c r="W554" s="229">
        <v>3000</v>
      </c>
      <c r="X554" s="229">
        <v>0</v>
      </c>
      <c r="Y554" s="229">
        <v>0</v>
      </c>
      <c r="Z554" s="229">
        <v>0</v>
      </c>
      <c r="AA554" s="229">
        <v>0</v>
      </c>
      <c r="AB554" s="229">
        <v>0</v>
      </c>
      <c r="AC554" s="229">
        <v>0</v>
      </c>
      <c r="AD554" s="229">
        <v>0</v>
      </c>
      <c r="AE554" s="229">
        <v>0</v>
      </c>
      <c r="AF554" s="229">
        <v>0</v>
      </c>
      <c r="AG554" s="229">
        <v>3000</v>
      </c>
      <c r="AH554" s="229">
        <v>0</v>
      </c>
      <c r="AI554" s="229">
        <v>0</v>
      </c>
      <c r="AJ554" s="229">
        <v>0</v>
      </c>
      <c r="AK554" s="229">
        <v>0</v>
      </c>
      <c r="AL554" s="229">
        <v>6000</v>
      </c>
    </row>
    <row r="555" spans="1:38">
      <c r="A555" s="229">
        <v>554</v>
      </c>
      <c r="B555" s="229" t="s">
        <v>3244</v>
      </c>
      <c r="C555" s="229" t="s">
        <v>3267</v>
      </c>
      <c r="D555" s="229">
        <f t="shared" si="8"/>
        <v>5600</v>
      </c>
      <c r="G555" s="229">
        <v>0</v>
      </c>
      <c r="H555" s="229">
        <v>0</v>
      </c>
      <c r="I555" s="229">
        <v>0</v>
      </c>
      <c r="J555" s="229">
        <v>0</v>
      </c>
      <c r="K555" s="229">
        <v>0</v>
      </c>
      <c r="L555" s="229">
        <v>0</v>
      </c>
      <c r="M555" s="229">
        <v>0</v>
      </c>
      <c r="N555" s="229">
        <v>0</v>
      </c>
      <c r="O555" s="229">
        <v>0</v>
      </c>
      <c r="P555" s="229">
        <v>1800</v>
      </c>
      <c r="Q555" s="229">
        <v>0</v>
      </c>
      <c r="R555" s="229">
        <v>0</v>
      </c>
      <c r="S555" s="229">
        <v>0</v>
      </c>
      <c r="T555" s="229">
        <v>0</v>
      </c>
      <c r="U555" s="229">
        <v>0</v>
      </c>
      <c r="V555" s="229">
        <v>0</v>
      </c>
      <c r="W555" s="229">
        <v>1800</v>
      </c>
      <c r="X555" s="229">
        <v>0</v>
      </c>
      <c r="Y555" s="229">
        <v>0</v>
      </c>
      <c r="Z555" s="229">
        <v>0</v>
      </c>
      <c r="AA555" s="229">
        <v>0</v>
      </c>
      <c r="AB555" s="229">
        <v>0</v>
      </c>
      <c r="AC555" s="229">
        <v>0</v>
      </c>
      <c r="AD555" s="229">
        <v>2000</v>
      </c>
      <c r="AE555" s="229">
        <v>0</v>
      </c>
      <c r="AF555" s="229">
        <v>0</v>
      </c>
      <c r="AG555" s="229">
        <v>0</v>
      </c>
      <c r="AH555" s="229">
        <v>0</v>
      </c>
      <c r="AI555" s="229">
        <v>0</v>
      </c>
      <c r="AJ555" s="229">
        <v>0</v>
      </c>
      <c r="AK555" s="229">
        <v>0</v>
      </c>
      <c r="AL555" s="229">
        <v>5600</v>
      </c>
    </row>
    <row r="556" spans="1:38">
      <c r="A556" s="229">
        <v>555</v>
      </c>
      <c r="B556" s="229" t="s">
        <v>3244</v>
      </c>
      <c r="C556" s="229" t="s">
        <v>3268</v>
      </c>
      <c r="D556" s="229">
        <f t="shared" si="8"/>
        <v>1500</v>
      </c>
      <c r="G556" s="229">
        <v>0</v>
      </c>
      <c r="H556" s="229">
        <v>0</v>
      </c>
      <c r="I556" s="229">
        <v>0</v>
      </c>
      <c r="J556" s="229">
        <v>0</v>
      </c>
      <c r="K556" s="229">
        <v>0</v>
      </c>
      <c r="L556" s="229">
        <v>0</v>
      </c>
      <c r="M556" s="229">
        <v>0</v>
      </c>
      <c r="N556" s="229">
        <v>0</v>
      </c>
      <c r="O556" s="229">
        <v>0</v>
      </c>
      <c r="P556" s="229">
        <v>0</v>
      </c>
      <c r="Q556" s="229">
        <v>0</v>
      </c>
      <c r="R556" s="229">
        <v>0</v>
      </c>
      <c r="S556" s="229">
        <v>0</v>
      </c>
      <c r="T556" s="229">
        <v>0</v>
      </c>
      <c r="U556" s="229">
        <v>0</v>
      </c>
      <c r="V556" s="229">
        <v>0</v>
      </c>
      <c r="W556" s="229">
        <v>0</v>
      </c>
      <c r="X556" s="229">
        <v>0</v>
      </c>
      <c r="Y556" s="229">
        <v>0</v>
      </c>
      <c r="Z556" s="229">
        <v>0</v>
      </c>
      <c r="AA556" s="229">
        <v>0</v>
      </c>
      <c r="AB556" s="229">
        <v>0</v>
      </c>
      <c r="AC556" s="229">
        <v>0</v>
      </c>
      <c r="AD556" s="229">
        <v>0</v>
      </c>
      <c r="AE556" s="229">
        <v>1500</v>
      </c>
      <c r="AF556" s="229">
        <v>0</v>
      </c>
      <c r="AG556" s="229">
        <v>0</v>
      </c>
      <c r="AH556" s="229">
        <v>0</v>
      </c>
      <c r="AI556" s="229">
        <v>0</v>
      </c>
      <c r="AJ556" s="229">
        <v>0</v>
      </c>
      <c r="AK556" s="229">
        <v>0</v>
      </c>
      <c r="AL556" s="229">
        <v>1500</v>
      </c>
    </row>
    <row r="557" spans="1:38">
      <c r="A557" s="229">
        <v>556</v>
      </c>
      <c r="B557" s="229" t="s">
        <v>3244</v>
      </c>
      <c r="C557" s="229" t="s">
        <v>3269</v>
      </c>
      <c r="D557" s="229">
        <f t="shared" si="8"/>
        <v>1000</v>
      </c>
      <c r="G557" s="229">
        <v>0</v>
      </c>
      <c r="H557" s="229">
        <v>0</v>
      </c>
      <c r="I557" s="229">
        <v>0</v>
      </c>
      <c r="J557" s="229">
        <v>0</v>
      </c>
      <c r="K557" s="229">
        <v>0</v>
      </c>
      <c r="L557" s="229">
        <v>0</v>
      </c>
      <c r="M557" s="229">
        <v>0</v>
      </c>
      <c r="N557" s="229">
        <v>0</v>
      </c>
      <c r="O557" s="229">
        <v>0</v>
      </c>
      <c r="P557" s="229">
        <v>0</v>
      </c>
      <c r="Q557" s="229">
        <v>0</v>
      </c>
      <c r="R557" s="229">
        <v>0</v>
      </c>
      <c r="S557" s="229">
        <v>0</v>
      </c>
      <c r="T557" s="229">
        <v>0</v>
      </c>
      <c r="U557" s="229">
        <v>0</v>
      </c>
      <c r="V557" s="229">
        <v>0</v>
      </c>
      <c r="W557" s="229">
        <v>0</v>
      </c>
      <c r="X557" s="229">
        <v>0</v>
      </c>
      <c r="Y557" s="229">
        <v>0</v>
      </c>
      <c r="Z557" s="229">
        <v>0</v>
      </c>
      <c r="AA557" s="229">
        <v>0</v>
      </c>
      <c r="AB557" s="229">
        <v>0</v>
      </c>
      <c r="AC557" s="229">
        <v>0</v>
      </c>
      <c r="AD557" s="229">
        <v>1000</v>
      </c>
      <c r="AE557" s="229">
        <v>0</v>
      </c>
      <c r="AF557" s="229">
        <v>0</v>
      </c>
      <c r="AG557" s="229">
        <v>0</v>
      </c>
      <c r="AH557" s="229">
        <v>0</v>
      </c>
      <c r="AI557" s="229">
        <v>0</v>
      </c>
      <c r="AJ557" s="229">
        <v>0</v>
      </c>
      <c r="AK557" s="229">
        <v>0</v>
      </c>
      <c r="AL557" s="229">
        <v>1000</v>
      </c>
    </row>
    <row r="558" spans="1:38">
      <c r="A558" s="229">
        <v>557</v>
      </c>
      <c r="B558" s="229" t="s">
        <v>3244</v>
      </c>
      <c r="C558" s="229" t="s">
        <v>3270</v>
      </c>
      <c r="D558" s="229">
        <f t="shared" si="8"/>
        <v>1200</v>
      </c>
      <c r="G558" s="229">
        <v>0</v>
      </c>
      <c r="H558" s="229">
        <v>0</v>
      </c>
      <c r="I558" s="229">
        <v>0</v>
      </c>
      <c r="J558" s="229">
        <v>0</v>
      </c>
      <c r="K558" s="229">
        <v>0</v>
      </c>
      <c r="L558" s="229">
        <v>0</v>
      </c>
      <c r="M558" s="229">
        <v>0</v>
      </c>
      <c r="N558" s="229">
        <v>0</v>
      </c>
      <c r="O558" s="229">
        <v>0</v>
      </c>
      <c r="P558" s="229">
        <v>0</v>
      </c>
      <c r="Q558" s="229">
        <v>0</v>
      </c>
      <c r="R558" s="229">
        <v>600</v>
      </c>
      <c r="S558" s="229">
        <v>0</v>
      </c>
      <c r="T558" s="229">
        <v>0</v>
      </c>
      <c r="U558" s="229">
        <v>0</v>
      </c>
      <c r="V558" s="229">
        <v>0</v>
      </c>
      <c r="W558" s="229">
        <v>0</v>
      </c>
      <c r="X558" s="229">
        <v>0</v>
      </c>
      <c r="Y558" s="229">
        <v>0</v>
      </c>
      <c r="Z558" s="229">
        <v>600</v>
      </c>
      <c r="AA558" s="229">
        <v>0</v>
      </c>
      <c r="AB558" s="229">
        <v>0</v>
      </c>
      <c r="AC558" s="229">
        <v>0</v>
      </c>
      <c r="AD558" s="229">
        <v>0</v>
      </c>
      <c r="AE558" s="229">
        <v>0</v>
      </c>
      <c r="AF558" s="229">
        <v>0</v>
      </c>
      <c r="AG558" s="229">
        <v>0</v>
      </c>
      <c r="AH558" s="229">
        <v>0</v>
      </c>
      <c r="AI558" s="229">
        <v>0</v>
      </c>
      <c r="AJ558" s="229">
        <v>0</v>
      </c>
      <c r="AK558" s="229">
        <v>0</v>
      </c>
      <c r="AL558" s="229">
        <v>1200</v>
      </c>
    </row>
    <row r="559" spans="1:38">
      <c r="A559" s="229">
        <v>558</v>
      </c>
      <c r="B559" s="229" t="s">
        <v>3244</v>
      </c>
      <c r="C559" s="229" t="s">
        <v>3271</v>
      </c>
      <c r="D559" s="229">
        <f t="shared" si="8"/>
        <v>600</v>
      </c>
      <c r="G559" s="229">
        <v>0</v>
      </c>
      <c r="H559" s="229">
        <v>0</v>
      </c>
      <c r="I559" s="229">
        <v>0</v>
      </c>
      <c r="J559" s="229">
        <v>0</v>
      </c>
      <c r="K559" s="229">
        <v>0</v>
      </c>
      <c r="L559" s="229">
        <v>0</v>
      </c>
      <c r="M559" s="229">
        <v>0</v>
      </c>
      <c r="N559" s="229">
        <v>0</v>
      </c>
      <c r="O559" s="229">
        <v>0</v>
      </c>
      <c r="P559" s="229">
        <v>0</v>
      </c>
      <c r="Q559" s="229">
        <v>0</v>
      </c>
      <c r="R559" s="229">
        <v>0</v>
      </c>
      <c r="S559" s="229">
        <v>0</v>
      </c>
      <c r="T559" s="229">
        <v>0</v>
      </c>
      <c r="U559" s="229">
        <v>0</v>
      </c>
      <c r="V559" s="229">
        <v>0</v>
      </c>
      <c r="W559" s="229">
        <v>0</v>
      </c>
      <c r="X559" s="229">
        <v>0</v>
      </c>
      <c r="Y559" s="229">
        <v>0</v>
      </c>
      <c r="Z559" s="229">
        <v>0</v>
      </c>
      <c r="AA559" s="229">
        <v>0</v>
      </c>
      <c r="AB559" s="229">
        <v>0</v>
      </c>
      <c r="AC559" s="229">
        <v>0</v>
      </c>
      <c r="AD559" s="229">
        <v>0</v>
      </c>
      <c r="AE559" s="229">
        <v>600</v>
      </c>
      <c r="AF559" s="229">
        <v>0</v>
      </c>
      <c r="AG559" s="229">
        <v>0</v>
      </c>
      <c r="AH559" s="229">
        <v>0</v>
      </c>
      <c r="AI559" s="229">
        <v>0</v>
      </c>
      <c r="AJ559" s="229">
        <v>0</v>
      </c>
      <c r="AK559" s="229">
        <v>0</v>
      </c>
      <c r="AL559" s="229">
        <v>600</v>
      </c>
    </row>
    <row r="560" spans="1:38">
      <c r="A560" s="229">
        <v>559</v>
      </c>
      <c r="B560" s="229" t="s">
        <v>3244</v>
      </c>
      <c r="C560" s="229" t="s">
        <v>3272</v>
      </c>
      <c r="D560" s="229">
        <f t="shared" si="8"/>
        <v>1200</v>
      </c>
      <c r="G560" s="229">
        <v>0</v>
      </c>
      <c r="H560" s="229">
        <v>0</v>
      </c>
      <c r="I560" s="229">
        <v>0</v>
      </c>
      <c r="J560" s="229">
        <v>0</v>
      </c>
      <c r="K560" s="229">
        <v>0</v>
      </c>
      <c r="L560" s="229">
        <v>0</v>
      </c>
      <c r="M560" s="229">
        <v>0</v>
      </c>
      <c r="N560" s="229">
        <v>0</v>
      </c>
      <c r="O560" s="229">
        <v>0</v>
      </c>
      <c r="P560" s="229">
        <v>0</v>
      </c>
      <c r="Q560" s="229">
        <v>0</v>
      </c>
      <c r="R560" s="229">
        <v>0</v>
      </c>
      <c r="S560" s="229">
        <v>0</v>
      </c>
      <c r="T560" s="229">
        <v>0</v>
      </c>
      <c r="U560" s="229">
        <v>0</v>
      </c>
      <c r="V560" s="229">
        <v>0</v>
      </c>
      <c r="W560" s="229">
        <v>0</v>
      </c>
      <c r="X560" s="229">
        <v>600</v>
      </c>
      <c r="Y560" s="229">
        <v>0</v>
      </c>
      <c r="Z560" s="229">
        <v>0</v>
      </c>
      <c r="AA560" s="229">
        <v>0</v>
      </c>
      <c r="AB560" s="229">
        <v>0</v>
      </c>
      <c r="AC560" s="229">
        <v>0</v>
      </c>
      <c r="AD560" s="229">
        <v>0</v>
      </c>
      <c r="AE560" s="229">
        <v>0</v>
      </c>
      <c r="AF560" s="229">
        <v>0</v>
      </c>
      <c r="AG560" s="229">
        <v>600</v>
      </c>
      <c r="AH560" s="229">
        <v>0</v>
      </c>
      <c r="AI560" s="229">
        <v>0</v>
      </c>
      <c r="AJ560" s="229">
        <v>0</v>
      </c>
      <c r="AK560" s="229">
        <v>0</v>
      </c>
      <c r="AL560" s="229">
        <v>1200</v>
      </c>
    </row>
    <row r="561" spans="1:38">
      <c r="A561" s="229">
        <v>560</v>
      </c>
      <c r="B561" s="229" t="s">
        <v>3244</v>
      </c>
      <c r="C561" s="229" t="s">
        <v>3273</v>
      </c>
      <c r="D561" s="229">
        <f t="shared" si="8"/>
        <v>0</v>
      </c>
      <c r="G561" s="229">
        <v>0</v>
      </c>
      <c r="H561" s="229">
        <v>0</v>
      </c>
      <c r="I561" s="229">
        <v>0</v>
      </c>
      <c r="J561" s="229">
        <v>0</v>
      </c>
      <c r="K561" s="229">
        <v>0</v>
      </c>
      <c r="L561" s="229">
        <v>0</v>
      </c>
      <c r="M561" s="229">
        <v>0</v>
      </c>
      <c r="N561" s="229">
        <v>0</v>
      </c>
      <c r="O561" s="229">
        <v>0</v>
      </c>
      <c r="P561" s="229">
        <v>0</v>
      </c>
      <c r="Q561" s="229">
        <v>0</v>
      </c>
      <c r="R561" s="229">
        <v>0</v>
      </c>
      <c r="S561" s="229">
        <v>0</v>
      </c>
      <c r="T561" s="229">
        <v>0</v>
      </c>
      <c r="U561" s="229">
        <v>0</v>
      </c>
      <c r="V561" s="229">
        <v>0</v>
      </c>
      <c r="W561" s="229">
        <v>0</v>
      </c>
      <c r="X561" s="229">
        <v>0</v>
      </c>
      <c r="Y561" s="229">
        <v>0</v>
      </c>
      <c r="Z561" s="229">
        <v>0</v>
      </c>
      <c r="AA561" s="229">
        <v>0</v>
      </c>
      <c r="AB561" s="229">
        <v>0</v>
      </c>
      <c r="AC561" s="229">
        <v>0</v>
      </c>
      <c r="AD561" s="229">
        <v>0</v>
      </c>
      <c r="AE561" s="229">
        <v>0</v>
      </c>
      <c r="AF561" s="229">
        <v>0</v>
      </c>
      <c r="AG561" s="229">
        <v>0</v>
      </c>
      <c r="AH561" s="229">
        <v>0</v>
      </c>
      <c r="AI561" s="229">
        <v>0</v>
      </c>
      <c r="AJ561" s="229">
        <v>0</v>
      </c>
      <c r="AK561" s="229">
        <v>0</v>
      </c>
      <c r="AL561" s="229">
        <v>0</v>
      </c>
    </row>
    <row r="562" spans="1:38">
      <c r="A562" s="229">
        <v>561</v>
      </c>
      <c r="B562" s="229" t="s">
        <v>3244</v>
      </c>
      <c r="C562" s="229" t="s">
        <v>3274</v>
      </c>
      <c r="D562" s="229">
        <f t="shared" si="8"/>
        <v>0</v>
      </c>
      <c r="G562" s="229">
        <v>0</v>
      </c>
      <c r="H562" s="229">
        <v>0</v>
      </c>
      <c r="I562" s="229">
        <v>0</v>
      </c>
      <c r="J562" s="229">
        <v>0</v>
      </c>
      <c r="K562" s="229">
        <v>0</v>
      </c>
      <c r="L562" s="229">
        <v>0</v>
      </c>
      <c r="M562" s="229">
        <v>0</v>
      </c>
      <c r="N562" s="229">
        <v>0</v>
      </c>
      <c r="O562" s="229">
        <v>0</v>
      </c>
      <c r="P562" s="229">
        <v>0</v>
      </c>
      <c r="Q562" s="229">
        <v>0</v>
      </c>
      <c r="R562" s="229">
        <v>0</v>
      </c>
      <c r="S562" s="229">
        <v>0</v>
      </c>
      <c r="T562" s="229">
        <v>0</v>
      </c>
      <c r="U562" s="229">
        <v>0</v>
      </c>
      <c r="V562" s="229">
        <v>0</v>
      </c>
      <c r="W562" s="229">
        <v>0</v>
      </c>
      <c r="X562" s="229">
        <v>0</v>
      </c>
      <c r="Y562" s="229">
        <v>0</v>
      </c>
      <c r="Z562" s="229">
        <v>0</v>
      </c>
      <c r="AA562" s="229">
        <v>0</v>
      </c>
      <c r="AB562" s="229">
        <v>0</v>
      </c>
      <c r="AC562" s="229">
        <v>0</v>
      </c>
      <c r="AD562" s="229">
        <v>0</v>
      </c>
      <c r="AE562" s="229">
        <v>0</v>
      </c>
      <c r="AF562" s="229">
        <v>0</v>
      </c>
      <c r="AG562" s="229">
        <v>0</v>
      </c>
      <c r="AH562" s="229">
        <v>0</v>
      </c>
      <c r="AI562" s="229">
        <v>0</v>
      </c>
      <c r="AJ562" s="229">
        <v>0</v>
      </c>
      <c r="AK562" s="229">
        <v>0</v>
      </c>
      <c r="AL562" s="229">
        <v>0</v>
      </c>
    </row>
    <row r="563" spans="1:38">
      <c r="A563" s="229">
        <v>562</v>
      </c>
      <c r="B563" s="229" t="s">
        <v>3244</v>
      </c>
      <c r="C563" s="229" t="s">
        <v>3275</v>
      </c>
      <c r="D563" s="229">
        <f t="shared" si="8"/>
        <v>0</v>
      </c>
      <c r="G563" s="229">
        <v>0</v>
      </c>
      <c r="H563" s="229">
        <v>0</v>
      </c>
      <c r="I563" s="229">
        <v>0</v>
      </c>
      <c r="J563" s="229">
        <v>0</v>
      </c>
      <c r="K563" s="229">
        <v>0</v>
      </c>
      <c r="L563" s="229">
        <v>0</v>
      </c>
      <c r="M563" s="229">
        <v>0</v>
      </c>
      <c r="N563" s="229">
        <v>0</v>
      </c>
      <c r="O563" s="229">
        <v>0</v>
      </c>
      <c r="P563" s="229">
        <v>0</v>
      </c>
      <c r="Q563" s="229">
        <v>0</v>
      </c>
      <c r="R563" s="229">
        <v>0</v>
      </c>
      <c r="S563" s="229">
        <v>0</v>
      </c>
      <c r="T563" s="229">
        <v>0</v>
      </c>
      <c r="U563" s="229">
        <v>0</v>
      </c>
      <c r="V563" s="229">
        <v>0</v>
      </c>
      <c r="W563" s="229">
        <v>0</v>
      </c>
      <c r="X563" s="229">
        <v>0</v>
      </c>
      <c r="Y563" s="229">
        <v>0</v>
      </c>
      <c r="Z563" s="229">
        <v>0</v>
      </c>
      <c r="AA563" s="229">
        <v>0</v>
      </c>
      <c r="AB563" s="229">
        <v>0</v>
      </c>
      <c r="AC563" s="229">
        <v>0</v>
      </c>
      <c r="AD563" s="229">
        <v>0</v>
      </c>
      <c r="AE563" s="229">
        <v>0</v>
      </c>
      <c r="AF563" s="229">
        <v>0</v>
      </c>
      <c r="AG563" s="229">
        <v>0</v>
      </c>
      <c r="AH563" s="229">
        <v>0</v>
      </c>
      <c r="AI563" s="229">
        <v>0</v>
      </c>
      <c r="AJ563" s="229">
        <v>0</v>
      </c>
      <c r="AK563" s="229">
        <v>0</v>
      </c>
      <c r="AL563" s="229">
        <v>0</v>
      </c>
    </row>
    <row r="564" spans="1:38">
      <c r="A564" s="229">
        <v>563</v>
      </c>
      <c r="B564" s="229" t="s">
        <v>3244</v>
      </c>
      <c r="C564" s="229" t="s">
        <v>3276</v>
      </c>
      <c r="D564" s="229">
        <f t="shared" si="8"/>
        <v>0</v>
      </c>
      <c r="G564" s="229">
        <v>0</v>
      </c>
      <c r="H564" s="229">
        <v>0</v>
      </c>
      <c r="I564" s="229">
        <v>0</v>
      </c>
      <c r="J564" s="229">
        <v>0</v>
      </c>
      <c r="K564" s="229">
        <v>0</v>
      </c>
      <c r="L564" s="229">
        <v>0</v>
      </c>
      <c r="M564" s="229">
        <v>0</v>
      </c>
      <c r="N564" s="229">
        <v>0</v>
      </c>
      <c r="O564" s="229">
        <v>0</v>
      </c>
      <c r="P564" s="229">
        <v>0</v>
      </c>
      <c r="Q564" s="229">
        <v>0</v>
      </c>
      <c r="R564" s="229">
        <v>0</v>
      </c>
      <c r="S564" s="229">
        <v>0</v>
      </c>
      <c r="T564" s="229">
        <v>0</v>
      </c>
      <c r="U564" s="229">
        <v>0</v>
      </c>
      <c r="V564" s="229">
        <v>0</v>
      </c>
      <c r="W564" s="229">
        <v>0</v>
      </c>
      <c r="X564" s="229">
        <v>0</v>
      </c>
      <c r="Y564" s="229">
        <v>0</v>
      </c>
      <c r="Z564" s="229">
        <v>0</v>
      </c>
      <c r="AA564" s="229">
        <v>0</v>
      </c>
      <c r="AB564" s="229">
        <v>0</v>
      </c>
      <c r="AC564" s="229">
        <v>0</v>
      </c>
      <c r="AD564" s="229">
        <v>0</v>
      </c>
      <c r="AE564" s="229">
        <v>0</v>
      </c>
      <c r="AF564" s="229">
        <v>0</v>
      </c>
      <c r="AG564" s="229">
        <v>0</v>
      </c>
      <c r="AH564" s="229">
        <v>0</v>
      </c>
      <c r="AI564" s="229">
        <v>0</v>
      </c>
      <c r="AJ564" s="229">
        <v>0</v>
      </c>
      <c r="AK564" s="229">
        <v>0</v>
      </c>
      <c r="AL564" s="229">
        <v>0</v>
      </c>
    </row>
    <row r="565" spans="1:38">
      <c r="A565" s="229">
        <v>564</v>
      </c>
      <c r="B565" s="229" t="s">
        <v>3244</v>
      </c>
      <c r="C565" s="229" t="s">
        <v>3277</v>
      </c>
      <c r="D565" s="229">
        <f t="shared" si="8"/>
        <v>0</v>
      </c>
      <c r="G565" s="229">
        <v>0</v>
      </c>
      <c r="H565" s="229">
        <v>0</v>
      </c>
      <c r="I565" s="229">
        <v>0</v>
      </c>
      <c r="J565" s="229">
        <v>0</v>
      </c>
      <c r="K565" s="229">
        <v>0</v>
      </c>
      <c r="L565" s="229">
        <v>0</v>
      </c>
      <c r="M565" s="229">
        <v>0</v>
      </c>
      <c r="N565" s="229">
        <v>0</v>
      </c>
      <c r="O565" s="229">
        <v>0</v>
      </c>
      <c r="P565" s="229">
        <v>0</v>
      </c>
      <c r="Q565" s="229">
        <v>0</v>
      </c>
      <c r="R565" s="229">
        <v>0</v>
      </c>
      <c r="S565" s="229">
        <v>0</v>
      </c>
      <c r="T565" s="229">
        <v>0</v>
      </c>
      <c r="U565" s="229">
        <v>0</v>
      </c>
      <c r="V565" s="229">
        <v>0</v>
      </c>
      <c r="W565" s="229">
        <v>0</v>
      </c>
      <c r="X565" s="229">
        <v>0</v>
      </c>
      <c r="Y565" s="229">
        <v>0</v>
      </c>
      <c r="Z565" s="229">
        <v>0</v>
      </c>
      <c r="AA565" s="229">
        <v>0</v>
      </c>
      <c r="AB565" s="229">
        <v>0</v>
      </c>
      <c r="AC565" s="229">
        <v>0</v>
      </c>
      <c r="AD565" s="229">
        <v>0</v>
      </c>
      <c r="AE565" s="229">
        <v>0</v>
      </c>
      <c r="AF565" s="229">
        <v>0</v>
      </c>
      <c r="AG565" s="229">
        <v>0</v>
      </c>
      <c r="AH565" s="229">
        <v>0</v>
      </c>
      <c r="AI565" s="229">
        <v>0</v>
      </c>
      <c r="AJ565" s="229">
        <v>0</v>
      </c>
      <c r="AK565" s="229">
        <v>0</v>
      </c>
      <c r="AL565" s="229">
        <v>0</v>
      </c>
    </row>
    <row r="566" spans="1:38">
      <c r="A566" s="229">
        <v>565</v>
      </c>
      <c r="B566" s="229" t="s">
        <v>3244</v>
      </c>
      <c r="C566" s="229" t="s">
        <v>3278</v>
      </c>
      <c r="D566" s="229">
        <f t="shared" si="8"/>
        <v>0</v>
      </c>
      <c r="G566" s="229">
        <v>0</v>
      </c>
      <c r="H566" s="229">
        <v>0</v>
      </c>
      <c r="I566" s="229">
        <v>0</v>
      </c>
      <c r="J566" s="229">
        <v>0</v>
      </c>
      <c r="K566" s="229">
        <v>0</v>
      </c>
      <c r="L566" s="229">
        <v>0</v>
      </c>
      <c r="M566" s="229">
        <v>0</v>
      </c>
      <c r="N566" s="229">
        <v>0</v>
      </c>
      <c r="O566" s="229">
        <v>0</v>
      </c>
      <c r="P566" s="229">
        <v>0</v>
      </c>
      <c r="Q566" s="229">
        <v>0</v>
      </c>
      <c r="R566" s="229">
        <v>0</v>
      </c>
      <c r="S566" s="229">
        <v>0</v>
      </c>
      <c r="T566" s="229">
        <v>0</v>
      </c>
      <c r="U566" s="229">
        <v>0</v>
      </c>
      <c r="V566" s="229">
        <v>0</v>
      </c>
      <c r="W566" s="229">
        <v>0</v>
      </c>
      <c r="X566" s="229">
        <v>0</v>
      </c>
      <c r="Y566" s="229">
        <v>0</v>
      </c>
      <c r="Z566" s="229">
        <v>0</v>
      </c>
      <c r="AA566" s="229">
        <v>0</v>
      </c>
      <c r="AB566" s="229">
        <v>0</v>
      </c>
      <c r="AC566" s="229">
        <v>0</v>
      </c>
      <c r="AD566" s="229">
        <v>0</v>
      </c>
      <c r="AE566" s="229">
        <v>0</v>
      </c>
      <c r="AF566" s="229">
        <v>0</v>
      </c>
      <c r="AG566" s="229">
        <v>0</v>
      </c>
      <c r="AH566" s="229">
        <v>0</v>
      </c>
      <c r="AI566" s="229">
        <v>0</v>
      </c>
      <c r="AJ566" s="229">
        <v>0</v>
      </c>
      <c r="AK566" s="229">
        <v>0</v>
      </c>
      <c r="AL566" s="229">
        <v>0</v>
      </c>
    </row>
    <row r="567" spans="1:38">
      <c r="A567" s="229">
        <v>566</v>
      </c>
      <c r="B567" s="229" t="s">
        <v>3244</v>
      </c>
      <c r="C567" s="229" t="s">
        <v>3279</v>
      </c>
      <c r="D567" s="229">
        <f t="shared" si="8"/>
        <v>0</v>
      </c>
      <c r="G567" s="229">
        <v>0</v>
      </c>
      <c r="H567" s="229">
        <v>0</v>
      </c>
      <c r="I567" s="229">
        <v>0</v>
      </c>
      <c r="J567" s="229">
        <v>0</v>
      </c>
      <c r="K567" s="229">
        <v>0</v>
      </c>
      <c r="L567" s="229">
        <v>0</v>
      </c>
      <c r="M567" s="229">
        <v>0</v>
      </c>
      <c r="N567" s="229">
        <v>0</v>
      </c>
      <c r="O567" s="229">
        <v>0</v>
      </c>
      <c r="P567" s="229">
        <v>0</v>
      </c>
      <c r="Q567" s="229">
        <v>0</v>
      </c>
      <c r="R567" s="229">
        <v>0</v>
      </c>
      <c r="S567" s="229">
        <v>0</v>
      </c>
      <c r="T567" s="229">
        <v>0</v>
      </c>
      <c r="U567" s="229">
        <v>0</v>
      </c>
      <c r="V567" s="229">
        <v>0</v>
      </c>
      <c r="W567" s="229">
        <v>0</v>
      </c>
      <c r="X567" s="229">
        <v>0</v>
      </c>
      <c r="Y567" s="229">
        <v>0</v>
      </c>
      <c r="Z567" s="229">
        <v>0</v>
      </c>
      <c r="AA567" s="229">
        <v>0</v>
      </c>
      <c r="AB567" s="229">
        <v>0</v>
      </c>
      <c r="AC567" s="229">
        <v>0</v>
      </c>
      <c r="AD567" s="229">
        <v>0</v>
      </c>
      <c r="AE567" s="229">
        <v>0</v>
      </c>
      <c r="AF567" s="229">
        <v>0</v>
      </c>
      <c r="AG567" s="229">
        <v>0</v>
      </c>
      <c r="AH567" s="229">
        <v>0</v>
      </c>
      <c r="AI567" s="229">
        <v>0</v>
      </c>
      <c r="AJ567" s="229">
        <v>0</v>
      </c>
      <c r="AK567" s="229">
        <v>0</v>
      </c>
      <c r="AL567" s="229">
        <v>0</v>
      </c>
    </row>
    <row r="568" spans="1:38">
      <c r="A568" s="229">
        <v>567</v>
      </c>
      <c r="B568" s="229" t="s">
        <v>3244</v>
      </c>
      <c r="C568" s="229" t="s">
        <v>3280</v>
      </c>
      <c r="D568" s="229">
        <f t="shared" si="8"/>
        <v>0</v>
      </c>
      <c r="G568" s="229">
        <v>0</v>
      </c>
      <c r="H568" s="229">
        <v>0</v>
      </c>
      <c r="I568" s="229">
        <v>0</v>
      </c>
      <c r="J568" s="229">
        <v>0</v>
      </c>
      <c r="K568" s="229">
        <v>0</v>
      </c>
      <c r="L568" s="229">
        <v>0</v>
      </c>
      <c r="M568" s="229">
        <v>0</v>
      </c>
      <c r="N568" s="229">
        <v>0</v>
      </c>
      <c r="O568" s="229">
        <v>0</v>
      </c>
      <c r="P568" s="229">
        <v>0</v>
      </c>
      <c r="Q568" s="229">
        <v>0</v>
      </c>
      <c r="R568" s="229">
        <v>0</v>
      </c>
      <c r="S568" s="229">
        <v>0</v>
      </c>
      <c r="T568" s="229">
        <v>0</v>
      </c>
      <c r="U568" s="229">
        <v>0</v>
      </c>
      <c r="V568" s="229">
        <v>0</v>
      </c>
      <c r="W568" s="229">
        <v>0</v>
      </c>
      <c r="X568" s="229">
        <v>0</v>
      </c>
      <c r="Y568" s="229">
        <v>0</v>
      </c>
      <c r="Z568" s="229">
        <v>0</v>
      </c>
      <c r="AA568" s="229">
        <v>0</v>
      </c>
      <c r="AB568" s="229">
        <v>0</v>
      </c>
      <c r="AC568" s="229">
        <v>0</v>
      </c>
      <c r="AD568" s="229">
        <v>0</v>
      </c>
      <c r="AE568" s="229">
        <v>0</v>
      </c>
      <c r="AF568" s="229">
        <v>0</v>
      </c>
      <c r="AG568" s="229">
        <v>0</v>
      </c>
      <c r="AH568" s="229">
        <v>0</v>
      </c>
      <c r="AI568" s="229">
        <v>0</v>
      </c>
      <c r="AJ568" s="229">
        <v>0</v>
      </c>
      <c r="AK568" s="229">
        <v>0</v>
      </c>
      <c r="AL568" s="229">
        <v>0</v>
      </c>
    </row>
    <row r="569" spans="1:38">
      <c r="A569" s="229">
        <v>568</v>
      </c>
      <c r="B569" s="229" t="s">
        <v>3244</v>
      </c>
      <c r="C569" s="229" t="s">
        <v>3281</v>
      </c>
      <c r="D569" s="229">
        <f t="shared" si="8"/>
        <v>0</v>
      </c>
      <c r="G569" s="229">
        <v>0</v>
      </c>
      <c r="H569" s="229">
        <v>0</v>
      </c>
      <c r="I569" s="229">
        <v>0</v>
      </c>
      <c r="J569" s="229">
        <v>0</v>
      </c>
      <c r="K569" s="229">
        <v>0</v>
      </c>
      <c r="L569" s="229">
        <v>0</v>
      </c>
      <c r="M569" s="229">
        <v>0</v>
      </c>
      <c r="N569" s="229">
        <v>0</v>
      </c>
      <c r="O569" s="229">
        <v>0</v>
      </c>
      <c r="P569" s="229">
        <v>0</v>
      </c>
      <c r="Q569" s="229">
        <v>0</v>
      </c>
      <c r="R569" s="229">
        <v>0</v>
      </c>
      <c r="S569" s="229">
        <v>0</v>
      </c>
      <c r="T569" s="229">
        <v>0</v>
      </c>
      <c r="U569" s="229">
        <v>0</v>
      </c>
      <c r="V569" s="229">
        <v>0</v>
      </c>
      <c r="W569" s="229">
        <v>0</v>
      </c>
      <c r="X569" s="229">
        <v>0</v>
      </c>
      <c r="Y569" s="229">
        <v>0</v>
      </c>
      <c r="Z569" s="229">
        <v>0</v>
      </c>
      <c r="AA569" s="229">
        <v>0</v>
      </c>
      <c r="AB569" s="229">
        <v>0</v>
      </c>
      <c r="AC569" s="229">
        <v>0</v>
      </c>
      <c r="AD569" s="229">
        <v>0</v>
      </c>
      <c r="AE569" s="229">
        <v>0</v>
      </c>
      <c r="AF569" s="229">
        <v>0</v>
      </c>
      <c r="AG569" s="229">
        <v>0</v>
      </c>
      <c r="AH569" s="229">
        <v>0</v>
      </c>
      <c r="AI569" s="229">
        <v>0</v>
      </c>
      <c r="AJ569" s="229">
        <v>0</v>
      </c>
      <c r="AK569" s="229">
        <v>0</v>
      </c>
      <c r="AL569" s="229">
        <v>0</v>
      </c>
    </row>
    <row r="570" spans="1:38">
      <c r="A570" s="229">
        <v>569</v>
      </c>
      <c r="B570" s="229" t="s">
        <v>3244</v>
      </c>
      <c r="C570" s="229" t="s">
        <v>3282</v>
      </c>
      <c r="D570" s="229">
        <f t="shared" si="8"/>
        <v>0</v>
      </c>
      <c r="G570" s="229">
        <v>0</v>
      </c>
      <c r="H570" s="229">
        <v>0</v>
      </c>
      <c r="I570" s="229">
        <v>0</v>
      </c>
      <c r="J570" s="229">
        <v>0</v>
      </c>
      <c r="K570" s="229">
        <v>0</v>
      </c>
      <c r="L570" s="229">
        <v>0</v>
      </c>
      <c r="M570" s="229">
        <v>0</v>
      </c>
      <c r="N570" s="229">
        <v>0</v>
      </c>
      <c r="O570" s="229">
        <v>0</v>
      </c>
      <c r="P570" s="229">
        <v>0</v>
      </c>
      <c r="Q570" s="229">
        <v>0</v>
      </c>
      <c r="R570" s="229">
        <v>0</v>
      </c>
      <c r="S570" s="229">
        <v>0</v>
      </c>
      <c r="T570" s="229">
        <v>0</v>
      </c>
      <c r="U570" s="229">
        <v>0</v>
      </c>
      <c r="V570" s="229">
        <v>0</v>
      </c>
      <c r="W570" s="229">
        <v>0</v>
      </c>
      <c r="X570" s="229">
        <v>0</v>
      </c>
      <c r="Y570" s="229">
        <v>0</v>
      </c>
      <c r="Z570" s="229">
        <v>0</v>
      </c>
      <c r="AA570" s="229">
        <v>0</v>
      </c>
      <c r="AB570" s="229">
        <v>0</v>
      </c>
      <c r="AC570" s="229">
        <v>0</v>
      </c>
      <c r="AD570" s="229">
        <v>0</v>
      </c>
      <c r="AE570" s="229">
        <v>0</v>
      </c>
      <c r="AF570" s="229">
        <v>0</v>
      </c>
      <c r="AG570" s="229">
        <v>0</v>
      </c>
      <c r="AH570" s="229">
        <v>0</v>
      </c>
      <c r="AI570" s="229">
        <v>0</v>
      </c>
      <c r="AJ570" s="229">
        <v>0</v>
      </c>
      <c r="AK570" s="229">
        <v>0</v>
      </c>
      <c r="AL570" s="229">
        <v>0</v>
      </c>
    </row>
    <row r="571" spans="1:38">
      <c r="A571" s="229">
        <v>570</v>
      </c>
      <c r="B571" s="229" t="s">
        <v>3244</v>
      </c>
      <c r="C571" s="229" t="s">
        <v>3283</v>
      </c>
      <c r="D571" s="229">
        <f t="shared" si="8"/>
        <v>0</v>
      </c>
      <c r="G571" s="229">
        <v>0</v>
      </c>
      <c r="H571" s="229">
        <v>0</v>
      </c>
      <c r="I571" s="229">
        <v>0</v>
      </c>
      <c r="J571" s="229">
        <v>0</v>
      </c>
      <c r="K571" s="229">
        <v>0</v>
      </c>
      <c r="L571" s="229">
        <v>0</v>
      </c>
      <c r="M571" s="229">
        <v>0</v>
      </c>
      <c r="N571" s="229">
        <v>0</v>
      </c>
      <c r="O571" s="229">
        <v>0</v>
      </c>
      <c r="P571" s="229">
        <v>0</v>
      </c>
      <c r="Q571" s="229">
        <v>0</v>
      </c>
      <c r="R571" s="229">
        <v>0</v>
      </c>
      <c r="S571" s="229">
        <v>0</v>
      </c>
      <c r="T571" s="229">
        <v>0</v>
      </c>
      <c r="U571" s="229">
        <v>0</v>
      </c>
      <c r="V571" s="229">
        <v>0</v>
      </c>
      <c r="W571" s="229">
        <v>0</v>
      </c>
      <c r="X571" s="229">
        <v>0</v>
      </c>
      <c r="Y571" s="229">
        <v>0</v>
      </c>
      <c r="Z571" s="229">
        <v>0</v>
      </c>
      <c r="AA571" s="229">
        <v>0</v>
      </c>
      <c r="AB571" s="229">
        <v>0</v>
      </c>
      <c r="AC571" s="229">
        <v>0</v>
      </c>
      <c r="AD571" s="229">
        <v>0</v>
      </c>
      <c r="AE571" s="229">
        <v>0</v>
      </c>
      <c r="AF571" s="229">
        <v>0</v>
      </c>
      <c r="AG571" s="229">
        <v>0</v>
      </c>
      <c r="AH571" s="229">
        <v>0</v>
      </c>
      <c r="AI571" s="229">
        <v>0</v>
      </c>
      <c r="AJ571" s="229">
        <v>0</v>
      </c>
      <c r="AK571" s="229">
        <v>0</v>
      </c>
      <c r="AL571" s="229">
        <v>0</v>
      </c>
    </row>
    <row r="572" spans="1:38">
      <c r="A572" s="229">
        <v>571</v>
      </c>
      <c r="B572" s="229" t="s">
        <v>3244</v>
      </c>
      <c r="C572" s="229" t="s">
        <v>3284</v>
      </c>
      <c r="D572" s="229">
        <f t="shared" si="8"/>
        <v>0</v>
      </c>
      <c r="G572" s="229">
        <v>0</v>
      </c>
      <c r="H572" s="229">
        <v>0</v>
      </c>
      <c r="I572" s="229">
        <v>0</v>
      </c>
      <c r="J572" s="229">
        <v>0</v>
      </c>
      <c r="K572" s="229">
        <v>0</v>
      </c>
      <c r="L572" s="229">
        <v>0</v>
      </c>
      <c r="M572" s="229">
        <v>0</v>
      </c>
      <c r="N572" s="229">
        <v>0</v>
      </c>
      <c r="O572" s="229">
        <v>0</v>
      </c>
      <c r="P572" s="229">
        <v>0</v>
      </c>
      <c r="Q572" s="229">
        <v>0</v>
      </c>
      <c r="R572" s="229">
        <v>0</v>
      </c>
      <c r="S572" s="229">
        <v>0</v>
      </c>
      <c r="T572" s="229">
        <v>0</v>
      </c>
      <c r="U572" s="229">
        <v>0</v>
      </c>
      <c r="V572" s="229">
        <v>0</v>
      </c>
      <c r="W572" s="229">
        <v>0</v>
      </c>
      <c r="X572" s="229">
        <v>0</v>
      </c>
      <c r="Y572" s="229">
        <v>0</v>
      </c>
      <c r="Z572" s="229">
        <v>0</v>
      </c>
      <c r="AA572" s="229">
        <v>0</v>
      </c>
      <c r="AB572" s="229">
        <v>0</v>
      </c>
      <c r="AC572" s="229">
        <v>0</v>
      </c>
      <c r="AD572" s="229">
        <v>0</v>
      </c>
      <c r="AE572" s="229">
        <v>0</v>
      </c>
      <c r="AF572" s="229">
        <v>0</v>
      </c>
      <c r="AG572" s="229">
        <v>0</v>
      </c>
      <c r="AH572" s="229">
        <v>0</v>
      </c>
      <c r="AI572" s="229">
        <v>0</v>
      </c>
      <c r="AJ572" s="229">
        <v>0</v>
      </c>
      <c r="AK572" s="229">
        <v>0</v>
      </c>
      <c r="AL572" s="229">
        <v>0</v>
      </c>
    </row>
    <row r="573" spans="1:38">
      <c r="A573" s="229">
        <v>572</v>
      </c>
      <c r="B573" s="229" t="s">
        <v>3244</v>
      </c>
      <c r="C573" s="229" t="s">
        <v>3285</v>
      </c>
      <c r="D573" s="229">
        <f t="shared" si="8"/>
        <v>0</v>
      </c>
      <c r="G573" s="229">
        <v>0</v>
      </c>
      <c r="H573" s="229">
        <v>0</v>
      </c>
      <c r="I573" s="229">
        <v>0</v>
      </c>
      <c r="J573" s="229">
        <v>0</v>
      </c>
      <c r="K573" s="229">
        <v>0</v>
      </c>
      <c r="L573" s="229">
        <v>0</v>
      </c>
      <c r="M573" s="229">
        <v>0</v>
      </c>
      <c r="N573" s="229">
        <v>0</v>
      </c>
      <c r="O573" s="229">
        <v>0</v>
      </c>
      <c r="P573" s="229">
        <v>0</v>
      </c>
      <c r="Q573" s="229">
        <v>0</v>
      </c>
      <c r="R573" s="229">
        <v>0</v>
      </c>
      <c r="S573" s="229">
        <v>0</v>
      </c>
      <c r="T573" s="229">
        <v>0</v>
      </c>
      <c r="U573" s="229">
        <v>0</v>
      </c>
      <c r="V573" s="229">
        <v>0</v>
      </c>
      <c r="W573" s="229">
        <v>0</v>
      </c>
      <c r="X573" s="229">
        <v>0</v>
      </c>
      <c r="Y573" s="229">
        <v>0</v>
      </c>
      <c r="Z573" s="229">
        <v>0</v>
      </c>
      <c r="AA573" s="229">
        <v>0</v>
      </c>
      <c r="AB573" s="229">
        <v>0</v>
      </c>
      <c r="AC573" s="229">
        <v>0</v>
      </c>
      <c r="AD573" s="229">
        <v>0</v>
      </c>
      <c r="AE573" s="229">
        <v>0</v>
      </c>
      <c r="AF573" s="229">
        <v>0</v>
      </c>
      <c r="AG573" s="229">
        <v>0</v>
      </c>
      <c r="AH573" s="229">
        <v>0</v>
      </c>
      <c r="AI573" s="229">
        <v>0</v>
      </c>
      <c r="AJ573" s="229">
        <v>0</v>
      </c>
      <c r="AK573" s="229">
        <v>0</v>
      </c>
      <c r="AL573" s="229">
        <v>0</v>
      </c>
    </row>
    <row r="574" spans="1:38">
      <c r="A574" s="229">
        <v>573</v>
      </c>
      <c r="B574" s="229" t="s">
        <v>3244</v>
      </c>
      <c r="C574" s="229" t="s">
        <v>3286</v>
      </c>
      <c r="D574" s="229">
        <f t="shared" si="8"/>
        <v>0</v>
      </c>
      <c r="G574" s="229">
        <v>0</v>
      </c>
      <c r="H574" s="229">
        <v>0</v>
      </c>
      <c r="I574" s="229">
        <v>0</v>
      </c>
      <c r="J574" s="229">
        <v>0</v>
      </c>
      <c r="K574" s="229">
        <v>0</v>
      </c>
      <c r="L574" s="229">
        <v>0</v>
      </c>
      <c r="M574" s="229">
        <v>0</v>
      </c>
      <c r="N574" s="229">
        <v>0</v>
      </c>
      <c r="O574" s="229">
        <v>0</v>
      </c>
      <c r="P574" s="229">
        <v>0</v>
      </c>
      <c r="Q574" s="229">
        <v>0</v>
      </c>
      <c r="R574" s="229">
        <v>0</v>
      </c>
      <c r="S574" s="229">
        <v>0</v>
      </c>
      <c r="T574" s="229">
        <v>0</v>
      </c>
      <c r="U574" s="229">
        <v>0</v>
      </c>
      <c r="V574" s="229">
        <v>0</v>
      </c>
      <c r="W574" s="229">
        <v>0</v>
      </c>
      <c r="X574" s="229">
        <v>0</v>
      </c>
      <c r="Y574" s="229">
        <v>0</v>
      </c>
      <c r="Z574" s="229">
        <v>0</v>
      </c>
      <c r="AA574" s="229">
        <v>0</v>
      </c>
      <c r="AB574" s="229">
        <v>0</v>
      </c>
      <c r="AC574" s="229">
        <v>0</v>
      </c>
      <c r="AD574" s="229">
        <v>0</v>
      </c>
      <c r="AE574" s="229">
        <v>0</v>
      </c>
      <c r="AF574" s="229">
        <v>0</v>
      </c>
      <c r="AG574" s="229">
        <v>0</v>
      </c>
      <c r="AH574" s="229">
        <v>0</v>
      </c>
      <c r="AI574" s="229">
        <v>0</v>
      </c>
      <c r="AJ574" s="229">
        <v>0</v>
      </c>
      <c r="AK574" s="229">
        <v>0</v>
      </c>
      <c r="AL574" s="229">
        <v>0</v>
      </c>
    </row>
    <row r="575" spans="1:38">
      <c r="A575" s="229">
        <v>574</v>
      </c>
      <c r="B575" s="229" t="s">
        <v>3244</v>
      </c>
      <c r="C575" s="229" t="s">
        <v>3287</v>
      </c>
      <c r="D575" s="229">
        <f t="shared" si="8"/>
        <v>0</v>
      </c>
      <c r="G575" s="229">
        <v>0</v>
      </c>
      <c r="H575" s="229">
        <v>0</v>
      </c>
      <c r="I575" s="229">
        <v>0</v>
      </c>
      <c r="J575" s="229">
        <v>0</v>
      </c>
      <c r="K575" s="229">
        <v>0</v>
      </c>
      <c r="L575" s="229">
        <v>0</v>
      </c>
      <c r="M575" s="229">
        <v>0</v>
      </c>
      <c r="N575" s="229">
        <v>0</v>
      </c>
      <c r="O575" s="229">
        <v>0</v>
      </c>
      <c r="P575" s="229">
        <v>0</v>
      </c>
      <c r="Q575" s="229">
        <v>0</v>
      </c>
      <c r="R575" s="229">
        <v>0</v>
      </c>
      <c r="S575" s="229">
        <v>0</v>
      </c>
      <c r="T575" s="229">
        <v>0</v>
      </c>
      <c r="U575" s="229">
        <v>0</v>
      </c>
      <c r="V575" s="229">
        <v>0</v>
      </c>
      <c r="W575" s="229">
        <v>0</v>
      </c>
      <c r="X575" s="229">
        <v>0</v>
      </c>
      <c r="Y575" s="229">
        <v>0</v>
      </c>
      <c r="Z575" s="229">
        <v>0</v>
      </c>
      <c r="AA575" s="229">
        <v>0</v>
      </c>
      <c r="AB575" s="229">
        <v>0</v>
      </c>
      <c r="AC575" s="229">
        <v>0</v>
      </c>
      <c r="AD575" s="229">
        <v>0</v>
      </c>
      <c r="AE575" s="229">
        <v>0</v>
      </c>
      <c r="AF575" s="229">
        <v>0</v>
      </c>
      <c r="AG575" s="229">
        <v>0</v>
      </c>
      <c r="AH575" s="229">
        <v>0</v>
      </c>
      <c r="AI575" s="229">
        <v>0</v>
      </c>
      <c r="AJ575" s="229">
        <v>0</v>
      </c>
      <c r="AK575" s="229">
        <v>0</v>
      </c>
      <c r="AL575" s="229">
        <v>0</v>
      </c>
    </row>
    <row r="576" spans="1:38">
      <c r="A576" s="229">
        <v>575</v>
      </c>
      <c r="B576" s="229" t="s">
        <v>3244</v>
      </c>
      <c r="C576" s="229" t="s">
        <v>3288</v>
      </c>
      <c r="D576" s="229">
        <f t="shared" si="8"/>
        <v>0</v>
      </c>
      <c r="G576" s="229">
        <v>0</v>
      </c>
      <c r="H576" s="229">
        <v>0</v>
      </c>
      <c r="I576" s="229">
        <v>0</v>
      </c>
      <c r="J576" s="229">
        <v>0</v>
      </c>
      <c r="K576" s="229">
        <v>0</v>
      </c>
      <c r="L576" s="229">
        <v>0</v>
      </c>
      <c r="M576" s="229">
        <v>0</v>
      </c>
      <c r="N576" s="229">
        <v>0</v>
      </c>
      <c r="O576" s="229">
        <v>0</v>
      </c>
      <c r="P576" s="229">
        <v>0</v>
      </c>
      <c r="Q576" s="229">
        <v>0</v>
      </c>
      <c r="R576" s="229">
        <v>0</v>
      </c>
      <c r="S576" s="229">
        <v>0</v>
      </c>
      <c r="T576" s="229">
        <v>0</v>
      </c>
      <c r="U576" s="229">
        <v>0</v>
      </c>
      <c r="V576" s="229">
        <v>0</v>
      </c>
      <c r="W576" s="229">
        <v>0</v>
      </c>
      <c r="X576" s="229">
        <v>0</v>
      </c>
      <c r="Y576" s="229">
        <v>0</v>
      </c>
      <c r="Z576" s="229">
        <v>0</v>
      </c>
      <c r="AA576" s="229">
        <v>0</v>
      </c>
      <c r="AB576" s="229">
        <v>0</v>
      </c>
      <c r="AC576" s="229">
        <v>0</v>
      </c>
      <c r="AD576" s="229">
        <v>0</v>
      </c>
      <c r="AE576" s="229">
        <v>0</v>
      </c>
      <c r="AF576" s="229">
        <v>0</v>
      </c>
      <c r="AG576" s="229">
        <v>0</v>
      </c>
      <c r="AH576" s="229">
        <v>0</v>
      </c>
      <c r="AI576" s="229">
        <v>0</v>
      </c>
      <c r="AJ576" s="229">
        <v>0</v>
      </c>
      <c r="AK576" s="229">
        <v>0</v>
      </c>
      <c r="AL576" s="229">
        <v>0</v>
      </c>
    </row>
    <row r="577" spans="1:38">
      <c r="A577" s="229">
        <v>576</v>
      </c>
      <c r="B577" s="229" t="s">
        <v>3244</v>
      </c>
      <c r="C577" s="229" t="s">
        <v>3289</v>
      </c>
      <c r="D577" s="229">
        <f t="shared" si="8"/>
        <v>0</v>
      </c>
      <c r="G577" s="229">
        <v>0</v>
      </c>
      <c r="H577" s="229">
        <v>0</v>
      </c>
      <c r="I577" s="229">
        <v>0</v>
      </c>
      <c r="J577" s="229">
        <v>0</v>
      </c>
      <c r="K577" s="229">
        <v>0</v>
      </c>
      <c r="L577" s="229">
        <v>0</v>
      </c>
      <c r="M577" s="229">
        <v>0</v>
      </c>
      <c r="N577" s="229">
        <v>0</v>
      </c>
      <c r="O577" s="229">
        <v>0</v>
      </c>
      <c r="P577" s="229">
        <v>0</v>
      </c>
      <c r="Q577" s="229">
        <v>0</v>
      </c>
      <c r="R577" s="229">
        <v>0</v>
      </c>
      <c r="S577" s="229">
        <v>0</v>
      </c>
      <c r="T577" s="229">
        <v>0</v>
      </c>
      <c r="U577" s="229">
        <v>0</v>
      </c>
      <c r="V577" s="229">
        <v>0</v>
      </c>
      <c r="W577" s="229">
        <v>0</v>
      </c>
      <c r="X577" s="229">
        <v>0</v>
      </c>
      <c r="Y577" s="229">
        <v>0</v>
      </c>
      <c r="Z577" s="229">
        <v>0</v>
      </c>
      <c r="AA577" s="229">
        <v>0</v>
      </c>
      <c r="AB577" s="229">
        <v>0</v>
      </c>
      <c r="AC577" s="229">
        <v>0</v>
      </c>
      <c r="AD577" s="229">
        <v>0</v>
      </c>
      <c r="AE577" s="229">
        <v>0</v>
      </c>
      <c r="AF577" s="229">
        <v>0</v>
      </c>
      <c r="AG577" s="229">
        <v>0</v>
      </c>
      <c r="AH577" s="229">
        <v>0</v>
      </c>
      <c r="AI577" s="229">
        <v>0</v>
      </c>
      <c r="AJ577" s="229">
        <v>0</v>
      </c>
      <c r="AK577" s="229">
        <v>0</v>
      </c>
      <c r="AL577" s="229">
        <v>0</v>
      </c>
    </row>
    <row r="578" spans="1:38">
      <c r="A578" s="229">
        <v>577</v>
      </c>
      <c r="B578" s="229" t="s">
        <v>3244</v>
      </c>
      <c r="C578" s="229" t="s">
        <v>3290</v>
      </c>
      <c r="D578" s="229">
        <f t="shared" ref="D578:D641" si="9">IF(ISERROR(AL578),0,AL578)</f>
        <v>0</v>
      </c>
      <c r="G578" s="229">
        <v>0</v>
      </c>
      <c r="H578" s="229">
        <v>0</v>
      </c>
      <c r="I578" s="229">
        <v>0</v>
      </c>
      <c r="J578" s="229">
        <v>0</v>
      </c>
      <c r="K578" s="229">
        <v>0</v>
      </c>
      <c r="L578" s="229">
        <v>0</v>
      </c>
      <c r="M578" s="229">
        <v>0</v>
      </c>
      <c r="N578" s="229">
        <v>0</v>
      </c>
      <c r="O578" s="229">
        <v>0</v>
      </c>
      <c r="P578" s="229">
        <v>0</v>
      </c>
      <c r="Q578" s="229">
        <v>0</v>
      </c>
      <c r="R578" s="229">
        <v>0</v>
      </c>
      <c r="S578" s="229">
        <v>0</v>
      </c>
      <c r="T578" s="229">
        <v>0</v>
      </c>
      <c r="U578" s="229">
        <v>0</v>
      </c>
      <c r="V578" s="229">
        <v>0</v>
      </c>
      <c r="W578" s="229">
        <v>0</v>
      </c>
      <c r="X578" s="229">
        <v>0</v>
      </c>
      <c r="Y578" s="229">
        <v>0</v>
      </c>
      <c r="Z578" s="229">
        <v>0</v>
      </c>
      <c r="AA578" s="229">
        <v>0</v>
      </c>
      <c r="AB578" s="229">
        <v>0</v>
      </c>
      <c r="AC578" s="229">
        <v>0</v>
      </c>
      <c r="AD578" s="229">
        <v>0</v>
      </c>
      <c r="AE578" s="229">
        <v>0</v>
      </c>
      <c r="AF578" s="229">
        <v>0</v>
      </c>
      <c r="AG578" s="229">
        <v>0</v>
      </c>
      <c r="AH578" s="229">
        <v>0</v>
      </c>
      <c r="AI578" s="229">
        <v>0</v>
      </c>
      <c r="AJ578" s="229">
        <v>0</v>
      </c>
      <c r="AK578" s="229">
        <v>0</v>
      </c>
      <c r="AL578" s="229">
        <v>0</v>
      </c>
    </row>
    <row r="579" spans="1:38">
      <c r="A579" s="229">
        <v>578</v>
      </c>
      <c r="B579" s="229" t="s">
        <v>3244</v>
      </c>
      <c r="C579" s="229" t="s">
        <v>3291</v>
      </c>
      <c r="D579" s="229">
        <f t="shared" si="9"/>
        <v>0</v>
      </c>
      <c r="G579" s="229">
        <v>0</v>
      </c>
      <c r="H579" s="229">
        <v>0</v>
      </c>
      <c r="I579" s="229">
        <v>0</v>
      </c>
      <c r="J579" s="229">
        <v>0</v>
      </c>
      <c r="K579" s="229">
        <v>0</v>
      </c>
      <c r="L579" s="229">
        <v>0</v>
      </c>
      <c r="M579" s="229">
        <v>0</v>
      </c>
      <c r="N579" s="229">
        <v>0</v>
      </c>
      <c r="O579" s="229">
        <v>0</v>
      </c>
      <c r="P579" s="229">
        <v>0</v>
      </c>
      <c r="Q579" s="229">
        <v>0</v>
      </c>
      <c r="R579" s="229">
        <v>0</v>
      </c>
      <c r="S579" s="229">
        <v>0</v>
      </c>
      <c r="T579" s="229">
        <v>0</v>
      </c>
      <c r="U579" s="229">
        <v>0</v>
      </c>
      <c r="V579" s="229">
        <v>0</v>
      </c>
      <c r="W579" s="229">
        <v>0</v>
      </c>
      <c r="X579" s="229">
        <v>0</v>
      </c>
      <c r="Y579" s="229">
        <v>0</v>
      </c>
      <c r="Z579" s="229">
        <v>0</v>
      </c>
      <c r="AA579" s="229">
        <v>0</v>
      </c>
      <c r="AB579" s="229">
        <v>0</v>
      </c>
      <c r="AC579" s="229">
        <v>0</v>
      </c>
      <c r="AD579" s="229">
        <v>0</v>
      </c>
      <c r="AE579" s="229">
        <v>0</v>
      </c>
      <c r="AF579" s="229">
        <v>0</v>
      </c>
      <c r="AG579" s="229">
        <v>0</v>
      </c>
      <c r="AH579" s="229">
        <v>0</v>
      </c>
      <c r="AI579" s="229">
        <v>0</v>
      </c>
      <c r="AJ579" s="229">
        <v>0</v>
      </c>
      <c r="AK579" s="229">
        <v>0</v>
      </c>
      <c r="AL579" s="229">
        <v>0</v>
      </c>
    </row>
    <row r="580" spans="1:38">
      <c r="A580" s="229">
        <v>579</v>
      </c>
      <c r="B580" s="229" t="s">
        <v>3244</v>
      </c>
      <c r="C580" s="229" t="s">
        <v>3292</v>
      </c>
      <c r="D580" s="229">
        <f t="shared" si="9"/>
        <v>8000</v>
      </c>
      <c r="G580" s="229">
        <v>0</v>
      </c>
      <c r="H580" s="229">
        <v>0</v>
      </c>
      <c r="I580" s="229">
        <v>0</v>
      </c>
      <c r="J580" s="229">
        <v>0</v>
      </c>
      <c r="K580" s="229">
        <v>0</v>
      </c>
      <c r="L580" s="229">
        <v>1600</v>
      </c>
      <c r="M580" s="229">
        <v>0</v>
      </c>
      <c r="N580" s="229">
        <v>0</v>
      </c>
      <c r="O580" s="229">
        <v>0</v>
      </c>
      <c r="P580" s="229">
        <v>0</v>
      </c>
      <c r="Q580" s="229">
        <v>1600</v>
      </c>
      <c r="R580" s="229">
        <v>0</v>
      </c>
      <c r="S580" s="229">
        <v>0</v>
      </c>
      <c r="T580" s="229">
        <v>0</v>
      </c>
      <c r="U580" s="229">
        <v>0</v>
      </c>
      <c r="V580" s="229">
        <v>0</v>
      </c>
      <c r="W580" s="229">
        <v>0</v>
      </c>
      <c r="X580" s="229">
        <v>1600</v>
      </c>
      <c r="Y580" s="229">
        <v>0</v>
      </c>
      <c r="Z580" s="229">
        <v>0</v>
      </c>
      <c r="AA580" s="229">
        <v>0</v>
      </c>
      <c r="AB580" s="229">
        <v>0</v>
      </c>
      <c r="AC580" s="229">
        <v>0</v>
      </c>
      <c r="AD580" s="229">
        <v>1600</v>
      </c>
      <c r="AE580" s="229">
        <v>0</v>
      </c>
      <c r="AF580" s="229">
        <v>0</v>
      </c>
      <c r="AG580" s="229">
        <v>0</v>
      </c>
      <c r="AH580" s="229">
        <v>1600</v>
      </c>
      <c r="AI580" s="229">
        <v>0</v>
      </c>
      <c r="AJ580" s="229">
        <v>0</v>
      </c>
      <c r="AK580" s="229">
        <v>0</v>
      </c>
      <c r="AL580" s="229">
        <v>8000</v>
      </c>
    </row>
    <row r="581" spans="1:38">
      <c r="A581" s="229">
        <v>580</v>
      </c>
      <c r="B581" s="229" t="s">
        <v>3244</v>
      </c>
      <c r="C581" s="229" t="s">
        <v>3293</v>
      </c>
      <c r="D581" s="229">
        <f t="shared" si="9"/>
        <v>0</v>
      </c>
      <c r="G581" s="229">
        <v>0</v>
      </c>
      <c r="H581" s="229">
        <v>0</v>
      </c>
      <c r="I581" s="229">
        <v>0</v>
      </c>
      <c r="J581" s="229">
        <v>0</v>
      </c>
      <c r="K581" s="229">
        <v>0</v>
      </c>
      <c r="L581" s="229">
        <v>0</v>
      </c>
      <c r="M581" s="229">
        <v>0</v>
      </c>
      <c r="N581" s="229">
        <v>0</v>
      </c>
      <c r="O581" s="229">
        <v>0</v>
      </c>
      <c r="P581" s="229">
        <v>0</v>
      </c>
      <c r="Q581" s="229">
        <v>0</v>
      </c>
      <c r="R581" s="229">
        <v>0</v>
      </c>
      <c r="S581" s="229">
        <v>0</v>
      </c>
      <c r="T581" s="229">
        <v>0</v>
      </c>
      <c r="U581" s="229">
        <v>0</v>
      </c>
      <c r="V581" s="229">
        <v>0</v>
      </c>
      <c r="W581" s="229">
        <v>0</v>
      </c>
      <c r="X581" s="229">
        <v>0</v>
      </c>
      <c r="Y581" s="229">
        <v>0</v>
      </c>
      <c r="Z581" s="229">
        <v>0</v>
      </c>
      <c r="AA581" s="229">
        <v>0</v>
      </c>
      <c r="AB581" s="229">
        <v>0</v>
      </c>
      <c r="AC581" s="229">
        <v>0</v>
      </c>
      <c r="AD581" s="229">
        <v>0</v>
      </c>
      <c r="AE581" s="229">
        <v>0</v>
      </c>
      <c r="AF581" s="229">
        <v>0</v>
      </c>
      <c r="AG581" s="229">
        <v>0</v>
      </c>
      <c r="AH581" s="229">
        <v>0</v>
      </c>
      <c r="AI581" s="229">
        <v>0</v>
      </c>
      <c r="AJ581" s="229">
        <v>0</v>
      </c>
      <c r="AK581" s="229">
        <v>0</v>
      </c>
      <c r="AL581" s="229">
        <v>0</v>
      </c>
    </row>
    <row r="582" spans="1:38">
      <c r="A582" s="229">
        <v>581</v>
      </c>
      <c r="B582" s="229" t="s">
        <v>3244</v>
      </c>
      <c r="C582" s="229" t="s">
        <v>3294</v>
      </c>
      <c r="D582" s="229">
        <f t="shared" si="9"/>
        <v>18000</v>
      </c>
      <c r="G582" s="229">
        <v>0</v>
      </c>
      <c r="H582" s="229">
        <v>0</v>
      </c>
      <c r="I582" s="229">
        <v>0</v>
      </c>
      <c r="J582" s="229">
        <v>0</v>
      </c>
      <c r="K582" s="229">
        <v>0</v>
      </c>
      <c r="L582" s="229">
        <v>0</v>
      </c>
      <c r="M582" s="229">
        <v>3600</v>
      </c>
      <c r="N582" s="229">
        <v>0</v>
      </c>
      <c r="O582" s="229">
        <v>0</v>
      </c>
      <c r="P582" s="229">
        <v>0</v>
      </c>
      <c r="Q582" s="229">
        <v>0</v>
      </c>
      <c r="R582" s="229">
        <v>0</v>
      </c>
      <c r="S582" s="229">
        <v>3600</v>
      </c>
      <c r="T582" s="229">
        <v>0</v>
      </c>
      <c r="U582" s="229">
        <v>0</v>
      </c>
      <c r="V582" s="229">
        <v>0</v>
      </c>
      <c r="W582" s="229">
        <v>0</v>
      </c>
      <c r="X582" s="229">
        <v>3600</v>
      </c>
      <c r="Y582" s="229">
        <v>0</v>
      </c>
      <c r="Z582" s="229">
        <v>0</v>
      </c>
      <c r="AA582" s="229">
        <v>3600</v>
      </c>
      <c r="AB582" s="229">
        <v>0</v>
      </c>
      <c r="AC582" s="229">
        <v>0</v>
      </c>
      <c r="AD582" s="229">
        <v>0</v>
      </c>
      <c r="AE582" s="229">
        <v>0</v>
      </c>
      <c r="AF582" s="229">
        <v>3600</v>
      </c>
      <c r="AG582" s="229">
        <v>0</v>
      </c>
      <c r="AH582" s="229">
        <v>0</v>
      </c>
      <c r="AI582" s="229">
        <v>0</v>
      </c>
      <c r="AJ582" s="229">
        <v>0</v>
      </c>
      <c r="AK582" s="229">
        <v>0</v>
      </c>
      <c r="AL582" s="229">
        <v>18000</v>
      </c>
    </row>
    <row r="583" spans="1:38">
      <c r="A583" s="229">
        <v>582</v>
      </c>
      <c r="B583" s="229" t="s">
        <v>3244</v>
      </c>
      <c r="C583" s="229" t="s">
        <v>3295</v>
      </c>
      <c r="D583" s="229">
        <f t="shared" si="9"/>
        <v>0</v>
      </c>
      <c r="G583" s="229">
        <v>0</v>
      </c>
      <c r="H583" s="229">
        <v>0</v>
      </c>
      <c r="I583" s="229">
        <v>0</v>
      </c>
      <c r="J583" s="229">
        <v>0</v>
      </c>
      <c r="K583" s="229">
        <v>0</v>
      </c>
      <c r="L583" s="229">
        <v>0</v>
      </c>
      <c r="M583" s="229">
        <v>0</v>
      </c>
      <c r="N583" s="229">
        <v>0</v>
      </c>
      <c r="O583" s="229">
        <v>0</v>
      </c>
      <c r="P583" s="229">
        <v>0</v>
      </c>
      <c r="Q583" s="229">
        <v>0</v>
      </c>
      <c r="R583" s="229">
        <v>0</v>
      </c>
      <c r="S583" s="229">
        <v>0</v>
      </c>
      <c r="T583" s="229">
        <v>0</v>
      </c>
      <c r="U583" s="229">
        <v>0</v>
      </c>
      <c r="V583" s="229">
        <v>0</v>
      </c>
      <c r="W583" s="229">
        <v>0</v>
      </c>
      <c r="X583" s="229">
        <v>0</v>
      </c>
      <c r="Y583" s="229">
        <v>0</v>
      </c>
      <c r="Z583" s="229">
        <v>0</v>
      </c>
      <c r="AA583" s="229">
        <v>0</v>
      </c>
      <c r="AB583" s="229">
        <v>0</v>
      </c>
      <c r="AC583" s="229">
        <v>0</v>
      </c>
      <c r="AD583" s="229">
        <v>0</v>
      </c>
      <c r="AE583" s="229">
        <v>0</v>
      </c>
      <c r="AF583" s="229">
        <v>0</v>
      </c>
      <c r="AG583" s="229">
        <v>0</v>
      </c>
      <c r="AH583" s="229">
        <v>0</v>
      </c>
      <c r="AI583" s="229">
        <v>0</v>
      </c>
      <c r="AJ583" s="229">
        <v>0</v>
      </c>
      <c r="AK583" s="229">
        <v>0</v>
      </c>
      <c r="AL583" s="229">
        <v>0</v>
      </c>
    </row>
    <row r="584" spans="1:38">
      <c r="A584" s="229">
        <v>583</v>
      </c>
      <c r="B584" s="229" t="s">
        <v>3244</v>
      </c>
      <c r="C584" s="229" t="s">
        <v>3296</v>
      </c>
      <c r="D584" s="229">
        <f t="shared" si="9"/>
        <v>0</v>
      </c>
      <c r="G584" s="229">
        <v>0</v>
      </c>
      <c r="H584" s="229">
        <v>0</v>
      </c>
      <c r="I584" s="229">
        <v>0</v>
      </c>
      <c r="J584" s="229">
        <v>0</v>
      </c>
      <c r="K584" s="229">
        <v>0</v>
      </c>
      <c r="L584" s="229">
        <v>0</v>
      </c>
      <c r="M584" s="229">
        <v>0</v>
      </c>
      <c r="N584" s="229">
        <v>0</v>
      </c>
      <c r="O584" s="229">
        <v>0</v>
      </c>
      <c r="P584" s="229">
        <v>0</v>
      </c>
      <c r="Q584" s="229">
        <v>0</v>
      </c>
      <c r="R584" s="229">
        <v>0</v>
      </c>
      <c r="S584" s="229">
        <v>0</v>
      </c>
      <c r="T584" s="229">
        <v>0</v>
      </c>
      <c r="U584" s="229">
        <v>0</v>
      </c>
      <c r="V584" s="229">
        <v>0</v>
      </c>
      <c r="W584" s="229">
        <v>0</v>
      </c>
      <c r="X584" s="229">
        <v>0</v>
      </c>
      <c r="Y584" s="229">
        <v>0</v>
      </c>
      <c r="Z584" s="229">
        <v>0</v>
      </c>
      <c r="AA584" s="229">
        <v>0</v>
      </c>
      <c r="AB584" s="229">
        <v>0</v>
      </c>
      <c r="AC584" s="229">
        <v>0</v>
      </c>
      <c r="AD584" s="229">
        <v>0</v>
      </c>
      <c r="AE584" s="229">
        <v>0</v>
      </c>
      <c r="AF584" s="229">
        <v>0</v>
      </c>
      <c r="AG584" s="229">
        <v>0</v>
      </c>
      <c r="AH584" s="229">
        <v>0</v>
      </c>
      <c r="AI584" s="229">
        <v>0</v>
      </c>
      <c r="AJ584" s="229">
        <v>0</v>
      </c>
      <c r="AK584" s="229">
        <v>0</v>
      </c>
      <c r="AL584" s="229">
        <v>0</v>
      </c>
    </row>
    <row r="585" spans="1:38">
      <c r="A585" s="229">
        <v>584</v>
      </c>
      <c r="B585" s="229" t="s">
        <v>3244</v>
      </c>
      <c r="C585" s="229" t="s">
        <v>3297</v>
      </c>
      <c r="D585" s="229">
        <f t="shared" si="9"/>
        <v>6000</v>
      </c>
      <c r="G585" s="229">
        <v>0</v>
      </c>
      <c r="H585" s="229">
        <v>0</v>
      </c>
      <c r="I585" s="229">
        <v>0</v>
      </c>
      <c r="J585" s="229">
        <v>0</v>
      </c>
      <c r="K585" s="229">
        <v>0</v>
      </c>
      <c r="L585" s="229">
        <v>0</v>
      </c>
      <c r="M585" s="229">
        <v>0</v>
      </c>
      <c r="N585" s="229">
        <v>0</v>
      </c>
      <c r="O585" s="229">
        <v>0</v>
      </c>
      <c r="P585" s="229">
        <v>0</v>
      </c>
      <c r="Q585" s="229">
        <v>0</v>
      </c>
      <c r="R585" s="229">
        <v>0</v>
      </c>
      <c r="S585" s="229">
        <v>2400</v>
      </c>
      <c r="T585" s="229">
        <v>0</v>
      </c>
      <c r="U585" s="229">
        <v>0</v>
      </c>
      <c r="V585" s="229">
        <v>0</v>
      </c>
      <c r="W585" s="229">
        <v>0</v>
      </c>
      <c r="X585" s="229">
        <v>0</v>
      </c>
      <c r="Y585" s="229">
        <v>0</v>
      </c>
      <c r="Z585" s="229">
        <v>0</v>
      </c>
      <c r="AA585" s="229">
        <v>0</v>
      </c>
      <c r="AB585" s="229">
        <v>0</v>
      </c>
      <c r="AC585" s="229">
        <v>0</v>
      </c>
      <c r="AD585" s="229">
        <v>3600</v>
      </c>
      <c r="AE585" s="229">
        <v>0</v>
      </c>
      <c r="AF585" s="229">
        <v>0</v>
      </c>
      <c r="AG585" s="229">
        <v>0</v>
      </c>
      <c r="AH585" s="229">
        <v>0</v>
      </c>
      <c r="AI585" s="229">
        <v>0</v>
      </c>
      <c r="AJ585" s="229">
        <v>0</v>
      </c>
      <c r="AK585" s="229">
        <v>0</v>
      </c>
      <c r="AL585" s="229">
        <v>6000</v>
      </c>
    </row>
    <row r="586" spans="1:38">
      <c r="A586" s="229">
        <v>585</v>
      </c>
      <c r="B586" s="229" t="s">
        <v>3244</v>
      </c>
      <c r="C586" s="229" t="s">
        <v>3298</v>
      </c>
      <c r="D586" s="229">
        <f t="shared" si="9"/>
        <v>6000</v>
      </c>
      <c r="G586" s="229">
        <v>0</v>
      </c>
      <c r="H586" s="229">
        <v>0</v>
      </c>
      <c r="I586" s="229">
        <v>0</v>
      </c>
      <c r="J586" s="229">
        <v>0</v>
      </c>
      <c r="K586" s="229">
        <v>0</v>
      </c>
      <c r="L586" s="229">
        <v>0</v>
      </c>
      <c r="M586" s="229">
        <v>0</v>
      </c>
      <c r="N586" s="229">
        <v>0</v>
      </c>
      <c r="O586" s="229">
        <v>0</v>
      </c>
      <c r="P586" s="229">
        <v>0</v>
      </c>
      <c r="Q586" s="229">
        <v>0</v>
      </c>
      <c r="R586" s="229">
        <v>0</v>
      </c>
      <c r="S586" s="229">
        <v>2400</v>
      </c>
      <c r="T586" s="229">
        <v>0</v>
      </c>
      <c r="U586" s="229">
        <v>0</v>
      </c>
      <c r="V586" s="229">
        <v>0</v>
      </c>
      <c r="W586" s="229">
        <v>0</v>
      </c>
      <c r="X586" s="229">
        <v>0</v>
      </c>
      <c r="Y586" s="229">
        <v>0</v>
      </c>
      <c r="Z586" s="229">
        <v>0</v>
      </c>
      <c r="AA586" s="229">
        <v>0</v>
      </c>
      <c r="AB586" s="229">
        <v>0</v>
      </c>
      <c r="AC586" s="229">
        <v>0</v>
      </c>
      <c r="AD586" s="229">
        <v>3600</v>
      </c>
      <c r="AE586" s="229">
        <v>0</v>
      </c>
      <c r="AF586" s="229">
        <v>0</v>
      </c>
      <c r="AG586" s="229">
        <v>0</v>
      </c>
      <c r="AH586" s="229">
        <v>0</v>
      </c>
      <c r="AI586" s="229">
        <v>0</v>
      </c>
      <c r="AJ586" s="229">
        <v>0</v>
      </c>
      <c r="AK586" s="229">
        <v>0</v>
      </c>
      <c r="AL586" s="229">
        <v>6000</v>
      </c>
    </row>
    <row r="587" spans="1:38">
      <c r="A587" s="229">
        <v>586</v>
      </c>
      <c r="B587" s="229" t="s">
        <v>3244</v>
      </c>
      <c r="C587" s="229" t="s">
        <v>3299</v>
      </c>
      <c r="D587" s="229">
        <f t="shared" si="9"/>
        <v>0</v>
      </c>
      <c r="G587" s="229">
        <v>0</v>
      </c>
      <c r="H587" s="229">
        <v>0</v>
      </c>
      <c r="I587" s="229">
        <v>0</v>
      </c>
      <c r="J587" s="229">
        <v>0</v>
      </c>
      <c r="K587" s="229">
        <v>0</v>
      </c>
      <c r="L587" s="229">
        <v>0</v>
      </c>
      <c r="M587" s="229">
        <v>0</v>
      </c>
      <c r="N587" s="229">
        <v>0</v>
      </c>
      <c r="O587" s="229">
        <v>0</v>
      </c>
      <c r="P587" s="229">
        <v>0</v>
      </c>
      <c r="Q587" s="229">
        <v>0</v>
      </c>
      <c r="R587" s="229">
        <v>0</v>
      </c>
      <c r="S587" s="229">
        <v>0</v>
      </c>
      <c r="T587" s="229">
        <v>0</v>
      </c>
      <c r="U587" s="229">
        <v>0</v>
      </c>
      <c r="V587" s="229">
        <v>0</v>
      </c>
      <c r="W587" s="229">
        <v>0</v>
      </c>
      <c r="X587" s="229">
        <v>0</v>
      </c>
      <c r="Y587" s="229">
        <v>0</v>
      </c>
      <c r="Z587" s="229">
        <v>0</v>
      </c>
      <c r="AA587" s="229">
        <v>0</v>
      </c>
      <c r="AB587" s="229">
        <v>0</v>
      </c>
      <c r="AC587" s="229">
        <v>0</v>
      </c>
      <c r="AD587" s="229">
        <v>0</v>
      </c>
      <c r="AE587" s="229">
        <v>0</v>
      </c>
      <c r="AF587" s="229">
        <v>0</v>
      </c>
      <c r="AG587" s="229">
        <v>0</v>
      </c>
      <c r="AH587" s="229">
        <v>0</v>
      </c>
      <c r="AI587" s="229">
        <v>0</v>
      </c>
      <c r="AJ587" s="229">
        <v>0</v>
      </c>
      <c r="AK587" s="229">
        <v>0</v>
      </c>
      <c r="AL587" s="229">
        <v>0</v>
      </c>
    </row>
    <row r="588" spans="1:38">
      <c r="A588" s="229">
        <v>587</v>
      </c>
      <c r="B588" s="229" t="s">
        <v>3244</v>
      </c>
      <c r="C588" s="229" t="s">
        <v>3300</v>
      </c>
      <c r="D588" s="229">
        <f t="shared" si="9"/>
        <v>0</v>
      </c>
      <c r="G588" s="229">
        <v>0</v>
      </c>
      <c r="H588" s="229">
        <v>0</v>
      </c>
      <c r="I588" s="229">
        <v>0</v>
      </c>
      <c r="J588" s="229">
        <v>0</v>
      </c>
      <c r="K588" s="229">
        <v>0</v>
      </c>
      <c r="L588" s="229">
        <v>0</v>
      </c>
      <c r="M588" s="229">
        <v>0</v>
      </c>
      <c r="N588" s="229">
        <v>0</v>
      </c>
      <c r="O588" s="229">
        <v>0</v>
      </c>
      <c r="P588" s="229">
        <v>0</v>
      </c>
      <c r="Q588" s="229">
        <v>0</v>
      </c>
      <c r="R588" s="229">
        <v>0</v>
      </c>
      <c r="S588" s="229">
        <v>0</v>
      </c>
      <c r="T588" s="229">
        <v>0</v>
      </c>
      <c r="U588" s="229">
        <v>0</v>
      </c>
      <c r="V588" s="229">
        <v>0</v>
      </c>
      <c r="W588" s="229">
        <v>0</v>
      </c>
      <c r="X588" s="229">
        <v>0</v>
      </c>
      <c r="Y588" s="229">
        <v>0</v>
      </c>
      <c r="Z588" s="229">
        <v>0</v>
      </c>
      <c r="AA588" s="229">
        <v>0</v>
      </c>
      <c r="AB588" s="229">
        <v>0</v>
      </c>
      <c r="AC588" s="229">
        <v>0</v>
      </c>
      <c r="AD588" s="229">
        <v>0</v>
      </c>
      <c r="AE588" s="229">
        <v>0</v>
      </c>
      <c r="AF588" s="229">
        <v>0</v>
      </c>
      <c r="AG588" s="229">
        <v>0</v>
      </c>
      <c r="AH588" s="229">
        <v>0</v>
      </c>
      <c r="AI588" s="229">
        <v>0</v>
      </c>
      <c r="AJ588" s="229">
        <v>0</v>
      </c>
      <c r="AK588" s="229">
        <v>0</v>
      </c>
      <c r="AL588" s="229">
        <v>0</v>
      </c>
    </row>
    <row r="589" spans="1:38">
      <c r="A589" s="229">
        <v>588</v>
      </c>
      <c r="B589" s="229" t="s">
        <v>3244</v>
      </c>
      <c r="C589" s="229" t="s">
        <v>3301</v>
      </c>
      <c r="D589" s="229">
        <f t="shared" si="9"/>
        <v>6000</v>
      </c>
      <c r="G589" s="229">
        <v>0</v>
      </c>
      <c r="H589" s="229">
        <v>0</v>
      </c>
      <c r="I589" s="229">
        <v>0</v>
      </c>
      <c r="J589" s="229">
        <v>0</v>
      </c>
      <c r="K589" s="229">
        <v>0</v>
      </c>
      <c r="L589" s="229">
        <v>0</v>
      </c>
      <c r="M589" s="229">
        <v>0</v>
      </c>
      <c r="N589" s="229">
        <v>0</v>
      </c>
      <c r="O589" s="229">
        <v>0</v>
      </c>
      <c r="P589" s="229">
        <v>0</v>
      </c>
      <c r="Q589" s="229">
        <v>0</v>
      </c>
      <c r="R589" s="229">
        <v>2400</v>
      </c>
      <c r="S589" s="229">
        <v>0</v>
      </c>
      <c r="T589" s="229">
        <v>0</v>
      </c>
      <c r="U589" s="229">
        <v>0</v>
      </c>
      <c r="V589" s="229">
        <v>0</v>
      </c>
      <c r="W589" s="229">
        <v>0</v>
      </c>
      <c r="X589" s="229">
        <v>0</v>
      </c>
      <c r="Y589" s="229">
        <v>0</v>
      </c>
      <c r="Z589" s="229">
        <v>3600</v>
      </c>
      <c r="AA589" s="229">
        <v>0</v>
      </c>
      <c r="AB589" s="229">
        <v>0</v>
      </c>
      <c r="AC589" s="229">
        <v>0</v>
      </c>
      <c r="AD589" s="229">
        <v>0</v>
      </c>
      <c r="AE589" s="229">
        <v>0</v>
      </c>
      <c r="AF589" s="229">
        <v>0</v>
      </c>
      <c r="AG589" s="229">
        <v>0</v>
      </c>
      <c r="AH589" s="229">
        <v>0</v>
      </c>
      <c r="AI589" s="229">
        <v>0</v>
      </c>
      <c r="AJ589" s="229">
        <v>0</v>
      </c>
      <c r="AK589" s="229">
        <v>0</v>
      </c>
      <c r="AL589" s="229">
        <v>6000</v>
      </c>
    </row>
    <row r="590" spans="1:38">
      <c r="A590" s="229">
        <v>589</v>
      </c>
      <c r="B590" s="229" t="s">
        <v>3244</v>
      </c>
      <c r="C590" s="229" t="s">
        <v>3302</v>
      </c>
      <c r="D590" s="229">
        <f t="shared" si="9"/>
        <v>4800</v>
      </c>
      <c r="G590" s="229">
        <v>0</v>
      </c>
      <c r="H590" s="229">
        <v>0</v>
      </c>
      <c r="I590" s="229">
        <v>0</v>
      </c>
      <c r="J590" s="229">
        <v>0</v>
      </c>
      <c r="K590" s="229">
        <v>0</v>
      </c>
      <c r="L590" s="229">
        <v>0</v>
      </c>
      <c r="M590" s="229">
        <v>0</v>
      </c>
      <c r="N590" s="229">
        <v>0</v>
      </c>
      <c r="O590" s="229">
        <v>0</v>
      </c>
      <c r="P590" s="229">
        <v>0</v>
      </c>
      <c r="Q590" s="229">
        <v>0</v>
      </c>
      <c r="R590" s="229">
        <v>1200</v>
      </c>
      <c r="S590" s="229">
        <v>0</v>
      </c>
      <c r="T590" s="229">
        <v>0</v>
      </c>
      <c r="U590" s="229">
        <v>0</v>
      </c>
      <c r="V590" s="229">
        <v>0</v>
      </c>
      <c r="W590" s="229">
        <v>0</v>
      </c>
      <c r="X590" s="229">
        <v>0</v>
      </c>
      <c r="Y590" s="229">
        <v>0</v>
      </c>
      <c r="Z590" s="229">
        <v>3600</v>
      </c>
      <c r="AA590" s="229">
        <v>0</v>
      </c>
      <c r="AB590" s="229">
        <v>0</v>
      </c>
      <c r="AC590" s="229">
        <v>0</v>
      </c>
      <c r="AD590" s="229">
        <v>0</v>
      </c>
      <c r="AE590" s="229">
        <v>0</v>
      </c>
      <c r="AF590" s="229">
        <v>0</v>
      </c>
      <c r="AG590" s="229">
        <v>0</v>
      </c>
      <c r="AH590" s="229">
        <v>0</v>
      </c>
      <c r="AI590" s="229">
        <v>0</v>
      </c>
      <c r="AJ590" s="229">
        <v>0</v>
      </c>
      <c r="AK590" s="229">
        <v>0</v>
      </c>
      <c r="AL590" s="229">
        <v>4800</v>
      </c>
    </row>
    <row r="591" spans="1:38">
      <c r="A591" s="229">
        <v>590</v>
      </c>
      <c r="B591" s="229" t="s">
        <v>3244</v>
      </c>
      <c r="C591" s="229" t="s">
        <v>3303</v>
      </c>
      <c r="D591" s="229">
        <f t="shared" si="9"/>
        <v>10800</v>
      </c>
      <c r="G591" s="229">
        <v>0</v>
      </c>
      <c r="H591" s="229">
        <v>0</v>
      </c>
      <c r="I591" s="229">
        <v>0</v>
      </c>
      <c r="J591" s="229">
        <v>0</v>
      </c>
      <c r="K591" s="229">
        <v>0</v>
      </c>
      <c r="L591" s="229">
        <v>0</v>
      </c>
      <c r="M591" s="229">
        <v>0</v>
      </c>
      <c r="N591" s="229">
        <v>0</v>
      </c>
      <c r="O591" s="229">
        <v>0</v>
      </c>
      <c r="P591" s="229">
        <v>3600</v>
      </c>
      <c r="Q591" s="229">
        <v>0</v>
      </c>
      <c r="R591" s="229">
        <v>0</v>
      </c>
      <c r="S591" s="229">
        <v>0</v>
      </c>
      <c r="T591" s="229">
        <v>0</v>
      </c>
      <c r="U591" s="229">
        <v>0</v>
      </c>
      <c r="V591" s="229">
        <v>0</v>
      </c>
      <c r="W591" s="229">
        <v>0</v>
      </c>
      <c r="X591" s="229">
        <v>0</v>
      </c>
      <c r="Y591" s="229">
        <v>3600</v>
      </c>
      <c r="Z591" s="229">
        <v>0</v>
      </c>
      <c r="AA591" s="229">
        <v>0</v>
      </c>
      <c r="AB591" s="229">
        <v>0</v>
      </c>
      <c r="AC591" s="229">
        <v>0</v>
      </c>
      <c r="AD591" s="229">
        <v>0</v>
      </c>
      <c r="AE591" s="229">
        <v>0</v>
      </c>
      <c r="AF591" s="229">
        <v>3600</v>
      </c>
      <c r="AG591" s="229">
        <v>0</v>
      </c>
      <c r="AH591" s="229">
        <v>0</v>
      </c>
      <c r="AI591" s="229">
        <v>0</v>
      </c>
      <c r="AJ591" s="229">
        <v>0</v>
      </c>
      <c r="AK591" s="229">
        <v>0</v>
      </c>
      <c r="AL591" s="229">
        <v>10800</v>
      </c>
    </row>
    <row r="592" spans="1:38">
      <c r="A592" s="229">
        <v>591</v>
      </c>
      <c r="B592" s="229" t="s">
        <v>3244</v>
      </c>
      <c r="C592" s="229" t="s">
        <v>3304</v>
      </c>
      <c r="D592" s="229">
        <f t="shared" si="9"/>
        <v>5800</v>
      </c>
      <c r="G592" s="229">
        <v>0</v>
      </c>
      <c r="H592" s="229">
        <v>0</v>
      </c>
      <c r="I592" s="229">
        <v>0</v>
      </c>
      <c r="J592" s="229">
        <v>0</v>
      </c>
      <c r="K592" s="229">
        <v>0</v>
      </c>
      <c r="L592" s="229">
        <v>0</v>
      </c>
      <c r="M592" s="229">
        <v>0</v>
      </c>
      <c r="N592" s="229">
        <v>0</v>
      </c>
      <c r="O592" s="229">
        <v>0</v>
      </c>
      <c r="P592" s="229">
        <v>0</v>
      </c>
      <c r="Q592" s="229">
        <v>1800</v>
      </c>
      <c r="R592" s="229">
        <v>0</v>
      </c>
      <c r="S592" s="229">
        <v>0</v>
      </c>
      <c r="T592" s="229">
        <v>0</v>
      </c>
      <c r="U592" s="229">
        <v>0</v>
      </c>
      <c r="V592" s="229">
        <v>0</v>
      </c>
      <c r="W592" s="229">
        <v>0</v>
      </c>
      <c r="X592" s="229">
        <v>2000</v>
      </c>
      <c r="Y592" s="229">
        <v>0</v>
      </c>
      <c r="Z592" s="229">
        <v>0</v>
      </c>
      <c r="AA592" s="229">
        <v>0</v>
      </c>
      <c r="AB592" s="229">
        <v>0</v>
      </c>
      <c r="AC592" s="229">
        <v>0</v>
      </c>
      <c r="AD592" s="229">
        <v>2000</v>
      </c>
      <c r="AE592" s="229">
        <v>0</v>
      </c>
      <c r="AF592" s="229">
        <v>0</v>
      </c>
      <c r="AG592" s="229">
        <v>0</v>
      </c>
      <c r="AH592" s="229">
        <v>0</v>
      </c>
      <c r="AI592" s="229">
        <v>0</v>
      </c>
      <c r="AJ592" s="229">
        <v>0</v>
      </c>
      <c r="AK592" s="229">
        <v>0</v>
      </c>
      <c r="AL592" s="229">
        <v>5800</v>
      </c>
    </row>
    <row r="593" spans="1:38">
      <c r="A593" s="229">
        <v>592</v>
      </c>
      <c r="B593" s="229" t="s">
        <v>3244</v>
      </c>
      <c r="C593" s="229" t="s">
        <v>3305</v>
      </c>
      <c r="D593" s="229">
        <f t="shared" si="9"/>
        <v>6000</v>
      </c>
      <c r="G593" s="229">
        <v>0</v>
      </c>
      <c r="H593" s="229">
        <v>0</v>
      </c>
      <c r="I593" s="229">
        <v>0</v>
      </c>
      <c r="J593" s="229">
        <v>0</v>
      </c>
      <c r="K593" s="229">
        <v>0</v>
      </c>
      <c r="L593" s="229">
        <v>0</v>
      </c>
      <c r="M593" s="229">
        <v>0</v>
      </c>
      <c r="N593" s="229">
        <v>0</v>
      </c>
      <c r="O593" s="229">
        <v>0</v>
      </c>
      <c r="P593" s="229">
        <v>0</v>
      </c>
      <c r="Q593" s="229">
        <v>2000</v>
      </c>
      <c r="R593" s="229">
        <v>0</v>
      </c>
      <c r="S593" s="229">
        <v>0</v>
      </c>
      <c r="T593" s="229">
        <v>0</v>
      </c>
      <c r="U593" s="229">
        <v>0</v>
      </c>
      <c r="V593" s="229">
        <v>0</v>
      </c>
      <c r="W593" s="229">
        <v>0</v>
      </c>
      <c r="X593" s="229">
        <v>0</v>
      </c>
      <c r="Y593" s="229">
        <v>2000</v>
      </c>
      <c r="Z593" s="229">
        <v>0</v>
      </c>
      <c r="AA593" s="229">
        <v>0</v>
      </c>
      <c r="AB593" s="229">
        <v>0</v>
      </c>
      <c r="AC593" s="229">
        <v>0</v>
      </c>
      <c r="AD593" s="229">
        <v>0</v>
      </c>
      <c r="AE593" s="229">
        <v>2000</v>
      </c>
      <c r="AF593" s="229">
        <v>0</v>
      </c>
      <c r="AG593" s="229">
        <v>0</v>
      </c>
      <c r="AH593" s="229">
        <v>0</v>
      </c>
      <c r="AI593" s="229">
        <v>0</v>
      </c>
      <c r="AJ593" s="229">
        <v>0</v>
      </c>
      <c r="AK593" s="229">
        <v>0</v>
      </c>
      <c r="AL593" s="229">
        <v>6000</v>
      </c>
    </row>
    <row r="594" spans="1:38">
      <c r="A594" s="229">
        <v>593</v>
      </c>
      <c r="B594" s="229" t="s">
        <v>3244</v>
      </c>
      <c r="C594" s="229" t="s">
        <v>3306</v>
      </c>
      <c r="D594" s="229">
        <f t="shared" si="9"/>
        <v>0</v>
      </c>
      <c r="G594" s="229">
        <v>0</v>
      </c>
      <c r="H594" s="229">
        <v>0</v>
      </c>
      <c r="I594" s="229">
        <v>0</v>
      </c>
      <c r="J594" s="229">
        <v>0</v>
      </c>
      <c r="K594" s="229">
        <v>0</v>
      </c>
      <c r="L594" s="229">
        <v>0</v>
      </c>
      <c r="M594" s="229">
        <v>0</v>
      </c>
      <c r="N594" s="229">
        <v>0</v>
      </c>
      <c r="O594" s="229">
        <v>0</v>
      </c>
      <c r="P594" s="229">
        <v>0</v>
      </c>
      <c r="Q594" s="229">
        <v>0</v>
      </c>
      <c r="R594" s="229">
        <v>0</v>
      </c>
      <c r="S594" s="229">
        <v>0</v>
      </c>
      <c r="T594" s="229">
        <v>0</v>
      </c>
      <c r="U594" s="229">
        <v>0</v>
      </c>
      <c r="V594" s="229">
        <v>0</v>
      </c>
      <c r="W594" s="229">
        <v>0</v>
      </c>
      <c r="X594" s="229">
        <v>0</v>
      </c>
      <c r="Y594" s="229">
        <v>0</v>
      </c>
      <c r="Z594" s="229">
        <v>0</v>
      </c>
      <c r="AA594" s="229">
        <v>0</v>
      </c>
      <c r="AB594" s="229">
        <v>0</v>
      </c>
      <c r="AC594" s="229">
        <v>0</v>
      </c>
      <c r="AD594" s="229">
        <v>0</v>
      </c>
      <c r="AE594" s="229">
        <v>0</v>
      </c>
      <c r="AF594" s="229">
        <v>0</v>
      </c>
      <c r="AG594" s="229">
        <v>0</v>
      </c>
      <c r="AH594" s="229">
        <v>0</v>
      </c>
      <c r="AI594" s="229">
        <v>0</v>
      </c>
      <c r="AJ594" s="229">
        <v>0</v>
      </c>
      <c r="AK594" s="229">
        <v>0</v>
      </c>
      <c r="AL594" s="229">
        <v>0</v>
      </c>
    </row>
    <row r="595" spans="1:38">
      <c r="A595" s="229">
        <v>594</v>
      </c>
      <c r="B595" s="229" t="s">
        <v>3244</v>
      </c>
      <c r="C595" s="229" t="s">
        <v>3307</v>
      </c>
      <c r="D595" s="229">
        <f t="shared" si="9"/>
        <v>4000</v>
      </c>
      <c r="G595" s="229">
        <v>0</v>
      </c>
      <c r="H595" s="229">
        <v>0</v>
      </c>
      <c r="I595" s="229">
        <v>0</v>
      </c>
      <c r="J595" s="229">
        <v>0</v>
      </c>
      <c r="K595" s="229">
        <v>0</v>
      </c>
      <c r="L595" s="229">
        <v>1000</v>
      </c>
      <c r="M595" s="229">
        <v>0</v>
      </c>
      <c r="N595" s="229">
        <v>0</v>
      </c>
      <c r="O595" s="229">
        <v>0</v>
      </c>
      <c r="P595" s="229">
        <v>0</v>
      </c>
      <c r="Q595" s="229">
        <v>0</v>
      </c>
      <c r="R595" s="229">
        <v>1000</v>
      </c>
      <c r="S595" s="229">
        <v>0</v>
      </c>
      <c r="T595" s="229">
        <v>0</v>
      </c>
      <c r="U595" s="229">
        <v>0</v>
      </c>
      <c r="V595" s="229">
        <v>0</v>
      </c>
      <c r="W595" s="229">
        <v>0</v>
      </c>
      <c r="X595" s="229">
        <v>1000</v>
      </c>
      <c r="Y595" s="229">
        <v>0</v>
      </c>
      <c r="Z595" s="229">
        <v>0</v>
      </c>
      <c r="AA595" s="229">
        <v>0</v>
      </c>
      <c r="AB595" s="229">
        <v>0</v>
      </c>
      <c r="AC595" s="229">
        <v>0</v>
      </c>
      <c r="AD595" s="229">
        <v>0</v>
      </c>
      <c r="AE595" s="229">
        <v>1000</v>
      </c>
      <c r="AF595" s="229">
        <v>0</v>
      </c>
      <c r="AG595" s="229">
        <v>0</v>
      </c>
      <c r="AH595" s="229">
        <v>0</v>
      </c>
      <c r="AI595" s="229">
        <v>0</v>
      </c>
      <c r="AJ595" s="229">
        <v>0</v>
      </c>
      <c r="AK595" s="229">
        <v>0</v>
      </c>
      <c r="AL595" s="229">
        <v>4000</v>
      </c>
    </row>
    <row r="596" spans="1:38">
      <c r="A596" s="229">
        <v>595</v>
      </c>
      <c r="B596" s="229" t="s">
        <v>3244</v>
      </c>
      <c r="C596" s="229" t="s">
        <v>3308</v>
      </c>
      <c r="D596" s="229">
        <f t="shared" si="9"/>
        <v>1800</v>
      </c>
      <c r="G596" s="229">
        <v>0</v>
      </c>
      <c r="H596" s="229">
        <v>0</v>
      </c>
      <c r="I596" s="229">
        <v>0</v>
      </c>
      <c r="J596" s="229">
        <v>0</v>
      </c>
      <c r="K596" s="229">
        <v>0</v>
      </c>
      <c r="L596" s="229">
        <v>0</v>
      </c>
      <c r="M596" s="229">
        <v>0</v>
      </c>
      <c r="N596" s="229">
        <v>0</v>
      </c>
      <c r="O596" s="229">
        <v>0</v>
      </c>
      <c r="P596" s="229">
        <v>0</v>
      </c>
      <c r="Q596" s="229">
        <v>0</v>
      </c>
      <c r="R596" s="229">
        <v>0</v>
      </c>
      <c r="S596" s="229">
        <v>900</v>
      </c>
      <c r="T596" s="229">
        <v>0</v>
      </c>
      <c r="U596" s="229">
        <v>0</v>
      </c>
      <c r="V596" s="229">
        <v>0</v>
      </c>
      <c r="W596" s="229">
        <v>0</v>
      </c>
      <c r="X596" s="229">
        <v>0</v>
      </c>
      <c r="Y596" s="229">
        <v>0</v>
      </c>
      <c r="Z596" s="229">
        <v>0</v>
      </c>
      <c r="AA596" s="229">
        <v>900</v>
      </c>
      <c r="AB596" s="229">
        <v>0</v>
      </c>
      <c r="AC596" s="229">
        <v>0</v>
      </c>
      <c r="AD596" s="229">
        <v>0</v>
      </c>
      <c r="AE596" s="229">
        <v>0</v>
      </c>
      <c r="AF596" s="229">
        <v>0</v>
      </c>
      <c r="AG596" s="229">
        <v>0</v>
      </c>
      <c r="AH596" s="229">
        <v>0</v>
      </c>
      <c r="AI596" s="229">
        <v>0</v>
      </c>
      <c r="AJ596" s="229">
        <v>0</v>
      </c>
      <c r="AK596" s="229">
        <v>0</v>
      </c>
      <c r="AL596" s="229">
        <v>1800</v>
      </c>
    </row>
    <row r="597" spans="1:38">
      <c r="A597" s="229">
        <v>596</v>
      </c>
      <c r="B597" s="229" t="s">
        <v>3244</v>
      </c>
      <c r="C597" s="229" t="s">
        <v>3309</v>
      </c>
      <c r="D597" s="229">
        <f t="shared" si="9"/>
        <v>0</v>
      </c>
      <c r="G597" s="229">
        <v>0</v>
      </c>
      <c r="H597" s="229">
        <v>0</v>
      </c>
      <c r="I597" s="229">
        <v>0</v>
      </c>
      <c r="J597" s="229">
        <v>0</v>
      </c>
      <c r="K597" s="229">
        <v>0</v>
      </c>
      <c r="L597" s="229">
        <v>0</v>
      </c>
      <c r="M597" s="229">
        <v>0</v>
      </c>
      <c r="N597" s="229">
        <v>0</v>
      </c>
      <c r="O597" s="229">
        <v>0</v>
      </c>
      <c r="P597" s="229">
        <v>0</v>
      </c>
      <c r="Q597" s="229">
        <v>0</v>
      </c>
      <c r="R597" s="229">
        <v>0</v>
      </c>
      <c r="S597" s="229">
        <v>0</v>
      </c>
      <c r="T597" s="229">
        <v>0</v>
      </c>
      <c r="U597" s="229">
        <v>0</v>
      </c>
      <c r="V597" s="229">
        <v>0</v>
      </c>
      <c r="W597" s="229">
        <v>0</v>
      </c>
      <c r="X597" s="229">
        <v>0</v>
      </c>
      <c r="Y597" s="229">
        <v>0</v>
      </c>
      <c r="Z597" s="229">
        <v>0</v>
      </c>
      <c r="AA597" s="229">
        <v>0</v>
      </c>
      <c r="AB597" s="229">
        <v>0</v>
      </c>
      <c r="AC597" s="229">
        <v>0</v>
      </c>
      <c r="AD597" s="229">
        <v>0</v>
      </c>
      <c r="AE597" s="229">
        <v>0</v>
      </c>
      <c r="AF597" s="229">
        <v>0</v>
      </c>
      <c r="AG597" s="229">
        <v>0</v>
      </c>
      <c r="AH597" s="229">
        <v>0</v>
      </c>
      <c r="AI597" s="229">
        <v>0</v>
      </c>
      <c r="AJ597" s="229">
        <v>0</v>
      </c>
      <c r="AK597" s="229">
        <v>0</v>
      </c>
      <c r="AL597" s="229">
        <v>0</v>
      </c>
    </row>
    <row r="598" spans="1:38">
      <c r="A598" s="229">
        <v>597</v>
      </c>
      <c r="B598" s="229" t="s">
        <v>3244</v>
      </c>
      <c r="C598" s="229" t="s">
        <v>3310</v>
      </c>
      <c r="D598" s="229">
        <f t="shared" si="9"/>
        <v>0</v>
      </c>
      <c r="G598" s="229">
        <v>0</v>
      </c>
      <c r="H598" s="229">
        <v>0</v>
      </c>
      <c r="I598" s="229">
        <v>0</v>
      </c>
      <c r="J598" s="229">
        <v>0</v>
      </c>
      <c r="K598" s="229">
        <v>0</v>
      </c>
      <c r="L598" s="229">
        <v>0</v>
      </c>
      <c r="M598" s="229">
        <v>0</v>
      </c>
      <c r="N598" s="229">
        <v>0</v>
      </c>
      <c r="O598" s="229">
        <v>0</v>
      </c>
      <c r="P598" s="229">
        <v>0</v>
      </c>
      <c r="Q598" s="229">
        <v>0</v>
      </c>
      <c r="R598" s="229">
        <v>0</v>
      </c>
      <c r="S598" s="229">
        <v>0</v>
      </c>
      <c r="T598" s="229">
        <v>0</v>
      </c>
      <c r="U598" s="229">
        <v>0</v>
      </c>
      <c r="V598" s="229">
        <v>0</v>
      </c>
      <c r="W598" s="229">
        <v>0</v>
      </c>
      <c r="X598" s="229">
        <v>0</v>
      </c>
      <c r="Y598" s="229">
        <v>0</v>
      </c>
      <c r="Z598" s="229">
        <v>0</v>
      </c>
      <c r="AA598" s="229">
        <v>0</v>
      </c>
      <c r="AB598" s="229">
        <v>0</v>
      </c>
      <c r="AC598" s="229">
        <v>0</v>
      </c>
      <c r="AD598" s="229">
        <v>0</v>
      </c>
      <c r="AE598" s="229">
        <v>0</v>
      </c>
      <c r="AF598" s="229">
        <v>0</v>
      </c>
      <c r="AG598" s="229">
        <v>0</v>
      </c>
      <c r="AH598" s="229">
        <v>0</v>
      </c>
      <c r="AI598" s="229">
        <v>0</v>
      </c>
      <c r="AJ598" s="229">
        <v>0</v>
      </c>
      <c r="AK598" s="229">
        <v>0</v>
      </c>
      <c r="AL598" s="229">
        <v>0</v>
      </c>
    </row>
    <row r="599" spans="1:38">
      <c r="A599" s="229">
        <v>598</v>
      </c>
      <c r="B599" s="229" t="s">
        <v>3244</v>
      </c>
      <c r="C599" s="229" t="s">
        <v>3311</v>
      </c>
      <c r="D599" s="229">
        <f t="shared" si="9"/>
        <v>2000</v>
      </c>
      <c r="G599" s="229">
        <v>0</v>
      </c>
      <c r="H599" s="229">
        <v>0</v>
      </c>
      <c r="I599" s="229">
        <v>0</v>
      </c>
      <c r="J599" s="229">
        <v>0</v>
      </c>
      <c r="K599" s="229">
        <v>0</v>
      </c>
      <c r="L599" s="229">
        <v>0</v>
      </c>
      <c r="M599" s="229">
        <v>0</v>
      </c>
      <c r="N599" s="229">
        <v>0</v>
      </c>
      <c r="O599" s="229">
        <v>0</v>
      </c>
      <c r="P599" s="229">
        <v>0</v>
      </c>
      <c r="Q599" s="229">
        <v>0</v>
      </c>
      <c r="R599" s="229">
        <v>0</v>
      </c>
      <c r="S599" s="229">
        <v>0</v>
      </c>
      <c r="T599" s="229">
        <v>0</v>
      </c>
      <c r="U599" s="229">
        <v>0</v>
      </c>
      <c r="V599" s="229">
        <v>0</v>
      </c>
      <c r="W599" s="229">
        <v>0</v>
      </c>
      <c r="X599" s="229">
        <v>0</v>
      </c>
      <c r="Y599" s="229">
        <v>0</v>
      </c>
      <c r="Z599" s="229">
        <v>0</v>
      </c>
      <c r="AA599" s="229">
        <v>0</v>
      </c>
      <c r="AB599" s="229">
        <v>0</v>
      </c>
      <c r="AC599" s="229">
        <v>0</v>
      </c>
      <c r="AD599" s="229">
        <v>2000</v>
      </c>
      <c r="AE599" s="229">
        <v>0</v>
      </c>
      <c r="AF599" s="229">
        <v>0</v>
      </c>
      <c r="AG599" s="229">
        <v>0</v>
      </c>
      <c r="AH599" s="229">
        <v>0</v>
      </c>
      <c r="AI599" s="229">
        <v>0</v>
      </c>
      <c r="AJ599" s="229">
        <v>0</v>
      </c>
      <c r="AK599" s="229">
        <v>0</v>
      </c>
      <c r="AL599" s="229">
        <v>2000</v>
      </c>
    </row>
    <row r="600" spans="1:38">
      <c r="A600" s="229">
        <v>599</v>
      </c>
      <c r="B600" s="229" t="s">
        <v>3244</v>
      </c>
      <c r="C600" s="229" t="s">
        <v>3312</v>
      </c>
      <c r="D600" s="229">
        <f t="shared" si="9"/>
        <v>0</v>
      </c>
      <c r="G600" s="229">
        <v>0</v>
      </c>
      <c r="H600" s="229">
        <v>0</v>
      </c>
      <c r="I600" s="229">
        <v>0</v>
      </c>
      <c r="J600" s="229">
        <v>0</v>
      </c>
      <c r="K600" s="229">
        <v>0</v>
      </c>
      <c r="L600" s="229">
        <v>0</v>
      </c>
      <c r="M600" s="229">
        <v>0</v>
      </c>
      <c r="N600" s="229">
        <v>0</v>
      </c>
      <c r="O600" s="229">
        <v>0</v>
      </c>
      <c r="P600" s="229">
        <v>0</v>
      </c>
      <c r="Q600" s="229">
        <v>0</v>
      </c>
      <c r="R600" s="229">
        <v>0</v>
      </c>
      <c r="S600" s="229">
        <v>0</v>
      </c>
      <c r="T600" s="229">
        <v>0</v>
      </c>
      <c r="U600" s="229">
        <v>0</v>
      </c>
      <c r="V600" s="229">
        <v>0</v>
      </c>
      <c r="W600" s="229">
        <v>0</v>
      </c>
      <c r="X600" s="229">
        <v>0</v>
      </c>
      <c r="Y600" s="229">
        <v>0</v>
      </c>
      <c r="Z600" s="229">
        <v>0</v>
      </c>
      <c r="AA600" s="229">
        <v>0</v>
      </c>
      <c r="AB600" s="229">
        <v>0</v>
      </c>
      <c r="AC600" s="229">
        <v>0</v>
      </c>
      <c r="AD600" s="229">
        <v>0</v>
      </c>
      <c r="AE600" s="229">
        <v>0</v>
      </c>
      <c r="AF600" s="229">
        <v>0</v>
      </c>
      <c r="AG600" s="229">
        <v>0</v>
      </c>
      <c r="AH600" s="229">
        <v>0</v>
      </c>
      <c r="AI600" s="229">
        <v>0</v>
      </c>
      <c r="AJ600" s="229">
        <v>0</v>
      </c>
      <c r="AK600" s="229">
        <v>0</v>
      </c>
      <c r="AL600" s="229">
        <v>0</v>
      </c>
    </row>
    <row r="601" spans="1:38">
      <c r="A601" s="229">
        <v>600</v>
      </c>
      <c r="B601" s="229" t="s">
        <v>3244</v>
      </c>
      <c r="C601" s="229" t="s">
        <v>3313</v>
      </c>
      <c r="D601" s="229">
        <f t="shared" si="9"/>
        <v>0</v>
      </c>
      <c r="G601" s="229">
        <v>0</v>
      </c>
      <c r="H601" s="229">
        <v>0</v>
      </c>
      <c r="I601" s="229">
        <v>0</v>
      </c>
      <c r="J601" s="229">
        <v>0</v>
      </c>
      <c r="K601" s="229">
        <v>0</v>
      </c>
      <c r="L601" s="229">
        <v>0</v>
      </c>
      <c r="M601" s="229">
        <v>0</v>
      </c>
      <c r="N601" s="229">
        <v>0</v>
      </c>
      <c r="O601" s="229">
        <v>0</v>
      </c>
      <c r="P601" s="229">
        <v>0</v>
      </c>
      <c r="Q601" s="229">
        <v>0</v>
      </c>
      <c r="R601" s="229">
        <v>0</v>
      </c>
      <c r="S601" s="229">
        <v>0</v>
      </c>
      <c r="T601" s="229">
        <v>0</v>
      </c>
      <c r="U601" s="229">
        <v>0</v>
      </c>
      <c r="V601" s="229">
        <v>0</v>
      </c>
      <c r="W601" s="229">
        <v>0</v>
      </c>
      <c r="X601" s="229">
        <v>0</v>
      </c>
      <c r="Y601" s="229">
        <v>0</v>
      </c>
      <c r="Z601" s="229">
        <v>0</v>
      </c>
      <c r="AA601" s="229">
        <v>0</v>
      </c>
      <c r="AB601" s="229">
        <v>0</v>
      </c>
      <c r="AC601" s="229">
        <v>0</v>
      </c>
      <c r="AD601" s="229">
        <v>0</v>
      </c>
      <c r="AE601" s="229">
        <v>0</v>
      </c>
      <c r="AF601" s="229">
        <v>0</v>
      </c>
      <c r="AG601" s="229">
        <v>0</v>
      </c>
      <c r="AH601" s="229">
        <v>0</v>
      </c>
      <c r="AI601" s="229">
        <v>0</v>
      </c>
      <c r="AJ601" s="229">
        <v>0</v>
      </c>
      <c r="AK601" s="229">
        <v>0</v>
      </c>
      <c r="AL601" s="229">
        <v>0</v>
      </c>
    </row>
    <row r="602" spans="1:38">
      <c r="A602" s="229">
        <v>601</v>
      </c>
      <c r="B602" s="229" t="s">
        <v>3314</v>
      </c>
      <c r="C602" s="229" t="s">
        <v>3315</v>
      </c>
      <c r="D602" s="229">
        <f t="shared" si="9"/>
        <v>19000</v>
      </c>
      <c r="G602" s="229">
        <v>0</v>
      </c>
      <c r="H602" s="229">
        <v>0</v>
      </c>
      <c r="I602" s="229">
        <v>0</v>
      </c>
      <c r="J602" s="229">
        <v>0</v>
      </c>
      <c r="K602" s="229">
        <v>0</v>
      </c>
      <c r="L602" s="229">
        <v>2000</v>
      </c>
      <c r="M602" s="229">
        <v>2000</v>
      </c>
      <c r="N602" s="229">
        <v>0</v>
      </c>
      <c r="O602" s="229">
        <v>0</v>
      </c>
      <c r="P602" s="229">
        <v>0</v>
      </c>
      <c r="Q602" s="229">
        <v>2000</v>
      </c>
      <c r="R602" s="229">
        <v>0</v>
      </c>
      <c r="S602" s="229">
        <v>3000</v>
      </c>
      <c r="T602" s="229">
        <v>0</v>
      </c>
      <c r="U602" s="229">
        <v>0</v>
      </c>
      <c r="V602" s="229">
        <v>0</v>
      </c>
      <c r="W602" s="229">
        <v>2000</v>
      </c>
      <c r="X602" s="229">
        <v>0</v>
      </c>
      <c r="Y602" s="229">
        <v>2000</v>
      </c>
      <c r="Z602" s="229">
        <v>0</v>
      </c>
      <c r="AA602" s="229">
        <v>2000</v>
      </c>
      <c r="AB602" s="229">
        <v>0</v>
      </c>
      <c r="AC602" s="229">
        <v>0</v>
      </c>
      <c r="AD602" s="229">
        <v>0</v>
      </c>
      <c r="AE602" s="229">
        <v>2000</v>
      </c>
      <c r="AF602" s="229">
        <v>0</v>
      </c>
      <c r="AG602" s="229">
        <v>2000</v>
      </c>
      <c r="AH602" s="229">
        <v>0</v>
      </c>
      <c r="AI602" s="229">
        <v>0</v>
      </c>
      <c r="AJ602" s="229">
        <v>0</v>
      </c>
      <c r="AK602" s="229">
        <v>0</v>
      </c>
      <c r="AL602" s="229">
        <v>19000</v>
      </c>
    </row>
    <row r="603" spans="1:38">
      <c r="A603" s="229">
        <v>602</v>
      </c>
      <c r="B603" s="229" t="s">
        <v>3314</v>
      </c>
      <c r="C603" s="229" t="s">
        <v>3316</v>
      </c>
      <c r="D603" s="229">
        <f t="shared" si="9"/>
        <v>19000</v>
      </c>
      <c r="G603" s="229">
        <v>0</v>
      </c>
      <c r="H603" s="229">
        <v>0</v>
      </c>
      <c r="I603" s="229">
        <v>0</v>
      </c>
      <c r="J603" s="229">
        <v>0</v>
      </c>
      <c r="K603" s="229">
        <v>0</v>
      </c>
      <c r="L603" s="229">
        <v>2000</v>
      </c>
      <c r="M603" s="229">
        <v>2000</v>
      </c>
      <c r="N603" s="229">
        <v>0</v>
      </c>
      <c r="O603" s="229">
        <v>0</v>
      </c>
      <c r="P603" s="229">
        <v>0</v>
      </c>
      <c r="Q603" s="229">
        <v>2000</v>
      </c>
      <c r="R603" s="229">
        <v>0</v>
      </c>
      <c r="S603" s="229">
        <v>3000</v>
      </c>
      <c r="T603" s="229">
        <v>0</v>
      </c>
      <c r="U603" s="229">
        <v>0</v>
      </c>
      <c r="V603" s="229">
        <v>0</v>
      </c>
      <c r="W603" s="229">
        <v>2000</v>
      </c>
      <c r="X603" s="229">
        <v>0</v>
      </c>
      <c r="Y603" s="229">
        <v>2000</v>
      </c>
      <c r="Z603" s="229">
        <v>0</v>
      </c>
      <c r="AA603" s="229">
        <v>2000</v>
      </c>
      <c r="AB603" s="229">
        <v>0</v>
      </c>
      <c r="AC603" s="229">
        <v>0</v>
      </c>
      <c r="AD603" s="229">
        <v>0</v>
      </c>
      <c r="AE603" s="229">
        <v>2000</v>
      </c>
      <c r="AF603" s="229">
        <v>0</v>
      </c>
      <c r="AG603" s="229">
        <v>2000</v>
      </c>
      <c r="AH603" s="229">
        <v>0</v>
      </c>
      <c r="AI603" s="229">
        <v>0</v>
      </c>
      <c r="AJ603" s="229">
        <v>0</v>
      </c>
      <c r="AK603" s="229">
        <v>0</v>
      </c>
      <c r="AL603" s="229">
        <v>19000</v>
      </c>
    </row>
    <row r="604" spans="1:38">
      <c r="A604" s="229">
        <v>603</v>
      </c>
      <c r="B604" s="229" t="s">
        <v>3314</v>
      </c>
      <c r="C604" s="229" t="s">
        <v>3317</v>
      </c>
      <c r="D604" s="229">
        <f t="shared" si="9"/>
        <v>16000</v>
      </c>
      <c r="G604" s="229">
        <v>0</v>
      </c>
      <c r="H604" s="229">
        <v>0</v>
      </c>
      <c r="I604" s="229">
        <v>0</v>
      </c>
      <c r="J604" s="229">
        <v>0</v>
      </c>
      <c r="K604" s="229">
        <v>0</v>
      </c>
      <c r="L604" s="229">
        <v>2000</v>
      </c>
      <c r="M604" s="229">
        <v>0</v>
      </c>
      <c r="N604" s="229">
        <v>0</v>
      </c>
      <c r="O604" s="229">
        <v>0</v>
      </c>
      <c r="P604" s="229">
        <v>2000</v>
      </c>
      <c r="Q604" s="229">
        <v>0</v>
      </c>
      <c r="R604" s="229">
        <v>2000</v>
      </c>
      <c r="S604" s="229">
        <v>0</v>
      </c>
      <c r="T604" s="229">
        <v>2000</v>
      </c>
      <c r="U604" s="229">
        <v>0</v>
      </c>
      <c r="V604" s="229">
        <v>0</v>
      </c>
      <c r="W604" s="229">
        <v>0</v>
      </c>
      <c r="X604" s="229">
        <v>2000</v>
      </c>
      <c r="Y604" s="229">
        <v>0</v>
      </c>
      <c r="Z604" s="229">
        <v>2000</v>
      </c>
      <c r="AA604" s="229">
        <v>0</v>
      </c>
      <c r="AB604" s="229">
        <v>0</v>
      </c>
      <c r="AC604" s="229">
        <v>0</v>
      </c>
      <c r="AD604" s="229">
        <v>2000</v>
      </c>
      <c r="AE604" s="229">
        <v>0</v>
      </c>
      <c r="AF604" s="229">
        <v>2000</v>
      </c>
      <c r="AG604" s="229">
        <v>0</v>
      </c>
      <c r="AH604" s="229">
        <v>0</v>
      </c>
      <c r="AI604" s="229">
        <v>0</v>
      </c>
      <c r="AJ604" s="229">
        <v>0</v>
      </c>
      <c r="AK604" s="229">
        <v>0</v>
      </c>
      <c r="AL604" s="229">
        <v>16000</v>
      </c>
    </row>
    <row r="605" spans="1:38">
      <c r="A605" s="229">
        <v>604</v>
      </c>
      <c r="B605" s="229" t="s">
        <v>3314</v>
      </c>
      <c r="C605" s="229" t="s">
        <v>3318</v>
      </c>
      <c r="D605" s="229">
        <f t="shared" si="9"/>
        <v>16000</v>
      </c>
      <c r="G605" s="229">
        <v>0</v>
      </c>
      <c r="H605" s="229">
        <v>0</v>
      </c>
      <c r="I605" s="229">
        <v>0</v>
      </c>
      <c r="J605" s="229">
        <v>0</v>
      </c>
      <c r="K605" s="229">
        <v>0</v>
      </c>
      <c r="L605" s="229">
        <v>2000</v>
      </c>
      <c r="M605" s="229">
        <v>0</v>
      </c>
      <c r="N605" s="229">
        <v>0</v>
      </c>
      <c r="O605" s="229">
        <v>0</v>
      </c>
      <c r="P605" s="229">
        <v>2000</v>
      </c>
      <c r="Q605" s="229">
        <v>0</v>
      </c>
      <c r="R605" s="229">
        <v>2000</v>
      </c>
      <c r="S605" s="229">
        <v>0</v>
      </c>
      <c r="T605" s="229">
        <v>2000</v>
      </c>
      <c r="U605" s="229">
        <v>0</v>
      </c>
      <c r="V605" s="229">
        <v>0</v>
      </c>
      <c r="W605" s="229">
        <v>0</v>
      </c>
      <c r="X605" s="229">
        <v>2000</v>
      </c>
      <c r="Y605" s="229">
        <v>0</v>
      </c>
      <c r="Z605" s="229">
        <v>2000</v>
      </c>
      <c r="AA605" s="229">
        <v>0</v>
      </c>
      <c r="AB605" s="229">
        <v>0</v>
      </c>
      <c r="AC605" s="229">
        <v>0</v>
      </c>
      <c r="AD605" s="229">
        <v>2000</v>
      </c>
      <c r="AE605" s="229">
        <v>0</v>
      </c>
      <c r="AF605" s="229">
        <v>2000</v>
      </c>
      <c r="AG605" s="229">
        <v>0</v>
      </c>
      <c r="AH605" s="229">
        <v>0</v>
      </c>
      <c r="AI605" s="229">
        <v>0</v>
      </c>
      <c r="AJ605" s="229">
        <v>0</v>
      </c>
      <c r="AK605" s="229">
        <v>0</v>
      </c>
      <c r="AL605" s="229">
        <v>16000</v>
      </c>
    </row>
    <row r="606" spans="1:38">
      <c r="A606" s="229">
        <v>605</v>
      </c>
      <c r="B606" s="229" t="s">
        <v>3314</v>
      </c>
      <c r="C606" s="229" t="s">
        <v>3319</v>
      </c>
      <c r="D606" s="229">
        <f t="shared" si="9"/>
        <v>14000</v>
      </c>
      <c r="G606" s="229">
        <v>0</v>
      </c>
      <c r="H606" s="229">
        <v>0</v>
      </c>
      <c r="I606" s="229">
        <v>0</v>
      </c>
      <c r="J606" s="229">
        <v>0</v>
      </c>
      <c r="K606" s="229">
        <v>0</v>
      </c>
      <c r="L606" s="229">
        <v>2000</v>
      </c>
      <c r="M606" s="229">
        <v>0</v>
      </c>
      <c r="N606" s="229">
        <v>0</v>
      </c>
      <c r="O606" s="229">
        <v>0</v>
      </c>
      <c r="P606" s="229">
        <v>2000</v>
      </c>
      <c r="Q606" s="229">
        <v>0</v>
      </c>
      <c r="R606" s="229">
        <v>2000</v>
      </c>
      <c r="S606" s="229">
        <v>0</v>
      </c>
      <c r="T606" s="229">
        <v>2000</v>
      </c>
      <c r="U606" s="229">
        <v>0</v>
      </c>
      <c r="V606" s="229">
        <v>0</v>
      </c>
      <c r="W606" s="229">
        <v>0</v>
      </c>
      <c r="X606" s="229">
        <v>0</v>
      </c>
      <c r="Y606" s="229">
        <v>0</v>
      </c>
      <c r="Z606" s="229">
        <v>2000</v>
      </c>
      <c r="AA606" s="229">
        <v>0</v>
      </c>
      <c r="AB606" s="229">
        <v>0</v>
      </c>
      <c r="AC606" s="229">
        <v>0</v>
      </c>
      <c r="AD606" s="229">
        <v>2000</v>
      </c>
      <c r="AE606" s="229">
        <v>0</v>
      </c>
      <c r="AF606" s="229">
        <v>2000</v>
      </c>
      <c r="AG606" s="229">
        <v>0</v>
      </c>
      <c r="AH606" s="229">
        <v>0</v>
      </c>
      <c r="AI606" s="229">
        <v>0</v>
      </c>
      <c r="AJ606" s="229">
        <v>0</v>
      </c>
      <c r="AK606" s="229">
        <v>0</v>
      </c>
      <c r="AL606" s="229">
        <v>14000</v>
      </c>
    </row>
    <row r="607" spans="1:38">
      <c r="A607" s="229">
        <v>606</v>
      </c>
      <c r="B607" s="229" t="s">
        <v>3314</v>
      </c>
      <c r="C607" s="229" t="s">
        <v>3320</v>
      </c>
      <c r="D607" s="229">
        <f t="shared" si="9"/>
        <v>2000</v>
      </c>
      <c r="G607" s="229">
        <v>0</v>
      </c>
      <c r="H607" s="229">
        <v>0</v>
      </c>
      <c r="I607" s="229">
        <v>0</v>
      </c>
      <c r="J607" s="229">
        <v>0</v>
      </c>
      <c r="K607" s="229">
        <v>0</v>
      </c>
      <c r="L607" s="229">
        <v>0</v>
      </c>
      <c r="M607" s="229">
        <v>0</v>
      </c>
      <c r="N607" s="229">
        <v>0</v>
      </c>
      <c r="O607" s="229">
        <v>0</v>
      </c>
      <c r="P607" s="229">
        <v>0</v>
      </c>
      <c r="Q607" s="229">
        <v>0</v>
      </c>
      <c r="R607" s="229">
        <v>0</v>
      </c>
      <c r="S607" s="229">
        <v>0</v>
      </c>
      <c r="T607" s="229">
        <v>0</v>
      </c>
      <c r="U607" s="229">
        <v>0</v>
      </c>
      <c r="V607" s="229">
        <v>0</v>
      </c>
      <c r="W607" s="229">
        <v>0</v>
      </c>
      <c r="X607" s="229">
        <v>2000</v>
      </c>
      <c r="Y607" s="229">
        <v>0</v>
      </c>
      <c r="Z607" s="229">
        <v>0</v>
      </c>
      <c r="AA607" s="229">
        <v>0</v>
      </c>
      <c r="AB607" s="229">
        <v>0</v>
      </c>
      <c r="AC607" s="229">
        <v>0</v>
      </c>
      <c r="AD607" s="229">
        <v>0</v>
      </c>
      <c r="AE607" s="229">
        <v>0</v>
      </c>
      <c r="AF607" s="229">
        <v>0</v>
      </c>
      <c r="AG607" s="229">
        <v>0</v>
      </c>
      <c r="AH607" s="229">
        <v>0</v>
      </c>
      <c r="AI607" s="229">
        <v>0</v>
      </c>
      <c r="AJ607" s="229">
        <v>0</v>
      </c>
      <c r="AK607" s="229">
        <v>0</v>
      </c>
      <c r="AL607" s="229">
        <v>2000</v>
      </c>
    </row>
    <row r="608" spans="1:38">
      <c r="A608" s="229">
        <v>607</v>
      </c>
      <c r="B608" s="229" t="s">
        <v>3314</v>
      </c>
      <c r="C608" s="229" t="s">
        <v>3321</v>
      </c>
      <c r="D608" s="229">
        <f t="shared" si="9"/>
        <v>0</v>
      </c>
      <c r="G608" s="229">
        <v>0</v>
      </c>
      <c r="H608" s="229">
        <v>0</v>
      </c>
      <c r="I608" s="229">
        <v>0</v>
      </c>
      <c r="J608" s="229">
        <v>0</v>
      </c>
      <c r="K608" s="229">
        <v>0</v>
      </c>
      <c r="L608" s="229">
        <v>0</v>
      </c>
      <c r="M608" s="229">
        <v>0</v>
      </c>
      <c r="N608" s="229">
        <v>0</v>
      </c>
      <c r="O608" s="229">
        <v>0</v>
      </c>
      <c r="P608" s="229">
        <v>0</v>
      </c>
      <c r="Q608" s="229">
        <v>0</v>
      </c>
      <c r="R608" s="229">
        <v>0</v>
      </c>
      <c r="S608" s="229">
        <v>0</v>
      </c>
      <c r="T608" s="229">
        <v>0</v>
      </c>
      <c r="U608" s="229">
        <v>0</v>
      </c>
      <c r="V608" s="229">
        <v>0</v>
      </c>
      <c r="W608" s="229">
        <v>0</v>
      </c>
      <c r="X608" s="229">
        <v>0</v>
      </c>
      <c r="Y608" s="229">
        <v>0</v>
      </c>
      <c r="Z608" s="229">
        <v>0</v>
      </c>
      <c r="AA608" s="229">
        <v>0</v>
      </c>
      <c r="AB608" s="229">
        <v>0</v>
      </c>
      <c r="AC608" s="229">
        <v>0</v>
      </c>
      <c r="AD608" s="229">
        <v>0</v>
      </c>
      <c r="AE608" s="229">
        <v>0</v>
      </c>
      <c r="AF608" s="229">
        <v>0</v>
      </c>
      <c r="AG608" s="229">
        <v>0</v>
      </c>
      <c r="AH608" s="229">
        <v>0</v>
      </c>
      <c r="AI608" s="229">
        <v>0</v>
      </c>
      <c r="AJ608" s="229">
        <v>0</v>
      </c>
      <c r="AK608" s="229">
        <v>0</v>
      </c>
      <c r="AL608" s="229">
        <v>0</v>
      </c>
    </row>
    <row r="609" spans="1:38">
      <c r="A609" s="229">
        <v>608</v>
      </c>
      <c r="B609" s="229" t="s">
        <v>3314</v>
      </c>
      <c r="C609" s="229" t="s">
        <v>3322</v>
      </c>
      <c r="D609" s="229">
        <f t="shared" si="9"/>
        <v>0</v>
      </c>
      <c r="G609" s="229">
        <v>0</v>
      </c>
      <c r="H609" s="229">
        <v>0</v>
      </c>
      <c r="I609" s="229">
        <v>0</v>
      </c>
      <c r="J609" s="229">
        <v>0</v>
      </c>
      <c r="K609" s="229">
        <v>0</v>
      </c>
      <c r="L609" s="229">
        <v>0</v>
      </c>
      <c r="M609" s="229">
        <v>0</v>
      </c>
      <c r="N609" s="229">
        <v>0</v>
      </c>
      <c r="O609" s="229">
        <v>0</v>
      </c>
      <c r="P609" s="229">
        <v>0</v>
      </c>
      <c r="Q609" s="229">
        <v>0</v>
      </c>
      <c r="R609" s="229">
        <v>0</v>
      </c>
      <c r="S609" s="229">
        <v>0</v>
      </c>
      <c r="T609" s="229">
        <v>0</v>
      </c>
      <c r="U609" s="229">
        <v>0</v>
      </c>
      <c r="V609" s="229">
        <v>0</v>
      </c>
      <c r="W609" s="229">
        <v>0</v>
      </c>
      <c r="X609" s="229">
        <v>0</v>
      </c>
      <c r="Y609" s="229">
        <v>0</v>
      </c>
      <c r="Z609" s="229">
        <v>0</v>
      </c>
      <c r="AA609" s="229">
        <v>0</v>
      </c>
      <c r="AB609" s="229">
        <v>0</v>
      </c>
      <c r="AC609" s="229">
        <v>0</v>
      </c>
      <c r="AD609" s="229">
        <v>0</v>
      </c>
      <c r="AE609" s="229">
        <v>0</v>
      </c>
      <c r="AF609" s="229">
        <v>0</v>
      </c>
      <c r="AG609" s="229">
        <v>0</v>
      </c>
      <c r="AH609" s="229">
        <v>0</v>
      </c>
      <c r="AI609" s="229">
        <v>0</v>
      </c>
      <c r="AJ609" s="229">
        <v>0</v>
      </c>
      <c r="AK609" s="229">
        <v>0</v>
      </c>
      <c r="AL609" s="229">
        <v>0</v>
      </c>
    </row>
    <row r="610" spans="1:38">
      <c r="A610" s="229">
        <v>609</v>
      </c>
      <c r="B610" s="229" t="s">
        <v>3314</v>
      </c>
      <c r="C610" s="229" t="s">
        <v>3323</v>
      </c>
      <c r="D610" s="229">
        <f t="shared" si="9"/>
        <v>0</v>
      </c>
      <c r="G610" s="229">
        <v>0</v>
      </c>
      <c r="H610" s="229">
        <v>0</v>
      </c>
      <c r="I610" s="229">
        <v>0</v>
      </c>
      <c r="J610" s="229">
        <v>0</v>
      </c>
      <c r="K610" s="229">
        <v>0</v>
      </c>
      <c r="L610" s="229">
        <v>0</v>
      </c>
      <c r="M610" s="229">
        <v>0</v>
      </c>
      <c r="N610" s="229">
        <v>0</v>
      </c>
      <c r="O610" s="229">
        <v>0</v>
      </c>
      <c r="P610" s="229">
        <v>0</v>
      </c>
      <c r="Q610" s="229">
        <v>0</v>
      </c>
      <c r="R610" s="229">
        <v>0</v>
      </c>
      <c r="S610" s="229">
        <v>0</v>
      </c>
      <c r="T610" s="229">
        <v>0</v>
      </c>
      <c r="U610" s="229">
        <v>0</v>
      </c>
      <c r="V610" s="229">
        <v>0</v>
      </c>
      <c r="W610" s="229">
        <v>0</v>
      </c>
      <c r="X610" s="229">
        <v>0</v>
      </c>
      <c r="Y610" s="229">
        <v>0</v>
      </c>
      <c r="Z610" s="229">
        <v>0</v>
      </c>
      <c r="AA610" s="229">
        <v>0</v>
      </c>
      <c r="AB610" s="229">
        <v>0</v>
      </c>
      <c r="AC610" s="229">
        <v>0</v>
      </c>
      <c r="AD610" s="229">
        <v>0</v>
      </c>
      <c r="AE610" s="229">
        <v>0</v>
      </c>
      <c r="AF610" s="229">
        <v>0</v>
      </c>
      <c r="AG610" s="229">
        <v>0</v>
      </c>
      <c r="AH610" s="229">
        <v>0</v>
      </c>
      <c r="AI610" s="229">
        <v>0</v>
      </c>
      <c r="AJ610" s="229">
        <v>0</v>
      </c>
      <c r="AK610" s="229">
        <v>0</v>
      </c>
      <c r="AL610" s="229">
        <v>0</v>
      </c>
    </row>
    <row r="611" spans="1:38">
      <c r="A611" s="229">
        <v>610</v>
      </c>
      <c r="B611" s="229" t="s">
        <v>3314</v>
      </c>
      <c r="C611" s="229" t="s">
        <v>3324</v>
      </c>
      <c r="D611" s="229">
        <f t="shared" si="9"/>
        <v>0</v>
      </c>
      <c r="G611" s="229">
        <v>0</v>
      </c>
      <c r="H611" s="229">
        <v>0</v>
      </c>
      <c r="I611" s="229">
        <v>0</v>
      </c>
      <c r="J611" s="229">
        <v>0</v>
      </c>
      <c r="K611" s="229">
        <v>0</v>
      </c>
      <c r="L611" s="229">
        <v>0</v>
      </c>
      <c r="M611" s="229">
        <v>0</v>
      </c>
      <c r="N611" s="229">
        <v>0</v>
      </c>
      <c r="O611" s="229">
        <v>0</v>
      </c>
      <c r="P611" s="229">
        <v>0</v>
      </c>
      <c r="Q611" s="229">
        <v>0</v>
      </c>
      <c r="R611" s="229">
        <v>0</v>
      </c>
      <c r="S611" s="229">
        <v>0</v>
      </c>
      <c r="T611" s="229">
        <v>0</v>
      </c>
      <c r="U611" s="229">
        <v>0</v>
      </c>
      <c r="V611" s="229">
        <v>0</v>
      </c>
      <c r="W611" s="229">
        <v>0</v>
      </c>
      <c r="X611" s="229">
        <v>0</v>
      </c>
      <c r="Y611" s="229">
        <v>0</v>
      </c>
      <c r="Z611" s="229">
        <v>0</v>
      </c>
      <c r="AA611" s="229">
        <v>0</v>
      </c>
      <c r="AB611" s="229">
        <v>0</v>
      </c>
      <c r="AC611" s="229">
        <v>0</v>
      </c>
      <c r="AD611" s="229">
        <v>0</v>
      </c>
      <c r="AE611" s="229">
        <v>0</v>
      </c>
      <c r="AF611" s="229">
        <v>0</v>
      </c>
      <c r="AG611" s="229">
        <v>0</v>
      </c>
      <c r="AH611" s="229">
        <v>0</v>
      </c>
      <c r="AI611" s="229">
        <v>0</v>
      </c>
      <c r="AJ611" s="229">
        <v>0</v>
      </c>
      <c r="AK611" s="229">
        <v>0</v>
      </c>
      <c r="AL611" s="229">
        <v>0</v>
      </c>
    </row>
    <row r="612" spans="1:38">
      <c r="A612" s="229">
        <v>611</v>
      </c>
      <c r="B612" s="229" t="s">
        <v>3314</v>
      </c>
      <c r="C612" s="229" t="s">
        <v>3325</v>
      </c>
      <c r="D612" s="229">
        <f t="shared" si="9"/>
        <v>0</v>
      </c>
      <c r="G612" s="229">
        <v>0</v>
      </c>
      <c r="H612" s="229">
        <v>0</v>
      </c>
      <c r="I612" s="229">
        <v>0</v>
      </c>
      <c r="J612" s="229">
        <v>0</v>
      </c>
      <c r="K612" s="229">
        <v>0</v>
      </c>
      <c r="L612" s="229">
        <v>0</v>
      </c>
      <c r="M612" s="229">
        <v>0</v>
      </c>
      <c r="N612" s="229">
        <v>0</v>
      </c>
      <c r="O612" s="229">
        <v>0</v>
      </c>
      <c r="P612" s="229">
        <v>0</v>
      </c>
      <c r="Q612" s="229">
        <v>0</v>
      </c>
      <c r="R612" s="229">
        <v>0</v>
      </c>
      <c r="S612" s="229">
        <v>0</v>
      </c>
      <c r="T612" s="229">
        <v>0</v>
      </c>
      <c r="U612" s="229">
        <v>0</v>
      </c>
      <c r="V612" s="229">
        <v>0</v>
      </c>
      <c r="W612" s="229">
        <v>0</v>
      </c>
      <c r="X612" s="229">
        <v>0</v>
      </c>
      <c r="Y612" s="229">
        <v>0</v>
      </c>
      <c r="Z612" s="229">
        <v>0</v>
      </c>
      <c r="AA612" s="229">
        <v>0</v>
      </c>
      <c r="AB612" s="229">
        <v>0</v>
      </c>
      <c r="AC612" s="229">
        <v>0</v>
      </c>
      <c r="AD612" s="229">
        <v>0</v>
      </c>
      <c r="AE612" s="229">
        <v>0</v>
      </c>
      <c r="AF612" s="229">
        <v>0</v>
      </c>
      <c r="AG612" s="229">
        <v>0</v>
      </c>
      <c r="AH612" s="229">
        <v>0</v>
      </c>
      <c r="AI612" s="229">
        <v>0</v>
      </c>
      <c r="AJ612" s="229">
        <v>0</v>
      </c>
      <c r="AK612" s="229">
        <v>0</v>
      </c>
      <c r="AL612" s="229">
        <v>0</v>
      </c>
    </row>
    <row r="613" spans="1:38">
      <c r="A613" s="229">
        <v>612</v>
      </c>
      <c r="B613" s="229" t="s">
        <v>3326</v>
      </c>
      <c r="C613" s="229" t="s">
        <v>3327</v>
      </c>
      <c r="D613" s="229">
        <f t="shared" si="9"/>
        <v>0</v>
      </c>
      <c r="G613" s="229">
        <v>0</v>
      </c>
      <c r="H613" s="229">
        <v>0</v>
      </c>
      <c r="I613" s="229">
        <v>0</v>
      </c>
      <c r="J613" s="229">
        <v>0</v>
      </c>
      <c r="K613" s="229">
        <v>0</v>
      </c>
      <c r="L613" s="229">
        <v>0</v>
      </c>
      <c r="M613" s="229">
        <v>0</v>
      </c>
      <c r="N613" s="229">
        <v>0</v>
      </c>
      <c r="O613" s="229">
        <v>0</v>
      </c>
      <c r="P613" s="229">
        <v>0</v>
      </c>
      <c r="Q613" s="229">
        <v>0</v>
      </c>
      <c r="R613" s="229">
        <v>0</v>
      </c>
      <c r="S613" s="229">
        <v>0</v>
      </c>
      <c r="T613" s="229">
        <v>0</v>
      </c>
      <c r="U613" s="229">
        <v>0</v>
      </c>
      <c r="V613" s="229">
        <v>0</v>
      </c>
      <c r="W613" s="229">
        <v>0</v>
      </c>
      <c r="X613" s="229">
        <v>0</v>
      </c>
      <c r="Y613" s="229">
        <v>0</v>
      </c>
      <c r="Z613" s="229">
        <v>0</v>
      </c>
      <c r="AA613" s="229">
        <v>0</v>
      </c>
      <c r="AB613" s="229">
        <v>0</v>
      </c>
      <c r="AC613" s="229">
        <v>0</v>
      </c>
      <c r="AD613" s="229">
        <v>0</v>
      </c>
      <c r="AE613" s="229">
        <v>0</v>
      </c>
      <c r="AF613" s="229">
        <v>0</v>
      </c>
      <c r="AG613" s="229">
        <v>0</v>
      </c>
      <c r="AH613" s="229">
        <v>0</v>
      </c>
      <c r="AI613" s="229">
        <v>0</v>
      </c>
      <c r="AJ613" s="229">
        <v>0</v>
      </c>
      <c r="AK613" s="229">
        <v>0</v>
      </c>
      <c r="AL613" s="229">
        <v>0</v>
      </c>
    </row>
    <row r="614" spans="1:38">
      <c r="A614" s="229">
        <v>613</v>
      </c>
      <c r="B614" s="229" t="s">
        <v>3326</v>
      </c>
      <c r="C614" s="229" t="s">
        <v>3328</v>
      </c>
      <c r="D614" s="229">
        <f t="shared" si="9"/>
        <v>0</v>
      </c>
      <c r="G614" s="229">
        <v>0</v>
      </c>
      <c r="H614" s="229">
        <v>0</v>
      </c>
      <c r="I614" s="229">
        <v>0</v>
      </c>
      <c r="J614" s="229">
        <v>0</v>
      </c>
      <c r="K614" s="229">
        <v>0</v>
      </c>
      <c r="L614" s="229">
        <v>0</v>
      </c>
      <c r="M614" s="229">
        <v>0</v>
      </c>
      <c r="N614" s="229">
        <v>0</v>
      </c>
      <c r="O614" s="229">
        <v>0</v>
      </c>
      <c r="P614" s="229">
        <v>0</v>
      </c>
      <c r="Q614" s="229">
        <v>0</v>
      </c>
      <c r="R614" s="229">
        <v>0</v>
      </c>
      <c r="S614" s="229">
        <v>0</v>
      </c>
      <c r="T614" s="229">
        <v>0</v>
      </c>
      <c r="U614" s="229">
        <v>0</v>
      </c>
      <c r="V614" s="229">
        <v>0</v>
      </c>
      <c r="W614" s="229">
        <v>0</v>
      </c>
      <c r="X614" s="229">
        <v>0</v>
      </c>
      <c r="Y614" s="229">
        <v>0</v>
      </c>
      <c r="Z614" s="229">
        <v>0</v>
      </c>
      <c r="AA614" s="229">
        <v>0</v>
      </c>
      <c r="AB614" s="229">
        <v>0</v>
      </c>
      <c r="AC614" s="229">
        <v>0</v>
      </c>
      <c r="AD614" s="229">
        <v>0</v>
      </c>
      <c r="AE614" s="229">
        <v>0</v>
      </c>
      <c r="AF614" s="229">
        <v>0</v>
      </c>
      <c r="AG614" s="229">
        <v>0</v>
      </c>
      <c r="AH614" s="229">
        <v>0</v>
      </c>
      <c r="AI614" s="229">
        <v>0</v>
      </c>
      <c r="AJ614" s="229">
        <v>0</v>
      </c>
      <c r="AK614" s="229">
        <v>0</v>
      </c>
      <c r="AL614" s="229">
        <v>0</v>
      </c>
    </row>
    <row r="615" spans="1:38">
      <c r="A615" s="229">
        <v>614</v>
      </c>
      <c r="B615" s="229" t="s">
        <v>3326</v>
      </c>
      <c r="C615" s="229" t="s">
        <v>3329</v>
      </c>
      <c r="D615" s="229">
        <f t="shared" si="9"/>
        <v>0</v>
      </c>
      <c r="G615" s="229">
        <v>0</v>
      </c>
      <c r="H615" s="229">
        <v>0</v>
      </c>
      <c r="I615" s="229">
        <v>0</v>
      </c>
      <c r="J615" s="229">
        <v>0</v>
      </c>
      <c r="K615" s="229">
        <v>0</v>
      </c>
      <c r="L615" s="229">
        <v>0</v>
      </c>
      <c r="M615" s="229">
        <v>0</v>
      </c>
      <c r="N615" s="229">
        <v>0</v>
      </c>
      <c r="O615" s="229">
        <v>0</v>
      </c>
      <c r="P615" s="229">
        <v>0</v>
      </c>
      <c r="Q615" s="229">
        <v>0</v>
      </c>
      <c r="R615" s="229">
        <v>0</v>
      </c>
      <c r="S615" s="229">
        <v>0</v>
      </c>
      <c r="T615" s="229">
        <v>0</v>
      </c>
      <c r="U615" s="229">
        <v>0</v>
      </c>
      <c r="V615" s="229">
        <v>0</v>
      </c>
      <c r="W615" s="229">
        <v>0</v>
      </c>
      <c r="X615" s="229">
        <v>0</v>
      </c>
      <c r="Y615" s="229">
        <v>0</v>
      </c>
      <c r="Z615" s="229">
        <v>0</v>
      </c>
      <c r="AA615" s="229">
        <v>0</v>
      </c>
      <c r="AB615" s="229">
        <v>0</v>
      </c>
      <c r="AC615" s="229">
        <v>0</v>
      </c>
      <c r="AD615" s="229">
        <v>0</v>
      </c>
      <c r="AE615" s="229">
        <v>0</v>
      </c>
      <c r="AF615" s="229">
        <v>0</v>
      </c>
      <c r="AG615" s="229">
        <v>0</v>
      </c>
      <c r="AH615" s="229">
        <v>0</v>
      </c>
      <c r="AI615" s="229">
        <v>0</v>
      </c>
      <c r="AJ615" s="229">
        <v>0</v>
      </c>
      <c r="AK615" s="229">
        <v>0</v>
      </c>
      <c r="AL615" s="229">
        <v>0</v>
      </c>
    </row>
    <row r="616" spans="1:38">
      <c r="A616" s="229">
        <v>615</v>
      </c>
      <c r="B616" s="229" t="s">
        <v>3326</v>
      </c>
      <c r="C616" s="229" t="s">
        <v>3330</v>
      </c>
      <c r="D616" s="229">
        <f t="shared" si="9"/>
        <v>0</v>
      </c>
      <c r="G616" s="229">
        <v>0</v>
      </c>
      <c r="H616" s="229">
        <v>0</v>
      </c>
      <c r="I616" s="229">
        <v>0</v>
      </c>
      <c r="J616" s="229">
        <v>0</v>
      </c>
      <c r="K616" s="229">
        <v>0</v>
      </c>
      <c r="L616" s="229">
        <v>0</v>
      </c>
      <c r="M616" s="229">
        <v>0</v>
      </c>
      <c r="N616" s="229">
        <v>0</v>
      </c>
      <c r="O616" s="229">
        <v>0</v>
      </c>
      <c r="P616" s="229">
        <v>0</v>
      </c>
      <c r="Q616" s="229">
        <v>0</v>
      </c>
      <c r="R616" s="229">
        <v>0</v>
      </c>
      <c r="S616" s="229">
        <v>0</v>
      </c>
      <c r="T616" s="229">
        <v>0</v>
      </c>
      <c r="U616" s="229">
        <v>0</v>
      </c>
      <c r="V616" s="229">
        <v>0</v>
      </c>
      <c r="W616" s="229">
        <v>0</v>
      </c>
      <c r="X616" s="229">
        <v>0</v>
      </c>
      <c r="Y616" s="229">
        <v>0</v>
      </c>
      <c r="Z616" s="229">
        <v>0</v>
      </c>
      <c r="AA616" s="229">
        <v>0</v>
      </c>
      <c r="AB616" s="229">
        <v>0</v>
      </c>
      <c r="AC616" s="229">
        <v>0</v>
      </c>
      <c r="AD616" s="229">
        <v>0</v>
      </c>
      <c r="AE616" s="229">
        <v>0</v>
      </c>
      <c r="AF616" s="229">
        <v>0</v>
      </c>
      <c r="AG616" s="229">
        <v>0</v>
      </c>
      <c r="AH616" s="229">
        <v>0</v>
      </c>
      <c r="AI616" s="229">
        <v>0</v>
      </c>
      <c r="AJ616" s="229">
        <v>0</v>
      </c>
      <c r="AK616" s="229">
        <v>0</v>
      </c>
      <c r="AL616" s="229">
        <v>0</v>
      </c>
    </row>
    <row r="617" spans="1:38">
      <c r="A617" s="229">
        <v>616</v>
      </c>
      <c r="B617" s="229" t="s">
        <v>3326</v>
      </c>
      <c r="C617" s="229" t="s">
        <v>3331</v>
      </c>
      <c r="D617" s="229">
        <f t="shared" si="9"/>
        <v>0</v>
      </c>
      <c r="G617" s="229">
        <v>0</v>
      </c>
      <c r="H617" s="229">
        <v>0</v>
      </c>
      <c r="I617" s="229">
        <v>0</v>
      </c>
      <c r="J617" s="229">
        <v>0</v>
      </c>
      <c r="K617" s="229">
        <v>0</v>
      </c>
      <c r="L617" s="229">
        <v>0</v>
      </c>
      <c r="M617" s="229">
        <v>0</v>
      </c>
      <c r="N617" s="229">
        <v>0</v>
      </c>
      <c r="O617" s="229">
        <v>0</v>
      </c>
      <c r="P617" s="229">
        <v>0</v>
      </c>
      <c r="Q617" s="229">
        <v>0</v>
      </c>
      <c r="R617" s="229">
        <v>0</v>
      </c>
      <c r="S617" s="229">
        <v>0</v>
      </c>
      <c r="T617" s="229">
        <v>0</v>
      </c>
      <c r="U617" s="229">
        <v>0</v>
      </c>
      <c r="V617" s="229">
        <v>0</v>
      </c>
      <c r="W617" s="229">
        <v>0</v>
      </c>
      <c r="X617" s="229">
        <v>0</v>
      </c>
      <c r="Y617" s="229">
        <v>0</v>
      </c>
      <c r="Z617" s="229">
        <v>0</v>
      </c>
      <c r="AA617" s="229">
        <v>0</v>
      </c>
      <c r="AB617" s="229">
        <v>0</v>
      </c>
      <c r="AC617" s="229">
        <v>0</v>
      </c>
      <c r="AD617" s="229">
        <v>0</v>
      </c>
      <c r="AE617" s="229">
        <v>0</v>
      </c>
      <c r="AF617" s="229">
        <v>0</v>
      </c>
      <c r="AG617" s="229">
        <v>0</v>
      </c>
      <c r="AH617" s="229">
        <v>0</v>
      </c>
      <c r="AI617" s="229">
        <v>0</v>
      </c>
      <c r="AJ617" s="229">
        <v>0</v>
      </c>
      <c r="AK617" s="229">
        <v>0</v>
      </c>
      <c r="AL617" s="229">
        <v>0</v>
      </c>
    </row>
    <row r="618" spans="1:38">
      <c r="A618" s="229">
        <v>617</v>
      </c>
      <c r="B618" s="229" t="s">
        <v>3326</v>
      </c>
      <c r="C618" s="229" t="s">
        <v>3332</v>
      </c>
      <c r="D618" s="229">
        <f t="shared" si="9"/>
        <v>11600</v>
      </c>
      <c r="G618" s="229">
        <v>0</v>
      </c>
      <c r="H618" s="229">
        <v>0</v>
      </c>
      <c r="I618" s="229">
        <v>0</v>
      </c>
      <c r="J618" s="229">
        <v>0</v>
      </c>
      <c r="K618" s="229">
        <v>0</v>
      </c>
      <c r="L618" s="229">
        <v>0</v>
      </c>
      <c r="M618" s="229">
        <v>2800</v>
      </c>
      <c r="N618" s="229">
        <v>0</v>
      </c>
      <c r="O618" s="229">
        <v>0</v>
      </c>
      <c r="P618" s="229">
        <v>0</v>
      </c>
      <c r="Q618" s="229">
        <v>0</v>
      </c>
      <c r="R618" s="229">
        <v>0</v>
      </c>
      <c r="S618" s="229">
        <v>0</v>
      </c>
      <c r="T618" s="229">
        <v>2800</v>
      </c>
      <c r="U618" s="229">
        <v>0</v>
      </c>
      <c r="V618" s="229">
        <v>0</v>
      </c>
      <c r="W618" s="229">
        <v>0</v>
      </c>
      <c r="X618" s="229">
        <v>0</v>
      </c>
      <c r="Y618" s="229">
        <v>0</v>
      </c>
      <c r="Z618" s="229">
        <v>0</v>
      </c>
      <c r="AA618" s="229">
        <v>0</v>
      </c>
      <c r="AB618" s="229">
        <v>0</v>
      </c>
      <c r="AC618" s="229">
        <v>0</v>
      </c>
      <c r="AD618" s="229">
        <v>0</v>
      </c>
      <c r="AE618" s="229">
        <v>3000</v>
      </c>
      <c r="AF618" s="229">
        <v>0</v>
      </c>
      <c r="AG618" s="229">
        <v>0</v>
      </c>
      <c r="AH618" s="229">
        <v>3000</v>
      </c>
      <c r="AI618" s="229">
        <v>0</v>
      </c>
      <c r="AJ618" s="229">
        <v>0</v>
      </c>
      <c r="AK618" s="229">
        <v>0</v>
      </c>
      <c r="AL618" s="229">
        <v>11600</v>
      </c>
    </row>
    <row r="619" spans="1:38">
      <c r="A619" s="229">
        <v>618</v>
      </c>
      <c r="B619" s="229" t="s">
        <v>3326</v>
      </c>
      <c r="C619" s="229" t="s">
        <v>3333</v>
      </c>
      <c r="D619" s="229">
        <f t="shared" si="9"/>
        <v>11400</v>
      </c>
      <c r="G619" s="229">
        <v>0</v>
      </c>
      <c r="H619" s="229">
        <v>0</v>
      </c>
      <c r="I619" s="229">
        <v>0</v>
      </c>
      <c r="J619" s="229">
        <v>0</v>
      </c>
      <c r="K619" s="229">
        <v>0</v>
      </c>
      <c r="L619" s="229">
        <v>2800</v>
      </c>
      <c r="M619" s="229">
        <v>2800</v>
      </c>
      <c r="N619" s="229">
        <v>0</v>
      </c>
      <c r="O619" s="229">
        <v>0</v>
      </c>
      <c r="P619" s="229">
        <v>0</v>
      </c>
      <c r="Q619" s="229">
        <v>0</v>
      </c>
      <c r="R619" s="229">
        <v>0</v>
      </c>
      <c r="S619" s="229">
        <v>0</v>
      </c>
      <c r="T619" s="229">
        <v>2800</v>
      </c>
      <c r="U619" s="229">
        <v>0</v>
      </c>
      <c r="V619" s="229">
        <v>0</v>
      </c>
      <c r="W619" s="229">
        <v>0</v>
      </c>
      <c r="X619" s="229">
        <v>0</v>
      </c>
      <c r="Y619" s="229">
        <v>0</v>
      </c>
      <c r="Z619" s="229">
        <v>0</v>
      </c>
      <c r="AA619" s="229">
        <v>0</v>
      </c>
      <c r="AB619" s="229">
        <v>0</v>
      </c>
      <c r="AC619" s="229">
        <v>0</v>
      </c>
      <c r="AD619" s="229">
        <v>0</v>
      </c>
      <c r="AE619" s="229">
        <v>3000</v>
      </c>
      <c r="AF619" s="229">
        <v>0</v>
      </c>
      <c r="AG619" s="229">
        <v>0</v>
      </c>
      <c r="AH619" s="229">
        <v>0</v>
      </c>
      <c r="AI619" s="229">
        <v>0</v>
      </c>
      <c r="AJ619" s="229">
        <v>0</v>
      </c>
      <c r="AK619" s="229">
        <v>0</v>
      </c>
      <c r="AL619" s="229">
        <v>11400</v>
      </c>
    </row>
    <row r="620" spans="1:38">
      <c r="A620" s="229">
        <v>619</v>
      </c>
      <c r="B620" s="229" t="s">
        <v>3326</v>
      </c>
      <c r="C620" s="229" t="s">
        <v>3334</v>
      </c>
      <c r="D620" s="229">
        <f t="shared" si="9"/>
        <v>11600</v>
      </c>
      <c r="G620" s="229">
        <v>0</v>
      </c>
      <c r="H620" s="229">
        <v>0</v>
      </c>
      <c r="I620" s="229">
        <v>0</v>
      </c>
      <c r="J620" s="229">
        <v>0</v>
      </c>
      <c r="K620" s="229">
        <v>0</v>
      </c>
      <c r="L620" s="229">
        <v>0</v>
      </c>
      <c r="M620" s="229">
        <v>2800</v>
      </c>
      <c r="N620" s="229">
        <v>0</v>
      </c>
      <c r="O620" s="229">
        <v>0</v>
      </c>
      <c r="P620" s="229">
        <v>0</v>
      </c>
      <c r="Q620" s="229">
        <v>0</v>
      </c>
      <c r="R620" s="229">
        <v>0</v>
      </c>
      <c r="S620" s="229">
        <v>0</v>
      </c>
      <c r="T620" s="229">
        <v>2800</v>
      </c>
      <c r="U620" s="229">
        <v>0</v>
      </c>
      <c r="V620" s="229">
        <v>0</v>
      </c>
      <c r="W620" s="229">
        <v>0</v>
      </c>
      <c r="X620" s="229">
        <v>0</v>
      </c>
      <c r="Y620" s="229">
        <v>0</v>
      </c>
      <c r="Z620" s="229">
        <v>0</v>
      </c>
      <c r="AA620" s="229">
        <v>0</v>
      </c>
      <c r="AB620" s="229">
        <v>0</v>
      </c>
      <c r="AC620" s="229">
        <v>0</v>
      </c>
      <c r="AD620" s="229">
        <v>0</v>
      </c>
      <c r="AE620" s="229">
        <v>3000</v>
      </c>
      <c r="AF620" s="229">
        <v>0</v>
      </c>
      <c r="AG620" s="229">
        <v>0</v>
      </c>
      <c r="AH620" s="229">
        <v>3000</v>
      </c>
      <c r="AI620" s="229">
        <v>0</v>
      </c>
      <c r="AJ620" s="229">
        <v>0</v>
      </c>
      <c r="AK620" s="229">
        <v>0</v>
      </c>
      <c r="AL620" s="229">
        <v>11600</v>
      </c>
    </row>
    <row r="621" spans="1:38">
      <c r="A621" s="229">
        <v>620</v>
      </c>
      <c r="B621" s="229" t="s">
        <v>3326</v>
      </c>
      <c r="C621" s="229" t="s">
        <v>3335</v>
      </c>
      <c r="D621" s="229">
        <f t="shared" si="9"/>
        <v>14400</v>
      </c>
      <c r="G621" s="229">
        <v>0</v>
      </c>
      <c r="H621" s="229">
        <v>0</v>
      </c>
      <c r="I621" s="229">
        <v>0</v>
      </c>
      <c r="J621" s="229">
        <v>0</v>
      </c>
      <c r="K621" s="229">
        <v>0</v>
      </c>
      <c r="L621" s="229">
        <v>2800</v>
      </c>
      <c r="M621" s="229">
        <v>0</v>
      </c>
      <c r="N621" s="229">
        <v>0</v>
      </c>
      <c r="O621" s="229">
        <v>0</v>
      </c>
      <c r="P621" s="229">
        <v>0</v>
      </c>
      <c r="Q621" s="229">
        <v>2800</v>
      </c>
      <c r="R621" s="229">
        <v>0</v>
      </c>
      <c r="S621" s="229">
        <v>0</v>
      </c>
      <c r="T621" s="229">
        <v>0</v>
      </c>
      <c r="U621" s="229">
        <v>0</v>
      </c>
      <c r="V621" s="229">
        <v>0</v>
      </c>
      <c r="W621" s="229">
        <v>2800</v>
      </c>
      <c r="X621" s="229">
        <v>0</v>
      </c>
      <c r="Y621" s="229">
        <v>0</v>
      </c>
      <c r="Z621" s="229">
        <v>3000</v>
      </c>
      <c r="AA621" s="229">
        <v>0</v>
      </c>
      <c r="AB621" s="229">
        <v>0</v>
      </c>
      <c r="AC621" s="229">
        <v>0</v>
      </c>
      <c r="AD621" s="229">
        <v>0</v>
      </c>
      <c r="AE621" s="229">
        <v>3000</v>
      </c>
      <c r="AF621" s="229">
        <v>0</v>
      </c>
      <c r="AG621" s="229">
        <v>0</v>
      </c>
      <c r="AH621" s="229">
        <v>0</v>
      </c>
      <c r="AI621" s="229">
        <v>0</v>
      </c>
      <c r="AJ621" s="229">
        <v>0</v>
      </c>
      <c r="AK621" s="229">
        <v>0</v>
      </c>
      <c r="AL621" s="229">
        <v>14400</v>
      </c>
    </row>
    <row r="622" spans="1:38">
      <c r="A622" s="229">
        <v>621</v>
      </c>
      <c r="B622" s="229" t="s">
        <v>3326</v>
      </c>
      <c r="C622" s="229" t="s">
        <v>3336</v>
      </c>
      <c r="D622" s="229">
        <f t="shared" si="9"/>
        <v>14400</v>
      </c>
      <c r="G622" s="229">
        <v>0</v>
      </c>
      <c r="H622" s="229">
        <v>0</v>
      </c>
      <c r="I622" s="229">
        <v>0</v>
      </c>
      <c r="J622" s="229">
        <v>0</v>
      </c>
      <c r="K622" s="229">
        <v>0</v>
      </c>
      <c r="L622" s="229">
        <v>2800</v>
      </c>
      <c r="M622" s="229">
        <v>0</v>
      </c>
      <c r="N622" s="229">
        <v>0</v>
      </c>
      <c r="O622" s="229">
        <v>0</v>
      </c>
      <c r="P622" s="229">
        <v>0</v>
      </c>
      <c r="Q622" s="229">
        <v>2800</v>
      </c>
      <c r="R622" s="229">
        <v>0</v>
      </c>
      <c r="S622" s="229">
        <v>0</v>
      </c>
      <c r="T622" s="229">
        <v>0</v>
      </c>
      <c r="U622" s="229">
        <v>0</v>
      </c>
      <c r="V622" s="229">
        <v>0</v>
      </c>
      <c r="W622" s="229">
        <v>2800</v>
      </c>
      <c r="X622" s="229">
        <v>0</v>
      </c>
      <c r="Y622" s="229">
        <v>0</v>
      </c>
      <c r="Z622" s="229">
        <v>3000</v>
      </c>
      <c r="AA622" s="229">
        <v>0</v>
      </c>
      <c r="AB622" s="229">
        <v>0</v>
      </c>
      <c r="AC622" s="229">
        <v>0</v>
      </c>
      <c r="AD622" s="229">
        <v>0</v>
      </c>
      <c r="AE622" s="229">
        <v>3000</v>
      </c>
      <c r="AF622" s="229">
        <v>0</v>
      </c>
      <c r="AG622" s="229">
        <v>0</v>
      </c>
      <c r="AH622" s="229">
        <v>0</v>
      </c>
      <c r="AI622" s="229">
        <v>0</v>
      </c>
      <c r="AJ622" s="229">
        <v>0</v>
      </c>
      <c r="AK622" s="229">
        <v>0</v>
      </c>
      <c r="AL622" s="229">
        <v>14400</v>
      </c>
    </row>
    <row r="623" spans="1:38">
      <c r="A623" s="229">
        <v>622</v>
      </c>
      <c r="B623" s="229" t="s">
        <v>3326</v>
      </c>
      <c r="C623" s="229" t="s">
        <v>3337</v>
      </c>
      <c r="D623" s="229">
        <f t="shared" si="9"/>
        <v>14400</v>
      </c>
      <c r="G623" s="229">
        <v>0</v>
      </c>
      <c r="H623" s="229">
        <v>0</v>
      </c>
      <c r="I623" s="229">
        <v>0</v>
      </c>
      <c r="J623" s="229">
        <v>0</v>
      </c>
      <c r="K623" s="229">
        <v>0</v>
      </c>
      <c r="L623" s="229">
        <v>2800</v>
      </c>
      <c r="M623" s="229">
        <v>0</v>
      </c>
      <c r="N623" s="229">
        <v>0</v>
      </c>
      <c r="O623" s="229">
        <v>0</v>
      </c>
      <c r="P623" s="229">
        <v>0</v>
      </c>
      <c r="Q623" s="229">
        <v>2800</v>
      </c>
      <c r="R623" s="229">
        <v>0</v>
      </c>
      <c r="S623" s="229">
        <v>0</v>
      </c>
      <c r="T623" s="229">
        <v>0</v>
      </c>
      <c r="U623" s="229">
        <v>0</v>
      </c>
      <c r="V623" s="229">
        <v>0</v>
      </c>
      <c r="W623" s="229">
        <v>2800</v>
      </c>
      <c r="X623" s="229">
        <v>0</v>
      </c>
      <c r="Y623" s="229">
        <v>0</v>
      </c>
      <c r="Z623" s="229">
        <v>3000</v>
      </c>
      <c r="AA623" s="229">
        <v>0</v>
      </c>
      <c r="AB623" s="229">
        <v>0</v>
      </c>
      <c r="AC623" s="229">
        <v>0</v>
      </c>
      <c r="AD623" s="229">
        <v>0</v>
      </c>
      <c r="AE623" s="229">
        <v>3000</v>
      </c>
      <c r="AF623" s="229">
        <v>0</v>
      </c>
      <c r="AG623" s="229">
        <v>0</v>
      </c>
      <c r="AH623" s="229">
        <v>0</v>
      </c>
      <c r="AI623" s="229">
        <v>0</v>
      </c>
      <c r="AJ623" s="229">
        <v>0</v>
      </c>
      <c r="AK623" s="229">
        <v>0</v>
      </c>
      <c r="AL623" s="229">
        <v>14400</v>
      </c>
    </row>
    <row r="624" spans="1:38">
      <c r="A624" s="229">
        <v>623</v>
      </c>
      <c r="B624" s="229" t="s">
        <v>3326</v>
      </c>
      <c r="C624" s="229" t="s">
        <v>3338</v>
      </c>
      <c r="D624" s="229">
        <f t="shared" si="9"/>
        <v>0</v>
      </c>
      <c r="G624" s="229">
        <v>0</v>
      </c>
      <c r="H624" s="229">
        <v>0</v>
      </c>
      <c r="I624" s="229">
        <v>0</v>
      </c>
      <c r="J624" s="229">
        <v>0</v>
      </c>
      <c r="K624" s="229">
        <v>0</v>
      </c>
      <c r="L624" s="229">
        <v>0</v>
      </c>
      <c r="M624" s="229">
        <v>0</v>
      </c>
      <c r="N624" s="229">
        <v>0</v>
      </c>
      <c r="O624" s="229">
        <v>0</v>
      </c>
      <c r="P624" s="229">
        <v>0</v>
      </c>
      <c r="Q624" s="229">
        <v>0</v>
      </c>
      <c r="R624" s="229">
        <v>0</v>
      </c>
      <c r="S624" s="229">
        <v>0</v>
      </c>
      <c r="T624" s="229">
        <v>0</v>
      </c>
      <c r="U624" s="229">
        <v>0</v>
      </c>
      <c r="V624" s="229">
        <v>0</v>
      </c>
      <c r="W624" s="229">
        <v>0</v>
      </c>
      <c r="X624" s="229">
        <v>0</v>
      </c>
      <c r="Y624" s="229">
        <v>0</v>
      </c>
      <c r="Z624" s="229">
        <v>0</v>
      </c>
      <c r="AA624" s="229">
        <v>0</v>
      </c>
      <c r="AB624" s="229">
        <v>0</v>
      </c>
      <c r="AC624" s="229">
        <v>0</v>
      </c>
      <c r="AD624" s="229">
        <v>0</v>
      </c>
      <c r="AE624" s="229">
        <v>0</v>
      </c>
      <c r="AF624" s="229">
        <v>0</v>
      </c>
      <c r="AG624" s="229">
        <v>0</v>
      </c>
      <c r="AH624" s="229">
        <v>0</v>
      </c>
      <c r="AI624" s="229">
        <v>0</v>
      </c>
      <c r="AJ624" s="229">
        <v>0</v>
      </c>
      <c r="AK624" s="229">
        <v>0</v>
      </c>
      <c r="AL624" s="229">
        <v>0</v>
      </c>
    </row>
    <row r="625" spans="1:38">
      <c r="A625" s="229">
        <v>624</v>
      </c>
      <c r="B625" s="229" t="s">
        <v>3326</v>
      </c>
      <c r="C625" s="229" t="s">
        <v>3339</v>
      </c>
      <c r="D625" s="229">
        <f t="shared" si="9"/>
        <v>0</v>
      </c>
      <c r="G625" s="229">
        <v>0</v>
      </c>
      <c r="H625" s="229">
        <v>0</v>
      </c>
      <c r="I625" s="229">
        <v>0</v>
      </c>
      <c r="J625" s="229">
        <v>0</v>
      </c>
      <c r="K625" s="229">
        <v>0</v>
      </c>
      <c r="L625" s="229">
        <v>0</v>
      </c>
      <c r="M625" s="229">
        <v>0</v>
      </c>
      <c r="N625" s="229">
        <v>0</v>
      </c>
      <c r="O625" s="229">
        <v>0</v>
      </c>
      <c r="P625" s="229">
        <v>0</v>
      </c>
      <c r="Q625" s="229">
        <v>0</v>
      </c>
      <c r="R625" s="229">
        <v>0</v>
      </c>
      <c r="S625" s="229">
        <v>0</v>
      </c>
      <c r="T625" s="229">
        <v>0</v>
      </c>
      <c r="U625" s="229">
        <v>0</v>
      </c>
      <c r="V625" s="229">
        <v>0</v>
      </c>
      <c r="W625" s="229">
        <v>0</v>
      </c>
      <c r="X625" s="229">
        <v>0</v>
      </c>
      <c r="Y625" s="229">
        <v>0</v>
      </c>
      <c r="Z625" s="229">
        <v>0</v>
      </c>
      <c r="AA625" s="229">
        <v>0</v>
      </c>
      <c r="AB625" s="229">
        <v>0</v>
      </c>
      <c r="AC625" s="229">
        <v>0</v>
      </c>
      <c r="AD625" s="229">
        <v>0</v>
      </c>
      <c r="AE625" s="229">
        <v>0</v>
      </c>
      <c r="AF625" s="229">
        <v>0</v>
      </c>
      <c r="AG625" s="229">
        <v>0</v>
      </c>
      <c r="AH625" s="229">
        <v>0</v>
      </c>
      <c r="AI625" s="229">
        <v>0</v>
      </c>
      <c r="AJ625" s="229">
        <v>0</v>
      </c>
      <c r="AK625" s="229">
        <v>0</v>
      </c>
      <c r="AL625" s="229">
        <v>0</v>
      </c>
    </row>
    <row r="626" spans="1:38">
      <c r="A626" s="229">
        <v>625</v>
      </c>
      <c r="B626" s="229" t="s">
        <v>3326</v>
      </c>
      <c r="C626" s="229" t="s">
        <v>3340</v>
      </c>
      <c r="D626" s="229">
        <f t="shared" si="9"/>
        <v>7800</v>
      </c>
      <c r="G626" s="229">
        <v>0</v>
      </c>
      <c r="H626" s="229">
        <v>0</v>
      </c>
      <c r="I626" s="229">
        <v>0</v>
      </c>
      <c r="J626" s="229">
        <v>0</v>
      </c>
      <c r="K626" s="229">
        <v>0</v>
      </c>
      <c r="L626" s="229">
        <v>1300</v>
      </c>
      <c r="M626" s="229">
        <v>1300</v>
      </c>
      <c r="N626" s="229">
        <v>0</v>
      </c>
      <c r="O626" s="229">
        <v>0</v>
      </c>
      <c r="P626" s="229">
        <v>1300</v>
      </c>
      <c r="Q626" s="229">
        <v>0</v>
      </c>
      <c r="R626" s="229">
        <v>1300</v>
      </c>
      <c r="S626" s="229">
        <v>0</v>
      </c>
      <c r="T626" s="229">
        <v>0</v>
      </c>
      <c r="U626" s="229">
        <v>0</v>
      </c>
      <c r="V626" s="229">
        <v>0</v>
      </c>
      <c r="W626" s="229">
        <v>0</v>
      </c>
      <c r="X626" s="229">
        <v>1300</v>
      </c>
      <c r="Y626" s="229">
        <v>0</v>
      </c>
      <c r="Z626" s="229">
        <v>0</v>
      </c>
      <c r="AA626" s="229">
        <v>1300</v>
      </c>
      <c r="AB626" s="229">
        <v>0</v>
      </c>
      <c r="AC626" s="229">
        <v>0</v>
      </c>
      <c r="AD626" s="229">
        <v>0</v>
      </c>
      <c r="AE626" s="229">
        <v>0</v>
      </c>
      <c r="AF626" s="229">
        <v>0</v>
      </c>
      <c r="AG626" s="229">
        <v>0</v>
      </c>
      <c r="AH626" s="229">
        <v>0</v>
      </c>
      <c r="AI626" s="229">
        <v>0</v>
      </c>
      <c r="AJ626" s="229">
        <v>0</v>
      </c>
      <c r="AK626" s="229">
        <v>0</v>
      </c>
      <c r="AL626" s="229">
        <v>7800</v>
      </c>
    </row>
    <row r="627" spans="1:38">
      <c r="A627" s="229">
        <v>626</v>
      </c>
      <c r="B627" s="229" t="s">
        <v>3326</v>
      </c>
      <c r="C627" s="229" t="s">
        <v>3341</v>
      </c>
      <c r="D627" s="229">
        <f t="shared" si="9"/>
        <v>7800</v>
      </c>
      <c r="G627" s="229">
        <v>0</v>
      </c>
      <c r="H627" s="229">
        <v>0</v>
      </c>
      <c r="I627" s="229">
        <v>0</v>
      </c>
      <c r="J627" s="229">
        <v>0</v>
      </c>
      <c r="K627" s="229">
        <v>0</v>
      </c>
      <c r="L627" s="229">
        <v>1300</v>
      </c>
      <c r="M627" s="229">
        <v>1300</v>
      </c>
      <c r="N627" s="229">
        <v>0</v>
      </c>
      <c r="O627" s="229">
        <v>0</v>
      </c>
      <c r="P627" s="229">
        <v>1300</v>
      </c>
      <c r="Q627" s="229">
        <v>0</v>
      </c>
      <c r="R627" s="229">
        <v>1300</v>
      </c>
      <c r="S627" s="229">
        <v>0</v>
      </c>
      <c r="T627" s="229">
        <v>0</v>
      </c>
      <c r="U627" s="229">
        <v>0</v>
      </c>
      <c r="V627" s="229">
        <v>0</v>
      </c>
      <c r="W627" s="229">
        <v>0</v>
      </c>
      <c r="X627" s="229">
        <v>1300</v>
      </c>
      <c r="Y627" s="229">
        <v>0</v>
      </c>
      <c r="Z627" s="229">
        <v>0</v>
      </c>
      <c r="AA627" s="229">
        <v>1300</v>
      </c>
      <c r="AB627" s="229">
        <v>0</v>
      </c>
      <c r="AC627" s="229">
        <v>0</v>
      </c>
      <c r="AD627" s="229">
        <v>0</v>
      </c>
      <c r="AE627" s="229">
        <v>0</v>
      </c>
      <c r="AF627" s="229">
        <v>0</v>
      </c>
      <c r="AG627" s="229">
        <v>0</v>
      </c>
      <c r="AH627" s="229">
        <v>0</v>
      </c>
      <c r="AI627" s="229">
        <v>0</v>
      </c>
      <c r="AJ627" s="229">
        <v>0</v>
      </c>
      <c r="AK627" s="229">
        <v>0</v>
      </c>
      <c r="AL627" s="229">
        <v>7800</v>
      </c>
    </row>
    <row r="628" spans="1:38">
      <c r="A628" s="229">
        <v>627</v>
      </c>
      <c r="B628" s="229" t="s">
        <v>3326</v>
      </c>
      <c r="C628" s="229" t="s">
        <v>3342</v>
      </c>
      <c r="D628" s="229">
        <f t="shared" si="9"/>
        <v>7800</v>
      </c>
      <c r="G628" s="229">
        <v>0</v>
      </c>
      <c r="H628" s="229">
        <v>0</v>
      </c>
      <c r="I628" s="229">
        <v>0</v>
      </c>
      <c r="J628" s="229">
        <v>0</v>
      </c>
      <c r="K628" s="229">
        <v>0</v>
      </c>
      <c r="L628" s="229">
        <v>1300</v>
      </c>
      <c r="M628" s="229">
        <v>1300</v>
      </c>
      <c r="N628" s="229">
        <v>0</v>
      </c>
      <c r="O628" s="229">
        <v>0</v>
      </c>
      <c r="P628" s="229">
        <v>1300</v>
      </c>
      <c r="Q628" s="229">
        <v>0</v>
      </c>
      <c r="R628" s="229">
        <v>1300</v>
      </c>
      <c r="S628" s="229">
        <v>0</v>
      </c>
      <c r="T628" s="229">
        <v>0</v>
      </c>
      <c r="U628" s="229">
        <v>0</v>
      </c>
      <c r="V628" s="229">
        <v>0</v>
      </c>
      <c r="W628" s="229">
        <v>0</v>
      </c>
      <c r="X628" s="229">
        <v>1300</v>
      </c>
      <c r="Y628" s="229">
        <v>0</v>
      </c>
      <c r="Z628" s="229">
        <v>0</v>
      </c>
      <c r="AA628" s="229">
        <v>1300</v>
      </c>
      <c r="AB628" s="229">
        <v>0</v>
      </c>
      <c r="AC628" s="229">
        <v>0</v>
      </c>
      <c r="AD628" s="229">
        <v>0</v>
      </c>
      <c r="AE628" s="229">
        <v>0</v>
      </c>
      <c r="AF628" s="229">
        <v>0</v>
      </c>
      <c r="AG628" s="229">
        <v>0</v>
      </c>
      <c r="AH628" s="229">
        <v>0</v>
      </c>
      <c r="AI628" s="229">
        <v>0</v>
      </c>
      <c r="AJ628" s="229">
        <v>0</v>
      </c>
      <c r="AK628" s="229">
        <v>0</v>
      </c>
      <c r="AL628" s="229">
        <v>7800</v>
      </c>
    </row>
    <row r="629" spans="1:38">
      <c r="A629" s="229">
        <v>628</v>
      </c>
      <c r="B629" s="229" t="s">
        <v>3326</v>
      </c>
      <c r="C629" s="229" t="s">
        <v>3343</v>
      </c>
      <c r="D629" s="229">
        <f t="shared" si="9"/>
        <v>7400</v>
      </c>
      <c r="G629" s="229">
        <v>0</v>
      </c>
      <c r="H629" s="229">
        <v>0</v>
      </c>
      <c r="I629" s="229">
        <v>0</v>
      </c>
      <c r="J629" s="229">
        <v>0</v>
      </c>
      <c r="K629" s="229">
        <v>0</v>
      </c>
      <c r="L629" s="229">
        <v>1400</v>
      </c>
      <c r="M629" s="229">
        <v>1400</v>
      </c>
      <c r="N629" s="229">
        <v>0</v>
      </c>
      <c r="O629" s="229">
        <v>0</v>
      </c>
      <c r="P629" s="229">
        <v>0</v>
      </c>
      <c r="Q629" s="229">
        <v>1400</v>
      </c>
      <c r="R629" s="229">
        <v>0</v>
      </c>
      <c r="S629" s="229">
        <v>1400</v>
      </c>
      <c r="T629" s="229">
        <v>0</v>
      </c>
      <c r="U629" s="229">
        <v>0</v>
      </c>
      <c r="V629" s="229">
        <v>0</v>
      </c>
      <c r="W629" s="229">
        <v>0</v>
      </c>
      <c r="X629" s="229">
        <v>0</v>
      </c>
      <c r="Y629" s="229">
        <v>1800</v>
      </c>
      <c r="Z629" s="229">
        <v>0</v>
      </c>
      <c r="AA629" s="229">
        <v>0</v>
      </c>
      <c r="AB629" s="229">
        <v>0</v>
      </c>
      <c r="AC629" s="229">
        <v>0</v>
      </c>
      <c r="AD629" s="229">
        <v>0</v>
      </c>
      <c r="AE629" s="229">
        <v>0</v>
      </c>
      <c r="AF629" s="229">
        <v>0</v>
      </c>
      <c r="AG629" s="229">
        <v>0</v>
      </c>
      <c r="AH629" s="229">
        <v>0</v>
      </c>
      <c r="AI629" s="229">
        <v>0</v>
      </c>
      <c r="AJ629" s="229">
        <v>0</v>
      </c>
      <c r="AK629" s="229">
        <v>0</v>
      </c>
      <c r="AL629" s="229">
        <v>7400</v>
      </c>
    </row>
    <row r="630" spans="1:38">
      <c r="A630" s="229">
        <v>629</v>
      </c>
      <c r="B630" s="229" t="s">
        <v>3326</v>
      </c>
      <c r="C630" s="229" t="s">
        <v>3344</v>
      </c>
      <c r="D630" s="229">
        <f t="shared" si="9"/>
        <v>7400</v>
      </c>
      <c r="G630" s="229">
        <v>0</v>
      </c>
      <c r="H630" s="229">
        <v>0</v>
      </c>
      <c r="I630" s="229">
        <v>0</v>
      </c>
      <c r="J630" s="229">
        <v>0</v>
      </c>
      <c r="K630" s="229">
        <v>0</v>
      </c>
      <c r="L630" s="229">
        <v>1400</v>
      </c>
      <c r="M630" s="229">
        <v>1400</v>
      </c>
      <c r="N630" s="229">
        <v>0</v>
      </c>
      <c r="O630" s="229">
        <v>0</v>
      </c>
      <c r="P630" s="229">
        <v>0</v>
      </c>
      <c r="Q630" s="229">
        <v>1400</v>
      </c>
      <c r="R630" s="229">
        <v>0</v>
      </c>
      <c r="S630" s="229">
        <v>1400</v>
      </c>
      <c r="T630" s="229">
        <v>0</v>
      </c>
      <c r="U630" s="229">
        <v>0</v>
      </c>
      <c r="V630" s="229">
        <v>0</v>
      </c>
      <c r="W630" s="229">
        <v>0</v>
      </c>
      <c r="X630" s="229">
        <v>0</v>
      </c>
      <c r="Y630" s="229">
        <v>1800</v>
      </c>
      <c r="Z630" s="229">
        <v>0</v>
      </c>
      <c r="AA630" s="229">
        <v>0</v>
      </c>
      <c r="AB630" s="229">
        <v>0</v>
      </c>
      <c r="AC630" s="229">
        <v>0</v>
      </c>
      <c r="AD630" s="229">
        <v>0</v>
      </c>
      <c r="AE630" s="229">
        <v>0</v>
      </c>
      <c r="AF630" s="229">
        <v>0</v>
      </c>
      <c r="AG630" s="229">
        <v>0</v>
      </c>
      <c r="AH630" s="229">
        <v>0</v>
      </c>
      <c r="AI630" s="229">
        <v>0</v>
      </c>
      <c r="AJ630" s="229">
        <v>0</v>
      </c>
      <c r="AK630" s="229">
        <v>0</v>
      </c>
      <c r="AL630" s="229">
        <v>7400</v>
      </c>
    </row>
    <row r="631" spans="1:38">
      <c r="A631" s="229">
        <v>630</v>
      </c>
      <c r="B631" s="229" t="s">
        <v>3326</v>
      </c>
      <c r="C631" s="229" t="s">
        <v>3345</v>
      </c>
      <c r="D631" s="229">
        <f t="shared" si="9"/>
        <v>7400</v>
      </c>
      <c r="G631" s="229">
        <v>0</v>
      </c>
      <c r="H631" s="229">
        <v>0</v>
      </c>
      <c r="I631" s="229">
        <v>0</v>
      </c>
      <c r="J631" s="229">
        <v>0</v>
      </c>
      <c r="K631" s="229">
        <v>0</v>
      </c>
      <c r="L631" s="229">
        <v>1400</v>
      </c>
      <c r="M631" s="229">
        <v>1400</v>
      </c>
      <c r="N631" s="229">
        <v>0</v>
      </c>
      <c r="O631" s="229">
        <v>0</v>
      </c>
      <c r="P631" s="229">
        <v>0</v>
      </c>
      <c r="Q631" s="229">
        <v>1400</v>
      </c>
      <c r="R631" s="229">
        <v>0</v>
      </c>
      <c r="S631" s="229">
        <v>1400</v>
      </c>
      <c r="T631" s="229">
        <v>0</v>
      </c>
      <c r="U631" s="229">
        <v>0</v>
      </c>
      <c r="V631" s="229">
        <v>0</v>
      </c>
      <c r="W631" s="229">
        <v>0</v>
      </c>
      <c r="X631" s="229">
        <v>0</v>
      </c>
      <c r="Y631" s="229">
        <v>1800</v>
      </c>
      <c r="Z631" s="229">
        <v>0</v>
      </c>
      <c r="AA631" s="229">
        <v>0</v>
      </c>
      <c r="AB631" s="229">
        <v>0</v>
      </c>
      <c r="AC631" s="229">
        <v>0</v>
      </c>
      <c r="AD631" s="229">
        <v>0</v>
      </c>
      <c r="AE631" s="229">
        <v>0</v>
      </c>
      <c r="AF631" s="229">
        <v>0</v>
      </c>
      <c r="AG631" s="229">
        <v>0</v>
      </c>
      <c r="AH631" s="229">
        <v>0</v>
      </c>
      <c r="AI631" s="229">
        <v>0</v>
      </c>
      <c r="AJ631" s="229">
        <v>0</v>
      </c>
      <c r="AK631" s="229">
        <v>0</v>
      </c>
      <c r="AL631" s="229">
        <v>7400</v>
      </c>
    </row>
    <row r="632" spans="1:38">
      <c r="A632" s="229">
        <v>631</v>
      </c>
      <c r="B632" s="229" t="s">
        <v>3326</v>
      </c>
      <c r="C632" s="229" t="s">
        <v>3346</v>
      </c>
      <c r="D632" s="229">
        <f t="shared" si="9"/>
        <v>0</v>
      </c>
      <c r="G632" s="229">
        <v>0</v>
      </c>
      <c r="H632" s="229">
        <v>0</v>
      </c>
      <c r="I632" s="229">
        <v>0</v>
      </c>
      <c r="J632" s="229">
        <v>0</v>
      </c>
      <c r="K632" s="229">
        <v>0</v>
      </c>
      <c r="L632" s="229">
        <v>0</v>
      </c>
      <c r="M632" s="229">
        <v>0</v>
      </c>
      <c r="N632" s="229">
        <v>0</v>
      </c>
      <c r="O632" s="229">
        <v>0</v>
      </c>
      <c r="P632" s="229">
        <v>0</v>
      </c>
      <c r="Q632" s="229">
        <v>0</v>
      </c>
      <c r="R632" s="229">
        <v>0</v>
      </c>
      <c r="S632" s="229">
        <v>0</v>
      </c>
      <c r="T632" s="229">
        <v>0</v>
      </c>
      <c r="U632" s="229">
        <v>0</v>
      </c>
      <c r="V632" s="229">
        <v>0</v>
      </c>
      <c r="W632" s="229">
        <v>0</v>
      </c>
      <c r="X632" s="229">
        <v>0</v>
      </c>
      <c r="Y632" s="229">
        <v>0</v>
      </c>
      <c r="Z632" s="229">
        <v>0</v>
      </c>
      <c r="AA632" s="229">
        <v>0</v>
      </c>
      <c r="AB632" s="229">
        <v>0</v>
      </c>
      <c r="AC632" s="229">
        <v>0</v>
      </c>
      <c r="AD632" s="229">
        <v>0</v>
      </c>
      <c r="AE632" s="229">
        <v>0</v>
      </c>
      <c r="AF632" s="229">
        <v>0</v>
      </c>
      <c r="AG632" s="229">
        <v>0</v>
      </c>
      <c r="AH632" s="229">
        <v>0</v>
      </c>
      <c r="AI632" s="229">
        <v>0</v>
      </c>
      <c r="AJ632" s="229">
        <v>0</v>
      </c>
      <c r="AK632" s="229">
        <v>0</v>
      </c>
      <c r="AL632" s="229">
        <v>0</v>
      </c>
    </row>
    <row r="633" spans="1:38">
      <c r="A633" s="229">
        <v>632</v>
      </c>
      <c r="B633" s="229" t="s">
        <v>3326</v>
      </c>
      <c r="C633" s="229" t="s">
        <v>3347</v>
      </c>
      <c r="D633" s="229">
        <f t="shared" si="9"/>
        <v>0</v>
      </c>
      <c r="G633" s="229">
        <v>0</v>
      </c>
      <c r="H633" s="229">
        <v>0</v>
      </c>
      <c r="I633" s="229">
        <v>0</v>
      </c>
      <c r="J633" s="229">
        <v>0</v>
      </c>
      <c r="K633" s="229">
        <v>0</v>
      </c>
      <c r="L633" s="229">
        <v>0</v>
      </c>
      <c r="M633" s="229">
        <v>0</v>
      </c>
      <c r="N633" s="229">
        <v>0</v>
      </c>
      <c r="O633" s="229">
        <v>0</v>
      </c>
      <c r="P633" s="229">
        <v>0</v>
      </c>
      <c r="Q633" s="229">
        <v>0</v>
      </c>
      <c r="R633" s="229">
        <v>0</v>
      </c>
      <c r="S633" s="229">
        <v>0</v>
      </c>
      <c r="T633" s="229">
        <v>0</v>
      </c>
      <c r="U633" s="229">
        <v>0</v>
      </c>
      <c r="V633" s="229">
        <v>0</v>
      </c>
      <c r="W633" s="229">
        <v>0</v>
      </c>
      <c r="X633" s="229">
        <v>0</v>
      </c>
      <c r="Y633" s="229">
        <v>0</v>
      </c>
      <c r="Z633" s="229">
        <v>0</v>
      </c>
      <c r="AA633" s="229">
        <v>0</v>
      </c>
      <c r="AB633" s="229">
        <v>0</v>
      </c>
      <c r="AC633" s="229">
        <v>0</v>
      </c>
      <c r="AD633" s="229">
        <v>0</v>
      </c>
      <c r="AE633" s="229">
        <v>0</v>
      </c>
      <c r="AF633" s="229">
        <v>0</v>
      </c>
      <c r="AG633" s="229">
        <v>0</v>
      </c>
      <c r="AH633" s="229">
        <v>0</v>
      </c>
      <c r="AI633" s="229">
        <v>0</v>
      </c>
      <c r="AJ633" s="229">
        <v>0</v>
      </c>
      <c r="AK633" s="229">
        <v>0</v>
      </c>
      <c r="AL633" s="229">
        <v>0</v>
      </c>
    </row>
    <row r="634" spans="1:38">
      <c r="A634" s="229">
        <v>633</v>
      </c>
      <c r="B634" s="229" t="s">
        <v>3326</v>
      </c>
      <c r="C634" s="229" t="s">
        <v>3348</v>
      </c>
      <c r="D634" s="229">
        <f t="shared" si="9"/>
        <v>0</v>
      </c>
      <c r="G634" s="229">
        <v>0</v>
      </c>
      <c r="H634" s="229">
        <v>0</v>
      </c>
      <c r="I634" s="229">
        <v>0</v>
      </c>
      <c r="J634" s="229">
        <v>0</v>
      </c>
      <c r="K634" s="229">
        <v>0</v>
      </c>
      <c r="L634" s="229">
        <v>0</v>
      </c>
      <c r="M634" s="229">
        <v>0</v>
      </c>
      <c r="N634" s="229">
        <v>0</v>
      </c>
      <c r="O634" s="229">
        <v>0</v>
      </c>
      <c r="P634" s="229">
        <v>0</v>
      </c>
      <c r="Q634" s="229">
        <v>0</v>
      </c>
      <c r="R634" s="229">
        <v>0</v>
      </c>
      <c r="S634" s="229">
        <v>0</v>
      </c>
      <c r="T634" s="229">
        <v>0</v>
      </c>
      <c r="U634" s="229">
        <v>0</v>
      </c>
      <c r="V634" s="229">
        <v>0</v>
      </c>
      <c r="W634" s="229">
        <v>0</v>
      </c>
      <c r="X634" s="229">
        <v>0</v>
      </c>
      <c r="Y634" s="229">
        <v>0</v>
      </c>
      <c r="Z634" s="229">
        <v>0</v>
      </c>
      <c r="AA634" s="229">
        <v>0</v>
      </c>
      <c r="AB634" s="229">
        <v>0</v>
      </c>
      <c r="AC634" s="229">
        <v>0</v>
      </c>
      <c r="AD634" s="229">
        <v>0</v>
      </c>
      <c r="AE634" s="229">
        <v>0</v>
      </c>
      <c r="AF634" s="229">
        <v>0</v>
      </c>
      <c r="AG634" s="229">
        <v>0</v>
      </c>
      <c r="AH634" s="229">
        <v>0</v>
      </c>
      <c r="AI634" s="229">
        <v>0</v>
      </c>
      <c r="AJ634" s="229">
        <v>0</v>
      </c>
      <c r="AK634" s="229">
        <v>0</v>
      </c>
      <c r="AL634" s="229">
        <v>0</v>
      </c>
    </row>
    <row r="635" spans="1:38">
      <c r="A635" s="229">
        <v>634</v>
      </c>
      <c r="B635" s="229" t="s">
        <v>3326</v>
      </c>
      <c r="C635" s="229" t="s">
        <v>3349</v>
      </c>
      <c r="D635" s="229">
        <f t="shared" si="9"/>
        <v>0</v>
      </c>
      <c r="G635" s="229">
        <v>0</v>
      </c>
      <c r="H635" s="229">
        <v>0</v>
      </c>
      <c r="I635" s="229">
        <v>0</v>
      </c>
      <c r="J635" s="229">
        <v>0</v>
      </c>
      <c r="K635" s="229">
        <v>0</v>
      </c>
      <c r="L635" s="229">
        <v>0</v>
      </c>
      <c r="M635" s="229">
        <v>0</v>
      </c>
      <c r="N635" s="229">
        <v>0</v>
      </c>
      <c r="O635" s="229">
        <v>0</v>
      </c>
      <c r="P635" s="229">
        <v>0</v>
      </c>
      <c r="Q635" s="229">
        <v>0</v>
      </c>
      <c r="R635" s="229">
        <v>0</v>
      </c>
      <c r="S635" s="229">
        <v>0</v>
      </c>
      <c r="T635" s="229">
        <v>0</v>
      </c>
      <c r="U635" s="229">
        <v>0</v>
      </c>
      <c r="V635" s="229">
        <v>0</v>
      </c>
      <c r="W635" s="229">
        <v>0</v>
      </c>
      <c r="X635" s="229">
        <v>0</v>
      </c>
      <c r="Y635" s="229">
        <v>0</v>
      </c>
      <c r="Z635" s="229">
        <v>0</v>
      </c>
      <c r="AA635" s="229">
        <v>0</v>
      </c>
      <c r="AB635" s="229">
        <v>0</v>
      </c>
      <c r="AC635" s="229">
        <v>0</v>
      </c>
      <c r="AD635" s="229">
        <v>0</v>
      </c>
      <c r="AE635" s="229">
        <v>0</v>
      </c>
      <c r="AF635" s="229">
        <v>0</v>
      </c>
      <c r="AG635" s="229">
        <v>0</v>
      </c>
      <c r="AH635" s="229">
        <v>0</v>
      </c>
      <c r="AI635" s="229">
        <v>0</v>
      </c>
      <c r="AJ635" s="229">
        <v>0</v>
      </c>
      <c r="AK635" s="229">
        <v>0</v>
      </c>
      <c r="AL635" s="229">
        <v>0</v>
      </c>
    </row>
    <row r="636" spans="1:38">
      <c r="A636" s="229">
        <v>635</v>
      </c>
      <c r="B636" s="229" t="s">
        <v>3326</v>
      </c>
      <c r="C636" s="229" t="s">
        <v>3350</v>
      </c>
      <c r="D636" s="229">
        <f t="shared" si="9"/>
        <v>0</v>
      </c>
      <c r="G636" s="229">
        <v>0</v>
      </c>
      <c r="H636" s="229">
        <v>0</v>
      </c>
      <c r="I636" s="229">
        <v>0</v>
      </c>
      <c r="J636" s="229">
        <v>0</v>
      </c>
      <c r="K636" s="229">
        <v>0</v>
      </c>
      <c r="L636" s="229">
        <v>0</v>
      </c>
      <c r="M636" s="229">
        <v>0</v>
      </c>
      <c r="N636" s="229">
        <v>0</v>
      </c>
      <c r="O636" s="229">
        <v>0</v>
      </c>
      <c r="P636" s="229">
        <v>0</v>
      </c>
      <c r="Q636" s="229">
        <v>0</v>
      </c>
      <c r="R636" s="229">
        <v>0</v>
      </c>
      <c r="S636" s="229">
        <v>0</v>
      </c>
      <c r="T636" s="229">
        <v>0</v>
      </c>
      <c r="U636" s="229">
        <v>0</v>
      </c>
      <c r="V636" s="229">
        <v>0</v>
      </c>
      <c r="W636" s="229">
        <v>0</v>
      </c>
      <c r="X636" s="229">
        <v>0</v>
      </c>
      <c r="Y636" s="229">
        <v>0</v>
      </c>
      <c r="Z636" s="229">
        <v>0</v>
      </c>
      <c r="AA636" s="229">
        <v>0</v>
      </c>
      <c r="AB636" s="229">
        <v>0</v>
      </c>
      <c r="AC636" s="229">
        <v>0</v>
      </c>
      <c r="AD636" s="229">
        <v>0</v>
      </c>
      <c r="AE636" s="229">
        <v>0</v>
      </c>
      <c r="AF636" s="229">
        <v>0</v>
      </c>
      <c r="AG636" s="229">
        <v>0</v>
      </c>
      <c r="AH636" s="229">
        <v>0</v>
      </c>
      <c r="AI636" s="229">
        <v>0</v>
      </c>
      <c r="AJ636" s="229">
        <v>0</v>
      </c>
      <c r="AK636" s="229">
        <v>0</v>
      </c>
      <c r="AL636" s="229">
        <v>0</v>
      </c>
    </row>
    <row r="637" spans="1:38">
      <c r="A637" s="229">
        <v>636</v>
      </c>
      <c r="B637" s="229" t="s">
        <v>3326</v>
      </c>
      <c r="C637" s="229" t="s">
        <v>3351</v>
      </c>
      <c r="D637" s="229">
        <f t="shared" si="9"/>
        <v>0</v>
      </c>
      <c r="G637" s="229">
        <v>0</v>
      </c>
      <c r="H637" s="229">
        <v>0</v>
      </c>
      <c r="I637" s="229">
        <v>0</v>
      </c>
      <c r="J637" s="229">
        <v>0</v>
      </c>
      <c r="K637" s="229">
        <v>0</v>
      </c>
      <c r="L637" s="229">
        <v>0</v>
      </c>
      <c r="M637" s="229">
        <v>0</v>
      </c>
      <c r="N637" s="229">
        <v>0</v>
      </c>
      <c r="O637" s="229">
        <v>0</v>
      </c>
      <c r="P637" s="229">
        <v>0</v>
      </c>
      <c r="Q637" s="229">
        <v>0</v>
      </c>
      <c r="R637" s="229">
        <v>0</v>
      </c>
      <c r="S637" s="229">
        <v>0</v>
      </c>
      <c r="T637" s="229">
        <v>0</v>
      </c>
      <c r="U637" s="229">
        <v>0</v>
      </c>
      <c r="V637" s="229">
        <v>0</v>
      </c>
      <c r="W637" s="229">
        <v>0</v>
      </c>
      <c r="X637" s="229">
        <v>0</v>
      </c>
      <c r="Y637" s="229">
        <v>0</v>
      </c>
      <c r="Z637" s="229">
        <v>0</v>
      </c>
      <c r="AA637" s="229">
        <v>0</v>
      </c>
      <c r="AB637" s="229">
        <v>0</v>
      </c>
      <c r="AC637" s="229">
        <v>0</v>
      </c>
      <c r="AD637" s="229">
        <v>0</v>
      </c>
      <c r="AE637" s="229">
        <v>0</v>
      </c>
      <c r="AF637" s="229">
        <v>0</v>
      </c>
      <c r="AG637" s="229">
        <v>0</v>
      </c>
      <c r="AH637" s="229">
        <v>0</v>
      </c>
      <c r="AI637" s="229">
        <v>0</v>
      </c>
      <c r="AJ637" s="229">
        <v>0</v>
      </c>
      <c r="AK637" s="229">
        <v>0</v>
      </c>
      <c r="AL637" s="229">
        <v>0</v>
      </c>
    </row>
    <row r="638" spans="1:38">
      <c r="A638" s="229">
        <v>637</v>
      </c>
      <c r="B638" s="229" t="s">
        <v>3326</v>
      </c>
      <c r="C638" s="229" t="s">
        <v>3352</v>
      </c>
      <c r="D638" s="229">
        <f t="shared" si="9"/>
        <v>0</v>
      </c>
      <c r="G638" s="229">
        <v>0</v>
      </c>
      <c r="H638" s="229">
        <v>0</v>
      </c>
      <c r="I638" s="229">
        <v>0</v>
      </c>
      <c r="J638" s="229">
        <v>0</v>
      </c>
      <c r="K638" s="229">
        <v>0</v>
      </c>
      <c r="L638" s="229">
        <v>0</v>
      </c>
      <c r="M638" s="229">
        <v>0</v>
      </c>
      <c r="N638" s="229">
        <v>0</v>
      </c>
      <c r="O638" s="229">
        <v>0</v>
      </c>
      <c r="P638" s="229">
        <v>0</v>
      </c>
      <c r="Q638" s="229">
        <v>0</v>
      </c>
      <c r="R638" s="229">
        <v>0</v>
      </c>
      <c r="S638" s="229">
        <v>0</v>
      </c>
      <c r="T638" s="229">
        <v>0</v>
      </c>
      <c r="U638" s="229">
        <v>0</v>
      </c>
      <c r="V638" s="229">
        <v>0</v>
      </c>
      <c r="W638" s="229">
        <v>0</v>
      </c>
      <c r="X638" s="229">
        <v>0</v>
      </c>
      <c r="Y638" s="229">
        <v>0</v>
      </c>
      <c r="Z638" s="229">
        <v>0</v>
      </c>
      <c r="AA638" s="229">
        <v>0</v>
      </c>
      <c r="AB638" s="229">
        <v>0</v>
      </c>
      <c r="AC638" s="229">
        <v>0</v>
      </c>
      <c r="AD638" s="229">
        <v>0</v>
      </c>
      <c r="AE638" s="229">
        <v>0</v>
      </c>
      <c r="AF638" s="229">
        <v>0</v>
      </c>
      <c r="AG638" s="229">
        <v>0</v>
      </c>
      <c r="AH638" s="229">
        <v>0</v>
      </c>
      <c r="AI638" s="229">
        <v>0</v>
      </c>
      <c r="AJ638" s="229">
        <v>0</v>
      </c>
      <c r="AK638" s="229">
        <v>0</v>
      </c>
      <c r="AL638" s="229">
        <v>0</v>
      </c>
    </row>
    <row r="639" spans="1:38">
      <c r="A639" s="229">
        <v>638</v>
      </c>
      <c r="B639" s="229" t="s">
        <v>3326</v>
      </c>
      <c r="C639" s="229" t="s">
        <v>3353</v>
      </c>
      <c r="D639" s="229">
        <f t="shared" si="9"/>
        <v>0</v>
      </c>
      <c r="G639" s="229">
        <v>0</v>
      </c>
      <c r="H639" s="229">
        <v>0</v>
      </c>
      <c r="I639" s="229">
        <v>0</v>
      </c>
      <c r="J639" s="229">
        <v>0</v>
      </c>
      <c r="K639" s="229">
        <v>0</v>
      </c>
      <c r="L639" s="229">
        <v>0</v>
      </c>
      <c r="M639" s="229">
        <v>0</v>
      </c>
      <c r="N639" s="229">
        <v>0</v>
      </c>
      <c r="O639" s="229">
        <v>0</v>
      </c>
      <c r="P639" s="229">
        <v>0</v>
      </c>
      <c r="Q639" s="229">
        <v>0</v>
      </c>
      <c r="R639" s="229">
        <v>0</v>
      </c>
      <c r="S639" s="229">
        <v>0</v>
      </c>
      <c r="T639" s="229">
        <v>0</v>
      </c>
      <c r="U639" s="229">
        <v>0</v>
      </c>
      <c r="V639" s="229">
        <v>0</v>
      </c>
      <c r="W639" s="229">
        <v>0</v>
      </c>
      <c r="X639" s="229">
        <v>0</v>
      </c>
      <c r="Y639" s="229">
        <v>0</v>
      </c>
      <c r="Z639" s="229">
        <v>0</v>
      </c>
      <c r="AA639" s="229">
        <v>0</v>
      </c>
      <c r="AB639" s="229">
        <v>0</v>
      </c>
      <c r="AC639" s="229">
        <v>0</v>
      </c>
      <c r="AD639" s="229">
        <v>0</v>
      </c>
      <c r="AE639" s="229">
        <v>0</v>
      </c>
      <c r="AF639" s="229">
        <v>0</v>
      </c>
      <c r="AG639" s="229">
        <v>0</v>
      </c>
      <c r="AH639" s="229">
        <v>0</v>
      </c>
      <c r="AI639" s="229">
        <v>0</v>
      </c>
      <c r="AJ639" s="229">
        <v>0</v>
      </c>
      <c r="AK639" s="229">
        <v>0</v>
      </c>
      <c r="AL639" s="229">
        <v>0</v>
      </c>
    </row>
    <row r="640" spans="1:38">
      <c r="A640" s="229">
        <v>639</v>
      </c>
      <c r="B640" s="229" t="s">
        <v>3326</v>
      </c>
      <c r="C640" s="229" t="s">
        <v>3354</v>
      </c>
      <c r="D640" s="229">
        <f t="shared" si="9"/>
        <v>600</v>
      </c>
      <c r="G640" s="229">
        <v>0</v>
      </c>
      <c r="H640" s="229">
        <v>0</v>
      </c>
      <c r="I640" s="229">
        <v>0</v>
      </c>
      <c r="J640" s="229">
        <v>0</v>
      </c>
      <c r="K640" s="229">
        <v>0</v>
      </c>
      <c r="L640" s="229">
        <v>0</v>
      </c>
      <c r="M640" s="229">
        <v>0</v>
      </c>
      <c r="N640" s="229">
        <v>0</v>
      </c>
      <c r="O640" s="229">
        <v>0</v>
      </c>
      <c r="P640" s="229">
        <v>0</v>
      </c>
      <c r="Q640" s="229">
        <v>0</v>
      </c>
      <c r="R640" s="229">
        <v>0</v>
      </c>
      <c r="S640" s="229">
        <v>0</v>
      </c>
      <c r="T640" s="229">
        <v>600</v>
      </c>
      <c r="U640" s="229">
        <v>0</v>
      </c>
      <c r="V640" s="229">
        <v>0</v>
      </c>
      <c r="W640" s="229">
        <v>0</v>
      </c>
      <c r="X640" s="229">
        <v>0</v>
      </c>
      <c r="Y640" s="229">
        <v>0</v>
      </c>
      <c r="Z640" s="229">
        <v>0</v>
      </c>
      <c r="AA640" s="229">
        <v>0</v>
      </c>
      <c r="AB640" s="229">
        <v>0</v>
      </c>
      <c r="AC640" s="229">
        <v>0</v>
      </c>
      <c r="AD640" s="229">
        <v>0</v>
      </c>
      <c r="AE640" s="229">
        <v>0</v>
      </c>
      <c r="AF640" s="229">
        <v>0</v>
      </c>
      <c r="AG640" s="229">
        <v>0</v>
      </c>
      <c r="AH640" s="229">
        <v>0</v>
      </c>
      <c r="AI640" s="229">
        <v>0</v>
      </c>
      <c r="AJ640" s="229">
        <v>0</v>
      </c>
      <c r="AK640" s="229">
        <v>0</v>
      </c>
      <c r="AL640" s="229">
        <v>600</v>
      </c>
    </row>
    <row r="641" spans="1:38">
      <c r="A641" s="229">
        <v>640</v>
      </c>
      <c r="B641" s="229" t="s">
        <v>3326</v>
      </c>
      <c r="C641" s="229" t="s">
        <v>3355</v>
      </c>
      <c r="D641" s="229">
        <f t="shared" si="9"/>
        <v>600</v>
      </c>
      <c r="G641" s="229">
        <v>0</v>
      </c>
      <c r="H641" s="229">
        <v>0</v>
      </c>
      <c r="I641" s="229">
        <v>0</v>
      </c>
      <c r="J641" s="229">
        <v>0</v>
      </c>
      <c r="K641" s="229">
        <v>0</v>
      </c>
      <c r="L641" s="229">
        <v>0</v>
      </c>
      <c r="M641" s="229">
        <v>0</v>
      </c>
      <c r="N641" s="229">
        <v>0</v>
      </c>
      <c r="O641" s="229">
        <v>0</v>
      </c>
      <c r="P641" s="229">
        <v>0</v>
      </c>
      <c r="Q641" s="229">
        <v>0</v>
      </c>
      <c r="R641" s="229">
        <v>0</v>
      </c>
      <c r="S641" s="229">
        <v>0</v>
      </c>
      <c r="T641" s="229">
        <v>600</v>
      </c>
      <c r="U641" s="229">
        <v>0</v>
      </c>
      <c r="V641" s="229">
        <v>0</v>
      </c>
      <c r="W641" s="229">
        <v>0</v>
      </c>
      <c r="X641" s="229">
        <v>0</v>
      </c>
      <c r="Y641" s="229">
        <v>0</v>
      </c>
      <c r="Z641" s="229">
        <v>0</v>
      </c>
      <c r="AA641" s="229">
        <v>0</v>
      </c>
      <c r="AB641" s="229">
        <v>0</v>
      </c>
      <c r="AC641" s="229">
        <v>0</v>
      </c>
      <c r="AD641" s="229">
        <v>0</v>
      </c>
      <c r="AE641" s="229">
        <v>0</v>
      </c>
      <c r="AF641" s="229">
        <v>0</v>
      </c>
      <c r="AG641" s="229">
        <v>0</v>
      </c>
      <c r="AH641" s="229">
        <v>0</v>
      </c>
      <c r="AI641" s="229">
        <v>0</v>
      </c>
      <c r="AJ641" s="229">
        <v>0</v>
      </c>
      <c r="AK641" s="229">
        <v>0</v>
      </c>
      <c r="AL641" s="229">
        <v>600</v>
      </c>
    </row>
    <row r="642" spans="1:38">
      <c r="A642" s="229">
        <v>641</v>
      </c>
      <c r="B642" s="229" t="s">
        <v>3326</v>
      </c>
      <c r="C642" s="229" t="s">
        <v>3356</v>
      </c>
      <c r="D642" s="229">
        <f t="shared" ref="D642:D705" si="10">IF(ISERROR(AL642),0,AL642)</f>
        <v>600</v>
      </c>
      <c r="G642" s="229">
        <v>0</v>
      </c>
      <c r="H642" s="229">
        <v>0</v>
      </c>
      <c r="I642" s="229">
        <v>0</v>
      </c>
      <c r="J642" s="229">
        <v>0</v>
      </c>
      <c r="K642" s="229">
        <v>0</v>
      </c>
      <c r="L642" s="229">
        <v>0</v>
      </c>
      <c r="M642" s="229">
        <v>0</v>
      </c>
      <c r="N642" s="229">
        <v>0</v>
      </c>
      <c r="O642" s="229">
        <v>0</v>
      </c>
      <c r="P642" s="229">
        <v>0</v>
      </c>
      <c r="Q642" s="229">
        <v>0</v>
      </c>
      <c r="R642" s="229">
        <v>0</v>
      </c>
      <c r="S642" s="229">
        <v>0</v>
      </c>
      <c r="T642" s="229">
        <v>600</v>
      </c>
      <c r="U642" s="229">
        <v>0</v>
      </c>
      <c r="V642" s="229">
        <v>0</v>
      </c>
      <c r="W642" s="229">
        <v>0</v>
      </c>
      <c r="X642" s="229">
        <v>0</v>
      </c>
      <c r="Y642" s="229">
        <v>0</v>
      </c>
      <c r="Z642" s="229">
        <v>0</v>
      </c>
      <c r="AA642" s="229">
        <v>0</v>
      </c>
      <c r="AB642" s="229">
        <v>0</v>
      </c>
      <c r="AC642" s="229">
        <v>0</v>
      </c>
      <c r="AD642" s="229">
        <v>0</v>
      </c>
      <c r="AE642" s="229">
        <v>0</v>
      </c>
      <c r="AF642" s="229">
        <v>0</v>
      </c>
      <c r="AG642" s="229">
        <v>0</v>
      </c>
      <c r="AH642" s="229">
        <v>0</v>
      </c>
      <c r="AI642" s="229">
        <v>0</v>
      </c>
      <c r="AJ642" s="229">
        <v>0</v>
      </c>
      <c r="AK642" s="229">
        <v>0</v>
      </c>
      <c r="AL642" s="229">
        <v>600</v>
      </c>
    </row>
    <row r="643" spans="1:38">
      <c r="A643" s="229">
        <v>642</v>
      </c>
      <c r="B643" s="229" t="s">
        <v>3326</v>
      </c>
      <c r="C643" s="229" t="s">
        <v>3357</v>
      </c>
      <c r="D643" s="229">
        <f t="shared" si="10"/>
        <v>0</v>
      </c>
      <c r="G643" s="229">
        <v>0</v>
      </c>
      <c r="H643" s="229">
        <v>0</v>
      </c>
      <c r="I643" s="229">
        <v>0</v>
      </c>
      <c r="J643" s="229">
        <v>0</v>
      </c>
      <c r="K643" s="229">
        <v>0</v>
      </c>
      <c r="L643" s="229">
        <v>0</v>
      </c>
      <c r="M643" s="229">
        <v>0</v>
      </c>
      <c r="N643" s="229">
        <v>0</v>
      </c>
      <c r="O643" s="229">
        <v>0</v>
      </c>
      <c r="P643" s="229">
        <v>0</v>
      </c>
      <c r="Q643" s="229">
        <v>0</v>
      </c>
      <c r="R643" s="229">
        <v>0</v>
      </c>
      <c r="S643" s="229">
        <v>0</v>
      </c>
      <c r="T643" s="229">
        <v>0</v>
      </c>
      <c r="U643" s="229">
        <v>0</v>
      </c>
      <c r="V643" s="229">
        <v>0</v>
      </c>
      <c r="W643" s="229">
        <v>0</v>
      </c>
      <c r="X643" s="229">
        <v>0</v>
      </c>
      <c r="Y643" s="229">
        <v>0</v>
      </c>
      <c r="Z643" s="229">
        <v>0</v>
      </c>
      <c r="AA643" s="229">
        <v>0</v>
      </c>
      <c r="AB643" s="229">
        <v>0</v>
      </c>
      <c r="AC643" s="229">
        <v>0</v>
      </c>
      <c r="AD643" s="229">
        <v>0</v>
      </c>
      <c r="AE643" s="229">
        <v>0</v>
      </c>
      <c r="AF643" s="229">
        <v>0</v>
      </c>
      <c r="AG643" s="229">
        <v>0</v>
      </c>
      <c r="AH643" s="229">
        <v>0</v>
      </c>
      <c r="AI643" s="229">
        <v>0</v>
      </c>
      <c r="AJ643" s="229">
        <v>0</v>
      </c>
      <c r="AK643" s="229">
        <v>0</v>
      </c>
      <c r="AL643" s="229">
        <v>0</v>
      </c>
    </row>
    <row r="644" spans="1:38">
      <c r="A644" s="229">
        <v>643</v>
      </c>
      <c r="B644" s="229" t="s">
        <v>3326</v>
      </c>
      <c r="C644" s="229" t="s">
        <v>3358</v>
      </c>
      <c r="D644" s="229">
        <f t="shared" si="10"/>
        <v>0</v>
      </c>
      <c r="G644" s="229">
        <v>0</v>
      </c>
      <c r="H644" s="229">
        <v>0</v>
      </c>
      <c r="I644" s="229">
        <v>0</v>
      </c>
      <c r="J644" s="229">
        <v>0</v>
      </c>
      <c r="K644" s="229">
        <v>0</v>
      </c>
      <c r="L644" s="229">
        <v>0</v>
      </c>
      <c r="M644" s="229">
        <v>0</v>
      </c>
      <c r="N644" s="229">
        <v>0</v>
      </c>
      <c r="O644" s="229">
        <v>0</v>
      </c>
      <c r="P644" s="229">
        <v>0</v>
      </c>
      <c r="Q644" s="229">
        <v>0</v>
      </c>
      <c r="R644" s="229">
        <v>0</v>
      </c>
      <c r="S644" s="229">
        <v>0</v>
      </c>
      <c r="T644" s="229">
        <v>0</v>
      </c>
      <c r="U644" s="229">
        <v>0</v>
      </c>
      <c r="V644" s="229">
        <v>0</v>
      </c>
      <c r="W644" s="229">
        <v>0</v>
      </c>
      <c r="X644" s="229">
        <v>0</v>
      </c>
      <c r="Y644" s="229">
        <v>0</v>
      </c>
      <c r="Z644" s="229">
        <v>0</v>
      </c>
      <c r="AA644" s="229">
        <v>0</v>
      </c>
      <c r="AB644" s="229">
        <v>0</v>
      </c>
      <c r="AC644" s="229">
        <v>0</v>
      </c>
      <c r="AD644" s="229">
        <v>0</v>
      </c>
      <c r="AE644" s="229">
        <v>0</v>
      </c>
      <c r="AF644" s="229">
        <v>0</v>
      </c>
      <c r="AG644" s="229">
        <v>0</v>
      </c>
      <c r="AH644" s="229">
        <v>0</v>
      </c>
      <c r="AI644" s="229">
        <v>0</v>
      </c>
      <c r="AJ644" s="229">
        <v>0</v>
      </c>
      <c r="AK644" s="229">
        <v>0</v>
      </c>
      <c r="AL644" s="229">
        <v>0</v>
      </c>
    </row>
    <row r="645" spans="1:38">
      <c r="A645" s="229">
        <v>644</v>
      </c>
      <c r="B645" s="229" t="s">
        <v>3326</v>
      </c>
      <c r="C645" s="229" t="s">
        <v>3359</v>
      </c>
      <c r="D645" s="229">
        <f t="shared" si="10"/>
        <v>0</v>
      </c>
      <c r="G645" s="229">
        <v>0</v>
      </c>
      <c r="H645" s="229">
        <v>0</v>
      </c>
      <c r="I645" s="229">
        <v>0</v>
      </c>
      <c r="J645" s="229">
        <v>0</v>
      </c>
      <c r="K645" s="229">
        <v>0</v>
      </c>
      <c r="L645" s="229">
        <v>0</v>
      </c>
      <c r="M645" s="229">
        <v>0</v>
      </c>
      <c r="N645" s="229">
        <v>0</v>
      </c>
      <c r="O645" s="229">
        <v>0</v>
      </c>
      <c r="P645" s="229">
        <v>0</v>
      </c>
      <c r="Q645" s="229">
        <v>0</v>
      </c>
      <c r="R645" s="229">
        <v>0</v>
      </c>
      <c r="S645" s="229">
        <v>0</v>
      </c>
      <c r="T645" s="229">
        <v>0</v>
      </c>
      <c r="U645" s="229">
        <v>0</v>
      </c>
      <c r="V645" s="229">
        <v>0</v>
      </c>
      <c r="W645" s="229">
        <v>0</v>
      </c>
      <c r="X645" s="229">
        <v>0</v>
      </c>
      <c r="Y645" s="229">
        <v>0</v>
      </c>
      <c r="Z645" s="229">
        <v>0</v>
      </c>
      <c r="AA645" s="229">
        <v>0</v>
      </c>
      <c r="AB645" s="229">
        <v>0</v>
      </c>
      <c r="AC645" s="229">
        <v>0</v>
      </c>
      <c r="AD645" s="229">
        <v>0</v>
      </c>
      <c r="AE645" s="229">
        <v>0</v>
      </c>
      <c r="AF645" s="229">
        <v>0</v>
      </c>
      <c r="AG645" s="229">
        <v>0</v>
      </c>
      <c r="AH645" s="229">
        <v>0</v>
      </c>
      <c r="AI645" s="229">
        <v>0</v>
      </c>
      <c r="AJ645" s="229">
        <v>0</v>
      </c>
      <c r="AK645" s="229">
        <v>0</v>
      </c>
      <c r="AL645" s="229">
        <v>0</v>
      </c>
    </row>
    <row r="646" spans="1:38">
      <c r="A646" s="229">
        <v>645</v>
      </c>
      <c r="B646" s="229" t="s">
        <v>3326</v>
      </c>
      <c r="C646" s="229" t="s">
        <v>3360</v>
      </c>
      <c r="D646" s="229">
        <f t="shared" si="10"/>
        <v>0</v>
      </c>
      <c r="G646" s="229">
        <v>0</v>
      </c>
      <c r="H646" s="229">
        <v>0</v>
      </c>
      <c r="I646" s="229">
        <v>0</v>
      </c>
      <c r="J646" s="229">
        <v>0</v>
      </c>
      <c r="K646" s="229">
        <v>0</v>
      </c>
      <c r="L646" s="229">
        <v>0</v>
      </c>
      <c r="M646" s="229">
        <v>0</v>
      </c>
      <c r="N646" s="229">
        <v>0</v>
      </c>
      <c r="O646" s="229">
        <v>0</v>
      </c>
      <c r="P646" s="229">
        <v>0</v>
      </c>
      <c r="Q646" s="229">
        <v>0</v>
      </c>
      <c r="R646" s="229">
        <v>0</v>
      </c>
      <c r="S646" s="229">
        <v>0</v>
      </c>
      <c r="T646" s="229">
        <v>0</v>
      </c>
      <c r="U646" s="229">
        <v>0</v>
      </c>
      <c r="V646" s="229">
        <v>0</v>
      </c>
      <c r="W646" s="229">
        <v>0</v>
      </c>
      <c r="X646" s="229">
        <v>0</v>
      </c>
      <c r="Y646" s="229">
        <v>0</v>
      </c>
      <c r="Z646" s="229">
        <v>0</v>
      </c>
      <c r="AA646" s="229">
        <v>0</v>
      </c>
      <c r="AB646" s="229">
        <v>0</v>
      </c>
      <c r="AC646" s="229">
        <v>0</v>
      </c>
      <c r="AD646" s="229">
        <v>0</v>
      </c>
      <c r="AE646" s="229">
        <v>0</v>
      </c>
      <c r="AF646" s="229">
        <v>0</v>
      </c>
      <c r="AG646" s="229">
        <v>0</v>
      </c>
      <c r="AH646" s="229">
        <v>0</v>
      </c>
      <c r="AI646" s="229">
        <v>0</v>
      </c>
      <c r="AJ646" s="229">
        <v>0</v>
      </c>
      <c r="AK646" s="229">
        <v>0</v>
      </c>
      <c r="AL646" s="229">
        <v>0</v>
      </c>
    </row>
    <row r="647" spans="1:38">
      <c r="A647" s="229">
        <v>646</v>
      </c>
      <c r="B647" s="229" t="s">
        <v>3326</v>
      </c>
      <c r="C647" s="229" t="s">
        <v>3361</v>
      </c>
      <c r="D647" s="229">
        <f t="shared" si="10"/>
        <v>0</v>
      </c>
      <c r="G647" s="229">
        <v>0</v>
      </c>
      <c r="H647" s="229">
        <v>0</v>
      </c>
      <c r="I647" s="229">
        <v>0</v>
      </c>
      <c r="J647" s="229">
        <v>0</v>
      </c>
      <c r="K647" s="229">
        <v>0</v>
      </c>
      <c r="L647" s="229">
        <v>0</v>
      </c>
      <c r="M647" s="229">
        <v>0</v>
      </c>
      <c r="N647" s="229">
        <v>0</v>
      </c>
      <c r="O647" s="229">
        <v>0</v>
      </c>
      <c r="P647" s="229">
        <v>0</v>
      </c>
      <c r="Q647" s="229">
        <v>0</v>
      </c>
      <c r="R647" s="229">
        <v>0</v>
      </c>
      <c r="S647" s="229">
        <v>0</v>
      </c>
      <c r="T647" s="229">
        <v>0</v>
      </c>
      <c r="U647" s="229">
        <v>0</v>
      </c>
      <c r="V647" s="229">
        <v>0</v>
      </c>
      <c r="W647" s="229">
        <v>0</v>
      </c>
      <c r="X647" s="229">
        <v>0</v>
      </c>
      <c r="Y647" s="229">
        <v>0</v>
      </c>
      <c r="Z647" s="229">
        <v>0</v>
      </c>
      <c r="AA647" s="229">
        <v>0</v>
      </c>
      <c r="AB647" s="229">
        <v>0</v>
      </c>
      <c r="AC647" s="229">
        <v>0</v>
      </c>
      <c r="AD647" s="229">
        <v>0</v>
      </c>
      <c r="AE647" s="229">
        <v>0</v>
      </c>
      <c r="AF647" s="229">
        <v>0</v>
      </c>
      <c r="AG647" s="229">
        <v>0</v>
      </c>
      <c r="AH647" s="229">
        <v>0</v>
      </c>
      <c r="AI647" s="229">
        <v>0</v>
      </c>
      <c r="AJ647" s="229">
        <v>0</v>
      </c>
      <c r="AK647" s="229">
        <v>0</v>
      </c>
      <c r="AL647" s="229">
        <v>0</v>
      </c>
    </row>
    <row r="648" spans="1:38">
      <c r="A648" s="229">
        <v>647</v>
      </c>
      <c r="B648" s="229" t="s">
        <v>3326</v>
      </c>
      <c r="C648" s="229" t="s">
        <v>3362</v>
      </c>
      <c r="D648" s="229">
        <f t="shared" si="10"/>
        <v>0</v>
      </c>
      <c r="G648" s="229">
        <v>0</v>
      </c>
      <c r="H648" s="229">
        <v>0</v>
      </c>
      <c r="I648" s="229">
        <v>0</v>
      </c>
      <c r="J648" s="229">
        <v>0</v>
      </c>
      <c r="K648" s="229">
        <v>0</v>
      </c>
      <c r="L648" s="229">
        <v>0</v>
      </c>
      <c r="M648" s="229">
        <v>0</v>
      </c>
      <c r="N648" s="229">
        <v>0</v>
      </c>
      <c r="O648" s="229">
        <v>0</v>
      </c>
      <c r="P648" s="229">
        <v>0</v>
      </c>
      <c r="Q648" s="229">
        <v>0</v>
      </c>
      <c r="R648" s="229">
        <v>0</v>
      </c>
      <c r="S648" s="229">
        <v>0</v>
      </c>
      <c r="T648" s="229">
        <v>0</v>
      </c>
      <c r="U648" s="229">
        <v>0</v>
      </c>
      <c r="V648" s="229">
        <v>0</v>
      </c>
      <c r="W648" s="229">
        <v>0</v>
      </c>
      <c r="X648" s="229">
        <v>0</v>
      </c>
      <c r="Y648" s="229">
        <v>0</v>
      </c>
      <c r="Z648" s="229">
        <v>0</v>
      </c>
      <c r="AA648" s="229">
        <v>0</v>
      </c>
      <c r="AB648" s="229">
        <v>0</v>
      </c>
      <c r="AC648" s="229">
        <v>0</v>
      </c>
      <c r="AD648" s="229">
        <v>0</v>
      </c>
      <c r="AE648" s="229">
        <v>0</v>
      </c>
      <c r="AF648" s="229">
        <v>0</v>
      </c>
      <c r="AG648" s="229">
        <v>0</v>
      </c>
      <c r="AH648" s="229">
        <v>0</v>
      </c>
      <c r="AI648" s="229">
        <v>0</v>
      </c>
      <c r="AJ648" s="229">
        <v>0</v>
      </c>
      <c r="AK648" s="229">
        <v>0</v>
      </c>
      <c r="AL648" s="229">
        <v>0</v>
      </c>
    </row>
    <row r="649" spans="1:38">
      <c r="A649" s="229">
        <v>648</v>
      </c>
      <c r="B649" s="229" t="s">
        <v>3326</v>
      </c>
      <c r="C649" s="229" t="s">
        <v>3363</v>
      </c>
      <c r="D649" s="229">
        <f t="shared" si="10"/>
        <v>0</v>
      </c>
      <c r="G649" s="229">
        <v>0</v>
      </c>
      <c r="H649" s="229">
        <v>0</v>
      </c>
      <c r="I649" s="229">
        <v>0</v>
      </c>
      <c r="J649" s="229">
        <v>0</v>
      </c>
      <c r="K649" s="229">
        <v>0</v>
      </c>
      <c r="L649" s="229">
        <v>0</v>
      </c>
      <c r="M649" s="229">
        <v>0</v>
      </c>
      <c r="N649" s="229">
        <v>0</v>
      </c>
      <c r="O649" s="229">
        <v>0</v>
      </c>
      <c r="P649" s="229">
        <v>0</v>
      </c>
      <c r="Q649" s="229">
        <v>0</v>
      </c>
      <c r="R649" s="229">
        <v>0</v>
      </c>
      <c r="S649" s="229">
        <v>0</v>
      </c>
      <c r="T649" s="229">
        <v>0</v>
      </c>
      <c r="U649" s="229">
        <v>0</v>
      </c>
      <c r="V649" s="229">
        <v>0</v>
      </c>
      <c r="W649" s="229">
        <v>0</v>
      </c>
      <c r="X649" s="229">
        <v>0</v>
      </c>
      <c r="Y649" s="229">
        <v>0</v>
      </c>
      <c r="Z649" s="229">
        <v>0</v>
      </c>
      <c r="AA649" s="229">
        <v>0</v>
      </c>
      <c r="AB649" s="229">
        <v>0</v>
      </c>
      <c r="AC649" s="229">
        <v>0</v>
      </c>
      <c r="AD649" s="229">
        <v>0</v>
      </c>
      <c r="AE649" s="229">
        <v>0</v>
      </c>
      <c r="AF649" s="229">
        <v>0</v>
      </c>
      <c r="AG649" s="229">
        <v>0</v>
      </c>
      <c r="AH649" s="229">
        <v>0</v>
      </c>
      <c r="AI649" s="229">
        <v>0</v>
      </c>
      <c r="AJ649" s="229">
        <v>0</v>
      </c>
      <c r="AK649" s="229">
        <v>0</v>
      </c>
      <c r="AL649" s="229">
        <v>0</v>
      </c>
    </row>
    <row r="650" spans="1:38">
      <c r="A650" s="229">
        <v>649</v>
      </c>
      <c r="B650" s="229" t="s">
        <v>3326</v>
      </c>
      <c r="C650" s="229" t="s">
        <v>3364</v>
      </c>
      <c r="D650" s="229">
        <f t="shared" si="10"/>
        <v>0</v>
      </c>
      <c r="G650" s="229">
        <v>0</v>
      </c>
      <c r="H650" s="229">
        <v>0</v>
      </c>
      <c r="I650" s="229">
        <v>0</v>
      </c>
      <c r="J650" s="229">
        <v>0</v>
      </c>
      <c r="K650" s="229">
        <v>0</v>
      </c>
      <c r="L650" s="229">
        <v>0</v>
      </c>
      <c r="M650" s="229">
        <v>0</v>
      </c>
      <c r="N650" s="229">
        <v>0</v>
      </c>
      <c r="O650" s="229">
        <v>0</v>
      </c>
      <c r="P650" s="229">
        <v>0</v>
      </c>
      <c r="Q650" s="229">
        <v>0</v>
      </c>
      <c r="R650" s="229">
        <v>0</v>
      </c>
      <c r="S650" s="229">
        <v>0</v>
      </c>
      <c r="T650" s="229">
        <v>0</v>
      </c>
      <c r="U650" s="229">
        <v>0</v>
      </c>
      <c r="V650" s="229">
        <v>0</v>
      </c>
      <c r="W650" s="229">
        <v>0</v>
      </c>
      <c r="X650" s="229">
        <v>0</v>
      </c>
      <c r="Y650" s="229">
        <v>0</v>
      </c>
      <c r="Z650" s="229">
        <v>0</v>
      </c>
      <c r="AA650" s="229">
        <v>0</v>
      </c>
      <c r="AB650" s="229">
        <v>0</v>
      </c>
      <c r="AC650" s="229">
        <v>0</v>
      </c>
      <c r="AD650" s="229">
        <v>0</v>
      </c>
      <c r="AE650" s="229">
        <v>0</v>
      </c>
      <c r="AF650" s="229">
        <v>0</v>
      </c>
      <c r="AG650" s="229">
        <v>0</v>
      </c>
      <c r="AH650" s="229">
        <v>0</v>
      </c>
      <c r="AI650" s="229">
        <v>0</v>
      </c>
      <c r="AJ650" s="229">
        <v>0</v>
      </c>
      <c r="AK650" s="229">
        <v>0</v>
      </c>
      <c r="AL650" s="229">
        <v>0</v>
      </c>
    </row>
    <row r="651" spans="1:38">
      <c r="A651" s="229">
        <v>650</v>
      </c>
      <c r="B651" s="229" t="s">
        <v>3326</v>
      </c>
      <c r="C651" s="229" t="s">
        <v>3365</v>
      </c>
      <c r="D651" s="229">
        <f t="shared" si="10"/>
        <v>0</v>
      </c>
      <c r="G651" s="229">
        <v>0</v>
      </c>
      <c r="H651" s="229">
        <v>0</v>
      </c>
      <c r="I651" s="229">
        <v>0</v>
      </c>
      <c r="J651" s="229">
        <v>0</v>
      </c>
      <c r="K651" s="229">
        <v>0</v>
      </c>
      <c r="L651" s="229">
        <v>0</v>
      </c>
      <c r="M651" s="229">
        <v>0</v>
      </c>
      <c r="N651" s="229">
        <v>0</v>
      </c>
      <c r="O651" s="229">
        <v>0</v>
      </c>
      <c r="P651" s="229">
        <v>0</v>
      </c>
      <c r="Q651" s="229">
        <v>0</v>
      </c>
      <c r="R651" s="229">
        <v>0</v>
      </c>
      <c r="S651" s="229">
        <v>0</v>
      </c>
      <c r="T651" s="229">
        <v>0</v>
      </c>
      <c r="U651" s="229">
        <v>0</v>
      </c>
      <c r="V651" s="229">
        <v>0</v>
      </c>
      <c r="W651" s="229">
        <v>0</v>
      </c>
      <c r="X651" s="229">
        <v>0</v>
      </c>
      <c r="Y651" s="229">
        <v>0</v>
      </c>
      <c r="Z651" s="229">
        <v>0</v>
      </c>
      <c r="AA651" s="229">
        <v>0</v>
      </c>
      <c r="AB651" s="229">
        <v>0</v>
      </c>
      <c r="AC651" s="229">
        <v>0</v>
      </c>
      <c r="AD651" s="229">
        <v>0</v>
      </c>
      <c r="AE651" s="229">
        <v>0</v>
      </c>
      <c r="AF651" s="229">
        <v>0</v>
      </c>
      <c r="AG651" s="229">
        <v>0</v>
      </c>
      <c r="AH651" s="229">
        <v>0</v>
      </c>
      <c r="AI651" s="229">
        <v>0</v>
      </c>
      <c r="AJ651" s="229">
        <v>0</v>
      </c>
      <c r="AK651" s="229">
        <v>0</v>
      </c>
      <c r="AL651" s="229">
        <v>0</v>
      </c>
    </row>
    <row r="652" spans="1:38">
      <c r="A652" s="229">
        <v>651</v>
      </c>
      <c r="B652" s="229">
        <v>0</v>
      </c>
      <c r="C652" s="229" t="s">
        <v>3366</v>
      </c>
      <c r="D652" s="229">
        <f t="shared" si="10"/>
        <v>0</v>
      </c>
      <c r="G652" s="229">
        <v>0</v>
      </c>
      <c r="H652" s="229">
        <v>0</v>
      </c>
      <c r="I652" s="229">
        <v>0</v>
      </c>
      <c r="J652" s="229">
        <v>0</v>
      </c>
      <c r="K652" s="229">
        <v>0</v>
      </c>
      <c r="L652" s="229">
        <v>0</v>
      </c>
      <c r="M652" s="229">
        <v>0</v>
      </c>
      <c r="N652" s="229">
        <v>0</v>
      </c>
      <c r="O652" s="229">
        <v>0</v>
      </c>
      <c r="P652" s="229">
        <v>0</v>
      </c>
      <c r="Q652" s="229">
        <v>0</v>
      </c>
      <c r="R652" s="229">
        <v>0</v>
      </c>
      <c r="S652" s="229">
        <v>0</v>
      </c>
      <c r="T652" s="229">
        <v>0</v>
      </c>
      <c r="U652" s="229">
        <v>0</v>
      </c>
      <c r="V652" s="229">
        <v>0</v>
      </c>
      <c r="W652" s="229">
        <v>0</v>
      </c>
      <c r="X652" s="229">
        <v>0</v>
      </c>
      <c r="Y652" s="229">
        <v>0</v>
      </c>
      <c r="Z652" s="229">
        <v>0</v>
      </c>
      <c r="AA652" s="229">
        <v>0</v>
      </c>
      <c r="AB652" s="229">
        <v>0</v>
      </c>
      <c r="AC652" s="229">
        <v>0</v>
      </c>
      <c r="AD652" s="229">
        <v>0</v>
      </c>
      <c r="AE652" s="229">
        <v>0</v>
      </c>
      <c r="AF652" s="229">
        <v>0</v>
      </c>
      <c r="AG652" s="229">
        <v>0</v>
      </c>
      <c r="AH652" s="229">
        <v>0</v>
      </c>
      <c r="AI652" s="229">
        <v>0</v>
      </c>
      <c r="AJ652" s="229">
        <v>0</v>
      </c>
      <c r="AK652" s="229">
        <v>0</v>
      </c>
      <c r="AL652" s="229">
        <v>0</v>
      </c>
    </row>
    <row r="653" spans="1:38">
      <c r="A653" s="229">
        <v>652</v>
      </c>
      <c r="B653" s="229">
        <v>0</v>
      </c>
      <c r="C653" s="229" t="s">
        <v>3333</v>
      </c>
      <c r="D653" s="229">
        <f t="shared" si="10"/>
        <v>0</v>
      </c>
      <c r="G653" s="229">
        <v>0</v>
      </c>
      <c r="H653" s="229">
        <v>0</v>
      </c>
      <c r="I653" s="229">
        <v>0</v>
      </c>
      <c r="J653" s="229">
        <v>0</v>
      </c>
      <c r="K653" s="229">
        <v>0</v>
      </c>
      <c r="L653" s="229">
        <v>0</v>
      </c>
      <c r="M653" s="229">
        <v>0</v>
      </c>
      <c r="N653" s="229">
        <v>0</v>
      </c>
      <c r="O653" s="229">
        <v>0</v>
      </c>
      <c r="P653" s="229">
        <v>0</v>
      </c>
      <c r="Q653" s="229">
        <v>0</v>
      </c>
      <c r="R653" s="229">
        <v>0</v>
      </c>
      <c r="S653" s="229">
        <v>0</v>
      </c>
      <c r="T653" s="229">
        <v>0</v>
      </c>
      <c r="U653" s="229">
        <v>0</v>
      </c>
      <c r="V653" s="229">
        <v>0</v>
      </c>
      <c r="W653" s="229">
        <v>0</v>
      </c>
      <c r="X653" s="229">
        <v>0</v>
      </c>
      <c r="Y653" s="229">
        <v>0</v>
      </c>
      <c r="Z653" s="229">
        <v>0</v>
      </c>
      <c r="AA653" s="229">
        <v>0</v>
      </c>
      <c r="AB653" s="229">
        <v>0</v>
      </c>
      <c r="AC653" s="229">
        <v>0</v>
      </c>
      <c r="AD653" s="229">
        <v>0</v>
      </c>
      <c r="AE653" s="229">
        <v>0</v>
      </c>
      <c r="AF653" s="229">
        <v>0</v>
      </c>
      <c r="AG653" s="229">
        <v>0</v>
      </c>
      <c r="AH653" s="229">
        <v>0</v>
      </c>
      <c r="AI653" s="229">
        <v>0</v>
      </c>
      <c r="AJ653" s="229">
        <v>0</v>
      </c>
      <c r="AK653" s="229">
        <v>0</v>
      </c>
      <c r="AL653" s="229">
        <v>0</v>
      </c>
    </row>
    <row r="654" spans="1:38">
      <c r="A654" s="229">
        <v>653</v>
      </c>
      <c r="B654" s="229">
        <v>0</v>
      </c>
      <c r="C654" s="229" t="s">
        <v>3334</v>
      </c>
      <c r="D654" s="229">
        <f t="shared" si="10"/>
        <v>0</v>
      </c>
      <c r="G654" s="229">
        <v>0</v>
      </c>
      <c r="H654" s="229">
        <v>0</v>
      </c>
      <c r="I654" s="229">
        <v>0</v>
      </c>
      <c r="J654" s="229">
        <v>0</v>
      </c>
      <c r="K654" s="229">
        <v>0</v>
      </c>
      <c r="L654" s="229">
        <v>0</v>
      </c>
      <c r="M654" s="229">
        <v>0</v>
      </c>
      <c r="N654" s="229">
        <v>0</v>
      </c>
      <c r="O654" s="229">
        <v>0</v>
      </c>
      <c r="P654" s="229">
        <v>0</v>
      </c>
      <c r="Q654" s="229">
        <v>0</v>
      </c>
      <c r="R654" s="229">
        <v>0</v>
      </c>
      <c r="S654" s="229">
        <v>0</v>
      </c>
      <c r="T654" s="229">
        <v>0</v>
      </c>
      <c r="U654" s="229">
        <v>0</v>
      </c>
      <c r="V654" s="229">
        <v>0</v>
      </c>
      <c r="W654" s="229">
        <v>0</v>
      </c>
      <c r="X654" s="229">
        <v>0</v>
      </c>
      <c r="Y654" s="229">
        <v>0</v>
      </c>
      <c r="Z654" s="229">
        <v>0</v>
      </c>
      <c r="AA654" s="229">
        <v>0</v>
      </c>
      <c r="AB654" s="229">
        <v>0</v>
      </c>
      <c r="AC654" s="229">
        <v>0</v>
      </c>
      <c r="AD654" s="229">
        <v>0</v>
      </c>
      <c r="AE654" s="229">
        <v>0</v>
      </c>
      <c r="AF654" s="229">
        <v>0</v>
      </c>
      <c r="AG654" s="229">
        <v>0</v>
      </c>
      <c r="AH654" s="229">
        <v>0</v>
      </c>
      <c r="AI654" s="229">
        <v>0</v>
      </c>
      <c r="AJ654" s="229">
        <v>0</v>
      </c>
      <c r="AK654" s="229">
        <v>0</v>
      </c>
      <c r="AL654" s="229">
        <v>0</v>
      </c>
    </row>
    <row r="655" spans="1:38">
      <c r="A655" s="229">
        <v>654</v>
      </c>
      <c r="B655" s="229">
        <v>0</v>
      </c>
      <c r="C655" s="229" t="s">
        <v>3367</v>
      </c>
      <c r="D655" s="229">
        <f t="shared" si="10"/>
        <v>0</v>
      </c>
      <c r="G655" s="229">
        <v>0</v>
      </c>
      <c r="H655" s="229">
        <v>0</v>
      </c>
      <c r="I655" s="229">
        <v>0</v>
      </c>
      <c r="J655" s="229">
        <v>0</v>
      </c>
      <c r="K655" s="229">
        <v>0</v>
      </c>
      <c r="L655" s="229">
        <v>0</v>
      </c>
      <c r="M655" s="229">
        <v>0</v>
      </c>
      <c r="N655" s="229">
        <v>0</v>
      </c>
      <c r="O655" s="229">
        <v>0</v>
      </c>
      <c r="P655" s="229">
        <v>0</v>
      </c>
      <c r="Q655" s="229">
        <v>0</v>
      </c>
      <c r="R655" s="229">
        <v>0</v>
      </c>
      <c r="S655" s="229">
        <v>0</v>
      </c>
      <c r="T655" s="229">
        <v>0</v>
      </c>
      <c r="U655" s="229">
        <v>0</v>
      </c>
      <c r="V655" s="229">
        <v>0</v>
      </c>
      <c r="W655" s="229">
        <v>0</v>
      </c>
      <c r="X655" s="229">
        <v>0</v>
      </c>
      <c r="Y655" s="229">
        <v>0</v>
      </c>
      <c r="Z655" s="229">
        <v>0</v>
      </c>
      <c r="AA655" s="229">
        <v>0</v>
      </c>
      <c r="AB655" s="229">
        <v>0</v>
      </c>
      <c r="AC655" s="229">
        <v>0</v>
      </c>
      <c r="AD655" s="229">
        <v>0</v>
      </c>
      <c r="AE655" s="229">
        <v>0</v>
      </c>
      <c r="AF655" s="229">
        <v>0</v>
      </c>
      <c r="AG655" s="229">
        <v>0</v>
      </c>
      <c r="AH655" s="229">
        <v>0</v>
      </c>
      <c r="AI655" s="229">
        <v>0</v>
      </c>
      <c r="AJ655" s="229">
        <v>0</v>
      </c>
      <c r="AK655" s="229">
        <v>0</v>
      </c>
      <c r="AL655" s="229">
        <v>0</v>
      </c>
    </row>
    <row r="656" spans="1:38">
      <c r="A656" s="229">
        <v>655</v>
      </c>
      <c r="B656" s="229">
        <v>0</v>
      </c>
      <c r="C656" s="229" t="s">
        <v>3335</v>
      </c>
      <c r="D656" s="229">
        <f t="shared" si="10"/>
        <v>0</v>
      </c>
      <c r="G656" s="229">
        <v>0</v>
      </c>
      <c r="H656" s="229">
        <v>0</v>
      </c>
      <c r="I656" s="229">
        <v>0</v>
      </c>
      <c r="J656" s="229">
        <v>0</v>
      </c>
      <c r="K656" s="229">
        <v>0</v>
      </c>
      <c r="L656" s="229">
        <v>0</v>
      </c>
      <c r="M656" s="229">
        <v>0</v>
      </c>
      <c r="N656" s="229">
        <v>0</v>
      </c>
      <c r="O656" s="229">
        <v>0</v>
      </c>
      <c r="P656" s="229">
        <v>0</v>
      </c>
      <c r="Q656" s="229">
        <v>0</v>
      </c>
      <c r="R656" s="229">
        <v>0</v>
      </c>
      <c r="S656" s="229">
        <v>0</v>
      </c>
      <c r="T656" s="229">
        <v>0</v>
      </c>
      <c r="U656" s="229">
        <v>0</v>
      </c>
      <c r="V656" s="229">
        <v>0</v>
      </c>
      <c r="W656" s="229">
        <v>0</v>
      </c>
      <c r="X656" s="229">
        <v>0</v>
      </c>
      <c r="Y656" s="229">
        <v>0</v>
      </c>
      <c r="Z656" s="229">
        <v>0</v>
      </c>
      <c r="AA656" s="229">
        <v>0</v>
      </c>
      <c r="AB656" s="229">
        <v>0</v>
      </c>
      <c r="AC656" s="229">
        <v>0</v>
      </c>
      <c r="AD656" s="229">
        <v>0</v>
      </c>
      <c r="AE656" s="229">
        <v>0</v>
      </c>
      <c r="AF656" s="229">
        <v>0</v>
      </c>
      <c r="AG656" s="229">
        <v>0</v>
      </c>
      <c r="AH656" s="229">
        <v>0</v>
      </c>
      <c r="AI656" s="229">
        <v>0</v>
      </c>
      <c r="AJ656" s="229">
        <v>0</v>
      </c>
      <c r="AK656" s="229">
        <v>0</v>
      </c>
      <c r="AL656" s="229">
        <v>0</v>
      </c>
    </row>
    <row r="657" spans="1:38">
      <c r="A657" s="229">
        <v>656</v>
      </c>
      <c r="B657" s="229">
        <v>0</v>
      </c>
      <c r="C657" s="229" t="s">
        <v>3336</v>
      </c>
      <c r="D657" s="229">
        <f t="shared" si="10"/>
        <v>0</v>
      </c>
      <c r="G657" s="229">
        <v>0</v>
      </c>
      <c r="H657" s="229">
        <v>0</v>
      </c>
      <c r="I657" s="229">
        <v>0</v>
      </c>
      <c r="J657" s="229">
        <v>0</v>
      </c>
      <c r="K657" s="229">
        <v>0</v>
      </c>
      <c r="L657" s="229">
        <v>0</v>
      </c>
      <c r="M657" s="229">
        <v>0</v>
      </c>
      <c r="N657" s="229">
        <v>0</v>
      </c>
      <c r="O657" s="229">
        <v>0</v>
      </c>
      <c r="P657" s="229">
        <v>0</v>
      </c>
      <c r="Q657" s="229">
        <v>0</v>
      </c>
      <c r="R657" s="229">
        <v>0</v>
      </c>
      <c r="S657" s="229">
        <v>0</v>
      </c>
      <c r="T657" s="229">
        <v>0</v>
      </c>
      <c r="U657" s="229">
        <v>0</v>
      </c>
      <c r="V657" s="229">
        <v>0</v>
      </c>
      <c r="W657" s="229">
        <v>0</v>
      </c>
      <c r="X657" s="229">
        <v>0</v>
      </c>
      <c r="Y657" s="229">
        <v>0</v>
      </c>
      <c r="Z657" s="229">
        <v>0</v>
      </c>
      <c r="AA657" s="229">
        <v>0</v>
      </c>
      <c r="AB657" s="229">
        <v>0</v>
      </c>
      <c r="AC657" s="229">
        <v>0</v>
      </c>
      <c r="AD657" s="229">
        <v>0</v>
      </c>
      <c r="AE657" s="229">
        <v>0</v>
      </c>
      <c r="AF657" s="229">
        <v>0</v>
      </c>
      <c r="AG657" s="229">
        <v>0</v>
      </c>
      <c r="AH657" s="229">
        <v>0</v>
      </c>
      <c r="AI657" s="229">
        <v>0</v>
      </c>
      <c r="AJ657" s="229">
        <v>0</v>
      </c>
      <c r="AK657" s="229">
        <v>0</v>
      </c>
      <c r="AL657" s="229">
        <v>0</v>
      </c>
    </row>
    <row r="658" spans="1:38">
      <c r="A658" s="229">
        <v>657</v>
      </c>
      <c r="B658" s="229">
        <v>0</v>
      </c>
      <c r="C658" s="229" t="s">
        <v>3337</v>
      </c>
      <c r="D658" s="229">
        <f t="shared" si="10"/>
        <v>0</v>
      </c>
      <c r="G658" s="229">
        <v>0</v>
      </c>
      <c r="H658" s="229">
        <v>0</v>
      </c>
      <c r="I658" s="229">
        <v>0</v>
      </c>
      <c r="J658" s="229">
        <v>0</v>
      </c>
      <c r="K658" s="229">
        <v>0</v>
      </c>
      <c r="L658" s="229">
        <v>0</v>
      </c>
      <c r="M658" s="229">
        <v>0</v>
      </c>
      <c r="N658" s="229">
        <v>0</v>
      </c>
      <c r="O658" s="229">
        <v>0</v>
      </c>
      <c r="P658" s="229">
        <v>0</v>
      </c>
      <c r="Q658" s="229">
        <v>0</v>
      </c>
      <c r="R658" s="229">
        <v>0</v>
      </c>
      <c r="S658" s="229">
        <v>0</v>
      </c>
      <c r="T658" s="229">
        <v>0</v>
      </c>
      <c r="U658" s="229">
        <v>0</v>
      </c>
      <c r="V658" s="229">
        <v>0</v>
      </c>
      <c r="W658" s="229">
        <v>0</v>
      </c>
      <c r="X658" s="229">
        <v>0</v>
      </c>
      <c r="Y658" s="229">
        <v>0</v>
      </c>
      <c r="Z658" s="229">
        <v>0</v>
      </c>
      <c r="AA658" s="229">
        <v>0</v>
      </c>
      <c r="AB658" s="229">
        <v>0</v>
      </c>
      <c r="AC658" s="229">
        <v>0</v>
      </c>
      <c r="AD658" s="229">
        <v>0</v>
      </c>
      <c r="AE658" s="229">
        <v>0</v>
      </c>
      <c r="AF658" s="229">
        <v>0</v>
      </c>
      <c r="AG658" s="229">
        <v>0</v>
      </c>
      <c r="AH658" s="229">
        <v>0</v>
      </c>
      <c r="AI658" s="229">
        <v>0</v>
      </c>
      <c r="AJ658" s="229">
        <v>0</v>
      </c>
      <c r="AK658" s="229">
        <v>0</v>
      </c>
      <c r="AL658" s="229">
        <v>0</v>
      </c>
    </row>
    <row r="659" spans="1:38">
      <c r="A659" s="229">
        <v>658</v>
      </c>
      <c r="B659" s="229">
        <v>0</v>
      </c>
      <c r="C659" s="229" t="s">
        <v>3338</v>
      </c>
      <c r="D659" s="229">
        <f t="shared" si="10"/>
        <v>0</v>
      </c>
      <c r="G659" s="229">
        <v>0</v>
      </c>
      <c r="H659" s="229">
        <v>0</v>
      </c>
      <c r="I659" s="229">
        <v>0</v>
      </c>
      <c r="J659" s="229">
        <v>0</v>
      </c>
      <c r="K659" s="229">
        <v>0</v>
      </c>
      <c r="L659" s="229">
        <v>0</v>
      </c>
      <c r="M659" s="229">
        <v>0</v>
      </c>
      <c r="N659" s="229">
        <v>0</v>
      </c>
      <c r="O659" s="229">
        <v>0</v>
      </c>
      <c r="P659" s="229">
        <v>0</v>
      </c>
      <c r="Q659" s="229">
        <v>0</v>
      </c>
      <c r="R659" s="229">
        <v>0</v>
      </c>
      <c r="S659" s="229">
        <v>0</v>
      </c>
      <c r="T659" s="229">
        <v>0</v>
      </c>
      <c r="U659" s="229">
        <v>0</v>
      </c>
      <c r="V659" s="229">
        <v>0</v>
      </c>
      <c r="W659" s="229">
        <v>0</v>
      </c>
      <c r="X659" s="229">
        <v>0</v>
      </c>
      <c r="Y659" s="229">
        <v>0</v>
      </c>
      <c r="Z659" s="229">
        <v>0</v>
      </c>
      <c r="AA659" s="229">
        <v>0</v>
      </c>
      <c r="AB659" s="229">
        <v>0</v>
      </c>
      <c r="AC659" s="229">
        <v>0</v>
      </c>
      <c r="AD659" s="229">
        <v>0</v>
      </c>
      <c r="AE659" s="229">
        <v>0</v>
      </c>
      <c r="AF659" s="229">
        <v>0</v>
      </c>
      <c r="AG659" s="229">
        <v>0</v>
      </c>
      <c r="AH659" s="229">
        <v>0</v>
      </c>
      <c r="AI659" s="229">
        <v>0</v>
      </c>
      <c r="AJ659" s="229">
        <v>0</v>
      </c>
      <c r="AK659" s="229">
        <v>0</v>
      </c>
      <c r="AL659" s="229">
        <v>0</v>
      </c>
    </row>
    <row r="660" spans="1:38">
      <c r="A660" s="229">
        <v>659</v>
      </c>
      <c r="B660" s="229">
        <v>0</v>
      </c>
      <c r="C660" s="229" t="s">
        <v>3339</v>
      </c>
      <c r="D660" s="229">
        <f t="shared" si="10"/>
        <v>0</v>
      </c>
      <c r="G660" s="229">
        <v>0</v>
      </c>
      <c r="H660" s="229">
        <v>0</v>
      </c>
      <c r="I660" s="229">
        <v>0</v>
      </c>
      <c r="J660" s="229">
        <v>0</v>
      </c>
      <c r="K660" s="229">
        <v>0</v>
      </c>
      <c r="L660" s="229">
        <v>0</v>
      </c>
      <c r="M660" s="229">
        <v>0</v>
      </c>
      <c r="N660" s="229">
        <v>0</v>
      </c>
      <c r="O660" s="229">
        <v>0</v>
      </c>
      <c r="P660" s="229">
        <v>0</v>
      </c>
      <c r="Q660" s="229">
        <v>0</v>
      </c>
      <c r="R660" s="229">
        <v>0</v>
      </c>
      <c r="S660" s="229">
        <v>0</v>
      </c>
      <c r="T660" s="229">
        <v>0</v>
      </c>
      <c r="U660" s="229">
        <v>0</v>
      </c>
      <c r="V660" s="229">
        <v>0</v>
      </c>
      <c r="W660" s="229">
        <v>0</v>
      </c>
      <c r="X660" s="229">
        <v>0</v>
      </c>
      <c r="Y660" s="229">
        <v>0</v>
      </c>
      <c r="Z660" s="229">
        <v>0</v>
      </c>
      <c r="AA660" s="229">
        <v>0</v>
      </c>
      <c r="AB660" s="229">
        <v>0</v>
      </c>
      <c r="AC660" s="229">
        <v>0</v>
      </c>
      <c r="AD660" s="229">
        <v>0</v>
      </c>
      <c r="AE660" s="229">
        <v>0</v>
      </c>
      <c r="AF660" s="229">
        <v>0</v>
      </c>
      <c r="AG660" s="229">
        <v>0</v>
      </c>
      <c r="AH660" s="229">
        <v>0</v>
      </c>
      <c r="AI660" s="229">
        <v>0</v>
      </c>
      <c r="AJ660" s="229">
        <v>0</v>
      </c>
      <c r="AK660" s="229">
        <v>0</v>
      </c>
      <c r="AL660" s="229">
        <v>0</v>
      </c>
    </row>
    <row r="661" spans="1:38">
      <c r="A661" s="229">
        <v>660</v>
      </c>
      <c r="B661" s="229">
        <v>0</v>
      </c>
      <c r="C661" s="229" t="s">
        <v>3368</v>
      </c>
      <c r="D661" s="229">
        <f t="shared" si="10"/>
        <v>0</v>
      </c>
      <c r="G661" s="229">
        <v>0</v>
      </c>
      <c r="H661" s="229">
        <v>0</v>
      </c>
      <c r="I661" s="229">
        <v>0</v>
      </c>
      <c r="J661" s="229">
        <v>0</v>
      </c>
      <c r="K661" s="229">
        <v>0</v>
      </c>
      <c r="L661" s="229">
        <v>0</v>
      </c>
      <c r="M661" s="229">
        <v>0</v>
      </c>
      <c r="N661" s="229">
        <v>0</v>
      </c>
      <c r="O661" s="229">
        <v>0</v>
      </c>
      <c r="P661" s="229">
        <v>0</v>
      </c>
      <c r="Q661" s="229">
        <v>0</v>
      </c>
      <c r="R661" s="229">
        <v>0</v>
      </c>
      <c r="S661" s="229">
        <v>0</v>
      </c>
      <c r="T661" s="229">
        <v>0</v>
      </c>
      <c r="U661" s="229">
        <v>0</v>
      </c>
      <c r="V661" s="229">
        <v>0</v>
      </c>
      <c r="W661" s="229">
        <v>0</v>
      </c>
      <c r="X661" s="229">
        <v>0</v>
      </c>
      <c r="Y661" s="229">
        <v>0</v>
      </c>
      <c r="Z661" s="229">
        <v>0</v>
      </c>
      <c r="AA661" s="229">
        <v>0</v>
      </c>
      <c r="AB661" s="229">
        <v>0</v>
      </c>
      <c r="AC661" s="229">
        <v>0</v>
      </c>
      <c r="AD661" s="229">
        <v>0</v>
      </c>
      <c r="AE661" s="229">
        <v>0</v>
      </c>
      <c r="AF661" s="229">
        <v>0</v>
      </c>
      <c r="AG661" s="229">
        <v>0</v>
      </c>
      <c r="AH661" s="229">
        <v>0</v>
      </c>
      <c r="AI661" s="229">
        <v>0</v>
      </c>
      <c r="AJ661" s="229">
        <v>0</v>
      </c>
      <c r="AK661" s="229">
        <v>0</v>
      </c>
      <c r="AL661" s="229">
        <v>0</v>
      </c>
    </row>
    <row r="662" spans="1:38">
      <c r="A662" s="229">
        <v>661</v>
      </c>
      <c r="B662" s="229" t="s">
        <v>244</v>
      </c>
      <c r="C662" s="229" t="s">
        <v>3369</v>
      </c>
      <c r="D662" s="229">
        <f t="shared" si="10"/>
        <v>0</v>
      </c>
      <c r="E662" s="229">
        <v>0</v>
      </c>
      <c r="G662" s="229">
        <v>0</v>
      </c>
      <c r="H662" s="229">
        <v>0</v>
      </c>
      <c r="I662" s="229">
        <v>0</v>
      </c>
      <c r="J662" s="229">
        <v>0</v>
      </c>
      <c r="K662" s="229">
        <v>0</v>
      </c>
      <c r="L662" s="229">
        <v>0</v>
      </c>
      <c r="M662" s="229">
        <v>0</v>
      </c>
      <c r="N662" s="229">
        <v>0</v>
      </c>
      <c r="O662" s="229">
        <v>0</v>
      </c>
      <c r="P662" s="229">
        <v>0</v>
      </c>
      <c r="Q662" s="229">
        <v>0</v>
      </c>
      <c r="R662" s="229">
        <v>0</v>
      </c>
      <c r="S662" s="229">
        <v>0</v>
      </c>
      <c r="T662" s="229">
        <v>0</v>
      </c>
      <c r="U662" s="229">
        <v>0</v>
      </c>
      <c r="V662" s="229">
        <v>0</v>
      </c>
      <c r="W662" s="229">
        <v>0</v>
      </c>
      <c r="X662" s="229">
        <v>0</v>
      </c>
      <c r="Y662" s="229">
        <v>0</v>
      </c>
      <c r="Z662" s="229">
        <v>0</v>
      </c>
      <c r="AA662" s="229">
        <v>0</v>
      </c>
      <c r="AB662" s="229">
        <v>0</v>
      </c>
      <c r="AC662" s="229">
        <v>0</v>
      </c>
      <c r="AD662" s="229">
        <v>0</v>
      </c>
      <c r="AE662" s="229">
        <v>0</v>
      </c>
      <c r="AF662" s="229">
        <v>0</v>
      </c>
      <c r="AG662" s="229">
        <v>0</v>
      </c>
      <c r="AH662" s="229">
        <v>0</v>
      </c>
      <c r="AI662" s="229">
        <v>0</v>
      </c>
      <c r="AJ662" s="229">
        <v>0</v>
      </c>
      <c r="AK662" s="229">
        <v>0</v>
      </c>
      <c r="AL662" s="229">
        <v>0</v>
      </c>
    </row>
    <row r="663" spans="1:38">
      <c r="A663" s="229">
        <v>662</v>
      </c>
      <c r="B663" s="229" t="s">
        <v>244</v>
      </c>
      <c r="C663" s="229" t="s">
        <v>3370</v>
      </c>
      <c r="D663" s="229">
        <f t="shared" si="10"/>
        <v>0</v>
      </c>
      <c r="E663" s="229">
        <v>0</v>
      </c>
      <c r="G663" s="229">
        <v>0</v>
      </c>
      <c r="H663" s="229">
        <v>0</v>
      </c>
      <c r="I663" s="229">
        <v>0</v>
      </c>
      <c r="J663" s="229">
        <v>0</v>
      </c>
      <c r="K663" s="229">
        <v>0</v>
      </c>
      <c r="L663" s="229">
        <v>0</v>
      </c>
      <c r="M663" s="229">
        <v>0</v>
      </c>
      <c r="N663" s="229">
        <v>0</v>
      </c>
      <c r="O663" s="229">
        <v>0</v>
      </c>
      <c r="P663" s="229">
        <v>0</v>
      </c>
      <c r="Q663" s="229">
        <v>0</v>
      </c>
      <c r="R663" s="229">
        <v>0</v>
      </c>
      <c r="S663" s="229">
        <v>0</v>
      </c>
      <c r="T663" s="229">
        <v>0</v>
      </c>
      <c r="U663" s="229">
        <v>0</v>
      </c>
      <c r="V663" s="229">
        <v>0</v>
      </c>
      <c r="W663" s="229">
        <v>0</v>
      </c>
      <c r="X663" s="229">
        <v>0</v>
      </c>
      <c r="Y663" s="229">
        <v>0</v>
      </c>
      <c r="Z663" s="229">
        <v>0</v>
      </c>
      <c r="AA663" s="229">
        <v>0</v>
      </c>
      <c r="AB663" s="229">
        <v>0</v>
      </c>
      <c r="AC663" s="229">
        <v>0</v>
      </c>
      <c r="AD663" s="229">
        <v>0</v>
      </c>
      <c r="AE663" s="229">
        <v>0</v>
      </c>
      <c r="AF663" s="229">
        <v>0</v>
      </c>
      <c r="AG663" s="229">
        <v>0</v>
      </c>
      <c r="AH663" s="229">
        <v>0</v>
      </c>
      <c r="AI663" s="229">
        <v>0</v>
      </c>
      <c r="AJ663" s="229">
        <v>0</v>
      </c>
      <c r="AK663" s="229">
        <v>0</v>
      </c>
      <c r="AL663" s="229">
        <v>0</v>
      </c>
    </row>
    <row r="664" spans="1:38">
      <c r="A664" s="229">
        <v>663</v>
      </c>
      <c r="B664" s="229" t="s">
        <v>244</v>
      </c>
      <c r="C664" s="229" t="s">
        <v>3371</v>
      </c>
      <c r="D664" s="229">
        <f t="shared" si="10"/>
        <v>0</v>
      </c>
      <c r="E664" s="229">
        <v>0</v>
      </c>
      <c r="G664" s="229">
        <v>0</v>
      </c>
      <c r="H664" s="229">
        <v>0</v>
      </c>
      <c r="I664" s="229">
        <v>0</v>
      </c>
      <c r="J664" s="229">
        <v>0</v>
      </c>
      <c r="K664" s="229">
        <v>0</v>
      </c>
      <c r="L664" s="229">
        <v>0</v>
      </c>
      <c r="M664" s="229">
        <v>0</v>
      </c>
      <c r="N664" s="229">
        <v>0</v>
      </c>
      <c r="O664" s="229">
        <v>0</v>
      </c>
      <c r="P664" s="229">
        <v>0</v>
      </c>
      <c r="Q664" s="229">
        <v>0</v>
      </c>
      <c r="R664" s="229">
        <v>0</v>
      </c>
      <c r="S664" s="229">
        <v>0</v>
      </c>
      <c r="T664" s="229">
        <v>0</v>
      </c>
      <c r="U664" s="229">
        <v>0</v>
      </c>
      <c r="V664" s="229">
        <v>0</v>
      </c>
      <c r="W664" s="229">
        <v>0</v>
      </c>
      <c r="X664" s="229">
        <v>0</v>
      </c>
      <c r="Y664" s="229">
        <v>0</v>
      </c>
      <c r="Z664" s="229">
        <v>0</v>
      </c>
      <c r="AA664" s="229">
        <v>0</v>
      </c>
      <c r="AB664" s="229">
        <v>0</v>
      </c>
      <c r="AC664" s="229">
        <v>0</v>
      </c>
      <c r="AD664" s="229">
        <v>0</v>
      </c>
      <c r="AE664" s="229">
        <v>0</v>
      </c>
      <c r="AF664" s="229">
        <v>0</v>
      </c>
      <c r="AG664" s="229">
        <v>0</v>
      </c>
      <c r="AH664" s="229">
        <v>0</v>
      </c>
      <c r="AI664" s="229">
        <v>0</v>
      </c>
      <c r="AJ664" s="229">
        <v>0</v>
      </c>
      <c r="AK664" s="229">
        <v>0</v>
      </c>
      <c r="AL664" s="229">
        <v>0</v>
      </c>
    </row>
    <row r="665" spans="1:38">
      <c r="A665" s="229">
        <v>664</v>
      </c>
      <c r="B665" s="229" t="s">
        <v>244</v>
      </c>
      <c r="C665" s="229" t="s">
        <v>3372</v>
      </c>
      <c r="D665" s="229">
        <f t="shared" si="10"/>
        <v>0</v>
      </c>
      <c r="E665" s="229">
        <v>0</v>
      </c>
      <c r="G665" s="229">
        <v>0</v>
      </c>
      <c r="H665" s="229">
        <v>0</v>
      </c>
      <c r="I665" s="229">
        <v>0</v>
      </c>
      <c r="J665" s="229">
        <v>0</v>
      </c>
      <c r="K665" s="229">
        <v>0</v>
      </c>
      <c r="L665" s="229">
        <v>0</v>
      </c>
      <c r="M665" s="229">
        <v>0</v>
      </c>
      <c r="N665" s="229">
        <v>0</v>
      </c>
      <c r="O665" s="229">
        <v>0</v>
      </c>
      <c r="P665" s="229">
        <v>0</v>
      </c>
      <c r="Q665" s="229">
        <v>0</v>
      </c>
      <c r="R665" s="229">
        <v>0</v>
      </c>
      <c r="S665" s="229">
        <v>0</v>
      </c>
      <c r="T665" s="229">
        <v>0</v>
      </c>
      <c r="U665" s="229">
        <v>0</v>
      </c>
      <c r="V665" s="229">
        <v>0</v>
      </c>
      <c r="W665" s="229">
        <v>0</v>
      </c>
      <c r="X665" s="229">
        <v>0</v>
      </c>
      <c r="Y665" s="229">
        <v>0</v>
      </c>
      <c r="Z665" s="229">
        <v>0</v>
      </c>
      <c r="AA665" s="229">
        <v>0</v>
      </c>
      <c r="AB665" s="229">
        <v>0</v>
      </c>
      <c r="AC665" s="229">
        <v>0</v>
      </c>
      <c r="AD665" s="229">
        <v>0</v>
      </c>
      <c r="AE665" s="229">
        <v>0</v>
      </c>
      <c r="AF665" s="229">
        <v>0</v>
      </c>
      <c r="AG665" s="229">
        <v>0</v>
      </c>
      <c r="AH665" s="229">
        <v>0</v>
      </c>
      <c r="AI665" s="229">
        <v>0</v>
      </c>
      <c r="AJ665" s="229">
        <v>0</v>
      </c>
      <c r="AK665" s="229">
        <v>0</v>
      </c>
      <c r="AL665" s="229">
        <v>0</v>
      </c>
    </row>
    <row r="666" spans="1:38">
      <c r="A666" s="229">
        <v>665</v>
      </c>
      <c r="B666" s="229" t="s">
        <v>244</v>
      </c>
      <c r="C666" s="229" t="s">
        <v>3373</v>
      </c>
      <c r="D666" s="229">
        <f t="shared" si="10"/>
        <v>0</v>
      </c>
      <c r="E666" s="229">
        <v>0</v>
      </c>
      <c r="G666" s="229">
        <v>0</v>
      </c>
      <c r="H666" s="229">
        <v>0</v>
      </c>
      <c r="I666" s="229">
        <v>0</v>
      </c>
      <c r="J666" s="229">
        <v>0</v>
      </c>
      <c r="K666" s="229">
        <v>0</v>
      </c>
      <c r="L666" s="229">
        <v>0</v>
      </c>
      <c r="M666" s="229">
        <v>0</v>
      </c>
      <c r="N666" s="229">
        <v>0</v>
      </c>
      <c r="O666" s="229">
        <v>0</v>
      </c>
      <c r="P666" s="229">
        <v>0</v>
      </c>
      <c r="Q666" s="229">
        <v>0</v>
      </c>
      <c r="R666" s="229">
        <v>0</v>
      </c>
      <c r="S666" s="229">
        <v>0</v>
      </c>
      <c r="T666" s="229">
        <v>0</v>
      </c>
      <c r="U666" s="229">
        <v>0</v>
      </c>
      <c r="V666" s="229">
        <v>0</v>
      </c>
      <c r="W666" s="229">
        <v>0</v>
      </c>
      <c r="X666" s="229">
        <v>0</v>
      </c>
      <c r="Y666" s="229">
        <v>0</v>
      </c>
      <c r="Z666" s="229">
        <v>0</v>
      </c>
      <c r="AA666" s="229">
        <v>0</v>
      </c>
      <c r="AB666" s="229">
        <v>0</v>
      </c>
      <c r="AC666" s="229">
        <v>0</v>
      </c>
      <c r="AD666" s="229">
        <v>0</v>
      </c>
      <c r="AE666" s="229">
        <v>0</v>
      </c>
      <c r="AF666" s="229">
        <v>0</v>
      </c>
      <c r="AG666" s="229">
        <v>0</v>
      </c>
      <c r="AH666" s="229">
        <v>0</v>
      </c>
      <c r="AI666" s="229">
        <v>0</v>
      </c>
      <c r="AJ666" s="229">
        <v>0</v>
      </c>
      <c r="AK666" s="229">
        <v>0</v>
      </c>
      <c r="AL666" s="229">
        <v>0</v>
      </c>
    </row>
    <row r="667" spans="1:38">
      <c r="A667" s="229">
        <v>666</v>
      </c>
      <c r="B667" s="229" t="s">
        <v>244</v>
      </c>
      <c r="C667" s="229" t="s">
        <v>3374</v>
      </c>
      <c r="D667" s="229">
        <f t="shared" si="10"/>
        <v>0</v>
      </c>
      <c r="E667" s="229">
        <v>0</v>
      </c>
      <c r="G667" s="229">
        <v>0</v>
      </c>
      <c r="H667" s="229">
        <v>0</v>
      </c>
      <c r="I667" s="229">
        <v>0</v>
      </c>
      <c r="J667" s="229">
        <v>0</v>
      </c>
      <c r="K667" s="229">
        <v>0</v>
      </c>
      <c r="L667" s="229">
        <v>0</v>
      </c>
      <c r="M667" s="229">
        <v>0</v>
      </c>
      <c r="N667" s="229">
        <v>0</v>
      </c>
      <c r="O667" s="229">
        <v>0</v>
      </c>
      <c r="P667" s="229">
        <v>0</v>
      </c>
      <c r="Q667" s="229">
        <v>0</v>
      </c>
      <c r="R667" s="229">
        <v>0</v>
      </c>
      <c r="S667" s="229">
        <v>0</v>
      </c>
      <c r="T667" s="229">
        <v>0</v>
      </c>
      <c r="U667" s="229">
        <v>0</v>
      </c>
      <c r="V667" s="229">
        <v>0</v>
      </c>
      <c r="W667" s="229">
        <v>0</v>
      </c>
      <c r="X667" s="229">
        <v>0</v>
      </c>
      <c r="Y667" s="229">
        <v>0</v>
      </c>
      <c r="Z667" s="229">
        <v>0</v>
      </c>
      <c r="AA667" s="229">
        <v>0</v>
      </c>
      <c r="AB667" s="229">
        <v>0</v>
      </c>
      <c r="AC667" s="229">
        <v>0</v>
      </c>
      <c r="AD667" s="229">
        <v>0</v>
      </c>
      <c r="AE667" s="229">
        <v>0</v>
      </c>
      <c r="AF667" s="229">
        <v>0</v>
      </c>
      <c r="AG667" s="229">
        <v>0</v>
      </c>
      <c r="AH667" s="229">
        <v>0</v>
      </c>
      <c r="AI667" s="229">
        <v>0</v>
      </c>
      <c r="AJ667" s="229">
        <v>0</v>
      </c>
      <c r="AK667" s="229">
        <v>0</v>
      </c>
      <c r="AL667" s="229">
        <v>0</v>
      </c>
    </row>
    <row r="668" spans="1:38">
      <c r="A668" s="229">
        <v>667</v>
      </c>
      <c r="B668" s="229" t="s">
        <v>244</v>
      </c>
      <c r="C668" s="229" t="s">
        <v>3375</v>
      </c>
      <c r="D668" s="229">
        <f t="shared" si="10"/>
        <v>0</v>
      </c>
      <c r="E668" s="229">
        <v>0</v>
      </c>
      <c r="G668" s="229">
        <v>0</v>
      </c>
      <c r="H668" s="229">
        <v>0</v>
      </c>
      <c r="I668" s="229">
        <v>0</v>
      </c>
      <c r="J668" s="229">
        <v>0</v>
      </c>
      <c r="K668" s="229">
        <v>0</v>
      </c>
      <c r="L668" s="229">
        <v>0</v>
      </c>
      <c r="M668" s="229">
        <v>0</v>
      </c>
      <c r="N668" s="229">
        <v>0</v>
      </c>
      <c r="O668" s="229">
        <v>0</v>
      </c>
      <c r="P668" s="229">
        <v>0</v>
      </c>
      <c r="Q668" s="229">
        <v>0</v>
      </c>
      <c r="R668" s="229">
        <v>0</v>
      </c>
      <c r="S668" s="229">
        <v>0</v>
      </c>
      <c r="T668" s="229">
        <v>0</v>
      </c>
      <c r="U668" s="229">
        <v>0</v>
      </c>
      <c r="V668" s="229">
        <v>0</v>
      </c>
      <c r="W668" s="229">
        <v>0</v>
      </c>
      <c r="X668" s="229">
        <v>0</v>
      </c>
      <c r="Y668" s="229">
        <v>0</v>
      </c>
      <c r="Z668" s="229">
        <v>0</v>
      </c>
      <c r="AA668" s="229">
        <v>0</v>
      </c>
      <c r="AB668" s="229">
        <v>0</v>
      </c>
      <c r="AC668" s="229">
        <v>0</v>
      </c>
      <c r="AD668" s="229">
        <v>0</v>
      </c>
      <c r="AE668" s="229">
        <v>0</v>
      </c>
      <c r="AF668" s="229">
        <v>0</v>
      </c>
      <c r="AG668" s="229">
        <v>0</v>
      </c>
      <c r="AH668" s="229">
        <v>0</v>
      </c>
      <c r="AI668" s="229">
        <v>0</v>
      </c>
      <c r="AJ668" s="229">
        <v>0</v>
      </c>
      <c r="AK668" s="229">
        <v>0</v>
      </c>
      <c r="AL668" s="229">
        <v>0</v>
      </c>
    </row>
    <row r="669" spans="1:38">
      <c r="A669" s="229">
        <v>668</v>
      </c>
      <c r="B669" s="229" t="s">
        <v>244</v>
      </c>
      <c r="C669" s="229" t="s">
        <v>3376</v>
      </c>
      <c r="D669" s="229">
        <f t="shared" si="10"/>
        <v>0</v>
      </c>
      <c r="E669" s="229">
        <v>0</v>
      </c>
      <c r="G669" s="229">
        <v>0</v>
      </c>
      <c r="H669" s="229">
        <v>0</v>
      </c>
      <c r="I669" s="229">
        <v>0</v>
      </c>
      <c r="J669" s="229">
        <v>0</v>
      </c>
      <c r="K669" s="229">
        <v>0</v>
      </c>
      <c r="L669" s="229">
        <v>0</v>
      </c>
      <c r="M669" s="229">
        <v>0</v>
      </c>
      <c r="N669" s="229">
        <v>0</v>
      </c>
      <c r="O669" s="229">
        <v>0</v>
      </c>
      <c r="P669" s="229">
        <v>0</v>
      </c>
      <c r="Q669" s="229">
        <v>0</v>
      </c>
      <c r="R669" s="229">
        <v>0</v>
      </c>
      <c r="S669" s="229">
        <v>0</v>
      </c>
      <c r="T669" s="229">
        <v>0</v>
      </c>
      <c r="U669" s="229">
        <v>0</v>
      </c>
      <c r="V669" s="229">
        <v>0</v>
      </c>
      <c r="W669" s="229">
        <v>0</v>
      </c>
      <c r="X669" s="229">
        <v>0</v>
      </c>
      <c r="Y669" s="229">
        <v>0</v>
      </c>
      <c r="Z669" s="229">
        <v>0</v>
      </c>
      <c r="AA669" s="229">
        <v>0</v>
      </c>
      <c r="AB669" s="229">
        <v>0</v>
      </c>
      <c r="AC669" s="229">
        <v>0</v>
      </c>
      <c r="AD669" s="229">
        <v>0</v>
      </c>
      <c r="AE669" s="229">
        <v>0</v>
      </c>
      <c r="AF669" s="229">
        <v>0</v>
      </c>
      <c r="AG669" s="229">
        <v>0</v>
      </c>
      <c r="AH669" s="229">
        <v>0</v>
      </c>
      <c r="AI669" s="229">
        <v>0</v>
      </c>
      <c r="AJ669" s="229">
        <v>0</v>
      </c>
      <c r="AK669" s="229">
        <v>0</v>
      </c>
      <c r="AL669" s="229">
        <v>0</v>
      </c>
    </row>
    <row r="670" spans="1:38">
      <c r="A670" s="229">
        <v>669</v>
      </c>
      <c r="B670" s="229" t="s">
        <v>244</v>
      </c>
      <c r="C670" s="229" t="s">
        <v>3377</v>
      </c>
      <c r="D670" s="229">
        <f t="shared" si="10"/>
        <v>0</v>
      </c>
      <c r="E670" s="229">
        <v>0</v>
      </c>
      <c r="G670" s="229">
        <v>0</v>
      </c>
      <c r="H670" s="229">
        <v>0</v>
      </c>
      <c r="I670" s="229">
        <v>0</v>
      </c>
      <c r="J670" s="229">
        <v>0</v>
      </c>
      <c r="K670" s="229">
        <v>0</v>
      </c>
      <c r="L670" s="229">
        <v>0</v>
      </c>
      <c r="M670" s="229">
        <v>0</v>
      </c>
      <c r="N670" s="229">
        <v>0</v>
      </c>
      <c r="O670" s="229">
        <v>0</v>
      </c>
      <c r="P670" s="229">
        <v>0</v>
      </c>
      <c r="Q670" s="229">
        <v>0</v>
      </c>
      <c r="R670" s="229">
        <v>0</v>
      </c>
      <c r="S670" s="229">
        <v>0</v>
      </c>
      <c r="T670" s="229">
        <v>0</v>
      </c>
      <c r="U670" s="229">
        <v>0</v>
      </c>
      <c r="V670" s="229">
        <v>0</v>
      </c>
      <c r="W670" s="229">
        <v>0</v>
      </c>
      <c r="X670" s="229">
        <v>0</v>
      </c>
      <c r="Y670" s="229">
        <v>0</v>
      </c>
      <c r="Z670" s="229">
        <v>0</v>
      </c>
      <c r="AA670" s="229">
        <v>0</v>
      </c>
      <c r="AB670" s="229">
        <v>0</v>
      </c>
      <c r="AC670" s="229">
        <v>0</v>
      </c>
      <c r="AD670" s="229">
        <v>0</v>
      </c>
      <c r="AE670" s="229">
        <v>0</v>
      </c>
      <c r="AF670" s="229">
        <v>0</v>
      </c>
      <c r="AG670" s="229">
        <v>0</v>
      </c>
      <c r="AH670" s="229">
        <v>0</v>
      </c>
      <c r="AI670" s="229">
        <v>0</v>
      </c>
      <c r="AJ670" s="229">
        <v>0</v>
      </c>
      <c r="AK670" s="229">
        <v>0</v>
      </c>
      <c r="AL670" s="229">
        <v>0</v>
      </c>
    </row>
    <row r="671" spans="1:38">
      <c r="A671" s="229">
        <v>670</v>
      </c>
      <c r="B671" s="229" t="s">
        <v>244</v>
      </c>
      <c r="C671" s="229" t="s">
        <v>3378</v>
      </c>
      <c r="D671" s="229">
        <f t="shared" si="10"/>
        <v>0</v>
      </c>
      <c r="E671" s="229" t="s">
        <v>3379</v>
      </c>
      <c r="G671" s="229">
        <v>0</v>
      </c>
      <c r="H671" s="229">
        <v>0</v>
      </c>
      <c r="I671" s="229">
        <v>0</v>
      </c>
      <c r="J671" s="229">
        <v>0</v>
      </c>
      <c r="K671" s="229">
        <v>0</v>
      </c>
      <c r="L671" s="229">
        <v>0</v>
      </c>
      <c r="M671" s="229">
        <v>0</v>
      </c>
      <c r="N671" s="229">
        <v>0</v>
      </c>
      <c r="O671" s="229">
        <v>0</v>
      </c>
      <c r="P671" s="229">
        <v>0</v>
      </c>
      <c r="Q671" s="229">
        <v>0</v>
      </c>
      <c r="R671" s="229">
        <v>0</v>
      </c>
      <c r="S671" s="229">
        <v>0</v>
      </c>
      <c r="T671" s="229">
        <v>0</v>
      </c>
      <c r="U671" s="229">
        <v>0</v>
      </c>
      <c r="V671" s="229">
        <v>0</v>
      </c>
      <c r="W671" s="229">
        <v>0</v>
      </c>
      <c r="X671" s="229">
        <v>0</v>
      </c>
      <c r="Y671" s="229">
        <v>0</v>
      </c>
      <c r="Z671" s="229">
        <v>0</v>
      </c>
      <c r="AA671" s="229">
        <v>0</v>
      </c>
      <c r="AB671" s="229">
        <v>0</v>
      </c>
      <c r="AC671" s="229">
        <v>0</v>
      </c>
      <c r="AD671" s="229">
        <v>0</v>
      </c>
      <c r="AE671" s="229">
        <v>0</v>
      </c>
      <c r="AF671" s="229">
        <v>0</v>
      </c>
      <c r="AG671" s="229">
        <v>0</v>
      </c>
      <c r="AH671" s="229">
        <v>0</v>
      </c>
      <c r="AI671" s="229">
        <v>0</v>
      </c>
      <c r="AJ671" s="229">
        <v>0</v>
      </c>
      <c r="AK671" s="229">
        <v>0</v>
      </c>
      <c r="AL671" s="229">
        <v>0</v>
      </c>
    </row>
    <row r="672" spans="1:38">
      <c r="A672" s="229">
        <v>671</v>
      </c>
      <c r="B672" s="229" t="s">
        <v>244</v>
      </c>
      <c r="C672" s="229" t="s">
        <v>3380</v>
      </c>
      <c r="D672" s="229">
        <f t="shared" si="10"/>
        <v>0</v>
      </c>
      <c r="E672" s="229" t="s">
        <v>3379</v>
      </c>
      <c r="G672" s="229">
        <v>0</v>
      </c>
      <c r="H672" s="229">
        <v>0</v>
      </c>
      <c r="I672" s="229">
        <v>0</v>
      </c>
      <c r="J672" s="229">
        <v>0</v>
      </c>
      <c r="K672" s="229">
        <v>0</v>
      </c>
      <c r="L672" s="229">
        <v>0</v>
      </c>
      <c r="M672" s="229">
        <v>0</v>
      </c>
      <c r="N672" s="229">
        <v>0</v>
      </c>
      <c r="O672" s="229">
        <v>0</v>
      </c>
      <c r="P672" s="229">
        <v>0</v>
      </c>
      <c r="Q672" s="229">
        <v>0</v>
      </c>
      <c r="R672" s="229">
        <v>0</v>
      </c>
      <c r="S672" s="229">
        <v>0</v>
      </c>
      <c r="T672" s="229">
        <v>0</v>
      </c>
      <c r="U672" s="229">
        <v>0</v>
      </c>
      <c r="V672" s="229">
        <v>0</v>
      </c>
      <c r="W672" s="229">
        <v>0</v>
      </c>
      <c r="X672" s="229">
        <v>0</v>
      </c>
      <c r="Y672" s="229">
        <v>0</v>
      </c>
      <c r="Z672" s="229">
        <v>0</v>
      </c>
      <c r="AA672" s="229">
        <v>0</v>
      </c>
      <c r="AB672" s="229">
        <v>0</v>
      </c>
      <c r="AC672" s="229">
        <v>0</v>
      </c>
      <c r="AD672" s="229">
        <v>0</v>
      </c>
      <c r="AE672" s="229">
        <v>0</v>
      </c>
      <c r="AF672" s="229">
        <v>0</v>
      </c>
      <c r="AG672" s="229">
        <v>0</v>
      </c>
      <c r="AH672" s="229">
        <v>0</v>
      </c>
      <c r="AI672" s="229">
        <v>0</v>
      </c>
      <c r="AJ672" s="229">
        <v>0</v>
      </c>
      <c r="AK672" s="229">
        <v>0</v>
      </c>
      <c r="AL672" s="229">
        <v>0</v>
      </c>
    </row>
    <row r="673" spans="1:38">
      <c r="A673" s="229">
        <v>672</v>
      </c>
      <c r="B673" s="229" t="s">
        <v>244</v>
      </c>
      <c r="C673" s="229" t="s">
        <v>3381</v>
      </c>
      <c r="D673" s="229">
        <f t="shared" si="10"/>
        <v>6300</v>
      </c>
      <c r="E673" s="229">
        <v>0</v>
      </c>
      <c r="G673" s="229">
        <v>0</v>
      </c>
      <c r="H673" s="229">
        <v>0</v>
      </c>
      <c r="I673" s="229">
        <v>0</v>
      </c>
      <c r="J673" s="229">
        <v>0</v>
      </c>
      <c r="K673" s="229">
        <v>0</v>
      </c>
      <c r="L673" s="229">
        <v>1200</v>
      </c>
      <c r="M673" s="229">
        <v>0</v>
      </c>
      <c r="N673" s="229">
        <v>0</v>
      </c>
      <c r="O673" s="229">
        <v>0</v>
      </c>
      <c r="P673" s="229">
        <v>0</v>
      </c>
      <c r="Q673" s="229">
        <v>0</v>
      </c>
      <c r="R673" s="229">
        <v>1200</v>
      </c>
      <c r="S673" s="229">
        <v>0</v>
      </c>
      <c r="T673" s="229">
        <v>0</v>
      </c>
      <c r="U673" s="229">
        <v>0</v>
      </c>
      <c r="V673" s="229">
        <v>0</v>
      </c>
      <c r="W673" s="229">
        <v>1200</v>
      </c>
      <c r="X673" s="229">
        <v>0</v>
      </c>
      <c r="Y673" s="229">
        <v>0</v>
      </c>
      <c r="Z673" s="229">
        <v>0</v>
      </c>
      <c r="AA673" s="229">
        <v>1200</v>
      </c>
      <c r="AB673" s="229">
        <v>0</v>
      </c>
      <c r="AC673" s="229">
        <v>0</v>
      </c>
      <c r="AD673" s="229">
        <v>0</v>
      </c>
      <c r="AE673" s="229">
        <v>0</v>
      </c>
      <c r="AF673" s="229">
        <v>1500</v>
      </c>
      <c r="AG673" s="229">
        <v>0</v>
      </c>
      <c r="AH673" s="229">
        <v>0</v>
      </c>
      <c r="AI673" s="229">
        <v>0</v>
      </c>
      <c r="AJ673" s="229">
        <v>0</v>
      </c>
      <c r="AK673" s="229">
        <v>0</v>
      </c>
      <c r="AL673" s="229">
        <v>6300</v>
      </c>
    </row>
    <row r="674" spans="1:38">
      <c r="A674" s="229">
        <v>673</v>
      </c>
      <c r="B674" s="229" t="s">
        <v>244</v>
      </c>
      <c r="C674" s="229" t="s">
        <v>3382</v>
      </c>
      <c r="D674" s="229">
        <f t="shared" si="10"/>
        <v>2550</v>
      </c>
      <c r="E674" s="229">
        <v>0</v>
      </c>
      <c r="G674" s="229">
        <v>0</v>
      </c>
      <c r="H674" s="229">
        <v>0</v>
      </c>
      <c r="I674" s="229">
        <v>0</v>
      </c>
      <c r="J674" s="229">
        <v>0</v>
      </c>
      <c r="K674" s="229">
        <v>0</v>
      </c>
      <c r="L674" s="229">
        <v>0</v>
      </c>
      <c r="M674" s="229">
        <v>0</v>
      </c>
      <c r="N674" s="229">
        <v>0</v>
      </c>
      <c r="O674" s="229">
        <v>0</v>
      </c>
      <c r="P674" s="229">
        <v>0</v>
      </c>
      <c r="Q674" s="229">
        <v>0</v>
      </c>
      <c r="R674" s="229">
        <v>1200</v>
      </c>
      <c r="S674" s="229">
        <v>0</v>
      </c>
      <c r="T674" s="229">
        <v>0</v>
      </c>
      <c r="U674" s="229">
        <v>0</v>
      </c>
      <c r="V674" s="229">
        <v>0</v>
      </c>
      <c r="W674" s="229">
        <v>0</v>
      </c>
      <c r="X674" s="229">
        <v>0</v>
      </c>
      <c r="Y674" s="229">
        <v>0</v>
      </c>
      <c r="Z674" s="229">
        <v>0</v>
      </c>
      <c r="AA674" s="229">
        <v>0</v>
      </c>
      <c r="AB674" s="229">
        <v>0</v>
      </c>
      <c r="AC674" s="229">
        <v>0</v>
      </c>
      <c r="AD674" s="229">
        <v>1350</v>
      </c>
      <c r="AE674" s="229">
        <v>0</v>
      </c>
      <c r="AF674" s="229">
        <v>0</v>
      </c>
      <c r="AG674" s="229">
        <v>0</v>
      </c>
      <c r="AH674" s="229">
        <v>0</v>
      </c>
      <c r="AI674" s="229">
        <v>0</v>
      </c>
      <c r="AJ674" s="229">
        <v>0</v>
      </c>
      <c r="AK674" s="229">
        <v>0</v>
      </c>
      <c r="AL674" s="229">
        <v>2550</v>
      </c>
    </row>
    <row r="675" spans="1:38">
      <c r="A675" s="229">
        <v>674</v>
      </c>
      <c r="B675" s="229" t="s">
        <v>244</v>
      </c>
      <c r="C675" s="229" t="s">
        <v>3383</v>
      </c>
      <c r="D675" s="229">
        <f t="shared" si="10"/>
        <v>7600</v>
      </c>
      <c r="E675" s="229">
        <v>0</v>
      </c>
      <c r="G675" s="229">
        <v>0</v>
      </c>
      <c r="H675" s="229">
        <v>0</v>
      </c>
      <c r="I675" s="229">
        <v>0</v>
      </c>
      <c r="J675" s="229">
        <v>0</v>
      </c>
      <c r="K675" s="229">
        <v>0</v>
      </c>
      <c r="L675" s="229">
        <v>1600</v>
      </c>
      <c r="M675" s="229">
        <v>0</v>
      </c>
      <c r="N675" s="229">
        <v>0</v>
      </c>
      <c r="O675" s="229">
        <v>0</v>
      </c>
      <c r="P675" s="229">
        <v>0</v>
      </c>
      <c r="Q675" s="229">
        <v>1200</v>
      </c>
      <c r="R675" s="229">
        <v>0</v>
      </c>
      <c r="S675" s="229">
        <v>0</v>
      </c>
      <c r="T675" s="229">
        <v>1200</v>
      </c>
      <c r="U675" s="229">
        <v>0</v>
      </c>
      <c r="V675" s="229">
        <v>0</v>
      </c>
      <c r="W675" s="229">
        <v>0</v>
      </c>
      <c r="X675" s="229">
        <v>0</v>
      </c>
      <c r="Y675" s="229">
        <v>1200</v>
      </c>
      <c r="Z675" s="229">
        <v>0</v>
      </c>
      <c r="AA675" s="229">
        <v>0</v>
      </c>
      <c r="AB675" s="229">
        <v>0</v>
      </c>
      <c r="AC675" s="229">
        <v>0</v>
      </c>
      <c r="AD675" s="229">
        <v>1200</v>
      </c>
      <c r="AE675" s="229">
        <v>0</v>
      </c>
      <c r="AF675" s="229">
        <v>0</v>
      </c>
      <c r="AG675" s="229">
        <v>1200</v>
      </c>
      <c r="AH675" s="229">
        <v>0</v>
      </c>
      <c r="AI675" s="229">
        <v>0</v>
      </c>
      <c r="AJ675" s="229">
        <v>0</v>
      </c>
      <c r="AK675" s="229">
        <v>0</v>
      </c>
      <c r="AL675" s="229">
        <v>7600</v>
      </c>
    </row>
    <row r="676" spans="1:38">
      <c r="A676" s="229">
        <v>675</v>
      </c>
      <c r="B676" s="229" t="s">
        <v>244</v>
      </c>
      <c r="C676" s="229" t="s">
        <v>3384</v>
      </c>
      <c r="D676" s="229">
        <f t="shared" si="10"/>
        <v>0</v>
      </c>
      <c r="E676" s="229">
        <v>0</v>
      </c>
      <c r="G676" s="229">
        <v>0</v>
      </c>
      <c r="H676" s="229">
        <v>0</v>
      </c>
      <c r="I676" s="229">
        <v>0</v>
      </c>
      <c r="J676" s="229">
        <v>0</v>
      </c>
      <c r="K676" s="229">
        <v>0</v>
      </c>
      <c r="L676" s="229">
        <v>0</v>
      </c>
      <c r="M676" s="229">
        <v>0</v>
      </c>
      <c r="N676" s="229">
        <v>0</v>
      </c>
      <c r="O676" s="229">
        <v>0</v>
      </c>
      <c r="P676" s="229">
        <v>0</v>
      </c>
      <c r="Q676" s="229">
        <v>0</v>
      </c>
      <c r="R676" s="229">
        <v>0</v>
      </c>
      <c r="S676" s="229">
        <v>0</v>
      </c>
      <c r="T676" s="229">
        <v>0</v>
      </c>
      <c r="U676" s="229">
        <v>0</v>
      </c>
      <c r="V676" s="229">
        <v>0</v>
      </c>
      <c r="W676" s="229">
        <v>0</v>
      </c>
      <c r="X676" s="229">
        <v>0</v>
      </c>
      <c r="Y676" s="229">
        <v>0</v>
      </c>
      <c r="Z676" s="229">
        <v>0</v>
      </c>
      <c r="AA676" s="229">
        <v>0</v>
      </c>
      <c r="AB676" s="229">
        <v>0</v>
      </c>
      <c r="AC676" s="229">
        <v>0</v>
      </c>
      <c r="AD676" s="229">
        <v>0</v>
      </c>
      <c r="AE676" s="229">
        <v>0</v>
      </c>
      <c r="AF676" s="229">
        <v>0</v>
      </c>
      <c r="AG676" s="229">
        <v>0</v>
      </c>
      <c r="AH676" s="229">
        <v>0</v>
      </c>
      <c r="AI676" s="229">
        <v>0</v>
      </c>
      <c r="AJ676" s="229">
        <v>0</v>
      </c>
      <c r="AK676" s="229">
        <v>0</v>
      </c>
      <c r="AL676" s="229">
        <v>0</v>
      </c>
    </row>
    <row r="677" spans="1:38">
      <c r="A677" s="229">
        <v>676</v>
      </c>
      <c r="B677" s="229" t="s">
        <v>244</v>
      </c>
      <c r="C677" s="229" t="s">
        <v>3385</v>
      </c>
      <c r="D677" s="229">
        <f t="shared" si="10"/>
        <v>0</v>
      </c>
      <c r="E677" s="229">
        <v>0</v>
      </c>
      <c r="G677" s="229">
        <v>0</v>
      </c>
      <c r="H677" s="229">
        <v>0</v>
      </c>
      <c r="I677" s="229">
        <v>0</v>
      </c>
      <c r="J677" s="229">
        <v>0</v>
      </c>
      <c r="K677" s="229">
        <v>0</v>
      </c>
      <c r="L677" s="229">
        <v>0</v>
      </c>
      <c r="M677" s="229">
        <v>0</v>
      </c>
      <c r="N677" s="229">
        <v>0</v>
      </c>
      <c r="O677" s="229">
        <v>0</v>
      </c>
      <c r="P677" s="229">
        <v>0</v>
      </c>
      <c r="Q677" s="229">
        <v>0</v>
      </c>
      <c r="R677" s="229">
        <v>0</v>
      </c>
      <c r="S677" s="229">
        <v>0</v>
      </c>
      <c r="T677" s="229">
        <v>0</v>
      </c>
      <c r="U677" s="229">
        <v>0</v>
      </c>
      <c r="V677" s="229">
        <v>0</v>
      </c>
      <c r="W677" s="229">
        <v>0</v>
      </c>
      <c r="X677" s="229">
        <v>0</v>
      </c>
      <c r="Y677" s="229">
        <v>0</v>
      </c>
      <c r="Z677" s="229">
        <v>0</v>
      </c>
      <c r="AA677" s="229">
        <v>0</v>
      </c>
      <c r="AB677" s="229">
        <v>0</v>
      </c>
      <c r="AC677" s="229">
        <v>0</v>
      </c>
      <c r="AD677" s="229">
        <v>0</v>
      </c>
      <c r="AE677" s="229">
        <v>0</v>
      </c>
      <c r="AF677" s="229">
        <v>0</v>
      </c>
      <c r="AG677" s="229">
        <v>0</v>
      </c>
      <c r="AH677" s="229">
        <v>0</v>
      </c>
      <c r="AI677" s="229">
        <v>0</v>
      </c>
      <c r="AJ677" s="229">
        <v>0</v>
      </c>
      <c r="AK677" s="229">
        <v>0</v>
      </c>
      <c r="AL677" s="229">
        <v>0</v>
      </c>
    </row>
    <row r="678" spans="1:38">
      <c r="A678" s="229">
        <v>677</v>
      </c>
      <c r="B678" s="229" t="s">
        <v>244</v>
      </c>
      <c r="C678" s="229" t="s">
        <v>3386</v>
      </c>
      <c r="D678" s="229">
        <f t="shared" si="10"/>
        <v>7600</v>
      </c>
      <c r="E678" s="229">
        <v>0</v>
      </c>
      <c r="G678" s="229">
        <v>0</v>
      </c>
      <c r="H678" s="229">
        <v>0</v>
      </c>
      <c r="I678" s="229">
        <v>0</v>
      </c>
      <c r="J678" s="229">
        <v>0</v>
      </c>
      <c r="K678" s="229">
        <v>0</v>
      </c>
      <c r="L678" s="229">
        <v>0</v>
      </c>
      <c r="M678" s="229">
        <v>0</v>
      </c>
      <c r="N678" s="229">
        <v>0</v>
      </c>
      <c r="O678" s="229">
        <v>0</v>
      </c>
      <c r="P678" s="229">
        <v>1200</v>
      </c>
      <c r="Q678" s="229">
        <v>0</v>
      </c>
      <c r="R678" s="229">
        <v>0</v>
      </c>
      <c r="S678" s="229">
        <v>1200</v>
      </c>
      <c r="T678" s="229">
        <v>0</v>
      </c>
      <c r="U678" s="229">
        <v>0</v>
      </c>
      <c r="V678" s="229">
        <v>0</v>
      </c>
      <c r="W678" s="229">
        <v>0</v>
      </c>
      <c r="X678" s="229">
        <v>1200</v>
      </c>
      <c r="Y678" s="229">
        <v>0</v>
      </c>
      <c r="Z678" s="229">
        <v>0</v>
      </c>
      <c r="AA678" s="229">
        <v>1200</v>
      </c>
      <c r="AB678" s="229">
        <v>0</v>
      </c>
      <c r="AC678" s="229">
        <v>0</v>
      </c>
      <c r="AD678" s="229">
        <v>0</v>
      </c>
      <c r="AE678" s="229">
        <v>0</v>
      </c>
      <c r="AF678" s="229">
        <v>1400</v>
      </c>
      <c r="AG678" s="229">
        <v>0</v>
      </c>
      <c r="AH678" s="229">
        <v>0</v>
      </c>
      <c r="AI678" s="229">
        <v>0</v>
      </c>
      <c r="AJ678" s="229">
        <v>0</v>
      </c>
      <c r="AK678" s="229">
        <v>1400</v>
      </c>
      <c r="AL678" s="229">
        <v>7600</v>
      </c>
    </row>
    <row r="679" spans="1:38">
      <c r="A679" s="229">
        <v>678</v>
      </c>
      <c r="B679" s="229" t="s">
        <v>244</v>
      </c>
      <c r="C679" s="229" t="s">
        <v>3387</v>
      </c>
      <c r="D679" s="229">
        <f t="shared" si="10"/>
        <v>6000</v>
      </c>
      <c r="E679" s="229">
        <v>0</v>
      </c>
      <c r="G679" s="229">
        <v>0</v>
      </c>
      <c r="H679" s="229">
        <v>0</v>
      </c>
      <c r="I679" s="229">
        <v>0</v>
      </c>
      <c r="J679" s="229">
        <v>0</v>
      </c>
      <c r="K679" s="229">
        <v>0</v>
      </c>
      <c r="L679" s="229">
        <v>0</v>
      </c>
      <c r="M679" s="229">
        <v>0</v>
      </c>
      <c r="N679" s="229">
        <v>0</v>
      </c>
      <c r="O679" s="229">
        <v>0</v>
      </c>
      <c r="P679" s="229">
        <v>0</v>
      </c>
      <c r="Q679" s="229">
        <v>0</v>
      </c>
      <c r="R679" s="229">
        <v>1200</v>
      </c>
      <c r="S679" s="229">
        <v>0</v>
      </c>
      <c r="T679" s="229">
        <v>0</v>
      </c>
      <c r="U679" s="229">
        <v>0</v>
      </c>
      <c r="V679" s="229">
        <v>0</v>
      </c>
      <c r="W679" s="229">
        <v>1200</v>
      </c>
      <c r="X679" s="229">
        <v>0</v>
      </c>
      <c r="Y679" s="229">
        <v>0</v>
      </c>
      <c r="Z679" s="229">
        <v>1200</v>
      </c>
      <c r="AA679" s="229">
        <v>0</v>
      </c>
      <c r="AB679" s="229">
        <v>0</v>
      </c>
      <c r="AC679" s="229">
        <v>0</v>
      </c>
      <c r="AD679" s="229">
        <v>0</v>
      </c>
      <c r="AE679" s="229">
        <v>1200</v>
      </c>
      <c r="AF679" s="229">
        <v>0</v>
      </c>
      <c r="AG679" s="229">
        <v>0</v>
      </c>
      <c r="AH679" s="229">
        <v>1200</v>
      </c>
      <c r="AI679" s="229">
        <v>0</v>
      </c>
      <c r="AJ679" s="229">
        <v>0</v>
      </c>
      <c r="AK679" s="229">
        <v>0</v>
      </c>
      <c r="AL679" s="229">
        <v>6000</v>
      </c>
    </row>
    <row r="680" spans="1:38">
      <c r="A680" s="229">
        <v>679</v>
      </c>
      <c r="B680" s="229" t="s">
        <v>244</v>
      </c>
      <c r="C680" s="229" t="s">
        <v>3388</v>
      </c>
      <c r="D680" s="229">
        <f t="shared" si="10"/>
        <v>5850</v>
      </c>
      <c r="E680" s="229">
        <v>0</v>
      </c>
      <c r="G680" s="229">
        <v>0</v>
      </c>
      <c r="H680" s="229">
        <v>0</v>
      </c>
      <c r="I680" s="229">
        <v>0</v>
      </c>
      <c r="J680" s="229">
        <v>0</v>
      </c>
      <c r="K680" s="229">
        <v>0</v>
      </c>
      <c r="L680" s="229">
        <v>0</v>
      </c>
      <c r="M680" s="229">
        <v>0</v>
      </c>
      <c r="N680" s="229">
        <v>0</v>
      </c>
      <c r="O680" s="229">
        <v>0</v>
      </c>
      <c r="P680" s="229">
        <v>0</v>
      </c>
      <c r="Q680" s="229">
        <v>0</v>
      </c>
      <c r="R680" s="229">
        <v>0</v>
      </c>
      <c r="S680" s="229">
        <v>0</v>
      </c>
      <c r="T680" s="229">
        <v>1350</v>
      </c>
      <c r="U680" s="229">
        <v>0</v>
      </c>
      <c r="V680" s="229">
        <v>0</v>
      </c>
      <c r="W680" s="229">
        <v>0</v>
      </c>
      <c r="X680" s="229">
        <v>0</v>
      </c>
      <c r="Y680" s="229">
        <v>1350</v>
      </c>
      <c r="Z680" s="229">
        <v>0</v>
      </c>
      <c r="AA680" s="229">
        <v>0</v>
      </c>
      <c r="AB680" s="229">
        <v>0</v>
      </c>
      <c r="AC680" s="229">
        <v>0</v>
      </c>
      <c r="AD680" s="229">
        <v>1350</v>
      </c>
      <c r="AE680" s="229">
        <v>0</v>
      </c>
      <c r="AF680" s="229">
        <v>0</v>
      </c>
      <c r="AG680" s="229">
        <v>1800</v>
      </c>
      <c r="AH680" s="229">
        <v>0</v>
      </c>
      <c r="AI680" s="229">
        <v>0</v>
      </c>
      <c r="AJ680" s="229">
        <v>0</v>
      </c>
      <c r="AK680" s="229">
        <v>0</v>
      </c>
      <c r="AL680" s="229">
        <v>5850</v>
      </c>
    </row>
    <row r="681" spans="1:38">
      <c r="A681" s="229">
        <v>680</v>
      </c>
      <c r="B681" s="229" t="s">
        <v>244</v>
      </c>
      <c r="C681" s="229" t="s">
        <v>3389</v>
      </c>
      <c r="D681" s="229">
        <f t="shared" si="10"/>
        <v>0</v>
      </c>
      <c r="E681" s="229" t="s">
        <v>3390</v>
      </c>
      <c r="G681" s="229">
        <v>0</v>
      </c>
      <c r="H681" s="229">
        <v>0</v>
      </c>
      <c r="I681" s="229">
        <v>0</v>
      </c>
      <c r="J681" s="229">
        <v>0</v>
      </c>
      <c r="K681" s="229">
        <v>0</v>
      </c>
      <c r="L681" s="229">
        <v>0</v>
      </c>
      <c r="M681" s="229">
        <v>0</v>
      </c>
      <c r="N681" s="229">
        <v>0</v>
      </c>
      <c r="O681" s="229">
        <v>0</v>
      </c>
      <c r="P681" s="229">
        <v>0</v>
      </c>
      <c r="Q681" s="229">
        <v>0</v>
      </c>
      <c r="R681" s="229">
        <v>0</v>
      </c>
      <c r="S681" s="229">
        <v>0</v>
      </c>
      <c r="T681" s="229">
        <v>0</v>
      </c>
      <c r="U681" s="229">
        <v>0</v>
      </c>
      <c r="V681" s="229">
        <v>0</v>
      </c>
      <c r="W681" s="229">
        <v>0</v>
      </c>
      <c r="X681" s="229">
        <v>0</v>
      </c>
      <c r="Y681" s="229">
        <v>0</v>
      </c>
      <c r="Z681" s="229">
        <v>0</v>
      </c>
      <c r="AA681" s="229">
        <v>0</v>
      </c>
      <c r="AB681" s="229">
        <v>0</v>
      </c>
      <c r="AC681" s="229">
        <v>0</v>
      </c>
      <c r="AD681" s="229">
        <v>0</v>
      </c>
      <c r="AE681" s="229">
        <v>0</v>
      </c>
      <c r="AF681" s="229">
        <v>0</v>
      </c>
      <c r="AG681" s="229">
        <v>0</v>
      </c>
      <c r="AH681" s="229">
        <v>0</v>
      </c>
      <c r="AI681" s="229">
        <v>0</v>
      </c>
      <c r="AJ681" s="229">
        <v>0</v>
      </c>
      <c r="AK681" s="229">
        <v>0</v>
      </c>
      <c r="AL681" s="229">
        <v>0</v>
      </c>
    </row>
    <row r="682" spans="1:38">
      <c r="A682" s="229">
        <v>681</v>
      </c>
      <c r="B682" s="229" t="s">
        <v>244</v>
      </c>
      <c r="C682" s="229" t="s">
        <v>3389</v>
      </c>
      <c r="D682" s="229">
        <f t="shared" si="10"/>
        <v>0</v>
      </c>
      <c r="E682" s="229">
        <v>0</v>
      </c>
      <c r="G682" s="229">
        <v>0</v>
      </c>
      <c r="H682" s="229">
        <v>0</v>
      </c>
      <c r="I682" s="229">
        <v>0</v>
      </c>
      <c r="J682" s="229">
        <v>0</v>
      </c>
      <c r="K682" s="229">
        <v>0</v>
      </c>
      <c r="L682" s="229">
        <v>0</v>
      </c>
      <c r="M682" s="229">
        <v>0</v>
      </c>
      <c r="N682" s="229">
        <v>0</v>
      </c>
      <c r="O682" s="229">
        <v>0</v>
      </c>
      <c r="P682" s="229">
        <v>0</v>
      </c>
      <c r="Q682" s="229">
        <v>0</v>
      </c>
      <c r="R682" s="229">
        <v>0</v>
      </c>
      <c r="S682" s="229">
        <v>0</v>
      </c>
      <c r="T682" s="229">
        <v>0</v>
      </c>
      <c r="U682" s="229">
        <v>0</v>
      </c>
      <c r="V682" s="229">
        <v>0</v>
      </c>
      <c r="W682" s="229">
        <v>0</v>
      </c>
      <c r="X682" s="229">
        <v>0</v>
      </c>
      <c r="Y682" s="229">
        <v>0</v>
      </c>
      <c r="Z682" s="229">
        <v>0</v>
      </c>
      <c r="AA682" s="229">
        <v>0</v>
      </c>
      <c r="AB682" s="229">
        <v>0</v>
      </c>
      <c r="AC682" s="229">
        <v>0</v>
      </c>
      <c r="AD682" s="229">
        <v>0</v>
      </c>
      <c r="AE682" s="229">
        <v>0</v>
      </c>
      <c r="AF682" s="229">
        <v>0</v>
      </c>
      <c r="AG682" s="229">
        <v>0</v>
      </c>
      <c r="AH682" s="229">
        <v>0</v>
      </c>
      <c r="AI682" s="229">
        <v>0</v>
      </c>
      <c r="AJ682" s="229">
        <v>0</v>
      </c>
      <c r="AK682" s="229">
        <v>0</v>
      </c>
      <c r="AL682" s="229">
        <v>0</v>
      </c>
    </row>
    <row r="683" spans="1:38">
      <c r="A683" s="229">
        <v>682</v>
      </c>
      <c r="B683" s="229" t="s">
        <v>244</v>
      </c>
      <c r="C683" s="229" t="s">
        <v>3391</v>
      </c>
      <c r="D683" s="229">
        <f t="shared" si="10"/>
        <v>12600</v>
      </c>
      <c r="E683" s="229">
        <v>0</v>
      </c>
      <c r="G683" s="229">
        <v>0</v>
      </c>
      <c r="H683" s="229">
        <v>0</v>
      </c>
      <c r="I683" s="229">
        <v>0</v>
      </c>
      <c r="J683" s="229">
        <v>0</v>
      </c>
      <c r="K683" s="229">
        <v>0</v>
      </c>
      <c r="L683" s="229">
        <v>0</v>
      </c>
      <c r="M683" s="229">
        <v>0</v>
      </c>
      <c r="N683" s="229">
        <v>0</v>
      </c>
      <c r="O683" s="229">
        <v>0</v>
      </c>
      <c r="P683" s="229">
        <v>1980</v>
      </c>
      <c r="Q683" s="229">
        <v>0</v>
      </c>
      <c r="R683" s="229">
        <v>0</v>
      </c>
      <c r="S683" s="229">
        <v>1980</v>
      </c>
      <c r="T683" s="229">
        <v>0</v>
      </c>
      <c r="U683" s="229">
        <v>0</v>
      </c>
      <c r="V683" s="229">
        <v>0</v>
      </c>
      <c r="W683" s="229">
        <v>0</v>
      </c>
      <c r="X683" s="229">
        <v>1980</v>
      </c>
      <c r="Y683" s="229">
        <v>0</v>
      </c>
      <c r="Z683" s="229">
        <v>0</v>
      </c>
      <c r="AA683" s="229">
        <v>1980</v>
      </c>
      <c r="AB683" s="229">
        <v>0</v>
      </c>
      <c r="AC683" s="229">
        <v>0</v>
      </c>
      <c r="AD683" s="229">
        <v>0</v>
      </c>
      <c r="AE683" s="229">
        <v>0</v>
      </c>
      <c r="AF683" s="229">
        <v>2340</v>
      </c>
      <c r="AG683" s="229">
        <v>0</v>
      </c>
      <c r="AH683" s="229">
        <v>0</v>
      </c>
      <c r="AI683" s="229">
        <v>0</v>
      </c>
      <c r="AJ683" s="229">
        <v>0</v>
      </c>
      <c r="AK683" s="229">
        <v>2340</v>
      </c>
      <c r="AL683" s="229">
        <v>12600</v>
      </c>
    </row>
    <row r="684" spans="1:38">
      <c r="A684" s="229">
        <v>683</v>
      </c>
      <c r="B684" s="229" t="s">
        <v>244</v>
      </c>
      <c r="C684" s="229" t="s">
        <v>3392</v>
      </c>
      <c r="D684" s="229">
        <f t="shared" si="10"/>
        <v>9360</v>
      </c>
      <c r="E684" s="229">
        <v>0</v>
      </c>
      <c r="G684" s="229">
        <v>0</v>
      </c>
      <c r="H684" s="229">
        <v>0</v>
      </c>
      <c r="I684" s="229">
        <v>0</v>
      </c>
      <c r="J684" s="229">
        <v>0</v>
      </c>
      <c r="K684" s="229">
        <v>0</v>
      </c>
      <c r="L684" s="229">
        <v>0</v>
      </c>
      <c r="M684" s="229">
        <v>0</v>
      </c>
      <c r="N684" s="229">
        <v>0</v>
      </c>
      <c r="O684" s="229">
        <v>0</v>
      </c>
      <c r="P684" s="229">
        <v>0</v>
      </c>
      <c r="Q684" s="229">
        <v>1560</v>
      </c>
      <c r="R684" s="229">
        <v>0</v>
      </c>
      <c r="S684" s="229">
        <v>0</v>
      </c>
      <c r="T684" s="229">
        <v>1560</v>
      </c>
      <c r="U684" s="229">
        <v>0</v>
      </c>
      <c r="V684" s="229">
        <v>0</v>
      </c>
      <c r="W684" s="229">
        <v>0</v>
      </c>
      <c r="X684" s="229">
        <v>0</v>
      </c>
      <c r="Y684" s="229">
        <v>1560</v>
      </c>
      <c r="Z684" s="229">
        <v>0</v>
      </c>
      <c r="AA684" s="229">
        <v>0</v>
      </c>
      <c r="AB684" s="229">
        <v>0</v>
      </c>
      <c r="AC684" s="229">
        <v>0</v>
      </c>
      <c r="AD684" s="229">
        <v>1560</v>
      </c>
      <c r="AE684" s="229">
        <v>0</v>
      </c>
      <c r="AF684" s="229">
        <v>0</v>
      </c>
      <c r="AG684" s="229">
        <v>1560</v>
      </c>
      <c r="AH684" s="229">
        <v>0</v>
      </c>
      <c r="AI684" s="229">
        <v>0</v>
      </c>
      <c r="AJ684" s="229">
        <v>0</v>
      </c>
      <c r="AK684" s="229">
        <v>1560</v>
      </c>
      <c r="AL684" s="229">
        <v>9360</v>
      </c>
    </row>
    <row r="685" spans="1:38">
      <c r="A685" s="229">
        <v>684</v>
      </c>
      <c r="B685" s="229" t="s">
        <v>244</v>
      </c>
      <c r="C685" s="229" t="s">
        <v>3393</v>
      </c>
      <c r="D685" s="229">
        <f t="shared" si="10"/>
        <v>10800</v>
      </c>
      <c r="E685" s="229">
        <v>0</v>
      </c>
      <c r="G685" s="229">
        <v>0</v>
      </c>
      <c r="H685" s="229">
        <v>0</v>
      </c>
      <c r="I685" s="229">
        <v>0</v>
      </c>
      <c r="J685" s="229">
        <v>0</v>
      </c>
      <c r="K685" s="229">
        <v>0</v>
      </c>
      <c r="L685" s="229">
        <v>0</v>
      </c>
      <c r="M685" s="229">
        <v>0</v>
      </c>
      <c r="N685" s="229">
        <v>0</v>
      </c>
      <c r="O685" s="229">
        <v>0</v>
      </c>
      <c r="P685" s="229">
        <v>0</v>
      </c>
      <c r="Q685" s="229">
        <v>2000</v>
      </c>
      <c r="R685" s="229">
        <v>0</v>
      </c>
      <c r="S685" s="229">
        <v>0</v>
      </c>
      <c r="T685" s="229">
        <v>2000</v>
      </c>
      <c r="U685" s="229">
        <v>0</v>
      </c>
      <c r="V685" s="229">
        <v>0</v>
      </c>
      <c r="W685" s="229">
        <v>0</v>
      </c>
      <c r="X685" s="229">
        <v>0</v>
      </c>
      <c r="Y685" s="229">
        <v>0</v>
      </c>
      <c r="Z685" s="229">
        <v>2000</v>
      </c>
      <c r="AA685" s="229">
        <v>0</v>
      </c>
      <c r="AB685" s="229">
        <v>0</v>
      </c>
      <c r="AC685" s="229">
        <v>0</v>
      </c>
      <c r="AD685" s="229">
        <v>0</v>
      </c>
      <c r="AE685" s="229">
        <v>2400</v>
      </c>
      <c r="AF685" s="229">
        <v>0</v>
      </c>
      <c r="AG685" s="229">
        <v>0</v>
      </c>
      <c r="AH685" s="229">
        <v>2400</v>
      </c>
      <c r="AI685" s="229">
        <v>0</v>
      </c>
      <c r="AJ685" s="229">
        <v>0</v>
      </c>
      <c r="AK685" s="229">
        <v>0</v>
      </c>
      <c r="AL685" s="229">
        <v>10800</v>
      </c>
    </row>
    <row r="686" spans="1:38">
      <c r="A686" s="229">
        <v>685</v>
      </c>
      <c r="B686" s="229" t="s">
        <v>244</v>
      </c>
      <c r="C686" s="229" t="s">
        <v>3394</v>
      </c>
      <c r="D686" s="229">
        <f t="shared" si="10"/>
        <v>8400</v>
      </c>
      <c r="E686" s="229">
        <v>0</v>
      </c>
      <c r="G686" s="229">
        <v>0</v>
      </c>
      <c r="H686" s="229">
        <v>0</v>
      </c>
      <c r="I686" s="229">
        <v>0</v>
      </c>
      <c r="J686" s="229">
        <v>0</v>
      </c>
      <c r="K686" s="229">
        <v>0</v>
      </c>
      <c r="L686" s="229">
        <v>0</v>
      </c>
      <c r="M686" s="229">
        <v>0</v>
      </c>
      <c r="N686" s="229">
        <v>0</v>
      </c>
      <c r="O686" s="229">
        <v>0</v>
      </c>
      <c r="P686" s="229">
        <v>0</v>
      </c>
      <c r="Q686" s="229">
        <v>1600</v>
      </c>
      <c r="R686" s="229">
        <v>0</v>
      </c>
      <c r="S686" s="229">
        <v>0</v>
      </c>
      <c r="T686" s="229">
        <v>1600</v>
      </c>
      <c r="U686" s="229">
        <v>0</v>
      </c>
      <c r="V686" s="229">
        <v>0</v>
      </c>
      <c r="W686" s="229">
        <v>0</v>
      </c>
      <c r="X686" s="229">
        <v>0</v>
      </c>
      <c r="Y686" s="229">
        <v>1600</v>
      </c>
      <c r="Z686" s="229">
        <v>0</v>
      </c>
      <c r="AA686" s="229">
        <v>0</v>
      </c>
      <c r="AB686" s="229">
        <v>0</v>
      </c>
      <c r="AC686" s="229">
        <v>0</v>
      </c>
      <c r="AD686" s="229">
        <v>0</v>
      </c>
      <c r="AE686" s="229">
        <v>1800</v>
      </c>
      <c r="AF686" s="229">
        <v>0</v>
      </c>
      <c r="AG686" s="229">
        <v>0</v>
      </c>
      <c r="AH686" s="229">
        <v>1800</v>
      </c>
      <c r="AI686" s="229">
        <v>0</v>
      </c>
      <c r="AJ686" s="229">
        <v>0</v>
      </c>
      <c r="AK686" s="229">
        <v>0</v>
      </c>
      <c r="AL686" s="229">
        <v>8400</v>
      </c>
    </row>
    <row r="687" spans="1:38">
      <c r="A687" s="229">
        <v>686</v>
      </c>
      <c r="B687" s="229" t="s">
        <v>244</v>
      </c>
      <c r="C687" s="229" t="s">
        <v>3395</v>
      </c>
      <c r="D687" s="229">
        <f t="shared" si="10"/>
        <v>600</v>
      </c>
      <c r="E687" s="229">
        <v>0</v>
      </c>
      <c r="G687" s="229">
        <v>0</v>
      </c>
      <c r="H687" s="229">
        <v>0</v>
      </c>
      <c r="I687" s="229">
        <v>0</v>
      </c>
      <c r="J687" s="229">
        <v>0</v>
      </c>
      <c r="K687" s="229">
        <v>0</v>
      </c>
      <c r="L687" s="229">
        <v>0</v>
      </c>
      <c r="M687" s="229">
        <v>600</v>
      </c>
      <c r="N687" s="229">
        <v>0</v>
      </c>
      <c r="O687" s="229">
        <v>0</v>
      </c>
      <c r="P687" s="229">
        <v>0</v>
      </c>
      <c r="Q687" s="229">
        <v>0</v>
      </c>
      <c r="R687" s="229">
        <v>0</v>
      </c>
      <c r="S687" s="229">
        <v>0</v>
      </c>
      <c r="T687" s="229">
        <v>0</v>
      </c>
      <c r="U687" s="229">
        <v>0</v>
      </c>
      <c r="V687" s="229">
        <v>0</v>
      </c>
      <c r="W687" s="229">
        <v>0</v>
      </c>
      <c r="X687" s="229">
        <v>0</v>
      </c>
      <c r="Y687" s="229">
        <v>0</v>
      </c>
      <c r="Z687" s="229">
        <v>0</v>
      </c>
      <c r="AA687" s="229">
        <v>0</v>
      </c>
      <c r="AB687" s="229">
        <v>0</v>
      </c>
      <c r="AC687" s="229">
        <v>0</v>
      </c>
      <c r="AD687" s="229">
        <v>0</v>
      </c>
      <c r="AE687" s="229">
        <v>0</v>
      </c>
      <c r="AF687" s="229">
        <v>0</v>
      </c>
      <c r="AG687" s="229">
        <v>0</v>
      </c>
      <c r="AH687" s="229">
        <v>0</v>
      </c>
      <c r="AI687" s="229">
        <v>0</v>
      </c>
      <c r="AJ687" s="229">
        <v>0</v>
      </c>
      <c r="AK687" s="229">
        <v>0</v>
      </c>
      <c r="AL687" s="229">
        <v>600</v>
      </c>
    </row>
    <row r="688" spans="1:38">
      <c r="A688" s="229">
        <v>687</v>
      </c>
      <c r="B688" s="229" t="s">
        <v>244</v>
      </c>
      <c r="C688" s="229" t="s">
        <v>3396</v>
      </c>
      <c r="D688" s="229">
        <f t="shared" si="10"/>
        <v>7050</v>
      </c>
      <c r="E688" s="229">
        <v>0</v>
      </c>
      <c r="G688" s="229">
        <v>0</v>
      </c>
      <c r="H688" s="229">
        <v>0</v>
      </c>
      <c r="I688" s="229">
        <v>0</v>
      </c>
      <c r="J688" s="229">
        <v>0</v>
      </c>
      <c r="K688" s="229">
        <v>0</v>
      </c>
      <c r="L688" s="229">
        <v>0</v>
      </c>
      <c r="M688" s="229">
        <v>1050</v>
      </c>
      <c r="N688" s="229">
        <v>0</v>
      </c>
      <c r="O688" s="229">
        <v>0</v>
      </c>
      <c r="P688" s="229">
        <v>0</v>
      </c>
      <c r="Q688" s="229">
        <v>0</v>
      </c>
      <c r="R688" s="229">
        <v>1050</v>
      </c>
      <c r="S688" s="229">
        <v>0</v>
      </c>
      <c r="T688" s="229">
        <v>0</v>
      </c>
      <c r="U688" s="229">
        <v>0</v>
      </c>
      <c r="V688" s="229">
        <v>0</v>
      </c>
      <c r="W688" s="229">
        <v>0</v>
      </c>
      <c r="X688" s="229">
        <v>1050</v>
      </c>
      <c r="Y688" s="229">
        <v>0</v>
      </c>
      <c r="Z688" s="229">
        <v>0</v>
      </c>
      <c r="AA688" s="229">
        <v>1800</v>
      </c>
      <c r="AB688" s="229">
        <v>0</v>
      </c>
      <c r="AC688" s="229">
        <v>0</v>
      </c>
      <c r="AD688" s="229">
        <v>0</v>
      </c>
      <c r="AE688" s="229">
        <v>0</v>
      </c>
      <c r="AF688" s="229">
        <v>0</v>
      </c>
      <c r="AG688" s="229">
        <v>2100</v>
      </c>
      <c r="AH688" s="229">
        <v>0</v>
      </c>
      <c r="AI688" s="229">
        <v>0</v>
      </c>
      <c r="AJ688" s="229">
        <v>0</v>
      </c>
      <c r="AK688" s="229">
        <v>0</v>
      </c>
      <c r="AL688" s="229">
        <v>7050</v>
      </c>
    </row>
    <row r="689" spans="1:38">
      <c r="A689" s="229">
        <v>688</v>
      </c>
      <c r="B689" s="229" t="s">
        <v>244</v>
      </c>
      <c r="C689" s="229" t="s">
        <v>3397</v>
      </c>
      <c r="D689" s="229">
        <f t="shared" si="10"/>
        <v>12600</v>
      </c>
      <c r="E689" s="229">
        <v>0</v>
      </c>
      <c r="G689" s="229">
        <v>0</v>
      </c>
      <c r="H689" s="229">
        <v>0</v>
      </c>
      <c r="I689" s="229">
        <v>0</v>
      </c>
      <c r="J689" s="229">
        <v>0</v>
      </c>
      <c r="K689" s="229">
        <v>0</v>
      </c>
      <c r="L689" s="229">
        <v>0</v>
      </c>
      <c r="M689" s="229">
        <v>2100</v>
      </c>
      <c r="N689" s="229">
        <v>0</v>
      </c>
      <c r="O689" s="229">
        <v>0</v>
      </c>
      <c r="P689" s="229">
        <v>0</v>
      </c>
      <c r="Q689" s="229">
        <v>0</v>
      </c>
      <c r="R689" s="229">
        <v>2100</v>
      </c>
      <c r="S689" s="229">
        <v>0</v>
      </c>
      <c r="T689" s="229">
        <v>0</v>
      </c>
      <c r="U689" s="229">
        <v>0</v>
      </c>
      <c r="V689" s="229">
        <v>0</v>
      </c>
      <c r="W689" s="229">
        <v>2100</v>
      </c>
      <c r="X689" s="229">
        <v>0</v>
      </c>
      <c r="Y689" s="229">
        <v>0</v>
      </c>
      <c r="Z689" s="229">
        <v>2100</v>
      </c>
      <c r="AA689" s="229">
        <v>0</v>
      </c>
      <c r="AB689" s="229">
        <v>0</v>
      </c>
      <c r="AC689" s="229">
        <v>0</v>
      </c>
      <c r="AD689" s="229">
        <v>0</v>
      </c>
      <c r="AE689" s="229">
        <v>2100</v>
      </c>
      <c r="AF689" s="229">
        <v>0</v>
      </c>
      <c r="AG689" s="229">
        <v>0</v>
      </c>
      <c r="AH689" s="229">
        <v>2100</v>
      </c>
      <c r="AI689" s="229">
        <v>0</v>
      </c>
      <c r="AJ689" s="229">
        <v>0</v>
      </c>
      <c r="AK689" s="229">
        <v>0</v>
      </c>
      <c r="AL689" s="229">
        <v>12600</v>
      </c>
    </row>
    <row r="690" spans="1:38">
      <c r="A690" s="229">
        <v>689</v>
      </c>
      <c r="B690" s="229" t="s">
        <v>244</v>
      </c>
      <c r="C690" s="229" t="s">
        <v>3398</v>
      </c>
      <c r="D690" s="229">
        <f t="shared" si="10"/>
        <v>2700</v>
      </c>
      <c r="E690" s="229">
        <v>0</v>
      </c>
      <c r="G690" s="229">
        <v>0</v>
      </c>
      <c r="H690" s="229">
        <v>0</v>
      </c>
      <c r="I690" s="229">
        <v>0</v>
      </c>
      <c r="J690" s="229">
        <v>0</v>
      </c>
      <c r="K690" s="229">
        <v>0</v>
      </c>
      <c r="L690" s="229">
        <v>0</v>
      </c>
      <c r="M690" s="229">
        <v>0</v>
      </c>
      <c r="N690" s="229">
        <v>0</v>
      </c>
      <c r="O690" s="229">
        <v>0</v>
      </c>
      <c r="P690" s="229">
        <v>0</v>
      </c>
      <c r="Q690" s="229">
        <v>2700</v>
      </c>
      <c r="R690" s="229">
        <v>0</v>
      </c>
      <c r="S690" s="229">
        <v>0</v>
      </c>
      <c r="T690" s="229">
        <v>0</v>
      </c>
      <c r="U690" s="229">
        <v>0</v>
      </c>
      <c r="V690" s="229">
        <v>0</v>
      </c>
      <c r="W690" s="229">
        <v>0</v>
      </c>
      <c r="X690" s="229">
        <v>0</v>
      </c>
      <c r="Y690" s="229">
        <v>0</v>
      </c>
      <c r="Z690" s="229">
        <v>0</v>
      </c>
      <c r="AA690" s="229">
        <v>0</v>
      </c>
      <c r="AB690" s="229">
        <v>0</v>
      </c>
      <c r="AC690" s="229">
        <v>0</v>
      </c>
      <c r="AD690" s="229">
        <v>0</v>
      </c>
      <c r="AE690" s="229">
        <v>0</v>
      </c>
      <c r="AF690" s="229">
        <v>0</v>
      </c>
      <c r="AG690" s="229">
        <v>0</v>
      </c>
      <c r="AH690" s="229">
        <v>0</v>
      </c>
      <c r="AI690" s="229">
        <v>0</v>
      </c>
      <c r="AJ690" s="229">
        <v>0</v>
      </c>
      <c r="AK690" s="229">
        <v>0</v>
      </c>
      <c r="AL690" s="229">
        <v>2700</v>
      </c>
    </row>
    <row r="691" spans="1:38">
      <c r="A691" s="229">
        <v>690</v>
      </c>
      <c r="B691" s="229" t="s">
        <v>244</v>
      </c>
      <c r="C691" s="229" t="s">
        <v>3399</v>
      </c>
      <c r="D691" s="229">
        <f t="shared" si="10"/>
        <v>0</v>
      </c>
      <c r="E691" s="229">
        <v>0</v>
      </c>
      <c r="G691" s="229">
        <v>0</v>
      </c>
      <c r="H691" s="229">
        <v>0</v>
      </c>
      <c r="I691" s="229">
        <v>0</v>
      </c>
      <c r="J691" s="229">
        <v>0</v>
      </c>
      <c r="K691" s="229">
        <v>0</v>
      </c>
      <c r="L691" s="229">
        <v>0</v>
      </c>
      <c r="M691" s="229">
        <v>0</v>
      </c>
      <c r="N691" s="229">
        <v>0</v>
      </c>
      <c r="O691" s="229">
        <v>0</v>
      </c>
      <c r="P691" s="229">
        <v>0</v>
      </c>
      <c r="Q691" s="229">
        <v>0</v>
      </c>
      <c r="R691" s="229">
        <v>0</v>
      </c>
      <c r="S691" s="229">
        <v>0</v>
      </c>
      <c r="T691" s="229">
        <v>0</v>
      </c>
      <c r="U691" s="229">
        <v>0</v>
      </c>
      <c r="V691" s="229">
        <v>0</v>
      </c>
      <c r="W691" s="229">
        <v>0</v>
      </c>
      <c r="X691" s="229">
        <v>0</v>
      </c>
      <c r="Y691" s="229">
        <v>0</v>
      </c>
      <c r="Z691" s="229">
        <v>0</v>
      </c>
      <c r="AA691" s="229">
        <v>0</v>
      </c>
      <c r="AB691" s="229">
        <v>0</v>
      </c>
      <c r="AC691" s="229">
        <v>0</v>
      </c>
      <c r="AD691" s="229">
        <v>0</v>
      </c>
      <c r="AE691" s="229">
        <v>0</v>
      </c>
      <c r="AF691" s="229">
        <v>0</v>
      </c>
      <c r="AG691" s="229">
        <v>0</v>
      </c>
      <c r="AH691" s="229">
        <v>0</v>
      </c>
      <c r="AI691" s="229">
        <v>0</v>
      </c>
      <c r="AJ691" s="229">
        <v>0</v>
      </c>
      <c r="AK691" s="229">
        <v>0</v>
      </c>
      <c r="AL691" s="229">
        <v>0</v>
      </c>
    </row>
    <row r="692" spans="1:38">
      <c r="A692" s="229">
        <v>691</v>
      </c>
      <c r="B692" s="229" t="s">
        <v>244</v>
      </c>
      <c r="C692" s="229" t="s">
        <v>3400</v>
      </c>
      <c r="D692" s="229">
        <f t="shared" si="10"/>
        <v>0</v>
      </c>
      <c r="E692" s="229" t="s">
        <v>3390</v>
      </c>
      <c r="G692" s="229">
        <v>0</v>
      </c>
      <c r="H692" s="229">
        <v>0</v>
      </c>
      <c r="I692" s="229">
        <v>0</v>
      </c>
      <c r="J692" s="229">
        <v>0</v>
      </c>
      <c r="K692" s="229">
        <v>0</v>
      </c>
      <c r="L692" s="229">
        <v>0</v>
      </c>
      <c r="M692" s="229">
        <v>0</v>
      </c>
      <c r="N692" s="229">
        <v>0</v>
      </c>
      <c r="O692" s="229">
        <v>0</v>
      </c>
      <c r="P692" s="229">
        <v>0</v>
      </c>
      <c r="Q692" s="229">
        <v>0</v>
      </c>
      <c r="R692" s="229">
        <v>0</v>
      </c>
      <c r="S692" s="229">
        <v>0</v>
      </c>
      <c r="T692" s="229">
        <v>0</v>
      </c>
      <c r="U692" s="229">
        <v>0</v>
      </c>
      <c r="V692" s="229">
        <v>0</v>
      </c>
      <c r="W692" s="229">
        <v>0</v>
      </c>
      <c r="X692" s="229">
        <v>0</v>
      </c>
      <c r="Y692" s="229">
        <v>0</v>
      </c>
      <c r="Z692" s="229">
        <v>0</v>
      </c>
      <c r="AA692" s="229">
        <v>0</v>
      </c>
      <c r="AB692" s="229">
        <v>0</v>
      </c>
      <c r="AC692" s="229">
        <v>0</v>
      </c>
      <c r="AD692" s="229">
        <v>0</v>
      </c>
      <c r="AE692" s="229">
        <v>0</v>
      </c>
      <c r="AF692" s="229">
        <v>0</v>
      </c>
      <c r="AG692" s="229">
        <v>0</v>
      </c>
      <c r="AH692" s="229">
        <v>0</v>
      </c>
      <c r="AI692" s="229">
        <v>0</v>
      </c>
      <c r="AJ692" s="229">
        <v>0</v>
      </c>
      <c r="AK692" s="229">
        <v>0</v>
      </c>
      <c r="AL692" s="229">
        <v>0</v>
      </c>
    </row>
    <row r="693" spans="1:38">
      <c r="A693" s="229">
        <v>692</v>
      </c>
      <c r="B693" s="229" t="s">
        <v>244</v>
      </c>
      <c r="C693" s="229" t="s">
        <v>3400</v>
      </c>
      <c r="D693" s="229">
        <f t="shared" si="10"/>
        <v>8760</v>
      </c>
      <c r="E693" s="229">
        <v>0</v>
      </c>
      <c r="G693" s="229">
        <v>0</v>
      </c>
      <c r="H693" s="229">
        <v>0</v>
      </c>
      <c r="I693" s="229">
        <v>0</v>
      </c>
      <c r="J693" s="229">
        <v>0</v>
      </c>
      <c r="K693" s="229">
        <v>0</v>
      </c>
      <c r="L693" s="229">
        <v>0</v>
      </c>
      <c r="M693" s="229">
        <v>1200</v>
      </c>
      <c r="N693" s="229">
        <v>0</v>
      </c>
      <c r="O693" s="229">
        <v>0</v>
      </c>
      <c r="P693" s="229">
        <v>0</v>
      </c>
      <c r="Q693" s="229">
        <v>0</v>
      </c>
      <c r="R693" s="229">
        <v>0</v>
      </c>
      <c r="S693" s="229">
        <v>1200</v>
      </c>
      <c r="T693" s="229">
        <v>0</v>
      </c>
      <c r="U693" s="229">
        <v>0</v>
      </c>
      <c r="V693" s="229">
        <v>0</v>
      </c>
      <c r="W693" s="229">
        <v>0</v>
      </c>
      <c r="X693" s="229">
        <v>1200</v>
      </c>
      <c r="Y693" s="229">
        <v>0</v>
      </c>
      <c r="Z693" s="229">
        <v>0</v>
      </c>
      <c r="AA693" s="229">
        <v>1680</v>
      </c>
      <c r="AB693" s="229">
        <v>0</v>
      </c>
      <c r="AC693" s="229">
        <v>0</v>
      </c>
      <c r="AD693" s="229">
        <v>0</v>
      </c>
      <c r="AE693" s="229">
        <v>0</v>
      </c>
      <c r="AF693" s="229">
        <v>1680</v>
      </c>
      <c r="AG693" s="229">
        <v>0</v>
      </c>
      <c r="AH693" s="229">
        <v>0</v>
      </c>
      <c r="AI693" s="229">
        <v>0</v>
      </c>
      <c r="AJ693" s="229">
        <v>0</v>
      </c>
      <c r="AK693" s="229">
        <v>1800</v>
      </c>
      <c r="AL693" s="229">
        <v>8760</v>
      </c>
    </row>
    <row r="694" spans="1:38">
      <c r="A694" s="229">
        <v>693</v>
      </c>
      <c r="B694" s="229" t="s">
        <v>244</v>
      </c>
      <c r="C694" s="229" t="s">
        <v>3401</v>
      </c>
      <c r="D694" s="229">
        <f t="shared" si="10"/>
        <v>1680</v>
      </c>
      <c r="E694" s="229">
        <v>0</v>
      </c>
      <c r="G694" s="229">
        <v>0</v>
      </c>
      <c r="H694" s="229">
        <v>0</v>
      </c>
      <c r="I694" s="229">
        <v>0</v>
      </c>
      <c r="J694" s="229">
        <v>0</v>
      </c>
      <c r="K694" s="229">
        <v>0</v>
      </c>
      <c r="L694" s="229">
        <v>0</v>
      </c>
      <c r="M694" s="229">
        <v>0</v>
      </c>
      <c r="N694" s="229">
        <v>0</v>
      </c>
      <c r="O694" s="229">
        <v>0</v>
      </c>
      <c r="P694" s="229">
        <v>0</v>
      </c>
      <c r="Q694" s="229">
        <v>0</v>
      </c>
      <c r="R694" s="229">
        <v>0</v>
      </c>
      <c r="S694" s="229">
        <v>0</v>
      </c>
      <c r="T694" s="229">
        <v>0</v>
      </c>
      <c r="U694" s="229">
        <v>0</v>
      </c>
      <c r="V694" s="229">
        <v>0</v>
      </c>
      <c r="W694" s="229">
        <v>0</v>
      </c>
      <c r="X694" s="229">
        <v>840</v>
      </c>
      <c r="Y694" s="229">
        <v>0</v>
      </c>
      <c r="Z694" s="229">
        <v>0</v>
      </c>
      <c r="AA694" s="229">
        <v>0</v>
      </c>
      <c r="AB694" s="229">
        <v>0</v>
      </c>
      <c r="AC694" s="229">
        <v>0</v>
      </c>
      <c r="AD694" s="229">
        <v>0</v>
      </c>
      <c r="AE694" s="229">
        <v>0</v>
      </c>
      <c r="AF694" s="229">
        <v>0</v>
      </c>
      <c r="AG694" s="229">
        <v>840</v>
      </c>
      <c r="AH694" s="229">
        <v>0</v>
      </c>
      <c r="AI694" s="229">
        <v>0</v>
      </c>
      <c r="AJ694" s="229">
        <v>0</v>
      </c>
      <c r="AK694" s="229">
        <v>0</v>
      </c>
      <c r="AL694" s="229">
        <v>1680</v>
      </c>
    </row>
    <row r="695" spans="1:38">
      <c r="A695" s="229">
        <v>694</v>
      </c>
      <c r="B695" s="229" t="s">
        <v>244</v>
      </c>
      <c r="C695" s="229" t="s">
        <v>3402</v>
      </c>
      <c r="D695" s="229">
        <f t="shared" si="10"/>
        <v>1400</v>
      </c>
      <c r="E695" s="229">
        <v>0</v>
      </c>
      <c r="G695" s="229">
        <v>0</v>
      </c>
      <c r="H695" s="229">
        <v>0</v>
      </c>
      <c r="I695" s="229">
        <v>0</v>
      </c>
      <c r="J695" s="229">
        <v>0</v>
      </c>
      <c r="K695" s="229">
        <v>0</v>
      </c>
      <c r="L695" s="229">
        <v>0</v>
      </c>
      <c r="M695" s="229">
        <v>0</v>
      </c>
      <c r="N695" s="229">
        <v>0</v>
      </c>
      <c r="O695" s="229">
        <v>0</v>
      </c>
      <c r="P695" s="229">
        <v>0</v>
      </c>
      <c r="Q695" s="229">
        <v>0</v>
      </c>
      <c r="R695" s="229">
        <v>0</v>
      </c>
      <c r="S695" s="229">
        <v>0</v>
      </c>
      <c r="T695" s="229">
        <v>0</v>
      </c>
      <c r="U695" s="229">
        <v>0</v>
      </c>
      <c r="V695" s="229">
        <v>0</v>
      </c>
      <c r="W695" s="229">
        <v>0</v>
      </c>
      <c r="X695" s="229">
        <v>0</v>
      </c>
      <c r="Y695" s="229">
        <v>0</v>
      </c>
      <c r="Z695" s="229">
        <v>0</v>
      </c>
      <c r="AA695" s="229">
        <v>1400</v>
      </c>
      <c r="AB695" s="229">
        <v>0</v>
      </c>
      <c r="AC695" s="229">
        <v>0</v>
      </c>
      <c r="AD695" s="229">
        <v>0</v>
      </c>
      <c r="AE695" s="229">
        <v>0</v>
      </c>
      <c r="AF695" s="229">
        <v>0</v>
      </c>
      <c r="AG695" s="229">
        <v>0</v>
      </c>
      <c r="AH695" s="229">
        <v>0</v>
      </c>
      <c r="AI695" s="229">
        <v>0</v>
      </c>
      <c r="AJ695" s="229">
        <v>0</v>
      </c>
      <c r="AK695" s="229">
        <v>0</v>
      </c>
      <c r="AL695" s="229">
        <v>1400</v>
      </c>
    </row>
    <row r="696" spans="1:38">
      <c r="A696" s="229">
        <v>695</v>
      </c>
      <c r="B696" s="229" t="s">
        <v>244</v>
      </c>
      <c r="C696" s="229" t="s">
        <v>3403</v>
      </c>
      <c r="D696" s="229">
        <f t="shared" si="10"/>
        <v>1620</v>
      </c>
      <c r="E696" s="229">
        <v>0</v>
      </c>
      <c r="G696" s="229">
        <v>0</v>
      </c>
      <c r="H696" s="229">
        <v>0</v>
      </c>
      <c r="I696" s="229">
        <v>0</v>
      </c>
      <c r="J696" s="229">
        <v>0</v>
      </c>
      <c r="K696" s="229">
        <v>0</v>
      </c>
      <c r="L696" s="229">
        <v>0</v>
      </c>
      <c r="M696" s="229">
        <v>0</v>
      </c>
      <c r="N696" s="229">
        <v>0</v>
      </c>
      <c r="O696" s="229">
        <v>0</v>
      </c>
      <c r="P696" s="229">
        <v>0</v>
      </c>
      <c r="Q696" s="229">
        <v>0</v>
      </c>
      <c r="R696" s="229">
        <v>0</v>
      </c>
      <c r="S696" s="229">
        <v>0</v>
      </c>
      <c r="T696" s="229">
        <v>0</v>
      </c>
      <c r="U696" s="229">
        <v>0</v>
      </c>
      <c r="V696" s="229">
        <v>0</v>
      </c>
      <c r="W696" s="229">
        <v>0</v>
      </c>
      <c r="X696" s="229">
        <v>1620</v>
      </c>
      <c r="Y696" s="229">
        <v>0</v>
      </c>
      <c r="Z696" s="229">
        <v>0</v>
      </c>
      <c r="AA696" s="229">
        <v>0</v>
      </c>
      <c r="AB696" s="229">
        <v>0</v>
      </c>
      <c r="AC696" s="229">
        <v>0</v>
      </c>
      <c r="AD696" s="229">
        <v>0</v>
      </c>
      <c r="AE696" s="229">
        <v>0</v>
      </c>
      <c r="AF696" s="229">
        <v>0</v>
      </c>
      <c r="AG696" s="229">
        <v>0</v>
      </c>
      <c r="AH696" s="229">
        <v>0</v>
      </c>
      <c r="AI696" s="229">
        <v>0</v>
      </c>
      <c r="AJ696" s="229">
        <v>0</v>
      </c>
      <c r="AK696" s="229">
        <v>0</v>
      </c>
      <c r="AL696" s="229">
        <v>1620</v>
      </c>
    </row>
    <row r="697" spans="1:38">
      <c r="A697" s="229">
        <v>696</v>
      </c>
      <c r="B697" s="229" t="s">
        <v>244</v>
      </c>
      <c r="C697" s="229" t="s">
        <v>3404</v>
      </c>
      <c r="D697" s="229">
        <f t="shared" si="10"/>
        <v>1560</v>
      </c>
      <c r="E697" s="229">
        <v>0</v>
      </c>
      <c r="G697" s="229">
        <v>0</v>
      </c>
      <c r="H697" s="229">
        <v>0</v>
      </c>
      <c r="I697" s="229">
        <v>0</v>
      </c>
      <c r="J697" s="229">
        <v>0</v>
      </c>
      <c r="K697" s="229">
        <v>0</v>
      </c>
      <c r="L697" s="229">
        <v>0</v>
      </c>
      <c r="M697" s="229">
        <v>0</v>
      </c>
      <c r="N697" s="229">
        <v>0</v>
      </c>
      <c r="O697" s="229">
        <v>0</v>
      </c>
      <c r="P697" s="229">
        <v>0</v>
      </c>
      <c r="Q697" s="229">
        <v>0</v>
      </c>
      <c r="R697" s="229">
        <v>0</v>
      </c>
      <c r="S697" s="229">
        <v>0</v>
      </c>
      <c r="T697" s="229">
        <v>0</v>
      </c>
      <c r="U697" s="229">
        <v>0</v>
      </c>
      <c r="V697" s="229">
        <v>0</v>
      </c>
      <c r="W697" s="229">
        <v>0</v>
      </c>
      <c r="X697" s="229">
        <v>0</v>
      </c>
      <c r="Y697" s="229">
        <v>0</v>
      </c>
      <c r="Z697" s="229">
        <v>1560</v>
      </c>
      <c r="AA697" s="229">
        <v>0</v>
      </c>
      <c r="AB697" s="229">
        <v>0</v>
      </c>
      <c r="AC697" s="229">
        <v>0</v>
      </c>
      <c r="AD697" s="229">
        <v>0</v>
      </c>
      <c r="AE697" s="229">
        <v>0</v>
      </c>
      <c r="AF697" s="229">
        <v>0</v>
      </c>
      <c r="AG697" s="229">
        <v>0</v>
      </c>
      <c r="AH697" s="229">
        <v>0</v>
      </c>
      <c r="AI697" s="229">
        <v>0</v>
      </c>
      <c r="AJ697" s="229">
        <v>0</v>
      </c>
      <c r="AK697" s="229">
        <v>0</v>
      </c>
      <c r="AL697" s="229">
        <v>1560</v>
      </c>
    </row>
    <row r="698" spans="1:38">
      <c r="A698" s="229">
        <v>697</v>
      </c>
      <c r="B698" s="229" t="s">
        <v>244</v>
      </c>
      <c r="C698" s="229" t="s">
        <v>3405</v>
      </c>
      <c r="D698" s="229">
        <f t="shared" si="10"/>
        <v>1560</v>
      </c>
      <c r="E698" s="229">
        <v>0</v>
      </c>
      <c r="G698" s="229">
        <v>0</v>
      </c>
      <c r="H698" s="229">
        <v>0</v>
      </c>
      <c r="I698" s="229">
        <v>0</v>
      </c>
      <c r="J698" s="229">
        <v>0</v>
      </c>
      <c r="K698" s="229">
        <v>0</v>
      </c>
      <c r="L698" s="229">
        <v>0</v>
      </c>
      <c r="M698" s="229">
        <v>0</v>
      </c>
      <c r="N698" s="229">
        <v>0</v>
      </c>
      <c r="O698" s="229">
        <v>0</v>
      </c>
      <c r="P698" s="229">
        <v>0</v>
      </c>
      <c r="Q698" s="229">
        <v>0</v>
      </c>
      <c r="R698" s="229">
        <v>0</v>
      </c>
      <c r="S698" s="229">
        <v>0</v>
      </c>
      <c r="T698" s="229">
        <v>0</v>
      </c>
      <c r="U698" s="229">
        <v>0</v>
      </c>
      <c r="V698" s="229">
        <v>0</v>
      </c>
      <c r="W698" s="229">
        <v>0</v>
      </c>
      <c r="X698" s="229">
        <v>0</v>
      </c>
      <c r="Y698" s="229">
        <v>0</v>
      </c>
      <c r="Z698" s="229">
        <v>0</v>
      </c>
      <c r="AA698" s="229">
        <v>1560</v>
      </c>
      <c r="AB698" s="229">
        <v>0</v>
      </c>
      <c r="AC698" s="229">
        <v>0</v>
      </c>
      <c r="AD698" s="229">
        <v>0</v>
      </c>
      <c r="AE698" s="229">
        <v>0</v>
      </c>
      <c r="AF698" s="229">
        <v>0</v>
      </c>
      <c r="AG698" s="229">
        <v>0</v>
      </c>
      <c r="AH698" s="229">
        <v>0</v>
      </c>
      <c r="AI698" s="229">
        <v>0</v>
      </c>
      <c r="AJ698" s="229">
        <v>0</v>
      </c>
      <c r="AK698" s="229">
        <v>0</v>
      </c>
      <c r="AL698" s="229">
        <v>1560</v>
      </c>
    </row>
    <row r="699" spans="1:38">
      <c r="A699" s="229">
        <v>698</v>
      </c>
      <c r="B699" s="229" t="s">
        <v>244</v>
      </c>
      <c r="C699" s="229" t="s">
        <v>3406</v>
      </c>
      <c r="D699" s="229">
        <f t="shared" si="10"/>
        <v>2400</v>
      </c>
      <c r="E699" s="229">
        <v>0</v>
      </c>
      <c r="G699" s="229">
        <v>0</v>
      </c>
      <c r="H699" s="229">
        <v>0</v>
      </c>
      <c r="I699" s="229">
        <v>0</v>
      </c>
      <c r="J699" s="229">
        <v>0</v>
      </c>
      <c r="K699" s="229">
        <v>0</v>
      </c>
      <c r="L699" s="229">
        <v>0</v>
      </c>
      <c r="M699" s="229">
        <v>1200</v>
      </c>
      <c r="N699" s="229">
        <v>0</v>
      </c>
      <c r="O699" s="229">
        <v>0</v>
      </c>
      <c r="P699" s="229">
        <v>0</v>
      </c>
      <c r="Q699" s="229">
        <v>0</v>
      </c>
      <c r="R699" s="229">
        <v>0</v>
      </c>
      <c r="S699" s="229">
        <v>0</v>
      </c>
      <c r="T699" s="229">
        <v>0</v>
      </c>
      <c r="U699" s="229">
        <v>0</v>
      </c>
      <c r="V699" s="229">
        <v>0</v>
      </c>
      <c r="W699" s="229">
        <v>0</v>
      </c>
      <c r="X699" s="229">
        <v>0</v>
      </c>
      <c r="Y699" s="229">
        <v>1200</v>
      </c>
      <c r="Z699" s="229">
        <v>0</v>
      </c>
      <c r="AA699" s="229">
        <v>0</v>
      </c>
      <c r="AB699" s="229">
        <v>0</v>
      </c>
      <c r="AC699" s="229">
        <v>0</v>
      </c>
      <c r="AD699" s="229">
        <v>0</v>
      </c>
      <c r="AE699" s="229">
        <v>0</v>
      </c>
      <c r="AF699" s="229">
        <v>0</v>
      </c>
      <c r="AG699" s="229">
        <v>0</v>
      </c>
      <c r="AH699" s="229">
        <v>0</v>
      </c>
      <c r="AI699" s="229">
        <v>0</v>
      </c>
      <c r="AJ699" s="229">
        <v>0</v>
      </c>
      <c r="AK699" s="229">
        <v>0</v>
      </c>
      <c r="AL699" s="229">
        <v>2400</v>
      </c>
    </row>
    <row r="700" spans="1:38">
      <c r="A700" s="229">
        <v>699</v>
      </c>
      <c r="B700" s="229" t="s">
        <v>244</v>
      </c>
      <c r="C700" s="229" t="s">
        <v>3407</v>
      </c>
      <c r="D700" s="229">
        <f t="shared" si="10"/>
        <v>2400</v>
      </c>
      <c r="E700" s="229">
        <v>0</v>
      </c>
      <c r="G700" s="229">
        <v>0</v>
      </c>
      <c r="H700" s="229">
        <v>0</v>
      </c>
      <c r="I700" s="229">
        <v>0</v>
      </c>
      <c r="J700" s="229">
        <v>0</v>
      </c>
      <c r="K700" s="229">
        <v>0</v>
      </c>
      <c r="L700" s="229">
        <v>0</v>
      </c>
      <c r="M700" s="229">
        <v>1200</v>
      </c>
      <c r="N700" s="229">
        <v>0</v>
      </c>
      <c r="O700" s="229">
        <v>0</v>
      </c>
      <c r="P700" s="229">
        <v>0</v>
      </c>
      <c r="Q700" s="229">
        <v>0</v>
      </c>
      <c r="R700" s="229">
        <v>0</v>
      </c>
      <c r="S700" s="229">
        <v>0</v>
      </c>
      <c r="T700" s="229">
        <v>0</v>
      </c>
      <c r="U700" s="229">
        <v>0</v>
      </c>
      <c r="V700" s="229">
        <v>0</v>
      </c>
      <c r="W700" s="229">
        <v>0</v>
      </c>
      <c r="X700" s="229">
        <v>0</v>
      </c>
      <c r="Y700" s="229">
        <v>1200</v>
      </c>
      <c r="Z700" s="229">
        <v>0</v>
      </c>
      <c r="AA700" s="229">
        <v>0</v>
      </c>
      <c r="AB700" s="229">
        <v>0</v>
      </c>
      <c r="AC700" s="229">
        <v>0</v>
      </c>
      <c r="AD700" s="229">
        <v>0</v>
      </c>
      <c r="AE700" s="229">
        <v>0</v>
      </c>
      <c r="AF700" s="229">
        <v>0</v>
      </c>
      <c r="AG700" s="229">
        <v>0</v>
      </c>
      <c r="AH700" s="229">
        <v>0</v>
      </c>
      <c r="AI700" s="229">
        <v>0</v>
      </c>
      <c r="AJ700" s="229">
        <v>0</v>
      </c>
      <c r="AK700" s="229">
        <v>0</v>
      </c>
      <c r="AL700" s="229">
        <v>2400</v>
      </c>
    </row>
    <row r="701" spans="1:38">
      <c r="A701" s="229">
        <v>700</v>
      </c>
      <c r="B701" s="229" t="s">
        <v>244</v>
      </c>
      <c r="C701" s="229" t="s">
        <v>3408</v>
      </c>
      <c r="D701" s="229">
        <f t="shared" si="10"/>
        <v>6930</v>
      </c>
      <c r="E701" s="229">
        <v>0</v>
      </c>
      <c r="G701" s="229">
        <v>0</v>
      </c>
      <c r="H701" s="229">
        <v>0</v>
      </c>
      <c r="I701" s="229">
        <v>0</v>
      </c>
      <c r="J701" s="229">
        <v>0</v>
      </c>
      <c r="K701" s="229">
        <v>0</v>
      </c>
      <c r="L701" s="229">
        <v>0</v>
      </c>
      <c r="M701" s="229">
        <v>1650</v>
      </c>
      <c r="N701" s="229">
        <v>0</v>
      </c>
      <c r="O701" s="229">
        <v>0</v>
      </c>
      <c r="P701" s="229">
        <v>0</v>
      </c>
      <c r="Q701" s="229">
        <v>0</v>
      </c>
      <c r="R701" s="229">
        <v>0</v>
      </c>
      <c r="S701" s="229">
        <v>990</v>
      </c>
      <c r="T701" s="229">
        <v>0</v>
      </c>
      <c r="U701" s="229">
        <v>0</v>
      </c>
      <c r="V701" s="229">
        <v>0</v>
      </c>
      <c r="W701" s="229">
        <v>0</v>
      </c>
      <c r="X701" s="229">
        <v>1320</v>
      </c>
      <c r="Y701" s="229">
        <v>0</v>
      </c>
      <c r="Z701" s="229">
        <v>0</v>
      </c>
      <c r="AA701" s="229">
        <v>990</v>
      </c>
      <c r="AB701" s="229">
        <v>0</v>
      </c>
      <c r="AC701" s="229">
        <v>0</v>
      </c>
      <c r="AD701" s="229">
        <v>0</v>
      </c>
      <c r="AE701" s="229">
        <v>0</v>
      </c>
      <c r="AF701" s="229">
        <v>990</v>
      </c>
      <c r="AG701" s="229">
        <v>0</v>
      </c>
      <c r="AH701" s="229">
        <v>0</v>
      </c>
      <c r="AI701" s="229">
        <v>0</v>
      </c>
      <c r="AJ701" s="229">
        <v>0</v>
      </c>
      <c r="AK701" s="229">
        <v>990</v>
      </c>
      <c r="AL701" s="229">
        <v>6930</v>
      </c>
    </row>
    <row r="702" spans="1:38">
      <c r="A702" s="229">
        <v>701</v>
      </c>
      <c r="B702" s="229" t="s">
        <v>244</v>
      </c>
      <c r="C702" s="229" t="s">
        <v>3409</v>
      </c>
      <c r="D702" s="229">
        <f t="shared" si="10"/>
        <v>10230</v>
      </c>
      <c r="E702" s="229">
        <v>0</v>
      </c>
      <c r="G702" s="229">
        <v>0</v>
      </c>
      <c r="H702" s="229">
        <v>0</v>
      </c>
      <c r="I702" s="229">
        <v>0</v>
      </c>
      <c r="J702" s="229">
        <v>0</v>
      </c>
      <c r="K702" s="229">
        <v>0</v>
      </c>
      <c r="L702" s="229">
        <v>0</v>
      </c>
      <c r="M702" s="229">
        <v>1650</v>
      </c>
      <c r="N702" s="229">
        <v>0</v>
      </c>
      <c r="O702" s="229">
        <v>0</v>
      </c>
      <c r="P702" s="229">
        <v>0</v>
      </c>
      <c r="Q702" s="229">
        <v>0</v>
      </c>
      <c r="R702" s="229">
        <v>0</v>
      </c>
      <c r="S702" s="229">
        <v>1650</v>
      </c>
      <c r="T702" s="229">
        <v>0</v>
      </c>
      <c r="U702" s="229">
        <v>0</v>
      </c>
      <c r="V702" s="229">
        <v>0</v>
      </c>
      <c r="W702" s="229">
        <v>0</v>
      </c>
      <c r="X702" s="229">
        <v>1320</v>
      </c>
      <c r="Y702" s="229">
        <v>0</v>
      </c>
      <c r="Z702" s="229">
        <v>0</v>
      </c>
      <c r="AA702" s="229">
        <v>1650</v>
      </c>
      <c r="AB702" s="229">
        <v>0</v>
      </c>
      <c r="AC702" s="229">
        <v>0</v>
      </c>
      <c r="AD702" s="229">
        <v>0</v>
      </c>
      <c r="AE702" s="229">
        <v>0</v>
      </c>
      <c r="AF702" s="229">
        <v>1980</v>
      </c>
      <c r="AG702" s="229">
        <v>0</v>
      </c>
      <c r="AH702" s="229">
        <v>0</v>
      </c>
      <c r="AI702" s="229">
        <v>0</v>
      </c>
      <c r="AJ702" s="229">
        <v>0</v>
      </c>
      <c r="AK702" s="229">
        <v>1980</v>
      </c>
      <c r="AL702" s="229">
        <v>10230</v>
      </c>
    </row>
    <row r="703" spans="1:38">
      <c r="A703" s="229">
        <v>702</v>
      </c>
      <c r="B703" s="229" t="s">
        <v>244</v>
      </c>
      <c r="C703" s="229" t="s">
        <v>3410</v>
      </c>
      <c r="D703" s="229">
        <f t="shared" si="10"/>
        <v>6930</v>
      </c>
      <c r="E703" s="229">
        <v>0</v>
      </c>
      <c r="G703" s="229">
        <v>0</v>
      </c>
      <c r="H703" s="229">
        <v>0</v>
      </c>
      <c r="I703" s="229">
        <v>0</v>
      </c>
      <c r="J703" s="229">
        <v>0</v>
      </c>
      <c r="K703" s="229">
        <v>0</v>
      </c>
      <c r="L703" s="229">
        <v>0</v>
      </c>
      <c r="M703" s="229">
        <v>1650</v>
      </c>
      <c r="N703" s="229">
        <v>0</v>
      </c>
      <c r="O703" s="229">
        <v>0</v>
      </c>
      <c r="P703" s="229">
        <v>0</v>
      </c>
      <c r="Q703" s="229">
        <v>0</v>
      </c>
      <c r="R703" s="229">
        <v>0</v>
      </c>
      <c r="S703" s="229">
        <v>990</v>
      </c>
      <c r="T703" s="229">
        <v>0</v>
      </c>
      <c r="U703" s="229">
        <v>0</v>
      </c>
      <c r="V703" s="229">
        <v>0</v>
      </c>
      <c r="W703" s="229">
        <v>0</v>
      </c>
      <c r="X703" s="229">
        <v>1320</v>
      </c>
      <c r="Y703" s="229">
        <v>0</v>
      </c>
      <c r="Z703" s="229">
        <v>0</v>
      </c>
      <c r="AA703" s="229">
        <v>990</v>
      </c>
      <c r="AB703" s="229">
        <v>0</v>
      </c>
      <c r="AC703" s="229">
        <v>0</v>
      </c>
      <c r="AD703" s="229">
        <v>0</v>
      </c>
      <c r="AE703" s="229">
        <v>0</v>
      </c>
      <c r="AF703" s="229">
        <v>990</v>
      </c>
      <c r="AG703" s="229">
        <v>0</v>
      </c>
      <c r="AH703" s="229">
        <v>0</v>
      </c>
      <c r="AI703" s="229">
        <v>0</v>
      </c>
      <c r="AJ703" s="229">
        <v>0</v>
      </c>
      <c r="AK703" s="229">
        <v>990</v>
      </c>
      <c r="AL703" s="229">
        <v>6930</v>
      </c>
    </row>
    <row r="704" spans="1:38">
      <c r="A704" s="229">
        <v>703</v>
      </c>
      <c r="B704" s="229" t="s">
        <v>244</v>
      </c>
      <c r="C704" s="229" t="s">
        <v>3411</v>
      </c>
      <c r="D704" s="229">
        <f t="shared" si="10"/>
        <v>10230</v>
      </c>
      <c r="E704" s="229">
        <v>0</v>
      </c>
      <c r="G704" s="229">
        <v>0</v>
      </c>
      <c r="H704" s="229">
        <v>0</v>
      </c>
      <c r="I704" s="229">
        <v>0</v>
      </c>
      <c r="J704" s="229">
        <v>0</v>
      </c>
      <c r="K704" s="229">
        <v>0</v>
      </c>
      <c r="L704" s="229">
        <v>0</v>
      </c>
      <c r="M704" s="229">
        <v>0</v>
      </c>
      <c r="N704" s="229">
        <v>0</v>
      </c>
      <c r="O704" s="229">
        <v>0</v>
      </c>
      <c r="P704" s="229">
        <v>1650</v>
      </c>
      <c r="Q704" s="229">
        <v>0</v>
      </c>
      <c r="R704" s="229">
        <v>0</v>
      </c>
      <c r="S704" s="229">
        <v>1650</v>
      </c>
      <c r="T704" s="229">
        <v>0</v>
      </c>
      <c r="U704" s="229">
        <v>0</v>
      </c>
      <c r="V704" s="229">
        <v>0</v>
      </c>
      <c r="W704" s="229">
        <v>0</v>
      </c>
      <c r="X704" s="229">
        <v>1320</v>
      </c>
      <c r="Y704" s="229">
        <v>0</v>
      </c>
      <c r="Z704" s="229">
        <v>0</v>
      </c>
      <c r="AA704" s="229">
        <v>1650</v>
      </c>
      <c r="AB704" s="229">
        <v>0</v>
      </c>
      <c r="AC704" s="229">
        <v>0</v>
      </c>
      <c r="AD704" s="229">
        <v>0</v>
      </c>
      <c r="AE704" s="229">
        <v>0</v>
      </c>
      <c r="AF704" s="229">
        <v>1980</v>
      </c>
      <c r="AG704" s="229">
        <v>0</v>
      </c>
      <c r="AH704" s="229">
        <v>0</v>
      </c>
      <c r="AI704" s="229">
        <v>0</v>
      </c>
      <c r="AJ704" s="229">
        <v>0</v>
      </c>
      <c r="AK704" s="229">
        <v>1980</v>
      </c>
      <c r="AL704" s="229">
        <v>10230</v>
      </c>
    </row>
    <row r="705" spans="1:38">
      <c r="A705" s="229">
        <v>704</v>
      </c>
      <c r="B705" s="229" t="s">
        <v>244</v>
      </c>
      <c r="C705" s="229" t="s">
        <v>3412</v>
      </c>
      <c r="D705" s="229">
        <f t="shared" si="10"/>
        <v>6800</v>
      </c>
      <c r="E705" s="229">
        <v>0</v>
      </c>
      <c r="G705" s="229">
        <v>0</v>
      </c>
      <c r="H705" s="229">
        <v>0</v>
      </c>
      <c r="I705" s="229">
        <v>0</v>
      </c>
      <c r="J705" s="229">
        <v>0</v>
      </c>
      <c r="K705" s="229">
        <v>0</v>
      </c>
      <c r="L705" s="229">
        <v>800</v>
      </c>
      <c r="M705" s="229">
        <v>0</v>
      </c>
      <c r="N705" s="229">
        <v>0</v>
      </c>
      <c r="O705" s="229">
        <v>0</v>
      </c>
      <c r="P705" s="229">
        <v>0</v>
      </c>
      <c r="Q705" s="229">
        <v>1200</v>
      </c>
      <c r="R705" s="229">
        <v>0</v>
      </c>
      <c r="S705" s="229">
        <v>0</v>
      </c>
      <c r="T705" s="229">
        <v>1200</v>
      </c>
      <c r="U705" s="229">
        <v>0</v>
      </c>
      <c r="V705" s="229">
        <v>0</v>
      </c>
      <c r="W705" s="229">
        <v>0</v>
      </c>
      <c r="X705" s="229">
        <v>0</v>
      </c>
      <c r="Y705" s="229">
        <v>1200</v>
      </c>
      <c r="Z705" s="229">
        <v>0</v>
      </c>
      <c r="AA705" s="229">
        <v>0</v>
      </c>
      <c r="AB705" s="229">
        <v>0</v>
      </c>
      <c r="AC705" s="229">
        <v>0</v>
      </c>
      <c r="AD705" s="229">
        <v>1200</v>
      </c>
      <c r="AE705" s="229">
        <v>0</v>
      </c>
      <c r="AF705" s="229">
        <v>0</v>
      </c>
      <c r="AG705" s="229">
        <v>1200</v>
      </c>
      <c r="AH705" s="229">
        <v>0</v>
      </c>
      <c r="AI705" s="229">
        <v>0</v>
      </c>
      <c r="AJ705" s="229">
        <v>0</v>
      </c>
      <c r="AK705" s="229">
        <v>0</v>
      </c>
      <c r="AL705" s="229">
        <v>6800</v>
      </c>
    </row>
    <row r="706" spans="1:38">
      <c r="A706" s="229">
        <v>705</v>
      </c>
      <c r="B706" s="229" t="s">
        <v>244</v>
      </c>
      <c r="C706" s="229" t="s">
        <v>3413</v>
      </c>
      <c r="D706" s="229">
        <f t="shared" ref="D706:D769" si="11">IF(ISERROR(AL706),0,AL706)</f>
        <v>8800</v>
      </c>
      <c r="E706" s="229">
        <v>0</v>
      </c>
      <c r="G706" s="229">
        <v>0</v>
      </c>
      <c r="H706" s="229">
        <v>0</v>
      </c>
      <c r="I706" s="229">
        <v>0</v>
      </c>
      <c r="J706" s="229">
        <v>0</v>
      </c>
      <c r="K706" s="229">
        <v>0</v>
      </c>
      <c r="L706" s="229">
        <v>1600</v>
      </c>
      <c r="M706" s="229">
        <v>0</v>
      </c>
      <c r="N706" s="229">
        <v>0</v>
      </c>
      <c r="O706" s="229">
        <v>0</v>
      </c>
      <c r="P706" s="229">
        <v>0</v>
      </c>
      <c r="Q706" s="229">
        <v>1600</v>
      </c>
      <c r="R706" s="229">
        <v>0</v>
      </c>
      <c r="S706" s="229">
        <v>0</v>
      </c>
      <c r="T706" s="229">
        <v>1200</v>
      </c>
      <c r="U706" s="229">
        <v>0</v>
      </c>
      <c r="V706" s="229">
        <v>0</v>
      </c>
      <c r="W706" s="229">
        <v>0</v>
      </c>
      <c r="X706" s="229">
        <v>0</v>
      </c>
      <c r="Y706" s="229">
        <v>1200</v>
      </c>
      <c r="Z706" s="229">
        <v>0</v>
      </c>
      <c r="AA706" s="229">
        <v>0</v>
      </c>
      <c r="AB706" s="229">
        <v>0</v>
      </c>
      <c r="AC706" s="229">
        <v>0</v>
      </c>
      <c r="AD706" s="229">
        <v>1600</v>
      </c>
      <c r="AE706" s="229">
        <v>0</v>
      </c>
      <c r="AF706" s="229">
        <v>0</v>
      </c>
      <c r="AG706" s="229">
        <v>1600</v>
      </c>
      <c r="AH706" s="229">
        <v>0</v>
      </c>
      <c r="AI706" s="229">
        <v>0</v>
      </c>
      <c r="AJ706" s="229">
        <v>0</v>
      </c>
      <c r="AK706" s="229">
        <v>0</v>
      </c>
      <c r="AL706" s="229">
        <v>8800</v>
      </c>
    </row>
    <row r="707" spans="1:38">
      <c r="A707" s="229">
        <v>706</v>
      </c>
      <c r="B707" s="229" t="s">
        <v>244</v>
      </c>
      <c r="C707" s="229" t="s">
        <v>3414</v>
      </c>
      <c r="D707" s="229">
        <f t="shared" si="11"/>
        <v>5740</v>
      </c>
      <c r="E707" s="229">
        <v>0</v>
      </c>
      <c r="G707" s="229">
        <v>0</v>
      </c>
      <c r="H707" s="229">
        <v>0</v>
      </c>
      <c r="I707" s="229">
        <v>0</v>
      </c>
      <c r="J707" s="229">
        <v>0</v>
      </c>
      <c r="K707" s="229">
        <v>0</v>
      </c>
      <c r="L707" s="229">
        <v>280</v>
      </c>
      <c r="M707" s="229">
        <v>0</v>
      </c>
      <c r="N707" s="229">
        <v>0</v>
      </c>
      <c r="O707" s="229">
        <v>0</v>
      </c>
      <c r="P707" s="229">
        <v>0</v>
      </c>
      <c r="Q707" s="229">
        <v>980</v>
      </c>
      <c r="R707" s="229">
        <v>0</v>
      </c>
      <c r="S707" s="229">
        <v>0</v>
      </c>
      <c r="T707" s="229">
        <v>1120</v>
      </c>
      <c r="U707" s="229">
        <v>0</v>
      </c>
      <c r="V707" s="229">
        <v>0</v>
      </c>
      <c r="W707" s="229">
        <v>0</v>
      </c>
      <c r="X707" s="229">
        <v>0</v>
      </c>
      <c r="Y707" s="229">
        <v>1120</v>
      </c>
      <c r="Z707" s="229">
        <v>0</v>
      </c>
      <c r="AA707" s="229">
        <v>0</v>
      </c>
      <c r="AB707" s="229">
        <v>0</v>
      </c>
      <c r="AC707" s="229">
        <v>0</v>
      </c>
      <c r="AD707" s="229">
        <v>1120</v>
      </c>
      <c r="AE707" s="229">
        <v>0</v>
      </c>
      <c r="AF707" s="229">
        <v>0</v>
      </c>
      <c r="AG707" s="229">
        <v>1120</v>
      </c>
      <c r="AH707" s="229">
        <v>0</v>
      </c>
      <c r="AI707" s="229">
        <v>0</v>
      </c>
      <c r="AJ707" s="229">
        <v>0</v>
      </c>
      <c r="AK707" s="229">
        <v>0</v>
      </c>
      <c r="AL707" s="229">
        <v>5740</v>
      </c>
    </row>
    <row r="708" spans="1:38">
      <c r="A708" s="229">
        <v>707</v>
      </c>
      <c r="B708" s="229" t="s">
        <v>244</v>
      </c>
      <c r="C708" s="229" t="s">
        <v>3415</v>
      </c>
      <c r="D708" s="229">
        <f t="shared" si="11"/>
        <v>8160</v>
      </c>
      <c r="E708" s="229">
        <v>0</v>
      </c>
      <c r="G708" s="229">
        <v>0</v>
      </c>
      <c r="H708" s="229">
        <v>0</v>
      </c>
      <c r="I708" s="229">
        <v>0</v>
      </c>
      <c r="J708" s="229">
        <v>0</v>
      </c>
      <c r="K708" s="229">
        <v>0</v>
      </c>
      <c r="L708" s="229">
        <v>1680</v>
      </c>
      <c r="M708" s="229">
        <v>0</v>
      </c>
      <c r="N708" s="229">
        <v>0</v>
      </c>
      <c r="O708" s="229">
        <v>0</v>
      </c>
      <c r="P708" s="229">
        <v>0</v>
      </c>
      <c r="Q708" s="229">
        <v>840</v>
      </c>
      <c r="R708" s="229">
        <v>0</v>
      </c>
      <c r="S708" s="229">
        <v>0</v>
      </c>
      <c r="T708" s="229">
        <v>1260</v>
      </c>
      <c r="U708" s="229">
        <v>0</v>
      </c>
      <c r="V708" s="229">
        <v>0</v>
      </c>
      <c r="W708" s="229">
        <v>0</v>
      </c>
      <c r="X708" s="229">
        <v>0</v>
      </c>
      <c r="Y708" s="229">
        <v>1260</v>
      </c>
      <c r="Z708" s="229">
        <v>0</v>
      </c>
      <c r="AA708" s="229">
        <v>0</v>
      </c>
      <c r="AB708" s="229">
        <v>0</v>
      </c>
      <c r="AC708" s="229">
        <v>0</v>
      </c>
      <c r="AD708" s="229">
        <v>1560</v>
      </c>
      <c r="AE708" s="229">
        <v>0</v>
      </c>
      <c r="AF708" s="229">
        <v>0</v>
      </c>
      <c r="AG708" s="229">
        <v>1560</v>
      </c>
      <c r="AH708" s="229">
        <v>0</v>
      </c>
      <c r="AI708" s="229">
        <v>0</v>
      </c>
      <c r="AJ708" s="229">
        <v>0</v>
      </c>
      <c r="AK708" s="229">
        <v>0</v>
      </c>
      <c r="AL708" s="229">
        <v>8160</v>
      </c>
    </row>
    <row r="709" spans="1:38">
      <c r="A709" s="229">
        <v>708</v>
      </c>
      <c r="B709" s="229" t="s">
        <v>244</v>
      </c>
      <c r="C709" s="229" t="s">
        <v>3416</v>
      </c>
      <c r="D709" s="229">
        <f t="shared" si="11"/>
        <v>5740</v>
      </c>
      <c r="E709" s="229">
        <v>0</v>
      </c>
      <c r="G709" s="229">
        <v>0</v>
      </c>
      <c r="H709" s="229">
        <v>0</v>
      </c>
      <c r="I709" s="229">
        <v>0</v>
      </c>
      <c r="J709" s="229">
        <v>0</v>
      </c>
      <c r="K709" s="229">
        <v>0</v>
      </c>
      <c r="L709" s="229">
        <v>280</v>
      </c>
      <c r="M709" s="229">
        <v>0</v>
      </c>
      <c r="N709" s="229">
        <v>0</v>
      </c>
      <c r="O709" s="229">
        <v>0</v>
      </c>
      <c r="P709" s="229">
        <v>0</v>
      </c>
      <c r="Q709" s="229">
        <v>980</v>
      </c>
      <c r="R709" s="229">
        <v>0</v>
      </c>
      <c r="S709" s="229">
        <v>0</v>
      </c>
      <c r="T709" s="229">
        <v>1120</v>
      </c>
      <c r="U709" s="229">
        <v>0</v>
      </c>
      <c r="V709" s="229">
        <v>0</v>
      </c>
      <c r="W709" s="229">
        <v>0</v>
      </c>
      <c r="X709" s="229">
        <v>0</v>
      </c>
      <c r="Y709" s="229">
        <v>1120</v>
      </c>
      <c r="Z709" s="229">
        <v>0</v>
      </c>
      <c r="AA709" s="229">
        <v>0</v>
      </c>
      <c r="AB709" s="229">
        <v>0</v>
      </c>
      <c r="AC709" s="229">
        <v>0</v>
      </c>
      <c r="AD709" s="229">
        <v>1120</v>
      </c>
      <c r="AE709" s="229">
        <v>0</v>
      </c>
      <c r="AF709" s="229">
        <v>0</v>
      </c>
      <c r="AG709" s="229">
        <v>1120</v>
      </c>
      <c r="AH709" s="229">
        <v>0</v>
      </c>
      <c r="AI709" s="229">
        <v>0</v>
      </c>
      <c r="AJ709" s="229">
        <v>0</v>
      </c>
      <c r="AK709" s="229">
        <v>0</v>
      </c>
      <c r="AL709" s="229">
        <v>5740</v>
      </c>
    </row>
    <row r="710" spans="1:38">
      <c r="A710" s="229">
        <v>709</v>
      </c>
      <c r="B710" s="229" t="s">
        <v>244</v>
      </c>
      <c r="C710" s="229" t="s">
        <v>3417</v>
      </c>
      <c r="D710" s="229">
        <f t="shared" si="11"/>
        <v>7740</v>
      </c>
      <c r="E710" s="229">
        <v>0</v>
      </c>
      <c r="G710" s="229">
        <v>0</v>
      </c>
      <c r="H710" s="229">
        <v>0</v>
      </c>
      <c r="I710" s="229">
        <v>0</v>
      </c>
      <c r="J710" s="229">
        <v>0</v>
      </c>
      <c r="K710" s="229">
        <v>0</v>
      </c>
      <c r="L710" s="229">
        <v>1260</v>
      </c>
      <c r="M710" s="229">
        <v>0</v>
      </c>
      <c r="N710" s="229">
        <v>0</v>
      </c>
      <c r="O710" s="229">
        <v>0</v>
      </c>
      <c r="P710" s="229">
        <v>0</v>
      </c>
      <c r="Q710" s="229">
        <v>840</v>
      </c>
      <c r="R710" s="229">
        <v>0</v>
      </c>
      <c r="S710" s="229">
        <v>0</v>
      </c>
      <c r="T710" s="229">
        <v>1260</v>
      </c>
      <c r="U710" s="229">
        <v>0</v>
      </c>
      <c r="V710" s="229">
        <v>0</v>
      </c>
      <c r="W710" s="229">
        <v>0</v>
      </c>
      <c r="X710" s="229">
        <v>0</v>
      </c>
      <c r="Y710" s="229">
        <v>1260</v>
      </c>
      <c r="Z710" s="229">
        <v>0</v>
      </c>
      <c r="AA710" s="229">
        <v>0</v>
      </c>
      <c r="AB710" s="229">
        <v>0</v>
      </c>
      <c r="AC710" s="229">
        <v>0</v>
      </c>
      <c r="AD710" s="229">
        <v>1560</v>
      </c>
      <c r="AE710" s="229">
        <v>0</v>
      </c>
      <c r="AF710" s="229">
        <v>0</v>
      </c>
      <c r="AG710" s="229">
        <v>1560</v>
      </c>
      <c r="AH710" s="229">
        <v>0</v>
      </c>
      <c r="AI710" s="229">
        <v>0</v>
      </c>
      <c r="AJ710" s="229">
        <v>0</v>
      </c>
      <c r="AK710" s="229">
        <v>0</v>
      </c>
      <c r="AL710" s="229">
        <v>7740</v>
      </c>
    </row>
    <row r="711" spans="1:38">
      <c r="A711" s="229">
        <v>710</v>
      </c>
      <c r="B711" s="229" t="s">
        <v>244</v>
      </c>
      <c r="C711" s="229" t="s">
        <v>3418</v>
      </c>
      <c r="D711" s="229">
        <f t="shared" si="11"/>
        <v>5400</v>
      </c>
      <c r="E711" s="229">
        <v>0</v>
      </c>
      <c r="G711" s="229">
        <v>0</v>
      </c>
      <c r="H711" s="229">
        <v>0</v>
      </c>
      <c r="I711" s="229">
        <v>0</v>
      </c>
      <c r="J711" s="229">
        <v>0</v>
      </c>
      <c r="K711" s="229">
        <v>0</v>
      </c>
      <c r="L711" s="229">
        <v>0</v>
      </c>
      <c r="M711" s="229">
        <v>600</v>
      </c>
      <c r="N711" s="229">
        <v>0</v>
      </c>
      <c r="O711" s="229">
        <v>0</v>
      </c>
      <c r="P711" s="229">
        <v>0</v>
      </c>
      <c r="Q711" s="229">
        <v>0</v>
      </c>
      <c r="R711" s="229">
        <v>1200</v>
      </c>
      <c r="S711" s="229">
        <v>0</v>
      </c>
      <c r="T711" s="229">
        <v>0</v>
      </c>
      <c r="U711" s="229">
        <v>0</v>
      </c>
      <c r="V711" s="229">
        <v>0</v>
      </c>
      <c r="W711" s="229">
        <v>1200</v>
      </c>
      <c r="X711" s="229">
        <v>0</v>
      </c>
      <c r="Y711" s="229">
        <v>0</v>
      </c>
      <c r="Z711" s="229">
        <v>600</v>
      </c>
      <c r="AA711" s="229">
        <v>0</v>
      </c>
      <c r="AB711" s="229">
        <v>0</v>
      </c>
      <c r="AC711" s="229">
        <v>0</v>
      </c>
      <c r="AD711" s="229">
        <v>0</v>
      </c>
      <c r="AE711" s="229">
        <v>1200</v>
      </c>
      <c r="AF711" s="229">
        <v>0</v>
      </c>
      <c r="AG711" s="229">
        <v>0</v>
      </c>
      <c r="AH711" s="229">
        <v>600</v>
      </c>
      <c r="AI711" s="229">
        <v>0</v>
      </c>
      <c r="AJ711" s="229">
        <v>0</v>
      </c>
      <c r="AK711" s="229">
        <v>0</v>
      </c>
      <c r="AL711" s="229">
        <v>5400</v>
      </c>
    </row>
    <row r="712" spans="1:38">
      <c r="A712" s="229">
        <v>711</v>
      </c>
      <c r="B712" s="229" t="s">
        <v>244</v>
      </c>
      <c r="C712" s="229" t="s">
        <v>3419</v>
      </c>
      <c r="D712" s="229">
        <f t="shared" si="11"/>
        <v>8400</v>
      </c>
      <c r="E712" s="229">
        <v>0</v>
      </c>
      <c r="G712" s="229">
        <v>0</v>
      </c>
      <c r="H712" s="229">
        <v>0</v>
      </c>
      <c r="I712" s="229">
        <v>0</v>
      </c>
      <c r="J712" s="229">
        <v>0</v>
      </c>
      <c r="K712" s="229">
        <v>0</v>
      </c>
      <c r="L712" s="229">
        <v>0</v>
      </c>
      <c r="M712" s="229">
        <v>1200</v>
      </c>
      <c r="N712" s="229">
        <v>0</v>
      </c>
      <c r="O712" s="229">
        <v>0</v>
      </c>
      <c r="P712" s="229">
        <v>0</v>
      </c>
      <c r="Q712" s="229">
        <v>0</v>
      </c>
      <c r="R712" s="229">
        <v>1200</v>
      </c>
      <c r="S712" s="229">
        <v>0</v>
      </c>
      <c r="T712" s="229">
        <v>0</v>
      </c>
      <c r="U712" s="229">
        <v>0</v>
      </c>
      <c r="V712" s="229">
        <v>0</v>
      </c>
      <c r="W712" s="229">
        <v>1200</v>
      </c>
      <c r="X712" s="229">
        <v>0</v>
      </c>
      <c r="Y712" s="229">
        <v>0</v>
      </c>
      <c r="Z712" s="229">
        <v>1200</v>
      </c>
      <c r="AA712" s="229">
        <v>0</v>
      </c>
      <c r="AB712" s="229">
        <v>0</v>
      </c>
      <c r="AC712" s="229">
        <v>0</v>
      </c>
      <c r="AD712" s="229">
        <v>0</v>
      </c>
      <c r="AE712" s="229">
        <v>1800</v>
      </c>
      <c r="AF712" s="229">
        <v>0</v>
      </c>
      <c r="AG712" s="229">
        <v>0</v>
      </c>
      <c r="AH712" s="229">
        <v>1800</v>
      </c>
      <c r="AI712" s="229">
        <v>0</v>
      </c>
      <c r="AJ712" s="229">
        <v>0</v>
      </c>
      <c r="AK712" s="229">
        <v>0</v>
      </c>
      <c r="AL712" s="229">
        <v>8400</v>
      </c>
    </row>
    <row r="713" spans="1:38">
      <c r="A713" s="229">
        <v>712</v>
      </c>
      <c r="B713" s="229" t="s">
        <v>244</v>
      </c>
      <c r="C713" s="229" t="s">
        <v>3420</v>
      </c>
      <c r="D713" s="229">
        <f t="shared" si="11"/>
        <v>6600</v>
      </c>
      <c r="E713" s="229">
        <v>0</v>
      </c>
      <c r="G713" s="229">
        <v>0</v>
      </c>
      <c r="H713" s="229">
        <v>0</v>
      </c>
      <c r="I713" s="229">
        <v>0</v>
      </c>
      <c r="J713" s="229">
        <v>0</v>
      </c>
      <c r="K713" s="229">
        <v>0</v>
      </c>
      <c r="L713" s="229">
        <v>1800</v>
      </c>
      <c r="M713" s="229">
        <v>0</v>
      </c>
      <c r="N713" s="229">
        <v>0</v>
      </c>
      <c r="O713" s="229">
        <v>0</v>
      </c>
      <c r="P713" s="229">
        <v>0</v>
      </c>
      <c r="Q713" s="229">
        <v>0</v>
      </c>
      <c r="R713" s="229">
        <v>0</v>
      </c>
      <c r="S713" s="229">
        <v>1200</v>
      </c>
      <c r="T713" s="229">
        <v>0</v>
      </c>
      <c r="U713" s="229">
        <v>0</v>
      </c>
      <c r="V713" s="229">
        <v>0</v>
      </c>
      <c r="W713" s="229">
        <v>0</v>
      </c>
      <c r="X713" s="229">
        <v>1200</v>
      </c>
      <c r="Y713" s="229">
        <v>0</v>
      </c>
      <c r="Z713" s="229">
        <v>0</v>
      </c>
      <c r="AA713" s="229">
        <v>1200</v>
      </c>
      <c r="AB713" s="229">
        <v>0</v>
      </c>
      <c r="AC713" s="229">
        <v>0</v>
      </c>
      <c r="AD713" s="229">
        <v>0</v>
      </c>
      <c r="AE713" s="229">
        <v>0</v>
      </c>
      <c r="AF713" s="229">
        <v>600</v>
      </c>
      <c r="AG713" s="229">
        <v>0</v>
      </c>
      <c r="AH713" s="229">
        <v>0</v>
      </c>
      <c r="AI713" s="229">
        <v>0</v>
      </c>
      <c r="AJ713" s="229">
        <v>0</v>
      </c>
      <c r="AK713" s="229">
        <v>600</v>
      </c>
      <c r="AL713" s="229">
        <v>6600</v>
      </c>
    </row>
    <row r="714" spans="1:38">
      <c r="A714" s="229">
        <v>713</v>
      </c>
      <c r="B714" s="229" t="s">
        <v>244</v>
      </c>
      <c r="C714" s="229" t="s">
        <v>3421</v>
      </c>
      <c r="D714" s="229">
        <f t="shared" si="11"/>
        <v>7200</v>
      </c>
      <c r="E714" s="229">
        <v>0</v>
      </c>
      <c r="G714" s="229">
        <v>0</v>
      </c>
      <c r="H714" s="229">
        <v>0</v>
      </c>
      <c r="I714" s="229">
        <v>0</v>
      </c>
      <c r="J714" s="229">
        <v>0</v>
      </c>
      <c r="K714" s="229">
        <v>0</v>
      </c>
      <c r="L714" s="229">
        <v>0</v>
      </c>
      <c r="M714" s="229">
        <v>0</v>
      </c>
      <c r="N714" s="229">
        <v>0</v>
      </c>
      <c r="O714" s="229">
        <v>0</v>
      </c>
      <c r="P714" s="229">
        <v>0</v>
      </c>
      <c r="Q714" s="229">
        <v>0</v>
      </c>
      <c r="R714" s="229">
        <v>0</v>
      </c>
      <c r="S714" s="229">
        <v>1200</v>
      </c>
      <c r="T714" s="229">
        <v>0</v>
      </c>
      <c r="U714" s="229">
        <v>0</v>
      </c>
      <c r="V714" s="229">
        <v>0</v>
      </c>
      <c r="W714" s="229">
        <v>0</v>
      </c>
      <c r="X714" s="229">
        <v>1200</v>
      </c>
      <c r="Y714" s="229">
        <v>0</v>
      </c>
      <c r="Z714" s="229">
        <v>0</v>
      </c>
      <c r="AA714" s="229">
        <v>1200</v>
      </c>
      <c r="AB714" s="229">
        <v>0</v>
      </c>
      <c r="AC714" s="229">
        <v>0</v>
      </c>
      <c r="AD714" s="229">
        <v>0</v>
      </c>
      <c r="AE714" s="229">
        <v>0</v>
      </c>
      <c r="AF714" s="229">
        <v>1200</v>
      </c>
      <c r="AG714" s="229">
        <v>0</v>
      </c>
      <c r="AH714" s="229">
        <v>0</v>
      </c>
      <c r="AI714" s="229">
        <v>0</v>
      </c>
      <c r="AJ714" s="229">
        <v>0</v>
      </c>
      <c r="AK714" s="229">
        <v>2400</v>
      </c>
      <c r="AL714" s="229">
        <v>7200</v>
      </c>
    </row>
    <row r="715" spans="1:38">
      <c r="A715" s="229">
        <v>714</v>
      </c>
      <c r="B715" s="229" t="s">
        <v>244</v>
      </c>
      <c r="C715" s="229" t="s">
        <v>3422</v>
      </c>
      <c r="D715" s="229">
        <f t="shared" si="11"/>
        <v>5640</v>
      </c>
      <c r="E715" s="229">
        <v>0</v>
      </c>
      <c r="G715" s="229">
        <v>0</v>
      </c>
      <c r="H715" s="229">
        <v>0</v>
      </c>
      <c r="I715" s="229">
        <v>0</v>
      </c>
      <c r="J715" s="229">
        <v>0</v>
      </c>
      <c r="K715" s="229">
        <v>0</v>
      </c>
      <c r="L715" s="229">
        <v>0</v>
      </c>
      <c r="M715" s="229">
        <v>0</v>
      </c>
      <c r="N715" s="229">
        <v>0</v>
      </c>
      <c r="O715" s="229">
        <v>0</v>
      </c>
      <c r="P715" s="229">
        <v>0</v>
      </c>
      <c r="Q715" s="229">
        <v>1080</v>
      </c>
      <c r="R715" s="229">
        <v>0</v>
      </c>
      <c r="S715" s="229">
        <v>0</v>
      </c>
      <c r="T715" s="229">
        <v>1200</v>
      </c>
      <c r="U715" s="229">
        <v>0</v>
      </c>
      <c r="V715" s="229">
        <v>0</v>
      </c>
      <c r="W715" s="229">
        <v>0</v>
      </c>
      <c r="X715" s="229">
        <v>0</v>
      </c>
      <c r="Y715" s="229">
        <v>1200</v>
      </c>
      <c r="Z715" s="229">
        <v>0</v>
      </c>
      <c r="AA715" s="229">
        <v>0</v>
      </c>
      <c r="AB715" s="229">
        <v>0</v>
      </c>
      <c r="AC715" s="229">
        <v>0</v>
      </c>
      <c r="AD715" s="229">
        <v>1200</v>
      </c>
      <c r="AE715" s="229">
        <v>0</v>
      </c>
      <c r="AF715" s="229">
        <v>0</v>
      </c>
      <c r="AG715" s="229">
        <v>960</v>
      </c>
      <c r="AH715" s="229">
        <v>0</v>
      </c>
      <c r="AI715" s="229">
        <v>0</v>
      </c>
      <c r="AJ715" s="229">
        <v>0</v>
      </c>
      <c r="AK715" s="229">
        <v>0</v>
      </c>
      <c r="AL715" s="229">
        <v>5640</v>
      </c>
    </row>
    <row r="716" spans="1:38">
      <c r="A716" s="229">
        <v>715</v>
      </c>
      <c r="B716" s="229" t="s">
        <v>244</v>
      </c>
      <c r="C716" s="229" t="s">
        <v>3423</v>
      </c>
      <c r="D716" s="229">
        <f t="shared" si="11"/>
        <v>8520</v>
      </c>
      <c r="E716" s="229">
        <v>0</v>
      </c>
      <c r="G716" s="229">
        <v>0</v>
      </c>
      <c r="H716" s="229">
        <v>0</v>
      </c>
      <c r="I716" s="229">
        <v>0</v>
      </c>
      <c r="J716" s="229">
        <v>0</v>
      </c>
      <c r="K716" s="229">
        <v>0</v>
      </c>
      <c r="L716" s="229">
        <v>0</v>
      </c>
      <c r="M716" s="229">
        <v>0</v>
      </c>
      <c r="N716" s="229">
        <v>0</v>
      </c>
      <c r="O716" s="229">
        <v>0</v>
      </c>
      <c r="P716" s="229">
        <v>0</v>
      </c>
      <c r="Q716" s="229">
        <v>1560</v>
      </c>
      <c r="R716" s="229">
        <v>0</v>
      </c>
      <c r="S716" s="229">
        <v>0</v>
      </c>
      <c r="T716" s="229">
        <v>1560</v>
      </c>
      <c r="U716" s="229">
        <v>0</v>
      </c>
      <c r="V716" s="229">
        <v>0</v>
      </c>
      <c r="W716" s="229">
        <v>0</v>
      </c>
      <c r="X716" s="229">
        <v>0</v>
      </c>
      <c r="Y716" s="229">
        <v>1560</v>
      </c>
      <c r="Z716" s="229">
        <v>0</v>
      </c>
      <c r="AA716" s="229">
        <v>0</v>
      </c>
      <c r="AB716" s="229">
        <v>0</v>
      </c>
      <c r="AC716" s="229">
        <v>0</v>
      </c>
      <c r="AD716" s="229">
        <v>1920</v>
      </c>
      <c r="AE716" s="229">
        <v>0</v>
      </c>
      <c r="AF716" s="229">
        <v>0</v>
      </c>
      <c r="AG716" s="229">
        <v>1920</v>
      </c>
      <c r="AH716" s="229">
        <v>0</v>
      </c>
      <c r="AI716" s="229">
        <v>0</v>
      </c>
      <c r="AJ716" s="229">
        <v>0</v>
      </c>
      <c r="AK716" s="229">
        <v>0</v>
      </c>
      <c r="AL716" s="229">
        <v>8520</v>
      </c>
    </row>
    <row r="717" spans="1:38">
      <c r="A717" s="229">
        <v>716</v>
      </c>
      <c r="B717" s="229" t="s">
        <v>244</v>
      </c>
      <c r="C717" s="229" t="s">
        <v>3424</v>
      </c>
      <c r="D717" s="229">
        <f t="shared" si="11"/>
        <v>5640</v>
      </c>
      <c r="E717" s="229">
        <v>0</v>
      </c>
      <c r="G717" s="229">
        <v>0</v>
      </c>
      <c r="H717" s="229">
        <v>0</v>
      </c>
      <c r="I717" s="229">
        <v>0</v>
      </c>
      <c r="J717" s="229">
        <v>0</v>
      </c>
      <c r="K717" s="229">
        <v>0</v>
      </c>
      <c r="L717" s="229">
        <v>0</v>
      </c>
      <c r="M717" s="229">
        <v>0</v>
      </c>
      <c r="N717" s="229">
        <v>0</v>
      </c>
      <c r="O717" s="229">
        <v>0</v>
      </c>
      <c r="P717" s="229">
        <v>0</v>
      </c>
      <c r="Q717" s="229">
        <v>1080</v>
      </c>
      <c r="R717" s="229">
        <v>0</v>
      </c>
      <c r="S717" s="229">
        <v>0</v>
      </c>
      <c r="T717" s="229">
        <v>1200</v>
      </c>
      <c r="U717" s="229">
        <v>0</v>
      </c>
      <c r="V717" s="229">
        <v>0</v>
      </c>
      <c r="W717" s="229">
        <v>0</v>
      </c>
      <c r="X717" s="229">
        <v>0</v>
      </c>
      <c r="Y717" s="229">
        <v>1200</v>
      </c>
      <c r="Z717" s="229">
        <v>0</v>
      </c>
      <c r="AA717" s="229">
        <v>0</v>
      </c>
      <c r="AB717" s="229">
        <v>0</v>
      </c>
      <c r="AC717" s="229">
        <v>0</v>
      </c>
      <c r="AD717" s="229">
        <v>1200</v>
      </c>
      <c r="AE717" s="229">
        <v>0</v>
      </c>
      <c r="AF717" s="229">
        <v>0</v>
      </c>
      <c r="AG717" s="229">
        <v>960</v>
      </c>
      <c r="AH717" s="229">
        <v>0</v>
      </c>
      <c r="AI717" s="229">
        <v>0</v>
      </c>
      <c r="AJ717" s="229">
        <v>0</v>
      </c>
      <c r="AK717" s="229">
        <v>0</v>
      </c>
      <c r="AL717" s="229">
        <v>5640</v>
      </c>
    </row>
    <row r="718" spans="1:38">
      <c r="A718" s="229">
        <v>717</v>
      </c>
      <c r="B718" s="229" t="s">
        <v>244</v>
      </c>
      <c r="C718" s="229" t="s">
        <v>3425</v>
      </c>
      <c r="D718" s="229">
        <f t="shared" si="11"/>
        <v>8520</v>
      </c>
      <c r="E718" s="229">
        <v>0</v>
      </c>
      <c r="G718" s="229">
        <v>0</v>
      </c>
      <c r="H718" s="229">
        <v>0</v>
      </c>
      <c r="I718" s="229">
        <v>0</v>
      </c>
      <c r="J718" s="229">
        <v>0</v>
      </c>
      <c r="K718" s="229">
        <v>0</v>
      </c>
      <c r="L718" s="229">
        <v>0</v>
      </c>
      <c r="M718" s="229">
        <v>0</v>
      </c>
      <c r="N718" s="229">
        <v>0</v>
      </c>
      <c r="O718" s="229">
        <v>0</v>
      </c>
      <c r="P718" s="229">
        <v>0</v>
      </c>
      <c r="Q718" s="229">
        <v>1560</v>
      </c>
      <c r="R718" s="229">
        <v>0</v>
      </c>
      <c r="S718" s="229">
        <v>0</v>
      </c>
      <c r="T718" s="229">
        <v>1560</v>
      </c>
      <c r="U718" s="229">
        <v>0</v>
      </c>
      <c r="V718" s="229">
        <v>0</v>
      </c>
      <c r="W718" s="229">
        <v>0</v>
      </c>
      <c r="X718" s="229">
        <v>0</v>
      </c>
      <c r="Y718" s="229">
        <v>1560</v>
      </c>
      <c r="Z718" s="229">
        <v>0</v>
      </c>
      <c r="AA718" s="229">
        <v>0</v>
      </c>
      <c r="AB718" s="229">
        <v>0</v>
      </c>
      <c r="AC718" s="229">
        <v>0</v>
      </c>
      <c r="AD718" s="229">
        <v>1920</v>
      </c>
      <c r="AE718" s="229">
        <v>0</v>
      </c>
      <c r="AF718" s="229">
        <v>0</v>
      </c>
      <c r="AG718" s="229">
        <v>1920</v>
      </c>
      <c r="AH718" s="229">
        <v>0</v>
      </c>
      <c r="AI718" s="229">
        <v>0</v>
      </c>
      <c r="AJ718" s="229">
        <v>0</v>
      </c>
      <c r="AK718" s="229">
        <v>0</v>
      </c>
      <c r="AL718" s="229">
        <v>8520</v>
      </c>
    </row>
    <row r="719" spans="1:38">
      <c r="A719" s="229">
        <v>718</v>
      </c>
      <c r="B719" s="229" t="s">
        <v>244</v>
      </c>
      <c r="C719" s="229" t="s">
        <v>3426</v>
      </c>
      <c r="D719" s="229">
        <f t="shared" si="11"/>
        <v>7200</v>
      </c>
      <c r="E719" s="229">
        <v>0</v>
      </c>
      <c r="G719" s="229">
        <v>0</v>
      </c>
      <c r="H719" s="229">
        <v>0</v>
      </c>
      <c r="I719" s="229">
        <v>0</v>
      </c>
      <c r="J719" s="229">
        <v>0</v>
      </c>
      <c r="K719" s="229">
        <v>0</v>
      </c>
      <c r="L719" s="229">
        <v>1200</v>
      </c>
      <c r="M719" s="229">
        <v>0</v>
      </c>
      <c r="N719" s="229">
        <v>0</v>
      </c>
      <c r="O719" s="229">
        <v>0</v>
      </c>
      <c r="P719" s="229">
        <v>1200</v>
      </c>
      <c r="Q719" s="229">
        <v>0</v>
      </c>
      <c r="R719" s="229">
        <v>0</v>
      </c>
      <c r="S719" s="229">
        <v>1200</v>
      </c>
      <c r="T719" s="229">
        <v>0</v>
      </c>
      <c r="U719" s="229">
        <v>0</v>
      </c>
      <c r="V719" s="229">
        <v>0</v>
      </c>
      <c r="W719" s="229">
        <v>0</v>
      </c>
      <c r="X719" s="229">
        <v>1200</v>
      </c>
      <c r="Y719" s="229">
        <v>0</v>
      </c>
      <c r="Z719" s="229">
        <v>0</v>
      </c>
      <c r="AA719" s="229">
        <v>1200</v>
      </c>
      <c r="AB719" s="229">
        <v>0</v>
      </c>
      <c r="AC719" s="229">
        <v>0</v>
      </c>
      <c r="AD719" s="229">
        <v>0</v>
      </c>
      <c r="AE719" s="229">
        <v>0</v>
      </c>
      <c r="AF719" s="229">
        <v>1200</v>
      </c>
      <c r="AG719" s="229">
        <v>0</v>
      </c>
      <c r="AH719" s="229">
        <v>0</v>
      </c>
      <c r="AI719" s="229">
        <v>0</v>
      </c>
      <c r="AJ719" s="229">
        <v>0</v>
      </c>
      <c r="AK719" s="229">
        <v>0</v>
      </c>
      <c r="AL719" s="229">
        <v>7200</v>
      </c>
    </row>
    <row r="720" spans="1:38">
      <c r="A720" s="229">
        <v>719</v>
      </c>
      <c r="B720" s="229" t="s">
        <v>244</v>
      </c>
      <c r="C720" s="229" t="s">
        <v>3427</v>
      </c>
      <c r="D720" s="229">
        <f t="shared" si="11"/>
        <v>8400</v>
      </c>
      <c r="E720" s="229">
        <v>0</v>
      </c>
      <c r="G720" s="229">
        <v>0</v>
      </c>
      <c r="H720" s="229">
        <v>0</v>
      </c>
      <c r="I720" s="229">
        <v>0</v>
      </c>
      <c r="J720" s="229">
        <v>0</v>
      </c>
      <c r="K720" s="229">
        <v>0</v>
      </c>
      <c r="L720" s="229">
        <v>0</v>
      </c>
      <c r="M720" s="229">
        <v>0</v>
      </c>
      <c r="N720" s="229">
        <v>0</v>
      </c>
      <c r="O720" s="229">
        <v>0</v>
      </c>
      <c r="P720" s="229">
        <v>1200</v>
      </c>
      <c r="Q720" s="229">
        <v>0</v>
      </c>
      <c r="R720" s="229">
        <v>0</v>
      </c>
      <c r="S720" s="229">
        <v>1200</v>
      </c>
      <c r="T720" s="229">
        <v>0</v>
      </c>
      <c r="U720" s="229">
        <v>0</v>
      </c>
      <c r="V720" s="229">
        <v>0</v>
      </c>
      <c r="W720" s="229">
        <v>0</v>
      </c>
      <c r="X720" s="229">
        <v>1200</v>
      </c>
      <c r="Y720" s="229">
        <v>0</v>
      </c>
      <c r="Z720" s="229">
        <v>0</v>
      </c>
      <c r="AA720" s="229">
        <v>1200</v>
      </c>
      <c r="AB720" s="229">
        <v>0</v>
      </c>
      <c r="AC720" s="229">
        <v>0</v>
      </c>
      <c r="AD720" s="229">
        <v>0</v>
      </c>
      <c r="AE720" s="229">
        <v>0</v>
      </c>
      <c r="AF720" s="229">
        <v>1200</v>
      </c>
      <c r="AG720" s="229">
        <v>0</v>
      </c>
      <c r="AH720" s="229">
        <v>0</v>
      </c>
      <c r="AI720" s="229">
        <v>0</v>
      </c>
      <c r="AJ720" s="229">
        <v>0</v>
      </c>
      <c r="AK720" s="229">
        <v>2400</v>
      </c>
      <c r="AL720" s="229">
        <v>8400</v>
      </c>
    </row>
    <row r="721" spans="1:38">
      <c r="A721" s="229">
        <v>720</v>
      </c>
      <c r="B721" s="229" t="s">
        <v>244</v>
      </c>
      <c r="C721" s="229" t="s">
        <v>3428</v>
      </c>
      <c r="D721" s="229">
        <f t="shared" si="11"/>
        <v>3600</v>
      </c>
      <c r="E721" s="229">
        <v>0</v>
      </c>
      <c r="G721" s="229">
        <v>0</v>
      </c>
      <c r="H721" s="229">
        <v>0</v>
      </c>
      <c r="I721" s="229">
        <v>0</v>
      </c>
      <c r="J721" s="229">
        <v>0</v>
      </c>
      <c r="K721" s="229">
        <v>0</v>
      </c>
      <c r="L721" s="229">
        <v>0</v>
      </c>
      <c r="M721" s="229">
        <v>1200</v>
      </c>
      <c r="N721" s="229">
        <v>0</v>
      </c>
      <c r="O721" s="229">
        <v>0</v>
      </c>
      <c r="P721" s="229">
        <v>0</v>
      </c>
      <c r="Q721" s="229">
        <v>0</v>
      </c>
      <c r="R721" s="229">
        <v>0</v>
      </c>
      <c r="S721" s="229">
        <v>0</v>
      </c>
      <c r="T721" s="229">
        <v>1200</v>
      </c>
      <c r="U721" s="229">
        <v>0</v>
      </c>
      <c r="V721" s="229">
        <v>0</v>
      </c>
      <c r="W721" s="229">
        <v>0</v>
      </c>
      <c r="X721" s="229">
        <v>0</v>
      </c>
      <c r="Y721" s="229">
        <v>0</v>
      </c>
      <c r="Z721" s="229">
        <v>0</v>
      </c>
      <c r="AA721" s="229">
        <v>0</v>
      </c>
      <c r="AB721" s="229">
        <v>0</v>
      </c>
      <c r="AC721" s="229">
        <v>0</v>
      </c>
      <c r="AD721" s="229">
        <v>0</v>
      </c>
      <c r="AE721" s="229">
        <v>0</v>
      </c>
      <c r="AF721" s="229">
        <v>1200</v>
      </c>
      <c r="AG721" s="229">
        <v>0</v>
      </c>
      <c r="AH721" s="229">
        <v>0</v>
      </c>
      <c r="AI721" s="229">
        <v>0</v>
      </c>
      <c r="AJ721" s="229">
        <v>0</v>
      </c>
      <c r="AK721" s="229">
        <v>0</v>
      </c>
      <c r="AL721" s="229">
        <v>3600</v>
      </c>
    </row>
    <row r="722" spans="1:38">
      <c r="A722" s="229">
        <v>721</v>
      </c>
      <c r="B722" s="229" t="s">
        <v>244</v>
      </c>
      <c r="C722" s="229" t="s">
        <v>3429</v>
      </c>
      <c r="D722" s="229">
        <f t="shared" si="11"/>
        <v>2000</v>
      </c>
      <c r="E722" s="229">
        <v>0</v>
      </c>
      <c r="G722" s="229">
        <v>0</v>
      </c>
      <c r="H722" s="229">
        <v>0</v>
      </c>
      <c r="I722" s="229">
        <v>0</v>
      </c>
      <c r="J722" s="229">
        <v>0</v>
      </c>
      <c r="K722" s="229">
        <v>0</v>
      </c>
      <c r="L722" s="229">
        <v>0</v>
      </c>
      <c r="M722" s="229">
        <v>0</v>
      </c>
      <c r="N722" s="229">
        <v>0</v>
      </c>
      <c r="O722" s="229">
        <v>0</v>
      </c>
      <c r="P722" s="229">
        <v>0</v>
      </c>
      <c r="Q722" s="229">
        <v>0</v>
      </c>
      <c r="R722" s="229">
        <v>0</v>
      </c>
      <c r="S722" s="229">
        <v>0</v>
      </c>
      <c r="T722" s="229">
        <v>0</v>
      </c>
      <c r="U722" s="229">
        <v>0</v>
      </c>
      <c r="V722" s="229">
        <v>0</v>
      </c>
      <c r="W722" s="229">
        <v>0</v>
      </c>
      <c r="X722" s="229">
        <v>800</v>
      </c>
      <c r="Y722" s="229">
        <v>0</v>
      </c>
      <c r="Z722" s="229">
        <v>0</v>
      </c>
      <c r="AA722" s="229">
        <v>0</v>
      </c>
      <c r="AB722" s="229">
        <v>0</v>
      </c>
      <c r="AC722" s="229">
        <v>0</v>
      </c>
      <c r="AD722" s="229">
        <v>0</v>
      </c>
      <c r="AE722" s="229">
        <v>0</v>
      </c>
      <c r="AF722" s="229">
        <v>0</v>
      </c>
      <c r="AG722" s="229">
        <v>0</v>
      </c>
      <c r="AH722" s="229">
        <v>1200</v>
      </c>
      <c r="AI722" s="229">
        <v>0</v>
      </c>
      <c r="AJ722" s="229">
        <v>0</v>
      </c>
      <c r="AK722" s="229">
        <v>0</v>
      </c>
      <c r="AL722" s="229">
        <v>2000</v>
      </c>
    </row>
    <row r="723" spans="1:38">
      <c r="A723" s="229">
        <v>722</v>
      </c>
      <c r="B723" s="229" t="s">
        <v>244</v>
      </c>
      <c r="C723" s="229" t="s">
        <v>3430</v>
      </c>
      <c r="D723" s="229">
        <f t="shared" si="11"/>
        <v>1800</v>
      </c>
      <c r="E723" s="229">
        <v>0</v>
      </c>
      <c r="G723" s="229">
        <v>0</v>
      </c>
      <c r="H723" s="229">
        <v>0</v>
      </c>
      <c r="I723" s="229">
        <v>0</v>
      </c>
      <c r="J723" s="229">
        <v>0</v>
      </c>
      <c r="K723" s="229">
        <v>0</v>
      </c>
      <c r="L723" s="229">
        <v>0</v>
      </c>
      <c r="M723" s="229">
        <v>0</v>
      </c>
      <c r="N723" s="229">
        <v>0</v>
      </c>
      <c r="O723" s="229">
        <v>0</v>
      </c>
      <c r="P723" s="229">
        <v>0</v>
      </c>
      <c r="Q723" s="229">
        <v>0</v>
      </c>
      <c r="R723" s="229">
        <v>0</v>
      </c>
      <c r="S723" s="229">
        <v>0</v>
      </c>
      <c r="T723" s="229">
        <v>0</v>
      </c>
      <c r="U723" s="229">
        <v>0</v>
      </c>
      <c r="V723" s="229">
        <v>0</v>
      </c>
      <c r="W723" s="229">
        <v>0</v>
      </c>
      <c r="X723" s="229">
        <v>0</v>
      </c>
      <c r="Y723" s="229">
        <v>0</v>
      </c>
      <c r="Z723" s="229">
        <v>0</v>
      </c>
      <c r="AA723" s="229">
        <v>1800</v>
      </c>
      <c r="AB723" s="229">
        <v>0</v>
      </c>
      <c r="AC723" s="229">
        <v>0</v>
      </c>
      <c r="AD723" s="229">
        <v>0</v>
      </c>
      <c r="AE723" s="229">
        <v>0</v>
      </c>
      <c r="AF723" s="229">
        <v>0</v>
      </c>
      <c r="AG723" s="229">
        <v>0</v>
      </c>
      <c r="AH723" s="229">
        <v>0</v>
      </c>
      <c r="AI723" s="229">
        <v>0</v>
      </c>
      <c r="AJ723" s="229">
        <v>0</v>
      </c>
      <c r="AK723" s="229">
        <v>0</v>
      </c>
      <c r="AL723" s="229">
        <v>1800</v>
      </c>
    </row>
    <row r="724" spans="1:38">
      <c r="A724" s="229">
        <v>723</v>
      </c>
      <c r="B724" s="229" t="s">
        <v>244</v>
      </c>
      <c r="C724" s="229" t="s">
        <v>3431</v>
      </c>
      <c r="D724" s="229">
        <f t="shared" si="11"/>
        <v>1800</v>
      </c>
      <c r="E724" s="229">
        <v>0</v>
      </c>
      <c r="G724" s="229">
        <v>0</v>
      </c>
      <c r="H724" s="229">
        <v>0</v>
      </c>
      <c r="I724" s="229">
        <v>0</v>
      </c>
      <c r="J724" s="229">
        <v>0</v>
      </c>
      <c r="K724" s="229">
        <v>0</v>
      </c>
      <c r="L724" s="229">
        <v>0</v>
      </c>
      <c r="M724" s="229">
        <v>0</v>
      </c>
      <c r="N724" s="229">
        <v>0</v>
      </c>
      <c r="O724" s="229">
        <v>0</v>
      </c>
      <c r="P724" s="229">
        <v>0</v>
      </c>
      <c r="Q724" s="229">
        <v>0</v>
      </c>
      <c r="R724" s="229">
        <v>0</v>
      </c>
      <c r="S724" s="229">
        <v>0</v>
      </c>
      <c r="T724" s="229">
        <v>0</v>
      </c>
      <c r="U724" s="229">
        <v>0</v>
      </c>
      <c r="V724" s="229">
        <v>0</v>
      </c>
      <c r="W724" s="229">
        <v>0</v>
      </c>
      <c r="X724" s="229">
        <v>0</v>
      </c>
      <c r="Y724" s="229">
        <v>0</v>
      </c>
      <c r="Z724" s="229">
        <v>0</v>
      </c>
      <c r="AA724" s="229">
        <v>0</v>
      </c>
      <c r="AB724" s="229">
        <v>0</v>
      </c>
      <c r="AC724" s="229">
        <v>0</v>
      </c>
      <c r="AD724" s="229">
        <v>0</v>
      </c>
      <c r="AE724" s="229">
        <v>1800</v>
      </c>
      <c r="AF724" s="229">
        <v>0</v>
      </c>
      <c r="AG724" s="229">
        <v>0</v>
      </c>
      <c r="AH724" s="229">
        <v>0</v>
      </c>
      <c r="AI724" s="229">
        <v>0</v>
      </c>
      <c r="AJ724" s="229">
        <v>0</v>
      </c>
      <c r="AK724" s="229">
        <v>0</v>
      </c>
      <c r="AL724" s="229">
        <v>1800</v>
      </c>
    </row>
    <row r="725" spans="1:38">
      <c r="A725" s="229">
        <v>724</v>
      </c>
      <c r="B725" s="229" t="s">
        <v>244</v>
      </c>
      <c r="C725" s="229" t="s">
        <v>3432</v>
      </c>
      <c r="D725" s="229">
        <f t="shared" si="11"/>
        <v>2700</v>
      </c>
      <c r="E725" s="229">
        <v>0</v>
      </c>
      <c r="G725" s="229">
        <v>0</v>
      </c>
      <c r="H725" s="229">
        <v>0</v>
      </c>
      <c r="I725" s="229">
        <v>0</v>
      </c>
      <c r="J725" s="229">
        <v>0</v>
      </c>
      <c r="K725" s="229">
        <v>0</v>
      </c>
      <c r="L725" s="229">
        <v>0</v>
      </c>
      <c r="M725" s="229">
        <v>1200</v>
      </c>
      <c r="N725" s="229">
        <v>0</v>
      </c>
      <c r="O725" s="229">
        <v>0</v>
      </c>
      <c r="P725" s="229">
        <v>0</v>
      </c>
      <c r="Q725" s="229">
        <v>0</v>
      </c>
      <c r="R725" s="229">
        <v>0</v>
      </c>
      <c r="S725" s="229">
        <v>0</v>
      </c>
      <c r="T725" s="229">
        <v>0</v>
      </c>
      <c r="U725" s="229">
        <v>0</v>
      </c>
      <c r="V725" s="229">
        <v>0</v>
      </c>
      <c r="W725" s="229">
        <v>1500</v>
      </c>
      <c r="X725" s="229">
        <v>0</v>
      </c>
      <c r="Y725" s="229">
        <v>0</v>
      </c>
      <c r="Z725" s="229">
        <v>0</v>
      </c>
      <c r="AA725" s="229">
        <v>0</v>
      </c>
      <c r="AB725" s="229">
        <v>0</v>
      </c>
      <c r="AC725" s="229">
        <v>0</v>
      </c>
      <c r="AD725" s="229">
        <v>0</v>
      </c>
      <c r="AE725" s="229">
        <v>0</v>
      </c>
      <c r="AF725" s="229">
        <v>0</v>
      </c>
      <c r="AG725" s="229">
        <v>0</v>
      </c>
      <c r="AH725" s="229">
        <v>0</v>
      </c>
      <c r="AI725" s="229">
        <v>0</v>
      </c>
      <c r="AJ725" s="229">
        <v>0</v>
      </c>
      <c r="AK725" s="229">
        <v>0</v>
      </c>
      <c r="AL725" s="229">
        <v>2700</v>
      </c>
    </row>
    <row r="726" spans="1:38">
      <c r="A726" s="229">
        <v>725</v>
      </c>
      <c r="B726" s="229" t="s">
        <v>244</v>
      </c>
      <c r="C726" s="229" t="s">
        <v>3433</v>
      </c>
      <c r="D726" s="229">
        <f t="shared" si="11"/>
        <v>0</v>
      </c>
      <c r="E726" s="229">
        <v>0</v>
      </c>
      <c r="G726" s="229">
        <v>0</v>
      </c>
      <c r="H726" s="229">
        <v>0</v>
      </c>
      <c r="I726" s="229">
        <v>0</v>
      </c>
      <c r="J726" s="229">
        <v>0</v>
      </c>
      <c r="K726" s="229">
        <v>0</v>
      </c>
      <c r="L726" s="229">
        <v>0</v>
      </c>
      <c r="M726" s="229">
        <v>0</v>
      </c>
      <c r="N726" s="229">
        <v>0</v>
      </c>
      <c r="O726" s="229">
        <v>0</v>
      </c>
      <c r="P726" s="229">
        <v>0</v>
      </c>
      <c r="Q726" s="229">
        <v>0</v>
      </c>
      <c r="R726" s="229">
        <v>0</v>
      </c>
      <c r="S726" s="229">
        <v>0</v>
      </c>
      <c r="T726" s="229">
        <v>0</v>
      </c>
      <c r="U726" s="229">
        <v>0</v>
      </c>
      <c r="V726" s="229">
        <v>0</v>
      </c>
      <c r="W726" s="229">
        <v>0</v>
      </c>
      <c r="X726" s="229">
        <v>0</v>
      </c>
      <c r="Y726" s="229">
        <v>0</v>
      </c>
      <c r="Z726" s="229">
        <v>0</v>
      </c>
      <c r="AA726" s="229">
        <v>0</v>
      </c>
      <c r="AB726" s="229">
        <v>0</v>
      </c>
      <c r="AC726" s="229">
        <v>0</v>
      </c>
      <c r="AD726" s="229">
        <v>0</v>
      </c>
      <c r="AE726" s="229">
        <v>0</v>
      </c>
      <c r="AF726" s="229">
        <v>0</v>
      </c>
      <c r="AG726" s="229">
        <v>0</v>
      </c>
      <c r="AH726" s="229">
        <v>0</v>
      </c>
      <c r="AI726" s="229">
        <v>0</v>
      </c>
      <c r="AJ726" s="229">
        <v>0</v>
      </c>
      <c r="AK726" s="229">
        <v>0</v>
      </c>
      <c r="AL726" s="229">
        <v>0</v>
      </c>
    </row>
    <row r="727" spans="1:38">
      <c r="A727" s="229">
        <v>726</v>
      </c>
      <c r="B727" s="229" t="s">
        <v>244</v>
      </c>
      <c r="C727" s="229" t="s">
        <v>3434</v>
      </c>
      <c r="D727" s="229">
        <f t="shared" si="11"/>
        <v>4050</v>
      </c>
      <c r="E727" s="229">
        <v>0</v>
      </c>
      <c r="G727" s="229">
        <v>0</v>
      </c>
      <c r="H727" s="229">
        <v>0</v>
      </c>
      <c r="I727" s="229">
        <v>0</v>
      </c>
      <c r="J727" s="229">
        <v>0</v>
      </c>
      <c r="K727" s="229">
        <v>0</v>
      </c>
      <c r="L727" s="229">
        <v>1350</v>
      </c>
      <c r="M727" s="229">
        <v>0</v>
      </c>
      <c r="N727" s="229">
        <v>0</v>
      </c>
      <c r="O727" s="229">
        <v>0</v>
      </c>
      <c r="P727" s="229">
        <v>0</v>
      </c>
      <c r="Q727" s="229">
        <v>0</v>
      </c>
      <c r="R727" s="229">
        <v>1350</v>
      </c>
      <c r="S727" s="229">
        <v>0</v>
      </c>
      <c r="T727" s="229">
        <v>0</v>
      </c>
      <c r="U727" s="229">
        <v>0</v>
      </c>
      <c r="V727" s="229">
        <v>0</v>
      </c>
      <c r="W727" s="229">
        <v>0</v>
      </c>
      <c r="X727" s="229">
        <v>0</v>
      </c>
      <c r="Y727" s="229">
        <v>0</v>
      </c>
      <c r="Z727" s="229">
        <v>0</v>
      </c>
      <c r="AA727" s="229">
        <v>0</v>
      </c>
      <c r="AB727" s="229">
        <v>0</v>
      </c>
      <c r="AC727" s="229">
        <v>0</v>
      </c>
      <c r="AD727" s="229">
        <v>0</v>
      </c>
      <c r="AE727" s="229">
        <v>1350</v>
      </c>
      <c r="AF727" s="229">
        <v>0</v>
      </c>
      <c r="AG727" s="229">
        <v>0</v>
      </c>
      <c r="AH727" s="229">
        <v>0</v>
      </c>
      <c r="AI727" s="229">
        <v>0</v>
      </c>
      <c r="AJ727" s="229">
        <v>0</v>
      </c>
      <c r="AK727" s="229">
        <v>0</v>
      </c>
      <c r="AL727" s="229">
        <v>4050</v>
      </c>
    </row>
    <row r="728" spans="1:38">
      <c r="A728" s="229">
        <v>727</v>
      </c>
      <c r="B728" s="229" t="s">
        <v>244</v>
      </c>
      <c r="C728" s="229" t="s">
        <v>3435</v>
      </c>
      <c r="D728" s="229">
        <f t="shared" si="11"/>
        <v>600</v>
      </c>
      <c r="E728" s="229">
        <v>0</v>
      </c>
      <c r="G728" s="229">
        <v>0</v>
      </c>
      <c r="H728" s="229">
        <v>0</v>
      </c>
      <c r="I728" s="229">
        <v>0</v>
      </c>
      <c r="J728" s="229">
        <v>0</v>
      </c>
      <c r="K728" s="229">
        <v>0</v>
      </c>
      <c r="L728" s="229">
        <v>0</v>
      </c>
      <c r="M728" s="229">
        <v>0</v>
      </c>
      <c r="N728" s="229">
        <v>0</v>
      </c>
      <c r="O728" s="229">
        <v>0</v>
      </c>
      <c r="P728" s="229">
        <v>0</v>
      </c>
      <c r="Q728" s="229">
        <v>0</v>
      </c>
      <c r="R728" s="229">
        <v>0</v>
      </c>
      <c r="S728" s="229">
        <v>0</v>
      </c>
      <c r="T728" s="229">
        <v>0</v>
      </c>
      <c r="U728" s="229">
        <v>0</v>
      </c>
      <c r="V728" s="229">
        <v>0</v>
      </c>
      <c r="W728" s="229">
        <v>0</v>
      </c>
      <c r="X728" s="229">
        <v>0</v>
      </c>
      <c r="Y728" s="229">
        <v>0</v>
      </c>
      <c r="Z728" s="229">
        <v>0</v>
      </c>
      <c r="AA728" s="229">
        <v>0</v>
      </c>
      <c r="AB728" s="229">
        <v>0</v>
      </c>
      <c r="AC728" s="229">
        <v>0</v>
      </c>
      <c r="AD728" s="229">
        <v>0</v>
      </c>
      <c r="AE728" s="229">
        <v>0</v>
      </c>
      <c r="AF728" s="229">
        <v>0</v>
      </c>
      <c r="AG728" s="229">
        <v>0</v>
      </c>
      <c r="AH728" s="229">
        <v>600</v>
      </c>
      <c r="AI728" s="229">
        <v>0</v>
      </c>
      <c r="AJ728" s="229">
        <v>0</v>
      </c>
      <c r="AK728" s="229">
        <v>0</v>
      </c>
      <c r="AL728" s="229">
        <v>600</v>
      </c>
    </row>
    <row r="729" spans="1:38">
      <c r="A729" s="229">
        <v>728</v>
      </c>
      <c r="B729" s="229" t="s">
        <v>244</v>
      </c>
      <c r="C729" s="229" t="s">
        <v>3436</v>
      </c>
      <c r="D729" s="229">
        <f t="shared" si="11"/>
        <v>660</v>
      </c>
      <c r="E729" s="229">
        <v>0</v>
      </c>
      <c r="G729" s="229">
        <v>0</v>
      </c>
      <c r="H729" s="229">
        <v>0</v>
      </c>
      <c r="I729" s="229">
        <v>0</v>
      </c>
      <c r="J729" s="229">
        <v>0</v>
      </c>
      <c r="K729" s="229">
        <v>0</v>
      </c>
      <c r="L729" s="229">
        <v>0</v>
      </c>
      <c r="M729" s="229">
        <v>0</v>
      </c>
      <c r="N729" s="229">
        <v>0</v>
      </c>
      <c r="O729" s="229">
        <v>0</v>
      </c>
      <c r="P729" s="229">
        <v>0</v>
      </c>
      <c r="Q729" s="229">
        <v>0</v>
      </c>
      <c r="R729" s="229">
        <v>0</v>
      </c>
      <c r="S729" s="229">
        <v>0</v>
      </c>
      <c r="T729" s="229">
        <v>0</v>
      </c>
      <c r="U729" s="229">
        <v>0</v>
      </c>
      <c r="V729" s="229">
        <v>0</v>
      </c>
      <c r="W729" s="229">
        <v>0</v>
      </c>
      <c r="X729" s="229">
        <v>0</v>
      </c>
      <c r="Y729" s="229">
        <v>0</v>
      </c>
      <c r="Z729" s="229">
        <v>0</v>
      </c>
      <c r="AA729" s="229">
        <v>0</v>
      </c>
      <c r="AB729" s="229">
        <v>0</v>
      </c>
      <c r="AC729" s="229">
        <v>0</v>
      </c>
      <c r="AD729" s="229">
        <v>0</v>
      </c>
      <c r="AE729" s="229">
        <v>0</v>
      </c>
      <c r="AF729" s="229">
        <v>0</v>
      </c>
      <c r="AG729" s="229">
        <v>0</v>
      </c>
      <c r="AH729" s="229">
        <v>660</v>
      </c>
      <c r="AI729" s="229">
        <v>0</v>
      </c>
      <c r="AJ729" s="229">
        <v>0</v>
      </c>
      <c r="AK729" s="229">
        <v>0</v>
      </c>
      <c r="AL729" s="229">
        <v>660</v>
      </c>
    </row>
    <row r="730" spans="1:38">
      <c r="A730" s="229">
        <v>729</v>
      </c>
      <c r="B730" s="229" t="s">
        <v>244</v>
      </c>
      <c r="C730" s="229" t="s">
        <v>3437</v>
      </c>
      <c r="D730" s="229">
        <f t="shared" si="11"/>
        <v>0</v>
      </c>
      <c r="E730" s="229">
        <v>0</v>
      </c>
      <c r="G730" s="229">
        <v>0</v>
      </c>
      <c r="H730" s="229">
        <v>0</v>
      </c>
      <c r="I730" s="229">
        <v>0</v>
      </c>
      <c r="J730" s="229">
        <v>0</v>
      </c>
      <c r="K730" s="229">
        <v>0</v>
      </c>
      <c r="L730" s="229">
        <v>0</v>
      </c>
      <c r="M730" s="229">
        <v>0</v>
      </c>
      <c r="N730" s="229">
        <v>0</v>
      </c>
      <c r="O730" s="229">
        <v>0</v>
      </c>
      <c r="P730" s="229">
        <v>0</v>
      </c>
      <c r="Q730" s="229">
        <v>0</v>
      </c>
      <c r="R730" s="229">
        <v>0</v>
      </c>
      <c r="S730" s="229">
        <v>0</v>
      </c>
      <c r="T730" s="229">
        <v>0</v>
      </c>
      <c r="U730" s="229">
        <v>0</v>
      </c>
      <c r="V730" s="229">
        <v>0</v>
      </c>
      <c r="W730" s="229">
        <v>0</v>
      </c>
      <c r="X730" s="229">
        <v>0</v>
      </c>
      <c r="Y730" s="229">
        <v>0</v>
      </c>
      <c r="Z730" s="229">
        <v>0</v>
      </c>
      <c r="AA730" s="229">
        <v>0</v>
      </c>
      <c r="AB730" s="229">
        <v>0</v>
      </c>
      <c r="AC730" s="229">
        <v>0</v>
      </c>
      <c r="AD730" s="229">
        <v>0</v>
      </c>
      <c r="AE730" s="229">
        <v>0</v>
      </c>
      <c r="AF730" s="229">
        <v>0</v>
      </c>
      <c r="AG730" s="229">
        <v>0</v>
      </c>
      <c r="AH730" s="229">
        <v>0</v>
      </c>
      <c r="AI730" s="229">
        <v>0</v>
      </c>
      <c r="AJ730" s="229">
        <v>0</v>
      </c>
      <c r="AK730" s="229">
        <v>0</v>
      </c>
      <c r="AL730" s="229">
        <v>0</v>
      </c>
    </row>
    <row r="731" spans="1:38">
      <c r="A731" s="229">
        <v>730</v>
      </c>
      <c r="B731" s="229" t="s">
        <v>244</v>
      </c>
      <c r="C731" s="229" t="s">
        <v>3438</v>
      </c>
      <c r="D731" s="229">
        <f t="shared" si="11"/>
        <v>0</v>
      </c>
      <c r="E731" s="229">
        <v>0</v>
      </c>
      <c r="G731" s="229">
        <v>0</v>
      </c>
      <c r="H731" s="229">
        <v>0</v>
      </c>
      <c r="I731" s="229">
        <v>0</v>
      </c>
      <c r="J731" s="229">
        <v>0</v>
      </c>
      <c r="K731" s="229">
        <v>0</v>
      </c>
      <c r="L731" s="229">
        <v>0</v>
      </c>
      <c r="M731" s="229">
        <v>0</v>
      </c>
      <c r="N731" s="229">
        <v>0</v>
      </c>
      <c r="O731" s="229">
        <v>0</v>
      </c>
      <c r="P731" s="229">
        <v>0</v>
      </c>
      <c r="Q731" s="229">
        <v>0</v>
      </c>
      <c r="R731" s="229">
        <v>0</v>
      </c>
      <c r="S731" s="229">
        <v>0</v>
      </c>
      <c r="T731" s="229">
        <v>0</v>
      </c>
      <c r="U731" s="229">
        <v>0</v>
      </c>
      <c r="V731" s="229">
        <v>0</v>
      </c>
      <c r="W731" s="229">
        <v>0</v>
      </c>
      <c r="X731" s="229">
        <v>0</v>
      </c>
      <c r="Y731" s="229">
        <v>0</v>
      </c>
      <c r="Z731" s="229">
        <v>0</v>
      </c>
      <c r="AA731" s="229">
        <v>0</v>
      </c>
      <c r="AB731" s="229">
        <v>0</v>
      </c>
      <c r="AC731" s="229">
        <v>0</v>
      </c>
      <c r="AD731" s="229">
        <v>0</v>
      </c>
      <c r="AE731" s="229">
        <v>0</v>
      </c>
      <c r="AF731" s="229">
        <v>0</v>
      </c>
      <c r="AG731" s="229">
        <v>0</v>
      </c>
      <c r="AH731" s="229">
        <v>0</v>
      </c>
      <c r="AI731" s="229">
        <v>0</v>
      </c>
      <c r="AJ731" s="229">
        <v>0</v>
      </c>
      <c r="AK731" s="229">
        <v>0</v>
      </c>
      <c r="AL731" s="229">
        <v>0</v>
      </c>
    </row>
    <row r="732" spans="1:38">
      <c r="A732" s="229">
        <v>731</v>
      </c>
      <c r="B732" s="229" t="s">
        <v>244</v>
      </c>
      <c r="C732" s="229" t="s">
        <v>3439</v>
      </c>
      <c r="D732" s="229">
        <f t="shared" si="11"/>
        <v>0</v>
      </c>
      <c r="E732" s="229">
        <v>0</v>
      </c>
      <c r="G732" s="229">
        <v>0</v>
      </c>
      <c r="H732" s="229">
        <v>0</v>
      </c>
      <c r="I732" s="229">
        <v>0</v>
      </c>
      <c r="J732" s="229">
        <v>0</v>
      </c>
      <c r="K732" s="229">
        <v>0</v>
      </c>
      <c r="L732" s="229">
        <v>0</v>
      </c>
      <c r="M732" s="229">
        <v>0</v>
      </c>
      <c r="N732" s="229">
        <v>0</v>
      </c>
      <c r="O732" s="229">
        <v>0</v>
      </c>
      <c r="P732" s="229">
        <v>0</v>
      </c>
      <c r="Q732" s="229">
        <v>0</v>
      </c>
      <c r="R732" s="229">
        <v>0</v>
      </c>
      <c r="S732" s="229">
        <v>0</v>
      </c>
      <c r="T732" s="229">
        <v>0</v>
      </c>
      <c r="U732" s="229">
        <v>0</v>
      </c>
      <c r="V732" s="229">
        <v>0</v>
      </c>
      <c r="W732" s="229">
        <v>0</v>
      </c>
      <c r="X732" s="229">
        <v>0</v>
      </c>
      <c r="Y732" s="229">
        <v>0</v>
      </c>
      <c r="Z732" s="229">
        <v>0</v>
      </c>
      <c r="AA732" s="229">
        <v>0</v>
      </c>
      <c r="AB732" s="229">
        <v>0</v>
      </c>
      <c r="AC732" s="229">
        <v>0</v>
      </c>
      <c r="AD732" s="229">
        <v>0</v>
      </c>
      <c r="AE732" s="229">
        <v>0</v>
      </c>
      <c r="AF732" s="229">
        <v>0</v>
      </c>
      <c r="AG732" s="229">
        <v>0</v>
      </c>
      <c r="AH732" s="229">
        <v>0</v>
      </c>
      <c r="AI732" s="229">
        <v>0</v>
      </c>
      <c r="AJ732" s="229">
        <v>0</v>
      </c>
      <c r="AK732" s="229">
        <v>0</v>
      </c>
      <c r="AL732" s="229">
        <v>0</v>
      </c>
    </row>
    <row r="733" spans="1:38">
      <c r="A733" s="229">
        <v>732</v>
      </c>
      <c r="B733" s="229" t="s">
        <v>244</v>
      </c>
      <c r="C733" s="229" t="s">
        <v>3440</v>
      </c>
      <c r="D733" s="229">
        <f t="shared" si="11"/>
        <v>500</v>
      </c>
      <c r="E733" s="229">
        <v>0</v>
      </c>
      <c r="G733" s="229">
        <v>0</v>
      </c>
      <c r="H733" s="229">
        <v>0</v>
      </c>
      <c r="I733" s="229">
        <v>0</v>
      </c>
      <c r="J733" s="229">
        <v>0</v>
      </c>
      <c r="K733" s="229">
        <v>0</v>
      </c>
      <c r="L733" s="229">
        <v>0</v>
      </c>
      <c r="M733" s="229">
        <v>0</v>
      </c>
      <c r="N733" s="229">
        <v>0</v>
      </c>
      <c r="O733" s="229">
        <v>0</v>
      </c>
      <c r="P733" s="229">
        <v>0</v>
      </c>
      <c r="Q733" s="229">
        <v>0</v>
      </c>
      <c r="R733" s="229">
        <v>0</v>
      </c>
      <c r="S733" s="229">
        <v>0</v>
      </c>
      <c r="T733" s="229">
        <v>0</v>
      </c>
      <c r="U733" s="229">
        <v>0</v>
      </c>
      <c r="V733" s="229">
        <v>0</v>
      </c>
      <c r="W733" s="229">
        <v>0</v>
      </c>
      <c r="X733" s="229">
        <v>0</v>
      </c>
      <c r="Y733" s="229">
        <v>0</v>
      </c>
      <c r="Z733" s="229">
        <v>0</v>
      </c>
      <c r="AA733" s="229">
        <v>0</v>
      </c>
      <c r="AB733" s="229">
        <v>0</v>
      </c>
      <c r="AC733" s="229">
        <v>0</v>
      </c>
      <c r="AD733" s="229">
        <v>0</v>
      </c>
      <c r="AE733" s="229">
        <v>500</v>
      </c>
      <c r="AF733" s="229">
        <v>0</v>
      </c>
      <c r="AG733" s="229">
        <v>0</v>
      </c>
      <c r="AH733" s="229">
        <v>0</v>
      </c>
      <c r="AI733" s="229">
        <v>0</v>
      </c>
      <c r="AJ733" s="229">
        <v>0</v>
      </c>
      <c r="AK733" s="229">
        <v>0</v>
      </c>
      <c r="AL733" s="229">
        <v>500</v>
      </c>
    </row>
    <row r="734" spans="1:38">
      <c r="A734" s="229">
        <v>733</v>
      </c>
      <c r="B734" s="229" t="s">
        <v>244</v>
      </c>
      <c r="C734" s="229" t="s">
        <v>3441</v>
      </c>
      <c r="D734" s="229">
        <f t="shared" si="11"/>
        <v>960</v>
      </c>
      <c r="E734" s="229">
        <v>0</v>
      </c>
      <c r="G734" s="229">
        <v>0</v>
      </c>
      <c r="H734" s="229">
        <v>0</v>
      </c>
      <c r="I734" s="229">
        <v>0</v>
      </c>
      <c r="J734" s="229">
        <v>0</v>
      </c>
      <c r="K734" s="229">
        <v>0</v>
      </c>
      <c r="L734" s="229">
        <v>0</v>
      </c>
      <c r="M734" s="229">
        <v>0</v>
      </c>
      <c r="N734" s="229">
        <v>0</v>
      </c>
      <c r="O734" s="229">
        <v>0</v>
      </c>
      <c r="P734" s="229">
        <v>480</v>
      </c>
      <c r="Q734" s="229">
        <v>0</v>
      </c>
      <c r="R734" s="229">
        <v>0</v>
      </c>
      <c r="S734" s="229">
        <v>0</v>
      </c>
      <c r="T734" s="229">
        <v>0</v>
      </c>
      <c r="U734" s="229">
        <v>0</v>
      </c>
      <c r="V734" s="229">
        <v>0</v>
      </c>
      <c r="W734" s="229">
        <v>0</v>
      </c>
      <c r="X734" s="229">
        <v>0</v>
      </c>
      <c r="Y734" s="229">
        <v>0</v>
      </c>
      <c r="Z734" s="229">
        <v>0</v>
      </c>
      <c r="AA734" s="229">
        <v>0</v>
      </c>
      <c r="AB734" s="229">
        <v>0</v>
      </c>
      <c r="AC734" s="229">
        <v>0</v>
      </c>
      <c r="AD734" s="229">
        <v>0</v>
      </c>
      <c r="AE734" s="229">
        <v>480</v>
      </c>
      <c r="AF734" s="229">
        <v>0</v>
      </c>
      <c r="AG734" s="229">
        <v>0</v>
      </c>
      <c r="AH734" s="229">
        <v>0</v>
      </c>
      <c r="AI734" s="229">
        <v>0</v>
      </c>
      <c r="AJ734" s="229">
        <v>0</v>
      </c>
      <c r="AK734" s="229">
        <v>0</v>
      </c>
      <c r="AL734" s="229">
        <v>960</v>
      </c>
    </row>
    <row r="735" spans="1:38">
      <c r="A735" s="229">
        <v>734</v>
      </c>
      <c r="B735" s="229" t="s">
        <v>244</v>
      </c>
      <c r="C735" s="229" t="s">
        <v>3442</v>
      </c>
      <c r="D735" s="229">
        <f t="shared" si="11"/>
        <v>2100</v>
      </c>
      <c r="E735" s="229">
        <v>0</v>
      </c>
      <c r="G735" s="229">
        <v>0</v>
      </c>
      <c r="H735" s="229">
        <v>0</v>
      </c>
      <c r="I735" s="229">
        <v>0</v>
      </c>
      <c r="J735" s="229">
        <v>0</v>
      </c>
      <c r="K735" s="229">
        <v>0</v>
      </c>
      <c r="L735" s="229">
        <v>0</v>
      </c>
      <c r="M735" s="229">
        <v>0</v>
      </c>
      <c r="N735" s="229">
        <v>0</v>
      </c>
      <c r="O735" s="229">
        <v>0</v>
      </c>
      <c r="P735" s="229">
        <v>0</v>
      </c>
      <c r="Q735" s="229">
        <v>0</v>
      </c>
      <c r="R735" s="229">
        <v>0</v>
      </c>
      <c r="S735" s="229">
        <v>0</v>
      </c>
      <c r="T735" s="229">
        <v>0</v>
      </c>
      <c r="U735" s="229">
        <v>0</v>
      </c>
      <c r="V735" s="229">
        <v>0</v>
      </c>
      <c r="W735" s="229">
        <v>0</v>
      </c>
      <c r="X735" s="229">
        <v>0</v>
      </c>
      <c r="Y735" s="229">
        <v>0</v>
      </c>
      <c r="Z735" s="229">
        <v>0</v>
      </c>
      <c r="AA735" s="229">
        <v>1050</v>
      </c>
      <c r="AB735" s="229">
        <v>0</v>
      </c>
      <c r="AC735" s="229">
        <v>0</v>
      </c>
      <c r="AD735" s="229">
        <v>0</v>
      </c>
      <c r="AE735" s="229">
        <v>0</v>
      </c>
      <c r="AF735" s="229">
        <v>0</v>
      </c>
      <c r="AG735" s="229">
        <v>0</v>
      </c>
      <c r="AH735" s="229">
        <v>1050</v>
      </c>
      <c r="AI735" s="229">
        <v>0</v>
      </c>
      <c r="AJ735" s="229">
        <v>0</v>
      </c>
      <c r="AK735" s="229">
        <v>0</v>
      </c>
      <c r="AL735" s="229">
        <v>2100</v>
      </c>
    </row>
    <row r="736" spans="1:38">
      <c r="A736" s="229">
        <v>735</v>
      </c>
      <c r="B736" s="229" t="s">
        <v>244</v>
      </c>
      <c r="C736" s="229" t="s">
        <v>3443</v>
      </c>
      <c r="D736" s="229">
        <f t="shared" si="11"/>
        <v>900</v>
      </c>
      <c r="E736" s="229">
        <v>0</v>
      </c>
      <c r="G736" s="229">
        <v>0</v>
      </c>
      <c r="H736" s="229">
        <v>0</v>
      </c>
      <c r="I736" s="229">
        <v>0</v>
      </c>
      <c r="J736" s="229">
        <v>0</v>
      </c>
      <c r="K736" s="229">
        <v>0</v>
      </c>
      <c r="L736" s="229">
        <v>0</v>
      </c>
      <c r="M736" s="229">
        <v>0</v>
      </c>
      <c r="N736" s="229">
        <v>0</v>
      </c>
      <c r="O736" s="229">
        <v>0</v>
      </c>
      <c r="P736" s="229">
        <v>0</v>
      </c>
      <c r="Q736" s="229">
        <v>0</v>
      </c>
      <c r="R736" s="229">
        <v>0</v>
      </c>
      <c r="S736" s="229">
        <v>0</v>
      </c>
      <c r="T736" s="229">
        <v>0</v>
      </c>
      <c r="U736" s="229">
        <v>0</v>
      </c>
      <c r="V736" s="229">
        <v>0</v>
      </c>
      <c r="W736" s="229">
        <v>0</v>
      </c>
      <c r="X736" s="229">
        <v>0</v>
      </c>
      <c r="Y736" s="229">
        <v>0</v>
      </c>
      <c r="Z736" s="229">
        <v>0</v>
      </c>
      <c r="AA736" s="229">
        <v>0</v>
      </c>
      <c r="AB736" s="229">
        <v>0</v>
      </c>
      <c r="AC736" s="229">
        <v>0</v>
      </c>
      <c r="AD736" s="229">
        <v>0</v>
      </c>
      <c r="AE736" s="229">
        <v>900</v>
      </c>
      <c r="AF736" s="229">
        <v>0</v>
      </c>
      <c r="AG736" s="229">
        <v>0</v>
      </c>
      <c r="AH736" s="229">
        <v>0</v>
      </c>
      <c r="AI736" s="229">
        <v>0</v>
      </c>
      <c r="AJ736" s="229">
        <v>0</v>
      </c>
      <c r="AK736" s="229">
        <v>0</v>
      </c>
      <c r="AL736" s="229">
        <v>900</v>
      </c>
    </row>
    <row r="737" spans="1:38">
      <c r="A737" s="229">
        <v>736</v>
      </c>
      <c r="B737" s="229" t="s">
        <v>244</v>
      </c>
      <c r="C737" s="229" t="s">
        <v>3444</v>
      </c>
      <c r="D737" s="229">
        <f t="shared" si="11"/>
        <v>0</v>
      </c>
      <c r="E737" s="229">
        <v>0</v>
      </c>
      <c r="G737" s="229">
        <v>0</v>
      </c>
      <c r="H737" s="229">
        <v>0</v>
      </c>
      <c r="I737" s="229">
        <v>0</v>
      </c>
      <c r="J737" s="229">
        <v>0</v>
      </c>
      <c r="K737" s="229">
        <v>0</v>
      </c>
      <c r="L737" s="229">
        <v>0</v>
      </c>
      <c r="M737" s="229">
        <v>0</v>
      </c>
      <c r="N737" s="229">
        <v>0</v>
      </c>
      <c r="O737" s="229">
        <v>0</v>
      </c>
      <c r="P737" s="229">
        <v>0</v>
      </c>
      <c r="Q737" s="229">
        <v>0</v>
      </c>
      <c r="R737" s="229">
        <v>0</v>
      </c>
      <c r="S737" s="229">
        <v>0</v>
      </c>
      <c r="T737" s="229">
        <v>0</v>
      </c>
      <c r="U737" s="229">
        <v>0</v>
      </c>
      <c r="V737" s="229">
        <v>0</v>
      </c>
      <c r="W737" s="229">
        <v>0</v>
      </c>
      <c r="X737" s="229">
        <v>0</v>
      </c>
      <c r="Y737" s="229">
        <v>0</v>
      </c>
      <c r="Z737" s="229">
        <v>0</v>
      </c>
      <c r="AA737" s="229">
        <v>0</v>
      </c>
      <c r="AB737" s="229">
        <v>0</v>
      </c>
      <c r="AC737" s="229">
        <v>0</v>
      </c>
      <c r="AD737" s="229">
        <v>0</v>
      </c>
      <c r="AE737" s="229">
        <v>0</v>
      </c>
      <c r="AF737" s="229">
        <v>0</v>
      </c>
      <c r="AG737" s="229">
        <v>0</v>
      </c>
      <c r="AH737" s="229">
        <v>0</v>
      </c>
      <c r="AI737" s="229">
        <v>0</v>
      </c>
      <c r="AJ737" s="229">
        <v>0</v>
      </c>
      <c r="AK737" s="229">
        <v>0</v>
      </c>
      <c r="AL737" s="229">
        <v>0</v>
      </c>
    </row>
    <row r="738" spans="1:38">
      <c r="A738" s="229">
        <v>737</v>
      </c>
      <c r="B738" s="229" t="s">
        <v>244</v>
      </c>
      <c r="C738" s="229" t="s">
        <v>3445</v>
      </c>
      <c r="D738" s="229">
        <f t="shared" si="11"/>
        <v>0</v>
      </c>
      <c r="E738" s="229">
        <v>0</v>
      </c>
      <c r="G738" s="229">
        <v>0</v>
      </c>
      <c r="H738" s="229">
        <v>0</v>
      </c>
      <c r="I738" s="229">
        <v>0</v>
      </c>
      <c r="J738" s="229">
        <v>0</v>
      </c>
      <c r="K738" s="229">
        <v>0</v>
      </c>
      <c r="L738" s="229">
        <v>0</v>
      </c>
      <c r="M738" s="229">
        <v>0</v>
      </c>
      <c r="N738" s="229">
        <v>0</v>
      </c>
      <c r="O738" s="229">
        <v>0</v>
      </c>
      <c r="P738" s="229">
        <v>0</v>
      </c>
      <c r="Q738" s="229">
        <v>0</v>
      </c>
      <c r="R738" s="229">
        <v>0</v>
      </c>
      <c r="S738" s="229">
        <v>0</v>
      </c>
      <c r="T738" s="229">
        <v>0</v>
      </c>
      <c r="U738" s="229">
        <v>0</v>
      </c>
      <c r="V738" s="229">
        <v>0</v>
      </c>
      <c r="W738" s="229">
        <v>0</v>
      </c>
      <c r="X738" s="229">
        <v>0</v>
      </c>
      <c r="Y738" s="229">
        <v>0</v>
      </c>
      <c r="Z738" s="229">
        <v>0</v>
      </c>
      <c r="AA738" s="229">
        <v>0</v>
      </c>
      <c r="AB738" s="229">
        <v>0</v>
      </c>
      <c r="AC738" s="229">
        <v>0</v>
      </c>
      <c r="AD738" s="229">
        <v>0</v>
      </c>
      <c r="AE738" s="229">
        <v>0</v>
      </c>
      <c r="AF738" s="229">
        <v>0</v>
      </c>
      <c r="AG738" s="229">
        <v>0</v>
      </c>
      <c r="AH738" s="229">
        <v>0</v>
      </c>
      <c r="AI738" s="229">
        <v>0</v>
      </c>
      <c r="AJ738" s="229">
        <v>0</v>
      </c>
      <c r="AK738" s="229">
        <v>0</v>
      </c>
      <c r="AL738" s="229">
        <v>0</v>
      </c>
    </row>
    <row r="739" spans="1:38">
      <c r="A739" s="229">
        <v>738</v>
      </c>
      <c r="B739" s="229" t="s">
        <v>244</v>
      </c>
      <c r="C739" s="229" t="s">
        <v>3446</v>
      </c>
      <c r="D739" s="229">
        <f t="shared" si="11"/>
        <v>0</v>
      </c>
      <c r="E739" s="229">
        <v>0</v>
      </c>
      <c r="G739" s="229">
        <v>0</v>
      </c>
      <c r="H739" s="229">
        <v>0</v>
      </c>
      <c r="I739" s="229">
        <v>0</v>
      </c>
      <c r="J739" s="229">
        <v>0</v>
      </c>
      <c r="K739" s="229">
        <v>0</v>
      </c>
      <c r="L739" s="229">
        <v>0</v>
      </c>
      <c r="M739" s="229">
        <v>0</v>
      </c>
      <c r="N739" s="229">
        <v>0</v>
      </c>
      <c r="O739" s="229">
        <v>0</v>
      </c>
      <c r="P739" s="229">
        <v>0</v>
      </c>
      <c r="Q739" s="229">
        <v>0</v>
      </c>
      <c r="R739" s="229">
        <v>0</v>
      </c>
      <c r="S739" s="229">
        <v>0</v>
      </c>
      <c r="T739" s="229">
        <v>0</v>
      </c>
      <c r="U739" s="229">
        <v>0</v>
      </c>
      <c r="V739" s="229">
        <v>0</v>
      </c>
      <c r="W739" s="229">
        <v>0</v>
      </c>
      <c r="X739" s="229">
        <v>0</v>
      </c>
      <c r="Y739" s="229">
        <v>0</v>
      </c>
      <c r="Z739" s="229">
        <v>0</v>
      </c>
      <c r="AA739" s="229">
        <v>0</v>
      </c>
      <c r="AB739" s="229">
        <v>0</v>
      </c>
      <c r="AC739" s="229">
        <v>0</v>
      </c>
      <c r="AD739" s="229">
        <v>0</v>
      </c>
      <c r="AE739" s="229">
        <v>0</v>
      </c>
      <c r="AF739" s="229">
        <v>0</v>
      </c>
      <c r="AG739" s="229">
        <v>0</v>
      </c>
      <c r="AH739" s="229">
        <v>0</v>
      </c>
      <c r="AI739" s="229">
        <v>0</v>
      </c>
      <c r="AJ739" s="229">
        <v>0</v>
      </c>
      <c r="AK739" s="229">
        <v>0</v>
      </c>
      <c r="AL739" s="229">
        <v>0</v>
      </c>
    </row>
    <row r="740" spans="1:38">
      <c r="A740" s="229">
        <v>739</v>
      </c>
      <c r="B740" s="229" t="s">
        <v>244</v>
      </c>
      <c r="C740" s="229" t="s">
        <v>3447</v>
      </c>
      <c r="D740" s="229">
        <f t="shared" si="11"/>
        <v>1200</v>
      </c>
      <c r="E740" s="229">
        <v>0</v>
      </c>
      <c r="G740" s="229">
        <v>0</v>
      </c>
      <c r="H740" s="229">
        <v>0</v>
      </c>
      <c r="I740" s="229">
        <v>0</v>
      </c>
      <c r="J740" s="229">
        <v>0</v>
      </c>
      <c r="K740" s="229">
        <v>0</v>
      </c>
      <c r="L740" s="229">
        <v>0</v>
      </c>
      <c r="M740" s="229">
        <v>0</v>
      </c>
      <c r="N740" s="229">
        <v>0</v>
      </c>
      <c r="O740" s="229">
        <v>0</v>
      </c>
      <c r="P740" s="229">
        <v>0</v>
      </c>
      <c r="Q740" s="229">
        <v>0</v>
      </c>
      <c r="R740" s="229">
        <v>0</v>
      </c>
      <c r="S740" s="229">
        <v>0</v>
      </c>
      <c r="T740" s="229">
        <v>0</v>
      </c>
      <c r="U740" s="229">
        <v>0</v>
      </c>
      <c r="V740" s="229">
        <v>0</v>
      </c>
      <c r="W740" s="229">
        <v>0</v>
      </c>
      <c r="X740" s="229">
        <v>0</v>
      </c>
      <c r="Y740" s="229">
        <v>0</v>
      </c>
      <c r="Z740" s="229">
        <v>1200</v>
      </c>
      <c r="AA740" s="229">
        <v>0</v>
      </c>
      <c r="AB740" s="229">
        <v>0</v>
      </c>
      <c r="AC740" s="229">
        <v>0</v>
      </c>
      <c r="AD740" s="229">
        <v>0</v>
      </c>
      <c r="AE740" s="229">
        <v>0</v>
      </c>
      <c r="AF740" s="229">
        <v>0</v>
      </c>
      <c r="AG740" s="229">
        <v>0</v>
      </c>
      <c r="AH740" s="229">
        <v>0</v>
      </c>
      <c r="AI740" s="229">
        <v>0</v>
      </c>
      <c r="AJ740" s="229">
        <v>0</v>
      </c>
      <c r="AK740" s="229">
        <v>0</v>
      </c>
      <c r="AL740" s="229">
        <v>1200</v>
      </c>
    </row>
    <row r="741" spans="1:38">
      <c r="A741" s="229">
        <v>740</v>
      </c>
      <c r="B741" s="229" t="s">
        <v>244</v>
      </c>
      <c r="C741" s="229" t="s">
        <v>3448</v>
      </c>
      <c r="D741" s="229">
        <f t="shared" si="11"/>
        <v>800</v>
      </c>
      <c r="E741" s="229">
        <v>0</v>
      </c>
      <c r="G741" s="229">
        <v>0</v>
      </c>
      <c r="H741" s="229">
        <v>0</v>
      </c>
      <c r="I741" s="229">
        <v>0</v>
      </c>
      <c r="J741" s="229">
        <v>0</v>
      </c>
      <c r="K741" s="229">
        <v>0</v>
      </c>
      <c r="L741" s="229">
        <v>0</v>
      </c>
      <c r="M741" s="229">
        <v>0</v>
      </c>
      <c r="N741" s="229">
        <v>0</v>
      </c>
      <c r="O741" s="229">
        <v>0</v>
      </c>
      <c r="P741" s="229">
        <v>0</v>
      </c>
      <c r="Q741" s="229">
        <v>0</v>
      </c>
      <c r="R741" s="229">
        <v>0</v>
      </c>
      <c r="S741" s="229">
        <v>0</v>
      </c>
      <c r="T741" s="229">
        <v>0</v>
      </c>
      <c r="U741" s="229">
        <v>0</v>
      </c>
      <c r="V741" s="229">
        <v>0</v>
      </c>
      <c r="W741" s="229">
        <v>0</v>
      </c>
      <c r="X741" s="229">
        <v>0</v>
      </c>
      <c r="Y741" s="229">
        <v>0</v>
      </c>
      <c r="Z741" s="229">
        <v>0</v>
      </c>
      <c r="AA741" s="229">
        <v>0</v>
      </c>
      <c r="AB741" s="229">
        <v>0</v>
      </c>
      <c r="AC741" s="229">
        <v>0</v>
      </c>
      <c r="AD741" s="229">
        <v>0</v>
      </c>
      <c r="AE741" s="229">
        <v>800</v>
      </c>
      <c r="AF741" s="229">
        <v>0</v>
      </c>
      <c r="AG741" s="229">
        <v>0</v>
      </c>
      <c r="AH741" s="229">
        <v>0</v>
      </c>
      <c r="AI741" s="229">
        <v>0</v>
      </c>
      <c r="AJ741" s="229">
        <v>0</v>
      </c>
      <c r="AK741" s="229">
        <v>0</v>
      </c>
      <c r="AL741" s="229">
        <v>800</v>
      </c>
    </row>
    <row r="742" spans="1:38">
      <c r="A742" s="229">
        <v>2</v>
      </c>
      <c r="B742" s="229" t="s">
        <v>3449</v>
      </c>
      <c r="C742" s="229" t="s">
        <v>3450</v>
      </c>
      <c r="D742" s="229">
        <f t="shared" si="11"/>
        <v>0</v>
      </c>
      <c r="G742" s="229">
        <v>0</v>
      </c>
      <c r="H742" s="229">
        <v>0</v>
      </c>
      <c r="I742" s="229">
        <v>0</v>
      </c>
      <c r="J742" s="229">
        <v>0</v>
      </c>
      <c r="K742" s="229">
        <v>0</v>
      </c>
      <c r="L742" s="229">
        <v>0</v>
      </c>
      <c r="M742" s="229">
        <v>0</v>
      </c>
      <c r="N742" s="229">
        <v>0</v>
      </c>
      <c r="O742" s="229">
        <v>0</v>
      </c>
      <c r="P742" s="229">
        <v>0</v>
      </c>
      <c r="Q742" s="229">
        <v>0</v>
      </c>
      <c r="R742" s="229">
        <v>0</v>
      </c>
      <c r="S742" s="229">
        <v>0</v>
      </c>
      <c r="T742" s="229">
        <v>0</v>
      </c>
      <c r="U742" s="229">
        <v>0</v>
      </c>
      <c r="V742" s="229">
        <v>0</v>
      </c>
      <c r="W742" s="229">
        <v>0</v>
      </c>
      <c r="X742" s="229">
        <v>0</v>
      </c>
      <c r="Y742" s="229">
        <v>0</v>
      </c>
      <c r="Z742" s="229">
        <v>0</v>
      </c>
      <c r="AA742" s="229">
        <v>0</v>
      </c>
      <c r="AB742" s="229">
        <v>0</v>
      </c>
      <c r="AC742" s="229">
        <v>0</v>
      </c>
      <c r="AD742" s="229">
        <v>0</v>
      </c>
      <c r="AE742" s="229">
        <v>0</v>
      </c>
      <c r="AF742" s="229">
        <v>0</v>
      </c>
      <c r="AG742" s="229">
        <v>0</v>
      </c>
      <c r="AH742" s="229">
        <v>0</v>
      </c>
      <c r="AI742" s="229">
        <v>0</v>
      </c>
      <c r="AJ742" s="229">
        <v>0</v>
      </c>
      <c r="AK742" s="229">
        <v>0</v>
      </c>
      <c r="AL742" s="229">
        <v>0</v>
      </c>
    </row>
    <row r="743" spans="1:38">
      <c r="A743" s="229">
        <v>3</v>
      </c>
      <c r="B743" s="229" t="s">
        <v>3449</v>
      </c>
      <c r="C743" s="229" t="s">
        <v>3451</v>
      </c>
      <c r="D743" s="229">
        <f t="shared" si="11"/>
        <v>0</v>
      </c>
      <c r="G743" s="229">
        <v>0</v>
      </c>
      <c r="H743" s="229">
        <v>0</v>
      </c>
      <c r="I743" s="229">
        <v>0</v>
      </c>
      <c r="J743" s="229">
        <v>0</v>
      </c>
      <c r="K743" s="229">
        <v>0</v>
      </c>
      <c r="L743" s="229">
        <v>0</v>
      </c>
      <c r="M743" s="229">
        <v>0</v>
      </c>
      <c r="N743" s="229">
        <v>0</v>
      </c>
      <c r="O743" s="229">
        <v>0</v>
      </c>
      <c r="P743" s="229">
        <v>0</v>
      </c>
      <c r="Q743" s="229">
        <v>0</v>
      </c>
      <c r="R743" s="229">
        <v>0</v>
      </c>
      <c r="S743" s="229">
        <v>0</v>
      </c>
      <c r="T743" s="229">
        <v>0</v>
      </c>
      <c r="U743" s="229">
        <v>0</v>
      </c>
      <c r="V743" s="229">
        <v>0</v>
      </c>
      <c r="W743" s="229">
        <v>0</v>
      </c>
      <c r="X743" s="229">
        <v>0</v>
      </c>
      <c r="Y743" s="229">
        <v>0</v>
      </c>
      <c r="Z743" s="229">
        <v>0</v>
      </c>
      <c r="AA743" s="229">
        <v>0</v>
      </c>
      <c r="AB743" s="229">
        <v>0</v>
      </c>
      <c r="AC743" s="229">
        <v>0</v>
      </c>
      <c r="AD743" s="229">
        <v>0</v>
      </c>
      <c r="AE743" s="229">
        <v>0</v>
      </c>
      <c r="AF743" s="229">
        <v>0</v>
      </c>
      <c r="AG743" s="229">
        <v>0</v>
      </c>
      <c r="AH743" s="229">
        <v>0</v>
      </c>
      <c r="AI743" s="229">
        <v>0</v>
      </c>
      <c r="AJ743" s="229">
        <v>0</v>
      </c>
      <c r="AK743" s="229">
        <v>0</v>
      </c>
      <c r="AL743" s="229">
        <v>0</v>
      </c>
    </row>
    <row r="744" spans="1:38">
      <c r="A744" s="229">
        <v>4</v>
      </c>
      <c r="B744" s="229" t="s">
        <v>3449</v>
      </c>
      <c r="C744" s="229" t="s">
        <v>3452</v>
      </c>
      <c r="D744" s="229">
        <f t="shared" si="11"/>
        <v>0</v>
      </c>
      <c r="G744" s="229">
        <v>0</v>
      </c>
      <c r="H744" s="229">
        <v>0</v>
      </c>
      <c r="I744" s="229">
        <v>0</v>
      </c>
      <c r="J744" s="229">
        <v>0</v>
      </c>
      <c r="K744" s="229">
        <v>0</v>
      </c>
      <c r="L744" s="229">
        <v>0</v>
      </c>
      <c r="M744" s="229">
        <v>0</v>
      </c>
      <c r="N744" s="229">
        <v>0</v>
      </c>
      <c r="O744" s="229">
        <v>0</v>
      </c>
      <c r="P744" s="229">
        <v>0</v>
      </c>
      <c r="Q744" s="229">
        <v>0</v>
      </c>
      <c r="R744" s="229">
        <v>0</v>
      </c>
      <c r="S744" s="229">
        <v>0</v>
      </c>
      <c r="T744" s="229">
        <v>0</v>
      </c>
      <c r="U744" s="229">
        <v>0</v>
      </c>
      <c r="V744" s="229">
        <v>0</v>
      </c>
      <c r="W744" s="229">
        <v>0</v>
      </c>
      <c r="X744" s="229">
        <v>0</v>
      </c>
      <c r="Y744" s="229">
        <v>0</v>
      </c>
      <c r="Z744" s="229">
        <v>0</v>
      </c>
      <c r="AA744" s="229">
        <v>0</v>
      </c>
      <c r="AB744" s="229">
        <v>0</v>
      </c>
      <c r="AC744" s="229">
        <v>0</v>
      </c>
      <c r="AD744" s="229">
        <v>0</v>
      </c>
      <c r="AE744" s="229">
        <v>0</v>
      </c>
      <c r="AF744" s="229">
        <v>0</v>
      </c>
      <c r="AG744" s="229">
        <v>0</v>
      </c>
      <c r="AH744" s="229">
        <v>0</v>
      </c>
      <c r="AI744" s="229">
        <v>0</v>
      </c>
      <c r="AJ744" s="229">
        <v>0</v>
      </c>
      <c r="AK744" s="229">
        <v>0</v>
      </c>
      <c r="AL744" s="229">
        <v>0</v>
      </c>
    </row>
    <row r="745" spans="1:38">
      <c r="A745" s="229">
        <v>5</v>
      </c>
      <c r="B745" s="229" t="s">
        <v>3449</v>
      </c>
      <c r="C745" s="229" t="s">
        <v>3453</v>
      </c>
      <c r="D745" s="229">
        <f t="shared" si="11"/>
        <v>0</v>
      </c>
      <c r="G745" s="229">
        <v>0</v>
      </c>
      <c r="H745" s="229">
        <v>0</v>
      </c>
      <c r="I745" s="229">
        <v>0</v>
      </c>
      <c r="J745" s="229">
        <v>0</v>
      </c>
      <c r="K745" s="229">
        <v>0</v>
      </c>
      <c r="L745" s="229">
        <v>0</v>
      </c>
      <c r="M745" s="229">
        <v>0</v>
      </c>
      <c r="N745" s="229">
        <v>0</v>
      </c>
      <c r="O745" s="229">
        <v>0</v>
      </c>
      <c r="P745" s="229">
        <v>0</v>
      </c>
      <c r="Q745" s="229">
        <v>0</v>
      </c>
      <c r="R745" s="229">
        <v>0</v>
      </c>
      <c r="S745" s="229">
        <v>0</v>
      </c>
      <c r="T745" s="229">
        <v>0</v>
      </c>
      <c r="U745" s="229">
        <v>0</v>
      </c>
      <c r="V745" s="229">
        <v>0</v>
      </c>
      <c r="W745" s="229">
        <v>0</v>
      </c>
      <c r="X745" s="229">
        <v>0</v>
      </c>
      <c r="Y745" s="229">
        <v>0</v>
      </c>
      <c r="Z745" s="229">
        <v>0</v>
      </c>
      <c r="AA745" s="229">
        <v>0</v>
      </c>
      <c r="AB745" s="229">
        <v>0</v>
      </c>
      <c r="AC745" s="229">
        <v>0</v>
      </c>
      <c r="AD745" s="229">
        <v>0</v>
      </c>
      <c r="AE745" s="229">
        <v>0</v>
      </c>
      <c r="AF745" s="229">
        <v>0</v>
      </c>
      <c r="AG745" s="229">
        <v>0</v>
      </c>
      <c r="AH745" s="229">
        <v>0</v>
      </c>
      <c r="AI745" s="229">
        <v>0</v>
      </c>
      <c r="AJ745" s="229">
        <v>0</v>
      </c>
      <c r="AK745" s="229">
        <v>0</v>
      </c>
      <c r="AL745" s="229">
        <v>0</v>
      </c>
    </row>
    <row r="746" spans="1:38">
      <c r="A746" s="229">
        <v>6</v>
      </c>
      <c r="B746" s="229" t="s">
        <v>3449</v>
      </c>
      <c r="C746" s="229" t="s">
        <v>3454</v>
      </c>
      <c r="D746" s="229">
        <f t="shared" si="11"/>
        <v>0</v>
      </c>
      <c r="G746" s="229">
        <v>0</v>
      </c>
      <c r="H746" s="229">
        <v>0</v>
      </c>
      <c r="I746" s="229">
        <v>0</v>
      </c>
      <c r="J746" s="229">
        <v>0</v>
      </c>
      <c r="K746" s="229">
        <v>0</v>
      </c>
      <c r="L746" s="229">
        <v>0</v>
      </c>
      <c r="M746" s="229">
        <v>0</v>
      </c>
      <c r="N746" s="229">
        <v>0</v>
      </c>
      <c r="O746" s="229">
        <v>0</v>
      </c>
      <c r="P746" s="229">
        <v>0</v>
      </c>
      <c r="Q746" s="229">
        <v>0</v>
      </c>
      <c r="R746" s="229">
        <v>0</v>
      </c>
      <c r="S746" s="229">
        <v>0</v>
      </c>
      <c r="T746" s="229">
        <v>0</v>
      </c>
      <c r="U746" s="229">
        <v>0</v>
      </c>
      <c r="V746" s="229">
        <v>0</v>
      </c>
      <c r="W746" s="229">
        <v>0</v>
      </c>
      <c r="X746" s="229">
        <v>0</v>
      </c>
      <c r="Y746" s="229">
        <v>0</v>
      </c>
      <c r="Z746" s="229">
        <v>0</v>
      </c>
      <c r="AA746" s="229">
        <v>0</v>
      </c>
      <c r="AB746" s="229">
        <v>0</v>
      </c>
      <c r="AC746" s="229">
        <v>0</v>
      </c>
      <c r="AD746" s="229">
        <v>0</v>
      </c>
      <c r="AE746" s="229">
        <v>0</v>
      </c>
      <c r="AF746" s="229">
        <v>0</v>
      </c>
      <c r="AG746" s="229">
        <v>0</v>
      </c>
      <c r="AH746" s="229">
        <v>0</v>
      </c>
      <c r="AI746" s="229">
        <v>0</v>
      </c>
      <c r="AJ746" s="229">
        <v>0</v>
      </c>
      <c r="AK746" s="229">
        <v>0</v>
      </c>
      <c r="AL746" s="229">
        <v>0</v>
      </c>
    </row>
    <row r="747" spans="1:38">
      <c r="A747" s="229">
        <v>7</v>
      </c>
      <c r="B747" s="229" t="s">
        <v>3449</v>
      </c>
      <c r="C747" s="229" t="s">
        <v>3455</v>
      </c>
      <c r="D747" s="229">
        <f t="shared" si="11"/>
        <v>0</v>
      </c>
      <c r="G747" s="229">
        <v>0</v>
      </c>
      <c r="H747" s="229">
        <v>0</v>
      </c>
      <c r="I747" s="229">
        <v>0</v>
      </c>
      <c r="J747" s="229">
        <v>0</v>
      </c>
      <c r="K747" s="229">
        <v>0</v>
      </c>
      <c r="L747" s="229">
        <v>0</v>
      </c>
      <c r="M747" s="229">
        <v>0</v>
      </c>
      <c r="N747" s="229">
        <v>0</v>
      </c>
      <c r="O747" s="229">
        <v>0</v>
      </c>
      <c r="P747" s="229">
        <v>0</v>
      </c>
      <c r="Q747" s="229">
        <v>0</v>
      </c>
      <c r="R747" s="229">
        <v>0</v>
      </c>
      <c r="S747" s="229">
        <v>0</v>
      </c>
      <c r="T747" s="229">
        <v>0</v>
      </c>
      <c r="U747" s="229">
        <v>0</v>
      </c>
      <c r="V747" s="229">
        <v>0</v>
      </c>
      <c r="W747" s="229">
        <v>0</v>
      </c>
      <c r="X747" s="229">
        <v>0</v>
      </c>
      <c r="Y747" s="229">
        <v>0</v>
      </c>
      <c r="Z747" s="229">
        <v>0</v>
      </c>
      <c r="AA747" s="229">
        <v>0</v>
      </c>
      <c r="AB747" s="229">
        <v>0</v>
      </c>
      <c r="AC747" s="229">
        <v>0</v>
      </c>
      <c r="AD747" s="229">
        <v>0</v>
      </c>
      <c r="AE747" s="229">
        <v>0</v>
      </c>
      <c r="AF747" s="229">
        <v>0</v>
      </c>
      <c r="AG747" s="229">
        <v>0</v>
      </c>
      <c r="AH747" s="229">
        <v>0</v>
      </c>
      <c r="AI747" s="229">
        <v>0</v>
      </c>
      <c r="AJ747" s="229">
        <v>0</v>
      </c>
      <c r="AK747" s="229">
        <v>0</v>
      </c>
      <c r="AL747" s="229">
        <v>0</v>
      </c>
    </row>
    <row r="748" spans="1:38">
      <c r="A748" s="229">
        <v>8</v>
      </c>
      <c r="B748" s="229" t="s">
        <v>3449</v>
      </c>
      <c r="C748" s="229" t="s">
        <v>3456</v>
      </c>
      <c r="D748" s="229">
        <f t="shared" si="11"/>
        <v>0</v>
      </c>
      <c r="G748" s="229">
        <v>0</v>
      </c>
      <c r="H748" s="229">
        <v>0</v>
      </c>
      <c r="I748" s="229">
        <v>0</v>
      </c>
      <c r="J748" s="229">
        <v>0</v>
      </c>
      <c r="K748" s="229">
        <v>0</v>
      </c>
      <c r="L748" s="229">
        <v>0</v>
      </c>
      <c r="M748" s="229">
        <v>0</v>
      </c>
      <c r="N748" s="229">
        <v>0</v>
      </c>
      <c r="O748" s="229">
        <v>0</v>
      </c>
      <c r="P748" s="229">
        <v>0</v>
      </c>
      <c r="Q748" s="229">
        <v>0</v>
      </c>
      <c r="R748" s="229">
        <v>0</v>
      </c>
      <c r="S748" s="229">
        <v>0</v>
      </c>
      <c r="T748" s="229">
        <v>0</v>
      </c>
      <c r="U748" s="229">
        <v>0</v>
      </c>
      <c r="V748" s="229">
        <v>0</v>
      </c>
      <c r="W748" s="229">
        <v>0</v>
      </c>
      <c r="X748" s="229">
        <v>0</v>
      </c>
      <c r="Y748" s="229">
        <v>0</v>
      </c>
      <c r="Z748" s="229">
        <v>0</v>
      </c>
      <c r="AA748" s="229">
        <v>0</v>
      </c>
      <c r="AB748" s="229">
        <v>0</v>
      </c>
      <c r="AC748" s="229">
        <v>0</v>
      </c>
      <c r="AD748" s="229">
        <v>0</v>
      </c>
      <c r="AE748" s="229">
        <v>0</v>
      </c>
      <c r="AF748" s="229">
        <v>0</v>
      </c>
      <c r="AG748" s="229">
        <v>0</v>
      </c>
      <c r="AH748" s="229">
        <v>0</v>
      </c>
      <c r="AI748" s="229">
        <v>0</v>
      </c>
      <c r="AJ748" s="229">
        <v>0</v>
      </c>
      <c r="AK748" s="229">
        <v>0</v>
      </c>
      <c r="AL748" s="229">
        <v>0</v>
      </c>
    </row>
    <row r="749" spans="1:38">
      <c r="A749" s="229">
        <v>9</v>
      </c>
      <c r="B749" s="229" t="s">
        <v>3449</v>
      </c>
      <c r="C749" s="229" t="s">
        <v>3457</v>
      </c>
      <c r="D749" s="229">
        <f t="shared" si="11"/>
        <v>0</v>
      </c>
      <c r="G749" s="229">
        <v>0</v>
      </c>
      <c r="H749" s="229">
        <v>0</v>
      </c>
      <c r="I749" s="229">
        <v>0</v>
      </c>
      <c r="J749" s="229">
        <v>0</v>
      </c>
      <c r="K749" s="229">
        <v>0</v>
      </c>
      <c r="L749" s="229">
        <v>0</v>
      </c>
      <c r="M749" s="229">
        <v>0</v>
      </c>
      <c r="N749" s="229">
        <v>0</v>
      </c>
      <c r="O749" s="229">
        <v>0</v>
      </c>
      <c r="P749" s="229">
        <v>0</v>
      </c>
      <c r="Q749" s="229">
        <v>0</v>
      </c>
      <c r="R749" s="229">
        <v>0</v>
      </c>
      <c r="S749" s="229">
        <v>0</v>
      </c>
      <c r="T749" s="229">
        <v>0</v>
      </c>
      <c r="U749" s="229">
        <v>0</v>
      </c>
      <c r="V749" s="229">
        <v>0</v>
      </c>
      <c r="W749" s="229">
        <v>0</v>
      </c>
      <c r="X749" s="229">
        <v>0</v>
      </c>
      <c r="Y749" s="229">
        <v>0</v>
      </c>
      <c r="Z749" s="229">
        <v>0</v>
      </c>
      <c r="AA749" s="229">
        <v>0</v>
      </c>
      <c r="AB749" s="229">
        <v>0</v>
      </c>
      <c r="AC749" s="229">
        <v>0</v>
      </c>
      <c r="AD749" s="229">
        <v>0</v>
      </c>
      <c r="AE749" s="229">
        <v>0</v>
      </c>
      <c r="AF749" s="229">
        <v>0</v>
      </c>
      <c r="AG749" s="229">
        <v>0</v>
      </c>
      <c r="AH749" s="229">
        <v>0</v>
      </c>
      <c r="AI749" s="229">
        <v>0</v>
      </c>
      <c r="AJ749" s="229">
        <v>0</v>
      </c>
      <c r="AK749" s="229">
        <v>0</v>
      </c>
      <c r="AL749" s="229">
        <v>0</v>
      </c>
    </row>
    <row r="750" spans="1:38">
      <c r="A750" s="229">
        <v>10</v>
      </c>
      <c r="B750" s="229" t="s">
        <v>3449</v>
      </c>
      <c r="C750" s="229" t="s">
        <v>3458</v>
      </c>
      <c r="D750" s="229">
        <f t="shared" si="11"/>
        <v>0</v>
      </c>
      <c r="G750" s="229">
        <v>0</v>
      </c>
      <c r="H750" s="229">
        <v>0</v>
      </c>
      <c r="I750" s="229">
        <v>0</v>
      </c>
      <c r="J750" s="229">
        <v>0</v>
      </c>
      <c r="K750" s="229">
        <v>0</v>
      </c>
      <c r="L750" s="229">
        <v>0</v>
      </c>
      <c r="M750" s="229">
        <v>0</v>
      </c>
      <c r="N750" s="229">
        <v>0</v>
      </c>
      <c r="O750" s="229">
        <v>0</v>
      </c>
      <c r="P750" s="229">
        <v>0</v>
      </c>
      <c r="Q750" s="229">
        <v>0</v>
      </c>
      <c r="R750" s="229">
        <v>0</v>
      </c>
      <c r="S750" s="229">
        <v>0</v>
      </c>
      <c r="T750" s="229">
        <v>0</v>
      </c>
      <c r="U750" s="229">
        <v>0</v>
      </c>
      <c r="V750" s="229">
        <v>0</v>
      </c>
      <c r="W750" s="229">
        <v>0</v>
      </c>
      <c r="X750" s="229">
        <v>0</v>
      </c>
      <c r="Y750" s="229">
        <v>0</v>
      </c>
      <c r="Z750" s="229">
        <v>0</v>
      </c>
      <c r="AA750" s="229">
        <v>0</v>
      </c>
      <c r="AB750" s="229">
        <v>0</v>
      </c>
      <c r="AC750" s="229">
        <v>0</v>
      </c>
      <c r="AD750" s="229">
        <v>0</v>
      </c>
      <c r="AE750" s="229">
        <v>0</v>
      </c>
      <c r="AF750" s="229">
        <v>0</v>
      </c>
      <c r="AG750" s="229">
        <v>0</v>
      </c>
      <c r="AH750" s="229">
        <v>0</v>
      </c>
      <c r="AI750" s="229">
        <v>0</v>
      </c>
      <c r="AJ750" s="229">
        <v>0</v>
      </c>
      <c r="AK750" s="229">
        <v>0</v>
      </c>
      <c r="AL750" s="229">
        <v>0</v>
      </c>
    </row>
    <row r="751" spans="1:38">
      <c r="A751" s="229">
        <v>11</v>
      </c>
      <c r="B751" s="229" t="s">
        <v>3449</v>
      </c>
      <c r="C751" s="229" t="s">
        <v>3459</v>
      </c>
      <c r="D751" s="229">
        <f t="shared" si="11"/>
        <v>0</v>
      </c>
      <c r="G751" s="229">
        <v>0</v>
      </c>
      <c r="H751" s="229">
        <v>0</v>
      </c>
      <c r="I751" s="229">
        <v>0</v>
      </c>
      <c r="J751" s="229">
        <v>0</v>
      </c>
      <c r="K751" s="229">
        <v>0</v>
      </c>
      <c r="L751" s="229">
        <v>0</v>
      </c>
      <c r="M751" s="229">
        <v>0</v>
      </c>
      <c r="N751" s="229">
        <v>0</v>
      </c>
      <c r="O751" s="229">
        <v>0</v>
      </c>
      <c r="P751" s="229">
        <v>0</v>
      </c>
      <c r="Q751" s="229">
        <v>0</v>
      </c>
      <c r="R751" s="229">
        <v>0</v>
      </c>
      <c r="S751" s="229">
        <v>0</v>
      </c>
      <c r="T751" s="229">
        <v>0</v>
      </c>
      <c r="U751" s="229">
        <v>0</v>
      </c>
      <c r="V751" s="229">
        <v>0</v>
      </c>
      <c r="W751" s="229">
        <v>0</v>
      </c>
      <c r="X751" s="229">
        <v>0</v>
      </c>
      <c r="Y751" s="229">
        <v>0</v>
      </c>
      <c r="Z751" s="229">
        <v>0</v>
      </c>
      <c r="AA751" s="229">
        <v>0</v>
      </c>
      <c r="AB751" s="229">
        <v>0</v>
      </c>
      <c r="AC751" s="229">
        <v>0</v>
      </c>
      <c r="AD751" s="229">
        <v>0</v>
      </c>
      <c r="AE751" s="229">
        <v>0</v>
      </c>
      <c r="AF751" s="229">
        <v>0</v>
      </c>
      <c r="AG751" s="229">
        <v>0</v>
      </c>
      <c r="AH751" s="229">
        <v>0</v>
      </c>
      <c r="AI751" s="229">
        <v>0</v>
      </c>
      <c r="AJ751" s="229">
        <v>0</v>
      </c>
      <c r="AK751" s="229">
        <v>0</v>
      </c>
      <c r="AL751" s="229">
        <v>0</v>
      </c>
    </row>
    <row r="752" spans="1:38">
      <c r="A752" s="229">
        <v>12</v>
      </c>
      <c r="B752" s="229" t="s">
        <v>3449</v>
      </c>
      <c r="C752" s="229" t="s">
        <v>3460</v>
      </c>
      <c r="D752" s="229">
        <f t="shared" si="11"/>
        <v>0</v>
      </c>
      <c r="G752" s="229">
        <v>0</v>
      </c>
      <c r="H752" s="229">
        <v>0</v>
      </c>
      <c r="I752" s="229">
        <v>0</v>
      </c>
      <c r="J752" s="229">
        <v>0</v>
      </c>
      <c r="K752" s="229">
        <v>0</v>
      </c>
      <c r="L752" s="229">
        <v>0</v>
      </c>
      <c r="M752" s="229">
        <v>0</v>
      </c>
      <c r="N752" s="229">
        <v>0</v>
      </c>
      <c r="O752" s="229">
        <v>0</v>
      </c>
      <c r="P752" s="229">
        <v>0</v>
      </c>
      <c r="Q752" s="229">
        <v>0</v>
      </c>
      <c r="R752" s="229">
        <v>0</v>
      </c>
      <c r="S752" s="229">
        <v>0</v>
      </c>
      <c r="T752" s="229">
        <v>0</v>
      </c>
      <c r="U752" s="229">
        <v>0</v>
      </c>
      <c r="V752" s="229">
        <v>0</v>
      </c>
      <c r="W752" s="229">
        <v>0</v>
      </c>
      <c r="X752" s="229">
        <v>0</v>
      </c>
      <c r="Y752" s="229">
        <v>0</v>
      </c>
      <c r="Z752" s="229">
        <v>0</v>
      </c>
      <c r="AA752" s="229">
        <v>0</v>
      </c>
      <c r="AB752" s="229">
        <v>0</v>
      </c>
      <c r="AC752" s="229">
        <v>0</v>
      </c>
      <c r="AD752" s="229">
        <v>0</v>
      </c>
      <c r="AE752" s="229">
        <v>0</v>
      </c>
      <c r="AF752" s="229">
        <v>0</v>
      </c>
      <c r="AG752" s="229">
        <v>0</v>
      </c>
      <c r="AH752" s="229">
        <v>0</v>
      </c>
      <c r="AI752" s="229">
        <v>0</v>
      </c>
      <c r="AJ752" s="229">
        <v>0</v>
      </c>
      <c r="AK752" s="229">
        <v>0</v>
      </c>
      <c r="AL752" s="229">
        <v>0</v>
      </c>
    </row>
    <row r="753" spans="1:38">
      <c r="A753" s="229">
        <v>13</v>
      </c>
      <c r="B753" s="229" t="s">
        <v>3449</v>
      </c>
      <c r="C753" s="229" t="s">
        <v>3461</v>
      </c>
      <c r="D753" s="229">
        <f t="shared" si="11"/>
        <v>0</v>
      </c>
      <c r="G753" s="229">
        <v>0</v>
      </c>
      <c r="H753" s="229">
        <v>0</v>
      </c>
      <c r="I753" s="229">
        <v>0</v>
      </c>
      <c r="J753" s="229">
        <v>0</v>
      </c>
      <c r="K753" s="229">
        <v>0</v>
      </c>
      <c r="L753" s="229">
        <v>0</v>
      </c>
      <c r="M753" s="229">
        <v>0</v>
      </c>
      <c r="N753" s="229">
        <v>0</v>
      </c>
      <c r="O753" s="229">
        <v>0</v>
      </c>
      <c r="P753" s="229">
        <v>0</v>
      </c>
      <c r="Q753" s="229">
        <v>0</v>
      </c>
      <c r="R753" s="229">
        <v>0</v>
      </c>
      <c r="S753" s="229">
        <v>0</v>
      </c>
      <c r="T753" s="229">
        <v>0</v>
      </c>
      <c r="U753" s="229">
        <v>0</v>
      </c>
      <c r="V753" s="229">
        <v>0</v>
      </c>
      <c r="W753" s="229">
        <v>0</v>
      </c>
      <c r="X753" s="229">
        <v>0</v>
      </c>
      <c r="Y753" s="229">
        <v>0</v>
      </c>
      <c r="Z753" s="229">
        <v>0</v>
      </c>
      <c r="AA753" s="229">
        <v>0</v>
      </c>
      <c r="AB753" s="229">
        <v>0</v>
      </c>
      <c r="AC753" s="229">
        <v>0</v>
      </c>
      <c r="AD753" s="229">
        <v>0</v>
      </c>
      <c r="AE753" s="229">
        <v>0</v>
      </c>
      <c r="AF753" s="229">
        <v>0</v>
      </c>
      <c r="AG753" s="229">
        <v>0</v>
      </c>
      <c r="AH753" s="229">
        <v>0</v>
      </c>
      <c r="AI753" s="229">
        <v>0</v>
      </c>
      <c r="AJ753" s="229">
        <v>0</v>
      </c>
      <c r="AK753" s="229">
        <v>0</v>
      </c>
      <c r="AL753" s="229">
        <v>0</v>
      </c>
    </row>
    <row r="754" spans="1:38">
      <c r="A754" s="229">
        <v>14</v>
      </c>
      <c r="B754" s="229" t="s">
        <v>3449</v>
      </c>
      <c r="C754" s="229" t="s">
        <v>3462</v>
      </c>
      <c r="D754" s="229">
        <f t="shared" si="11"/>
        <v>0</v>
      </c>
      <c r="G754" s="229">
        <v>0</v>
      </c>
      <c r="H754" s="229">
        <v>0</v>
      </c>
      <c r="I754" s="229">
        <v>0</v>
      </c>
      <c r="J754" s="229">
        <v>0</v>
      </c>
      <c r="K754" s="229">
        <v>0</v>
      </c>
      <c r="L754" s="229">
        <v>0</v>
      </c>
      <c r="M754" s="229">
        <v>0</v>
      </c>
      <c r="N754" s="229">
        <v>0</v>
      </c>
      <c r="O754" s="229">
        <v>0</v>
      </c>
      <c r="P754" s="229">
        <v>0</v>
      </c>
      <c r="Q754" s="229">
        <v>0</v>
      </c>
      <c r="R754" s="229">
        <v>0</v>
      </c>
      <c r="S754" s="229">
        <v>0</v>
      </c>
      <c r="T754" s="229">
        <v>0</v>
      </c>
      <c r="U754" s="229">
        <v>0</v>
      </c>
      <c r="V754" s="229">
        <v>0</v>
      </c>
      <c r="W754" s="229">
        <v>0</v>
      </c>
      <c r="X754" s="229">
        <v>0</v>
      </c>
      <c r="Y754" s="229">
        <v>0</v>
      </c>
      <c r="Z754" s="229">
        <v>0</v>
      </c>
      <c r="AA754" s="229">
        <v>0</v>
      </c>
      <c r="AB754" s="229">
        <v>0</v>
      </c>
      <c r="AC754" s="229">
        <v>0</v>
      </c>
      <c r="AD754" s="229">
        <v>0</v>
      </c>
      <c r="AE754" s="229">
        <v>0</v>
      </c>
      <c r="AF754" s="229">
        <v>0</v>
      </c>
      <c r="AG754" s="229">
        <v>0</v>
      </c>
      <c r="AH754" s="229">
        <v>0</v>
      </c>
      <c r="AI754" s="229">
        <v>0</v>
      </c>
      <c r="AJ754" s="229">
        <v>0</v>
      </c>
      <c r="AK754" s="229">
        <v>0</v>
      </c>
      <c r="AL754" s="229">
        <v>0</v>
      </c>
    </row>
    <row r="755" spans="1:38">
      <c r="A755" s="229">
        <v>15</v>
      </c>
      <c r="B755" s="229" t="s">
        <v>3449</v>
      </c>
      <c r="C755" s="229" t="s">
        <v>3463</v>
      </c>
      <c r="D755" s="229">
        <f t="shared" si="11"/>
        <v>0</v>
      </c>
      <c r="G755" s="229">
        <v>0</v>
      </c>
      <c r="H755" s="229">
        <v>0</v>
      </c>
      <c r="I755" s="229">
        <v>0</v>
      </c>
      <c r="J755" s="229">
        <v>0</v>
      </c>
      <c r="K755" s="229">
        <v>0</v>
      </c>
      <c r="L755" s="229">
        <v>0</v>
      </c>
      <c r="M755" s="229">
        <v>0</v>
      </c>
      <c r="N755" s="229">
        <v>0</v>
      </c>
      <c r="O755" s="229">
        <v>0</v>
      </c>
      <c r="P755" s="229">
        <v>0</v>
      </c>
      <c r="Q755" s="229">
        <v>0</v>
      </c>
      <c r="R755" s="229">
        <v>0</v>
      </c>
      <c r="S755" s="229">
        <v>0</v>
      </c>
      <c r="T755" s="229">
        <v>0</v>
      </c>
      <c r="U755" s="229">
        <v>0</v>
      </c>
      <c r="V755" s="229">
        <v>0</v>
      </c>
      <c r="W755" s="229">
        <v>0</v>
      </c>
      <c r="X755" s="229">
        <v>0</v>
      </c>
      <c r="Y755" s="229">
        <v>0</v>
      </c>
      <c r="Z755" s="229">
        <v>0</v>
      </c>
      <c r="AA755" s="229">
        <v>0</v>
      </c>
      <c r="AB755" s="229">
        <v>0</v>
      </c>
      <c r="AC755" s="229">
        <v>0</v>
      </c>
      <c r="AD755" s="229">
        <v>0</v>
      </c>
      <c r="AE755" s="229">
        <v>0</v>
      </c>
      <c r="AF755" s="229">
        <v>0</v>
      </c>
      <c r="AG755" s="229">
        <v>0</v>
      </c>
      <c r="AH755" s="229">
        <v>0</v>
      </c>
      <c r="AI755" s="229">
        <v>0</v>
      </c>
      <c r="AJ755" s="229">
        <v>0</v>
      </c>
      <c r="AK755" s="229">
        <v>0</v>
      </c>
      <c r="AL755" s="229">
        <v>0</v>
      </c>
    </row>
    <row r="756" spans="1:38">
      <c r="A756" s="229">
        <v>16</v>
      </c>
      <c r="B756" s="229" t="s">
        <v>3449</v>
      </c>
      <c r="C756" s="229" t="s">
        <v>3464</v>
      </c>
      <c r="D756" s="229">
        <f t="shared" si="11"/>
        <v>0</v>
      </c>
      <c r="G756" s="229">
        <v>0</v>
      </c>
      <c r="H756" s="229">
        <v>0</v>
      </c>
      <c r="I756" s="229">
        <v>0</v>
      </c>
      <c r="J756" s="229">
        <v>0</v>
      </c>
      <c r="K756" s="229">
        <v>0</v>
      </c>
      <c r="L756" s="229">
        <v>0</v>
      </c>
      <c r="M756" s="229">
        <v>0</v>
      </c>
      <c r="N756" s="229">
        <v>0</v>
      </c>
      <c r="O756" s="229">
        <v>0</v>
      </c>
      <c r="P756" s="229">
        <v>0</v>
      </c>
      <c r="Q756" s="229">
        <v>0</v>
      </c>
      <c r="R756" s="229">
        <v>0</v>
      </c>
      <c r="S756" s="229">
        <v>0</v>
      </c>
      <c r="T756" s="229">
        <v>0</v>
      </c>
      <c r="U756" s="229">
        <v>0</v>
      </c>
      <c r="V756" s="229">
        <v>0</v>
      </c>
      <c r="W756" s="229">
        <v>0</v>
      </c>
      <c r="X756" s="229">
        <v>0</v>
      </c>
      <c r="Y756" s="229">
        <v>0</v>
      </c>
      <c r="Z756" s="229">
        <v>0</v>
      </c>
      <c r="AA756" s="229">
        <v>0</v>
      </c>
      <c r="AB756" s="229">
        <v>0</v>
      </c>
      <c r="AC756" s="229">
        <v>0</v>
      </c>
      <c r="AD756" s="229">
        <v>0</v>
      </c>
      <c r="AE756" s="229">
        <v>0</v>
      </c>
      <c r="AF756" s="229">
        <v>0</v>
      </c>
      <c r="AG756" s="229">
        <v>0</v>
      </c>
      <c r="AH756" s="229">
        <v>0</v>
      </c>
      <c r="AI756" s="229">
        <v>0</v>
      </c>
      <c r="AJ756" s="229">
        <v>0</v>
      </c>
      <c r="AK756" s="229">
        <v>0</v>
      </c>
      <c r="AL756" s="229">
        <v>0</v>
      </c>
    </row>
    <row r="757" spans="1:38">
      <c r="A757" s="229">
        <v>17</v>
      </c>
      <c r="B757" s="229" t="s">
        <v>3449</v>
      </c>
      <c r="C757" s="229" t="s">
        <v>3465</v>
      </c>
      <c r="D757" s="229">
        <f t="shared" si="11"/>
        <v>0</v>
      </c>
      <c r="G757" s="229">
        <v>0</v>
      </c>
      <c r="H757" s="229">
        <v>0</v>
      </c>
      <c r="I757" s="229">
        <v>0</v>
      </c>
      <c r="J757" s="229">
        <v>0</v>
      </c>
      <c r="K757" s="229">
        <v>0</v>
      </c>
      <c r="L757" s="229">
        <v>0</v>
      </c>
      <c r="M757" s="229">
        <v>0</v>
      </c>
      <c r="N757" s="229">
        <v>0</v>
      </c>
      <c r="O757" s="229">
        <v>0</v>
      </c>
      <c r="P757" s="229">
        <v>0</v>
      </c>
      <c r="Q757" s="229">
        <v>0</v>
      </c>
      <c r="R757" s="229">
        <v>0</v>
      </c>
      <c r="S757" s="229">
        <v>0</v>
      </c>
      <c r="T757" s="229">
        <v>0</v>
      </c>
      <c r="U757" s="229">
        <v>0</v>
      </c>
      <c r="V757" s="229">
        <v>0</v>
      </c>
      <c r="W757" s="229">
        <v>0</v>
      </c>
      <c r="X757" s="229">
        <v>0</v>
      </c>
      <c r="Y757" s="229">
        <v>0</v>
      </c>
      <c r="Z757" s="229">
        <v>0</v>
      </c>
      <c r="AA757" s="229">
        <v>0</v>
      </c>
      <c r="AB757" s="229">
        <v>0</v>
      </c>
      <c r="AC757" s="229">
        <v>0</v>
      </c>
      <c r="AD757" s="229">
        <v>0</v>
      </c>
      <c r="AE757" s="229">
        <v>0</v>
      </c>
      <c r="AF757" s="229">
        <v>0</v>
      </c>
      <c r="AG757" s="229">
        <v>0</v>
      </c>
      <c r="AH757" s="229">
        <v>0</v>
      </c>
      <c r="AI757" s="229">
        <v>0</v>
      </c>
      <c r="AJ757" s="229">
        <v>0</v>
      </c>
      <c r="AK757" s="229">
        <v>0</v>
      </c>
      <c r="AL757" s="229">
        <v>0</v>
      </c>
    </row>
    <row r="758" spans="1:38">
      <c r="A758" s="229">
        <v>18</v>
      </c>
      <c r="B758" s="229" t="s">
        <v>3449</v>
      </c>
      <c r="C758" s="229" t="s">
        <v>3466</v>
      </c>
      <c r="D758" s="229">
        <f t="shared" si="11"/>
        <v>0</v>
      </c>
      <c r="G758" s="229">
        <v>0</v>
      </c>
      <c r="H758" s="229">
        <v>0</v>
      </c>
      <c r="I758" s="229">
        <v>0</v>
      </c>
      <c r="J758" s="229">
        <v>0</v>
      </c>
      <c r="K758" s="229">
        <v>0</v>
      </c>
      <c r="L758" s="229">
        <v>0</v>
      </c>
      <c r="M758" s="229">
        <v>0</v>
      </c>
      <c r="N758" s="229">
        <v>0</v>
      </c>
      <c r="O758" s="229">
        <v>0</v>
      </c>
      <c r="P758" s="229">
        <v>0</v>
      </c>
      <c r="Q758" s="229">
        <v>0</v>
      </c>
      <c r="R758" s="229">
        <v>0</v>
      </c>
      <c r="S758" s="229">
        <v>0</v>
      </c>
      <c r="T758" s="229">
        <v>0</v>
      </c>
      <c r="U758" s="229">
        <v>0</v>
      </c>
      <c r="V758" s="229">
        <v>0</v>
      </c>
      <c r="W758" s="229">
        <v>0</v>
      </c>
      <c r="X758" s="229">
        <v>0</v>
      </c>
      <c r="Y758" s="229">
        <v>0</v>
      </c>
      <c r="Z758" s="229">
        <v>0</v>
      </c>
      <c r="AA758" s="229">
        <v>0</v>
      </c>
      <c r="AB758" s="229">
        <v>0</v>
      </c>
      <c r="AC758" s="229">
        <v>0</v>
      </c>
      <c r="AD758" s="229">
        <v>0</v>
      </c>
      <c r="AE758" s="229">
        <v>0</v>
      </c>
      <c r="AF758" s="229">
        <v>0</v>
      </c>
      <c r="AG758" s="229">
        <v>0</v>
      </c>
      <c r="AH758" s="229">
        <v>0</v>
      </c>
      <c r="AI758" s="229">
        <v>0</v>
      </c>
      <c r="AJ758" s="229">
        <v>0</v>
      </c>
      <c r="AK758" s="229">
        <v>0</v>
      </c>
      <c r="AL758" s="229">
        <v>0</v>
      </c>
    </row>
    <row r="759" spans="1:38">
      <c r="A759" s="229">
        <v>19</v>
      </c>
      <c r="B759" s="229" t="s">
        <v>3449</v>
      </c>
      <c r="C759" s="229" t="s">
        <v>3467</v>
      </c>
      <c r="D759" s="229">
        <f t="shared" si="11"/>
        <v>0</v>
      </c>
      <c r="G759" s="229">
        <v>0</v>
      </c>
      <c r="H759" s="229">
        <v>0</v>
      </c>
      <c r="I759" s="229">
        <v>0</v>
      </c>
      <c r="J759" s="229">
        <v>0</v>
      </c>
      <c r="K759" s="229">
        <v>0</v>
      </c>
      <c r="L759" s="229">
        <v>0</v>
      </c>
      <c r="M759" s="229">
        <v>0</v>
      </c>
      <c r="N759" s="229">
        <v>0</v>
      </c>
      <c r="O759" s="229">
        <v>0</v>
      </c>
      <c r="P759" s="229">
        <v>0</v>
      </c>
      <c r="Q759" s="229">
        <v>0</v>
      </c>
      <c r="R759" s="229">
        <v>0</v>
      </c>
      <c r="S759" s="229">
        <v>0</v>
      </c>
      <c r="T759" s="229">
        <v>0</v>
      </c>
      <c r="U759" s="229">
        <v>0</v>
      </c>
      <c r="V759" s="229">
        <v>0</v>
      </c>
      <c r="W759" s="229">
        <v>0</v>
      </c>
      <c r="X759" s="229">
        <v>0</v>
      </c>
      <c r="Y759" s="229">
        <v>0</v>
      </c>
      <c r="Z759" s="229">
        <v>0</v>
      </c>
      <c r="AA759" s="229">
        <v>0</v>
      </c>
      <c r="AB759" s="229">
        <v>0</v>
      </c>
      <c r="AC759" s="229">
        <v>0</v>
      </c>
      <c r="AD759" s="229">
        <v>0</v>
      </c>
      <c r="AE759" s="229">
        <v>0</v>
      </c>
      <c r="AF759" s="229">
        <v>0</v>
      </c>
      <c r="AG759" s="229">
        <v>0</v>
      </c>
      <c r="AH759" s="229">
        <v>0</v>
      </c>
      <c r="AI759" s="229">
        <v>0</v>
      </c>
      <c r="AJ759" s="229">
        <v>0</v>
      </c>
      <c r="AK759" s="229">
        <v>0</v>
      </c>
      <c r="AL759" s="229">
        <v>0</v>
      </c>
    </row>
    <row r="760" spans="1:38">
      <c r="A760" s="229">
        <v>20</v>
      </c>
      <c r="B760" s="229" t="s">
        <v>3449</v>
      </c>
      <c r="C760" s="229" t="s">
        <v>3468</v>
      </c>
      <c r="D760" s="229">
        <f t="shared" si="11"/>
        <v>0</v>
      </c>
      <c r="G760" s="229">
        <v>0</v>
      </c>
      <c r="H760" s="229">
        <v>0</v>
      </c>
      <c r="I760" s="229">
        <v>0</v>
      </c>
      <c r="J760" s="229">
        <v>0</v>
      </c>
      <c r="K760" s="229">
        <v>0</v>
      </c>
      <c r="L760" s="229">
        <v>0</v>
      </c>
      <c r="M760" s="229">
        <v>0</v>
      </c>
      <c r="N760" s="229">
        <v>0</v>
      </c>
      <c r="O760" s="229">
        <v>0</v>
      </c>
      <c r="P760" s="229">
        <v>0</v>
      </c>
      <c r="Q760" s="229">
        <v>0</v>
      </c>
      <c r="R760" s="229">
        <v>0</v>
      </c>
      <c r="S760" s="229">
        <v>0</v>
      </c>
      <c r="T760" s="229">
        <v>0</v>
      </c>
      <c r="U760" s="229">
        <v>0</v>
      </c>
      <c r="V760" s="229">
        <v>0</v>
      </c>
      <c r="W760" s="229">
        <v>0</v>
      </c>
      <c r="X760" s="229">
        <v>0</v>
      </c>
      <c r="Y760" s="229">
        <v>0</v>
      </c>
      <c r="Z760" s="229">
        <v>0</v>
      </c>
      <c r="AA760" s="229">
        <v>0</v>
      </c>
      <c r="AB760" s="229">
        <v>0</v>
      </c>
      <c r="AC760" s="229">
        <v>0</v>
      </c>
      <c r="AD760" s="229">
        <v>0</v>
      </c>
      <c r="AE760" s="229">
        <v>0</v>
      </c>
      <c r="AF760" s="229">
        <v>0</v>
      </c>
      <c r="AG760" s="229">
        <v>0</v>
      </c>
      <c r="AH760" s="229">
        <v>0</v>
      </c>
      <c r="AI760" s="229">
        <v>0</v>
      </c>
      <c r="AJ760" s="229">
        <v>0</v>
      </c>
      <c r="AK760" s="229">
        <v>0</v>
      </c>
      <c r="AL760" s="229">
        <v>0</v>
      </c>
    </row>
    <row r="761" spans="1:38">
      <c r="A761" s="229">
        <v>21</v>
      </c>
      <c r="B761" s="229" t="s">
        <v>3449</v>
      </c>
      <c r="C761" s="229" t="s">
        <v>3469</v>
      </c>
      <c r="D761" s="229">
        <f t="shared" si="11"/>
        <v>0</v>
      </c>
      <c r="G761" s="229">
        <v>0</v>
      </c>
      <c r="H761" s="229">
        <v>0</v>
      </c>
      <c r="I761" s="229">
        <v>0</v>
      </c>
      <c r="J761" s="229">
        <v>0</v>
      </c>
      <c r="K761" s="229">
        <v>0</v>
      </c>
      <c r="L761" s="229">
        <v>0</v>
      </c>
      <c r="M761" s="229">
        <v>0</v>
      </c>
      <c r="N761" s="229">
        <v>0</v>
      </c>
      <c r="O761" s="229">
        <v>0</v>
      </c>
      <c r="P761" s="229">
        <v>0</v>
      </c>
      <c r="Q761" s="229">
        <v>0</v>
      </c>
      <c r="R761" s="229">
        <v>0</v>
      </c>
      <c r="S761" s="229">
        <v>0</v>
      </c>
      <c r="T761" s="229">
        <v>0</v>
      </c>
      <c r="U761" s="229">
        <v>0</v>
      </c>
      <c r="V761" s="229">
        <v>0</v>
      </c>
      <c r="W761" s="229">
        <v>0</v>
      </c>
      <c r="X761" s="229">
        <v>0</v>
      </c>
      <c r="Y761" s="229">
        <v>0</v>
      </c>
      <c r="Z761" s="229">
        <v>0</v>
      </c>
      <c r="AA761" s="229">
        <v>0</v>
      </c>
      <c r="AB761" s="229">
        <v>0</v>
      </c>
      <c r="AC761" s="229">
        <v>0</v>
      </c>
      <c r="AD761" s="229">
        <v>0</v>
      </c>
      <c r="AE761" s="229">
        <v>0</v>
      </c>
      <c r="AF761" s="229">
        <v>0</v>
      </c>
      <c r="AG761" s="229">
        <v>0</v>
      </c>
      <c r="AH761" s="229">
        <v>0</v>
      </c>
      <c r="AI761" s="229">
        <v>0</v>
      </c>
      <c r="AJ761" s="229">
        <v>0</v>
      </c>
      <c r="AK761" s="229">
        <v>0</v>
      </c>
      <c r="AL761" s="229">
        <v>0</v>
      </c>
    </row>
    <row r="762" spans="1:38">
      <c r="A762" s="229">
        <v>22</v>
      </c>
      <c r="B762" s="229" t="s">
        <v>3449</v>
      </c>
      <c r="C762" s="229" t="s">
        <v>3470</v>
      </c>
      <c r="D762" s="229">
        <f t="shared" si="11"/>
        <v>0</v>
      </c>
      <c r="G762" s="229">
        <v>0</v>
      </c>
      <c r="H762" s="229">
        <v>0</v>
      </c>
      <c r="I762" s="229">
        <v>0</v>
      </c>
      <c r="J762" s="229">
        <v>0</v>
      </c>
      <c r="K762" s="229">
        <v>0</v>
      </c>
      <c r="L762" s="229">
        <v>0</v>
      </c>
      <c r="M762" s="229">
        <v>0</v>
      </c>
      <c r="N762" s="229">
        <v>0</v>
      </c>
      <c r="O762" s="229">
        <v>0</v>
      </c>
      <c r="P762" s="229">
        <v>0</v>
      </c>
      <c r="Q762" s="229">
        <v>0</v>
      </c>
      <c r="R762" s="229">
        <v>0</v>
      </c>
      <c r="S762" s="229">
        <v>0</v>
      </c>
      <c r="T762" s="229">
        <v>0</v>
      </c>
      <c r="U762" s="229">
        <v>0</v>
      </c>
      <c r="V762" s="229">
        <v>0</v>
      </c>
      <c r="W762" s="229">
        <v>0</v>
      </c>
      <c r="X762" s="229">
        <v>0</v>
      </c>
      <c r="Y762" s="229">
        <v>0</v>
      </c>
      <c r="Z762" s="229">
        <v>0</v>
      </c>
      <c r="AA762" s="229">
        <v>0</v>
      </c>
      <c r="AB762" s="229">
        <v>0</v>
      </c>
      <c r="AC762" s="229">
        <v>0</v>
      </c>
      <c r="AD762" s="229">
        <v>0</v>
      </c>
      <c r="AE762" s="229">
        <v>0</v>
      </c>
      <c r="AF762" s="229">
        <v>0</v>
      </c>
      <c r="AG762" s="229">
        <v>0</v>
      </c>
      <c r="AH762" s="229">
        <v>0</v>
      </c>
      <c r="AI762" s="229">
        <v>0</v>
      </c>
      <c r="AJ762" s="229">
        <v>0</v>
      </c>
      <c r="AK762" s="229">
        <v>0</v>
      </c>
      <c r="AL762" s="229">
        <v>0</v>
      </c>
    </row>
    <row r="763" spans="1:38">
      <c r="A763" s="229">
        <v>23</v>
      </c>
      <c r="B763" s="229" t="s">
        <v>3449</v>
      </c>
      <c r="C763" s="229" t="s">
        <v>3471</v>
      </c>
      <c r="D763" s="229">
        <f t="shared" si="11"/>
        <v>0</v>
      </c>
      <c r="G763" s="229">
        <v>0</v>
      </c>
      <c r="H763" s="229">
        <v>0</v>
      </c>
      <c r="I763" s="229">
        <v>0</v>
      </c>
      <c r="J763" s="229">
        <v>0</v>
      </c>
      <c r="K763" s="229">
        <v>0</v>
      </c>
      <c r="L763" s="229">
        <v>0</v>
      </c>
      <c r="M763" s="229">
        <v>0</v>
      </c>
      <c r="N763" s="229">
        <v>0</v>
      </c>
      <c r="O763" s="229">
        <v>0</v>
      </c>
      <c r="P763" s="229">
        <v>0</v>
      </c>
      <c r="Q763" s="229">
        <v>0</v>
      </c>
      <c r="R763" s="229">
        <v>0</v>
      </c>
      <c r="S763" s="229">
        <v>0</v>
      </c>
      <c r="T763" s="229">
        <v>0</v>
      </c>
      <c r="U763" s="229">
        <v>0</v>
      </c>
      <c r="V763" s="229">
        <v>0</v>
      </c>
      <c r="W763" s="229">
        <v>0</v>
      </c>
      <c r="X763" s="229">
        <v>0</v>
      </c>
      <c r="Y763" s="229">
        <v>0</v>
      </c>
      <c r="Z763" s="229">
        <v>0</v>
      </c>
      <c r="AA763" s="229">
        <v>0</v>
      </c>
      <c r="AB763" s="229">
        <v>0</v>
      </c>
      <c r="AC763" s="229">
        <v>0</v>
      </c>
      <c r="AD763" s="229">
        <v>0</v>
      </c>
      <c r="AE763" s="229">
        <v>0</v>
      </c>
      <c r="AF763" s="229">
        <v>0</v>
      </c>
      <c r="AG763" s="229">
        <v>0</v>
      </c>
      <c r="AH763" s="229">
        <v>0</v>
      </c>
      <c r="AI763" s="229">
        <v>0</v>
      </c>
      <c r="AJ763" s="229">
        <v>0</v>
      </c>
      <c r="AK763" s="229">
        <v>0</v>
      </c>
      <c r="AL763" s="229">
        <v>0</v>
      </c>
    </row>
    <row r="764" spans="1:38">
      <c r="A764" s="229">
        <v>24</v>
      </c>
      <c r="B764" s="229" t="s">
        <v>3449</v>
      </c>
      <c r="C764" s="229" t="s">
        <v>3472</v>
      </c>
      <c r="D764" s="229">
        <f t="shared" si="11"/>
        <v>0</v>
      </c>
      <c r="G764" s="229">
        <v>0</v>
      </c>
      <c r="H764" s="229">
        <v>0</v>
      </c>
      <c r="I764" s="229">
        <v>0</v>
      </c>
      <c r="J764" s="229">
        <v>0</v>
      </c>
      <c r="K764" s="229">
        <v>0</v>
      </c>
      <c r="L764" s="229">
        <v>0</v>
      </c>
      <c r="M764" s="229">
        <v>0</v>
      </c>
      <c r="N764" s="229">
        <v>0</v>
      </c>
      <c r="O764" s="229">
        <v>0</v>
      </c>
      <c r="P764" s="229">
        <v>0</v>
      </c>
      <c r="Q764" s="229">
        <v>0</v>
      </c>
      <c r="R764" s="229">
        <v>0</v>
      </c>
      <c r="S764" s="229">
        <v>0</v>
      </c>
      <c r="T764" s="229">
        <v>0</v>
      </c>
      <c r="U764" s="229">
        <v>0</v>
      </c>
      <c r="V764" s="229">
        <v>0</v>
      </c>
      <c r="W764" s="229">
        <v>0</v>
      </c>
      <c r="X764" s="229">
        <v>0</v>
      </c>
      <c r="Y764" s="229">
        <v>0</v>
      </c>
      <c r="Z764" s="229">
        <v>0</v>
      </c>
      <c r="AA764" s="229">
        <v>0</v>
      </c>
      <c r="AB764" s="229">
        <v>0</v>
      </c>
      <c r="AC764" s="229">
        <v>0</v>
      </c>
      <c r="AD764" s="229">
        <v>0</v>
      </c>
      <c r="AE764" s="229">
        <v>0</v>
      </c>
      <c r="AF764" s="229">
        <v>0</v>
      </c>
      <c r="AG764" s="229">
        <v>0</v>
      </c>
      <c r="AH764" s="229">
        <v>0</v>
      </c>
      <c r="AI764" s="229">
        <v>0</v>
      </c>
      <c r="AJ764" s="229">
        <v>0</v>
      </c>
      <c r="AK764" s="229">
        <v>0</v>
      </c>
      <c r="AL764" s="229">
        <v>0</v>
      </c>
    </row>
    <row r="765" spans="1:38">
      <c r="A765" s="229">
        <v>25</v>
      </c>
      <c r="B765" s="229" t="s">
        <v>3449</v>
      </c>
      <c r="C765" s="229" t="s">
        <v>3473</v>
      </c>
      <c r="D765" s="229">
        <f t="shared" si="11"/>
        <v>0</v>
      </c>
      <c r="G765" s="229">
        <v>0</v>
      </c>
      <c r="H765" s="229">
        <v>0</v>
      </c>
      <c r="I765" s="229">
        <v>0</v>
      </c>
      <c r="J765" s="229">
        <v>0</v>
      </c>
      <c r="K765" s="229">
        <v>0</v>
      </c>
      <c r="L765" s="229">
        <v>0</v>
      </c>
      <c r="M765" s="229">
        <v>0</v>
      </c>
      <c r="N765" s="229">
        <v>0</v>
      </c>
      <c r="O765" s="229">
        <v>0</v>
      </c>
      <c r="P765" s="229">
        <v>0</v>
      </c>
      <c r="Q765" s="229">
        <v>0</v>
      </c>
      <c r="R765" s="229">
        <v>0</v>
      </c>
      <c r="S765" s="229">
        <v>0</v>
      </c>
      <c r="T765" s="229">
        <v>0</v>
      </c>
      <c r="U765" s="229">
        <v>0</v>
      </c>
      <c r="V765" s="229">
        <v>0</v>
      </c>
      <c r="W765" s="229">
        <v>0</v>
      </c>
      <c r="X765" s="229">
        <v>0</v>
      </c>
      <c r="Y765" s="229">
        <v>0</v>
      </c>
      <c r="Z765" s="229">
        <v>0</v>
      </c>
      <c r="AA765" s="229">
        <v>0</v>
      </c>
      <c r="AB765" s="229">
        <v>0</v>
      </c>
      <c r="AC765" s="229">
        <v>0</v>
      </c>
      <c r="AD765" s="229">
        <v>0</v>
      </c>
      <c r="AE765" s="229">
        <v>0</v>
      </c>
      <c r="AF765" s="229">
        <v>0</v>
      </c>
      <c r="AG765" s="229">
        <v>0</v>
      </c>
      <c r="AH765" s="229">
        <v>0</v>
      </c>
      <c r="AI765" s="229">
        <v>0</v>
      </c>
      <c r="AJ765" s="229">
        <v>0</v>
      </c>
      <c r="AK765" s="229">
        <v>0</v>
      </c>
      <c r="AL765" s="229">
        <v>0</v>
      </c>
    </row>
    <row r="766" spans="1:38">
      <c r="A766" s="229">
        <v>26</v>
      </c>
      <c r="B766" s="229" t="s">
        <v>3449</v>
      </c>
      <c r="C766" s="229" t="s">
        <v>3474</v>
      </c>
      <c r="D766" s="229">
        <f t="shared" si="11"/>
        <v>0</v>
      </c>
      <c r="G766" s="229">
        <v>0</v>
      </c>
      <c r="H766" s="229">
        <v>0</v>
      </c>
      <c r="I766" s="229">
        <v>0</v>
      </c>
      <c r="J766" s="229">
        <v>0</v>
      </c>
      <c r="K766" s="229">
        <v>0</v>
      </c>
      <c r="L766" s="229">
        <v>0</v>
      </c>
      <c r="M766" s="229">
        <v>0</v>
      </c>
      <c r="N766" s="229">
        <v>0</v>
      </c>
      <c r="O766" s="229">
        <v>0</v>
      </c>
      <c r="P766" s="229">
        <v>0</v>
      </c>
      <c r="Q766" s="229">
        <v>0</v>
      </c>
      <c r="R766" s="229">
        <v>0</v>
      </c>
      <c r="S766" s="229">
        <v>0</v>
      </c>
      <c r="T766" s="229">
        <v>0</v>
      </c>
      <c r="U766" s="229">
        <v>0</v>
      </c>
      <c r="V766" s="229">
        <v>0</v>
      </c>
      <c r="W766" s="229">
        <v>0</v>
      </c>
      <c r="X766" s="229">
        <v>0</v>
      </c>
      <c r="Y766" s="229">
        <v>0</v>
      </c>
      <c r="Z766" s="229">
        <v>0</v>
      </c>
      <c r="AA766" s="229">
        <v>0</v>
      </c>
      <c r="AB766" s="229">
        <v>0</v>
      </c>
      <c r="AC766" s="229">
        <v>0</v>
      </c>
      <c r="AD766" s="229">
        <v>0</v>
      </c>
      <c r="AE766" s="229">
        <v>0</v>
      </c>
      <c r="AF766" s="229">
        <v>0</v>
      </c>
      <c r="AG766" s="229">
        <v>0</v>
      </c>
      <c r="AH766" s="229">
        <v>0</v>
      </c>
      <c r="AI766" s="229">
        <v>0</v>
      </c>
      <c r="AJ766" s="229">
        <v>0</v>
      </c>
      <c r="AK766" s="229">
        <v>0</v>
      </c>
      <c r="AL766" s="229">
        <v>0</v>
      </c>
    </row>
    <row r="767" spans="1:38">
      <c r="A767" s="229">
        <v>29</v>
      </c>
      <c r="B767" s="229" t="s">
        <v>3449</v>
      </c>
      <c r="C767" s="229" t="s">
        <v>3475</v>
      </c>
      <c r="D767" s="229">
        <f t="shared" si="11"/>
        <v>0</v>
      </c>
      <c r="G767" s="229">
        <v>0</v>
      </c>
      <c r="H767" s="229">
        <v>0</v>
      </c>
      <c r="I767" s="229">
        <v>0</v>
      </c>
      <c r="J767" s="229">
        <v>0</v>
      </c>
      <c r="K767" s="229">
        <v>0</v>
      </c>
      <c r="L767" s="229">
        <v>0</v>
      </c>
      <c r="M767" s="229">
        <v>0</v>
      </c>
      <c r="N767" s="229">
        <v>0</v>
      </c>
      <c r="O767" s="229">
        <v>0</v>
      </c>
      <c r="P767" s="229">
        <v>0</v>
      </c>
      <c r="Q767" s="229">
        <v>0</v>
      </c>
      <c r="R767" s="229">
        <v>0</v>
      </c>
      <c r="S767" s="229">
        <v>0</v>
      </c>
      <c r="T767" s="229">
        <v>0</v>
      </c>
      <c r="U767" s="229">
        <v>0</v>
      </c>
      <c r="V767" s="229">
        <v>0</v>
      </c>
      <c r="W767" s="229">
        <v>0</v>
      </c>
      <c r="X767" s="229">
        <v>0</v>
      </c>
      <c r="Y767" s="229">
        <v>0</v>
      </c>
      <c r="Z767" s="229">
        <v>0</v>
      </c>
      <c r="AA767" s="229">
        <v>0</v>
      </c>
      <c r="AB767" s="229">
        <v>0</v>
      </c>
      <c r="AC767" s="229">
        <v>0</v>
      </c>
      <c r="AD767" s="229">
        <v>0</v>
      </c>
      <c r="AE767" s="229">
        <v>0</v>
      </c>
      <c r="AF767" s="229">
        <v>0</v>
      </c>
      <c r="AG767" s="229">
        <v>0</v>
      </c>
      <c r="AH767" s="229">
        <v>0</v>
      </c>
      <c r="AI767" s="229">
        <v>0</v>
      </c>
      <c r="AJ767" s="229">
        <v>0</v>
      </c>
      <c r="AK767" s="229">
        <v>0</v>
      </c>
      <c r="AL767" s="229">
        <v>0</v>
      </c>
    </row>
    <row r="768" spans="1:38">
      <c r="A768" s="229">
        <v>30</v>
      </c>
      <c r="B768" s="229" t="s">
        <v>3449</v>
      </c>
      <c r="C768" s="229" t="s">
        <v>3476</v>
      </c>
      <c r="D768" s="229">
        <f t="shared" si="11"/>
        <v>0</v>
      </c>
      <c r="G768" s="229">
        <v>0</v>
      </c>
      <c r="H768" s="229">
        <v>0</v>
      </c>
      <c r="I768" s="229">
        <v>0</v>
      </c>
      <c r="J768" s="229">
        <v>0</v>
      </c>
      <c r="K768" s="229">
        <v>0</v>
      </c>
      <c r="L768" s="229">
        <v>0</v>
      </c>
      <c r="M768" s="229">
        <v>0</v>
      </c>
      <c r="N768" s="229">
        <v>0</v>
      </c>
      <c r="O768" s="229">
        <v>0</v>
      </c>
      <c r="P768" s="229">
        <v>0</v>
      </c>
      <c r="Q768" s="229">
        <v>0</v>
      </c>
      <c r="R768" s="229">
        <v>0</v>
      </c>
      <c r="S768" s="229">
        <v>0</v>
      </c>
      <c r="T768" s="229">
        <v>0</v>
      </c>
      <c r="U768" s="229">
        <v>0</v>
      </c>
      <c r="V768" s="229">
        <v>0</v>
      </c>
      <c r="W768" s="229">
        <v>0</v>
      </c>
      <c r="X768" s="229">
        <v>0</v>
      </c>
      <c r="Y768" s="229">
        <v>0</v>
      </c>
      <c r="Z768" s="229">
        <v>0</v>
      </c>
      <c r="AA768" s="229">
        <v>0</v>
      </c>
      <c r="AB768" s="229">
        <v>0</v>
      </c>
      <c r="AC768" s="229">
        <v>0</v>
      </c>
      <c r="AD768" s="229">
        <v>0</v>
      </c>
      <c r="AE768" s="229">
        <v>0</v>
      </c>
      <c r="AF768" s="229">
        <v>0</v>
      </c>
      <c r="AG768" s="229">
        <v>0</v>
      </c>
      <c r="AH768" s="229">
        <v>0</v>
      </c>
      <c r="AI768" s="229">
        <v>0</v>
      </c>
      <c r="AJ768" s="229">
        <v>0</v>
      </c>
      <c r="AK768" s="229">
        <v>0</v>
      </c>
      <c r="AL768" s="229">
        <v>0</v>
      </c>
    </row>
    <row r="769" spans="1:38">
      <c r="A769" s="229">
        <v>31</v>
      </c>
      <c r="B769" s="229" t="s">
        <v>3449</v>
      </c>
      <c r="C769" s="229" t="s">
        <v>3477</v>
      </c>
      <c r="D769" s="229">
        <f t="shared" si="11"/>
        <v>0</v>
      </c>
      <c r="G769" s="229">
        <v>0</v>
      </c>
      <c r="H769" s="229">
        <v>0</v>
      </c>
      <c r="I769" s="229">
        <v>0</v>
      </c>
      <c r="J769" s="229">
        <v>0</v>
      </c>
      <c r="K769" s="229">
        <v>0</v>
      </c>
      <c r="L769" s="229">
        <v>0</v>
      </c>
      <c r="M769" s="229">
        <v>0</v>
      </c>
      <c r="N769" s="229">
        <v>0</v>
      </c>
      <c r="O769" s="229">
        <v>0</v>
      </c>
      <c r="P769" s="229">
        <v>0</v>
      </c>
      <c r="Q769" s="229">
        <v>0</v>
      </c>
      <c r="R769" s="229">
        <v>0</v>
      </c>
      <c r="S769" s="229">
        <v>0</v>
      </c>
      <c r="T769" s="229">
        <v>0</v>
      </c>
      <c r="U769" s="229">
        <v>0</v>
      </c>
      <c r="V769" s="229">
        <v>0</v>
      </c>
      <c r="W769" s="229">
        <v>0</v>
      </c>
      <c r="X769" s="229">
        <v>0</v>
      </c>
      <c r="Y769" s="229">
        <v>0</v>
      </c>
      <c r="Z769" s="229">
        <v>0</v>
      </c>
      <c r="AA769" s="229">
        <v>0</v>
      </c>
      <c r="AB769" s="229">
        <v>0</v>
      </c>
      <c r="AC769" s="229">
        <v>0</v>
      </c>
      <c r="AD769" s="229">
        <v>0</v>
      </c>
      <c r="AE769" s="229">
        <v>0</v>
      </c>
      <c r="AF769" s="229">
        <v>0</v>
      </c>
      <c r="AG769" s="229">
        <v>0</v>
      </c>
      <c r="AH769" s="229">
        <v>0</v>
      </c>
      <c r="AI769" s="229">
        <v>0</v>
      </c>
      <c r="AJ769" s="229">
        <v>0</v>
      </c>
      <c r="AK769" s="229">
        <v>0</v>
      </c>
      <c r="AL769" s="229">
        <v>0</v>
      </c>
    </row>
    <row r="770" spans="1:38">
      <c r="A770" s="229">
        <v>32</v>
      </c>
      <c r="B770" s="229" t="s">
        <v>3449</v>
      </c>
      <c r="C770" s="229" t="s">
        <v>3478</v>
      </c>
      <c r="D770" s="229">
        <f t="shared" ref="D770:D833" si="12">IF(ISERROR(AL770),0,AL770)</f>
        <v>0</v>
      </c>
      <c r="G770" s="229">
        <v>0</v>
      </c>
      <c r="H770" s="229">
        <v>0</v>
      </c>
      <c r="I770" s="229">
        <v>0</v>
      </c>
      <c r="J770" s="229">
        <v>0</v>
      </c>
      <c r="K770" s="229">
        <v>0</v>
      </c>
      <c r="L770" s="229">
        <v>0</v>
      </c>
      <c r="M770" s="229">
        <v>0</v>
      </c>
      <c r="N770" s="229">
        <v>0</v>
      </c>
      <c r="O770" s="229">
        <v>0</v>
      </c>
      <c r="P770" s="229">
        <v>0</v>
      </c>
      <c r="Q770" s="229">
        <v>0</v>
      </c>
      <c r="R770" s="229">
        <v>0</v>
      </c>
      <c r="S770" s="229">
        <v>0</v>
      </c>
      <c r="T770" s="229">
        <v>0</v>
      </c>
      <c r="U770" s="229">
        <v>0</v>
      </c>
      <c r="V770" s="229">
        <v>0</v>
      </c>
      <c r="W770" s="229">
        <v>0</v>
      </c>
      <c r="X770" s="229">
        <v>0</v>
      </c>
      <c r="Y770" s="229">
        <v>0</v>
      </c>
      <c r="Z770" s="229">
        <v>0</v>
      </c>
      <c r="AA770" s="229">
        <v>0</v>
      </c>
      <c r="AB770" s="229">
        <v>0</v>
      </c>
      <c r="AC770" s="229">
        <v>0</v>
      </c>
      <c r="AD770" s="229">
        <v>0</v>
      </c>
      <c r="AE770" s="229">
        <v>0</v>
      </c>
      <c r="AF770" s="229">
        <v>0</v>
      </c>
      <c r="AG770" s="229">
        <v>0</v>
      </c>
      <c r="AH770" s="229">
        <v>0</v>
      </c>
      <c r="AI770" s="229">
        <v>0</v>
      </c>
      <c r="AJ770" s="229">
        <v>0</v>
      </c>
      <c r="AK770" s="229">
        <v>0</v>
      </c>
      <c r="AL770" s="229">
        <v>0</v>
      </c>
    </row>
    <row r="771" spans="1:38">
      <c r="A771" s="229">
        <v>33</v>
      </c>
      <c r="B771" s="229" t="s">
        <v>3449</v>
      </c>
      <c r="C771" s="229" t="s">
        <v>3479</v>
      </c>
      <c r="D771" s="229">
        <f t="shared" si="12"/>
        <v>0</v>
      </c>
      <c r="G771" s="229">
        <v>0</v>
      </c>
      <c r="H771" s="229">
        <v>0</v>
      </c>
      <c r="I771" s="229">
        <v>0</v>
      </c>
      <c r="J771" s="229">
        <v>0</v>
      </c>
      <c r="K771" s="229">
        <v>0</v>
      </c>
      <c r="L771" s="229">
        <v>0</v>
      </c>
      <c r="M771" s="229">
        <v>0</v>
      </c>
      <c r="N771" s="229">
        <v>0</v>
      </c>
      <c r="O771" s="229">
        <v>0</v>
      </c>
      <c r="P771" s="229">
        <v>0</v>
      </c>
      <c r="Q771" s="229">
        <v>0</v>
      </c>
      <c r="R771" s="229">
        <v>0</v>
      </c>
      <c r="S771" s="229">
        <v>0</v>
      </c>
      <c r="T771" s="229">
        <v>0</v>
      </c>
      <c r="U771" s="229">
        <v>0</v>
      </c>
      <c r="V771" s="229">
        <v>0</v>
      </c>
      <c r="W771" s="229">
        <v>0</v>
      </c>
      <c r="X771" s="229">
        <v>0</v>
      </c>
      <c r="Y771" s="229">
        <v>0</v>
      </c>
      <c r="Z771" s="229">
        <v>0</v>
      </c>
      <c r="AA771" s="229">
        <v>0</v>
      </c>
      <c r="AB771" s="229">
        <v>0</v>
      </c>
      <c r="AC771" s="229">
        <v>0</v>
      </c>
      <c r="AD771" s="229">
        <v>0</v>
      </c>
      <c r="AE771" s="229">
        <v>0</v>
      </c>
      <c r="AF771" s="229">
        <v>0</v>
      </c>
      <c r="AG771" s="229">
        <v>0</v>
      </c>
      <c r="AH771" s="229">
        <v>0</v>
      </c>
      <c r="AI771" s="229">
        <v>0</v>
      </c>
      <c r="AJ771" s="229">
        <v>0</v>
      </c>
      <c r="AK771" s="229">
        <v>0</v>
      </c>
      <c r="AL771" s="229">
        <v>0</v>
      </c>
    </row>
    <row r="772" spans="1:38">
      <c r="A772" s="229">
        <v>34</v>
      </c>
      <c r="B772" s="229" t="s">
        <v>3449</v>
      </c>
      <c r="C772" s="229" t="s">
        <v>3480</v>
      </c>
      <c r="D772" s="229">
        <f t="shared" si="12"/>
        <v>0</v>
      </c>
      <c r="G772" s="229">
        <v>0</v>
      </c>
      <c r="H772" s="229">
        <v>0</v>
      </c>
      <c r="I772" s="229">
        <v>0</v>
      </c>
      <c r="J772" s="229">
        <v>0</v>
      </c>
      <c r="K772" s="229">
        <v>0</v>
      </c>
      <c r="L772" s="229">
        <v>0</v>
      </c>
      <c r="M772" s="229">
        <v>0</v>
      </c>
      <c r="N772" s="229">
        <v>0</v>
      </c>
      <c r="O772" s="229">
        <v>0</v>
      </c>
      <c r="P772" s="229">
        <v>0</v>
      </c>
      <c r="Q772" s="229">
        <v>0</v>
      </c>
      <c r="R772" s="229">
        <v>0</v>
      </c>
      <c r="S772" s="229">
        <v>0</v>
      </c>
      <c r="T772" s="229">
        <v>0</v>
      </c>
      <c r="U772" s="229">
        <v>0</v>
      </c>
      <c r="V772" s="229">
        <v>0</v>
      </c>
      <c r="W772" s="229">
        <v>0</v>
      </c>
      <c r="X772" s="229">
        <v>0</v>
      </c>
      <c r="Y772" s="229">
        <v>0</v>
      </c>
      <c r="Z772" s="229">
        <v>0</v>
      </c>
      <c r="AA772" s="229">
        <v>0</v>
      </c>
      <c r="AB772" s="229">
        <v>0</v>
      </c>
      <c r="AC772" s="229">
        <v>0</v>
      </c>
      <c r="AD772" s="229">
        <v>0</v>
      </c>
      <c r="AE772" s="229">
        <v>0</v>
      </c>
      <c r="AF772" s="229">
        <v>0</v>
      </c>
      <c r="AG772" s="229">
        <v>0</v>
      </c>
      <c r="AH772" s="229">
        <v>0</v>
      </c>
      <c r="AI772" s="229">
        <v>0</v>
      </c>
      <c r="AJ772" s="229">
        <v>0</v>
      </c>
      <c r="AK772" s="229">
        <v>0</v>
      </c>
      <c r="AL772" s="229">
        <v>0</v>
      </c>
    </row>
    <row r="773" spans="1:38">
      <c r="A773" s="229">
        <v>35</v>
      </c>
      <c r="B773" s="229" t="s">
        <v>3449</v>
      </c>
      <c r="C773" s="229" t="s">
        <v>3481</v>
      </c>
      <c r="D773" s="229">
        <f t="shared" si="12"/>
        <v>0</v>
      </c>
      <c r="G773" s="229">
        <v>0</v>
      </c>
      <c r="H773" s="229">
        <v>0</v>
      </c>
      <c r="I773" s="229">
        <v>0</v>
      </c>
      <c r="J773" s="229">
        <v>0</v>
      </c>
      <c r="K773" s="229">
        <v>0</v>
      </c>
      <c r="L773" s="229">
        <v>0</v>
      </c>
      <c r="M773" s="229">
        <v>0</v>
      </c>
      <c r="N773" s="229">
        <v>0</v>
      </c>
      <c r="O773" s="229">
        <v>0</v>
      </c>
      <c r="P773" s="229">
        <v>0</v>
      </c>
      <c r="Q773" s="229">
        <v>0</v>
      </c>
      <c r="R773" s="229">
        <v>0</v>
      </c>
      <c r="S773" s="229">
        <v>0</v>
      </c>
      <c r="T773" s="229">
        <v>0</v>
      </c>
      <c r="U773" s="229">
        <v>0</v>
      </c>
      <c r="V773" s="229">
        <v>0</v>
      </c>
      <c r="W773" s="229">
        <v>0</v>
      </c>
      <c r="X773" s="229">
        <v>0</v>
      </c>
      <c r="Y773" s="229">
        <v>0</v>
      </c>
      <c r="Z773" s="229">
        <v>0</v>
      </c>
      <c r="AA773" s="229">
        <v>0</v>
      </c>
      <c r="AB773" s="229">
        <v>0</v>
      </c>
      <c r="AC773" s="229">
        <v>0</v>
      </c>
      <c r="AD773" s="229">
        <v>0</v>
      </c>
      <c r="AE773" s="229">
        <v>0</v>
      </c>
      <c r="AF773" s="229">
        <v>0</v>
      </c>
      <c r="AG773" s="229">
        <v>0</v>
      </c>
      <c r="AH773" s="229">
        <v>0</v>
      </c>
      <c r="AI773" s="229">
        <v>0</v>
      </c>
      <c r="AJ773" s="229">
        <v>0</v>
      </c>
      <c r="AK773" s="229">
        <v>0</v>
      </c>
      <c r="AL773" s="229">
        <v>0</v>
      </c>
    </row>
    <row r="774" spans="1:38">
      <c r="A774" s="229">
        <v>36</v>
      </c>
      <c r="B774" s="229" t="s">
        <v>3449</v>
      </c>
      <c r="C774" s="229" t="s">
        <v>3482</v>
      </c>
      <c r="D774" s="229">
        <f t="shared" si="12"/>
        <v>0</v>
      </c>
      <c r="G774" s="229">
        <v>0</v>
      </c>
      <c r="H774" s="229">
        <v>0</v>
      </c>
      <c r="I774" s="229">
        <v>0</v>
      </c>
      <c r="J774" s="229">
        <v>0</v>
      </c>
      <c r="K774" s="229">
        <v>0</v>
      </c>
      <c r="L774" s="229">
        <v>0</v>
      </c>
      <c r="M774" s="229">
        <v>0</v>
      </c>
      <c r="N774" s="229">
        <v>0</v>
      </c>
      <c r="O774" s="229">
        <v>0</v>
      </c>
      <c r="P774" s="229">
        <v>0</v>
      </c>
      <c r="Q774" s="229">
        <v>0</v>
      </c>
      <c r="R774" s="229">
        <v>0</v>
      </c>
      <c r="S774" s="229">
        <v>0</v>
      </c>
      <c r="T774" s="229">
        <v>0</v>
      </c>
      <c r="U774" s="229">
        <v>0</v>
      </c>
      <c r="V774" s="229">
        <v>0</v>
      </c>
      <c r="W774" s="229">
        <v>0</v>
      </c>
      <c r="X774" s="229">
        <v>0</v>
      </c>
      <c r="Y774" s="229">
        <v>0</v>
      </c>
      <c r="Z774" s="229">
        <v>0</v>
      </c>
      <c r="AA774" s="229">
        <v>0</v>
      </c>
      <c r="AB774" s="229">
        <v>0</v>
      </c>
      <c r="AC774" s="229">
        <v>0</v>
      </c>
      <c r="AD774" s="229">
        <v>0</v>
      </c>
      <c r="AE774" s="229">
        <v>0</v>
      </c>
      <c r="AF774" s="229">
        <v>0</v>
      </c>
      <c r="AG774" s="229">
        <v>0</v>
      </c>
      <c r="AH774" s="229">
        <v>0</v>
      </c>
      <c r="AI774" s="229">
        <v>0</v>
      </c>
      <c r="AJ774" s="229">
        <v>0</v>
      </c>
      <c r="AK774" s="229">
        <v>0</v>
      </c>
      <c r="AL774" s="229">
        <v>0</v>
      </c>
    </row>
    <row r="775" spans="1:38">
      <c r="A775" s="229">
        <v>37</v>
      </c>
      <c r="B775" s="229" t="s">
        <v>3449</v>
      </c>
      <c r="C775" s="229" t="s">
        <v>3483</v>
      </c>
      <c r="D775" s="229">
        <f t="shared" si="12"/>
        <v>0</v>
      </c>
      <c r="G775" s="229">
        <v>0</v>
      </c>
      <c r="H775" s="229">
        <v>0</v>
      </c>
      <c r="I775" s="229">
        <v>0</v>
      </c>
      <c r="J775" s="229">
        <v>0</v>
      </c>
      <c r="K775" s="229">
        <v>0</v>
      </c>
      <c r="L775" s="229">
        <v>0</v>
      </c>
      <c r="M775" s="229">
        <v>0</v>
      </c>
      <c r="N775" s="229">
        <v>0</v>
      </c>
      <c r="O775" s="229">
        <v>0</v>
      </c>
      <c r="P775" s="229">
        <v>0</v>
      </c>
      <c r="Q775" s="229">
        <v>0</v>
      </c>
      <c r="R775" s="229">
        <v>0</v>
      </c>
      <c r="S775" s="229">
        <v>0</v>
      </c>
      <c r="T775" s="229">
        <v>0</v>
      </c>
      <c r="U775" s="229">
        <v>0</v>
      </c>
      <c r="V775" s="229">
        <v>0</v>
      </c>
      <c r="W775" s="229">
        <v>0</v>
      </c>
      <c r="X775" s="229">
        <v>0</v>
      </c>
      <c r="Y775" s="229">
        <v>0</v>
      </c>
      <c r="Z775" s="229">
        <v>0</v>
      </c>
      <c r="AA775" s="229">
        <v>0</v>
      </c>
      <c r="AB775" s="229">
        <v>0</v>
      </c>
      <c r="AC775" s="229">
        <v>0</v>
      </c>
      <c r="AD775" s="229">
        <v>0</v>
      </c>
      <c r="AE775" s="229">
        <v>0</v>
      </c>
      <c r="AF775" s="229">
        <v>0</v>
      </c>
      <c r="AG775" s="229">
        <v>0</v>
      </c>
      <c r="AH775" s="229">
        <v>0</v>
      </c>
      <c r="AI775" s="229">
        <v>0</v>
      </c>
      <c r="AJ775" s="229">
        <v>0</v>
      </c>
      <c r="AK775" s="229">
        <v>0</v>
      </c>
      <c r="AL775" s="229">
        <v>0</v>
      </c>
    </row>
    <row r="776" spans="1:38">
      <c r="A776" s="229">
        <v>38</v>
      </c>
      <c r="B776" s="229" t="s">
        <v>3449</v>
      </c>
      <c r="C776" s="229" t="s">
        <v>3484</v>
      </c>
      <c r="D776" s="229">
        <f t="shared" si="12"/>
        <v>0</v>
      </c>
      <c r="G776" s="229">
        <v>0</v>
      </c>
      <c r="H776" s="229">
        <v>0</v>
      </c>
      <c r="I776" s="229">
        <v>0</v>
      </c>
      <c r="J776" s="229">
        <v>0</v>
      </c>
      <c r="K776" s="229">
        <v>0</v>
      </c>
      <c r="L776" s="229">
        <v>0</v>
      </c>
      <c r="M776" s="229">
        <v>0</v>
      </c>
      <c r="N776" s="229">
        <v>0</v>
      </c>
      <c r="O776" s="229">
        <v>0</v>
      </c>
      <c r="P776" s="229">
        <v>0</v>
      </c>
      <c r="Q776" s="229">
        <v>0</v>
      </c>
      <c r="R776" s="229">
        <v>0</v>
      </c>
      <c r="S776" s="229">
        <v>0</v>
      </c>
      <c r="T776" s="229">
        <v>0</v>
      </c>
      <c r="U776" s="229">
        <v>0</v>
      </c>
      <c r="V776" s="229">
        <v>0</v>
      </c>
      <c r="W776" s="229">
        <v>0</v>
      </c>
      <c r="X776" s="229">
        <v>0</v>
      </c>
      <c r="Y776" s="229">
        <v>0</v>
      </c>
      <c r="Z776" s="229">
        <v>0</v>
      </c>
      <c r="AA776" s="229">
        <v>0</v>
      </c>
      <c r="AB776" s="229">
        <v>0</v>
      </c>
      <c r="AC776" s="229">
        <v>0</v>
      </c>
      <c r="AD776" s="229">
        <v>0</v>
      </c>
      <c r="AE776" s="229">
        <v>0</v>
      </c>
      <c r="AF776" s="229">
        <v>0</v>
      </c>
      <c r="AG776" s="229">
        <v>0</v>
      </c>
      <c r="AH776" s="229">
        <v>0</v>
      </c>
      <c r="AI776" s="229">
        <v>0</v>
      </c>
      <c r="AJ776" s="229">
        <v>0</v>
      </c>
      <c r="AK776" s="229">
        <v>0</v>
      </c>
      <c r="AL776" s="229">
        <v>0</v>
      </c>
    </row>
    <row r="777" spans="1:38">
      <c r="A777" s="229">
        <v>39</v>
      </c>
      <c r="B777" s="229" t="s">
        <v>3449</v>
      </c>
      <c r="C777" s="229" t="s">
        <v>3485</v>
      </c>
      <c r="D777" s="229">
        <f t="shared" si="12"/>
        <v>0</v>
      </c>
      <c r="G777" s="229">
        <v>0</v>
      </c>
      <c r="H777" s="229">
        <v>0</v>
      </c>
      <c r="I777" s="229">
        <v>0</v>
      </c>
      <c r="J777" s="229">
        <v>0</v>
      </c>
      <c r="K777" s="229">
        <v>0</v>
      </c>
      <c r="L777" s="229">
        <v>0</v>
      </c>
      <c r="M777" s="229">
        <v>0</v>
      </c>
      <c r="N777" s="229">
        <v>0</v>
      </c>
      <c r="O777" s="229">
        <v>0</v>
      </c>
      <c r="P777" s="229">
        <v>0</v>
      </c>
      <c r="Q777" s="229">
        <v>0</v>
      </c>
      <c r="R777" s="229">
        <v>0</v>
      </c>
      <c r="S777" s="229">
        <v>0</v>
      </c>
      <c r="T777" s="229">
        <v>0</v>
      </c>
      <c r="U777" s="229">
        <v>0</v>
      </c>
      <c r="V777" s="229">
        <v>0</v>
      </c>
      <c r="W777" s="229">
        <v>0</v>
      </c>
      <c r="X777" s="229">
        <v>0</v>
      </c>
      <c r="Y777" s="229">
        <v>0</v>
      </c>
      <c r="Z777" s="229">
        <v>0</v>
      </c>
      <c r="AA777" s="229">
        <v>0</v>
      </c>
      <c r="AB777" s="229">
        <v>0</v>
      </c>
      <c r="AC777" s="229">
        <v>0</v>
      </c>
      <c r="AD777" s="229">
        <v>0</v>
      </c>
      <c r="AE777" s="229">
        <v>0</v>
      </c>
      <c r="AF777" s="229">
        <v>0</v>
      </c>
      <c r="AG777" s="229">
        <v>0</v>
      </c>
      <c r="AH777" s="229">
        <v>0</v>
      </c>
      <c r="AI777" s="229">
        <v>0</v>
      </c>
      <c r="AJ777" s="229">
        <v>0</v>
      </c>
      <c r="AK777" s="229">
        <v>0</v>
      </c>
      <c r="AL777" s="229">
        <v>0</v>
      </c>
    </row>
    <row r="778" spans="1:38">
      <c r="A778" s="229">
        <v>40</v>
      </c>
      <c r="B778" s="229" t="s">
        <v>3449</v>
      </c>
      <c r="C778" s="229" t="s">
        <v>3486</v>
      </c>
      <c r="D778" s="229">
        <f t="shared" si="12"/>
        <v>0</v>
      </c>
      <c r="G778" s="229">
        <v>0</v>
      </c>
      <c r="H778" s="229">
        <v>0</v>
      </c>
      <c r="I778" s="229">
        <v>0</v>
      </c>
      <c r="J778" s="229">
        <v>0</v>
      </c>
      <c r="K778" s="229">
        <v>0</v>
      </c>
      <c r="L778" s="229">
        <v>0</v>
      </c>
      <c r="M778" s="229">
        <v>0</v>
      </c>
      <c r="N778" s="229">
        <v>0</v>
      </c>
      <c r="O778" s="229">
        <v>0</v>
      </c>
      <c r="P778" s="229">
        <v>0</v>
      </c>
      <c r="Q778" s="229">
        <v>0</v>
      </c>
      <c r="R778" s="229">
        <v>0</v>
      </c>
      <c r="S778" s="229">
        <v>0</v>
      </c>
      <c r="T778" s="229">
        <v>0</v>
      </c>
      <c r="U778" s="229">
        <v>0</v>
      </c>
      <c r="V778" s="229">
        <v>0</v>
      </c>
      <c r="W778" s="229">
        <v>0</v>
      </c>
      <c r="X778" s="229">
        <v>0</v>
      </c>
      <c r="Y778" s="229">
        <v>0</v>
      </c>
      <c r="Z778" s="229">
        <v>0</v>
      </c>
      <c r="AA778" s="229">
        <v>0</v>
      </c>
      <c r="AB778" s="229">
        <v>0</v>
      </c>
      <c r="AC778" s="229">
        <v>0</v>
      </c>
      <c r="AD778" s="229">
        <v>0</v>
      </c>
      <c r="AE778" s="229">
        <v>0</v>
      </c>
      <c r="AF778" s="229">
        <v>0</v>
      </c>
      <c r="AG778" s="229">
        <v>0</v>
      </c>
      <c r="AH778" s="229">
        <v>0</v>
      </c>
      <c r="AI778" s="229">
        <v>0</v>
      </c>
      <c r="AJ778" s="229">
        <v>0</v>
      </c>
      <c r="AK778" s="229">
        <v>0</v>
      </c>
      <c r="AL778" s="229">
        <v>0</v>
      </c>
    </row>
    <row r="779" spans="1:38">
      <c r="A779" s="229">
        <v>41</v>
      </c>
      <c r="B779" s="229" t="s">
        <v>3449</v>
      </c>
      <c r="C779" s="229" t="s">
        <v>3487</v>
      </c>
      <c r="D779" s="229">
        <f t="shared" si="12"/>
        <v>0</v>
      </c>
      <c r="G779" s="229">
        <v>0</v>
      </c>
      <c r="H779" s="229">
        <v>0</v>
      </c>
      <c r="I779" s="229">
        <v>0</v>
      </c>
      <c r="J779" s="229">
        <v>0</v>
      </c>
      <c r="K779" s="229">
        <v>0</v>
      </c>
      <c r="L779" s="229">
        <v>0</v>
      </c>
      <c r="M779" s="229">
        <v>0</v>
      </c>
      <c r="N779" s="229">
        <v>0</v>
      </c>
      <c r="O779" s="229">
        <v>0</v>
      </c>
      <c r="P779" s="229">
        <v>0</v>
      </c>
      <c r="Q779" s="229">
        <v>0</v>
      </c>
      <c r="R779" s="229">
        <v>0</v>
      </c>
      <c r="S779" s="229">
        <v>0</v>
      </c>
      <c r="T779" s="229">
        <v>0</v>
      </c>
      <c r="U779" s="229">
        <v>0</v>
      </c>
      <c r="V779" s="229">
        <v>0</v>
      </c>
      <c r="W779" s="229">
        <v>0</v>
      </c>
      <c r="X779" s="229">
        <v>0</v>
      </c>
      <c r="Y779" s="229">
        <v>0</v>
      </c>
      <c r="Z779" s="229">
        <v>0</v>
      </c>
      <c r="AA779" s="229">
        <v>0</v>
      </c>
      <c r="AB779" s="229">
        <v>0</v>
      </c>
      <c r="AC779" s="229">
        <v>0</v>
      </c>
      <c r="AD779" s="229">
        <v>0</v>
      </c>
      <c r="AE779" s="229">
        <v>0</v>
      </c>
      <c r="AF779" s="229">
        <v>0</v>
      </c>
      <c r="AG779" s="229">
        <v>0</v>
      </c>
      <c r="AH779" s="229">
        <v>0</v>
      </c>
      <c r="AI779" s="229">
        <v>0</v>
      </c>
      <c r="AJ779" s="229">
        <v>0</v>
      </c>
      <c r="AK779" s="229">
        <v>0</v>
      </c>
      <c r="AL779" s="229">
        <v>0</v>
      </c>
    </row>
    <row r="780" spans="1:38">
      <c r="A780" s="229">
        <v>42</v>
      </c>
      <c r="B780" s="229" t="s">
        <v>3449</v>
      </c>
      <c r="C780" s="229" t="s">
        <v>3488</v>
      </c>
      <c r="D780" s="229">
        <f t="shared" si="12"/>
        <v>0</v>
      </c>
      <c r="G780" s="229">
        <v>0</v>
      </c>
      <c r="H780" s="229">
        <v>0</v>
      </c>
      <c r="I780" s="229">
        <v>0</v>
      </c>
      <c r="J780" s="229">
        <v>0</v>
      </c>
      <c r="K780" s="229">
        <v>0</v>
      </c>
      <c r="L780" s="229">
        <v>0</v>
      </c>
      <c r="M780" s="229">
        <v>0</v>
      </c>
      <c r="N780" s="229">
        <v>0</v>
      </c>
      <c r="O780" s="229">
        <v>0</v>
      </c>
      <c r="P780" s="229">
        <v>0</v>
      </c>
      <c r="Q780" s="229">
        <v>0</v>
      </c>
      <c r="R780" s="229">
        <v>0</v>
      </c>
      <c r="S780" s="229">
        <v>0</v>
      </c>
      <c r="T780" s="229">
        <v>0</v>
      </c>
      <c r="U780" s="229">
        <v>0</v>
      </c>
      <c r="V780" s="229">
        <v>0</v>
      </c>
      <c r="W780" s="229">
        <v>0</v>
      </c>
      <c r="X780" s="229">
        <v>0</v>
      </c>
      <c r="Y780" s="229">
        <v>0</v>
      </c>
      <c r="Z780" s="229">
        <v>0</v>
      </c>
      <c r="AA780" s="229">
        <v>0</v>
      </c>
      <c r="AB780" s="229">
        <v>0</v>
      </c>
      <c r="AC780" s="229">
        <v>0</v>
      </c>
      <c r="AD780" s="229">
        <v>0</v>
      </c>
      <c r="AE780" s="229">
        <v>0</v>
      </c>
      <c r="AF780" s="229">
        <v>0</v>
      </c>
      <c r="AG780" s="229">
        <v>0</v>
      </c>
      <c r="AH780" s="229">
        <v>0</v>
      </c>
      <c r="AI780" s="229">
        <v>0</v>
      </c>
      <c r="AJ780" s="229">
        <v>0</v>
      </c>
      <c r="AK780" s="229">
        <v>0</v>
      </c>
      <c r="AL780" s="229">
        <v>0</v>
      </c>
    </row>
    <row r="781" spans="1:38">
      <c r="A781" s="229">
        <v>43</v>
      </c>
      <c r="B781" s="229" t="s">
        <v>3449</v>
      </c>
      <c r="C781" s="229" t="s">
        <v>3489</v>
      </c>
      <c r="D781" s="229">
        <f t="shared" si="12"/>
        <v>0</v>
      </c>
      <c r="G781" s="229">
        <v>0</v>
      </c>
      <c r="H781" s="229">
        <v>0</v>
      </c>
      <c r="I781" s="229">
        <v>0</v>
      </c>
      <c r="J781" s="229">
        <v>0</v>
      </c>
      <c r="K781" s="229">
        <v>0</v>
      </c>
      <c r="L781" s="229">
        <v>0</v>
      </c>
      <c r="M781" s="229">
        <v>0</v>
      </c>
      <c r="N781" s="229">
        <v>0</v>
      </c>
      <c r="O781" s="229">
        <v>0</v>
      </c>
      <c r="P781" s="229">
        <v>0</v>
      </c>
      <c r="Q781" s="229">
        <v>0</v>
      </c>
      <c r="R781" s="229">
        <v>0</v>
      </c>
      <c r="S781" s="229">
        <v>0</v>
      </c>
      <c r="T781" s="229">
        <v>0</v>
      </c>
      <c r="U781" s="229">
        <v>0</v>
      </c>
      <c r="V781" s="229">
        <v>0</v>
      </c>
      <c r="W781" s="229">
        <v>0</v>
      </c>
      <c r="X781" s="229">
        <v>0</v>
      </c>
      <c r="Y781" s="229">
        <v>0</v>
      </c>
      <c r="Z781" s="229">
        <v>0</v>
      </c>
      <c r="AA781" s="229">
        <v>0</v>
      </c>
      <c r="AB781" s="229">
        <v>0</v>
      </c>
      <c r="AC781" s="229">
        <v>0</v>
      </c>
      <c r="AD781" s="229">
        <v>0</v>
      </c>
      <c r="AE781" s="229">
        <v>0</v>
      </c>
      <c r="AF781" s="229">
        <v>0</v>
      </c>
      <c r="AG781" s="229">
        <v>0</v>
      </c>
      <c r="AH781" s="229">
        <v>0</v>
      </c>
      <c r="AI781" s="229">
        <v>0</v>
      </c>
      <c r="AJ781" s="229">
        <v>0</v>
      </c>
      <c r="AK781" s="229">
        <v>0</v>
      </c>
      <c r="AL781" s="229">
        <v>0</v>
      </c>
    </row>
    <row r="782" spans="1:38">
      <c r="A782" s="229">
        <v>44</v>
      </c>
      <c r="B782" s="229" t="s">
        <v>3449</v>
      </c>
      <c r="C782" s="229" t="s">
        <v>3490</v>
      </c>
      <c r="D782" s="229">
        <f t="shared" si="12"/>
        <v>0</v>
      </c>
      <c r="G782" s="229">
        <v>0</v>
      </c>
      <c r="H782" s="229">
        <v>0</v>
      </c>
      <c r="I782" s="229">
        <v>0</v>
      </c>
      <c r="J782" s="229">
        <v>0</v>
      </c>
      <c r="K782" s="229">
        <v>0</v>
      </c>
      <c r="L782" s="229">
        <v>0</v>
      </c>
      <c r="M782" s="229">
        <v>0</v>
      </c>
      <c r="N782" s="229">
        <v>0</v>
      </c>
      <c r="O782" s="229">
        <v>0</v>
      </c>
      <c r="P782" s="229">
        <v>0</v>
      </c>
      <c r="Q782" s="229">
        <v>0</v>
      </c>
      <c r="R782" s="229">
        <v>0</v>
      </c>
      <c r="S782" s="229">
        <v>0</v>
      </c>
      <c r="T782" s="229">
        <v>0</v>
      </c>
      <c r="U782" s="229">
        <v>0</v>
      </c>
      <c r="V782" s="229">
        <v>0</v>
      </c>
      <c r="W782" s="229">
        <v>0</v>
      </c>
      <c r="X782" s="229">
        <v>0</v>
      </c>
      <c r="Y782" s="229">
        <v>0</v>
      </c>
      <c r="Z782" s="229">
        <v>0</v>
      </c>
      <c r="AA782" s="229">
        <v>0</v>
      </c>
      <c r="AB782" s="229">
        <v>0</v>
      </c>
      <c r="AC782" s="229">
        <v>0</v>
      </c>
      <c r="AD782" s="229">
        <v>0</v>
      </c>
      <c r="AE782" s="229">
        <v>0</v>
      </c>
      <c r="AF782" s="229">
        <v>0</v>
      </c>
      <c r="AG782" s="229">
        <v>0</v>
      </c>
      <c r="AH782" s="229">
        <v>0</v>
      </c>
      <c r="AI782" s="229">
        <v>0</v>
      </c>
      <c r="AJ782" s="229">
        <v>0</v>
      </c>
      <c r="AK782" s="229">
        <v>0</v>
      </c>
      <c r="AL782" s="229">
        <v>0</v>
      </c>
    </row>
    <row r="783" spans="1:38">
      <c r="A783" s="229">
        <v>45</v>
      </c>
      <c r="B783" s="229" t="s">
        <v>3449</v>
      </c>
      <c r="C783" s="229" t="s">
        <v>3491</v>
      </c>
      <c r="D783" s="229">
        <f t="shared" si="12"/>
        <v>0</v>
      </c>
      <c r="G783" s="229">
        <v>0</v>
      </c>
      <c r="H783" s="229">
        <v>0</v>
      </c>
      <c r="I783" s="229">
        <v>0</v>
      </c>
      <c r="J783" s="229">
        <v>0</v>
      </c>
      <c r="K783" s="229">
        <v>0</v>
      </c>
      <c r="L783" s="229">
        <v>0</v>
      </c>
      <c r="M783" s="229">
        <v>0</v>
      </c>
      <c r="N783" s="229">
        <v>0</v>
      </c>
      <c r="O783" s="229">
        <v>0</v>
      </c>
      <c r="P783" s="229">
        <v>0</v>
      </c>
      <c r="Q783" s="229">
        <v>0</v>
      </c>
      <c r="R783" s="229">
        <v>0</v>
      </c>
      <c r="S783" s="229">
        <v>0</v>
      </c>
      <c r="T783" s="229">
        <v>0</v>
      </c>
      <c r="U783" s="229">
        <v>0</v>
      </c>
      <c r="V783" s="229">
        <v>0</v>
      </c>
      <c r="W783" s="229">
        <v>0</v>
      </c>
      <c r="X783" s="229">
        <v>0</v>
      </c>
      <c r="Y783" s="229">
        <v>0</v>
      </c>
      <c r="Z783" s="229">
        <v>0</v>
      </c>
      <c r="AA783" s="229">
        <v>0</v>
      </c>
      <c r="AB783" s="229">
        <v>0</v>
      </c>
      <c r="AC783" s="229">
        <v>0</v>
      </c>
      <c r="AD783" s="229">
        <v>0</v>
      </c>
      <c r="AE783" s="229">
        <v>0</v>
      </c>
      <c r="AF783" s="229">
        <v>0</v>
      </c>
      <c r="AG783" s="229">
        <v>0</v>
      </c>
      <c r="AH783" s="229">
        <v>0</v>
      </c>
      <c r="AI783" s="229">
        <v>0</v>
      </c>
      <c r="AJ783" s="229">
        <v>0</v>
      </c>
      <c r="AK783" s="229">
        <v>0</v>
      </c>
      <c r="AL783" s="229">
        <v>0</v>
      </c>
    </row>
    <row r="784" spans="1:38">
      <c r="A784" s="229">
        <v>46</v>
      </c>
      <c r="B784" s="229" t="s">
        <v>3449</v>
      </c>
      <c r="C784" s="229" t="s">
        <v>3492</v>
      </c>
      <c r="D784" s="229">
        <f t="shared" si="12"/>
        <v>0</v>
      </c>
      <c r="G784" s="229">
        <v>0</v>
      </c>
      <c r="H784" s="229">
        <v>0</v>
      </c>
      <c r="I784" s="229">
        <v>0</v>
      </c>
      <c r="J784" s="229">
        <v>0</v>
      </c>
      <c r="K784" s="229">
        <v>0</v>
      </c>
      <c r="L784" s="229">
        <v>0</v>
      </c>
      <c r="M784" s="229">
        <v>0</v>
      </c>
      <c r="N784" s="229">
        <v>0</v>
      </c>
      <c r="O784" s="229">
        <v>0</v>
      </c>
      <c r="P784" s="229">
        <v>0</v>
      </c>
      <c r="Q784" s="229">
        <v>0</v>
      </c>
      <c r="R784" s="229">
        <v>0</v>
      </c>
      <c r="S784" s="229">
        <v>0</v>
      </c>
      <c r="T784" s="229">
        <v>0</v>
      </c>
      <c r="U784" s="229">
        <v>0</v>
      </c>
      <c r="V784" s="229">
        <v>0</v>
      </c>
      <c r="W784" s="229">
        <v>0</v>
      </c>
      <c r="X784" s="229">
        <v>0</v>
      </c>
      <c r="Y784" s="229">
        <v>0</v>
      </c>
      <c r="Z784" s="229">
        <v>0</v>
      </c>
      <c r="AA784" s="229">
        <v>0</v>
      </c>
      <c r="AB784" s="229">
        <v>0</v>
      </c>
      <c r="AC784" s="229">
        <v>0</v>
      </c>
      <c r="AD784" s="229">
        <v>0</v>
      </c>
      <c r="AE784" s="229">
        <v>0</v>
      </c>
      <c r="AF784" s="229">
        <v>0</v>
      </c>
      <c r="AG784" s="229">
        <v>0</v>
      </c>
      <c r="AH784" s="229">
        <v>0</v>
      </c>
      <c r="AI784" s="229">
        <v>0</v>
      </c>
      <c r="AJ784" s="229">
        <v>0</v>
      </c>
      <c r="AK784" s="229">
        <v>0</v>
      </c>
      <c r="AL784" s="229">
        <v>0</v>
      </c>
    </row>
    <row r="785" spans="1:38">
      <c r="A785" s="229">
        <v>47</v>
      </c>
      <c r="B785" s="229" t="s">
        <v>3449</v>
      </c>
      <c r="C785" s="229" t="s">
        <v>3493</v>
      </c>
      <c r="D785" s="229">
        <f t="shared" si="12"/>
        <v>0</v>
      </c>
      <c r="G785" s="229">
        <v>0</v>
      </c>
      <c r="H785" s="229">
        <v>0</v>
      </c>
      <c r="I785" s="229">
        <v>0</v>
      </c>
      <c r="J785" s="229">
        <v>0</v>
      </c>
      <c r="K785" s="229">
        <v>0</v>
      </c>
      <c r="L785" s="229">
        <v>0</v>
      </c>
      <c r="M785" s="229">
        <v>0</v>
      </c>
      <c r="N785" s="229">
        <v>0</v>
      </c>
      <c r="O785" s="229">
        <v>0</v>
      </c>
      <c r="P785" s="229">
        <v>0</v>
      </c>
      <c r="Q785" s="229">
        <v>0</v>
      </c>
      <c r="R785" s="229">
        <v>0</v>
      </c>
      <c r="S785" s="229">
        <v>0</v>
      </c>
      <c r="T785" s="229">
        <v>0</v>
      </c>
      <c r="U785" s="229">
        <v>0</v>
      </c>
      <c r="V785" s="229">
        <v>0</v>
      </c>
      <c r="W785" s="229">
        <v>0</v>
      </c>
      <c r="X785" s="229">
        <v>0</v>
      </c>
      <c r="Y785" s="229">
        <v>0</v>
      </c>
      <c r="Z785" s="229">
        <v>0</v>
      </c>
      <c r="AA785" s="229">
        <v>0</v>
      </c>
      <c r="AB785" s="229">
        <v>0</v>
      </c>
      <c r="AC785" s="229">
        <v>0</v>
      </c>
      <c r="AD785" s="229">
        <v>0</v>
      </c>
      <c r="AE785" s="229">
        <v>0</v>
      </c>
      <c r="AF785" s="229">
        <v>0</v>
      </c>
      <c r="AG785" s="229">
        <v>0</v>
      </c>
      <c r="AH785" s="229">
        <v>0</v>
      </c>
      <c r="AI785" s="229">
        <v>0</v>
      </c>
      <c r="AJ785" s="229">
        <v>0</v>
      </c>
      <c r="AK785" s="229">
        <v>0</v>
      </c>
      <c r="AL785" s="229">
        <v>0</v>
      </c>
    </row>
    <row r="786" spans="1:38">
      <c r="A786" s="229">
        <v>48</v>
      </c>
      <c r="B786" s="229" t="s">
        <v>3449</v>
      </c>
      <c r="C786" s="229" t="s">
        <v>3494</v>
      </c>
      <c r="D786" s="229">
        <f t="shared" si="12"/>
        <v>0</v>
      </c>
      <c r="G786" s="229">
        <v>0</v>
      </c>
      <c r="H786" s="229">
        <v>0</v>
      </c>
      <c r="I786" s="229">
        <v>0</v>
      </c>
      <c r="J786" s="229">
        <v>0</v>
      </c>
      <c r="K786" s="229">
        <v>0</v>
      </c>
      <c r="L786" s="229">
        <v>0</v>
      </c>
      <c r="M786" s="229">
        <v>0</v>
      </c>
      <c r="N786" s="229">
        <v>0</v>
      </c>
      <c r="O786" s="229">
        <v>0</v>
      </c>
      <c r="P786" s="229">
        <v>0</v>
      </c>
      <c r="Q786" s="229">
        <v>0</v>
      </c>
      <c r="R786" s="229">
        <v>0</v>
      </c>
      <c r="S786" s="229">
        <v>0</v>
      </c>
      <c r="T786" s="229">
        <v>0</v>
      </c>
      <c r="U786" s="229">
        <v>0</v>
      </c>
      <c r="V786" s="229">
        <v>0</v>
      </c>
      <c r="W786" s="229">
        <v>0</v>
      </c>
      <c r="X786" s="229">
        <v>0</v>
      </c>
      <c r="Y786" s="229">
        <v>0</v>
      </c>
      <c r="Z786" s="229">
        <v>0</v>
      </c>
      <c r="AA786" s="229">
        <v>0</v>
      </c>
      <c r="AB786" s="229">
        <v>0</v>
      </c>
      <c r="AC786" s="229">
        <v>0</v>
      </c>
      <c r="AD786" s="229">
        <v>0</v>
      </c>
      <c r="AE786" s="229">
        <v>0</v>
      </c>
      <c r="AF786" s="229">
        <v>0</v>
      </c>
      <c r="AG786" s="229">
        <v>0</v>
      </c>
      <c r="AH786" s="229">
        <v>0</v>
      </c>
      <c r="AI786" s="229">
        <v>0</v>
      </c>
      <c r="AJ786" s="229">
        <v>0</v>
      </c>
      <c r="AK786" s="229">
        <v>0</v>
      </c>
      <c r="AL786" s="229">
        <v>0</v>
      </c>
    </row>
    <row r="787" spans="1:38">
      <c r="A787" s="229">
        <v>49</v>
      </c>
      <c r="B787" s="229" t="s">
        <v>3449</v>
      </c>
      <c r="C787" s="229" t="s">
        <v>3495</v>
      </c>
      <c r="D787" s="229">
        <f t="shared" si="12"/>
        <v>0</v>
      </c>
      <c r="G787" s="229">
        <v>0</v>
      </c>
      <c r="H787" s="229">
        <v>0</v>
      </c>
      <c r="I787" s="229">
        <v>0</v>
      </c>
      <c r="J787" s="229">
        <v>0</v>
      </c>
      <c r="K787" s="229">
        <v>0</v>
      </c>
      <c r="L787" s="229">
        <v>0</v>
      </c>
      <c r="M787" s="229">
        <v>0</v>
      </c>
      <c r="N787" s="229">
        <v>0</v>
      </c>
      <c r="O787" s="229">
        <v>0</v>
      </c>
      <c r="P787" s="229">
        <v>0</v>
      </c>
      <c r="Q787" s="229">
        <v>0</v>
      </c>
      <c r="R787" s="229">
        <v>0</v>
      </c>
      <c r="S787" s="229">
        <v>0</v>
      </c>
      <c r="T787" s="229">
        <v>0</v>
      </c>
      <c r="U787" s="229">
        <v>0</v>
      </c>
      <c r="V787" s="229">
        <v>0</v>
      </c>
      <c r="W787" s="229">
        <v>0</v>
      </c>
      <c r="X787" s="229">
        <v>0</v>
      </c>
      <c r="Y787" s="229">
        <v>0</v>
      </c>
      <c r="Z787" s="229">
        <v>0</v>
      </c>
      <c r="AA787" s="229">
        <v>0</v>
      </c>
      <c r="AB787" s="229">
        <v>0</v>
      </c>
      <c r="AC787" s="229">
        <v>0</v>
      </c>
      <c r="AD787" s="229">
        <v>0</v>
      </c>
      <c r="AE787" s="229">
        <v>0</v>
      </c>
      <c r="AF787" s="229">
        <v>0</v>
      </c>
      <c r="AG787" s="229">
        <v>0</v>
      </c>
      <c r="AH787" s="229">
        <v>0</v>
      </c>
      <c r="AI787" s="229">
        <v>0</v>
      </c>
      <c r="AJ787" s="229">
        <v>0</v>
      </c>
      <c r="AK787" s="229">
        <v>0</v>
      </c>
      <c r="AL787" s="229">
        <v>0</v>
      </c>
    </row>
    <row r="788" spans="1:38">
      <c r="A788" s="229">
        <v>50</v>
      </c>
      <c r="B788" s="229" t="s">
        <v>3449</v>
      </c>
      <c r="C788" s="229" t="s">
        <v>3496</v>
      </c>
      <c r="D788" s="229">
        <f t="shared" si="12"/>
        <v>0</v>
      </c>
      <c r="G788" s="229">
        <v>0</v>
      </c>
      <c r="H788" s="229">
        <v>0</v>
      </c>
      <c r="I788" s="229">
        <v>0</v>
      </c>
      <c r="J788" s="229">
        <v>0</v>
      </c>
      <c r="K788" s="229">
        <v>0</v>
      </c>
      <c r="L788" s="229">
        <v>0</v>
      </c>
      <c r="M788" s="229">
        <v>0</v>
      </c>
      <c r="N788" s="229">
        <v>0</v>
      </c>
      <c r="O788" s="229">
        <v>0</v>
      </c>
      <c r="P788" s="229">
        <v>0</v>
      </c>
      <c r="Q788" s="229">
        <v>0</v>
      </c>
      <c r="R788" s="229">
        <v>0</v>
      </c>
      <c r="S788" s="229">
        <v>0</v>
      </c>
      <c r="T788" s="229">
        <v>0</v>
      </c>
      <c r="U788" s="229">
        <v>0</v>
      </c>
      <c r="V788" s="229">
        <v>0</v>
      </c>
      <c r="W788" s="229">
        <v>0</v>
      </c>
      <c r="X788" s="229">
        <v>0</v>
      </c>
      <c r="Y788" s="229">
        <v>0</v>
      </c>
      <c r="Z788" s="229">
        <v>0</v>
      </c>
      <c r="AA788" s="229">
        <v>0</v>
      </c>
      <c r="AB788" s="229">
        <v>0</v>
      </c>
      <c r="AC788" s="229">
        <v>0</v>
      </c>
      <c r="AD788" s="229">
        <v>0</v>
      </c>
      <c r="AE788" s="229">
        <v>0</v>
      </c>
      <c r="AF788" s="229">
        <v>0</v>
      </c>
      <c r="AG788" s="229">
        <v>0</v>
      </c>
      <c r="AH788" s="229">
        <v>0</v>
      </c>
      <c r="AI788" s="229">
        <v>0</v>
      </c>
      <c r="AJ788" s="229">
        <v>0</v>
      </c>
      <c r="AK788" s="229">
        <v>0</v>
      </c>
      <c r="AL788" s="229">
        <v>0</v>
      </c>
    </row>
    <row r="789" spans="1:38">
      <c r="A789" s="229">
        <v>51</v>
      </c>
      <c r="B789" s="229" t="s">
        <v>3449</v>
      </c>
      <c r="C789" s="229" t="s">
        <v>3497</v>
      </c>
      <c r="D789" s="229">
        <f t="shared" si="12"/>
        <v>0</v>
      </c>
      <c r="G789" s="229">
        <v>0</v>
      </c>
      <c r="H789" s="229">
        <v>0</v>
      </c>
      <c r="I789" s="229">
        <v>0</v>
      </c>
      <c r="J789" s="229">
        <v>0</v>
      </c>
      <c r="K789" s="229">
        <v>0</v>
      </c>
      <c r="L789" s="229">
        <v>0</v>
      </c>
      <c r="M789" s="229">
        <v>0</v>
      </c>
      <c r="N789" s="229">
        <v>0</v>
      </c>
      <c r="O789" s="229">
        <v>0</v>
      </c>
      <c r="P789" s="229">
        <v>0</v>
      </c>
      <c r="Q789" s="229">
        <v>0</v>
      </c>
      <c r="R789" s="229">
        <v>0</v>
      </c>
      <c r="S789" s="229">
        <v>0</v>
      </c>
      <c r="T789" s="229">
        <v>0</v>
      </c>
      <c r="U789" s="229">
        <v>0</v>
      </c>
      <c r="V789" s="229">
        <v>0</v>
      </c>
      <c r="W789" s="229">
        <v>0</v>
      </c>
      <c r="X789" s="229">
        <v>0</v>
      </c>
      <c r="Y789" s="229">
        <v>0</v>
      </c>
      <c r="Z789" s="229">
        <v>0</v>
      </c>
      <c r="AA789" s="229">
        <v>0</v>
      </c>
      <c r="AB789" s="229">
        <v>0</v>
      </c>
      <c r="AC789" s="229">
        <v>0</v>
      </c>
      <c r="AD789" s="229">
        <v>0</v>
      </c>
      <c r="AE789" s="229">
        <v>0</v>
      </c>
      <c r="AF789" s="229">
        <v>0</v>
      </c>
      <c r="AG789" s="229">
        <v>0</v>
      </c>
      <c r="AH789" s="229">
        <v>0</v>
      </c>
      <c r="AI789" s="229">
        <v>0</v>
      </c>
      <c r="AJ789" s="229">
        <v>0</v>
      </c>
      <c r="AK789" s="229">
        <v>0</v>
      </c>
      <c r="AL789" s="229">
        <v>0</v>
      </c>
    </row>
    <row r="790" spans="1:38">
      <c r="A790" s="229">
        <v>52</v>
      </c>
      <c r="B790" s="229" t="s">
        <v>3449</v>
      </c>
      <c r="C790" s="229" t="s">
        <v>3498</v>
      </c>
      <c r="D790" s="229">
        <f t="shared" si="12"/>
        <v>0</v>
      </c>
      <c r="G790" s="229">
        <v>0</v>
      </c>
      <c r="H790" s="229">
        <v>0</v>
      </c>
      <c r="I790" s="229">
        <v>0</v>
      </c>
      <c r="J790" s="229">
        <v>0</v>
      </c>
      <c r="K790" s="229">
        <v>0</v>
      </c>
      <c r="L790" s="229">
        <v>0</v>
      </c>
      <c r="M790" s="229">
        <v>0</v>
      </c>
      <c r="N790" s="229">
        <v>0</v>
      </c>
      <c r="O790" s="229">
        <v>0</v>
      </c>
      <c r="P790" s="229">
        <v>0</v>
      </c>
      <c r="Q790" s="229">
        <v>0</v>
      </c>
      <c r="R790" s="229">
        <v>0</v>
      </c>
      <c r="S790" s="229">
        <v>0</v>
      </c>
      <c r="T790" s="229">
        <v>0</v>
      </c>
      <c r="U790" s="229">
        <v>0</v>
      </c>
      <c r="V790" s="229">
        <v>0</v>
      </c>
      <c r="W790" s="229">
        <v>0</v>
      </c>
      <c r="X790" s="229">
        <v>0</v>
      </c>
      <c r="Y790" s="229">
        <v>0</v>
      </c>
      <c r="Z790" s="229">
        <v>0</v>
      </c>
      <c r="AA790" s="229">
        <v>0</v>
      </c>
      <c r="AB790" s="229">
        <v>0</v>
      </c>
      <c r="AC790" s="229">
        <v>0</v>
      </c>
      <c r="AD790" s="229">
        <v>0</v>
      </c>
      <c r="AE790" s="229">
        <v>0</v>
      </c>
      <c r="AF790" s="229">
        <v>0</v>
      </c>
      <c r="AG790" s="229">
        <v>0</v>
      </c>
      <c r="AH790" s="229">
        <v>0</v>
      </c>
      <c r="AI790" s="229">
        <v>0</v>
      </c>
      <c r="AJ790" s="229">
        <v>0</v>
      </c>
      <c r="AK790" s="229">
        <v>0</v>
      </c>
      <c r="AL790" s="229">
        <v>0</v>
      </c>
    </row>
    <row r="791" spans="1:38">
      <c r="A791" s="229">
        <v>53</v>
      </c>
      <c r="B791" s="229" t="s">
        <v>3449</v>
      </c>
      <c r="C791" s="229" t="s">
        <v>3499</v>
      </c>
      <c r="D791" s="229">
        <f t="shared" si="12"/>
        <v>0</v>
      </c>
      <c r="G791" s="229">
        <v>0</v>
      </c>
      <c r="H791" s="229">
        <v>0</v>
      </c>
      <c r="I791" s="229">
        <v>0</v>
      </c>
      <c r="J791" s="229">
        <v>0</v>
      </c>
      <c r="K791" s="229">
        <v>0</v>
      </c>
      <c r="L791" s="229">
        <v>0</v>
      </c>
      <c r="M791" s="229">
        <v>0</v>
      </c>
      <c r="N791" s="229">
        <v>0</v>
      </c>
      <c r="O791" s="229">
        <v>0</v>
      </c>
      <c r="P791" s="229">
        <v>0</v>
      </c>
      <c r="Q791" s="229">
        <v>0</v>
      </c>
      <c r="R791" s="229">
        <v>0</v>
      </c>
      <c r="S791" s="229">
        <v>0</v>
      </c>
      <c r="T791" s="229">
        <v>0</v>
      </c>
      <c r="U791" s="229">
        <v>0</v>
      </c>
      <c r="V791" s="229">
        <v>0</v>
      </c>
      <c r="W791" s="229">
        <v>0</v>
      </c>
      <c r="X791" s="229">
        <v>0</v>
      </c>
      <c r="Y791" s="229">
        <v>0</v>
      </c>
      <c r="Z791" s="229">
        <v>0</v>
      </c>
      <c r="AA791" s="229">
        <v>0</v>
      </c>
      <c r="AB791" s="229">
        <v>0</v>
      </c>
      <c r="AC791" s="229">
        <v>0</v>
      </c>
      <c r="AD791" s="229">
        <v>0</v>
      </c>
      <c r="AE791" s="229">
        <v>0</v>
      </c>
      <c r="AF791" s="229">
        <v>0</v>
      </c>
      <c r="AG791" s="229">
        <v>0</v>
      </c>
      <c r="AH791" s="229">
        <v>0</v>
      </c>
      <c r="AI791" s="229">
        <v>0</v>
      </c>
      <c r="AJ791" s="229">
        <v>0</v>
      </c>
      <c r="AK791" s="229">
        <v>0</v>
      </c>
      <c r="AL791" s="229">
        <v>0</v>
      </c>
    </row>
    <row r="792" spans="1:38">
      <c r="A792" s="229">
        <v>56</v>
      </c>
      <c r="B792" s="229" t="s">
        <v>3449</v>
      </c>
      <c r="C792" s="229" t="s">
        <v>3500</v>
      </c>
      <c r="D792" s="229">
        <f t="shared" si="12"/>
        <v>0</v>
      </c>
      <c r="G792" s="229">
        <v>0</v>
      </c>
      <c r="H792" s="229">
        <v>0</v>
      </c>
      <c r="I792" s="229">
        <v>0</v>
      </c>
      <c r="J792" s="229">
        <v>0</v>
      </c>
      <c r="K792" s="229">
        <v>0</v>
      </c>
      <c r="L792" s="229">
        <v>0</v>
      </c>
      <c r="M792" s="229">
        <v>0</v>
      </c>
      <c r="N792" s="229">
        <v>0</v>
      </c>
      <c r="O792" s="229">
        <v>0</v>
      </c>
      <c r="P792" s="229">
        <v>0</v>
      </c>
      <c r="Q792" s="229">
        <v>0</v>
      </c>
      <c r="R792" s="229">
        <v>0</v>
      </c>
      <c r="S792" s="229">
        <v>0</v>
      </c>
      <c r="T792" s="229">
        <v>0</v>
      </c>
      <c r="U792" s="229">
        <v>0</v>
      </c>
      <c r="V792" s="229">
        <v>0</v>
      </c>
      <c r="W792" s="229">
        <v>0</v>
      </c>
      <c r="X792" s="229">
        <v>0</v>
      </c>
      <c r="Y792" s="229">
        <v>0</v>
      </c>
      <c r="Z792" s="229">
        <v>0</v>
      </c>
      <c r="AA792" s="229">
        <v>0</v>
      </c>
      <c r="AB792" s="229">
        <v>0</v>
      </c>
      <c r="AC792" s="229">
        <v>0</v>
      </c>
      <c r="AD792" s="229">
        <v>0</v>
      </c>
      <c r="AE792" s="229">
        <v>0</v>
      </c>
      <c r="AF792" s="229">
        <v>0</v>
      </c>
      <c r="AG792" s="229">
        <v>0</v>
      </c>
      <c r="AH792" s="229">
        <v>0</v>
      </c>
      <c r="AI792" s="229">
        <v>0</v>
      </c>
      <c r="AJ792" s="229">
        <v>0</v>
      </c>
      <c r="AK792" s="229">
        <v>0</v>
      </c>
      <c r="AL792" s="229">
        <v>0</v>
      </c>
    </row>
    <row r="793" spans="1:38">
      <c r="A793" s="229">
        <v>57</v>
      </c>
      <c r="B793" s="229" t="s">
        <v>3449</v>
      </c>
      <c r="C793" s="229" t="s">
        <v>3501</v>
      </c>
      <c r="D793" s="229">
        <f t="shared" si="12"/>
        <v>0</v>
      </c>
      <c r="G793" s="229">
        <v>0</v>
      </c>
      <c r="H793" s="229">
        <v>0</v>
      </c>
      <c r="I793" s="229">
        <v>0</v>
      </c>
      <c r="J793" s="229">
        <v>0</v>
      </c>
      <c r="K793" s="229">
        <v>0</v>
      </c>
      <c r="L793" s="229">
        <v>0</v>
      </c>
      <c r="M793" s="229">
        <v>0</v>
      </c>
      <c r="N793" s="229">
        <v>0</v>
      </c>
      <c r="O793" s="229">
        <v>0</v>
      </c>
      <c r="P793" s="229">
        <v>0</v>
      </c>
      <c r="Q793" s="229">
        <v>0</v>
      </c>
      <c r="R793" s="229">
        <v>0</v>
      </c>
      <c r="S793" s="229">
        <v>0</v>
      </c>
      <c r="T793" s="229">
        <v>0</v>
      </c>
      <c r="U793" s="229">
        <v>0</v>
      </c>
      <c r="V793" s="229">
        <v>0</v>
      </c>
      <c r="W793" s="229">
        <v>0</v>
      </c>
      <c r="X793" s="229">
        <v>0</v>
      </c>
      <c r="Y793" s="229">
        <v>0</v>
      </c>
      <c r="Z793" s="229">
        <v>0</v>
      </c>
      <c r="AA793" s="229">
        <v>0</v>
      </c>
      <c r="AB793" s="229">
        <v>0</v>
      </c>
      <c r="AC793" s="229">
        <v>0</v>
      </c>
      <c r="AD793" s="229">
        <v>0</v>
      </c>
      <c r="AE793" s="229">
        <v>0</v>
      </c>
      <c r="AF793" s="229">
        <v>0</v>
      </c>
      <c r="AG793" s="229">
        <v>0</v>
      </c>
      <c r="AH793" s="229">
        <v>0</v>
      </c>
      <c r="AI793" s="229">
        <v>0</v>
      </c>
      <c r="AJ793" s="229">
        <v>0</v>
      </c>
      <c r="AK793" s="229">
        <v>0</v>
      </c>
      <c r="AL793" s="229">
        <v>0</v>
      </c>
    </row>
    <row r="794" spans="1:38">
      <c r="A794" s="229">
        <v>58</v>
      </c>
      <c r="B794" s="229" t="s">
        <v>3449</v>
      </c>
      <c r="C794" s="229" t="s">
        <v>3502</v>
      </c>
      <c r="D794" s="229">
        <f t="shared" si="12"/>
        <v>0</v>
      </c>
      <c r="G794" s="229">
        <v>0</v>
      </c>
      <c r="H794" s="229">
        <v>0</v>
      </c>
      <c r="I794" s="229">
        <v>0</v>
      </c>
      <c r="J794" s="229">
        <v>0</v>
      </c>
      <c r="K794" s="229">
        <v>0</v>
      </c>
      <c r="L794" s="229">
        <v>0</v>
      </c>
      <c r="M794" s="229">
        <v>0</v>
      </c>
      <c r="N794" s="229">
        <v>0</v>
      </c>
      <c r="O794" s="229">
        <v>0</v>
      </c>
      <c r="P794" s="229">
        <v>0</v>
      </c>
      <c r="Q794" s="229">
        <v>0</v>
      </c>
      <c r="R794" s="229">
        <v>0</v>
      </c>
      <c r="S794" s="229">
        <v>0</v>
      </c>
      <c r="T794" s="229">
        <v>0</v>
      </c>
      <c r="U794" s="229">
        <v>0</v>
      </c>
      <c r="V794" s="229">
        <v>0</v>
      </c>
      <c r="W794" s="229">
        <v>0</v>
      </c>
      <c r="X794" s="229">
        <v>0</v>
      </c>
      <c r="Y794" s="229">
        <v>0</v>
      </c>
      <c r="Z794" s="229">
        <v>0</v>
      </c>
      <c r="AA794" s="229">
        <v>0</v>
      </c>
      <c r="AB794" s="229">
        <v>0</v>
      </c>
      <c r="AC794" s="229">
        <v>0</v>
      </c>
      <c r="AD794" s="229">
        <v>0</v>
      </c>
      <c r="AE794" s="229">
        <v>0</v>
      </c>
      <c r="AF794" s="229">
        <v>0</v>
      </c>
      <c r="AG794" s="229">
        <v>0</v>
      </c>
      <c r="AH794" s="229">
        <v>0</v>
      </c>
      <c r="AI794" s="229">
        <v>0</v>
      </c>
      <c r="AJ794" s="229">
        <v>0</v>
      </c>
      <c r="AK794" s="229">
        <v>0</v>
      </c>
      <c r="AL794" s="229">
        <v>0</v>
      </c>
    </row>
    <row r="795" spans="1:38">
      <c r="A795" s="229">
        <v>59</v>
      </c>
      <c r="B795" s="229" t="s">
        <v>3449</v>
      </c>
      <c r="C795" s="229" t="s">
        <v>3503</v>
      </c>
      <c r="D795" s="229">
        <f t="shared" si="12"/>
        <v>0</v>
      </c>
      <c r="G795" s="229">
        <v>0</v>
      </c>
      <c r="H795" s="229">
        <v>0</v>
      </c>
      <c r="I795" s="229">
        <v>0</v>
      </c>
      <c r="J795" s="229">
        <v>0</v>
      </c>
      <c r="K795" s="229">
        <v>0</v>
      </c>
      <c r="L795" s="229">
        <v>0</v>
      </c>
      <c r="M795" s="229">
        <v>0</v>
      </c>
      <c r="N795" s="229">
        <v>0</v>
      </c>
      <c r="O795" s="229">
        <v>0</v>
      </c>
      <c r="P795" s="229">
        <v>0</v>
      </c>
      <c r="Q795" s="229">
        <v>0</v>
      </c>
      <c r="R795" s="229">
        <v>0</v>
      </c>
      <c r="S795" s="229">
        <v>0</v>
      </c>
      <c r="T795" s="229">
        <v>0</v>
      </c>
      <c r="U795" s="229">
        <v>0</v>
      </c>
      <c r="V795" s="229">
        <v>0</v>
      </c>
      <c r="W795" s="229">
        <v>0</v>
      </c>
      <c r="X795" s="229">
        <v>0</v>
      </c>
      <c r="Y795" s="229">
        <v>0</v>
      </c>
      <c r="Z795" s="229">
        <v>0</v>
      </c>
      <c r="AA795" s="229">
        <v>0</v>
      </c>
      <c r="AB795" s="229">
        <v>0</v>
      </c>
      <c r="AC795" s="229">
        <v>0</v>
      </c>
      <c r="AD795" s="229">
        <v>0</v>
      </c>
      <c r="AE795" s="229">
        <v>0</v>
      </c>
      <c r="AF795" s="229">
        <v>0</v>
      </c>
      <c r="AG795" s="229">
        <v>0</v>
      </c>
      <c r="AH795" s="229">
        <v>0</v>
      </c>
      <c r="AI795" s="229">
        <v>0</v>
      </c>
      <c r="AJ795" s="229">
        <v>0</v>
      </c>
      <c r="AK795" s="229">
        <v>0</v>
      </c>
      <c r="AL795" s="229">
        <v>0</v>
      </c>
    </row>
    <row r="796" spans="1:38">
      <c r="A796" s="229">
        <v>60</v>
      </c>
      <c r="B796" s="229" t="s">
        <v>3449</v>
      </c>
      <c r="C796" s="229" t="s">
        <v>3504</v>
      </c>
      <c r="D796" s="229">
        <f t="shared" si="12"/>
        <v>0</v>
      </c>
      <c r="G796" s="229">
        <v>0</v>
      </c>
      <c r="H796" s="229">
        <v>0</v>
      </c>
      <c r="I796" s="229">
        <v>0</v>
      </c>
      <c r="J796" s="229">
        <v>0</v>
      </c>
      <c r="K796" s="229">
        <v>0</v>
      </c>
      <c r="L796" s="229">
        <v>0</v>
      </c>
      <c r="M796" s="229">
        <v>0</v>
      </c>
      <c r="N796" s="229">
        <v>0</v>
      </c>
      <c r="O796" s="229">
        <v>0</v>
      </c>
      <c r="P796" s="229">
        <v>0</v>
      </c>
      <c r="Q796" s="229">
        <v>0</v>
      </c>
      <c r="R796" s="229">
        <v>0</v>
      </c>
      <c r="S796" s="229">
        <v>0</v>
      </c>
      <c r="T796" s="229">
        <v>0</v>
      </c>
      <c r="U796" s="229">
        <v>0</v>
      </c>
      <c r="V796" s="229">
        <v>0</v>
      </c>
      <c r="W796" s="229">
        <v>0</v>
      </c>
      <c r="X796" s="229">
        <v>0</v>
      </c>
      <c r="Y796" s="229">
        <v>0</v>
      </c>
      <c r="Z796" s="229">
        <v>0</v>
      </c>
      <c r="AA796" s="229">
        <v>0</v>
      </c>
      <c r="AB796" s="229">
        <v>0</v>
      </c>
      <c r="AC796" s="229">
        <v>0</v>
      </c>
      <c r="AD796" s="229">
        <v>0</v>
      </c>
      <c r="AE796" s="229">
        <v>0</v>
      </c>
      <c r="AF796" s="229">
        <v>0</v>
      </c>
      <c r="AG796" s="229">
        <v>0</v>
      </c>
      <c r="AH796" s="229">
        <v>0</v>
      </c>
      <c r="AI796" s="229">
        <v>0</v>
      </c>
      <c r="AJ796" s="229">
        <v>0</v>
      </c>
      <c r="AK796" s="229">
        <v>0</v>
      </c>
      <c r="AL796" s="229">
        <v>0</v>
      </c>
    </row>
    <row r="797" spans="1:38">
      <c r="A797" s="229">
        <v>61</v>
      </c>
      <c r="B797" s="229" t="s">
        <v>3449</v>
      </c>
      <c r="C797" s="229" t="s">
        <v>3505</v>
      </c>
      <c r="D797" s="229">
        <f t="shared" si="12"/>
        <v>0</v>
      </c>
      <c r="G797" s="229">
        <v>0</v>
      </c>
      <c r="H797" s="229">
        <v>0</v>
      </c>
      <c r="I797" s="229">
        <v>0</v>
      </c>
      <c r="J797" s="229">
        <v>0</v>
      </c>
      <c r="K797" s="229">
        <v>0</v>
      </c>
      <c r="L797" s="229">
        <v>0</v>
      </c>
      <c r="M797" s="229">
        <v>0</v>
      </c>
      <c r="N797" s="229">
        <v>0</v>
      </c>
      <c r="O797" s="229">
        <v>0</v>
      </c>
      <c r="P797" s="229">
        <v>0</v>
      </c>
      <c r="Q797" s="229">
        <v>0</v>
      </c>
      <c r="R797" s="229">
        <v>0</v>
      </c>
      <c r="S797" s="229">
        <v>0</v>
      </c>
      <c r="T797" s="229">
        <v>0</v>
      </c>
      <c r="U797" s="229">
        <v>0</v>
      </c>
      <c r="V797" s="229">
        <v>0</v>
      </c>
      <c r="W797" s="229">
        <v>0</v>
      </c>
      <c r="X797" s="229">
        <v>0</v>
      </c>
      <c r="Y797" s="229">
        <v>0</v>
      </c>
      <c r="Z797" s="229">
        <v>0</v>
      </c>
      <c r="AA797" s="229">
        <v>0</v>
      </c>
      <c r="AB797" s="229">
        <v>0</v>
      </c>
      <c r="AC797" s="229">
        <v>0</v>
      </c>
      <c r="AD797" s="229">
        <v>0</v>
      </c>
      <c r="AE797" s="229">
        <v>0</v>
      </c>
      <c r="AF797" s="229">
        <v>0</v>
      </c>
      <c r="AG797" s="229">
        <v>0</v>
      </c>
      <c r="AH797" s="229">
        <v>0</v>
      </c>
      <c r="AI797" s="229">
        <v>0</v>
      </c>
      <c r="AJ797" s="229">
        <v>0</v>
      </c>
      <c r="AK797" s="229">
        <v>0</v>
      </c>
      <c r="AL797" s="229">
        <v>0</v>
      </c>
    </row>
    <row r="798" spans="1:38">
      <c r="A798" s="229">
        <v>62</v>
      </c>
      <c r="B798" s="229" t="s">
        <v>3449</v>
      </c>
      <c r="C798" s="229" t="s">
        <v>3506</v>
      </c>
      <c r="D798" s="229">
        <f t="shared" si="12"/>
        <v>0</v>
      </c>
      <c r="G798" s="229">
        <v>0</v>
      </c>
      <c r="H798" s="229">
        <v>0</v>
      </c>
      <c r="I798" s="229">
        <v>0</v>
      </c>
      <c r="J798" s="229">
        <v>0</v>
      </c>
      <c r="K798" s="229">
        <v>0</v>
      </c>
      <c r="L798" s="229">
        <v>0</v>
      </c>
      <c r="M798" s="229">
        <v>0</v>
      </c>
      <c r="N798" s="229">
        <v>0</v>
      </c>
      <c r="O798" s="229">
        <v>0</v>
      </c>
      <c r="P798" s="229">
        <v>0</v>
      </c>
      <c r="Q798" s="229">
        <v>0</v>
      </c>
      <c r="R798" s="229">
        <v>0</v>
      </c>
      <c r="S798" s="229">
        <v>0</v>
      </c>
      <c r="T798" s="229">
        <v>0</v>
      </c>
      <c r="U798" s="229">
        <v>0</v>
      </c>
      <c r="V798" s="229">
        <v>0</v>
      </c>
      <c r="W798" s="229">
        <v>0</v>
      </c>
      <c r="X798" s="229">
        <v>0</v>
      </c>
      <c r="Y798" s="229">
        <v>0</v>
      </c>
      <c r="Z798" s="229">
        <v>0</v>
      </c>
      <c r="AA798" s="229">
        <v>0</v>
      </c>
      <c r="AB798" s="229">
        <v>0</v>
      </c>
      <c r="AC798" s="229">
        <v>0</v>
      </c>
      <c r="AD798" s="229">
        <v>0</v>
      </c>
      <c r="AE798" s="229">
        <v>0</v>
      </c>
      <c r="AF798" s="229">
        <v>0</v>
      </c>
      <c r="AG798" s="229">
        <v>0</v>
      </c>
      <c r="AH798" s="229">
        <v>0</v>
      </c>
      <c r="AI798" s="229">
        <v>0</v>
      </c>
      <c r="AJ798" s="229">
        <v>0</v>
      </c>
      <c r="AK798" s="229">
        <v>0</v>
      </c>
      <c r="AL798" s="229">
        <v>0</v>
      </c>
    </row>
    <row r="799" spans="1:38">
      <c r="A799" s="229">
        <v>63</v>
      </c>
      <c r="B799" s="229" t="s">
        <v>3449</v>
      </c>
      <c r="C799" s="229" t="s">
        <v>3507</v>
      </c>
      <c r="D799" s="229">
        <f t="shared" si="12"/>
        <v>0</v>
      </c>
      <c r="G799" s="229">
        <v>0</v>
      </c>
      <c r="H799" s="229">
        <v>0</v>
      </c>
      <c r="I799" s="229">
        <v>0</v>
      </c>
      <c r="J799" s="229">
        <v>0</v>
      </c>
      <c r="K799" s="229">
        <v>0</v>
      </c>
      <c r="L799" s="229">
        <v>0</v>
      </c>
      <c r="M799" s="229">
        <v>0</v>
      </c>
      <c r="N799" s="229">
        <v>0</v>
      </c>
      <c r="O799" s="229">
        <v>0</v>
      </c>
      <c r="P799" s="229">
        <v>0</v>
      </c>
      <c r="Q799" s="229">
        <v>0</v>
      </c>
      <c r="R799" s="229">
        <v>0</v>
      </c>
      <c r="S799" s="229">
        <v>0</v>
      </c>
      <c r="T799" s="229">
        <v>0</v>
      </c>
      <c r="U799" s="229">
        <v>0</v>
      </c>
      <c r="V799" s="229">
        <v>0</v>
      </c>
      <c r="W799" s="229">
        <v>0</v>
      </c>
      <c r="X799" s="229">
        <v>0</v>
      </c>
      <c r="Y799" s="229">
        <v>0</v>
      </c>
      <c r="Z799" s="229">
        <v>0</v>
      </c>
      <c r="AA799" s="229">
        <v>0</v>
      </c>
      <c r="AB799" s="229">
        <v>0</v>
      </c>
      <c r="AC799" s="229">
        <v>0</v>
      </c>
      <c r="AD799" s="229">
        <v>0</v>
      </c>
      <c r="AE799" s="229">
        <v>0</v>
      </c>
      <c r="AF799" s="229">
        <v>0</v>
      </c>
      <c r="AG799" s="229">
        <v>0</v>
      </c>
      <c r="AH799" s="229">
        <v>0</v>
      </c>
      <c r="AI799" s="229">
        <v>0</v>
      </c>
      <c r="AJ799" s="229">
        <v>0</v>
      </c>
      <c r="AK799" s="229">
        <v>0</v>
      </c>
      <c r="AL799" s="229">
        <v>0</v>
      </c>
    </row>
    <row r="800" spans="1:38">
      <c r="A800" s="229">
        <v>64</v>
      </c>
      <c r="B800" s="229" t="s">
        <v>3449</v>
      </c>
      <c r="C800" s="229" t="s">
        <v>3508</v>
      </c>
      <c r="D800" s="229">
        <f t="shared" si="12"/>
        <v>0</v>
      </c>
      <c r="G800" s="229">
        <v>0</v>
      </c>
      <c r="H800" s="229">
        <v>0</v>
      </c>
      <c r="I800" s="229">
        <v>0</v>
      </c>
      <c r="J800" s="229">
        <v>0</v>
      </c>
      <c r="K800" s="229">
        <v>0</v>
      </c>
      <c r="L800" s="229">
        <v>0</v>
      </c>
      <c r="M800" s="229">
        <v>0</v>
      </c>
      <c r="N800" s="229">
        <v>0</v>
      </c>
      <c r="O800" s="229">
        <v>0</v>
      </c>
      <c r="P800" s="229">
        <v>0</v>
      </c>
      <c r="Q800" s="229">
        <v>0</v>
      </c>
      <c r="R800" s="229">
        <v>0</v>
      </c>
      <c r="S800" s="229">
        <v>0</v>
      </c>
      <c r="T800" s="229">
        <v>0</v>
      </c>
      <c r="U800" s="229">
        <v>0</v>
      </c>
      <c r="V800" s="229">
        <v>0</v>
      </c>
      <c r="W800" s="229">
        <v>0</v>
      </c>
      <c r="X800" s="229">
        <v>0</v>
      </c>
      <c r="Y800" s="229">
        <v>0</v>
      </c>
      <c r="Z800" s="229">
        <v>0</v>
      </c>
      <c r="AA800" s="229">
        <v>0</v>
      </c>
      <c r="AB800" s="229">
        <v>0</v>
      </c>
      <c r="AC800" s="229">
        <v>0</v>
      </c>
      <c r="AD800" s="229">
        <v>0</v>
      </c>
      <c r="AE800" s="229">
        <v>0</v>
      </c>
      <c r="AF800" s="229">
        <v>0</v>
      </c>
      <c r="AG800" s="229">
        <v>0</v>
      </c>
      <c r="AH800" s="229">
        <v>0</v>
      </c>
      <c r="AI800" s="229">
        <v>0</v>
      </c>
      <c r="AJ800" s="229">
        <v>0</v>
      </c>
      <c r="AK800" s="229">
        <v>0</v>
      </c>
      <c r="AL800" s="229">
        <v>0</v>
      </c>
    </row>
    <row r="801" spans="1:38">
      <c r="A801" s="229">
        <v>65</v>
      </c>
      <c r="B801" s="229" t="s">
        <v>3449</v>
      </c>
      <c r="C801" s="229" t="s">
        <v>3509</v>
      </c>
      <c r="D801" s="229">
        <f t="shared" si="12"/>
        <v>0</v>
      </c>
      <c r="G801" s="229">
        <v>0</v>
      </c>
      <c r="H801" s="229">
        <v>0</v>
      </c>
      <c r="I801" s="229">
        <v>0</v>
      </c>
      <c r="J801" s="229">
        <v>0</v>
      </c>
      <c r="K801" s="229">
        <v>0</v>
      </c>
      <c r="L801" s="229">
        <v>0</v>
      </c>
      <c r="M801" s="229">
        <v>0</v>
      </c>
      <c r="N801" s="229">
        <v>0</v>
      </c>
      <c r="O801" s="229">
        <v>0</v>
      </c>
      <c r="P801" s="229">
        <v>0</v>
      </c>
      <c r="Q801" s="229">
        <v>0</v>
      </c>
      <c r="R801" s="229">
        <v>0</v>
      </c>
      <c r="S801" s="229">
        <v>0</v>
      </c>
      <c r="T801" s="229">
        <v>0</v>
      </c>
      <c r="U801" s="229">
        <v>0</v>
      </c>
      <c r="V801" s="229">
        <v>0</v>
      </c>
      <c r="W801" s="229">
        <v>0</v>
      </c>
      <c r="X801" s="229">
        <v>0</v>
      </c>
      <c r="Y801" s="229">
        <v>0</v>
      </c>
      <c r="Z801" s="229">
        <v>0</v>
      </c>
      <c r="AA801" s="229">
        <v>0</v>
      </c>
      <c r="AB801" s="229">
        <v>0</v>
      </c>
      <c r="AC801" s="229">
        <v>0</v>
      </c>
      <c r="AD801" s="229">
        <v>0</v>
      </c>
      <c r="AE801" s="229">
        <v>0</v>
      </c>
      <c r="AF801" s="229">
        <v>0</v>
      </c>
      <c r="AG801" s="229">
        <v>0</v>
      </c>
      <c r="AH801" s="229">
        <v>0</v>
      </c>
      <c r="AI801" s="229">
        <v>0</v>
      </c>
      <c r="AJ801" s="229">
        <v>0</v>
      </c>
      <c r="AK801" s="229">
        <v>0</v>
      </c>
      <c r="AL801" s="229">
        <v>0</v>
      </c>
    </row>
    <row r="802" spans="1:38">
      <c r="A802" s="229">
        <v>66</v>
      </c>
      <c r="B802" s="229" t="s">
        <v>3449</v>
      </c>
      <c r="C802" s="229" t="s">
        <v>3510</v>
      </c>
      <c r="D802" s="229">
        <f t="shared" si="12"/>
        <v>0</v>
      </c>
      <c r="G802" s="229">
        <v>0</v>
      </c>
      <c r="H802" s="229">
        <v>0</v>
      </c>
      <c r="I802" s="229">
        <v>0</v>
      </c>
      <c r="J802" s="229">
        <v>0</v>
      </c>
      <c r="K802" s="229">
        <v>0</v>
      </c>
      <c r="L802" s="229">
        <v>0</v>
      </c>
      <c r="M802" s="229">
        <v>0</v>
      </c>
      <c r="N802" s="229">
        <v>0</v>
      </c>
      <c r="O802" s="229">
        <v>0</v>
      </c>
      <c r="P802" s="229">
        <v>0</v>
      </c>
      <c r="Q802" s="229">
        <v>0</v>
      </c>
      <c r="R802" s="229">
        <v>0</v>
      </c>
      <c r="S802" s="229">
        <v>0</v>
      </c>
      <c r="T802" s="229">
        <v>0</v>
      </c>
      <c r="U802" s="229">
        <v>0</v>
      </c>
      <c r="V802" s="229">
        <v>0</v>
      </c>
      <c r="W802" s="229">
        <v>0</v>
      </c>
      <c r="X802" s="229">
        <v>0</v>
      </c>
      <c r="Y802" s="229">
        <v>0</v>
      </c>
      <c r="Z802" s="229">
        <v>0</v>
      </c>
      <c r="AA802" s="229">
        <v>0</v>
      </c>
      <c r="AB802" s="229">
        <v>0</v>
      </c>
      <c r="AC802" s="229">
        <v>0</v>
      </c>
      <c r="AD802" s="229">
        <v>0</v>
      </c>
      <c r="AE802" s="229">
        <v>0</v>
      </c>
      <c r="AF802" s="229">
        <v>0</v>
      </c>
      <c r="AG802" s="229">
        <v>0</v>
      </c>
      <c r="AH802" s="229">
        <v>0</v>
      </c>
      <c r="AI802" s="229">
        <v>0</v>
      </c>
      <c r="AJ802" s="229">
        <v>0</v>
      </c>
      <c r="AK802" s="229">
        <v>0</v>
      </c>
      <c r="AL802" s="229">
        <v>0</v>
      </c>
    </row>
    <row r="803" spans="1:38">
      <c r="A803" s="229">
        <v>67</v>
      </c>
      <c r="B803" s="229" t="s">
        <v>3449</v>
      </c>
      <c r="C803" s="229" t="s">
        <v>3511</v>
      </c>
      <c r="D803" s="229">
        <f t="shared" si="12"/>
        <v>0</v>
      </c>
      <c r="G803" s="229">
        <v>0</v>
      </c>
      <c r="H803" s="229">
        <v>0</v>
      </c>
      <c r="I803" s="229">
        <v>0</v>
      </c>
      <c r="J803" s="229">
        <v>0</v>
      </c>
      <c r="K803" s="229">
        <v>0</v>
      </c>
      <c r="L803" s="229">
        <v>0</v>
      </c>
      <c r="M803" s="229">
        <v>0</v>
      </c>
      <c r="N803" s="229">
        <v>0</v>
      </c>
      <c r="O803" s="229">
        <v>0</v>
      </c>
      <c r="P803" s="229">
        <v>0</v>
      </c>
      <c r="Q803" s="229">
        <v>0</v>
      </c>
      <c r="R803" s="229">
        <v>0</v>
      </c>
      <c r="S803" s="229">
        <v>0</v>
      </c>
      <c r="T803" s="229">
        <v>0</v>
      </c>
      <c r="U803" s="229">
        <v>0</v>
      </c>
      <c r="V803" s="229">
        <v>0</v>
      </c>
      <c r="W803" s="229">
        <v>0</v>
      </c>
      <c r="X803" s="229">
        <v>0</v>
      </c>
      <c r="Y803" s="229">
        <v>0</v>
      </c>
      <c r="Z803" s="229">
        <v>0</v>
      </c>
      <c r="AA803" s="229">
        <v>0</v>
      </c>
      <c r="AB803" s="229">
        <v>0</v>
      </c>
      <c r="AC803" s="229">
        <v>0</v>
      </c>
      <c r="AD803" s="229">
        <v>0</v>
      </c>
      <c r="AE803" s="229">
        <v>0</v>
      </c>
      <c r="AF803" s="229">
        <v>0</v>
      </c>
      <c r="AG803" s="229">
        <v>0</v>
      </c>
      <c r="AH803" s="229">
        <v>0</v>
      </c>
      <c r="AI803" s="229">
        <v>0</v>
      </c>
      <c r="AJ803" s="229">
        <v>0</v>
      </c>
      <c r="AK803" s="229">
        <v>0</v>
      </c>
      <c r="AL803" s="229">
        <v>0</v>
      </c>
    </row>
    <row r="804" spans="1:38">
      <c r="A804" s="229">
        <v>69</v>
      </c>
      <c r="B804" s="229" t="s">
        <v>3449</v>
      </c>
      <c r="C804" s="229" t="s">
        <v>3512</v>
      </c>
      <c r="D804" s="229">
        <f t="shared" si="12"/>
        <v>0</v>
      </c>
      <c r="G804" s="229">
        <v>0</v>
      </c>
      <c r="H804" s="229">
        <v>0</v>
      </c>
      <c r="I804" s="229">
        <v>0</v>
      </c>
      <c r="J804" s="229">
        <v>0</v>
      </c>
      <c r="K804" s="229">
        <v>0</v>
      </c>
      <c r="L804" s="229">
        <v>0</v>
      </c>
      <c r="M804" s="229">
        <v>0</v>
      </c>
      <c r="N804" s="229">
        <v>0</v>
      </c>
      <c r="O804" s="229">
        <v>0</v>
      </c>
      <c r="P804" s="229">
        <v>0</v>
      </c>
      <c r="Q804" s="229">
        <v>0</v>
      </c>
      <c r="R804" s="229">
        <v>0</v>
      </c>
      <c r="S804" s="229">
        <v>0</v>
      </c>
      <c r="T804" s="229">
        <v>0</v>
      </c>
      <c r="U804" s="229">
        <v>0</v>
      </c>
      <c r="V804" s="229">
        <v>0</v>
      </c>
      <c r="W804" s="229">
        <v>0</v>
      </c>
      <c r="X804" s="229">
        <v>0</v>
      </c>
      <c r="Y804" s="229">
        <v>0</v>
      </c>
      <c r="Z804" s="229">
        <v>0</v>
      </c>
      <c r="AA804" s="229">
        <v>0</v>
      </c>
      <c r="AB804" s="229">
        <v>0</v>
      </c>
      <c r="AC804" s="229">
        <v>0</v>
      </c>
      <c r="AD804" s="229">
        <v>0</v>
      </c>
      <c r="AE804" s="229">
        <v>0</v>
      </c>
      <c r="AF804" s="229">
        <v>0</v>
      </c>
      <c r="AG804" s="229">
        <v>0</v>
      </c>
      <c r="AH804" s="229">
        <v>0</v>
      </c>
      <c r="AI804" s="229">
        <v>0</v>
      </c>
      <c r="AJ804" s="229">
        <v>0</v>
      </c>
      <c r="AK804" s="229">
        <v>0</v>
      </c>
      <c r="AL804" s="229">
        <v>0</v>
      </c>
    </row>
    <row r="805" spans="1:38">
      <c r="A805" s="229">
        <v>71</v>
      </c>
      <c r="B805" s="229" t="s">
        <v>3449</v>
      </c>
      <c r="C805" s="229" t="s">
        <v>3513</v>
      </c>
      <c r="D805" s="229">
        <f t="shared" si="12"/>
        <v>0</v>
      </c>
      <c r="G805" s="229">
        <v>0</v>
      </c>
      <c r="H805" s="229">
        <v>0</v>
      </c>
      <c r="I805" s="229">
        <v>0</v>
      </c>
      <c r="J805" s="229">
        <v>0</v>
      </c>
      <c r="K805" s="229">
        <v>0</v>
      </c>
      <c r="L805" s="229">
        <v>0</v>
      </c>
      <c r="M805" s="229">
        <v>0</v>
      </c>
      <c r="N805" s="229">
        <v>0</v>
      </c>
      <c r="O805" s="229">
        <v>0</v>
      </c>
      <c r="P805" s="229">
        <v>0</v>
      </c>
      <c r="Q805" s="229">
        <v>0</v>
      </c>
      <c r="R805" s="229">
        <v>0</v>
      </c>
      <c r="S805" s="229">
        <v>0</v>
      </c>
      <c r="T805" s="229">
        <v>0</v>
      </c>
      <c r="U805" s="229">
        <v>0</v>
      </c>
      <c r="V805" s="229">
        <v>0</v>
      </c>
      <c r="W805" s="229">
        <v>0</v>
      </c>
      <c r="X805" s="229">
        <v>0</v>
      </c>
      <c r="Y805" s="229">
        <v>0</v>
      </c>
      <c r="Z805" s="229">
        <v>0</v>
      </c>
      <c r="AA805" s="229">
        <v>0</v>
      </c>
      <c r="AB805" s="229">
        <v>0</v>
      </c>
      <c r="AC805" s="229">
        <v>0</v>
      </c>
      <c r="AD805" s="229">
        <v>0</v>
      </c>
      <c r="AE805" s="229">
        <v>0</v>
      </c>
      <c r="AF805" s="229">
        <v>0</v>
      </c>
      <c r="AG805" s="229">
        <v>0</v>
      </c>
      <c r="AH805" s="229">
        <v>0</v>
      </c>
      <c r="AI805" s="229">
        <v>0</v>
      </c>
      <c r="AJ805" s="229">
        <v>0</v>
      </c>
      <c r="AK805" s="229">
        <v>0</v>
      </c>
      <c r="AL805" s="229">
        <v>0</v>
      </c>
    </row>
    <row r="806" spans="1:38">
      <c r="A806" s="229">
        <v>72</v>
      </c>
      <c r="B806" s="229" t="s">
        <v>3449</v>
      </c>
      <c r="C806" s="229" t="s">
        <v>3514</v>
      </c>
      <c r="D806" s="229">
        <f t="shared" si="12"/>
        <v>0</v>
      </c>
      <c r="G806" s="229">
        <v>0</v>
      </c>
      <c r="H806" s="229">
        <v>0</v>
      </c>
      <c r="I806" s="229">
        <v>0</v>
      </c>
      <c r="J806" s="229">
        <v>0</v>
      </c>
      <c r="K806" s="229">
        <v>0</v>
      </c>
      <c r="L806" s="229">
        <v>0</v>
      </c>
      <c r="M806" s="229">
        <v>0</v>
      </c>
      <c r="N806" s="229">
        <v>0</v>
      </c>
      <c r="O806" s="229">
        <v>0</v>
      </c>
      <c r="P806" s="229">
        <v>0</v>
      </c>
      <c r="Q806" s="229">
        <v>0</v>
      </c>
      <c r="R806" s="229">
        <v>0</v>
      </c>
      <c r="S806" s="229">
        <v>0</v>
      </c>
      <c r="T806" s="229">
        <v>0</v>
      </c>
      <c r="U806" s="229">
        <v>0</v>
      </c>
      <c r="V806" s="229">
        <v>0</v>
      </c>
      <c r="W806" s="229">
        <v>0</v>
      </c>
      <c r="X806" s="229">
        <v>0</v>
      </c>
      <c r="Y806" s="229">
        <v>0</v>
      </c>
      <c r="Z806" s="229">
        <v>0</v>
      </c>
      <c r="AA806" s="229">
        <v>0</v>
      </c>
      <c r="AB806" s="229">
        <v>0</v>
      </c>
      <c r="AC806" s="229">
        <v>0</v>
      </c>
      <c r="AD806" s="229">
        <v>0</v>
      </c>
      <c r="AE806" s="229">
        <v>0</v>
      </c>
      <c r="AF806" s="229">
        <v>0</v>
      </c>
      <c r="AG806" s="229">
        <v>0</v>
      </c>
      <c r="AH806" s="229">
        <v>0</v>
      </c>
      <c r="AI806" s="229">
        <v>0</v>
      </c>
      <c r="AJ806" s="229">
        <v>0</v>
      </c>
      <c r="AK806" s="229">
        <v>0</v>
      </c>
      <c r="AL806" s="229">
        <v>0</v>
      </c>
    </row>
    <row r="807" spans="1:38">
      <c r="A807" s="229">
        <v>73</v>
      </c>
      <c r="B807" s="229" t="s">
        <v>3449</v>
      </c>
      <c r="C807" s="229" t="s">
        <v>3515</v>
      </c>
      <c r="D807" s="229">
        <f t="shared" si="12"/>
        <v>0</v>
      </c>
      <c r="G807" s="229">
        <v>0</v>
      </c>
      <c r="H807" s="229">
        <v>0</v>
      </c>
      <c r="I807" s="229">
        <v>0</v>
      </c>
      <c r="J807" s="229">
        <v>0</v>
      </c>
      <c r="K807" s="229">
        <v>0</v>
      </c>
      <c r="L807" s="229">
        <v>0</v>
      </c>
      <c r="M807" s="229">
        <v>0</v>
      </c>
      <c r="N807" s="229">
        <v>0</v>
      </c>
      <c r="O807" s="229">
        <v>0</v>
      </c>
      <c r="P807" s="229">
        <v>0</v>
      </c>
      <c r="Q807" s="229">
        <v>0</v>
      </c>
      <c r="R807" s="229">
        <v>0</v>
      </c>
      <c r="S807" s="229">
        <v>0</v>
      </c>
      <c r="T807" s="229">
        <v>0</v>
      </c>
      <c r="U807" s="229">
        <v>0</v>
      </c>
      <c r="V807" s="229">
        <v>0</v>
      </c>
      <c r="W807" s="229">
        <v>0</v>
      </c>
      <c r="X807" s="229">
        <v>0</v>
      </c>
      <c r="Y807" s="229">
        <v>0</v>
      </c>
      <c r="Z807" s="229">
        <v>0</v>
      </c>
      <c r="AA807" s="229">
        <v>0</v>
      </c>
      <c r="AB807" s="229">
        <v>0</v>
      </c>
      <c r="AC807" s="229">
        <v>0</v>
      </c>
      <c r="AD807" s="229">
        <v>0</v>
      </c>
      <c r="AE807" s="229">
        <v>0</v>
      </c>
      <c r="AF807" s="229">
        <v>0</v>
      </c>
      <c r="AG807" s="229">
        <v>0</v>
      </c>
      <c r="AH807" s="229">
        <v>0</v>
      </c>
      <c r="AI807" s="229">
        <v>0</v>
      </c>
      <c r="AJ807" s="229">
        <v>0</v>
      </c>
      <c r="AK807" s="229">
        <v>0</v>
      </c>
      <c r="AL807" s="229">
        <v>0</v>
      </c>
    </row>
    <row r="808" spans="1:38">
      <c r="A808" s="229">
        <v>74</v>
      </c>
      <c r="B808" s="229" t="s">
        <v>3449</v>
      </c>
      <c r="C808" s="229" t="s">
        <v>3516</v>
      </c>
      <c r="D808" s="229">
        <f t="shared" si="12"/>
        <v>0</v>
      </c>
      <c r="G808" s="229">
        <v>0</v>
      </c>
      <c r="H808" s="229">
        <v>0</v>
      </c>
      <c r="I808" s="229">
        <v>0</v>
      </c>
      <c r="J808" s="229">
        <v>0</v>
      </c>
      <c r="K808" s="229">
        <v>0</v>
      </c>
      <c r="L808" s="229">
        <v>0</v>
      </c>
      <c r="M808" s="229">
        <v>0</v>
      </c>
      <c r="N808" s="229">
        <v>0</v>
      </c>
      <c r="O808" s="229">
        <v>0</v>
      </c>
      <c r="P808" s="229">
        <v>0</v>
      </c>
      <c r="Q808" s="229">
        <v>0</v>
      </c>
      <c r="R808" s="229">
        <v>0</v>
      </c>
      <c r="S808" s="229">
        <v>0</v>
      </c>
      <c r="T808" s="229">
        <v>0</v>
      </c>
      <c r="U808" s="229">
        <v>0</v>
      </c>
      <c r="V808" s="229">
        <v>0</v>
      </c>
      <c r="W808" s="229">
        <v>0</v>
      </c>
      <c r="X808" s="229">
        <v>0</v>
      </c>
      <c r="Y808" s="229">
        <v>0</v>
      </c>
      <c r="Z808" s="229">
        <v>0</v>
      </c>
      <c r="AA808" s="229">
        <v>0</v>
      </c>
      <c r="AB808" s="229">
        <v>0</v>
      </c>
      <c r="AC808" s="229">
        <v>0</v>
      </c>
      <c r="AD808" s="229">
        <v>0</v>
      </c>
      <c r="AE808" s="229">
        <v>0</v>
      </c>
      <c r="AF808" s="229">
        <v>0</v>
      </c>
      <c r="AG808" s="229">
        <v>0</v>
      </c>
      <c r="AH808" s="229">
        <v>0</v>
      </c>
      <c r="AI808" s="229">
        <v>0</v>
      </c>
      <c r="AJ808" s="229">
        <v>0</v>
      </c>
      <c r="AK808" s="229">
        <v>0</v>
      </c>
      <c r="AL808" s="229">
        <v>0</v>
      </c>
    </row>
    <row r="809" spans="1:38">
      <c r="A809" s="229">
        <v>76</v>
      </c>
      <c r="B809" s="229" t="s">
        <v>3449</v>
      </c>
      <c r="C809" s="229" t="s">
        <v>3517</v>
      </c>
      <c r="D809" s="229">
        <f t="shared" si="12"/>
        <v>0</v>
      </c>
      <c r="G809" s="229">
        <v>0</v>
      </c>
      <c r="H809" s="229">
        <v>0</v>
      </c>
      <c r="I809" s="229">
        <v>0</v>
      </c>
      <c r="J809" s="229">
        <v>0</v>
      </c>
      <c r="K809" s="229">
        <v>0</v>
      </c>
      <c r="L809" s="229">
        <v>0</v>
      </c>
      <c r="M809" s="229">
        <v>0</v>
      </c>
      <c r="N809" s="229">
        <v>0</v>
      </c>
      <c r="O809" s="229">
        <v>0</v>
      </c>
      <c r="P809" s="229">
        <v>0</v>
      </c>
      <c r="Q809" s="229">
        <v>0</v>
      </c>
      <c r="R809" s="229">
        <v>0</v>
      </c>
      <c r="S809" s="229">
        <v>0</v>
      </c>
      <c r="T809" s="229">
        <v>0</v>
      </c>
      <c r="U809" s="229">
        <v>0</v>
      </c>
      <c r="V809" s="229">
        <v>0</v>
      </c>
      <c r="W809" s="229">
        <v>0</v>
      </c>
      <c r="X809" s="229">
        <v>0</v>
      </c>
      <c r="Y809" s="229">
        <v>0</v>
      </c>
      <c r="Z809" s="229">
        <v>0</v>
      </c>
      <c r="AA809" s="229">
        <v>0</v>
      </c>
      <c r="AB809" s="229">
        <v>0</v>
      </c>
      <c r="AC809" s="229">
        <v>0</v>
      </c>
      <c r="AD809" s="229">
        <v>0</v>
      </c>
      <c r="AE809" s="229">
        <v>0</v>
      </c>
      <c r="AF809" s="229">
        <v>0</v>
      </c>
      <c r="AG809" s="229">
        <v>0</v>
      </c>
      <c r="AH809" s="229">
        <v>0</v>
      </c>
      <c r="AI809" s="229">
        <v>0</v>
      </c>
      <c r="AJ809" s="229">
        <v>0</v>
      </c>
      <c r="AK809" s="229">
        <v>0</v>
      </c>
      <c r="AL809" s="229">
        <v>0</v>
      </c>
    </row>
    <row r="810" spans="1:38">
      <c r="A810" s="229">
        <v>77</v>
      </c>
      <c r="B810" s="229" t="s">
        <v>3449</v>
      </c>
      <c r="C810" s="229" t="s">
        <v>3518</v>
      </c>
      <c r="D810" s="229">
        <f t="shared" si="12"/>
        <v>0</v>
      </c>
      <c r="G810" s="229">
        <v>0</v>
      </c>
      <c r="H810" s="229">
        <v>0</v>
      </c>
      <c r="I810" s="229">
        <v>0</v>
      </c>
      <c r="J810" s="229">
        <v>0</v>
      </c>
      <c r="K810" s="229">
        <v>0</v>
      </c>
      <c r="L810" s="229">
        <v>0</v>
      </c>
      <c r="M810" s="229">
        <v>0</v>
      </c>
      <c r="N810" s="229">
        <v>0</v>
      </c>
      <c r="O810" s="229">
        <v>0</v>
      </c>
      <c r="P810" s="229">
        <v>0</v>
      </c>
      <c r="Q810" s="229">
        <v>0</v>
      </c>
      <c r="R810" s="229">
        <v>0</v>
      </c>
      <c r="S810" s="229">
        <v>0</v>
      </c>
      <c r="T810" s="229">
        <v>0</v>
      </c>
      <c r="U810" s="229">
        <v>0</v>
      </c>
      <c r="V810" s="229">
        <v>0</v>
      </c>
      <c r="W810" s="229">
        <v>0</v>
      </c>
      <c r="X810" s="229">
        <v>0</v>
      </c>
      <c r="Y810" s="229">
        <v>0</v>
      </c>
      <c r="Z810" s="229">
        <v>0</v>
      </c>
      <c r="AA810" s="229">
        <v>0</v>
      </c>
      <c r="AB810" s="229">
        <v>0</v>
      </c>
      <c r="AC810" s="229">
        <v>0</v>
      </c>
      <c r="AD810" s="229">
        <v>0</v>
      </c>
      <c r="AE810" s="229">
        <v>0</v>
      </c>
      <c r="AF810" s="229">
        <v>0</v>
      </c>
      <c r="AG810" s="229">
        <v>0</v>
      </c>
      <c r="AH810" s="229">
        <v>0</v>
      </c>
      <c r="AI810" s="229">
        <v>0</v>
      </c>
      <c r="AJ810" s="229">
        <v>0</v>
      </c>
      <c r="AK810" s="229">
        <v>0</v>
      </c>
      <c r="AL810" s="229">
        <v>0</v>
      </c>
    </row>
    <row r="811" spans="1:38">
      <c r="A811" s="229">
        <v>78</v>
      </c>
      <c r="B811" s="229" t="s">
        <v>3449</v>
      </c>
      <c r="C811" s="229" t="s">
        <v>3519</v>
      </c>
      <c r="D811" s="229">
        <f t="shared" si="12"/>
        <v>0</v>
      </c>
      <c r="G811" s="229">
        <v>0</v>
      </c>
      <c r="H811" s="229">
        <v>0</v>
      </c>
      <c r="I811" s="229">
        <v>0</v>
      </c>
      <c r="J811" s="229">
        <v>0</v>
      </c>
      <c r="K811" s="229">
        <v>0</v>
      </c>
      <c r="L811" s="229">
        <v>0</v>
      </c>
      <c r="M811" s="229">
        <v>0</v>
      </c>
      <c r="N811" s="229">
        <v>0</v>
      </c>
      <c r="O811" s="229">
        <v>0</v>
      </c>
      <c r="P811" s="229">
        <v>0</v>
      </c>
      <c r="Q811" s="229">
        <v>0</v>
      </c>
      <c r="R811" s="229">
        <v>0</v>
      </c>
      <c r="S811" s="229">
        <v>0</v>
      </c>
      <c r="T811" s="229">
        <v>0</v>
      </c>
      <c r="U811" s="229">
        <v>0</v>
      </c>
      <c r="V811" s="229">
        <v>0</v>
      </c>
      <c r="W811" s="229">
        <v>0</v>
      </c>
      <c r="X811" s="229">
        <v>0</v>
      </c>
      <c r="Y811" s="229">
        <v>0</v>
      </c>
      <c r="Z811" s="229">
        <v>0</v>
      </c>
      <c r="AA811" s="229">
        <v>0</v>
      </c>
      <c r="AB811" s="229">
        <v>0</v>
      </c>
      <c r="AC811" s="229">
        <v>0</v>
      </c>
      <c r="AD811" s="229">
        <v>0</v>
      </c>
      <c r="AE811" s="229">
        <v>0</v>
      </c>
      <c r="AF811" s="229">
        <v>0</v>
      </c>
      <c r="AG811" s="229">
        <v>0</v>
      </c>
      <c r="AH811" s="229">
        <v>0</v>
      </c>
      <c r="AI811" s="229">
        <v>0</v>
      </c>
      <c r="AJ811" s="229">
        <v>0</v>
      </c>
      <c r="AK811" s="229">
        <v>0</v>
      </c>
      <c r="AL811" s="229">
        <v>0</v>
      </c>
    </row>
    <row r="812" spans="1:38">
      <c r="A812" s="229">
        <v>79</v>
      </c>
      <c r="B812" s="229" t="s">
        <v>3449</v>
      </c>
      <c r="C812" s="229" t="s">
        <v>3520</v>
      </c>
      <c r="D812" s="229">
        <f t="shared" si="12"/>
        <v>0</v>
      </c>
      <c r="G812" s="229">
        <v>0</v>
      </c>
      <c r="H812" s="229">
        <v>0</v>
      </c>
      <c r="I812" s="229">
        <v>0</v>
      </c>
      <c r="J812" s="229">
        <v>0</v>
      </c>
      <c r="K812" s="229">
        <v>0</v>
      </c>
      <c r="L812" s="229">
        <v>0</v>
      </c>
      <c r="M812" s="229">
        <v>0</v>
      </c>
      <c r="N812" s="229">
        <v>0</v>
      </c>
      <c r="O812" s="229">
        <v>0</v>
      </c>
      <c r="P812" s="229">
        <v>0</v>
      </c>
      <c r="Q812" s="229">
        <v>0</v>
      </c>
      <c r="R812" s="229">
        <v>0</v>
      </c>
      <c r="S812" s="229">
        <v>0</v>
      </c>
      <c r="T812" s="229">
        <v>0</v>
      </c>
      <c r="U812" s="229">
        <v>0</v>
      </c>
      <c r="V812" s="229">
        <v>0</v>
      </c>
      <c r="W812" s="229">
        <v>0</v>
      </c>
      <c r="X812" s="229">
        <v>0</v>
      </c>
      <c r="Y812" s="229">
        <v>0</v>
      </c>
      <c r="Z812" s="229">
        <v>0</v>
      </c>
      <c r="AA812" s="229">
        <v>0</v>
      </c>
      <c r="AB812" s="229">
        <v>0</v>
      </c>
      <c r="AC812" s="229">
        <v>0</v>
      </c>
      <c r="AD812" s="229">
        <v>0</v>
      </c>
      <c r="AE812" s="229">
        <v>0</v>
      </c>
      <c r="AF812" s="229">
        <v>0</v>
      </c>
      <c r="AG812" s="229">
        <v>0</v>
      </c>
      <c r="AH812" s="229">
        <v>0</v>
      </c>
      <c r="AI812" s="229">
        <v>0</v>
      </c>
      <c r="AJ812" s="229">
        <v>0</v>
      </c>
      <c r="AK812" s="229">
        <v>0</v>
      </c>
      <c r="AL812" s="229">
        <v>0</v>
      </c>
    </row>
    <row r="813" spans="1:38">
      <c r="A813" s="229">
        <v>83</v>
      </c>
      <c r="B813" s="229" t="s">
        <v>3449</v>
      </c>
      <c r="C813" s="229" t="s">
        <v>3521</v>
      </c>
      <c r="D813" s="229">
        <f t="shared" si="12"/>
        <v>0</v>
      </c>
      <c r="G813" s="229">
        <v>0</v>
      </c>
      <c r="H813" s="229">
        <v>0</v>
      </c>
      <c r="I813" s="229">
        <v>0</v>
      </c>
      <c r="J813" s="229">
        <v>0</v>
      </c>
      <c r="K813" s="229">
        <v>0</v>
      </c>
      <c r="L813" s="229">
        <v>0</v>
      </c>
      <c r="M813" s="229">
        <v>0</v>
      </c>
      <c r="N813" s="229">
        <v>0</v>
      </c>
      <c r="O813" s="229">
        <v>0</v>
      </c>
      <c r="P813" s="229">
        <v>0</v>
      </c>
      <c r="Q813" s="229">
        <v>0</v>
      </c>
      <c r="R813" s="229">
        <v>0</v>
      </c>
      <c r="S813" s="229">
        <v>0</v>
      </c>
      <c r="T813" s="229">
        <v>0</v>
      </c>
      <c r="U813" s="229">
        <v>0</v>
      </c>
      <c r="V813" s="229">
        <v>0</v>
      </c>
      <c r="W813" s="229">
        <v>0</v>
      </c>
      <c r="X813" s="229">
        <v>0</v>
      </c>
      <c r="Y813" s="229">
        <v>0</v>
      </c>
      <c r="Z813" s="229">
        <v>0</v>
      </c>
      <c r="AA813" s="229">
        <v>0</v>
      </c>
      <c r="AB813" s="229">
        <v>0</v>
      </c>
      <c r="AC813" s="229">
        <v>0</v>
      </c>
      <c r="AD813" s="229">
        <v>0</v>
      </c>
      <c r="AE813" s="229">
        <v>0</v>
      </c>
      <c r="AF813" s="229">
        <v>0</v>
      </c>
      <c r="AG813" s="229">
        <v>0</v>
      </c>
      <c r="AH813" s="229">
        <v>0</v>
      </c>
      <c r="AI813" s="229">
        <v>0</v>
      </c>
      <c r="AJ813" s="229">
        <v>0</v>
      </c>
      <c r="AK813" s="229">
        <v>0</v>
      </c>
      <c r="AL813" s="229">
        <v>0</v>
      </c>
    </row>
    <row r="814" spans="1:38">
      <c r="A814" s="229">
        <v>84</v>
      </c>
      <c r="B814" s="229" t="s">
        <v>3449</v>
      </c>
      <c r="C814" s="229" t="s">
        <v>3522</v>
      </c>
      <c r="D814" s="229">
        <f t="shared" si="12"/>
        <v>0</v>
      </c>
      <c r="G814" s="229">
        <v>0</v>
      </c>
      <c r="H814" s="229">
        <v>0</v>
      </c>
      <c r="I814" s="229">
        <v>0</v>
      </c>
      <c r="J814" s="229">
        <v>0</v>
      </c>
      <c r="K814" s="229">
        <v>0</v>
      </c>
      <c r="L814" s="229">
        <v>0</v>
      </c>
      <c r="M814" s="229">
        <v>0</v>
      </c>
      <c r="N814" s="229">
        <v>0</v>
      </c>
      <c r="O814" s="229">
        <v>0</v>
      </c>
      <c r="P814" s="229">
        <v>0</v>
      </c>
      <c r="Q814" s="229">
        <v>0</v>
      </c>
      <c r="R814" s="229">
        <v>0</v>
      </c>
      <c r="S814" s="229">
        <v>0</v>
      </c>
      <c r="T814" s="229">
        <v>0</v>
      </c>
      <c r="U814" s="229">
        <v>0</v>
      </c>
      <c r="V814" s="229">
        <v>0</v>
      </c>
      <c r="W814" s="229">
        <v>0</v>
      </c>
      <c r="X814" s="229">
        <v>0</v>
      </c>
      <c r="Y814" s="229">
        <v>0</v>
      </c>
      <c r="Z814" s="229">
        <v>0</v>
      </c>
      <c r="AA814" s="229">
        <v>0</v>
      </c>
      <c r="AB814" s="229">
        <v>0</v>
      </c>
      <c r="AC814" s="229">
        <v>0</v>
      </c>
      <c r="AD814" s="229">
        <v>0</v>
      </c>
      <c r="AE814" s="229">
        <v>0</v>
      </c>
      <c r="AF814" s="229">
        <v>0</v>
      </c>
      <c r="AG814" s="229">
        <v>0</v>
      </c>
      <c r="AH814" s="229">
        <v>0</v>
      </c>
      <c r="AI814" s="229">
        <v>0</v>
      </c>
      <c r="AJ814" s="229">
        <v>0</v>
      </c>
      <c r="AK814" s="229">
        <v>0</v>
      </c>
      <c r="AL814" s="229">
        <v>0</v>
      </c>
    </row>
    <row r="815" spans="1:38">
      <c r="A815" s="229">
        <v>85</v>
      </c>
      <c r="B815" s="229" t="s">
        <v>3449</v>
      </c>
      <c r="C815" s="229" t="s">
        <v>3523</v>
      </c>
      <c r="D815" s="229">
        <f t="shared" si="12"/>
        <v>0</v>
      </c>
      <c r="G815" s="229">
        <v>0</v>
      </c>
      <c r="H815" s="229">
        <v>0</v>
      </c>
      <c r="I815" s="229">
        <v>0</v>
      </c>
      <c r="J815" s="229">
        <v>0</v>
      </c>
      <c r="K815" s="229">
        <v>0</v>
      </c>
      <c r="L815" s="229">
        <v>0</v>
      </c>
      <c r="M815" s="229">
        <v>0</v>
      </c>
      <c r="N815" s="229">
        <v>0</v>
      </c>
      <c r="O815" s="229">
        <v>0</v>
      </c>
      <c r="P815" s="229">
        <v>0</v>
      </c>
      <c r="Q815" s="229">
        <v>0</v>
      </c>
      <c r="R815" s="229">
        <v>0</v>
      </c>
      <c r="S815" s="229">
        <v>0</v>
      </c>
      <c r="T815" s="229">
        <v>0</v>
      </c>
      <c r="U815" s="229">
        <v>0</v>
      </c>
      <c r="V815" s="229">
        <v>0</v>
      </c>
      <c r="W815" s="229">
        <v>0</v>
      </c>
      <c r="X815" s="229">
        <v>0</v>
      </c>
      <c r="Y815" s="229">
        <v>0</v>
      </c>
      <c r="Z815" s="229">
        <v>0</v>
      </c>
      <c r="AA815" s="229">
        <v>0</v>
      </c>
      <c r="AB815" s="229">
        <v>0</v>
      </c>
      <c r="AC815" s="229">
        <v>0</v>
      </c>
      <c r="AD815" s="229">
        <v>0</v>
      </c>
      <c r="AE815" s="229">
        <v>0</v>
      </c>
      <c r="AF815" s="229">
        <v>0</v>
      </c>
      <c r="AG815" s="229">
        <v>0</v>
      </c>
      <c r="AH815" s="229">
        <v>0</v>
      </c>
      <c r="AI815" s="229">
        <v>0</v>
      </c>
      <c r="AJ815" s="229">
        <v>0</v>
      </c>
      <c r="AK815" s="229">
        <v>0</v>
      </c>
      <c r="AL815" s="229">
        <v>0</v>
      </c>
    </row>
    <row r="816" spans="1:38">
      <c r="A816" s="229">
        <v>86</v>
      </c>
      <c r="B816" s="229" t="s">
        <v>3449</v>
      </c>
      <c r="C816" s="229" t="s">
        <v>3524</v>
      </c>
      <c r="D816" s="229">
        <f t="shared" si="12"/>
        <v>0</v>
      </c>
      <c r="G816" s="229">
        <v>0</v>
      </c>
      <c r="H816" s="229">
        <v>0</v>
      </c>
      <c r="I816" s="229">
        <v>0</v>
      </c>
      <c r="J816" s="229">
        <v>0</v>
      </c>
      <c r="K816" s="229">
        <v>0</v>
      </c>
      <c r="L816" s="229">
        <v>0</v>
      </c>
      <c r="M816" s="229">
        <v>0</v>
      </c>
      <c r="N816" s="229">
        <v>0</v>
      </c>
      <c r="O816" s="229">
        <v>0</v>
      </c>
      <c r="P816" s="229">
        <v>0</v>
      </c>
      <c r="Q816" s="229">
        <v>0</v>
      </c>
      <c r="R816" s="229">
        <v>0</v>
      </c>
      <c r="S816" s="229">
        <v>0</v>
      </c>
      <c r="T816" s="229">
        <v>0</v>
      </c>
      <c r="U816" s="229">
        <v>0</v>
      </c>
      <c r="V816" s="229">
        <v>0</v>
      </c>
      <c r="W816" s="229">
        <v>0</v>
      </c>
      <c r="X816" s="229">
        <v>0</v>
      </c>
      <c r="Y816" s="229">
        <v>0</v>
      </c>
      <c r="Z816" s="229">
        <v>0</v>
      </c>
      <c r="AA816" s="229">
        <v>0</v>
      </c>
      <c r="AB816" s="229">
        <v>0</v>
      </c>
      <c r="AC816" s="229">
        <v>0</v>
      </c>
      <c r="AD816" s="229">
        <v>0</v>
      </c>
      <c r="AE816" s="229">
        <v>0</v>
      </c>
      <c r="AF816" s="229">
        <v>0</v>
      </c>
      <c r="AG816" s="229">
        <v>0</v>
      </c>
      <c r="AH816" s="229">
        <v>0</v>
      </c>
      <c r="AI816" s="229">
        <v>0</v>
      </c>
      <c r="AJ816" s="229">
        <v>0</v>
      </c>
      <c r="AK816" s="229">
        <v>0</v>
      </c>
      <c r="AL816" s="229">
        <v>0</v>
      </c>
    </row>
    <row r="817" spans="1:38">
      <c r="A817" s="229">
        <v>87</v>
      </c>
      <c r="B817" s="229" t="s">
        <v>3449</v>
      </c>
      <c r="C817" s="229" t="s">
        <v>3525</v>
      </c>
      <c r="D817" s="229">
        <f t="shared" si="12"/>
        <v>0</v>
      </c>
      <c r="G817" s="229">
        <v>0</v>
      </c>
      <c r="H817" s="229">
        <v>0</v>
      </c>
      <c r="I817" s="229">
        <v>0</v>
      </c>
      <c r="J817" s="229">
        <v>0</v>
      </c>
      <c r="K817" s="229">
        <v>0</v>
      </c>
      <c r="L817" s="229">
        <v>0</v>
      </c>
      <c r="M817" s="229">
        <v>0</v>
      </c>
      <c r="N817" s="229">
        <v>0</v>
      </c>
      <c r="O817" s="229">
        <v>0</v>
      </c>
      <c r="P817" s="229">
        <v>0</v>
      </c>
      <c r="Q817" s="229">
        <v>0</v>
      </c>
      <c r="R817" s="229">
        <v>0</v>
      </c>
      <c r="S817" s="229">
        <v>0</v>
      </c>
      <c r="T817" s="229">
        <v>0</v>
      </c>
      <c r="U817" s="229">
        <v>0</v>
      </c>
      <c r="V817" s="229">
        <v>0</v>
      </c>
      <c r="W817" s="229">
        <v>0</v>
      </c>
      <c r="X817" s="229">
        <v>0</v>
      </c>
      <c r="Y817" s="229">
        <v>0</v>
      </c>
      <c r="Z817" s="229">
        <v>0</v>
      </c>
      <c r="AA817" s="229">
        <v>0</v>
      </c>
      <c r="AB817" s="229">
        <v>0</v>
      </c>
      <c r="AC817" s="229">
        <v>0</v>
      </c>
      <c r="AD817" s="229">
        <v>0</v>
      </c>
      <c r="AE817" s="229">
        <v>0</v>
      </c>
      <c r="AF817" s="229">
        <v>0</v>
      </c>
      <c r="AG817" s="229">
        <v>0</v>
      </c>
      <c r="AH817" s="229">
        <v>0</v>
      </c>
      <c r="AI817" s="229">
        <v>0</v>
      </c>
      <c r="AJ817" s="229">
        <v>0</v>
      </c>
      <c r="AK817" s="229">
        <v>0</v>
      </c>
      <c r="AL817" s="229">
        <v>0</v>
      </c>
    </row>
    <row r="818" spans="1:38">
      <c r="A818" s="229">
        <v>88</v>
      </c>
      <c r="B818" s="229" t="s">
        <v>3449</v>
      </c>
      <c r="C818" s="229" t="s">
        <v>3526</v>
      </c>
      <c r="D818" s="229">
        <f t="shared" si="12"/>
        <v>0</v>
      </c>
      <c r="G818" s="229">
        <v>0</v>
      </c>
      <c r="H818" s="229">
        <v>0</v>
      </c>
      <c r="I818" s="229">
        <v>0</v>
      </c>
      <c r="J818" s="229">
        <v>0</v>
      </c>
      <c r="K818" s="229">
        <v>0</v>
      </c>
      <c r="L818" s="229">
        <v>0</v>
      </c>
      <c r="M818" s="229">
        <v>0</v>
      </c>
      <c r="N818" s="229">
        <v>0</v>
      </c>
      <c r="O818" s="229">
        <v>0</v>
      </c>
      <c r="P818" s="229">
        <v>0</v>
      </c>
      <c r="Q818" s="229">
        <v>0</v>
      </c>
      <c r="R818" s="229">
        <v>0</v>
      </c>
      <c r="S818" s="229">
        <v>0</v>
      </c>
      <c r="T818" s="229">
        <v>0</v>
      </c>
      <c r="U818" s="229">
        <v>0</v>
      </c>
      <c r="V818" s="229">
        <v>0</v>
      </c>
      <c r="W818" s="229">
        <v>0</v>
      </c>
      <c r="X818" s="229">
        <v>0</v>
      </c>
      <c r="Y818" s="229">
        <v>0</v>
      </c>
      <c r="Z818" s="229">
        <v>0</v>
      </c>
      <c r="AA818" s="229">
        <v>0</v>
      </c>
      <c r="AB818" s="229">
        <v>0</v>
      </c>
      <c r="AC818" s="229">
        <v>0</v>
      </c>
      <c r="AD818" s="229">
        <v>0</v>
      </c>
      <c r="AE818" s="229">
        <v>0</v>
      </c>
      <c r="AF818" s="229">
        <v>0</v>
      </c>
      <c r="AG818" s="229">
        <v>0</v>
      </c>
      <c r="AH818" s="229">
        <v>0</v>
      </c>
      <c r="AI818" s="229">
        <v>0</v>
      </c>
      <c r="AJ818" s="229">
        <v>0</v>
      </c>
      <c r="AK818" s="229">
        <v>0</v>
      </c>
      <c r="AL818" s="229">
        <v>0</v>
      </c>
    </row>
    <row r="819" spans="1:38">
      <c r="A819" s="229">
        <v>89</v>
      </c>
      <c r="B819" s="229" t="s">
        <v>3449</v>
      </c>
      <c r="C819" s="229" t="s">
        <v>3527</v>
      </c>
      <c r="D819" s="229">
        <f t="shared" si="12"/>
        <v>0</v>
      </c>
      <c r="G819" s="229">
        <v>0</v>
      </c>
      <c r="H819" s="229">
        <v>0</v>
      </c>
      <c r="I819" s="229">
        <v>0</v>
      </c>
      <c r="J819" s="229">
        <v>0</v>
      </c>
      <c r="K819" s="229">
        <v>0</v>
      </c>
      <c r="L819" s="229">
        <v>0</v>
      </c>
      <c r="M819" s="229">
        <v>0</v>
      </c>
      <c r="N819" s="229">
        <v>0</v>
      </c>
      <c r="O819" s="229">
        <v>0</v>
      </c>
      <c r="P819" s="229">
        <v>0</v>
      </c>
      <c r="Q819" s="229">
        <v>0</v>
      </c>
      <c r="R819" s="229">
        <v>0</v>
      </c>
      <c r="S819" s="229">
        <v>0</v>
      </c>
      <c r="T819" s="229">
        <v>0</v>
      </c>
      <c r="U819" s="229">
        <v>0</v>
      </c>
      <c r="V819" s="229">
        <v>0</v>
      </c>
      <c r="W819" s="229">
        <v>0</v>
      </c>
      <c r="X819" s="229">
        <v>0</v>
      </c>
      <c r="Y819" s="229">
        <v>0</v>
      </c>
      <c r="Z819" s="229">
        <v>0</v>
      </c>
      <c r="AA819" s="229">
        <v>0</v>
      </c>
      <c r="AB819" s="229">
        <v>0</v>
      </c>
      <c r="AC819" s="229">
        <v>0</v>
      </c>
      <c r="AD819" s="229">
        <v>0</v>
      </c>
      <c r="AE819" s="229">
        <v>0</v>
      </c>
      <c r="AF819" s="229">
        <v>0</v>
      </c>
      <c r="AG819" s="229">
        <v>0</v>
      </c>
      <c r="AH819" s="229">
        <v>0</v>
      </c>
      <c r="AI819" s="229">
        <v>0</v>
      </c>
      <c r="AJ819" s="229">
        <v>0</v>
      </c>
      <c r="AK819" s="229">
        <v>0</v>
      </c>
      <c r="AL819" s="229">
        <v>0</v>
      </c>
    </row>
    <row r="820" spans="1:38">
      <c r="A820" s="229">
        <v>90</v>
      </c>
      <c r="B820" s="229" t="s">
        <v>3449</v>
      </c>
      <c r="C820" s="229" t="s">
        <v>3528</v>
      </c>
      <c r="D820" s="229">
        <f t="shared" si="12"/>
        <v>0</v>
      </c>
      <c r="G820" s="229">
        <v>0</v>
      </c>
      <c r="H820" s="229">
        <v>0</v>
      </c>
      <c r="I820" s="229">
        <v>0</v>
      </c>
      <c r="J820" s="229">
        <v>0</v>
      </c>
      <c r="K820" s="229">
        <v>0</v>
      </c>
      <c r="L820" s="229">
        <v>0</v>
      </c>
      <c r="M820" s="229">
        <v>0</v>
      </c>
      <c r="N820" s="229">
        <v>0</v>
      </c>
      <c r="O820" s="229">
        <v>0</v>
      </c>
      <c r="P820" s="229">
        <v>0</v>
      </c>
      <c r="Q820" s="229">
        <v>0</v>
      </c>
      <c r="R820" s="229">
        <v>0</v>
      </c>
      <c r="S820" s="229">
        <v>0</v>
      </c>
      <c r="T820" s="229">
        <v>0</v>
      </c>
      <c r="U820" s="229">
        <v>0</v>
      </c>
      <c r="V820" s="229">
        <v>0</v>
      </c>
      <c r="W820" s="229">
        <v>0</v>
      </c>
      <c r="X820" s="229">
        <v>0</v>
      </c>
      <c r="Y820" s="229">
        <v>0</v>
      </c>
      <c r="Z820" s="229">
        <v>0</v>
      </c>
      <c r="AA820" s="229">
        <v>0</v>
      </c>
      <c r="AB820" s="229">
        <v>0</v>
      </c>
      <c r="AC820" s="229">
        <v>0</v>
      </c>
      <c r="AD820" s="229">
        <v>0</v>
      </c>
      <c r="AE820" s="229">
        <v>0</v>
      </c>
      <c r="AF820" s="229">
        <v>0</v>
      </c>
      <c r="AG820" s="229">
        <v>0</v>
      </c>
      <c r="AH820" s="229">
        <v>0</v>
      </c>
      <c r="AI820" s="229">
        <v>0</v>
      </c>
      <c r="AJ820" s="229">
        <v>0</v>
      </c>
      <c r="AK820" s="229">
        <v>0</v>
      </c>
      <c r="AL820" s="229">
        <v>0</v>
      </c>
    </row>
    <row r="821" spans="1:38">
      <c r="A821" s="229">
        <v>91</v>
      </c>
      <c r="B821" s="229" t="s">
        <v>3449</v>
      </c>
      <c r="C821" s="229" t="s">
        <v>3529</v>
      </c>
      <c r="D821" s="229">
        <f t="shared" si="12"/>
        <v>0</v>
      </c>
      <c r="G821" s="229">
        <v>0</v>
      </c>
      <c r="H821" s="229">
        <v>0</v>
      </c>
      <c r="I821" s="229">
        <v>0</v>
      </c>
      <c r="J821" s="229">
        <v>0</v>
      </c>
      <c r="K821" s="229">
        <v>0</v>
      </c>
      <c r="L821" s="229">
        <v>0</v>
      </c>
      <c r="M821" s="229">
        <v>0</v>
      </c>
      <c r="N821" s="229">
        <v>0</v>
      </c>
      <c r="O821" s="229">
        <v>0</v>
      </c>
      <c r="P821" s="229">
        <v>0</v>
      </c>
      <c r="Q821" s="229">
        <v>0</v>
      </c>
      <c r="R821" s="229">
        <v>0</v>
      </c>
      <c r="S821" s="229">
        <v>0</v>
      </c>
      <c r="T821" s="229">
        <v>0</v>
      </c>
      <c r="U821" s="229">
        <v>0</v>
      </c>
      <c r="V821" s="229">
        <v>0</v>
      </c>
      <c r="W821" s="229">
        <v>0</v>
      </c>
      <c r="X821" s="229">
        <v>0</v>
      </c>
      <c r="Y821" s="229">
        <v>0</v>
      </c>
      <c r="Z821" s="229">
        <v>0</v>
      </c>
      <c r="AA821" s="229">
        <v>0</v>
      </c>
      <c r="AB821" s="229">
        <v>0</v>
      </c>
      <c r="AC821" s="229">
        <v>0</v>
      </c>
      <c r="AD821" s="229">
        <v>0</v>
      </c>
      <c r="AE821" s="229">
        <v>0</v>
      </c>
      <c r="AF821" s="229">
        <v>0</v>
      </c>
      <c r="AG821" s="229">
        <v>0</v>
      </c>
      <c r="AH821" s="229">
        <v>0</v>
      </c>
      <c r="AI821" s="229">
        <v>0</v>
      </c>
      <c r="AJ821" s="229">
        <v>0</v>
      </c>
      <c r="AK821" s="229">
        <v>0</v>
      </c>
      <c r="AL821" s="229">
        <v>0</v>
      </c>
    </row>
    <row r="822" spans="1:38">
      <c r="A822" s="229">
        <v>92</v>
      </c>
      <c r="B822" s="229" t="s">
        <v>3449</v>
      </c>
      <c r="C822" s="229" t="s">
        <v>3530</v>
      </c>
      <c r="D822" s="229">
        <f t="shared" si="12"/>
        <v>0</v>
      </c>
      <c r="G822" s="229">
        <v>0</v>
      </c>
      <c r="H822" s="229">
        <v>0</v>
      </c>
      <c r="I822" s="229">
        <v>0</v>
      </c>
      <c r="J822" s="229">
        <v>0</v>
      </c>
      <c r="K822" s="229">
        <v>0</v>
      </c>
      <c r="L822" s="229">
        <v>0</v>
      </c>
      <c r="M822" s="229">
        <v>0</v>
      </c>
      <c r="N822" s="229">
        <v>0</v>
      </c>
      <c r="O822" s="229">
        <v>0</v>
      </c>
      <c r="P822" s="229">
        <v>0</v>
      </c>
      <c r="Q822" s="229">
        <v>0</v>
      </c>
      <c r="R822" s="229">
        <v>0</v>
      </c>
      <c r="S822" s="229">
        <v>0</v>
      </c>
      <c r="T822" s="229">
        <v>0</v>
      </c>
      <c r="U822" s="229">
        <v>0</v>
      </c>
      <c r="V822" s="229">
        <v>0</v>
      </c>
      <c r="W822" s="229">
        <v>0</v>
      </c>
      <c r="X822" s="229">
        <v>0</v>
      </c>
      <c r="Y822" s="229">
        <v>0</v>
      </c>
      <c r="Z822" s="229">
        <v>0</v>
      </c>
      <c r="AA822" s="229">
        <v>0</v>
      </c>
      <c r="AB822" s="229">
        <v>0</v>
      </c>
      <c r="AC822" s="229">
        <v>0</v>
      </c>
      <c r="AD822" s="229">
        <v>0</v>
      </c>
      <c r="AE822" s="229">
        <v>0</v>
      </c>
      <c r="AF822" s="229">
        <v>0</v>
      </c>
      <c r="AG822" s="229">
        <v>0</v>
      </c>
      <c r="AH822" s="229">
        <v>0</v>
      </c>
      <c r="AI822" s="229">
        <v>0</v>
      </c>
      <c r="AJ822" s="229">
        <v>0</v>
      </c>
      <c r="AK822" s="229">
        <v>0</v>
      </c>
      <c r="AL822" s="229">
        <v>0</v>
      </c>
    </row>
    <row r="823" spans="1:38">
      <c r="A823" s="229">
        <v>93</v>
      </c>
      <c r="B823" s="229" t="s">
        <v>3449</v>
      </c>
      <c r="C823" s="229" t="s">
        <v>3531</v>
      </c>
      <c r="D823" s="229">
        <f t="shared" si="12"/>
        <v>0</v>
      </c>
      <c r="G823" s="229">
        <v>0</v>
      </c>
      <c r="H823" s="229">
        <v>0</v>
      </c>
      <c r="I823" s="229">
        <v>0</v>
      </c>
      <c r="J823" s="229">
        <v>0</v>
      </c>
      <c r="K823" s="229">
        <v>0</v>
      </c>
      <c r="L823" s="229">
        <v>0</v>
      </c>
      <c r="M823" s="229">
        <v>0</v>
      </c>
      <c r="N823" s="229">
        <v>0</v>
      </c>
      <c r="O823" s="229">
        <v>0</v>
      </c>
      <c r="P823" s="229">
        <v>0</v>
      </c>
      <c r="Q823" s="229">
        <v>0</v>
      </c>
      <c r="R823" s="229">
        <v>0</v>
      </c>
      <c r="S823" s="229">
        <v>0</v>
      </c>
      <c r="T823" s="229">
        <v>0</v>
      </c>
      <c r="U823" s="229">
        <v>0</v>
      </c>
      <c r="V823" s="229">
        <v>0</v>
      </c>
      <c r="W823" s="229">
        <v>0</v>
      </c>
      <c r="X823" s="229">
        <v>0</v>
      </c>
      <c r="Y823" s="229">
        <v>0</v>
      </c>
      <c r="Z823" s="229">
        <v>0</v>
      </c>
      <c r="AA823" s="229">
        <v>0</v>
      </c>
      <c r="AB823" s="229">
        <v>0</v>
      </c>
      <c r="AC823" s="229">
        <v>0</v>
      </c>
      <c r="AD823" s="229">
        <v>0</v>
      </c>
      <c r="AE823" s="229">
        <v>0</v>
      </c>
      <c r="AF823" s="229">
        <v>0</v>
      </c>
      <c r="AG823" s="229">
        <v>0</v>
      </c>
      <c r="AH823" s="229">
        <v>0</v>
      </c>
      <c r="AI823" s="229">
        <v>0</v>
      </c>
      <c r="AJ823" s="229">
        <v>0</v>
      </c>
      <c r="AK823" s="229">
        <v>0</v>
      </c>
      <c r="AL823" s="229">
        <v>0</v>
      </c>
    </row>
    <row r="824" spans="1:38">
      <c r="A824" s="229">
        <v>94</v>
      </c>
      <c r="B824" s="229" t="s">
        <v>3449</v>
      </c>
      <c r="C824" s="229" t="s">
        <v>3532</v>
      </c>
      <c r="D824" s="229">
        <f t="shared" si="12"/>
        <v>0</v>
      </c>
      <c r="G824" s="229">
        <v>0</v>
      </c>
      <c r="H824" s="229">
        <v>0</v>
      </c>
      <c r="I824" s="229">
        <v>0</v>
      </c>
      <c r="J824" s="229">
        <v>0</v>
      </c>
      <c r="K824" s="229">
        <v>0</v>
      </c>
      <c r="L824" s="229">
        <v>0</v>
      </c>
      <c r="M824" s="229">
        <v>0</v>
      </c>
      <c r="N824" s="229">
        <v>0</v>
      </c>
      <c r="O824" s="229">
        <v>0</v>
      </c>
      <c r="P824" s="229">
        <v>0</v>
      </c>
      <c r="Q824" s="229">
        <v>0</v>
      </c>
      <c r="R824" s="229">
        <v>0</v>
      </c>
      <c r="S824" s="229">
        <v>0</v>
      </c>
      <c r="T824" s="229">
        <v>0</v>
      </c>
      <c r="U824" s="229">
        <v>0</v>
      </c>
      <c r="V824" s="229">
        <v>0</v>
      </c>
      <c r="W824" s="229">
        <v>0</v>
      </c>
      <c r="X824" s="229">
        <v>0</v>
      </c>
      <c r="Y824" s="229">
        <v>0</v>
      </c>
      <c r="Z824" s="229">
        <v>0</v>
      </c>
      <c r="AA824" s="229">
        <v>0</v>
      </c>
      <c r="AB824" s="229">
        <v>0</v>
      </c>
      <c r="AC824" s="229">
        <v>0</v>
      </c>
      <c r="AD824" s="229">
        <v>0</v>
      </c>
      <c r="AE824" s="229">
        <v>0</v>
      </c>
      <c r="AF824" s="229">
        <v>0</v>
      </c>
      <c r="AG824" s="229">
        <v>0</v>
      </c>
      <c r="AH824" s="229">
        <v>0</v>
      </c>
      <c r="AI824" s="229">
        <v>0</v>
      </c>
      <c r="AJ824" s="229">
        <v>0</v>
      </c>
      <c r="AK824" s="229">
        <v>0</v>
      </c>
      <c r="AL824" s="229">
        <v>0</v>
      </c>
    </row>
    <row r="825" spans="1:38">
      <c r="A825" s="229">
        <v>95</v>
      </c>
      <c r="B825" s="229" t="s">
        <v>3449</v>
      </c>
      <c r="C825" s="229" t="s">
        <v>3533</v>
      </c>
      <c r="D825" s="229">
        <f t="shared" si="12"/>
        <v>0</v>
      </c>
      <c r="G825" s="229">
        <v>0</v>
      </c>
      <c r="H825" s="229">
        <v>0</v>
      </c>
      <c r="I825" s="229">
        <v>0</v>
      </c>
      <c r="J825" s="229">
        <v>0</v>
      </c>
      <c r="K825" s="229">
        <v>0</v>
      </c>
      <c r="L825" s="229">
        <v>0</v>
      </c>
      <c r="M825" s="229">
        <v>0</v>
      </c>
      <c r="N825" s="229">
        <v>0</v>
      </c>
      <c r="O825" s="229">
        <v>0</v>
      </c>
      <c r="P825" s="229">
        <v>0</v>
      </c>
      <c r="Q825" s="229">
        <v>0</v>
      </c>
      <c r="R825" s="229">
        <v>0</v>
      </c>
      <c r="S825" s="229">
        <v>0</v>
      </c>
      <c r="T825" s="229">
        <v>0</v>
      </c>
      <c r="U825" s="229">
        <v>0</v>
      </c>
      <c r="V825" s="229">
        <v>0</v>
      </c>
      <c r="W825" s="229">
        <v>0</v>
      </c>
      <c r="X825" s="229">
        <v>0</v>
      </c>
      <c r="Y825" s="229">
        <v>0</v>
      </c>
      <c r="Z825" s="229">
        <v>0</v>
      </c>
      <c r="AA825" s="229">
        <v>0</v>
      </c>
      <c r="AB825" s="229">
        <v>0</v>
      </c>
      <c r="AC825" s="229">
        <v>0</v>
      </c>
      <c r="AD825" s="229">
        <v>0</v>
      </c>
      <c r="AE825" s="229">
        <v>0</v>
      </c>
      <c r="AF825" s="229">
        <v>0</v>
      </c>
      <c r="AG825" s="229">
        <v>0</v>
      </c>
      <c r="AH825" s="229">
        <v>0</v>
      </c>
      <c r="AI825" s="229">
        <v>0</v>
      </c>
      <c r="AJ825" s="229">
        <v>0</v>
      </c>
      <c r="AK825" s="229">
        <v>0</v>
      </c>
      <c r="AL825" s="229">
        <v>0</v>
      </c>
    </row>
    <row r="826" spans="1:38">
      <c r="A826" s="229">
        <v>97</v>
      </c>
      <c r="B826" s="229" t="s">
        <v>3449</v>
      </c>
      <c r="C826" s="229" t="s">
        <v>3534</v>
      </c>
      <c r="D826" s="229">
        <f t="shared" si="12"/>
        <v>0</v>
      </c>
      <c r="G826" s="229">
        <v>0</v>
      </c>
      <c r="H826" s="229">
        <v>0</v>
      </c>
      <c r="I826" s="229">
        <v>0</v>
      </c>
      <c r="J826" s="229">
        <v>0</v>
      </c>
      <c r="K826" s="229">
        <v>0</v>
      </c>
      <c r="L826" s="229">
        <v>0</v>
      </c>
      <c r="M826" s="229">
        <v>0</v>
      </c>
      <c r="N826" s="229">
        <v>0</v>
      </c>
      <c r="O826" s="229">
        <v>0</v>
      </c>
      <c r="P826" s="229">
        <v>0</v>
      </c>
      <c r="Q826" s="229">
        <v>0</v>
      </c>
      <c r="R826" s="229">
        <v>0</v>
      </c>
      <c r="S826" s="229">
        <v>0</v>
      </c>
      <c r="T826" s="229">
        <v>0</v>
      </c>
      <c r="U826" s="229">
        <v>0</v>
      </c>
      <c r="V826" s="229">
        <v>0</v>
      </c>
      <c r="W826" s="229">
        <v>0</v>
      </c>
      <c r="X826" s="229">
        <v>0</v>
      </c>
      <c r="Y826" s="229">
        <v>0</v>
      </c>
      <c r="Z826" s="229">
        <v>0</v>
      </c>
      <c r="AA826" s="229">
        <v>0</v>
      </c>
      <c r="AB826" s="229">
        <v>0</v>
      </c>
      <c r="AC826" s="229">
        <v>0</v>
      </c>
      <c r="AD826" s="229">
        <v>0</v>
      </c>
      <c r="AE826" s="229">
        <v>0</v>
      </c>
      <c r="AF826" s="229">
        <v>0</v>
      </c>
      <c r="AG826" s="229">
        <v>0</v>
      </c>
      <c r="AH826" s="229">
        <v>0</v>
      </c>
      <c r="AI826" s="229">
        <v>0</v>
      </c>
      <c r="AJ826" s="229">
        <v>0</v>
      </c>
      <c r="AK826" s="229">
        <v>0</v>
      </c>
      <c r="AL826" s="229">
        <v>0</v>
      </c>
    </row>
    <row r="827" spans="1:38">
      <c r="A827" s="229">
        <v>98</v>
      </c>
      <c r="B827" s="229" t="s">
        <v>3449</v>
      </c>
      <c r="C827" s="229" t="s">
        <v>3535</v>
      </c>
      <c r="D827" s="229">
        <f t="shared" si="12"/>
        <v>0</v>
      </c>
      <c r="G827" s="229">
        <v>0</v>
      </c>
      <c r="H827" s="229">
        <v>0</v>
      </c>
      <c r="I827" s="229">
        <v>0</v>
      </c>
      <c r="J827" s="229">
        <v>0</v>
      </c>
      <c r="K827" s="229">
        <v>0</v>
      </c>
      <c r="L827" s="229">
        <v>0</v>
      </c>
      <c r="M827" s="229">
        <v>0</v>
      </c>
      <c r="N827" s="229">
        <v>0</v>
      </c>
      <c r="O827" s="229">
        <v>0</v>
      </c>
      <c r="P827" s="229">
        <v>0</v>
      </c>
      <c r="Q827" s="229">
        <v>0</v>
      </c>
      <c r="R827" s="229">
        <v>0</v>
      </c>
      <c r="S827" s="229">
        <v>0</v>
      </c>
      <c r="T827" s="229">
        <v>0</v>
      </c>
      <c r="U827" s="229">
        <v>0</v>
      </c>
      <c r="V827" s="229">
        <v>0</v>
      </c>
      <c r="W827" s="229">
        <v>0</v>
      </c>
      <c r="X827" s="229">
        <v>0</v>
      </c>
      <c r="Y827" s="229">
        <v>0</v>
      </c>
      <c r="Z827" s="229">
        <v>0</v>
      </c>
      <c r="AA827" s="229">
        <v>0</v>
      </c>
      <c r="AB827" s="229">
        <v>0</v>
      </c>
      <c r="AC827" s="229">
        <v>0</v>
      </c>
      <c r="AD827" s="229">
        <v>0</v>
      </c>
      <c r="AE827" s="229">
        <v>0</v>
      </c>
      <c r="AF827" s="229">
        <v>0</v>
      </c>
      <c r="AG827" s="229">
        <v>0</v>
      </c>
      <c r="AH827" s="229">
        <v>0</v>
      </c>
      <c r="AI827" s="229">
        <v>0</v>
      </c>
      <c r="AJ827" s="229">
        <v>0</v>
      </c>
      <c r="AK827" s="229">
        <v>0</v>
      </c>
      <c r="AL827" s="229">
        <v>0</v>
      </c>
    </row>
    <row r="828" spans="1:38">
      <c r="A828" s="229">
        <v>99</v>
      </c>
      <c r="B828" s="229" t="s">
        <v>3449</v>
      </c>
      <c r="C828" s="229" t="s">
        <v>3536</v>
      </c>
      <c r="D828" s="229">
        <f t="shared" si="12"/>
        <v>4400</v>
      </c>
      <c r="G828" s="229">
        <v>0</v>
      </c>
      <c r="H828" s="229">
        <v>0</v>
      </c>
      <c r="I828" s="229">
        <v>0</v>
      </c>
      <c r="J828" s="229">
        <v>0</v>
      </c>
      <c r="K828" s="229">
        <v>0</v>
      </c>
      <c r="L828" s="229">
        <v>0</v>
      </c>
      <c r="M828" s="229">
        <v>0</v>
      </c>
      <c r="N828" s="229">
        <v>0</v>
      </c>
      <c r="O828" s="229">
        <v>0</v>
      </c>
      <c r="P828" s="229">
        <v>1100</v>
      </c>
      <c r="Q828" s="229">
        <v>0</v>
      </c>
      <c r="R828" s="229">
        <v>0</v>
      </c>
      <c r="S828" s="229">
        <v>0</v>
      </c>
      <c r="T828" s="229">
        <v>1100</v>
      </c>
      <c r="U828" s="229">
        <v>0</v>
      </c>
      <c r="V828" s="229">
        <v>0</v>
      </c>
      <c r="W828" s="229">
        <v>0</v>
      </c>
      <c r="X828" s="229">
        <v>0</v>
      </c>
      <c r="Y828" s="229">
        <v>0</v>
      </c>
      <c r="Z828" s="229">
        <v>0</v>
      </c>
      <c r="AA828" s="229">
        <v>0</v>
      </c>
      <c r="AB828" s="229">
        <v>0</v>
      </c>
      <c r="AC828" s="229">
        <v>0</v>
      </c>
      <c r="AD828" s="229">
        <v>1100</v>
      </c>
      <c r="AE828" s="229">
        <v>0</v>
      </c>
      <c r="AF828" s="229">
        <v>0</v>
      </c>
      <c r="AG828" s="229">
        <v>0</v>
      </c>
      <c r="AH828" s="229">
        <v>1100</v>
      </c>
      <c r="AI828" s="229">
        <v>0</v>
      </c>
      <c r="AJ828" s="229">
        <v>0</v>
      </c>
      <c r="AK828" s="229">
        <v>0</v>
      </c>
      <c r="AL828" s="229">
        <v>4400</v>
      </c>
    </row>
    <row r="829" spans="1:38">
      <c r="A829" s="229">
        <v>100</v>
      </c>
      <c r="B829" s="229" t="s">
        <v>3449</v>
      </c>
      <c r="C829" s="229" t="s">
        <v>3537</v>
      </c>
      <c r="D829" s="229">
        <f t="shared" si="12"/>
        <v>4400</v>
      </c>
      <c r="G829" s="229">
        <v>0</v>
      </c>
      <c r="H829" s="229">
        <v>0</v>
      </c>
      <c r="I829" s="229">
        <v>0</v>
      </c>
      <c r="J829" s="229">
        <v>0</v>
      </c>
      <c r="K829" s="229">
        <v>0</v>
      </c>
      <c r="L829" s="229">
        <v>0</v>
      </c>
      <c r="M829" s="229">
        <v>0</v>
      </c>
      <c r="N829" s="229">
        <v>0</v>
      </c>
      <c r="O829" s="229">
        <v>0</v>
      </c>
      <c r="P829" s="229">
        <v>1100</v>
      </c>
      <c r="Q829" s="229">
        <v>0</v>
      </c>
      <c r="R829" s="229">
        <v>0</v>
      </c>
      <c r="S829" s="229">
        <v>0</v>
      </c>
      <c r="T829" s="229">
        <v>1100</v>
      </c>
      <c r="U829" s="229">
        <v>0</v>
      </c>
      <c r="V829" s="229">
        <v>0</v>
      </c>
      <c r="W829" s="229">
        <v>0</v>
      </c>
      <c r="X829" s="229">
        <v>0</v>
      </c>
      <c r="Y829" s="229">
        <v>0</v>
      </c>
      <c r="Z829" s="229">
        <v>0</v>
      </c>
      <c r="AA829" s="229">
        <v>0</v>
      </c>
      <c r="AB829" s="229">
        <v>0</v>
      </c>
      <c r="AC829" s="229">
        <v>0</v>
      </c>
      <c r="AD829" s="229">
        <v>1100</v>
      </c>
      <c r="AE829" s="229">
        <v>0</v>
      </c>
      <c r="AF829" s="229">
        <v>0</v>
      </c>
      <c r="AG829" s="229">
        <v>0</v>
      </c>
      <c r="AH829" s="229">
        <v>1100</v>
      </c>
      <c r="AI829" s="229">
        <v>0</v>
      </c>
      <c r="AJ829" s="229">
        <v>0</v>
      </c>
      <c r="AK829" s="229">
        <v>0</v>
      </c>
      <c r="AL829" s="229">
        <v>4400</v>
      </c>
    </row>
    <row r="830" spans="1:38">
      <c r="A830" s="229">
        <v>101</v>
      </c>
      <c r="B830" s="229" t="s">
        <v>3449</v>
      </c>
      <c r="C830" s="229" t="s">
        <v>3538</v>
      </c>
      <c r="D830" s="229">
        <f t="shared" si="12"/>
        <v>9600</v>
      </c>
      <c r="G830" s="229">
        <v>0</v>
      </c>
      <c r="H830" s="229">
        <v>0</v>
      </c>
      <c r="I830" s="229">
        <v>0</v>
      </c>
      <c r="J830" s="229">
        <v>0</v>
      </c>
      <c r="K830" s="229">
        <v>0</v>
      </c>
      <c r="L830" s="229">
        <v>0</v>
      </c>
      <c r="M830" s="229">
        <v>1600</v>
      </c>
      <c r="N830" s="229">
        <v>0</v>
      </c>
      <c r="O830" s="229">
        <v>0</v>
      </c>
      <c r="P830" s="229">
        <v>0</v>
      </c>
      <c r="Q830" s="229">
        <v>0</v>
      </c>
      <c r="R830" s="229">
        <v>0</v>
      </c>
      <c r="S830" s="229">
        <v>1600</v>
      </c>
      <c r="T830" s="229">
        <v>0</v>
      </c>
      <c r="U830" s="229">
        <v>0</v>
      </c>
      <c r="V830" s="229">
        <v>0</v>
      </c>
      <c r="W830" s="229">
        <v>1600</v>
      </c>
      <c r="X830" s="229">
        <v>0</v>
      </c>
      <c r="Y830" s="229">
        <v>0</v>
      </c>
      <c r="Z830" s="229">
        <v>0</v>
      </c>
      <c r="AA830" s="229">
        <v>1600</v>
      </c>
      <c r="AB830" s="229">
        <v>0</v>
      </c>
      <c r="AC830" s="229">
        <v>0</v>
      </c>
      <c r="AD830" s="229">
        <v>0</v>
      </c>
      <c r="AE830" s="229">
        <v>0</v>
      </c>
      <c r="AF830" s="229">
        <v>1600</v>
      </c>
      <c r="AG830" s="229">
        <v>0</v>
      </c>
      <c r="AH830" s="229">
        <v>0</v>
      </c>
      <c r="AI830" s="229">
        <v>0</v>
      </c>
      <c r="AJ830" s="229">
        <v>0</v>
      </c>
      <c r="AK830" s="229">
        <v>1600</v>
      </c>
      <c r="AL830" s="229">
        <v>9600</v>
      </c>
    </row>
    <row r="831" spans="1:38">
      <c r="A831" s="229">
        <v>102</v>
      </c>
      <c r="B831" s="229" t="s">
        <v>3449</v>
      </c>
      <c r="C831" s="229" t="s">
        <v>3539</v>
      </c>
      <c r="D831" s="229">
        <f t="shared" si="12"/>
        <v>4800</v>
      </c>
      <c r="G831" s="229">
        <v>0</v>
      </c>
      <c r="H831" s="229">
        <v>0</v>
      </c>
      <c r="I831" s="229">
        <v>0</v>
      </c>
      <c r="J831" s="229">
        <v>0</v>
      </c>
      <c r="K831" s="229">
        <v>0</v>
      </c>
      <c r="L831" s="229">
        <v>0</v>
      </c>
      <c r="M831" s="229">
        <v>1200</v>
      </c>
      <c r="N831" s="229">
        <v>0</v>
      </c>
      <c r="O831" s="229">
        <v>0</v>
      </c>
      <c r="P831" s="229">
        <v>0</v>
      </c>
      <c r="Q831" s="229">
        <v>0</v>
      </c>
      <c r="R831" s="229">
        <v>1200</v>
      </c>
      <c r="S831" s="229">
        <v>0</v>
      </c>
      <c r="T831" s="229">
        <v>0</v>
      </c>
      <c r="U831" s="229">
        <v>0</v>
      </c>
      <c r="V831" s="229">
        <v>0</v>
      </c>
      <c r="W831" s="229">
        <v>0</v>
      </c>
      <c r="X831" s="229">
        <v>1200</v>
      </c>
      <c r="Y831" s="229">
        <v>0</v>
      </c>
      <c r="Z831" s="229">
        <v>0</v>
      </c>
      <c r="AA831" s="229">
        <v>0</v>
      </c>
      <c r="AB831" s="229">
        <v>0</v>
      </c>
      <c r="AC831" s="229">
        <v>0</v>
      </c>
      <c r="AD831" s="229">
        <v>0</v>
      </c>
      <c r="AE831" s="229">
        <v>0</v>
      </c>
      <c r="AF831" s="229">
        <v>0</v>
      </c>
      <c r="AG831" s="229">
        <v>1200</v>
      </c>
      <c r="AH831" s="229">
        <v>0</v>
      </c>
      <c r="AI831" s="229">
        <v>0</v>
      </c>
      <c r="AJ831" s="229">
        <v>0</v>
      </c>
      <c r="AK831" s="229">
        <v>0</v>
      </c>
      <c r="AL831" s="229">
        <v>4800</v>
      </c>
    </row>
    <row r="832" spans="1:38">
      <c r="A832" s="229">
        <v>104</v>
      </c>
      <c r="B832" s="229" t="s">
        <v>3449</v>
      </c>
      <c r="C832" s="229" t="s">
        <v>3540</v>
      </c>
      <c r="D832" s="229">
        <f t="shared" si="12"/>
        <v>1400</v>
      </c>
      <c r="G832" s="229">
        <v>0</v>
      </c>
      <c r="H832" s="229">
        <v>0</v>
      </c>
      <c r="I832" s="229">
        <v>0</v>
      </c>
      <c r="J832" s="229">
        <v>0</v>
      </c>
      <c r="K832" s="229">
        <v>0</v>
      </c>
      <c r="L832" s="229">
        <v>0</v>
      </c>
      <c r="M832" s="229">
        <v>0</v>
      </c>
      <c r="N832" s="229">
        <v>0</v>
      </c>
      <c r="O832" s="229">
        <v>0</v>
      </c>
      <c r="P832" s="229">
        <v>0</v>
      </c>
      <c r="Q832" s="229">
        <v>0</v>
      </c>
      <c r="R832" s="229">
        <v>700</v>
      </c>
      <c r="S832" s="229">
        <v>0</v>
      </c>
      <c r="T832" s="229">
        <v>0</v>
      </c>
      <c r="U832" s="229">
        <v>0</v>
      </c>
      <c r="V832" s="229">
        <v>0</v>
      </c>
      <c r="W832" s="229">
        <v>0</v>
      </c>
      <c r="X832" s="229">
        <v>0</v>
      </c>
      <c r="Y832" s="229">
        <v>0</v>
      </c>
      <c r="Z832" s="229">
        <v>0</v>
      </c>
      <c r="AA832" s="229">
        <v>700</v>
      </c>
      <c r="AB832" s="229">
        <v>0</v>
      </c>
      <c r="AC832" s="229">
        <v>0</v>
      </c>
      <c r="AD832" s="229">
        <v>0</v>
      </c>
      <c r="AE832" s="229">
        <v>0</v>
      </c>
      <c r="AF832" s="229">
        <v>0</v>
      </c>
      <c r="AG832" s="229">
        <v>0</v>
      </c>
      <c r="AH832" s="229">
        <v>0</v>
      </c>
      <c r="AI832" s="229">
        <v>0</v>
      </c>
      <c r="AJ832" s="229">
        <v>0</v>
      </c>
      <c r="AK832" s="229">
        <v>0</v>
      </c>
      <c r="AL832" s="229">
        <v>1400</v>
      </c>
    </row>
    <row r="833" spans="1:38">
      <c r="A833" s="229">
        <v>105</v>
      </c>
      <c r="B833" s="229" t="s">
        <v>3449</v>
      </c>
      <c r="C833" s="229" t="s">
        <v>3541</v>
      </c>
      <c r="D833" s="229">
        <f t="shared" si="12"/>
        <v>1600</v>
      </c>
      <c r="G833" s="229">
        <v>0</v>
      </c>
      <c r="H833" s="229">
        <v>0</v>
      </c>
      <c r="I833" s="229">
        <v>0</v>
      </c>
      <c r="J833" s="229">
        <v>0</v>
      </c>
      <c r="K833" s="229">
        <v>0</v>
      </c>
      <c r="L833" s="229">
        <v>0</v>
      </c>
      <c r="M833" s="229">
        <v>0</v>
      </c>
      <c r="N833" s="229">
        <v>0</v>
      </c>
      <c r="O833" s="229">
        <v>0</v>
      </c>
      <c r="P833" s="229">
        <v>0</v>
      </c>
      <c r="Q833" s="229">
        <v>800</v>
      </c>
      <c r="R833" s="229">
        <v>0</v>
      </c>
      <c r="S833" s="229">
        <v>0</v>
      </c>
      <c r="T833" s="229">
        <v>0</v>
      </c>
      <c r="U833" s="229">
        <v>0</v>
      </c>
      <c r="V833" s="229">
        <v>0</v>
      </c>
      <c r="W833" s="229">
        <v>0</v>
      </c>
      <c r="X833" s="229">
        <v>0</v>
      </c>
      <c r="Y833" s="229">
        <v>0</v>
      </c>
      <c r="Z833" s="229">
        <v>800</v>
      </c>
      <c r="AA833" s="229">
        <v>0</v>
      </c>
      <c r="AB833" s="229">
        <v>0</v>
      </c>
      <c r="AC833" s="229">
        <v>0</v>
      </c>
      <c r="AD833" s="229">
        <v>0</v>
      </c>
      <c r="AE833" s="229">
        <v>0</v>
      </c>
      <c r="AF833" s="229">
        <v>0</v>
      </c>
      <c r="AG833" s="229">
        <v>0</v>
      </c>
      <c r="AH833" s="229">
        <v>0</v>
      </c>
      <c r="AI833" s="229">
        <v>0</v>
      </c>
      <c r="AJ833" s="229">
        <v>0</v>
      </c>
      <c r="AK833" s="229">
        <v>0</v>
      </c>
      <c r="AL833" s="229">
        <v>1600</v>
      </c>
    </row>
    <row r="834" spans="1:38">
      <c r="A834" s="229">
        <v>106</v>
      </c>
      <c r="B834" s="229" t="s">
        <v>3449</v>
      </c>
      <c r="C834" s="229" t="s">
        <v>3542</v>
      </c>
      <c r="D834" s="229">
        <f t="shared" ref="D834:D897" si="13">IF(ISERROR(AL834),0,AL834)</f>
        <v>1600</v>
      </c>
      <c r="G834" s="229">
        <v>0</v>
      </c>
      <c r="H834" s="229">
        <v>0</v>
      </c>
      <c r="I834" s="229">
        <v>0</v>
      </c>
      <c r="J834" s="229">
        <v>0</v>
      </c>
      <c r="K834" s="229">
        <v>0</v>
      </c>
      <c r="L834" s="229">
        <v>0</v>
      </c>
      <c r="M834" s="229">
        <v>0</v>
      </c>
      <c r="N834" s="229">
        <v>0</v>
      </c>
      <c r="O834" s="229">
        <v>0</v>
      </c>
      <c r="P834" s="229">
        <v>800</v>
      </c>
      <c r="Q834" s="229">
        <v>0</v>
      </c>
      <c r="R834" s="229">
        <v>0</v>
      </c>
      <c r="S834" s="229">
        <v>0</v>
      </c>
      <c r="T834" s="229">
        <v>0</v>
      </c>
      <c r="U834" s="229">
        <v>0</v>
      </c>
      <c r="V834" s="229">
        <v>0</v>
      </c>
      <c r="W834" s="229">
        <v>0</v>
      </c>
      <c r="X834" s="229">
        <v>800</v>
      </c>
      <c r="Y834" s="229">
        <v>0</v>
      </c>
      <c r="Z834" s="229">
        <v>0</v>
      </c>
      <c r="AA834" s="229">
        <v>0</v>
      </c>
      <c r="AB834" s="229">
        <v>0</v>
      </c>
      <c r="AC834" s="229">
        <v>0</v>
      </c>
      <c r="AD834" s="229">
        <v>0</v>
      </c>
      <c r="AE834" s="229">
        <v>0</v>
      </c>
      <c r="AF834" s="229">
        <v>0</v>
      </c>
      <c r="AG834" s="229">
        <v>0</v>
      </c>
      <c r="AH834" s="229">
        <v>0</v>
      </c>
      <c r="AI834" s="229">
        <v>0</v>
      </c>
      <c r="AJ834" s="229">
        <v>0</v>
      </c>
      <c r="AK834" s="229">
        <v>0</v>
      </c>
      <c r="AL834" s="229">
        <v>1600</v>
      </c>
    </row>
    <row r="835" spans="1:38">
      <c r="A835" s="229">
        <v>107</v>
      </c>
      <c r="B835" s="229" t="s">
        <v>3449</v>
      </c>
      <c r="C835" s="229" t="s">
        <v>3543</v>
      </c>
      <c r="D835" s="229">
        <f t="shared" si="13"/>
        <v>1600</v>
      </c>
      <c r="G835" s="229">
        <v>0</v>
      </c>
      <c r="H835" s="229">
        <v>0</v>
      </c>
      <c r="I835" s="229">
        <v>0</v>
      </c>
      <c r="J835" s="229">
        <v>0</v>
      </c>
      <c r="K835" s="229">
        <v>0</v>
      </c>
      <c r="L835" s="229">
        <v>0</v>
      </c>
      <c r="M835" s="229">
        <v>0</v>
      </c>
      <c r="N835" s="229">
        <v>0</v>
      </c>
      <c r="O835" s="229">
        <v>0</v>
      </c>
      <c r="P835" s="229">
        <v>800</v>
      </c>
      <c r="Q835" s="229">
        <v>0</v>
      </c>
      <c r="R835" s="229">
        <v>0</v>
      </c>
      <c r="S835" s="229">
        <v>0</v>
      </c>
      <c r="T835" s="229">
        <v>0</v>
      </c>
      <c r="U835" s="229">
        <v>0</v>
      </c>
      <c r="V835" s="229">
        <v>0</v>
      </c>
      <c r="W835" s="229">
        <v>0</v>
      </c>
      <c r="X835" s="229">
        <v>800</v>
      </c>
      <c r="Y835" s="229">
        <v>0</v>
      </c>
      <c r="Z835" s="229">
        <v>0</v>
      </c>
      <c r="AA835" s="229">
        <v>0</v>
      </c>
      <c r="AB835" s="229">
        <v>0</v>
      </c>
      <c r="AC835" s="229">
        <v>0</v>
      </c>
      <c r="AD835" s="229">
        <v>0</v>
      </c>
      <c r="AE835" s="229">
        <v>0</v>
      </c>
      <c r="AF835" s="229">
        <v>0</v>
      </c>
      <c r="AG835" s="229">
        <v>0</v>
      </c>
      <c r="AH835" s="229">
        <v>0</v>
      </c>
      <c r="AI835" s="229">
        <v>0</v>
      </c>
      <c r="AJ835" s="229">
        <v>0</v>
      </c>
      <c r="AK835" s="229">
        <v>0</v>
      </c>
      <c r="AL835" s="229">
        <v>1600</v>
      </c>
    </row>
    <row r="836" spans="1:38">
      <c r="A836" s="229">
        <v>110</v>
      </c>
      <c r="B836" s="229" t="s">
        <v>3449</v>
      </c>
      <c r="C836" s="229" t="s">
        <v>3544</v>
      </c>
      <c r="D836" s="229">
        <f t="shared" si="13"/>
        <v>0</v>
      </c>
      <c r="G836" s="229">
        <v>0</v>
      </c>
      <c r="H836" s="229">
        <v>0</v>
      </c>
      <c r="I836" s="229">
        <v>0</v>
      </c>
      <c r="J836" s="229">
        <v>0</v>
      </c>
      <c r="K836" s="229">
        <v>0</v>
      </c>
      <c r="L836" s="229">
        <v>0</v>
      </c>
      <c r="M836" s="229">
        <v>0</v>
      </c>
      <c r="N836" s="229">
        <v>0</v>
      </c>
      <c r="O836" s="229">
        <v>0</v>
      </c>
      <c r="P836" s="229">
        <v>0</v>
      </c>
      <c r="Q836" s="229">
        <v>0</v>
      </c>
      <c r="R836" s="229">
        <v>0</v>
      </c>
      <c r="S836" s="229">
        <v>0</v>
      </c>
      <c r="T836" s="229">
        <v>0</v>
      </c>
      <c r="U836" s="229">
        <v>0</v>
      </c>
      <c r="V836" s="229">
        <v>0</v>
      </c>
      <c r="W836" s="229">
        <v>0</v>
      </c>
      <c r="X836" s="229">
        <v>0</v>
      </c>
      <c r="Y836" s="229">
        <v>0</v>
      </c>
      <c r="Z836" s="229">
        <v>0</v>
      </c>
      <c r="AA836" s="229">
        <v>0</v>
      </c>
      <c r="AB836" s="229">
        <v>0</v>
      </c>
      <c r="AC836" s="229">
        <v>0</v>
      </c>
      <c r="AD836" s="229">
        <v>0</v>
      </c>
      <c r="AE836" s="229">
        <v>0</v>
      </c>
      <c r="AF836" s="229">
        <v>0</v>
      </c>
      <c r="AG836" s="229">
        <v>0</v>
      </c>
      <c r="AH836" s="229">
        <v>0</v>
      </c>
      <c r="AI836" s="229">
        <v>0</v>
      </c>
      <c r="AJ836" s="229">
        <v>0</v>
      </c>
      <c r="AK836" s="229">
        <v>0</v>
      </c>
      <c r="AL836" s="229">
        <v>0</v>
      </c>
    </row>
    <row r="837" spans="1:38">
      <c r="A837" s="229">
        <v>111</v>
      </c>
      <c r="B837" s="229" t="s">
        <v>3449</v>
      </c>
      <c r="C837" s="229" t="s">
        <v>3545</v>
      </c>
      <c r="D837" s="229">
        <f t="shared" si="13"/>
        <v>0</v>
      </c>
      <c r="G837" s="229">
        <v>0</v>
      </c>
      <c r="H837" s="229">
        <v>0</v>
      </c>
      <c r="I837" s="229">
        <v>0</v>
      </c>
      <c r="J837" s="229">
        <v>0</v>
      </c>
      <c r="K837" s="229">
        <v>0</v>
      </c>
      <c r="L837" s="229">
        <v>0</v>
      </c>
      <c r="M837" s="229">
        <v>0</v>
      </c>
      <c r="N837" s="229">
        <v>0</v>
      </c>
      <c r="O837" s="229">
        <v>0</v>
      </c>
      <c r="P837" s="229">
        <v>0</v>
      </c>
      <c r="Q837" s="229">
        <v>0</v>
      </c>
      <c r="R837" s="229">
        <v>0</v>
      </c>
      <c r="S837" s="229">
        <v>0</v>
      </c>
      <c r="T837" s="229">
        <v>0</v>
      </c>
      <c r="U837" s="229">
        <v>0</v>
      </c>
      <c r="V837" s="229">
        <v>0</v>
      </c>
      <c r="W837" s="229">
        <v>0</v>
      </c>
      <c r="X837" s="229">
        <v>0</v>
      </c>
      <c r="Y837" s="229">
        <v>0</v>
      </c>
      <c r="Z837" s="229">
        <v>0</v>
      </c>
      <c r="AA837" s="229">
        <v>0</v>
      </c>
      <c r="AB837" s="229">
        <v>0</v>
      </c>
      <c r="AC837" s="229">
        <v>0</v>
      </c>
      <c r="AD837" s="229">
        <v>0</v>
      </c>
      <c r="AE837" s="229">
        <v>0</v>
      </c>
      <c r="AF837" s="229">
        <v>0</v>
      </c>
      <c r="AG837" s="229">
        <v>0</v>
      </c>
      <c r="AH837" s="229">
        <v>0</v>
      </c>
      <c r="AI837" s="229">
        <v>0</v>
      </c>
      <c r="AJ837" s="229">
        <v>0</v>
      </c>
      <c r="AK837" s="229">
        <v>0</v>
      </c>
      <c r="AL837" s="229">
        <v>0</v>
      </c>
    </row>
    <row r="838" spans="1:38">
      <c r="A838" s="229">
        <v>112</v>
      </c>
      <c r="B838" s="229" t="s">
        <v>3449</v>
      </c>
      <c r="C838" s="229" t="s">
        <v>3546</v>
      </c>
      <c r="D838" s="229">
        <f t="shared" si="13"/>
        <v>0</v>
      </c>
      <c r="G838" s="229">
        <v>0</v>
      </c>
      <c r="H838" s="229">
        <v>0</v>
      </c>
      <c r="I838" s="229">
        <v>0</v>
      </c>
      <c r="J838" s="229">
        <v>0</v>
      </c>
      <c r="K838" s="229">
        <v>0</v>
      </c>
      <c r="L838" s="229">
        <v>0</v>
      </c>
      <c r="M838" s="229">
        <v>0</v>
      </c>
      <c r="N838" s="229">
        <v>0</v>
      </c>
      <c r="O838" s="229">
        <v>0</v>
      </c>
      <c r="P838" s="229">
        <v>0</v>
      </c>
      <c r="Q838" s="229">
        <v>0</v>
      </c>
      <c r="R838" s="229">
        <v>0</v>
      </c>
      <c r="S838" s="229">
        <v>0</v>
      </c>
      <c r="T838" s="229">
        <v>0</v>
      </c>
      <c r="U838" s="229">
        <v>0</v>
      </c>
      <c r="V838" s="229">
        <v>0</v>
      </c>
      <c r="W838" s="229">
        <v>0</v>
      </c>
      <c r="X838" s="229">
        <v>0</v>
      </c>
      <c r="Y838" s="229">
        <v>0</v>
      </c>
      <c r="Z838" s="229">
        <v>0</v>
      </c>
      <c r="AA838" s="229">
        <v>0</v>
      </c>
      <c r="AB838" s="229">
        <v>0</v>
      </c>
      <c r="AC838" s="229">
        <v>0</v>
      </c>
      <c r="AD838" s="229">
        <v>0</v>
      </c>
      <c r="AE838" s="229">
        <v>0</v>
      </c>
      <c r="AF838" s="229">
        <v>0</v>
      </c>
      <c r="AG838" s="229">
        <v>0</v>
      </c>
      <c r="AH838" s="229">
        <v>0</v>
      </c>
      <c r="AI838" s="229">
        <v>0</v>
      </c>
      <c r="AJ838" s="229">
        <v>0</v>
      </c>
      <c r="AK838" s="229">
        <v>0</v>
      </c>
      <c r="AL838" s="229">
        <v>0</v>
      </c>
    </row>
    <row r="839" spans="1:38">
      <c r="A839" s="229">
        <v>114</v>
      </c>
      <c r="B839" s="229" t="s">
        <v>3449</v>
      </c>
      <c r="C839" s="229" t="s">
        <v>3547</v>
      </c>
      <c r="D839" s="229">
        <f t="shared" si="13"/>
        <v>800</v>
      </c>
      <c r="G839" s="229">
        <v>0</v>
      </c>
      <c r="H839" s="229">
        <v>0</v>
      </c>
      <c r="I839" s="229">
        <v>0</v>
      </c>
      <c r="J839" s="229">
        <v>0</v>
      </c>
      <c r="K839" s="229">
        <v>0</v>
      </c>
      <c r="L839" s="229">
        <v>0</v>
      </c>
      <c r="M839" s="229">
        <v>0</v>
      </c>
      <c r="N839" s="229">
        <v>0</v>
      </c>
      <c r="O839" s="229">
        <v>0</v>
      </c>
      <c r="P839" s="229">
        <v>0</v>
      </c>
      <c r="Q839" s="229">
        <v>0</v>
      </c>
      <c r="R839" s="229">
        <v>0</v>
      </c>
      <c r="S839" s="229">
        <v>800</v>
      </c>
      <c r="T839" s="229">
        <v>0</v>
      </c>
      <c r="U839" s="229">
        <v>0</v>
      </c>
      <c r="V839" s="229">
        <v>0</v>
      </c>
      <c r="W839" s="229">
        <v>0</v>
      </c>
      <c r="X839" s="229">
        <v>0</v>
      </c>
      <c r="Y839" s="229">
        <v>0</v>
      </c>
      <c r="Z839" s="229">
        <v>0</v>
      </c>
      <c r="AA839" s="229">
        <v>0</v>
      </c>
      <c r="AB839" s="229">
        <v>0</v>
      </c>
      <c r="AC839" s="229">
        <v>0</v>
      </c>
      <c r="AD839" s="229">
        <v>0</v>
      </c>
      <c r="AE839" s="229">
        <v>0</v>
      </c>
      <c r="AF839" s="229">
        <v>0</v>
      </c>
      <c r="AG839" s="229">
        <v>0</v>
      </c>
      <c r="AH839" s="229">
        <v>0</v>
      </c>
      <c r="AI839" s="229">
        <v>0</v>
      </c>
      <c r="AJ839" s="229">
        <v>0</v>
      </c>
      <c r="AK839" s="229">
        <v>0</v>
      </c>
      <c r="AL839" s="229">
        <v>800</v>
      </c>
    </row>
    <row r="840" spans="1:38">
      <c r="A840" s="229">
        <v>115</v>
      </c>
      <c r="B840" s="229" t="s">
        <v>3449</v>
      </c>
      <c r="C840" s="229" t="s">
        <v>3548</v>
      </c>
      <c r="D840" s="229">
        <f t="shared" si="13"/>
        <v>500</v>
      </c>
      <c r="G840" s="229">
        <v>0</v>
      </c>
      <c r="H840" s="229">
        <v>0</v>
      </c>
      <c r="I840" s="229">
        <v>0</v>
      </c>
      <c r="J840" s="229">
        <v>0</v>
      </c>
      <c r="K840" s="229">
        <v>0</v>
      </c>
      <c r="L840" s="229">
        <v>0</v>
      </c>
      <c r="M840" s="229">
        <v>0</v>
      </c>
      <c r="N840" s="229">
        <v>0</v>
      </c>
      <c r="O840" s="229">
        <v>0</v>
      </c>
      <c r="P840" s="229">
        <v>0</v>
      </c>
      <c r="Q840" s="229">
        <v>0</v>
      </c>
      <c r="R840" s="229">
        <v>0</v>
      </c>
      <c r="S840" s="229">
        <v>500</v>
      </c>
      <c r="T840" s="229">
        <v>0</v>
      </c>
      <c r="U840" s="229">
        <v>0</v>
      </c>
      <c r="V840" s="229">
        <v>0</v>
      </c>
      <c r="W840" s="229">
        <v>0</v>
      </c>
      <c r="X840" s="229">
        <v>0</v>
      </c>
      <c r="Y840" s="229">
        <v>0</v>
      </c>
      <c r="Z840" s="229">
        <v>0</v>
      </c>
      <c r="AA840" s="229">
        <v>0</v>
      </c>
      <c r="AB840" s="229">
        <v>0</v>
      </c>
      <c r="AC840" s="229">
        <v>0</v>
      </c>
      <c r="AD840" s="229">
        <v>0</v>
      </c>
      <c r="AE840" s="229">
        <v>0</v>
      </c>
      <c r="AF840" s="229">
        <v>0</v>
      </c>
      <c r="AG840" s="229">
        <v>0</v>
      </c>
      <c r="AH840" s="229">
        <v>0</v>
      </c>
      <c r="AI840" s="229">
        <v>0</v>
      </c>
      <c r="AJ840" s="229">
        <v>0</v>
      </c>
      <c r="AK840" s="229">
        <v>0</v>
      </c>
      <c r="AL840" s="229">
        <v>500</v>
      </c>
    </row>
    <row r="841" spans="1:38">
      <c r="A841" s="229">
        <v>116</v>
      </c>
      <c r="B841" s="229" t="s">
        <v>3449</v>
      </c>
      <c r="C841" s="229" t="s">
        <v>3549</v>
      </c>
      <c r="D841" s="229">
        <f t="shared" si="13"/>
        <v>0</v>
      </c>
      <c r="G841" s="229">
        <v>0</v>
      </c>
      <c r="H841" s="229">
        <v>0</v>
      </c>
      <c r="I841" s="229">
        <v>0</v>
      </c>
      <c r="J841" s="229">
        <v>0</v>
      </c>
      <c r="K841" s="229">
        <v>0</v>
      </c>
      <c r="L841" s="229">
        <v>0</v>
      </c>
      <c r="M841" s="229">
        <v>0</v>
      </c>
      <c r="N841" s="229">
        <v>0</v>
      </c>
      <c r="O841" s="229">
        <v>0</v>
      </c>
      <c r="P841" s="229">
        <v>0</v>
      </c>
      <c r="Q841" s="229">
        <v>0</v>
      </c>
      <c r="R841" s="229">
        <v>0</v>
      </c>
      <c r="S841" s="229">
        <v>0</v>
      </c>
      <c r="T841" s="229">
        <v>0</v>
      </c>
      <c r="U841" s="229">
        <v>0</v>
      </c>
      <c r="V841" s="229">
        <v>0</v>
      </c>
      <c r="W841" s="229">
        <v>0</v>
      </c>
      <c r="X841" s="229">
        <v>0</v>
      </c>
      <c r="Y841" s="229">
        <v>0</v>
      </c>
      <c r="Z841" s="229">
        <v>0</v>
      </c>
      <c r="AA841" s="229">
        <v>0</v>
      </c>
      <c r="AB841" s="229">
        <v>0</v>
      </c>
      <c r="AC841" s="229">
        <v>0</v>
      </c>
      <c r="AD841" s="229">
        <v>0</v>
      </c>
      <c r="AE841" s="229">
        <v>0</v>
      </c>
      <c r="AF841" s="229">
        <v>0</v>
      </c>
      <c r="AG841" s="229">
        <v>0</v>
      </c>
      <c r="AH841" s="229">
        <v>0</v>
      </c>
      <c r="AI841" s="229">
        <v>0</v>
      </c>
      <c r="AJ841" s="229">
        <v>0</v>
      </c>
      <c r="AK841" s="229">
        <v>0</v>
      </c>
      <c r="AL841" s="229">
        <v>0</v>
      </c>
    </row>
    <row r="842" spans="1:38">
      <c r="A842" s="229">
        <v>117</v>
      </c>
      <c r="B842" s="229" t="s">
        <v>3449</v>
      </c>
      <c r="C842" s="229" t="s">
        <v>3550</v>
      </c>
      <c r="D842" s="229">
        <f t="shared" si="13"/>
        <v>600</v>
      </c>
      <c r="G842" s="229">
        <v>0</v>
      </c>
      <c r="H842" s="229">
        <v>0</v>
      </c>
      <c r="I842" s="229">
        <v>0</v>
      </c>
      <c r="J842" s="229">
        <v>0</v>
      </c>
      <c r="K842" s="229">
        <v>0</v>
      </c>
      <c r="L842" s="229">
        <v>0</v>
      </c>
      <c r="M842" s="229">
        <v>0</v>
      </c>
      <c r="N842" s="229">
        <v>0</v>
      </c>
      <c r="O842" s="229">
        <v>0</v>
      </c>
      <c r="P842" s="229">
        <v>0</v>
      </c>
      <c r="Q842" s="229">
        <v>0</v>
      </c>
      <c r="R842" s="229">
        <v>0</v>
      </c>
      <c r="S842" s="229">
        <v>0</v>
      </c>
      <c r="T842" s="229">
        <v>0</v>
      </c>
      <c r="U842" s="229">
        <v>0</v>
      </c>
      <c r="V842" s="229">
        <v>0</v>
      </c>
      <c r="W842" s="229">
        <v>0</v>
      </c>
      <c r="X842" s="229">
        <v>0</v>
      </c>
      <c r="Y842" s="229">
        <v>0</v>
      </c>
      <c r="Z842" s="229">
        <v>0</v>
      </c>
      <c r="AA842" s="229">
        <v>0</v>
      </c>
      <c r="AB842" s="229">
        <v>0</v>
      </c>
      <c r="AC842" s="229">
        <v>0</v>
      </c>
      <c r="AD842" s="229">
        <v>0</v>
      </c>
      <c r="AE842" s="229">
        <v>0</v>
      </c>
      <c r="AF842" s="229">
        <v>600</v>
      </c>
      <c r="AG842" s="229">
        <v>0</v>
      </c>
      <c r="AH842" s="229">
        <v>0</v>
      </c>
      <c r="AI842" s="229">
        <v>0</v>
      </c>
      <c r="AJ842" s="229">
        <v>0</v>
      </c>
      <c r="AK842" s="229">
        <v>0</v>
      </c>
      <c r="AL842" s="229">
        <v>600</v>
      </c>
    </row>
    <row r="843" spans="1:38">
      <c r="A843" s="229">
        <v>119</v>
      </c>
      <c r="B843" s="229" t="s">
        <v>3449</v>
      </c>
      <c r="C843" s="229" t="s">
        <v>3551</v>
      </c>
      <c r="D843" s="229">
        <f t="shared" si="13"/>
        <v>900</v>
      </c>
      <c r="G843" s="229">
        <v>0</v>
      </c>
      <c r="H843" s="229">
        <v>0</v>
      </c>
      <c r="I843" s="229">
        <v>0</v>
      </c>
      <c r="J843" s="229">
        <v>0</v>
      </c>
      <c r="K843" s="229">
        <v>0</v>
      </c>
      <c r="L843" s="229">
        <v>0</v>
      </c>
      <c r="M843" s="229">
        <v>0</v>
      </c>
      <c r="N843" s="229">
        <v>0</v>
      </c>
      <c r="O843" s="229">
        <v>0</v>
      </c>
      <c r="P843" s="229">
        <v>0</v>
      </c>
      <c r="Q843" s="229">
        <v>0</v>
      </c>
      <c r="R843" s="229">
        <v>0</v>
      </c>
      <c r="S843" s="229">
        <v>0</v>
      </c>
      <c r="T843" s="229">
        <v>900</v>
      </c>
      <c r="U843" s="229">
        <v>0</v>
      </c>
      <c r="V843" s="229">
        <v>0</v>
      </c>
      <c r="W843" s="229">
        <v>0</v>
      </c>
      <c r="X843" s="229">
        <v>0</v>
      </c>
      <c r="Y843" s="229">
        <v>0</v>
      </c>
      <c r="Z843" s="229">
        <v>0</v>
      </c>
      <c r="AA843" s="229">
        <v>0</v>
      </c>
      <c r="AB843" s="229">
        <v>0</v>
      </c>
      <c r="AC843" s="229">
        <v>0</v>
      </c>
      <c r="AD843" s="229">
        <v>0</v>
      </c>
      <c r="AE843" s="229">
        <v>0</v>
      </c>
      <c r="AF843" s="229">
        <v>0</v>
      </c>
      <c r="AG843" s="229">
        <v>0</v>
      </c>
      <c r="AH843" s="229">
        <v>0</v>
      </c>
      <c r="AI843" s="229">
        <v>0</v>
      </c>
      <c r="AJ843" s="229">
        <v>0</v>
      </c>
      <c r="AK843" s="229">
        <v>0</v>
      </c>
      <c r="AL843" s="229">
        <v>900</v>
      </c>
    </row>
    <row r="844" spans="1:38">
      <c r="A844" s="229">
        <v>120</v>
      </c>
      <c r="B844" s="229" t="s">
        <v>3449</v>
      </c>
      <c r="C844" s="229" t="s">
        <v>3552</v>
      </c>
      <c r="D844" s="229">
        <f t="shared" si="13"/>
        <v>2160</v>
      </c>
      <c r="G844" s="229">
        <v>0</v>
      </c>
      <c r="H844" s="229">
        <v>0</v>
      </c>
      <c r="I844" s="229">
        <v>0</v>
      </c>
      <c r="J844" s="229">
        <v>0</v>
      </c>
      <c r="K844" s="229">
        <v>0</v>
      </c>
      <c r="L844" s="229">
        <v>0</v>
      </c>
      <c r="M844" s="229">
        <v>0</v>
      </c>
      <c r="N844" s="229">
        <v>0</v>
      </c>
      <c r="O844" s="229">
        <v>0</v>
      </c>
      <c r="P844" s="229">
        <v>0</v>
      </c>
      <c r="Q844" s="229">
        <v>0</v>
      </c>
      <c r="R844" s="229">
        <v>0</v>
      </c>
      <c r="S844" s="229">
        <v>2160</v>
      </c>
      <c r="T844" s="229">
        <v>0</v>
      </c>
      <c r="U844" s="229">
        <v>0</v>
      </c>
      <c r="V844" s="229">
        <v>0</v>
      </c>
      <c r="W844" s="229">
        <v>0</v>
      </c>
      <c r="X844" s="229">
        <v>0</v>
      </c>
      <c r="Y844" s="229">
        <v>0</v>
      </c>
      <c r="Z844" s="229">
        <v>0</v>
      </c>
      <c r="AA844" s="229">
        <v>0</v>
      </c>
      <c r="AB844" s="229">
        <v>0</v>
      </c>
      <c r="AC844" s="229">
        <v>0</v>
      </c>
      <c r="AD844" s="229">
        <v>0</v>
      </c>
      <c r="AE844" s="229">
        <v>0</v>
      </c>
      <c r="AF844" s="229">
        <v>0</v>
      </c>
      <c r="AG844" s="229">
        <v>0</v>
      </c>
      <c r="AH844" s="229">
        <v>0</v>
      </c>
      <c r="AI844" s="229">
        <v>0</v>
      </c>
      <c r="AJ844" s="229">
        <v>0</v>
      </c>
      <c r="AK844" s="229">
        <v>0</v>
      </c>
      <c r="AL844" s="229">
        <v>2160</v>
      </c>
    </row>
    <row r="845" spans="1:38">
      <c r="A845" s="229">
        <v>121</v>
      </c>
      <c r="B845" s="229" t="s">
        <v>3449</v>
      </c>
      <c r="C845" s="229" t="s">
        <v>3553</v>
      </c>
      <c r="D845" s="229">
        <f t="shared" si="13"/>
        <v>1500</v>
      </c>
      <c r="G845" s="229">
        <v>0</v>
      </c>
      <c r="H845" s="229">
        <v>0</v>
      </c>
      <c r="I845" s="229">
        <v>0</v>
      </c>
      <c r="J845" s="229">
        <v>0</v>
      </c>
      <c r="K845" s="229">
        <v>0</v>
      </c>
      <c r="L845" s="229">
        <v>0</v>
      </c>
      <c r="M845" s="229">
        <v>0</v>
      </c>
      <c r="N845" s="229">
        <v>0</v>
      </c>
      <c r="O845" s="229">
        <v>0</v>
      </c>
      <c r="P845" s="229">
        <v>0</v>
      </c>
      <c r="Q845" s="229">
        <v>0</v>
      </c>
      <c r="R845" s="229">
        <v>0</v>
      </c>
      <c r="S845" s="229">
        <v>1500</v>
      </c>
      <c r="T845" s="229">
        <v>0</v>
      </c>
      <c r="U845" s="229">
        <v>0</v>
      </c>
      <c r="V845" s="229">
        <v>0</v>
      </c>
      <c r="W845" s="229">
        <v>0</v>
      </c>
      <c r="X845" s="229">
        <v>0</v>
      </c>
      <c r="Y845" s="229">
        <v>0</v>
      </c>
      <c r="Z845" s="229">
        <v>0</v>
      </c>
      <c r="AA845" s="229">
        <v>0</v>
      </c>
      <c r="AB845" s="229">
        <v>0</v>
      </c>
      <c r="AC845" s="229">
        <v>0</v>
      </c>
      <c r="AD845" s="229">
        <v>0</v>
      </c>
      <c r="AE845" s="229">
        <v>0</v>
      </c>
      <c r="AF845" s="229">
        <v>0</v>
      </c>
      <c r="AG845" s="229">
        <v>0</v>
      </c>
      <c r="AH845" s="229">
        <v>0</v>
      </c>
      <c r="AI845" s="229">
        <v>0</v>
      </c>
      <c r="AJ845" s="229">
        <v>0</v>
      </c>
      <c r="AK845" s="229">
        <v>0</v>
      </c>
      <c r="AL845" s="229">
        <v>1500</v>
      </c>
    </row>
    <row r="846" spans="1:38">
      <c r="A846" s="229">
        <v>122</v>
      </c>
      <c r="B846" s="229" t="s">
        <v>3449</v>
      </c>
      <c r="C846" s="229" t="s">
        <v>3554</v>
      </c>
      <c r="D846" s="229">
        <f t="shared" si="13"/>
        <v>900</v>
      </c>
      <c r="G846" s="229">
        <v>0</v>
      </c>
      <c r="H846" s="229">
        <v>0</v>
      </c>
      <c r="I846" s="229">
        <v>0</v>
      </c>
      <c r="J846" s="229">
        <v>0</v>
      </c>
      <c r="K846" s="229">
        <v>0</v>
      </c>
      <c r="L846" s="229">
        <v>0</v>
      </c>
      <c r="M846" s="229">
        <v>0</v>
      </c>
      <c r="N846" s="229">
        <v>0</v>
      </c>
      <c r="O846" s="229">
        <v>0</v>
      </c>
      <c r="P846" s="229">
        <v>0</v>
      </c>
      <c r="Q846" s="229">
        <v>0</v>
      </c>
      <c r="R846" s="229">
        <v>0</v>
      </c>
      <c r="S846" s="229">
        <v>0</v>
      </c>
      <c r="T846" s="229">
        <v>0</v>
      </c>
      <c r="U846" s="229">
        <v>0</v>
      </c>
      <c r="V846" s="229">
        <v>0</v>
      </c>
      <c r="W846" s="229">
        <v>900</v>
      </c>
      <c r="X846" s="229">
        <v>0</v>
      </c>
      <c r="Y846" s="229">
        <v>0</v>
      </c>
      <c r="Z846" s="229">
        <v>0</v>
      </c>
      <c r="AA846" s="229">
        <v>0</v>
      </c>
      <c r="AB846" s="229">
        <v>0</v>
      </c>
      <c r="AC846" s="229">
        <v>0</v>
      </c>
      <c r="AD846" s="229">
        <v>0</v>
      </c>
      <c r="AE846" s="229">
        <v>0</v>
      </c>
      <c r="AF846" s="229">
        <v>0</v>
      </c>
      <c r="AG846" s="229">
        <v>0</v>
      </c>
      <c r="AH846" s="229">
        <v>0</v>
      </c>
      <c r="AI846" s="229">
        <v>0</v>
      </c>
      <c r="AJ846" s="229">
        <v>0</v>
      </c>
      <c r="AK846" s="229">
        <v>0</v>
      </c>
      <c r="AL846" s="229">
        <v>900</v>
      </c>
    </row>
    <row r="847" spans="1:38">
      <c r="A847" s="229">
        <v>124</v>
      </c>
      <c r="B847" s="229" t="s">
        <v>3449</v>
      </c>
      <c r="C847" s="229" t="s">
        <v>3555</v>
      </c>
      <c r="D847" s="229">
        <f t="shared" si="13"/>
        <v>1200</v>
      </c>
      <c r="G847" s="229">
        <v>0</v>
      </c>
      <c r="H847" s="229">
        <v>0</v>
      </c>
      <c r="I847" s="229">
        <v>0</v>
      </c>
      <c r="J847" s="229">
        <v>0</v>
      </c>
      <c r="K847" s="229">
        <v>0</v>
      </c>
      <c r="L847" s="229">
        <v>0</v>
      </c>
      <c r="M847" s="229">
        <v>0</v>
      </c>
      <c r="N847" s="229">
        <v>0</v>
      </c>
      <c r="O847" s="229">
        <v>0</v>
      </c>
      <c r="P847" s="229">
        <v>0</v>
      </c>
      <c r="Q847" s="229">
        <v>0</v>
      </c>
      <c r="R847" s="229">
        <v>0</v>
      </c>
      <c r="S847" s="229">
        <v>0</v>
      </c>
      <c r="T847" s="229">
        <v>600</v>
      </c>
      <c r="U847" s="229">
        <v>0</v>
      </c>
      <c r="V847" s="229">
        <v>0</v>
      </c>
      <c r="W847" s="229">
        <v>0</v>
      </c>
      <c r="X847" s="229">
        <v>0</v>
      </c>
      <c r="Y847" s="229">
        <v>0</v>
      </c>
      <c r="Z847" s="229">
        <v>0</v>
      </c>
      <c r="AA847" s="229">
        <v>600</v>
      </c>
      <c r="AB847" s="229">
        <v>0</v>
      </c>
      <c r="AC847" s="229">
        <v>0</v>
      </c>
      <c r="AD847" s="229">
        <v>0</v>
      </c>
      <c r="AE847" s="229">
        <v>0</v>
      </c>
      <c r="AF847" s="229">
        <v>0</v>
      </c>
      <c r="AG847" s="229">
        <v>0</v>
      </c>
      <c r="AH847" s="229">
        <v>0</v>
      </c>
      <c r="AI847" s="229">
        <v>0</v>
      </c>
      <c r="AJ847" s="229">
        <v>0</v>
      </c>
      <c r="AK847" s="229">
        <v>0</v>
      </c>
      <c r="AL847" s="229">
        <v>1200</v>
      </c>
    </row>
    <row r="848" spans="1:38">
      <c r="A848" s="229">
        <v>125</v>
      </c>
      <c r="B848" s="229" t="s">
        <v>3449</v>
      </c>
      <c r="C848" s="229" t="s">
        <v>3556</v>
      </c>
      <c r="D848" s="229">
        <f t="shared" si="13"/>
        <v>600</v>
      </c>
      <c r="G848" s="229">
        <v>0</v>
      </c>
      <c r="H848" s="229">
        <v>0</v>
      </c>
      <c r="I848" s="229">
        <v>0</v>
      </c>
      <c r="J848" s="229">
        <v>0</v>
      </c>
      <c r="K848" s="229">
        <v>0</v>
      </c>
      <c r="L848" s="229">
        <v>0</v>
      </c>
      <c r="M848" s="229">
        <v>0</v>
      </c>
      <c r="N848" s="229">
        <v>0</v>
      </c>
      <c r="O848" s="229">
        <v>0</v>
      </c>
      <c r="P848" s="229">
        <v>0</v>
      </c>
      <c r="Q848" s="229">
        <v>0</v>
      </c>
      <c r="R848" s="229">
        <v>0</v>
      </c>
      <c r="S848" s="229">
        <v>0</v>
      </c>
      <c r="T848" s="229">
        <v>0</v>
      </c>
      <c r="U848" s="229">
        <v>0</v>
      </c>
      <c r="V848" s="229">
        <v>0</v>
      </c>
      <c r="W848" s="229">
        <v>0</v>
      </c>
      <c r="X848" s="229">
        <v>0</v>
      </c>
      <c r="Y848" s="229">
        <v>0</v>
      </c>
      <c r="Z848" s="229">
        <v>600</v>
      </c>
      <c r="AA848" s="229">
        <v>0</v>
      </c>
      <c r="AB848" s="229">
        <v>0</v>
      </c>
      <c r="AC848" s="229">
        <v>0</v>
      </c>
      <c r="AD848" s="229">
        <v>0</v>
      </c>
      <c r="AE848" s="229">
        <v>0</v>
      </c>
      <c r="AF848" s="229">
        <v>0</v>
      </c>
      <c r="AG848" s="229">
        <v>0</v>
      </c>
      <c r="AH848" s="229">
        <v>0</v>
      </c>
      <c r="AI848" s="229">
        <v>0</v>
      </c>
      <c r="AJ848" s="229">
        <v>0</v>
      </c>
      <c r="AK848" s="229">
        <v>0</v>
      </c>
      <c r="AL848" s="229">
        <v>600</v>
      </c>
    </row>
    <row r="849" spans="1:38">
      <c r="A849" s="229">
        <v>126</v>
      </c>
      <c r="B849" s="229" t="s">
        <v>3449</v>
      </c>
      <c r="C849" s="229" t="s">
        <v>3557</v>
      </c>
      <c r="D849" s="229">
        <f t="shared" si="13"/>
        <v>2200</v>
      </c>
      <c r="G849" s="229">
        <v>0</v>
      </c>
      <c r="H849" s="229">
        <v>0</v>
      </c>
      <c r="I849" s="229">
        <v>0</v>
      </c>
      <c r="J849" s="229">
        <v>0</v>
      </c>
      <c r="K849" s="229">
        <v>0</v>
      </c>
      <c r="L849" s="229">
        <v>0</v>
      </c>
      <c r="M849" s="229">
        <v>0</v>
      </c>
      <c r="N849" s="229">
        <v>0</v>
      </c>
      <c r="O849" s="229">
        <v>0</v>
      </c>
      <c r="P849" s="229">
        <v>0</v>
      </c>
      <c r="Q849" s="229">
        <v>0</v>
      </c>
      <c r="R849" s="229">
        <v>0</v>
      </c>
      <c r="S849" s="229">
        <v>0</v>
      </c>
      <c r="T849" s="229">
        <v>0</v>
      </c>
      <c r="U849" s="229">
        <v>0</v>
      </c>
      <c r="V849" s="229">
        <v>0</v>
      </c>
      <c r="W849" s="229">
        <v>0</v>
      </c>
      <c r="X849" s="229">
        <v>0</v>
      </c>
      <c r="Y849" s="229">
        <v>1100</v>
      </c>
      <c r="Z849" s="229">
        <v>0</v>
      </c>
      <c r="AA849" s="229">
        <v>0</v>
      </c>
      <c r="AB849" s="229">
        <v>0</v>
      </c>
      <c r="AC849" s="229">
        <v>0</v>
      </c>
      <c r="AD849" s="229">
        <v>0</v>
      </c>
      <c r="AE849" s="229">
        <v>0</v>
      </c>
      <c r="AF849" s="229">
        <v>0</v>
      </c>
      <c r="AG849" s="229">
        <v>1100</v>
      </c>
      <c r="AH849" s="229">
        <v>0</v>
      </c>
      <c r="AI849" s="229">
        <v>0</v>
      </c>
      <c r="AJ849" s="229">
        <v>0</v>
      </c>
      <c r="AK849" s="229">
        <v>0</v>
      </c>
      <c r="AL849" s="229">
        <v>2200</v>
      </c>
    </row>
    <row r="850" spans="1:38">
      <c r="A850" s="229">
        <v>127</v>
      </c>
      <c r="B850" s="229" t="s">
        <v>3449</v>
      </c>
      <c r="C850" s="229" t="s">
        <v>3558</v>
      </c>
      <c r="D850" s="229">
        <f t="shared" si="13"/>
        <v>1100</v>
      </c>
      <c r="G850" s="229">
        <v>0</v>
      </c>
      <c r="H850" s="229">
        <v>0</v>
      </c>
      <c r="I850" s="229">
        <v>0</v>
      </c>
      <c r="J850" s="229">
        <v>0</v>
      </c>
      <c r="K850" s="229">
        <v>0</v>
      </c>
      <c r="L850" s="229">
        <v>0</v>
      </c>
      <c r="M850" s="229">
        <v>0</v>
      </c>
      <c r="N850" s="229">
        <v>0</v>
      </c>
      <c r="O850" s="229">
        <v>0</v>
      </c>
      <c r="P850" s="229">
        <v>0</v>
      </c>
      <c r="Q850" s="229">
        <v>0</v>
      </c>
      <c r="R850" s="229">
        <v>0</v>
      </c>
      <c r="S850" s="229">
        <v>0</v>
      </c>
      <c r="T850" s="229">
        <v>0</v>
      </c>
      <c r="U850" s="229">
        <v>0</v>
      </c>
      <c r="V850" s="229">
        <v>0</v>
      </c>
      <c r="W850" s="229">
        <v>0</v>
      </c>
      <c r="X850" s="229">
        <v>0</v>
      </c>
      <c r="Y850" s="229">
        <v>0</v>
      </c>
      <c r="Z850" s="229">
        <v>1100</v>
      </c>
      <c r="AA850" s="229">
        <v>0</v>
      </c>
      <c r="AB850" s="229">
        <v>0</v>
      </c>
      <c r="AC850" s="229">
        <v>0</v>
      </c>
      <c r="AD850" s="229">
        <v>0</v>
      </c>
      <c r="AE850" s="229">
        <v>0</v>
      </c>
      <c r="AF850" s="229">
        <v>0</v>
      </c>
      <c r="AG850" s="229">
        <v>0</v>
      </c>
      <c r="AH850" s="229">
        <v>0</v>
      </c>
      <c r="AI850" s="229">
        <v>0</v>
      </c>
      <c r="AJ850" s="229">
        <v>0</v>
      </c>
      <c r="AK850" s="229">
        <v>0</v>
      </c>
      <c r="AL850" s="229">
        <v>1100</v>
      </c>
    </row>
    <row r="851" spans="1:38">
      <c r="A851" s="229">
        <v>128</v>
      </c>
      <c r="B851" s="229" t="s">
        <v>3449</v>
      </c>
      <c r="C851" s="229" t="s">
        <v>3559</v>
      </c>
      <c r="D851" s="229">
        <f t="shared" si="13"/>
        <v>0</v>
      </c>
      <c r="G851" s="229">
        <v>0</v>
      </c>
      <c r="H851" s="229">
        <v>0</v>
      </c>
      <c r="I851" s="229">
        <v>0</v>
      </c>
      <c r="J851" s="229">
        <v>0</v>
      </c>
      <c r="K851" s="229">
        <v>0</v>
      </c>
      <c r="L851" s="229">
        <v>0</v>
      </c>
      <c r="M851" s="229">
        <v>0</v>
      </c>
      <c r="N851" s="229">
        <v>0</v>
      </c>
      <c r="O851" s="229">
        <v>0</v>
      </c>
      <c r="P851" s="229">
        <v>0</v>
      </c>
      <c r="Q851" s="229">
        <v>0</v>
      </c>
      <c r="R851" s="229">
        <v>0</v>
      </c>
      <c r="S851" s="229">
        <v>0</v>
      </c>
      <c r="T851" s="229">
        <v>0</v>
      </c>
      <c r="U851" s="229">
        <v>0</v>
      </c>
      <c r="V851" s="229">
        <v>0</v>
      </c>
      <c r="W851" s="229">
        <v>0</v>
      </c>
      <c r="X851" s="229">
        <v>0</v>
      </c>
      <c r="Y851" s="229">
        <v>0</v>
      </c>
      <c r="Z851" s="229">
        <v>0</v>
      </c>
      <c r="AA851" s="229">
        <v>0</v>
      </c>
      <c r="AB851" s="229">
        <v>0</v>
      </c>
      <c r="AC851" s="229">
        <v>0</v>
      </c>
      <c r="AD851" s="229">
        <v>0</v>
      </c>
      <c r="AE851" s="229">
        <v>0</v>
      </c>
      <c r="AF851" s="229">
        <v>0</v>
      </c>
      <c r="AG851" s="229">
        <v>0</v>
      </c>
      <c r="AH851" s="229">
        <v>0</v>
      </c>
      <c r="AI851" s="229">
        <v>0</v>
      </c>
      <c r="AJ851" s="229">
        <v>0</v>
      </c>
      <c r="AK851" s="229">
        <v>0</v>
      </c>
      <c r="AL851" s="229">
        <v>0</v>
      </c>
    </row>
    <row r="852" spans="1:38">
      <c r="A852" s="229">
        <v>129</v>
      </c>
      <c r="B852" s="229" t="s">
        <v>3449</v>
      </c>
      <c r="C852" s="229" t="s">
        <v>3560</v>
      </c>
      <c r="D852" s="229">
        <f t="shared" si="13"/>
        <v>1000</v>
      </c>
      <c r="G852" s="229">
        <v>0</v>
      </c>
      <c r="H852" s="229">
        <v>0</v>
      </c>
      <c r="I852" s="229">
        <v>0</v>
      </c>
      <c r="J852" s="229">
        <v>0</v>
      </c>
      <c r="K852" s="229">
        <v>0</v>
      </c>
      <c r="L852" s="229">
        <v>0</v>
      </c>
      <c r="M852" s="229">
        <v>0</v>
      </c>
      <c r="N852" s="229">
        <v>0</v>
      </c>
      <c r="O852" s="229">
        <v>0</v>
      </c>
      <c r="P852" s="229">
        <v>0</v>
      </c>
      <c r="Q852" s="229">
        <v>0</v>
      </c>
      <c r="R852" s="229">
        <v>0</v>
      </c>
      <c r="S852" s="229">
        <v>0</v>
      </c>
      <c r="T852" s="229">
        <v>0</v>
      </c>
      <c r="U852" s="229">
        <v>0</v>
      </c>
      <c r="V852" s="229">
        <v>0</v>
      </c>
      <c r="W852" s="229">
        <v>0</v>
      </c>
      <c r="X852" s="229">
        <v>0</v>
      </c>
      <c r="Y852" s="229">
        <v>0</v>
      </c>
      <c r="Z852" s="229">
        <v>1000</v>
      </c>
      <c r="AA852" s="229">
        <v>0</v>
      </c>
      <c r="AB852" s="229">
        <v>0</v>
      </c>
      <c r="AC852" s="229">
        <v>0</v>
      </c>
      <c r="AD852" s="229">
        <v>0</v>
      </c>
      <c r="AE852" s="229">
        <v>0</v>
      </c>
      <c r="AF852" s="229">
        <v>0</v>
      </c>
      <c r="AG852" s="229">
        <v>0</v>
      </c>
      <c r="AH852" s="229">
        <v>0</v>
      </c>
      <c r="AI852" s="229">
        <v>0</v>
      </c>
      <c r="AJ852" s="229">
        <v>0</v>
      </c>
      <c r="AK852" s="229">
        <v>0</v>
      </c>
      <c r="AL852" s="229">
        <v>1000</v>
      </c>
    </row>
    <row r="853" spans="1:38">
      <c r="A853" s="229">
        <v>130</v>
      </c>
      <c r="B853" s="229" t="s">
        <v>3449</v>
      </c>
      <c r="C853" s="229" t="s">
        <v>3561</v>
      </c>
      <c r="D853" s="229">
        <f t="shared" si="13"/>
        <v>0</v>
      </c>
      <c r="G853" s="229">
        <v>0</v>
      </c>
      <c r="H853" s="229">
        <v>0</v>
      </c>
      <c r="I853" s="229">
        <v>0</v>
      </c>
      <c r="J853" s="229">
        <v>0</v>
      </c>
      <c r="K853" s="229">
        <v>0</v>
      </c>
      <c r="L853" s="229">
        <v>0</v>
      </c>
      <c r="M853" s="229">
        <v>0</v>
      </c>
      <c r="N853" s="229">
        <v>0</v>
      </c>
      <c r="O853" s="229">
        <v>0</v>
      </c>
      <c r="P853" s="229">
        <v>0</v>
      </c>
      <c r="Q853" s="229">
        <v>0</v>
      </c>
      <c r="R853" s="229">
        <v>0</v>
      </c>
      <c r="S853" s="229">
        <v>0</v>
      </c>
      <c r="T853" s="229">
        <v>0</v>
      </c>
      <c r="U853" s="229">
        <v>0</v>
      </c>
      <c r="V853" s="229">
        <v>0</v>
      </c>
      <c r="W853" s="229">
        <v>0</v>
      </c>
      <c r="X853" s="229">
        <v>0</v>
      </c>
      <c r="Y853" s="229">
        <v>0</v>
      </c>
      <c r="Z853" s="229">
        <v>0</v>
      </c>
      <c r="AA853" s="229">
        <v>0</v>
      </c>
      <c r="AB853" s="229">
        <v>0</v>
      </c>
      <c r="AC853" s="229">
        <v>0</v>
      </c>
      <c r="AD853" s="229">
        <v>0</v>
      </c>
      <c r="AE853" s="229">
        <v>0</v>
      </c>
      <c r="AF853" s="229">
        <v>0</v>
      </c>
      <c r="AG853" s="229">
        <v>0</v>
      </c>
      <c r="AH853" s="229">
        <v>0</v>
      </c>
      <c r="AI853" s="229">
        <v>0</v>
      </c>
      <c r="AJ853" s="229">
        <v>0</v>
      </c>
      <c r="AK853" s="229">
        <v>0</v>
      </c>
      <c r="AL853" s="229">
        <v>0</v>
      </c>
    </row>
    <row r="854" spans="1:38">
      <c r="A854" s="229">
        <v>131</v>
      </c>
      <c r="B854" s="229" t="s">
        <v>3449</v>
      </c>
      <c r="C854" s="229" t="s">
        <v>3562</v>
      </c>
      <c r="D854" s="229">
        <f t="shared" si="13"/>
        <v>0</v>
      </c>
      <c r="G854" s="229">
        <v>0</v>
      </c>
      <c r="H854" s="229">
        <v>0</v>
      </c>
      <c r="I854" s="229">
        <v>0</v>
      </c>
      <c r="J854" s="229">
        <v>0</v>
      </c>
      <c r="K854" s="229">
        <v>0</v>
      </c>
      <c r="L854" s="229">
        <v>0</v>
      </c>
      <c r="M854" s="229">
        <v>0</v>
      </c>
      <c r="N854" s="229">
        <v>0</v>
      </c>
      <c r="O854" s="229">
        <v>0</v>
      </c>
      <c r="P854" s="229">
        <v>0</v>
      </c>
      <c r="Q854" s="229">
        <v>0</v>
      </c>
      <c r="R854" s="229">
        <v>0</v>
      </c>
      <c r="S854" s="229">
        <v>0</v>
      </c>
      <c r="T854" s="229">
        <v>0</v>
      </c>
      <c r="U854" s="229">
        <v>0</v>
      </c>
      <c r="V854" s="229">
        <v>0</v>
      </c>
      <c r="W854" s="229">
        <v>0</v>
      </c>
      <c r="X854" s="229">
        <v>0</v>
      </c>
      <c r="Y854" s="229">
        <v>0</v>
      </c>
      <c r="Z854" s="229">
        <v>0</v>
      </c>
      <c r="AA854" s="229">
        <v>0</v>
      </c>
      <c r="AB854" s="229">
        <v>0</v>
      </c>
      <c r="AC854" s="229">
        <v>0</v>
      </c>
      <c r="AD854" s="229">
        <v>0</v>
      </c>
      <c r="AE854" s="229">
        <v>0</v>
      </c>
      <c r="AF854" s="229">
        <v>0</v>
      </c>
      <c r="AG854" s="229">
        <v>0</v>
      </c>
      <c r="AH854" s="229">
        <v>0</v>
      </c>
      <c r="AI854" s="229">
        <v>0</v>
      </c>
      <c r="AJ854" s="229">
        <v>0</v>
      </c>
      <c r="AK854" s="229">
        <v>0</v>
      </c>
      <c r="AL854" s="229">
        <v>0</v>
      </c>
    </row>
    <row r="855" spans="1:38">
      <c r="A855" s="229">
        <v>132</v>
      </c>
      <c r="B855" s="229" t="s">
        <v>3449</v>
      </c>
      <c r="C855" s="229" t="s">
        <v>3563</v>
      </c>
      <c r="D855" s="229">
        <f t="shared" si="13"/>
        <v>0</v>
      </c>
      <c r="G855" s="229">
        <v>0</v>
      </c>
      <c r="H855" s="229">
        <v>0</v>
      </c>
      <c r="I855" s="229">
        <v>0</v>
      </c>
      <c r="J855" s="229">
        <v>0</v>
      </c>
      <c r="K855" s="229">
        <v>0</v>
      </c>
      <c r="L855" s="229">
        <v>0</v>
      </c>
      <c r="M855" s="229">
        <v>0</v>
      </c>
      <c r="N855" s="229">
        <v>0</v>
      </c>
      <c r="O855" s="229">
        <v>0</v>
      </c>
      <c r="P855" s="229">
        <v>0</v>
      </c>
      <c r="Q855" s="229">
        <v>0</v>
      </c>
      <c r="R855" s="229">
        <v>0</v>
      </c>
      <c r="S855" s="229">
        <v>0</v>
      </c>
      <c r="T855" s="229">
        <v>0</v>
      </c>
      <c r="U855" s="229">
        <v>0</v>
      </c>
      <c r="V855" s="229">
        <v>0</v>
      </c>
      <c r="W855" s="229">
        <v>0</v>
      </c>
      <c r="X855" s="229">
        <v>0</v>
      </c>
      <c r="Y855" s="229">
        <v>0</v>
      </c>
      <c r="Z855" s="229">
        <v>0</v>
      </c>
      <c r="AA855" s="229">
        <v>0</v>
      </c>
      <c r="AB855" s="229">
        <v>0</v>
      </c>
      <c r="AC855" s="229">
        <v>0</v>
      </c>
      <c r="AD855" s="229">
        <v>0</v>
      </c>
      <c r="AE855" s="229">
        <v>0</v>
      </c>
      <c r="AF855" s="229">
        <v>0</v>
      </c>
      <c r="AG855" s="229">
        <v>0</v>
      </c>
      <c r="AH855" s="229">
        <v>0</v>
      </c>
      <c r="AI855" s="229">
        <v>0</v>
      </c>
      <c r="AJ855" s="229">
        <v>0</v>
      </c>
      <c r="AK855" s="229">
        <v>0</v>
      </c>
      <c r="AL855" s="229">
        <v>0</v>
      </c>
    </row>
    <row r="856" spans="1:38">
      <c r="A856" s="229">
        <v>133</v>
      </c>
      <c r="B856" s="229" t="s">
        <v>3449</v>
      </c>
      <c r="C856" s="229" t="s">
        <v>3564</v>
      </c>
      <c r="D856" s="229">
        <f t="shared" si="13"/>
        <v>0</v>
      </c>
      <c r="G856" s="229">
        <v>0</v>
      </c>
      <c r="H856" s="229">
        <v>0</v>
      </c>
      <c r="I856" s="229">
        <v>0</v>
      </c>
      <c r="J856" s="229">
        <v>0</v>
      </c>
      <c r="K856" s="229">
        <v>0</v>
      </c>
      <c r="L856" s="229">
        <v>0</v>
      </c>
      <c r="M856" s="229">
        <v>0</v>
      </c>
      <c r="N856" s="229">
        <v>0</v>
      </c>
      <c r="O856" s="229">
        <v>0</v>
      </c>
      <c r="P856" s="229">
        <v>0</v>
      </c>
      <c r="Q856" s="229">
        <v>0</v>
      </c>
      <c r="R856" s="229">
        <v>0</v>
      </c>
      <c r="S856" s="229">
        <v>0</v>
      </c>
      <c r="T856" s="229">
        <v>0</v>
      </c>
      <c r="U856" s="229">
        <v>0</v>
      </c>
      <c r="V856" s="229">
        <v>0</v>
      </c>
      <c r="W856" s="229">
        <v>0</v>
      </c>
      <c r="X856" s="229">
        <v>0</v>
      </c>
      <c r="Y856" s="229">
        <v>0</v>
      </c>
      <c r="Z856" s="229">
        <v>0</v>
      </c>
      <c r="AA856" s="229">
        <v>0</v>
      </c>
      <c r="AB856" s="229">
        <v>0</v>
      </c>
      <c r="AC856" s="229">
        <v>0</v>
      </c>
      <c r="AD856" s="229">
        <v>0</v>
      </c>
      <c r="AE856" s="229">
        <v>0</v>
      </c>
      <c r="AF856" s="229">
        <v>0</v>
      </c>
      <c r="AG856" s="229">
        <v>0</v>
      </c>
      <c r="AH856" s="229">
        <v>0</v>
      </c>
      <c r="AI856" s="229">
        <v>0</v>
      </c>
      <c r="AJ856" s="229">
        <v>0</v>
      </c>
      <c r="AK856" s="229">
        <v>0</v>
      </c>
      <c r="AL856" s="229">
        <v>0</v>
      </c>
    </row>
    <row r="857" spans="1:38">
      <c r="A857" s="229">
        <v>134</v>
      </c>
      <c r="B857" s="229" t="s">
        <v>3449</v>
      </c>
      <c r="C857" s="229" t="s">
        <v>3565</v>
      </c>
      <c r="D857" s="229">
        <f t="shared" si="13"/>
        <v>0</v>
      </c>
      <c r="G857" s="229">
        <v>0</v>
      </c>
      <c r="H857" s="229">
        <v>0</v>
      </c>
      <c r="I857" s="229">
        <v>0</v>
      </c>
      <c r="J857" s="229">
        <v>0</v>
      </c>
      <c r="K857" s="229">
        <v>0</v>
      </c>
      <c r="L857" s="229">
        <v>0</v>
      </c>
      <c r="M857" s="229">
        <v>0</v>
      </c>
      <c r="N857" s="229">
        <v>0</v>
      </c>
      <c r="O857" s="229">
        <v>0</v>
      </c>
      <c r="P857" s="229">
        <v>0</v>
      </c>
      <c r="Q857" s="229">
        <v>0</v>
      </c>
      <c r="R857" s="229">
        <v>0</v>
      </c>
      <c r="S857" s="229">
        <v>0</v>
      </c>
      <c r="T857" s="229">
        <v>0</v>
      </c>
      <c r="U857" s="229">
        <v>0</v>
      </c>
      <c r="V857" s="229">
        <v>0</v>
      </c>
      <c r="W857" s="229">
        <v>0</v>
      </c>
      <c r="X857" s="229">
        <v>0</v>
      </c>
      <c r="Y857" s="229">
        <v>0</v>
      </c>
      <c r="Z857" s="229">
        <v>0</v>
      </c>
      <c r="AA857" s="229">
        <v>0</v>
      </c>
      <c r="AB857" s="229">
        <v>0</v>
      </c>
      <c r="AC857" s="229">
        <v>0</v>
      </c>
      <c r="AD857" s="229">
        <v>0</v>
      </c>
      <c r="AE857" s="229">
        <v>0</v>
      </c>
      <c r="AF857" s="229">
        <v>0</v>
      </c>
      <c r="AG857" s="229">
        <v>0</v>
      </c>
      <c r="AH857" s="229">
        <v>0</v>
      </c>
      <c r="AI857" s="229">
        <v>0</v>
      </c>
      <c r="AJ857" s="229">
        <v>0</v>
      </c>
      <c r="AK857" s="229">
        <v>0</v>
      </c>
      <c r="AL857" s="229">
        <v>0</v>
      </c>
    </row>
    <row r="858" spans="1:38">
      <c r="A858" s="229">
        <v>137</v>
      </c>
      <c r="B858" s="229" t="s">
        <v>3449</v>
      </c>
      <c r="C858" s="229" t="s">
        <v>3566</v>
      </c>
      <c r="D858" s="229">
        <f t="shared" si="13"/>
        <v>6000</v>
      </c>
      <c r="G858" s="229">
        <v>0</v>
      </c>
      <c r="H858" s="229">
        <v>0</v>
      </c>
      <c r="I858" s="229">
        <v>0</v>
      </c>
      <c r="J858" s="229">
        <v>0</v>
      </c>
      <c r="K858" s="229">
        <v>0</v>
      </c>
      <c r="L858" s="229">
        <v>0</v>
      </c>
      <c r="M858" s="229">
        <v>0</v>
      </c>
      <c r="N858" s="229">
        <v>0</v>
      </c>
      <c r="O858" s="229">
        <v>0</v>
      </c>
      <c r="P858" s="229">
        <v>0</v>
      </c>
      <c r="Q858" s="229">
        <v>1200</v>
      </c>
      <c r="R858" s="229">
        <v>0</v>
      </c>
      <c r="S858" s="229">
        <v>0</v>
      </c>
      <c r="T858" s="229">
        <v>0</v>
      </c>
      <c r="U858" s="229">
        <v>0</v>
      </c>
      <c r="V858" s="229">
        <v>0</v>
      </c>
      <c r="W858" s="229">
        <v>1200</v>
      </c>
      <c r="X858" s="229">
        <v>0</v>
      </c>
      <c r="Y858" s="229">
        <v>0</v>
      </c>
      <c r="Z858" s="229">
        <v>1200</v>
      </c>
      <c r="AA858" s="229">
        <v>0</v>
      </c>
      <c r="AB858" s="229">
        <v>0</v>
      </c>
      <c r="AC858" s="229">
        <v>0</v>
      </c>
      <c r="AD858" s="229">
        <v>0</v>
      </c>
      <c r="AE858" s="229">
        <v>0</v>
      </c>
      <c r="AF858" s="229">
        <v>1200</v>
      </c>
      <c r="AG858" s="229">
        <v>0</v>
      </c>
      <c r="AH858" s="229">
        <v>0</v>
      </c>
      <c r="AI858" s="229">
        <v>0</v>
      </c>
      <c r="AJ858" s="229">
        <v>0</v>
      </c>
      <c r="AK858" s="229">
        <v>1200</v>
      </c>
      <c r="AL858" s="229">
        <v>6000</v>
      </c>
    </row>
    <row r="859" spans="1:38">
      <c r="A859" s="229">
        <v>138</v>
      </c>
      <c r="B859" s="229" t="s">
        <v>3449</v>
      </c>
      <c r="C859" s="229" t="s">
        <v>3567</v>
      </c>
      <c r="D859" s="229">
        <f t="shared" si="13"/>
        <v>6000</v>
      </c>
      <c r="G859" s="229">
        <v>0</v>
      </c>
      <c r="H859" s="229">
        <v>0</v>
      </c>
      <c r="I859" s="229">
        <v>0</v>
      </c>
      <c r="J859" s="229">
        <v>0</v>
      </c>
      <c r="K859" s="229">
        <v>0</v>
      </c>
      <c r="L859" s="229">
        <v>0</v>
      </c>
      <c r="M859" s="229">
        <v>0</v>
      </c>
      <c r="N859" s="229">
        <v>0</v>
      </c>
      <c r="O859" s="229">
        <v>0</v>
      </c>
      <c r="P859" s="229">
        <v>0</v>
      </c>
      <c r="Q859" s="229">
        <v>1200</v>
      </c>
      <c r="R859" s="229">
        <v>0</v>
      </c>
      <c r="S859" s="229">
        <v>0</v>
      </c>
      <c r="T859" s="229">
        <v>0</v>
      </c>
      <c r="U859" s="229">
        <v>0</v>
      </c>
      <c r="V859" s="229">
        <v>0</v>
      </c>
      <c r="W859" s="229">
        <v>1200</v>
      </c>
      <c r="X859" s="229">
        <v>0</v>
      </c>
      <c r="Y859" s="229">
        <v>0</v>
      </c>
      <c r="Z859" s="229">
        <v>1200</v>
      </c>
      <c r="AA859" s="229">
        <v>0</v>
      </c>
      <c r="AB859" s="229">
        <v>0</v>
      </c>
      <c r="AC859" s="229">
        <v>0</v>
      </c>
      <c r="AD859" s="229">
        <v>0</v>
      </c>
      <c r="AE859" s="229">
        <v>0</v>
      </c>
      <c r="AF859" s="229">
        <v>1200</v>
      </c>
      <c r="AG859" s="229">
        <v>0</v>
      </c>
      <c r="AH859" s="229">
        <v>0</v>
      </c>
      <c r="AI859" s="229">
        <v>0</v>
      </c>
      <c r="AJ859" s="229">
        <v>0</v>
      </c>
      <c r="AK859" s="229">
        <v>1200</v>
      </c>
      <c r="AL859" s="229">
        <v>6000</v>
      </c>
    </row>
    <row r="860" spans="1:38">
      <c r="A860" s="229">
        <v>139</v>
      </c>
      <c r="B860" s="229" t="s">
        <v>3449</v>
      </c>
      <c r="C860" s="229" t="s">
        <v>3568</v>
      </c>
      <c r="D860" s="229">
        <f t="shared" si="13"/>
        <v>0</v>
      </c>
      <c r="G860" s="229">
        <v>0</v>
      </c>
      <c r="H860" s="229">
        <v>0</v>
      </c>
      <c r="I860" s="229">
        <v>0</v>
      </c>
      <c r="J860" s="229">
        <v>0</v>
      </c>
      <c r="K860" s="229">
        <v>0</v>
      </c>
      <c r="L860" s="229">
        <v>0</v>
      </c>
      <c r="M860" s="229">
        <v>0</v>
      </c>
      <c r="N860" s="229">
        <v>0</v>
      </c>
      <c r="O860" s="229">
        <v>0</v>
      </c>
      <c r="P860" s="229">
        <v>0</v>
      </c>
      <c r="Q860" s="229">
        <v>0</v>
      </c>
      <c r="R860" s="229">
        <v>0</v>
      </c>
      <c r="S860" s="229">
        <v>0</v>
      </c>
      <c r="T860" s="229">
        <v>0</v>
      </c>
      <c r="U860" s="229">
        <v>0</v>
      </c>
      <c r="V860" s="229">
        <v>0</v>
      </c>
      <c r="W860" s="229">
        <v>0</v>
      </c>
      <c r="X860" s="229">
        <v>0</v>
      </c>
      <c r="Y860" s="229">
        <v>0</v>
      </c>
      <c r="Z860" s="229">
        <v>0</v>
      </c>
      <c r="AA860" s="229">
        <v>0</v>
      </c>
      <c r="AB860" s="229">
        <v>0</v>
      </c>
      <c r="AC860" s="229">
        <v>0</v>
      </c>
      <c r="AD860" s="229">
        <v>0</v>
      </c>
      <c r="AE860" s="229">
        <v>0</v>
      </c>
      <c r="AF860" s="229">
        <v>0</v>
      </c>
      <c r="AG860" s="229">
        <v>0</v>
      </c>
      <c r="AH860" s="229">
        <v>0</v>
      </c>
      <c r="AI860" s="229">
        <v>0</v>
      </c>
      <c r="AJ860" s="229">
        <v>0</v>
      </c>
      <c r="AK860" s="229">
        <v>0</v>
      </c>
      <c r="AL860" s="229">
        <v>0</v>
      </c>
    </row>
    <row r="861" spans="1:38">
      <c r="A861" s="229">
        <v>140</v>
      </c>
      <c r="B861" s="229" t="s">
        <v>3449</v>
      </c>
      <c r="C861" s="229" t="s">
        <v>3569</v>
      </c>
      <c r="D861" s="229">
        <f t="shared" si="13"/>
        <v>2800</v>
      </c>
      <c r="G861" s="229">
        <v>0</v>
      </c>
      <c r="H861" s="229">
        <v>0</v>
      </c>
      <c r="I861" s="229">
        <v>0</v>
      </c>
      <c r="J861" s="229">
        <v>0</v>
      </c>
      <c r="K861" s="229">
        <v>0</v>
      </c>
      <c r="L861" s="229">
        <v>0</v>
      </c>
      <c r="M861" s="229">
        <v>0</v>
      </c>
      <c r="N861" s="229">
        <v>0</v>
      </c>
      <c r="O861" s="229">
        <v>0</v>
      </c>
      <c r="P861" s="229">
        <v>0</v>
      </c>
      <c r="Q861" s="229">
        <v>0</v>
      </c>
      <c r="R861" s="229">
        <v>1400</v>
      </c>
      <c r="S861" s="229">
        <v>0</v>
      </c>
      <c r="T861" s="229">
        <v>0</v>
      </c>
      <c r="U861" s="229">
        <v>0</v>
      </c>
      <c r="V861" s="229">
        <v>0</v>
      </c>
      <c r="W861" s="229">
        <v>0</v>
      </c>
      <c r="X861" s="229">
        <v>0</v>
      </c>
      <c r="Y861" s="229">
        <v>0</v>
      </c>
      <c r="Z861" s="229">
        <v>0</v>
      </c>
      <c r="AA861" s="229">
        <v>0</v>
      </c>
      <c r="AB861" s="229">
        <v>0</v>
      </c>
      <c r="AC861" s="229">
        <v>0</v>
      </c>
      <c r="AD861" s="229">
        <v>1400</v>
      </c>
      <c r="AE861" s="229">
        <v>0</v>
      </c>
      <c r="AF861" s="229">
        <v>0</v>
      </c>
      <c r="AG861" s="229">
        <v>0</v>
      </c>
      <c r="AH861" s="229">
        <v>0</v>
      </c>
      <c r="AI861" s="229">
        <v>0</v>
      </c>
      <c r="AJ861" s="229">
        <v>0</v>
      </c>
      <c r="AK861" s="229">
        <v>0</v>
      </c>
      <c r="AL861" s="229">
        <v>2800</v>
      </c>
    </row>
    <row r="862" spans="1:38">
      <c r="A862" s="229">
        <v>141</v>
      </c>
      <c r="B862" s="229" t="s">
        <v>3449</v>
      </c>
      <c r="C862" s="229" t="s">
        <v>3570</v>
      </c>
      <c r="D862" s="229">
        <f t="shared" si="13"/>
        <v>3000</v>
      </c>
      <c r="G862" s="229">
        <v>0</v>
      </c>
      <c r="H862" s="229">
        <v>0</v>
      </c>
      <c r="I862" s="229">
        <v>0</v>
      </c>
      <c r="J862" s="229">
        <v>0</v>
      </c>
      <c r="K862" s="229">
        <v>0</v>
      </c>
      <c r="L862" s="229">
        <v>0</v>
      </c>
      <c r="M862" s="229">
        <v>0</v>
      </c>
      <c r="N862" s="229">
        <v>0</v>
      </c>
      <c r="O862" s="229">
        <v>0</v>
      </c>
      <c r="P862" s="229">
        <v>0</v>
      </c>
      <c r="Q862" s="229">
        <v>1500</v>
      </c>
      <c r="R862" s="229">
        <v>0</v>
      </c>
      <c r="S862" s="229">
        <v>0</v>
      </c>
      <c r="T862" s="229">
        <v>0</v>
      </c>
      <c r="U862" s="229">
        <v>0</v>
      </c>
      <c r="V862" s="229">
        <v>0</v>
      </c>
      <c r="W862" s="229">
        <v>0</v>
      </c>
      <c r="X862" s="229">
        <v>0</v>
      </c>
      <c r="Y862" s="229">
        <v>0</v>
      </c>
      <c r="Z862" s="229">
        <v>0</v>
      </c>
      <c r="AA862" s="229">
        <v>1500</v>
      </c>
      <c r="AB862" s="229">
        <v>0</v>
      </c>
      <c r="AC862" s="229">
        <v>0</v>
      </c>
      <c r="AD862" s="229">
        <v>0</v>
      </c>
      <c r="AE862" s="229">
        <v>0</v>
      </c>
      <c r="AF862" s="229">
        <v>0</v>
      </c>
      <c r="AG862" s="229">
        <v>0</v>
      </c>
      <c r="AH862" s="229">
        <v>0</v>
      </c>
      <c r="AI862" s="229">
        <v>0</v>
      </c>
      <c r="AJ862" s="229">
        <v>0</v>
      </c>
      <c r="AK862" s="229">
        <v>0</v>
      </c>
      <c r="AL862" s="229">
        <v>3000</v>
      </c>
    </row>
    <row r="863" spans="1:38">
      <c r="A863" s="229">
        <v>143</v>
      </c>
      <c r="B863" s="229" t="s">
        <v>3449</v>
      </c>
      <c r="C863" s="229" t="s">
        <v>3571</v>
      </c>
      <c r="D863" s="229">
        <f t="shared" si="13"/>
        <v>0</v>
      </c>
      <c r="G863" s="229">
        <v>0</v>
      </c>
      <c r="H863" s="229">
        <v>0</v>
      </c>
      <c r="I863" s="229">
        <v>0</v>
      </c>
      <c r="J863" s="229">
        <v>0</v>
      </c>
      <c r="K863" s="229">
        <v>0</v>
      </c>
      <c r="L863" s="229">
        <v>0</v>
      </c>
      <c r="M863" s="229">
        <v>0</v>
      </c>
      <c r="N863" s="229">
        <v>0</v>
      </c>
      <c r="O863" s="229">
        <v>0</v>
      </c>
      <c r="P863" s="229">
        <v>0</v>
      </c>
      <c r="Q863" s="229">
        <v>0</v>
      </c>
      <c r="R863" s="229">
        <v>0</v>
      </c>
      <c r="S863" s="229">
        <v>0</v>
      </c>
      <c r="T863" s="229">
        <v>0</v>
      </c>
      <c r="U863" s="229">
        <v>0</v>
      </c>
      <c r="V863" s="229">
        <v>0</v>
      </c>
      <c r="W863" s="229">
        <v>0</v>
      </c>
      <c r="X863" s="229">
        <v>0</v>
      </c>
      <c r="Y863" s="229">
        <v>0</v>
      </c>
      <c r="Z863" s="229">
        <v>0</v>
      </c>
      <c r="AA863" s="229">
        <v>0</v>
      </c>
      <c r="AB863" s="229">
        <v>0</v>
      </c>
      <c r="AC863" s="229">
        <v>0</v>
      </c>
      <c r="AD863" s="229">
        <v>0</v>
      </c>
      <c r="AE863" s="229">
        <v>0</v>
      </c>
      <c r="AF863" s="229">
        <v>0</v>
      </c>
      <c r="AG863" s="229">
        <v>0</v>
      </c>
      <c r="AH863" s="229">
        <v>0</v>
      </c>
      <c r="AI863" s="229">
        <v>0</v>
      </c>
      <c r="AJ863" s="229">
        <v>0</v>
      </c>
      <c r="AK863" s="229">
        <v>0</v>
      </c>
      <c r="AL863" s="229">
        <v>0</v>
      </c>
    </row>
    <row r="864" spans="1:38">
      <c r="A864" s="229">
        <v>144</v>
      </c>
      <c r="B864" s="229" t="s">
        <v>3449</v>
      </c>
      <c r="C864" s="229" t="s">
        <v>3572</v>
      </c>
      <c r="D864" s="229">
        <f t="shared" si="13"/>
        <v>0</v>
      </c>
      <c r="G864" s="229">
        <v>0</v>
      </c>
      <c r="H864" s="229">
        <v>0</v>
      </c>
      <c r="I864" s="229">
        <v>0</v>
      </c>
      <c r="J864" s="229">
        <v>0</v>
      </c>
      <c r="K864" s="229">
        <v>0</v>
      </c>
      <c r="L864" s="229">
        <v>0</v>
      </c>
      <c r="M864" s="229">
        <v>0</v>
      </c>
      <c r="N864" s="229">
        <v>0</v>
      </c>
      <c r="O864" s="229">
        <v>0</v>
      </c>
      <c r="P864" s="229">
        <v>0</v>
      </c>
      <c r="Q864" s="229">
        <v>0</v>
      </c>
      <c r="R864" s="229">
        <v>0</v>
      </c>
      <c r="S864" s="229">
        <v>0</v>
      </c>
      <c r="T864" s="229">
        <v>0</v>
      </c>
      <c r="U864" s="229">
        <v>0</v>
      </c>
      <c r="V864" s="229">
        <v>0</v>
      </c>
      <c r="W864" s="229">
        <v>0</v>
      </c>
      <c r="X864" s="229">
        <v>0</v>
      </c>
      <c r="Y864" s="229">
        <v>0</v>
      </c>
      <c r="Z864" s="229">
        <v>0</v>
      </c>
      <c r="AA864" s="229">
        <v>0</v>
      </c>
      <c r="AB864" s="229">
        <v>0</v>
      </c>
      <c r="AC864" s="229">
        <v>0</v>
      </c>
      <c r="AD864" s="229">
        <v>0</v>
      </c>
      <c r="AE864" s="229">
        <v>0</v>
      </c>
      <c r="AF864" s="229">
        <v>0</v>
      </c>
      <c r="AG864" s="229">
        <v>0</v>
      </c>
      <c r="AH864" s="229">
        <v>0</v>
      </c>
      <c r="AI864" s="229">
        <v>0</v>
      </c>
      <c r="AJ864" s="229">
        <v>0</v>
      </c>
      <c r="AK864" s="229">
        <v>0</v>
      </c>
      <c r="AL864" s="229">
        <v>0</v>
      </c>
    </row>
    <row r="865" spans="1:38">
      <c r="A865" s="229">
        <v>146</v>
      </c>
      <c r="B865" s="229" t="s">
        <v>3449</v>
      </c>
      <c r="C865" s="229" t="s">
        <v>3573</v>
      </c>
      <c r="D865" s="229">
        <f t="shared" si="13"/>
        <v>900</v>
      </c>
      <c r="G865" s="229">
        <v>0</v>
      </c>
      <c r="H865" s="229">
        <v>0</v>
      </c>
      <c r="I865" s="229">
        <v>0</v>
      </c>
      <c r="J865" s="229">
        <v>0</v>
      </c>
      <c r="K865" s="229">
        <v>0</v>
      </c>
      <c r="L865" s="229">
        <v>0</v>
      </c>
      <c r="M865" s="229">
        <v>0</v>
      </c>
      <c r="N865" s="229">
        <v>0</v>
      </c>
      <c r="O865" s="229">
        <v>0</v>
      </c>
      <c r="P865" s="229">
        <v>0</v>
      </c>
      <c r="Q865" s="229">
        <v>0</v>
      </c>
      <c r="R865" s="229">
        <v>0</v>
      </c>
      <c r="S865" s="229">
        <v>0</v>
      </c>
      <c r="T865" s="229">
        <v>0</v>
      </c>
      <c r="U865" s="229">
        <v>0</v>
      </c>
      <c r="V865" s="229">
        <v>0</v>
      </c>
      <c r="W865" s="229">
        <v>0</v>
      </c>
      <c r="X865" s="229">
        <v>0</v>
      </c>
      <c r="Y865" s="229">
        <v>0</v>
      </c>
      <c r="Z865" s="229">
        <v>0</v>
      </c>
      <c r="AA865" s="229">
        <v>0</v>
      </c>
      <c r="AB865" s="229">
        <v>0</v>
      </c>
      <c r="AC865" s="229">
        <v>0</v>
      </c>
      <c r="AD865" s="229">
        <v>0</v>
      </c>
      <c r="AE865" s="229">
        <v>0</v>
      </c>
      <c r="AF865" s="229">
        <v>0</v>
      </c>
      <c r="AG865" s="229">
        <v>900</v>
      </c>
      <c r="AH865" s="229">
        <v>0</v>
      </c>
      <c r="AI865" s="229">
        <v>0</v>
      </c>
      <c r="AJ865" s="229">
        <v>0</v>
      </c>
      <c r="AK865" s="229">
        <v>0</v>
      </c>
      <c r="AL865" s="229">
        <v>900</v>
      </c>
    </row>
    <row r="866" spans="1:38">
      <c r="A866" s="229">
        <v>147</v>
      </c>
      <c r="B866" s="229" t="s">
        <v>3449</v>
      </c>
      <c r="C866" s="229" t="s">
        <v>3574</v>
      </c>
      <c r="D866" s="229">
        <f t="shared" si="13"/>
        <v>0</v>
      </c>
      <c r="G866" s="229">
        <v>0</v>
      </c>
      <c r="H866" s="229">
        <v>0</v>
      </c>
      <c r="I866" s="229">
        <v>0</v>
      </c>
      <c r="J866" s="229">
        <v>0</v>
      </c>
      <c r="K866" s="229">
        <v>0</v>
      </c>
      <c r="L866" s="229">
        <v>0</v>
      </c>
      <c r="M866" s="229">
        <v>0</v>
      </c>
      <c r="N866" s="229">
        <v>0</v>
      </c>
      <c r="O866" s="229">
        <v>0</v>
      </c>
      <c r="P866" s="229">
        <v>0</v>
      </c>
      <c r="Q866" s="229">
        <v>0</v>
      </c>
      <c r="R866" s="229">
        <v>0</v>
      </c>
      <c r="S866" s="229">
        <v>0</v>
      </c>
      <c r="T866" s="229">
        <v>0</v>
      </c>
      <c r="U866" s="229">
        <v>0</v>
      </c>
      <c r="V866" s="229">
        <v>0</v>
      </c>
      <c r="W866" s="229">
        <v>0</v>
      </c>
      <c r="X866" s="229">
        <v>0</v>
      </c>
      <c r="Y866" s="229">
        <v>0</v>
      </c>
      <c r="Z866" s="229">
        <v>0</v>
      </c>
      <c r="AA866" s="229">
        <v>0</v>
      </c>
      <c r="AB866" s="229">
        <v>0</v>
      </c>
      <c r="AC866" s="229">
        <v>0</v>
      </c>
      <c r="AD866" s="229">
        <v>0</v>
      </c>
      <c r="AE866" s="229">
        <v>0</v>
      </c>
      <c r="AF866" s="229">
        <v>0</v>
      </c>
      <c r="AG866" s="229">
        <v>0</v>
      </c>
      <c r="AH866" s="229">
        <v>0</v>
      </c>
      <c r="AI866" s="229">
        <v>0</v>
      </c>
      <c r="AJ866" s="229">
        <v>0</v>
      </c>
      <c r="AK866" s="229">
        <v>0</v>
      </c>
      <c r="AL866" s="229">
        <v>0</v>
      </c>
    </row>
    <row r="867" spans="1:38">
      <c r="A867" s="229">
        <v>148</v>
      </c>
      <c r="B867" s="229" t="s">
        <v>3449</v>
      </c>
      <c r="C867" s="229" t="s">
        <v>3575</v>
      </c>
      <c r="D867" s="229">
        <f t="shared" si="13"/>
        <v>800</v>
      </c>
      <c r="G867" s="229">
        <v>0</v>
      </c>
      <c r="H867" s="229">
        <v>0</v>
      </c>
      <c r="I867" s="229">
        <v>0</v>
      </c>
      <c r="J867" s="229">
        <v>0</v>
      </c>
      <c r="K867" s="229">
        <v>0</v>
      </c>
      <c r="L867" s="229">
        <v>0</v>
      </c>
      <c r="M867" s="229">
        <v>0</v>
      </c>
      <c r="N867" s="229">
        <v>0</v>
      </c>
      <c r="O867" s="229">
        <v>0</v>
      </c>
      <c r="P867" s="229">
        <v>0</v>
      </c>
      <c r="Q867" s="229">
        <v>0</v>
      </c>
      <c r="R867" s="229">
        <v>0</v>
      </c>
      <c r="S867" s="229">
        <v>0</v>
      </c>
      <c r="T867" s="229">
        <v>0</v>
      </c>
      <c r="U867" s="229">
        <v>0</v>
      </c>
      <c r="V867" s="229">
        <v>0</v>
      </c>
      <c r="W867" s="229">
        <v>0</v>
      </c>
      <c r="X867" s="229">
        <v>0</v>
      </c>
      <c r="Y867" s="229">
        <v>0</v>
      </c>
      <c r="Z867" s="229">
        <v>0</v>
      </c>
      <c r="AA867" s="229">
        <v>0</v>
      </c>
      <c r="AB867" s="229">
        <v>0</v>
      </c>
      <c r="AC867" s="229">
        <v>0</v>
      </c>
      <c r="AD867" s="229">
        <v>0</v>
      </c>
      <c r="AE867" s="229">
        <v>800</v>
      </c>
      <c r="AF867" s="229">
        <v>0</v>
      </c>
      <c r="AG867" s="229">
        <v>0</v>
      </c>
      <c r="AH867" s="229">
        <v>0</v>
      </c>
      <c r="AI867" s="229">
        <v>0</v>
      </c>
      <c r="AJ867" s="229">
        <v>0</v>
      </c>
      <c r="AK867" s="229">
        <v>0</v>
      </c>
      <c r="AL867" s="229">
        <v>800</v>
      </c>
    </row>
    <row r="868" spans="1:38">
      <c r="A868" s="229">
        <v>149</v>
      </c>
      <c r="B868" s="229" t="s">
        <v>3449</v>
      </c>
      <c r="C868" s="229" t="s">
        <v>3576</v>
      </c>
      <c r="D868" s="229">
        <f t="shared" si="13"/>
        <v>0</v>
      </c>
      <c r="G868" s="229">
        <v>0</v>
      </c>
      <c r="H868" s="229">
        <v>0</v>
      </c>
      <c r="I868" s="229">
        <v>0</v>
      </c>
      <c r="J868" s="229">
        <v>0</v>
      </c>
      <c r="K868" s="229">
        <v>0</v>
      </c>
      <c r="L868" s="229">
        <v>0</v>
      </c>
      <c r="M868" s="229">
        <v>0</v>
      </c>
      <c r="N868" s="229">
        <v>0</v>
      </c>
      <c r="O868" s="229">
        <v>0</v>
      </c>
      <c r="P868" s="229">
        <v>0</v>
      </c>
      <c r="Q868" s="229">
        <v>0</v>
      </c>
      <c r="R868" s="229">
        <v>0</v>
      </c>
      <c r="S868" s="229">
        <v>0</v>
      </c>
      <c r="T868" s="229">
        <v>0</v>
      </c>
      <c r="U868" s="229">
        <v>0</v>
      </c>
      <c r="V868" s="229">
        <v>0</v>
      </c>
      <c r="W868" s="229">
        <v>0</v>
      </c>
      <c r="X868" s="229">
        <v>0</v>
      </c>
      <c r="Y868" s="229">
        <v>0</v>
      </c>
      <c r="Z868" s="229">
        <v>0</v>
      </c>
      <c r="AA868" s="229">
        <v>0</v>
      </c>
      <c r="AB868" s="229">
        <v>0</v>
      </c>
      <c r="AC868" s="229">
        <v>0</v>
      </c>
      <c r="AD868" s="229">
        <v>0</v>
      </c>
      <c r="AE868" s="229">
        <v>0</v>
      </c>
      <c r="AF868" s="229">
        <v>0</v>
      </c>
      <c r="AG868" s="229">
        <v>0</v>
      </c>
      <c r="AH868" s="229">
        <v>0</v>
      </c>
      <c r="AI868" s="229">
        <v>0</v>
      </c>
      <c r="AJ868" s="229">
        <v>0</v>
      </c>
      <c r="AK868" s="229">
        <v>0</v>
      </c>
      <c r="AL868" s="229">
        <v>0</v>
      </c>
    </row>
    <row r="869" spans="1:38">
      <c r="A869" s="229">
        <v>151</v>
      </c>
      <c r="B869" s="229" t="s">
        <v>3449</v>
      </c>
      <c r="C869" s="229" t="s">
        <v>3577</v>
      </c>
      <c r="D869" s="229">
        <f t="shared" si="13"/>
        <v>6300</v>
      </c>
      <c r="G869" s="229">
        <v>0</v>
      </c>
      <c r="H869" s="229">
        <v>0</v>
      </c>
      <c r="I869" s="229">
        <v>0</v>
      </c>
      <c r="J869" s="229">
        <v>0</v>
      </c>
      <c r="K869" s="229">
        <v>0</v>
      </c>
      <c r="L869" s="229">
        <v>0</v>
      </c>
      <c r="M869" s="229">
        <v>0</v>
      </c>
      <c r="N869" s="229">
        <v>0</v>
      </c>
      <c r="O869" s="229">
        <v>0</v>
      </c>
      <c r="P869" s="229">
        <v>2100</v>
      </c>
      <c r="Q869" s="229">
        <v>0</v>
      </c>
      <c r="R869" s="229">
        <v>0</v>
      </c>
      <c r="S869" s="229">
        <v>0</v>
      </c>
      <c r="T869" s="229">
        <v>0</v>
      </c>
      <c r="U869" s="229">
        <v>0</v>
      </c>
      <c r="V869" s="229">
        <v>0</v>
      </c>
      <c r="W869" s="229">
        <v>2100</v>
      </c>
      <c r="X869" s="229">
        <v>0</v>
      </c>
      <c r="Y869" s="229">
        <v>0</v>
      </c>
      <c r="Z869" s="229">
        <v>0</v>
      </c>
      <c r="AA869" s="229">
        <v>0</v>
      </c>
      <c r="AB869" s="229">
        <v>0</v>
      </c>
      <c r="AC869" s="229">
        <v>0</v>
      </c>
      <c r="AD869" s="229">
        <v>2100</v>
      </c>
      <c r="AE869" s="229">
        <v>0</v>
      </c>
      <c r="AF869" s="229">
        <v>0</v>
      </c>
      <c r="AG869" s="229">
        <v>0</v>
      </c>
      <c r="AH869" s="229">
        <v>0</v>
      </c>
      <c r="AI869" s="229">
        <v>0</v>
      </c>
      <c r="AJ869" s="229">
        <v>0</v>
      </c>
      <c r="AK869" s="229">
        <v>0</v>
      </c>
      <c r="AL869" s="229">
        <v>6300</v>
      </c>
    </row>
    <row r="870" spans="1:38">
      <c r="A870" s="229">
        <v>152</v>
      </c>
      <c r="B870" s="229" t="s">
        <v>3449</v>
      </c>
      <c r="C870" s="229" t="s">
        <v>3578</v>
      </c>
      <c r="D870" s="229">
        <f t="shared" si="13"/>
        <v>6300</v>
      </c>
      <c r="G870" s="229">
        <v>0</v>
      </c>
      <c r="H870" s="229">
        <v>0</v>
      </c>
      <c r="I870" s="229">
        <v>0</v>
      </c>
      <c r="J870" s="229">
        <v>0</v>
      </c>
      <c r="K870" s="229">
        <v>0</v>
      </c>
      <c r="L870" s="229">
        <v>0</v>
      </c>
      <c r="M870" s="229">
        <v>0</v>
      </c>
      <c r="N870" s="229">
        <v>0</v>
      </c>
      <c r="O870" s="229">
        <v>0</v>
      </c>
      <c r="P870" s="229">
        <v>2100</v>
      </c>
      <c r="Q870" s="229">
        <v>0</v>
      </c>
      <c r="R870" s="229">
        <v>0</v>
      </c>
      <c r="S870" s="229">
        <v>0</v>
      </c>
      <c r="T870" s="229">
        <v>0</v>
      </c>
      <c r="U870" s="229">
        <v>0</v>
      </c>
      <c r="V870" s="229">
        <v>0</v>
      </c>
      <c r="W870" s="229">
        <v>2100</v>
      </c>
      <c r="X870" s="229">
        <v>0</v>
      </c>
      <c r="Y870" s="229">
        <v>0</v>
      </c>
      <c r="Z870" s="229">
        <v>0</v>
      </c>
      <c r="AA870" s="229">
        <v>0</v>
      </c>
      <c r="AB870" s="229">
        <v>0</v>
      </c>
      <c r="AC870" s="229">
        <v>0</v>
      </c>
      <c r="AD870" s="229">
        <v>2100</v>
      </c>
      <c r="AE870" s="229">
        <v>0</v>
      </c>
      <c r="AF870" s="229">
        <v>0</v>
      </c>
      <c r="AG870" s="229">
        <v>0</v>
      </c>
      <c r="AH870" s="229">
        <v>0</v>
      </c>
      <c r="AI870" s="229">
        <v>0</v>
      </c>
      <c r="AJ870" s="229">
        <v>0</v>
      </c>
      <c r="AK870" s="229">
        <v>0</v>
      </c>
      <c r="AL870" s="229">
        <v>6300</v>
      </c>
    </row>
    <row r="871" spans="1:38">
      <c r="A871" s="229">
        <v>154</v>
      </c>
      <c r="B871" s="229" t="s">
        <v>3449</v>
      </c>
      <c r="C871" s="229" t="s">
        <v>3579</v>
      </c>
      <c r="D871" s="229">
        <f t="shared" si="13"/>
        <v>0</v>
      </c>
      <c r="G871" s="229">
        <v>0</v>
      </c>
      <c r="H871" s="229">
        <v>0</v>
      </c>
      <c r="I871" s="229">
        <v>0</v>
      </c>
      <c r="J871" s="229">
        <v>0</v>
      </c>
      <c r="K871" s="229">
        <v>0</v>
      </c>
      <c r="L871" s="229">
        <v>0</v>
      </c>
      <c r="M871" s="229">
        <v>0</v>
      </c>
      <c r="N871" s="229">
        <v>0</v>
      </c>
      <c r="O871" s="229">
        <v>0</v>
      </c>
      <c r="P871" s="229">
        <v>0</v>
      </c>
      <c r="Q871" s="229">
        <v>0</v>
      </c>
      <c r="R871" s="229">
        <v>0</v>
      </c>
      <c r="S871" s="229">
        <v>0</v>
      </c>
      <c r="T871" s="229">
        <v>0</v>
      </c>
      <c r="U871" s="229">
        <v>0</v>
      </c>
      <c r="V871" s="229">
        <v>0</v>
      </c>
      <c r="W871" s="229">
        <v>0</v>
      </c>
      <c r="X871" s="229">
        <v>0</v>
      </c>
      <c r="Y871" s="229">
        <v>0</v>
      </c>
      <c r="Z871" s="229">
        <v>0</v>
      </c>
      <c r="AA871" s="229">
        <v>0</v>
      </c>
      <c r="AB871" s="229">
        <v>0</v>
      </c>
      <c r="AC871" s="229">
        <v>0</v>
      </c>
      <c r="AD871" s="229">
        <v>0</v>
      </c>
      <c r="AE871" s="229">
        <v>0</v>
      </c>
      <c r="AF871" s="229">
        <v>0</v>
      </c>
      <c r="AG871" s="229">
        <v>0</v>
      </c>
      <c r="AH871" s="229">
        <v>0</v>
      </c>
      <c r="AI871" s="229">
        <v>0</v>
      </c>
      <c r="AJ871" s="229">
        <v>0</v>
      </c>
      <c r="AK871" s="229">
        <v>0</v>
      </c>
      <c r="AL871" s="229">
        <v>0</v>
      </c>
    </row>
    <row r="872" spans="1:38">
      <c r="A872" s="229">
        <v>155</v>
      </c>
      <c r="B872" s="229" t="s">
        <v>3449</v>
      </c>
      <c r="C872" s="229" t="s">
        <v>3580</v>
      </c>
      <c r="D872" s="229">
        <f t="shared" si="13"/>
        <v>0</v>
      </c>
      <c r="G872" s="229">
        <v>0</v>
      </c>
      <c r="H872" s="229">
        <v>0</v>
      </c>
      <c r="I872" s="229">
        <v>0</v>
      </c>
      <c r="J872" s="229">
        <v>0</v>
      </c>
      <c r="K872" s="229">
        <v>0</v>
      </c>
      <c r="L872" s="229">
        <v>0</v>
      </c>
      <c r="M872" s="229">
        <v>0</v>
      </c>
      <c r="N872" s="229">
        <v>0</v>
      </c>
      <c r="O872" s="229">
        <v>0</v>
      </c>
      <c r="P872" s="229">
        <v>0</v>
      </c>
      <c r="Q872" s="229">
        <v>0</v>
      </c>
      <c r="R872" s="229">
        <v>0</v>
      </c>
      <c r="S872" s="229">
        <v>0</v>
      </c>
      <c r="T872" s="229">
        <v>0</v>
      </c>
      <c r="U872" s="229">
        <v>0</v>
      </c>
      <c r="V872" s="229">
        <v>0</v>
      </c>
      <c r="W872" s="229">
        <v>0</v>
      </c>
      <c r="X872" s="229">
        <v>0</v>
      </c>
      <c r="Y872" s="229">
        <v>0</v>
      </c>
      <c r="Z872" s="229">
        <v>0</v>
      </c>
      <c r="AA872" s="229">
        <v>0</v>
      </c>
      <c r="AB872" s="229">
        <v>0</v>
      </c>
      <c r="AC872" s="229">
        <v>0</v>
      </c>
      <c r="AD872" s="229">
        <v>0</v>
      </c>
      <c r="AE872" s="229">
        <v>0</v>
      </c>
      <c r="AF872" s="229">
        <v>0</v>
      </c>
      <c r="AG872" s="229">
        <v>0</v>
      </c>
      <c r="AH872" s="229">
        <v>0</v>
      </c>
      <c r="AI872" s="229">
        <v>0</v>
      </c>
      <c r="AJ872" s="229">
        <v>0</v>
      </c>
      <c r="AK872" s="229">
        <v>0</v>
      </c>
      <c r="AL872" s="229">
        <v>0</v>
      </c>
    </row>
    <row r="873" spans="1:38">
      <c r="A873" s="229">
        <v>156</v>
      </c>
      <c r="B873" s="229" t="s">
        <v>3449</v>
      </c>
      <c r="C873" s="229" t="s">
        <v>3581</v>
      </c>
      <c r="D873" s="229">
        <f t="shared" si="13"/>
        <v>0</v>
      </c>
      <c r="G873" s="229">
        <v>0</v>
      </c>
      <c r="H873" s="229">
        <v>0</v>
      </c>
      <c r="I873" s="229">
        <v>0</v>
      </c>
      <c r="J873" s="229">
        <v>0</v>
      </c>
      <c r="K873" s="229">
        <v>0</v>
      </c>
      <c r="L873" s="229">
        <v>0</v>
      </c>
      <c r="M873" s="229">
        <v>0</v>
      </c>
      <c r="N873" s="229">
        <v>0</v>
      </c>
      <c r="O873" s="229">
        <v>0</v>
      </c>
      <c r="P873" s="229">
        <v>0</v>
      </c>
      <c r="Q873" s="229">
        <v>0</v>
      </c>
      <c r="R873" s="229">
        <v>0</v>
      </c>
      <c r="S873" s="229">
        <v>0</v>
      </c>
      <c r="T873" s="229">
        <v>0</v>
      </c>
      <c r="U873" s="229">
        <v>0</v>
      </c>
      <c r="V873" s="229">
        <v>0</v>
      </c>
      <c r="W873" s="229">
        <v>0</v>
      </c>
      <c r="X873" s="229">
        <v>0</v>
      </c>
      <c r="Y873" s="229">
        <v>0</v>
      </c>
      <c r="Z873" s="229">
        <v>0</v>
      </c>
      <c r="AA873" s="229">
        <v>0</v>
      </c>
      <c r="AB873" s="229">
        <v>0</v>
      </c>
      <c r="AC873" s="229">
        <v>0</v>
      </c>
      <c r="AD873" s="229">
        <v>0</v>
      </c>
      <c r="AE873" s="229">
        <v>0</v>
      </c>
      <c r="AF873" s="229">
        <v>0</v>
      </c>
      <c r="AG873" s="229">
        <v>0</v>
      </c>
      <c r="AH873" s="229">
        <v>0</v>
      </c>
      <c r="AI873" s="229">
        <v>0</v>
      </c>
      <c r="AJ873" s="229">
        <v>0</v>
      </c>
      <c r="AK873" s="229">
        <v>0</v>
      </c>
      <c r="AL873" s="229">
        <v>0</v>
      </c>
    </row>
    <row r="874" spans="1:38">
      <c r="A874" s="229">
        <v>157</v>
      </c>
      <c r="B874" s="229" t="s">
        <v>3449</v>
      </c>
      <c r="C874" s="229" t="s">
        <v>3582</v>
      </c>
      <c r="D874" s="229">
        <f t="shared" si="13"/>
        <v>0</v>
      </c>
      <c r="G874" s="229">
        <v>0</v>
      </c>
      <c r="H874" s="229">
        <v>0</v>
      </c>
      <c r="I874" s="229">
        <v>0</v>
      </c>
      <c r="J874" s="229">
        <v>0</v>
      </c>
      <c r="K874" s="229">
        <v>0</v>
      </c>
      <c r="L874" s="229">
        <v>0</v>
      </c>
      <c r="M874" s="229">
        <v>0</v>
      </c>
      <c r="N874" s="229">
        <v>0</v>
      </c>
      <c r="O874" s="229">
        <v>0</v>
      </c>
      <c r="P874" s="229">
        <v>0</v>
      </c>
      <c r="Q874" s="229">
        <v>0</v>
      </c>
      <c r="R874" s="229">
        <v>0</v>
      </c>
      <c r="S874" s="229">
        <v>0</v>
      </c>
      <c r="T874" s="229">
        <v>0</v>
      </c>
      <c r="U874" s="229">
        <v>0</v>
      </c>
      <c r="V874" s="229">
        <v>0</v>
      </c>
      <c r="W874" s="229">
        <v>0</v>
      </c>
      <c r="X874" s="229">
        <v>0</v>
      </c>
      <c r="Y874" s="229">
        <v>0</v>
      </c>
      <c r="Z874" s="229">
        <v>0</v>
      </c>
      <c r="AA874" s="229">
        <v>0</v>
      </c>
      <c r="AB874" s="229">
        <v>0</v>
      </c>
      <c r="AC874" s="229">
        <v>0</v>
      </c>
      <c r="AD874" s="229">
        <v>0</v>
      </c>
      <c r="AE874" s="229">
        <v>0</v>
      </c>
      <c r="AF874" s="229">
        <v>0</v>
      </c>
      <c r="AG874" s="229">
        <v>0</v>
      </c>
      <c r="AH874" s="229">
        <v>0</v>
      </c>
      <c r="AI874" s="229">
        <v>0</v>
      </c>
      <c r="AJ874" s="229">
        <v>0</v>
      </c>
      <c r="AK874" s="229">
        <v>0</v>
      </c>
      <c r="AL874" s="229">
        <v>0</v>
      </c>
    </row>
    <row r="875" spans="1:38">
      <c r="A875" s="229">
        <v>158</v>
      </c>
      <c r="B875" s="229" t="s">
        <v>3449</v>
      </c>
      <c r="C875" s="229" t="s">
        <v>3583</v>
      </c>
      <c r="D875" s="229">
        <f t="shared" si="13"/>
        <v>0</v>
      </c>
      <c r="G875" s="229">
        <v>0</v>
      </c>
      <c r="H875" s="229">
        <v>0</v>
      </c>
      <c r="I875" s="229">
        <v>0</v>
      </c>
      <c r="J875" s="229">
        <v>0</v>
      </c>
      <c r="K875" s="229">
        <v>0</v>
      </c>
      <c r="L875" s="229">
        <v>0</v>
      </c>
      <c r="M875" s="229">
        <v>0</v>
      </c>
      <c r="N875" s="229">
        <v>0</v>
      </c>
      <c r="O875" s="229">
        <v>0</v>
      </c>
      <c r="P875" s="229">
        <v>0</v>
      </c>
      <c r="Q875" s="229">
        <v>0</v>
      </c>
      <c r="R875" s="229">
        <v>0</v>
      </c>
      <c r="S875" s="229">
        <v>0</v>
      </c>
      <c r="T875" s="229">
        <v>0</v>
      </c>
      <c r="U875" s="229">
        <v>0</v>
      </c>
      <c r="V875" s="229">
        <v>0</v>
      </c>
      <c r="W875" s="229">
        <v>0</v>
      </c>
      <c r="X875" s="229">
        <v>0</v>
      </c>
      <c r="Y875" s="229">
        <v>0</v>
      </c>
      <c r="Z875" s="229">
        <v>0</v>
      </c>
      <c r="AA875" s="229">
        <v>0</v>
      </c>
      <c r="AB875" s="229">
        <v>0</v>
      </c>
      <c r="AC875" s="229">
        <v>0</v>
      </c>
      <c r="AD875" s="229">
        <v>0</v>
      </c>
      <c r="AE875" s="229">
        <v>0</v>
      </c>
      <c r="AF875" s="229">
        <v>0</v>
      </c>
      <c r="AG875" s="229">
        <v>0</v>
      </c>
      <c r="AH875" s="229">
        <v>0</v>
      </c>
      <c r="AI875" s="229">
        <v>0</v>
      </c>
      <c r="AJ875" s="229">
        <v>0</v>
      </c>
      <c r="AK875" s="229">
        <v>0</v>
      </c>
      <c r="AL875" s="229">
        <v>0</v>
      </c>
    </row>
    <row r="876" spans="1:38">
      <c r="A876" s="229">
        <v>159</v>
      </c>
      <c r="B876" s="229" t="s">
        <v>3449</v>
      </c>
      <c r="C876" s="229" t="s">
        <v>3584</v>
      </c>
      <c r="D876" s="229">
        <f t="shared" si="13"/>
        <v>0</v>
      </c>
      <c r="G876" s="229">
        <v>0</v>
      </c>
      <c r="H876" s="229">
        <v>0</v>
      </c>
      <c r="I876" s="229">
        <v>0</v>
      </c>
      <c r="J876" s="229">
        <v>0</v>
      </c>
      <c r="K876" s="229">
        <v>0</v>
      </c>
      <c r="L876" s="229">
        <v>0</v>
      </c>
      <c r="M876" s="229">
        <v>0</v>
      </c>
      <c r="N876" s="229">
        <v>0</v>
      </c>
      <c r="O876" s="229">
        <v>0</v>
      </c>
      <c r="P876" s="229">
        <v>0</v>
      </c>
      <c r="Q876" s="229">
        <v>0</v>
      </c>
      <c r="R876" s="229">
        <v>0</v>
      </c>
      <c r="S876" s="229">
        <v>0</v>
      </c>
      <c r="T876" s="229">
        <v>0</v>
      </c>
      <c r="U876" s="229">
        <v>0</v>
      </c>
      <c r="V876" s="229">
        <v>0</v>
      </c>
      <c r="W876" s="229">
        <v>0</v>
      </c>
      <c r="X876" s="229">
        <v>0</v>
      </c>
      <c r="Y876" s="229">
        <v>0</v>
      </c>
      <c r="Z876" s="229">
        <v>0</v>
      </c>
      <c r="AA876" s="229">
        <v>0</v>
      </c>
      <c r="AB876" s="229">
        <v>0</v>
      </c>
      <c r="AC876" s="229">
        <v>0</v>
      </c>
      <c r="AD876" s="229">
        <v>0</v>
      </c>
      <c r="AE876" s="229">
        <v>0</v>
      </c>
      <c r="AF876" s="229">
        <v>0</v>
      </c>
      <c r="AG876" s="229">
        <v>0</v>
      </c>
      <c r="AH876" s="229">
        <v>0</v>
      </c>
      <c r="AI876" s="229">
        <v>0</v>
      </c>
      <c r="AJ876" s="229">
        <v>0</v>
      </c>
      <c r="AK876" s="229">
        <v>0</v>
      </c>
      <c r="AL876" s="229">
        <v>0</v>
      </c>
    </row>
    <row r="877" spans="1:38">
      <c r="A877" s="229">
        <v>164</v>
      </c>
      <c r="B877" s="229" t="s">
        <v>3449</v>
      </c>
      <c r="C877" s="229" t="s">
        <v>3585</v>
      </c>
      <c r="D877" s="229">
        <f t="shared" si="13"/>
        <v>150</v>
      </c>
      <c r="G877" s="229">
        <v>0</v>
      </c>
      <c r="H877" s="229">
        <v>0</v>
      </c>
      <c r="I877" s="229">
        <v>0</v>
      </c>
      <c r="J877" s="229">
        <v>0</v>
      </c>
      <c r="K877" s="229">
        <v>0</v>
      </c>
      <c r="L877" s="229">
        <v>0</v>
      </c>
      <c r="M877" s="229">
        <v>0</v>
      </c>
      <c r="N877" s="229">
        <v>0</v>
      </c>
      <c r="O877" s="229">
        <v>0</v>
      </c>
      <c r="P877" s="229">
        <v>0</v>
      </c>
      <c r="Q877" s="229">
        <v>0</v>
      </c>
      <c r="R877" s="229">
        <v>0</v>
      </c>
      <c r="S877" s="229">
        <v>0</v>
      </c>
      <c r="T877" s="229">
        <v>0</v>
      </c>
      <c r="U877" s="229">
        <v>0</v>
      </c>
      <c r="V877" s="229">
        <v>0</v>
      </c>
      <c r="W877" s="229">
        <v>150</v>
      </c>
      <c r="X877" s="229">
        <v>0</v>
      </c>
      <c r="Y877" s="229">
        <v>0</v>
      </c>
      <c r="Z877" s="229">
        <v>0</v>
      </c>
      <c r="AA877" s="229">
        <v>0</v>
      </c>
      <c r="AB877" s="229">
        <v>0</v>
      </c>
      <c r="AC877" s="229">
        <v>0</v>
      </c>
      <c r="AD877" s="229">
        <v>0</v>
      </c>
      <c r="AE877" s="229">
        <v>0</v>
      </c>
      <c r="AF877" s="229">
        <v>0</v>
      </c>
      <c r="AG877" s="229">
        <v>0</v>
      </c>
      <c r="AH877" s="229">
        <v>0</v>
      </c>
      <c r="AI877" s="229">
        <v>0</v>
      </c>
      <c r="AJ877" s="229">
        <v>0</v>
      </c>
      <c r="AK877" s="229">
        <v>0</v>
      </c>
      <c r="AL877" s="229">
        <v>150</v>
      </c>
    </row>
    <row r="878" spans="1:38">
      <c r="A878" s="229">
        <v>191</v>
      </c>
      <c r="B878" s="229" t="s">
        <v>3449</v>
      </c>
      <c r="C878" s="229" t="s">
        <v>3586</v>
      </c>
      <c r="D878" s="229">
        <f t="shared" si="13"/>
        <v>0</v>
      </c>
      <c r="E878" s="229">
        <v>0</v>
      </c>
      <c r="G878" s="229" t="e">
        <v>#VALUE!</v>
      </c>
      <c r="H878" s="229" t="e">
        <v>#VALUE!</v>
      </c>
      <c r="I878" s="229" t="e">
        <v>#VALUE!</v>
      </c>
      <c r="J878" s="229" t="e">
        <v>#VALUE!</v>
      </c>
      <c r="K878" s="229" t="e">
        <v>#VALUE!</v>
      </c>
      <c r="L878" s="229" t="e">
        <v>#VALUE!</v>
      </c>
      <c r="M878" s="229" t="e">
        <v>#VALUE!</v>
      </c>
      <c r="N878" s="229" t="e">
        <v>#VALUE!</v>
      </c>
      <c r="O878" s="229" t="e">
        <v>#VALUE!</v>
      </c>
      <c r="P878" s="229" t="e">
        <v>#VALUE!</v>
      </c>
      <c r="Q878" s="229" t="e">
        <v>#VALUE!</v>
      </c>
      <c r="R878" s="229" t="e">
        <v>#VALUE!</v>
      </c>
      <c r="S878" s="229" t="e">
        <v>#VALUE!</v>
      </c>
      <c r="T878" s="229" t="e">
        <v>#VALUE!</v>
      </c>
      <c r="U878" s="229" t="e">
        <v>#VALUE!</v>
      </c>
      <c r="V878" s="229" t="e">
        <v>#VALUE!</v>
      </c>
      <c r="W878" s="229" t="e">
        <v>#VALUE!</v>
      </c>
      <c r="X878" s="229" t="e">
        <v>#VALUE!</v>
      </c>
      <c r="Y878" s="229" t="e">
        <v>#VALUE!</v>
      </c>
      <c r="Z878" s="229" t="e">
        <v>#VALUE!</v>
      </c>
      <c r="AA878" s="229" t="e">
        <v>#VALUE!</v>
      </c>
      <c r="AB878" s="229" t="e">
        <v>#VALUE!</v>
      </c>
      <c r="AC878" s="229" t="e">
        <v>#VALUE!</v>
      </c>
      <c r="AD878" s="229" t="e">
        <v>#VALUE!</v>
      </c>
      <c r="AE878" s="229" t="e">
        <v>#VALUE!</v>
      </c>
      <c r="AF878" s="229" t="e">
        <v>#VALUE!</v>
      </c>
      <c r="AG878" s="229" t="e">
        <v>#VALUE!</v>
      </c>
      <c r="AH878" s="229" t="e">
        <v>#VALUE!</v>
      </c>
      <c r="AI878" s="229" t="e">
        <v>#VALUE!</v>
      </c>
      <c r="AJ878" s="229" t="e">
        <v>#VALUE!</v>
      </c>
      <c r="AK878" s="229" t="e">
        <v>#VALUE!</v>
      </c>
      <c r="AL878" s="229" t="e">
        <v>#VALUE!</v>
      </c>
    </row>
    <row r="879" spans="1:38">
      <c r="A879" s="229">
        <v>192</v>
      </c>
      <c r="B879" s="229" t="s">
        <v>3449</v>
      </c>
      <c r="C879" s="229" t="s">
        <v>3587</v>
      </c>
      <c r="D879" s="229">
        <f t="shared" si="13"/>
        <v>0</v>
      </c>
      <c r="E879" s="229">
        <v>0</v>
      </c>
      <c r="G879" s="229" t="e">
        <v>#VALUE!</v>
      </c>
      <c r="H879" s="229" t="e">
        <v>#VALUE!</v>
      </c>
      <c r="I879" s="229" t="e">
        <v>#VALUE!</v>
      </c>
      <c r="J879" s="229" t="e">
        <v>#VALUE!</v>
      </c>
      <c r="K879" s="229" t="e">
        <v>#VALUE!</v>
      </c>
      <c r="L879" s="229" t="e">
        <v>#VALUE!</v>
      </c>
      <c r="M879" s="229" t="e">
        <v>#VALUE!</v>
      </c>
      <c r="N879" s="229" t="e">
        <v>#VALUE!</v>
      </c>
      <c r="O879" s="229" t="e">
        <v>#VALUE!</v>
      </c>
      <c r="P879" s="229" t="e">
        <v>#VALUE!</v>
      </c>
      <c r="Q879" s="229" t="e">
        <v>#VALUE!</v>
      </c>
      <c r="R879" s="229" t="e">
        <v>#VALUE!</v>
      </c>
      <c r="S879" s="229" t="e">
        <v>#VALUE!</v>
      </c>
      <c r="T879" s="229" t="e">
        <v>#VALUE!</v>
      </c>
      <c r="U879" s="229" t="e">
        <v>#VALUE!</v>
      </c>
      <c r="V879" s="229" t="e">
        <v>#VALUE!</v>
      </c>
      <c r="W879" s="229" t="e">
        <v>#VALUE!</v>
      </c>
      <c r="X879" s="229" t="e">
        <v>#VALUE!</v>
      </c>
      <c r="Y879" s="229" t="e">
        <v>#VALUE!</v>
      </c>
      <c r="Z879" s="229" t="e">
        <v>#VALUE!</v>
      </c>
      <c r="AA879" s="229" t="e">
        <v>#VALUE!</v>
      </c>
      <c r="AB879" s="229" t="e">
        <v>#VALUE!</v>
      </c>
      <c r="AC879" s="229" t="e">
        <v>#VALUE!</v>
      </c>
      <c r="AD879" s="229" t="e">
        <v>#VALUE!</v>
      </c>
      <c r="AE879" s="229" t="e">
        <v>#VALUE!</v>
      </c>
      <c r="AF879" s="229" t="e">
        <v>#VALUE!</v>
      </c>
      <c r="AG879" s="229" t="e">
        <v>#VALUE!</v>
      </c>
      <c r="AH879" s="229" t="e">
        <v>#VALUE!</v>
      </c>
      <c r="AI879" s="229" t="e">
        <v>#VALUE!</v>
      </c>
      <c r="AJ879" s="229" t="e">
        <v>#VALUE!</v>
      </c>
      <c r="AK879" s="229" t="e">
        <v>#VALUE!</v>
      </c>
      <c r="AL879" s="229" t="e">
        <v>#VALUE!</v>
      </c>
    </row>
    <row r="880" spans="1:38">
      <c r="A880" s="229">
        <v>193</v>
      </c>
      <c r="B880" s="229" t="s">
        <v>3449</v>
      </c>
      <c r="C880" s="229" t="s">
        <v>3588</v>
      </c>
      <c r="D880" s="229">
        <f t="shared" si="13"/>
        <v>0</v>
      </c>
      <c r="E880" s="229">
        <v>0</v>
      </c>
      <c r="G880" s="229" t="e">
        <v>#VALUE!</v>
      </c>
      <c r="H880" s="229" t="e">
        <v>#VALUE!</v>
      </c>
      <c r="I880" s="229" t="e">
        <v>#VALUE!</v>
      </c>
      <c r="J880" s="229" t="e">
        <v>#VALUE!</v>
      </c>
      <c r="K880" s="229" t="e">
        <v>#VALUE!</v>
      </c>
      <c r="L880" s="229" t="e">
        <v>#VALUE!</v>
      </c>
      <c r="M880" s="229" t="e">
        <v>#VALUE!</v>
      </c>
      <c r="N880" s="229" t="e">
        <v>#VALUE!</v>
      </c>
      <c r="O880" s="229" t="e">
        <v>#VALUE!</v>
      </c>
      <c r="P880" s="229" t="e">
        <v>#VALUE!</v>
      </c>
      <c r="Q880" s="229" t="e">
        <v>#VALUE!</v>
      </c>
      <c r="R880" s="229" t="e">
        <v>#VALUE!</v>
      </c>
      <c r="S880" s="229" t="e">
        <v>#VALUE!</v>
      </c>
      <c r="T880" s="229" t="e">
        <v>#VALUE!</v>
      </c>
      <c r="U880" s="229" t="e">
        <v>#VALUE!</v>
      </c>
      <c r="V880" s="229" t="e">
        <v>#VALUE!</v>
      </c>
      <c r="W880" s="229" t="e">
        <v>#VALUE!</v>
      </c>
      <c r="X880" s="229" t="e">
        <v>#VALUE!</v>
      </c>
      <c r="Y880" s="229" t="e">
        <v>#VALUE!</v>
      </c>
      <c r="Z880" s="229" t="e">
        <v>#VALUE!</v>
      </c>
      <c r="AA880" s="229" t="e">
        <v>#VALUE!</v>
      </c>
      <c r="AB880" s="229" t="e">
        <v>#VALUE!</v>
      </c>
      <c r="AC880" s="229" t="e">
        <v>#VALUE!</v>
      </c>
      <c r="AD880" s="229" t="e">
        <v>#VALUE!</v>
      </c>
      <c r="AE880" s="229" t="e">
        <v>#VALUE!</v>
      </c>
      <c r="AF880" s="229" t="e">
        <v>#VALUE!</v>
      </c>
      <c r="AG880" s="229" t="e">
        <v>#VALUE!</v>
      </c>
      <c r="AH880" s="229" t="e">
        <v>#VALUE!</v>
      </c>
      <c r="AI880" s="229" t="e">
        <v>#VALUE!</v>
      </c>
      <c r="AJ880" s="229" t="e">
        <v>#VALUE!</v>
      </c>
      <c r="AK880" s="229" t="e">
        <v>#VALUE!</v>
      </c>
      <c r="AL880" s="229" t="e">
        <v>#VALUE!</v>
      </c>
    </row>
    <row r="881" spans="1:38">
      <c r="A881" s="229">
        <v>194</v>
      </c>
      <c r="B881" s="229" t="s">
        <v>3449</v>
      </c>
      <c r="C881" s="229" t="s">
        <v>3589</v>
      </c>
      <c r="D881" s="229">
        <f t="shared" si="13"/>
        <v>0</v>
      </c>
      <c r="E881" s="229">
        <v>0</v>
      </c>
      <c r="G881" s="229" t="e">
        <v>#VALUE!</v>
      </c>
      <c r="H881" s="229" t="e">
        <v>#VALUE!</v>
      </c>
      <c r="I881" s="229" t="e">
        <v>#VALUE!</v>
      </c>
      <c r="J881" s="229" t="e">
        <v>#VALUE!</v>
      </c>
      <c r="K881" s="229" t="e">
        <v>#VALUE!</v>
      </c>
      <c r="L881" s="229" t="e">
        <v>#VALUE!</v>
      </c>
      <c r="M881" s="229" t="e">
        <v>#VALUE!</v>
      </c>
      <c r="N881" s="229" t="e">
        <v>#VALUE!</v>
      </c>
      <c r="O881" s="229" t="e">
        <v>#VALUE!</v>
      </c>
      <c r="P881" s="229" t="e">
        <v>#VALUE!</v>
      </c>
      <c r="Q881" s="229" t="e">
        <v>#VALUE!</v>
      </c>
      <c r="R881" s="229" t="e">
        <v>#VALUE!</v>
      </c>
      <c r="S881" s="229" t="e">
        <v>#VALUE!</v>
      </c>
      <c r="T881" s="229" t="e">
        <v>#VALUE!</v>
      </c>
      <c r="U881" s="229" t="e">
        <v>#VALUE!</v>
      </c>
      <c r="V881" s="229" t="e">
        <v>#VALUE!</v>
      </c>
      <c r="W881" s="229" t="e">
        <v>#VALUE!</v>
      </c>
      <c r="X881" s="229" t="e">
        <v>#VALUE!</v>
      </c>
      <c r="Y881" s="229" t="e">
        <v>#VALUE!</v>
      </c>
      <c r="Z881" s="229" t="e">
        <v>#VALUE!</v>
      </c>
      <c r="AA881" s="229" t="e">
        <v>#VALUE!</v>
      </c>
      <c r="AB881" s="229" t="e">
        <v>#VALUE!</v>
      </c>
      <c r="AC881" s="229" t="e">
        <v>#VALUE!</v>
      </c>
      <c r="AD881" s="229" t="e">
        <v>#VALUE!</v>
      </c>
      <c r="AE881" s="229" t="e">
        <v>#VALUE!</v>
      </c>
      <c r="AF881" s="229" t="e">
        <v>#VALUE!</v>
      </c>
      <c r="AG881" s="229" t="e">
        <v>#VALUE!</v>
      </c>
      <c r="AH881" s="229" t="e">
        <v>#VALUE!</v>
      </c>
      <c r="AI881" s="229" t="e">
        <v>#VALUE!</v>
      </c>
      <c r="AJ881" s="229" t="e">
        <v>#VALUE!</v>
      </c>
      <c r="AK881" s="229" t="e">
        <v>#VALUE!</v>
      </c>
      <c r="AL881" s="229" t="e">
        <v>#VALUE!</v>
      </c>
    </row>
    <row r="882" spans="1:38">
      <c r="A882" s="229">
        <v>195</v>
      </c>
      <c r="B882" s="229" t="s">
        <v>3449</v>
      </c>
      <c r="C882" s="229" t="s">
        <v>3590</v>
      </c>
      <c r="D882" s="229">
        <f t="shared" si="13"/>
        <v>0</v>
      </c>
      <c r="E882" s="229">
        <v>0</v>
      </c>
      <c r="G882" s="229" t="e">
        <v>#VALUE!</v>
      </c>
      <c r="H882" s="229" t="e">
        <v>#VALUE!</v>
      </c>
      <c r="I882" s="229" t="e">
        <v>#VALUE!</v>
      </c>
      <c r="J882" s="229" t="e">
        <v>#VALUE!</v>
      </c>
      <c r="K882" s="229" t="e">
        <v>#VALUE!</v>
      </c>
      <c r="L882" s="229" t="e">
        <v>#VALUE!</v>
      </c>
      <c r="M882" s="229" t="e">
        <v>#VALUE!</v>
      </c>
      <c r="N882" s="229" t="e">
        <v>#VALUE!</v>
      </c>
      <c r="O882" s="229" t="e">
        <v>#VALUE!</v>
      </c>
      <c r="P882" s="229" t="e">
        <v>#VALUE!</v>
      </c>
      <c r="Q882" s="229" t="e">
        <v>#VALUE!</v>
      </c>
      <c r="R882" s="229" t="e">
        <v>#VALUE!</v>
      </c>
      <c r="S882" s="229" t="e">
        <v>#VALUE!</v>
      </c>
      <c r="T882" s="229" t="e">
        <v>#VALUE!</v>
      </c>
      <c r="U882" s="229" t="e">
        <v>#VALUE!</v>
      </c>
      <c r="V882" s="229" t="e">
        <v>#VALUE!</v>
      </c>
      <c r="W882" s="229" t="e">
        <v>#VALUE!</v>
      </c>
      <c r="X882" s="229" t="e">
        <v>#VALUE!</v>
      </c>
      <c r="Y882" s="229" t="e">
        <v>#VALUE!</v>
      </c>
      <c r="Z882" s="229" t="e">
        <v>#VALUE!</v>
      </c>
      <c r="AA882" s="229" t="e">
        <v>#VALUE!</v>
      </c>
      <c r="AB882" s="229" t="e">
        <v>#VALUE!</v>
      </c>
      <c r="AC882" s="229" t="e">
        <v>#VALUE!</v>
      </c>
      <c r="AD882" s="229" t="e">
        <v>#VALUE!</v>
      </c>
      <c r="AE882" s="229" t="e">
        <v>#VALUE!</v>
      </c>
      <c r="AF882" s="229" t="e">
        <v>#VALUE!</v>
      </c>
      <c r="AG882" s="229" t="e">
        <v>#VALUE!</v>
      </c>
      <c r="AH882" s="229" t="e">
        <v>#VALUE!</v>
      </c>
      <c r="AI882" s="229" t="e">
        <v>#VALUE!</v>
      </c>
      <c r="AJ882" s="229" t="e">
        <v>#VALUE!</v>
      </c>
      <c r="AK882" s="229" t="e">
        <v>#VALUE!</v>
      </c>
      <c r="AL882" s="229" t="e">
        <v>#VALUE!</v>
      </c>
    </row>
    <row r="883" spans="1:38">
      <c r="A883" s="229">
        <v>196</v>
      </c>
      <c r="B883" s="229" t="s">
        <v>3449</v>
      </c>
      <c r="C883" s="229" t="s">
        <v>3591</v>
      </c>
      <c r="D883" s="229">
        <f t="shared" si="13"/>
        <v>0</v>
      </c>
      <c r="E883" s="229">
        <v>0</v>
      </c>
      <c r="G883" s="229" t="e">
        <v>#VALUE!</v>
      </c>
      <c r="H883" s="229" t="e">
        <v>#VALUE!</v>
      </c>
      <c r="I883" s="229" t="e">
        <v>#VALUE!</v>
      </c>
      <c r="J883" s="229" t="e">
        <v>#VALUE!</v>
      </c>
      <c r="K883" s="229" t="e">
        <v>#VALUE!</v>
      </c>
      <c r="L883" s="229" t="e">
        <v>#VALUE!</v>
      </c>
      <c r="M883" s="229" t="e">
        <v>#VALUE!</v>
      </c>
      <c r="N883" s="229" t="e">
        <v>#VALUE!</v>
      </c>
      <c r="O883" s="229" t="e">
        <v>#VALUE!</v>
      </c>
      <c r="P883" s="229" t="e">
        <v>#VALUE!</v>
      </c>
      <c r="Q883" s="229" t="e">
        <v>#VALUE!</v>
      </c>
      <c r="R883" s="229" t="e">
        <v>#VALUE!</v>
      </c>
      <c r="S883" s="229" t="e">
        <v>#VALUE!</v>
      </c>
      <c r="T883" s="229" t="e">
        <v>#VALUE!</v>
      </c>
      <c r="U883" s="229" t="e">
        <v>#VALUE!</v>
      </c>
      <c r="V883" s="229" t="e">
        <v>#VALUE!</v>
      </c>
      <c r="W883" s="229" t="e">
        <v>#VALUE!</v>
      </c>
      <c r="X883" s="229" t="e">
        <v>#VALUE!</v>
      </c>
      <c r="Y883" s="229" t="e">
        <v>#VALUE!</v>
      </c>
      <c r="Z883" s="229" t="e">
        <v>#VALUE!</v>
      </c>
      <c r="AA883" s="229" t="e">
        <v>#VALUE!</v>
      </c>
      <c r="AB883" s="229" t="e">
        <v>#VALUE!</v>
      </c>
      <c r="AC883" s="229" t="e">
        <v>#VALUE!</v>
      </c>
      <c r="AD883" s="229" t="e">
        <v>#VALUE!</v>
      </c>
      <c r="AE883" s="229" t="e">
        <v>#VALUE!</v>
      </c>
      <c r="AF883" s="229" t="e">
        <v>#VALUE!</v>
      </c>
      <c r="AG883" s="229" t="e">
        <v>#VALUE!</v>
      </c>
      <c r="AH883" s="229" t="e">
        <v>#VALUE!</v>
      </c>
      <c r="AI883" s="229" t="e">
        <v>#VALUE!</v>
      </c>
      <c r="AJ883" s="229" t="e">
        <v>#VALUE!</v>
      </c>
      <c r="AK883" s="229" t="e">
        <v>#VALUE!</v>
      </c>
      <c r="AL883" s="229" t="e">
        <v>#VALUE!</v>
      </c>
    </row>
    <row r="884" spans="1:38">
      <c r="A884" s="229">
        <v>197</v>
      </c>
      <c r="B884" s="229" t="s">
        <v>3449</v>
      </c>
      <c r="C884" s="229" t="s">
        <v>3592</v>
      </c>
      <c r="D884" s="229">
        <f t="shared" si="13"/>
        <v>0</v>
      </c>
      <c r="E884" s="229">
        <v>0</v>
      </c>
      <c r="G884" s="229" t="e">
        <v>#VALUE!</v>
      </c>
      <c r="H884" s="229" t="e">
        <v>#VALUE!</v>
      </c>
      <c r="I884" s="229" t="e">
        <v>#VALUE!</v>
      </c>
      <c r="J884" s="229" t="e">
        <v>#VALUE!</v>
      </c>
      <c r="K884" s="229" t="e">
        <v>#VALUE!</v>
      </c>
      <c r="L884" s="229" t="e">
        <v>#VALUE!</v>
      </c>
      <c r="M884" s="229" t="e">
        <v>#VALUE!</v>
      </c>
      <c r="N884" s="229" t="e">
        <v>#VALUE!</v>
      </c>
      <c r="O884" s="229" t="e">
        <v>#VALUE!</v>
      </c>
      <c r="P884" s="229" t="e">
        <v>#VALUE!</v>
      </c>
      <c r="Q884" s="229" t="e">
        <v>#VALUE!</v>
      </c>
      <c r="R884" s="229" t="e">
        <v>#VALUE!</v>
      </c>
      <c r="S884" s="229" t="e">
        <v>#VALUE!</v>
      </c>
      <c r="T884" s="229" t="e">
        <v>#VALUE!</v>
      </c>
      <c r="U884" s="229" t="e">
        <v>#VALUE!</v>
      </c>
      <c r="V884" s="229" t="e">
        <v>#VALUE!</v>
      </c>
      <c r="W884" s="229" t="e">
        <v>#VALUE!</v>
      </c>
      <c r="X884" s="229" t="e">
        <v>#VALUE!</v>
      </c>
      <c r="Y884" s="229" t="e">
        <v>#VALUE!</v>
      </c>
      <c r="Z884" s="229" t="e">
        <v>#VALUE!</v>
      </c>
      <c r="AA884" s="229" t="e">
        <v>#VALUE!</v>
      </c>
      <c r="AB884" s="229" t="e">
        <v>#VALUE!</v>
      </c>
      <c r="AC884" s="229" t="e">
        <v>#VALUE!</v>
      </c>
      <c r="AD884" s="229" t="e">
        <v>#VALUE!</v>
      </c>
      <c r="AE884" s="229" t="e">
        <v>#VALUE!</v>
      </c>
      <c r="AF884" s="229" t="e">
        <v>#VALUE!</v>
      </c>
      <c r="AG884" s="229" t="e">
        <v>#VALUE!</v>
      </c>
      <c r="AH884" s="229" t="e">
        <v>#VALUE!</v>
      </c>
      <c r="AI884" s="229" t="e">
        <v>#VALUE!</v>
      </c>
      <c r="AJ884" s="229" t="e">
        <v>#VALUE!</v>
      </c>
      <c r="AK884" s="229" t="e">
        <v>#VALUE!</v>
      </c>
      <c r="AL884" s="229" t="e">
        <v>#VALUE!</v>
      </c>
    </row>
    <row r="885" spans="1:38">
      <c r="A885" s="229">
        <v>198</v>
      </c>
      <c r="B885" s="229" t="s">
        <v>3449</v>
      </c>
      <c r="C885" s="229" t="s">
        <v>3593</v>
      </c>
      <c r="D885" s="229">
        <f t="shared" si="13"/>
        <v>0</v>
      </c>
      <c r="E885" s="229">
        <v>0</v>
      </c>
      <c r="G885" s="229" t="e">
        <v>#VALUE!</v>
      </c>
      <c r="H885" s="229" t="e">
        <v>#VALUE!</v>
      </c>
      <c r="I885" s="229" t="e">
        <v>#VALUE!</v>
      </c>
      <c r="J885" s="229" t="e">
        <v>#VALUE!</v>
      </c>
      <c r="K885" s="229" t="e">
        <v>#VALUE!</v>
      </c>
      <c r="L885" s="229" t="e">
        <v>#VALUE!</v>
      </c>
      <c r="M885" s="229" t="e">
        <v>#VALUE!</v>
      </c>
      <c r="N885" s="229" t="e">
        <v>#VALUE!</v>
      </c>
      <c r="O885" s="229" t="e">
        <v>#VALUE!</v>
      </c>
      <c r="P885" s="229" t="e">
        <v>#VALUE!</v>
      </c>
      <c r="Q885" s="229" t="e">
        <v>#VALUE!</v>
      </c>
      <c r="R885" s="229" t="e">
        <v>#VALUE!</v>
      </c>
      <c r="S885" s="229" t="e">
        <v>#VALUE!</v>
      </c>
      <c r="T885" s="229" t="e">
        <v>#VALUE!</v>
      </c>
      <c r="U885" s="229" t="e">
        <v>#VALUE!</v>
      </c>
      <c r="V885" s="229" t="e">
        <v>#VALUE!</v>
      </c>
      <c r="W885" s="229" t="e">
        <v>#VALUE!</v>
      </c>
      <c r="X885" s="229" t="e">
        <v>#VALUE!</v>
      </c>
      <c r="Y885" s="229" t="e">
        <v>#VALUE!</v>
      </c>
      <c r="Z885" s="229" t="e">
        <v>#VALUE!</v>
      </c>
      <c r="AA885" s="229" t="e">
        <v>#VALUE!</v>
      </c>
      <c r="AB885" s="229" t="e">
        <v>#VALUE!</v>
      </c>
      <c r="AC885" s="229" t="e">
        <v>#VALUE!</v>
      </c>
      <c r="AD885" s="229" t="e">
        <v>#VALUE!</v>
      </c>
      <c r="AE885" s="229" t="e">
        <v>#VALUE!</v>
      </c>
      <c r="AF885" s="229" t="e">
        <v>#VALUE!</v>
      </c>
      <c r="AG885" s="229" t="e">
        <v>#VALUE!</v>
      </c>
      <c r="AH885" s="229" t="e">
        <v>#VALUE!</v>
      </c>
      <c r="AI885" s="229" t="e">
        <v>#VALUE!</v>
      </c>
      <c r="AJ885" s="229" t="e">
        <v>#VALUE!</v>
      </c>
      <c r="AK885" s="229" t="e">
        <v>#VALUE!</v>
      </c>
      <c r="AL885" s="229" t="e">
        <v>#VALUE!</v>
      </c>
    </row>
    <row r="886" spans="1:38">
      <c r="A886" s="229">
        <v>488</v>
      </c>
      <c r="B886" s="229" t="s">
        <v>243</v>
      </c>
      <c r="C886" s="229" t="s">
        <v>3594</v>
      </c>
      <c r="D886" s="229">
        <f t="shared" si="13"/>
        <v>0</v>
      </c>
      <c r="G886" s="229" t="e">
        <v>#VALUE!</v>
      </c>
      <c r="H886" s="229" t="e">
        <v>#VALUE!</v>
      </c>
      <c r="I886" s="229" t="e">
        <v>#VALUE!</v>
      </c>
      <c r="J886" s="229" t="e">
        <v>#VALUE!</v>
      </c>
      <c r="K886" s="229" t="e">
        <v>#VALUE!</v>
      </c>
      <c r="L886" s="229" t="e">
        <v>#VALUE!</v>
      </c>
      <c r="M886" s="229" t="e">
        <v>#VALUE!</v>
      </c>
      <c r="N886" s="229" t="e">
        <v>#VALUE!</v>
      </c>
      <c r="O886" s="229" t="e">
        <v>#VALUE!</v>
      </c>
      <c r="P886" s="229" t="e">
        <v>#VALUE!</v>
      </c>
      <c r="Q886" s="229" t="e">
        <v>#VALUE!</v>
      </c>
      <c r="R886" s="229" t="e">
        <v>#VALUE!</v>
      </c>
      <c r="S886" s="229" t="e">
        <v>#VALUE!</v>
      </c>
      <c r="T886" s="229" t="e">
        <v>#VALUE!</v>
      </c>
      <c r="U886" s="229" t="e">
        <v>#VALUE!</v>
      </c>
      <c r="V886" s="229" t="e">
        <v>#VALUE!</v>
      </c>
      <c r="W886" s="229" t="e">
        <v>#VALUE!</v>
      </c>
      <c r="X886" s="229" t="e">
        <v>#VALUE!</v>
      </c>
      <c r="Y886" s="229" t="e">
        <v>#VALUE!</v>
      </c>
      <c r="Z886" s="229" t="e">
        <v>#VALUE!</v>
      </c>
      <c r="AA886" s="229" t="e">
        <v>#VALUE!</v>
      </c>
      <c r="AB886" s="229" t="e">
        <v>#VALUE!</v>
      </c>
      <c r="AC886" s="229" t="e">
        <v>#VALUE!</v>
      </c>
      <c r="AD886" s="229" t="e">
        <v>#VALUE!</v>
      </c>
      <c r="AE886" s="229" t="e">
        <v>#VALUE!</v>
      </c>
      <c r="AF886" s="229" t="e">
        <v>#VALUE!</v>
      </c>
      <c r="AG886" s="229" t="e">
        <v>#VALUE!</v>
      </c>
      <c r="AH886" s="229" t="e">
        <v>#VALUE!</v>
      </c>
      <c r="AI886" s="229" t="e">
        <v>#VALUE!</v>
      </c>
      <c r="AJ886" s="229" t="e">
        <v>#VALUE!</v>
      </c>
      <c r="AK886" s="229" t="e">
        <v>#VALUE!</v>
      </c>
      <c r="AL886" s="229" t="e">
        <v>#VALUE!</v>
      </c>
    </row>
    <row r="887" spans="1:38">
      <c r="A887" s="229">
        <v>489</v>
      </c>
      <c r="B887" s="229" t="s">
        <v>243</v>
      </c>
      <c r="C887" s="229" t="s">
        <v>3595</v>
      </c>
      <c r="D887" s="229">
        <f t="shared" si="13"/>
        <v>0</v>
      </c>
      <c r="G887" s="229" t="e">
        <v>#VALUE!</v>
      </c>
      <c r="H887" s="229" t="e">
        <v>#VALUE!</v>
      </c>
      <c r="I887" s="229" t="e">
        <v>#VALUE!</v>
      </c>
      <c r="J887" s="229" t="e">
        <v>#VALUE!</v>
      </c>
      <c r="K887" s="229" t="e">
        <v>#VALUE!</v>
      </c>
      <c r="L887" s="229" t="e">
        <v>#VALUE!</v>
      </c>
      <c r="M887" s="229" t="e">
        <v>#VALUE!</v>
      </c>
      <c r="N887" s="229" t="e">
        <v>#VALUE!</v>
      </c>
      <c r="O887" s="229" t="e">
        <v>#VALUE!</v>
      </c>
      <c r="P887" s="229" t="e">
        <v>#VALUE!</v>
      </c>
      <c r="Q887" s="229" t="e">
        <v>#VALUE!</v>
      </c>
      <c r="R887" s="229" t="e">
        <v>#VALUE!</v>
      </c>
      <c r="S887" s="229" t="e">
        <v>#VALUE!</v>
      </c>
      <c r="T887" s="229" t="e">
        <v>#VALUE!</v>
      </c>
      <c r="U887" s="229" t="e">
        <v>#VALUE!</v>
      </c>
      <c r="V887" s="229" t="e">
        <v>#VALUE!</v>
      </c>
      <c r="W887" s="229" t="e">
        <v>#VALUE!</v>
      </c>
      <c r="X887" s="229" t="e">
        <v>#VALUE!</v>
      </c>
      <c r="Y887" s="229" t="e">
        <v>#VALUE!</v>
      </c>
      <c r="Z887" s="229" t="e">
        <v>#VALUE!</v>
      </c>
      <c r="AA887" s="229" t="e">
        <v>#VALUE!</v>
      </c>
      <c r="AB887" s="229" t="e">
        <v>#VALUE!</v>
      </c>
      <c r="AC887" s="229" t="e">
        <v>#VALUE!</v>
      </c>
      <c r="AD887" s="229" t="e">
        <v>#VALUE!</v>
      </c>
      <c r="AE887" s="229" t="e">
        <v>#VALUE!</v>
      </c>
      <c r="AF887" s="229" t="e">
        <v>#VALUE!</v>
      </c>
      <c r="AG887" s="229" t="e">
        <v>#VALUE!</v>
      </c>
      <c r="AH887" s="229" t="e">
        <v>#VALUE!</v>
      </c>
      <c r="AI887" s="229" t="e">
        <v>#VALUE!</v>
      </c>
      <c r="AJ887" s="229" t="e">
        <v>#VALUE!</v>
      </c>
      <c r="AK887" s="229" t="e">
        <v>#VALUE!</v>
      </c>
      <c r="AL887" s="229" t="e">
        <v>#VALUE!</v>
      </c>
    </row>
    <row r="888" spans="1:38">
      <c r="A888" s="229">
        <v>490</v>
      </c>
      <c r="B888" s="229" t="s">
        <v>243</v>
      </c>
      <c r="C888" s="229" t="s">
        <v>3596</v>
      </c>
      <c r="D888" s="229">
        <f t="shared" si="13"/>
        <v>0</v>
      </c>
      <c r="G888" s="229" t="e">
        <v>#VALUE!</v>
      </c>
      <c r="H888" s="229" t="e">
        <v>#VALUE!</v>
      </c>
      <c r="I888" s="229" t="e">
        <v>#VALUE!</v>
      </c>
      <c r="J888" s="229" t="e">
        <v>#VALUE!</v>
      </c>
      <c r="K888" s="229" t="e">
        <v>#VALUE!</v>
      </c>
      <c r="L888" s="229" t="e">
        <v>#VALUE!</v>
      </c>
      <c r="M888" s="229" t="e">
        <v>#VALUE!</v>
      </c>
      <c r="N888" s="229" t="e">
        <v>#VALUE!</v>
      </c>
      <c r="O888" s="229" t="e">
        <v>#VALUE!</v>
      </c>
      <c r="P888" s="229" t="e">
        <v>#VALUE!</v>
      </c>
      <c r="Q888" s="229" t="e">
        <v>#VALUE!</v>
      </c>
      <c r="R888" s="229" t="e">
        <v>#VALUE!</v>
      </c>
      <c r="S888" s="229" t="e">
        <v>#VALUE!</v>
      </c>
      <c r="T888" s="229" t="e">
        <v>#VALUE!</v>
      </c>
      <c r="U888" s="229" t="e">
        <v>#VALUE!</v>
      </c>
      <c r="V888" s="229" t="e">
        <v>#VALUE!</v>
      </c>
      <c r="W888" s="229" t="e">
        <v>#VALUE!</v>
      </c>
      <c r="X888" s="229" t="e">
        <v>#VALUE!</v>
      </c>
      <c r="Y888" s="229" t="e">
        <v>#VALUE!</v>
      </c>
      <c r="Z888" s="229" t="e">
        <v>#VALUE!</v>
      </c>
      <c r="AA888" s="229" t="e">
        <v>#VALUE!</v>
      </c>
      <c r="AB888" s="229" t="e">
        <v>#VALUE!</v>
      </c>
      <c r="AC888" s="229" t="e">
        <v>#VALUE!</v>
      </c>
      <c r="AD888" s="229" t="e">
        <v>#VALUE!</v>
      </c>
      <c r="AE888" s="229" t="e">
        <v>#VALUE!</v>
      </c>
      <c r="AF888" s="229" t="e">
        <v>#VALUE!</v>
      </c>
      <c r="AG888" s="229" t="e">
        <v>#VALUE!</v>
      </c>
      <c r="AH888" s="229" t="e">
        <v>#VALUE!</v>
      </c>
      <c r="AI888" s="229" t="e">
        <v>#VALUE!</v>
      </c>
      <c r="AJ888" s="229" t="e">
        <v>#VALUE!</v>
      </c>
      <c r="AK888" s="229" t="e">
        <v>#VALUE!</v>
      </c>
      <c r="AL888" s="229" t="e">
        <v>#VALUE!</v>
      </c>
    </row>
    <row r="889" spans="1:38">
      <c r="A889" s="229">
        <v>491</v>
      </c>
      <c r="B889" s="229" t="s">
        <v>243</v>
      </c>
      <c r="C889" s="229" t="s">
        <v>3597</v>
      </c>
      <c r="D889" s="229">
        <f t="shared" si="13"/>
        <v>0</v>
      </c>
      <c r="G889" s="229" t="e">
        <v>#VALUE!</v>
      </c>
      <c r="H889" s="229" t="e">
        <v>#VALUE!</v>
      </c>
      <c r="I889" s="229" t="e">
        <v>#VALUE!</v>
      </c>
      <c r="J889" s="229" t="e">
        <v>#VALUE!</v>
      </c>
      <c r="K889" s="229" t="e">
        <v>#VALUE!</v>
      </c>
      <c r="L889" s="229" t="e">
        <v>#VALUE!</v>
      </c>
      <c r="M889" s="229" t="e">
        <v>#VALUE!</v>
      </c>
      <c r="N889" s="229" t="e">
        <v>#VALUE!</v>
      </c>
      <c r="O889" s="229" t="e">
        <v>#VALUE!</v>
      </c>
      <c r="P889" s="229" t="e">
        <v>#VALUE!</v>
      </c>
      <c r="Q889" s="229" t="e">
        <v>#VALUE!</v>
      </c>
      <c r="R889" s="229" t="e">
        <v>#VALUE!</v>
      </c>
      <c r="S889" s="229" t="e">
        <v>#VALUE!</v>
      </c>
      <c r="T889" s="229" t="e">
        <v>#VALUE!</v>
      </c>
      <c r="U889" s="229" t="e">
        <v>#VALUE!</v>
      </c>
      <c r="V889" s="229" t="e">
        <v>#VALUE!</v>
      </c>
      <c r="W889" s="229" t="e">
        <v>#VALUE!</v>
      </c>
      <c r="X889" s="229" t="e">
        <v>#VALUE!</v>
      </c>
      <c r="Y889" s="229" t="e">
        <v>#VALUE!</v>
      </c>
      <c r="Z889" s="229" t="e">
        <v>#VALUE!</v>
      </c>
      <c r="AA889" s="229" t="e">
        <v>#VALUE!</v>
      </c>
      <c r="AB889" s="229" t="e">
        <v>#VALUE!</v>
      </c>
      <c r="AC889" s="229" t="e">
        <v>#VALUE!</v>
      </c>
      <c r="AD889" s="229" t="e">
        <v>#VALUE!</v>
      </c>
      <c r="AE889" s="229" t="e">
        <v>#VALUE!</v>
      </c>
      <c r="AF889" s="229" t="e">
        <v>#VALUE!</v>
      </c>
      <c r="AG889" s="229" t="e">
        <v>#VALUE!</v>
      </c>
      <c r="AH889" s="229" t="e">
        <v>#VALUE!</v>
      </c>
      <c r="AI889" s="229" t="e">
        <v>#VALUE!</v>
      </c>
      <c r="AJ889" s="229" t="e">
        <v>#VALUE!</v>
      </c>
      <c r="AK889" s="229" t="e">
        <v>#VALUE!</v>
      </c>
      <c r="AL889" s="229" t="e">
        <v>#VALUE!</v>
      </c>
    </row>
    <row r="890" spans="1:38">
      <c r="A890" s="229">
        <v>492</v>
      </c>
      <c r="B890" s="229" t="s">
        <v>243</v>
      </c>
      <c r="C890" s="229" t="s">
        <v>3598</v>
      </c>
      <c r="D890" s="229">
        <f t="shared" si="13"/>
        <v>0</v>
      </c>
      <c r="G890" s="229" t="e">
        <v>#VALUE!</v>
      </c>
      <c r="H890" s="229" t="e">
        <v>#VALUE!</v>
      </c>
      <c r="I890" s="229" t="e">
        <v>#VALUE!</v>
      </c>
      <c r="J890" s="229" t="e">
        <v>#VALUE!</v>
      </c>
      <c r="K890" s="229" t="e">
        <v>#VALUE!</v>
      </c>
      <c r="L890" s="229" t="e">
        <v>#VALUE!</v>
      </c>
      <c r="M890" s="229" t="e">
        <v>#VALUE!</v>
      </c>
      <c r="N890" s="229" t="e">
        <v>#VALUE!</v>
      </c>
      <c r="O890" s="229" t="e">
        <v>#VALUE!</v>
      </c>
      <c r="P890" s="229" t="e">
        <v>#VALUE!</v>
      </c>
      <c r="Q890" s="229" t="e">
        <v>#VALUE!</v>
      </c>
      <c r="R890" s="229" t="e">
        <v>#VALUE!</v>
      </c>
      <c r="S890" s="229" t="e">
        <v>#VALUE!</v>
      </c>
      <c r="T890" s="229" t="e">
        <v>#VALUE!</v>
      </c>
      <c r="U890" s="229" t="e">
        <v>#VALUE!</v>
      </c>
      <c r="V890" s="229" t="e">
        <v>#VALUE!</v>
      </c>
      <c r="W890" s="229" t="e">
        <v>#VALUE!</v>
      </c>
      <c r="X890" s="229" t="e">
        <v>#VALUE!</v>
      </c>
      <c r="Y890" s="229" t="e">
        <v>#VALUE!</v>
      </c>
      <c r="Z890" s="229" t="e">
        <v>#VALUE!</v>
      </c>
      <c r="AA890" s="229" t="e">
        <v>#VALUE!</v>
      </c>
      <c r="AB890" s="229" t="e">
        <v>#VALUE!</v>
      </c>
      <c r="AC890" s="229" t="e">
        <v>#VALUE!</v>
      </c>
      <c r="AD890" s="229" t="e">
        <v>#VALUE!</v>
      </c>
      <c r="AE890" s="229" t="e">
        <v>#VALUE!</v>
      </c>
      <c r="AF890" s="229" t="e">
        <v>#VALUE!</v>
      </c>
      <c r="AG890" s="229" t="e">
        <v>#VALUE!</v>
      </c>
      <c r="AH890" s="229" t="e">
        <v>#VALUE!</v>
      </c>
      <c r="AI890" s="229" t="e">
        <v>#VALUE!</v>
      </c>
      <c r="AJ890" s="229" t="e">
        <v>#VALUE!</v>
      </c>
      <c r="AK890" s="229" t="e">
        <v>#VALUE!</v>
      </c>
      <c r="AL890" s="229" t="e">
        <v>#VALUE!</v>
      </c>
    </row>
    <row r="891" spans="1:38">
      <c r="A891" s="229">
        <v>493</v>
      </c>
      <c r="B891" s="229" t="s">
        <v>243</v>
      </c>
      <c r="C891" s="229" t="s">
        <v>3599</v>
      </c>
      <c r="D891" s="229">
        <f t="shared" si="13"/>
        <v>0</v>
      </c>
      <c r="G891" s="229" t="e">
        <v>#VALUE!</v>
      </c>
      <c r="H891" s="229" t="e">
        <v>#VALUE!</v>
      </c>
      <c r="I891" s="229" t="e">
        <v>#VALUE!</v>
      </c>
      <c r="J891" s="229" t="e">
        <v>#VALUE!</v>
      </c>
      <c r="K891" s="229" t="e">
        <v>#VALUE!</v>
      </c>
      <c r="L891" s="229" t="e">
        <v>#VALUE!</v>
      </c>
      <c r="M891" s="229" t="e">
        <v>#VALUE!</v>
      </c>
      <c r="N891" s="229" t="e">
        <v>#VALUE!</v>
      </c>
      <c r="O891" s="229" t="e">
        <v>#VALUE!</v>
      </c>
      <c r="P891" s="229" t="e">
        <v>#VALUE!</v>
      </c>
      <c r="Q891" s="229" t="e">
        <v>#VALUE!</v>
      </c>
      <c r="R891" s="229" t="e">
        <v>#VALUE!</v>
      </c>
      <c r="S891" s="229" t="e">
        <v>#VALUE!</v>
      </c>
      <c r="T891" s="229" t="e">
        <v>#VALUE!</v>
      </c>
      <c r="U891" s="229" t="e">
        <v>#VALUE!</v>
      </c>
      <c r="V891" s="229" t="e">
        <v>#VALUE!</v>
      </c>
      <c r="W891" s="229" t="e">
        <v>#VALUE!</v>
      </c>
      <c r="X891" s="229" t="e">
        <v>#VALUE!</v>
      </c>
      <c r="Y891" s="229" t="e">
        <v>#VALUE!</v>
      </c>
      <c r="Z891" s="229" t="e">
        <v>#VALUE!</v>
      </c>
      <c r="AA891" s="229" t="e">
        <v>#VALUE!</v>
      </c>
      <c r="AB891" s="229" t="e">
        <v>#VALUE!</v>
      </c>
      <c r="AC891" s="229" t="e">
        <v>#VALUE!</v>
      </c>
      <c r="AD891" s="229" t="e">
        <v>#VALUE!</v>
      </c>
      <c r="AE891" s="229" t="e">
        <v>#VALUE!</v>
      </c>
      <c r="AF891" s="229" t="e">
        <v>#VALUE!</v>
      </c>
      <c r="AG891" s="229" t="e">
        <v>#VALUE!</v>
      </c>
      <c r="AH891" s="229" t="e">
        <v>#VALUE!</v>
      </c>
      <c r="AI891" s="229" t="e">
        <v>#VALUE!</v>
      </c>
      <c r="AJ891" s="229" t="e">
        <v>#VALUE!</v>
      </c>
      <c r="AK891" s="229" t="e">
        <v>#VALUE!</v>
      </c>
      <c r="AL891" s="229" t="e">
        <v>#VALUE!</v>
      </c>
    </row>
    <row r="892" spans="1:38">
      <c r="A892" s="229">
        <v>494</v>
      </c>
      <c r="B892" s="229" t="s">
        <v>243</v>
      </c>
      <c r="C892" s="229" t="s">
        <v>3600</v>
      </c>
      <c r="D892" s="229">
        <f t="shared" si="13"/>
        <v>0</v>
      </c>
      <c r="G892" s="229" t="e">
        <v>#VALUE!</v>
      </c>
      <c r="H892" s="229" t="e">
        <v>#VALUE!</v>
      </c>
      <c r="I892" s="229" t="e">
        <v>#VALUE!</v>
      </c>
      <c r="J892" s="229" t="e">
        <v>#VALUE!</v>
      </c>
      <c r="K892" s="229" t="e">
        <v>#VALUE!</v>
      </c>
      <c r="L892" s="229" t="e">
        <v>#VALUE!</v>
      </c>
      <c r="M892" s="229" t="e">
        <v>#VALUE!</v>
      </c>
      <c r="N892" s="229" t="e">
        <v>#VALUE!</v>
      </c>
      <c r="O892" s="229" t="e">
        <v>#VALUE!</v>
      </c>
      <c r="P892" s="229" t="e">
        <v>#VALUE!</v>
      </c>
      <c r="Q892" s="229" t="e">
        <v>#VALUE!</v>
      </c>
      <c r="R892" s="229" t="e">
        <v>#VALUE!</v>
      </c>
      <c r="S892" s="229" t="e">
        <v>#VALUE!</v>
      </c>
      <c r="T892" s="229" t="e">
        <v>#VALUE!</v>
      </c>
      <c r="U892" s="229" t="e">
        <v>#VALUE!</v>
      </c>
      <c r="V892" s="229" t="e">
        <v>#VALUE!</v>
      </c>
      <c r="W892" s="229" t="e">
        <v>#VALUE!</v>
      </c>
      <c r="X892" s="229" t="e">
        <v>#VALUE!</v>
      </c>
      <c r="Y892" s="229" t="e">
        <v>#VALUE!</v>
      </c>
      <c r="Z892" s="229" t="e">
        <v>#VALUE!</v>
      </c>
      <c r="AA892" s="229" t="e">
        <v>#VALUE!</v>
      </c>
      <c r="AB892" s="229" t="e">
        <v>#VALUE!</v>
      </c>
      <c r="AC892" s="229" t="e">
        <v>#VALUE!</v>
      </c>
      <c r="AD892" s="229" t="e">
        <v>#VALUE!</v>
      </c>
      <c r="AE892" s="229" t="e">
        <v>#VALUE!</v>
      </c>
      <c r="AF892" s="229" t="e">
        <v>#VALUE!</v>
      </c>
      <c r="AG892" s="229" t="e">
        <v>#VALUE!</v>
      </c>
      <c r="AH892" s="229" t="e">
        <v>#VALUE!</v>
      </c>
      <c r="AI892" s="229" t="e">
        <v>#VALUE!</v>
      </c>
      <c r="AJ892" s="229" t="e">
        <v>#VALUE!</v>
      </c>
      <c r="AK892" s="229" t="e">
        <v>#VALUE!</v>
      </c>
      <c r="AL892" s="229" t="e">
        <v>#VALUE!</v>
      </c>
    </row>
    <row r="893" spans="1:38">
      <c r="A893" s="229">
        <v>495</v>
      </c>
      <c r="B893" s="229" t="s">
        <v>243</v>
      </c>
      <c r="C893" s="229" t="s">
        <v>3601</v>
      </c>
      <c r="D893" s="229">
        <f t="shared" si="13"/>
        <v>0</v>
      </c>
      <c r="G893" s="229" t="e">
        <v>#VALUE!</v>
      </c>
      <c r="H893" s="229" t="e">
        <v>#VALUE!</v>
      </c>
      <c r="I893" s="229" t="e">
        <v>#VALUE!</v>
      </c>
      <c r="J893" s="229" t="e">
        <v>#VALUE!</v>
      </c>
      <c r="K893" s="229" t="e">
        <v>#VALUE!</v>
      </c>
      <c r="L893" s="229" t="e">
        <v>#VALUE!</v>
      </c>
      <c r="M893" s="229" t="e">
        <v>#VALUE!</v>
      </c>
      <c r="N893" s="229" t="e">
        <v>#VALUE!</v>
      </c>
      <c r="O893" s="229" t="e">
        <v>#VALUE!</v>
      </c>
      <c r="P893" s="229" t="e">
        <v>#VALUE!</v>
      </c>
      <c r="Q893" s="229" t="e">
        <v>#VALUE!</v>
      </c>
      <c r="R893" s="229" t="e">
        <v>#VALUE!</v>
      </c>
      <c r="S893" s="229" t="e">
        <v>#VALUE!</v>
      </c>
      <c r="T893" s="229" t="e">
        <v>#VALUE!</v>
      </c>
      <c r="U893" s="229" t="e">
        <v>#VALUE!</v>
      </c>
      <c r="V893" s="229" t="e">
        <v>#VALUE!</v>
      </c>
      <c r="W893" s="229" t="e">
        <v>#VALUE!</v>
      </c>
      <c r="X893" s="229" t="e">
        <v>#VALUE!</v>
      </c>
      <c r="Y893" s="229" t="e">
        <v>#VALUE!</v>
      </c>
      <c r="Z893" s="229" t="e">
        <v>#VALUE!</v>
      </c>
      <c r="AA893" s="229" t="e">
        <v>#VALUE!</v>
      </c>
      <c r="AB893" s="229" t="e">
        <v>#VALUE!</v>
      </c>
      <c r="AC893" s="229" t="e">
        <v>#VALUE!</v>
      </c>
      <c r="AD893" s="229" t="e">
        <v>#VALUE!</v>
      </c>
      <c r="AE893" s="229" t="e">
        <v>#VALUE!</v>
      </c>
      <c r="AF893" s="229" t="e">
        <v>#VALUE!</v>
      </c>
      <c r="AG893" s="229" t="e">
        <v>#VALUE!</v>
      </c>
      <c r="AH893" s="229" t="e">
        <v>#VALUE!</v>
      </c>
      <c r="AI893" s="229" t="e">
        <v>#VALUE!</v>
      </c>
      <c r="AJ893" s="229" t="e">
        <v>#VALUE!</v>
      </c>
      <c r="AK893" s="229" t="e">
        <v>#VALUE!</v>
      </c>
      <c r="AL893" s="229" t="e">
        <v>#VALUE!</v>
      </c>
    </row>
    <row r="894" spans="1:38">
      <c r="A894" s="229">
        <v>496</v>
      </c>
      <c r="B894" s="229" t="s">
        <v>243</v>
      </c>
      <c r="C894" s="229" t="s">
        <v>3602</v>
      </c>
      <c r="D894" s="229">
        <f t="shared" si="13"/>
        <v>0</v>
      </c>
      <c r="G894" s="229" t="e">
        <v>#VALUE!</v>
      </c>
      <c r="H894" s="229" t="e">
        <v>#VALUE!</v>
      </c>
      <c r="I894" s="229" t="e">
        <v>#VALUE!</v>
      </c>
      <c r="J894" s="229" t="e">
        <v>#VALUE!</v>
      </c>
      <c r="K894" s="229" t="e">
        <v>#VALUE!</v>
      </c>
      <c r="L894" s="229" t="e">
        <v>#VALUE!</v>
      </c>
      <c r="M894" s="229" t="e">
        <v>#VALUE!</v>
      </c>
      <c r="N894" s="229" t="e">
        <v>#VALUE!</v>
      </c>
      <c r="O894" s="229" t="e">
        <v>#VALUE!</v>
      </c>
      <c r="P894" s="229" t="e">
        <v>#VALUE!</v>
      </c>
      <c r="Q894" s="229" t="e">
        <v>#VALUE!</v>
      </c>
      <c r="R894" s="229" t="e">
        <v>#VALUE!</v>
      </c>
      <c r="S894" s="229" t="e">
        <v>#VALUE!</v>
      </c>
      <c r="T894" s="229" t="e">
        <v>#VALUE!</v>
      </c>
      <c r="U894" s="229" t="e">
        <v>#VALUE!</v>
      </c>
      <c r="V894" s="229" t="e">
        <v>#VALUE!</v>
      </c>
      <c r="W894" s="229" t="e">
        <v>#VALUE!</v>
      </c>
      <c r="X894" s="229" t="e">
        <v>#VALUE!</v>
      </c>
      <c r="Y894" s="229" t="e">
        <v>#VALUE!</v>
      </c>
      <c r="Z894" s="229" t="e">
        <v>#VALUE!</v>
      </c>
      <c r="AA894" s="229" t="e">
        <v>#VALUE!</v>
      </c>
      <c r="AB894" s="229" t="e">
        <v>#VALUE!</v>
      </c>
      <c r="AC894" s="229" t="e">
        <v>#VALUE!</v>
      </c>
      <c r="AD894" s="229" t="e">
        <v>#VALUE!</v>
      </c>
      <c r="AE894" s="229" t="e">
        <v>#VALUE!</v>
      </c>
      <c r="AF894" s="229" t="e">
        <v>#VALUE!</v>
      </c>
      <c r="AG894" s="229" t="e">
        <v>#VALUE!</v>
      </c>
      <c r="AH894" s="229" t="e">
        <v>#VALUE!</v>
      </c>
      <c r="AI894" s="229" t="e">
        <v>#VALUE!</v>
      </c>
      <c r="AJ894" s="229" t="e">
        <v>#VALUE!</v>
      </c>
      <c r="AK894" s="229" t="e">
        <v>#VALUE!</v>
      </c>
      <c r="AL894" s="229" t="e">
        <v>#VALUE!</v>
      </c>
    </row>
    <row r="895" spans="1:38">
      <c r="A895" s="229">
        <v>497</v>
      </c>
      <c r="B895" s="229" t="s">
        <v>243</v>
      </c>
      <c r="C895" s="229" t="s">
        <v>3603</v>
      </c>
      <c r="D895" s="229">
        <f t="shared" si="13"/>
        <v>0</v>
      </c>
      <c r="G895" s="229" t="e">
        <v>#VALUE!</v>
      </c>
      <c r="H895" s="229" t="e">
        <v>#VALUE!</v>
      </c>
      <c r="I895" s="229" t="e">
        <v>#VALUE!</v>
      </c>
      <c r="J895" s="229" t="e">
        <v>#VALUE!</v>
      </c>
      <c r="K895" s="229" t="e">
        <v>#VALUE!</v>
      </c>
      <c r="L895" s="229" t="e">
        <v>#VALUE!</v>
      </c>
      <c r="M895" s="229" t="e">
        <v>#VALUE!</v>
      </c>
      <c r="N895" s="229" t="e">
        <v>#VALUE!</v>
      </c>
      <c r="O895" s="229" t="e">
        <v>#VALUE!</v>
      </c>
      <c r="P895" s="229" t="e">
        <v>#VALUE!</v>
      </c>
      <c r="Q895" s="229" t="e">
        <v>#VALUE!</v>
      </c>
      <c r="R895" s="229" t="e">
        <v>#VALUE!</v>
      </c>
      <c r="S895" s="229" t="e">
        <v>#VALUE!</v>
      </c>
      <c r="T895" s="229" t="e">
        <v>#VALUE!</v>
      </c>
      <c r="U895" s="229" t="e">
        <v>#VALUE!</v>
      </c>
      <c r="V895" s="229" t="e">
        <v>#VALUE!</v>
      </c>
      <c r="W895" s="229" t="e">
        <v>#VALUE!</v>
      </c>
      <c r="X895" s="229" t="e">
        <v>#VALUE!</v>
      </c>
      <c r="Y895" s="229" t="e">
        <v>#VALUE!</v>
      </c>
      <c r="Z895" s="229" t="e">
        <v>#VALUE!</v>
      </c>
      <c r="AA895" s="229" t="e">
        <v>#VALUE!</v>
      </c>
      <c r="AB895" s="229" t="e">
        <v>#VALUE!</v>
      </c>
      <c r="AC895" s="229" t="e">
        <v>#VALUE!</v>
      </c>
      <c r="AD895" s="229" t="e">
        <v>#VALUE!</v>
      </c>
      <c r="AE895" s="229" t="e">
        <v>#VALUE!</v>
      </c>
      <c r="AF895" s="229" t="e">
        <v>#VALUE!</v>
      </c>
      <c r="AG895" s="229" t="e">
        <v>#VALUE!</v>
      </c>
      <c r="AH895" s="229" t="e">
        <v>#VALUE!</v>
      </c>
      <c r="AI895" s="229" t="e">
        <v>#VALUE!</v>
      </c>
      <c r="AJ895" s="229" t="e">
        <v>#VALUE!</v>
      </c>
      <c r="AK895" s="229" t="e">
        <v>#VALUE!</v>
      </c>
      <c r="AL895" s="229" t="e">
        <v>#VALUE!</v>
      </c>
    </row>
    <row r="896" spans="1:38">
      <c r="A896" s="229">
        <v>498</v>
      </c>
      <c r="B896" s="229" t="s">
        <v>243</v>
      </c>
      <c r="C896" s="229" t="s">
        <v>3604</v>
      </c>
      <c r="D896" s="229">
        <f t="shared" si="13"/>
        <v>0</v>
      </c>
      <c r="G896" s="229" t="e">
        <v>#VALUE!</v>
      </c>
      <c r="H896" s="229" t="e">
        <v>#VALUE!</v>
      </c>
      <c r="I896" s="229" t="e">
        <v>#VALUE!</v>
      </c>
      <c r="J896" s="229" t="e">
        <v>#VALUE!</v>
      </c>
      <c r="K896" s="229" t="e">
        <v>#VALUE!</v>
      </c>
      <c r="L896" s="229" t="e">
        <v>#VALUE!</v>
      </c>
      <c r="M896" s="229" t="e">
        <v>#VALUE!</v>
      </c>
      <c r="N896" s="229" t="e">
        <v>#VALUE!</v>
      </c>
      <c r="O896" s="229" t="e">
        <v>#VALUE!</v>
      </c>
      <c r="P896" s="229" t="e">
        <v>#VALUE!</v>
      </c>
      <c r="Q896" s="229" t="e">
        <v>#VALUE!</v>
      </c>
      <c r="R896" s="229" t="e">
        <v>#VALUE!</v>
      </c>
      <c r="S896" s="229" t="e">
        <v>#VALUE!</v>
      </c>
      <c r="T896" s="229" t="e">
        <v>#VALUE!</v>
      </c>
      <c r="U896" s="229" t="e">
        <v>#VALUE!</v>
      </c>
      <c r="V896" s="229" t="e">
        <v>#VALUE!</v>
      </c>
      <c r="W896" s="229" t="e">
        <v>#VALUE!</v>
      </c>
      <c r="X896" s="229" t="e">
        <v>#VALUE!</v>
      </c>
      <c r="Y896" s="229" t="e">
        <v>#VALUE!</v>
      </c>
      <c r="Z896" s="229" t="e">
        <v>#VALUE!</v>
      </c>
      <c r="AA896" s="229" t="e">
        <v>#VALUE!</v>
      </c>
      <c r="AB896" s="229" t="e">
        <v>#VALUE!</v>
      </c>
      <c r="AC896" s="229" t="e">
        <v>#VALUE!</v>
      </c>
      <c r="AD896" s="229" t="e">
        <v>#VALUE!</v>
      </c>
      <c r="AE896" s="229" t="e">
        <v>#VALUE!</v>
      </c>
      <c r="AF896" s="229" t="e">
        <v>#VALUE!</v>
      </c>
      <c r="AG896" s="229" t="e">
        <v>#VALUE!</v>
      </c>
      <c r="AH896" s="229" t="e">
        <v>#VALUE!</v>
      </c>
      <c r="AI896" s="229" t="e">
        <v>#VALUE!</v>
      </c>
      <c r="AJ896" s="229" t="e">
        <v>#VALUE!</v>
      </c>
      <c r="AK896" s="229" t="e">
        <v>#VALUE!</v>
      </c>
      <c r="AL896" s="229" t="e">
        <v>#VALUE!</v>
      </c>
    </row>
    <row r="897" spans="1:38">
      <c r="A897" s="229">
        <v>500</v>
      </c>
      <c r="B897" s="229" t="s">
        <v>243</v>
      </c>
      <c r="C897" s="229" t="s">
        <v>3605</v>
      </c>
      <c r="D897" s="229">
        <f t="shared" si="13"/>
        <v>0</v>
      </c>
      <c r="G897" s="229" t="e">
        <v>#VALUE!</v>
      </c>
      <c r="H897" s="229" t="e">
        <v>#VALUE!</v>
      </c>
      <c r="I897" s="229" t="e">
        <v>#VALUE!</v>
      </c>
      <c r="J897" s="229" t="e">
        <v>#VALUE!</v>
      </c>
      <c r="K897" s="229" t="e">
        <v>#VALUE!</v>
      </c>
      <c r="L897" s="229" t="e">
        <v>#VALUE!</v>
      </c>
      <c r="M897" s="229" t="e">
        <v>#VALUE!</v>
      </c>
      <c r="N897" s="229" t="e">
        <v>#VALUE!</v>
      </c>
      <c r="O897" s="229" t="e">
        <v>#VALUE!</v>
      </c>
      <c r="P897" s="229" t="e">
        <v>#VALUE!</v>
      </c>
      <c r="Q897" s="229" t="e">
        <v>#VALUE!</v>
      </c>
      <c r="R897" s="229" t="e">
        <v>#VALUE!</v>
      </c>
      <c r="S897" s="229" t="e">
        <v>#VALUE!</v>
      </c>
      <c r="T897" s="229" t="e">
        <v>#VALUE!</v>
      </c>
      <c r="U897" s="229" t="e">
        <v>#VALUE!</v>
      </c>
      <c r="V897" s="229" t="e">
        <v>#VALUE!</v>
      </c>
      <c r="W897" s="229" t="e">
        <v>#VALUE!</v>
      </c>
      <c r="X897" s="229" t="e">
        <v>#VALUE!</v>
      </c>
      <c r="Y897" s="229" t="e">
        <v>#VALUE!</v>
      </c>
      <c r="Z897" s="229" t="e">
        <v>#VALUE!</v>
      </c>
      <c r="AA897" s="229" t="e">
        <v>#VALUE!</v>
      </c>
      <c r="AB897" s="229" t="e">
        <v>#VALUE!</v>
      </c>
      <c r="AC897" s="229" t="e">
        <v>#VALUE!</v>
      </c>
      <c r="AD897" s="229" t="e">
        <v>#VALUE!</v>
      </c>
      <c r="AE897" s="229" t="e">
        <v>#VALUE!</v>
      </c>
      <c r="AF897" s="229" t="e">
        <v>#VALUE!</v>
      </c>
      <c r="AG897" s="229" t="e">
        <v>#VALUE!</v>
      </c>
      <c r="AH897" s="229" t="e">
        <v>#VALUE!</v>
      </c>
      <c r="AI897" s="229" t="e">
        <v>#VALUE!</v>
      </c>
      <c r="AJ897" s="229" t="e">
        <v>#VALUE!</v>
      </c>
      <c r="AK897" s="229" t="e">
        <v>#VALUE!</v>
      </c>
      <c r="AL897" s="229" t="e">
        <v>#VALUE!</v>
      </c>
    </row>
    <row r="898" spans="1:38">
      <c r="A898" s="229">
        <v>502</v>
      </c>
      <c r="B898" s="229" t="s">
        <v>243</v>
      </c>
      <c r="C898" s="229" t="s">
        <v>3606</v>
      </c>
      <c r="D898" s="229">
        <f t="shared" ref="D898:D961" si="14">IF(ISERROR(AL898),0,AL898)</f>
        <v>0</v>
      </c>
      <c r="G898" s="229" t="e">
        <v>#VALUE!</v>
      </c>
      <c r="H898" s="229" t="e">
        <v>#VALUE!</v>
      </c>
      <c r="I898" s="229" t="e">
        <v>#VALUE!</v>
      </c>
      <c r="J898" s="229" t="e">
        <v>#VALUE!</v>
      </c>
      <c r="K898" s="229" t="e">
        <v>#VALUE!</v>
      </c>
      <c r="L898" s="229" t="e">
        <v>#VALUE!</v>
      </c>
      <c r="M898" s="229" t="e">
        <v>#VALUE!</v>
      </c>
      <c r="N898" s="229" t="e">
        <v>#VALUE!</v>
      </c>
      <c r="O898" s="229" t="e">
        <v>#VALUE!</v>
      </c>
      <c r="P898" s="229" t="e">
        <v>#VALUE!</v>
      </c>
      <c r="Q898" s="229" t="e">
        <v>#VALUE!</v>
      </c>
      <c r="R898" s="229" t="e">
        <v>#VALUE!</v>
      </c>
      <c r="S898" s="229" t="e">
        <v>#VALUE!</v>
      </c>
      <c r="T898" s="229" t="e">
        <v>#VALUE!</v>
      </c>
      <c r="U898" s="229" t="e">
        <v>#VALUE!</v>
      </c>
      <c r="V898" s="229" t="e">
        <v>#VALUE!</v>
      </c>
      <c r="W898" s="229" t="e">
        <v>#VALUE!</v>
      </c>
      <c r="X898" s="229" t="e">
        <v>#VALUE!</v>
      </c>
      <c r="Y898" s="229" t="e">
        <v>#VALUE!</v>
      </c>
      <c r="Z898" s="229" t="e">
        <v>#VALUE!</v>
      </c>
      <c r="AA898" s="229" t="e">
        <v>#VALUE!</v>
      </c>
      <c r="AB898" s="229" t="e">
        <v>#VALUE!</v>
      </c>
      <c r="AC898" s="229" t="e">
        <v>#VALUE!</v>
      </c>
      <c r="AD898" s="229" t="e">
        <v>#VALUE!</v>
      </c>
      <c r="AE898" s="229" t="e">
        <v>#VALUE!</v>
      </c>
      <c r="AF898" s="229" t="e">
        <v>#VALUE!</v>
      </c>
      <c r="AG898" s="229" t="e">
        <v>#VALUE!</v>
      </c>
      <c r="AH898" s="229" t="e">
        <v>#VALUE!</v>
      </c>
      <c r="AI898" s="229" t="e">
        <v>#VALUE!</v>
      </c>
      <c r="AJ898" s="229" t="e">
        <v>#VALUE!</v>
      </c>
      <c r="AK898" s="229" t="e">
        <v>#VALUE!</v>
      </c>
      <c r="AL898" s="229" t="e">
        <v>#VALUE!</v>
      </c>
    </row>
    <row r="899" spans="1:38">
      <c r="A899" s="229">
        <v>503</v>
      </c>
      <c r="B899" s="229" t="s">
        <v>243</v>
      </c>
      <c r="C899" s="229" t="s">
        <v>3607</v>
      </c>
      <c r="D899" s="229">
        <f t="shared" si="14"/>
        <v>0</v>
      </c>
      <c r="G899" s="229" t="e">
        <v>#VALUE!</v>
      </c>
      <c r="H899" s="229" t="e">
        <v>#VALUE!</v>
      </c>
      <c r="I899" s="229" t="e">
        <v>#VALUE!</v>
      </c>
      <c r="J899" s="229" t="e">
        <v>#VALUE!</v>
      </c>
      <c r="K899" s="229" t="e">
        <v>#VALUE!</v>
      </c>
      <c r="L899" s="229" t="e">
        <v>#VALUE!</v>
      </c>
      <c r="M899" s="229" t="e">
        <v>#VALUE!</v>
      </c>
      <c r="N899" s="229" t="e">
        <v>#VALUE!</v>
      </c>
      <c r="O899" s="229" t="e">
        <v>#VALUE!</v>
      </c>
      <c r="P899" s="229" t="e">
        <v>#VALUE!</v>
      </c>
      <c r="Q899" s="229" t="e">
        <v>#VALUE!</v>
      </c>
      <c r="R899" s="229" t="e">
        <v>#VALUE!</v>
      </c>
      <c r="S899" s="229" t="e">
        <v>#VALUE!</v>
      </c>
      <c r="T899" s="229" t="e">
        <v>#VALUE!</v>
      </c>
      <c r="U899" s="229" t="e">
        <v>#VALUE!</v>
      </c>
      <c r="V899" s="229" t="e">
        <v>#VALUE!</v>
      </c>
      <c r="W899" s="229" t="e">
        <v>#VALUE!</v>
      </c>
      <c r="X899" s="229" t="e">
        <v>#VALUE!</v>
      </c>
      <c r="Y899" s="229" t="e">
        <v>#VALUE!</v>
      </c>
      <c r="Z899" s="229" t="e">
        <v>#VALUE!</v>
      </c>
      <c r="AA899" s="229" t="e">
        <v>#VALUE!</v>
      </c>
      <c r="AB899" s="229" t="e">
        <v>#VALUE!</v>
      </c>
      <c r="AC899" s="229" t="e">
        <v>#VALUE!</v>
      </c>
      <c r="AD899" s="229" t="e">
        <v>#VALUE!</v>
      </c>
      <c r="AE899" s="229" t="e">
        <v>#VALUE!</v>
      </c>
      <c r="AF899" s="229" t="e">
        <v>#VALUE!</v>
      </c>
      <c r="AG899" s="229" t="e">
        <v>#VALUE!</v>
      </c>
      <c r="AH899" s="229" t="e">
        <v>#VALUE!</v>
      </c>
      <c r="AI899" s="229" t="e">
        <v>#VALUE!</v>
      </c>
      <c r="AJ899" s="229" t="e">
        <v>#VALUE!</v>
      </c>
      <c r="AK899" s="229" t="e">
        <v>#VALUE!</v>
      </c>
      <c r="AL899" s="229" t="e">
        <v>#VALUE!</v>
      </c>
    </row>
    <row r="900" spans="1:38">
      <c r="A900" s="229">
        <v>504</v>
      </c>
      <c r="B900" s="229" t="s">
        <v>243</v>
      </c>
      <c r="C900" s="229" t="s">
        <v>3608</v>
      </c>
      <c r="D900" s="229">
        <f t="shared" si="14"/>
        <v>0</v>
      </c>
      <c r="G900" s="229" t="e">
        <v>#VALUE!</v>
      </c>
      <c r="H900" s="229" t="e">
        <v>#VALUE!</v>
      </c>
      <c r="I900" s="229" t="e">
        <v>#VALUE!</v>
      </c>
      <c r="J900" s="229" t="e">
        <v>#VALUE!</v>
      </c>
      <c r="K900" s="229" t="e">
        <v>#VALUE!</v>
      </c>
      <c r="L900" s="229" t="e">
        <v>#VALUE!</v>
      </c>
      <c r="M900" s="229" t="e">
        <v>#VALUE!</v>
      </c>
      <c r="N900" s="229" t="e">
        <v>#VALUE!</v>
      </c>
      <c r="O900" s="229" t="e">
        <v>#VALUE!</v>
      </c>
      <c r="P900" s="229" t="e">
        <v>#VALUE!</v>
      </c>
      <c r="Q900" s="229" t="e">
        <v>#VALUE!</v>
      </c>
      <c r="R900" s="229" t="e">
        <v>#VALUE!</v>
      </c>
      <c r="S900" s="229" t="e">
        <v>#VALUE!</v>
      </c>
      <c r="T900" s="229" t="e">
        <v>#VALUE!</v>
      </c>
      <c r="U900" s="229" t="e">
        <v>#VALUE!</v>
      </c>
      <c r="V900" s="229" t="e">
        <v>#VALUE!</v>
      </c>
      <c r="W900" s="229" t="e">
        <v>#VALUE!</v>
      </c>
      <c r="X900" s="229" t="e">
        <v>#VALUE!</v>
      </c>
      <c r="Y900" s="229" t="e">
        <v>#VALUE!</v>
      </c>
      <c r="Z900" s="229" t="e">
        <v>#VALUE!</v>
      </c>
      <c r="AA900" s="229" t="e">
        <v>#VALUE!</v>
      </c>
      <c r="AB900" s="229" t="e">
        <v>#VALUE!</v>
      </c>
      <c r="AC900" s="229" t="e">
        <v>#VALUE!</v>
      </c>
      <c r="AD900" s="229" t="e">
        <v>#VALUE!</v>
      </c>
      <c r="AE900" s="229" t="e">
        <v>#VALUE!</v>
      </c>
      <c r="AF900" s="229" t="e">
        <v>#VALUE!</v>
      </c>
      <c r="AG900" s="229" t="e">
        <v>#VALUE!</v>
      </c>
      <c r="AH900" s="229" t="e">
        <v>#VALUE!</v>
      </c>
      <c r="AI900" s="229" t="e">
        <v>#VALUE!</v>
      </c>
      <c r="AJ900" s="229" t="e">
        <v>#VALUE!</v>
      </c>
      <c r="AK900" s="229" t="e">
        <v>#VALUE!</v>
      </c>
      <c r="AL900" s="229" t="e">
        <v>#VALUE!</v>
      </c>
    </row>
    <row r="901" spans="1:38">
      <c r="A901" s="229">
        <v>506</v>
      </c>
      <c r="B901" s="229" t="s">
        <v>243</v>
      </c>
      <c r="C901" s="229" t="s">
        <v>3609</v>
      </c>
      <c r="D901" s="229">
        <f t="shared" si="14"/>
        <v>0</v>
      </c>
      <c r="G901" s="229" t="e">
        <v>#VALUE!</v>
      </c>
      <c r="H901" s="229" t="e">
        <v>#VALUE!</v>
      </c>
      <c r="I901" s="229" t="e">
        <v>#VALUE!</v>
      </c>
      <c r="J901" s="229" t="e">
        <v>#VALUE!</v>
      </c>
      <c r="K901" s="229" t="e">
        <v>#VALUE!</v>
      </c>
      <c r="L901" s="229" t="e">
        <v>#VALUE!</v>
      </c>
      <c r="M901" s="229" t="e">
        <v>#VALUE!</v>
      </c>
      <c r="N901" s="229" t="e">
        <v>#VALUE!</v>
      </c>
      <c r="O901" s="229" t="e">
        <v>#VALUE!</v>
      </c>
      <c r="P901" s="229" t="e">
        <v>#VALUE!</v>
      </c>
      <c r="Q901" s="229" t="e">
        <v>#VALUE!</v>
      </c>
      <c r="R901" s="229" t="e">
        <v>#VALUE!</v>
      </c>
      <c r="S901" s="229" t="e">
        <v>#VALUE!</v>
      </c>
      <c r="T901" s="229" t="e">
        <v>#VALUE!</v>
      </c>
      <c r="U901" s="229" t="e">
        <v>#VALUE!</v>
      </c>
      <c r="V901" s="229" t="e">
        <v>#VALUE!</v>
      </c>
      <c r="W901" s="229" t="e">
        <v>#VALUE!</v>
      </c>
      <c r="X901" s="229" t="e">
        <v>#VALUE!</v>
      </c>
      <c r="Y901" s="229" t="e">
        <v>#VALUE!</v>
      </c>
      <c r="Z901" s="229" t="e">
        <v>#VALUE!</v>
      </c>
      <c r="AA901" s="229" t="e">
        <v>#VALUE!</v>
      </c>
      <c r="AB901" s="229" t="e">
        <v>#VALUE!</v>
      </c>
      <c r="AC901" s="229" t="e">
        <v>#VALUE!</v>
      </c>
      <c r="AD901" s="229" t="e">
        <v>#VALUE!</v>
      </c>
      <c r="AE901" s="229" t="e">
        <v>#VALUE!</v>
      </c>
      <c r="AF901" s="229" t="e">
        <v>#VALUE!</v>
      </c>
      <c r="AG901" s="229" t="e">
        <v>#VALUE!</v>
      </c>
      <c r="AH901" s="229" t="e">
        <v>#VALUE!</v>
      </c>
      <c r="AI901" s="229" t="e">
        <v>#VALUE!</v>
      </c>
      <c r="AJ901" s="229" t="e">
        <v>#VALUE!</v>
      </c>
      <c r="AK901" s="229" t="e">
        <v>#VALUE!</v>
      </c>
      <c r="AL901" s="229" t="e">
        <v>#VALUE!</v>
      </c>
    </row>
    <row r="902" spans="1:38">
      <c r="A902" s="229">
        <v>508</v>
      </c>
      <c r="B902" s="229" t="s">
        <v>243</v>
      </c>
      <c r="C902" s="229" t="s">
        <v>3610</v>
      </c>
      <c r="D902" s="229">
        <f t="shared" si="14"/>
        <v>0</v>
      </c>
      <c r="G902" s="229" t="e">
        <v>#VALUE!</v>
      </c>
      <c r="H902" s="229" t="e">
        <v>#VALUE!</v>
      </c>
      <c r="I902" s="229" t="e">
        <v>#VALUE!</v>
      </c>
      <c r="J902" s="229" t="e">
        <v>#VALUE!</v>
      </c>
      <c r="K902" s="229" t="e">
        <v>#VALUE!</v>
      </c>
      <c r="L902" s="229" t="e">
        <v>#VALUE!</v>
      </c>
      <c r="M902" s="229" t="e">
        <v>#VALUE!</v>
      </c>
      <c r="N902" s="229" t="e">
        <v>#VALUE!</v>
      </c>
      <c r="O902" s="229" t="e">
        <v>#VALUE!</v>
      </c>
      <c r="P902" s="229" t="e">
        <v>#VALUE!</v>
      </c>
      <c r="Q902" s="229" t="e">
        <v>#VALUE!</v>
      </c>
      <c r="R902" s="229" t="e">
        <v>#VALUE!</v>
      </c>
      <c r="S902" s="229" t="e">
        <v>#VALUE!</v>
      </c>
      <c r="T902" s="229" t="e">
        <v>#VALUE!</v>
      </c>
      <c r="U902" s="229" t="e">
        <v>#VALUE!</v>
      </c>
      <c r="V902" s="229" t="e">
        <v>#VALUE!</v>
      </c>
      <c r="W902" s="229" t="e">
        <v>#VALUE!</v>
      </c>
      <c r="X902" s="229" t="e">
        <v>#VALUE!</v>
      </c>
      <c r="Y902" s="229" t="e">
        <v>#VALUE!</v>
      </c>
      <c r="Z902" s="229" t="e">
        <v>#VALUE!</v>
      </c>
      <c r="AA902" s="229" t="e">
        <v>#VALUE!</v>
      </c>
      <c r="AB902" s="229" t="e">
        <v>#VALUE!</v>
      </c>
      <c r="AC902" s="229" t="e">
        <v>#VALUE!</v>
      </c>
      <c r="AD902" s="229" t="e">
        <v>#VALUE!</v>
      </c>
      <c r="AE902" s="229" t="e">
        <v>#VALUE!</v>
      </c>
      <c r="AF902" s="229" t="e">
        <v>#VALUE!</v>
      </c>
      <c r="AG902" s="229" t="e">
        <v>#VALUE!</v>
      </c>
      <c r="AH902" s="229" t="e">
        <v>#VALUE!</v>
      </c>
      <c r="AI902" s="229" t="e">
        <v>#VALUE!</v>
      </c>
      <c r="AJ902" s="229" t="e">
        <v>#VALUE!</v>
      </c>
      <c r="AK902" s="229" t="e">
        <v>#VALUE!</v>
      </c>
      <c r="AL902" s="229" t="e">
        <v>#VALUE!</v>
      </c>
    </row>
    <row r="903" spans="1:38">
      <c r="A903" s="229">
        <v>510</v>
      </c>
      <c r="B903" s="229" t="s">
        <v>243</v>
      </c>
      <c r="C903" s="229" t="s">
        <v>3611</v>
      </c>
      <c r="D903" s="229">
        <f t="shared" si="14"/>
        <v>0</v>
      </c>
      <c r="G903" s="229" t="e">
        <v>#VALUE!</v>
      </c>
      <c r="H903" s="229" t="e">
        <v>#VALUE!</v>
      </c>
      <c r="I903" s="229" t="e">
        <v>#VALUE!</v>
      </c>
      <c r="J903" s="229" t="e">
        <v>#VALUE!</v>
      </c>
      <c r="K903" s="229" t="e">
        <v>#VALUE!</v>
      </c>
      <c r="L903" s="229" t="e">
        <v>#VALUE!</v>
      </c>
      <c r="M903" s="229" t="e">
        <v>#VALUE!</v>
      </c>
      <c r="N903" s="229" t="e">
        <v>#VALUE!</v>
      </c>
      <c r="O903" s="229" t="e">
        <v>#VALUE!</v>
      </c>
      <c r="P903" s="229" t="e">
        <v>#VALUE!</v>
      </c>
      <c r="Q903" s="229" t="e">
        <v>#VALUE!</v>
      </c>
      <c r="R903" s="229" t="e">
        <v>#VALUE!</v>
      </c>
      <c r="S903" s="229" t="e">
        <v>#VALUE!</v>
      </c>
      <c r="T903" s="229" t="e">
        <v>#VALUE!</v>
      </c>
      <c r="U903" s="229" t="e">
        <v>#VALUE!</v>
      </c>
      <c r="V903" s="229" t="e">
        <v>#VALUE!</v>
      </c>
      <c r="W903" s="229" t="e">
        <v>#VALUE!</v>
      </c>
      <c r="X903" s="229" t="e">
        <v>#VALUE!</v>
      </c>
      <c r="Y903" s="229" t="e">
        <v>#VALUE!</v>
      </c>
      <c r="Z903" s="229" t="e">
        <v>#VALUE!</v>
      </c>
      <c r="AA903" s="229" t="e">
        <v>#VALUE!</v>
      </c>
      <c r="AB903" s="229" t="e">
        <v>#VALUE!</v>
      </c>
      <c r="AC903" s="229" t="e">
        <v>#VALUE!</v>
      </c>
      <c r="AD903" s="229" t="e">
        <v>#VALUE!</v>
      </c>
      <c r="AE903" s="229" t="e">
        <v>#VALUE!</v>
      </c>
      <c r="AF903" s="229" t="e">
        <v>#VALUE!</v>
      </c>
      <c r="AG903" s="229" t="e">
        <v>#VALUE!</v>
      </c>
      <c r="AH903" s="229" t="e">
        <v>#VALUE!</v>
      </c>
      <c r="AI903" s="229" t="e">
        <v>#VALUE!</v>
      </c>
      <c r="AJ903" s="229" t="e">
        <v>#VALUE!</v>
      </c>
      <c r="AK903" s="229" t="e">
        <v>#VALUE!</v>
      </c>
      <c r="AL903" s="229" t="e">
        <v>#VALUE!</v>
      </c>
    </row>
    <row r="904" spans="1:38">
      <c r="A904" s="229">
        <v>511</v>
      </c>
      <c r="B904" s="229" t="s">
        <v>243</v>
      </c>
      <c r="C904" s="229" t="s">
        <v>3612</v>
      </c>
      <c r="D904" s="229">
        <f t="shared" si="14"/>
        <v>0</v>
      </c>
      <c r="G904" s="229" t="e">
        <v>#VALUE!</v>
      </c>
      <c r="H904" s="229" t="e">
        <v>#VALUE!</v>
      </c>
      <c r="I904" s="229" t="e">
        <v>#VALUE!</v>
      </c>
      <c r="J904" s="229" t="e">
        <v>#VALUE!</v>
      </c>
      <c r="K904" s="229" t="e">
        <v>#VALUE!</v>
      </c>
      <c r="L904" s="229" t="e">
        <v>#VALUE!</v>
      </c>
      <c r="M904" s="229" t="e">
        <v>#VALUE!</v>
      </c>
      <c r="N904" s="229" t="e">
        <v>#VALUE!</v>
      </c>
      <c r="O904" s="229" t="e">
        <v>#VALUE!</v>
      </c>
      <c r="P904" s="229" t="e">
        <v>#VALUE!</v>
      </c>
      <c r="Q904" s="229" t="e">
        <v>#VALUE!</v>
      </c>
      <c r="R904" s="229" t="e">
        <v>#VALUE!</v>
      </c>
      <c r="S904" s="229" t="e">
        <v>#VALUE!</v>
      </c>
      <c r="T904" s="229" t="e">
        <v>#VALUE!</v>
      </c>
      <c r="U904" s="229" t="e">
        <v>#VALUE!</v>
      </c>
      <c r="V904" s="229" t="e">
        <v>#VALUE!</v>
      </c>
      <c r="W904" s="229" t="e">
        <v>#VALUE!</v>
      </c>
      <c r="X904" s="229" t="e">
        <v>#VALUE!</v>
      </c>
      <c r="Y904" s="229" t="e">
        <v>#VALUE!</v>
      </c>
      <c r="Z904" s="229" t="e">
        <v>#VALUE!</v>
      </c>
      <c r="AA904" s="229" t="e">
        <v>#VALUE!</v>
      </c>
      <c r="AB904" s="229" t="e">
        <v>#VALUE!</v>
      </c>
      <c r="AC904" s="229" t="e">
        <v>#VALUE!</v>
      </c>
      <c r="AD904" s="229" t="e">
        <v>#VALUE!</v>
      </c>
      <c r="AE904" s="229" t="e">
        <v>#VALUE!</v>
      </c>
      <c r="AF904" s="229" t="e">
        <v>#VALUE!</v>
      </c>
      <c r="AG904" s="229" t="e">
        <v>#VALUE!</v>
      </c>
      <c r="AH904" s="229" t="e">
        <v>#VALUE!</v>
      </c>
      <c r="AI904" s="229" t="e">
        <v>#VALUE!</v>
      </c>
      <c r="AJ904" s="229" t="e">
        <v>#VALUE!</v>
      </c>
      <c r="AK904" s="229" t="e">
        <v>#VALUE!</v>
      </c>
      <c r="AL904" s="229" t="e">
        <v>#VALUE!</v>
      </c>
    </row>
    <row r="905" spans="1:38">
      <c r="A905" s="229">
        <v>512</v>
      </c>
      <c r="B905" s="229" t="s">
        <v>243</v>
      </c>
      <c r="C905" s="229" t="s">
        <v>3613</v>
      </c>
      <c r="D905" s="229">
        <f t="shared" si="14"/>
        <v>0</v>
      </c>
      <c r="G905" s="229" t="e">
        <v>#VALUE!</v>
      </c>
      <c r="H905" s="229" t="e">
        <v>#VALUE!</v>
      </c>
      <c r="I905" s="229" t="e">
        <v>#VALUE!</v>
      </c>
      <c r="J905" s="229" t="e">
        <v>#VALUE!</v>
      </c>
      <c r="K905" s="229" t="e">
        <v>#VALUE!</v>
      </c>
      <c r="L905" s="229" t="e">
        <v>#VALUE!</v>
      </c>
      <c r="M905" s="229" t="e">
        <v>#VALUE!</v>
      </c>
      <c r="N905" s="229" t="e">
        <v>#VALUE!</v>
      </c>
      <c r="O905" s="229" t="e">
        <v>#VALUE!</v>
      </c>
      <c r="P905" s="229" t="e">
        <v>#VALUE!</v>
      </c>
      <c r="Q905" s="229" t="e">
        <v>#VALUE!</v>
      </c>
      <c r="R905" s="229" t="e">
        <v>#VALUE!</v>
      </c>
      <c r="S905" s="229" t="e">
        <v>#VALUE!</v>
      </c>
      <c r="T905" s="229" t="e">
        <v>#VALUE!</v>
      </c>
      <c r="U905" s="229" t="e">
        <v>#VALUE!</v>
      </c>
      <c r="V905" s="229" t="e">
        <v>#VALUE!</v>
      </c>
      <c r="W905" s="229" t="e">
        <v>#VALUE!</v>
      </c>
      <c r="X905" s="229" t="e">
        <v>#VALUE!</v>
      </c>
      <c r="Y905" s="229" t="e">
        <v>#VALUE!</v>
      </c>
      <c r="Z905" s="229" t="e">
        <v>#VALUE!</v>
      </c>
      <c r="AA905" s="229" t="e">
        <v>#VALUE!</v>
      </c>
      <c r="AB905" s="229" t="e">
        <v>#VALUE!</v>
      </c>
      <c r="AC905" s="229" t="e">
        <v>#VALUE!</v>
      </c>
      <c r="AD905" s="229" t="e">
        <v>#VALUE!</v>
      </c>
      <c r="AE905" s="229" t="e">
        <v>#VALUE!</v>
      </c>
      <c r="AF905" s="229" t="e">
        <v>#VALUE!</v>
      </c>
      <c r="AG905" s="229" t="e">
        <v>#VALUE!</v>
      </c>
      <c r="AH905" s="229" t="e">
        <v>#VALUE!</v>
      </c>
      <c r="AI905" s="229" t="e">
        <v>#VALUE!</v>
      </c>
      <c r="AJ905" s="229" t="e">
        <v>#VALUE!</v>
      </c>
      <c r="AK905" s="229" t="e">
        <v>#VALUE!</v>
      </c>
      <c r="AL905" s="229" t="e">
        <v>#VALUE!</v>
      </c>
    </row>
    <row r="906" spans="1:38">
      <c r="A906" s="229">
        <v>974</v>
      </c>
      <c r="B906" s="229" t="s">
        <v>3614</v>
      </c>
      <c r="C906" s="229" t="s">
        <v>3615</v>
      </c>
      <c r="D906" s="229">
        <f t="shared" si="14"/>
        <v>0</v>
      </c>
      <c r="G906" s="229">
        <v>0</v>
      </c>
      <c r="H906" s="229">
        <v>0</v>
      </c>
      <c r="I906" s="229">
        <v>0</v>
      </c>
      <c r="J906" s="229">
        <v>0</v>
      </c>
      <c r="K906" s="229">
        <v>0</v>
      </c>
      <c r="L906" s="229">
        <v>0</v>
      </c>
      <c r="M906" s="229">
        <v>0</v>
      </c>
      <c r="N906" s="229">
        <v>0</v>
      </c>
      <c r="O906" s="229">
        <v>0</v>
      </c>
      <c r="P906" s="229">
        <v>0</v>
      </c>
      <c r="Q906" s="229">
        <v>0</v>
      </c>
      <c r="R906" s="229">
        <v>0</v>
      </c>
      <c r="S906" s="229">
        <v>0</v>
      </c>
      <c r="T906" s="229">
        <v>0</v>
      </c>
      <c r="U906" s="229">
        <v>0</v>
      </c>
      <c r="V906" s="229">
        <v>0</v>
      </c>
      <c r="W906" s="229">
        <v>0</v>
      </c>
      <c r="X906" s="229">
        <v>0</v>
      </c>
      <c r="Y906" s="229">
        <v>0</v>
      </c>
      <c r="Z906" s="229">
        <v>0</v>
      </c>
      <c r="AA906" s="229">
        <v>0</v>
      </c>
      <c r="AB906" s="229">
        <v>0</v>
      </c>
      <c r="AC906" s="229">
        <v>0</v>
      </c>
      <c r="AD906" s="229">
        <v>0</v>
      </c>
      <c r="AE906" s="229">
        <v>0</v>
      </c>
      <c r="AF906" s="229">
        <v>0</v>
      </c>
      <c r="AG906" s="229">
        <v>0</v>
      </c>
      <c r="AH906" s="229">
        <v>0</v>
      </c>
      <c r="AI906" s="229">
        <v>0</v>
      </c>
      <c r="AJ906" s="229">
        <v>0</v>
      </c>
      <c r="AK906" s="229">
        <v>0</v>
      </c>
      <c r="AL906" s="229">
        <v>0</v>
      </c>
    </row>
    <row r="907" spans="1:38">
      <c r="A907" s="229">
        <v>975</v>
      </c>
      <c r="B907" s="229" t="s">
        <v>3614</v>
      </c>
      <c r="C907" s="229" t="s">
        <v>3616</v>
      </c>
      <c r="D907" s="229">
        <f t="shared" si="14"/>
        <v>0</v>
      </c>
      <c r="G907" s="229">
        <v>0</v>
      </c>
      <c r="H907" s="229">
        <v>0</v>
      </c>
      <c r="I907" s="229">
        <v>0</v>
      </c>
      <c r="J907" s="229">
        <v>0</v>
      </c>
      <c r="K907" s="229">
        <v>0</v>
      </c>
      <c r="L907" s="229">
        <v>0</v>
      </c>
      <c r="M907" s="229">
        <v>0</v>
      </c>
      <c r="N907" s="229">
        <v>0</v>
      </c>
      <c r="O907" s="229">
        <v>0</v>
      </c>
      <c r="P907" s="229">
        <v>0</v>
      </c>
      <c r="Q907" s="229">
        <v>0</v>
      </c>
      <c r="R907" s="229">
        <v>0</v>
      </c>
      <c r="S907" s="229">
        <v>0</v>
      </c>
      <c r="T907" s="229">
        <v>0</v>
      </c>
      <c r="U907" s="229">
        <v>0</v>
      </c>
      <c r="V907" s="229">
        <v>0</v>
      </c>
      <c r="W907" s="229">
        <v>0</v>
      </c>
      <c r="X907" s="229">
        <v>0</v>
      </c>
      <c r="Y907" s="229">
        <v>0</v>
      </c>
      <c r="Z907" s="229">
        <v>0</v>
      </c>
      <c r="AA907" s="229">
        <v>0</v>
      </c>
      <c r="AB907" s="229">
        <v>0</v>
      </c>
      <c r="AC907" s="229">
        <v>0</v>
      </c>
      <c r="AD907" s="229">
        <v>0</v>
      </c>
      <c r="AE907" s="229">
        <v>0</v>
      </c>
      <c r="AF907" s="229">
        <v>0</v>
      </c>
      <c r="AG907" s="229">
        <v>0</v>
      </c>
      <c r="AH907" s="229">
        <v>0</v>
      </c>
      <c r="AI907" s="229">
        <v>0</v>
      </c>
      <c r="AJ907" s="229">
        <v>0</v>
      </c>
      <c r="AK907" s="229">
        <v>0</v>
      </c>
      <c r="AL907" s="229">
        <v>0</v>
      </c>
    </row>
    <row r="908" spans="1:38">
      <c r="A908" s="229">
        <v>976</v>
      </c>
      <c r="B908" s="229" t="s">
        <v>3614</v>
      </c>
      <c r="C908" s="229" t="s">
        <v>3617</v>
      </c>
      <c r="D908" s="229">
        <f t="shared" si="14"/>
        <v>0</v>
      </c>
      <c r="G908" s="229">
        <v>0</v>
      </c>
      <c r="H908" s="229">
        <v>0</v>
      </c>
      <c r="I908" s="229">
        <v>0</v>
      </c>
      <c r="J908" s="229">
        <v>0</v>
      </c>
      <c r="K908" s="229">
        <v>0</v>
      </c>
      <c r="L908" s="229">
        <v>0</v>
      </c>
      <c r="M908" s="229">
        <v>0</v>
      </c>
      <c r="N908" s="229">
        <v>0</v>
      </c>
      <c r="O908" s="229">
        <v>0</v>
      </c>
      <c r="P908" s="229">
        <v>0</v>
      </c>
      <c r="Q908" s="229">
        <v>0</v>
      </c>
      <c r="R908" s="229">
        <v>0</v>
      </c>
      <c r="S908" s="229">
        <v>0</v>
      </c>
      <c r="T908" s="229">
        <v>0</v>
      </c>
      <c r="U908" s="229">
        <v>0</v>
      </c>
      <c r="V908" s="229">
        <v>0</v>
      </c>
      <c r="W908" s="229">
        <v>0</v>
      </c>
      <c r="X908" s="229">
        <v>0</v>
      </c>
      <c r="Y908" s="229">
        <v>0</v>
      </c>
      <c r="Z908" s="229">
        <v>0</v>
      </c>
      <c r="AA908" s="229">
        <v>0</v>
      </c>
      <c r="AB908" s="229">
        <v>0</v>
      </c>
      <c r="AC908" s="229">
        <v>0</v>
      </c>
      <c r="AD908" s="229">
        <v>0</v>
      </c>
      <c r="AE908" s="229">
        <v>0</v>
      </c>
      <c r="AF908" s="229">
        <v>0</v>
      </c>
      <c r="AG908" s="229">
        <v>0</v>
      </c>
      <c r="AH908" s="229">
        <v>0</v>
      </c>
      <c r="AI908" s="229">
        <v>0</v>
      </c>
      <c r="AJ908" s="229">
        <v>0</v>
      </c>
      <c r="AK908" s="229">
        <v>0</v>
      </c>
      <c r="AL908" s="229">
        <v>0</v>
      </c>
    </row>
    <row r="909" spans="1:38">
      <c r="A909" s="229">
        <v>977</v>
      </c>
      <c r="B909" s="229" t="s">
        <v>3614</v>
      </c>
      <c r="C909" s="229" t="s">
        <v>3618</v>
      </c>
      <c r="D909" s="229">
        <f t="shared" si="14"/>
        <v>0</v>
      </c>
      <c r="G909" s="229">
        <v>0</v>
      </c>
      <c r="H909" s="229">
        <v>0</v>
      </c>
      <c r="I909" s="229">
        <v>0</v>
      </c>
      <c r="J909" s="229">
        <v>0</v>
      </c>
      <c r="K909" s="229">
        <v>0</v>
      </c>
      <c r="L909" s="229">
        <v>0</v>
      </c>
      <c r="M909" s="229">
        <v>0</v>
      </c>
      <c r="N909" s="229">
        <v>0</v>
      </c>
      <c r="O909" s="229">
        <v>0</v>
      </c>
      <c r="P909" s="229">
        <v>0</v>
      </c>
      <c r="Q909" s="229">
        <v>0</v>
      </c>
      <c r="R909" s="229">
        <v>0</v>
      </c>
      <c r="S909" s="229">
        <v>0</v>
      </c>
      <c r="T909" s="229">
        <v>0</v>
      </c>
      <c r="U909" s="229">
        <v>0</v>
      </c>
      <c r="V909" s="229">
        <v>0</v>
      </c>
      <c r="W909" s="229">
        <v>0</v>
      </c>
      <c r="X909" s="229">
        <v>0</v>
      </c>
      <c r="Y909" s="229">
        <v>0</v>
      </c>
      <c r="Z909" s="229">
        <v>0</v>
      </c>
      <c r="AA909" s="229">
        <v>0</v>
      </c>
      <c r="AB909" s="229">
        <v>0</v>
      </c>
      <c r="AC909" s="229">
        <v>0</v>
      </c>
      <c r="AD909" s="229">
        <v>0</v>
      </c>
      <c r="AE909" s="229">
        <v>0</v>
      </c>
      <c r="AF909" s="229">
        <v>0</v>
      </c>
      <c r="AG909" s="229">
        <v>0</v>
      </c>
      <c r="AH909" s="229">
        <v>0</v>
      </c>
      <c r="AI909" s="229">
        <v>0</v>
      </c>
      <c r="AJ909" s="229">
        <v>0</v>
      </c>
      <c r="AK909" s="229">
        <v>0</v>
      </c>
      <c r="AL909" s="229">
        <v>0</v>
      </c>
    </row>
    <row r="910" spans="1:38">
      <c r="A910" s="229">
        <v>978</v>
      </c>
      <c r="B910" s="229" t="s">
        <v>3614</v>
      </c>
      <c r="C910" s="229" t="s">
        <v>3619</v>
      </c>
      <c r="D910" s="229">
        <f t="shared" si="14"/>
        <v>0</v>
      </c>
      <c r="G910" s="229">
        <v>0</v>
      </c>
      <c r="H910" s="229">
        <v>0</v>
      </c>
      <c r="I910" s="229">
        <v>0</v>
      </c>
      <c r="J910" s="229">
        <v>0</v>
      </c>
      <c r="K910" s="229">
        <v>0</v>
      </c>
      <c r="L910" s="229">
        <v>0</v>
      </c>
      <c r="M910" s="229">
        <v>0</v>
      </c>
      <c r="N910" s="229">
        <v>0</v>
      </c>
      <c r="O910" s="229">
        <v>0</v>
      </c>
      <c r="P910" s="229">
        <v>0</v>
      </c>
      <c r="Q910" s="229">
        <v>0</v>
      </c>
      <c r="R910" s="229">
        <v>0</v>
      </c>
      <c r="S910" s="229">
        <v>0</v>
      </c>
      <c r="T910" s="229">
        <v>0</v>
      </c>
      <c r="U910" s="229">
        <v>0</v>
      </c>
      <c r="V910" s="229">
        <v>0</v>
      </c>
      <c r="W910" s="229">
        <v>0</v>
      </c>
      <c r="X910" s="229">
        <v>0</v>
      </c>
      <c r="Y910" s="229">
        <v>0</v>
      </c>
      <c r="Z910" s="229">
        <v>0</v>
      </c>
      <c r="AA910" s="229">
        <v>0</v>
      </c>
      <c r="AB910" s="229">
        <v>0</v>
      </c>
      <c r="AC910" s="229">
        <v>0</v>
      </c>
      <c r="AD910" s="229">
        <v>0</v>
      </c>
      <c r="AE910" s="229">
        <v>0</v>
      </c>
      <c r="AF910" s="229">
        <v>0</v>
      </c>
      <c r="AG910" s="229">
        <v>0</v>
      </c>
      <c r="AH910" s="229">
        <v>0</v>
      </c>
      <c r="AI910" s="229">
        <v>0</v>
      </c>
      <c r="AJ910" s="229">
        <v>0</v>
      </c>
      <c r="AK910" s="229">
        <v>0</v>
      </c>
      <c r="AL910" s="229">
        <v>0</v>
      </c>
    </row>
    <row r="911" spans="1:38">
      <c r="A911" s="229">
        <v>979</v>
      </c>
      <c r="B911" s="229" t="s">
        <v>3614</v>
      </c>
      <c r="C911" s="229" t="s">
        <v>3620</v>
      </c>
      <c r="D911" s="229">
        <f t="shared" si="14"/>
        <v>0</v>
      </c>
      <c r="G911" s="229">
        <v>0</v>
      </c>
      <c r="H911" s="229">
        <v>0</v>
      </c>
      <c r="I911" s="229">
        <v>0</v>
      </c>
      <c r="J911" s="229">
        <v>0</v>
      </c>
      <c r="K911" s="229">
        <v>0</v>
      </c>
      <c r="L911" s="229">
        <v>0</v>
      </c>
      <c r="M911" s="229">
        <v>0</v>
      </c>
      <c r="N911" s="229">
        <v>0</v>
      </c>
      <c r="O911" s="229">
        <v>0</v>
      </c>
      <c r="P911" s="229">
        <v>0</v>
      </c>
      <c r="Q911" s="229">
        <v>0</v>
      </c>
      <c r="R911" s="229">
        <v>0</v>
      </c>
      <c r="S911" s="229">
        <v>0</v>
      </c>
      <c r="T911" s="229">
        <v>0</v>
      </c>
      <c r="U911" s="229">
        <v>0</v>
      </c>
      <c r="V911" s="229">
        <v>0</v>
      </c>
      <c r="W911" s="229">
        <v>0</v>
      </c>
      <c r="X911" s="229">
        <v>0</v>
      </c>
      <c r="Y911" s="229">
        <v>0</v>
      </c>
      <c r="Z911" s="229">
        <v>0</v>
      </c>
      <c r="AA911" s="229">
        <v>0</v>
      </c>
      <c r="AB911" s="229">
        <v>0</v>
      </c>
      <c r="AC911" s="229">
        <v>0</v>
      </c>
      <c r="AD911" s="229">
        <v>0</v>
      </c>
      <c r="AE911" s="229">
        <v>0</v>
      </c>
      <c r="AF911" s="229">
        <v>0</v>
      </c>
      <c r="AG911" s="229">
        <v>0</v>
      </c>
      <c r="AH911" s="229">
        <v>0</v>
      </c>
      <c r="AI911" s="229">
        <v>0</v>
      </c>
      <c r="AJ911" s="229">
        <v>0</v>
      </c>
      <c r="AK911" s="229">
        <v>0</v>
      </c>
      <c r="AL911" s="229">
        <v>0</v>
      </c>
    </row>
    <row r="912" spans="1:38">
      <c r="A912" s="229">
        <v>980</v>
      </c>
      <c r="B912" s="229" t="s">
        <v>3614</v>
      </c>
      <c r="C912" s="229" t="s">
        <v>3621</v>
      </c>
      <c r="D912" s="229">
        <f t="shared" si="14"/>
        <v>0</v>
      </c>
      <c r="G912" s="229">
        <v>0</v>
      </c>
      <c r="H912" s="229">
        <v>0</v>
      </c>
      <c r="I912" s="229">
        <v>0</v>
      </c>
      <c r="J912" s="229">
        <v>0</v>
      </c>
      <c r="K912" s="229">
        <v>0</v>
      </c>
      <c r="L912" s="229">
        <v>0</v>
      </c>
      <c r="M912" s="229">
        <v>0</v>
      </c>
      <c r="N912" s="229">
        <v>0</v>
      </c>
      <c r="O912" s="229">
        <v>0</v>
      </c>
      <c r="P912" s="229">
        <v>0</v>
      </c>
      <c r="Q912" s="229">
        <v>0</v>
      </c>
      <c r="R912" s="229">
        <v>0</v>
      </c>
      <c r="S912" s="229">
        <v>0</v>
      </c>
      <c r="T912" s="229">
        <v>0</v>
      </c>
      <c r="U912" s="229">
        <v>0</v>
      </c>
      <c r="V912" s="229">
        <v>0</v>
      </c>
      <c r="W912" s="229">
        <v>0</v>
      </c>
      <c r="X912" s="229">
        <v>0</v>
      </c>
      <c r="Y912" s="229">
        <v>0</v>
      </c>
      <c r="Z912" s="229">
        <v>0</v>
      </c>
      <c r="AA912" s="229">
        <v>0</v>
      </c>
      <c r="AB912" s="229">
        <v>0</v>
      </c>
      <c r="AC912" s="229">
        <v>0</v>
      </c>
      <c r="AD912" s="229">
        <v>0</v>
      </c>
      <c r="AE912" s="229">
        <v>0</v>
      </c>
      <c r="AF912" s="229">
        <v>0</v>
      </c>
      <c r="AG912" s="229">
        <v>0</v>
      </c>
      <c r="AH912" s="229">
        <v>0</v>
      </c>
      <c r="AI912" s="229">
        <v>0</v>
      </c>
      <c r="AJ912" s="229">
        <v>0</v>
      </c>
      <c r="AK912" s="229">
        <v>0</v>
      </c>
      <c r="AL912" s="229">
        <v>0</v>
      </c>
    </row>
    <row r="913" spans="1:38">
      <c r="A913" s="229">
        <v>981</v>
      </c>
      <c r="B913" s="229" t="s">
        <v>3614</v>
      </c>
      <c r="C913" s="229" t="s">
        <v>3622</v>
      </c>
      <c r="D913" s="229">
        <f t="shared" si="14"/>
        <v>0</v>
      </c>
      <c r="G913" s="229">
        <v>0</v>
      </c>
      <c r="H913" s="229">
        <v>0</v>
      </c>
      <c r="I913" s="229">
        <v>0</v>
      </c>
      <c r="J913" s="229">
        <v>0</v>
      </c>
      <c r="K913" s="229">
        <v>0</v>
      </c>
      <c r="L913" s="229">
        <v>0</v>
      </c>
      <c r="M913" s="229">
        <v>0</v>
      </c>
      <c r="N913" s="229">
        <v>0</v>
      </c>
      <c r="O913" s="229">
        <v>0</v>
      </c>
      <c r="P913" s="229">
        <v>0</v>
      </c>
      <c r="Q913" s="229">
        <v>0</v>
      </c>
      <c r="R913" s="229">
        <v>0</v>
      </c>
      <c r="S913" s="229">
        <v>0</v>
      </c>
      <c r="T913" s="229">
        <v>0</v>
      </c>
      <c r="U913" s="229">
        <v>0</v>
      </c>
      <c r="V913" s="229">
        <v>0</v>
      </c>
      <c r="W913" s="229">
        <v>0</v>
      </c>
      <c r="X913" s="229">
        <v>0</v>
      </c>
      <c r="Y913" s="229">
        <v>0</v>
      </c>
      <c r="Z913" s="229">
        <v>0</v>
      </c>
      <c r="AA913" s="229">
        <v>0</v>
      </c>
      <c r="AB913" s="229">
        <v>0</v>
      </c>
      <c r="AC913" s="229">
        <v>0</v>
      </c>
      <c r="AD913" s="229">
        <v>0</v>
      </c>
      <c r="AE913" s="229">
        <v>0</v>
      </c>
      <c r="AF913" s="229">
        <v>0</v>
      </c>
      <c r="AG913" s="229">
        <v>0</v>
      </c>
      <c r="AH913" s="229">
        <v>0</v>
      </c>
      <c r="AI913" s="229">
        <v>0</v>
      </c>
      <c r="AJ913" s="229">
        <v>0</v>
      </c>
      <c r="AK913" s="229">
        <v>0</v>
      </c>
      <c r="AL913" s="229">
        <v>0</v>
      </c>
    </row>
    <row r="914" spans="1:38">
      <c r="A914" s="229">
        <v>982</v>
      </c>
      <c r="B914" s="229" t="s">
        <v>3614</v>
      </c>
      <c r="C914" s="229" t="s">
        <v>3623</v>
      </c>
      <c r="D914" s="229">
        <f t="shared" si="14"/>
        <v>0</v>
      </c>
      <c r="G914" s="229">
        <v>0</v>
      </c>
      <c r="H914" s="229">
        <v>0</v>
      </c>
      <c r="I914" s="229">
        <v>0</v>
      </c>
      <c r="J914" s="229">
        <v>0</v>
      </c>
      <c r="K914" s="229">
        <v>0</v>
      </c>
      <c r="L914" s="229">
        <v>0</v>
      </c>
      <c r="M914" s="229">
        <v>0</v>
      </c>
      <c r="N914" s="229">
        <v>0</v>
      </c>
      <c r="O914" s="229">
        <v>0</v>
      </c>
      <c r="P914" s="229">
        <v>0</v>
      </c>
      <c r="Q914" s="229">
        <v>0</v>
      </c>
      <c r="R914" s="229">
        <v>0</v>
      </c>
      <c r="S914" s="229">
        <v>0</v>
      </c>
      <c r="T914" s="229">
        <v>0</v>
      </c>
      <c r="U914" s="229">
        <v>0</v>
      </c>
      <c r="V914" s="229">
        <v>0</v>
      </c>
      <c r="W914" s="229">
        <v>0</v>
      </c>
      <c r="X914" s="229">
        <v>0</v>
      </c>
      <c r="Y914" s="229">
        <v>0</v>
      </c>
      <c r="Z914" s="229">
        <v>0</v>
      </c>
      <c r="AA914" s="229">
        <v>0</v>
      </c>
      <c r="AB914" s="229">
        <v>0</v>
      </c>
      <c r="AC914" s="229">
        <v>0</v>
      </c>
      <c r="AD914" s="229">
        <v>0</v>
      </c>
      <c r="AE914" s="229">
        <v>0</v>
      </c>
      <c r="AF914" s="229">
        <v>0</v>
      </c>
      <c r="AG914" s="229">
        <v>0</v>
      </c>
      <c r="AH914" s="229">
        <v>0</v>
      </c>
      <c r="AI914" s="229">
        <v>0</v>
      </c>
      <c r="AJ914" s="229">
        <v>0</v>
      </c>
      <c r="AK914" s="229">
        <v>0</v>
      </c>
      <c r="AL914" s="229">
        <v>0</v>
      </c>
    </row>
    <row r="915" spans="1:38">
      <c r="A915" s="229">
        <v>983</v>
      </c>
      <c r="B915" s="229" t="s">
        <v>3614</v>
      </c>
      <c r="C915" s="229" t="s">
        <v>3624</v>
      </c>
      <c r="D915" s="229">
        <f t="shared" si="14"/>
        <v>0</v>
      </c>
      <c r="G915" s="229">
        <v>0</v>
      </c>
      <c r="H915" s="229">
        <v>0</v>
      </c>
      <c r="I915" s="229">
        <v>0</v>
      </c>
      <c r="J915" s="229">
        <v>0</v>
      </c>
      <c r="K915" s="229">
        <v>0</v>
      </c>
      <c r="L915" s="229">
        <v>0</v>
      </c>
      <c r="M915" s="229">
        <v>0</v>
      </c>
      <c r="N915" s="229">
        <v>0</v>
      </c>
      <c r="O915" s="229">
        <v>0</v>
      </c>
      <c r="P915" s="229">
        <v>0</v>
      </c>
      <c r="Q915" s="229">
        <v>0</v>
      </c>
      <c r="R915" s="229">
        <v>0</v>
      </c>
      <c r="S915" s="229">
        <v>0</v>
      </c>
      <c r="T915" s="229">
        <v>0</v>
      </c>
      <c r="U915" s="229">
        <v>0</v>
      </c>
      <c r="V915" s="229">
        <v>0</v>
      </c>
      <c r="W915" s="229">
        <v>0</v>
      </c>
      <c r="X915" s="229">
        <v>0</v>
      </c>
      <c r="Y915" s="229">
        <v>0</v>
      </c>
      <c r="Z915" s="229">
        <v>0</v>
      </c>
      <c r="AA915" s="229">
        <v>0</v>
      </c>
      <c r="AB915" s="229">
        <v>0</v>
      </c>
      <c r="AC915" s="229">
        <v>0</v>
      </c>
      <c r="AD915" s="229">
        <v>0</v>
      </c>
      <c r="AE915" s="229">
        <v>0</v>
      </c>
      <c r="AF915" s="229">
        <v>0</v>
      </c>
      <c r="AG915" s="229">
        <v>0</v>
      </c>
      <c r="AH915" s="229">
        <v>0</v>
      </c>
      <c r="AI915" s="229">
        <v>0</v>
      </c>
      <c r="AJ915" s="229">
        <v>0</v>
      </c>
      <c r="AK915" s="229">
        <v>0</v>
      </c>
      <c r="AL915" s="229">
        <v>0</v>
      </c>
    </row>
    <row r="916" spans="1:38">
      <c r="A916" s="229">
        <v>984</v>
      </c>
      <c r="B916" s="229" t="s">
        <v>3614</v>
      </c>
      <c r="C916" s="229" t="s">
        <v>3625</v>
      </c>
      <c r="D916" s="229">
        <f t="shared" si="14"/>
        <v>0</v>
      </c>
      <c r="G916" s="229">
        <v>0</v>
      </c>
      <c r="H916" s="229">
        <v>0</v>
      </c>
      <c r="I916" s="229">
        <v>0</v>
      </c>
      <c r="J916" s="229">
        <v>0</v>
      </c>
      <c r="K916" s="229">
        <v>0</v>
      </c>
      <c r="L916" s="229">
        <v>0</v>
      </c>
      <c r="M916" s="229">
        <v>0</v>
      </c>
      <c r="N916" s="229">
        <v>0</v>
      </c>
      <c r="O916" s="229">
        <v>0</v>
      </c>
      <c r="P916" s="229">
        <v>0</v>
      </c>
      <c r="Q916" s="229">
        <v>0</v>
      </c>
      <c r="R916" s="229">
        <v>0</v>
      </c>
      <c r="S916" s="229">
        <v>0</v>
      </c>
      <c r="T916" s="229">
        <v>0</v>
      </c>
      <c r="U916" s="229">
        <v>0</v>
      </c>
      <c r="V916" s="229">
        <v>0</v>
      </c>
      <c r="W916" s="229">
        <v>0</v>
      </c>
      <c r="X916" s="229">
        <v>0</v>
      </c>
      <c r="Y916" s="229">
        <v>0</v>
      </c>
      <c r="Z916" s="229">
        <v>0</v>
      </c>
      <c r="AA916" s="229">
        <v>0</v>
      </c>
      <c r="AB916" s="229">
        <v>0</v>
      </c>
      <c r="AC916" s="229">
        <v>0</v>
      </c>
      <c r="AD916" s="229">
        <v>0</v>
      </c>
      <c r="AE916" s="229">
        <v>0</v>
      </c>
      <c r="AF916" s="229">
        <v>0</v>
      </c>
      <c r="AG916" s="229">
        <v>0</v>
      </c>
      <c r="AH916" s="229">
        <v>0</v>
      </c>
      <c r="AI916" s="229">
        <v>0</v>
      </c>
      <c r="AJ916" s="229">
        <v>0</v>
      </c>
      <c r="AK916" s="229">
        <v>0</v>
      </c>
      <c r="AL916" s="229">
        <v>0</v>
      </c>
    </row>
    <row r="917" spans="1:38">
      <c r="A917" s="229">
        <v>985</v>
      </c>
      <c r="B917" s="229" t="s">
        <v>3614</v>
      </c>
      <c r="C917" s="229" t="s">
        <v>3626</v>
      </c>
      <c r="D917" s="229">
        <f t="shared" si="14"/>
        <v>0</v>
      </c>
      <c r="G917" s="229">
        <v>0</v>
      </c>
      <c r="H917" s="229">
        <v>0</v>
      </c>
      <c r="I917" s="229">
        <v>0</v>
      </c>
      <c r="J917" s="229">
        <v>0</v>
      </c>
      <c r="K917" s="229">
        <v>0</v>
      </c>
      <c r="L917" s="229">
        <v>0</v>
      </c>
      <c r="M917" s="229">
        <v>0</v>
      </c>
      <c r="N917" s="229">
        <v>0</v>
      </c>
      <c r="O917" s="229">
        <v>0</v>
      </c>
      <c r="P917" s="229">
        <v>0</v>
      </c>
      <c r="Q917" s="229">
        <v>0</v>
      </c>
      <c r="R917" s="229">
        <v>0</v>
      </c>
      <c r="S917" s="229">
        <v>0</v>
      </c>
      <c r="T917" s="229">
        <v>0</v>
      </c>
      <c r="U917" s="229">
        <v>0</v>
      </c>
      <c r="V917" s="229">
        <v>0</v>
      </c>
      <c r="W917" s="229">
        <v>0</v>
      </c>
      <c r="X917" s="229">
        <v>0</v>
      </c>
      <c r="Y917" s="229">
        <v>0</v>
      </c>
      <c r="Z917" s="229">
        <v>0</v>
      </c>
      <c r="AA917" s="229">
        <v>0</v>
      </c>
      <c r="AB917" s="229">
        <v>0</v>
      </c>
      <c r="AC917" s="229">
        <v>0</v>
      </c>
      <c r="AD917" s="229">
        <v>0</v>
      </c>
      <c r="AE917" s="229">
        <v>0</v>
      </c>
      <c r="AF917" s="229">
        <v>0</v>
      </c>
      <c r="AG917" s="229">
        <v>0</v>
      </c>
      <c r="AH917" s="229">
        <v>0</v>
      </c>
      <c r="AI917" s="229">
        <v>0</v>
      </c>
      <c r="AJ917" s="229">
        <v>0</v>
      </c>
      <c r="AK917" s="229">
        <v>0</v>
      </c>
      <c r="AL917" s="229">
        <v>0</v>
      </c>
    </row>
    <row r="918" spans="1:38">
      <c r="A918" s="229">
        <v>986</v>
      </c>
      <c r="B918" s="229" t="s">
        <v>3614</v>
      </c>
      <c r="C918" s="229" t="s">
        <v>3627</v>
      </c>
      <c r="D918" s="229">
        <f t="shared" si="14"/>
        <v>0</v>
      </c>
      <c r="G918" s="229">
        <v>0</v>
      </c>
      <c r="H918" s="229">
        <v>0</v>
      </c>
      <c r="I918" s="229">
        <v>0</v>
      </c>
      <c r="J918" s="229">
        <v>0</v>
      </c>
      <c r="K918" s="229">
        <v>0</v>
      </c>
      <c r="L918" s="229">
        <v>0</v>
      </c>
      <c r="M918" s="229">
        <v>0</v>
      </c>
      <c r="N918" s="229">
        <v>0</v>
      </c>
      <c r="O918" s="229">
        <v>0</v>
      </c>
      <c r="P918" s="229">
        <v>0</v>
      </c>
      <c r="Q918" s="229">
        <v>0</v>
      </c>
      <c r="R918" s="229">
        <v>0</v>
      </c>
      <c r="S918" s="229">
        <v>0</v>
      </c>
      <c r="T918" s="229">
        <v>0</v>
      </c>
      <c r="U918" s="229">
        <v>0</v>
      </c>
      <c r="V918" s="229">
        <v>0</v>
      </c>
      <c r="W918" s="229">
        <v>0</v>
      </c>
      <c r="X918" s="229">
        <v>0</v>
      </c>
      <c r="Y918" s="229">
        <v>0</v>
      </c>
      <c r="Z918" s="229">
        <v>0</v>
      </c>
      <c r="AA918" s="229">
        <v>0</v>
      </c>
      <c r="AB918" s="229">
        <v>0</v>
      </c>
      <c r="AC918" s="229">
        <v>0</v>
      </c>
      <c r="AD918" s="229">
        <v>0</v>
      </c>
      <c r="AE918" s="229">
        <v>0</v>
      </c>
      <c r="AF918" s="229">
        <v>0</v>
      </c>
      <c r="AG918" s="229">
        <v>0</v>
      </c>
      <c r="AH918" s="229">
        <v>0</v>
      </c>
      <c r="AI918" s="229">
        <v>0</v>
      </c>
      <c r="AJ918" s="229">
        <v>0</v>
      </c>
      <c r="AK918" s="229">
        <v>0</v>
      </c>
      <c r="AL918" s="229">
        <v>0</v>
      </c>
    </row>
    <row r="919" spans="1:38">
      <c r="A919" s="229">
        <v>987</v>
      </c>
      <c r="B919" s="229" t="s">
        <v>3614</v>
      </c>
      <c r="C919" s="229" t="s">
        <v>3628</v>
      </c>
      <c r="D919" s="229">
        <f t="shared" si="14"/>
        <v>0</v>
      </c>
      <c r="G919" s="229">
        <v>0</v>
      </c>
      <c r="H919" s="229">
        <v>0</v>
      </c>
      <c r="I919" s="229">
        <v>0</v>
      </c>
      <c r="J919" s="229">
        <v>0</v>
      </c>
      <c r="K919" s="229">
        <v>0</v>
      </c>
      <c r="L919" s="229">
        <v>0</v>
      </c>
      <c r="M919" s="229">
        <v>0</v>
      </c>
      <c r="N919" s="229">
        <v>0</v>
      </c>
      <c r="O919" s="229">
        <v>0</v>
      </c>
      <c r="P919" s="229">
        <v>0</v>
      </c>
      <c r="Q919" s="229">
        <v>0</v>
      </c>
      <c r="R919" s="229">
        <v>0</v>
      </c>
      <c r="S919" s="229">
        <v>0</v>
      </c>
      <c r="T919" s="229">
        <v>0</v>
      </c>
      <c r="U919" s="229">
        <v>0</v>
      </c>
      <c r="V919" s="229">
        <v>0</v>
      </c>
      <c r="W919" s="229">
        <v>0</v>
      </c>
      <c r="X919" s="229">
        <v>0</v>
      </c>
      <c r="Y919" s="229">
        <v>0</v>
      </c>
      <c r="Z919" s="229">
        <v>0</v>
      </c>
      <c r="AA919" s="229">
        <v>0</v>
      </c>
      <c r="AB919" s="229">
        <v>0</v>
      </c>
      <c r="AC919" s="229">
        <v>0</v>
      </c>
      <c r="AD919" s="229">
        <v>0</v>
      </c>
      <c r="AE919" s="229">
        <v>0</v>
      </c>
      <c r="AF919" s="229">
        <v>0</v>
      </c>
      <c r="AG919" s="229">
        <v>0</v>
      </c>
      <c r="AH919" s="229">
        <v>0</v>
      </c>
      <c r="AI919" s="229">
        <v>0</v>
      </c>
      <c r="AJ919" s="229">
        <v>0</v>
      </c>
      <c r="AK919" s="229">
        <v>0</v>
      </c>
      <c r="AL919" s="229">
        <v>0</v>
      </c>
    </row>
    <row r="920" spans="1:38">
      <c r="A920" s="229">
        <v>988</v>
      </c>
      <c r="B920" s="229" t="s">
        <v>3614</v>
      </c>
      <c r="C920" s="229" t="s">
        <v>3629</v>
      </c>
      <c r="D920" s="229">
        <f t="shared" si="14"/>
        <v>0</v>
      </c>
      <c r="G920" s="229">
        <v>0</v>
      </c>
      <c r="H920" s="229">
        <v>0</v>
      </c>
      <c r="I920" s="229">
        <v>0</v>
      </c>
      <c r="J920" s="229">
        <v>0</v>
      </c>
      <c r="K920" s="229">
        <v>0</v>
      </c>
      <c r="L920" s="229">
        <v>0</v>
      </c>
      <c r="M920" s="229">
        <v>0</v>
      </c>
      <c r="N920" s="229">
        <v>0</v>
      </c>
      <c r="O920" s="229">
        <v>0</v>
      </c>
      <c r="P920" s="229">
        <v>0</v>
      </c>
      <c r="Q920" s="229">
        <v>0</v>
      </c>
      <c r="R920" s="229">
        <v>0</v>
      </c>
      <c r="S920" s="229">
        <v>0</v>
      </c>
      <c r="T920" s="229">
        <v>0</v>
      </c>
      <c r="U920" s="229">
        <v>0</v>
      </c>
      <c r="V920" s="229">
        <v>0</v>
      </c>
      <c r="W920" s="229">
        <v>0</v>
      </c>
      <c r="X920" s="229">
        <v>0</v>
      </c>
      <c r="Y920" s="229">
        <v>0</v>
      </c>
      <c r="Z920" s="229">
        <v>0</v>
      </c>
      <c r="AA920" s="229">
        <v>0</v>
      </c>
      <c r="AB920" s="229">
        <v>0</v>
      </c>
      <c r="AC920" s="229">
        <v>0</v>
      </c>
      <c r="AD920" s="229">
        <v>0</v>
      </c>
      <c r="AE920" s="229">
        <v>0</v>
      </c>
      <c r="AF920" s="229">
        <v>0</v>
      </c>
      <c r="AG920" s="229">
        <v>0</v>
      </c>
      <c r="AH920" s="229">
        <v>0</v>
      </c>
      <c r="AI920" s="229">
        <v>0</v>
      </c>
      <c r="AJ920" s="229">
        <v>0</v>
      </c>
      <c r="AK920" s="229">
        <v>0</v>
      </c>
      <c r="AL920" s="229">
        <v>0</v>
      </c>
    </row>
    <row r="921" spans="1:38">
      <c r="A921" s="229">
        <v>989</v>
      </c>
      <c r="B921" s="229" t="s">
        <v>3614</v>
      </c>
      <c r="C921" s="229" t="s">
        <v>3630</v>
      </c>
      <c r="D921" s="229">
        <f t="shared" si="14"/>
        <v>0</v>
      </c>
      <c r="G921" s="229">
        <v>0</v>
      </c>
      <c r="H921" s="229">
        <v>0</v>
      </c>
      <c r="I921" s="229">
        <v>0</v>
      </c>
      <c r="J921" s="229">
        <v>0</v>
      </c>
      <c r="K921" s="229">
        <v>0</v>
      </c>
      <c r="L921" s="229">
        <v>0</v>
      </c>
      <c r="M921" s="229">
        <v>0</v>
      </c>
      <c r="N921" s="229">
        <v>0</v>
      </c>
      <c r="O921" s="229">
        <v>0</v>
      </c>
      <c r="P921" s="229">
        <v>0</v>
      </c>
      <c r="Q921" s="229">
        <v>0</v>
      </c>
      <c r="R921" s="229">
        <v>0</v>
      </c>
      <c r="S921" s="229">
        <v>0</v>
      </c>
      <c r="T921" s="229">
        <v>0</v>
      </c>
      <c r="U921" s="229">
        <v>0</v>
      </c>
      <c r="V921" s="229">
        <v>0</v>
      </c>
      <c r="W921" s="229">
        <v>0</v>
      </c>
      <c r="X921" s="229">
        <v>0</v>
      </c>
      <c r="Y921" s="229">
        <v>0</v>
      </c>
      <c r="Z921" s="229">
        <v>0</v>
      </c>
      <c r="AA921" s="229">
        <v>0</v>
      </c>
      <c r="AB921" s="229">
        <v>0</v>
      </c>
      <c r="AC921" s="229">
        <v>0</v>
      </c>
      <c r="AD921" s="229">
        <v>0</v>
      </c>
      <c r="AE921" s="229">
        <v>0</v>
      </c>
      <c r="AF921" s="229">
        <v>0</v>
      </c>
      <c r="AG921" s="229">
        <v>0</v>
      </c>
      <c r="AH921" s="229">
        <v>0</v>
      </c>
      <c r="AI921" s="229">
        <v>0</v>
      </c>
      <c r="AJ921" s="229">
        <v>0</v>
      </c>
      <c r="AK921" s="229">
        <v>0</v>
      </c>
      <c r="AL921" s="229">
        <v>0</v>
      </c>
    </row>
    <row r="922" spans="1:38">
      <c r="A922" s="229">
        <v>990</v>
      </c>
      <c r="B922" s="229" t="s">
        <v>3614</v>
      </c>
      <c r="C922" s="229" t="s">
        <v>3631</v>
      </c>
      <c r="D922" s="229">
        <f t="shared" si="14"/>
        <v>0</v>
      </c>
      <c r="G922" s="229">
        <v>0</v>
      </c>
      <c r="H922" s="229">
        <v>0</v>
      </c>
      <c r="I922" s="229">
        <v>0</v>
      </c>
      <c r="J922" s="229">
        <v>0</v>
      </c>
      <c r="K922" s="229">
        <v>0</v>
      </c>
      <c r="L922" s="229">
        <v>0</v>
      </c>
      <c r="M922" s="229">
        <v>0</v>
      </c>
      <c r="N922" s="229">
        <v>0</v>
      </c>
      <c r="O922" s="229">
        <v>0</v>
      </c>
      <c r="P922" s="229">
        <v>0</v>
      </c>
      <c r="Q922" s="229">
        <v>0</v>
      </c>
      <c r="R922" s="229">
        <v>0</v>
      </c>
      <c r="S922" s="229">
        <v>0</v>
      </c>
      <c r="T922" s="229">
        <v>0</v>
      </c>
      <c r="U922" s="229">
        <v>0</v>
      </c>
      <c r="V922" s="229">
        <v>0</v>
      </c>
      <c r="W922" s="229">
        <v>0</v>
      </c>
      <c r="X922" s="229">
        <v>0</v>
      </c>
      <c r="Y922" s="229">
        <v>0</v>
      </c>
      <c r="Z922" s="229">
        <v>0</v>
      </c>
      <c r="AA922" s="229">
        <v>0</v>
      </c>
      <c r="AB922" s="229">
        <v>0</v>
      </c>
      <c r="AC922" s="229">
        <v>0</v>
      </c>
      <c r="AD922" s="229">
        <v>0</v>
      </c>
      <c r="AE922" s="229">
        <v>0</v>
      </c>
      <c r="AF922" s="229">
        <v>0</v>
      </c>
      <c r="AG922" s="229">
        <v>0</v>
      </c>
      <c r="AH922" s="229">
        <v>0</v>
      </c>
      <c r="AI922" s="229">
        <v>0</v>
      </c>
      <c r="AJ922" s="229">
        <v>0</v>
      </c>
      <c r="AK922" s="229">
        <v>0</v>
      </c>
      <c r="AL922" s="229">
        <v>0</v>
      </c>
    </row>
    <row r="923" spans="1:38">
      <c r="A923" s="229">
        <v>991</v>
      </c>
      <c r="B923" s="229" t="s">
        <v>3614</v>
      </c>
      <c r="C923" s="229" t="s">
        <v>3632</v>
      </c>
      <c r="D923" s="229">
        <f t="shared" si="14"/>
        <v>0</v>
      </c>
      <c r="G923" s="229">
        <v>0</v>
      </c>
      <c r="H923" s="229">
        <v>0</v>
      </c>
      <c r="I923" s="229">
        <v>0</v>
      </c>
      <c r="J923" s="229">
        <v>0</v>
      </c>
      <c r="K923" s="229">
        <v>0</v>
      </c>
      <c r="L923" s="229">
        <v>0</v>
      </c>
      <c r="M923" s="229">
        <v>0</v>
      </c>
      <c r="N923" s="229">
        <v>0</v>
      </c>
      <c r="O923" s="229">
        <v>0</v>
      </c>
      <c r="P923" s="229">
        <v>0</v>
      </c>
      <c r="Q923" s="229">
        <v>0</v>
      </c>
      <c r="R923" s="229">
        <v>0</v>
      </c>
      <c r="S923" s="229">
        <v>0</v>
      </c>
      <c r="T923" s="229">
        <v>0</v>
      </c>
      <c r="U923" s="229">
        <v>0</v>
      </c>
      <c r="V923" s="229">
        <v>0</v>
      </c>
      <c r="W923" s="229">
        <v>0</v>
      </c>
      <c r="X923" s="229">
        <v>0</v>
      </c>
      <c r="Y923" s="229">
        <v>0</v>
      </c>
      <c r="Z923" s="229">
        <v>0</v>
      </c>
      <c r="AA923" s="229">
        <v>0</v>
      </c>
      <c r="AB923" s="229">
        <v>0</v>
      </c>
      <c r="AC923" s="229">
        <v>0</v>
      </c>
      <c r="AD923" s="229">
        <v>0</v>
      </c>
      <c r="AE923" s="229">
        <v>0</v>
      </c>
      <c r="AF923" s="229">
        <v>0</v>
      </c>
      <c r="AG923" s="229">
        <v>0</v>
      </c>
      <c r="AH923" s="229">
        <v>0</v>
      </c>
      <c r="AI923" s="229">
        <v>0</v>
      </c>
      <c r="AJ923" s="229">
        <v>0</v>
      </c>
      <c r="AK923" s="229">
        <v>0</v>
      </c>
      <c r="AL923" s="229">
        <v>0</v>
      </c>
    </row>
    <row r="924" spans="1:38">
      <c r="A924" s="229">
        <v>992</v>
      </c>
      <c r="B924" s="229" t="s">
        <v>3614</v>
      </c>
      <c r="C924" s="229" t="s">
        <v>3633</v>
      </c>
      <c r="D924" s="229">
        <f t="shared" si="14"/>
        <v>0</v>
      </c>
      <c r="G924" s="229">
        <v>0</v>
      </c>
      <c r="H924" s="229">
        <v>0</v>
      </c>
      <c r="I924" s="229">
        <v>0</v>
      </c>
      <c r="J924" s="229">
        <v>0</v>
      </c>
      <c r="K924" s="229">
        <v>0</v>
      </c>
      <c r="L924" s="229">
        <v>0</v>
      </c>
      <c r="M924" s="229">
        <v>0</v>
      </c>
      <c r="N924" s="229">
        <v>0</v>
      </c>
      <c r="O924" s="229">
        <v>0</v>
      </c>
      <c r="P924" s="229">
        <v>0</v>
      </c>
      <c r="Q924" s="229">
        <v>0</v>
      </c>
      <c r="R924" s="229">
        <v>0</v>
      </c>
      <c r="S924" s="229">
        <v>0</v>
      </c>
      <c r="T924" s="229">
        <v>0</v>
      </c>
      <c r="U924" s="229">
        <v>0</v>
      </c>
      <c r="V924" s="229">
        <v>0</v>
      </c>
      <c r="W924" s="229">
        <v>0</v>
      </c>
      <c r="X924" s="229">
        <v>0</v>
      </c>
      <c r="Y924" s="229">
        <v>0</v>
      </c>
      <c r="Z924" s="229">
        <v>0</v>
      </c>
      <c r="AA924" s="229">
        <v>0</v>
      </c>
      <c r="AB924" s="229">
        <v>0</v>
      </c>
      <c r="AC924" s="229">
        <v>0</v>
      </c>
      <c r="AD924" s="229">
        <v>0</v>
      </c>
      <c r="AE924" s="229">
        <v>0</v>
      </c>
      <c r="AF924" s="229">
        <v>0</v>
      </c>
      <c r="AG924" s="229">
        <v>0</v>
      </c>
      <c r="AH924" s="229">
        <v>0</v>
      </c>
      <c r="AI924" s="229">
        <v>0</v>
      </c>
      <c r="AJ924" s="229">
        <v>0</v>
      </c>
      <c r="AK924" s="229">
        <v>0</v>
      </c>
      <c r="AL924" s="229">
        <v>0</v>
      </c>
    </row>
    <row r="925" spans="1:38">
      <c r="A925" s="229">
        <v>993</v>
      </c>
      <c r="B925" s="229" t="s">
        <v>3614</v>
      </c>
      <c r="C925" s="229" t="s">
        <v>3634</v>
      </c>
      <c r="D925" s="229">
        <f t="shared" si="14"/>
        <v>0</v>
      </c>
      <c r="G925" s="229">
        <v>0</v>
      </c>
      <c r="H925" s="229">
        <v>0</v>
      </c>
      <c r="I925" s="229">
        <v>0</v>
      </c>
      <c r="J925" s="229">
        <v>0</v>
      </c>
      <c r="K925" s="229">
        <v>0</v>
      </c>
      <c r="L925" s="229">
        <v>0</v>
      </c>
      <c r="M925" s="229">
        <v>0</v>
      </c>
      <c r="N925" s="229">
        <v>0</v>
      </c>
      <c r="O925" s="229">
        <v>0</v>
      </c>
      <c r="P925" s="229">
        <v>0</v>
      </c>
      <c r="Q925" s="229">
        <v>0</v>
      </c>
      <c r="R925" s="229">
        <v>0</v>
      </c>
      <c r="S925" s="229">
        <v>0</v>
      </c>
      <c r="T925" s="229">
        <v>0</v>
      </c>
      <c r="U925" s="229">
        <v>0</v>
      </c>
      <c r="V925" s="229">
        <v>0</v>
      </c>
      <c r="W925" s="229">
        <v>0</v>
      </c>
      <c r="X925" s="229">
        <v>0</v>
      </c>
      <c r="Y925" s="229">
        <v>0</v>
      </c>
      <c r="Z925" s="229">
        <v>0</v>
      </c>
      <c r="AA925" s="229">
        <v>0</v>
      </c>
      <c r="AB925" s="229">
        <v>0</v>
      </c>
      <c r="AC925" s="229">
        <v>0</v>
      </c>
      <c r="AD925" s="229">
        <v>0</v>
      </c>
      <c r="AE925" s="229">
        <v>0</v>
      </c>
      <c r="AF925" s="229">
        <v>0</v>
      </c>
      <c r="AG925" s="229">
        <v>0</v>
      </c>
      <c r="AH925" s="229">
        <v>0</v>
      </c>
      <c r="AI925" s="229">
        <v>0</v>
      </c>
      <c r="AJ925" s="229">
        <v>0</v>
      </c>
      <c r="AK925" s="229">
        <v>0</v>
      </c>
      <c r="AL925" s="229">
        <v>0</v>
      </c>
    </row>
    <row r="926" spans="1:38">
      <c r="A926" s="229">
        <v>994</v>
      </c>
      <c r="B926" s="229" t="s">
        <v>3614</v>
      </c>
      <c r="C926" s="229" t="s">
        <v>3635</v>
      </c>
      <c r="D926" s="229">
        <f t="shared" si="14"/>
        <v>0</v>
      </c>
      <c r="G926" s="229">
        <v>0</v>
      </c>
      <c r="H926" s="229">
        <v>0</v>
      </c>
      <c r="I926" s="229">
        <v>0</v>
      </c>
      <c r="J926" s="229">
        <v>0</v>
      </c>
      <c r="K926" s="229">
        <v>0</v>
      </c>
      <c r="L926" s="229">
        <v>0</v>
      </c>
      <c r="M926" s="229">
        <v>0</v>
      </c>
      <c r="N926" s="229">
        <v>0</v>
      </c>
      <c r="O926" s="229">
        <v>0</v>
      </c>
      <c r="P926" s="229">
        <v>0</v>
      </c>
      <c r="Q926" s="229">
        <v>0</v>
      </c>
      <c r="R926" s="229">
        <v>0</v>
      </c>
      <c r="S926" s="229">
        <v>0</v>
      </c>
      <c r="T926" s="229">
        <v>0</v>
      </c>
      <c r="U926" s="229">
        <v>0</v>
      </c>
      <c r="V926" s="229">
        <v>0</v>
      </c>
      <c r="W926" s="229">
        <v>0</v>
      </c>
      <c r="X926" s="229">
        <v>0</v>
      </c>
      <c r="Y926" s="229">
        <v>0</v>
      </c>
      <c r="Z926" s="229">
        <v>0</v>
      </c>
      <c r="AA926" s="229">
        <v>0</v>
      </c>
      <c r="AB926" s="229">
        <v>0</v>
      </c>
      <c r="AC926" s="229">
        <v>0</v>
      </c>
      <c r="AD926" s="229">
        <v>0</v>
      </c>
      <c r="AE926" s="229">
        <v>0</v>
      </c>
      <c r="AF926" s="229">
        <v>0</v>
      </c>
      <c r="AG926" s="229">
        <v>0</v>
      </c>
      <c r="AH926" s="229">
        <v>0</v>
      </c>
      <c r="AI926" s="229">
        <v>0</v>
      </c>
      <c r="AJ926" s="229">
        <v>0</v>
      </c>
      <c r="AK926" s="229">
        <v>0</v>
      </c>
      <c r="AL926" s="229">
        <v>0</v>
      </c>
    </row>
    <row r="927" spans="1:38">
      <c r="A927" s="229">
        <v>995</v>
      </c>
      <c r="B927" s="229" t="s">
        <v>3614</v>
      </c>
      <c r="C927" s="229" t="s">
        <v>3636</v>
      </c>
      <c r="D927" s="229">
        <f t="shared" si="14"/>
        <v>0</v>
      </c>
      <c r="G927" s="229">
        <v>0</v>
      </c>
      <c r="H927" s="229">
        <v>0</v>
      </c>
      <c r="I927" s="229">
        <v>0</v>
      </c>
      <c r="J927" s="229">
        <v>0</v>
      </c>
      <c r="K927" s="229">
        <v>0</v>
      </c>
      <c r="L927" s="229">
        <v>0</v>
      </c>
      <c r="M927" s="229">
        <v>0</v>
      </c>
      <c r="N927" s="229">
        <v>0</v>
      </c>
      <c r="O927" s="229">
        <v>0</v>
      </c>
      <c r="P927" s="229">
        <v>0</v>
      </c>
      <c r="Q927" s="229">
        <v>0</v>
      </c>
      <c r="R927" s="229">
        <v>0</v>
      </c>
      <c r="S927" s="229">
        <v>0</v>
      </c>
      <c r="T927" s="229">
        <v>0</v>
      </c>
      <c r="U927" s="229">
        <v>0</v>
      </c>
      <c r="V927" s="229">
        <v>0</v>
      </c>
      <c r="W927" s="229">
        <v>0</v>
      </c>
      <c r="X927" s="229">
        <v>0</v>
      </c>
      <c r="Y927" s="229">
        <v>0</v>
      </c>
      <c r="Z927" s="229">
        <v>0</v>
      </c>
      <c r="AA927" s="229">
        <v>0</v>
      </c>
      <c r="AB927" s="229">
        <v>0</v>
      </c>
      <c r="AC927" s="229">
        <v>0</v>
      </c>
      <c r="AD927" s="229">
        <v>0</v>
      </c>
      <c r="AE927" s="229">
        <v>0</v>
      </c>
      <c r="AF927" s="229">
        <v>0</v>
      </c>
      <c r="AG927" s="229">
        <v>0</v>
      </c>
      <c r="AH927" s="229">
        <v>0</v>
      </c>
      <c r="AI927" s="229">
        <v>0</v>
      </c>
      <c r="AJ927" s="229">
        <v>0</v>
      </c>
      <c r="AK927" s="229">
        <v>0</v>
      </c>
      <c r="AL927" s="229">
        <v>0</v>
      </c>
    </row>
    <row r="928" spans="1:38">
      <c r="A928" s="229">
        <v>996</v>
      </c>
      <c r="B928" s="229" t="s">
        <v>3614</v>
      </c>
      <c r="C928" s="229" t="s">
        <v>3637</v>
      </c>
      <c r="D928" s="229">
        <f t="shared" si="14"/>
        <v>0</v>
      </c>
      <c r="G928" s="229">
        <v>0</v>
      </c>
      <c r="H928" s="229">
        <v>0</v>
      </c>
      <c r="I928" s="229">
        <v>0</v>
      </c>
      <c r="J928" s="229">
        <v>0</v>
      </c>
      <c r="K928" s="229">
        <v>0</v>
      </c>
      <c r="L928" s="229">
        <v>0</v>
      </c>
      <c r="M928" s="229">
        <v>0</v>
      </c>
      <c r="N928" s="229">
        <v>0</v>
      </c>
      <c r="O928" s="229">
        <v>0</v>
      </c>
      <c r="P928" s="229">
        <v>0</v>
      </c>
      <c r="Q928" s="229">
        <v>0</v>
      </c>
      <c r="R928" s="229">
        <v>0</v>
      </c>
      <c r="S928" s="229">
        <v>0</v>
      </c>
      <c r="T928" s="229">
        <v>0</v>
      </c>
      <c r="U928" s="229">
        <v>0</v>
      </c>
      <c r="V928" s="229">
        <v>0</v>
      </c>
      <c r="W928" s="229">
        <v>0</v>
      </c>
      <c r="X928" s="229">
        <v>0</v>
      </c>
      <c r="Y928" s="229">
        <v>0</v>
      </c>
      <c r="Z928" s="229">
        <v>0</v>
      </c>
      <c r="AA928" s="229">
        <v>0</v>
      </c>
      <c r="AB928" s="229">
        <v>0</v>
      </c>
      <c r="AC928" s="229">
        <v>0</v>
      </c>
      <c r="AD928" s="229">
        <v>0</v>
      </c>
      <c r="AE928" s="229">
        <v>0</v>
      </c>
      <c r="AF928" s="229">
        <v>0</v>
      </c>
      <c r="AG928" s="229">
        <v>0</v>
      </c>
      <c r="AH928" s="229">
        <v>0</v>
      </c>
      <c r="AI928" s="229">
        <v>0</v>
      </c>
      <c r="AJ928" s="229">
        <v>0</v>
      </c>
      <c r="AK928" s="229">
        <v>0</v>
      </c>
      <c r="AL928" s="229">
        <v>0</v>
      </c>
    </row>
    <row r="929" spans="1:38">
      <c r="A929" s="229">
        <v>997</v>
      </c>
      <c r="B929" s="229" t="s">
        <v>3614</v>
      </c>
      <c r="C929" s="229" t="s">
        <v>3638</v>
      </c>
      <c r="D929" s="229">
        <f t="shared" si="14"/>
        <v>0</v>
      </c>
      <c r="G929" s="229">
        <v>0</v>
      </c>
      <c r="H929" s="229">
        <v>0</v>
      </c>
      <c r="I929" s="229">
        <v>0</v>
      </c>
      <c r="J929" s="229">
        <v>0</v>
      </c>
      <c r="K929" s="229">
        <v>0</v>
      </c>
      <c r="L929" s="229">
        <v>0</v>
      </c>
      <c r="M929" s="229">
        <v>0</v>
      </c>
      <c r="N929" s="229">
        <v>0</v>
      </c>
      <c r="O929" s="229">
        <v>0</v>
      </c>
      <c r="P929" s="229">
        <v>0</v>
      </c>
      <c r="Q929" s="229">
        <v>0</v>
      </c>
      <c r="R929" s="229">
        <v>0</v>
      </c>
      <c r="S929" s="229">
        <v>0</v>
      </c>
      <c r="T929" s="229">
        <v>0</v>
      </c>
      <c r="U929" s="229">
        <v>0</v>
      </c>
      <c r="V929" s="229">
        <v>0</v>
      </c>
      <c r="W929" s="229">
        <v>0</v>
      </c>
      <c r="X929" s="229">
        <v>0</v>
      </c>
      <c r="Y929" s="229">
        <v>0</v>
      </c>
      <c r="Z929" s="229">
        <v>0</v>
      </c>
      <c r="AA929" s="229">
        <v>0</v>
      </c>
      <c r="AB929" s="229">
        <v>0</v>
      </c>
      <c r="AC929" s="229">
        <v>0</v>
      </c>
      <c r="AD929" s="229">
        <v>0</v>
      </c>
      <c r="AE929" s="229">
        <v>0</v>
      </c>
      <c r="AF929" s="229">
        <v>0</v>
      </c>
      <c r="AG929" s="229">
        <v>0</v>
      </c>
      <c r="AH929" s="229">
        <v>0</v>
      </c>
      <c r="AI929" s="229">
        <v>0</v>
      </c>
      <c r="AJ929" s="229">
        <v>0</v>
      </c>
      <c r="AK929" s="229">
        <v>0</v>
      </c>
      <c r="AL929" s="229">
        <v>0</v>
      </c>
    </row>
    <row r="930" spans="1:38">
      <c r="A930" s="229">
        <v>1001</v>
      </c>
      <c r="B930" s="229" t="s">
        <v>3614</v>
      </c>
      <c r="C930" s="229" t="s">
        <v>3639</v>
      </c>
      <c r="D930" s="229">
        <f t="shared" si="14"/>
        <v>0</v>
      </c>
      <c r="G930" s="229">
        <v>0</v>
      </c>
      <c r="H930" s="229">
        <v>0</v>
      </c>
      <c r="I930" s="229">
        <v>0</v>
      </c>
      <c r="J930" s="229">
        <v>0</v>
      </c>
      <c r="K930" s="229">
        <v>0</v>
      </c>
      <c r="L930" s="229">
        <v>0</v>
      </c>
      <c r="M930" s="229">
        <v>0</v>
      </c>
      <c r="N930" s="229">
        <v>0</v>
      </c>
      <c r="O930" s="229">
        <v>0</v>
      </c>
      <c r="P930" s="229">
        <v>0</v>
      </c>
      <c r="Q930" s="229">
        <v>0</v>
      </c>
      <c r="R930" s="229">
        <v>0</v>
      </c>
      <c r="S930" s="229">
        <v>0</v>
      </c>
      <c r="T930" s="229">
        <v>0</v>
      </c>
      <c r="U930" s="229">
        <v>0</v>
      </c>
      <c r="V930" s="229">
        <v>0</v>
      </c>
      <c r="W930" s="229">
        <v>0</v>
      </c>
      <c r="X930" s="229">
        <v>0</v>
      </c>
      <c r="Y930" s="229">
        <v>0</v>
      </c>
      <c r="Z930" s="229">
        <v>0</v>
      </c>
      <c r="AA930" s="229">
        <v>0</v>
      </c>
      <c r="AB930" s="229">
        <v>0</v>
      </c>
      <c r="AC930" s="229">
        <v>0</v>
      </c>
      <c r="AD930" s="229">
        <v>0</v>
      </c>
      <c r="AE930" s="229">
        <v>0</v>
      </c>
      <c r="AF930" s="229">
        <v>0</v>
      </c>
      <c r="AG930" s="229">
        <v>0</v>
      </c>
      <c r="AH930" s="229">
        <v>0</v>
      </c>
      <c r="AI930" s="229">
        <v>0</v>
      </c>
      <c r="AJ930" s="229">
        <v>0</v>
      </c>
      <c r="AK930" s="229">
        <v>0</v>
      </c>
      <c r="AL930" s="229">
        <v>0</v>
      </c>
    </row>
    <row r="931" spans="1:38">
      <c r="A931" s="229">
        <v>1002</v>
      </c>
      <c r="B931" s="229" t="s">
        <v>3614</v>
      </c>
      <c r="C931" s="229" t="s">
        <v>3640</v>
      </c>
      <c r="D931" s="229">
        <f t="shared" si="14"/>
        <v>0</v>
      </c>
      <c r="G931" s="229">
        <v>0</v>
      </c>
      <c r="H931" s="229">
        <v>0</v>
      </c>
      <c r="I931" s="229">
        <v>0</v>
      </c>
      <c r="J931" s="229">
        <v>0</v>
      </c>
      <c r="K931" s="229">
        <v>0</v>
      </c>
      <c r="L931" s="229">
        <v>0</v>
      </c>
      <c r="M931" s="229">
        <v>0</v>
      </c>
      <c r="N931" s="229">
        <v>0</v>
      </c>
      <c r="O931" s="229">
        <v>0</v>
      </c>
      <c r="P931" s="229">
        <v>0</v>
      </c>
      <c r="Q931" s="229">
        <v>0</v>
      </c>
      <c r="R931" s="229">
        <v>0</v>
      </c>
      <c r="S931" s="229">
        <v>0</v>
      </c>
      <c r="T931" s="229">
        <v>0</v>
      </c>
      <c r="U931" s="229">
        <v>0</v>
      </c>
      <c r="V931" s="229">
        <v>0</v>
      </c>
      <c r="W931" s="229">
        <v>0</v>
      </c>
      <c r="X931" s="229">
        <v>0</v>
      </c>
      <c r="Y931" s="229">
        <v>0</v>
      </c>
      <c r="Z931" s="229">
        <v>0</v>
      </c>
      <c r="AA931" s="229">
        <v>0</v>
      </c>
      <c r="AB931" s="229">
        <v>0</v>
      </c>
      <c r="AC931" s="229">
        <v>0</v>
      </c>
      <c r="AD931" s="229">
        <v>0</v>
      </c>
      <c r="AE931" s="229">
        <v>0</v>
      </c>
      <c r="AF931" s="229">
        <v>0</v>
      </c>
      <c r="AG931" s="229">
        <v>0</v>
      </c>
      <c r="AH931" s="229">
        <v>0</v>
      </c>
      <c r="AI931" s="229">
        <v>0</v>
      </c>
      <c r="AJ931" s="229">
        <v>0</v>
      </c>
      <c r="AK931" s="229">
        <v>0</v>
      </c>
      <c r="AL931" s="229">
        <v>0</v>
      </c>
    </row>
    <row r="932" spans="1:38">
      <c r="A932" s="229">
        <v>1003</v>
      </c>
      <c r="B932" s="229" t="s">
        <v>3614</v>
      </c>
      <c r="C932" s="229" t="s">
        <v>3641</v>
      </c>
      <c r="D932" s="229">
        <f t="shared" si="14"/>
        <v>0</v>
      </c>
      <c r="G932" s="229">
        <v>0</v>
      </c>
      <c r="H932" s="229">
        <v>0</v>
      </c>
      <c r="I932" s="229">
        <v>0</v>
      </c>
      <c r="J932" s="229">
        <v>0</v>
      </c>
      <c r="K932" s="229">
        <v>0</v>
      </c>
      <c r="L932" s="229">
        <v>0</v>
      </c>
      <c r="M932" s="229">
        <v>0</v>
      </c>
      <c r="N932" s="229">
        <v>0</v>
      </c>
      <c r="O932" s="229">
        <v>0</v>
      </c>
      <c r="P932" s="229">
        <v>0</v>
      </c>
      <c r="Q932" s="229">
        <v>0</v>
      </c>
      <c r="R932" s="229">
        <v>0</v>
      </c>
      <c r="S932" s="229">
        <v>0</v>
      </c>
      <c r="T932" s="229">
        <v>0</v>
      </c>
      <c r="U932" s="229">
        <v>0</v>
      </c>
      <c r="V932" s="229">
        <v>0</v>
      </c>
      <c r="W932" s="229">
        <v>0</v>
      </c>
      <c r="X932" s="229">
        <v>0</v>
      </c>
      <c r="Y932" s="229">
        <v>0</v>
      </c>
      <c r="Z932" s="229">
        <v>0</v>
      </c>
      <c r="AA932" s="229">
        <v>0</v>
      </c>
      <c r="AB932" s="229">
        <v>0</v>
      </c>
      <c r="AC932" s="229">
        <v>0</v>
      </c>
      <c r="AD932" s="229">
        <v>0</v>
      </c>
      <c r="AE932" s="229">
        <v>0</v>
      </c>
      <c r="AF932" s="229">
        <v>0</v>
      </c>
      <c r="AG932" s="229">
        <v>0</v>
      </c>
      <c r="AH932" s="229">
        <v>0</v>
      </c>
      <c r="AI932" s="229">
        <v>0</v>
      </c>
      <c r="AJ932" s="229">
        <v>0</v>
      </c>
      <c r="AK932" s="229">
        <v>0</v>
      </c>
      <c r="AL932" s="229">
        <v>0</v>
      </c>
    </row>
    <row r="933" spans="1:38">
      <c r="A933" s="229">
        <v>1004</v>
      </c>
      <c r="B933" s="229" t="s">
        <v>3614</v>
      </c>
      <c r="C933" s="229" t="s">
        <v>3642</v>
      </c>
      <c r="D933" s="229">
        <f t="shared" si="14"/>
        <v>0</v>
      </c>
      <c r="G933" s="229">
        <v>0</v>
      </c>
      <c r="H933" s="229">
        <v>0</v>
      </c>
      <c r="I933" s="229">
        <v>0</v>
      </c>
      <c r="J933" s="229">
        <v>0</v>
      </c>
      <c r="K933" s="229">
        <v>0</v>
      </c>
      <c r="L933" s="229">
        <v>0</v>
      </c>
      <c r="M933" s="229">
        <v>0</v>
      </c>
      <c r="N933" s="229">
        <v>0</v>
      </c>
      <c r="O933" s="229">
        <v>0</v>
      </c>
      <c r="P933" s="229">
        <v>0</v>
      </c>
      <c r="Q933" s="229">
        <v>0</v>
      </c>
      <c r="R933" s="229">
        <v>0</v>
      </c>
      <c r="S933" s="229">
        <v>0</v>
      </c>
      <c r="T933" s="229">
        <v>0</v>
      </c>
      <c r="U933" s="229">
        <v>0</v>
      </c>
      <c r="V933" s="229">
        <v>0</v>
      </c>
      <c r="W933" s="229">
        <v>0</v>
      </c>
      <c r="X933" s="229">
        <v>0</v>
      </c>
      <c r="Y933" s="229">
        <v>0</v>
      </c>
      <c r="Z933" s="229">
        <v>0</v>
      </c>
      <c r="AA933" s="229">
        <v>0</v>
      </c>
      <c r="AB933" s="229">
        <v>0</v>
      </c>
      <c r="AC933" s="229">
        <v>0</v>
      </c>
      <c r="AD933" s="229">
        <v>0</v>
      </c>
      <c r="AE933" s="229">
        <v>0</v>
      </c>
      <c r="AF933" s="229">
        <v>0</v>
      </c>
      <c r="AG933" s="229">
        <v>0</v>
      </c>
      <c r="AH933" s="229">
        <v>0</v>
      </c>
      <c r="AI933" s="229">
        <v>0</v>
      </c>
      <c r="AJ933" s="229">
        <v>0</v>
      </c>
      <c r="AK933" s="229">
        <v>0</v>
      </c>
      <c r="AL933" s="229">
        <v>0</v>
      </c>
    </row>
    <row r="934" spans="1:38">
      <c r="A934" s="229">
        <v>1005</v>
      </c>
      <c r="B934" s="229" t="s">
        <v>3614</v>
      </c>
      <c r="C934" s="229" t="s">
        <v>3643</v>
      </c>
      <c r="D934" s="229">
        <f t="shared" si="14"/>
        <v>0</v>
      </c>
      <c r="G934" s="229">
        <v>0</v>
      </c>
      <c r="H934" s="229">
        <v>0</v>
      </c>
      <c r="I934" s="229">
        <v>0</v>
      </c>
      <c r="J934" s="229">
        <v>0</v>
      </c>
      <c r="K934" s="229">
        <v>0</v>
      </c>
      <c r="L934" s="229">
        <v>0</v>
      </c>
      <c r="M934" s="229">
        <v>0</v>
      </c>
      <c r="N934" s="229">
        <v>0</v>
      </c>
      <c r="O934" s="229">
        <v>0</v>
      </c>
      <c r="P934" s="229">
        <v>0</v>
      </c>
      <c r="Q934" s="229">
        <v>0</v>
      </c>
      <c r="R934" s="229">
        <v>0</v>
      </c>
      <c r="S934" s="229">
        <v>0</v>
      </c>
      <c r="T934" s="229">
        <v>0</v>
      </c>
      <c r="U934" s="229">
        <v>0</v>
      </c>
      <c r="V934" s="229">
        <v>0</v>
      </c>
      <c r="W934" s="229">
        <v>0</v>
      </c>
      <c r="X934" s="229">
        <v>0</v>
      </c>
      <c r="Y934" s="229">
        <v>0</v>
      </c>
      <c r="Z934" s="229">
        <v>0</v>
      </c>
      <c r="AA934" s="229">
        <v>0</v>
      </c>
      <c r="AB934" s="229">
        <v>0</v>
      </c>
      <c r="AC934" s="229">
        <v>0</v>
      </c>
      <c r="AD934" s="229">
        <v>0</v>
      </c>
      <c r="AE934" s="229">
        <v>0</v>
      </c>
      <c r="AF934" s="229">
        <v>0</v>
      </c>
      <c r="AG934" s="229">
        <v>0</v>
      </c>
      <c r="AH934" s="229">
        <v>0</v>
      </c>
      <c r="AI934" s="229">
        <v>0</v>
      </c>
      <c r="AJ934" s="229">
        <v>0</v>
      </c>
      <c r="AK934" s="229">
        <v>0</v>
      </c>
      <c r="AL934" s="229">
        <v>0</v>
      </c>
    </row>
    <row r="935" spans="1:38">
      <c r="A935" s="229">
        <v>1006</v>
      </c>
      <c r="B935" s="229" t="s">
        <v>3614</v>
      </c>
      <c r="C935" s="229" t="s">
        <v>3644</v>
      </c>
      <c r="D935" s="229">
        <f t="shared" si="14"/>
        <v>0</v>
      </c>
      <c r="G935" s="229">
        <v>0</v>
      </c>
      <c r="H935" s="229">
        <v>0</v>
      </c>
      <c r="I935" s="229">
        <v>0</v>
      </c>
      <c r="J935" s="229">
        <v>0</v>
      </c>
      <c r="K935" s="229">
        <v>0</v>
      </c>
      <c r="L935" s="229">
        <v>0</v>
      </c>
      <c r="M935" s="229">
        <v>0</v>
      </c>
      <c r="N935" s="229">
        <v>0</v>
      </c>
      <c r="O935" s="229">
        <v>0</v>
      </c>
      <c r="P935" s="229">
        <v>0</v>
      </c>
      <c r="Q935" s="229">
        <v>0</v>
      </c>
      <c r="R935" s="229">
        <v>0</v>
      </c>
      <c r="S935" s="229">
        <v>0</v>
      </c>
      <c r="T935" s="229">
        <v>0</v>
      </c>
      <c r="U935" s="229">
        <v>0</v>
      </c>
      <c r="V935" s="229">
        <v>0</v>
      </c>
      <c r="W935" s="229">
        <v>0</v>
      </c>
      <c r="X935" s="229">
        <v>0</v>
      </c>
      <c r="Y935" s="229">
        <v>0</v>
      </c>
      <c r="Z935" s="229">
        <v>0</v>
      </c>
      <c r="AA935" s="229">
        <v>0</v>
      </c>
      <c r="AB935" s="229">
        <v>0</v>
      </c>
      <c r="AC935" s="229">
        <v>0</v>
      </c>
      <c r="AD935" s="229">
        <v>0</v>
      </c>
      <c r="AE935" s="229">
        <v>0</v>
      </c>
      <c r="AF935" s="229">
        <v>0</v>
      </c>
      <c r="AG935" s="229">
        <v>0</v>
      </c>
      <c r="AH935" s="229">
        <v>0</v>
      </c>
      <c r="AI935" s="229">
        <v>0</v>
      </c>
      <c r="AJ935" s="229">
        <v>0</v>
      </c>
      <c r="AK935" s="229">
        <v>0</v>
      </c>
      <c r="AL935" s="229">
        <v>0</v>
      </c>
    </row>
    <row r="936" spans="1:38">
      <c r="A936" s="229">
        <v>1007</v>
      </c>
      <c r="B936" s="229" t="s">
        <v>3614</v>
      </c>
      <c r="C936" s="229" t="s">
        <v>3645</v>
      </c>
      <c r="D936" s="229">
        <f t="shared" si="14"/>
        <v>0</v>
      </c>
      <c r="G936" s="229">
        <v>0</v>
      </c>
      <c r="H936" s="229">
        <v>0</v>
      </c>
      <c r="I936" s="229">
        <v>0</v>
      </c>
      <c r="J936" s="229">
        <v>0</v>
      </c>
      <c r="K936" s="229">
        <v>0</v>
      </c>
      <c r="L936" s="229">
        <v>0</v>
      </c>
      <c r="M936" s="229">
        <v>0</v>
      </c>
      <c r="N936" s="229">
        <v>0</v>
      </c>
      <c r="O936" s="229">
        <v>0</v>
      </c>
      <c r="P936" s="229">
        <v>0</v>
      </c>
      <c r="Q936" s="229">
        <v>0</v>
      </c>
      <c r="R936" s="229">
        <v>0</v>
      </c>
      <c r="S936" s="229">
        <v>0</v>
      </c>
      <c r="T936" s="229">
        <v>0</v>
      </c>
      <c r="U936" s="229">
        <v>0</v>
      </c>
      <c r="V936" s="229">
        <v>0</v>
      </c>
      <c r="W936" s="229">
        <v>0</v>
      </c>
      <c r="X936" s="229">
        <v>0</v>
      </c>
      <c r="Y936" s="229">
        <v>0</v>
      </c>
      <c r="Z936" s="229">
        <v>0</v>
      </c>
      <c r="AA936" s="229">
        <v>0</v>
      </c>
      <c r="AB936" s="229">
        <v>0</v>
      </c>
      <c r="AC936" s="229">
        <v>0</v>
      </c>
      <c r="AD936" s="229">
        <v>0</v>
      </c>
      <c r="AE936" s="229">
        <v>0</v>
      </c>
      <c r="AF936" s="229">
        <v>0</v>
      </c>
      <c r="AG936" s="229">
        <v>0</v>
      </c>
      <c r="AH936" s="229">
        <v>0</v>
      </c>
      <c r="AI936" s="229">
        <v>0</v>
      </c>
      <c r="AJ936" s="229">
        <v>0</v>
      </c>
      <c r="AK936" s="229">
        <v>0</v>
      </c>
      <c r="AL936" s="229">
        <v>0</v>
      </c>
    </row>
    <row r="937" spans="1:38">
      <c r="A937" s="229">
        <v>1008</v>
      </c>
      <c r="B937" s="229" t="s">
        <v>3614</v>
      </c>
      <c r="C937" s="229" t="s">
        <v>3646</v>
      </c>
      <c r="D937" s="229">
        <f t="shared" si="14"/>
        <v>0</v>
      </c>
      <c r="G937" s="229">
        <v>0</v>
      </c>
      <c r="H937" s="229">
        <v>0</v>
      </c>
      <c r="I937" s="229">
        <v>0</v>
      </c>
      <c r="J937" s="229">
        <v>0</v>
      </c>
      <c r="K937" s="229">
        <v>0</v>
      </c>
      <c r="L937" s="229">
        <v>0</v>
      </c>
      <c r="M937" s="229">
        <v>0</v>
      </c>
      <c r="N937" s="229">
        <v>0</v>
      </c>
      <c r="O937" s="229">
        <v>0</v>
      </c>
      <c r="P937" s="229">
        <v>0</v>
      </c>
      <c r="Q937" s="229">
        <v>0</v>
      </c>
      <c r="R937" s="229">
        <v>0</v>
      </c>
      <c r="S937" s="229">
        <v>0</v>
      </c>
      <c r="T937" s="229">
        <v>0</v>
      </c>
      <c r="U937" s="229">
        <v>0</v>
      </c>
      <c r="V937" s="229">
        <v>0</v>
      </c>
      <c r="W937" s="229">
        <v>0</v>
      </c>
      <c r="X937" s="229">
        <v>0</v>
      </c>
      <c r="Y937" s="229">
        <v>0</v>
      </c>
      <c r="Z937" s="229">
        <v>0</v>
      </c>
      <c r="AA937" s="229">
        <v>0</v>
      </c>
      <c r="AB937" s="229">
        <v>0</v>
      </c>
      <c r="AC937" s="229">
        <v>0</v>
      </c>
      <c r="AD937" s="229">
        <v>0</v>
      </c>
      <c r="AE937" s="229">
        <v>0</v>
      </c>
      <c r="AF937" s="229">
        <v>0</v>
      </c>
      <c r="AG937" s="229">
        <v>0</v>
      </c>
      <c r="AH937" s="229">
        <v>0</v>
      </c>
      <c r="AI937" s="229">
        <v>0</v>
      </c>
      <c r="AJ937" s="229">
        <v>0</v>
      </c>
      <c r="AK937" s="229">
        <v>0</v>
      </c>
      <c r="AL937" s="229">
        <v>0</v>
      </c>
    </row>
    <row r="938" spans="1:38">
      <c r="A938" s="229">
        <v>1009</v>
      </c>
      <c r="B938" s="229" t="s">
        <v>3614</v>
      </c>
      <c r="C938" s="229" t="s">
        <v>3647</v>
      </c>
      <c r="D938" s="229">
        <f t="shared" si="14"/>
        <v>0</v>
      </c>
      <c r="G938" s="229">
        <v>0</v>
      </c>
      <c r="H938" s="229">
        <v>0</v>
      </c>
      <c r="I938" s="229">
        <v>0</v>
      </c>
      <c r="J938" s="229">
        <v>0</v>
      </c>
      <c r="K938" s="229">
        <v>0</v>
      </c>
      <c r="L938" s="229">
        <v>0</v>
      </c>
      <c r="M938" s="229">
        <v>0</v>
      </c>
      <c r="N938" s="229">
        <v>0</v>
      </c>
      <c r="O938" s="229">
        <v>0</v>
      </c>
      <c r="P938" s="229">
        <v>0</v>
      </c>
      <c r="Q938" s="229">
        <v>0</v>
      </c>
      <c r="R938" s="229">
        <v>0</v>
      </c>
      <c r="S938" s="229">
        <v>0</v>
      </c>
      <c r="T938" s="229">
        <v>0</v>
      </c>
      <c r="U938" s="229">
        <v>0</v>
      </c>
      <c r="V938" s="229">
        <v>0</v>
      </c>
      <c r="W938" s="229">
        <v>0</v>
      </c>
      <c r="X938" s="229">
        <v>0</v>
      </c>
      <c r="Y938" s="229">
        <v>0</v>
      </c>
      <c r="Z938" s="229">
        <v>0</v>
      </c>
      <c r="AA938" s="229">
        <v>0</v>
      </c>
      <c r="AB938" s="229">
        <v>0</v>
      </c>
      <c r="AC938" s="229">
        <v>0</v>
      </c>
      <c r="AD938" s="229">
        <v>0</v>
      </c>
      <c r="AE938" s="229">
        <v>0</v>
      </c>
      <c r="AF938" s="229">
        <v>0</v>
      </c>
      <c r="AG938" s="229">
        <v>0</v>
      </c>
      <c r="AH938" s="229">
        <v>0</v>
      </c>
      <c r="AI938" s="229">
        <v>0</v>
      </c>
      <c r="AJ938" s="229">
        <v>0</v>
      </c>
      <c r="AK938" s="229">
        <v>0</v>
      </c>
      <c r="AL938" s="229">
        <v>0</v>
      </c>
    </row>
    <row r="939" spans="1:38">
      <c r="A939" s="229">
        <v>1010</v>
      </c>
      <c r="B939" s="229" t="s">
        <v>3614</v>
      </c>
      <c r="C939" s="229" t="s">
        <v>3648</v>
      </c>
      <c r="D939" s="229">
        <f t="shared" si="14"/>
        <v>0</v>
      </c>
      <c r="G939" s="229">
        <v>0</v>
      </c>
      <c r="H939" s="229">
        <v>0</v>
      </c>
      <c r="I939" s="229">
        <v>0</v>
      </c>
      <c r="J939" s="229">
        <v>0</v>
      </c>
      <c r="K939" s="229">
        <v>0</v>
      </c>
      <c r="L939" s="229">
        <v>0</v>
      </c>
      <c r="M939" s="229">
        <v>0</v>
      </c>
      <c r="N939" s="229">
        <v>0</v>
      </c>
      <c r="O939" s="229">
        <v>0</v>
      </c>
      <c r="P939" s="229">
        <v>0</v>
      </c>
      <c r="Q939" s="229">
        <v>0</v>
      </c>
      <c r="R939" s="229">
        <v>0</v>
      </c>
      <c r="S939" s="229">
        <v>0</v>
      </c>
      <c r="T939" s="229">
        <v>0</v>
      </c>
      <c r="U939" s="229">
        <v>0</v>
      </c>
      <c r="V939" s="229">
        <v>0</v>
      </c>
      <c r="W939" s="229">
        <v>0</v>
      </c>
      <c r="X939" s="229">
        <v>0</v>
      </c>
      <c r="Y939" s="229">
        <v>0</v>
      </c>
      <c r="Z939" s="229">
        <v>0</v>
      </c>
      <c r="AA939" s="229">
        <v>0</v>
      </c>
      <c r="AB939" s="229">
        <v>0</v>
      </c>
      <c r="AC939" s="229">
        <v>0</v>
      </c>
      <c r="AD939" s="229">
        <v>0</v>
      </c>
      <c r="AE939" s="229">
        <v>0</v>
      </c>
      <c r="AF939" s="229">
        <v>0</v>
      </c>
      <c r="AG939" s="229">
        <v>0</v>
      </c>
      <c r="AH939" s="229">
        <v>0</v>
      </c>
      <c r="AI939" s="229">
        <v>0</v>
      </c>
      <c r="AJ939" s="229">
        <v>0</v>
      </c>
      <c r="AK939" s="229">
        <v>0</v>
      </c>
      <c r="AL939" s="229">
        <v>0</v>
      </c>
    </row>
    <row r="940" spans="1:38">
      <c r="A940" s="229">
        <v>1011</v>
      </c>
      <c r="B940" s="229" t="s">
        <v>3614</v>
      </c>
      <c r="C940" s="229" t="s">
        <v>3649</v>
      </c>
      <c r="D940" s="229">
        <f t="shared" si="14"/>
        <v>0</v>
      </c>
      <c r="G940" s="229">
        <v>0</v>
      </c>
      <c r="H940" s="229">
        <v>0</v>
      </c>
      <c r="I940" s="229">
        <v>0</v>
      </c>
      <c r="J940" s="229">
        <v>0</v>
      </c>
      <c r="K940" s="229">
        <v>0</v>
      </c>
      <c r="L940" s="229">
        <v>0</v>
      </c>
      <c r="M940" s="229">
        <v>0</v>
      </c>
      <c r="N940" s="229">
        <v>0</v>
      </c>
      <c r="O940" s="229">
        <v>0</v>
      </c>
      <c r="P940" s="229">
        <v>0</v>
      </c>
      <c r="Q940" s="229">
        <v>0</v>
      </c>
      <c r="R940" s="229">
        <v>0</v>
      </c>
      <c r="S940" s="229">
        <v>0</v>
      </c>
      <c r="T940" s="229">
        <v>0</v>
      </c>
      <c r="U940" s="229">
        <v>0</v>
      </c>
      <c r="V940" s="229">
        <v>0</v>
      </c>
      <c r="W940" s="229">
        <v>0</v>
      </c>
      <c r="X940" s="229">
        <v>0</v>
      </c>
      <c r="Y940" s="229">
        <v>0</v>
      </c>
      <c r="Z940" s="229">
        <v>0</v>
      </c>
      <c r="AA940" s="229">
        <v>0</v>
      </c>
      <c r="AB940" s="229">
        <v>0</v>
      </c>
      <c r="AC940" s="229">
        <v>0</v>
      </c>
      <c r="AD940" s="229">
        <v>0</v>
      </c>
      <c r="AE940" s="229">
        <v>0</v>
      </c>
      <c r="AF940" s="229">
        <v>0</v>
      </c>
      <c r="AG940" s="229">
        <v>0</v>
      </c>
      <c r="AH940" s="229">
        <v>0</v>
      </c>
      <c r="AI940" s="229">
        <v>0</v>
      </c>
      <c r="AJ940" s="229">
        <v>0</v>
      </c>
      <c r="AK940" s="229">
        <v>0</v>
      </c>
      <c r="AL940" s="229">
        <v>0</v>
      </c>
    </row>
    <row r="941" spans="1:38">
      <c r="A941" s="229">
        <v>1012</v>
      </c>
      <c r="B941" s="229" t="s">
        <v>3614</v>
      </c>
      <c r="C941" s="229" t="s">
        <v>3650</v>
      </c>
      <c r="D941" s="229">
        <f t="shared" si="14"/>
        <v>0</v>
      </c>
      <c r="G941" s="229">
        <v>0</v>
      </c>
      <c r="H941" s="229">
        <v>0</v>
      </c>
      <c r="I941" s="229">
        <v>0</v>
      </c>
      <c r="J941" s="229">
        <v>0</v>
      </c>
      <c r="K941" s="229">
        <v>0</v>
      </c>
      <c r="L941" s="229">
        <v>0</v>
      </c>
      <c r="M941" s="229">
        <v>0</v>
      </c>
      <c r="N941" s="229">
        <v>0</v>
      </c>
      <c r="O941" s="229">
        <v>0</v>
      </c>
      <c r="P941" s="229">
        <v>0</v>
      </c>
      <c r="Q941" s="229">
        <v>0</v>
      </c>
      <c r="R941" s="229">
        <v>0</v>
      </c>
      <c r="S941" s="229">
        <v>0</v>
      </c>
      <c r="T941" s="229">
        <v>0</v>
      </c>
      <c r="U941" s="229">
        <v>0</v>
      </c>
      <c r="V941" s="229">
        <v>0</v>
      </c>
      <c r="W941" s="229">
        <v>0</v>
      </c>
      <c r="X941" s="229">
        <v>0</v>
      </c>
      <c r="Y941" s="229">
        <v>0</v>
      </c>
      <c r="Z941" s="229">
        <v>0</v>
      </c>
      <c r="AA941" s="229">
        <v>0</v>
      </c>
      <c r="AB941" s="229">
        <v>0</v>
      </c>
      <c r="AC941" s="229">
        <v>0</v>
      </c>
      <c r="AD941" s="229">
        <v>0</v>
      </c>
      <c r="AE941" s="229">
        <v>0</v>
      </c>
      <c r="AF941" s="229">
        <v>0</v>
      </c>
      <c r="AG941" s="229">
        <v>0</v>
      </c>
      <c r="AH941" s="229">
        <v>0</v>
      </c>
      <c r="AI941" s="229">
        <v>0</v>
      </c>
      <c r="AJ941" s="229">
        <v>0</v>
      </c>
      <c r="AK941" s="229">
        <v>0</v>
      </c>
      <c r="AL941" s="229">
        <v>0</v>
      </c>
    </row>
    <row r="942" spans="1:38">
      <c r="A942" s="229">
        <v>1013</v>
      </c>
      <c r="B942" s="229" t="s">
        <v>3614</v>
      </c>
      <c r="C942" s="229" t="s">
        <v>3651</v>
      </c>
      <c r="D942" s="229">
        <f t="shared" si="14"/>
        <v>0</v>
      </c>
      <c r="G942" s="229">
        <v>0</v>
      </c>
      <c r="H942" s="229">
        <v>0</v>
      </c>
      <c r="I942" s="229">
        <v>0</v>
      </c>
      <c r="J942" s="229">
        <v>0</v>
      </c>
      <c r="K942" s="229">
        <v>0</v>
      </c>
      <c r="L942" s="229">
        <v>0</v>
      </c>
      <c r="M942" s="229">
        <v>0</v>
      </c>
      <c r="N942" s="229">
        <v>0</v>
      </c>
      <c r="O942" s="229">
        <v>0</v>
      </c>
      <c r="P942" s="229">
        <v>0</v>
      </c>
      <c r="Q942" s="229">
        <v>0</v>
      </c>
      <c r="R942" s="229">
        <v>0</v>
      </c>
      <c r="S942" s="229">
        <v>0</v>
      </c>
      <c r="T942" s="229">
        <v>0</v>
      </c>
      <c r="U942" s="229">
        <v>0</v>
      </c>
      <c r="V942" s="229">
        <v>0</v>
      </c>
      <c r="W942" s="229">
        <v>0</v>
      </c>
      <c r="X942" s="229">
        <v>0</v>
      </c>
      <c r="Y942" s="229">
        <v>0</v>
      </c>
      <c r="Z942" s="229">
        <v>0</v>
      </c>
      <c r="AA942" s="229">
        <v>0</v>
      </c>
      <c r="AB942" s="229">
        <v>0</v>
      </c>
      <c r="AC942" s="229">
        <v>0</v>
      </c>
      <c r="AD942" s="229">
        <v>0</v>
      </c>
      <c r="AE942" s="229">
        <v>0</v>
      </c>
      <c r="AF942" s="229">
        <v>0</v>
      </c>
      <c r="AG942" s="229">
        <v>0</v>
      </c>
      <c r="AH942" s="229">
        <v>0</v>
      </c>
      <c r="AI942" s="229">
        <v>0</v>
      </c>
      <c r="AJ942" s="229">
        <v>0</v>
      </c>
      <c r="AK942" s="229">
        <v>0</v>
      </c>
      <c r="AL942" s="229">
        <v>0</v>
      </c>
    </row>
    <row r="943" spans="1:38">
      <c r="A943" s="229">
        <v>1014</v>
      </c>
      <c r="B943" s="229" t="s">
        <v>3614</v>
      </c>
      <c r="C943" s="229" t="s">
        <v>3652</v>
      </c>
      <c r="D943" s="229">
        <f t="shared" si="14"/>
        <v>0</v>
      </c>
      <c r="G943" s="229">
        <v>0</v>
      </c>
      <c r="H943" s="229">
        <v>0</v>
      </c>
      <c r="I943" s="229">
        <v>0</v>
      </c>
      <c r="J943" s="229">
        <v>0</v>
      </c>
      <c r="K943" s="229">
        <v>0</v>
      </c>
      <c r="L943" s="229">
        <v>0</v>
      </c>
      <c r="M943" s="229">
        <v>0</v>
      </c>
      <c r="N943" s="229">
        <v>0</v>
      </c>
      <c r="O943" s="229">
        <v>0</v>
      </c>
      <c r="P943" s="229">
        <v>0</v>
      </c>
      <c r="Q943" s="229">
        <v>0</v>
      </c>
      <c r="R943" s="229">
        <v>0</v>
      </c>
      <c r="S943" s="229">
        <v>0</v>
      </c>
      <c r="T943" s="229">
        <v>0</v>
      </c>
      <c r="U943" s="229">
        <v>0</v>
      </c>
      <c r="V943" s="229">
        <v>0</v>
      </c>
      <c r="W943" s="229">
        <v>0</v>
      </c>
      <c r="X943" s="229">
        <v>0</v>
      </c>
      <c r="Y943" s="229">
        <v>0</v>
      </c>
      <c r="Z943" s="229">
        <v>0</v>
      </c>
      <c r="AA943" s="229">
        <v>0</v>
      </c>
      <c r="AB943" s="229">
        <v>0</v>
      </c>
      <c r="AC943" s="229">
        <v>0</v>
      </c>
      <c r="AD943" s="229">
        <v>0</v>
      </c>
      <c r="AE943" s="229">
        <v>0</v>
      </c>
      <c r="AF943" s="229">
        <v>0</v>
      </c>
      <c r="AG943" s="229">
        <v>0</v>
      </c>
      <c r="AH943" s="229">
        <v>0</v>
      </c>
      <c r="AI943" s="229">
        <v>0</v>
      </c>
      <c r="AJ943" s="229">
        <v>0</v>
      </c>
      <c r="AK943" s="229">
        <v>0</v>
      </c>
      <c r="AL943" s="229">
        <v>0</v>
      </c>
    </row>
    <row r="944" spans="1:38">
      <c r="A944" s="229">
        <v>1015</v>
      </c>
      <c r="B944" s="229" t="s">
        <v>3614</v>
      </c>
      <c r="C944" s="229" t="s">
        <v>3653</v>
      </c>
      <c r="D944" s="229">
        <f t="shared" si="14"/>
        <v>0</v>
      </c>
      <c r="G944" s="229">
        <v>0</v>
      </c>
      <c r="H944" s="229">
        <v>0</v>
      </c>
      <c r="I944" s="229">
        <v>0</v>
      </c>
      <c r="J944" s="229">
        <v>0</v>
      </c>
      <c r="K944" s="229">
        <v>0</v>
      </c>
      <c r="L944" s="229">
        <v>0</v>
      </c>
      <c r="M944" s="229">
        <v>0</v>
      </c>
      <c r="N944" s="229">
        <v>0</v>
      </c>
      <c r="O944" s="229">
        <v>0</v>
      </c>
      <c r="P944" s="229">
        <v>0</v>
      </c>
      <c r="Q944" s="229">
        <v>0</v>
      </c>
      <c r="R944" s="229">
        <v>0</v>
      </c>
      <c r="S944" s="229">
        <v>0</v>
      </c>
      <c r="T944" s="229">
        <v>0</v>
      </c>
      <c r="U944" s="229">
        <v>0</v>
      </c>
      <c r="V944" s="229">
        <v>0</v>
      </c>
      <c r="W944" s="229">
        <v>0</v>
      </c>
      <c r="X944" s="229">
        <v>0</v>
      </c>
      <c r="Y944" s="229">
        <v>0</v>
      </c>
      <c r="Z944" s="229">
        <v>0</v>
      </c>
      <c r="AA944" s="229">
        <v>0</v>
      </c>
      <c r="AB944" s="229">
        <v>0</v>
      </c>
      <c r="AC944" s="229">
        <v>0</v>
      </c>
      <c r="AD944" s="229">
        <v>0</v>
      </c>
      <c r="AE944" s="229">
        <v>0</v>
      </c>
      <c r="AF944" s="229">
        <v>0</v>
      </c>
      <c r="AG944" s="229">
        <v>0</v>
      </c>
      <c r="AH944" s="229">
        <v>0</v>
      </c>
      <c r="AI944" s="229">
        <v>0</v>
      </c>
      <c r="AJ944" s="229">
        <v>0</v>
      </c>
      <c r="AK944" s="229">
        <v>0</v>
      </c>
      <c r="AL944" s="229">
        <v>0</v>
      </c>
    </row>
    <row r="945" spans="1:38">
      <c r="A945" s="229">
        <v>1016</v>
      </c>
      <c r="B945" s="229" t="s">
        <v>3614</v>
      </c>
      <c r="C945" s="229" t="s">
        <v>3654</v>
      </c>
      <c r="D945" s="229">
        <f t="shared" si="14"/>
        <v>0</v>
      </c>
      <c r="G945" s="229">
        <v>0</v>
      </c>
      <c r="H945" s="229">
        <v>0</v>
      </c>
      <c r="I945" s="229">
        <v>0</v>
      </c>
      <c r="J945" s="229">
        <v>0</v>
      </c>
      <c r="K945" s="229">
        <v>0</v>
      </c>
      <c r="L945" s="229">
        <v>0</v>
      </c>
      <c r="M945" s="229">
        <v>0</v>
      </c>
      <c r="N945" s="229">
        <v>0</v>
      </c>
      <c r="O945" s="229">
        <v>0</v>
      </c>
      <c r="P945" s="229">
        <v>0</v>
      </c>
      <c r="Q945" s="229">
        <v>0</v>
      </c>
      <c r="R945" s="229">
        <v>0</v>
      </c>
      <c r="S945" s="229">
        <v>0</v>
      </c>
      <c r="T945" s="229">
        <v>0</v>
      </c>
      <c r="U945" s="229">
        <v>0</v>
      </c>
      <c r="V945" s="229">
        <v>0</v>
      </c>
      <c r="W945" s="229">
        <v>0</v>
      </c>
      <c r="X945" s="229">
        <v>0</v>
      </c>
      <c r="Y945" s="229">
        <v>0</v>
      </c>
      <c r="Z945" s="229">
        <v>0</v>
      </c>
      <c r="AA945" s="229">
        <v>0</v>
      </c>
      <c r="AB945" s="229">
        <v>0</v>
      </c>
      <c r="AC945" s="229">
        <v>0</v>
      </c>
      <c r="AD945" s="229">
        <v>0</v>
      </c>
      <c r="AE945" s="229">
        <v>0</v>
      </c>
      <c r="AF945" s="229">
        <v>0</v>
      </c>
      <c r="AG945" s="229">
        <v>0</v>
      </c>
      <c r="AH945" s="229">
        <v>0</v>
      </c>
      <c r="AI945" s="229">
        <v>0</v>
      </c>
      <c r="AJ945" s="229">
        <v>0</v>
      </c>
      <c r="AK945" s="229">
        <v>0</v>
      </c>
      <c r="AL945" s="229">
        <v>0</v>
      </c>
    </row>
    <row r="946" spans="1:38">
      <c r="A946" s="229">
        <v>1017</v>
      </c>
      <c r="B946" s="229" t="s">
        <v>3614</v>
      </c>
      <c r="C946" s="229" t="s">
        <v>3655</v>
      </c>
      <c r="D946" s="229">
        <f t="shared" si="14"/>
        <v>0</v>
      </c>
      <c r="G946" s="229">
        <v>0</v>
      </c>
      <c r="H946" s="229">
        <v>0</v>
      </c>
      <c r="I946" s="229">
        <v>0</v>
      </c>
      <c r="J946" s="229">
        <v>0</v>
      </c>
      <c r="K946" s="229">
        <v>0</v>
      </c>
      <c r="L946" s="229">
        <v>0</v>
      </c>
      <c r="M946" s="229">
        <v>0</v>
      </c>
      <c r="N946" s="229">
        <v>0</v>
      </c>
      <c r="O946" s="229">
        <v>0</v>
      </c>
      <c r="P946" s="229">
        <v>0</v>
      </c>
      <c r="Q946" s="229">
        <v>0</v>
      </c>
      <c r="R946" s="229">
        <v>0</v>
      </c>
      <c r="S946" s="229">
        <v>0</v>
      </c>
      <c r="T946" s="229">
        <v>0</v>
      </c>
      <c r="U946" s="229">
        <v>0</v>
      </c>
      <c r="V946" s="229">
        <v>0</v>
      </c>
      <c r="W946" s="229">
        <v>0</v>
      </c>
      <c r="X946" s="229">
        <v>0</v>
      </c>
      <c r="Y946" s="229">
        <v>0</v>
      </c>
      <c r="Z946" s="229">
        <v>0</v>
      </c>
      <c r="AA946" s="229">
        <v>0</v>
      </c>
      <c r="AB946" s="229">
        <v>0</v>
      </c>
      <c r="AC946" s="229">
        <v>0</v>
      </c>
      <c r="AD946" s="229">
        <v>0</v>
      </c>
      <c r="AE946" s="229">
        <v>0</v>
      </c>
      <c r="AF946" s="229">
        <v>0</v>
      </c>
      <c r="AG946" s="229">
        <v>0</v>
      </c>
      <c r="AH946" s="229">
        <v>0</v>
      </c>
      <c r="AI946" s="229">
        <v>0</v>
      </c>
      <c r="AJ946" s="229">
        <v>0</v>
      </c>
      <c r="AK946" s="229">
        <v>0</v>
      </c>
      <c r="AL946" s="229">
        <v>0</v>
      </c>
    </row>
    <row r="947" spans="1:38">
      <c r="A947" s="229">
        <v>1018</v>
      </c>
      <c r="B947" s="229" t="s">
        <v>3614</v>
      </c>
      <c r="C947" s="229" t="s">
        <v>3656</v>
      </c>
      <c r="D947" s="229">
        <f t="shared" si="14"/>
        <v>0</v>
      </c>
      <c r="G947" s="229">
        <v>0</v>
      </c>
      <c r="H947" s="229">
        <v>0</v>
      </c>
      <c r="I947" s="229">
        <v>0</v>
      </c>
      <c r="J947" s="229">
        <v>0</v>
      </c>
      <c r="K947" s="229">
        <v>0</v>
      </c>
      <c r="L947" s="229">
        <v>0</v>
      </c>
      <c r="M947" s="229">
        <v>0</v>
      </c>
      <c r="N947" s="229">
        <v>0</v>
      </c>
      <c r="O947" s="229">
        <v>0</v>
      </c>
      <c r="P947" s="229">
        <v>0</v>
      </c>
      <c r="Q947" s="229">
        <v>0</v>
      </c>
      <c r="R947" s="229">
        <v>0</v>
      </c>
      <c r="S947" s="229">
        <v>0</v>
      </c>
      <c r="T947" s="229">
        <v>0</v>
      </c>
      <c r="U947" s="229">
        <v>0</v>
      </c>
      <c r="V947" s="229">
        <v>0</v>
      </c>
      <c r="W947" s="229">
        <v>0</v>
      </c>
      <c r="X947" s="229">
        <v>0</v>
      </c>
      <c r="Y947" s="229">
        <v>0</v>
      </c>
      <c r="Z947" s="229">
        <v>0</v>
      </c>
      <c r="AA947" s="229">
        <v>0</v>
      </c>
      <c r="AB947" s="229">
        <v>0</v>
      </c>
      <c r="AC947" s="229">
        <v>0</v>
      </c>
      <c r="AD947" s="229">
        <v>0</v>
      </c>
      <c r="AE947" s="229">
        <v>0</v>
      </c>
      <c r="AF947" s="229">
        <v>0</v>
      </c>
      <c r="AG947" s="229">
        <v>0</v>
      </c>
      <c r="AH947" s="229">
        <v>0</v>
      </c>
      <c r="AI947" s="229">
        <v>0</v>
      </c>
      <c r="AJ947" s="229">
        <v>0</v>
      </c>
      <c r="AK947" s="229">
        <v>0</v>
      </c>
      <c r="AL947" s="229">
        <v>0</v>
      </c>
    </row>
    <row r="948" spans="1:38">
      <c r="A948" s="229">
        <v>1019</v>
      </c>
      <c r="B948" s="229" t="s">
        <v>3614</v>
      </c>
      <c r="C948" s="229" t="s">
        <v>3657</v>
      </c>
      <c r="D948" s="229">
        <f t="shared" si="14"/>
        <v>0</v>
      </c>
      <c r="G948" s="229">
        <v>0</v>
      </c>
      <c r="H948" s="229">
        <v>0</v>
      </c>
      <c r="I948" s="229">
        <v>0</v>
      </c>
      <c r="J948" s="229">
        <v>0</v>
      </c>
      <c r="K948" s="229">
        <v>0</v>
      </c>
      <c r="L948" s="229">
        <v>0</v>
      </c>
      <c r="M948" s="229">
        <v>0</v>
      </c>
      <c r="N948" s="229">
        <v>0</v>
      </c>
      <c r="O948" s="229">
        <v>0</v>
      </c>
      <c r="P948" s="229">
        <v>0</v>
      </c>
      <c r="Q948" s="229">
        <v>0</v>
      </c>
      <c r="R948" s="229">
        <v>0</v>
      </c>
      <c r="S948" s="229">
        <v>0</v>
      </c>
      <c r="T948" s="229">
        <v>0</v>
      </c>
      <c r="U948" s="229">
        <v>0</v>
      </c>
      <c r="V948" s="229">
        <v>0</v>
      </c>
      <c r="W948" s="229">
        <v>0</v>
      </c>
      <c r="X948" s="229">
        <v>0</v>
      </c>
      <c r="Y948" s="229">
        <v>0</v>
      </c>
      <c r="Z948" s="229">
        <v>0</v>
      </c>
      <c r="AA948" s="229">
        <v>0</v>
      </c>
      <c r="AB948" s="229">
        <v>0</v>
      </c>
      <c r="AC948" s="229">
        <v>0</v>
      </c>
      <c r="AD948" s="229">
        <v>0</v>
      </c>
      <c r="AE948" s="229">
        <v>0</v>
      </c>
      <c r="AF948" s="229">
        <v>0</v>
      </c>
      <c r="AG948" s="229">
        <v>0</v>
      </c>
      <c r="AH948" s="229">
        <v>0</v>
      </c>
      <c r="AI948" s="229">
        <v>0</v>
      </c>
      <c r="AJ948" s="229">
        <v>0</v>
      </c>
      <c r="AK948" s="229">
        <v>0</v>
      </c>
      <c r="AL948" s="229">
        <v>0</v>
      </c>
    </row>
    <row r="949" spans="1:38">
      <c r="A949" s="229">
        <v>1020</v>
      </c>
      <c r="B949" s="229" t="s">
        <v>3614</v>
      </c>
      <c r="C949" s="229" t="s">
        <v>3658</v>
      </c>
      <c r="D949" s="229">
        <f t="shared" si="14"/>
        <v>0</v>
      </c>
      <c r="G949" s="229">
        <v>0</v>
      </c>
      <c r="H949" s="229">
        <v>0</v>
      </c>
      <c r="I949" s="229">
        <v>0</v>
      </c>
      <c r="J949" s="229">
        <v>0</v>
      </c>
      <c r="K949" s="229">
        <v>0</v>
      </c>
      <c r="L949" s="229">
        <v>0</v>
      </c>
      <c r="M949" s="229">
        <v>0</v>
      </c>
      <c r="N949" s="229">
        <v>0</v>
      </c>
      <c r="O949" s="229">
        <v>0</v>
      </c>
      <c r="P949" s="229">
        <v>0</v>
      </c>
      <c r="Q949" s="229">
        <v>0</v>
      </c>
      <c r="R949" s="229">
        <v>0</v>
      </c>
      <c r="S949" s="229">
        <v>0</v>
      </c>
      <c r="T949" s="229">
        <v>0</v>
      </c>
      <c r="U949" s="229">
        <v>0</v>
      </c>
      <c r="V949" s="229">
        <v>0</v>
      </c>
      <c r="W949" s="229">
        <v>0</v>
      </c>
      <c r="X949" s="229">
        <v>0</v>
      </c>
      <c r="Y949" s="229">
        <v>0</v>
      </c>
      <c r="Z949" s="229">
        <v>0</v>
      </c>
      <c r="AA949" s="229">
        <v>0</v>
      </c>
      <c r="AB949" s="229">
        <v>0</v>
      </c>
      <c r="AC949" s="229">
        <v>0</v>
      </c>
      <c r="AD949" s="229">
        <v>0</v>
      </c>
      <c r="AE949" s="229">
        <v>0</v>
      </c>
      <c r="AF949" s="229">
        <v>0</v>
      </c>
      <c r="AG949" s="229">
        <v>0</v>
      </c>
      <c r="AH949" s="229">
        <v>0</v>
      </c>
      <c r="AI949" s="229">
        <v>0</v>
      </c>
      <c r="AJ949" s="229">
        <v>0</v>
      </c>
      <c r="AK949" s="229">
        <v>0</v>
      </c>
      <c r="AL949" s="229">
        <v>0</v>
      </c>
    </row>
    <row r="950" spans="1:38">
      <c r="A950" s="229">
        <v>1021</v>
      </c>
      <c r="B950" s="229" t="s">
        <v>3614</v>
      </c>
      <c r="C950" s="229" t="s">
        <v>3659</v>
      </c>
      <c r="D950" s="229">
        <f t="shared" si="14"/>
        <v>0</v>
      </c>
      <c r="G950" s="229">
        <v>0</v>
      </c>
      <c r="H950" s="229">
        <v>0</v>
      </c>
      <c r="I950" s="229">
        <v>0</v>
      </c>
      <c r="J950" s="229">
        <v>0</v>
      </c>
      <c r="K950" s="229">
        <v>0</v>
      </c>
      <c r="L950" s="229">
        <v>0</v>
      </c>
      <c r="M950" s="229">
        <v>0</v>
      </c>
      <c r="N950" s="229">
        <v>0</v>
      </c>
      <c r="O950" s="229">
        <v>0</v>
      </c>
      <c r="P950" s="229">
        <v>0</v>
      </c>
      <c r="Q950" s="229">
        <v>0</v>
      </c>
      <c r="R950" s="229">
        <v>0</v>
      </c>
      <c r="S950" s="229">
        <v>0</v>
      </c>
      <c r="T950" s="229">
        <v>0</v>
      </c>
      <c r="U950" s="229">
        <v>0</v>
      </c>
      <c r="V950" s="229">
        <v>0</v>
      </c>
      <c r="W950" s="229">
        <v>0</v>
      </c>
      <c r="X950" s="229">
        <v>0</v>
      </c>
      <c r="Y950" s="229">
        <v>0</v>
      </c>
      <c r="Z950" s="229">
        <v>0</v>
      </c>
      <c r="AA950" s="229">
        <v>0</v>
      </c>
      <c r="AB950" s="229">
        <v>0</v>
      </c>
      <c r="AC950" s="229">
        <v>0</v>
      </c>
      <c r="AD950" s="229">
        <v>0</v>
      </c>
      <c r="AE950" s="229">
        <v>0</v>
      </c>
      <c r="AF950" s="229">
        <v>0</v>
      </c>
      <c r="AG950" s="229">
        <v>0</v>
      </c>
      <c r="AH950" s="229">
        <v>0</v>
      </c>
      <c r="AI950" s="229">
        <v>0</v>
      </c>
      <c r="AJ950" s="229">
        <v>0</v>
      </c>
      <c r="AK950" s="229">
        <v>0</v>
      </c>
      <c r="AL950" s="229">
        <v>0</v>
      </c>
    </row>
    <row r="951" spans="1:38">
      <c r="A951" s="229">
        <v>1022</v>
      </c>
      <c r="B951" s="229" t="s">
        <v>3614</v>
      </c>
      <c r="C951" s="229" t="s">
        <v>3660</v>
      </c>
      <c r="D951" s="229">
        <f t="shared" si="14"/>
        <v>0</v>
      </c>
      <c r="G951" s="229">
        <v>0</v>
      </c>
      <c r="H951" s="229">
        <v>0</v>
      </c>
      <c r="I951" s="229">
        <v>0</v>
      </c>
      <c r="J951" s="229">
        <v>0</v>
      </c>
      <c r="K951" s="229">
        <v>0</v>
      </c>
      <c r="L951" s="229">
        <v>0</v>
      </c>
      <c r="M951" s="229">
        <v>0</v>
      </c>
      <c r="N951" s="229">
        <v>0</v>
      </c>
      <c r="O951" s="229">
        <v>0</v>
      </c>
      <c r="P951" s="229">
        <v>0</v>
      </c>
      <c r="Q951" s="229">
        <v>0</v>
      </c>
      <c r="R951" s="229">
        <v>0</v>
      </c>
      <c r="S951" s="229">
        <v>0</v>
      </c>
      <c r="T951" s="229">
        <v>0</v>
      </c>
      <c r="U951" s="229">
        <v>0</v>
      </c>
      <c r="V951" s="229">
        <v>0</v>
      </c>
      <c r="W951" s="229">
        <v>0</v>
      </c>
      <c r="X951" s="229">
        <v>0</v>
      </c>
      <c r="Y951" s="229">
        <v>0</v>
      </c>
      <c r="Z951" s="229">
        <v>0</v>
      </c>
      <c r="AA951" s="229">
        <v>0</v>
      </c>
      <c r="AB951" s="229">
        <v>0</v>
      </c>
      <c r="AC951" s="229">
        <v>0</v>
      </c>
      <c r="AD951" s="229">
        <v>0</v>
      </c>
      <c r="AE951" s="229">
        <v>0</v>
      </c>
      <c r="AF951" s="229">
        <v>0</v>
      </c>
      <c r="AG951" s="229">
        <v>0</v>
      </c>
      <c r="AH951" s="229">
        <v>0</v>
      </c>
      <c r="AI951" s="229">
        <v>0</v>
      </c>
      <c r="AJ951" s="229">
        <v>0</v>
      </c>
      <c r="AK951" s="229">
        <v>0</v>
      </c>
      <c r="AL951" s="229">
        <v>0</v>
      </c>
    </row>
    <row r="952" spans="1:38">
      <c r="A952" s="229">
        <v>1023</v>
      </c>
      <c r="B952" s="229" t="s">
        <v>3614</v>
      </c>
      <c r="C952" s="229" t="s">
        <v>3661</v>
      </c>
      <c r="D952" s="229">
        <f t="shared" si="14"/>
        <v>0</v>
      </c>
      <c r="G952" s="229">
        <v>0</v>
      </c>
      <c r="H952" s="229">
        <v>0</v>
      </c>
      <c r="I952" s="229">
        <v>0</v>
      </c>
      <c r="J952" s="229">
        <v>0</v>
      </c>
      <c r="K952" s="229">
        <v>0</v>
      </c>
      <c r="L952" s="229">
        <v>0</v>
      </c>
      <c r="M952" s="229">
        <v>0</v>
      </c>
      <c r="N952" s="229">
        <v>0</v>
      </c>
      <c r="O952" s="229">
        <v>0</v>
      </c>
      <c r="P952" s="229">
        <v>0</v>
      </c>
      <c r="Q952" s="229">
        <v>0</v>
      </c>
      <c r="R952" s="229">
        <v>0</v>
      </c>
      <c r="S952" s="229">
        <v>0</v>
      </c>
      <c r="T952" s="229">
        <v>0</v>
      </c>
      <c r="U952" s="229">
        <v>0</v>
      </c>
      <c r="V952" s="229">
        <v>0</v>
      </c>
      <c r="W952" s="229">
        <v>0</v>
      </c>
      <c r="X952" s="229">
        <v>0</v>
      </c>
      <c r="Y952" s="229">
        <v>0</v>
      </c>
      <c r="Z952" s="229">
        <v>0</v>
      </c>
      <c r="AA952" s="229">
        <v>0</v>
      </c>
      <c r="AB952" s="229">
        <v>0</v>
      </c>
      <c r="AC952" s="229">
        <v>0</v>
      </c>
      <c r="AD952" s="229">
        <v>0</v>
      </c>
      <c r="AE952" s="229">
        <v>0</v>
      </c>
      <c r="AF952" s="229">
        <v>0</v>
      </c>
      <c r="AG952" s="229">
        <v>0</v>
      </c>
      <c r="AH952" s="229">
        <v>0</v>
      </c>
      <c r="AI952" s="229">
        <v>0</v>
      </c>
      <c r="AJ952" s="229">
        <v>0</v>
      </c>
      <c r="AK952" s="229">
        <v>0</v>
      </c>
      <c r="AL952" s="229">
        <v>0</v>
      </c>
    </row>
    <row r="953" spans="1:38">
      <c r="A953" s="229">
        <v>1028</v>
      </c>
      <c r="B953" s="229" t="s">
        <v>3614</v>
      </c>
      <c r="C953" s="229" t="s">
        <v>3662</v>
      </c>
      <c r="D953" s="229">
        <f t="shared" si="14"/>
        <v>0</v>
      </c>
      <c r="G953" s="229">
        <v>0</v>
      </c>
      <c r="H953" s="229">
        <v>0</v>
      </c>
      <c r="I953" s="229">
        <v>0</v>
      </c>
      <c r="J953" s="229">
        <v>0</v>
      </c>
      <c r="K953" s="229">
        <v>0</v>
      </c>
      <c r="L953" s="229">
        <v>0</v>
      </c>
      <c r="M953" s="229">
        <v>0</v>
      </c>
      <c r="N953" s="229">
        <v>0</v>
      </c>
      <c r="O953" s="229">
        <v>0</v>
      </c>
      <c r="P953" s="229">
        <v>0</v>
      </c>
      <c r="Q953" s="229">
        <v>0</v>
      </c>
      <c r="R953" s="229">
        <v>0</v>
      </c>
      <c r="S953" s="229">
        <v>0</v>
      </c>
      <c r="T953" s="229">
        <v>0</v>
      </c>
      <c r="U953" s="229">
        <v>0</v>
      </c>
      <c r="V953" s="229">
        <v>0</v>
      </c>
      <c r="W953" s="229">
        <v>0</v>
      </c>
      <c r="X953" s="229">
        <v>0</v>
      </c>
      <c r="Y953" s="229">
        <v>0</v>
      </c>
      <c r="Z953" s="229">
        <v>0</v>
      </c>
      <c r="AA953" s="229">
        <v>0</v>
      </c>
      <c r="AB953" s="229">
        <v>0</v>
      </c>
      <c r="AC953" s="229">
        <v>0</v>
      </c>
      <c r="AD953" s="229">
        <v>0</v>
      </c>
      <c r="AE953" s="229">
        <v>0</v>
      </c>
      <c r="AF953" s="229">
        <v>0</v>
      </c>
      <c r="AG953" s="229">
        <v>0</v>
      </c>
      <c r="AH953" s="229">
        <v>0</v>
      </c>
      <c r="AI953" s="229">
        <v>0</v>
      </c>
      <c r="AJ953" s="229">
        <v>0</v>
      </c>
      <c r="AK953" s="229">
        <v>0</v>
      </c>
      <c r="AL953" s="229">
        <v>0</v>
      </c>
    </row>
    <row r="954" spans="1:38">
      <c r="A954" s="229">
        <v>1029</v>
      </c>
      <c r="B954" s="229" t="s">
        <v>3614</v>
      </c>
      <c r="C954" s="229" t="s">
        <v>3663</v>
      </c>
      <c r="D954" s="229">
        <f t="shared" si="14"/>
        <v>0</v>
      </c>
      <c r="G954" s="229">
        <v>0</v>
      </c>
      <c r="H954" s="229">
        <v>0</v>
      </c>
      <c r="I954" s="229">
        <v>0</v>
      </c>
      <c r="J954" s="229">
        <v>0</v>
      </c>
      <c r="K954" s="229">
        <v>0</v>
      </c>
      <c r="L954" s="229">
        <v>0</v>
      </c>
      <c r="M954" s="229">
        <v>0</v>
      </c>
      <c r="N954" s="229">
        <v>0</v>
      </c>
      <c r="O954" s="229">
        <v>0</v>
      </c>
      <c r="P954" s="229">
        <v>0</v>
      </c>
      <c r="Q954" s="229">
        <v>0</v>
      </c>
      <c r="R954" s="229">
        <v>0</v>
      </c>
      <c r="S954" s="229">
        <v>0</v>
      </c>
      <c r="T954" s="229">
        <v>0</v>
      </c>
      <c r="U954" s="229">
        <v>0</v>
      </c>
      <c r="V954" s="229">
        <v>0</v>
      </c>
      <c r="W954" s="229">
        <v>0</v>
      </c>
      <c r="X954" s="229">
        <v>0</v>
      </c>
      <c r="Y954" s="229">
        <v>0</v>
      </c>
      <c r="Z954" s="229">
        <v>0</v>
      </c>
      <c r="AA954" s="229">
        <v>0</v>
      </c>
      <c r="AB954" s="229">
        <v>0</v>
      </c>
      <c r="AC954" s="229">
        <v>0</v>
      </c>
      <c r="AD954" s="229">
        <v>0</v>
      </c>
      <c r="AE954" s="229">
        <v>0</v>
      </c>
      <c r="AF954" s="229">
        <v>0</v>
      </c>
      <c r="AG954" s="229">
        <v>0</v>
      </c>
      <c r="AH954" s="229">
        <v>0</v>
      </c>
      <c r="AI954" s="229">
        <v>0</v>
      </c>
      <c r="AJ954" s="229">
        <v>0</v>
      </c>
      <c r="AK954" s="229">
        <v>0</v>
      </c>
      <c r="AL954" s="229">
        <v>0</v>
      </c>
    </row>
    <row r="955" spans="1:38">
      <c r="A955" s="229">
        <v>1030</v>
      </c>
      <c r="B955" s="229" t="s">
        <v>3614</v>
      </c>
      <c r="C955" s="229" t="s">
        <v>3664</v>
      </c>
      <c r="D955" s="229">
        <f t="shared" si="14"/>
        <v>0</v>
      </c>
      <c r="G955" s="229">
        <v>0</v>
      </c>
      <c r="H955" s="229">
        <v>0</v>
      </c>
      <c r="I955" s="229">
        <v>0</v>
      </c>
      <c r="J955" s="229">
        <v>0</v>
      </c>
      <c r="K955" s="229">
        <v>0</v>
      </c>
      <c r="L955" s="229">
        <v>0</v>
      </c>
      <c r="M955" s="229">
        <v>0</v>
      </c>
      <c r="N955" s="229">
        <v>0</v>
      </c>
      <c r="O955" s="229">
        <v>0</v>
      </c>
      <c r="P955" s="229">
        <v>0</v>
      </c>
      <c r="Q955" s="229">
        <v>0</v>
      </c>
      <c r="R955" s="229">
        <v>0</v>
      </c>
      <c r="S955" s="229">
        <v>0</v>
      </c>
      <c r="T955" s="229">
        <v>0</v>
      </c>
      <c r="U955" s="229">
        <v>0</v>
      </c>
      <c r="V955" s="229">
        <v>0</v>
      </c>
      <c r="W955" s="229">
        <v>0</v>
      </c>
      <c r="X955" s="229">
        <v>0</v>
      </c>
      <c r="Y955" s="229">
        <v>0</v>
      </c>
      <c r="Z955" s="229">
        <v>0</v>
      </c>
      <c r="AA955" s="229">
        <v>0</v>
      </c>
      <c r="AB955" s="229">
        <v>0</v>
      </c>
      <c r="AC955" s="229">
        <v>0</v>
      </c>
      <c r="AD955" s="229">
        <v>0</v>
      </c>
      <c r="AE955" s="229">
        <v>0</v>
      </c>
      <c r="AF955" s="229">
        <v>0</v>
      </c>
      <c r="AG955" s="229">
        <v>0</v>
      </c>
      <c r="AH955" s="229">
        <v>0</v>
      </c>
      <c r="AI955" s="229">
        <v>0</v>
      </c>
      <c r="AJ955" s="229">
        <v>0</v>
      </c>
      <c r="AK955" s="229">
        <v>0</v>
      </c>
      <c r="AL955" s="229">
        <v>0</v>
      </c>
    </row>
    <row r="956" spans="1:38">
      <c r="A956" s="229">
        <v>1031</v>
      </c>
      <c r="B956" s="229" t="s">
        <v>3614</v>
      </c>
      <c r="C956" s="229" t="s">
        <v>3665</v>
      </c>
      <c r="D956" s="229">
        <f t="shared" si="14"/>
        <v>0</v>
      </c>
      <c r="G956" s="229">
        <v>0</v>
      </c>
      <c r="H956" s="229">
        <v>0</v>
      </c>
      <c r="I956" s="229">
        <v>0</v>
      </c>
      <c r="J956" s="229">
        <v>0</v>
      </c>
      <c r="K956" s="229">
        <v>0</v>
      </c>
      <c r="L956" s="229">
        <v>0</v>
      </c>
      <c r="M956" s="229">
        <v>0</v>
      </c>
      <c r="N956" s="229">
        <v>0</v>
      </c>
      <c r="O956" s="229">
        <v>0</v>
      </c>
      <c r="P956" s="229">
        <v>0</v>
      </c>
      <c r="Q956" s="229">
        <v>0</v>
      </c>
      <c r="R956" s="229">
        <v>0</v>
      </c>
      <c r="S956" s="229">
        <v>0</v>
      </c>
      <c r="T956" s="229">
        <v>0</v>
      </c>
      <c r="U956" s="229">
        <v>0</v>
      </c>
      <c r="V956" s="229">
        <v>0</v>
      </c>
      <c r="W956" s="229">
        <v>0</v>
      </c>
      <c r="X956" s="229">
        <v>0</v>
      </c>
      <c r="Y956" s="229">
        <v>0</v>
      </c>
      <c r="Z956" s="229">
        <v>0</v>
      </c>
      <c r="AA956" s="229">
        <v>0</v>
      </c>
      <c r="AB956" s="229">
        <v>0</v>
      </c>
      <c r="AC956" s="229">
        <v>0</v>
      </c>
      <c r="AD956" s="229">
        <v>0</v>
      </c>
      <c r="AE956" s="229">
        <v>0</v>
      </c>
      <c r="AF956" s="229">
        <v>0</v>
      </c>
      <c r="AG956" s="229">
        <v>0</v>
      </c>
      <c r="AH956" s="229">
        <v>0</v>
      </c>
      <c r="AI956" s="229">
        <v>0</v>
      </c>
      <c r="AJ956" s="229">
        <v>0</v>
      </c>
      <c r="AK956" s="229">
        <v>0</v>
      </c>
      <c r="AL956" s="229">
        <v>0</v>
      </c>
    </row>
    <row r="957" spans="1:38">
      <c r="A957" s="229">
        <v>1032</v>
      </c>
      <c r="B957" s="229" t="s">
        <v>3614</v>
      </c>
      <c r="C957" s="229" t="s">
        <v>3666</v>
      </c>
      <c r="D957" s="229">
        <f t="shared" si="14"/>
        <v>0</v>
      </c>
      <c r="G957" s="229">
        <v>0</v>
      </c>
      <c r="H957" s="229">
        <v>0</v>
      </c>
      <c r="I957" s="229">
        <v>0</v>
      </c>
      <c r="J957" s="229">
        <v>0</v>
      </c>
      <c r="K957" s="229">
        <v>0</v>
      </c>
      <c r="L957" s="229">
        <v>0</v>
      </c>
      <c r="M957" s="229">
        <v>0</v>
      </c>
      <c r="N957" s="229">
        <v>0</v>
      </c>
      <c r="O957" s="229">
        <v>0</v>
      </c>
      <c r="P957" s="229">
        <v>0</v>
      </c>
      <c r="Q957" s="229">
        <v>0</v>
      </c>
      <c r="R957" s="229">
        <v>0</v>
      </c>
      <c r="S957" s="229">
        <v>0</v>
      </c>
      <c r="T957" s="229">
        <v>0</v>
      </c>
      <c r="U957" s="229">
        <v>0</v>
      </c>
      <c r="V957" s="229">
        <v>0</v>
      </c>
      <c r="W957" s="229">
        <v>0</v>
      </c>
      <c r="X957" s="229">
        <v>0</v>
      </c>
      <c r="Y957" s="229">
        <v>0</v>
      </c>
      <c r="Z957" s="229">
        <v>0</v>
      </c>
      <c r="AA957" s="229">
        <v>0</v>
      </c>
      <c r="AB957" s="229">
        <v>0</v>
      </c>
      <c r="AC957" s="229">
        <v>0</v>
      </c>
      <c r="AD957" s="229">
        <v>0</v>
      </c>
      <c r="AE957" s="229">
        <v>0</v>
      </c>
      <c r="AF957" s="229">
        <v>0</v>
      </c>
      <c r="AG957" s="229">
        <v>0</v>
      </c>
      <c r="AH957" s="229">
        <v>0</v>
      </c>
      <c r="AI957" s="229">
        <v>0</v>
      </c>
      <c r="AJ957" s="229">
        <v>0</v>
      </c>
      <c r="AK957" s="229">
        <v>0</v>
      </c>
      <c r="AL957" s="229">
        <v>0</v>
      </c>
    </row>
    <row r="958" spans="1:38">
      <c r="A958" s="229">
        <v>1033</v>
      </c>
      <c r="B958" s="229" t="s">
        <v>3614</v>
      </c>
      <c r="C958" s="229" t="s">
        <v>3667</v>
      </c>
      <c r="D958" s="229">
        <f t="shared" si="14"/>
        <v>0</v>
      </c>
      <c r="G958" s="229">
        <v>0</v>
      </c>
      <c r="H958" s="229">
        <v>0</v>
      </c>
      <c r="I958" s="229">
        <v>0</v>
      </c>
      <c r="J958" s="229">
        <v>0</v>
      </c>
      <c r="K958" s="229">
        <v>0</v>
      </c>
      <c r="L958" s="229">
        <v>0</v>
      </c>
      <c r="M958" s="229">
        <v>0</v>
      </c>
      <c r="N958" s="229">
        <v>0</v>
      </c>
      <c r="O958" s="229">
        <v>0</v>
      </c>
      <c r="P958" s="229">
        <v>0</v>
      </c>
      <c r="Q958" s="229">
        <v>0</v>
      </c>
      <c r="R958" s="229">
        <v>0</v>
      </c>
      <c r="S958" s="229">
        <v>0</v>
      </c>
      <c r="T958" s="229">
        <v>0</v>
      </c>
      <c r="U958" s="229">
        <v>0</v>
      </c>
      <c r="V958" s="229">
        <v>0</v>
      </c>
      <c r="W958" s="229">
        <v>0</v>
      </c>
      <c r="X958" s="229">
        <v>0</v>
      </c>
      <c r="Y958" s="229">
        <v>0</v>
      </c>
      <c r="Z958" s="229">
        <v>0</v>
      </c>
      <c r="AA958" s="229">
        <v>0</v>
      </c>
      <c r="AB958" s="229">
        <v>0</v>
      </c>
      <c r="AC958" s="229">
        <v>0</v>
      </c>
      <c r="AD958" s="229">
        <v>0</v>
      </c>
      <c r="AE958" s="229">
        <v>0</v>
      </c>
      <c r="AF958" s="229">
        <v>0</v>
      </c>
      <c r="AG958" s="229">
        <v>0</v>
      </c>
      <c r="AH958" s="229">
        <v>0</v>
      </c>
      <c r="AI958" s="229">
        <v>0</v>
      </c>
      <c r="AJ958" s="229">
        <v>0</v>
      </c>
      <c r="AK958" s="229">
        <v>0</v>
      </c>
      <c r="AL958" s="229">
        <v>0</v>
      </c>
    </row>
    <row r="959" spans="1:38">
      <c r="A959" s="229">
        <v>1034</v>
      </c>
      <c r="B959" s="229" t="s">
        <v>3614</v>
      </c>
      <c r="C959" s="229" t="s">
        <v>3668</v>
      </c>
      <c r="D959" s="229">
        <f t="shared" si="14"/>
        <v>0</v>
      </c>
      <c r="G959" s="229">
        <v>0</v>
      </c>
      <c r="H959" s="229">
        <v>0</v>
      </c>
      <c r="I959" s="229">
        <v>0</v>
      </c>
      <c r="J959" s="229">
        <v>0</v>
      </c>
      <c r="K959" s="229">
        <v>0</v>
      </c>
      <c r="L959" s="229">
        <v>0</v>
      </c>
      <c r="M959" s="229">
        <v>0</v>
      </c>
      <c r="N959" s="229">
        <v>0</v>
      </c>
      <c r="O959" s="229">
        <v>0</v>
      </c>
      <c r="P959" s="229">
        <v>0</v>
      </c>
      <c r="Q959" s="229">
        <v>0</v>
      </c>
      <c r="R959" s="229">
        <v>0</v>
      </c>
      <c r="S959" s="229">
        <v>0</v>
      </c>
      <c r="T959" s="229">
        <v>0</v>
      </c>
      <c r="U959" s="229">
        <v>0</v>
      </c>
      <c r="V959" s="229">
        <v>0</v>
      </c>
      <c r="W959" s="229">
        <v>0</v>
      </c>
      <c r="X959" s="229">
        <v>0</v>
      </c>
      <c r="Y959" s="229">
        <v>0</v>
      </c>
      <c r="Z959" s="229">
        <v>0</v>
      </c>
      <c r="AA959" s="229">
        <v>0</v>
      </c>
      <c r="AB959" s="229">
        <v>0</v>
      </c>
      <c r="AC959" s="229">
        <v>0</v>
      </c>
      <c r="AD959" s="229">
        <v>0</v>
      </c>
      <c r="AE959" s="229">
        <v>0</v>
      </c>
      <c r="AF959" s="229">
        <v>0</v>
      </c>
      <c r="AG959" s="229">
        <v>0</v>
      </c>
      <c r="AH959" s="229">
        <v>0</v>
      </c>
      <c r="AI959" s="229">
        <v>0</v>
      </c>
      <c r="AJ959" s="229">
        <v>0</v>
      </c>
      <c r="AK959" s="229">
        <v>0</v>
      </c>
      <c r="AL959" s="229">
        <v>0</v>
      </c>
    </row>
    <row r="960" spans="1:38">
      <c r="A960" s="229">
        <v>1035</v>
      </c>
      <c r="B960" s="229" t="s">
        <v>3614</v>
      </c>
      <c r="C960" s="229" t="s">
        <v>3669</v>
      </c>
      <c r="D960" s="229">
        <f t="shared" si="14"/>
        <v>0</v>
      </c>
      <c r="G960" s="229">
        <v>0</v>
      </c>
      <c r="H960" s="229">
        <v>0</v>
      </c>
      <c r="I960" s="229">
        <v>0</v>
      </c>
      <c r="J960" s="229">
        <v>0</v>
      </c>
      <c r="K960" s="229">
        <v>0</v>
      </c>
      <c r="L960" s="229">
        <v>0</v>
      </c>
      <c r="M960" s="229">
        <v>0</v>
      </c>
      <c r="N960" s="229">
        <v>0</v>
      </c>
      <c r="O960" s="229">
        <v>0</v>
      </c>
      <c r="P960" s="229">
        <v>0</v>
      </c>
      <c r="Q960" s="229">
        <v>0</v>
      </c>
      <c r="R960" s="229">
        <v>0</v>
      </c>
      <c r="S960" s="229">
        <v>0</v>
      </c>
      <c r="T960" s="229">
        <v>0</v>
      </c>
      <c r="U960" s="229">
        <v>0</v>
      </c>
      <c r="V960" s="229">
        <v>0</v>
      </c>
      <c r="W960" s="229">
        <v>0</v>
      </c>
      <c r="X960" s="229">
        <v>0</v>
      </c>
      <c r="Y960" s="229">
        <v>0</v>
      </c>
      <c r="Z960" s="229">
        <v>0</v>
      </c>
      <c r="AA960" s="229">
        <v>0</v>
      </c>
      <c r="AB960" s="229">
        <v>0</v>
      </c>
      <c r="AC960" s="229">
        <v>0</v>
      </c>
      <c r="AD960" s="229">
        <v>0</v>
      </c>
      <c r="AE960" s="229">
        <v>0</v>
      </c>
      <c r="AF960" s="229">
        <v>0</v>
      </c>
      <c r="AG960" s="229">
        <v>0</v>
      </c>
      <c r="AH960" s="229">
        <v>0</v>
      </c>
      <c r="AI960" s="229">
        <v>0</v>
      </c>
      <c r="AJ960" s="229">
        <v>0</v>
      </c>
      <c r="AK960" s="229">
        <v>0</v>
      </c>
      <c r="AL960" s="229">
        <v>0</v>
      </c>
    </row>
    <row r="961" spans="1:38">
      <c r="A961" s="229">
        <v>1036</v>
      </c>
      <c r="B961" s="229" t="s">
        <v>3614</v>
      </c>
      <c r="C961" s="229" t="s">
        <v>3670</v>
      </c>
      <c r="D961" s="229">
        <f t="shared" si="14"/>
        <v>0</v>
      </c>
      <c r="G961" s="229">
        <v>0</v>
      </c>
      <c r="H961" s="229">
        <v>0</v>
      </c>
      <c r="I961" s="229">
        <v>0</v>
      </c>
      <c r="J961" s="229">
        <v>0</v>
      </c>
      <c r="K961" s="229">
        <v>0</v>
      </c>
      <c r="L961" s="229">
        <v>0</v>
      </c>
      <c r="M961" s="229">
        <v>0</v>
      </c>
      <c r="N961" s="229">
        <v>0</v>
      </c>
      <c r="O961" s="229">
        <v>0</v>
      </c>
      <c r="P961" s="229">
        <v>0</v>
      </c>
      <c r="Q961" s="229">
        <v>0</v>
      </c>
      <c r="R961" s="229">
        <v>0</v>
      </c>
      <c r="S961" s="229">
        <v>0</v>
      </c>
      <c r="T961" s="229">
        <v>0</v>
      </c>
      <c r="U961" s="229">
        <v>0</v>
      </c>
      <c r="V961" s="229">
        <v>0</v>
      </c>
      <c r="W961" s="229">
        <v>0</v>
      </c>
      <c r="X961" s="229">
        <v>0</v>
      </c>
      <c r="Y961" s="229">
        <v>0</v>
      </c>
      <c r="Z961" s="229">
        <v>0</v>
      </c>
      <c r="AA961" s="229">
        <v>0</v>
      </c>
      <c r="AB961" s="229">
        <v>0</v>
      </c>
      <c r="AC961" s="229">
        <v>0</v>
      </c>
      <c r="AD961" s="229">
        <v>0</v>
      </c>
      <c r="AE961" s="229">
        <v>0</v>
      </c>
      <c r="AF961" s="229">
        <v>0</v>
      </c>
      <c r="AG961" s="229">
        <v>0</v>
      </c>
      <c r="AH961" s="229">
        <v>0</v>
      </c>
      <c r="AI961" s="229">
        <v>0</v>
      </c>
      <c r="AJ961" s="229">
        <v>0</v>
      </c>
      <c r="AK961" s="229">
        <v>0</v>
      </c>
      <c r="AL961" s="229">
        <v>0</v>
      </c>
    </row>
    <row r="962" spans="1:38">
      <c r="A962" s="229">
        <v>1037</v>
      </c>
      <c r="B962" s="229" t="s">
        <v>3614</v>
      </c>
      <c r="C962" s="229" t="s">
        <v>3671</v>
      </c>
      <c r="D962" s="229">
        <f t="shared" ref="D962:D1025" si="15">IF(ISERROR(AL962),0,AL962)</f>
        <v>0</v>
      </c>
      <c r="G962" s="229">
        <v>0</v>
      </c>
      <c r="H962" s="229">
        <v>0</v>
      </c>
      <c r="I962" s="229">
        <v>0</v>
      </c>
      <c r="J962" s="229">
        <v>0</v>
      </c>
      <c r="K962" s="229">
        <v>0</v>
      </c>
      <c r="L962" s="229">
        <v>0</v>
      </c>
      <c r="M962" s="229">
        <v>0</v>
      </c>
      <c r="N962" s="229">
        <v>0</v>
      </c>
      <c r="O962" s="229">
        <v>0</v>
      </c>
      <c r="P962" s="229">
        <v>0</v>
      </c>
      <c r="Q962" s="229">
        <v>0</v>
      </c>
      <c r="R962" s="229">
        <v>0</v>
      </c>
      <c r="S962" s="229">
        <v>0</v>
      </c>
      <c r="T962" s="229">
        <v>0</v>
      </c>
      <c r="U962" s="229">
        <v>0</v>
      </c>
      <c r="V962" s="229">
        <v>0</v>
      </c>
      <c r="W962" s="229">
        <v>0</v>
      </c>
      <c r="X962" s="229">
        <v>0</v>
      </c>
      <c r="Y962" s="229">
        <v>0</v>
      </c>
      <c r="Z962" s="229">
        <v>0</v>
      </c>
      <c r="AA962" s="229">
        <v>0</v>
      </c>
      <c r="AB962" s="229">
        <v>0</v>
      </c>
      <c r="AC962" s="229">
        <v>0</v>
      </c>
      <c r="AD962" s="229">
        <v>0</v>
      </c>
      <c r="AE962" s="229">
        <v>0</v>
      </c>
      <c r="AF962" s="229">
        <v>0</v>
      </c>
      <c r="AG962" s="229">
        <v>0</v>
      </c>
      <c r="AH962" s="229">
        <v>0</v>
      </c>
      <c r="AI962" s="229">
        <v>0</v>
      </c>
      <c r="AJ962" s="229">
        <v>0</v>
      </c>
      <c r="AK962" s="229">
        <v>0</v>
      </c>
      <c r="AL962" s="229">
        <v>0</v>
      </c>
    </row>
    <row r="963" spans="1:38">
      <c r="A963" s="229">
        <v>1038</v>
      </c>
      <c r="B963" s="229" t="s">
        <v>3614</v>
      </c>
      <c r="C963" s="229" t="s">
        <v>3672</v>
      </c>
      <c r="D963" s="229">
        <f t="shared" si="15"/>
        <v>0</v>
      </c>
      <c r="G963" s="229">
        <v>0</v>
      </c>
      <c r="H963" s="229">
        <v>0</v>
      </c>
      <c r="I963" s="229">
        <v>0</v>
      </c>
      <c r="J963" s="229">
        <v>0</v>
      </c>
      <c r="K963" s="229">
        <v>0</v>
      </c>
      <c r="L963" s="229">
        <v>0</v>
      </c>
      <c r="M963" s="229">
        <v>0</v>
      </c>
      <c r="N963" s="229">
        <v>0</v>
      </c>
      <c r="O963" s="229">
        <v>0</v>
      </c>
      <c r="P963" s="229">
        <v>0</v>
      </c>
      <c r="Q963" s="229">
        <v>0</v>
      </c>
      <c r="R963" s="229">
        <v>0</v>
      </c>
      <c r="S963" s="229">
        <v>0</v>
      </c>
      <c r="T963" s="229">
        <v>0</v>
      </c>
      <c r="U963" s="229">
        <v>0</v>
      </c>
      <c r="V963" s="229">
        <v>0</v>
      </c>
      <c r="W963" s="229">
        <v>0</v>
      </c>
      <c r="X963" s="229">
        <v>0</v>
      </c>
      <c r="Y963" s="229">
        <v>0</v>
      </c>
      <c r="Z963" s="229">
        <v>0</v>
      </c>
      <c r="AA963" s="229">
        <v>0</v>
      </c>
      <c r="AB963" s="229">
        <v>0</v>
      </c>
      <c r="AC963" s="229">
        <v>0</v>
      </c>
      <c r="AD963" s="229">
        <v>0</v>
      </c>
      <c r="AE963" s="229">
        <v>0</v>
      </c>
      <c r="AF963" s="229">
        <v>0</v>
      </c>
      <c r="AG963" s="229">
        <v>0</v>
      </c>
      <c r="AH963" s="229">
        <v>0</v>
      </c>
      <c r="AI963" s="229">
        <v>0</v>
      </c>
      <c r="AJ963" s="229">
        <v>0</v>
      </c>
      <c r="AK963" s="229">
        <v>0</v>
      </c>
      <c r="AL963" s="229">
        <v>0</v>
      </c>
    </row>
    <row r="964" spans="1:38">
      <c r="A964" s="229">
        <v>1039</v>
      </c>
      <c r="B964" s="229" t="s">
        <v>3614</v>
      </c>
      <c r="C964" s="229" t="s">
        <v>3673</v>
      </c>
      <c r="D964" s="229">
        <f t="shared" si="15"/>
        <v>0</v>
      </c>
      <c r="G964" s="229">
        <v>0</v>
      </c>
      <c r="H964" s="229">
        <v>0</v>
      </c>
      <c r="I964" s="229">
        <v>0</v>
      </c>
      <c r="J964" s="229">
        <v>0</v>
      </c>
      <c r="K964" s="229">
        <v>0</v>
      </c>
      <c r="L964" s="229">
        <v>0</v>
      </c>
      <c r="M964" s="229">
        <v>0</v>
      </c>
      <c r="N964" s="229">
        <v>0</v>
      </c>
      <c r="O964" s="229">
        <v>0</v>
      </c>
      <c r="P964" s="229">
        <v>0</v>
      </c>
      <c r="Q964" s="229">
        <v>0</v>
      </c>
      <c r="R964" s="229">
        <v>0</v>
      </c>
      <c r="S964" s="229">
        <v>0</v>
      </c>
      <c r="T964" s="229">
        <v>0</v>
      </c>
      <c r="U964" s="229">
        <v>0</v>
      </c>
      <c r="V964" s="229">
        <v>0</v>
      </c>
      <c r="W964" s="229">
        <v>0</v>
      </c>
      <c r="X964" s="229">
        <v>0</v>
      </c>
      <c r="Y964" s="229">
        <v>0</v>
      </c>
      <c r="Z964" s="229">
        <v>0</v>
      </c>
      <c r="AA964" s="229">
        <v>0</v>
      </c>
      <c r="AB964" s="229">
        <v>0</v>
      </c>
      <c r="AC964" s="229">
        <v>0</v>
      </c>
      <c r="AD964" s="229">
        <v>0</v>
      </c>
      <c r="AE964" s="229">
        <v>0</v>
      </c>
      <c r="AF964" s="229">
        <v>0</v>
      </c>
      <c r="AG964" s="229">
        <v>0</v>
      </c>
      <c r="AH964" s="229">
        <v>0</v>
      </c>
      <c r="AI964" s="229">
        <v>0</v>
      </c>
      <c r="AJ964" s="229">
        <v>0</v>
      </c>
      <c r="AK964" s="229">
        <v>0</v>
      </c>
      <c r="AL964" s="229">
        <v>0</v>
      </c>
    </row>
    <row r="965" spans="1:38">
      <c r="A965" s="229">
        <v>1040</v>
      </c>
      <c r="B965" s="229" t="s">
        <v>3614</v>
      </c>
      <c r="C965" s="229" t="s">
        <v>3674</v>
      </c>
      <c r="D965" s="229">
        <f t="shared" si="15"/>
        <v>0</v>
      </c>
      <c r="G965" s="229">
        <v>0</v>
      </c>
      <c r="H965" s="229">
        <v>0</v>
      </c>
      <c r="I965" s="229">
        <v>0</v>
      </c>
      <c r="J965" s="229">
        <v>0</v>
      </c>
      <c r="K965" s="229">
        <v>0</v>
      </c>
      <c r="L965" s="229">
        <v>0</v>
      </c>
      <c r="M965" s="229">
        <v>0</v>
      </c>
      <c r="N965" s="229">
        <v>0</v>
      </c>
      <c r="O965" s="229">
        <v>0</v>
      </c>
      <c r="P965" s="229">
        <v>0</v>
      </c>
      <c r="Q965" s="229">
        <v>0</v>
      </c>
      <c r="R965" s="229">
        <v>0</v>
      </c>
      <c r="S965" s="229">
        <v>0</v>
      </c>
      <c r="T965" s="229">
        <v>0</v>
      </c>
      <c r="U965" s="229">
        <v>0</v>
      </c>
      <c r="V965" s="229">
        <v>0</v>
      </c>
      <c r="W965" s="229">
        <v>0</v>
      </c>
      <c r="X965" s="229">
        <v>0</v>
      </c>
      <c r="Y965" s="229">
        <v>0</v>
      </c>
      <c r="Z965" s="229">
        <v>0</v>
      </c>
      <c r="AA965" s="229">
        <v>0</v>
      </c>
      <c r="AB965" s="229">
        <v>0</v>
      </c>
      <c r="AC965" s="229">
        <v>0</v>
      </c>
      <c r="AD965" s="229">
        <v>0</v>
      </c>
      <c r="AE965" s="229">
        <v>0</v>
      </c>
      <c r="AF965" s="229">
        <v>0</v>
      </c>
      <c r="AG965" s="229">
        <v>0</v>
      </c>
      <c r="AH965" s="229">
        <v>0</v>
      </c>
      <c r="AI965" s="229">
        <v>0</v>
      </c>
      <c r="AJ965" s="229">
        <v>0</v>
      </c>
      <c r="AK965" s="229">
        <v>0</v>
      </c>
      <c r="AL965" s="229">
        <v>0</v>
      </c>
    </row>
    <row r="966" spans="1:38">
      <c r="A966" s="229">
        <v>1042</v>
      </c>
      <c r="B966" s="229" t="s">
        <v>3614</v>
      </c>
      <c r="C966" s="229" t="s">
        <v>3675</v>
      </c>
      <c r="D966" s="229">
        <f t="shared" si="15"/>
        <v>0</v>
      </c>
      <c r="G966" s="229">
        <v>0</v>
      </c>
      <c r="H966" s="229">
        <v>0</v>
      </c>
      <c r="I966" s="229">
        <v>0</v>
      </c>
      <c r="J966" s="229">
        <v>0</v>
      </c>
      <c r="K966" s="229">
        <v>0</v>
      </c>
      <c r="L966" s="229">
        <v>0</v>
      </c>
      <c r="M966" s="229">
        <v>0</v>
      </c>
      <c r="N966" s="229">
        <v>0</v>
      </c>
      <c r="O966" s="229">
        <v>0</v>
      </c>
      <c r="P966" s="229">
        <v>0</v>
      </c>
      <c r="Q966" s="229">
        <v>0</v>
      </c>
      <c r="R966" s="229">
        <v>0</v>
      </c>
      <c r="S966" s="229">
        <v>0</v>
      </c>
      <c r="T966" s="229">
        <v>0</v>
      </c>
      <c r="U966" s="229">
        <v>0</v>
      </c>
      <c r="V966" s="229">
        <v>0</v>
      </c>
      <c r="W966" s="229">
        <v>0</v>
      </c>
      <c r="X966" s="229">
        <v>0</v>
      </c>
      <c r="Y966" s="229">
        <v>0</v>
      </c>
      <c r="Z966" s="229">
        <v>0</v>
      </c>
      <c r="AA966" s="229">
        <v>0</v>
      </c>
      <c r="AB966" s="229">
        <v>0</v>
      </c>
      <c r="AC966" s="229">
        <v>0</v>
      </c>
      <c r="AD966" s="229">
        <v>0</v>
      </c>
      <c r="AE966" s="229">
        <v>0</v>
      </c>
      <c r="AF966" s="229">
        <v>0</v>
      </c>
      <c r="AG966" s="229">
        <v>0</v>
      </c>
      <c r="AH966" s="229">
        <v>0</v>
      </c>
      <c r="AI966" s="229">
        <v>0</v>
      </c>
      <c r="AJ966" s="229">
        <v>0</v>
      </c>
      <c r="AK966" s="229">
        <v>0</v>
      </c>
      <c r="AL966" s="229">
        <v>0</v>
      </c>
    </row>
    <row r="967" spans="1:38">
      <c r="A967" s="229">
        <v>1043</v>
      </c>
      <c r="B967" s="229" t="s">
        <v>3614</v>
      </c>
      <c r="C967" s="229" t="s">
        <v>3676</v>
      </c>
      <c r="D967" s="229">
        <f t="shared" si="15"/>
        <v>0</v>
      </c>
      <c r="G967" s="229">
        <v>0</v>
      </c>
      <c r="H967" s="229">
        <v>0</v>
      </c>
      <c r="I967" s="229">
        <v>0</v>
      </c>
      <c r="J967" s="229">
        <v>0</v>
      </c>
      <c r="K967" s="229">
        <v>0</v>
      </c>
      <c r="L967" s="229">
        <v>0</v>
      </c>
      <c r="M967" s="229">
        <v>0</v>
      </c>
      <c r="N967" s="229">
        <v>0</v>
      </c>
      <c r="O967" s="229">
        <v>0</v>
      </c>
      <c r="P967" s="229">
        <v>0</v>
      </c>
      <c r="Q967" s="229">
        <v>0</v>
      </c>
      <c r="R967" s="229">
        <v>0</v>
      </c>
      <c r="S967" s="229">
        <v>0</v>
      </c>
      <c r="T967" s="229">
        <v>0</v>
      </c>
      <c r="U967" s="229">
        <v>0</v>
      </c>
      <c r="V967" s="229">
        <v>0</v>
      </c>
      <c r="W967" s="229">
        <v>0</v>
      </c>
      <c r="X967" s="229">
        <v>0</v>
      </c>
      <c r="Y967" s="229">
        <v>0</v>
      </c>
      <c r="Z967" s="229">
        <v>0</v>
      </c>
      <c r="AA967" s="229">
        <v>0</v>
      </c>
      <c r="AB967" s="229">
        <v>0</v>
      </c>
      <c r="AC967" s="229">
        <v>0</v>
      </c>
      <c r="AD967" s="229">
        <v>0</v>
      </c>
      <c r="AE967" s="229">
        <v>0</v>
      </c>
      <c r="AF967" s="229">
        <v>0</v>
      </c>
      <c r="AG967" s="229">
        <v>0</v>
      </c>
      <c r="AH967" s="229">
        <v>0</v>
      </c>
      <c r="AI967" s="229">
        <v>0</v>
      </c>
      <c r="AJ967" s="229">
        <v>0</v>
      </c>
      <c r="AK967" s="229">
        <v>0</v>
      </c>
      <c r="AL967" s="229">
        <v>0</v>
      </c>
    </row>
    <row r="968" spans="1:38">
      <c r="A968" s="229">
        <v>1044</v>
      </c>
      <c r="B968" s="229" t="s">
        <v>3677</v>
      </c>
      <c r="C968" s="229" t="s">
        <v>3678</v>
      </c>
      <c r="D968" s="229">
        <f t="shared" si="15"/>
        <v>0</v>
      </c>
      <c r="G968" s="229">
        <v>0</v>
      </c>
      <c r="H968" s="229">
        <v>0</v>
      </c>
      <c r="I968" s="229">
        <v>0</v>
      </c>
      <c r="J968" s="229">
        <v>0</v>
      </c>
      <c r="K968" s="229">
        <v>0</v>
      </c>
      <c r="L968" s="229">
        <v>0</v>
      </c>
      <c r="M968" s="229">
        <v>0</v>
      </c>
      <c r="N968" s="229">
        <v>0</v>
      </c>
      <c r="O968" s="229">
        <v>0</v>
      </c>
      <c r="P968" s="229">
        <v>0</v>
      </c>
      <c r="Q968" s="229">
        <v>0</v>
      </c>
      <c r="R968" s="229">
        <v>0</v>
      </c>
      <c r="S968" s="229">
        <v>0</v>
      </c>
      <c r="T968" s="229">
        <v>0</v>
      </c>
      <c r="U968" s="229">
        <v>0</v>
      </c>
      <c r="V968" s="229">
        <v>0</v>
      </c>
      <c r="W968" s="229">
        <v>0</v>
      </c>
      <c r="X968" s="229">
        <v>0</v>
      </c>
      <c r="Y968" s="229">
        <v>0</v>
      </c>
      <c r="Z968" s="229">
        <v>0</v>
      </c>
      <c r="AA968" s="229">
        <v>0</v>
      </c>
      <c r="AB968" s="229">
        <v>0</v>
      </c>
      <c r="AC968" s="229">
        <v>0</v>
      </c>
      <c r="AD968" s="229">
        <v>0</v>
      </c>
      <c r="AE968" s="229">
        <v>0</v>
      </c>
      <c r="AF968" s="229">
        <v>0</v>
      </c>
      <c r="AG968" s="229">
        <v>0</v>
      </c>
      <c r="AH968" s="229">
        <v>0</v>
      </c>
      <c r="AI968" s="229">
        <v>0</v>
      </c>
      <c r="AJ968" s="229">
        <v>0</v>
      </c>
      <c r="AK968" s="229">
        <v>0</v>
      </c>
      <c r="AL968" s="229">
        <v>0</v>
      </c>
    </row>
    <row r="969" spans="1:38">
      <c r="A969" s="229">
        <v>1045</v>
      </c>
      <c r="B969" s="229" t="s">
        <v>3677</v>
      </c>
      <c r="C969" s="229" t="s">
        <v>3679</v>
      </c>
      <c r="D969" s="229">
        <f t="shared" si="15"/>
        <v>0</v>
      </c>
      <c r="G969" s="229">
        <v>0</v>
      </c>
      <c r="H969" s="229">
        <v>0</v>
      </c>
      <c r="I969" s="229">
        <v>0</v>
      </c>
      <c r="J969" s="229">
        <v>0</v>
      </c>
      <c r="K969" s="229">
        <v>0</v>
      </c>
      <c r="L969" s="229">
        <v>0</v>
      </c>
      <c r="M969" s="229">
        <v>0</v>
      </c>
      <c r="N969" s="229">
        <v>0</v>
      </c>
      <c r="O969" s="229">
        <v>0</v>
      </c>
      <c r="P969" s="229">
        <v>0</v>
      </c>
      <c r="Q969" s="229">
        <v>0</v>
      </c>
      <c r="R969" s="229">
        <v>0</v>
      </c>
      <c r="S969" s="229">
        <v>0</v>
      </c>
      <c r="T969" s="229">
        <v>0</v>
      </c>
      <c r="U969" s="229">
        <v>0</v>
      </c>
      <c r="V969" s="229">
        <v>0</v>
      </c>
      <c r="W969" s="229">
        <v>0</v>
      </c>
      <c r="X969" s="229">
        <v>0</v>
      </c>
      <c r="Y969" s="229">
        <v>0</v>
      </c>
      <c r="Z969" s="229">
        <v>0</v>
      </c>
      <c r="AA969" s="229">
        <v>0</v>
      </c>
      <c r="AB969" s="229">
        <v>0</v>
      </c>
      <c r="AC969" s="229">
        <v>0</v>
      </c>
      <c r="AD969" s="229">
        <v>0</v>
      </c>
      <c r="AE969" s="229">
        <v>0</v>
      </c>
      <c r="AF969" s="229">
        <v>0</v>
      </c>
      <c r="AG969" s="229">
        <v>0</v>
      </c>
      <c r="AH969" s="229">
        <v>0</v>
      </c>
      <c r="AI969" s="229">
        <v>0</v>
      </c>
      <c r="AJ969" s="229">
        <v>0</v>
      </c>
      <c r="AK969" s="229">
        <v>0</v>
      </c>
      <c r="AL969" s="229">
        <v>0</v>
      </c>
    </row>
    <row r="970" spans="1:38">
      <c r="A970" s="229">
        <v>1055</v>
      </c>
      <c r="B970" s="229" t="s">
        <v>3677</v>
      </c>
      <c r="C970" s="229" t="s">
        <v>3680</v>
      </c>
      <c r="D970" s="229">
        <f t="shared" si="15"/>
        <v>0</v>
      </c>
      <c r="G970" s="229">
        <v>0</v>
      </c>
      <c r="H970" s="229">
        <v>0</v>
      </c>
      <c r="I970" s="229">
        <v>0</v>
      </c>
      <c r="J970" s="229">
        <v>0</v>
      </c>
      <c r="K970" s="229">
        <v>0</v>
      </c>
      <c r="L970" s="229">
        <v>0</v>
      </c>
      <c r="M970" s="229">
        <v>0</v>
      </c>
      <c r="N970" s="229">
        <v>0</v>
      </c>
      <c r="O970" s="229">
        <v>0</v>
      </c>
      <c r="P970" s="229">
        <v>0</v>
      </c>
      <c r="Q970" s="229">
        <v>0</v>
      </c>
      <c r="R970" s="229">
        <v>0</v>
      </c>
      <c r="S970" s="229">
        <v>0</v>
      </c>
      <c r="T970" s="229">
        <v>0</v>
      </c>
      <c r="U970" s="229">
        <v>0</v>
      </c>
      <c r="V970" s="229">
        <v>0</v>
      </c>
      <c r="W970" s="229">
        <v>0</v>
      </c>
      <c r="X970" s="229">
        <v>0</v>
      </c>
      <c r="Y970" s="229">
        <v>0</v>
      </c>
      <c r="Z970" s="229">
        <v>0</v>
      </c>
      <c r="AA970" s="229">
        <v>0</v>
      </c>
      <c r="AB970" s="229">
        <v>0</v>
      </c>
      <c r="AC970" s="229">
        <v>0</v>
      </c>
      <c r="AD970" s="229">
        <v>0</v>
      </c>
      <c r="AE970" s="229">
        <v>0</v>
      </c>
      <c r="AF970" s="229">
        <v>0</v>
      </c>
      <c r="AG970" s="229">
        <v>0</v>
      </c>
      <c r="AH970" s="229">
        <v>0</v>
      </c>
      <c r="AI970" s="229">
        <v>0</v>
      </c>
      <c r="AJ970" s="229">
        <v>0</v>
      </c>
      <c r="AK970" s="229">
        <v>0</v>
      </c>
      <c r="AL970" s="229">
        <v>0</v>
      </c>
    </row>
    <row r="971" spans="1:38">
      <c r="A971" s="229">
        <v>1056</v>
      </c>
      <c r="B971" s="229" t="s">
        <v>3677</v>
      </c>
      <c r="C971" s="229" t="s">
        <v>3681</v>
      </c>
      <c r="D971" s="229">
        <f t="shared" si="15"/>
        <v>0</v>
      </c>
      <c r="G971" s="229">
        <v>0</v>
      </c>
      <c r="H971" s="229">
        <v>0</v>
      </c>
      <c r="I971" s="229">
        <v>0</v>
      </c>
      <c r="J971" s="229">
        <v>0</v>
      </c>
      <c r="K971" s="229">
        <v>0</v>
      </c>
      <c r="L971" s="229">
        <v>0</v>
      </c>
      <c r="M971" s="229">
        <v>0</v>
      </c>
      <c r="N971" s="229">
        <v>0</v>
      </c>
      <c r="O971" s="229">
        <v>0</v>
      </c>
      <c r="P971" s="229">
        <v>0</v>
      </c>
      <c r="Q971" s="229">
        <v>0</v>
      </c>
      <c r="R971" s="229">
        <v>0</v>
      </c>
      <c r="S971" s="229">
        <v>0</v>
      </c>
      <c r="T971" s="229">
        <v>0</v>
      </c>
      <c r="U971" s="229">
        <v>0</v>
      </c>
      <c r="V971" s="229">
        <v>0</v>
      </c>
      <c r="W971" s="229">
        <v>0</v>
      </c>
      <c r="X971" s="229">
        <v>0</v>
      </c>
      <c r="Y971" s="229">
        <v>0</v>
      </c>
      <c r="Z971" s="229">
        <v>0</v>
      </c>
      <c r="AA971" s="229">
        <v>0</v>
      </c>
      <c r="AB971" s="229">
        <v>0</v>
      </c>
      <c r="AC971" s="229">
        <v>0</v>
      </c>
      <c r="AD971" s="229">
        <v>0</v>
      </c>
      <c r="AE971" s="229">
        <v>0</v>
      </c>
      <c r="AF971" s="229">
        <v>0</v>
      </c>
      <c r="AG971" s="229">
        <v>0</v>
      </c>
      <c r="AH971" s="229">
        <v>0</v>
      </c>
      <c r="AI971" s="229">
        <v>0</v>
      </c>
      <c r="AJ971" s="229">
        <v>0</v>
      </c>
      <c r="AK971" s="229">
        <v>0</v>
      </c>
      <c r="AL971" s="229">
        <v>0</v>
      </c>
    </row>
    <row r="972" spans="1:38">
      <c r="A972" s="229">
        <v>1057</v>
      </c>
      <c r="B972" s="229" t="s">
        <v>3614</v>
      </c>
      <c r="C972" s="229" t="s">
        <v>3682</v>
      </c>
      <c r="D972" s="229">
        <f t="shared" si="15"/>
        <v>0</v>
      </c>
      <c r="G972" s="229">
        <v>0</v>
      </c>
      <c r="H972" s="229">
        <v>0</v>
      </c>
      <c r="I972" s="229">
        <v>0</v>
      </c>
      <c r="J972" s="229">
        <v>0</v>
      </c>
      <c r="K972" s="229">
        <v>0</v>
      </c>
      <c r="L972" s="229">
        <v>0</v>
      </c>
      <c r="M972" s="229">
        <v>0</v>
      </c>
      <c r="N972" s="229">
        <v>0</v>
      </c>
      <c r="O972" s="229">
        <v>0</v>
      </c>
      <c r="P972" s="229">
        <v>0</v>
      </c>
      <c r="Q972" s="229">
        <v>0</v>
      </c>
      <c r="R972" s="229">
        <v>0</v>
      </c>
      <c r="S972" s="229">
        <v>0</v>
      </c>
      <c r="T972" s="229">
        <v>0</v>
      </c>
      <c r="U972" s="229">
        <v>0</v>
      </c>
      <c r="V972" s="229">
        <v>0</v>
      </c>
      <c r="W972" s="229">
        <v>0</v>
      </c>
      <c r="X972" s="229">
        <v>0</v>
      </c>
      <c r="Y972" s="229">
        <v>0</v>
      </c>
      <c r="Z972" s="229">
        <v>0</v>
      </c>
      <c r="AA972" s="229">
        <v>0</v>
      </c>
      <c r="AB972" s="229">
        <v>0</v>
      </c>
      <c r="AC972" s="229">
        <v>0</v>
      </c>
      <c r="AD972" s="229">
        <v>0</v>
      </c>
      <c r="AE972" s="229">
        <v>0</v>
      </c>
      <c r="AF972" s="229">
        <v>0</v>
      </c>
      <c r="AG972" s="229">
        <v>0</v>
      </c>
      <c r="AH972" s="229">
        <v>0</v>
      </c>
      <c r="AI972" s="229">
        <v>0</v>
      </c>
      <c r="AJ972" s="229">
        <v>0</v>
      </c>
      <c r="AK972" s="229">
        <v>0</v>
      </c>
      <c r="AL972" s="229">
        <v>0</v>
      </c>
    </row>
    <row r="973" spans="1:38">
      <c r="A973" s="229">
        <v>1058</v>
      </c>
      <c r="B973" s="229" t="s">
        <v>3614</v>
      </c>
      <c r="C973" s="229" t="s">
        <v>3683</v>
      </c>
      <c r="D973" s="229">
        <f t="shared" si="15"/>
        <v>0</v>
      </c>
      <c r="G973" s="229">
        <v>0</v>
      </c>
      <c r="H973" s="229">
        <v>0</v>
      </c>
      <c r="I973" s="229">
        <v>0</v>
      </c>
      <c r="J973" s="229">
        <v>0</v>
      </c>
      <c r="K973" s="229">
        <v>0</v>
      </c>
      <c r="L973" s="229">
        <v>0</v>
      </c>
      <c r="M973" s="229">
        <v>0</v>
      </c>
      <c r="N973" s="229">
        <v>0</v>
      </c>
      <c r="O973" s="229">
        <v>0</v>
      </c>
      <c r="P973" s="229">
        <v>0</v>
      </c>
      <c r="Q973" s="229">
        <v>0</v>
      </c>
      <c r="R973" s="229">
        <v>0</v>
      </c>
      <c r="S973" s="229">
        <v>0</v>
      </c>
      <c r="T973" s="229">
        <v>0</v>
      </c>
      <c r="U973" s="229">
        <v>0</v>
      </c>
      <c r="V973" s="229">
        <v>0</v>
      </c>
      <c r="W973" s="229">
        <v>0</v>
      </c>
      <c r="X973" s="229">
        <v>0</v>
      </c>
      <c r="Y973" s="229">
        <v>0</v>
      </c>
      <c r="Z973" s="229">
        <v>0</v>
      </c>
      <c r="AA973" s="229">
        <v>0</v>
      </c>
      <c r="AB973" s="229">
        <v>0</v>
      </c>
      <c r="AC973" s="229">
        <v>0</v>
      </c>
      <c r="AD973" s="229">
        <v>0</v>
      </c>
      <c r="AE973" s="229">
        <v>0</v>
      </c>
      <c r="AF973" s="229">
        <v>0</v>
      </c>
      <c r="AG973" s="229">
        <v>0</v>
      </c>
      <c r="AH973" s="229">
        <v>0</v>
      </c>
      <c r="AI973" s="229">
        <v>0</v>
      </c>
      <c r="AJ973" s="229">
        <v>0</v>
      </c>
      <c r="AK973" s="229">
        <v>0</v>
      </c>
      <c r="AL973" s="229">
        <v>0</v>
      </c>
    </row>
    <row r="974" spans="1:38">
      <c r="A974" s="229">
        <v>1059</v>
      </c>
      <c r="B974" s="229" t="s">
        <v>3614</v>
      </c>
      <c r="C974" s="229" t="s">
        <v>3684</v>
      </c>
      <c r="D974" s="229">
        <f t="shared" si="15"/>
        <v>0</v>
      </c>
      <c r="G974" s="229">
        <v>0</v>
      </c>
      <c r="H974" s="229">
        <v>0</v>
      </c>
      <c r="I974" s="229">
        <v>0</v>
      </c>
      <c r="J974" s="229">
        <v>0</v>
      </c>
      <c r="K974" s="229">
        <v>0</v>
      </c>
      <c r="L974" s="229">
        <v>0</v>
      </c>
      <c r="M974" s="229">
        <v>0</v>
      </c>
      <c r="N974" s="229">
        <v>0</v>
      </c>
      <c r="O974" s="229">
        <v>0</v>
      </c>
      <c r="P974" s="229">
        <v>0</v>
      </c>
      <c r="Q974" s="229">
        <v>0</v>
      </c>
      <c r="R974" s="229">
        <v>0</v>
      </c>
      <c r="S974" s="229">
        <v>0</v>
      </c>
      <c r="T974" s="229">
        <v>0</v>
      </c>
      <c r="U974" s="229">
        <v>0</v>
      </c>
      <c r="V974" s="229">
        <v>0</v>
      </c>
      <c r="W974" s="229">
        <v>0</v>
      </c>
      <c r="X974" s="229">
        <v>0</v>
      </c>
      <c r="Y974" s="229">
        <v>0</v>
      </c>
      <c r="Z974" s="229">
        <v>0</v>
      </c>
      <c r="AA974" s="229">
        <v>0</v>
      </c>
      <c r="AB974" s="229">
        <v>0</v>
      </c>
      <c r="AC974" s="229">
        <v>0</v>
      </c>
      <c r="AD974" s="229">
        <v>0</v>
      </c>
      <c r="AE974" s="229">
        <v>0</v>
      </c>
      <c r="AF974" s="229">
        <v>0</v>
      </c>
      <c r="AG974" s="229">
        <v>0</v>
      </c>
      <c r="AH974" s="229">
        <v>0</v>
      </c>
      <c r="AI974" s="229">
        <v>0</v>
      </c>
      <c r="AJ974" s="229">
        <v>0</v>
      </c>
      <c r="AK974" s="229">
        <v>0</v>
      </c>
      <c r="AL974" s="229">
        <v>0</v>
      </c>
    </row>
    <row r="975" spans="1:38">
      <c r="A975" s="229">
        <v>1060</v>
      </c>
      <c r="B975" s="229" t="s">
        <v>3614</v>
      </c>
      <c r="C975" s="229" t="s">
        <v>3685</v>
      </c>
      <c r="D975" s="229">
        <f t="shared" si="15"/>
        <v>0</v>
      </c>
      <c r="G975" s="229">
        <v>0</v>
      </c>
      <c r="H975" s="229">
        <v>0</v>
      </c>
      <c r="I975" s="229">
        <v>0</v>
      </c>
      <c r="J975" s="229">
        <v>0</v>
      </c>
      <c r="K975" s="229">
        <v>0</v>
      </c>
      <c r="L975" s="229">
        <v>0</v>
      </c>
      <c r="M975" s="229">
        <v>0</v>
      </c>
      <c r="N975" s="229">
        <v>0</v>
      </c>
      <c r="O975" s="229">
        <v>0</v>
      </c>
      <c r="P975" s="229">
        <v>0</v>
      </c>
      <c r="Q975" s="229">
        <v>0</v>
      </c>
      <c r="R975" s="229">
        <v>0</v>
      </c>
      <c r="S975" s="229">
        <v>0</v>
      </c>
      <c r="T975" s="229">
        <v>0</v>
      </c>
      <c r="U975" s="229">
        <v>0</v>
      </c>
      <c r="V975" s="229">
        <v>0</v>
      </c>
      <c r="W975" s="229">
        <v>0</v>
      </c>
      <c r="X975" s="229">
        <v>0</v>
      </c>
      <c r="Y975" s="229">
        <v>0</v>
      </c>
      <c r="Z975" s="229">
        <v>0</v>
      </c>
      <c r="AA975" s="229">
        <v>0</v>
      </c>
      <c r="AB975" s="229">
        <v>0</v>
      </c>
      <c r="AC975" s="229">
        <v>0</v>
      </c>
      <c r="AD975" s="229">
        <v>0</v>
      </c>
      <c r="AE975" s="229">
        <v>0</v>
      </c>
      <c r="AF975" s="229">
        <v>0</v>
      </c>
      <c r="AG975" s="229">
        <v>0</v>
      </c>
      <c r="AH975" s="229">
        <v>0</v>
      </c>
      <c r="AI975" s="229">
        <v>0</v>
      </c>
      <c r="AJ975" s="229">
        <v>0</v>
      </c>
      <c r="AK975" s="229">
        <v>0</v>
      </c>
      <c r="AL975" s="229">
        <v>0</v>
      </c>
    </row>
    <row r="976" spans="1:38">
      <c r="A976" s="229">
        <v>1061</v>
      </c>
      <c r="B976" s="229" t="s">
        <v>3614</v>
      </c>
      <c r="C976" s="229" t="s">
        <v>3686</v>
      </c>
      <c r="D976" s="229">
        <f t="shared" si="15"/>
        <v>0</v>
      </c>
      <c r="G976" s="229">
        <v>0</v>
      </c>
      <c r="H976" s="229">
        <v>0</v>
      </c>
      <c r="I976" s="229">
        <v>0</v>
      </c>
      <c r="J976" s="229">
        <v>0</v>
      </c>
      <c r="K976" s="229">
        <v>0</v>
      </c>
      <c r="L976" s="229">
        <v>0</v>
      </c>
      <c r="M976" s="229">
        <v>0</v>
      </c>
      <c r="N976" s="229">
        <v>0</v>
      </c>
      <c r="O976" s="229">
        <v>0</v>
      </c>
      <c r="P976" s="229">
        <v>0</v>
      </c>
      <c r="Q976" s="229">
        <v>0</v>
      </c>
      <c r="R976" s="229">
        <v>0</v>
      </c>
      <c r="S976" s="229">
        <v>0</v>
      </c>
      <c r="T976" s="229">
        <v>0</v>
      </c>
      <c r="U976" s="229">
        <v>0</v>
      </c>
      <c r="V976" s="229">
        <v>0</v>
      </c>
      <c r="W976" s="229">
        <v>0</v>
      </c>
      <c r="X976" s="229">
        <v>0</v>
      </c>
      <c r="Y976" s="229">
        <v>0</v>
      </c>
      <c r="Z976" s="229">
        <v>0</v>
      </c>
      <c r="AA976" s="229">
        <v>0</v>
      </c>
      <c r="AB976" s="229">
        <v>0</v>
      </c>
      <c r="AC976" s="229">
        <v>0</v>
      </c>
      <c r="AD976" s="229">
        <v>0</v>
      </c>
      <c r="AE976" s="229">
        <v>0</v>
      </c>
      <c r="AF976" s="229">
        <v>0</v>
      </c>
      <c r="AG976" s="229">
        <v>0</v>
      </c>
      <c r="AH976" s="229">
        <v>0</v>
      </c>
      <c r="AI976" s="229">
        <v>0</v>
      </c>
      <c r="AJ976" s="229">
        <v>0</v>
      </c>
      <c r="AK976" s="229">
        <v>0</v>
      </c>
      <c r="AL976" s="229">
        <v>0</v>
      </c>
    </row>
    <row r="977" spans="1:38">
      <c r="A977" s="229">
        <v>1062</v>
      </c>
      <c r="B977" s="229" t="s">
        <v>3614</v>
      </c>
      <c r="C977" s="229" t="s">
        <v>3687</v>
      </c>
      <c r="D977" s="229">
        <f t="shared" si="15"/>
        <v>0</v>
      </c>
      <c r="G977" s="229">
        <v>0</v>
      </c>
      <c r="H977" s="229">
        <v>0</v>
      </c>
      <c r="I977" s="229">
        <v>0</v>
      </c>
      <c r="J977" s="229">
        <v>0</v>
      </c>
      <c r="K977" s="229">
        <v>0</v>
      </c>
      <c r="L977" s="229">
        <v>0</v>
      </c>
      <c r="M977" s="229">
        <v>0</v>
      </c>
      <c r="N977" s="229">
        <v>0</v>
      </c>
      <c r="O977" s="229">
        <v>0</v>
      </c>
      <c r="P977" s="229">
        <v>0</v>
      </c>
      <c r="Q977" s="229">
        <v>0</v>
      </c>
      <c r="R977" s="229">
        <v>0</v>
      </c>
      <c r="S977" s="229">
        <v>0</v>
      </c>
      <c r="T977" s="229">
        <v>0</v>
      </c>
      <c r="U977" s="229">
        <v>0</v>
      </c>
      <c r="V977" s="229">
        <v>0</v>
      </c>
      <c r="W977" s="229">
        <v>0</v>
      </c>
      <c r="X977" s="229">
        <v>0</v>
      </c>
      <c r="Y977" s="229">
        <v>0</v>
      </c>
      <c r="Z977" s="229">
        <v>0</v>
      </c>
      <c r="AA977" s="229">
        <v>0</v>
      </c>
      <c r="AB977" s="229">
        <v>0</v>
      </c>
      <c r="AC977" s="229">
        <v>0</v>
      </c>
      <c r="AD977" s="229">
        <v>0</v>
      </c>
      <c r="AE977" s="229">
        <v>0</v>
      </c>
      <c r="AF977" s="229">
        <v>0</v>
      </c>
      <c r="AG977" s="229">
        <v>0</v>
      </c>
      <c r="AH977" s="229">
        <v>0</v>
      </c>
      <c r="AI977" s="229">
        <v>0</v>
      </c>
      <c r="AJ977" s="229">
        <v>0</v>
      </c>
      <c r="AK977" s="229">
        <v>0</v>
      </c>
      <c r="AL977" s="229">
        <v>0</v>
      </c>
    </row>
    <row r="978" spans="1:38">
      <c r="A978" s="229">
        <v>1063</v>
      </c>
      <c r="B978" s="229" t="s">
        <v>3614</v>
      </c>
      <c r="C978" s="229" t="s">
        <v>3688</v>
      </c>
      <c r="D978" s="229">
        <f t="shared" si="15"/>
        <v>0</v>
      </c>
      <c r="G978" s="229">
        <v>0</v>
      </c>
      <c r="H978" s="229">
        <v>0</v>
      </c>
      <c r="I978" s="229">
        <v>0</v>
      </c>
      <c r="J978" s="229">
        <v>0</v>
      </c>
      <c r="K978" s="229">
        <v>0</v>
      </c>
      <c r="L978" s="229">
        <v>0</v>
      </c>
      <c r="M978" s="229">
        <v>0</v>
      </c>
      <c r="N978" s="229">
        <v>0</v>
      </c>
      <c r="O978" s="229">
        <v>0</v>
      </c>
      <c r="P978" s="229">
        <v>0</v>
      </c>
      <c r="Q978" s="229">
        <v>0</v>
      </c>
      <c r="R978" s="229">
        <v>0</v>
      </c>
      <c r="S978" s="229">
        <v>0</v>
      </c>
      <c r="T978" s="229">
        <v>0</v>
      </c>
      <c r="U978" s="229">
        <v>0</v>
      </c>
      <c r="V978" s="229">
        <v>0</v>
      </c>
      <c r="W978" s="229">
        <v>0</v>
      </c>
      <c r="X978" s="229">
        <v>0</v>
      </c>
      <c r="Y978" s="229">
        <v>0</v>
      </c>
      <c r="Z978" s="229">
        <v>0</v>
      </c>
      <c r="AA978" s="229">
        <v>0</v>
      </c>
      <c r="AB978" s="229">
        <v>0</v>
      </c>
      <c r="AC978" s="229">
        <v>0</v>
      </c>
      <c r="AD978" s="229">
        <v>0</v>
      </c>
      <c r="AE978" s="229">
        <v>0</v>
      </c>
      <c r="AF978" s="229">
        <v>0</v>
      </c>
      <c r="AG978" s="229">
        <v>0</v>
      </c>
      <c r="AH978" s="229">
        <v>0</v>
      </c>
      <c r="AI978" s="229">
        <v>0</v>
      </c>
      <c r="AJ978" s="229">
        <v>0</v>
      </c>
      <c r="AK978" s="229">
        <v>0</v>
      </c>
      <c r="AL978" s="229">
        <v>0</v>
      </c>
    </row>
    <row r="979" spans="1:38">
      <c r="A979" s="229">
        <v>1064</v>
      </c>
      <c r="B979" s="229" t="s">
        <v>3677</v>
      </c>
      <c r="C979" s="229" t="s">
        <v>3689</v>
      </c>
      <c r="D979" s="229">
        <f t="shared" si="15"/>
        <v>0</v>
      </c>
      <c r="G979" s="229">
        <v>0</v>
      </c>
      <c r="H979" s="229">
        <v>0</v>
      </c>
      <c r="I979" s="229">
        <v>0</v>
      </c>
      <c r="J979" s="229">
        <v>0</v>
      </c>
      <c r="K979" s="229">
        <v>0</v>
      </c>
      <c r="L979" s="229">
        <v>0</v>
      </c>
      <c r="M979" s="229">
        <v>0</v>
      </c>
      <c r="N979" s="229">
        <v>0</v>
      </c>
      <c r="O979" s="229">
        <v>0</v>
      </c>
      <c r="P979" s="229">
        <v>0</v>
      </c>
      <c r="Q979" s="229">
        <v>0</v>
      </c>
      <c r="R979" s="229">
        <v>0</v>
      </c>
      <c r="S979" s="229">
        <v>0</v>
      </c>
      <c r="T979" s="229">
        <v>0</v>
      </c>
      <c r="U979" s="229">
        <v>0</v>
      </c>
      <c r="V979" s="229">
        <v>0</v>
      </c>
      <c r="W979" s="229">
        <v>0</v>
      </c>
      <c r="X979" s="229">
        <v>0</v>
      </c>
      <c r="Y979" s="229">
        <v>0</v>
      </c>
      <c r="Z979" s="229">
        <v>0</v>
      </c>
      <c r="AA979" s="229">
        <v>0</v>
      </c>
      <c r="AB979" s="229">
        <v>0</v>
      </c>
      <c r="AC979" s="229">
        <v>0</v>
      </c>
      <c r="AD979" s="229">
        <v>0</v>
      </c>
      <c r="AE979" s="229">
        <v>0</v>
      </c>
      <c r="AF979" s="229">
        <v>0</v>
      </c>
      <c r="AG979" s="229">
        <v>0</v>
      </c>
      <c r="AH979" s="229">
        <v>0</v>
      </c>
      <c r="AI979" s="229">
        <v>0</v>
      </c>
      <c r="AJ979" s="229">
        <v>0</v>
      </c>
      <c r="AK979" s="229">
        <v>0</v>
      </c>
      <c r="AL979" s="229">
        <v>0</v>
      </c>
    </row>
    <row r="980" spans="1:38">
      <c r="A980" s="229">
        <v>1065</v>
      </c>
      <c r="B980" s="229" t="s">
        <v>3614</v>
      </c>
      <c r="C980" s="229" t="s">
        <v>3690</v>
      </c>
      <c r="D980" s="229">
        <f t="shared" si="15"/>
        <v>0</v>
      </c>
      <c r="G980" s="229">
        <v>0</v>
      </c>
      <c r="H980" s="229">
        <v>0</v>
      </c>
      <c r="I980" s="229">
        <v>0</v>
      </c>
      <c r="J980" s="229">
        <v>0</v>
      </c>
      <c r="K980" s="229">
        <v>0</v>
      </c>
      <c r="L980" s="229">
        <v>0</v>
      </c>
      <c r="M980" s="229">
        <v>0</v>
      </c>
      <c r="N980" s="229">
        <v>0</v>
      </c>
      <c r="O980" s="229">
        <v>0</v>
      </c>
      <c r="P980" s="229">
        <v>0</v>
      </c>
      <c r="Q980" s="229">
        <v>0</v>
      </c>
      <c r="R980" s="229">
        <v>0</v>
      </c>
      <c r="S980" s="229">
        <v>0</v>
      </c>
      <c r="T980" s="229">
        <v>0</v>
      </c>
      <c r="U980" s="229">
        <v>0</v>
      </c>
      <c r="V980" s="229">
        <v>0</v>
      </c>
      <c r="W980" s="229">
        <v>0</v>
      </c>
      <c r="X980" s="229">
        <v>0</v>
      </c>
      <c r="Y980" s="229">
        <v>0</v>
      </c>
      <c r="Z980" s="229">
        <v>0</v>
      </c>
      <c r="AA980" s="229">
        <v>0</v>
      </c>
      <c r="AB980" s="229">
        <v>0</v>
      </c>
      <c r="AC980" s="229">
        <v>0</v>
      </c>
      <c r="AD980" s="229">
        <v>0</v>
      </c>
      <c r="AE980" s="229">
        <v>0</v>
      </c>
      <c r="AF980" s="229">
        <v>0</v>
      </c>
      <c r="AG980" s="229">
        <v>0</v>
      </c>
      <c r="AH980" s="229">
        <v>0</v>
      </c>
      <c r="AI980" s="229">
        <v>0</v>
      </c>
      <c r="AJ980" s="229">
        <v>0</v>
      </c>
      <c r="AK980" s="229">
        <v>0</v>
      </c>
      <c r="AL980" s="229">
        <v>0</v>
      </c>
    </row>
    <row r="981" spans="1:38">
      <c r="A981" s="229">
        <v>1066</v>
      </c>
      <c r="B981" s="229" t="s">
        <v>3614</v>
      </c>
      <c r="C981" s="229" t="s">
        <v>3691</v>
      </c>
      <c r="D981" s="229">
        <f t="shared" si="15"/>
        <v>0</v>
      </c>
      <c r="G981" s="229">
        <v>0</v>
      </c>
      <c r="H981" s="229">
        <v>0</v>
      </c>
      <c r="I981" s="229">
        <v>0</v>
      </c>
      <c r="J981" s="229">
        <v>0</v>
      </c>
      <c r="K981" s="229">
        <v>0</v>
      </c>
      <c r="L981" s="229">
        <v>0</v>
      </c>
      <c r="M981" s="229">
        <v>0</v>
      </c>
      <c r="N981" s="229">
        <v>0</v>
      </c>
      <c r="O981" s="229">
        <v>0</v>
      </c>
      <c r="P981" s="229">
        <v>0</v>
      </c>
      <c r="Q981" s="229">
        <v>0</v>
      </c>
      <c r="R981" s="229">
        <v>0</v>
      </c>
      <c r="S981" s="229">
        <v>0</v>
      </c>
      <c r="T981" s="229">
        <v>0</v>
      </c>
      <c r="U981" s="229">
        <v>0</v>
      </c>
      <c r="V981" s="229">
        <v>0</v>
      </c>
      <c r="W981" s="229">
        <v>0</v>
      </c>
      <c r="X981" s="229">
        <v>0</v>
      </c>
      <c r="Y981" s="229">
        <v>0</v>
      </c>
      <c r="Z981" s="229">
        <v>0</v>
      </c>
      <c r="AA981" s="229">
        <v>0</v>
      </c>
      <c r="AB981" s="229">
        <v>0</v>
      </c>
      <c r="AC981" s="229">
        <v>0</v>
      </c>
      <c r="AD981" s="229">
        <v>0</v>
      </c>
      <c r="AE981" s="229">
        <v>0</v>
      </c>
      <c r="AF981" s="229">
        <v>0</v>
      </c>
      <c r="AG981" s="229">
        <v>0</v>
      </c>
      <c r="AH981" s="229">
        <v>0</v>
      </c>
      <c r="AI981" s="229">
        <v>0</v>
      </c>
      <c r="AJ981" s="229">
        <v>0</v>
      </c>
      <c r="AK981" s="229">
        <v>0</v>
      </c>
      <c r="AL981" s="229">
        <v>0</v>
      </c>
    </row>
    <row r="982" spans="1:38">
      <c r="A982" s="229">
        <v>1067</v>
      </c>
      <c r="B982" s="229" t="s">
        <v>3677</v>
      </c>
      <c r="C982" s="229" t="s">
        <v>3692</v>
      </c>
      <c r="D982" s="229">
        <f t="shared" si="15"/>
        <v>0</v>
      </c>
      <c r="G982" s="229">
        <v>0</v>
      </c>
      <c r="H982" s="229">
        <v>0</v>
      </c>
      <c r="I982" s="229">
        <v>0</v>
      </c>
      <c r="J982" s="229">
        <v>0</v>
      </c>
      <c r="K982" s="229">
        <v>0</v>
      </c>
      <c r="L982" s="229">
        <v>0</v>
      </c>
      <c r="M982" s="229">
        <v>0</v>
      </c>
      <c r="N982" s="229">
        <v>0</v>
      </c>
      <c r="O982" s="229">
        <v>0</v>
      </c>
      <c r="P982" s="229">
        <v>0</v>
      </c>
      <c r="Q982" s="229">
        <v>0</v>
      </c>
      <c r="R982" s="229">
        <v>0</v>
      </c>
      <c r="S982" s="229">
        <v>0</v>
      </c>
      <c r="T982" s="229">
        <v>0</v>
      </c>
      <c r="U982" s="229">
        <v>0</v>
      </c>
      <c r="V982" s="229">
        <v>0</v>
      </c>
      <c r="W982" s="229">
        <v>0</v>
      </c>
      <c r="X982" s="229">
        <v>0</v>
      </c>
      <c r="Y982" s="229">
        <v>0</v>
      </c>
      <c r="Z982" s="229">
        <v>0</v>
      </c>
      <c r="AA982" s="229">
        <v>0</v>
      </c>
      <c r="AB982" s="229">
        <v>0</v>
      </c>
      <c r="AC982" s="229">
        <v>0</v>
      </c>
      <c r="AD982" s="229">
        <v>0</v>
      </c>
      <c r="AE982" s="229">
        <v>0</v>
      </c>
      <c r="AF982" s="229">
        <v>0</v>
      </c>
      <c r="AG982" s="229">
        <v>0</v>
      </c>
      <c r="AH982" s="229">
        <v>0</v>
      </c>
      <c r="AI982" s="229">
        <v>0</v>
      </c>
      <c r="AJ982" s="229">
        <v>0</v>
      </c>
      <c r="AK982" s="229">
        <v>0</v>
      </c>
      <c r="AL982" s="229">
        <v>0</v>
      </c>
    </row>
    <row r="983" spans="1:38">
      <c r="A983" s="229">
        <v>1068</v>
      </c>
      <c r="B983" s="229" t="s">
        <v>3677</v>
      </c>
      <c r="C983" s="229" t="s">
        <v>3693</v>
      </c>
      <c r="D983" s="229">
        <f t="shared" si="15"/>
        <v>0</v>
      </c>
      <c r="G983" s="229">
        <v>0</v>
      </c>
      <c r="H983" s="229">
        <v>0</v>
      </c>
      <c r="I983" s="229">
        <v>0</v>
      </c>
      <c r="J983" s="229">
        <v>0</v>
      </c>
      <c r="K983" s="229">
        <v>0</v>
      </c>
      <c r="L983" s="229">
        <v>0</v>
      </c>
      <c r="M983" s="229">
        <v>0</v>
      </c>
      <c r="N983" s="229">
        <v>0</v>
      </c>
      <c r="O983" s="229">
        <v>0</v>
      </c>
      <c r="P983" s="229">
        <v>0</v>
      </c>
      <c r="Q983" s="229">
        <v>0</v>
      </c>
      <c r="R983" s="229">
        <v>0</v>
      </c>
      <c r="S983" s="229">
        <v>0</v>
      </c>
      <c r="T983" s="229">
        <v>0</v>
      </c>
      <c r="U983" s="229">
        <v>0</v>
      </c>
      <c r="V983" s="229">
        <v>0</v>
      </c>
      <c r="W983" s="229">
        <v>0</v>
      </c>
      <c r="X983" s="229">
        <v>0</v>
      </c>
      <c r="Y983" s="229">
        <v>0</v>
      </c>
      <c r="Z983" s="229">
        <v>0</v>
      </c>
      <c r="AA983" s="229">
        <v>0</v>
      </c>
      <c r="AB983" s="229">
        <v>0</v>
      </c>
      <c r="AC983" s="229">
        <v>0</v>
      </c>
      <c r="AD983" s="229">
        <v>0</v>
      </c>
      <c r="AE983" s="229">
        <v>0</v>
      </c>
      <c r="AF983" s="229">
        <v>0</v>
      </c>
      <c r="AG983" s="229">
        <v>0</v>
      </c>
      <c r="AH983" s="229">
        <v>0</v>
      </c>
      <c r="AI983" s="229">
        <v>0</v>
      </c>
      <c r="AJ983" s="229">
        <v>0</v>
      </c>
      <c r="AK983" s="229">
        <v>0</v>
      </c>
      <c r="AL983" s="229">
        <v>0</v>
      </c>
    </row>
    <row r="984" spans="1:38">
      <c r="A984" s="229">
        <v>1069</v>
      </c>
      <c r="B984" s="229" t="s">
        <v>3614</v>
      </c>
      <c r="C984" s="229" t="s">
        <v>3694</v>
      </c>
      <c r="D984" s="229">
        <f t="shared" si="15"/>
        <v>0</v>
      </c>
      <c r="G984" s="229">
        <v>0</v>
      </c>
      <c r="H984" s="229">
        <v>0</v>
      </c>
      <c r="I984" s="229">
        <v>0</v>
      </c>
      <c r="J984" s="229">
        <v>0</v>
      </c>
      <c r="K984" s="229">
        <v>0</v>
      </c>
      <c r="L984" s="229">
        <v>0</v>
      </c>
      <c r="M984" s="229">
        <v>0</v>
      </c>
      <c r="N984" s="229">
        <v>0</v>
      </c>
      <c r="O984" s="229">
        <v>0</v>
      </c>
      <c r="P984" s="229">
        <v>0</v>
      </c>
      <c r="Q984" s="229">
        <v>0</v>
      </c>
      <c r="R984" s="229">
        <v>0</v>
      </c>
      <c r="S984" s="229">
        <v>0</v>
      </c>
      <c r="T984" s="229">
        <v>0</v>
      </c>
      <c r="U984" s="229">
        <v>0</v>
      </c>
      <c r="V984" s="229">
        <v>0</v>
      </c>
      <c r="W984" s="229">
        <v>0</v>
      </c>
      <c r="X984" s="229">
        <v>0</v>
      </c>
      <c r="Y984" s="229">
        <v>0</v>
      </c>
      <c r="Z984" s="229">
        <v>0</v>
      </c>
      <c r="AA984" s="229">
        <v>0</v>
      </c>
      <c r="AB984" s="229">
        <v>0</v>
      </c>
      <c r="AC984" s="229">
        <v>0</v>
      </c>
      <c r="AD984" s="229">
        <v>0</v>
      </c>
      <c r="AE984" s="229">
        <v>0</v>
      </c>
      <c r="AF984" s="229">
        <v>0</v>
      </c>
      <c r="AG984" s="229">
        <v>0</v>
      </c>
      <c r="AH984" s="229">
        <v>0</v>
      </c>
      <c r="AI984" s="229">
        <v>0</v>
      </c>
      <c r="AJ984" s="229">
        <v>0</v>
      </c>
      <c r="AK984" s="229">
        <v>0</v>
      </c>
      <c r="AL984" s="229">
        <v>0</v>
      </c>
    </row>
    <row r="985" spans="1:38">
      <c r="A985" s="229">
        <v>1070</v>
      </c>
      <c r="B985" s="229" t="s">
        <v>3614</v>
      </c>
      <c r="C985" s="229" t="s">
        <v>3695</v>
      </c>
      <c r="D985" s="229">
        <f t="shared" si="15"/>
        <v>0</v>
      </c>
      <c r="G985" s="229">
        <v>0</v>
      </c>
      <c r="H985" s="229">
        <v>0</v>
      </c>
      <c r="I985" s="229">
        <v>0</v>
      </c>
      <c r="J985" s="229">
        <v>0</v>
      </c>
      <c r="K985" s="229">
        <v>0</v>
      </c>
      <c r="L985" s="229">
        <v>0</v>
      </c>
      <c r="M985" s="229">
        <v>0</v>
      </c>
      <c r="N985" s="229">
        <v>0</v>
      </c>
      <c r="O985" s="229">
        <v>0</v>
      </c>
      <c r="P985" s="229">
        <v>0</v>
      </c>
      <c r="Q985" s="229">
        <v>0</v>
      </c>
      <c r="R985" s="229">
        <v>0</v>
      </c>
      <c r="S985" s="229">
        <v>0</v>
      </c>
      <c r="T985" s="229">
        <v>0</v>
      </c>
      <c r="U985" s="229">
        <v>0</v>
      </c>
      <c r="V985" s="229">
        <v>0</v>
      </c>
      <c r="W985" s="229">
        <v>0</v>
      </c>
      <c r="X985" s="229">
        <v>0</v>
      </c>
      <c r="Y985" s="229">
        <v>0</v>
      </c>
      <c r="Z985" s="229">
        <v>0</v>
      </c>
      <c r="AA985" s="229">
        <v>0</v>
      </c>
      <c r="AB985" s="229">
        <v>0</v>
      </c>
      <c r="AC985" s="229">
        <v>0</v>
      </c>
      <c r="AD985" s="229">
        <v>0</v>
      </c>
      <c r="AE985" s="229">
        <v>0</v>
      </c>
      <c r="AF985" s="229">
        <v>0</v>
      </c>
      <c r="AG985" s="229">
        <v>0</v>
      </c>
      <c r="AH985" s="229">
        <v>0</v>
      </c>
      <c r="AI985" s="229">
        <v>0</v>
      </c>
      <c r="AJ985" s="229">
        <v>0</v>
      </c>
      <c r="AK985" s="229">
        <v>0</v>
      </c>
      <c r="AL985" s="229">
        <v>0</v>
      </c>
    </row>
    <row r="986" spans="1:38">
      <c r="A986" s="229">
        <v>1072</v>
      </c>
      <c r="B986" s="229" t="s">
        <v>3614</v>
      </c>
      <c r="C986" s="229" t="s">
        <v>3696</v>
      </c>
      <c r="D986" s="229">
        <f t="shared" si="15"/>
        <v>0</v>
      </c>
      <c r="G986" s="229">
        <v>0</v>
      </c>
      <c r="H986" s="229">
        <v>0</v>
      </c>
      <c r="I986" s="229">
        <v>0</v>
      </c>
      <c r="J986" s="229">
        <v>0</v>
      </c>
      <c r="K986" s="229">
        <v>0</v>
      </c>
      <c r="L986" s="229">
        <v>0</v>
      </c>
      <c r="M986" s="229">
        <v>0</v>
      </c>
      <c r="N986" s="229">
        <v>0</v>
      </c>
      <c r="O986" s="229">
        <v>0</v>
      </c>
      <c r="P986" s="229">
        <v>0</v>
      </c>
      <c r="Q986" s="229">
        <v>0</v>
      </c>
      <c r="R986" s="229">
        <v>0</v>
      </c>
      <c r="S986" s="229">
        <v>0</v>
      </c>
      <c r="T986" s="229">
        <v>0</v>
      </c>
      <c r="U986" s="229">
        <v>0</v>
      </c>
      <c r="V986" s="229">
        <v>0</v>
      </c>
      <c r="W986" s="229">
        <v>0</v>
      </c>
      <c r="X986" s="229">
        <v>0</v>
      </c>
      <c r="Y986" s="229">
        <v>0</v>
      </c>
      <c r="Z986" s="229">
        <v>0</v>
      </c>
      <c r="AA986" s="229">
        <v>0</v>
      </c>
      <c r="AB986" s="229">
        <v>0</v>
      </c>
      <c r="AC986" s="229">
        <v>0</v>
      </c>
      <c r="AD986" s="229">
        <v>0</v>
      </c>
      <c r="AE986" s="229">
        <v>0</v>
      </c>
      <c r="AF986" s="229">
        <v>0</v>
      </c>
      <c r="AG986" s="229">
        <v>0</v>
      </c>
      <c r="AH986" s="229">
        <v>0</v>
      </c>
      <c r="AI986" s="229">
        <v>0</v>
      </c>
      <c r="AJ986" s="229">
        <v>0</v>
      </c>
      <c r="AK986" s="229">
        <v>0</v>
      </c>
      <c r="AL986" s="229">
        <v>0</v>
      </c>
    </row>
    <row r="987" spans="1:38">
      <c r="A987" s="229">
        <v>1073</v>
      </c>
      <c r="B987" s="229" t="s">
        <v>3614</v>
      </c>
      <c r="C987" s="229" t="s">
        <v>3697</v>
      </c>
      <c r="D987" s="229">
        <f t="shared" si="15"/>
        <v>0</v>
      </c>
      <c r="G987" s="229">
        <v>0</v>
      </c>
      <c r="H987" s="229">
        <v>0</v>
      </c>
      <c r="I987" s="229">
        <v>0</v>
      </c>
      <c r="J987" s="229">
        <v>0</v>
      </c>
      <c r="K987" s="229">
        <v>0</v>
      </c>
      <c r="L987" s="229">
        <v>0</v>
      </c>
      <c r="M987" s="229">
        <v>0</v>
      </c>
      <c r="N987" s="229">
        <v>0</v>
      </c>
      <c r="O987" s="229">
        <v>0</v>
      </c>
      <c r="P987" s="229">
        <v>0</v>
      </c>
      <c r="Q987" s="229">
        <v>0</v>
      </c>
      <c r="R987" s="229">
        <v>0</v>
      </c>
      <c r="S987" s="229">
        <v>0</v>
      </c>
      <c r="T987" s="229">
        <v>0</v>
      </c>
      <c r="U987" s="229">
        <v>0</v>
      </c>
      <c r="V987" s="229">
        <v>0</v>
      </c>
      <c r="W987" s="229">
        <v>0</v>
      </c>
      <c r="X987" s="229">
        <v>0</v>
      </c>
      <c r="Y987" s="229">
        <v>0</v>
      </c>
      <c r="Z987" s="229">
        <v>0</v>
      </c>
      <c r="AA987" s="229">
        <v>0</v>
      </c>
      <c r="AB987" s="229">
        <v>0</v>
      </c>
      <c r="AC987" s="229">
        <v>0</v>
      </c>
      <c r="AD987" s="229">
        <v>0</v>
      </c>
      <c r="AE987" s="229">
        <v>0</v>
      </c>
      <c r="AF987" s="229">
        <v>0</v>
      </c>
      <c r="AG987" s="229">
        <v>0</v>
      </c>
      <c r="AH987" s="229">
        <v>0</v>
      </c>
      <c r="AI987" s="229">
        <v>0</v>
      </c>
      <c r="AJ987" s="229">
        <v>0</v>
      </c>
      <c r="AK987" s="229">
        <v>0</v>
      </c>
      <c r="AL987" s="229">
        <v>0</v>
      </c>
    </row>
    <row r="988" spans="1:38">
      <c r="A988" s="229">
        <v>1074</v>
      </c>
      <c r="B988" s="229" t="s">
        <v>3677</v>
      </c>
      <c r="C988" s="229" t="s">
        <v>3698</v>
      </c>
      <c r="D988" s="229">
        <f t="shared" si="15"/>
        <v>0</v>
      </c>
      <c r="G988" s="229">
        <v>0</v>
      </c>
      <c r="H988" s="229">
        <v>0</v>
      </c>
      <c r="I988" s="229">
        <v>0</v>
      </c>
      <c r="J988" s="229">
        <v>0</v>
      </c>
      <c r="K988" s="229">
        <v>0</v>
      </c>
      <c r="L988" s="229">
        <v>0</v>
      </c>
      <c r="M988" s="229">
        <v>0</v>
      </c>
      <c r="N988" s="229">
        <v>0</v>
      </c>
      <c r="O988" s="229">
        <v>0</v>
      </c>
      <c r="P988" s="229">
        <v>0</v>
      </c>
      <c r="Q988" s="229">
        <v>0</v>
      </c>
      <c r="R988" s="229">
        <v>0</v>
      </c>
      <c r="S988" s="229">
        <v>0</v>
      </c>
      <c r="T988" s="229">
        <v>0</v>
      </c>
      <c r="U988" s="229">
        <v>0</v>
      </c>
      <c r="V988" s="229">
        <v>0</v>
      </c>
      <c r="W988" s="229">
        <v>0</v>
      </c>
      <c r="X988" s="229">
        <v>0</v>
      </c>
      <c r="Y988" s="229">
        <v>0</v>
      </c>
      <c r="Z988" s="229">
        <v>0</v>
      </c>
      <c r="AA988" s="229">
        <v>0</v>
      </c>
      <c r="AB988" s="229">
        <v>0</v>
      </c>
      <c r="AC988" s="229">
        <v>0</v>
      </c>
      <c r="AD988" s="229">
        <v>0</v>
      </c>
      <c r="AE988" s="229">
        <v>0</v>
      </c>
      <c r="AF988" s="229">
        <v>0</v>
      </c>
      <c r="AG988" s="229">
        <v>0</v>
      </c>
      <c r="AH988" s="229">
        <v>0</v>
      </c>
      <c r="AI988" s="229">
        <v>0</v>
      </c>
      <c r="AJ988" s="229">
        <v>0</v>
      </c>
      <c r="AK988" s="229">
        <v>0</v>
      </c>
      <c r="AL988" s="229">
        <v>0</v>
      </c>
    </row>
    <row r="989" spans="1:38">
      <c r="A989" s="229">
        <v>1075</v>
      </c>
      <c r="B989" s="229" t="s">
        <v>3614</v>
      </c>
      <c r="C989" s="229" t="s">
        <v>3699</v>
      </c>
      <c r="D989" s="229">
        <f t="shared" si="15"/>
        <v>0</v>
      </c>
      <c r="G989" s="229">
        <v>0</v>
      </c>
      <c r="H989" s="229">
        <v>0</v>
      </c>
      <c r="I989" s="229">
        <v>0</v>
      </c>
      <c r="J989" s="229">
        <v>0</v>
      </c>
      <c r="K989" s="229">
        <v>0</v>
      </c>
      <c r="L989" s="229">
        <v>0</v>
      </c>
      <c r="M989" s="229">
        <v>0</v>
      </c>
      <c r="N989" s="229">
        <v>0</v>
      </c>
      <c r="O989" s="229">
        <v>0</v>
      </c>
      <c r="P989" s="229">
        <v>0</v>
      </c>
      <c r="Q989" s="229">
        <v>0</v>
      </c>
      <c r="R989" s="229">
        <v>0</v>
      </c>
      <c r="S989" s="229">
        <v>0</v>
      </c>
      <c r="T989" s="229">
        <v>0</v>
      </c>
      <c r="U989" s="229">
        <v>0</v>
      </c>
      <c r="V989" s="229">
        <v>0</v>
      </c>
      <c r="W989" s="229">
        <v>0</v>
      </c>
      <c r="X989" s="229">
        <v>0</v>
      </c>
      <c r="Y989" s="229">
        <v>0</v>
      </c>
      <c r="Z989" s="229">
        <v>0</v>
      </c>
      <c r="AA989" s="229">
        <v>0</v>
      </c>
      <c r="AB989" s="229">
        <v>0</v>
      </c>
      <c r="AC989" s="229">
        <v>0</v>
      </c>
      <c r="AD989" s="229">
        <v>0</v>
      </c>
      <c r="AE989" s="229">
        <v>0</v>
      </c>
      <c r="AF989" s="229">
        <v>0</v>
      </c>
      <c r="AG989" s="229">
        <v>0</v>
      </c>
      <c r="AH989" s="229">
        <v>0</v>
      </c>
      <c r="AI989" s="229">
        <v>0</v>
      </c>
      <c r="AJ989" s="229">
        <v>0</v>
      </c>
      <c r="AK989" s="229">
        <v>0</v>
      </c>
      <c r="AL989" s="229">
        <v>0</v>
      </c>
    </row>
    <row r="990" spans="1:38">
      <c r="A990" s="229">
        <v>1076</v>
      </c>
      <c r="B990" s="229" t="s">
        <v>3614</v>
      </c>
      <c r="C990" s="229" t="s">
        <v>3700</v>
      </c>
      <c r="D990" s="229">
        <f t="shared" si="15"/>
        <v>0</v>
      </c>
      <c r="G990" s="229">
        <v>0</v>
      </c>
      <c r="H990" s="229">
        <v>0</v>
      </c>
      <c r="I990" s="229">
        <v>0</v>
      </c>
      <c r="J990" s="229">
        <v>0</v>
      </c>
      <c r="K990" s="229">
        <v>0</v>
      </c>
      <c r="L990" s="229">
        <v>0</v>
      </c>
      <c r="M990" s="229">
        <v>0</v>
      </c>
      <c r="N990" s="229">
        <v>0</v>
      </c>
      <c r="O990" s="229">
        <v>0</v>
      </c>
      <c r="P990" s="229">
        <v>0</v>
      </c>
      <c r="Q990" s="229">
        <v>0</v>
      </c>
      <c r="R990" s="229">
        <v>0</v>
      </c>
      <c r="S990" s="229">
        <v>0</v>
      </c>
      <c r="T990" s="229">
        <v>0</v>
      </c>
      <c r="U990" s="229">
        <v>0</v>
      </c>
      <c r="V990" s="229">
        <v>0</v>
      </c>
      <c r="W990" s="229">
        <v>0</v>
      </c>
      <c r="X990" s="229">
        <v>0</v>
      </c>
      <c r="Y990" s="229">
        <v>0</v>
      </c>
      <c r="Z990" s="229">
        <v>0</v>
      </c>
      <c r="AA990" s="229">
        <v>0</v>
      </c>
      <c r="AB990" s="229">
        <v>0</v>
      </c>
      <c r="AC990" s="229">
        <v>0</v>
      </c>
      <c r="AD990" s="229">
        <v>0</v>
      </c>
      <c r="AE990" s="229">
        <v>0</v>
      </c>
      <c r="AF990" s="229">
        <v>0</v>
      </c>
      <c r="AG990" s="229">
        <v>0</v>
      </c>
      <c r="AH990" s="229">
        <v>0</v>
      </c>
      <c r="AI990" s="229">
        <v>0</v>
      </c>
      <c r="AJ990" s="229">
        <v>0</v>
      </c>
      <c r="AK990" s="229">
        <v>0</v>
      </c>
      <c r="AL990" s="229">
        <v>0</v>
      </c>
    </row>
    <row r="991" spans="1:38">
      <c r="A991" s="229">
        <v>1077</v>
      </c>
      <c r="B991" s="229" t="s">
        <v>3677</v>
      </c>
      <c r="C991" s="229" t="s">
        <v>3701</v>
      </c>
      <c r="D991" s="229">
        <f t="shared" si="15"/>
        <v>0</v>
      </c>
      <c r="G991" s="229">
        <v>0</v>
      </c>
      <c r="H991" s="229">
        <v>0</v>
      </c>
      <c r="I991" s="229">
        <v>0</v>
      </c>
      <c r="J991" s="229">
        <v>0</v>
      </c>
      <c r="K991" s="229">
        <v>0</v>
      </c>
      <c r="L991" s="229">
        <v>0</v>
      </c>
      <c r="M991" s="229">
        <v>0</v>
      </c>
      <c r="N991" s="229">
        <v>0</v>
      </c>
      <c r="O991" s="229">
        <v>0</v>
      </c>
      <c r="P991" s="229">
        <v>0</v>
      </c>
      <c r="Q991" s="229">
        <v>0</v>
      </c>
      <c r="R991" s="229">
        <v>0</v>
      </c>
      <c r="S991" s="229">
        <v>0</v>
      </c>
      <c r="T991" s="229">
        <v>0</v>
      </c>
      <c r="U991" s="229">
        <v>0</v>
      </c>
      <c r="V991" s="229">
        <v>0</v>
      </c>
      <c r="W991" s="229">
        <v>0</v>
      </c>
      <c r="X991" s="229">
        <v>0</v>
      </c>
      <c r="Y991" s="229">
        <v>0</v>
      </c>
      <c r="Z991" s="229">
        <v>0</v>
      </c>
      <c r="AA991" s="229">
        <v>0</v>
      </c>
      <c r="AB991" s="229">
        <v>0</v>
      </c>
      <c r="AC991" s="229">
        <v>0</v>
      </c>
      <c r="AD991" s="229">
        <v>0</v>
      </c>
      <c r="AE991" s="229">
        <v>0</v>
      </c>
      <c r="AF991" s="229">
        <v>0</v>
      </c>
      <c r="AG991" s="229">
        <v>0</v>
      </c>
      <c r="AH991" s="229">
        <v>0</v>
      </c>
      <c r="AI991" s="229">
        <v>0</v>
      </c>
      <c r="AJ991" s="229">
        <v>0</v>
      </c>
      <c r="AK991" s="229">
        <v>0</v>
      </c>
      <c r="AL991" s="229">
        <v>0</v>
      </c>
    </row>
    <row r="992" spans="1:38">
      <c r="A992" s="229">
        <v>1082</v>
      </c>
      <c r="B992" s="229" t="s">
        <v>3677</v>
      </c>
      <c r="C992" s="229" t="s">
        <v>3702</v>
      </c>
      <c r="D992" s="229">
        <f t="shared" si="15"/>
        <v>11200</v>
      </c>
      <c r="G992" s="229">
        <v>0</v>
      </c>
      <c r="H992" s="229">
        <v>0</v>
      </c>
      <c r="I992" s="229">
        <v>0</v>
      </c>
      <c r="J992" s="229">
        <v>0</v>
      </c>
      <c r="K992" s="229">
        <v>0</v>
      </c>
      <c r="L992" s="229">
        <v>0</v>
      </c>
      <c r="M992" s="229">
        <v>0</v>
      </c>
      <c r="N992" s="229">
        <v>0</v>
      </c>
      <c r="O992" s="229">
        <v>0</v>
      </c>
      <c r="P992" s="229">
        <v>2800</v>
      </c>
      <c r="Q992" s="229">
        <v>0</v>
      </c>
      <c r="R992" s="229">
        <v>0</v>
      </c>
      <c r="S992" s="229">
        <v>0</v>
      </c>
      <c r="T992" s="229">
        <v>0</v>
      </c>
      <c r="U992" s="229">
        <v>0</v>
      </c>
      <c r="V992" s="229">
        <v>0</v>
      </c>
      <c r="W992" s="229">
        <v>2800</v>
      </c>
      <c r="X992" s="229">
        <v>0</v>
      </c>
      <c r="Y992" s="229">
        <v>0</v>
      </c>
      <c r="Z992" s="229">
        <v>0</v>
      </c>
      <c r="AA992" s="229">
        <v>2800</v>
      </c>
      <c r="AB992" s="229">
        <v>0</v>
      </c>
      <c r="AC992" s="229">
        <v>0</v>
      </c>
      <c r="AD992" s="229">
        <v>0</v>
      </c>
      <c r="AE992" s="229">
        <v>0</v>
      </c>
      <c r="AF992" s="229">
        <v>0</v>
      </c>
      <c r="AG992" s="229">
        <v>0</v>
      </c>
      <c r="AH992" s="229">
        <v>2800</v>
      </c>
      <c r="AI992" s="229">
        <v>0</v>
      </c>
      <c r="AJ992" s="229">
        <v>0</v>
      </c>
      <c r="AK992" s="229">
        <v>0</v>
      </c>
      <c r="AL992" s="229">
        <v>11200</v>
      </c>
    </row>
    <row r="993" spans="1:38">
      <c r="A993" s="229">
        <v>1083</v>
      </c>
      <c r="B993" s="229" t="s">
        <v>3614</v>
      </c>
      <c r="C993" s="229" t="s">
        <v>3703</v>
      </c>
      <c r="D993" s="229">
        <f t="shared" si="15"/>
        <v>4900</v>
      </c>
      <c r="G993" s="229">
        <v>0</v>
      </c>
      <c r="H993" s="229">
        <v>0</v>
      </c>
      <c r="I993" s="229">
        <v>0</v>
      </c>
      <c r="J993" s="229">
        <v>0</v>
      </c>
      <c r="K993" s="229">
        <v>0</v>
      </c>
      <c r="L993" s="229">
        <v>0</v>
      </c>
      <c r="M993" s="229">
        <v>0</v>
      </c>
      <c r="N993" s="229">
        <v>0</v>
      </c>
      <c r="O993" s="229">
        <v>0</v>
      </c>
      <c r="P993" s="229">
        <v>0</v>
      </c>
      <c r="Q993" s="229">
        <v>0</v>
      </c>
      <c r="R993" s="229">
        <v>1000</v>
      </c>
      <c r="S993" s="229">
        <v>0</v>
      </c>
      <c r="T993" s="229">
        <v>0</v>
      </c>
      <c r="U993" s="229">
        <v>0</v>
      </c>
      <c r="V993" s="229">
        <v>0</v>
      </c>
      <c r="W993" s="229">
        <v>0</v>
      </c>
      <c r="X993" s="229">
        <v>1000</v>
      </c>
      <c r="Y993" s="229">
        <v>0</v>
      </c>
      <c r="Z993" s="229">
        <v>0</v>
      </c>
      <c r="AA993" s="229">
        <v>0</v>
      </c>
      <c r="AB993" s="229">
        <v>0</v>
      </c>
      <c r="AC993" s="229">
        <v>0</v>
      </c>
      <c r="AD993" s="229">
        <v>0</v>
      </c>
      <c r="AE993" s="229">
        <v>1000</v>
      </c>
      <c r="AF993" s="229">
        <v>0</v>
      </c>
      <c r="AG993" s="229">
        <v>0</v>
      </c>
      <c r="AH993" s="229">
        <v>0</v>
      </c>
      <c r="AI993" s="229">
        <v>0</v>
      </c>
      <c r="AJ993" s="229">
        <v>0</v>
      </c>
      <c r="AK993" s="229">
        <v>1900</v>
      </c>
      <c r="AL993" s="229">
        <v>4900</v>
      </c>
    </row>
    <row r="994" spans="1:38">
      <c r="A994" s="229">
        <v>1084</v>
      </c>
      <c r="B994" s="229" t="s">
        <v>3614</v>
      </c>
      <c r="C994" s="229" t="s">
        <v>3704</v>
      </c>
      <c r="D994" s="229">
        <f t="shared" si="15"/>
        <v>6500</v>
      </c>
      <c r="G994" s="229">
        <v>0</v>
      </c>
      <c r="H994" s="229">
        <v>0</v>
      </c>
      <c r="I994" s="229">
        <v>0</v>
      </c>
      <c r="J994" s="229">
        <v>0</v>
      </c>
      <c r="K994" s="229">
        <v>0</v>
      </c>
      <c r="L994" s="229">
        <v>0</v>
      </c>
      <c r="M994" s="229">
        <v>0</v>
      </c>
      <c r="N994" s="229">
        <v>0</v>
      </c>
      <c r="O994" s="229">
        <v>0</v>
      </c>
      <c r="P994" s="229">
        <v>0</v>
      </c>
      <c r="Q994" s="229">
        <v>0</v>
      </c>
      <c r="R994" s="229">
        <v>1800</v>
      </c>
      <c r="S994" s="229">
        <v>0</v>
      </c>
      <c r="T994" s="229">
        <v>0</v>
      </c>
      <c r="U994" s="229">
        <v>0</v>
      </c>
      <c r="V994" s="229">
        <v>0</v>
      </c>
      <c r="W994" s="229">
        <v>0</v>
      </c>
      <c r="X994" s="229">
        <v>1800</v>
      </c>
      <c r="Y994" s="229">
        <v>0</v>
      </c>
      <c r="Z994" s="229">
        <v>0</v>
      </c>
      <c r="AA994" s="229">
        <v>0</v>
      </c>
      <c r="AB994" s="229">
        <v>0</v>
      </c>
      <c r="AC994" s="229">
        <v>0</v>
      </c>
      <c r="AD994" s="229">
        <v>0</v>
      </c>
      <c r="AE994" s="229">
        <v>1800</v>
      </c>
      <c r="AF994" s="229">
        <v>0</v>
      </c>
      <c r="AG994" s="229">
        <v>0</v>
      </c>
      <c r="AH994" s="229">
        <v>0</v>
      </c>
      <c r="AI994" s="229">
        <v>0</v>
      </c>
      <c r="AJ994" s="229">
        <v>0</v>
      </c>
      <c r="AK994" s="229">
        <v>1100</v>
      </c>
      <c r="AL994" s="229">
        <v>6500</v>
      </c>
    </row>
    <row r="995" spans="1:38">
      <c r="A995" s="229">
        <v>1085</v>
      </c>
      <c r="B995" s="229" t="s">
        <v>3677</v>
      </c>
      <c r="C995" s="229" t="s">
        <v>3705</v>
      </c>
      <c r="D995" s="229">
        <f t="shared" si="15"/>
        <v>0</v>
      </c>
      <c r="G995" s="229">
        <v>0</v>
      </c>
      <c r="H995" s="229">
        <v>0</v>
      </c>
      <c r="I995" s="229">
        <v>0</v>
      </c>
      <c r="J995" s="229">
        <v>0</v>
      </c>
      <c r="K995" s="229">
        <v>0</v>
      </c>
      <c r="L995" s="229">
        <v>0</v>
      </c>
      <c r="M995" s="229">
        <v>0</v>
      </c>
      <c r="N995" s="229">
        <v>0</v>
      </c>
      <c r="O995" s="229">
        <v>0</v>
      </c>
      <c r="P995" s="229">
        <v>0</v>
      </c>
      <c r="Q995" s="229">
        <v>0</v>
      </c>
      <c r="R995" s="229">
        <v>0</v>
      </c>
      <c r="S995" s="229">
        <v>0</v>
      </c>
      <c r="T995" s="229">
        <v>0</v>
      </c>
      <c r="U995" s="229">
        <v>0</v>
      </c>
      <c r="V995" s="229">
        <v>0</v>
      </c>
      <c r="W995" s="229">
        <v>0</v>
      </c>
      <c r="X995" s="229">
        <v>0</v>
      </c>
      <c r="Y995" s="229">
        <v>0</v>
      </c>
      <c r="Z995" s="229">
        <v>0</v>
      </c>
      <c r="AA995" s="229">
        <v>0</v>
      </c>
      <c r="AB995" s="229">
        <v>0</v>
      </c>
      <c r="AC995" s="229">
        <v>0</v>
      </c>
      <c r="AD995" s="229">
        <v>0</v>
      </c>
      <c r="AE995" s="229">
        <v>0</v>
      </c>
      <c r="AF995" s="229">
        <v>0</v>
      </c>
      <c r="AG995" s="229">
        <v>0</v>
      </c>
      <c r="AH995" s="229">
        <v>0</v>
      </c>
      <c r="AI995" s="229">
        <v>0</v>
      </c>
      <c r="AJ995" s="229">
        <v>0</v>
      </c>
      <c r="AK995" s="229">
        <v>0</v>
      </c>
      <c r="AL995" s="229">
        <v>0</v>
      </c>
    </row>
    <row r="996" spans="1:38">
      <c r="A996" s="229">
        <v>1086</v>
      </c>
      <c r="B996" s="229" t="s">
        <v>3677</v>
      </c>
      <c r="C996" s="229" t="s">
        <v>3706</v>
      </c>
      <c r="D996" s="229">
        <f t="shared" si="15"/>
        <v>6800</v>
      </c>
      <c r="G996" s="229">
        <v>0</v>
      </c>
      <c r="H996" s="229">
        <v>0</v>
      </c>
      <c r="I996" s="229">
        <v>0</v>
      </c>
      <c r="J996" s="229">
        <v>0</v>
      </c>
      <c r="K996" s="229">
        <v>0</v>
      </c>
      <c r="L996" s="229">
        <v>1300</v>
      </c>
      <c r="M996" s="229">
        <v>0</v>
      </c>
      <c r="N996" s="229">
        <v>0</v>
      </c>
      <c r="O996" s="229">
        <v>0</v>
      </c>
      <c r="P996" s="229">
        <v>0</v>
      </c>
      <c r="Q996" s="229">
        <v>0</v>
      </c>
      <c r="R996" s="229">
        <v>1100</v>
      </c>
      <c r="S996" s="229">
        <v>0</v>
      </c>
      <c r="T996" s="229">
        <v>0</v>
      </c>
      <c r="U996" s="229">
        <v>0</v>
      </c>
      <c r="V996" s="229">
        <v>0</v>
      </c>
      <c r="W996" s="229">
        <v>0</v>
      </c>
      <c r="X996" s="229">
        <v>0</v>
      </c>
      <c r="Y996" s="229">
        <v>1100</v>
      </c>
      <c r="Z996" s="229">
        <v>0</v>
      </c>
      <c r="AA996" s="229">
        <v>0</v>
      </c>
      <c r="AB996" s="229">
        <v>0</v>
      </c>
      <c r="AC996" s="229">
        <v>0</v>
      </c>
      <c r="AD996" s="229">
        <v>0</v>
      </c>
      <c r="AE996" s="229">
        <v>1300</v>
      </c>
      <c r="AF996" s="229">
        <v>0</v>
      </c>
      <c r="AG996" s="229">
        <v>0</v>
      </c>
      <c r="AH996" s="229">
        <v>2000</v>
      </c>
      <c r="AI996" s="229">
        <v>0</v>
      </c>
      <c r="AJ996" s="229">
        <v>0</v>
      </c>
      <c r="AK996" s="229">
        <v>0</v>
      </c>
      <c r="AL996" s="229">
        <v>6800</v>
      </c>
    </row>
    <row r="997" spans="1:38">
      <c r="A997" s="229">
        <v>1087</v>
      </c>
      <c r="B997" s="229" t="s">
        <v>3677</v>
      </c>
      <c r="C997" s="229" t="s">
        <v>3707</v>
      </c>
      <c r="D997" s="229">
        <f t="shared" si="15"/>
        <v>7400</v>
      </c>
      <c r="G997" s="229">
        <v>0</v>
      </c>
      <c r="H997" s="229">
        <v>0</v>
      </c>
      <c r="I997" s="229">
        <v>0</v>
      </c>
      <c r="J997" s="229">
        <v>0</v>
      </c>
      <c r="K997" s="229">
        <v>0</v>
      </c>
      <c r="L997" s="229">
        <v>1500</v>
      </c>
      <c r="M997" s="229">
        <v>0</v>
      </c>
      <c r="N997" s="229">
        <v>0</v>
      </c>
      <c r="O997" s="229">
        <v>0</v>
      </c>
      <c r="P997" s="229">
        <v>0</v>
      </c>
      <c r="Q997" s="229">
        <v>0</v>
      </c>
      <c r="R997" s="229">
        <v>1700</v>
      </c>
      <c r="S997" s="229">
        <v>0</v>
      </c>
      <c r="T997" s="229">
        <v>0</v>
      </c>
      <c r="U997" s="229">
        <v>0</v>
      </c>
      <c r="V997" s="229">
        <v>0</v>
      </c>
      <c r="W997" s="229">
        <v>0</v>
      </c>
      <c r="X997" s="229">
        <v>0</v>
      </c>
      <c r="Y997" s="229">
        <v>1700</v>
      </c>
      <c r="Z997" s="229">
        <v>0</v>
      </c>
      <c r="AA997" s="229">
        <v>0</v>
      </c>
      <c r="AB997" s="229">
        <v>0</v>
      </c>
      <c r="AC997" s="229">
        <v>0</v>
      </c>
      <c r="AD997" s="229">
        <v>0</v>
      </c>
      <c r="AE997" s="229">
        <v>1500</v>
      </c>
      <c r="AF997" s="229">
        <v>0</v>
      </c>
      <c r="AG997" s="229">
        <v>0</v>
      </c>
      <c r="AH997" s="229">
        <v>1000</v>
      </c>
      <c r="AI997" s="229">
        <v>0</v>
      </c>
      <c r="AJ997" s="229">
        <v>0</v>
      </c>
      <c r="AK997" s="229">
        <v>0</v>
      </c>
      <c r="AL997" s="229">
        <v>7400</v>
      </c>
    </row>
    <row r="998" spans="1:38">
      <c r="A998" s="229">
        <v>1088</v>
      </c>
      <c r="B998" s="229" t="s">
        <v>3677</v>
      </c>
      <c r="C998" s="229" t="s">
        <v>3708</v>
      </c>
      <c r="D998" s="229">
        <f t="shared" si="15"/>
        <v>0</v>
      </c>
      <c r="G998" s="229">
        <v>0</v>
      </c>
      <c r="H998" s="229">
        <v>0</v>
      </c>
      <c r="I998" s="229">
        <v>0</v>
      </c>
      <c r="J998" s="229">
        <v>0</v>
      </c>
      <c r="K998" s="229">
        <v>0</v>
      </c>
      <c r="L998" s="229">
        <v>0</v>
      </c>
      <c r="M998" s="229">
        <v>0</v>
      </c>
      <c r="N998" s="229">
        <v>0</v>
      </c>
      <c r="O998" s="229">
        <v>0</v>
      </c>
      <c r="P998" s="229">
        <v>0</v>
      </c>
      <c r="Q998" s="229">
        <v>0</v>
      </c>
      <c r="R998" s="229">
        <v>0</v>
      </c>
      <c r="S998" s="229">
        <v>0</v>
      </c>
      <c r="T998" s="229">
        <v>0</v>
      </c>
      <c r="U998" s="229">
        <v>0</v>
      </c>
      <c r="V998" s="229">
        <v>0</v>
      </c>
      <c r="W998" s="229">
        <v>0</v>
      </c>
      <c r="X998" s="229">
        <v>0</v>
      </c>
      <c r="Y998" s="229">
        <v>0</v>
      </c>
      <c r="Z998" s="229">
        <v>0</v>
      </c>
      <c r="AA998" s="229">
        <v>0</v>
      </c>
      <c r="AB998" s="229">
        <v>0</v>
      </c>
      <c r="AC998" s="229">
        <v>0</v>
      </c>
      <c r="AD998" s="229">
        <v>0</v>
      </c>
      <c r="AE998" s="229">
        <v>0</v>
      </c>
      <c r="AF998" s="229">
        <v>0</v>
      </c>
      <c r="AG998" s="229">
        <v>0</v>
      </c>
      <c r="AH998" s="229">
        <v>0</v>
      </c>
      <c r="AI998" s="229">
        <v>0</v>
      </c>
      <c r="AJ998" s="229">
        <v>0</v>
      </c>
      <c r="AK998" s="229">
        <v>0</v>
      </c>
      <c r="AL998" s="229">
        <v>0</v>
      </c>
    </row>
    <row r="999" spans="1:38">
      <c r="A999" s="229">
        <v>1089</v>
      </c>
      <c r="B999" s="229" t="s">
        <v>3677</v>
      </c>
      <c r="C999" s="229" t="s">
        <v>3709</v>
      </c>
      <c r="D999" s="229">
        <f t="shared" si="15"/>
        <v>6500</v>
      </c>
      <c r="G999" s="229">
        <v>0</v>
      </c>
      <c r="H999" s="229">
        <v>0</v>
      </c>
      <c r="I999" s="229">
        <v>0</v>
      </c>
      <c r="J999" s="229">
        <v>0</v>
      </c>
      <c r="K999" s="229">
        <v>0</v>
      </c>
      <c r="L999" s="229">
        <v>0</v>
      </c>
      <c r="M999" s="229">
        <v>0</v>
      </c>
      <c r="N999" s="229">
        <v>0</v>
      </c>
      <c r="O999" s="229">
        <v>0</v>
      </c>
      <c r="P999" s="229">
        <v>1100</v>
      </c>
      <c r="Q999" s="229">
        <v>0</v>
      </c>
      <c r="R999" s="229">
        <v>0</v>
      </c>
      <c r="S999" s="229">
        <v>0</v>
      </c>
      <c r="T999" s="229">
        <v>0</v>
      </c>
      <c r="U999" s="229">
        <v>0</v>
      </c>
      <c r="V999" s="229">
        <v>0</v>
      </c>
      <c r="W999" s="229">
        <v>800</v>
      </c>
      <c r="X999" s="229">
        <v>0</v>
      </c>
      <c r="Y999" s="229">
        <v>0</v>
      </c>
      <c r="Z999" s="229">
        <v>0</v>
      </c>
      <c r="AA999" s="229">
        <v>0</v>
      </c>
      <c r="AB999" s="229">
        <v>0</v>
      </c>
      <c r="AC999" s="229">
        <v>0</v>
      </c>
      <c r="AD999" s="229">
        <v>1300</v>
      </c>
      <c r="AE999" s="229">
        <v>0</v>
      </c>
      <c r="AF999" s="229">
        <v>0</v>
      </c>
      <c r="AG999" s="229">
        <v>1700</v>
      </c>
      <c r="AH999" s="229">
        <v>0</v>
      </c>
      <c r="AI999" s="229">
        <v>0</v>
      </c>
      <c r="AJ999" s="229">
        <v>0</v>
      </c>
      <c r="AK999" s="229">
        <v>1600</v>
      </c>
      <c r="AL999" s="229">
        <v>6500</v>
      </c>
    </row>
    <row r="1000" spans="1:38">
      <c r="A1000" s="229">
        <v>1090</v>
      </c>
      <c r="B1000" s="229" t="s">
        <v>3677</v>
      </c>
      <c r="C1000" s="229" t="s">
        <v>3710</v>
      </c>
      <c r="D1000" s="229">
        <f t="shared" si="15"/>
        <v>7700</v>
      </c>
      <c r="G1000" s="229">
        <v>0</v>
      </c>
      <c r="H1000" s="229">
        <v>0</v>
      </c>
      <c r="I1000" s="229">
        <v>0</v>
      </c>
      <c r="J1000" s="229">
        <v>0</v>
      </c>
      <c r="K1000" s="229">
        <v>0</v>
      </c>
      <c r="L1000" s="229">
        <v>0</v>
      </c>
      <c r="M1000" s="229">
        <v>0</v>
      </c>
      <c r="N1000" s="229">
        <v>0</v>
      </c>
      <c r="O1000" s="229">
        <v>0</v>
      </c>
      <c r="P1000" s="229">
        <v>1700</v>
      </c>
      <c r="Q1000" s="229">
        <v>0</v>
      </c>
      <c r="R1000" s="229">
        <v>0</v>
      </c>
      <c r="S1000" s="229">
        <v>0</v>
      </c>
      <c r="T1000" s="229">
        <v>0</v>
      </c>
      <c r="U1000" s="229">
        <v>0</v>
      </c>
      <c r="V1000" s="229">
        <v>0</v>
      </c>
      <c r="W1000" s="229">
        <v>2000</v>
      </c>
      <c r="X1000" s="229">
        <v>0</v>
      </c>
      <c r="Y1000" s="229">
        <v>0</v>
      </c>
      <c r="Z1000" s="229">
        <v>0</v>
      </c>
      <c r="AA1000" s="229">
        <v>0</v>
      </c>
      <c r="AB1000" s="229">
        <v>0</v>
      </c>
      <c r="AC1000" s="229">
        <v>0</v>
      </c>
      <c r="AD1000" s="229">
        <v>1500</v>
      </c>
      <c r="AE1000" s="229">
        <v>0</v>
      </c>
      <c r="AF1000" s="229">
        <v>0</v>
      </c>
      <c r="AG1000" s="229">
        <v>1100</v>
      </c>
      <c r="AH1000" s="229">
        <v>0</v>
      </c>
      <c r="AI1000" s="229">
        <v>0</v>
      </c>
      <c r="AJ1000" s="229">
        <v>0</v>
      </c>
      <c r="AK1000" s="229">
        <v>1400</v>
      </c>
      <c r="AL1000" s="229">
        <v>7700</v>
      </c>
    </row>
    <row r="1001" spans="1:38">
      <c r="A1001" s="229">
        <v>1092</v>
      </c>
      <c r="B1001" s="229" t="s">
        <v>3614</v>
      </c>
      <c r="C1001" s="229" t="s">
        <v>3711</v>
      </c>
      <c r="D1001" s="229">
        <f t="shared" si="15"/>
        <v>800</v>
      </c>
      <c r="G1001" s="229">
        <v>0</v>
      </c>
      <c r="H1001" s="229">
        <v>0</v>
      </c>
      <c r="I1001" s="229">
        <v>0</v>
      </c>
      <c r="J1001" s="229">
        <v>0</v>
      </c>
      <c r="K1001" s="229">
        <v>0</v>
      </c>
      <c r="L1001" s="229">
        <v>0</v>
      </c>
      <c r="M1001" s="229">
        <v>0</v>
      </c>
      <c r="N1001" s="229">
        <v>0</v>
      </c>
      <c r="O1001" s="229">
        <v>0</v>
      </c>
      <c r="P1001" s="229">
        <v>0</v>
      </c>
      <c r="Q1001" s="229">
        <v>0</v>
      </c>
      <c r="R1001" s="229">
        <v>800</v>
      </c>
      <c r="S1001" s="229">
        <v>0</v>
      </c>
      <c r="T1001" s="229">
        <v>0</v>
      </c>
      <c r="U1001" s="229">
        <v>0</v>
      </c>
      <c r="V1001" s="229">
        <v>0</v>
      </c>
      <c r="W1001" s="229">
        <v>0</v>
      </c>
      <c r="X1001" s="229">
        <v>0</v>
      </c>
      <c r="Y1001" s="229">
        <v>0</v>
      </c>
      <c r="Z1001" s="229">
        <v>0</v>
      </c>
      <c r="AA1001" s="229">
        <v>0</v>
      </c>
      <c r="AB1001" s="229">
        <v>0</v>
      </c>
      <c r="AC1001" s="229">
        <v>0</v>
      </c>
      <c r="AD1001" s="229">
        <v>0</v>
      </c>
      <c r="AE1001" s="229">
        <v>0</v>
      </c>
      <c r="AF1001" s="229">
        <v>0</v>
      </c>
      <c r="AG1001" s="229">
        <v>0</v>
      </c>
      <c r="AH1001" s="229">
        <v>0</v>
      </c>
      <c r="AI1001" s="229">
        <v>0</v>
      </c>
      <c r="AJ1001" s="229">
        <v>0</v>
      </c>
      <c r="AK1001" s="229">
        <v>0</v>
      </c>
      <c r="AL1001" s="229">
        <v>800</v>
      </c>
    </row>
    <row r="1002" spans="1:38">
      <c r="A1002" s="229">
        <v>1094</v>
      </c>
      <c r="B1002" s="229" t="s">
        <v>3614</v>
      </c>
      <c r="C1002" s="229" t="s">
        <v>3712</v>
      </c>
      <c r="D1002" s="229">
        <f t="shared" si="15"/>
        <v>0</v>
      </c>
      <c r="G1002" s="229">
        <v>0</v>
      </c>
      <c r="H1002" s="229">
        <v>0</v>
      </c>
      <c r="I1002" s="229">
        <v>0</v>
      </c>
      <c r="J1002" s="229">
        <v>0</v>
      </c>
      <c r="K1002" s="229">
        <v>0</v>
      </c>
      <c r="L1002" s="229">
        <v>0</v>
      </c>
      <c r="M1002" s="229">
        <v>0</v>
      </c>
      <c r="N1002" s="229">
        <v>0</v>
      </c>
      <c r="O1002" s="229">
        <v>0</v>
      </c>
      <c r="P1002" s="229">
        <v>0</v>
      </c>
      <c r="Q1002" s="229">
        <v>0</v>
      </c>
      <c r="R1002" s="229">
        <v>0</v>
      </c>
      <c r="S1002" s="229">
        <v>0</v>
      </c>
      <c r="T1002" s="229">
        <v>0</v>
      </c>
      <c r="U1002" s="229">
        <v>0</v>
      </c>
      <c r="V1002" s="229">
        <v>0</v>
      </c>
      <c r="W1002" s="229">
        <v>0</v>
      </c>
      <c r="X1002" s="229">
        <v>0</v>
      </c>
      <c r="Y1002" s="229">
        <v>0</v>
      </c>
      <c r="Z1002" s="229">
        <v>0</v>
      </c>
      <c r="AA1002" s="229">
        <v>0</v>
      </c>
      <c r="AB1002" s="229">
        <v>0</v>
      </c>
      <c r="AC1002" s="229">
        <v>0</v>
      </c>
      <c r="AD1002" s="229">
        <v>0</v>
      </c>
      <c r="AE1002" s="229">
        <v>0</v>
      </c>
      <c r="AF1002" s="229">
        <v>0</v>
      </c>
      <c r="AG1002" s="229">
        <v>0</v>
      </c>
      <c r="AH1002" s="229">
        <v>0</v>
      </c>
      <c r="AI1002" s="229">
        <v>0</v>
      </c>
      <c r="AJ1002" s="229">
        <v>0</v>
      </c>
      <c r="AK1002" s="229">
        <v>0</v>
      </c>
      <c r="AL1002" s="229">
        <v>0</v>
      </c>
    </row>
    <row r="1003" spans="1:38">
      <c r="A1003" s="229">
        <v>1095</v>
      </c>
      <c r="B1003" s="229" t="s">
        <v>3614</v>
      </c>
      <c r="C1003" s="229" t="s">
        <v>3713</v>
      </c>
      <c r="D1003" s="229">
        <f t="shared" si="15"/>
        <v>0</v>
      </c>
      <c r="G1003" s="229">
        <v>0</v>
      </c>
      <c r="H1003" s="229">
        <v>0</v>
      </c>
      <c r="I1003" s="229">
        <v>0</v>
      </c>
      <c r="J1003" s="229">
        <v>0</v>
      </c>
      <c r="K1003" s="229">
        <v>0</v>
      </c>
      <c r="L1003" s="229">
        <v>0</v>
      </c>
      <c r="M1003" s="229">
        <v>0</v>
      </c>
      <c r="N1003" s="229">
        <v>0</v>
      </c>
      <c r="O1003" s="229">
        <v>0</v>
      </c>
      <c r="P1003" s="229">
        <v>0</v>
      </c>
      <c r="Q1003" s="229">
        <v>0</v>
      </c>
      <c r="R1003" s="229">
        <v>0</v>
      </c>
      <c r="S1003" s="229">
        <v>0</v>
      </c>
      <c r="T1003" s="229">
        <v>0</v>
      </c>
      <c r="U1003" s="229">
        <v>0</v>
      </c>
      <c r="V1003" s="229">
        <v>0</v>
      </c>
      <c r="W1003" s="229">
        <v>0</v>
      </c>
      <c r="X1003" s="229">
        <v>0</v>
      </c>
      <c r="Y1003" s="229">
        <v>0</v>
      </c>
      <c r="Z1003" s="229">
        <v>0</v>
      </c>
      <c r="AA1003" s="229">
        <v>0</v>
      </c>
      <c r="AB1003" s="229">
        <v>0</v>
      </c>
      <c r="AC1003" s="229">
        <v>0</v>
      </c>
      <c r="AD1003" s="229">
        <v>0</v>
      </c>
      <c r="AE1003" s="229">
        <v>0</v>
      </c>
      <c r="AF1003" s="229">
        <v>0</v>
      </c>
      <c r="AG1003" s="229">
        <v>0</v>
      </c>
      <c r="AH1003" s="229">
        <v>0</v>
      </c>
      <c r="AI1003" s="229">
        <v>0</v>
      </c>
      <c r="AJ1003" s="229">
        <v>0</v>
      </c>
      <c r="AK1003" s="229">
        <v>0</v>
      </c>
      <c r="AL1003" s="229">
        <v>0</v>
      </c>
    </row>
    <row r="1004" spans="1:38">
      <c r="A1004" s="229">
        <v>1096</v>
      </c>
      <c r="B1004" s="229" t="s">
        <v>3614</v>
      </c>
      <c r="C1004" s="229" t="s">
        <v>3714</v>
      </c>
      <c r="D1004" s="229">
        <f t="shared" si="15"/>
        <v>0</v>
      </c>
      <c r="G1004" s="229">
        <v>0</v>
      </c>
      <c r="H1004" s="229">
        <v>0</v>
      </c>
      <c r="I1004" s="229">
        <v>0</v>
      </c>
      <c r="J1004" s="229">
        <v>0</v>
      </c>
      <c r="K1004" s="229">
        <v>0</v>
      </c>
      <c r="L1004" s="229">
        <v>0</v>
      </c>
      <c r="M1004" s="229">
        <v>0</v>
      </c>
      <c r="N1004" s="229">
        <v>0</v>
      </c>
      <c r="O1004" s="229">
        <v>0</v>
      </c>
      <c r="P1004" s="229">
        <v>0</v>
      </c>
      <c r="Q1004" s="229">
        <v>0</v>
      </c>
      <c r="R1004" s="229">
        <v>0</v>
      </c>
      <c r="S1004" s="229">
        <v>0</v>
      </c>
      <c r="T1004" s="229">
        <v>0</v>
      </c>
      <c r="U1004" s="229">
        <v>0</v>
      </c>
      <c r="V1004" s="229">
        <v>0</v>
      </c>
      <c r="W1004" s="229">
        <v>0</v>
      </c>
      <c r="X1004" s="229">
        <v>0</v>
      </c>
      <c r="Y1004" s="229">
        <v>0</v>
      </c>
      <c r="Z1004" s="229">
        <v>0</v>
      </c>
      <c r="AA1004" s="229">
        <v>0</v>
      </c>
      <c r="AB1004" s="229">
        <v>0</v>
      </c>
      <c r="AC1004" s="229">
        <v>0</v>
      </c>
      <c r="AD1004" s="229">
        <v>0</v>
      </c>
      <c r="AE1004" s="229">
        <v>0</v>
      </c>
      <c r="AF1004" s="229">
        <v>0</v>
      </c>
      <c r="AG1004" s="229">
        <v>0</v>
      </c>
      <c r="AH1004" s="229">
        <v>0</v>
      </c>
      <c r="AI1004" s="229">
        <v>0</v>
      </c>
      <c r="AJ1004" s="229">
        <v>0</v>
      </c>
      <c r="AK1004" s="229">
        <v>0</v>
      </c>
      <c r="AL1004" s="229">
        <v>0</v>
      </c>
    </row>
    <row r="1005" spans="1:38">
      <c r="A1005" s="229">
        <v>1097</v>
      </c>
      <c r="B1005" s="229" t="s">
        <v>3677</v>
      </c>
      <c r="C1005" s="229" t="s">
        <v>3715</v>
      </c>
      <c r="D1005" s="229">
        <f t="shared" si="15"/>
        <v>0</v>
      </c>
      <c r="G1005" s="229">
        <v>0</v>
      </c>
      <c r="H1005" s="229">
        <v>0</v>
      </c>
      <c r="I1005" s="229">
        <v>0</v>
      </c>
      <c r="J1005" s="229">
        <v>0</v>
      </c>
      <c r="K1005" s="229">
        <v>0</v>
      </c>
      <c r="L1005" s="229">
        <v>0</v>
      </c>
      <c r="M1005" s="229">
        <v>0</v>
      </c>
      <c r="N1005" s="229">
        <v>0</v>
      </c>
      <c r="O1005" s="229">
        <v>0</v>
      </c>
      <c r="P1005" s="229">
        <v>0</v>
      </c>
      <c r="Q1005" s="229">
        <v>0</v>
      </c>
      <c r="R1005" s="229">
        <v>0</v>
      </c>
      <c r="S1005" s="229">
        <v>0</v>
      </c>
      <c r="T1005" s="229">
        <v>0</v>
      </c>
      <c r="U1005" s="229">
        <v>0</v>
      </c>
      <c r="V1005" s="229">
        <v>0</v>
      </c>
      <c r="W1005" s="229">
        <v>0</v>
      </c>
      <c r="X1005" s="229">
        <v>0</v>
      </c>
      <c r="Y1005" s="229">
        <v>0</v>
      </c>
      <c r="Z1005" s="229">
        <v>0</v>
      </c>
      <c r="AA1005" s="229">
        <v>0</v>
      </c>
      <c r="AB1005" s="229">
        <v>0</v>
      </c>
      <c r="AC1005" s="229">
        <v>0</v>
      </c>
      <c r="AD1005" s="229">
        <v>0</v>
      </c>
      <c r="AE1005" s="229">
        <v>0</v>
      </c>
      <c r="AF1005" s="229">
        <v>0</v>
      </c>
      <c r="AG1005" s="229">
        <v>0</v>
      </c>
      <c r="AH1005" s="229">
        <v>0</v>
      </c>
      <c r="AI1005" s="229">
        <v>0</v>
      </c>
      <c r="AJ1005" s="229">
        <v>0</v>
      </c>
      <c r="AK1005" s="229">
        <v>0</v>
      </c>
      <c r="AL1005" s="229">
        <v>0</v>
      </c>
    </row>
    <row r="1006" spans="1:38">
      <c r="A1006" s="229">
        <v>1098</v>
      </c>
      <c r="B1006" s="229" t="s">
        <v>3614</v>
      </c>
      <c r="C1006" s="229" t="s">
        <v>3716</v>
      </c>
      <c r="D1006" s="229">
        <f t="shared" si="15"/>
        <v>0</v>
      </c>
      <c r="G1006" s="229">
        <v>0</v>
      </c>
      <c r="H1006" s="229">
        <v>0</v>
      </c>
      <c r="I1006" s="229">
        <v>0</v>
      </c>
      <c r="J1006" s="229">
        <v>0</v>
      </c>
      <c r="K1006" s="229">
        <v>0</v>
      </c>
      <c r="L1006" s="229">
        <v>0</v>
      </c>
      <c r="M1006" s="229">
        <v>0</v>
      </c>
      <c r="N1006" s="229">
        <v>0</v>
      </c>
      <c r="O1006" s="229">
        <v>0</v>
      </c>
      <c r="P1006" s="229">
        <v>0</v>
      </c>
      <c r="Q1006" s="229">
        <v>0</v>
      </c>
      <c r="R1006" s="229">
        <v>0</v>
      </c>
      <c r="S1006" s="229">
        <v>0</v>
      </c>
      <c r="T1006" s="229">
        <v>0</v>
      </c>
      <c r="U1006" s="229">
        <v>0</v>
      </c>
      <c r="V1006" s="229">
        <v>0</v>
      </c>
      <c r="W1006" s="229">
        <v>0</v>
      </c>
      <c r="X1006" s="229">
        <v>0</v>
      </c>
      <c r="Y1006" s="229">
        <v>0</v>
      </c>
      <c r="Z1006" s="229">
        <v>0</v>
      </c>
      <c r="AA1006" s="229">
        <v>0</v>
      </c>
      <c r="AB1006" s="229">
        <v>0</v>
      </c>
      <c r="AC1006" s="229">
        <v>0</v>
      </c>
      <c r="AD1006" s="229">
        <v>0</v>
      </c>
      <c r="AE1006" s="229">
        <v>0</v>
      </c>
      <c r="AF1006" s="229">
        <v>0</v>
      </c>
      <c r="AG1006" s="229">
        <v>0</v>
      </c>
      <c r="AH1006" s="229">
        <v>0</v>
      </c>
      <c r="AI1006" s="229">
        <v>0</v>
      </c>
      <c r="AJ1006" s="229">
        <v>0</v>
      </c>
      <c r="AK1006" s="229">
        <v>0</v>
      </c>
      <c r="AL1006" s="229">
        <v>0</v>
      </c>
    </row>
    <row r="1007" spans="1:38">
      <c r="A1007" s="229">
        <v>1099</v>
      </c>
      <c r="B1007" s="229" t="s">
        <v>3614</v>
      </c>
      <c r="C1007" s="229" t="s">
        <v>3717</v>
      </c>
      <c r="D1007" s="229">
        <f t="shared" si="15"/>
        <v>0</v>
      </c>
      <c r="G1007" s="229">
        <v>0</v>
      </c>
      <c r="H1007" s="229">
        <v>0</v>
      </c>
      <c r="I1007" s="229">
        <v>0</v>
      </c>
      <c r="J1007" s="229">
        <v>0</v>
      </c>
      <c r="K1007" s="229">
        <v>0</v>
      </c>
      <c r="L1007" s="229">
        <v>0</v>
      </c>
      <c r="M1007" s="229">
        <v>0</v>
      </c>
      <c r="N1007" s="229">
        <v>0</v>
      </c>
      <c r="O1007" s="229">
        <v>0</v>
      </c>
      <c r="P1007" s="229">
        <v>0</v>
      </c>
      <c r="Q1007" s="229">
        <v>0</v>
      </c>
      <c r="R1007" s="229">
        <v>0</v>
      </c>
      <c r="S1007" s="229">
        <v>0</v>
      </c>
      <c r="T1007" s="229">
        <v>0</v>
      </c>
      <c r="U1007" s="229">
        <v>0</v>
      </c>
      <c r="V1007" s="229">
        <v>0</v>
      </c>
      <c r="W1007" s="229">
        <v>0</v>
      </c>
      <c r="X1007" s="229">
        <v>0</v>
      </c>
      <c r="Y1007" s="229">
        <v>0</v>
      </c>
      <c r="Z1007" s="229">
        <v>0</v>
      </c>
      <c r="AA1007" s="229">
        <v>0</v>
      </c>
      <c r="AB1007" s="229">
        <v>0</v>
      </c>
      <c r="AC1007" s="229">
        <v>0</v>
      </c>
      <c r="AD1007" s="229">
        <v>0</v>
      </c>
      <c r="AE1007" s="229">
        <v>0</v>
      </c>
      <c r="AF1007" s="229">
        <v>0</v>
      </c>
      <c r="AG1007" s="229">
        <v>0</v>
      </c>
      <c r="AH1007" s="229">
        <v>0</v>
      </c>
      <c r="AI1007" s="229">
        <v>0</v>
      </c>
      <c r="AJ1007" s="229">
        <v>0</v>
      </c>
      <c r="AK1007" s="229">
        <v>0</v>
      </c>
      <c r="AL1007" s="229">
        <v>0</v>
      </c>
    </row>
    <row r="1008" spans="1:38">
      <c r="A1008" s="229">
        <v>1100</v>
      </c>
      <c r="B1008" s="229" t="s">
        <v>3614</v>
      </c>
      <c r="C1008" s="229" t="s">
        <v>3718</v>
      </c>
      <c r="D1008" s="229">
        <f t="shared" si="15"/>
        <v>0</v>
      </c>
      <c r="G1008" s="229">
        <v>0</v>
      </c>
      <c r="H1008" s="229">
        <v>0</v>
      </c>
      <c r="I1008" s="229">
        <v>0</v>
      </c>
      <c r="J1008" s="229">
        <v>0</v>
      </c>
      <c r="K1008" s="229">
        <v>0</v>
      </c>
      <c r="L1008" s="229">
        <v>0</v>
      </c>
      <c r="M1008" s="229">
        <v>0</v>
      </c>
      <c r="N1008" s="229">
        <v>0</v>
      </c>
      <c r="O1008" s="229">
        <v>0</v>
      </c>
      <c r="P1008" s="229">
        <v>0</v>
      </c>
      <c r="Q1008" s="229">
        <v>0</v>
      </c>
      <c r="R1008" s="229">
        <v>0</v>
      </c>
      <c r="S1008" s="229">
        <v>0</v>
      </c>
      <c r="T1008" s="229">
        <v>0</v>
      </c>
      <c r="U1008" s="229">
        <v>0</v>
      </c>
      <c r="V1008" s="229">
        <v>0</v>
      </c>
      <c r="W1008" s="229">
        <v>0</v>
      </c>
      <c r="X1008" s="229">
        <v>0</v>
      </c>
      <c r="Y1008" s="229">
        <v>0</v>
      </c>
      <c r="Z1008" s="229">
        <v>0</v>
      </c>
      <c r="AA1008" s="229">
        <v>0</v>
      </c>
      <c r="AB1008" s="229">
        <v>0</v>
      </c>
      <c r="AC1008" s="229">
        <v>0</v>
      </c>
      <c r="AD1008" s="229">
        <v>0</v>
      </c>
      <c r="AE1008" s="229">
        <v>0</v>
      </c>
      <c r="AF1008" s="229">
        <v>0</v>
      </c>
      <c r="AG1008" s="229">
        <v>0</v>
      </c>
      <c r="AH1008" s="229">
        <v>0</v>
      </c>
      <c r="AI1008" s="229">
        <v>0</v>
      </c>
      <c r="AJ1008" s="229">
        <v>0</v>
      </c>
      <c r="AK1008" s="229">
        <v>0</v>
      </c>
      <c r="AL1008" s="229">
        <v>0</v>
      </c>
    </row>
    <row r="1009" spans="1:38">
      <c r="A1009" s="229">
        <v>1101</v>
      </c>
      <c r="B1009" s="229" t="s">
        <v>3614</v>
      </c>
      <c r="C1009" s="229" t="s">
        <v>3719</v>
      </c>
      <c r="D1009" s="229">
        <f t="shared" si="15"/>
        <v>0</v>
      </c>
      <c r="G1009" s="229">
        <v>0</v>
      </c>
      <c r="H1009" s="229">
        <v>0</v>
      </c>
      <c r="I1009" s="229">
        <v>0</v>
      </c>
      <c r="J1009" s="229">
        <v>0</v>
      </c>
      <c r="K1009" s="229">
        <v>0</v>
      </c>
      <c r="L1009" s="229">
        <v>0</v>
      </c>
      <c r="M1009" s="229">
        <v>0</v>
      </c>
      <c r="N1009" s="229">
        <v>0</v>
      </c>
      <c r="O1009" s="229">
        <v>0</v>
      </c>
      <c r="P1009" s="229">
        <v>0</v>
      </c>
      <c r="Q1009" s="229">
        <v>0</v>
      </c>
      <c r="R1009" s="229">
        <v>0</v>
      </c>
      <c r="S1009" s="229">
        <v>0</v>
      </c>
      <c r="T1009" s="229">
        <v>0</v>
      </c>
      <c r="U1009" s="229">
        <v>0</v>
      </c>
      <c r="V1009" s="229">
        <v>0</v>
      </c>
      <c r="W1009" s="229">
        <v>0</v>
      </c>
      <c r="X1009" s="229">
        <v>0</v>
      </c>
      <c r="Y1009" s="229">
        <v>0</v>
      </c>
      <c r="Z1009" s="229">
        <v>0</v>
      </c>
      <c r="AA1009" s="229">
        <v>0</v>
      </c>
      <c r="AB1009" s="229">
        <v>0</v>
      </c>
      <c r="AC1009" s="229">
        <v>0</v>
      </c>
      <c r="AD1009" s="229">
        <v>0</v>
      </c>
      <c r="AE1009" s="229">
        <v>0</v>
      </c>
      <c r="AF1009" s="229">
        <v>0</v>
      </c>
      <c r="AG1009" s="229">
        <v>0</v>
      </c>
      <c r="AH1009" s="229">
        <v>0</v>
      </c>
      <c r="AI1009" s="229">
        <v>0</v>
      </c>
      <c r="AJ1009" s="229">
        <v>0</v>
      </c>
      <c r="AK1009" s="229">
        <v>0</v>
      </c>
      <c r="AL1009" s="229">
        <v>0</v>
      </c>
    </row>
    <row r="1010" spans="1:38">
      <c r="A1010" s="229">
        <v>1102</v>
      </c>
      <c r="B1010" s="229" t="s">
        <v>3614</v>
      </c>
      <c r="C1010" s="229" t="s">
        <v>3720</v>
      </c>
      <c r="D1010" s="229">
        <f t="shared" si="15"/>
        <v>0</v>
      </c>
      <c r="G1010" s="229">
        <v>0</v>
      </c>
      <c r="H1010" s="229">
        <v>0</v>
      </c>
      <c r="I1010" s="229">
        <v>0</v>
      </c>
      <c r="J1010" s="229">
        <v>0</v>
      </c>
      <c r="K1010" s="229">
        <v>0</v>
      </c>
      <c r="L1010" s="229">
        <v>0</v>
      </c>
      <c r="M1010" s="229">
        <v>0</v>
      </c>
      <c r="N1010" s="229">
        <v>0</v>
      </c>
      <c r="O1010" s="229">
        <v>0</v>
      </c>
      <c r="P1010" s="229">
        <v>0</v>
      </c>
      <c r="Q1010" s="229">
        <v>0</v>
      </c>
      <c r="R1010" s="229">
        <v>0</v>
      </c>
      <c r="S1010" s="229">
        <v>0</v>
      </c>
      <c r="T1010" s="229">
        <v>0</v>
      </c>
      <c r="U1010" s="229">
        <v>0</v>
      </c>
      <c r="V1010" s="229">
        <v>0</v>
      </c>
      <c r="W1010" s="229">
        <v>0</v>
      </c>
      <c r="X1010" s="229">
        <v>0</v>
      </c>
      <c r="Y1010" s="229">
        <v>0</v>
      </c>
      <c r="Z1010" s="229">
        <v>0</v>
      </c>
      <c r="AA1010" s="229">
        <v>0</v>
      </c>
      <c r="AB1010" s="229">
        <v>0</v>
      </c>
      <c r="AC1010" s="229">
        <v>0</v>
      </c>
      <c r="AD1010" s="229">
        <v>0</v>
      </c>
      <c r="AE1010" s="229">
        <v>0</v>
      </c>
      <c r="AF1010" s="229">
        <v>0</v>
      </c>
      <c r="AG1010" s="229">
        <v>0</v>
      </c>
      <c r="AH1010" s="229">
        <v>0</v>
      </c>
      <c r="AI1010" s="229">
        <v>0</v>
      </c>
      <c r="AJ1010" s="229">
        <v>0</v>
      </c>
      <c r="AK1010" s="229">
        <v>0</v>
      </c>
      <c r="AL1010" s="229">
        <v>0</v>
      </c>
    </row>
    <row r="1011" spans="1:38">
      <c r="A1011" s="229">
        <v>1103</v>
      </c>
      <c r="B1011" s="229" t="s">
        <v>3677</v>
      </c>
      <c r="C1011" s="229" t="s">
        <v>3721</v>
      </c>
      <c r="D1011" s="229">
        <f t="shared" si="15"/>
        <v>0</v>
      </c>
      <c r="G1011" s="229">
        <v>0</v>
      </c>
      <c r="H1011" s="229">
        <v>0</v>
      </c>
      <c r="I1011" s="229">
        <v>0</v>
      </c>
      <c r="J1011" s="229">
        <v>0</v>
      </c>
      <c r="K1011" s="229">
        <v>0</v>
      </c>
      <c r="L1011" s="229">
        <v>0</v>
      </c>
      <c r="M1011" s="229">
        <v>0</v>
      </c>
      <c r="N1011" s="229">
        <v>0</v>
      </c>
      <c r="O1011" s="229">
        <v>0</v>
      </c>
      <c r="P1011" s="229">
        <v>0</v>
      </c>
      <c r="Q1011" s="229">
        <v>0</v>
      </c>
      <c r="R1011" s="229">
        <v>0</v>
      </c>
      <c r="S1011" s="229">
        <v>0</v>
      </c>
      <c r="T1011" s="229">
        <v>0</v>
      </c>
      <c r="U1011" s="229">
        <v>0</v>
      </c>
      <c r="V1011" s="229">
        <v>0</v>
      </c>
      <c r="W1011" s="229">
        <v>0</v>
      </c>
      <c r="X1011" s="229">
        <v>0</v>
      </c>
      <c r="Y1011" s="229">
        <v>0</v>
      </c>
      <c r="Z1011" s="229">
        <v>0</v>
      </c>
      <c r="AA1011" s="229">
        <v>0</v>
      </c>
      <c r="AB1011" s="229">
        <v>0</v>
      </c>
      <c r="AC1011" s="229">
        <v>0</v>
      </c>
      <c r="AD1011" s="229">
        <v>0</v>
      </c>
      <c r="AE1011" s="229">
        <v>0</v>
      </c>
      <c r="AF1011" s="229">
        <v>0</v>
      </c>
      <c r="AG1011" s="229">
        <v>0</v>
      </c>
      <c r="AH1011" s="229">
        <v>0</v>
      </c>
      <c r="AI1011" s="229">
        <v>0</v>
      </c>
      <c r="AJ1011" s="229">
        <v>0</v>
      </c>
      <c r="AK1011" s="229">
        <v>0</v>
      </c>
      <c r="AL1011" s="229">
        <v>0</v>
      </c>
    </row>
    <row r="1012" spans="1:38">
      <c r="A1012" s="229">
        <v>1104</v>
      </c>
      <c r="B1012" s="229" t="s">
        <v>3614</v>
      </c>
      <c r="C1012" s="229" t="s">
        <v>3722</v>
      </c>
      <c r="D1012" s="229">
        <f t="shared" si="15"/>
        <v>0</v>
      </c>
      <c r="G1012" s="229">
        <v>0</v>
      </c>
      <c r="H1012" s="229">
        <v>0</v>
      </c>
      <c r="I1012" s="229">
        <v>0</v>
      </c>
      <c r="J1012" s="229">
        <v>0</v>
      </c>
      <c r="K1012" s="229">
        <v>0</v>
      </c>
      <c r="L1012" s="229">
        <v>0</v>
      </c>
      <c r="M1012" s="229">
        <v>0</v>
      </c>
      <c r="N1012" s="229">
        <v>0</v>
      </c>
      <c r="O1012" s="229">
        <v>0</v>
      </c>
      <c r="P1012" s="229">
        <v>0</v>
      </c>
      <c r="Q1012" s="229">
        <v>0</v>
      </c>
      <c r="R1012" s="229">
        <v>0</v>
      </c>
      <c r="S1012" s="229">
        <v>0</v>
      </c>
      <c r="T1012" s="229">
        <v>0</v>
      </c>
      <c r="U1012" s="229">
        <v>0</v>
      </c>
      <c r="V1012" s="229">
        <v>0</v>
      </c>
      <c r="W1012" s="229">
        <v>0</v>
      </c>
      <c r="X1012" s="229">
        <v>0</v>
      </c>
      <c r="Y1012" s="229">
        <v>0</v>
      </c>
      <c r="Z1012" s="229">
        <v>0</v>
      </c>
      <c r="AA1012" s="229">
        <v>0</v>
      </c>
      <c r="AB1012" s="229">
        <v>0</v>
      </c>
      <c r="AC1012" s="229">
        <v>0</v>
      </c>
      <c r="AD1012" s="229">
        <v>0</v>
      </c>
      <c r="AE1012" s="229">
        <v>0</v>
      </c>
      <c r="AF1012" s="229">
        <v>0</v>
      </c>
      <c r="AG1012" s="229">
        <v>0</v>
      </c>
      <c r="AH1012" s="229">
        <v>0</v>
      </c>
      <c r="AI1012" s="229">
        <v>0</v>
      </c>
      <c r="AJ1012" s="229">
        <v>0</v>
      </c>
      <c r="AK1012" s="229">
        <v>0</v>
      </c>
      <c r="AL1012" s="229">
        <v>0</v>
      </c>
    </row>
    <row r="1013" spans="1:38">
      <c r="A1013" s="229">
        <v>1105</v>
      </c>
      <c r="B1013" s="229" t="s">
        <v>3614</v>
      </c>
      <c r="C1013" s="229" t="s">
        <v>3723</v>
      </c>
      <c r="D1013" s="229">
        <f t="shared" si="15"/>
        <v>0</v>
      </c>
      <c r="G1013" s="229">
        <v>0</v>
      </c>
      <c r="H1013" s="229">
        <v>0</v>
      </c>
      <c r="I1013" s="229">
        <v>0</v>
      </c>
      <c r="J1013" s="229">
        <v>0</v>
      </c>
      <c r="K1013" s="229">
        <v>0</v>
      </c>
      <c r="L1013" s="229">
        <v>0</v>
      </c>
      <c r="M1013" s="229">
        <v>0</v>
      </c>
      <c r="N1013" s="229">
        <v>0</v>
      </c>
      <c r="O1013" s="229">
        <v>0</v>
      </c>
      <c r="P1013" s="229">
        <v>0</v>
      </c>
      <c r="Q1013" s="229">
        <v>0</v>
      </c>
      <c r="R1013" s="229">
        <v>0</v>
      </c>
      <c r="S1013" s="229">
        <v>0</v>
      </c>
      <c r="T1013" s="229">
        <v>0</v>
      </c>
      <c r="U1013" s="229">
        <v>0</v>
      </c>
      <c r="V1013" s="229">
        <v>0</v>
      </c>
      <c r="W1013" s="229">
        <v>0</v>
      </c>
      <c r="X1013" s="229">
        <v>0</v>
      </c>
      <c r="Y1013" s="229">
        <v>0</v>
      </c>
      <c r="Z1013" s="229">
        <v>0</v>
      </c>
      <c r="AA1013" s="229">
        <v>0</v>
      </c>
      <c r="AB1013" s="229">
        <v>0</v>
      </c>
      <c r="AC1013" s="229">
        <v>0</v>
      </c>
      <c r="AD1013" s="229">
        <v>0</v>
      </c>
      <c r="AE1013" s="229">
        <v>0</v>
      </c>
      <c r="AF1013" s="229">
        <v>0</v>
      </c>
      <c r="AG1013" s="229">
        <v>0</v>
      </c>
      <c r="AH1013" s="229">
        <v>0</v>
      </c>
      <c r="AI1013" s="229">
        <v>0</v>
      </c>
      <c r="AJ1013" s="229">
        <v>0</v>
      </c>
      <c r="AK1013" s="229">
        <v>0</v>
      </c>
      <c r="AL1013" s="229">
        <v>0</v>
      </c>
    </row>
    <row r="1014" spans="1:38">
      <c r="A1014" s="229">
        <v>1109</v>
      </c>
      <c r="B1014" s="229" t="s">
        <v>3614</v>
      </c>
      <c r="C1014" s="229" t="s">
        <v>3724</v>
      </c>
      <c r="D1014" s="229">
        <f t="shared" si="15"/>
        <v>0</v>
      </c>
      <c r="G1014" s="229">
        <v>0</v>
      </c>
      <c r="H1014" s="229">
        <v>0</v>
      </c>
      <c r="I1014" s="229">
        <v>0</v>
      </c>
      <c r="J1014" s="229">
        <v>0</v>
      </c>
      <c r="K1014" s="229">
        <v>0</v>
      </c>
      <c r="L1014" s="229">
        <v>0</v>
      </c>
      <c r="M1014" s="229">
        <v>0</v>
      </c>
      <c r="N1014" s="229">
        <v>0</v>
      </c>
      <c r="O1014" s="229">
        <v>0</v>
      </c>
      <c r="P1014" s="229">
        <v>0</v>
      </c>
      <c r="Q1014" s="229">
        <v>0</v>
      </c>
      <c r="R1014" s="229">
        <v>0</v>
      </c>
      <c r="S1014" s="229">
        <v>0</v>
      </c>
      <c r="T1014" s="229">
        <v>0</v>
      </c>
      <c r="U1014" s="229">
        <v>0</v>
      </c>
      <c r="V1014" s="229">
        <v>0</v>
      </c>
      <c r="W1014" s="229">
        <v>0</v>
      </c>
      <c r="X1014" s="229">
        <v>0</v>
      </c>
      <c r="Y1014" s="229">
        <v>0</v>
      </c>
      <c r="Z1014" s="229">
        <v>0</v>
      </c>
      <c r="AA1014" s="229">
        <v>0</v>
      </c>
      <c r="AB1014" s="229">
        <v>0</v>
      </c>
      <c r="AC1014" s="229">
        <v>0</v>
      </c>
      <c r="AD1014" s="229">
        <v>0</v>
      </c>
      <c r="AE1014" s="229">
        <v>0</v>
      </c>
      <c r="AF1014" s="229">
        <v>0</v>
      </c>
      <c r="AG1014" s="229">
        <v>0</v>
      </c>
      <c r="AH1014" s="229">
        <v>0</v>
      </c>
      <c r="AI1014" s="229">
        <v>0</v>
      </c>
      <c r="AJ1014" s="229">
        <v>0</v>
      </c>
      <c r="AK1014" s="229">
        <v>0</v>
      </c>
      <c r="AL1014" s="229">
        <v>0</v>
      </c>
    </row>
    <row r="1015" spans="1:38">
      <c r="A1015" s="229">
        <v>1110</v>
      </c>
      <c r="B1015" s="229" t="s">
        <v>3614</v>
      </c>
      <c r="C1015" s="229" t="s">
        <v>3725</v>
      </c>
      <c r="D1015" s="229">
        <f t="shared" si="15"/>
        <v>0</v>
      </c>
      <c r="G1015" s="229">
        <v>0</v>
      </c>
      <c r="H1015" s="229">
        <v>0</v>
      </c>
      <c r="I1015" s="229">
        <v>0</v>
      </c>
      <c r="J1015" s="229">
        <v>0</v>
      </c>
      <c r="K1015" s="229">
        <v>0</v>
      </c>
      <c r="L1015" s="229">
        <v>0</v>
      </c>
      <c r="M1015" s="229">
        <v>0</v>
      </c>
      <c r="N1015" s="229">
        <v>0</v>
      </c>
      <c r="O1015" s="229">
        <v>0</v>
      </c>
      <c r="P1015" s="229">
        <v>0</v>
      </c>
      <c r="Q1015" s="229">
        <v>0</v>
      </c>
      <c r="R1015" s="229">
        <v>0</v>
      </c>
      <c r="S1015" s="229">
        <v>0</v>
      </c>
      <c r="T1015" s="229">
        <v>0</v>
      </c>
      <c r="U1015" s="229">
        <v>0</v>
      </c>
      <c r="V1015" s="229">
        <v>0</v>
      </c>
      <c r="W1015" s="229">
        <v>0</v>
      </c>
      <c r="X1015" s="229">
        <v>0</v>
      </c>
      <c r="Y1015" s="229">
        <v>0</v>
      </c>
      <c r="Z1015" s="229">
        <v>0</v>
      </c>
      <c r="AA1015" s="229">
        <v>0</v>
      </c>
      <c r="AB1015" s="229">
        <v>0</v>
      </c>
      <c r="AC1015" s="229">
        <v>0</v>
      </c>
      <c r="AD1015" s="229">
        <v>0</v>
      </c>
      <c r="AE1015" s="229">
        <v>0</v>
      </c>
      <c r="AF1015" s="229">
        <v>0</v>
      </c>
      <c r="AG1015" s="229">
        <v>0</v>
      </c>
      <c r="AH1015" s="229">
        <v>0</v>
      </c>
      <c r="AI1015" s="229">
        <v>0</v>
      </c>
      <c r="AJ1015" s="229">
        <v>0</v>
      </c>
      <c r="AK1015" s="229">
        <v>0</v>
      </c>
      <c r="AL1015" s="229">
        <v>0</v>
      </c>
    </row>
    <row r="1016" spans="1:38">
      <c r="A1016" s="229">
        <v>1111</v>
      </c>
      <c r="B1016" s="229" t="s">
        <v>3614</v>
      </c>
      <c r="C1016" s="229" t="s">
        <v>3726</v>
      </c>
      <c r="D1016" s="229">
        <f t="shared" si="15"/>
        <v>0</v>
      </c>
      <c r="G1016" s="229">
        <v>0</v>
      </c>
      <c r="H1016" s="229">
        <v>0</v>
      </c>
      <c r="I1016" s="229">
        <v>0</v>
      </c>
      <c r="J1016" s="229">
        <v>0</v>
      </c>
      <c r="K1016" s="229">
        <v>0</v>
      </c>
      <c r="L1016" s="229">
        <v>0</v>
      </c>
      <c r="M1016" s="229">
        <v>0</v>
      </c>
      <c r="N1016" s="229">
        <v>0</v>
      </c>
      <c r="O1016" s="229">
        <v>0</v>
      </c>
      <c r="P1016" s="229">
        <v>0</v>
      </c>
      <c r="Q1016" s="229">
        <v>0</v>
      </c>
      <c r="R1016" s="229">
        <v>0</v>
      </c>
      <c r="S1016" s="229">
        <v>0</v>
      </c>
      <c r="T1016" s="229">
        <v>0</v>
      </c>
      <c r="U1016" s="229">
        <v>0</v>
      </c>
      <c r="V1016" s="229">
        <v>0</v>
      </c>
      <c r="W1016" s="229">
        <v>0</v>
      </c>
      <c r="X1016" s="229">
        <v>0</v>
      </c>
      <c r="Y1016" s="229">
        <v>0</v>
      </c>
      <c r="Z1016" s="229">
        <v>0</v>
      </c>
      <c r="AA1016" s="229">
        <v>0</v>
      </c>
      <c r="AB1016" s="229">
        <v>0</v>
      </c>
      <c r="AC1016" s="229">
        <v>0</v>
      </c>
      <c r="AD1016" s="229">
        <v>0</v>
      </c>
      <c r="AE1016" s="229">
        <v>0</v>
      </c>
      <c r="AF1016" s="229">
        <v>0</v>
      </c>
      <c r="AG1016" s="229">
        <v>0</v>
      </c>
      <c r="AH1016" s="229">
        <v>0</v>
      </c>
      <c r="AI1016" s="229">
        <v>0</v>
      </c>
      <c r="AJ1016" s="229">
        <v>0</v>
      </c>
      <c r="AK1016" s="229">
        <v>0</v>
      </c>
      <c r="AL1016" s="229">
        <v>0</v>
      </c>
    </row>
    <row r="1017" spans="1:38">
      <c r="A1017" s="229">
        <v>1112</v>
      </c>
      <c r="B1017" s="229" t="s">
        <v>3614</v>
      </c>
      <c r="C1017" s="229" t="s">
        <v>3727</v>
      </c>
      <c r="D1017" s="229">
        <f t="shared" si="15"/>
        <v>0</v>
      </c>
      <c r="G1017" s="229">
        <v>0</v>
      </c>
      <c r="H1017" s="229">
        <v>0</v>
      </c>
      <c r="I1017" s="229">
        <v>0</v>
      </c>
      <c r="J1017" s="229">
        <v>0</v>
      </c>
      <c r="K1017" s="229">
        <v>0</v>
      </c>
      <c r="L1017" s="229">
        <v>0</v>
      </c>
      <c r="M1017" s="229">
        <v>0</v>
      </c>
      <c r="N1017" s="229">
        <v>0</v>
      </c>
      <c r="O1017" s="229">
        <v>0</v>
      </c>
      <c r="P1017" s="229">
        <v>0</v>
      </c>
      <c r="Q1017" s="229">
        <v>0</v>
      </c>
      <c r="R1017" s="229">
        <v>0</v>
      </c>
      <c r="S1017" s="229">
        <v>0</v>
      </c>
      <c r="T1017" s="229">
        <v>0</v>
      </c>
      <c r="U1017" s="229">
        <v>0</v>
      </c>
      <c r="V1017" s="229">
        <v>0</v>
      </c>
      <c r="W1017" s="229">
        <v>0</v>
      </c>
      <c r="X1017" s="229">
        <v>0</v>
      </c>
      <c r="Y1017" s="229">
        <v>0</v>
      </c>
      <c r="Z1017" s="229">
        <v>0</v>
      </c>
      <c r="AA1017" s="229">
        <v>0</v>
      </c>
      <c r="AB1017" s="229">
        <v>0</v>
      </c>
      <c r="AC1017" s="229">
        <v>0</v>
      </c>
      <c r="AD1017" s="229">
        <v>0</v>
      </c>
      <c r="AE1017" s="229">
        <v>0</v>
      </c>
      <c r="AF1017" s="229">
        <v>0</v>
      </c>
      <c r="AG1017" s="229">
        <v>0</v>
      </c>
      <c r="AH1017" s="229">
        <v>0</v>
      </c>
      <c r="AI1017" s="229">
        <v>0</v>
      </c>
      <c r="AJ1017" s="229">
        <v>0</v>
      </c>
      <c r="AK1017" s="229">
        <v>0</v>
      </c>
      <c r="AL1017" s="229">
        <v>0</v>
      </c>
    </row>
    <row r="1018" spans="1:38">
      <c r="A1018" s="229">
        <v>1113</v>
      </c>
      <c r="B1018" s="229" t="s">
        <v>3614</v>
      </c>
      <c r="C1018" s="229" t="s">
        <v>3728</v>
      </c>
      <c r="D1018" s="229">
        <f t="shared" si="15"/>
        <v>0</v>
      </c>
      <c r="G1018" s="229">
        <v>0</v>
      </c>
      <c r="H1018" s="229">
        <v>0</v>
      </c>
      <c r="I1018" s="229">
        <v>0</v>
      </c>
      <c r="J1018" s="229">
        <v>0</v>
      </c>
      <c r="K1018" s="229">
        <v>0</v>
      </c>
      <c r="L1018" s="229">
        <v>0</v>
      </c>
      <c r="M1018" s="229">
        <v>0</v>
      </c>
      <c r="N1018" s="229">
        <v>0</v>
      </c>
      <c r="O1018" s="229">
        <v>0</v>
      </c>
      <c r="P1018" s="229">
        <v>0</v>
      </c>
      <c r="Q1018" s="229">
        <v>0</v>
      </c>
      <c r="R1018" s="229">
        <v>0</v>
      </c>
      <c r="S1018" s="229">
        <v>0</v>
      </c>
      <c r="T1018" s="229">
        <v>0</v>
      </c>
      <c r="U1018" s="229">
        <v>0</v>
      </c>
      <c r="V1018" s="229">
        <v>0</v>
      </c>
      <c r="W1018" s="229">
        <v>0</v>
      </c>
      <c r="X1018" s="229">
        <v>0</v>
      </c>
      <c r="Y1018" s="229">
        <v>0</v>
      </c>
      <c r="Z1018" s="229">
        <v>0</v>
      </c>
      <c r="AA1018" s="229">
        <v>0</v>
      </c>
      <c r="AB1018" s="229">
        <v>0</v>
      </c>
      <c r="AC1018" s="229">
        <v>0</v>
      </c>
      <c r="AD1018" s="229">
        <v>0</v>
      </c>
      <c r="AE1018" s="229">
        <v>0</v>
      </c>
      <c r="AF1018" s="229">
        <v>0</v>
      </c>
      <c r="AG1018" s="229">
        <v>0</v>
      </c>
      <c r="AH1018" s="229">
        <v>0</v>
      </c>
      <c r="AI1018" s="229">
        <v>0</v>
      </c>
      <c r="AJ1018" s="229">
        <v>0</v>
      </c>
      <c r="AK1018" s="229">
        <v>0</v>
      </c>
      <c r="AL1018" s="229">
        <v>0</v>
      </c>
    </row>
    <row r="1019" spans="1:38">
      <c r="A1019" s="229">
        <v>1114</v>
      </c>
      <c r="B1019" s="229" t="s">
        <v>3614</v>
      </c>
      <c r="C1019" s="229" t="s">
        <v>3729</v>
      </c>
      <c r="D1019" s="229">
        <f t="shared" si="15"/>
        <v>0</v>
      </c>
      <c r="G1019" s="229">
        <v>0</v>
      </c>
      <c r="H1019" s="229">
        <v>0</v>
      </c>
      <c r="I1019" s="229">
        <v>0</v>
      </c>
      <c r="J1019" s="229">
        <v>0</v>
      </c>
      <c r="K1019" s="229">
        <v>0</v>
      </c>
      <c r="L1019" s="229">
        <v>0</v>
      </c>
      <c r="M1019" s="229">
        <v>0</v>
      </c>
      <c r="N1019" s="229">
        <v>0</v>
      </c>
      <c r="O1019" s="229">
        <v>0</v>
      </c>
      <c r="P1019" s="229">
        <v>0</v>
      </c>
      <c r="Q1019" s="229">
        <v>0</v>
      </c>
      <c r="R1019" s="229">
        <v>0</v>
      </c>
      <c r="S1019" s="229">
        <v>0</v>
      </c>
      <c r="T1019" s="229">
        <v>0</v>
      </c>
      <c r="U1019" s="229">
        <v>0</v>
      </c>
      <c r="V1019" s="229">
        <v>0</v>
      </c>
      <c r="W1019" s="229">
        <v>0</v>
      </c>
      <c r="X1019" s="229">
        <v>0</v>
      </c>
      <c r="Y1019" s="229">
        <v>0</v>
      </c>
      <c r="Z1019" s="229">
        <v>0</v>
      </c>
      <c r="AA1019" s="229">
        <v>0</v>
      </c>
      <c r="AB1019" s="229">
        <v>0</v>
      </c>
      <c r="AC1019" s="229">
        <v>0</v>
      </c>
      <c r="AD1019" s="229">
        <v>0</v>
      </c>
      <c r="AE1019" s="229">
        <v>0</v>
      </c>
      <c r="AF1019" s="229">
        <v>0</v>
      </c>
      <c r="AG1019" s="229">
        <v>0</v>
      </c>
      <c r="AH1019" s="229">
        <v>0</v>
      </c>
      <c r="AI1019" s="229">
        <v>0</v>
      </c>
      <c r="AJ1019" s="229">
        <v>0</v>
      </c>
      <c r="AK1019" s="229">
        <v>0</v>
      </c>
      <c r="AL1019" s="229">
        <v>0</v>
      </c>
    </row>
    <row r="1020" spans="1:38">
      <c r="A1020" s="229">
        <v>1115</v>
      </c>
      <c r="B1020" s="229" t="s">
        <v>3614</v>
      </c>
      <c r="C1020" s="229" t="s">
        <v>3730</v>
      </c>
      <c r="D1020" s="229">
        <f t="shared" si="15"/>
        <v>0</v>
      </c>
      <c r="G1020" s="229">
        <v>0</v>
      </c>
      <c r="H1020" s="229">
        <v>0</v>
      </c>
      <c r="I1020" s="229">
        <v>0</v>
      </c>
      <c r="J1020" s="229">
        <v>0</v>
      </c>
      <c r="K1020" s="229">
        <v>0</v>
      </c>
      <c r="L1020" s="229">
        <v>0</v>
      </c>
      <c r="M1020" s="229">
        <v>0</v>
      </c>
      <c r="N1020" s="229">
        <v>0</v>
      </c>
      <c r="O1020" s="229">
        <v>0</v>
      </c>
      <c r="P1020" s="229">
        <v>0</v>
      </c>
      <c r="Q1020" s="229">
        <v>0</v>
      </c>
      <c r="R1020" s="229">
        <v>0</v>
      </c>
      <c r="S1020" s="229">
        <v>0</v>
      </c>
      <c r="T1020" s="229">
        <v>0</v>
      </c>
      <c r="U1020" s="229">
        <v>0</v>
      </c>
      <c r="V1020" s="229">
        <v>0</v>
      </c>
      <c r="W1020" s="229">
        <v>0</v>
      </c>
      <c r="X1020" s="229">
        <v>0</v>
      </c>
      <c r="Y1020" s="229">
        <v>0</v>
      </c>
      <c r="Z1020" s="229">
        <v>0</v>
      </c>
      <c r="AA1020" s="229">
        <v>0</v>
      </c>
      <c r="AB1020" s="229">
        <v>0</v>
      </c>
      <c r="AC1020" s="229">
        <v>0</v>
      </c>
      <c r="AD1020" s="229">
        <v>0</v>
      </c>
      <c r="AE1020" s="229">
        <v>0</v>
      </c>
      <c r="AF1020" s="229">
        <v>0</v>
      </c>
      <c r="AG1020" s="229">
        <v>0</v>
      </c>
      <c r="AH1020" s="229">
        <v>0</v>
      </c>
      <c r="AI1020" s="229">
        <v>0</v>
      </c>
      <c r="AJ1020" s="229">
        <v>0</v>
      </c>
      <c r="AK1020" s="229">
        <v>0</v>
      </c>
      <c r="AL1020" s="229">
        <v>0</v>
      </c>
    </row>
    <row r="1021" spans="1:38">
      <c r="A1021" s="229">
        <v>1116</v>
      </c>
      <c r="B1021" s="229" t="s">
        <v>3614</v>
      </c>
      <c r="C1021" s="229" t="s">
        <v>3731</v>
      </c>
      <c r="D1021" s="229">
        <f t="shared" si="15"/>
        <v>0</v>
      </c>
      <c r="G1021" s="229">
        <v>0</v>
      </c>
      <c r="H1021" s="229">
        <v>0</v>
      </c>
      <c r="I1021" s="229">
        <v>0</v>
      </c>
      <c r="J1021" s="229">
        <v>0</v>
      </c>
      <c r="K1021" s="229">
        <v>0</v>
      </c>
      <c r="L1021" s="229">
        <v>0</v>
      </c>
      <c r="M1021" s="229">
        <v>0</v>
      </c>
      <c r="N1021" s="229">
        <v>0</v>
      </c>
      <c r="O1021" s="229">
        <v>0</v>
      </c>
      <c r="P1021" s="229">
        <v>0</v>
      </c>
      <c r="Q1021" s="229">
        <v>0</v>
      </c>
      <c r="R1021" s="229">
        <v>0</v>
      </c>
      <c r="S1021" s="229">
        <v>0</v>
      </c>
      <c r="T1021" s="229">
        <v>0</v>
      </c>
      <c r="U1021" s="229">
        <v>0</v>
      </c>
      <c r="V1021" s="229">
        <v>0</v>
      </c>
      <c r="W1021" s="229">
        <v>0</v>
      </c>
      <c r="X1021" s="229">
        <v>0</v>
      </c>
      <c r="Y1021" s="229">
        <v>0</v>
      </c>
      <c r="Z1021" s="229">
        <v>0</v>
      </c>
      <c r="AA1021" s="229">
        <v>0</v>
      </c>
      <c r="AB1021" s="229">
        <v>0</v>
      </c>
      <c r="AC1021" s="229">
        <v>0</v>
      </c>
      <c r="AD1021" s="229">
        <v>0</v>
      </c>
      <c r="AE1021" s="229">
        <v>0</v>
      </c>
      <c r="AF1021" s="229">
        <v>0</v>
      </c>
      <c r="AG1021" s="229">
        <v>0</v>
      </c>
      <c r="AH1021" s="229">
        <v>0</v>
      </c>
      <c r="AI1021" s="229">
        <v>0</v>
      </c>
      <c r="AJ1021" s="229">
        <v>0</v>
      </c>
      <c r="AK1021" s="229">
        <v>0</v>
      </c>
      <c r="AL1021" s="229">
        <v>0</v>
      </c>
    </row>
    <row r="1022" spans="1:38">
      <c r="A1022" s="229">
        <v>1118</v>
      </c>
      <c r="B1022" s="229" t="s">
        <v>3614</v>
      </c>
      <c r="C1022" s="229" t="s">
        <v>3732</v>
      </c>
      <c r="D1022" s="229">
        <f t="shared" si="15"/>
        <v>0</v>
      </c>
      <c r="G1022" s="229">
        <v>0</v>
      </c>
      <c r="H1022" s="229">
        <v>0</v>
      </c>
      <c r="I1022" s="229">
        <v>0</v>
      </c>
      <c r="J1022" s="229">
        <v>0</v>
      </c>
      <c r="K1022" s="229">
        <v>0</v>
      </c>
      <c r="L1022" s="229">
        <v>0</v>
      </c>
      <c r="M1022" s="229">
        <v>0</v>
      </c>
      <c r="N1022" s="229">
        <v>0</v>
      </c>
      <c r="O1022" s="229">
        <v>0</v>
      </c>
      <c r="P1022" s="229">
        <v>0</v>
      </c>
      <c r="Q1022" s="229">
        <v>0</v>
      </c>
      <c r="R1022" s="229">
        <v>0</v>
      </c>
      <c r="S1022" s="229">
        <v>0</v>
      </c>
      <c r="T1022" s="229">
        <v>0</v>
      </c>
      <c r="U1022" s="229">
        <v>0</v>
      </c>
      <c r="V1022" s="229">
        <v>0</v>
      </c>
      <c r="W1022" s="229">
        <v>0</v>
      </c>
      <c r="X1022" s="229">
        <v>0</v>
      </c>
      <c r="Y1022" s="229">
        <v>0</v>
      </c>
      <c r="Z1022" s="229">
        <v>0</v>
      </c>
      <c r="AA1022" s="229">
        <v>0</v>
      </c>
      <c r="AB1022" s="229">
        <v>0</v>
      </c>
      <c r="AC1022" s="229">
        <v>0</v>
      </c>
      <c r="AD1022" s="229">
        <v>0</v>
      </c>
      <c r="AE1022" s="229">
        <v>0</v>
      </c>
      <c r="AF1022" s="229">
        <v>0</v>
      </c>
      <c r="AG1022" s="229">
        <v>0</v>
      </c>
      <c r="AH1022" s="229">
        <v>0</v>
      </c>
      <c r="AI1022" s="229">
        <v>0</v>
      </c>
      <c r="AJ1022" s="229">
        <v>0</v>
      </c>
      <c r="AK1022" s="229">
        <v>0</v>
      </c>
      <c r="AL1022" s="229">
        <v>0</v>
      </c>
    </row>
    <row r="1023" spans="1:38">
      <c r="A1023" s="229">
        <v>1120</v>
      </c>
      <c r="B1023" s="229" t="s">
        <v>3614</v>
      </c>
      <c r="C1023" s="229" t="s">
        <v>3733</v>
      </c>
      <c r="D1023" s="229">
        <f t="shared" si="15"/>
        <v>0</v>
      </c>
      <c r="G1023" s="229">
        <v>0</v>
      </c>
      <c r="H1023" s="229">
        <v>0</v>
      </c>
      <c r="I1023" s="229">
        <v>0</v>
      </c>
      <c r="J1023" s="229">
        <v>0</v>
      </c>
      <c r="K1023" s="229">
        <v>0</v>
      </c>
      <c r="L1023" s="229">
        <v>0</v>
      </c>
      <c r="M1023" s="229">
        <v>0</v>
      </c>
      <c r="N1023" s="229">
        <v>0</v>
      </c>
      <c r="O1023" s="229">
        <v>0</v>
      </c>
      <c r="P1023" s="229">
        <v>0</v>
      </c>
      <c r="Q1023" s="229">
        <v>0</v>
      </c>
      <c r="R1023" s="229">
        <v>0</v>
      </c>
      <c r="S1023" s="229">
        <v>0</v>
      </c>
      <c r="T1023" s="229">
        <v>0</v>
      </c>
      <c r="U1023" s="229">
        <v>0</v>
      </c>
      <c r="V1023" s="229">
        <v>0</v>
      </c>
      <c r="W1023" s="229">
        <v>0</v>
      </c>
      <c r="X1023" s="229">
        <v>0</v>
      </c>
      <c r="Y1023" s="229">
        <v>0</v>
      </c>
      <c r="Z1023" s="229">
        <v>0</v>
      </c>
      <c r="AA1023" s="229">
        <v>0</v>
      </c>
      <c r="AB1023" s="229">
        <v>0</v>
      </c>
      <c r="AC1023" s="229">
        <v>0</v>
      </c>
      <c r="AD1023" s="229">
        <v>0</v>
      </c>
      <c r="AE1023" s="229">
        <v>0</v>
      </c>
      <c r="AF1023" s="229">
        <v>0</v>
      </c>
      <c r="AG1023" s="229">
        <v>0</v>
      </c>
      <c r="AH1023" s="229">
        <v>0</v>
      </c>
      <c r="AI1023" s="229">
        <v>0</v>
      </c>
      <c r="AJ1023" s="229">
        <v>0</v>
      </c>
      <c r="AK1023" s="229">
        <v>0</v>
      </c>
      <c r="AL1023" s="229">
        <v>0</v>
      </c>
    </row>
    <row r="1024" spans="1:38">
      <c r="A1024" s="229">
        <v>1121</v>
      </c>
      <c r="B1024" s="229" t="s">
        <v>3614</v>
      </c>
      <c r="C1024" s="229" t="s">
        <v>3734</v>
      </c>
      <c r="D1024" s="229">
        <f t="shared" si="15"/>
        <v>0</v>
      </c>
      <c r="G1024" s="229">
        <v>0</v>
      </c>
      <c r="H1024" s="229">
        <v>0</v>
      </c>
      <c r="I1024" s="229">
        <v>0</v>
      </c>
      <c r="J1024" s="229">
        <v>0</v>
      </c>
      <c r="K1024" s="229">
        <v>0</v>
      </c>
      <c r="L1024" s="229">
        <v>0</v>
      </c>
      <c r="M1024" s="229">
        <v>0</v>
      </c>
      <c r="N1024" s="229">
        <v>0</v>
      </c>
      <c r="O1024" s="229">
        <v>0</v>
      </c>
      <c r="P1024" s="229">
        <v>0</v>
      </c>
      <c r="Q1024" s="229">
        <v>0</v>
      </c>
      <c r="R1024" s="229">
        <v>0</v>
      </c>
      <c r="S1024" s="229">
        <v>0</v>
      </c>
      <c r="T1024" s="229">
        <v>0</v>
      </c>
      <c r="U1024" s="229">
        <v>0</v>
      </c>
      <c r="V1024" s="229">
        <v>0</v>
      </c>
      <c r="W1024" s="229">
        <v>0</v>
      </c>
      <c r="X1024" s="229">
        <v>0</v>
      </c>
      <c r="Y1024" s="229">
        <v>0</v>
      </c>
      <c r="Z1024" s="229">
        <v>0</v>
      </c>
      <c r="AA1024" s="229">
        <v>0</v>
      </c>
      <c r="AB1024" s="229">
        <v>0</v>
      </c>
      <c r="AC1024" s="229">
        <v>0</v>
      </c>
      <c r="AD1024" s="229">
        <v>0</v>
      </c>
      <c r="AE1024" s="229">
        <v>0</v>
      </c>
      <c r="AF1024" s="229">
        <v>0</v>
      </c>
      <c r="AG1024" s="229">
        <v>0</v>
      </c>
      <c r="AH1024" s="229">
        <v>0</v>
      </c>
      <c r="AI1024" s="229">
        <v>0</v>
      </c>
      <c r="AJ1024" s="229">
        <v>0</v>
      </c>
      <c r="AK1024" s="229">
        <v>0</v>
      </c>
      <c r="AL1024" s="229">
        <v>0</v>
      </c>
    </row>
    <row r="1025" spans="1:38">
      <c r="A1025" s="229">
        <v>1122</v>
      </c>
      <c r="B1025" s="229" t="s">
        <v>3614</v>
      </c>
      <c r="C1025" s="229" t="s">
        <v>3735</v>
      </c>
      <c r="D1025" s="229">
        <f t="shared" si="15"/>
        <v>0</v>
      </c>
      <c r="G1025" s="229">
        <v>0</v>
      </c>
      <c r="H1025" s="229">
        <v>0</v>
      </c>
      <c r="I1025" s="229">
        <v>0</v>
      </c>
      <c r="J1025" s="229">
        <v>0</v>
      </c>
      <c r="K1025" s="229">
        <v>0</v>
      </c>
      <c r="L1025" s="229">
        <v>0</v>
      </c>
      <c r="M1025" s="229">
        <v>0</v>
      </c>
      <c r="N1025" s="229">
        <v>0</v>
      </c>
      <c r="O1025" s="229">
        <v>0</v>
      </c>
      <c r="P1025" s="229">
        <v>0</v>
      </c>
      <c r="Q1025" s="229">
        <v>0</v>
      </c>
      <c r="R1025" s="229">
        <v>0</v>
      </c>
      <c r="S1025" s="229">
        <v>0</v>
      </c>
      <c r="T1025" s="229">
        <v>0</v>
      </c>
      <c r="U1025" s="229">
        <v>0</v>
      </c>
      <c r="V1025" s="229">
        <v>0</v>
      </c>
      <c r="W1025" s="229">
        <v>0</v>
      </c>
      <c r="X1025" s="229">
        <v>0</v>
      </c>
      <c r="Y1025" s="229">
        <v>0</v>
      </c>
      <c r="Z1025" s="229">
        <v>0</v>
      </c>
      <c r="AA1025" s="229">
        <v>0</v>
      </c>
      <c r="AB1025" s="229">
        <v>0</v>
      </c>
      <c r="AC1025" s="229">
        <v>0</v>
      </c>
      <c r="AD1025" s="229">
        <v>0</v>
      </c>
      <c r="AE1025" s="229">
        <v>0</v>
      </c>
      <c r="AF1025" s="229">
        <v>0</v>
      </c>
      <c r="AG1025" s="229">
        <v>0</v>
      </c>
      <c r="AH1025" s="229">
        <v>0</v>
      </c>
      <c r="AI1025" s="229">
        <v>0</v>
      </c>
      <c r="AJ1025" s="229">
        <v>0</v>
      </c>
      <c r="AK1025" s="229">
        <v>0</v>
      </c>
      <c r="AL1025" s="229">
        <v>0</v>
      </c>
    </row>
    <row r="1026" spans="1:38">
      <c r="A1026" s="229">
        <v>1123</v>
      </c>
      <c r="B1026" s="229" t="s">
        <v>3614</v>
      </c>
      <c r="C1026" s="229" t="s">
        <v>3736</v>
      </c>
      <c r="D1026" s="229">
        <f t="shared" ref="D1026:D1089" si="16">IF(ISERROR(AL1026),0,AL1026)</f>
        <v>0</v>
      </c>
      <c r="G1026" s="229">
        <v>0</v>
      </c>
      <c r="H1026" s="229">
        <v>0</v>
      </c>
      <c r="I1026" s="229">
        <v>0</v>
      </c>
      <c r="J1026" s="229">
        <v>0</v>
      </c>
      <c r="K1026" s="229">
        <v>0</v>
      </c>
      <c r="L1026" s="229">
        <v>0</v>
      </c>
      <c r="M1026" s="229">
        <v>0</v>
      </c>
      <c r="N1026" s="229">
        <v>0</v>
      </c>
      <c r="O1026" s="229">
        <v>0</v>
      </c>
      <c r="P1026" s="229">
        <v>0</v>
      </c>
      <c r="Q1026" s="229">
        <v>0</v>
      </c>
      <c r="R1026" s="229">
        <v>0</v>
      </c>
      <c r="S1026" s="229">
        <v>0</v>
      </c>
      <c r="T1026" s="229">
        <v>0</v>
      </c>
      <c r="U1026" s="229">
        <v>0</v>
      </c>
      <c r="V1026" s="229">
        <v>0</v>
      </c>
      <c r="W1026" s="229">
        <v>0</v>
      </c>
      <c r="X1026" s="229">
        <v>0</v>
      </c>
      <c r="Y1026" s="229">
        <v>0</v>
      </c>
      <c r="Z1026" s="229">
        <v>0</v>
      </c>
      <c r="AA1026" s="229">
        <v>0</v>
      </c>
      <c r="AB1026" s="229">
        <v>0</v>
      </c>
      <c r="AC1026" s="229">
        <v>0</v>
      </c>
      <c r="AD1026" s="229">
        <v>0</v>
      </c>
      <c r="AE1026" s="229">
        <v>0</v>
      </c>
      <c r="AF1026" s="229">
        <v>0</v>
      </c>
      <c r="AG1026" s="229">
        <v>0</v>
      </c>
      <c r="AH1026" s="229">
        <v>0</v>
      </c>
      <c r="AI1026" s="229">
        <v>0</v>
      </c>
      <c r="AJ1026" s="229">
        <v>0</v>
      </c>
      <c r="AK1026" s="229">
        <v>0</v>
      </c>
      <c r="AL1026" s="229">
        <v>0</v>
      </c>
    </row>
    <row r="1027" spans="1:38">
      <c r="A1027" s="229">
        <v>1124</v>
      </c>
      <c r="B1027" s="229" t="s">
        <v>3614</v>
      </c>
      <c r="C1027" s="229" t="s">
        <v>3737</v>
      </c>
      <c r="D1027" s="229">
        <f t="shared" si="16"/>
        <v>0</v>
      </c>
      <c r="G1027" s="229">
        <v>0</v>
      </c>
      <c r="H1027" s="229">
        <v>0</v>
      </c>
      <c r="I1027" s="229">
        <v>0</v>
      </c>
      <c r="J1027" s="229">
        <v>0</v>
      </c>
      <c r="K1027" s="229">
        <v>0</v>
      </c>
      <c r="L1027" s="229">
        <v>0</v>
      </c>
      <c r="M1027" s="229">
        <v>0</v>
      </c>
      <c r="N1027" s="229">
        <v>0</v>
      </c>
      <c r="O1027" s="229">
        <v>0</v>
      </c>
      <c r="P1027" s="229">
        <v>0</v>
      </c>
      <c r="Q1027" s="229">
        <v>0</v>
      </c>
      <c r="R1027" s="229">
        <v>0</v>
      </c>
      <c r="S1027" s="229">
        <v>0</v>
      </c>
      <c r="T1027" s="229">
        <v>0</v>
      </c>
      <c r="U1027" s="229">
        <v>0</v>
      </c>
      <c r="V1027" s="229">
        <v>0</v>
      </c>
      <c r="W1027" s="229">
        <v>0</v>
      </c>
      <c r="X1027" s="229">
        <v>0</v>
      </c>
      <c r="Y1027" s="229">
        <v>0</v>
      </c>
      <c r="Z1027" s="229">
        <v>0</v>
      </c>
      <c r="AA1027" s="229">
        <v>0</v>
      </c>
      <c r="AB1027" s="229">
        <v>0</v>
      </c>
      <c r="AC1027" s="229">
        <v>0</v>
      </c>
      <c r="AD1027" s="229">
        <v>0</v>
      </c>
      <c r="AE1027" s="229">
        <v>0</v>
      </c>
      <c r="AF1027" s="229">
        <v>0</v>
      </c>
      <c r="AG1027" s="229">
        <v>0</v>
      </c>
      <c r="AH1027" s="229">
        <v>0</v>
      </c>
      <c r="AI1027" s="229">
        <v>0</v>
      </c>
      <c r="AJ1027" s="229">
        <v>0</v>
      </c>
      <c r="AK1027" s="229">
        <v>0</v>
      </c>
      <c r="AL1027" s="229">
        <v>0</v>
      </c>
    </row>
    <row r="1028" spans="1:38">
      <c r="A1028" s="229">
        <v>1125</v>
      </c>
      <c r="B1028" s="229" t="s">
        <v>3614</v>
      </c>
      <c r="C1028" s="229" t="s">
        <v>3738</v>
      </c>
      <c r="D1028" s="229">
        <f t="shared" si="16"/>
        <v>0</v>
      </c>
      <c r="G1028" s="229">
        <v>0</v>
      </c>
      <c r="H1028" s="229">
        <v>0</v>
      </c>
      <c r="I1028" s="229">
        <v>0</v>
      </c>
      <c r="J1028" s="229">
        <v>0</v>
      </c>
      <c r="K1028" s="229">
        <v>0</v>
      </c>
      <c r="L1028" s="229">
        <v>0</v>
      </c>
      <c r="M1028" s="229">
        <v>0</v>
      </c>
      <c r="N1028" s="229">
        <v>0</v>
      </c>
      <c r="O1028" s="229">
        <v>0</v>
      </c>
      <c r="P1028" s="229">
        <v>0</v>
      </c>
      <c r="Q1028" s="229">
        <v>0</v>
      </c>
      <c r="R1028" s="229">
        <v>0</v>
      </c>
      <c r="S1028" s="229">
        <v>0</v>
      </c>
      <c r="T1028" s="229">
        <v>0</v>
      </c>
      <c r="U1028" s="229">
        <v>0</v>
      </c>
      <c r="V1028" s="229">
        <v>0</v>
      </c>
      <c r="W1028" s="229">
        <v>0</v>
      </c>
      <c r="X1028" s="229">
        <v>0</v>
      </c>
      <c r="Y1028" s="229">
        <v>0</v>
      </c>
      <c r="Z1028" s="229">
        <v>0</v>
      </c>
      <c r="AA1028" s="229">
        <v>0</v>
      </c>
      <c r="AB1028" s="229">
        <v>0</v>
      </c>
      <c r="AC1028" s="229">
        <v>0</v>
      </c>
      <c r="AD1028" s="229">
        <v>0</v>
      </c>
      <c r="AE1028" s="229">
        <v>0</v>
      </c>
      <c r="AF1028" s="229">
        <v>0</v>
      </c>
      <c r="AG1028" s="229">
        <v>0</v>
      </c>
      <c r="AH1028" s="229">
        <v>0</v>
      </c>
      <c r="AI1028" s="229">
        <v>0</v>
      </c>
      <c r="AJ1028" s="229">
        <v>0</v>
      </c>
      <c r="AK1028" s="229">
        <v>0</v>
      </c>
      <c r="AL1028" s="229">
        <v>0</v>
      </c>
    </row>
    <row r="1029" spans="1:38">
      <c r="A1029" s="229">
        <v>1126</v>
      </c>
      <c r="B1029" s="229" t="s">
        <v>3614</v>
      </c>
      <c r="C1029" s="229" t="s">
        <v>3739</v>
      </c>
      <c r="D1029" s="229">
        <f t="shared" si="16"/>
        <v>0</v>
      </c>
      <c r="G1029" s="229">
        <v>0</v>
      </c>
      <c r="H1029" s="229">
        <v>0</v>
      </c>
      <c r="I1029" s="229">
        <v>0</v>
      </c>
      <c r="J1029" s="229">
        <v>0</v>
      </c>
      <c r="K1029" s="229">
        <v>0</v>
      </c>
      <c r="L1029" s="229">
        <v>0</v>
      </c>
      <c r="M1029" s="229">
        <v>0</v>
      </c>
      <c r="N1029" s="229">
        <v>0</v>
      </c>
      <c r="O1029" s="229">
        <v>0</v>
      </c>
      <c r="P1029" s="229">
        <v>0</v>
      </c>
      <c r="Q1029" s="229">
        <v>0</v>
      </c>
      <c r="R1029" s="229">
        <v>0</v>
      </c>
      <c r="S1029" s="229">
        <v>0</v>
      </c>
      <c r="T1029" s="229">
        <v>0</v>
      </c>
      <c r="U1029" s="229">
        <v>0</v>
      </c>
      <c r="V1029" s="229">
        <v>0</v>
      </c>
      <c r="W1029" s="229">
        <v>0</v>
      </c>
      <c r="X1029" s="229">
        <v>0</v>
      </c>
      <c r="Y1029" s="229">
        <v>0</v>
      </c>
      <c r="Z1029" s="229">
        <v>0</v>
      </c>
      <c r="AA1029" s="229">
        <v>0</v>
      </c>
      <c r="AB1029" s="229">
        <v>0</v>
      </c>
      <c r="AC1029" s="229">
        <v>0</v>
      </c>
      <c r="AD1029" s="229">
        <v>0</v>
      </c>
      <c r="AE1029" s="229">
        <v>0</v>
      </c>
      <c r="AF1029" s="229">
        <v>0</v>
      </c>
      <c r="AG1029" s="229">
        <v>0</v>
      </c>
      <c r="AH1029" s="229">
        <v>0</v>
      </c>
      <c r="AI1029" s="229">
        <v>0</v>
      </c>
      <c r="AJ1029" s="229">
        <v>0</v>
      </c>
      <c r="AK1029" s="229">
        <v>0</v>
      </c>
      <c r="AL1029" s="229">
        <v>0</v>
      </c>
    </row>
    <row r="1030" spans="1:38">
      <c r="A1030" s="229">
        <v>1136</v>
      </c>
      <c r="B1030" s="229" t="s">
        <v>3677</v>
      </c>
      <c r="C1030" s="229" t="s">
        <v>3740</v>
      </c>
      <c r="D1030" s="229">
        <f t="shared" si="16"/>
        <v>4400</v>
      </c>
      <c r="G1030" s="229">
        <v>0</v>
      </c>
      <c r="H1030" s="229">
        <v>0</v>
      </c>
      <c r="I1030" s="229">
        <v>0</v>
      </c>
      <c r="J1030" s="229">
        <v>0</v>
      </c>
      <c r="K1030" s="229">
        <v>0</v>
      </c>
      <c r="L1030" s="229">
        <v>0</v>
      </c>
      <c r="M1030" s="229">
        <v>1100</v>
      </c>
      <c r="N1030" s="229">
        <v>0</v>
      </c>
      <c r="O1030" s="229">
        <v>0</v>
      </c>
      <c r="P1030" s="229">
        <v>0</v>
      </c>
      <c r="Q1030" s="229">
        <v>0</v>
      </c>
      <c r="R1030" s="229">
        <v>0</v>
      </c>
      <c r="S1030" s="229">
        <v>1100</v>
      </c>
      <c r="T1030" s="229">
        <v>0</v>
      </c>
      <c r="U1030" s="229">
        <v>0</v>
      </c>
      <c r="V1030" s="229">
        <v>0</v>
      </c>
      <c r="W1030" s="229">
        <v>0</v>
      </c>
      <c r="X1030" s="229">
        <v>0</v>
      </c>
      <c r="Y1030" s="229">
        <v>0</v>
      </c>
      <c r="Z1030" s="229">
        <v>1100</v>
      </c>
      <c r="AA1030" s="229">
        <v>0</v>
      </c>
      <c r="AB1030" s="229">
        <v>0</v>
      </c>
      <c r="AC1030" s="229">
        <v>0</v>
      </c>
      <c r="AD1030" s="229">
        <v>0</v>
      </c>
      <c r="AE1030" s="229">
        <v>0</v>
      </c>
      <c r="AF1030" s="229">
        <v>0</v>
      </c>
      <c r="AG1030" s="229">
        <v>1100</v>
      </c>
      <c r="AH1030" s="229">
        <v>0</v>
      </c>
      <c r="AI1030" s="229">
        <v>0</v>
      </c>
      <c r="AJ1030" s="229">
        <v>0</v>
      </c>
      <c r="AK1030" s="229">
        <v>0</v>
      </c>
      <c r="AL1030" s="229">
        <v>4400</v>
      </c>
    </row>
    <row r="1031" spans="1:38">
      <c r="A1031" s="229">
        <v>1137</v>
      </c>
      <c r="B1031" s="229" t="s">
        <v>3677</v>
      </c>
      <c r="C1031" s="229" t="s">
        <v>3741</v>
      </c>
      <c r="D1031" s="229">
        <f t="shared" si="16"/>
        <v>3600</v>
      </c>
      <c r="G1031" s="229">
        <v>0</v>
      </c>
      <c r="H1031" s="229">
        <v>0</v>
      </c>
      <c r="I1031" s="229">
        <v>0</v>
      </c>
      <c r="J1031" s="229">
        <v>0</v>
      </c>
      <c r="K1031" s="229">
        <v>0</v>
      </c>
      <c r="L1031" s="229">
        <v>0</v>
      </c>
      <c r="M1031" s="229">
        <v>0</v>
      </c>
      <c r="N1031" s="229">
        <v>0</v>
      </c>
      <c r="O1031" s="229">
        <v>0</v>
      </c>
      <c r="P1031" s="229">
        <v>1800</v>
      </c>
      <c r="Q1031" s="229">
        <v>0</v>
      </c>
      <c r="R1031" s="229">
        <v>0</v>
      </c>
      <c r="S1031" s="229">
        <v>0</v>
      </c>
      <c r="T1031" s="229">
        <v>0</v>
      </c>
      <c r="U1031" s="229">
        <v>0</v>
      </c>
      <c r="V1031" s="229">
        <v>0</v>
      </c>
      <c r="W1031" s="229">
        <v>0</v>
      </c>
      <c r="X1031" s="229">
        <v>0</v>
      </c>
      <c r="Y1031" s="229">
        <v>0</v>
      </c>
      <c r="Z1031" s="229">
        <v>1800</v>
      </c>
      <c r="AA1031" s="229">
        <v>0</v>
      </c>
      <c r="AB1031" s="229">
        <v>0</v>
      </c>
      <c r="AC1031" s="229">
        <v>0</v>
      </c>
      <c r="AD1031" s="229">
        <v>0</v>
      </c>
      <c r="AE1031" s="229">
        <v>0</v>
      </c>
      <c r="AF1031" s="229">
        <v>0</v>
      </c>
      <c r="AG1031" s="229">
        <v>0</v>
      </c>
      <c r="AH1031" s="229">
        <v>0</v>
      </c>
      <c r="AI1031" s="229">
        <v>0</v>
      </c>
      <c r="AJ1031" s="229">
        <v>0</v>
      </c>
      <c r="AK1031" s="229">
        <v>0</v>
      </c>
      <c r="AL1031" s="229">
        <v>3600</v>
      </c>
    </row>
    <row r="1032" spans="1:38">
      <c r="A1032" s="229">
        <v>1138</v>
      </c>
      <c r="B1032" s="229" t="s">
        <v>3614</v>
      </c>
      <c r="C1032" s="229" t="s">
        <v>3742</v>
      </c>
      <c r="D1032" s="229">
        <f t="shared" si="16"/>
        <v>0</v>
      </c>
      <c r="G1032" s="229">
        <v>0</v>
      </c>
      <c r="H1032" s="229">
        <v>0</v>
      </c>
      <c r="I1032" s="229">
        <v>0</v>
      </c>
      <c r="J1032" s="229">
        <v>0</v>
      </c>
      <c r="K1032" s="229">
        <v>0</v>
      </c>
      <c r="L1032" s="229">
        <v>0</v>
      </c>
      <c r="M1032" s="229">
        <v>0</v>
      </c>
      <c r="N1032" s="229">
        <v>0</v>
      </c>
      <c r="O1032" s="229">
        <v>0</v>
      </c>
      <c r="P1032" s="229">
        <v>0</v>
      </c>
      <c r="Q1032" s="229">
        <v>0</v>
      </c>
      <c r="R1032" s="229">
        <v>0</v>
      </c>
      <c r="S1032" s="229">
        <v>0</v>
      </c>
      <c r="T1032" s="229">
        <v>0</v>
      </c>
      <c r="U1032" s="229">
        <v>0</v>
      </c>
      <c r="V1032" s="229">
        <v>0</v>
      </c>
      <c r="W1032" s="229">
        <v>0</v>
      </c>
      <c r="X1032" s="229">
        <v>0</v>
      </c>
      <c r="Y1032" s="229">
        <v>0</v>
      </c>
      <c r="Z1032" s="229">
        <v>0</v>
      </c>
      <c r="AA1032" s="229">
        <v>0</v>
      </c>
      <c r="AB1032" s="229">
        <v>0</v>
      </c>
      <c r="AC1032" s="229">
        <v>0</v>
      </c>
      <c r="AD1032" s="229">
        <v>0</v>
      </c>
      <c r="AE1032" s="229">
        <v>0</v>
      </c>
      <c r="AF1032" s="229">
        <v>0</v>
      </c>
      <c r="AG1032" s="229">
        <v>0</v>
      </c>
      <c r="AH1032" s="229">
        <v>0</v>
      </c>
      <c r="AI1032" s="229">
        <v>0</v>
      </c>
      <c r="AJ1032" s="229">
        <v>0</v>
      </c>
      <c r="AK1032" s="229">
        <v>0</v>
      </c>
      <c r="AL1032" s="229">
        <v>0</v>
      </c>
    </row>
    <row r="1033" spans="1:38">
      <c r="A1033" s="229">
        <v>1139</v>
      </c>
      <c r="B1033" s="229" t="s">
        <v>3614</v>
      </c>
      <c r="C1033" s="229" t="s">
        <v>3743</v>
      </c>
      <c r="D1033" s="229">
        <f t="shared" si="16"/>
        <v>3900</v>
      </c>
      <c r="G1033" s="229">
        <v>0</v>
      </c>
      <c r="H1033" s="229">
        <v>0</v>
      </c>
      <c r="I1033" s="229">
        <v>0</v>
      </c>
      <c r="J1033" s="229">
        <v>0</v>
      </c>
      <c r="K1033" s="229">
        <v>0</v>
      </c>
      <c r="L1033" s="229">
        <v>0</v>
      </c>
      <c r="M1033" s="229">
        <v>0</v>
      </c>
      <c r="N1033" s="229">
        <v>0</v>
      </c>
      <c r="O1033" s="229">
        <v>0</v>
      </c>
      <c r="P1033" s="229">
        <v>0</v>
      </c>
      <c r="Q1033" s="229">
        <v>1300</v>
      </c>
      <c r="R1033" s="229">
        <v>0</v>
      </c>
      <c r="S1033" s="229">
        <v>0</v>
      </c>
      <c r="T1033" s="229">
        <v>0</v>
      </c>
      <c r="U1033" s="229">
        <v>0</v>
      </c>
      <c r="V1033" s="229">
        <v>0</v>
      </c>
      <c r="W1033" s="229">
        <v>0</v>
      </c>
      <c r="X1033" s="229">
        <v>1300</v>
      </c>
      <c r="Y1033" s="229">
        <v>0</v>
      </c>
      <c r="Z1033" s="229">
        <v>0</v>
      </c>
      <c r="AA1033" s="229">
        <v>0</v>
      </c>
      <c r="AB1033" s="229">
        <v>0</v>
      </c>
      <c r="AC1033" s="229">
        <v>0</v>
      </c>
      <c r="AD1033" s="229">
        <v>0</v>
      </c>
      <c r="AE1033" s="229">
        <v>0</v>
      </c>
      <c r="AF1033" s="229">
        <v>0</v>
      </c>
      <c r="AG1033" s="229">
        <v>1300</v>
      </c>
      <c r="AH1033" s="229">
        <v>0</v>
      </c>
      <c r="AI1033" s="229">
        <v>0</v>
      </c>
      <c r="AJ1033" s="229">
        <v>0</v>
      </c>
      <c r="AK1033" s="229">
        <v>0</v>
      </c>
      <c r="AL1033" s="229">
        <v>3900</v>
      </c>
    </row>
    <row r="1034" spans="1:38">
      <c r="A1034" s="229">
        <v>1140</v>
      </c>
      <c r="B1034" s="229" t="s">
        <v>3677</v>
      </c>
      <c r="C1034" s="229" t="s">
        <v>3744</v>
      </c>
      <c r="D1034" s="229">
        <f t="shared" si="16"/>
        <v>4800</v>
      </c>
      <c r="G1034" s="229">
        <v>0</v>
      </c>
      <c r="H1034" s="229">
        <v>0</v>
      </c>
      <c r="I1034" s="229">
        <v>0</v>
      </c>
      <c r="J1034" s="229">
        <v>0</v>
      </c>
      <c r="K1034" s="229">
        <v>0</v>
      </c>
      <c r="L1034" s="229">
        <v>0</v>
      </c>
      <c r="M1034" s="229">
        <v>1200</v>
      </c>
      <c r="N1034" s="229">
        <v>0</v>
      </c>
      <c r="O1034" s="229">
        <v>0</v>
      </c>
      <c r="P1034" s="229">
        <v>0</v>
      </c>
      <c r="Q1034" s="229">
        <v>0</v>
      </c>
      <c r="R1034" s="229">
        <v>0</v>
      </c>
      <c r="S1034" s="229">
        <v>0</v>
      </c>
      <c r="T1034" s="229">
        <v>1200</v>
      </c>
      <c r="U1034" s="229">
        <v>0</v>
      </c>
      <c r="V1034" s="229">
        <v>0</v>
      </c>
      <c r="W1034" s="229">
        <v>0</v>
      </c>
      <c r="X1034" s="229">
        <v>0</v>
      </c>
      <c r="Y1034" s="229">
        <v>0</v>
      </c>
      <c r="Z1034" s="229">
        <v>0</v>
      </c>
      <c r="AA1034" s="229">
        <v>1200</v>
      </c>
      <c r="AB1034" s="229">
        <v>0</v>
      </c>
      <c r="AC1034" s="229">
        <v>0</v>
      </c>
      <c r="AD1034" s="229">
        <v>0</v>
      </c>
      <c r="AE1034" s="229">
        <v>0</v>
      </c>
      <c r="AF1034" s="229">
        <v>0</v>
      </c>
      <c r="AG1034" s="229">
        <v>0</v>
      </c>
      <c r="AH1034" s="229">
        <v>1200</v>
      </c>
      <c r="AI1034" s="229">
        <v>0</v>
      </c>
      <c r="AJ1034" s="229">
        <v>0</v>
      </c>
      <c r="AK1034" s="229">
        <v>0</v>
      </c>
      <c r="AL1034" s="229">
        <v>4800</v>
      </c>
    </row>
    <row r="1035" spans="1:38">
      <c r="A1035" s="229">
        <v>1141</v>
      </c>
      <c r="B1035" s="229" t="s">
        <v>3677</v>
      </c>
      <c r="C1035" s="229" t="s">
        <v>3745</v>
      </c>
      <c r="D1035" s="229">
        <f t="shared" si="16"/>
        <v>4800</v>
      </c>
      <c r="G1035" s="229">
        <v>0</v>
      </c>
      <c r="H1035" s="229">
        <v>0</v>
      </c>
      <c r="I1035" s="229">
        <v>0</v>
      </c>
      <c r="J1035" s="229">
        <v>0</v>
      </c>
      <c r="K1035" s="229">
        <v>0</v>
      </c>
      <c r="L1035" s="229">
        <v>0</v>
      </c>
      <c r="M1035" s="229">
        <v>1200</v>
      </c>
      <c r="N1035" s="229">
        <v>0</v>
      </c>
      <c r="O1035" s="229">
        <v>0</v>
      </c>
      <c r="P1035" s="229">
        <v>0</v>
      </c>
      <c r="Q1035" s="229">
        <v>0</v>
      </c>
      <c r="R1035" s="229">
        <v>1200</v>
      </c>
      <c r="S1035" s="229">
        <v>0</v>
      </c>
      <c r="T1035" s="229">
        <v>0</v>
      </c>
      <c r="U1035" s="229">
        <v>0</v>
      </c>
      <c r="V1035" s="229">
        <v>0</v>
      </c>
      <c r="W1035" s="229">
        <v>0</v>
      </c>
      <c r="X1035" s="229">
        <v>0</v>
      </c>
      <c r="Y1035" s="229">
        <v>1200</v>
      </c>
      <c r="Z1035" s="229">
        <v>0</v>
      </c>
      <c r="AA1035" s="229">
        <v>0</v>
      </c>
      <c r="AB1035" s="229">
        <v>0</v>
      </c>
      <c r="AC1035" s="229">
        <v>0</v>
      </c>
      <c r="AD1035" s="229">
        <v>0</v>
      </c>
      <c r="AE1035" s="229">
        <v>0</v>
      </c>
      <c r="AF1035" s="229">
        <v>0</v>
      </c>
      <c r="AG1035" s="229">
        <v>0</v>
      </c>
      <c r="AH1035" s="229">
        <v>1200</v>
      </c>
      <c r="AI1035" s="229">
        <v>0</v>
      </c>
      <c r="AJ1035" s="229">
        <v>0</v>
      </c>
      <c r="AK1035" s="229">
        <v>0</v>
      </c>
      <c r="AL1035" s="229">
        <v>4800</v>
      </c>
    </row>
    <row r="1036" spans="1:38">
      <c r="A1036" s="229">
        <v>1142</v>
      </c>
      <c r="B1036" s="229" t="s">
        <v>3677</v>
      </c>
      <c r="C1036" s="229" t="s">
        <v>3746</v>
      </c>
      <c r="D1036" s="229">
        <f t="shared" si="16"/>
        <v>4800</v>
      </c>
      <c r="G1036" s="229">
        <v>0</v>
      </c>
      <c r="H1036" s="229">
        <v>0</v>
      </c>
      <c r="I1036" s="229">
        <v>0</v>
      </c>
      <c r="J1036" s="229">
        <v>0</v>
      </c>
      <c r="K1036" s="229">
        <v>0</v>
      </c>
      <c r="L1036" s="229">
        <v>0</v>
      </c>
      <c r="M1036" s="229">
        <v>0</v>
      </c>
      <c r="N1036" s="229">
        <v>0</v>
      </c>
      <c r="O1036" s="229">
        <v>0</v>
      </c>
      <c r="P1036" s="229">
        <v>1200</v>
      </c>
      <c r="Q1036" s="229">
        <v>0</v>
      </c>
      <c r="R1036" s="229">
        <v>0</v>
      </c>
      <c r="S1036" s="229">
        <v>0</v>
      </c>
      <c r="T1036" s="229">
        <v>1200</v>
      </c>
      <c r="U1036" s="229">
        <v>0</v>
      </c>
      <c r="V1036" s="229">
        <v>0</v>
      </c>
      <c r="W1036" s="229">
        <v>0</v>
      </c>
      <c r="X1036" s="229">
        <v>0</v>
      </c>
      <c r="Y1036" s="229">
        <v>0</v>
      </c>
      <c r="Z1036" s="229">
        <v>0</v>
      </c>
      <c r="AA1036" s="229">
        <v>0</v>
      </c>
      <c r="AB1036" s="229">
        <v>0</v>
      </c>
      <c r="AC1036" s="229">
        <v>0</v>
      </c>
      <c r="AD1036" s="229">
        <v>1200</v>
      </c>
      <c r="AE1036" s="229">
        <v>0</v>
      </c>
      <c r="AF1036" s="229">
        <v>0</v>
      </c>
      <c r="AG1036" s="229">
        <v>0</v>
      </c>
      <c r="AH1036" s="229">
        <v>0</v>
      </c>
      <c r="AI1036" s="229">
        <v>0</v>
      </c>
      <c r="AJ1036" s="229">
        <v>0</v>
      </c>
      <c r="AK1036" s="229">
        <v>1200</v>
      </c>
      <c r="AL1036" s="229">
        <v>4800</v>
      </c>
    </row>
    <row r="1037" spans="1:38">
      <c r="A1037" s="229">
        <v>1143</v>
      </c>
      <c r="B1037" s="229" t="s">
        <v>3614</v>
      </c>
      <c r="C1037" s="229" t="s">
        <v>3747</v>
      </c>
      <c r="D1037" s="229">
        <f t="shared" si="16"/>
        <v>900</v>
      </c>
      <c r="G1037" s="229">
        <v>0</v>
      </c>
      <c r="H1037" s="229">
        <v>0</v>
      </c>
      <c r="I1037" s="229">
        <v>0</v>
      </c>
      <c r="J1037" s="229">
        <v>0</v>
      </c>
      <c r="K1037" s="229">
        <v>0</v>
      </c>
      <c r="L1037" s="229">
        <v>0</v>
      </c>
      <c r="M1037" s="229">
        <v>0</v>
      </c>
      <c r="N1037" s="229">
        <v>0</v>
      </c>
      <c r="O1037" s="229">
        <v>0</v>
      </c>
      <c r="P1037" s="229">
        <v>0</v>
      </c>
      <c r="Q1037" s="229">
        <v>0</v>
      </c>
      <c r="R1037" s="229">
        <v>0</v>
      </c>
      <c r="S1037" s="229">
        <v>0</v>
      </c>
      <c r="T1037" s="229">
        <v>0</v>
      </c>
      <c r="U1037" s="229">
        <v>0</v>
      </c>
      <c r="V1037" s="229">
        <v>0</v>
      </c>
      <c r="W1037" s="229">
        <v>0</v>
      </c>
      <c r="X1037" s="229">
        <v>0</v>
      </c>
      <c r="Y1037" s="229">
        <v>0</v>
      </c>
      <c r="Z1037" s="229">
        <v>0</v>
      </c>
      <c r="AA1037" s="229">
        <v>900</v>
      </c>
      <c r="AB1037" s="229">
        <v>0</v>
      </c>
      <c r="AC1037" s="229">
        <v>0</v>
      </c>
      <c r="AD1037" s="229">
        <v>0</v>
      </c>
      <c r="AE1037" s="229">
        <v>0</v>
      </c>
      <c r="AF1037" s="229">
        <v>0</v>
      </c>
      <c r="AG1037" s="229">
        <v>0</v>
      </c>
      <c r="AH1037" s="229">
        <v>0</v>
      </c>
      <c r="AI1037" s="229">
        <v>0</v>
      </c>
      <c r="AJ1037" s="229">
        <v>0</v>
      </c>
      <c r="AK1037" s="229">
        <v>0</v>
      </c>
      <c r="AL1037" s="229">
        <v>900</v>
      </c>
    </row>
    <row r="1038" spans="1:38">
      <c r="A1038" s="229">
        <v>1144</v>
      </c>
      <c r="B1038" s="229" t="s">
        <v>3614</v>
      </c>
      <c r="C1038" s="229" t="s">
        <v>3748</v>
      </c>
      <c r="D1038" s="229">
        <f t="shared" si="16"/>
        <v>900</v>
      </c>
      <c r="G1038" s="229">
        <v>0</v>
      </c>
      <c r="H1038" s="229">
        <v>0</v>
      </c>
      <c r="I1038" s="229">
        <v>0</v>
      </c>
      <c r="J1038" s="229">
        <v>0</v>
      </c>
      <c r="K1038" s="229">
        <v>0</v>
      </c>
      <c r="L1038" s="229">
        <v>0</v>
      </c>
      <c r="M1038" s="229">
        <v>0</v>
      </c>
      <c r="N1038" s="229">
        <v>0</v>
      </c>
      <c r="O1038" s="229">
        <v>0</v>
      </c>
      <c r="P1038" s="229">
        <v>0</v>
      </c>
      <c r="Q1038" s="229">
        <v>0</v>
      </c>
      <c r="R1038" s="229">
        <v>0</v>
      </c>
      <c r="S1038" s="229">
        <v>0</v>
      </c>
      <c r="T1038" s="229">
        <v>0</v>
      </c>
      <c r="U1038" s="229">
        <v>0</v>
      </c>
      <c r="V1038" s="229">
        <v>0</v>
      </c>
      <c r="W1038" s="229">
        <v>0</v>
      </c>
      <c r="X1038" s="229">
        <v>0</v>
      </c>
      <c r="Y1038" s="229">
        <v>0</v>
      </c>
      <c r="Z1038" s="229">
        <v>0</v>
      </c>
      <c r="AA1038" s="229">
        <v>900</v>
      </c>
      <c r="AB1038" s="229">
        <v>0</v>
      </c>
      <c r="AC1038" s="229">
        <v>0</v>
      </c>
      <c r="AD1038" s="229">
        <v>0</v>
      </c>
      <c r="AE1038" s="229">
        <v>0</v>
      </c>
      <c r="AF1038" s="229">
        <v>0</v>
      </c>
      <c r="AG1038" s="229">
        <v>0</v>
      </c>
      <c r="AH1038" s="229">
        <v>0</v>
      </c>
      <c r="AI1038" s="229">
        <v>0</v>
      </c>
      <c r="AJ1038" s="229">
        <v>0</v>
      </c>
      <c r="AK1038" s="229">
        <v>0</v>
      </c>
      <c r="AL1038" s="229">
        <v>900</v>
      </c>
    </row>
    <row r="1039" spans="1:38">
      <c r="A1039" s="229">
        <v>1145</v>
      </c>
      <c r="B1039" s="229" t="s">
        <v>3614</v>
      </c>
      <c r="C1039" s="229" t="s">
        <v>3749</v>
      </c>
      <c r="D1039" s="229">
        <f t="shared" si="16"/>
        <v>4200</v>
      </c>
      <c r="G1039" s="229">
        <v>0</v>
      </c>
      <c r="H1039" s="229">
        <v>0</v>
      </c>
      <c r="I1039" s="229">
        <v>0</v>
      </c>
      <c r="J1039" s="229">
        <v>0</v>
      </c>
      <c r="K1039" s="229">
        <v>0</v>
      </c>
      <c r="L1039" s="229">
        <v>0</v>
      </c>
      <c r="M1039" s="229">
        <v>0</v>
      </c>
      <c r="N1039" s="229">
        <v>0</v>
      </c>
      <c r="O1039" s="229">
        <v>0</v>
      </c>
      <c r="P1039" s="229">
        <v>0</v>
      </c>
      <c r="Q1039" s="229">
        <v>1400</v>
      </c>
      <c r="R1039" s="229">
        <v>0</v>
      </c>
      <c r="S1039" s="229">
        <v>0</v>
      </c>
      <c r="T1039" s="229">
        <v>0</v>
      </c>
      <c r="U1039" s="229">
        <v>0</v>
      </c>
      <c r="V1039" s="229">
        <v>0</v>
      </c>
      <c r="W1039" s="229">
        <v>0</v>
      </c>
      <c r="X1039" s="229">
        <v>1400</v>
      </c>
      <c r="Y1039" s="229">
        <v>0</v>
      </c>
      <c r="Z1039" s="229">
        <v>0</v>
      </c>
      <c r="AA1039" s="229">
        <v>0</v>
      </c>
      <c r="AB1039" s="229">
        <v>0</v>
      </c>
      <c r="AC1039" s="229">
        <v>0</v>
      </c>
      <c r="AD1039" s="229">
        <v>0</v>
      </c>
      <c r="AE1039" s="229">
        <v>0</v>
      </c>
      <c r="AF1039" s="229">
        <v>0</v>
      </c>
      <c r="AG1039" s="229">
        <v>1400</v>
      </c>
      <c r="AH1039" s="229">
        <v>0</v>
      </c>
      <c r="AI1039" s="229">
        <v>0</v>
      </c>
      <c r="AJ1039" s="229">
        <v>0</v>
      </c>
      <c r="AK1039" s="229">
        <v>0</v>
      </c>
      <c r="AL1039" s="229">
        <v>4200</v>
      </c>
    </row>
    <row r="1040" spans="1:38">
      <c r="A1040" s="229">
        <v>1163</v>
      </c>
      <c r="B1040" s="229" t="s">
        <v>3614</v>
      </c>
      <c r="C1040" s="229" t="s">
        <v>3750</v>
      </c>
      <c r="D1040" s="229">
        <f t="shared" si="16"/>
        <v>0</v>
      </c>
      <c r="G1040" s="229">
        <v>0</v>
      </c>
      <c r="H1040" s="229">
        <v>0</v>
      </c>
      <c r="I1040" s="229">
        <v>0</v>
      </c>
      <c r="J1040" s="229">
        <v>0</v>
      </c>
      <c r="K1040" s="229">
        <v>0</v>
      </c>
      <c r="L1040" s="229">
        <v>0</v>
      </c>
      <c r="M1040" s="229">
        <v>0</v>
      </c>
      <c r="N1040" s="229">
        <v>0</v>
      </c>
      <c r="O1040" s="229">
        <v>0</v>
      </c>
      <c r="P1040" s="229">
        <v>0</v>
      </c>
      <c r="Q1040" s="229">
        <v>0</v>
      </c>
      <c r="R1040" s="229">
        <v>0</v>
      </c>
      <c r="S1040" s="229">
        <v>0</v>
      </c>
      <c r="T1040" s="229">
        <v>0</v>
      </c>
      <c r="U1040" s="229">
        <v>0</v>
      </c>
      <c r="V1040" s="229">
        <v>0</v>
      </c>
      <c r="W1040" s="229">
        <v>0</v>
      </c>
      <c r="X1040" s="229">
        <v>0</v>
      </c>
      <c r="Y1040" s="229">
        <v>0</v>
      </c>
      <c r="Z1040" s="229">
        <v>0</v>
      </c>
      <c r="AA1040" s="229">
        <v>0</v>
      </c>
      <c r="AB1040" s="229">
        <v>0</v>
      </c>
      <c r="AC1040" s="229">
        <v>0</v>
      </c>
      <c r="AD1040" s="229">
        <v>0</v>
      </c>
      <c r="AE1040" s="229">
        <v>0</v>
      </c>
      <c r="AF1040" s="229">
        <v>0</v>
      </c>
      <c r="AG1040" s="229">
        <v>0</v>
      </c>
      <c r="AH1040" s="229">
        <v>0</v>
      </c>
      <c r="AI1040" s="229">
        <v>0</v>
      </c>
      <c r="AJ1040" s="229">
        <v>0</v>
      </c>
      <c r="AK1040" s="229">
        <v>0</v>
      </c>
      <c r="AL1040" s="229">
        <v>0</v>
      </c>
    </row>
    <row r="1041" spans="1:38">
      <c r="A1041" s="229">
        <v>1164</v>
      </c>
      <c r="B1041" s="229" t="s">
        <v>3614</v>
      </c>
      <c r="C1041" s="229" t="s">
        <v>3751</v>
      </c>
      <c r="D1041" s="229">
        <f t="shared" si="16"/>
        <v>0</v>
      </c>
      <c r="G1041" s="229">
        <v>0</v>
      </c>
      <c r="H1041" s="229">
        <v>0</v>
      </c>
      <c r="I1041" s="229">
        <v>0</v>
      </c>
      <c r="J1041" s="229">
        <v>0</v>
      </c>
      <c r="K1041" s="229">
        <v>0</v>
      </c>
      <c r="L1041" s="229">
        <v>0</v>
      </c>
      <c r="M1041" s="229">
        <v>0</v>
      </c>
      <c r="N1041" s="229">
        <v>0</v>
      </c>
      <c r="O1041" s="229">
        <v>0</v>
      </c>
      <c r="P1041" s="229">
        <v>0</v>
      </c>
      <c r="Q1041" s="229">
        <v>0</v>
      </c>
      <c r="R1041" s="229">
        <v>0</v>
      </c>
      <c r="S1041" s="229">
        <v>0</v>
      </c>
      <c r="T1041" s="229">
        <v>0</v>
      </c>
      <c r="U1041" s="229">
        <v>0</v>
      </c>
      <c r="V1041" s="229">
        <v>0</v>
      </c>
      <c r="W1041" s="229">
        <v>0</v>
      </c>
      <c r="X1041" s="229">
        <v>0</v>
      </c>
      <c r="Y1041" s="229">
        <v>0</v>
      </c>
      <c r="Z1041" s="229">
        <v>0</v>
      </c>
      <c r="AA1041" s="229">
        <v>0</v>
      </c>
      <c r="AB1041" s="229">
        <v>0</v>
      </c>
      <c r="AC1041" s="229">
        <v>0</v>
      </c>
      <c r="AD1041" s="229">
        <v>0</v>
      </c>
      <c r="AE1041" s="229">
        <v>0</v>
      </c>
      <c r="AF1041" s="229">
        <v>0</v>
      </c>
      <c r="AG1041" s="229">
        <v>0</v>
      </c>
      <c r="AH1041" s="229">
        <v>0</v>
      </c>
      <c r="AI1041" s="229">
        <v>0</v>
      </c>
      <c r="AJ1041" s="229">
        <v>0</v>
      </c>
      <c r="AK1041" s="229">
        <v>0</v>
      </c>
      <c r="AL1041" s="229">
        <v>0</v>
      </c>
    </row>
    <row r="1042" spans="1:38">
      <c r="A1042" s="229">
        <v>1165</v>
      </c>
      <c r="B1042" s="229" t="s">
        <v>3614</v>
      </c>
      <c r="C1042" s="229" t="s">
        <v>3752</v>
      </c>
      <c r="D1042" s="229">
        <f t="shared" si="16"/>
        <v>600</v>
      </c>
      <c r="G1042" s="229">
        <v>0</v>
      </c>
      <c r="H1042" s="229">
        <v>0</v>
      </c>
      <c r="I1042" s="229">
        <v>0</v>
      </c>
      <c r="J1042" s="229">
        <v>0</v>
      </c>
      <c r="K1042" s="229">
        <v>0</v>
      </c>
      <c r="L1042" s="229">
        <v>0</v>
      </c>
      <c r="M1042" s="229">
        <v>0</v>
      </c>
      <c r="N1042" s="229">
        <v>0</v>
      </c>
      <c r="O1042" s="229">
        <v>0</v>
      </c>
      <c r="P1042" s="229">
        <v>0</v>
      </c>
      <c r="Q1042" s="229">
        <v>0</v>
      </c>
      <c r="R1042" s="229">
        <v>0</v>
      </c>
      <c r="S1042" s="229">
        <v>0</v>
      </c>
      <c r="T1042" s="229">
        <v>0</v>
      </c>
      <c r="U1042" s="229">
        <v>0</v>
      </c>
      <c r="V1042" s="229">
        <v>0</v>
      </c>
      <c r="W1042" s="229">
        <v>0</v>
      </c>
      <c r="X1042" s="229">
        <v>0</v>
      </c>
      <c r="Y1042" s="229">
        <v>0</v>
      </c>
      <c r="Z1042" s="229">
        <v>0</v>
      </c>
      <c r="AA1042" s="229">
        <v>0</v>
      </c>
      <c r="AB1042" s="229">
        <v>0</v>
      </c>
      <c r="AC1042" s="229">
        <v>0</v>
      </c>
      <c r="AD1042" s="229">
        <v>0</v>
      </c>
      <c r="AE1042" s="229">
        <v>0</v>
      </c>
      <c r="AF1042" s="229">
        <v>0</v>
      </c>
      <c r="AG1042" s="229">
        <v>0</v>
      </c>
      <c r="AH1042" s="229">
        <v>600</v>
      </c>
      <c r="AI1042" s="229">
        <v>0</v>
      </c>
      <c r="AJ1042" s="229">
        <v>0</v>
      </c>
      <c r="AK1042" s="229">
        <v>0</v>
      </c>
      <c r="AL1042" s="229">
        <v>600</v>
      </c>
    </row>
    <row r="1043" spans="1:38">
      <c r="A1043" s="229">
        <v>1166</v>
      </c>
      <c r="B1043" s="229" t="s">
        <v>3614</v>
      </c>
      <c r="C1043" s="229" t="s">
        <v>3753</v>
      </c>
      <c r="D1043" s="229">
        <f t="shared" si="16"/>
        <v>600</v>
      </c>
      <c r="G1043" s="229">
        <v>0</v>
      </c>
      <c r="H1043" s="229">
        <v>0</v>
      </c>
      <c r="I1043" s="229">
        <v>0</v>
      </c>
      <c r="J1043" s="229">
        <v>0</v>
      </c>
      <c r="K1043" s="229">
        <v>0</v>
      </c>
      <c r="L1043" s="229">
        <v>0</v>
      </c>
      <c r="M1043" s="229">
        <v>0</v>
      </c>
      <c r="N1043" s="229">
        <v>0</v>
      </c>
      <c r="O1043" s="229">
        <v>0</v>
      </c>
      <c r="P1043" s="229">
        <v>0</v>
      </c>
      <c r="Q1043" s="229">
        <v>0</v>
      </c>
      <c r="R1043" s="229">
        <v>0</v>
      </c>
      <c r="S1043" s="229">
        <v>0</v>
      </c>
      <c r="T1043" s="229">
        <v>0</v>
      </c>
      <c r="U1043" s="229">
        <v>0</v>
      </c>
      <c r="V1043" s="229">
        <v>0</v>
      </c>
      <c r="W1043" s="229">
        <v>0</v>
      </c>
      <c r="X1043" s="229">
        <v>0</v>
      </c>
      <c r="Y1043" s="229">
        <v>0</v>
      </c>
      <c r="Z1043" s="229">
        <v>0</v>
      </c>
      <c r="AA1043" s="229">
        <v>0</v>
      </c>
      <c r="AB1043" s="229">
        <v>0</v>
      </c>
      <c r="AC1043" s="229">
        <v>0</v>
      </c>
      <c r="AD1043" s="229">
        <v>600</v>
      </c>
      <c r="AE1043" s="229">
        <v>0</v>
      </c>
      <c r="AF1043" s="229">
        <v>0</v>
      </c>
      <c r="AG1043" s="229">
        <v>0</v>
      </c>
      <c r="AH1043" s="229">
        <v>0</v>
      </c>
      <c r="AI1043" s="229">
        <v>0</v>
      </c>
      <c r="AJ1043" s="229">
        <v>0</v>
      </c>
      <c r="AK1043" s="229">
        <v>0</v>
      </c>
      <c r="AL1043" s="229">
        <v>600</v>
      </c>
    </row>
    <row r="1044" spans="1:38">
      <c r="A1044" s="229">
        <v>1167</v>
      </c>
      <c r="B1044" s="229" t="s">
        <v>3614</v>
      </c>
      <c r="C1044" s="229" t="s">
        <v>3754</v>
      </c>
      <c r="D1044" s="229">
        <f t="shared" si="16"/>
        <v>500</v>
      </c>
      <c r="G1044" s="229">
        <v>0</v>
      </c>
      <c r="H1044" s="229">
        <v>0</v>
      </c>
      <c r="I1044" s="229">
        <v>0</v>
      </c>
      <c r="J1044" s="229">
        <v>0</v>
      </c>
      <c r="K1044" s="229">
        <v>0</v>
      </c>
      <c r="L1044" s="229">
        <v>0</v>
      </c>
      <c r="M1044" s="229">
        <v>0</v>
      </c>
      <c r="N1044" s="229">
        <v>0</v>
      </c>
      <c r="O1044" s="229">
        <v>0</v>
      </c>
      <c r="P1044" s="229">
        <v>0</v>
      </c>
      <c r="Q1044" s="229">
        <v>0</v>
      </c>
      <c r="R1044" s="229">
        <v>0</v>
      </c>
      <c r="S1044" s="229">
        <v>0</v>
      </c>
      <c r="T1044" s="229">
        <v>500</v>
      </c>
      <c r="U1044" s="229">
        <v>0</v>
      </c>
      <c r="V1044" s="229">
        <v>0</v>
      </c>
      <c r="W1044" s="229">
        <v>0</v>
      </c>
      <c r="X1044" s="229">
        <v>0</v>
      </c>
      <c r="Y1044" s="229">
        <v>0</v>
      </c>
      <c r="Z1044" s="229">
        <v>0</v>
      </c>
      <c r="AA1044" s="229">
        <v>0</v>
      </c>
      <c r="AB1044" s="229">
        <v>0</v>
      </c>
      <c r="AC1044" s="229">
        <v>0</v>
      </c>
      <c r="AD1044" s="229">
        <v>0</v>
      </c>
      <c r="AE1044" s="229">
        <v>0</v>
      </c>
      <c r="AF1044" s="229">
        <v>0</v>
      </c>
      <c r="AG1044" s="229">
        <v>0</v>
      </c>
      <c r="AH1044" s="229">
        <v>0</v>
      </c>
      <c r="AI1044" s="229">
        <v>0</v>
      </c>
      <c r="AJ1044" s="229">
        <v>0</v>
      </c>
      <c r="AK1044" s="229">
        <v>0</v>
      </c>
      <c r="AL1044" s="229">
        <v>500</v>
      </c>
    </row>
    <row r="1045" spans="1:38">
      <c r="A1045" s="229">
        <v>1168</v>
      </c>
      <c r="B1045" s="229" t="s">
        <v>3614</v>
      </c>
      <c r="C1045" s="229" t="s">
        <v>3755</v>
      </c>
      <c r="D1045" s="229">
        <f t="shared" si="16"/>
        <v>0</v>
      </c>
      <c r="G1045" s="229">
        <v>0</v>
      </c>
      <c r="H1045" s="229">
        <v>0</v>
      </c>
      <c r="I1045" s="229">
        <v>0</v>
      </c>
      <c r="J1045" s="229">
        <v>0</v>
      </c>
      <c r="K1045" s="229">
        <v>0</v>
      </c>
      <c r="L1045" s="229">
        <v>0</v>
      </c>
      <c r="M1045" s="229">
        <v>0</v>
      </c>
      <c r="N1045" s="229">
        <v>0</v>
      </c>
      <c r="O1045" s="229">
        <v>0</v>
      </c>
      <c r="P1045" s="229">
        <v>0</v>
      </c>
      <c r="Q1045" s="229">
        <v>0</v>
      </c>
      <c r="R1045" s="229">
        <v>0</v>
      </c>
      <c r="S1045" s="229">
        <v>0</v>
      </c>
      <c r="T1045" s="229">
        <v>0</v>
      </c>
      <c r="U1045" s="229">
        <v>0</v>
      </c>
      <c r="V1045" s="229">
        <v>0</v>
      </c>
      <c r="W1045" s="229">
        <v>0</v>
      </c>
      <c r="X1045" s="229">
        <v>0</v>
      </c>
      <c r="Y1045" s="229">
        <v>0</v>
      </c>
      <c r="Z1045" s="229">
        <v>0</v>
      </c>
      <c r="AA1045" s="229">
        <v>0</v>
      </c>
      <c r="AB1045" s="229">
        <v>0</v>
      </c>
      <c r="AC1045" s="229">
        <v>0</v>
      </c>
      <c r="AD1045" s="229">
        <v>0</v>
      </c>
      <c r="AE1045" s="229">
        <v>0</v>
      </c>
      <c r="AF1045" s="229">
        <v>0</v>
      </c>
      <c r="AG1045" s="229">
        <v>0</v>
      </c>
      <c r="AH1045" s="229">
        <v>0</v>
      </c>
      <c r="AI1045" s="229">
        <v>0</v>
      </c>
      <c r="AJ1045" s="229">
        <v>0</v>
      </c>
      <c r="AK1045" s="229">
        <v>0</v>
      </c>
      <c r="AL1045" s="229">
        <v>0</v>
      </c>
    </row>
    <row r="1046" spans="1:38">
      <c r="A1046" s="229">
        <v>1169</v>
      </c>
      <c r="B1046" s="229" t="s">
        <v>3614</v>
      </c>
      <c r="C1046" s="229" t="s">
        <v>3756</v>
      </c>
      <c r="D1046" s="229">
        <f t="shared" si="16"/>
        <v>500</v>
      </c>
      <c r="G1046" s="229">
        <v>0</v>
      </c>
      <c r="H1046" s="229">
        <v>0</v>
      </c>
      <c r="I1046" s="229">
        <v>0</v>
      </c>
      <c r="J1046" s="229">
        <v>0</v>
      </c>
      <c r="K1046" s="229">
        <v>0</v>
      </c>
      <c r="L1046" s="229">
        <v>0</v>
      </c>
      <c r="M1046" s="229">
        <v>0</v>
      </c>
      <c r="N1046" s="229">
        <v>0</v>
      </c>
      <c r="O1046" s="229">
        <v>0</v>
      </c>
      <c r="P1046" s="229">
        <v>0</v>
      </c>
      <c r="Q1046" s="229">
        <v>0</v>
      </c>
      <c r="R1046" s="229">
        <v>0</v>
      </c>
      <c r="S1046" s="229">
        <v>0</v>
      </c>
      <c r="T1046" s="229">
        <v>0</v>
      </c>
      <c r="U1046" s="229">
        <v>0</v>
      </c>
      <c r="V1046" s="229">
        <v>0</v>
      </c>
      <c r="W1046" s="229">
        <v>0</v>
      </c>
      <c r="X1046" s="229">
        <v>0</v>
      </c>
      <c r="Y1046" s="229">
        <v>0</v>
      </c>
      <c r="Z1046" s="229">
        <v>0</v>
      </c>
      <c r="AA1046" s="229">
        <v>0</v>
      </c>
      <c r="AB1046" s="229">
        <v>0</v>
      </c>
      <c r="AC1046" s="229">
        <v>0</v>
      </c>
      <c r="AD1046" s="229">
        <v>500</v>
      </c>
      <c r="AE1046" s="229">
        <v>0</v>
      </c>
      <c r="AF1046" s="229">
        <v>0</v>
      </c>
      <c r="AG1046" s="229">
        <v>0</v>
      </c>
      <c r="AH1046" s="229">
        <v>0</v>
      </c>
      <c r="AI1046" s="229">
        <v>0</v>
      </c>
      <c r="AJ1046" s="229">
        <v>0</v>
      </c>
      <c r="AK1046" s="229">
        <v>0</v>
      </c>
      <c r="AL1046" s="229">
        <v>500</v>
      </c>
    </row>
    <row r="1047" spans="1:38">
      <c r="A1047" s="229">
        <v>1170</v>
      </c>
      <c r="B1047" s="229" t="s">
        <v>3614</v>
      </c>
      <c r="C1047" s="229" t="s">
        <v>3757</v>
      </c>
      <c r="D1047" s="229">
        <f t="shared" si="16"/>
        <v>0</v>
      </c>
      <c r="G1047" s="229">
        <v>0</v>
      </c>
      <c r="H1047" s="229">
        <v>0</v>
      </c>
      <c r="I1047" s="229">
        <v>0</v>
      </c>
      <c r="J1047" s="229">
        <v>0</v>
      </c>
      <c r="K1047" s="229">
        <v>0</v>
      </c>
      <c r="L1047" s="229">
        <v>0</v>
      </c>
      <c r="M1047" s="229">
        <v>0</v>
      </c>
      <c r="N1047" s="229">
        <v>0</v>
      </c>
      <c r="O1047" s="229">
        <v>0</v>
      </c>
      <c r="P1047" s="229">
        <v>0</v>
      </c>
      <c r="Q1047" s="229">
        <v>0</v>
      </c>
      <c r="R1047" s="229">
        <v>0</v>
      </c>
      <c r="S1047" s="229">
        <v>0</v>
      </c>
      <c r="T1047" s="229">
        <v>0</v>
      </c>
      <c r="U1047" s="229">
        <v>0</v>
      </c>
      <c r="V1047" s="229">
        <v>0</v>
      </c>
      <c r="W1047" s="229">
        <v>0</v>
      </c>
      <c r="X1047" s="229">
        <v>0</v>
      </c>
      <c r="Y1047" s="229">
        <v>0</v>
      </c>
      <c r="Z1047" s="229">
        <v>0</v>
      </c>
      <c r="AA1047" s="229">
        <v>0</v>
      </c>
      <c r="AB1047" s="229">
        <v>0</v>
      </c>
      <c r="AC1047" s="229">
        <v>0</v>
      </c>
      <c r="AD1047" s="229">
        <v>0</v>
      </c>
      <c r="AE1047" s="229">
        <v>0</v>
      </c>
      <c r="AF1047" s="229">
        <v>0</v>
      </c>
      <c r="AG1047" s="229">
        <v>0</v>
      </c>
      <c r="AH1047" s="229">
        <v>0</v>
      </c>
      <c r="AI1047" s="229">
        <v>0</v>
      </c>
      <c r="AJ1047" s="229">
        <v>0</v>
      </c>
      <c r="AK1047" s="229">
        <v>0</v>
      </c>
      <c r="AL1047" s="229">
        <v>0</v>
      </c>
    </row>
    <row r="1048" spans="1:38">
      <c r="A1048" s="229">
        <v>1171</v>
      </c>
      <c r="B1048" s="229" t="s">
        <v>3614</v>
      </c>
      <c r="C1048" s="229" t="s">
        <v>3758</v>
      </c>
      <c r="D1048" s="229">
        <f t="shared" si="16"/>
        <v>0</v>
      </c>
      <c r="G1048" s="229">
        <v>0</v>
      </c>
      <c r="H1048" s="229">
        <v>0</v>
      </c>
      <c r="I1048" s="229">
        <v>0</v>
      </c>
      <c r="J1048" s="229">
        <v>0</v>
      </c>
      <c r="K1048" s="229">
        <v>0</v>
      </c>
      <c r="L1048" s="229">
        <v>0</v>
      </c>
      <c r="M1048" s="229">
        <v>0</v>
      </c>
      <c r="N1048" s="229">
        <v>0</v>
      </c>
      <c r="O1048" s="229">
        <v>0</v>
      </c>
      <c r="P1048" s="229">
        <v>0</v>
      </c>
      <c r="Q1048" s="229">
        <v>0</v>
      </c>
      <c r="R1048" s="229">
        <v>0</v>
      </c>
      <c r="S1048" s="229">
        <v>0</v>
      </c>
      <c r="T1048" s="229">
        <v>0</v>
      </c>
      <c r="U1048" s="229">
        <v>0</v>
      </c>
      <c r="V1048" s="229">
        <v>0</v>
      </c>
      <c r="W1048" s="229">
        <v>0</v>
      </c>
      <c r="X1048" s="229">
        <v>0</v>
      </c>
      <c r="Y1048" s="229">
        <v>0</v>
      </c>
      <c r="Z1048" s="229">
        <v>0</v>
      </c>
      <c r="AA1048" s="229">
        <v>0</v>
      </c>
      <c r="AB1048" s="229">
        <v>0</v>
      </c>
      <c r="AC1048" s="229">
        <v>0</v>
      </c>
      <c r="AD1048" s="229">
        <v>0</v>
      </c>
      <c r="AE1048" s="229">
        <v>0</v>
      </c>
      <c r="AF1048" s="229">
        <v>0</v>
      </c>
      <c r="AG1048" s="229">
        <v>0</v>
      </c>
      <c r="AH1048" s="229">
        <v>0</v>
      </c>
      <c r="AI1048" s="229">
        <v>0</v>
      </c>
      <c r="AJ1048" s="229">
        <v>0</v>
      </c>
      <c r="AK1048" s="229">
        <v>0</v>
      </c>
      <c r="AL1048" s="229">
        <v>0</v>
      </c>
    </row>
    <row r="1049" spans="1:38">
      <c r="A1049" s="229">
        <v>1172</v>
      </c>
      <c r="B1049" s="229" t="s">
        <v>3677</v>
      </c>
      <c r="C1049" s="229" t="s">
        <v>3759</v>
      </c>
      <c r="D1049" s="229">
        <f t="shared" si="16"/>
        <v>300</v>
      </c>
      <c r="G1049" s="229">
        <v>0</v>
      </c>
      <c r="H1049" s="229">
        <v>0</v>
      </c>
      <c r="I1049" s="229">
        <v>0</v>
      </c>
      <c r="J1049" s="229">
        <v>0</v>
      </c>
      <c r="K1049" s="229">
        <v>0</v>
      </c>
      <c r="L1049" s="229">
        <v>0</v>
      </c>
      <c r="M1049" s="229">
        <v>0</v>
      </c>
      <c r="N1049" s="229">
        <v>0</v>
      </c>
      <c r="O1049" s="229">
        <v>0</v>
      </c>
      <c r="P1049" s="229">
        <v>0</v>
      </c>
      <c r="Q1049" s="229">
        <v>0</v>
      </c>
      <c r="R1049" s="229">
        <v>0</v>
      </c>
      <c r="S1049" s="229">
        <v>0</v>
      </c>
      <c r="T1049" s="229">
        <v>0</v>
      </c>
      <c r="U1049" s="229">
        <v>0</v>
      </c>
      <c r="V1049" s="229">
        <v>0</v>
      </c>
      <c r="W1049" s="229">
        <v>0</v>
      </c>
      <c r="X1049" s="229">
        <v>0</v>
      </c>
      <c r="Y1049" s="229">
        <v>0</v>
      </c>
      <c r="Z1049" s="229">
        <v>0</v>
      </c>
      <c r="AA1049" s="229">
        <v>300</v>
      </c>
      <c r="AB1049" s="229">
        <v>0</v>
      </c>
      <c r="AC1049" s="229">
        <v>0</v>
      </c>
      <c r="AD1049" s="229">
        <v>0</v>
      </c>
      <c r="AE1049" s="229">
        <v>0</v>
      </c>
      <c r="AF1049" s="229">
        <v>0</v>
      </c>
      <c r="AG1049" s="229">
        <v>0</v>
      </c>
      <c r="AH1049" s="229">
        <v>0</v>
      </c>
      <c r="AI1049" s="229">
        <v>0</v>
      </c>
      <c r="AJ1049" s="229">
        <v>0</v>
      </c>
      <c r="AK1049" s="229">
        <v>0</v>
      </c>
      <c r="AL1049" s="229">
        <v>300</v>
      </c>
    </row>
    <row r="1050" spans="1:38">
      <c r="A1050" s="229">
        <v>1173</v>
      </c>
      <c r="B1050" s="229" t="s">
        <v>3614</v>
      </c>
      <c r="C1050" s="229" t="s">
        <v>3760</v>
      </c>
      <c r="D1050" s="229">
        <f t="shared" si="16"/>
        <v>0</v>
      </c>
      <c r="G1050" s="229">
        <v>0</v>
      </c>
      <c r="H1050" s="229">
        <v>0</v>
      </c>
      <c r="I1050" s="229">
        <v>0</v>
      </c>
      <c r="J1050" s="229">
        <v>0</v>
      </c>
      <c r="K1050" s="229">
        <v>0</v>
      </c>
      <c r="L1050" s="229">
        <v>0</v>
      </c>
      <c r="M1050" s="229">
        <v>0</v>
      </c>
      <c r="N1050" s="229">
        <v>0</v>
      </c>
      <c r="O1050" s="229">
        <v>0</v>
      </c>
      <c r="P1050" s="229">
        <v>0</v>
      </c>
      <c r="Q1050" s="229">
        <v>0</v>
      </c>
      <c r="R1050" s="229">
        <v>0</v>
      </c>
      <c r="S1050" s="229">
        <v>0</v>
      </c>
      <c r="T1050" s="229">
        <v>0</v>
      </c>
      <c r="U1050" s="229">
        <v>0</v>
      </c>
      <c r="V1050" s="229">
        <v>0</v>
      </c>
      <c r="W1050" s="229">
        <v>0</v>
      </c>
      <c r="X1050" s="229">
        <v>0</v>
      </c>
      <c r="Y1050" s="229">
        <v>0</v>
      </c>
      <c r="Z1050" s="229">
        <v>0</v>
      </c>
      <c r="AA1050" s="229">
        <v>0</v>
      </c>
      <c r="AB1050" s="229">
        <v>0</v>
      </c>
      <c r="AC1050" s="229">
        <v>0</v>
      </c>
      <c r="AD1050" s="229">
        <v>0</v>
      </c>
      <c r="AE1050" s="229">
        <v>0</v>
      </c>
      <c r="AF1050" s="229">
        <v>0</v>
      </c>
      <c r="AG1050" s="229">
        <v>0</v>
      </c>
      <c r="AH1050" s="229">
        <v>0</v>
      </c>
      <c r="AI1050" s="229">
        <v>0</v>
      </c>
      <c r="AJ1050" s="229">
        <v>0</v>
      </c>
      <c r="AK1050" s="229">
        <v>0</v>
      </c>
      <c r="AL1050" s="229">
        <v>0</v>
      </c>
    </row>
    <row r="1051" spans="1:38">
      <c r="A1051" s="229">
        <v>1174</v>
      </c>
      <c r="B1051" s="229" t="s">
        <v>3614</v>
      </c>
      <c r="C1051" s="229" t="s">
        <v>3761</v>
      </c>
      <c r="D1051" s="229">
        <f t="shared" si="16"/>
        <v>0</v>
      </c>
      <c r="G1051" s="229">
        <v>0</v>
      </c>
      <c r="H1051" s="229">
        <v>0</v>
      </c>
      <c r="I1051" s="229">
        <v>0</v>
      </c>
      <c r="J1051" s="229">
        <v>0</v>
      </c>
      <c r="K1051" s="229">
        <v>0</v>
      </c>
      <c r="L1051" s="229">
        <v>0</v>
      </c>
      <c r="M1051" s="229">
        <v>0</v>
      </c>
      <c r="N1051" s="229">
        <v>0</v>
      </c>
      <c r="O1051" s="229">
        <v>0</v>
      </c>
      <c r="P1051" s="229">
        <v>0</v>
      </c>
      <c r="Q1051" s="229">
        <v>0</v>
      </c>
      <c r="R1051" s="229">
        <v>0</v>
      </c>
      <c r="S1051" s="229">
        <v>0</v>
      </c>
      <c r="T1051" s="229">
        <v>0</v>
      </c>
      <c r="U1051" s="229">
        <v>0</v>
      </c>
      <c r="V1051" s="229">
        <v>0</v>
      </c>
      <c r="W1051" s="229">
        <v>0</v>
      </c>
      <c r="X1051" s="229">
        <v>0</v>
      </c>
      <c r="Y1051" s="229">
        <v>0</v>
      </c>
      <c r="Z1051" s="229">
        <v>0</v>
      </c>
      <c r="AA1051" s="229">
        <v>0</v>
      </c>
      <c r="AB1051" s="229">
        <v>0</v>
      </c>
      <c r="AC1051" s="229">
        <v>0</v>
      </c>
      <c r="AD1051" s="229">
        <v>0</v>
      </c>
      <c r="AE1051" s="229">
        <v>0</v>
      </c>
      <c r="AF1051" s="229">
        <v>0</v>
      </c>
      <c r="AG1051" s="229">
        <v>0</v>
      </c>
      <c r="AH1051" s="229">
        <v>0</v>
      </c>
      <c r="AI1051" s="229">
        <v>0</v>
      </c>
      <c r="AJ1051" s="229">
        <v>0</v>
      </c>
      <c r="AK1051" s="229">
        <v>0</v>
      </c>
      <c r="AL1051" s="229">
        <v>0</v>
      </c>
    </row>
    <row r="1052" spans="1:38">
      <c r="A1052" s="229">
        <v>1175</v>
      </c>
      <c r="B1052" s="229" t="s">
        <v>3614</v>
      </c>
      <c r="C1052" s="229" t="s">
        <v>3762</v>
      </c>
      <c r="D1052" s="229">
        <f t="shared" si="16"/>
        <v>0</v>
      </c>
      <c r="G1052" s="229">
        <v>0</v>
      </c>
      <c r="H1052" s="229">
        <v>0</v>
      </c>
      <c r="I1052" s="229">
        <v>0</v>
      </c>
      <c r="J1052" s="229">
        <v>0</v>
      </c>
      <c r="K1052" s="229">
        <v>0</v>
      </c>
      <c r="L1052" s="229">
        <v>0</v>
      </c>
      <c r="M1052" s="229">
        <v>0</v>
      </c>
      <c r="N1052" s="229">
        <v>0</v>
      </c>
      <c r="O1052" s="229">
        <v>0</v>
      </c>
      <c r="P1052" s="229">
        <v>0</v>
      </c>
      <c r="Q1052" s="229">
        <v>0</v>
      </c>
      <c r="R1052" s="229">
        <v>0</v>
      </c>
      <c r="S1052" s="229">
        <v>0</v>
      </c>
      <c r="T1052" s="229">
        <v>0</v>
      </c>
      <c r="U1052" s="229">
        <v>0</v>
      </c>
      <c r="V1052" s="229">
        <v>0</v>
      </c>
      <c r="W1052" s="229">
        <v>0</v>
      </c>
      <c r="X1052" s="229">
        <v>0</v>
      </c>
      <c r="Y1052" s="229">
        <v>0</v>
      </c>
      <c r="Z1052" s="229">
        <v>0</v>
      </c>
      <c r="AA1052" s="229">
        <v>0</v>
      </c>
      <c r="AB1052" s="229">
        <v>0</v>
      </c>
      <c r="AC1052" s="229">
        <v>0</v>
      </c>
      <c r="AD1052" s="229">
        <v>0</v>
      </c>
      <c r="AE1052" s="229">
        <v>0</v>
      </c>
      <c r="AF1052" s="229">
        <v>0</v>
      </c>
      <c r="AG1052" s="229">
        <v>0</v>
      </c>
      <c r="AH1052" s="229">
        <v>0</v>
      </c>
      <c r="AI1052" s="229">
        <v>0</v>
      </c>
      <c r="AJ1052" s="229">
        <v>0</v>
      </c>
      <c r="AK1052" s="229">
        <v>0</v>
      </c>
      <c r="AL1052" s="229">
        <v>0</v>
      </c>
    </row>
    <row r="1053" spans="1:38">
      <c r="A1053" s="229">
        <v>1176</v>
      </c>
      <c r="B1053" s="229" t="s">
        <v>3614</v>
      </c>
      <c r="C1053" s="229" t="s">
        <v>3763</v>
      </c>
      <c r="D1053" s="229">
        <f t="shared" si="16"/>
        <v>0</v>
      </c>
      <c r="G1053" s="229">
        <v>0</v>
      </c>
      <c r="H1053" s="229">
        <v>0</v>
      </c>
      <c r="I1053" s="229">
        <v>0</v>
      </c>
      <c r="J1053" s="229">
        <v>0</v>
      </c>
      <c r="K1053" s="229">
        <v>0</v>
      </c>
      <c r="L1053" s="229">
        <v>0</v>
      </c>
      <c r="M1053" s="229">
        <v>0</v>
      </c>
      <c r="N1053" s="229">
        <v>0</v>
      </c>
      <c r="O1053" s="229">
        <v>0</v>
      </c>
      <c r="P1053" s="229">
        <v>0</v>
      </c>
      <c r="Q1053" s="229">
        <v>0</v>
      </c>
      <c r="R1053" s="229">
        <v>0</v>
      </c>
      <c r="S1053" s="229">
        <v>0</v>
      </c>
      <c r="T1053" s="229">
        <v>0</v>
      </c>
      <c r="U1053" s="229">
        <v>0</v>
      </c>
      <c r="V1053" s="229">
        <v>0</v>
      </c>
      <c r="W1053" s="229">
        <v>0</v>
      </c>
      <c r="X1053" s="229">
        <v>0</v>
      </c>
      <c r="Y1053" s="229">
        <v>0</v>
      </c>
      <c r="Z1053" s="229">
        <v>0</v>
      </c>
      <c r="AA1053" s="229">
        <v>0</v>
      </c>
      <c r="AB1053" s="229">
        <v>0</v>
      </c>
      <c r="AC1053" s="229">
        <v>0</v>
      </c>
      <c r="AD1053" s="229">
        <v>0</v>
      </c>
      <c r="AE1053" s="229">
        <v>0</v>
      </c>
      <c r="AF1053" s="229">
        <v>0</v>
      </c>
      <c r="AG1053" s="229">
        <v>0</v>
      </c>
      <c r="AH1053" s="229">
        <v>0</v>
      </c>
      <c r="AI1053" s="229">
        <v>0</v>
      </c>
      <c r="AJ1053" s="229">
        <v>0</v>
      </c>
      <c r="AK1053" s="229">
        <v>0</v>
      </c>
      <c r="AL1053" s="229">
        <v>0</v>
      </c>
    </row>
    <row r="1054" spans="1:38">
      <c r="A1054" s="229">
        <v>1181</v>
      </c>
      <c r="B1054" s="229" t="s">
        <v>3614</v>
      </c>
      <c r="C1054" s="229" t="s">
        <v>3764</v>
      </c>
      <c r="D1054" s="229">
        <f t="shared" si="16"/>
        <v>1100</v>
      </c>
      <c r="G1054" s="229">
        <v>0</v>
      </c>
      <c r="H1054" s="229">
        <v>0</v>
      </c>
      <c r="I1054" s="229">
        <v>0</v>
      </c>
      <c r="J1054" s="229">
        <v>0</v>
      </c>
      <c r="K1054" s="229">
        <v>0</v>
      </c>
      <c r="L1054" s="229">
        <v>0</v>
      </c>
      <c r="M1054" s="229">
        <v>0</v>
      </c>
      <c r="N1054" s="229">
        <v>0</v>
      </c>
      <c r="O1054" s="229">
        <v>0</v>
      </c>
      <c r="P1054" s="229">
        <v>0</v>
      </c>
      <c r="Q1054" s="229">
        <v>0</v>
      </c>
      <c r="R1054" s="229">
        <v>0</v>
      </c>
      <c r="S1054" s="229">
        <v>0</v>
      </c>
      <c r="T1054" s="229">
        <v>0</v>
      </c>
      <c r="U1054" s="229">
        <v>0</v>
      </c>
      <c r="V1054" s="229">
        <v>0</v>
      </c>
      <c r="W1054" s="229">
        <v>0</v>
      </c>
      <c r="X1054" s="229">
        <v>0</v>
      </c>
      <c r="Y1054" s="229">
        <v>0</v>
      </c>
      <c r="Z1054" s="229">
        <v>0</v>
      </c>
      <c r="AA1054" s="229">
        <v>0</v>
      </c>
      <c r="AB1054" s="229">
        <v>0</v>
      </c>
      <c r="AC1054" s="229">
        <v>0</v>
      </c>
      <c r="AD1054" s="229">
        <v>1100</v>
      </c>
      <c r="AE1054" s="229">
        <v>0</v>
      </c>
      <c r="AF1054" s="229">
        <v>0</v>
      </c>
      <c r="AG1054" s="229">
        <v>0</v>
      </c>
      <c r="AH1054" s="229">
        <v>0</v>
      </c>
      <c r="AI1054" s="229">
        <v>0</v>
      </c>
      <c r="AJ1054" s="229">
        <v>0</v>
      </c>
      <c r="AK1054" s="229">
        <v>0</v>
      </c>
      <c r="AL1054" s="229">
        <v>1100</v>
      </c>
    </row>
    <row r="1055" spans="1:38">
      <c r="A1055" s="229">
        <v>1182</v>
      </c>
      <c r="B1055" s="229" t="s">
        <v>3614</v>
      </c>
      <c r="C1055" s="229" t="s">
        <v>3765</v>
      </c>
      <c r="D1055" s="229">
        <f t="shared" si="16"/>
        <v>600</v>
      </c>
      <c r="G1055" s="229">
        <v>0</v>
      </c>
      <c r="H1055" s="229">
        <v>0</v>
      </c>
      <c r="I1055" s="229">
        <v>0</v>
      </c>
      <c r="J1055" s="229">
        <v>0</v>
      </c>
      <c r="K1055" s="229">
        <v>0</v>
      </c>
      <c r="L1055" s="229">
        <v>0</v>
      </c>
      <c r="M1055" s="229">
        <v>0</v>
      </c>
      <c r="N1055" s="229">
        <v>0</v>
      </c>
      <c r="O1055" s="229">
        <v>0</v>
      </c>
      <c r="P1055" s="229">
        <v>0</v>
      </c>
      <c r="Q1055" s="229">
        <v>0</v>
      </c>
      <c r="R1055" s="229">
        <v>0</v>
      </c>
      <c r="S1055" s="229">
        <v>0</v>
      </c>
      <c r="T1055" s="229">
        <v>0</v>
      </c>
      <c r="U1055" s="229">
        <v>0</v>
      </c>
      <c r="V1055" s="229">
        <v>0</v>
      </c>
      <c r="W1055" s="229">
        <v>0</v>
      </c>
      <c r="X1055" s="229">
        <v>0</v>
      </c>
      <c r="Y1055" s="229">
        <v>0</v>
      </c>
      <c r="Z1055" s="229">
        <v>0</v>
      </c>
      <c r="AA1055" s="229">
        <v>0</v>
      </c>
      <c r="AB1055" s="229">
        <v>0</v>
      </c>
      <c r="AC1055" s="229">
        <v>0</v>
      </c>
      <c r="AD1055" s="229">
        <v>600</v>
      </c>
      <c r="AE1055" s="229">
        <v>0</v>
      </c>
      <c r="AF1055" s="229">
        <v>0</v>
      </c>
      <c r="AG1055" s="229">
        <v>0</v>
      </c>
      <c r="AH1055" s="229">
        <v>0</v>
      </c>
      <c r="AI1055" s="229">
        <v>0</v>
      </c>
      <c r="AJ1055" s="229">
        <v>0</v>
      </c>
      <c r="AK1055" s="229">
        <v>0</v>
      </c>
      <c r="AL1055" s="229">
        <v>600</v>
      </c>
    </row>
    <row r="1056" spans="1:38">
      <c r="A1056" s="229">
        <v>1184</v>
      </c>
      <c r="B1056" s="229" t="s">
        <v>3677</v>
      </c>
      <c r="C1056" s="229" t="s">
        <v>3766</v>
      </c>
      <c r="D1056" s="229">
        <f t="shared" si="16"/>
        <v>0</v>
      </c>
      <c r="G1056" s="229">
        <v>0</v>
      </c>
      <c r="H1056" s="229">
        <v>0</v>
      </c>
      <c r="I1056" s="229">
        <v>0</v>
      </c>
      <c r="J1056" s="229">
        <v>0</v>
      </c>
      <c r="K1056" s="229">
        <v>0</v>
      </c>
      <c r="L1056" s="229">
        <v>0</v>
      </c>
      <c r="M1056" s="229">
        <v>0</v>
      </c>
      <c r="N1056" s="229">
        <v>0</v>
      </c>
      <c r="O1056" s="229">
        <v>0</v>
      </c>
      <c r="P1056" s="229">
        <v>0</v>
      </c>
      <c r="Q1056" s="229">
        <v>0</v>
      </c>
      <c r="R1056" s="229">
        <v>0</v>
      </c>
      <c r="S1056" s="229">
        <v>0</v>
      </c>
      <c r="T1056" s="229">
        <v>0</v>
      </c>
      <c r="U1056" s="229">
        <v>0</v>
      </c>
      <c r="V1056" s="229">
        <v>0</v>
      </c>
      <c r="W1056" s="229">
        <v>0</v>
      </c>
      <c r="X1056" s="229">
        <v>0</v>
      </c>
      <c r="Y1056" s="229">
        <v>0</v>
      </c>
      <c r="Z1056" s="229">
        <v>0</v>
      </c>
      <c r="AA1056" s="229">
        <v>0</v>
      </c>
      <c r="AB1056" s="229">
        <v>0</v>
      </c>
      <c r="AC1056" s="229">
        <v>0</v>
      </c>
      <c r="AD1056" s="229">
        <v>0</v>
      </c>
      <c r="AE1056" s="229">
        <v>0</v>
      </c>
      <c r="AF1056" s="229">
        <v>0</v>
      </c>
      <c r="AG1056" s="229">
        <v>0</v>
      </c>
      <c r="AH1056" s="229">
        <v>0</v>
      </c>
      <c r="AI1056" s="229">
        <v>0</v>
      </c>
      <c r="AJ1056" s="229">
        <v>0</v>
      </c>
      <c r="AK1056" s="229">
        <v>0</v>
      </c>
      <c r="AL1056" s="229">
        <v>0</v>
      </c>
    </row>
    <row r="1057" spans="1:38">
      <c r="A1057" s="229">
        <v>1185</v>
      </c>
      <c r="B1057" s="229" t="s">
        <v>3677</v>
      </c>
      <c r="C1057" s="229" t="s">
        <v>3767</v>
      </c>
      <c r="D1057" s="229">
        <f t="shared" si="16"/>
        <v>0</v>
      </c>
      <c r="G1057" s="229">
        <v>0</v>
      </c>
      <c r="H1057" s="229">
        <v>0</v>
      </c>
      <c r="I1057" s="229">
        <v>0</v>
      </c>
      <c r="J1057" s="229">
        <v>0</v>
      </c>
      <c r="K1057" s="229">
        <v>0</v>
      </c>
      <c r="L1057" s="229">
        <v>0</v>
      </c>
      <c r="M1057" s="229">
        <v>0</v>
      </c>
      <c r="N1057" s="229">
        <v>0</v>
      </c>
      <c r="O1057" s="229">
        <v>0</v>
      </c>
      <c r="P1057" s="229">
        <v>0</v>
      </c>
      <c r="Q1057" s="229">
        <v>0</v>
      </c>
      <c r="R1057" s="229">
        <v>0</v>
      </c>
      <c r="S1057" s="229">
        <v>0</v>
      </c>
      <c r="T1057" s="229">
        <v>0</v>
      </c>
      <c r="U1057" s="229">
        <v>0</v>
      </c>
      <c r="V1057" s="229">
        <v>0</v>
      </c>
      <c r="W1057" s="229">
        <v>0</v>
      </c>
      <c r="X1057" s="229">
        <v>0</v>
      </c>
      <c r="Y1057" s="229">
        <v>0</v>
      </c>
      <c r="Z1057" s="229">
        <v>0</v>
      </c>
      <c r="AA1057" s="229">
        <v>0</v>
      </c>
      <c r="AB1057" s="229">
        <v>0</v>
      </c>
      <c r="AC1057" s="229">
        <v>0</v>
      </c>
      <c r="AD1057" s="229">
        <v>0</v>
      </c>
      <c r="AE1057" s="229">
        <v>0</v>
      </c>
      <c r="AF1057" s="229">
        <v>0</v>
      </c>
      <c r="AG1057" s="229">
        <v>0</v>
      </c>
      <c r="AH1057" s="229">
        <v>0</v>
      </c>
      <c r="AI1057" s="229">
        <v>0</v>
      </c>
      <c r="AJ1057" s="229">
        <v>0</v>
      </c>
      <c r="AK1057" s="229">
        <v>0</v>
      </c>
      <c r="AL1057" s="229">
        <v>0</v>
      </c>
    </row>
    <row r="1058" spans="1:38">
      <c r="A1058" s="229">
        <v>1186</v>
      </c>
      <c r="B1058" s="229" t="s">
        <v>3677</v>
      </c>
      <c r="C1058" s="229" t="s">
        <v>3768</v>
      </c>
      <c r="D1058" s="229">
        <f t="shared" si="16"/>
        <v>0</v>
      </c>
      <c r="G1058" s="229">
        <v>0</v>
      </c>
      <c r="H1058" s="229">
        <v>0</v>
      </c>
      <c r="I1058" s="229">
        <v>0</v>
      </c>
      <c r="J1058" s="229">
        <v>0</v>
      </c>
      <c r="K1058" s="229">
        <v>0</v>
      </c>
      <c r="L1058" s="229">
        <v>0</v>
      </c>
      <c r="M1058" s="229">
        <v>0</v>
      </c>
      <c r="N1058" s="229">
        <v>0</v>
      </c>
      <c r="O1058" s="229">
        <v>0</v>
      </c>
      <c r="P1058" s="229">
        <v>0</v>
      </c>
      <c r="Q1058" s="229">
        <v>0</v>
      </c>
      <c r="R1058" s="229">
        <v>0</v>
      </c>
      <c r="S1058" s="229">
        <v>0</v>
      </c>
      <c r="T1058" s="229">
        <v>0</v>
      </c>
      <c r="U1058" s="229">
        <v>0</v>
      </c>
      <c r="V1058" s="229">
        <v>0</v>
      </c>
      <c r="W1058" s="229">
        <v>0</v>
      </c>
      <c r="X1058" s="229">
        <v>0</v>
      </c>
      <c r="Y1058" s="229">
        <v>0</v>
      </c>
      <c r="Z1058" s="229">
        <v>0</v>
      </c>
      <c r="AA1058" s="229">
        <v>0</v>
      </c>
      <c r="AB1058" s="229">
        <v>0</v>
      </c>
      <c r="AC1058" s="229">
        <v>0</v>
      </c>
      <c r="AD1058" s="229">
        <v>0</v>
      </c>
      <c r="AE1058" s="229">
        <v>0</v>
      </c>
      <c r="AF1058" s="229">
        <v>0</v>
      </c>
      <c r="AG1058" s="229">
        <v>0</v>
      </c>
      <c r="AH1058" s="229">
        <v>0</v>
      </c>
      <c r="AI1058" s="229">
        <v>0</v>
      </c>
      <c r="AJ1058" s="229">
        <v>0</v>
      </c>
      <c r="AK1058" s="229">
        <v>0</v>
      </c>
      <c r="AL1058" s="229">
        <v>0</v>
      </c>
    </row>
    <row r="1059" spans="1:38">
      <c r="A1059" s="229">
        <v>1187</v>
      </c>
      <c r="B1059" s="229" t="s">
        <v>3677</v>
      </c>
      <c r="C1059" s="229" t="s">
        <v>3769</v>
      </c>
      <c r="D1059" s="229">
        <f t="shared" si="16"/>
        <v>0</v>
      </c>
      <c r="G1059" s="229">
        <v>0</v>
      </c>
      <c r="H1059" s="229">
        <v>0</v>
      </c>
      <c r="I1059" s="229">
        <v>0</v>
      </c>
      <c r="J1059" s="229">
        <v>0</v>
      </c>
      <c r="K1059" s="229">
        <v>0</v>
      </c>
      <c r="L1059" s="229">
        <v>0</v>
      </c>
      <c r="M1059" s="229">
        <v>0</v>
      </c>
      <c r="N1059" s="229">
        <v>0</v>
      </c>
      <c r="O1059" s="229">
        <v>0</v>
      </c>
      <c r="P1059" s="229">
        <v>0</v>
      </c>
      <c r="Q1059" s="229">
        <v>0</v>
      </c>
      <c r="R1059" s="229">
        <v>0</v>
      </c>
      <c r="S1059" s="229">
        <v>0</v>
      </c>
      <c r="T1059" s="229">
        <v>0</v>
      </c>
      <c r="U1059" s="229">
        <v>0</v>
      </c>
      <c r="V1059" s="229">
        <v>0</v>
      </c>
      <c r="W1059" s="229">
        <v>0</v>
      </c>
      <c r="X1059" s="229">
        <v>0</v>
      </c>
      <c r="Y1059" s="229">
        <v>0</v>
      </c>
      <c r="Z1059" s="229">
        <v>0</v>
      </c>
      <c r="AA1059" s="229">
        <v>0</v>
      </c>
      <c r="AB1059" s="229">
        <v>0</v>
      </c>
      <c r="AC1059" s="229">
        <v>0</v>
      </c>
      <c r="AD1059" s="229">
        <v>0</v>
      </c>
      <c r="AE1059" s="229">
        <v>0</v>
      </c>
      <c r="AF1059" s="229">
        <v>0</v>
      </c>
      <c r="AG1059" s="229">
        <v>0</v>
      </c>
      <c r="AH1059" s="229">
        <v>0</v>
      </c>
      <c r="AI1059" s="229">
        <v>0</v>
      </c>
      <c r="AJ1059" s="229">
        <v>0</v>
      </c>
      <c r="AK1059" s="229">
        <v>0</v>
      </c>
      <c r="AL1059" s="229">
        <v>0</v>
      </c>
    </row>
    <row r="1060" spans="1:38">
      <c r="A1060" s="229">
        <v>1190</v>
      </c>
      <c r="B1060" s="229" t="s">
        <v>3677</v>
      </c>
      <c r="C1060" s="229" t="s">
        <v>3770</v>
      </c>
      <c r="D1060" s="229">
        <f t="shared" si="16"/>
        <v>2400</v>
      </c>
      <c r="G1060" s="229">
        <v>0</v>
      </c>
      <c r="H1060" s="229">
        <v>0</v>
      </c>
      <c r="I1060" s="229">
        <v>0</v>
      </c>
      <c r="J1060" s="229">
        <v>0</v>
      </c>
      <c r="K1060" s="229">
        <v>0</v>
      </c>
      <c r="L1060" s="229">
        <v>0</v>
      </c>
      <c r="M1060" s="229">
        <v>0</v>
      </c>
      <c r="N1060" s="229">
        <v>0</v>
      </c>
      <c r="O1060" s="229">
        <v>0</v>
      </c>
      <c r="P1060" s="229">
        <v>0</v>
      </c>
      <c r="Q1060" s="229">
        <v>0</v>
      </c>
      <c r="R1060" s="229">
        <v>0</v>
      </c>
      <c r="S1060" s="229">
        <v>0</v>
      </c>
      <c r="T1060" s="229">
        <v>0</v>
      </c>
      <c r="U1060" s="229">
        <v>0</v>
      </c>
      <c r="V1060" s="229">
        <v>0</v>
      </c>
      <c r="W1060" s="229">
        <v>0</v>
      </c>
      <c r="X1060" s="229">
        <v>0</v>
      </c>
      <c r="Y1060" s="229">
        <v>1200</v>
      </c>
      <c r="Z1060" s="229">
        <v>0</v>
      </c>
      <c r="AA1060" s="229">
        <v>0</v>
      </c>
      <c r="AB1060" s="229">
        <v>0</v>
      </c>
      <c r="AC1060" s="229">
        <v>0</v>
      </c>
      <c r="AD1060" s="229">
        <v>0</v>
      </c>
      <c r="AE1060" s="229">
        <v>0</v>
      </c>
      <c r="AF1060" s="229">
        <v>0</v>
      </c>
      <c r="AG1060" s="229">
        <v>0</v>
      </c>
      <c r="AH1060" s="229">
        <v>1200</v>
      </c>
      <c r="AI1060" s="229">
        <v>0</v>
      </c>
      <c r="AJ1060" s="229">
        <v>0</v>
      </c>
      <c r="AK1060" s="229">
        <v>0</v>
      </c>
      <c r="AL1060" s="229">
        <v>2400</v>
      </c>
    </row>
    <row r="1061" spans="1:38">
      <c r="A1061" s="229">
        <v>1191</v>
      </c>
      <c r="B1061" s="229" t="s">
        <v>3677</v>
      </c>
      <c r="C1061" s="229" t="s">
        <v>3771</v>
      </c>
      <c r="D1061" s="229">
        <f t="shared" si="16"/>
        <v>2400</v>
      </c>
      <c r="G1061" s="229">
        <v>0</v>
      </c>
      <c r="H1061" s="229">
        <v>0</v>
      </c>
      <c r="I1061" s="229">
        <v>0</v>
      </c>
      <c r="J1061" s="229">
        <v>0</v>
      </c>
      <c r="K1061" s="229">
        <v>0</v>
      </c>
      <c r="L1061" s="229">
        <v>0</v>
      </c>
      <c r="M1061" s="229">
        <v>0</v>
      </c>
      <c r="N1061" s="229">
        <v>0</v>
      </c>
      <c r="O1061" s="229">
        <v>0</v>
      </c>
      <c r="P1061" s="229">
        <v>0</v>
      </c>
      <c r="Q1061" s="229">
        <v>0</v>
      </c>
      <c r="R1061" s="229">
        <v>0</v>
      </c>
      <c r="S1061" s="229">
        <v>0</v>
      </c>
      <c r="T1061" s="229">
        <v>0</v>
      </c>
      <c r="U1061" s="229">
        <v>0</v>
      </c>
      <c r="V1061" s="229">
        <v>0</v>
      </c>
      <c r="W1061" s="229">
        <v>0</v>
      </c>
      <c r="X1061" s="229">
        <v>0</v>
      </c>
      <c r="Y1061" s="229">
        <v>1200</v>
      </c>
      <c r="Z1061" s="229">
        <v>0</v>
      </c>
      <c r="AA1061" s="229">
        <v>0</v>
      </c>
      <c r="AB1061" s="229">
        <v>0</v>
      </c>
      <c r="AC1061" s="229">
        <v>0</v>
      </c>
      <c r="AD1061" s="229">
        <v>0</v>
      </c>
      <c r="AE1061" s="229">
        <v>0</v>
      </c>
      <c r="AF1061" s="229">
        <v>0</v>
      </c>
      <c r="AG1061" s="229">
        <v>1200</v>
      </c>
      <c r="AH1061" s="229">
        <v>0</v>
      </c>
      <c r="AI1061" s="229">
        <v>0</v>
      </c>
      <c r="AJ1061" s="229">
        <v>0</v>
      </c>
      <c r="AK1061" s="229">
        <v>0</v>
      </c>
      <c r="AL1061" s="229">
        <v>2400</v>
      </c>
    </row>
    <row r="1062" spans="1:38">
      <c r="A1062" s="229">
        <v>1192</v>
      </c>
      <c r="B1062" s="229" t="s">
        <v>3677</v>
      </c>
      <c r="C1062" s="229" t="s">
        <v>3772</v>
      </c>
      <c r="D1062" s="229">
        <f t="shared" si="16"/>
        <v>2200</v>
      </c>
      <c r="G1062" s="229">
        <v>0</v>
      </c>
      <c r="H1062" s="229">
        <v>0</v>
      </c>
      <c r="I1062" s="229">
        <v>0</v>
      </c>
      <c r="J1062" s="229">
        <v>0</v>
      </c>
      <c r="K1062" s="229">
        <v>0</v>
      </c>
      <c r="L1062" s="229">
        <v>0</v>
      </c>
      <c r="M1062" s="229">
        <v>0</v>
      </c>
      <c r="N1062" s="229">
        <v>0</v>
      </c>
      <c r="O1062" s="229">
        <v>0</v>
      </c>
      <c r="P1062" s="229">
        <v>0</v>
      </c>
      <c r="Q1062" s="229">
        <v>0</v>
      </c>
      <c r="R1062" s="229">
        <v>0</v>
      </c>
      <c r="S1062" s="229">
        <v>0</v>
      </c>
      <c r="T1062" s="229">
        <v>0</v>
      </c>
      <c r="U1062" s="229">
        <v>0</v>
      </c>
      <c r="V1062" s="229">
        <v>0</v>
      </c>
      <c r="W1062" s="229">
        <v>0</v>
      </c>
      <c r="X1062" s="229">
        <v>1100</v>
      </c>
      <c r="Y1062" s="229">
        <v>0</v>
      </c>
      <c r="Z1062" s="229">
        <v>0</v>
      </c>
      <c r="AA1062" s="229">
        <v>0</v>
      </c>
      <c r="AB1062" s="229">
        <v>0</v>
      </c>
      <c r="AC1062" s="229">
        <v>0</v>
      </c>
      <c r="AD1062" s="229">
        <v>0</v>
      </c>
      <c r="AE1062" s="229">
        <v>0</v>
      </c>
      <c r="AF1062" s="229">
        <v>1100</v>
      </c>
      <c r="AG1062" s="229">
        <v>0</v>
      </c>
      <c r="AH1062" s="229">
        <v>0</v>
      </c>
      <c r="AI1062" s="229">
        <v>0</v>
      </c>
      <c r="AJ1062" s="229">
        <v>0</v>
      </c>
      <c r="AK1062" s="229">
        <v>0</v>
      </c>
      <c r="AL1062" s="229">
        <v>2200</v>
      </c>
    </row>
    <row r="1063" spans="1:38">
      <c r="A1063" s="229">
        <v>1193</v>
      </c>
      <c r="B1063" s="229" t="s">
        <v>3614</v>
      </c>
      <c r="C1063" s="229" t="s">
        <v>3773</v>
      </c>
      <c r="D1063" s="229">
        <f t="shared" si="16"/>
        <v>1800</v>
      </c>
      <c r="G1063" s="229">
        <v>0</v>
      </c>
      <c r="H1063" s="229">
        <v>0</v>
      </c>
      <c r="I1063" s="229">
        <v>0</v>
      </c>
      <c r="J1063" s="229">
        <v>0</v>
      </c>
      <c r="K1063" s="229">
        <v>0</v>
      </c>
      <c r="L1063" s="229">
        <v>0</v>
      </c>
      <c r="M1063" s="229">
        <v>0</v>
      </c>
      <c r="N1063" s="229">
        <v>0</v>
      </c>
      <c r="O1063" s="229">
        <v>0</v>
      </c>
      <c r="P1063" s="229">
        <v>0</v>
      </c>
      <c r="Q1063" s="229">
        <v>0</v>
      </c>
      <c r="R1063" s="229">
        <v>0</v>
      </c>
      <c r="S1063" s="229">
        <v>0</v>
      </c>
      <c r="T1063" s="229">
        <v>900</v>
      </c>
      <c r="U1063" s="229">
        <v>0</v>
      </c>
      <c r="V1063" s="229">
        <v>0</v>
      </c>
      <c r="W1063" s="229">
        <v>0</v>
      </c>
      <c r="X1063" s="229">
        <v>0</v>
      </c>
      <c r="Y1063" s="229">
        <v>0</v>
      </c>
      <c r="Z1063" s="229">
        <v>0</v>
      </c>
      <c r="AA1063" s="229">
        <v>0</v>
      </c>
      <c r="AB1063" s="229">
        <v>0</v>
      </c>
      <c r="AC1063" s="229">
        <v>0</v>
      </c>
      <c r="AD1063" s="229">
        <v>0</v>
      </c>
      <c r="AE1063" s="229">
        <v>900</v>
      </c>
      <c r="AF1063" s="229">
        <v>0</v>
      </c>
      <c r="AG1063" s="229">
        <v>0</v>
      </c>
      <c r="AH1063" s="229">
        <v>0</v>
      </c>
      <c r="AI1063" s="229">
        <v>0</v>
      </c>
      <c r="AJ1063" s="229">
        <v>0</v>
      </c>
      <c r="AK1063" s="229">
        <v>0</v>
      </c>
      <c r="AL1063" s="229">
        <v>1800</v>
      </c>
    </row>
    <row r="1064" spans="1:38">
      <c r="A1064" s="229">
        <v>1194</v>
      </c>
      <c r="B1064" s="229" t="s">
        <v>3614</v>
      </c>
      <c r="C1064" s="229" t="s">
        <v>3774</v>
      </c>
      <c r="D1064" s="229">
        <f t="shared" si="16"/>
        <v>700</v>
      </c>
      <c r="G1064" s="229">
        <v>0</v>
      </c>
      <c r="H1064" s="229">
        <v>0</v>
      </c>
      <c r="I1064" s="229">
        <v>0</v>
      </c>
      <c r="J1064" s="229">
        <v>0</v>
      </c>
      <c r="K1064" s="229">
        <v>0</v>
      </c>
      <c r="L1064" s="229">
        <v>0</v>
      </c>
      <c r="M1064" s="229">
        <v>0</v>
      </c>
      <c r="N1064" s="229">
        <v>0</v>
      </c>
      <c r="O1064" s="229">
        <v>0</v>
      </c>
      <c r="P1064" s="229">
        <v>0</v>
      </c>
      <c r="Q1064" s="229">
        <v>0</v>
      </c>
      <c r="R1064" s="229">
        <v>0</v>
      </c>
      <c r="S1064" s="229">
        <v>0</v>
      </c>
      <c r="T1064" s="229">
        <v>700</v>
      </c>
      <c r="U1064" s="229">
        <v>0</v>
      </c>
      <c r="V1064" s="229">
        <v>0</v>
      </c>
      <c r="W1064" s="229">
        <v>0</v>
      </c>
      <c r="X1064" s="229">
        <v>0</v>
      </c>
      <c r="Y1064" s="229">
        <v>0</v>
      </c>
      <c r="Z1064" s="229">
        <v>0</v>
      </c>
      <c r="AA1064" s="229">
        <v>0</v>
      </c>
      <c r="AB1064" s="229">
        <v>0</v>
      </c>
      <c r="AC1064" s="229">
        <v>0</v>
      </c>
      <c r="AD1064" s="229">
        <v>0</v>
      </c>
      <c r="AE1064" s="229">
        <v>0</v>
      </c>
      <c r="AF1064" s="229">
        <v>0</v>
      </c>
      <c r="AG1064" s="229">
        <v>0</v>
      </c>
      <c r="AH1064" s="229">
        <v>0</v>
      </c>
      <c r="AI1064" s="229">
        <v>0</v>
      </c>
      <c r="AJ1064" s="229">
        <v>0</v>
      </c>
      <c r="AK1064" s="229">
        <v>0</v>
      </c>
      <c r="AL1064" s="229">
        <v>700</v>
      </c>
    </row>
    <row r="1065" spans="1:38">
      <c r="A1065" s="229">
        <v>1195</v>
      </c>
      <c r="B1065" s="229" t="s">
        <v>3614</v>
      </c>
      <c r="C1065" s="229" t="s">
        <v>3775</v>
      </c>
      <c r="D1065" s="229">
        <f t="shared" si="16"/>
        <v>0</v>
      </c>
      <c r="G1065" s="229">
        <v>0</v>
      </c>
      <c r="H1065" s="229">
        <v>0</v>
      </c>
      <c r="I1065" s="229">
        <v>0</v>
      </c>
      <c r="J1065" s="229">
        <v>0</v>
      </c>
      <c r="K1065" s="229">
        <v>0</v>
      </c>
      <c r="L1065" s="229">
        <v>0</v>
      </c>
      <c r="M1065" s="229">
        <v>0</v>
      </c>
      <c r="N1065" s="229">
        <v>0</v>
      </c>
      <c r="O1065" s="229">
        <v>0</v>
      </c>
      <c r="P1065" s="229">
        <v>0</v>
      </c>
      <c r="Q1065" s="229">
        <v>0</v>
      </c>
      <c r="R1065" s="229">
        <v>0</v>
      </c>
      <c r="S1065" s="229">
        <v>0</v>
      </c>
      <c r="T1065" s="229">
        <v>0</v>
      </c>
      <c r="U1065" s="229">
        <v>0</v>
      </c>
      <c r="V1065" s="229">
        <v>0</v>
      </c>
      <c r="W1065" s="229">
        <v>0</v>
      </c>
      <c r="X1065" s="229">
        <v>0</v>
      </c>
      <c r="Y1065" s="229">
        <v>0</v>
      </c>
      <c r="Z1065" s="229">
        <v>0</v>
      </c>
      <c r="AA1065" s="229">
        <v>0</v>
      </c>
      <c r="AB1065" s="229">
        <v>0</v>
      </c>
      <c r="AC1065" s="229">
        <v>0</v>
      </c>
      <c r="AD1065" s="229">
        <v>0</v>
      </c>
      <c r="AE1065" s="229">
        <v>0</v>
      </c>
      <c r="AF1065" s="229">
        <v>0</v>
      </c>
      <c r="AG1065" s="229">
        <v>0</v>
      </c>
      <c r="AH1065" s="229">
        <v>0</v>
      </c>
      <c r="AI1065" s="229">
        <v>0</v>
      </c>
      <c r="AJ1065" s="229">
        <v>0</v>
      </c>
      <c r="AK1065" s="229">
        <v>0</v>
      </c>
      <c r="AL1065" s="229">
        <v>0</v>
      </c>
    </row>
    <row r="1066" spans="1:38">
      <c r="A1066" s="229">
        <v>1196</v>
      </c>
      <c r="B1066" s="229" t="s">
        <v>3614</v>
      </c>
      <c r="C1066" s="229" t="s">
        <v>3776</v>
      </c>
      <c r="D1066" s="229">
        <f t="shared" si="16"/>
        <v>0</v>
      </c>
      <c r="G1066" s="229">
        <v>0</v>
      </c>
      <c r="H1066" s="229">
        <v>0</v>
      </c>
      <c r="I1066" s="229">
        <v>0</v>
      </c>
      <c r="J1066" s="229">
        <v>0</v>
      </c>
      <c r="K1066" s="229">
        <v>0</v>
      </c>
      <c r="L1066" s="229">
        <v>0</v>
      </c>
      <c r="M1066" s="229">
        <v>0</v>
      </c>
      <c r="N1066" s="229">
        <v>0</v>
      </c>
      <c r="O1066" s="229">
        <v>0</v>
      </c>
      <c r="P1066" s="229">
        <v>0</v>
      </c>
      <c r="Q1066" s="229">
        <v>0</v>
      </c>
      <c r="R1066" s="229">
        <v>0</v>
      </c>
      <c r="S1066" s="229">
        <v>0</v>
      </c>
      <c r="T1066" s="229">
        <v>0</v>
      </c>
      <c r="U1066" s="229">
        <v>0</v>
      </c>
      <c r="V1066" s="229">
        <v>0</v>
      </c>
      <c r="W1066" s="229">
        <v>0</v>
      </c>
      <c r="X1066" s="229">
        <v>0</v>
      </c>
      <c r="Y1066" s="229">
        <v>0</v>
      </c>
      <c r="Z1066" s="229">
        <v>0</v>
      </c>
      <c r="AA1066" s="229">
        <v>0</v>
      </c>
      <c r="AB1066" s="229">
        <v>0</v>
      </c>
      <c r="AC1066" s="229">
        <v>0</v>
      </c>
      <c r="AD1066" s="229">
        <v>0</v>
      </c>
      <c r="AE1066" s="229">
        <v>0</v>
      </c>
      <c r="AF1066" s="229">
        <v>0</v>
      </c>
      <c r="AG1066" s="229">
        <v>0</v>
      </c>
      <c r="AH1066" s="229">
        <v>0</v>
      </c>
      <c r="AI1066" s="229">
        <v>0</v>
      </c>
      <c r="AJ1066" s="229">
        <v>0</v>
      </c>
      <c r="AK1066" s="229">
        <v>0</v>
      </c>
      <c r="AL1066" s="229">
        <v>0</v>
      </c>
    </row>
    <row r="1067" spans="1:38">
      <c r="A1067" s="229">
        <v>1197</v>
      </c>
      <c r="B1067" s="229" t="s">
        <v>3614</v>
      </c>
      <c r="C1067" s="229" t="s">
        <v>3777</v>
      </c>
      <c r="D1067" s="229">
        <f t="shared" si="16"/>
        <v>1800</v>
      </c>
      <c r="G1067" s="229">
        <v>0</v>
      </c>
      <c r="H1067" s="229">
        <v>0</v>
      </c>
      <c r="I1067" s="229">
        <v>0</v>
      </c>
      <c r="J1067" s="229">
        <v>0</v>
      </c>
      <c r="K1067" s="229">
        <v>0</v>
      </c>
      <c r="L1067" s="229">
        <v>0</v>
      </c>
      <c r="M1067" s="229">
        <v>0</v>
      </c>
      <c r="N1067" s="229">
        <v>0</v>
      </c>
      <c r="O1067" s="229">
        <v>0</v>
      </c>
      <c r="P1067" s="229">
        <v>0</v>
      </c>
      <c r="Q1067" s="229">
        <v>0</v>
      </c>
      <c r="R1067" s="229">
        <v>0</v>
      </c>
      <c r="S1067" s="229">
        <v>0</v>
      </c>
      <c r="T1067" s="229">
        <v>900</v>
      </c>
      <c r="U1067" s="229">
        <v>0</v>
      </c>
      <c r="V1067" s="229">
        <v>0</v>
      </c>
      <c r="W1067" s="229">
        <v>0</v>
      </c>
      <c r="X1067" s="229">
        <v>0</v>
      </c>
      <c r="Y1067" s="229">
        <v>0</v>
      </c>
      <c r="Z1067" s="229">
        <v>0</v>
      </c>
      <c r="AA1067" s="229">
        <v>0</v>
      </c>
      <c r="AB1067" s="229">
        <v>0</v>
      </c>
      <c r="AC1067" s="229">
        <v>0</v>
      </c>
      <c r="AD1067" s="229">
        <v>0</v>
      </c>
      <c r="AE1067" s="229">
        <v>900</v>
      </c>
      <c r="AF1067" s="229">
        <v>0</v>
      </c>
      <c r="AG1067" s="229">
        <v>0</v>
      </c>
      <c r="AH1067" s="229">
        <v>0</v>
      </c>
      <c r="AI1067" s="229">
        <v>0</v>
      </c>
      <c r="AJ1067" s="229">
        <v>0</v>
      </c>
      <c r="AK1067" s="229">
        <v>0</v>
      </c>
      <c r="AL1067" s="229">
        <v>1800</v>
      </c>
    </row>
    <row r="1068" spans="1:38">
      <c r="A1068" s="229">
        <v>1198</v>
      </c>
      <c r="B1068" s="229" t="s">
        <v>3614</v>
      </c>
      <c r="C1068" s="229" t="s">
        <v>3778</v>
      </c>
      <c r="D1068" s="229">
        <f t="shared" si="16"/>
        <v>700</v>
      </c>
      <c r="G1068" s="229">
        <v>0</v>
      </c>
      <c r="H1068" s="229">
        <v>0</v>
      </c>
      <c r="I1068" s="229">
        <v>0</v>
      </c>
      <c r="J1068" s="229">
        <v>0</v>
      </c>
      <c r="K1068" s="229">
        <v>0</v>
      </c>
      <c r="L1068" s="229">
        <v>0</v>
      </c>
      <c r="M1068" s="229">
        <v>0</v>
      </c>
      <c r="N1068" s="229">
        <v>0</v>
      </c>
      <c r="O1068" s="229">
        <v>0</v>
      </c>
      <c r="P1068" s="229">
        <v>0</v>
      </c>
      <c r="Q1068" s="229">
        <v>0</v>
      </c>
      <c r="R1068" s="229">
        <v>0</v>
      </c>
      <c r="S1068" s="229">
        <v>0</v>
      </c>
      <c r="T1068" s="229">
        <v>700</v>
      </c>
      <c r="U1068" s="229">
        <v>0</v>
      </c>
      <c r="V1068" s="229">
        <v>0</v>
      </c>
      <c r="W1068" s="229">
        <v>0</v>
      </c>
      <c r="X1068" s="229">
        <v>0</v>
      </c>
      <c r="Y1068" s="229">
        <v>0</v>
      </c>
      <c r="Z1068" s="229">
        <v>0</v>
      </c>
      <c r="AA1068" s="229">
        <v>0</v>
      </c>
      <c r="AB1068" s="229">
        <v>0</v>
      </c>
      <c r="AC1068" s="229">
        <v>0</v>
      </c>
      <c r="AD1068" s="229">
        <v>0</v>
      </c>
      <c r="AE1068" s="229">
        <v>0</v>
      </c>
      <c r="AF1068" s="229">
        <v>0</v>
      </c>
      <c r="AG1068" s="229">
        <v>0</v>
      </c>
      <c r="AH1068" s="229">
        <v>0</v>
      </c>
      <c r="AI1068" s="229">
        <v>0</v>
      </c>
      <c r="AJ1068" s="229">
        <v>0</v>
      </c>
      <c r="AK1068" s="229">
        <v>0</v>
      </c>
      <c r="AL1068" s="229">
        <v>700</v>
      </c>
    </row>
    <row r="1069" spans="1:38">
      <c r="A1069" s="229">
        <v>1199</v>
      </c>
      <c r="B1069" s="229" t="s">
        <v>3614</v>
      </c>
      <c r="C1069" s="229" t="s">
        <v>3779</v>
      </c>
      <c r="D1069" s="229">
        <f t="shared" si="16"/>
        <v>0</v>
      </c>
      <c r="G1069" s="229">
        <v>0</v>
      </c>
      <c r="H1069" s="229">
        <v>0</v>
      </c>
      <c r="I1069" s="229">
        <v>0</v>
      </c>
      <c r="J1069" s="229">
        <v>0</v>
      </c>
      <c r="K1069" s="229">
        <v>0</v>
      </c>
      <c r="L1069" s="229">
        <v>0</v>
      </c>
      <c r="M1069" s="229">
        <v>0</v>
      </c>
      <c r="N1069" s="229">
        <v>0</v>
      </c>
      <c r="O1069" s="229">
        <v>0</v>
      </c>
      <c r="P1069" s="229">
        <v>0</v>
      </c>
      <c r="Q1069" s="229">
        <v>0</v>
      </c>
      <c r="R1069" s="229">
        <v>0</v>
      </c>
      <c r="S1069" s="229">
        <v>0</v>
      </c>
      <c r="T1069" s="229">
        <v>0</v>
      </c>
      <c r="U1069" s="229">
        <v>0</v>
      </c>
      <c r="V1069" s="229">
        <v>0</v>
      </c>
      <c r="W1069" s="229">
        <v>0</v>
      </c>
      <c r="X1069" s="229">
        <v>0</v>
      </c>
      <c r="Y1069" s="229">
        <v>0</v>
      </c>
      <c r="Z1069" s="229">
        <v>0</v>
      </c>
      <c r="AA1069" s="229">
        <v>0</v>
      </c>
      <c r="AB1069" s="229">
        <v>0</v>
      </c>
      <c r="AC1069" s="229">
        <v>0</v>
      </c>
      <c r="AD1069" s="229">
        <v>0</v>
      </c>
      <c r="AE1069" s="229">
        <v>0</v>
      </c>
      <c r="AF1069" s="229">
        <v>0</v>
      </c>
      <c r="AG1069" s="229">
        <v>0</v>
      </c>
      <c r="AH1069" s="229">
        <v>0</v>
      </c>
      <c r="AI1069" s="229">
        <v>0</v>
      </c>
      <c r="AJ1069" s="229">
        <v>0</v>
      </c>
      <c r="AK1069" s="229">
        <v>0</v>
      </c>
      <c r="AL1069" s="229">
        <v>0</v>
      </c>
    </row>
    <row r="1070" spans="1:38">
      <c r="A1070" s="229">
        <v>1200</v>
      </c>
      <c r="B1070" s="229" t="s">
        <v>3614</v>
      </c>
      <c r="C1070" s="229" t="s">
        <v>3780</v>
      </c>
      <c r="D1070" s="229">
        <f t="shared" si="16"/>
        <v>0</v>
      </c>
      <c r="G1070" s="229">
        <v>0</v>
      </c>
      <c r="H1070" s="229">
        <v>0</v>
      </c>
      <c r="I1070" s="229">
        <v>0</v>
      </c>
      <c r="J1070" s="229">
        <v>0</v>
      </c>
      <c r="K1070" s="229">
        <v>0</v>
      </c>
      <c r="L1070" s="229">
        <v>0</v>
      </c>
      <c r="M1070" s="229">
        <v>0</v>
      </c>
      <c r="N1070" s="229">
        <v>0</v>
      </c>
      <c r="O1070" s="229">
        <v>0</v>
      </c>
      <c r="P1070" s="229">
        <v>0</v>
      </c>
      <c r="Q1070" s="229">
        <v>0</v>
      </c>
      <c r="R1070" s="229">
        <v>0</v>
      </c>
      <c r="S1070" s="229">
        <v>0</v>
      </c>
      <c r="T1070" s="229">
        <v>0</v>
      </c>
      <c r="U1070" s="229">
        <v>0</v>
      </c>
      <c r="V1070" s="229">
        <v>0</v>
      </c>
      <c r="W1070" s="229">
        <v>0</v>
      </c>
      <c r="X1070" s="229">
        <v>0</v>
      </c>
      <c r="Y1070" s="229">
        <v>0</v>
      </c>
      <c r="Z1070" s="229">
        <v>0</v>
      </c>
      <c r="AA1070" s="229">
        <v>0</v>
      </c>
      <c r="AB1070" s="229">
        <v>0</v>
      </c>
      <c r="AC1070" s="229">
        <v>0</v>
      </c>
      <c r="AD1070" s="229">
        <v>0</v>
      </c>
      <c r="AE1070" s="229">
        <v>0</v>
      </c>
      <c r="AF1070" s="229">
        <v>0</v>
      </c>
      <c r="AG1070" s="229">
        <v>0</v>
      </c>
      <c r="AH1070" s="229">
        <v>0</v>
      </c>
      <c r="AI1070" s="229">
        <v>0</v>
      </c>
      <c r="AJ1070" s="229">
        <v>0</v>
      </c>
      <c r="AK1070" s="229">
        <v>0</v>
      </c>
      <c r="AL1070" s="229">
        <v>0</v>
      </c>
    </row>
    <row r="1071" spans="1:38">
      <c r="A1071" s="229">
        <v>1201</v>
      </c>
      <c r="B1071" s="229" t="s">
        <v>3677</v>
      </c>
      <c r="C1071" s="229" t="s">
        <v>3781</v>
      </c>
      <c r="D1071" s="229">
        <f t="shared" si="16"/>
        <v>1200</v>
      </c>
      <c r="G1071" s="229">
        <v>0</v>
      </c>
      <c r="H1071" s="229">
        <v>0</v>
      </c>
      <c r="I1071" s="229">
        <v>0</v>
      </c>
      <c r="J1071" s="229">
        <v>0</v>
      </c>
      <c r="K1071" s="229">
        <v>0</v>
      </c>
      <c r="L1071" s="229">
        <v>0</v>
      </c>
      <c r="M1071" s="229">
        <v>0</v>
      </c>
      <c r="N1071" s="229">
        <v>0</v>
      </c>
      <c r="O1071" s="229">
        <v>0</v>
      </c>
      <c r="P1071" s="229">
        <v>0</v>
      </c>
      <c r="Q1071" s="229">
        <v>0</v>
      </c>
      <c r="R1071" s="229">
        <v>0</v>
      </c>
      <c r="S1071" s="229">
        <v>0</v>
      </c>
      <c r="T1071" s="229">
        <v>0</v>
      </c>
      <c r="U1071" s="229">
        <v>0</v>
      </c>
      <c r="V1071" s="229">
        <v>0</v>
      </c>
      <c r="W1071" s="229">
        <v>0</v>
      </c>
      <c r="X1071" s="229">
        <v>0</v>
      </c>
      <c r="Y1071" s="229">
        <v>0</v>
      </c>
      <c r="Z1071" s="229">
        <v>0</v>
      </c>
      <c r="AA1071" s="229">
        <v>0</v>
      </c>
      <c r="AB1071" s="229">
        <v>0</v>
      </c>
      <c r="AC1071" s="229">
        <v>0</v>
      </c>
      <c r="AD1071" s="229">
        <v>1200</v>
      </c>
      <c r="AE1071" s="229">
        <v>0</v>
      </c>
      <c r="AF1071" s="229">
        <v>0</v>
      </c>
      <c r="AG1071" s="229">
        <v>0</v>
      </c>
      <c r="AH1071" s="229">
        <v>0</v>
      </c>
      <c r="AI1071" s="229">
        <v>0</v>
      </c>
      <c r="AJ1071" s="229">
        <v>0</v>
      </c>
      <c r="AK1071" s="229">
        <v>0</v>
      </c>
      <c r="AL1071" s="229">
        <v>1200</v>
      </c>
    </row>
    <row r="1072" spans="1:38">
      <c r="A1072" s="229">
        <v>1202</v>
      </c>
      <c r="B1072" s="229" t="s">
        <v>3677</v>
      </c>
      <c r="C1072" s="229" t="s">
        <v>3782</v>
      </c>
      <c r="D1072" s="229">
        <f t="shared" si="16"/>
        <v>1200</v>
      </c>
      <c r="G1072" s="229">
        <v>0</v>
      </c>
      <c r="H1072" s="229">
        <v>0</v>
      </c>
      <c r="I1072" s="229">
        <v>0</v>
      </c>
      <c r="J1072" s="229">
        <v>0</v>
      </c>
      <c r="K1072" s="229">
        <v>0</v>
      </c>
      <c r="L1072" s="229">
        <v>0</v>
      </c>
      <c r="M1072" s="229">
        <v>0</v>
      </c>
      <c r="N1072" s="229">
        <v>0</v>
      </c>
      <c r="O1072" s="229">
        <v>0</v>
      </c>
      <c r="P1072" s="229">
        <v>0</v>
      </c>
      <c r="Q1072" s="229">
        <v>0</v>
      </c>
      <c r="R1072" s="229">
        <v>0</v>
      </c>
      <c r="S1072" s="229">
        <v>0</v>
      </c>
      <c r="T1072" s="229">
        <v>0</v>
      </c>
      <c r="U1072" s="229">
        <v>0</v>
      </c>
      <c r="V1072" s="229">
        <v>0</v>
      </c>
      <c r="W1072" s="229">
        <v>0</v>
      </c>
      <c r="X1072" s="229">
        <v>0</v>
      </c>
      <c r="Y1072" s="229">
        <v>0</v>
      </c>
      <c r="Z1072" s="229">
        <v>0</v>
      </c>
      <c r="AA1072" s="229">
        <v>0</v>
      </c>
      <c r="AB1072" s="229">
        <v>0</v>
      </c>
      <c r="AC1072" s="229">
        <v>0</v>
      </c>
      <c r="AD1072" s="229">
        <v>1200</v>
      </c>
      <c r="AE1072" s="229">
        <v>0</v>
      </c>
      <c r="AF1072" s="229">
        <v>0</v>
      </c>
      <c r="AG1072" s="229">
        <v>0</v>
      </c>
      <c r="AH1072" s="229">
        <v>0</v>
      </c>
      <c r="AI1072" s="229">
        <v>0</v>
      </c>
      <c r="AJ1072" s="229">
        <v>0</v>
      </c>
      <c r="AK1072" s="229">
        <v>0</v>
      </c>
      <c r="AL1072" s="229">
        <v>1200</v>
      </c>
    </row>
    <row r="1073" spans="1:38">
      <c r="A1073" s="229">
        <v>1203</v>
      </c>
      <c r="B1073" s="229" t="s">
        <v>3677</v>
      </c>
      <c r="C1073" s="229" t="s">
        <v>3783</v>
      </c>
      <c r="D1073" s="229">
        <f t="shared" si="16"/>
        <v>700</v>
      </c>
      <c r="G1073" s="229">
        <v>0</v>
      </c>
      <c r="H1073" s="229">
        <v>0</v>
      </c>
      <c r="I1073" s="229">
        <v>0</v>
      </c>
      <c r="J1073" s="229">
        <v>0</v>
      </c>
      <c r="K1073" s="229">
        <v>0</v>
      </c>
      <c r="L1073" s="229">
        <v>0</v>
      </c>
      <c r="M1073" s="229">
        <v>0</v>
      </c>
      <c r="N1073" s="229">
        <v>0</v>
      </c>
      <c r="O1073" s="229">
        <v>0</v>
      </c>
      <c r="P1073" s="229">
        <v>0</v>
      </c>
      <c r="Q1073" s="229">
        <v>0</v>
      </c>
      <c r="R1073" s="229">
        <v>0</v>
      </c>
      <c r="S1073" s="229">
        <v>0</v>
      </c>
      <c r="T1073" s="229">
        <v>0</v>
      </c>
      <c r="U1073" s="229">
        <v>0</v>
      </c>
      <c r="V1073" s="229">
        <v>0</v>
      </c>
      <c r="W1073" s="229">
        <v>0</v>
      </c>
      <c r="X1073" s="229">
        <v>0</v>
      </c>
      <c r="Y1073" s="229">
        <v>0</v>
      </c>
      <c r="Z1073" s="229">
        <v>0</v>
      </c>
      <c r="AA1073" s="229">
        <v>0</v>
      </c>
      <c r="AB1073" s="229">
        <v>0</v>
      </c>
      <c r="AC1073" s="229">
        <v>0</v>
      </c>
      <c r="AD1073" s="229">
        <v>700</v>
      </c>
      <c r="AE1073" s="229">
        <v>0</v>
      </c>
      <c r="AF1073" s="229">
        <v>0</v>
      </c>
      <c r="AG1073" s="229">
        <v>0</v>
      </c>
      <c r="AH1073" s="229">
        <v>0</v>
      </c>
      <c r="AI1073" s="229">
        <v>0</v>
      </c>
      <c r="AJ1073" s="229">
        <v>0</v>
      </c>
      <c r="AK1073" s="229">
        <v>0</v>
      </c>
      <c r="AL1073" s="229">
        <v>700</v>
      </c>
    </row>
    <row r="1074" spans="1:38">
      <c r="A1074" s="229">
        <v>1204</v>
      </c>
      <c r="B1074" s="229" t="s">
        <v>3677</v>
      </c>
      <c r="C1074" s="229" t="s">
        <v>3784</v>
      </c>
      <c r="D1074" s="229">
        <f t="shared" si="16"/>
        <v>700</v>
      </c>
      <c r="G1074" s="229">
        <v>0</v>
      </c>
      <c r="H1074" s="229">
        <v>0</v>
      </c>
      <c r="I1074" s="229">
        <v>0</v>
      </c>
      <c r="J1074" s="229">
        <v>0</v>
      </c>
      <c r="K1074" s="229">
        <v>0</v>
      </c>
      <c r="L1074" s="229">
        <v>0</v>
      </c>
      <c r="M1074" s="229">
        <v>0</v>
      </c>
      <c r="N1074" s="229">
        <v>0</v>
      </c>
      <c r="O1074" s="229">
        <v>0</v>
      </c>
      <c r="P1074" s="229">
        <v>0</v>
      </c>
      <c r="Q1074" s="229">
        <v>0</v>
      </c>
      <c r="R1074" s="229">
        <v>0</v>
      </c>
      <c r="S1074" s="229">
        <v>0</v>
      </c>
      <c r="T1074" s="229">
        <v>0</v>
      </c>
      <c r="U1074" s="229">
        <v>0</v>
      </c>
      <c r="V1074" s="229">
        <v>0</v>
      </c>
      <c r="W1074" s="229">
        <v>0</v>
      </c>
      <c r="X1074" s="229">
        <v>0</v>
      </c>
      <c r="Y1074" s="229">
        <v>0</v>
      </c>
      <c r="Z1074" s="229">
        <v>0</v>
      </c>
      <c r="AA1074" s="229">
        <v>0</v>
      </c>
      <c r="AB1074" s="229">
        <v>0</v>
      </c>
      <c r="AC1074" s="229">
        <v>0</v>
      </c>
      <c r="AD1074" s="229">
        <v>700</v>
      </c>
      <c r="AE1074" s="229">
        <v>0</v>
      </c>
      <c r="AF1074" s="229">
        <v>0</v>
      </c>
      <c r="AG1074" s="229">
        <v>0</v>
      </c>
      <c r="AH1074" s="229">
        <v>0</v>
      </c>
      <c r="AI1074" s="229">
        <v>0</v>
      </c>
      <c r="AJ1074" s="229">
        <v>0</v>
      </c>
      <c r="AK1074" s="229">
        <v>0</v>
      </c>
      <c r="AL1074" s="229">
        <v>700</v>
      </c>
    </row>
    <row r="1075" spans="1:38">
      <c r="A1075" s="229">
        <v>1205</v>
      </c>
      <c r="B1075" s="229" t="s">
        <v>3614</v>
      </c>
      <c r="C1075" s="229" t="s">
        <v>3785</v>
      </c>
      <c r="D1075" s="229">
        <f t="shared" si="16"/>
        <v>3060</v>
      </c>
      <c r="G1075" s="229">
        <v>0</v>
      </c>
      <c r="H1075" s="229">
        <v>0</v>
      </c>
      <c r="I1075" s="229">
        <v>0</v>
      </c>
      <c r="J1075" s="229">
        <v>0</v>
      </c>
      <c r="K1075" s="229">
        <v>0</v>
      </c>
      <c r="L1075" s="229">
        <v>0</v>
      </c>
      <c r="M1075" s="229">
        <v>0</v>
      </c>
      <c r="N1075" s="229">
        <v>0</v>
      </c>
      <c r="O1075" s="229">
        <v>0</v>
      </c>
      <c r="P1075" s="229">
        <v>0</v>
      </c>
      <c r="Q1075" s="229">
        <v>0</v>
      </c>
      <c r="R1075" s="229">
        <v>0</v>
      </c>
      <c r="S1075" s="229">
        <v>0</v>
      </c>
      <c r="T1075" s="229">
        <v>1020</v>
      </c>
      <c r="U1075" s="229">
        <v>0</v>
      </c>
      <c r="V1075" s="229">
        <v>0</v>
      </c>
      <c r="W1075" s="229">
        <v>0</v>
      </c>
      <c r="X1075" s="229">
        <v>0</v>
      </c>
      <c r="Y1075" s="229">
        <v>0</v>
      </c>
      <c r="Z1075" s="229">
        <v>1020</v>
      </c>
      <c r="AA1075" s="229">
        <v>0</v>
      </c>
      <c r="AB1075" s="229">
        <v>0</v>
      </c>
      <c r="AC1075" s="229">
        <v>0</v>
      </c>
      <c r="AD1075" s="229">
        <v>0</v>
      </c>
      <c r="AE1075" s="229">
        <v>0</v>
      </c>
      <c r="AF1075" s="229">
        <v>0</v>
      </c>
      <c r="AG1075" s="229">
        <v>1020</v>
      </c>
      <c r="AH1075" s="229">
        <v>0</v>
      </c>
      <c r="AI1075" s="229">
        <v>0</v>
      </c>
      <c r="AJ1075" s="229">
        <v>0</v>
      </c>
      <c r="AK1075" s="229">
        <v>0</v>
      </c>
      <c r="AL1075" s="229">
        <v>3060</v>
      </c>
    </row>
    <row r="1076" spans="1:38">
      <c r="A1076" s="229">
        <v>1206</v>
      </c>
      <c r="B1076" s="229" t="s">
        <v>3614</v>
      </c>
      <c r="C1076" s="229" t="s">
        <v>3786</v>
      </c>
      <c r="D1076" s="229">
        <f t="shared" si="16"/>
        <v>0</v>
      </c>
      <c r="G1076" s="229">
        <v>0</v>
      </c>
      <c r="H1076" s="229">
        <v>0</v>
      </c>
      <c r="I1076" s="229">
        <v>0</v>
      </c>
      <c r="J1076" s="229">
        <v>0</v>
      </c>
      <c r="K1076" s="229">
        <v>0</v>
      </c>
      <c r="L1076" s="229">
        <v>0</v>
      </c>
      <c r="M1076" s="229">
        <v>0</v>
      </c>
      <c r="N1076" s="229">
        <v>0</v>
      </c>
      <c r="O1076" s="229">
        <v>0</v>
      </c>
      <c r="P1076" s="229">
        <v>0</v>
      </c>
      <c r="Q1076" s="229">
        <v>0</v>
      </c>
      <c r="R1076" s="229">
        <v>0</v>
      </c>
      <c r="S1076" s="229">
        <v>0</v>
      </c>
      <c r="T1076" s="229">
        <v>0</v>
      </c>
      <c r="U1076" s="229">
        <v>0</v>
      </c>
      <c r="V1076" s="229">
        <v>0</v>
      </c>
      <c r="W1076" s="229">
        <v>0</v>
      </c>
      <c r="X1076" s="229">
        <v>0</v>
      </c>
      <c r="Y1076" s="229">
        <v>0</v>
      </c>
      <c r="Z1076" s="229">
        <v>0</v>
      </c>
      <c r="AA1076" s="229">
        <v>0</v>
      </c>
      <c r="AB1076" s="229">
        <v>0</v>
      </c>
      <c r="AC1076" s="229">
        <v>0</v>
      </c>
      <c r="AD1076" s="229">
        <v>0</v>
      </c>
      <c r="AE1076" s="229">
        <v>0</v>
      </c>
      <c r="AF1076" s="229">
        <v>0</v>
      </c>
      <c r="AG1076" s="229">
        <v>0</v>
      </c>
      <c r="AH1076" s="229">
        <v>0</v>
      </c>
      <c r="AI1076" s="229">
        <v>0</v>
      </c>
      <c r="AJ1076" s="229">
        <v>0</v>
      </c>
      <c r="AK1076" s="229">
        <v>0</v>
      </c>
      <c r="AL1076" s="229">
        <v>0</v>
      </c>
    </row>
    <row r="1077" spans="1:38">
      <c r="A1077" s="229">
        <v>1207</v>
      </c>
      <c r="B1077" s="229" t="s">
        <v>3614</v>
      </c>
      <c r="C1077" s="229" t="s">
        <v>3787</v>
      </c>
      <c r="D1077" s="229">
        <f t="shared" si="16"/>
        <v>850</v>
      </c>
      <c r="G1077" s="229">
        <v>0</v>
      </c>
      <c r="H1077" s="229">
        <v>0</v>
      </c>
      <c r="I1077" s="229">
        <v>0</v>
      </c>
      <c r="J1077" s="229">
        <v>0</v>
      </c>
      <c r="K1077" s="229">
        <v>0</v>
      </c>
      <c r="L1077" s="229">
        <v>0</v>
      </c>
      <c r="M1077" s="229">
        <v>0</v>
      </c>
      <c r="N1077" s="229">
        <v>0</v>
      </c>
      <c r="O1077" s="229">
        <v>0</v>
      </c>
      <c r="P1077" s="229">
        <v>0</v>
      </c>
      <c r="Q1077" s="229">
        <v>0</v>
      </c>
      <c r="R1077" s="229">
        <v>0</v>
      </c>
      <c r="S1077" s="229">
        <v>0</v>
      </c>
      <c r="T1077" s="229">
        <v>0</v>
      </c>
      <c r="U1077" s="229">
        <v>0</v>
      </c>
      <c r="V1077" s="229">
        <v>0</v>
      </c>
      <c r="W1077" s="229">
        <v>0</v>
      </c>
      <c r="X1077" s="229">
        <v>0</v>
      </c>
      <c r="Y1077" s="229">
        <v>0</v>
      </c>
      <c r="Z1077" s="229">
        <v>0</v>
      </c>
      <c r="AA1077" s="229">
        <v>0</v>
      </c>
      <c r="AB1077" s="229">
        <v>0</v>
      </c>
      <c r="AC1077" s="229">
        <v>0</v>
      </c>
      <c r="AD1077" s="229">
        <v>0</v>
      </c>
      <c r="AE1077" s="229">
        <v>0</v>
      </c>
      <c r="AF1077" s="229">
        <v>0</v>
      </c>
      <c r="AG1077" s="229">
        <v>850</v>
      </c>
      <c r="AH1077" s="229">
        <v>0</v>
      </c>
      <c r="AI1077" s="229">
        <v>0</v>
      </c>
      <c r="AJ1077" s="229">
        <v>0</v>
      </c>
      <c r="AK1077" s="229">
        <v>0</v>
      </c>
      <c r="AL1077" s="229">
        <v>850</v>
      </c>
    </row>
    <row r="1078" spans="1:38">
      <c r="A1078" s="229">
        <v>1208</v>
      </c>
      <c r="B1078" s="229" t="s">
        <v>3677</v>
      </c>
      <c r="C1078" s="229" t="s">
        <v>3788</v>
      </c>
      <c r="D1078" s="229">
        <f t="shared" si="16"/>
        <v>720</v>
      </c>
      <c r="G1078" s="229">
        <v>0</v>
      </c>
      <c r="H1078" s="229">
        <v>0</v>
      </c>
      <c r="I1078" s="229">
        <v>0</v>
      </c>
      <c r="J1078" s="229">
        <v>0</v>
      </c>
      <c r="K1078" s="229">
        <v>0</v>
      </c>
      <c r="L1078" s="229">
        <v>0</v>
      </c>
      <c r="M1078" s="229">
        <v>0</v>
      </c>
      <c r="N1078" s="229">
        <v>0</v>
      </c>
      <c r="O1078" s="229">
        <v>0</v>
      </c>
      <c r="P1078" s="229">
        <v>0</v>
      </c>
      <c r="Q1078" s="229">
        <v>0</v>
      </c>
      <c r="R1078" s="229">
        <v>720</v>
      </c>
      <c r="S1078" s="229">
        <v>0</v>
      </c>
      <c r="T1078" s="229">
        <v>0</v>
      </c>
      <c r="U1078" s="229">
        <v>0</v>
      </c>
      <c r="V1078" s="229">
        <v>0</v>
      </c>
      <c r="W1078" s="229">
        <v>0</v>
      </c>
      <c r="X1078" s="229">
        <v>0</v>
      </c>
      <c r="Y1078" s="229">
        <v>0</v>
      </c>
      <c r="Z1078" s="229">
        <v>0</v>
      </c>
      <c r="AA1078" s="229">
        <v>0</v>
      </c>
      <c r="AB1078" s="229">
        <v>0</v>
      </c>
      <c r="AC1078" s="229">
        <v>0</v>
      </c>
      <c r="AD1078" s="229">
        <v>0</v>
      </c>
      <c r="AE1078" s="229">
        <v>0</v>
      </c>
      <c r="AF1078" s="229">
        <v>0</v>
      </c>
      <c r="AG1078" s="229">
        <v>0</v>
      </c>
      <c r="AH1078" s="229">
        <v>0</v>
      </c>
      <c r="AI1078" s="229">
        <v>0</v>
      </c>
      <c r="AJ1078" s="229">
        <v>0</v>
      </c>
      <c r="AK1078" s="229">
        <v>0</v>
      </c>
      <c r="AL1078" s="229">
        <v>720</v>
      </c>
    </row>
    <row r="1079" spans="1:38">
      <c r="A1079" s="229">
        <v>1209</v>
      </c>
      <c r="B1079" s="229" t="s">
        <v>3677</v>
      </c>
      <c r="C1079" s="229" t="s">
        <v>3789</v>
      </c>
      <c r="D1079" s="229">
        <f t="shared" si="16"/>
        <v>600</v>
      </c>
      <c r="G1079" s="229">
        <v>0</v>
      </c>
      <c r="H1079" s="229">
        <v>0</v>
      </c>
      <c r="I1079" s="229">
        <v>0</v>
      </c>
      <c r="J1079" s="229">
        <v>0</v>
      </c>
      <c r="K1079" s="229">
        <v>0</v>
      </c>
      <c r="L1079" s="229">
        <v>0</v>
      </c>
      <c r="M1079" s="229">
        <v>0</v>
      </c>
      <c r="N1079" s="229">
        <v>0</v>
      </c>
      <c r="O1079" s="229">
        <v>0</v>
      </c>
      <c r="P1079" s="229">
        <v>0</v>
      </c>
      <c r="Q1079" s="229">
        <v>0</v>
      </c>
      <c r="R1079" s="229">
        <v>0</v>
      </c>
      <c r="S1079" s="229">
        <v>0</v>
      </c>
      <c r="T1079" s="229">
        <v>0</v>
      </c>
      <c r="U1079" s="229">
        <v>0</v>
      </c>
      <c r="V1079" s="229">
        <v>0</v>
      </c>
      <c r="W1079" s="229">
        <v>600</v>
      </c>
      <c r="X1079" s="229">
        <v>0</v>
      </c>
      <c r="Y1079" s="229">
        <v>0</v>
      </c>
      <c r="Z1079" s="229">
        <v>0</v>
      </c>
      <c r="AA1079" s="229">
        <v>0</v>
      </c>
      <c r="AB1079" s="229">
        <v>0</v>
      </c>
      <c r="AC1079" s="229">
        <v>0</v>
      </c>
      <c r="AD1079" s="229">
        <v>0</v>
      </c>
      <c r="AE1079" s="229">
        <v>0</v>
      </c>
      <c r="AF1079" s="229">
        <v>0</v>
      </c>
      <c r="AG1079" s="229">
        <v>0</v>
      </c>
      <c r="AH1079" s="229">
        <v>0</v>
      </c>
      <c r="AI1079" s="229">
        <v>0</v>
      </c>
      <c r="AJ1079" s="229">
        <v>0</v>
      </c>
      <c r="AK1079" s="229">
        <v>0</v>
      </c>
      <c r="AL1079" s="229">
        <v>600</v>
      </c>
    </row>
    <row r="1080" spans="1:38">
      <c r="A1080" s="229">
        <v>1210</v>
      </c>
      <c r="B1080" s="229" t="s">
        <v>3677</v>
      </c>
      <c r="C1080" s="229" t="s">
        <v>3790</v>
      </c>
      <c r="D1080" s="229">
        <f t="shared" si="16"/>
        <v>640</v>
      </c>
      <c r="G1080" s="229">
        <v>0</v>
      </c>
      <c r="H1080" s="229">
        <v>0</v>
      </c>
      <c r="I1080" s="229">
        <v>0</v>
      </c>
      <c r="J1080" s="229">
        <v>0</v>
      </c>
      <c r="K1080" s="229">
        <v>0</v>
      </c>
      <c r="L1080" s="229">
        <v>0</v>
      </c>
      <c r="M1080" s="229">
        <v>0</v>
      </c>
      <c r="N1080" s="229">
        <v>0</v>
      </c>
      <c r="O1080" s="229">
        <v>0</v>
      </c>
      <c r="P1080" s="229">
        <v>0</v>
      </c>
      <c r="Q1080" s="229">
        <v>0</v>
      </c>
      <c r="R1080" s="229">
        <v>640</v>
      </c>
      <c r="S1080" s="229">
        <v>0</v>
      </c>
      <c r="T1080" s="229">
        <v>0</v>
      </c>
      <c r="U1080" s="229">
        <v>0</v>
      </c>
      <c r="V1080" s="229">
        <v>0</v>
      </c>
      <c r="W1080" s="229">
        <v>0</v>
      </c>
      <c r="X1080" s="229">
        <v>0</v>
      </c>
      <c r="Y1080" s="229">
        <v>0</v>
      </c>
      <c r="Z1080" s="229">
        <v>0</v>
      </c>
      <c r="AA1080" s="229">
        <v>0</v>
      </c>
      <c r="AB1080" s="229">
        <v>0</v>
      </c>
      <c r="AC1080" s="229">
        <v>0</v>
      </c>
      <c r="AD1080" s="229">
        <v>0</v>
      </c>
      <c r="AE1080" s="229">
        <v>0</v>
      </c>
      <c r="AF1080" s="229">
        <v>0</v>
      </c>
      <c r="AG1080" s="229">
        <v>0</v>
      </c>
      <c r="AH1080" s="229">
        <v>0</v>
      </c>
      <c r="AI1080" s="229">
        <v>0</v>
      </c>
      <c r="AJ1080" s="229">
        <v>0</v>
      </c>
      <c r="AK1080" s="229">
        <v>0</v>
      </c>
      <c r="AL1080" s="229">
        <v>640</v>
      </c>
    </row>
    <row r="1081" spans="1:38">
      <c r="A1081" s="229">
        <v>1211</v>
      </c>
      <c r="B1081" s="229" t="s">
        <v>3677</v>
      </c>
      <c r="C1081" s="229" t="s">
        <v>3791</v>
      </c>
      <c r="D1081" s="229">
        <f t="shared" si="16"/>
        <v>320</v>
      </c>
      <c r="G1081" s="229">
        <v>0</v>
      </c>
      <c r="H1081" s="229">
        <v>0</v>
      </c>
      <c r="I1081" s="229">
        <v>0</v>
      </c>
      <c r="J1081" s="229">
        <v>0</v>
      </c>
      <c r="K1081" s="229">
        <v>0</v>
      </c>
      <c r="L1081" s="229">
        <v>0</v>
      </c>
      <c r="M1081" s="229">
        <v>0</v>
      </c>
      <c r="N1081" s="229">
        <v>0</v>
      </c>
      <c r="O1081" s="229">
        <v>0</v>
      </c>
      <c r="P1081" s="229">
        <v>0</v>
      </c>
      <c r="Q1081" s="229">
        <v>0</v>
      </c>
      <c r="R1081" s="229">
        <v>0</v>
      </c>
      <c r="S1081" s="229">
        <v>0</v>
      </c>
      <c r="T1081" s="229">
        <v>0</v>
      </c>
      <c r="U1081" s="229">
        <v>0</v>
      </c>
      <c r="V1081" s="229">
        <v>0</v>
      </c>
      <c r="W1081" s="229">
        <v>320</v>
      </c>
      <c r="X1081" s="229">
        <v>0</v>
      </c>
      <c r="Y1081" s="229">
        <v>0</v>
      </c>
      <c r="Z1081" s="229">
        <v>0</v>
      </c>
      <c r="AA1081" s="229">
        <v>0</v>
      </c>
      <c r="AB1081" s="229">
        <v>0</v>
      </c>
      <c r="AC1081" s="229">
        <v>0</v>
      </c>
      <c r="AD1081" s="229">
        <v>0</v>
      </c>
      <c r="AE1081" s="229">
        <v>0</v>
      </c>
      <c r="AF1081" s="229">
        <v>0</v>
      </c>
      <c r="AG1081" s="229">
        <v>0</v>
      </c>
      <c r="AH1081" s="229">
        <v>0</v>
      </c>
      <c r="AI1081" s="229">
        <v>0</v>
      </c>
      <c r="AJ1081" s="229">
        <v>0</v>
      </c>
      <c r="AK1081" s="229">
        <v>0</v>
      </c>
      <c r="AL1081" s="229">
        <v>320</v>
      </c>
    </row>
    <row r="1082" spans="1:38">
      <c r="A1082" s="229">
        <v>1212</v>
      </c>
      <c r="B1082" s="229" t="s">
        <v>3677</v>
      </c>
      <c r="C1082" s="229" t="s">
        <v>3792</v>
      </c>
      <c r="D1082" s="229">
        <f t="shared" si="16"/>
        <v>0</v>
      </c>
      <c r="G1082" s="229">
        <v>0</v>
      </c>
      <c r="H1082" s="229">
        <v>0</v>
      </c>
      <c r="I1082" s="229">
        <v>0</v>
      </c>
      <c r="J1082" s="229">
        <v>0</v>
      </c>
      <c r="K1082" s="229">
        <v>0</v>
      </c>
      <c r="L1082" s="229">
        <v>0</v>
      </c>
      <c r="M1082" s="229">
        <v>0</v>
      </c>
      <c r="N1082" s="229">
        <v>0</v>
      </c>
      <c r="O1082" s="229">
        <v>0</v>
      </c>
      <c r="P1082" s="229">
        <v>0</v>
      </c>
      <c r="Q1082" s="229">
        <v>0</v>
      </c>
      <c r="R1082" s="229">
        <v>0</v>
      </c>
      <c r="S1082" s="229">
        <v>0</v>
      </c>
      <c r="T1082" s="229">
        <v>0</v>
      </c>
      <c r="U1082" s="229">
        <v>0</v>
      </c>
      <c r="V1082" s="229">
        <v>0</v>
      </c>
      <c r="W1082" s="229">
        <v>0</v>
      </c>
      <c r="X1082" s="229">
        <v>0</v>
      </c>
      <c r="Y1082" s="229">
        <v>0</v>
      </c>
      <c r="Z1082" s="229">
        <v>0</v>
      </c>
      <c r="AA1082" s="229">
        <v>0</v>
      </c>
      <c r="AB1082" s="229">
        <v>0</v>
      </c>
      <c r="AC1082" s="229">
        <v>0</v>
      </c>
      <c r="AD1082" s="229">
        <v>0</v>
      </c>
      <c r="AE1082" s="229">
        <v>0</v>
      </c>
      <c r="AF1082" s="229">
        <v>0</v>
      </c>
      <c r="AG1082" s="229">
        <v>0</v>
      </c>
      <c r="AH1082" s="229">
        <v>0</v>
      </c>
      <c r="AI1082" s="229">
        <v>0</v>
      </c>
      <c r="AJ1082" s="229">
        <v>0</v>
      </c>
      <c r="AK1082" s="229">
        <v>0</v>
      </c>
      <c r="AL1082" s="229">
        <v>0</v>
      </c>
    </row>
    <row r="1083" spans="1:38">
      <c r="A1083" s="229">
        <v>1213</v>
      </c>
      <c r="B1083" s="229" t="s">
        <v>3614</v>
      </c>
      <c r="C1083" s="229" t="s">
        <v>3793</v>
      </c>
      <c r="D1083" s="229">
        <f t="shared" si="16"/>
        <v>0</v>
      </c>
      <c r="G1083" s="229">
        <v>0</v>
      </c>
      <c r="H1083" s="229">
        <v>0</v>
      </c>
      <c r="I1083" s="229">
        <v>0</v>
      </c>
      <c r="J1083" s="229">
        <v>0</v>
      </c>
      <c r="K1083" s="229">
        <v>0</v>
      </c>
      <c r="L1083" s="229">
        <v>0</v>
      </c>
      <c r="M1083" s="229">
        <v>0</v>
      </c>
      <c r="N1083" s="229">
        <v>0</v>
      </c>
      <c r="O1083" s="229">
        <v>0</v>
      </c>
      <c r="P1083" s="229">
        <v>0</v>
      </c>
      <c r="Q1083" s="229">
        <v>0</v>
      </c>
      <c r="R1083" s="229">
        <v>0</v>
      </c>
      <c r="S1083" s="229">
        <v>0</v>
      </c>
      <c r="T1083" s="229">
        <v>0</v>
      </c>
      <c r="U1083" s="229">
        <v>0</v>
      </c>
      <c r="V1083" s="229">
        <v>0</v>
      </c>
      <c r="W1083" s="229">
        <v>0</v>
      </c>
      <c r="X1083" s="229">
        <v>0</v>
      </c>
      <c r="Y1083" s="229">
        <v>0</v>
      </c>
      <c r="Z1083" s="229">
        <v>0</v>
      </c>
      <c r="AA1083" s="229">
        <v>0</v>
      </c>
      <c r="AB1083" s="229">
        <v>0</v>
      </c>
      <c r="AC1083" s="229">
        <v>0</v>
      </c>
      <c r="AD1083" s="229">
        <v>0</v>
      </c>
      <c r="AE1083" s="229">
        <v>0</v>
      </c>
      <c r="AF1083" s="229">
        <v>0</v>
      </c>
      <c r="AG1083" s="229">
        <v>0</v>
      </c>
      <c r="AH1083" s="229">
        <v>0</v>
      </c>
      <c r="AI1083" s="229">
        <v>0</v>
      </c>
      <c r="AJ1083" s="229">
        <v>0</v>
      </c>
      <c r="AK1083" s="229">
        <v>0</v>
      </c>
      <c r="AL1083" s="229">
        <v>0</v>
      </c>
    </row>
    <row r="1084" spans="1:38">
      <c r="A1084" s="229">
        <v>1214</v>
      </c>
      <c r="B1084" s="229" t="s">
        <v>3614</v>
      </c>
      <c r="C1084" s="229" t="s">
        <v>3794</v>
      </c>
      <c r="D1084" s="229">
        <f t="shared" si="16"/>
        <v>0</v>
      </c>
      <c r="G1084" s="229">
        <v>0</v>
      </c>
      <c r="H1084" s="229">
        <v>0</v>
      </c>
      <c r="I1084" s="229">
        <v>0</v>
      </c>
      <c r="J1084" s="229">
        <v>0</v>
      </c>
      <c r="K1084" s="229">
        <v>0</v>
      </c>
      <c r="L1084" s="229">
        <v>0</v>
      </c>
      <c r="M1084" s="229">
        <v>0</v>
      </c>
      <c r="N1084" s="229">
        <v>0</v>
      </c>
      <c r="O1084" s="229">
        <v>0</v>
      </c>
      <c r="P1084" s="229">
        <v>0</v>
      </c>
      <c r="Q1084" s="229">
        <v>0</v>
      </c>
      <c r="R1084" s="229">
        <v>0</v>
      </c>
      <c r="S1084" s="229">
        <v>0</v>
      </c>
      <c r="T1084" s="229">
        <v>0</v>
      </c>
      <c r="U1084" s="229">
        <v>0</v>
      </c>
      <c r="V1084" s="229">
        <v>0</v>
      </c>
      <c r="W1084" s="229">
        <v>0</v>
      </c>
      <c r="X1084" s="229">
        <v>0</v>
      </c>
      <c r="Y1084" s="229">
        <v>0</v>
      </c>
      <c r="Z1084" s="229">
        <v>0</v>
      </c>
      <c r="AA1084" s="229">
        <v>0</v>
      </c>
      <c r="AB1084" s="229">
        <v>0</v>
      </c>
      <c r="AC1084" s="229">
        <v>0</v>
      </c>
      <c r="AD1084" s="229">
        <v>0</v>
      </c>
      <c r="AE1084" s="229">
        <v>0</v>
      </c>
      <c r="AF1084" s="229">
        <v>0</v>
      </c>
      <c r="AG1084" s="229">
        <v>0</v>
      </c>
      <c r="AH1084" s="229">
        <v>0</v>
      </c>
      <c r="AI1084" s="229">
        <v>0</v>
      </c>
      <c r="AJ1084" s="229">
        <v>0</v>
      </c>
      <c r="AK1084" s="229">
        <v>0</v>
      </c>
      <c r="AL1084" s="229">
        <v>0</v>
      </c>
    </row>
    <row r="1085" spans="1:38">
      <c r="A1085" s="229">
        <v>1217</v>
      </c>
      <c r="B1085" s="229" t="s">
        <v>3614</v>
      </c>
      <c r="C1085" s="229" t="s">
        <v>3795</v>
      </c>
      <c r="D1085" s="229">
        <f t="shared" si="16"/>
        <v>0</v>
      </c>
      <c r="G1085" s="229">
        <v>0</v>
      </c>
      <c r="H1085" s="229">
        <v>0</v>
      </c>
      <c r="I1085" s="229">
        <v>0</v>
      </c>
      <c r="J1085" s="229">
        <v>0</v>
      </c>
      <c r="K1085" s="229">
        <v>0</v>
      </c>
      <c r="L1085" s="229">
        <v>0</v>
      </c>
      <c r="M1085" s="229">
        <v>0</v>
      </c>
      <c r="N1085" s="229">
        <v>0</v>
      </c>
      <c r="O1085" s="229">
        <v>0</v>
      </c>
      <c r="P1085" s="229">
        <v>0</v>
      </c>
      <c r="Q1085" s="229">
        <v>0</v>
      </c>
      <c r="R1085" s="229">
        <v>0</v>
      </c>
      <c r="S1085" s="229">
        <v>0</v>
      </c>
      <c r="T1085" s="229">
        <v>0</v>
      </c>
      <c r="U1085" s="229">
        <v>0</v>
      </c>
      <c r="V1085" s="229">
        <v>0</v>
      </c>
      <c r="W1085" s="229">
        <v>0</v>
      </c>
      <c r="X1085" s="229">
        <v>0</v>
      </c>
      <c r="Y1085" s="229">
        <v>0</v>
      </c>
      <c r="Z1085" s="229">
        <v>0</v>
      </c>
      <c r="AA1085" s="229">
        <v>0</v>
      </c>
      <c r="AB1085" s="229">
        <v>0</v>
      </c>
      <c r="AC1085" s="229">
        <v>0</v>
      </c>
      <c r="AD1085" s="229">
        <v>0</v>
      </c>
      <c r="AE1085" s="229">
        <v>0</v>
      </c>
      <c r="AF1085" s="229">
        <v>0</v>
      </c>
      <c r="AG1085" s="229">
        <v>0</v>
      </c>
      <c r="AH1085" s="229">
        <v>0</v>
      </c>
      <c r="AI1085" s="229">
        <v>0</v>
      </c>
      <c r="AJ1085" s="229">
        <v>0</v>
      </c>
      <c r="AK1085" s="229">
        <v>0</v>
      </c>
      <c r="AL1085" s="229">
        <v>0</v>
      </c>
    </row>
    <row r="1086" spans="1:38">
      <c r="A1086" s="229">
        <v>1218</v>
      </c>
      <c r="B1086" s="229" t="s">
        <v>3614</v>
      </c>
      <c r="C1086" s="229" t="s">
        <v>3796</v>
      </c>
      <c r="D1086" s="229">
        <f t="shared" si="16"/>
        <v>0</v>
      </c>
      <c r="G1086" s="229">
        <v>0</v>
      </c>
      <c r="H1086" s="229">
        <v>0</v>
      </c>
      <c r="I1086" s="229">
        <v>0</v>
      </c>
      <c r="J1086" s="229">
        <v>0</v>
      </c>
      <c r="K1086" s="229">
        <v>0</v>
      </c>
      <c r="L1086" s="229">
        <v>0</v>
      </c>
      <c r="M1086" s="229">
        <v>0</v>
      </c>
      <c r="N1086" s="229">
        <v>0</v>
      </c>
      <c r="O1086" s="229">
        <v>0</v>
      </c>
      <c r="P1086" s="229">
        <v>0</v>
      </c>
      <c r="Q1086" s="229">
        <v>0</v>
      </c>
      <c r="R1086" s="229">
        <v>0</v>
      </c>
      <c r="S1086" s="229">
        <v>0</v>
      </c>
      <c r="T1086" s="229">
        <v>0</v>
      </c>
      <c r="U1086" s="229">
        <v>0</v>
      </c>
      <c r="V1086" s="229">
        <v>0</v>
      </c>
      <c r="W1086" s="229">
        <v>0</v>
      </c>
      <c r="X1086" s="229">
        <v>0</v>
      </c>
      <c r="Y1086" s="229">
        <v>0</v>
      </c>
      <c r="Z1086" s="229">
        <v>0</v>
      </c>
      <c r="AA1086" s="229">
        <v>0</v>
      </c>
      <c r="AB1086" s="229">
        <v>0</v>
      </c>
      <c r="AC1086" s="229">
        <v>0</v>
      </c>
      <c r="AD1086" s="229">
        <v>0</v>
      </c>
      <c r="AE1086" s="229">
        <v>0</v>
      </c>
      <c r="AF1086" s="229">
        <v>0</v>
      </c>
      <c r="AG1086" s="229">
        <v>0</v>
      </c>
      <c r="AH1086" s="229">
        <v>0</v>
      </c>
      <c r="AI1086" s="229">
        <v>0</v>
      </c>
      <c r="AJ1086" s="229">
        <v>0</v>
      </c>
      <c r="AK1086" s="229">
        <v>0</v>
      </c>
      <c r="AL1086" s="229">
        <v>0</v>
      </c>
    </row>
    <row r="1087" spans="1:38">
      <c r="A1087" s="229">
        <v>1219</v>
      </c>
      <c r="B1087" s="229" t="s">
        <v>3677</v>
      </c>
      <c r="C1087" s="229" t="s">
        <v>3797</v>
      </c>
      <c r="D1087" s="229">
        <f t="shared" si="16"/>
        <v>0</v>
      </c>
      <c r="G1087" s="229">
        <v>0</v>
      </c>
      <c r="H1087" s="229">
        <v>0</v>
      </c>
      <c r="I1087" s="229">
        <v>0</v>
      </c>
      <c r="J1087" s="229">
        <v>0</v>
      </c>
      <c r="K1087" s="229">
        <v>0</v>
      </c>
      <c r="L1087" s="229">
        <v>0</v>
      </c>
      <c r="M1087" s="229">
        <v>0</v>
      </c>
      <c r="N1087" s="229">
        <v>0</v>
      </c>
      <c r="O1087" s="229">
        <v>0</v>
      </c>
      <c r="P1087" s="229">
        <v>0</v>
      </c>
      <c r="Q1087" s="229">
        <v>0</v>
      </c>
      <c r="R1087" s="229">
        <v>0</v>
      </c>
      <c r="S1087" s="229">
        <v>0</v>
      </c>
      <c r="T1087" s="229">
        <v>0</v>
      </c>
      <c r="U1087" s="229">
        <v>0</v>
      </c>
      <c r="V1087" s="229">
        <v>0</v>
      </c>
      <c r="W1087" s="229">
        <v>0</v>
      </c>
      <c r="X1087" s="229">
        <v>0</v>
      </c>
      <c r="Y1087" s="229">
        <v>0</v>
      </c>
      <c r="Z1087" s="229">
        <v>0</v>
      </c>
      <c r="AA1087" s="229">
        <v>0</v>
      </c>
      <c r="AB1087" s="229">
        <v>0</v>
      </c>
      <c r="AC1087" s="229">
        <v>0</v>
      </c>
      <c r="AD1087" s="229">
        <v>0</v>
      </c>
      <c r="AE1087" s="229">
        <v>0</v>
      </c>
      <c r="AF1087" s="229">
        <v>0</v>
      </c>
      <c r="AG1087" s="229">
        <v>0</v>
      </c>
      <c r="AH1087" s="229">
        <v>0</v>
      </c>
      <c r="AI1087" s="229">
        <v>0</v>
      </c>
      <c r="AJ1087" s="229">
        <v>0</v>
      </c>
      <c r="AK1087" s="229">
        <v>0</v>
      </c>
      <c r="AL1087" s="229">
        <v>0</v>
      </c>
    </row>
    <row r="1088" spans="1:38">
      <c r="A1088" s="229">
        <v>1220</v>
      </c>
      <c r="B1088" s="229" t="s">
        <v>3677</v>
      </c>
      <c r="C1088" s="229" t="s">
        <v>3798</v>
      </c>
      <c r="D1088" s="229">
        <f t="shared" si="16"/>
        <v>0</v>
      </c>
      <c r="G1088" s="229">
        <v>0</v>
      </c>
      <c r="H1088" s="229">
        <v>0</v>
      </c>
      <c r="I1088" s="229">
        <v>0</v>
      </c>
      <c r="J1088" s="229">
        <v>0</v>
      </c>
      <c r="K1088" s="229">
        <v>0</v>
      </c>
      <c r="L1088" s="229">
        <v>0</v>
      </c>
      <c r="M1088" s="229">
        <v>0</v>
      </c>
      <c r="N1088" s="229">
        <v>0</v>
      </c>
      <c r="O1088" s="229">
        <v>0</v>
      </c>
      <c r="P1088" s="229">
        <v>0</v>
      </c>
      <c r="Q1088" s="229">
        <v>0</v>
      </c>
      <c r="R1088" s="229">
        <v>0</v>
      </c>
      <c r="S1088" s="229">
        <v>0</v>
      </c>
      <c r="T1088" s="229">
        <v>0</v>
      </c>
      <c r="U1088" s="229">
        <v>0</v>
      </c>
      <c r="V1088" s="229">
        <v>0</v>
      </c>
      <c r="W1088" s="229">
        <v>0</v>
      </c>
      <c r="X1088" s="229">
        <v>0</v>
      </c>
      <c r="Y1088" s="229">
        <v>0</v>
      </c>
      <c r="Z1088" s="229">
        <v>0</v>
      </c>
      <c r="AA1088" s="229">
        <v>0</v>
      </c>
      <c r="AB1088" s="229">
        <v>0</v>
      </c>
      <c r="AC1088" s="229">
        <v>0</v>
      </c>
      <c r="AD1088" s="229">
        <v>0</v>
      </c>
      <c r="AE1088" s="229">
        <v>0</v>
      </c>
      <c r="AF1088" s="229">
        <v>0</v>
      </c>
      <c r="AG1088" s="229">
        <v>0</v>
      </c>
      <c r="AH1088" s="229">
        <v>0</v>
      </c>
      <c r="AI1088" s="229">
        <v>0</v>
      </c>
      <c r="AJ1088" s="229">
        <v>0</v>
      </c>
      <c r="AK1088" s="229">
        <v>0</v>
      </c>
      <c r="AL1088" s="229">
        <v>0</v>
      </c>
    </row>
    <row r="1089" spans="1:38">
      <c r="A1089" s="229">
        <v>1221</v>
      </c>
      <c r="B1089" s="229" t="s">
        <v>3677</v>
      </c>
      <c r="C1089" s="229" t="s">
        <v>3799</v>
      </c>
      <c r="D1089" s="229">
        <f t="shared" si="16"/>
        <v>0</v>
      </c>
      <c r="G1089" s="229">
        <v>0</v>
      </c>
      <c r="H1089" s="229">
        <v>0</v>
      </c>
      <c r="I1089" s="229">
        <v>0</v>
      </c>
      <c r="J1089" s="229">
        <v>0</v>
      </c>
      <c r="K1089" s="229">
        <v>0</v>
      </c>
      <c r="L1089" s="229">
        <v>0</v>
      </c>
      <c r="M1089" s="229">
        <v>0</v>
      </c>
      <c r="N1089" s="229">
        <v>0</v>
      </c>
      <c r="O1089" s="229">
        <v>0</v>
      </c>
      <c r="P1089" s="229">
        <v>0</v>
      </c>
      <c r="Q1089" s="229">
        <v>0</v>
      </c>
      <c r="R1089" s="229">
        <v>0</v>
      </c>
      <c r="S1089" s="229">
        <v>0</v>
      </c>
      <c r="T1089" s="229">
        <v>0</v>
      </c>
      <c r="U1089" s="229">
        <v>0</v>
      </c>
      <c r="V1089" s="229">
        <v>0</v>
      </c>
      <c r="W1089" s="229">
        <v>0</v>
      </c>
      <c r="X1089" s="229">
        <v>0</v>
      </c>
      <c r="Y1089" s="229">
        <v>0</v>
      </c>
      <c r="Z1089" s="229">
        <v>0</v>
      </c>
      <c r="AA1089" s="229">
        <v>0</v>
      </c>
      <c r="AB1089" s="229">
        <v>0</v>
      </c>
      <c r="AC1089" s="229">
        <v>0</v>
      </c>
      <c r="AD1089" s="229">
        <v>0</v>
      </c>
      <c r="AE1089" s="229">
        <v>0</v>
      </c>
      <c r="AF1089" s="229">
        <v>0</v>
      </c>
      <c r="AG1089" s="229">
        <v>0</v>
      </c>
      <c r="AH1089" s="229">
        <v>0</v>
      </c>
      <c r="AI1089" s="229">
        <v>0</v>
      </c>
      <c r="AJ1089" s="229">
        <v>0</v>
      </c>
      <c r="AK1089" s="229">
        <v>0</v>
      </c>
      <c r="AL1089" s="229">
        <v>0</v>
      </c>
    </row>
    <row r="1090" spans="1:38">
      <c r="A1090" s="229">
        <v>1222</v>
      </c>
      <c r="B1090" s="229" t="s">
        <v>3677</v>
      </c>
      <c r="C1090" s="229" t="s">
        <v>3800</v>
      </c>
      <c r="D1090" s="229">
        <f t="shared" ref="D1090:D1153" si="17">IF(ISERROR(AL1090),0,AL1090)</f>
        <v>0</v>
      </c>
      <c r="G1090" s="229">
        <v>0</v>
      </c>
      <c r="H1090" s="229">
        <v>0</v>
      </c>
      <c r="I1090" s="229">
        <v>0</v>
      </c>
      <c r="J1090" s="229">
        <v>0</v>
      </c>
      <c r="K1090" s="229">
        <v>0</v>
      </c>
      <c r="L1090" s="229">
        <v>0</v>
      </c>
      <c r="M1090" s="229">
        <v>0</v>
      </c>
      <c r="N1090" s="229">
        <v>0</v>
      </c>
      <c r="O1090" s="229">
        <v>0</v>
      </c>
      <c r="P1090" s="229">
        <v>0</v>
      </c>
      <c r="Q1090" s="229">
        <v>0</v>
      </c>
      <c r="R1090" s="229">
        <v>0</v>
      </c>
      <c r="S1090" s="229">
        <v>0</v>
      </c>
      <c r="T1090" s="229">
        <v>0</v>
      </c>
      <c r="U1090" s="229">
        <v>0</v>
      </c>
      <c r="V1090" s="229">
        <v>0</v>
      </c>
      <c r="W1090" s="229">
        <v>0</v>
      </c>
      <c r="X1090" s="229">
        <v>0</v>
      </c>
      <c r="Y1090" s="229">
        <v>0</v>
      </c>
      <c r="Z1090" s="229">
        <v>0</v>
      </c>
      <c r="AA1090" s="229">
        <v>0</v>
      </c>
      <c r="AB1090" s="229">
        <v>0</v>
      </c>
      <c r="AC1090" s="229">
        <v>0</v>
      </c>
      <c r="AD1090" s="229">
        <v>0</v>
      </c>
      <c r="AE1090" s="229">
        <v>0</v>
      </c>
      <c r="AF1090" s="229">
        <v>0</v>
      </c>
      <c r="AG1090" s="229">
        <v>0</v>
      </c>
      <c r="AH1090" s="229">
        <v>0</v>
      </c>
      <c r="AI1090" s="229">
        <v>0</v>
      </c>
      <c r="AJ1090" s="229">
        <v>0</v>
      </c>
      <c r="AK1090" s="229">
        <v>0</v>
      </c>
      <c r="AL1090" s="229">
        <v>0</v>
      </c>
    </row>
    <row r="1091" spans="1:38">
      <c r="A1091" s="229">
        <v>1224</v>
      </c>
      <c r="B1091" s="229" t="s">
        <v>3614</v>
      </c>
      <c r="C1091" s="229" t="s">
        <v>3801</v>
      </c>
      <c r="D1091" s="229">
        <f t="shared" si="17"/>
        <v>0</v>
      </c>
      <c r="G1091" s="229">
        <v>0</v>
      </c>
      <c r="H1091" s="229">
        <v>0</v>
      </c>
      <c r="I1091" s="229">
        <v>0</v>
      </c>
      <c r="J1091" s="229">
        <v>0</v>
      </c>
      <c r="K1091" s="229">
        <v>0</v>
      </c>
      <c r="L1091" s="229">
        <v>0</v>
      </c>
      <c r="M1091" s="229">
        <v>0</v>
      </c>
      <c r="N1091" s="229">
        <v>0</v>
      </c>
      <c r="O1091" s="229">
        <v>0</v>
      </c>
      <c r="P1091" s="229">
        <v>0</v>
      </c>
      <c r="Q1091" s="229">
        <v>0</v>
      </c>
      <c r="R1091" s="229">
        <v>0</v>
      </c>
      <c r="S1091" s="229">
        <v>0</v>
      </c>
      <c r="T1091" s="229">
        <v>0</v>
      </c>
      <c r="U1091" s="229">
        <v>0</v>
      </c>
      <c r="V1091" s="229">
        <v>0</v>
      </c>
      <c r="W1091" s="229">
        <v>0</v>
      </c>
      <c r="X1091" s="229">
        <v>0</v>
      </c>
      <c r="Y1091" s="229">
        <v>0</v>
      </c>
      <c r="Z1091" s="229">
        <v>0</v>
      </c>
      <c r="AA1091" s="229">
        <v>0</v>
      </c>
      <c r="AB1091" s="229">
        <v>0</v>
      </c>
      <c r="AC1091" s="229">
        <v>0</v>
      </c>
      <c r="AD1091" s="229">
        <v>0</v>
      </c>
      <c r="AE1091" s="229">
        <v>0</v>
      </c>
      <c r="AF1091" s="229">
        <v>0</v>
      </c>
      <c r="AG1091" s="229">
        <v>0</v>
      </c>
      <c r="AH1091" s="229">
        <v>0</v>
      </c>
      <c r="AI1091" s="229">
        <v>0</v>
      </c>
      <c r="AJ1091" s="229">
        <v>0</v>
      </c>
      <c r="AK1091" s="229">
        <v>0</v>
      </c>
      <c r="AL1091" s="229">
        <v>0</v>
      </c>
    </row>
    <row r="1092" spans="1:38">
      <c r="A1092" s="229">
        <v>1225</v>
      </c>
      <c r="B1092" s="229" t="s">
        <v>3614</v>
      </c>
      <c r="C1092" s="229" t="s">
        <v>3802</v>
      </c>
      <c r="D1092" s="229">
        <f t="shared" si="17"/>
        <v>0</v>
      </c>
      <c r="G1092" s="229">
        <v>0</v>
      </c>
      <c r="H1092" s="229">
        <v>0</v>
      </c>
      <c r="I1092" s="229">
        <v>0</v>
      </c>
      <c r="J1092" s="229">
        <v>0</v>
      </c>
      <c r="K1092" s="229">
        <v>0</v>
      </c>
      <c r="L1092" s="229">
        <v>0</v>
      </c>
      <c r="M1092" s="229">
        <v>0</v>
      </c>
      <c r="N1092" s="229">
        <v>0</v>
      </c>
      <c r="O1092" s="229">
        <v>0</v>
      </c>
      <c r="P1092" s="229">
        <v>0</v>
      </c>
      <c r="Q1092" s="229">
        <v>0</v>
      </c>
      <c r="R1092" s="229">
        <v>0</v>
      </c>
      <c r="S1092" s="229">
        <v>0</v>
      </c>
      <c r="T1092" s="229">
        <v>0</v>
      </c>
      <c r="U1092" s="229">
        <v>0</v>
      </c>
      <c r="V1092" s="229">
        <v>0</v>
      </c>
      <c r="W1092" s="229">
        <v>0</v>
      </c>
      <c r="X1092" s="229">
        <v>0</v>
      </c>
      <c r="Y1092" s="229">
        <v>0</v>
      </c>
      <c r="Z1092" s="229">
        <v>0</v>
      </c>
      <c r="AA1092" s="229">
        <v>0</v>
      </c>
      <c r="AB1092" s="229">
        <v>0</v>
      </c>
      <c r="AC1092" s="229">
        <v>0</v>
      </c>
      <c r="AD1092" s="229">
        <v>0</v>
      </c>
      <c r="AE1092" s="229">
        <v>0</v>
      </c>
      <c r="AF1092" s="229">
        <v>0</v>
      </c>
      <c r="AG1092" s="229">
        <v>0</v>
      </c>
      <c r="AH1092" s="229">
        <v>0</v>
      </c>
      <c r="AI1092" s="229">
        <v>0</v>
      </c>
      <c r="AJ1092" s="229">
        <v>0</v>
      </c>
      <c r="AK1092" s="229">
        <v>0</v>
      </c>
      <c r="AL1092" s="229">
        <v>0</v>
      </c>
    </row>
    <row r="1093" spans="1:38">
      <c r="A1093" s="229">
        <v>1226</v>
      </c>
      <c r="B1093" s="229" t="s">
        <v>3614</v>
      </c>
      <c r="C1093" s="229" t="s">
        <v>3803</v>
      </c>
      <c r="D1093" s="229">
        <f t="shared" si="17"/>
        <v>0</v>
      </c>
      <c r="G1093" s="229">
        <v>0</v>
      </c>
      <c r="H1093" s="229">
        <v>0</v>
      </c>
      <c r="I1093" s="229">
        <v>0</v>
      </c>
      <c r="J1093" s="229">
        <v>0</v>
      </c>
      <c r="K1093" s="229">
        <v>0</v>
      </c>
      <c r="L1093" s="229">
        <v>0</v>
      </c>
      <c r="M1093" s="229">
        <v>0</v>
      </c>
      <c r="N1093" s="229">
        <v>0</v>
      </c>
      <c r="O1093" s="229">
        <v>0</v>
      </c>
      <c r="P1093" s="229">
        <v>0</v>
      </c>
      <c r="Q1093" s="229">
        <v>0</v>
      </c>
      <c r="R1093" s="229">
        <v>0</v>
      </c>
      <c r="S1093" s="229">
        <v>0</v>
      </c>
      <c r="T1093" s="229">
        <v>0</v>
      </c>
      <c r="U1093" s="229">
        <v>0</v>
      </c>
      <c r="V1093" s="229">
        <v>0</v>
      </c>
      <c r="W1093" s="229">
        <v>0</v>
      </c>
      <c r="X1093" s="229">
        <v>0</v>
      </c>
      <c r="Y1093" s="229">
        <v>0</v>
      </c>
      <c r="Z1093" s="229">
        <v>0</v>
      </c>
      <c r="AA1093" s="229">
        <v>0</v>
      </c>
      <c r="AB1093" s="229">
        <v>0</v>
      </c>
      <c r="AC1093" s="229">
        <v>0</v>
      </c>
      <c r="AD1093" s="229">
        <v>0</v>
      </c>
      <c r="AE1093" s="229">
        <v>0</v>
      </c>
      <c r="AF1093" s="229">
        <v>0</v>
      </c>
      <c r="AG1093" s="229">
        <v>0</v>
      </c>
      <c r="AH1093" s="229">
        <v>0</v>
      </c>
      <c r="AI1093" s="229">
        <v>0</v>
      </c>
      <c r="AJ1093" s="229">
        <v>0</v>
      </c>
      <c r="AK1093" s="229">
        <v>0</v>
      </c>
      <c r="AL1093" s="229">
        <v>0</v>
      </c>
    </row>
    <row r="1094" spans="1:38">
      <c r="A1094" s="229">
        <v>1227</v>
      </c>
      <c r="B1094" s="229" t="s">
        <v>3614</v>
      </c>
      <c r="C1094" s="229" t="s">
        <v>3804</v>
      </c>
      <c r="D1094" s="229">
        <f t="shared" si="17"/>
        <v>0</v>
      </c>
      <c r="G1094" s="229">
        <v>0</v>
      </c>
      <c r="H1094" s="229">
        <v>0</v>
      </c>
      <c r="I1094" s="229">
        <v>0</v>
      </c>
      <c r="J1094" s="229">
        <v>0</v>
      </c>
      <c r="K1094" s="229">
        <v>0</v>
      </c>
      <c r="L1094" s="229">
        <v>0</v>
      </c>
      <c r="M1094" s="229">
        <v>0</v>
      </c>
      <c r="N1094" s="229">
        <v>0</v>
      </c>
      <c r="O1094" s="229">
        <v>0</v>
      </c>
      <c r="P1094" s="229">
        <v>0</v>
      </c>
      <c r="Q1094" s="229">
        <v>0</v>
      </c>
      <c r="R1094" s="229">
        <v>0</v>
      </c>
      <c r="S1094" s="229">
        <v>0</v>
      </c>
      <c r="T1094" s="229">
        <v>0</v>
      </c>
      <c r="U1094" s="229">
        <v>0</v>
      </c>
      <c r="V1094" s="229">
        <v>0</v>
      </c>
      <c r="W1094" s="229">
        <v>0</v>
      </c>
      <c r="X1094" s="229">
        <v>0</v>
      </c>
      <c r="Y1094" s="229">
        <v>0</v>
      </c>
      <c r="Z1094" s="229">
        <v>0</v>
      </c>
      <c r="AA1094" s="229">
        <v>0</v>
      </c>
      <c r="AB1094" s="229">
        <v>0</v>
      </c>
      <c r="AC1094" s="229">
        <v>0</v>
      </c>
      <c r="AD1094" s="229">
        <v>0</v>
      </c>
      <c r="AE1094" s="229">
        <v>0</v>
      </c>
      <c r="AF1094" s="229">
        <v>0</v>
      </c>
      <c r="AG1094" s="229">
        <v>0</v>
      </c>
      <c r="AH1094" s="229">
        <v>0</v>
      </c>
      <c r="AI1094" s="229">
        <v>0</v>
      </c>
      <c r="AJ1094" s="229">
        <v>0</v>
      </c>
      <c r="AK1094" s="229">
        <v>0</v>
      </c>
      <c r="AL1094" s="229">
        <v>0</v>
      </c>
    </row>
    <row r="1095" spans="1:38">
      <c r="A1095" s="229">
        <v>1228</v>
      </c>
      <c r="B1095" s="229" t="s">
        <v>3677</v>
      </c>
      <c r="C1095" s="229" t="s">
        <v>3805</v>
      </c>
      <c r="D1095" s="229">
        <f t="shared" si="17"/>
        <v>0</v>
      </c>
      <c r="G1095" s="229">
        <v>0</v>
      </c>
      <c r="H1095" s="229">
        <v>0</v>
      </c>
      <c r="I1095" s="229">
        <v>0</v>
      </c>
      <c r="J1095" s="229">
        <v>0</v>
      </c>
      <c r="K1095" s="229">
        <v>0</v>
      </c>
      <c r="L1095" s="229">
        <v>0</v>
      </c>
      <c r="M1095" s="229">
        <v>0</v>
      </c>
      <c r="N1095" s="229">
        <v>0</v>
      </c>
      <c r="O1095" s="229">
        <v>0</v>
      </c>
      <c r="P1095" s="229">
        <v>0</v>
      </c>
      <c r="Q1095" s="229">
        <v>0</v>
      </c>
      <c r="R1095" s="229">
        <v>0</v>
      </c>
      <c r="S1095" s="229">
        <v>0</v>
      </c>
      <c r="T1095" s="229">
        <v>0</v>
      </c>
      <c r="U1095" s="229">
        <v>0</v>
      </c>
      <c r="V1095" s="229">
        <v>0</v>
      </c>
      <c r="W1095" s="229">
        <v>0</v>
      </c>
      <c r="X1095" s="229">
        <v>0</v>
      </c>
      <c r="Y1095" s="229">
        <v>0</v>
      </c>
      <c r="Z1095" s="229">
        <v>0</v>
      </c>
      <c r="AA1095" s="229">
        <v>0</v>
      </c>
      <c r="AB1095" s="229">
        <v>0</v>
      </c>
      <c r="AC1095" s="229">
        <v>0</v>
      </c>
      <c r="AD1095" s="229">
        <v>0</v>
      </c>
      <c r="AE1095" s="229">
        <v>0</v>
      </c>
      <c r="AF1095" s="229">
        <v>0</v>
      </c>
      <c r="AG1095" s="229">
        <v>0</v>
      </c>
      <c r="AH1095" s="229">
        <v>0</v>
      </c>
      <c r="AI1095" s="229">
        <v>0</v>
      </c>
      <c r="AJ1095" s="229">
        <v>0</v>
      </c>
      <c r="AK1095" s="229">
        <v>0</v>
      </c>
      <c r="AL1095" s="229">
        <v>0</v>
      </c>
    </row>
    <row r="1096" spans="1:38">
      <c r="A1096" s="229">
        <v>1229</v>
      </c>
      <c r="B1096" s="229" t="s">
        <v>3677</v>
      </c>
      <c r="C1096" s="229" t="s">
        <v>3806</v>
      </c>
      <c r="D1096" s="229">
        <f t="shared" si="17"/>
        <v>0</v>
      </c>
      <c r="G1096" s="229">
        <v>0</v>
      </c>
      <c r="H1096" s="229">
        <v>0</v>
      </c>
      <c r="I1096" s="229">
        <v>0</v>
      </c>
      <c r="J1096" s="229">
        <v>0</v>
      </c>
      <c r="K1096" s="229">
        <v>0</v>
      </c>
      <c r="L1096" s="229">
        <v>0</v>
      </c>
      <c r="M1096" s="229">
        <v>0</v>
      </c>
      <c r="N1096" s="229">
        <v>0</v>
      </c>
      <c r="O1096" s="229">
        <v>0</v>
      </c>
      <c r="P1096" s="229">
        <v>0</v>
      </c>
      <c r="Q1096" s="229">
        <v>0</v>
      </c>
      <c r="R1096" s="229">
        <v>0</v>
      </c>
      <c r="S1096" s="229">
        <v>0</v>
      </c>
      <c r="T1096" s="229">
        <v>0</v>
      </c>
      <c r="U1096" s="229">
        <v>0</v>
      </c>
      <c r="V1096" s="229">
        <v>0</v>
      </c>
      <c r="W1096" s="229">
        <v>0</v>
      </c>
      <c r="X1096" s="229">
        <v>0</v>
      </c>
      <c r="Y1096" s="229">
        <v>0</v>
      </c>
      <c r="Z1096" s="229">
        <v>0</v>
      </c>
      <c r="AA1096" s="229">
        <v>0</v>
      </c>
      <c r="AB1096" s="229">
        <v>0</v>
      </c>
      <c r="AC1096" s="229">
        <v>0</v>
      </c>
      <c r="AD1096" s="229">
        <v>0</v>
      </c>
      <c r="AE1096" s="229">
        <v>0</v>
      </c>
      <c r="AF1096" s="229">
        <v>0</v>
      </c>
      <c r="AG1096" s="229">
        <v>0</v>
      </c>
      <c r="AH1096" s="229">
        <v>0</v>
      </c>
      <c r="AI1096" s="229">
        <v>0</v>
      </c>
      <c r="AJ1096" s="229">
        <v>0</v>
      </c>
      <c r="AK1096" s="229">
        <v>0</v>
      </c>
      <c r="AL1096" s="229">
        <v>0</v>
      </c>
    </row>
    <row r="1097" spans="1:38">
      <c r="A1097" s="229">
        <v>1230</v>
      </c>
      <c r="B1097" s="229" t="s">
        <v>3614</v>
      </c>
      <c r="C1097" s="229" t="s">
        <v>3807</v>
      </c>
      <c r="D1097" s="229">
        <f t="shared" si="17"/>
        <v>0</v>
      </c>
      <c r="G1097" s="229">
        <v>0</v>
      </c>
      <c r="H1097" s="229">
        <v>0</v>
      </c>
      <c r="I1097" s="229">
        <v>0</v>
      </c>
      <c r="J1097" s="229">
        <v>0</v>
      </c>
      <c r="K1097" s="229">
        <v>0</v>
      </c>
      <c r="L1097" s="229">
        <v>0</v>
      </c>
      <c r="M1097" s="229">
        <v>0</v>
      </c>
      <c r="N1097" s="229">
        <v>0</v>
      </c>
      <c r="O1097" s="229">
        <v>0</v>
      </c>
      <c r="P1097" s="229">
        <v>0</v>
      </c>
      <c r="Q1097" s="229">
        <v>0</v>
      </c>
      <c r="R1097" s="229">
        <v>0</v>
      </c>
      <c r="S1097" s="229">
        <v>0</v>
      </c>
      <c r="T1097" s="229">
        <v>0</v>
      </c>
      <c r="U1097" s="229">
        <v>0</v>
      </c>
      <c r="V1097" s="229">
        <v>0</v>
      </c>
      <c r="W1097" s="229">
        <v>0</v>
      </c>
      <c r="X1097" s="229">
        <v>0</v>
      </c>
      <c r="Y1097" s="229">
        <v>0</v>
      </c>
      <c r="Z1097" s="229">
        <v>0</v>
      </c>
      <c r="AA1097" s="229">
        <v>0</v>
      </c>
      <c r="AB1097" s="229">
        <v>0</v>
      </c>
      <c r="AC1097" s="229">
        <v>0</v>
      </c>
      <c r="AD1097" s="229">
        <v>0</v>
      </c>
      <c r="AE1097" s="229">
        <v>0</v>
      </c>
      <c r="AF1097" s="229">
        <v>0</v>
      </c>
      <c r="AG1097" s="229">
        <v>0</v>
      </c>
      <c r="AH1097" s="229">
        <v>0</v>
      </c>
      <c r="AI1097" s="229">
        <v>0</v>
      </c>
      <c r="AJ1097" s="229">
        <v>0</v>
      </c>
      <c r="AK1097" s="229">
        <v>0</v>
      </c>
      <c r="AL1097" s="229">
        <v>0</v>
      </c>
    </row>
    <row r="1098" spans="1:38">
      <c r="A1098" s="229">
        <v>1231</v>
      </c>
      <c r="B1098" s="229" t="s">
        <v>3614</v>
      </c>
      <c r="C1098" s="229" t="s">
        <v>3808</v>
      </c>
      <c r="D1098" s="229">
        <f t="shared" si="17"/>
        <v>0</v>
      </c>
      <c r="G1098" s="229">
        <v>0</v>
      </c>
      <c r="H1098" s="229">
        <v>0</v>
      </c>
      <c r="I1098" s="229">
        <v>0</v>
      </c>
      <c r="J1098" s="229">
        <v>0</v>
      </c>
      <c r="K1098" s="229">
        <v>0</v>
      </c>
      <c r="L1098" s="229">
        <v>0</v>
      </c>
      <c r="M1098" s="229">
        <v>0</v>
      </c>
      <c r="N1098" s="229">
        <v>0</v>
      </c>
      <c r="O1098" s="229">
        <v>0</v>
      </c>
      <c r="P1098" s="229">
        <v>0</v>
      </c>
      <c r="Q1098" s="229">
        <v>0</v>
      </c>
      <c r="R1098" s="229">
        <v>0</v>
      </c>
      <c r="S1098" s="229">
        <v>0</v>
      </c>
      <c r="T1098" s="229">
        <v>0</v>
      </c>
      <c r="U1098" s="229">
        <v>0</v>
      </c>
      <c r="V1098" s="229">
        <v>0</v>
      </c>
      <c r="W1098" s="229">
        <v>0</v>
      </c>
      <c r="X1098" s="229">
        <v>0</v>
      </c>
      <c r="Y1098" s="229">
        <v>0</v>
      </c>
      <c r="Z1098" s="229">
        <v>0</v>
      </c>
      <c r="AA1098" s="229">
        <v>0</v>
      </c>
      <c r="AB1098" s="229">
        <v>0</v>
      </c>
      <c r="AC1098" s="229">
        <v>0</v>
      </c>
      <c r="AD1098" s="229">
        <v>0</v>
      </c>
      <c r="AE1098" s="229">
        <v>0</v>
      </c>
      <c r="AF1098" s="229">
        <v>0</v>
      </c>
      <c r="AG1098" s="229">
        <v>0</v>
      </c>
      <c r="AH1098" s="229">
        <v>0</v>
      </c>
      <c r="AI1098" s="229">
        <v>0</v>
      </c>
      <c r="AJ1098" s="229">
        <v>0</v>
      </c>
      <c r="AK1098" s="229">
        <v>0</v>
      </c>
      <c r="AL1098" s="229">
        <v>0</v>
      </c>
    </row>
    <row r="1099" spans="1:38">
      <c r="A1099" s="229">
        <v>1232</v>
      </c>
      <c r="B1099" s="229" t="s">
        <v>3677</v>
      </c>
      <c r="C1099" s="229" t="s">
        <v>3809</v>
      </c>
      <c r="D1099" s="229">
        <f t="shared" si="17"/>
        <v>7400</v>
      </c>
      <c r="G1099" s="229">
        <v>0</v>
      </c>
      <c r="H1099" s="229">
        <v>0</v>
      </c>
      <c r="I1099" s="229">
        <v>0</v>
      </c>
      <c r="J1099" s="229">
        <v>0</v>
      </c>
      <c r="K1099" s="229">
        <v>0</v>
      </c>
      <c r="L1099" s="229">
        <v>1400</v>
      </c>
      <c r="M1099" s="229">
        <v>0</v>
      </c>
      <c r="N1099" s="229">
        <v>0</v>
      </c>
      <c r="O1099" s="229">
        <v>0</v>
      </c>
      <c r="P1099" s="229">
        <v>0</v>
      </c>
      <c r="Q1099" s="229">
        <v>0</v>
      </c>
      <c r="R1099" s="229">
        <v>1400</v>
      </c>
      <c r="S1099" s="229">
        <v>0</v>
      </c>
      <c r="T1099" s="229">
        <v>0</v>
      </c>
      <c r="U1099" s="229">
        <v>0</v>
      </c>
      <c r="V1099" s="229">
        <v>0</v>
      </c>
      <c r="W1099" s="229">
        <v>1400</v>
      </c>
      <c r="X1099" s="229">
        <v>0</v>
      </c>
      <c r="Y1099" s="229">
        <v>0</v>
      </c>
      <c r="Z1099" s="229">
        <v>0</v>
      </c>
      <c r="AA1099" s="229">
        <v>1400</v>
      </c>
      <c r="AB1099" s="229">
        <v>0</v>
      </c>
      <c r="AC1099" s="229">
        <v>0</v>
      </c>
      <c r="AD1099" s="229">
        <v>0</v>
      </c>
      <c r="AE1099" s="229">
        <v>0</v>
      </c>
      <c r="AF1099" s="229">
        <v>0</v>
      </c>
      <c r="AG1099" s="229">
        <v>1800</v>
      </c>
      <c r="AH1099" s="229">
        <v>0</v>
      </c>
      <c r="AI1099" s="229">
        <v>0</v>
      </c>
      <c r="AJ1099" s="229">
        <v>0</v>
      </c>
      <c r="AK1099" s="229">
        <v>0</v>
      </c>
      <c r="AL1099" s="229">
        <v>7400</v>
      </c>
    </row>
    <row r="1100" spans="1:38">
      <c r="A1100" s="229">
        <v>1233</v>
      </c>
      <c r="B1100" s="229" t="s">
        <v>3677</v>
      </c>
      <c r="C1100" s="229" t="s">
        <v>3810</v>
      </c>
      <c r="D1100" s="229">
        <f t="shared" si="17"/>
        <v>7400</v>
      </c>
      <c r="G1100" s="229">
        <v>0</v>
      </c>
      <c r="H1100" s="229">
        <v>0</v>
      </c>
      <c r="I1100" s="229">
        <v>0</v>
      </c>
      <c r="J1100" s="229">
        <v>0</v>
      </c>
      <c r="K1100" s="229">
        <v>0</v>
      </c>
      <c r="L1100" s="229">
        <v>0</v>
      </c>
      <c r="M1100" s="229">
        <v>1400</v>
      </c>
      <c r="N1100" s="229">
        <v>0</v>
      </c>
      <c r="O1100" s="229">
        <v>0</v>
      </c>
      <c r="P1100" s="229">
        <v>0</v>
      </c>
      <c r="Q1100" s="229">
        <v>0</v>
      </c>
      <c r="R1100" s="229">
        <v>1400</v>
      </c>
      <c r="S1100" s="229">
        <v>0</v>
      </c>
      <c r="T1100" s="229">
        <v>0</v>
      </c>
      <c r="U1100" s="229">
        <v>0</v>
      </c>
      <c r="V1100" s="229">
        <v>0</v>
      </c>
      <c r="W1100" s="229">
        <v>0</v>
      </c>
      <c r="X1100" s="229">
        <v>1400</v>
      </c>
      <c r="Y1100" s="229">
        <v>0</v>
      </c>
      <c r="Z1100" s="229">
        <v>0</v>
      </c>
      <c r="AA1100" s="229">
        <v>0</v>
      </c>
      <c r="AB1100" s="229">
        <v>0</v>
      </c>
      <c r="AC1100" s="229">
        <v>0</v>
      </c>
      <c r="AD1100" s="229">
        <v>1400</v>
      </c>
      <c r="AE1100" s="229">
        <v>0</v>
      </c>
      <c r="AF1100" s="229">
        <v>0</v>
      </c>
      <c r="AG1100" s="229">
        <v>0</v>
      </c>
      <c r="AH1100" s="229">
        <v>1800</v>
      </c>
      <c r="AI1100" s="229">
        <v>0</v>
      </c>
      <c r="AJ1100" s="229">
        <v>0</v>
      </c>
      <c r="AK1100" s="229">
        <v>0</v>
      </c>
      <c r="AL1100" s="229">
        <v>7400</v>
      </c>
    </row>
    <row r="1101" spans="1:38">
      <c r="A1101" s="229">
        <v>1234</v>
      </c>
      <c r="B1101" s="229" t="s">
        <v>3677</v>
      </c>
      <c r="C1101" s="229" t="s">
        <v>3811</v>
      </c>
      <c r="D1101" s="229">
        <f t="shared" si="17"/>
        <v>6300</v>
      </c>
      <c r="G1101" s="229">
        <v>0</v>
      </c>
      <c r="H1101" s="229">
        <v>0</v>
      </c>
      <c r="I1101" s="229">
        <v>0</v>
      </c>
      <c r="J1101" s="229">
        <v>0</v>
      </c>
      <c r="K1101" s="229">
        <v>0</v>
      </c>
      <c r="L1101" s="229">
        <v>0</v>
      </c>
      <c r="M1101" s="229">
        <v>0</v>
      </c>
      <c r="N1101" s="229">
        <v>0</v>
      </c>
      <c r="O1101" s="229">
        <v>0</v>
      </c>
      <c r="P1101" s="229">
        <v>1500</v>
      </c>
      <c r="Q1101" s="229">
        <v>0</v>
      </c>
      <c r="R1101" s="229">
        <v>0</v>
      </c>
      <c r="S1101" s="229">
        <v>0</v>
      </c>
      <c r="T1101" s="229">
        <v>1500</v>
      </c>
      <c r="U1101" s="229">
        <v>0</v>
      </c>
      <c r="V1101" s="229">
        <v>0</v>
      </c>
      <c r="W1101" s="229">
        <v>0</v>
      </c>
      <c r="X1101" s="229">
        <v>0</v>
      </c>
      <c r="Y1101" s="229">
        <v>0</v>
      </c>
      <c r="Z1101" s="229">
        <v>1650</v>
      </c>
      <c r="AA1101" s="229">
        <v>0</v>
      </c>
      <c r="AB1101" s="229">
        <v>0</v>
      </c>
      <c r="AC1101" s="229">
        <v>0</v>
      </c>
      <c r="AD1101" s="229">
        <v>0</v>
      </c>
      <c r="AE1101" s="229">
        <v>0</v>
      </c>
      <c r="AF1101" s="229">
        <v>1650</v>
      </c>
      <c r="AG1101" s="229">
        <v>0</v>
      </c>
      <c r="AH1101" s="229">
        <v>0</v>
      </c>
      <c r="AI1101" s="229">
        <v>0</v>
      </c>
      <c r="AJ1101" s="229">
        <v>0</v>
      </c>
      <c r="AK1101" s="229">
        <v>0</v>
      </c>
      <c r="AL1101" s="229">
        <v>6300</v>
      </c>
    </row>
    <row r="1102" spans="1:38">
      <c r="A1102" s="229">
        <v>1235</v>
      </c>
      <c r="B1102" s="229" t="s">
        <v>3677</v>
      </c>
      <c r="C1102" s="229" t="s">
        <v>3812</v>
      </c>
      <c r="D1102" s="229">
        <f t="shared" si="17"/>
        <v>7500</v>
      </c>
      <c r="G1102" s="229">
        <v>0</v>
      </c>
      <c r="H1102" s="229">
        <v>0</v>
      </c>
      <c r="I1102" s="229">
        <v>0</v>
      </c>
      <c r="J1102" s="229">
        <v>0</v>
      </c>
      <c r="K1102" s="229">
        <v>0</v>
      </c>
      <c r="L1102" s="229">
        <v>1500</v>
      </c>
      <c r="M1102" s="229">
        <v>0</v>
      </c>
      <c r="N1102" s="229">
        <v>0</v>
      </c>
      <c r="O1102" s="229">
        <v>0</v>
      </c>
      <c r="P1102" s="229">
        <v>0</v>
      </c>
      <c r="Q1102" s="229">
        <v>0</v>
      </c>
      <c r="R1102" s="229">
        <v>1500</v>
      </c>
      <c r="S1102" s="229">
        <v>0</v>
      </c>
      <c r="T1102" s="229">
        <v>0</v>
      </c>
      <c r="U1102" s="229">
        <v>0</v>
      </c>
      <c r="V1102" s="229">
        <v>0</v>
      </c>
      <c r="W1102" s="229">
        <v>0</v>
      </c>
      <c r="X1102" s="229">
        <v>1500</v>
      </c>
      <c r="Y1102" s="229">
        <v>0</v>
      </c>
      <c r="Z1102" s="229">
        <v>0</v>
      </c>
      <c r="AA1102" s="229">
        <v>1500</v>
      </c>
      <c r="AB1102" s="229">
        <v>0</v>
      </c>
      <c r="AC1102" s="229">
        <v>0</v>
      </c>
      <c r="AD1102" s="229">
        <v>0</v>
      </c>
      <c r="AE1102" s="229">
        <v>0</v>
      </c>
      <c r="AF1102" s="229">
        <v>0</v>
      </c>
      <c r="AG1102" s="229">
        <v>0</v>
      </c>
      <c r="AH1102" s="229">
        <v>1500</v>
      </c>
      <c r="AI1102" s="229">
        <v>0</v>
      </c>
      <c r="AJ1102" s="229">
        <v>0</v>
      </c>
      <c r="AK1102" s="229">
        <v>0</v>
      </c>
      <c r="AL1102" s="229">
        <v>7500</v>
      </c>
    </row>
    <row r="1103" spans="1:38">
      <c r="A1103" s="229">
        <v>1236</v>
      </c>
      <c r="B1103" s="229" t="s">
        <v>3677</v>
      </c>
      <c r="C1103" s="229" t="s">
        <v>3813</v>
      </c>
      <c r="D1103" s="229">
        <f t="shared" si="17"/>
        <v>6400</v>
      </c>
      <c r="G1103" s="229">
        <v>0</v>
      </c>
      <c r="H1103" s="229">
        <v>0</v>
      </c>
      <c r="I1103" s="229">
        <v>0</v>
      </c>
      <c r="J1103" s="229">
        <v>0</v>
      </c>
      <c r="K1103" s="229">
        <v>0</v>
      </c>
      <c r="L1103" s="229">
        <v>0</v>
      </c>
      <c r="M1103" s="229">
        <v>0</v>
      </c>
      <c r="N1103" s="229">
        <v>0</v>
      </c>
      <c r="O1103" s="229">
        <v>0</v>
      </c>
      <c r="P1103" s="229">
        <v>0</v>
      </c>
      <c r="Q1103" s="229">
        <v>1600</v>
      </c>
      <c r="R1103" s="229">
        <v>0</v>
      </c>
      <c r="S1103" s="229">
        <v>0</v>
      </c>
      <c r="T1103" s="229">
        <v>0</v>
      </c>
      <c r="U1103" s="229">
        <v>0</v>
      </c>
      <c r="V1103" s="229">
        <v>0</v>
      </c>
      <c r="W1103" s="229">
        <v>0</v>
      </c>
      <c r="X1103" s="229">
        <v>1600</v>
      </c>
      <c r="Y1103" s="229">
        <v>0</v>
      </c>
      <c r="Z1103" s="229">
        <v>0</v>
      </c>
      <c r="AA1103" s="229">
        <v>0</v>
      </c>
      <c r="AB1103" s="229">
        <v>0</v>
      </c>
      <c r="AC1103" s="229">
        <v>0</v>
      </c>
      <c r="AD1103" s="229">
        <v>1600</v>
      </c>
      <c r="AE1103" s="229">
        <v>0</v>
      </c>
      <c r="AF1103" s="229">
        <v>0</v>
      </c>
      <c r="AG1103" s="229">
        <v>0</v>
      </c>
      <c r="AH1103" s="229">
        <v>0</v>
      </c>
      <c r="AI1103" s="229">
        <v>0</v>
      </c>
      <c r="AJ1103" s="229">
        <v>0</v>
      </c>
      <c r="AK1103" s="229">
        <v>1600</v>
      </c>
      <c r="AL1103" s="229">
        <v>6400</v>
      </c>
    </row>
    <row r="1104" spans="1:38">
      <c r="A1104" s="229">
        <v>1237</v>
      </c>
      <c r="B1104" s="229" t="s">
        <v>3677</v>
      </c>
      <c r="C1104" s="229" t="s">
        <v>3814</v>
      </c>
      <c r="D1104" s="229">
        <f t="shared" si="17"/>
        <v>6400</v>
      </c>
      <c r="G1104" s="229">
        <v>0</v>
      </c>
      <c r="H1104" s="229">
        <v>0</v>
      </c>
      <c r="I1104" s="229">
        <v>0</v>
      </c>
      <c r="J1104" s="229">
        <v>0</v>
      </c>
      <c r="K1104" s="229">
        <v>0</v>
      </c>
      <c r="L1104" s="229">
        <v>0</v>
      </c>
      <c r="M1104" s="229">
        <v>0</v>
      </c>
      <c r="N1104" s="229">
        <v>0</v>
      </c>
      <c r="O1104" s="229">
        <v>0</v>
      </c>
      <c r="P1104" s="229">
        <v>0</v>
      </c>
      <c r="Q1104" s="229">
        <v>1600</v>
      </c>
      <c r="R1104" s="229">
        <v>0</v>
      </c>
      <c r="S1104" s="229">
        <v>0</v>
      </c>
      <c r="T1104" s="229">
        <v>0</v>
      </c>
      <c r="U1104" s="229">
        <v>0</v>
      </c>
      <c r="V1104" s="229">
        <v>0</v>
      </c>
      <c r="W1104" s="229">
        <v>0</v>
      </c>
      <c r="X1104" s="229">
        <v>0</v>
      </c>
      <c r="Y1104" s="229">
        <v>1600</v>
      </c>
      <c r="Z1104" s="229">
        <v>0</v>
      </c>
      <c r="AA1104" s="229">
        <v>0</v>
      </c>
      <c r="AB1104" s="229">
        <v>0</v>
      </c>
      <c r="AC1104" s="229">
        <v>0</v>
      </c>
      <c r="AD1104" s="229">
        <v>0</v>
      </c>
      <c r="AE1104" s="229">
        <v>1600</v>
      </c>
      <c r="AF1104" s="229">
        <v>0</v>
      </c>
      <c r="AG1104" s="229">
        <v>0</v>
      </c>
      <c r="AH1104" s="229">
        <v>0</v>
      </c>
      <c r="AI1104" s="229">
        <v>0</v>
      </c>
      <c r="AJ1104" s="229">
        <v>0</v>
      </c>
      <c r="AK1104" s="229">
        <v>1600</v>
      </c>
      <c r="AL1104" s="229">
        <v>6400</v>
      </c>
    </row>
    <row r="1105" spans="1:38">
      <c r="A1105" s="229">
        <v>1244</v>
      </c>
      <c r="B1105" s="229" t="s">
        <v>3677</v>
      </c>
      <c r="C1105" s="229" t="s">
        <v>3815</v>
      </c>
      <c r="D1105" s="229">
        <f t="shared" si="17"/>
        <v>900</v>
      </c>
      <c r="G1105" s="229">
        <v>0</v>
      </c>
      <c r="H1105" s="229">
        <v>0</v>
      </c>
      <c r="I1105" s="229">
        <v>0</v>
      </c>
      <c r="J1105" s="229">
        <v>0</v>
      </c>
      <c r="K1105" s="229">
        <v>0</v>
      </c>
      <c r="L1105" s="229">
        <v>0</v>
      </c>
      <c r="M1105" s="229">
        <v>0</v>
      </c>
      <c r="N1105" s="229">
        <v>0</v>
      </c>
      <c r="O1105" s="229">
        <v>0</v>
      </c>
      <c r="P1105" s="229">
        <v>0</v>
      </c>
      <c r="Q1105" s="229">
        <v>0</v>
      </c>
      <c r="R1105" s="229">
        <v>0</v>
      </c>
      <c r="S1105" s="229">
        <v>0</v>
      </c>
      <c r="T1105" s="229">
        <v>0</v>
      </c>
      <c r="U1105" s="229">
        <v>0</v>
      </c>
      <c r="V1105" s="229">
        <v>0</v>
      </c>
      <c r="W1105" s="229">
        <v>0</v>
      </c>
      <c r="X1105" s="229">
        <v>900</v>
      </c>
      <c r="Y1105" s="229">
        <v>0</v>
      </c>
      <c r="Z1105" s="229">
        <v>0</v>
      </c>
      <c r="AA1105" s="229">
        <v>0</v>
      </c>
      <c r="AB1105" s="229">
        <v>0</v>
      </c>
      <c r="AC1105" s="229">
        <v>0</v>
      </c>
      <c r="AD1105" s="229">
        <v>0</v>
      </c>
      <c r="AE1105" s="229">
        <v>0</v>
      </c>
      <c r="AF1105" s="229">
        <v>0</v>
      </c>
      <c r="AG1105" s="229">
        <v>0</v>
      </c>
      <c r="AH1105" s="229">
        <v>0</v>
      </c>
      <c r="AI1105" s="229">
        <v>0</v>
      </c>
      <c r="AJ1105" s="229">
        <v>0</v>
      </c>
      <c r="AK1105" s="229">
        <v>0</v>
      </c>
      <c r="AL1105" s="229">
        <v>900</v>
      </c>
    </row>
    <row r="1106" spans="1:38">
      <c r="A1106" s="229">
        <v>1245</v>
      </c>
      <c r="B1106" s="229" t="s">
        <v>3677</v>
      </c>
      <c r="C1106" s="229" t="s">
        <v>3816</v>
      </c>
      <c r="D1106" s="229">
        <f t="shared" si="17"/>
        <v>2000</v>
      </c>
      <c r="G1106" s="229">
        <v>0</v>
      </c>
      <c r="H1106" s="229">
        <v>0</v>
      </c>
      <c r="I1106" s="229">
        <v>0</v>
      </c>
      <c r="J1106" s="229">
        <v>0</v>
      </c>
      <c r="K1106" s="229">
        <v>0</v>
      </c>
      <c r="L1106" s="229">
        <v>0</v>
      </c>
      <c r="M1106" s="229">
        <v>0</v>
      </c>
      <c r="N1106" s="229">
        <v>0</v>
      </c>
      <c r="O1106" s="229">
        <v>0</v>
      </c>
      <c r="P1106" s="229">
        <v>0</v>
      </c>
      <c r="Q1106" s="229">
        <v>0</v>
      </c>
      <c r="R1106" s="229">
        <v>0</v>
      </c>
      <c r="S1106" s="229">
        <v>0</v>
      </c>
      <c r="T1106" s="229">
        <v>0</v>
      </c>
      <c r="U1106" s="229">
        <v>0</v>
      </c>
      <c r="V1106" s="229">
        <v>0</v>
      </c>
      <c r="W1106" s="229">
        <v>0</v>
      </c>
      <c r="X1106" s="229">
        <v>1000</v>
      </c>
      <c r="Y1106" s="229">
        <v>0</v>
      </c>
      <c r="Z1106" s="229">
        <v>0</v>
      </c>
      <c r="AA1106" s="229">
        <v>0</v>
      </c>
      <c r="AB1106" s="229">
        <v>0</v>
      </c>
      <c r="AC1106" s="229">
        <v>0</v>
      </c>
      <c r="AD1106" s="229">
        <v>0</v>
      </c>
      <c r="AE1106" s="229">
        <v>0</v>
      </c>
      <c r="AF1106" s="229">
        <v>0</v>
      </c>
      <c r="AG1106" s="229">
        <v>1000</v>
      </c>
      <c r="AH1106" s="229">
        <v>0</v>
      </c>
      <c r="AI1106" s="229">
        <v>0</v>
      </c>
      <c r="AJ1106" s="229">
        <v>0</v>
      </c>
      <c r="AK1106" s="229">
        <v>0</v>
      </c>
      <c r="AL1106" s="229">
        <v>2000</v>
      </c>
    </row>
    <row r="1107" spans="1:38">
      <c r="A1107" s="229">
        <v>1246</v>
      </c>
      <c r="B1107" s="229" t="s">
        <v>3817</v>
      </c>
      <c r="C1107" s="229" t="s">
        <v>3818</v>
      </c>
      <c r="D1107" s="229">
        <f t="shared" si="17"/>
        <v>17600</v>
      </c>
      <c r="G1107" s="229">
        <v>0</v>
      </c>
      <c r="H1107" s="229">
        <v>0</v>
      </c>
      <c r="I1107" s="229">
        <v>0</v>
      </c>
      <c r="J1107" s="229">
        <v>0</v>
      </c>
      <c r="K1107" s="229">
        <v>0</v>
      </c>
      <c r="L1107" s="229">
        <v>4200</v>
      </c>
      <c r="M1107" s="229">
        <v>0</v>
      </c>
      <c r="N1107" s="229">
        <v>0</v>
      </c>
      <c r="O1107" s="229">
        <v>0</v>
      </c>
      <c r="P1107" s="229">
        <v>0</v>
      </c>
      <c r="Q1107" s="229">
        <v>4200</v>
      </c>
      <c r="R1107" s="229">
        <v>0</v>
      </c>
      <c r="S1107" s="229">
        <v>0</v>
      </c>
      <c r="T1107" s="229">
        <v>0</v>
      </c>
      <c r="U1107" s="229">
        <v>0</v>
      </c>
      <c r="V1107" s="229">
        <v>0</v>
      </c>
      <c r="W1107" s="229">
        <v>4200</v>
      </c>
      <c r="X1107" s="229">
        <v>0</v>
      </c>
      <c r="Y1107" s="229">
        <v>0</v>
      </c>
      <c r="Z1107" s="229">
        <v>0</v>
      </c>
      <c r="AA1107" s="229">
        <v>5000</v>
      </c>
      <c r="AB1107" s="229">
        <v>0</v>
      </c>
      <c r="AC1107" s="229">
        <v>0</v>
      </c>
      <c r="AD1107" s="229">
        <v>0</v>
      </c>
      <c r="AE1107" s="229">
        <v>0</v>
      </c>
      <c r="AF1107" s="229">
        <v>0</v>
      </c>
      <c r="AG1107" s="229">
        <v>0</v>
      </c>
      <c r="AH1107" s="229">
        <v>0</v>
      </c>
      <c r="AI1107" s="229">
        <v>0</v>
      </c>
      <c r="AJ1107" s="229">
        <v>0</v>
      </c>
      <c r="AK1107" s="229">
        <v>0</v>
      </c>
      <c r="AL1107" s="229">
        <v>17600</v>
      </c>
    </row>
    <row r="1108" spans="1:38">
      <c r="A1108" s="229">
        <v>1247</v>
      </c>
      <c r="B1108" s="229" t="s">
        <v>3677</v>
      </c>
      <c r="C1108" s="229" t="s">
        <v>3819</v>
      </c>
      <c r="D1108" s="229">
        <f t="shared" si="17"/>
        <v>4800</v>
      </c>
      <c r="G1108" s="229">
        <v>0</v>
      </c>
      <c r="H1108" s="229">
        <v>0</v>
      </c>
      <c r="I1108" s="229">
        <v>0</v>
      </c>
      <c r="J1108" s="229">
        <v>0</v>
      </c>
      <c r="K1108" s="229">
        <v>0</v>
      </c>
      <c r="L1108" s="229">
        <v>0</v>
      </c>
      <c r="M1108" s="229">
        <v>0</v>
      </c>
      <c r="N1108" s="229">
        <v>0</v>
      </c>
      <c r="O1108" s="229">
        <v>0</v>
      </c>
      <c r="P1108" s="229">
        <v>0</v>
      </c>
      <c r="Q1108" s="229">
        <v>1600</v>
      </c>
      <c r="R1108" s="229">
        <v>0</v>
      </c>
      <c r="S1108" s="229">
        <v>0</v>
      </c>
      <c r="T1108" s="229">
        <v>0</v>
      </c>
      <c r="U1108" s="229">
        <v>0</v>
      </c>
      <c r="V1108" s="229">
        <v>0</v>
      </c>
      <c r="W1108" s="229">
        <v>0</v>
      </c>
      <c r="X1108" s="229">
        <v>0</v>
      </c>
      <c r="Y1108" s="229">
        <v>0</v>
      </c>
      <c r="Z1108" s="229">
        <v>0</v>
      </c>
      <c r="AA1108" s="229">
        <v>1600</v>
      </c>
      <c r="AB1108" s="229">
        <v>0</v>
      </c>
      <c r="AC1108" s="229">
        <v>0</v>
      </c>
      <c r="AD1108" s="229">
        <v>0</v>
      </c>
      <c r="AE1108" s="229">
        <v>0</v>
      </c>
      <c r="AF1108" s="229">
        <v>0</v>
      </c>
      <c r="AG1108" s="229">
        <v>0</v>
      </c>
      <c r="AH1108" s="229">
        <v>0</v>
      </c>
      <c r="AI1108" s="229">
        <v>0</v>
      </c>
      <c r="AJ1108" s="229">
        <v>0</v>
      </c>
      <c r="AK1108" s="229">
        <v>1600</v>
      </c>
      <c r="AL1108" s="229">
        <v>4800</v>
      </c>
    </row>
    <row r="1109" spans="1:38">
      <c r="A1109" s="229">
        <v>1248</v>
      </c>
      <c r="B1109" s="229" t="s">
        <v>3677</v>
      </c>
      <c r="C1109" s="229" t="s">
        <v>3820</v>
      </c>
      <c r="D1109" s="229">
        <f t="shared" si="17"/>
        <v>0</v>
      </c>
      <c r="G1109" s="229">
        <v>0</v>
      </c>
      <c r="H1109" s="229">
        <v>0</v>
      </c>
      <c r="I1109" s="229">
        <v>0</v>
      </c>
      <c r="J1109" s="229">
        <v>0</v>
      </c>
      <c r="K1109" s="229">
        <v>0</v>
      </c>
      <c r="L1109" s="229">
        <v>0</v>
      </c>
      <c r="M1109" s="229">
        <v>0</v>
      </c>
      <c r="N1109" s="229">
        <v>0</v>
      </c>
      <c r="O1109" s="229">
        <v>0</v>
      </c>
      <c r="P1109" s="229">
        <v>0</v>
      </c>
      <c r="Q1109" s="229">
        <v>0</v>
      </c>
      <c r="R1109" s="229">
        <v>0</v>
      </c>
      <c r="S1109" s="229">
        <v>0</v>
      </c>
      <c r="T1109" s="229">
        <v>0</v>
      </c>
      <c r="U1109" s="229">
        <v>0</v>
      </c>
      <c r="V1109" s="229">
        <v>0</v>
      </c>
      <c r="W1109" s="229">
        <v>0</v>
      </c>
      <c r="X1109" s="229">
        <v>0</v>
      </c>
      <c r="Y1109" s="229">
        <v>0</v>
      </c>
      <c r="Z1109" s="229">
        <v>0</v>
      </c>
      <c r="AA1109" s="229">
        <v>0</v>
      </c>
      <c r="AB1109" s="229">
        <v>0</v>
      </c>
      <c r="AC1109" s="229">
        <v>0</v>
      </c>
      <c r="AD1109" s="229">
        <v>0</v>
      </c>
      <c r="AE1109" s="229">
        <v>0</v>
      </c>
      <c r="AF1109" s="229">
        <v>0</v>
      </c>
      <c r="AG1109" s="229">
        <v>0</v>
      </c>
      <c r="AH1109" s="229">
        <v>0</v>
      </c>
      <c r="AI1109" s="229">
        <v>0</v>
      </c>
      <c r="AJ1109" s="229">
        <v>0</v>
      </c>
      <c r="AK1109" s="229">
        <v>0</v>
      </c>
      <c r="AL1109" s="229">
        <v>0</v>
      </c>
    </row>
    <row r="1110" spans="1:38">
      <c r="A1110" s="229">
        <v>1249</v>
      </c>
      <c r="B1110" s="229" t="s">
        <v>3677</v>
      </c>
      <c r="C1110" s="229" t="s">
        <v>3821</v>
      </c>
      <c r="D1110" s="229">
        <f t="shared" si="17"/>
        <v>0</v>
      </c>
      <c r="G1110" s="229">
        <v>0</v>
      </c>
      <c r="H1110" s="229">
        <v>0</v>
      </c>
      <c r="I1110" s="229">
        <v>0</v>
      </c>
      <c r="J1110" s="229">
        <v>0</v>
      </c>
      <c r="K1110" s="229">
        <v>0</v>
      </c>
      <c r="L1110" s="229">
        <v>0</v>
      </c>
      <c r="M1110" s="229">
        <v>0</v>
      </c>
      <c r="N1110" s="229">
        <v>0</v>
      </c>
      <c r="O1110" s="229">
        <v>0</v>
      </c>
      <c r="P1110" s="229">
        <v>0</v>
      </c>
      <c r="Q1110" s="229">
        <v>0</v>
      </c>
      <c r="R1110" s="229">
        <v>0</v>
      </c>
      <c r="S1110" s="229">
        <v>0</v>
      </c>
      <c r="T1110" s="229">
        <v>0</v>
      </c>
      <c r="U1110" s="229">
        <v>0</v>
      </c>
      <c r="V1110" s="229">
        <v>0</v>
      </c>
      <c r="W1110" s="229">
        <v>0</v>
      </c>
      <c r="X1110" s="229">
        <v>0</v>
      </c>
      <c r="Y1110" s="229">
        <v>0</v>
      </c>
      <c r="Z1110" s="229">
        <v>0</v>
      </c>
      <c r="AA1110" s="229">
        <v>0</v>
      </c>
      <c r="AB1110" s="229">
        <v>0</v>
      </c>
      <c r="AC1110" s="229">
        <v>0</v>
      </c>
      <c r="AD1110" s="229">
        <v>0</v>
      </c>
      <c r="AE1110" s="229">
        <v>0</v>
      </c>
      <c r="AF1110" s="229">
        <v>0</v>
      </c>
      <c r="AG1110" s="229">
        <v>0</v>
      </c>
      <c r="AH1110" s="229">
        <v>0</v>
      </c>
      <c r="AI1110" s="229">
        <v>0</v>
      </c>
      <c r="AJ1110" s="229">
        <v>0</v>
      </c>
      <c r="AK1110" s="229">
        <v>0</v>
      </c>
      <c r="AL1110" s="229">
        <v>0</v>
      </c>
    </row>
    <row r="1111" spans="1:38">
      <c r="A1111" s="229">
        <v>1250</v>
      </c>
      <c r="B1111" s="229" t="s">
        <v>3614</v>
      </c>
      <c r="C1111" s="229" t="s">
        <v>3822</v>
      </c>
      <c r="D1111" s="229">
        <f t="shared" si="17"/>
        <v>0</v>
      </c>
      <c r="G1111" s="229">
        <v>0</v>
      </c>
      <c r="H1111" s="229">
        <v>0</v>
      </c>
      <c r="I1111" s="229">
        <v>0</v>
      </c>
      <c r="J1111" s="229">
        <v>0</v>
      </c>
      <c r="K1111" s="229">
        <v>0</v>
      </c>
      <c r="L1111" s="229">
        <v>0</v>
      </c>
      <c r="M1111" s="229">
        <v>0</v>
      </c>
      <c r="N1111" s="229">
        <v>0</v>
      </c>
      <c r="O1111" s="229">
        <v>0</v>
      </c>
      <c r="P1111" s="229">
        <v>0</v>
      </c>
      <c r="Q1111" s="229">
        <v>0</v>
      </c>
      <c r="R1111" s="229">
        <v>0</v>
      </c>
      <c r="S1111" s="229">
        <v>0</v>
      </c>
      <c r="T1111" s="229">
        <v>0</v>
      </c>
      <c r="U1111" s="229">
        <v>0</v>
      </c>
      <c r="V1111" s="229">
        <v>0</v>
      </c>
      <c r="W1111" s="229">
        <v>0</v>
      </c>
      <c r="X1111" s="229">
        <v>0</v>
      </c>
      <c r="Y1111" s="229">
        <v>0</v>
      </c>
      <c r="Z1111" s="229">
        <v>0</v>
      </c>
      <c r="AA1111" s="229">
        <v>0</v>
      </c>
      <c r="AB1111" s="229">
        <v>0</v>
      </c>
      <c r="AC1111" s="229">
        <v>0</v>
      </c>
      <c r="AD1111" s="229">
        <v>0</v>
      </c>
      <c r="AE1111" s="229">
        <v>0</v>
      </c>
      <c r="AF1111" s="229">
        <v>0</v>
      </c>
      <c r="AG1111" s="229">
        <v>0</v>
      </c>
      <c r="AH1111" s="229">
        <v>0</v>
      </c>
      <c r="AI1111" s="229">
        <v>0</v>
      </c>
      <c r="AJ1111" s="229">
        <v>0</v>
      </c>
      <c r="AK1111" s="229">
        <v>0</v>
      </c>
      <c r="AL1111" s="229">
        <v>0</v>
      </c>
    </row>
    <row r="1112" spans="1:38">
      <c r="A1112" s="229">
        <v>1251</v>
      </c>
      <c r="B1112" s="229" t="s">
        <v>3677</v>
      </c>
      <c r="C1112" s="229" t="s">
        <v>3823</v>
      </c>
      <c r="D1112" s="229">
        <f t="shared" si="17"/>
        <v>0</v>
      </c>
      <c r="G1112" s="229">
        <v>0</v>
      </c>
      <c r="H1112" s="229">
        <v>0</v>
      </c>
      <c r="I1112" s="229">
        <v>0</v>
      </c>
      <c r="J1112" s="229">
        <v>0</v>
      </c>
      <c r="K1112" s="229">
        <v>0</v>
      </c>
      <c r="L1112" s="229">
        <v>0</v>
      </c>
      <c r="M1112" s="229">
        <v>0</v>
      </c>
      <c r="N1112" s="229">
        <v>0</v>
      </c>
      <c r="O1112" s="229">
        <v>0</v>
      </c>
      <c r="P1112" s="229">
        <v>0</v>
      </c>
      <c r="Q1112" s="229">
        <v>0</v>
      </c>
      <c r="R1112" s="229">
        <v>0</v>
      </c>
      <c r="S1112" s="229">
        <v>0</v>
      </c>
      <c r="T1112" s="229">
        <v>0</v>
      </c>
      <c r="U1112" s="229">
        <v>0</v>
      </c>
      <c r="V1112" s="229">
        <v>0</v>
      </c>
      <c r="W1112" s="229">
        <v>0</v>
      </c>
      <c r="X1112" s="229">
        <v>0</v>
      </c>
      <c r="Y1112" s="229">
        <v>0</v>
      </c>
      <c r="Z1112" s="229">
        <v>0</v>
      </c>
      <c r="AA1112" s="229">
        <v>0</v>
      </c>
      <c r="AB1112" s="229">
        <v>0</v>
      </c>
      <c r="AC1112" s="229">
        <v>0</v>
      </c>
      <c r="AD1112" s="229">
        <v>0</v>
      </c>
      <c r="AE1112" s="229">
        <v>0</v>
      </c>
      <c r="AF1112" s="229">
        <v>0</v>
      </c>
      <c r="AG1112" s="229">
        <v>0</v>
      </c>
      <c r="AH1112" s="229">
        <v>0</v>
      </c>
      <c r="AI1112" s="229">
        <v>0</v>
      </c>
      <c r="AJ1112" s="229">
        <v>0</v>
      </c>
      <c r="AK1112" s="229">
        <v>0</v>
      </c>
      <c r="AL1112" s="229">
        <v>0</v>
      </c>
    </row>
    <row r="1113" spans="1:38">
      <c r="A1113" s="229">
        <v>1252</v>
      </c>
      <c r="B1113" s="229" t="s">
        <v>3677</v>
      </c>
      <c r="C1113" s="229" t="s">
        <v>3824</v>
      </c>
      <c r="D1113" s="229">
        <f t="shared" si="17"/>
        <v>0</v>
      </c>
      <c r="G1113" s="229">
        <v>0</v>
      </c>
      <c r="H1113" s="229">
        <v>0</v>
      </c>
      <c r="I1113" s="229">
        <v>0</v>
      </c>
      <c r="J1113" s="229">
        <v>0</v>
      </c>
      <c r="K1113" s="229">
        <v>0</v>
      </c>
      <c r="L1113" s="229">
        <v>0</v>
      </c>
      <c r="M1113" s="229">
        <v>0</v>
      </c>
      <c r="N1113" s="229">
        <v>0</v>
      </c>
      <c r="O1113" s="229">
        <v>0</v>
      </c>
      <c r="P1113" s="229">
        <v>0</v>
      </c>
      <c r="Q1113" s="229">
        <v>0</v>
      </c>
      <c r="R1113" s="229">
        <v>0</v>
      </c>
      <c r="S1113" s="229">
        <v>0</v>
      </c>
      <c r="T1113" s="229">
        <v>0</v>
      </c>
      <c r="U1113" s="229">
        <v>0</v>
      </c>
      <c r="V1113" s="229">
        <v>0</v>
      </c>
      <c r="W1113" s="229">
        <v>0</v>
      </c>
      <c r="X1113" s="229">
        <v>0</v>
      </c>
      <c r="Y1113" s="229">
        <v>0</v>
      </c>
      <c r="Z1113" s="229">
        <v>0</v>
      </c>
      <c r="AA1113" s="229">
        <v>0</v>
      </c>
      <c r="AB1113" s="229">
        <v>0</v>
      </c>
      <c r="AC1113" s="229">
        <v>0</v>
      </c>
      <c r="AD1113" s="229">
        <v>0</v>
      </c>
      <c r="AE1113" s="229">
        <v>0</v>
      </c>
      <c r="AF1113" s="229">
        <v>0</v>
      </c>
      <c r="AG1113" s="229">
        <v>0</v>
      </c>
      <c r="AH1113" s="229">
        <v>0</v>
      </c>
      <c r="AI1113" s="229">
        <v>0</v>
      </c>
      <c r="AJ1113" s="229">
        <v>0</v>
      </c>
      <c r="AK1113" s="229">
        <v>0</v>
      </c>
      <c r="AL1113" s="229">
        <v>0</v>
      </c>
    </row>
    <row r="1114" spans="1:38">
      <c r="A1114" s="229">
        <v>1253</v>
      </c>
      <c r="B1114" s="229" t="s">
        <v>3614</v>
      </c>
      <c r="C1114" s="229" t="s">
        <v>3825</v>
      </c>
      <c r="D1114" s="229">
        <f t="shared" si="17"/>
        <v>0</v>
      </c>
      <c r="G1114" s="229">
        <v>0</v>
      </c>
      <c r="H1114" s="229">
        <v>0</v>
      </c>
      <c r="I1114" s="229">
        <v>0</v>
      </c>
      <c r="J1114" s="229">
        <v>0</v>
      </c>
      <c r="K1114" s="229">
        <v>0</v>
      </c>
      <c r="L1114" s="229">
        <v>0</v>
      </c>
      <c r="M1114" s="229">
        <v>0</v>
      </c>
      <c r="N1114" s="229">
        <v>0</v>
      </c>
      <c r="O1114" s="229">
        <v>0</v>
      </c>
      <c r="P1114" s="229">
        <v>0</v>
      </c>
      <c r="Q1114" s="229">
        <v>0</v>
      </c>
      <c r="R1114" s="229">
        <v>0</v>
      </c>
      <c r="S1114" s="229">
        <v>0</v>
      </c>
      <c r="T1114" s="229">
        <v>0</v>
      </c>
      <c r="U1114" s="229">
        <v>0</v>
      </c>
      <c r="V1114" s="229">
        <v>0</v>
      </c>
      <c r="W1114" s="229">
        <v>0</v>
      </c>
      <c r="X1114" s="229">
        <v>0</v>
      </c>
      <c r="Y1114" s="229">
        <v>0</v>
      </c>
      <c r="Z1114" s="229">
        <v>0</v>
      </c>
      <c r="AA1114" s="229">
        <v>0</v>
      </c>
      <c r="AB1114" s="229">
        <v>0</v>
      </c>
      <c r="AC1114" s="229">
        <v>0</v>
      </c>
      <c r="AD1114" s="229">
        <v>0</v>
      </c>
      <c r="AE1114" s="229">
        <v>0</v>
      </c>
      <c r="AF1114" s="229">
        <v>0</v>
      </c>
      <c r="AG1114" s="229">
        <v>0</v>
      </c>
      <c r="AH1114" s="229">
        <v>0</v>
      </c>
      <c r="AI1114" s="229">
        <v>0</v>
      </c>
      <c r="AJ1114" s="229">
        <v>0</v>
      </c>
      <c r="AK1114" s="229">
        <v>0</v>
      </c>
      <c r="AL1114" s="229">
        <v>0</v>
      </c>
    </row>
    <row r="1115" spans="1:38">
      <c r="A1115" s="229">
        <v>1254</v>
      </c>
      <c r="B1115" s="229" t="s">
        <v>3614</v>
      </c>
      <c r="C1115" s="229" t="s">
        <v>3826</v>
      </c>
      <c r="D1115" s="229">
        <f t="shared" si="17"/>
        <v>0</v>
      </c>
      <c r="G1115" s="229">
        <v>0</v>
      </c>
      <c r="H1115" s="229">
        <v>0</v>
      </c>
      <c r="I1115" s="229">
        <v>0</v>
      </c>
      <c r="J1115" s="229">
        <v>0</v>
      </c>
      <c r="K1115" s="229">
        <v>0</v>
      </c>
      <c r="L1115" s="229">
        <v>0</v>
      </c>
      <c r="M1115" s="229">
        <v>0</v>
      </c>
      <c r="N1115" s="229">
        <v>0</v>
      </c>
      <c r="O1115" s="229">
        <v>0</v>
      </c>
      <c r="P1115" s="229">
        <v>0</v>
      </c>
      <c r="Q1115" s="229">
        <v>0</v>
      </c>
      <c r="R1115" s="229">
        <v>0</v>
      </c>
      <c r="S1115" s="229">
        <v>0</v>
      </c>
      <c r="T1115" s="229">
        <v>0</v>
      </c>
      <c r="U1115" s="229">
        <v>0</v>
      </c>
      <c r="V1115" s="229">
        <v>0</v>
      </c>
      <c r="W1115" s="229">
        <v>0</v>
      </c>
      <c r="X1115" s="229">
        <v>0</v>
      </c>
      <c r="Y1115" s="229">
        <v>0</v>
      </c>
      <c r="Z1115" s="229">
        <v>0</v>
      </c>
      <c r="AA1115" s="229">
        <v>0</v>
      </c>
      <c r="AB1115" s="229">
        <v>0</v>
      </c>
      <c r="AC1115" s="229">
        <v>0</v>
      </c>
      <c r="AD1115" s="229">
        <v>0</v>
      </c>
      <c r="AE1115" s="229">
        <v>0</v>
      </c>
      <c r="AF1115" s="229">
        <v>0</v>
      </c>
      <c r="AG1115" s="229">
        <v>0</v>
      </c>
      <c r="AH1115" s="229">
        <v>0</v>
      </c>
      <c r="AI1115" s="229">
        <v>0</v>
      </c>
      <c r="AJ1115" s="229">
        <v>0</v>
      </c>
      <c r="AK1115" s="229">
        <v>0</v>
      </c>
      <c r="AL1115" s="229">
        <v>0</v>
      </c>
    </row>
    <row r="1116" spans="1:38">
      <c r="A1116" s="229">
        <v>1255</v>
      </c>
      <c r="B1116" s="229" t="s">
        <v>3614</v>
      </c>
      <c r="C1116" s="229" t="s">
        <v>3827</v>
      </c>
      <c r="D1116" s="229">
        <f t="shared" si="17"/>
        <v>0</v>
      </c>
      <c r="G1116" s="229">
        <v>0</v>
      </c>
      <c r="H1116" s="229">
        <v>0</v>
      </c>
      <c r="I1116" s="229">
        <v>0</v>
      </c>
      <c r="J1116" s="229">
        <v>0</v>
      </c>
      <c r="K1116" s="229">
        <v>0</v>
      </c>
      <c r="L1116" s="229">
        <v>0</v>
      </c>
      <c r="M1116" s="229">
        <v>0</v>
      </c>
      <c r="N1116" s="229">
        <v>0</v>
      </c>
      <c r="O1116" s="229">
        <v>0</v>
      </c>
      <c r="P1116" s="229">
        <v>0</v>
      </c>
      <c r="Q1116" s="229">
        <v>0</v>
      </c>
      <c r="R1116" s="229">
        <v>0</v>
      </c>
      <c r="S1116" s="229">
        <v>0</v>
      </c>
      <c r="T1116" s="229">
        <v>0</v>
      </c>
      <c r="U1116" s="229">
        <v>0</v>
      </c>
      <c r="V1116" s="229">
        <v>0</v>
      </c>
      <c r="W1116" s="229">
        <v>0</v>
      </c>
      <c r="X1116" s="229">
        <v>0</v>
      </c>
      <c r="Y1116" s="229">
        <v>0</v>
      </c>
      <c r="Z1116" s="229">
        <v>0</v>
      </c>
      <c r="AA1116" s="229">
        <v>0</v>
      </c>
      <c r="AB1116" s="229">
        <v>0</v>
      </c>
      <c r="AC1116" s="229">
        <v>0</v>
      </c>
      <c r="AD1116" s="229">
        <v>0</v>
      </c>
      <c r="AE1116" s="229">
        <v>0</v>
      </c>
      <c r="AF1116" s="229">
        <v>0</v>
      </c>
      <c r="AG1116" s="229">
        <v>0</v>
      </c>
      <c r="AH1116" s="229">
        <v>0</v>
      </c>
      <c r="AI1116" s="229">
        <v>0</v>
      </c>
      <c r="AJ1116" s="229">
        <v>0</v>
      </c>
      <c r="AK1116" s="229">
        <v>0</v>
      </c>
      <c r="AL1116" s="229">
        <v>0</v>
      </c>
    </row>
    <row r="1117" spans="1:38">
      <c r="A1117" s="229">
        <v>1256</v>
      </c>
      <c r="B1117" s="229" t="s">
        <v>3614</v>
      </c>
      <c r="C1117" s="229" t="s">
        <v>3828</v>
      </c>
      <c r="D1117" s="229">
        <f t="shared" si="17"/>
        <v>0</v>
      </c>
      <c r="G1117" s="229">
        <v>0</v>
      </c>
      <c r="H1117" s="229">
        <v>0</v>
      </c>
      <c r="I1117" s="229">
        <v>0</v>
      </c>
      <c r="J1117" s="229">
        <v>0</v>
      </c>
      <c r="K1117" s="229">
        <v>0</v>
      </c>
      <c r="L1117" s="229">
        <v>0</v>
      </c>
      <c r="M1117" s="229">
        <v>0</v>
      </c>
      <c r="N1117" s="229">
        <v>0</v>
      </c>
      <c r="O1117" s="229">
        <v>0</v>
      </c>
      <c r="P1117" s="229">
        <v>0</v>
      </c>
      <c r="Q1117" s="229">
        <v>0</v>
      </c>
      <c r="R1117" s="229">
        <v>0</v>
      </c>
      <c r="S1117" s="229">
        <v>0</v>
      </c>
      <c r="T1117" s="229">
        <v>0</v>
      </c>
      <c r="U1117" s="229">
        <v>0</v>
      </c>
      <c r="V1117" s="229">
        <v>0</v>
      </c>
      <c r="W1117" s="229">
        <v>0</v>
      </c>
      <c r="X1117" s="229">
        <v>0</v>
      </c>
      <c r="Y1117" s="229">
        <v>0</v>
      </c>
      <c r="Z1117" s="229">
        <v>0</v>
      </c>
      <c r="AA1117" s="229">
        <v>0</v>
      </c>
      <c r="AB1117" s="229">
        <v>0</v>
      </c>
      <c r="AC1117" s="229">
        <v>0</v>
      </c>
      <c r="AD1117" s="229">
        <v>0</v>
      </c>
      <c r="AE1117" s="229">
        <v>0</v>
      </c>
      <c r="AF1117" s="229">
        <v>0</v>
      </c>
      <c r="AG1117" s="229">
        <v>0</v>
      </c>
      <c r="AH1117" s="229">
        <v>0</v>
      </c>
      <c r="AI1117" s="229">
        <v>0</v>
      </c>
      <c r="AJ1117" s="229">
        <v>0</v>
      </c>
      <c r="AK1117" s="229">
        <v>0</v>
      </c>
      <c r="AL1117" s="229">
        <v>0</v>
      </c>
    </row>
    <row r="1118" spans="1:38">
      <c r="A1118" s="229">
        <v>1257</v>
      </c>
      <c r="B1118" s="229" t="s">
        <v>3614</v>
      </c>
      <c r="C1118" s="229" t="s">
        <v>3829</v>
      </c>
      <c r="D1118" s="229">
        <f t="shared" si="17"/>
        <v>0</v>
      </c>
      <c r="G1118" s="229">
        <v>0</v>
      </c>
      <c r="H1118" s="229">
        <v>0</v>
      </c>
      <c r="I1118" s="229">
        <v>0</v>
      </c>
      <c r="J1118" s="229">
        <v>0</v>
      </c>
      <c r="K1118" s="229">
        <v>0</v>
      </c>
      <c r="L1118" s="229">
        <v>0</v>
      </c>
      <c r="M1118" s="229">
        <v>0</v>
      </c>
      <c r="N1118" s="229">
        <v>0</v>
      </c>
      <c r="O1118" s="229">
        <v>0</v>
      </c>
      <c r="P1118" s="229">
        <v>0</v>
      </c>
      <c r="Q1118" s="229">
        <v>0</v>
      </c>
      <c r="R1118" s="229">
        <v>0</v>
      </c>
      <c r="S1118" s="229">
        <v>0</v>
      </c>
      <c r="T1118" s="229">
        <v>0</v>
      </c>
      <c r="U1118" s="229">
        <v>0</v>
      </c>
      <c r="V1118" s="229">
        <v>0</v>
      </c>
      <c r="W1118" s="229">
        <v>0</v>
      </c>
      <c r="X1118" s="229">
        <v>0</v>
      </c>
      <c r="Y1118" s="229">
        <v>0</v>
      </c>
      <c r="Z1118" s="229">
        <v>0</v>
      </c>
      <c r="AA1118" s="229">
        <v>0</v>
      </c>
      <c r="AB1118" s="229">
        <v>0</v>
      </c>
      <c r="AC1118" s="229">
        <v>0</v>
      </c>
      <c r="AD1118" s="229">
        <v>0</v>
      </c>
      <c r="AE1118" s="229">
        <v>0</v>
      </c>
      <c r="AF1118" s="229">
        <v>0</v>
      </c>
      <c r="AG1118" s="229">
        <v>0</v>
      </c>
      <c r="AH1118" s="229">
        <v>0</v>
      </c>
      <c r="AI1118" s="229">
        <v>0</v>
      </c>
      <c r="AJ1118" s="229">
        <v>0</v>
      </c>
      <c r="AK1118" s="229">
        <v>0</v>
      </c>
      <c r="AL1118" s="229">
        <v>0</v>
      </c>
    </row>
    <row r="1119" spans="1:38">
      <c r="A1119" s="229">
        <v>1258</v>
      </c>
      <c r="B1119" s="229" t="s">
        <v>3614</v>
      </c>
      <c r="C1119" s="229" t="s">
        <v>3830</v>
      </c>
      <c r="D1119" s="229">
        <f t="shared" si="17"/>
        <v>800</v>
      </c>
      <c r="G1119" s="229">
        <v>0</v>
      </c>
      <c r="H1119" s="229">
        <v>0</v>
      </c>
      <c r="I1119" s="229">
        <v>0</v>
      </c>
      <c r="J1119" s="229">
        <v>0</v>
      </c>
      <c r="K1119" s="229">
        <v>0</v>
      </c>
      <c r="L1119" s="229">
        <v>0</v>
      </c>
      <c r="M1119" s="229">
        <v>0</v>
      </c>
      <c r="N1119" s="229">
        <v>0</v>
      </c>
      <c r="O1119" s="229">
        <v>0</v>
      </c>
      <c r="P1119" s="229">
        <v>0</v>
      </c>
      <c r="Q1119" s="229">
        <v>0</v>
      </c>
      <c r="R1119" s="229">
        <v>0</v>
      </c>
      <c r="S1119" s="229">
        <v>0</v>
      </c>
      <c r="T1119" s="229">
        <v>0</v>
      </c>
      <c r="U1119" s="229">
        <v>0</v>
      </c>
      <c r="V1119" s="229">
        <v>0</v>
      </c>
      <c r="W1119" s="229">
        <v>0</v>
      </c>
      <c r="X1119" s="229">
        <v>0</v>
      </c>
      <c r="Y1119" s="229">
        <v>0</v>
      </c>
      <c r="Z1119" s="229">
        <v>0</v>
      </c>
      <c r="AA1119" s="229">
        <v>0</v>
      </c>
      <c r="AB1119" s="229">
        <v>0</v>
      </c>
      <c r="AC1119" s="229">
        <v>0</v>
      </c>
      <c r="AD1119" s="229">
        <v>0</v>
      </c>
      <c r="AE1119" s="229">
        <v>0</v>
      </c>
      <c r="AF1119" s="229">
        <v>0</v>
      </c>
      <c r="AG1119" s="229">
        <v>800</v>
      </c>
      <c r="AH1119" s="229">
        <v>0</v>
      </c>
      <c r="AI1119" s="229">
        <v>0</v>
      </c>
      <c r="AJ1119" s="229">
        <v>0</v>
      </c>
      <c r="AK1119" s="229">
        <v>0</v>
      </c>
      <c r="AL1119" s="229">
        <v>800</v>
      </c>
    </row>
    <row r="1120" spans="1:38">
      <c r="A1120" s="229">
        <v>1259</v>
      </c>
      <c r="B1120" s="229" t="s">
        <v>3614</v>
      </c>
      <c r="C1120" s="229" t="s">
        <v>3831</v>
      </c>
      <c r="D1120" s="229">
        <f t="shared" si="17"/>
        <v>800</v>
      </c>
      <c r="G1120" s="229">
        <v>0</v>
      </c>
      <c r="H1120" s="229">
        <v>0</v>
      </c>
      <c r="I1120" s="229">
        <v>0</v>
      </c>
      <c r="J1120" s="229">
        <v>0</v>
      </c>
      <c r="K1120" s="229">
        <v>0</v>
      </c>
      <c r="L1120" s="229">
        <v>0</v>
      </c>
      <c r="M1120" s="229">
        <v>0</v>
      </c>
      <c r="N1120" s="229">
        <v>0</v>
      </c>
      <c r="O1120" s="229">
        <v>0</v>
      </c>
      <c r="P1120" s="229">
        <v>0</v>
      </c>
      <c r="Q1120" s="229">
        <v>0</v>
      </c>
      <c r="R1120" s="229">
        <v>0</v>
      </c>
      <c r="S1120" s="229">
        <v>0</v>
      </c>
      <c r="T1120" s="229">
        <v>0</v>
      </c>
      <c r="U1120" s="229">
        <v>0</v>
      </c>
      <c r="V1120" s="229">
        <v>0</v>
      </c>
      <c r="W1120" s="229">
        <v>0</v>
      </c>
      <c r="X1120" s="229">
        <v>0</v>
      </c>
      <c r="Y1120" s="229">
        <v>0</v>
      </c>
      <c r="Z1120" s="229">
        <v>0</v>
      </c>
      <c r="AA1120" s="229">
        <v>0</v>
      </c>
      <c r="AB1120" s="229">
        <v>0</v>
      </c>
      <c r="AC1120" s="229">
        <v>0</v>
      </c>
      <c r="AD1120" s="229">
        <v>0</v>
      </c>
      <c r="AE1120" s="229">
        <v>0</v>
      </c>
      <c r="AF1120" s="229">
        <v>0</v>
      </c>
      <c r="AG1120" s="229">
        <v>800</v>
      </c>
      <c r="AH1120" s="229">
        <v>0</v>
      </c>
      <c r="AI1120" s="229">
        <v>0</v>
      </c>
      <c r="AJ1120" s="229">
        <v>0</v>
      </c>
      <c r="AK1120" s="229">
        <v>0</v>
      </c>
      <c r="AL1120" s="229">
        <v>800</v>
      </c>
    </row>
    <row r="1121" spans="1:38">
      <c r="A1121" s="229">
        <v>1260</v>
      </c>
      <c r="B1121" s="229" t="s">
        <v>3677</v>
      </c>
      <c r="C1121" s="229" t="s">
        <v>3832</v>
      </c>
      <c r="D1121" s="229">
        <f t="shared" si="17"/>
        <v>7800</v>
      </c>
      <c r="G1121" s="229">
        <v>0</v>
      </c>
      <c r="H1121" s="229">
        <v>0</v>
      </c>
      <c r="I1121" s="229">
        <v>0</v>
      </c>
      <c r="J1121" s="229">
        <v>0</v>
      </c>
      <c r="K1121" s="229">
        <v>0</v>
      </c>
      <c r="L1121" s="229">
        <v>0</v>
      </c>
      <c r="M1121" s="229">
        <v>0</v>
      </c>
      <c r="N1121" s="229">
        <v>0</v>
      </c>
      <c r="O1121" s="229">
        <v>0</v>
      </c>
      <c r="P1121" s="229">
        <v>1100</v>
      </c>
      <c r="Q1121" s="229">
        <v>0</v>
      </c>
      <c r="R1121" s="229">
        <v>0</v>
      </c>
      <c r="S1121" s="229">
        <v>1100</v>
      </c>
      <c r="T1121" s="229">
        <v>0</v>
      </c>
      <c r="U1121" s="229">
        <v>0</v>
      </c>
      <c r="V1121" s="229">
        <v>0</v>
      </c>
      <c r="W1121" s="229">
        <v>0</v>
      </c>
      <c r="X1121" s="229">
        <v>1100</v>
      </c>
      <c r="Y1121" s="229">
        <v>0</v>
      </c>
      <c r="Z1121" s="229">
        <v>0</v>
      </c>
      <c r="AA1121" s="229">
        <v>1100</v>
      </c>
      <c r="AB1121" s="229">
        <v>0</v>
      </c>
      <c r="AC1121" s="229">
        <v>0</v>
      </c>
      <c r="AD1121" s="229">
        <v>0</v>
      </c>
      <c r="AE1121" s="229">
        <v>0</v>
      </c>
      <c r="AF1121" s="229">
        <v>1700</v>
      </c>
      <c r="AG1121" s="229">
        <v>0</v>
      </c>
      <c r="AH1121" s="229">
        <v>0</v>
      </c>
      <c r="AI1121" s="229">
        <v>0</v>
      </c>
      <c r="AJ1121" s="229">
        <v>0</v>
      </c>
      <c r="AK1121" s="229">
        <v>1700</v>
      </c>
      <c r="AL1121" s="229">
        <v>7800</v>
      </c>
    </row>
    <row r="1122" spans="1:38">
      <c r="A1122" s="229">
        <v>1261</v>
      </c>
      <c r="B1122" s="229" t="s">
        <v>3677</v>
      </c>
      <c r="C1122" s="229" t="s">
        <v>3833</v>
      </c>
      <c r="D1122" s="229">
        <f t="shared" si="17"/>
        <v>0</v>
      </c>
      <c r="G1122" s="229">
        <v>0</v>
      </c>
      <c r="H1122" s="229">
        <v>0</v>
      </c>
      <c r="I1122" s="229">
        <v>0</v>
      </c>
      <c r="J1122" s="229">
        <v>0</v>
      </c>
      <c r="K1122" s="229">
        <v>0</v>
      </c>
      <c r="L1122" s="229">
        <v>0</v>
      </c>
      <c r="M1122" s="229">
        <v>0</v>
      </c>
      <c r="N1122" s="229">
        <v>0</v>
      </c>
      <c r="O1122" s="229">
        <v>0</v>
      </c>
      <c r="P1122" s="229">
        <v>0</v>
      </c>
      <c r="Q1122" s="229">
        <v>0</v>
      </c>
      <c r="R1122" s="229">
        <v>0</v>
      </c>
      <c r="S1122" s="229">
        <v>0</v>
      </c>
      <c r="T1122" s="229">
        <v>0</v>
      </c>
      <c r="U1122" s="229">
        <v>0</v>
      </c>
      <c r="V1122" s="229">
        <v>0</v>
      </c>
      <c r="W1122" s="229">
        <v>0</v>
      </c>
      <c r="X1122" s="229">
        <v>0</v>
      </c>
      <c r="Y1122" s="229">
        <v>0</v>
      </c>
      <c r="Z1122" s="229">
        <v>0</v>
      </c>
      <c r="AA1122" s="229">
        <v>0</v>
      </c>
      <c r="AB1122" s="229">
        <v>0</v>
      </c>
      <c r="AC1122" s="229">
        <v>0</v>
      </c>
      <c r="AD1122" s="229">
        <v>0</v>
      </c>
      <c r="AE1122" s="229">
        <v>0</v>
      </c>
      <c r="AF1122" s="229">
        <v>0</v>
      </c>
      <c r="AG1122" s="229">
        <v>0</v>
      </c>
      <c r="AH1122" s="229">
        <v>0</v>
      </c>
      <c r="AI1122" s="229">
        <v>0</v>
      </c>
      <c r="AJ1122" s="229">
        <v>0</v>
      </c>
      <c r="AK1122" s="229">
        <v>0</v>
      </c>
      <c r="AL1122" s="229">
        <v>0</v>
      </c>
    </row>
    <row r="1123" spans="1:38">
      <c r="A1123" s="229">
        <v>1262</v>
      </c>
      <c r="B1123" s="229" t="s">
        <v>3677</v>
      </c>
      <c r="C1123" s="229" t="s">
        <v>3834</v>
      </c>
      <c r="D1123" s="229">
        <f t="shared" si="17"/>
        <v>0</v>
      </c>
      <c r="G1123" s="229">
        <v>0</v>
      </c>
      <c r="H1123" s="229">
        <v>0</v>
      </c>
      <c r="I1123" s="229">
        <v>0</v>
      </c>
      <c r="J1123" s="229">
        <v>0</v>
      </c>
      <c r="K1123" s="229">
        <v>0</v>
      </c>
      <c r="L1123" s="229">
        <v>0</v>
      </c>
      <c r="M1123" s="229">
        <v>0</v>
      </c>
      <c r="N1123" s="229">
        <v>0</v>
      </c>
      <c r="O1123" s="229">
        <v>0</v>
      </c>
      <c r="P1123" s="229">
        <v>0</v>
      </c>
      <c r="Q1123" s="229">
        <v>0</v>
      </c>
      <c r="R1123" s="229">
        <v>0</v>
      </c>
      <c r="S1123" s="229">
        <v>0</v>
      </c>
      <c r="T1123" s="229">
        <v>0</v>
      </c>
      <c r="U1123" s="229">
        <v>0</v>
      </c>
      <c r="V1123" s="229">
        <v>0</v>
      </c>
      <c r="W1123" s="229">
        <v>0</v>
      </c>
      <c r="X1123" s="229">
        <v>0</v>
      </c>
      <c r="Y1123" s="229">
        <v>0</v>
      </c>
      <c r="Z1123" s="229">
        <v>0</v>
      </c>
      <c r="AA1123" s="229">
        <v>0</v>
      </c>
      <c r="AB1123" s="229">
        <v>0</v>
      </c>
      <c r="AC1123" s="229">
        <v>0</v>
      </c>
      <c r="AD1123" s="229">
        <v>0</v>
      </c>
      <c r="AE1123" s="229">
        <v>0</v>
      </c>
      <c r="AF1123" s="229">
        <v>0</v>
      </c>
      <c r="AG1123" s="229">
        <v>0</v>
      </c>
      <c r="AH1123" s="229">
        <v>0</v>
      </c>
      <c r="AI1123" s="229">
        <v>0</v>
      </c>
      <c r="AJ1123" s="229">
        <v>0</v>
      </c>
      <c r="AK1123" s="229">
        <v>0</v>
      </c>
      <c r="AL1123" s="229">
        <v>0</v>
      </c>
    </row>
    <row r="1124" spans="1:38">
      <c r="A1124" s="229">
        <v>1264</v>
      </c>
      <c r="B1124" s="229" t="s">
        <v>3614</v>
      </c>
      <c r="C1124" s="229" t="s">
        <v>3835</v>
      </c>
      <c r="D1124" s="229">
        <f t="shared" si="17"/>
        <v>0</v>
      </c>
      <c r="G1124" s="229">
        <v>0</v>
      </c>
      <c r="H1124" s="229">
        <v>0</v>
      </c>
      <c r="I1124" s="229">
        <v>0</v>
      </c>
      <c r="J1124" s="229">
        <v>0</v>
      </c>
      <c r="K1124" s="229">
        <v>0</v>
      </c>
      <c r="L1124" s="229">
        <v>0</v>
      </c>
      <c r="M1124" s="229">
        <v>0</v>
      </c>
      <c r="N1124" s="229">
        <v>0</v>
      </c>
      <c r="O1124" s="229">
        <v>0</v>
      </c>
      <c r="P1124" s="229">
        <v>0</v>
      </c>
      <c r="Q1124" s="229">
        <v>0</v>
      </c>
      <c r="R1124" s="229">
        <v>0</v>
      </c>
      <c r="S1124" s="229">
        <v>0</v>
      </c>
      <c r="T1124" s="229">
        <v>0</v>
      </c>
      <c r="U1124" s="229">
        <v>0</v>
      </c>
      <c r="V1124" s="229">
        <v>0</v>
      </c>
      <c r="W1124" s="229">
        <v>0</v>
      </c>
      <c r="X1124" s="229">
        <v>0</v>
      </c>
      <c r="Y1124" s="229">
        <v>0</v>
      </c>
      <c r="Z1124" s="229">
        <v>0</v>
      </c>
      <c r="AA1124" s="229">
        <v>0</v>
      </c>
      <c r="AB1124" s="229">
        <v>0</v>
      </c>
      <c r="AC1124" s="229">
        <v>0</v>
      </c>
      <c r="AD1124" s="229">
        <v>0</v>
      </c>
      <c r="AE1124" s="229">
        <v>0</v>
      </c>
      <c r="AF1124" s="229">
        <v>0</v>
      </c>
      <c r="AG1124" s="229">
        <v>0</v>
      </c>
      <c r="AH1124" s="229">
        <v>0</v>
      </c>
      <c r="AI1124" s="229">
        <v>0</v>
      </c>
      <c r="AJ1124" s="229">
        <v>0</v>
      </c>
      <c r="AK1124" s="229">
        <v>0</v>
      </c>
      <c r="AL1124" s="229">
        <v>0</v>
      </c>
    </row>
    <row r="1125" spans="1:38">
      <c r="A1125" s="229">
        <v>1265</v>
      </c>
      <c r="B1125" s="229" t="s">
        <v>3614</v>
      </c>
      <c r="C1125" s="229" t="s">
        <v>3836</v>
      </c>
      <c r="D1125" s="229">
        <f t="shared" si="17"/>
        <v>0</v>
      </c>
      <c r="G1125" s="229">
        <v>0</v>
      </c>
      <c r="H1125" s="229">
        <v>0</v>
      </c>
      <c r="I1125" s="229">
        <v>0</v>
      </c>
      <c r="J1125" s="229">
        <v>0</v>
      </c>
      <c r="K1125" s="229">
        <v>0</v>
      </c>
      <c r="L1125" s="229">
        <v>0</v>
      </c>
      <c r="M1125" s="229">
        <v>0</v>
      </c>
      <c r="N1125" s="229">
        <v>0</v>
      </c>
      <c r="O1125" s="229">
        <v>0</v>
      </c>
      <c r="P1125" s="229">
        <v>0</v>
      </c>
      <c r="Q1125" s="229">
        <v>0</v>
      </c>
      <c r="R1125" s="229">
        <v>0</v>
      </c>
      <c r="S1125" s="229">
        <v>0</v>
      </c>
      <c r="T1125" s="229">
        <v>0</v>
      </c>
      <c r="U1125" s="229">
        <v>0</v>
      </c>
      <c r="V1125" s="229">
        <v>0</v>
      </c>
      <c r="W1125" s="229">
        <v>0</v>
      </c>
      <c r="X1125" s="229">
        <v>0</v>
      </c>
      <c r="Y1125" s="229">
        <v>0</v>
      </c>
      <c r="Z1125" s="229">
        <v>0</v>
      </c>
      <c r="AA1125" s="229">
        <v>0</v>
      </c>
      <c r="AB1125" s="229">
        <v>0</v>
      </c>
      <c r="AC1125" s="229">
        <v>0</v>
      </c>
      <c r="AD1125" s="229">
        <v>0</v>
      </c>
      <c r="AE1125" s="229">
        <v>0</v>
      </c>
      <c r="AF1125" s="229">
        <v>0</v>
      </c>
      <c r="AG1125" s="229">
        <v>0</v>
      </c>
      <c r="AH1125" s="229">
        <v>0</v>
      </c>
      <c r="AI1125" s="229">
        <v>0</v>
      </c>
      <c r="AJ1125" s="229">
        <v>0</v>
      </c>
      <c r="AK1125" s="229">
        <v>0</v>
      </c>
    </row>
    <row r="1126" spans="1:38">
      <c r="A1126" s="229">
        <v>1271</v>
      </c>
      <c r="B1126" s="229" t="s">
        <v>3614</v>
      </c>
      <c r="C1126" s="229" t="s">
        <v>3837</v>
      </c>
      <c r="D1126" s="229">
        <f t="shared" si="17"/>
        <v>0</v>
      </c>
      <c r="G1126" s="229">
        <v>0</v>
      </c>
      <c r="H1126" s="229">
        <v>0</v>
      </c>
      <c r="I1126" s="229">
        <v>0</v>
      </c>
      <c r="J1126" s="229">
        <v>0</v>
      </c>
      <c r="K1126" s="229">
        <v>0</v>
      </c>
      <c r="L1126" s="229">
        <v>0</v>
      </c>
      <c r="M1126" s="229">
        <v>0</v>
      </c>
      <c r="N1126" s="229">
        <v>0</v>
      </c>
      <c r="O1126" s="229">
        <v>0</v>
      </c>
      <c r="P1126" s="229">
        <v>0</v>
      </c>
      <c r="Q1126" s="229">
        <v>0</v>
      </c>
      <c r="R1126" s="229">
        <v>0</v>
      </c>
      <c r="S1126" s="229">
        <v>0</v>
      </c>
      <c r="T1126" s="229">
        <v>0</v>
      </c>
      <c r="U1126" s="229">
        <v>0</v>
      </c>
      <c r="V1126" s="229">
        <v>0</v>
      </c>
      <c r="W1126" s="229">
        <v>0</v>
      </c>
      <c r="X1126" s="229">
        <v>0</v>
      </c>
      <c r="Y1126" s="229">
        <v>0</v>
      </c>
      <c r="Z1126" s="229">
        <v>0</v>
      </c>
      <c r="AA1126" s="229">
        <v>0</v>
      </c>
      <c r="AB1126" s="229">
        <v>0</v>
      </c>
      <c r="AC1126" s="229">
        <v>0</v>
      </c>
      <c r="AD1126" s="229">
        <v>0</v>
      </c>
      <c r="AE1126" s="229">
        <v>0</v>
      </c>
      <c r="AF1126" s="229">
        <v>0</v>
      </c>
      <c r="AG1126" s="229">
        <v>0</v>
      </c>
      <c r="AH1126" s="229">
        <v>0</v>
      </c>
      <c r="AI1126" s="229">
        <v>0</v>
      </c>
      <c r="AJ1126" s="229">
        <v>0</v>
      </c>
      <c r="AK1126" s="229">
        <v>0</v>
      </c>
      <c r="AL1126" s="229">
        <v>0</v>
      </c>
    </row>
    <row r="1127" spans="1:38">
      <c r="A1127" s="229">
        <v>1272</v>
      </c>
      <c r="B1127" s="229" t="s">
        <v>3614</v>
      </c>
      <c r="C1127" s="229" t="s">
        <v>3838</v>
      </c>
      <c r="D1127" s="229">
        <f t="shared" si="17"/>
        <v>6500</v>
      </c>
      <c r="G1127" s="229">
        <v>0</v>
      </c>
      <c r="H1127" s="229">
        <v>0</v>
      </c>
      <c r="I1127" s="229">
        <v>0</v>
      </c>
      <c r="J1127" s="229">
        <v>0</v>
      </c>
      <c r="K1127" s="229">
        <v>0</v>
      </c>
      <c r="L1127" s="229">
        <v>0</v>
      </c>
      <c r="M1127" s="229">
        <v>0</v>
      </c>
      <c r="N1127" s="229">
        <v>0</v>
      </c>
      <c r="O1127" s="229">
        <v>0</v>
      </c>
      <c r="P1127" s="229">
        <v>0</v>
      </c>
      <c r="Q1127" s="229">
        <v>1300</v>
      </c>
      <c r="R1127" s="229">
        <v>0</v>
      </c>
      <c r="S1127" s="229">
        <v>0</v>
      </c>
      <c r="T1127" s="229">
        <v>0</v>
      </c>
      <c r="U1127" s="229">
        <v>0</v>
      </c>
      <c r="V1127" s="229">
        <v>0</v>
      </c>
      <c r="W1127" s="229">
        <v>1300</v>
      </c>
      <c r="X1127" s="229">
        <v>0</v>
      </c>
      <c r="Y1127" s="229">
        <v>0</v>
      </c>
      <c r="Z1127" s="229">
        <v>1300</v>
      </c>
      <c r="AA1127" s="229">
        <v>0</v>
      </c>
      <c r="AB1127" s="229">
        <v>0</v>
      </c>
      <c r="AC1127" s="229">
        <v>0</v>
      </c>
      <c r="AD1127" s="229">
        <v>0</v>
      </c>
      <c r="AE1127" s="229">
        <v>1300</v>
      </c>
      <c r="AF1127" s="229">
        <v>0</v>
      </c>
      <c r="AG1127" s="229">
        <v>0</v>
      </c>
      <c r="AH1127" s="229">
        <v>1300</v>
      </c>
      <c r="AI1127" s="229">
        <v>0</v>
      </c>
      <c r="AJ1127" s="229">
        <v>0</v>
      </c>
      <c r="AK1127" s="229">
        <v>0</v>
      </c>
      <c r="AL1127" s="229">
        <v>6500</v>
      </c>
    </row>
    <row r="1128" spans="1:38">
      <c r="A1128" s="229">
        <v>1273</v>
      </c>
      <c r="B1128" s="229" t="s">
        <v>3614</v>
      </c>
      <c r="C1128" s="229" t="s">
        <v>3839</v>
      </c>
      <c r="D1128" s="229">
        <f t="shared" si="17"/>
        <v>6500</v>
      </c>
      <c r="G1128" s="229">
        <v>0</v>
      </c>
      <c r="H1128" s="229">
        <v>0</v>
      </c>
      <c r="I1128" s="229">
        <v>0</v>
      </c>
      <c r="J1128" s="229">
        <v>0</v>
      </c>
      <c r="K1128" s="229">
        <v>0</v>
      </c>
      <c r="L1128" s="229">
        <v>0</v>
      </c>
      <c r="M1128" s="229">
        <v>0</v>
      </c>
      <c r="N1128" s="229">
        <v>0</v>
      </c>
      <c r="O1128" s="229">
        <v>0</v>
      </c>
      <c r="P1128" s="229">
        <v>0</v>
      </c>
      <c r="Q1128" s="229">
        <v>1300</v>
      </c>
      <c r="R1128" s="229">
        <v>0</v>
      </c>
      <c r="S1128" s="229">
        <v>0</v>
      </c>
      <c r="T1128" s="229">
        <v>0</v>
      </c>
      <c r="U1128" s="229">
        <v>0</v>
      </c>
      <c r="V1128" s="229">
        <v>0</v>
      </c>
      <c r="W1128" s="229">
        <v>0</v>
      </c>
      <c r="X1128" s="229">
        <v>1300</v>
      </c>
      <c r="Y1128" s="229">
        <v>0</v>
      </c>
      <c r="Z1128" s="229">
        <v>0</v>
      </c>
      <c r="AA1128" s="229">
        <v>1300</v>
      </c>
      <c r="AB1128" s="229">
        <v>0</v>
      </c>
      <c r="AC1128" s="229">
        <v>0</v>
      </c>
      <c r="AD1128" s="229">
        <v>0</v>
      </c>
      <c r="AE1128" s="229">
        <v>0</v>
      </c>
      <c r="AF1128" s="229">
        <v>1300</v>
      </c>
      <c r="AG1128" s="229">
        <v>0</v>
      </c>
      <c r="AH1128" s="229">
        <v>0</v>
      </c>
      <c r="AI1128" s="229">
        <v>0</v>
      </c>
      <c r="AJ1128" s="229">
        <v>0</v>
      </c>
      <c r="AK1128" s="229">
        <v>1300</v>
      </c>
      <c r="AL1128" s="229">
        <v>6500</v>
      </c>
    </row>
    <row r="1129" spans="1:38">
      <c r="A1129" s="229">
        <v>1274</v>
      </c>
      <c r="B1129" s="229" t="s">
        <v>3614</v>
      </c>
      <c r="C1129" s="229" t="s">
        <v>3840</v>
      </c>
      <c r="D1129" s="229">
        <f t="shared" si="17"/>
        <v>6000</v>
      </c>
      <c r="G1129" s="229">
        <v>0</v>
      </c>
      <c r="H1129" s="229">
        <v>0</v>
      </c>
      <c r="I1129" s="229">
        <v>0</v>
      </c>
      <c r="J1129" s="229">
        <v>0</v>
      </c>
      <c r="K1129" s="229">
        <v>0</v>
      </c>
      <c r="L1129" s="229">
        <v>0</v>
      </c>
      <c r="M1129" s="229">
        <v>0</v>
      </c>
      <c r="N1129" s="229">
        <v>0</v>
      </c>
      <c r="O1129" s="229">
        <v>0</v>
      </c>
      <c r="P1129" s="229">
        <v>0</v>
      </c>
      <c r="Q1129" s="229">
        <v>2000</v>
      </c>
      <c r="R1129" s="229">
        <v>0</v>
      </c>
      <c r="S1129" s="229">
        <v>0</v>
      </c>
      <c r="T1129" s="229">
        <v>0</v>
      </c>
      <c r="U1129" s="229">
        <v>0</v>
      </c>
      <c r="V1129" s="229">
        <v>0</v>
      </c>
      <c r="W1129" s="229">
        <v>0</v>
      </c>
      <c r="X1129" s="229">
        <v>0</v>
      </c>
      <c r="Y1129" s="229">
        <v>2000</v>
      </c>
      <c r="Z1129" s="229">
        <v>0</v>
      </c>
      <c r="AA1129" s="229">
        <v>0</v>
      </c>
      <c r="AB1129" s="229">
        <v>0</v>
      </c>
      <c r="AC1129" s="229">
        <v>0</v>
      </c>
      <c r="AD1129" s="229">
        <v>0</v>
      </c>
      <c r="AE1129" s="229">
        <v>0</v>
      </c>
      <c r="AF1129" s="229">
        <v>2000</v>
      </c>
      <c r="AG1129" s="229">
        <v>0</v>
      </c>
      <c r="AH1129" s="229">
        <v>0</v>
      </c>
      <c r="AI1129" s="229">
        <v>0</v>
      </c>
      <c r="AJ1129" s="229">
        <v>0</v>
      </c>
      <c r="AK1129" s="229">
        <v>0</v>
      </c>
      <c r="AL1129" s="229">
        <v>6000</v>
      </c>
    </row>
    <row r="1130" spans="1:38">
      <c r="A1130" s="229">
        <v>1275</v>
      </c>
      <c r="B1130" s="229" t="s">
        <v>3614</v>
      </c>
      <c r="C1130" s="229" t="s">
        <v>3841</v>
      </c>
      <c r="D1130" s="229">
        <f t="shared" si="17"/>
        <v>6000</v>
      </c>
      <c r="G1130" s="229">
        <v>0</v>
      </c>
      <c r="H1130" s="229">
        <v>0</v>
      </c>
      <c r="I1130" s="229">
        <v>0</v>
      </c>
      <c r="J1130" s="229">
        <v>0</v>
      </c>
      <c r="K1130" s="229">
        <v>0</v>
      </c>
      <c r="L1130" s="229">
        <v>0</v>
      </c>
      <c r="M1130" s="229">
        <v>0</v>
      </c>
      <c r="N1130" s="229">
        <v>0</v>
      </c>
      <c r="O1130" s="229">
        <v>0</v>
      </c>
      <c r="P1130" s="229">
        <v>0</v>
      </c>
      <c r="Q1130" s="229">
        <v>2000</v>
      </c>
      <c r="R1130" s="229">
        <v>0</v>
      </c>
      <c r="S1130" s="229">
        <v>0</v>
      </c>
      <c r="T1130" s="229">
        <v>0</v>
      </c>
      <c r="U1130" s="229">
        <v>0</v>
      </c>
      <c r="V1130" s="229">
        <v>0</v>
      </c>
      <c r="W1130" s="229">
        <v>0</v>
      </c>
      <c r="X1130" s="229">
        <v>0</v>
      </c>
      <c r="Y1130" s="229">
        <v>2000</v>
      </c>
      <c r="Z1130" s="229">
        <v>0</v>
      </c>
      <c r="AA1130" s="229">
        <v>0</v>
      </c>
      <c r="AB1130" s="229">
        <v>0</v>
      </c>
      <c r="AC1130" s="229">
        <v>0</v>
      </c>
      <c r="AD1130" s="229">
        <v>0</v>
      </c>
      <c r="AE1130" s="229">
        <v>0</v>
      </c>
      <c r="AF1130" s="229">
        <v>2000</v>
      </c>
      <c r="AG1130" s="229">
        <v>0</v>
      </c>
      <c r="AH1130" s="229">
        <v>0</v>
      </c>
      <c r="AI1130" s="229">
        <v>0</v>
      </c>
      <c r="AJ1130" s="229">
        <v>0</v>
      </c>
      <c r="AK1130" s="229">
        <v>0</v>
      </c>
      <c r="AL1130" s="229">
        <v>6000</v>
      </c>
    </row>
    <row r="1131" spans="1:38">
      <c r="A1131" s="229">
        <v>1277</v>
      </c>
      <c r="B1131" s="229" t="s">
        <v>3614</v>
      </c>
      <c r="C1131" s="229" t="s">
        <v>3842</v>
      </c>
      <c r="D1131" s="229">
        <f t="shared" si="17"/>
        <v>0</v>
      </c>
      <c r="G1131" s="229">
        <v>0</v>
      </c>
      <c r="H1131" s="229">
        <v>0</v>
      </c>
      <c r="I1131" s="229">
        <v>0</v>
      </c>
      <c r="J1131" s="229">
        <v>0</v>
      </c>
      <c r="K1131" s="229">
        <v>0</v>
      </c>
      <c r="L1131" s="229">
        <v>0</v>
      </c>
      <c r="M1131" s="229">
        <v>0</v>
      </c>
      <c r="N1131" s="229">
        <v>0</v>
      </c>
      <c r="O1131" s="229">
        <v>0</v>
      </c>
      <c r="P1131" s="229">
        <v>0</v>
      </c>
      <c r="Q1131" s="229">
        <v>0</v>
      </c>
      <c r="R1131" s="229">
        <v>0</v>
      </c>
      <c r="S1131" s="229">
        <v>0</v>
      </c>
      <c r="T1131" s="229">
        <v>0</v>
      </c>
      <c r="U1131" s="229">
        <v>0</v>
      </c>
      <c r="V1131" s="229">
        <v>0</v>
      </c>
      <c r="W1131" s="229">
        <v>0</v>
      </c>
      <c r="X1131" s="229">
        <v>0</v>
      </c>
      <c r="Y1131" s="229">
        <v>0</v>
      </c>
      <c r="Z1131" s="229">
        <v>0</v>
      </c>
      <c r="AA1131" s="229">
        <v>0</v>
      </c>
      <c r="AB1131" s="229">
        <v>0</v>
      </c>
      <c r="AC1131" s="229">
        <v>0</v>
      </c>
      <c r="AD1131" s="229">
        <v>0</v>
      </c>
      <c r="AE1131" s="229">
        <v>0</v>
      </c>
      <c r="AF1131" s="229">
        <v>0</v>
      </c>
      <c r="AG1131" s="229">
        <v>0</v>
      </c>
      <c r="AH1131" s="229">
        <v>0</v>
      </c>
      <c r="AI1131" s="229">
        <v>0</v>
      </c>
      <c r="AJ1131" s="229">
        <v>0</v>
      </c>
      <c r="AK1131" s="229">
        <v>0</v>
      </c>
      <c r="AL1131" s="229">
        <v>0</v>
      </c>
    </row>
    <row r="1132" spans="1:38">
      <c r="A1132" s="229">
        <v>1278</v>
      </c>
      <c r="B1132" s="229" t="s">
        <v>3614</v>
      </c>
      <c r="C1132" s="229" t="s">
        <v>3843</v>
      </c>
      <c r="D1132" s="229">
        <f t="shared" si="17"/>
        <v>0</v>
      </c>
      <c r="G1132" s="229">
        <v>0</v>
      </c>
      <c r="H1132" s="229">
        <v>0</v>
      </c>
      <c r="I1132" s="229">
        <v>0</v>
      </c>
      <c r="J1132" s="229">
        <v>0</v>
      </c>
      <c r="K1132" s="229">
        <v>0</v>
      </c>
      <c r="L1132" s="229">
        <v>0</v>
      </c>
      <c r="M1132" s="229">
        <v>0</v>
      </c>
      <c r="N1132" s="229">
        <v>0</v>
      </c>
      <c r="O1132" s="229">
        <v>0</v>
      </c>
      <c r="P1132" s="229">
        <v>0</v>
      </c>
      <c r="Q1132" s="229">
        <v>0</v>
      </c>
      <c r="R1132" s="229">
        <v>0</v>
      </c>
      <c r="S1132" s="229">
        <v>0</v>
      </c>
      <c r="T1132" s="229">
        <v>0</v>
      </c>
      <c r="U1132" s="229">
        <v>0</v>
      </c>
      <c r="V1132" s="229">
        <v>0</v>
      </c>
      <c r="W1132" s="229">
        <v>0</v>
      </c>
      <c r="X1132" s="229">
        <v>0</v>
      </c>
      <c r="Y1132" s="229">
        <v>0</v>
      </c>
      <c r="Z1132" s="229">
        <v>0</v>
      </c>
      <c r="AA1132" s="229">
        <v>0</v>
      </c>
      <c r="AB1132" s="229">
        <v>0</v>
      </c>
      <c r="AC1132" s="229">
        <v>0</v>
      </c>
      <c r="AD1132" s="229">
        <v>0</v>
      </c>
      <c r="AE1132" s="229">
        <v>0</v>
      </c>
      <c r="AF1132" s="229">
        <v>0</v>
      </c>
      <c r="AG1132" s="229">
        <v>0</v>
      </c>
      <c r="AH1132" s="229">
        <v>0</v>
      </c>
      <c r="AI1132" s="229">
        <v>0</v>
      </c>
      <c r="AJ1132" s="229">
        <v>0</v>
      </c>
      <c r="AK1132" s="229">
        <v>0</v>
      </c>
      <c r="AL1132" s="229">
        <v>0</v>
      </c>
    </row>
    <row r="1133" spans="1:38">
      <c r="A1133" s="229">
        <v>1298</v>
      </c>
      <c r="B1133" s="229" t="s">
        <v>3677</v>
      </c>
      <c r="C1133" s="229" t="s">
        <v>3844</v>
      </c>
      <c r="D1133" s="229">
        <f t="shared" si="17"/>
        <v>6000</v>
      </c>
      <c r="G1133" s="229">
        <v>0</v>
      </c>
      <c r="H1133" s="229">
        <v>0</v>
      </c>
      <c r="I1133" s="229">
        <v>0</v>
      </c>
      <c r="J1133" s="229">
        <v>0</v>
      </c>
      <c r="K1133" s="229">
        <v>0</v>
      </c>
      <c r="L1133" s="229">
        <v>0</v>
      </c>
      <c r="M1133" s="229">
        <v>1200</v>
      </c>
      <c r="N1133" s="229">
        <v>0</v>
      </c>
      <c r="O1133" s="229">
        <v>0</v>
      </c>
      <c r="P1133" s="229">
        <v>0</v>
      </c>
      <c r="Q1133" s="229">
        <v>0</v>
      </c>
      <c r="R1133" s="229">
        <v>1200</v>
      </c>
      <c r="S1133" s="229">
        <v>0</v>
      </c>
      <c r="T1133" s="229">
        <v>0</v>
      </c>
      <c r="U1133" s="229">
        <v>0</v>
      </c>
      <c r="V1133" s="229">
        <v>0</v>
      </c>
      <c r="W1133" s="229">
        <v>1200</v>
      </c>
      <c r="X1133" s="229">
        <v>0</v>
      </c>
      <c r="Y1133" s="229">
        <v>0</v>
      </c>
      <c r="Z1133" s="229">
        <v>1200</v>
      </c>
      <c r="AA1133" s="229">
        <v>0</v>
      </c>
      <c r="AB1133" s="229">
        <v>0</v>
      </c>
      <c r="AC1133" s="229">
        <v>0</v>
      </c>
      <c r="AD1133" s="229">
        <v>0</v>
      </c>
      <c r="AE1133" s="229">
        <v>1200</v>
      </c>
      <c r="AF1133" s="229">
        <v>0</v>
      </c>
      <c r="AG1133" s="229">
        <v>0</v>
      </c>
      <c r="AH1133" s="229">
        <v>0</v>
      </c>
      <c r="AI1133" s="229">
        <v>0</v>
      </c>
      <c r="AJ1133" s="229">
        <v>0</v>
      </c>
      <c r="AK1133" s="229">
        <v>0</v>
      </c>
      <c r="AL1133" s="229">
        <v>6000</v>
      </c>
    </row>
    <row r="1134" spans="1:38">
      <c r="A1134" s="229">
        <v>1299</v>
      </c>
      <c r="B1134" s="229" t="s">
        <v>3677</v>
      </c>
      <c r="C1134" s="229" t="s">
        <v>3845</v>
      </c>
      <c r="D1134" s="229">
        <f t="shared" si="17"/>
        <v>5200</v>
      </c>
      <c r="G1134" s="229">
        <v>0</v>
      </c>
      <c r="H1134" s="229">
        <v>0</v>
      </c>
      <c r="I1134" s="229">
        <v>0</v>
      </c>
      <c r="J1134" s="229">
        <v>0</v>
      </c>
      <c r="K1134" s="229">
        <v>0</v>
      </c>
      <c r="L1134" s="229">
        <v>0</v>
      </c>
      <c r="M1134" s="229">
        <v>0</v>
      </c>
      <c r="N1134" s="229">
        <v>0</v>
      </c>
      <c r="O1134" s="229">
        <v>0</v>
      </c>
      <c r="P1134" s="229">
        <v>1300</v>
      </c>
      <c r="Q1134" s="229">
        <v>0</v>
      </c>
      <c r="R1134" s="229">
        <v>0</v>
      </c>
      <c r="S1134" s="229">
        <v>1300</v>
      </c>
      <c r="T1134" s="229">
        <v>0</v>
      </c>
      <c r="U1134" s="229">
        <v>0</v>
      </c>
      <c r="V1134" s="229">
        <v>0</v>
      </c>
      <c r="W1134" s="229">
        <v>0</v>
      </c>
      <c r="X1134" s="229">
        <v>0</v>
      </c>
      <c r="Y1134" s="229">
        <v>1300</v>
      </c>
      <c r="Z1134" s="229">
        <v>0</v>
      </c>
      <c r="AA1134" s="229">
        <v>0</v>
      </c>
      <c r="AB1134" s="229">
        <v>0</v>
      </c>
      <c r="AC1134" s="229">
        <v>0</v>
      </c>
      <c r="AD1134" s="229">
        <v>1300</v>
      </c>
      <c r="AE1134" s="229">
        <v>0</v>
      </c>
      <c r="AF1134" s="229">
        <v>0</v>
      </c>
      <c r="AG1134" s="229">
        <v>0</v>
      </c>
      <c r="AH1134" s="229">
        <v>0</v>
      </c>
      <c r="AI1134" s="229">
        <v>0</v>
      </c>
      <c r="AJ1134" s="229">
        <v>0</v>
      </c>
      <c r="AK1134" s="229">
        <v>0</v>
      </c>
      <c r="AL1134" s="229">
        <v>5200</v>
      </c>
    </row>
    <row r="1135" spans="1:38">
      <c r="A1135" s="229">
        <v>1300</v>
      </c>
      <c r="B1135" s="229" t="s">
        <v>3677</v>
      </c>
      <c r="C1135" s="229" t="s">
        <v>3846</v>
      </c>
      <c r="D1135" s="229">
        <f t="shared" si="17"/>
        <v>5600</v>
      </c>
      <c r="G1135" s="229">
        <v>0</v>
      </c>
      <c r="H1135" s="229">
        <v>0</v>
      </c>
      <c r="I1135" s="229">
        <v>0</v>
      </c>
      <c r="J1135" s="229">
        <v>0</v>
      </c>
      <c r="K1135" s="229">
        <v>0</v>
      </c>
      <c r="L1135" s="229">
        <v>0</v>
      </c>
      <c r="M1135" s="229">
        <v>0</v>
      </c>
      <c r="N1135" s="229">
        <v>0</v>
      </c>
      <c r="O1135" s="229">
        <v>0</v>
      </c>
      <c r="P1135" s="229">
        <v>1400</v>
      </c>
      <c r="Q1135" s="229">
        <v>0</v>
      </c>
      <c r="R1135" s="229">
        <v>0</v>
      </c>
      <c r="S1135" s="229">
        <v>1400</v>
      </c>
      <c r="T1135" s="229">
        <v>0</v>
      </c>
      <c r="U1135" s="229">
        <v>0</v>
      </c>
      <c r="V1135" s="229">
        <v>0</v>
      </c>
      <c r="W1135" s="229">
        <v>0</v>
      </c>
      <c r="X1135" s="229">
        <v>0</v>
      </c>
      <c r="Y1135" s="229">
        <v>1400</v>
      </c>
      <c r="Z1135" s="229">
        <v>0</v>
      </c>
      <c r="AA1135" s="229">
        <v>0</v>
      </c>
      <c r="AB1135" s="229">
        <v>0</v>
      </c>
      <c r="AC1135" s="229">
        <v>0</v>
      </c>
      <c r="AD1135" s="229">
        <v>1400</v>
      </c>
      <c r="AE1135" s="229">
        <v>0</v>
      </c>
      <c r="AF1135" s="229">
        <v>0</v>
      </c>
      <c r="AG1135" s="229">
        <v>0</v>
      </c>
      <c r="AH1135" s="229">
        <v>0</v>
      </c>
      <c r="AI1135" s="229">
        <v>0</v>
      </c>
      <c r="AJ1135" s="229">
        <v>0</v>
      </c>
      <c r="AK1135" s="229">
        <v>0</v>
      </c>
      <c r="AL1135" s="229">
        <v>5600</v>
      </c>
    </row>
    <row r="1136" spans="1:38">
      <c r="A1136" s="229">
        <v>1301</v>
      </c>
      <c r="B1136" s="229" t="s">
        <v>3614</v>
      </c>
      <c r="C1136" s="229" t="s">
        <v>3847</v>
      </c>
      <c r="D1136" s="229">
        <f t="shared" si="17"/>
        <v>5600</v>
      </c>
      <c r="G1136" s="229">
        <v>0</v>
      </c>
      <c r="H1136" s="229">
        <v>0</v>
      </c>
      <c r="I1136" s="229">
        <v>0</v>
      </c>
      <c r="J1136" s="229">
        <v>0</v>
      </c>
      <c r="K1136" s="229">
        <v>0</v>
      </c>
      <c r="L1136" s="229">
        <v>0</v>
      </c>
      <c r="M1136" s="229">
        <v>0</v>
      </c>
      <c r="N1136" s="229">
        <v>0</v>
      </c>
      <c r="O1136" s="229">
        <v>0</v>
      </c>
      <c r="P1136" s="229">
        <v>1400</v>
      </c>
      <c r="Q1136" s="229">
        <v>0</v>
      </c>
      <c r="R1136" s="229">
        <v>0</v>
      </c>
      <c r="S1136" s="229">
        <v>1400</v>
      </c>
      <c r="T1136" s="229">
        <v>0</v>
      </c>
      <c r="U1136" s="229">
        <v>0</v>
      </c>
      <c r="V1136" s="229">
        <v>0</v>
      </c>
      <c r="W1136" s="229">
        <v>0</v>
      </c>
      <c r="X1136" s="229">
        <v>0</v>
      </c>
      <c r="Y1136" s="229">
        <v>1400</v>
      </c>
      <c r="Z1136" s="229">
        <v>0</v>
      </c>
      <c r="AA1136" s="229">
        <v>0</v>
      </c>
      <c r="AB1136" s="229">
        <v>0</v>
      </c>
      <c r="AC1136" s="229">
        <v>0</v>
      </c>
      <c r="AD1136" s="229">
        <v>1400</v>
      </c>
      <c r="AE1136" s="229">
        <v>0</v>
      </c>
      <c r="AF1136" s="229">
        <v>0</v>
      </c>
      <c r="AG1136" s="229">
        <v>0</v>
      </c>
      <c r="AH1136" s="229">
        <v>0</v>
      </c>
      <c r="AI1136" s="229">
        <v>0</v>
      </c>
      <c r="AJ1136" s="229">
        <v>0</v>
      </c>
      <c r="AK1136" s="229">
        <v>0</v>
      </c>
      <c r="AL1136" s="229">
        <v>5600</v>
      </c>
    </row>
    <row r="1137" spans="1:38">
      <c r="A1137" s="229">
        <v>1302</v>
      </c>
      <c r="B1137" s="229" t="s">
        <v>3614</v>
      </c>
      <c r="C1137" s="229" t="s">
        <v>3848</v>
      </c>
      <c r="D1137" s="229">
        <f t="shared" si="17"/>
        <v>0</v>
      </c>
      <c r="G1137" s="229">
        <v>0</v>
      </c>
      <c r="H1137" s="229">
        <v>0</v>
      </c>
      <c r="I1137" s="229">
        <v>0</v>
      </c>
      <c r="J1137" s="229">
        <v>0</v>
      </c>
      <c r="K1137" s="229">
        <v>0</v>
      </c>
      <c r="L1137" s="229">
        <v>0</v>
      </c>
      <c r="M1137" s="229">
        <v>0</v>
      </c>
      <c r="N1137" s="229">
        <v>0</v>
      </c>
      <c r="O1137" s="229">
        <v>0</v>
      </c>
      <c r="P1137" s="229">
        <v>0</v>
      </c>
      <c r="Q1137" s="229">
        <v>0</v>
      </c>
      <c r="R1137" s="229">
        <v>0</v>
      </c>
      <c r="S1137" s="229">
        <v>0</v>
      </c>
      <c r="T1137" s="229">
        <v>0</v>
      </c>
      <c r="U1137" s="229">
        <v>0</v>
      </c>
      <c r="V1137" s="229">
        <v>0</v>
      </c>
      <c r="W1137" s="229">
        <v>0</v>
      </c>
      <c r="X1137" s="229">
        <v>0</v>
      </c>
      <c r="Y1137" s="229">
        <v>0</v>
      </c>
      <c r="Z1137" s="229">
        <v>0</v>
      </c>
      <c r="AA1137" s="229">
        <v>0</v>
      </c>
      <c r="AB1137" s="229">
        <v>0</v>
      </c>
      <c r="AC1137" s="229">
        <v>0</v>
      </c>
      <c r="AD1137" s="229">
        <v>0</v>
      </c>
      <c r="AE1137" s="229">
        <v>0</v>
      </c>
      <c r="AF1137" s="229">
        <v>0</v>
      </c>
      <c r="AG1137" s="229">
        <v>0</v>
      </c>
      <c r="AH1137" s="229">
        <v>0</v>
      </c>
      <c r="AI1137" s="229">
        <v>0</v>
      </c>
      <c r="AJ1137" s="229">
        <v>0</v>
      </c>
      <c r="AK1137" s="229">
        <v>0</v>
      </c>
      <c r="AL1137" s="229">
        <v>0</v>
      </c>
    </row>
    <row r="1138" spans="1:38">
      <c r="A1138" s="229">
        <v>1303</v>
      </c>
      <c r="B1138" s="229" t="s">
        <v>3614</v>
      </c>
      <c r="C1138" s="229" t="s">
        <v>3849</v>
      </c>
      <c r="D1138" s="229">
        <f t="shared" si="17"/>
        <v>0</v>
      </c>
      <c r="G1138" s="229">
        <v>0</v>
      </c>
      <c r="H1138" s="229">
        <v>0</v>
      </c>
      <c r="I1138" s="229">
        <v>0</v>
      </c>
      <c r="J1138" s="229">
        <v>0</v>
      </c>
      <c r="K1138" s="229">
        <v>0</v>
      </c>
      <c r="L1138" s="229">
        <v>0</v>
      </c>
      <c r="M1138" s="229">
        <v>0</v>
      </c>
      <c r="N1138" s="229">
        <v>0</v>
      </c>
      <c r="O1138" s="229">
        <v>0</v>
      </c>
      <c r="P1138" s="229">
        <v>0</v>
      </c>
      <c r="Q1138" s="229">
        <v>0</v>
      </c>
      <c r="R1138" s="229">
        <v>0</v>
      </c>
      <c r="S1138" s="229">
        <v>0</v>
      </c>
      <c r="T1138" s="229">
        <v>0</v>
      </c>
      <c r="U1138" s="229">
        <v>0</v>
      </c>
      <c r="V1138" s="229">
        <v>0</v>
      </c>
      <c r="W1138" s="229">
        <v>0</v>
      </c>
      <c r="X1138" s="229">
        <v>0</v>
      </c>
      <c r="Y1138" s="229">
        <v>0</v>
      </c>
      <c r="Z1138" s="229">
        <v>0</v>
      </c>
      <c r="AA1138" s="229">
        <v>0</v>
      </c>
      <c r="AB1138" s="229">
        <v>0</v>
      </c>
      <c r="AC1138" s="229">
        <v>0</v>
      </c>
      <c r="AD1138" s="229">
        <v>0</v>
      </c>
      <c r="AE1138" s="229">
        <v>0</v>
      </c>
      <c r="AF1138" s="229">
        <v>0</v>
      </c>
      <c r="AG1138" s="229">
        <v>0</v>
      </c>
      <c r="AH1138" s="229">
        <v>0</v>
      </c>
      <c r="AI1138" s="229">
        <v>0</v>
      </c>
      <c r="AJ1138" s="229">
        <v>0</v>
      </c>
      <c r="AK1138" s="229">
        <v>0</v>
      </c>
      <c r="AL1138" s="229">
        <v>0</v>
      </c>
    </row>
    <row r="1139" spans="1:38">
      <c r="A1139" s="229">
        <v>1304</v>
      </c>
      <c r="B1139" s="229" t="s">
        <v>3614</v>
      </c>
      <c r="C1139" s="229" t="s">
        <v>3850</v>
      </c>
      <c r="D1139" s="229">
        <f t="shared" si="17"/>
        <v>0</v>
      </c>
      <c r="G1139" s="229">
        <v>0</v>
      </c>
      <c r="H1139" s="229">
        <v>0</v>
      </c>
      <c r="I1139" s="229">
        <v>0</v>
      </c>
      <c r="J1139" s="229">
        <v>0</v>
      </c>
      <c r="K1139" s="229">
        <v>0</v>
      </c>
      <c r="L1139" s="229">
        <v>0</v>
      </c>
      <c r="M1139" s="229">
        <v>0</v>
      </c>
      <c r="N1139" s="229">
        <v>0</v>
      </c>
      <c r="O1139" s="229">
        <v>0</v>
      </c>
      <c r="P1139" s="229">
        <v>0</v>
      </c>
      <c r="Q1139" s="229">
        <v>0</v>
      </c>
      <c r="R1139" s="229">
        <v>0</v>
      </c>
      <c r="S1139" s="229">
        <v>0</v>
      </c>
      <c r="T1139" s="229">
        <v>0</v>
      </c>
      <c r="U1139" s="229">
        <v>0</v>
      </c>
      <c r="V1139" s="229">
        <v>0</v>
      </c>
      <c r="W1139" s="229">
        <v>0</v>
      </c>
      <c r="X1139" s="229">
        <v>0</v>
      </c>
      <c r="Y1139" s="229">
        <v>0</v>
      </c>
      <c r="Z1139" s="229">
        <v>0</v>
      </c>
      <c r="AA1139" s="229">
        <v>0</v>
      </c>
      <c r="AB1139" s="229">
        <v>0</v>
      </c>
      <c r="AC1139" s="229">
        <v>0</v>
      </c>
      <c r="AD1139" s="229">
        <v>0</v>
      </c>
      <c r="AE1139" s="229">
        <v>0</v>
      </c>
      <c r="AF1139" s="229">
        <v>0</v>
      </c>
      <c r="AG1139" s="229">
        <v>0</v>
      </c>
      <c r="AH1139" s="229">
        <v>0</v>
      </c>
      <c r="AI1139" s="229">
        <v>0</v>
      </c>
      <c r="AJ1139" s="229">
        <v>0</v>
      </c>
      <c r="AK1139" s="229">
        <v>0</v>
      </c>
      <c r="AL1139" s="229">
        <v>0</v>
      </c>
    </row>
    <row r="1140" spans="1:38">
      <c r="A1140" s="229">
        <v>1305</v>
      </c>
      <c r="B1140" s="229" t="s">
        <v>3614</v>
      </c>
      <c r="C1140" s="229" t="s">
        <v>3851</v>
      </c>
      <c r="D1140" s="229">
        <f t="shared" si="17"/>
        <v>0</v>
      </c>
      <c r="G1140" s="229">
        <v>0</v>
      </c>
      <c r="H1140" s="229">
        <v>0</v>
      </c>
      <c r="I1140" s="229">
        <v>0</v>
      </c>
      <c r="J1140" s="229">
        <v>0</v>
      </c>
      <c r="K1140" s="229">
        <v>0</v>
      </c>
      <c r="L1140" s="229">
        <v>0</v>
      </c>
      <c r="M1140" s="229">
        <v>0</v>
      </c>
      <c r="N1140" s="229">
        <v>0</v>
      </c>
      <c r="O1140" s="229">
        <v>0</v>
      </c>
      <c r="P1140" s="229">
        <v>0</v>
      </c>
      <c r="Q1140" s="229">
        <v>0</v>
      </c>
      <c r="R1140" s="229">
        <v>0</v>
      </c>
      <c r="S1140" s="229">
        <v>0</v>
      </c>
      <c r="T1140" s="229">
        <v>0</v>
      </c>
      <c r="U1140" s="229">
        <v>0</v>
      </c>
      <c r="V1140" s="229">
        <v>0</v>
      </c>
      <c r="W1140" s="229">
        <v>0</v>
      </c>
      <c r="X1140" s="229">
        <v>0</v>
      </c>
      <c r="Y1140" s="229">
        <v>0</v>
      </c>
      <c r="Z1140" s="229">
        <v>0</v>
      </c>
      <c r="AA1140" s="229">
        <v>0</v>
      </c>
      <c r="AB1140" s="229">
        <v>0</v>
      </c>
      <c r="AC1140" s="229">
        <v>0</v>
      </c>
      <c r="AD1140" s="229">
        <v>0</v>
      </c>
      <c r="AE1140" s="229">
        <v>0</v>
      </c>
      <c r="AF1140" s="229">
        <v>0</v>
      </c>
      <c r="AG1140" s="229">
        <v>0</v>
      </c>
      <c r="AH1140" s="229">
        <v>0</v>
      </c>
      <c r="AI1140" s="229">
        <v>0</v>
      </c>
      <c r="AJ1140" s="229">
        <v>0</v>
      </c>
      <c r="AK1140" s="229">
        <v>0</v>
      </c>
      <c r="AL1140" s="229">
        <v>0</v>
      </c>
    </row>
    <row r="1141" spans="1:38">
      <c r="A1141" s="229">
        <v>1306</v>
      </c>
      <c r="B1141" s="229" t="s">
        <v>3677</v>
      </c>
      <c r="C1141" s="229" t="s">
        <v>3852</v>
      </c>
      <c r="D1141" s="229">
        <f t="shared" si="17"/>
        <v>6100</v>
      </c>
      <c r="G1141" s="229">
        <v>0</v>
      </c>
      <c r="H1141" s="229">
        <v>0</v>
      </c>
      <c r="I1141" s="229">
        <v>0</v>
      </c>
      <c r="J1141" s="229">
        <v>0</v>
      </c>
      <c r="K1141" s="229">
        <v>0</v>
      </c>
      <c r="L1141" s="229">
        <v>1500</v>
      </c>
      <c r="M1141" s="229">
        <v>0</v>
      </c>
      <c r="N1141" s="229">
        <v>0</v>
      </c>
      <c r="O1141" s="229">
        <v>0</v>
      </c>
      <c r="P1141" s="229">
        <v>0</v>
      </c>
      <c r="Q1141" s="229">
        <v>0</v>
      </c>
      <c r="R1141" s="229">
        <v>0</v>
      </c>
      <c r="S1141" s="229">
        <v>1500</v>
      </c>
      <c r="T1141" s="229">
        <v>0</v>
      </c>
      <c r="U1141" s="229">
        <v>0</v>
      </c>
      <c r="V1141" s="229">
        <v>0</v>
      </c>
      <c r="W1141" s="229">
        <v>0</v>
      </c>
      <c r="X1141" s="229">
        <v>1600</v>
      </c>
      <c r="Y1141" s="229">
        <v>0</v>
      </c>
      <c r="Z1141" s="229">
        <v>0</v>
      </c>
      <c r="AA1141" s="229">
        <v>0</v>
      </c>
      <c r="AB1141" s="229">
        <v>0</v>
      </c>
      <c r="AC1141" s="229">
        <v>0</v>
      </c>
      <c r="AD1141" s="229">
        <v>0</v>
      </c>
      <c r="AE1141" s="229">
        <v>1500</v>
      </c>
      <c r="AF1141" s="229">
        <v>0</v>
      </c>
      <c r="AG1141" s="229">
        <v>0</v>
      </c>
      <c r="AH1141" s="229">
        <v>0</v>
      </c>
      <c r="AI1141" s="229">
        <v>0</v>
      </c>
      <c r="AJ1141" s="229">
        <v>0</v>
      </c>
      <c r="AK1141" s="229">
        <v>0</v>
      </c>
      <c r="AL1141" s="229">
        <v>6100</v>
      </c>
    </row>
    <row r="1142" spans="1:38">
      <c r="A1142" s="229">
        <v>1307</v>
      </c>
      <c r="B1142" s="229" t="s">
        <v>3614</v>
      </c>
      <c r="C1142" s="229" t="s">
        <v>3853</v>
      </c>
      <c r="D1142" s="229">
        <f t="shared" si="17"/>
        <v>8400</v>
      </c>
      <c r="G1142" s="229">
        <v>0</v>
      </c>
      <c r="H1142" s="229">
        <v>0</v>
      </c>
      <c r="I1142" s="229">
        <v>0</v>
      </c>
      <c r="J1142" s="229">
        <v>0</v>
      </c>
      <c r="K1142" s="229">
        <v>0</v>
      </c>
      <c r="L1142" s="229">
        <v>2100</v>
      </c>
      <c r="M1142" s="229">
        <v>0</v>
      </c>
      <c r="N1142" s="229">
        <v>0</v>
      </c>
      <c r="O1142" s="229">
        <v>0</v>
      </c>
      <c r="P1142" s="229">
        <v>0</v>
      </c>
      <c r="Q1142" s="229">
        <v>0</v>
      </c>
      <c r="R1142" s="229">
        <v>0</v>
      </c>
      <c r="S1142" s="229">
        <v>1800</v>
      </c>
      <c r="T1142" s="229">
        <v>0</v>
      </c>
      <c r="U1142" s="229">
        <v>0</v>
      </c>
      <c r="V1142" s="229">
        <v>0</v>
      </c>
      <c r="W1142" s="229">
        <v>0</v>
      </c>
      <c r="X1142" s="229">
        <v>1800</v>
      </c>
      <c r="Y1142" s="229">
        <v>0</v>
      </c>
      <c r="Z1142" s="229">
        <v>0</v>
      </c>
      <c r="AA1142" s="229">
        <v>0</v>
      </c>
      <c r="AB1142" s="229">
        <v>0</v>
      </c>
      <c r="AC1142" s="229">
        <v>0</v>
      </c>
      <c r="AD1142" s="229">
        <v>0</v>
      </c>
      <c r="AE1142" s="229">
        <v>2700</v>
      </c>
      <c r="AF1142" s="229">
        <v>0</v>
      </c>
      <c r="AG1142" s="229">
        <v>0</v>
      </c>
      <c r="AH1142" s="229">
        <v>0</v>
      </c>
      <c r="AI1142" s="229">
        <v>0</v>
      </c>
      <c r="AJ1142" s="229">
        <v>0</v>
      </c>
      <c r="AK1142" s="229">
        <v>0</v>
      </c>
      <c r="AL1142" s="229">
        <v>8400</v>
      </c>
    </row>
    <row r="1143" spans="1:38">
      <c r="A1143" s="229">
        <v>1308</v>
      </c>
      <c r="B1143" s="229" t="s">
        <v>3677</v>
      </c>
      <c r="C1143" s="229" t="s">
        <v>3854</v>
      </c>
      <c r="D1143" s="229">
        <f t="shared" si="17"/>
        <v>6000</v>
      </c>
      <c r="G1143" s="229">
        <v>0</v>
      </c>
      <c r="H1143" s="229">
        <v>0</v>
      </c>
      <c r="I1143" s="229">
        <v>0</v>
      </c>
      <c r="J1143" s="229">
        <v>0</v>
      </c>
      <c r="K1143" s="229">
        <v>0</v>
      </c>
      <c r="L1143" s="229">
        <v>0</v>
      </c>
      <c r="M1143" s="229">
        <v>1500</v>
      </c>
      <c r="N1143" s="229">
        <v>0</v>
      </c>
      <c r="O1143" s="229">
        <v>0</v>
      </c>
      <c r="P1143" s="229">
        <v>0</v>
      </c>
      <c r="Q1143" s="229">
        <v>0</v>
      </c>
      <c r="R1143" s="229">
        <v>1500</v>
      </c>
      <c r="S1143" s="229">
        <v>0</v>
      </c>
      <c r="T1143" s="229">
        <v>0</v>
      </c>
      <c r="U1143" s="229">
        <v>0</v>
      </c>
      <c r="V1143" s="229">
        <v>0</v>
      </c>
      <c r="W1143" s="229">
        <v>0</v>
      </c>
      <c r="X1143" s="229">
        <v>1500</v>
      </c>
      <c r="Y1143" s="229">
        <v>0</v>
      </c>
      <c r="Z1143" s="229">
        <v>0</v>
      </c>
      <c r="AA1143" s="229">
        <v>1500</v>
      </c>
      <c r="AB1143" s="229">
        <v>0</v>
      </c>
      <c r="AC1143" s="229">
        <v>0</v>
      </c>
      <c r="AD1143" s="229">
        <v>0</v>
      </c>
      <c r="AE1143" s="229">
        <v>0</v>
      </c>
      <c r="AF1143" s="229">
        <v>0</v>
      </c>
      <c r="AG1143" s="229">
        <v>0</v>
      </c>
      <c r="AH1143" s="229">
        <v>0</v>
      </c>
      <c r="AI1143" s="229">
        <v>0</v>
      </c>
      <c r="AJ1143" s="229">
        <v>0</v>
      </c>
      <c r="AK1143" s="229">
        <v>0</v>
      </c>
      <c r="AL1143" s="229">
        <v>6000</v>
      </c>
    </row>
    <row r="1144" spans="1:38">
      <c r="A1144" s="229">
        <v>1309</v>
      </c>
      <c r="B1144" s="229" t="s">
        <v>3677</v>
      </c>
      <c r="C1144" s="229" t="s">
        <v>3855</v>
      </c>
      <c r="D1144" s="229">
        <f t="shared" si="17"/>
        <v>6000</v>
      </c>
      <c r="G1144" s="229">
        <v>0</v>
      </c>
      <c r="H1144" s="229">
        <v>0</v>
      </c>
      <c r="I1144" s="229">
        <v>0</v>
      </c>
      <c r="J1144" s="229">
        <v>0</v>
      </c>
      <c r="K1144" s="229">
        <v>0</v>
      </c>
      <c r="L1144" s="229">
        <v>0</v>
      </c>
      <c r="M1144" s="229">
        <v>1500</v>
      </c>
      <c r="N1144" s="229">
        <v>0</v>
      </c>
      <c r="O1144" s="229">
        <v>0</v>
      </c>
      <c r="P1144" s="229">
        <v>0</v>
      </c>
      <c r="Q1144" s="229">
        <v>0</v>
      </c>
      <c r="R1144" s="229">
        <v>1500</v>
      </c>
      <c r="S1144" s="229">
        <v>0</v>
      </c>
      <c r="T1144" s="229">
        <v>0</v>
      </c>
      <c r="U1144" s="229">
        <v>0</v>
      </c>
      <c r="V1144" s="229">
        <v>0</v>
      </c>
      <c r="W1144" s="229">
        <v>0</v>
      </c>
      <c r="X1144" s="229">
        <v>1500</v>
      </c>
      <c r="Y1144" s="229">
        <v>0</v>
      </c>
      <c r="Z1144" s="229">
        <v>0</v>
      </c>
      <c r="AA1144" s="229">
        <v>0</v>
      </c>
      <c r="AB1144" s="229">
        <v>0</v>
      </c>
      <c r="AC1144" s="229">
        <v>0</v>
      </c>
      <c r="AD1144" s="229">
        <v>1500</v>
      </c>
      <c r="AE1144" s="229">
        <v>0</v>
      </c>
      <c r="AF1144" s="229">
        <v>0</v>
      </c>
      <c r="AG1144" s="229">
        <v>0</v>
      </c>
      <c r="AH1144" s="229">
        <v>0</v>
      </c>
      <c r="AI1144" s="229">
        <v>0</v>
      </c>
      <c r="AJ1144" s="229">
        <v>0</v>
      </c>
      <c r="AK1144" s="229">
        <v>0</v>
      </c>
      <c r="AL1144" s="229">
        <v>6000</v>
      </c>
    </row>
    <row r="1145" spans="1:38">
      <c r="A1145" s="229">
        <v>1310</v>
      </c>
      <c r="B1145" s="229" t="s">
        <v>3677</v>
      </c>
      <c r="C1145" s="229" t="s">
        <v>3856</v>
      </c>
      <c r="D1145" s="229">
        <f t="shared" si="17"/>
        <v>6400</v>
      </c>
      <c r="G1145" s="229">
        <v>0</v>
      </c>
      <c r="H1145" s="229">
        <v>0</v>
      </c>
      <c r="I1145" s="229">
        <v>0</v>
      </c>
      <c r="J1145" s="229">
        <v>0</v>
      </c>
      <c r="K1145" s="229">
        <v>0</v>
      </c>
      <c r="L1145" s="229">
        <v>1600</v>
      </c>
      <c r="M1145" s="229">
        <v>0</v>
      </c>
      <c r="N1145" s="229">
        <v>0</v>
      </c>
      <c r="O1145" s="229">
        <v>0</v>
      </c>
      <c r="P1145" s="229">
        <v>0</v>
      </c>
      <c r="Q1145" s="229">
        <v>1600</v>
      </c>
      <c r="R1145" s="229">
        <v>0</v>
      </c>
      <c r="S1145" s="229">
        <v>0</v>
      </c>
      <c r="T1145" s="229">
        <v>0</v>
      </c>
      <c r="U1145" s="229">
        <v>0</v>
      </c>
      <c r="V1145" s="229">
        <v>0</v>
      </c>
      <c r="W1145" s="229">
        <v>0</v>
      </c>
      <c r="X1145" s="229">
        <v>1600</v>
      </c>
      <c r="Y1145" s="229">
        <v>0</v>
      </c>
      <c r="Z1145" s="229">
        <v>0</v>
      </c>
      <c r="AA1145" s="229">
        <v>0</v>
      </c>
      <c r="AB1145" s="229">
        <v>0</v>
      </c>
      <c r="AC1145" s="229">
        <v>0</v>
      </c>
      <c r="AD1145" s="229">
        <v>1600</v>
      </c>
      <c r="AE1145" s="229">
        <v>0</v>
      </c>
      <c r="AF1145" s="229">
        <v>0</v>
      </c>
      <c r="AG1145" s="229">
        <v>0</v>
      </c>
      <c r="AH1145" s="229">
        <v>0</v>
      </c>
      <c r="AI1145" s="229">
        <v>0</v>
      </c>
      <c r="AJ1145" s="229">
        <v>0</v>
      </c>
      <c r="AK1145" s="229">
        <v>0</v>
      </c>
      <c r="AL1145" s="229">
        <v>6400</v>
      </c>
    </row>
    <row r="1146" spans="1:38">
      <c r="A1146" s="229">
        <v>1311</v>
      </c>
      <c r="B1146" s="229" t="s">
        <v>3677</v>
      </c>
      <c r="C1146" s="229" t="s">
        <v>3857</v>
      </c>
      <c r="D1146" s="229">
        <f t="shared" si="17"/>
        <v>5600</v>
      </c>
      <c r="G1146" s="229">
        <v>0</v>
      </c>
      <c r="H1146" s="229">
        <v>0</v>
      </c>
      <c r="I1146" s="229">
        <v>0</v>
      </c>
      <c r="J1146" s="229">
        <v>0</v>
      </c>
      <c r="K1146" s="229">
        <v>0</v>
      </c>
      <c r="L1146" s="229">
        <v>0</v>
      </c>
      <c r="M1146" s="229">
        <v>1400</v>
      </c>
      <c r="N1146" s="229">
        <v>0</v>
      </c>
      <c r="O1146" s="229">
        <v>0</v>
      </c>
      <c r="P1146" s="229">
        <v>0</v>
      </c>
      <c r="Q1146" s="229">
        <v>0</v>
      </c>
      <c r="R1146" s="229">
        <v>0</v>
      </c>
      <c r="S1146" s="229">
        <v>0</v>
      </c>
      <c r="T1146" s="229">
        <v>1400</v>
      </c>
      <c r="U1146" s="229">
        <v>0</v>
      </c>
      <c r="V1146" s="229">
        <v>0</v>
      </c>
      <c r="W1146" s="229">
        <v>0</v>
      </c>
      <c r="X1146" s="229">
        <v>0</v>
      </c>
      <c r="Y1146" s="229">
        <v>1400</v>
      </c>
      <c r="Z1146" s="229">
        <v>0</v>
      </c>
      <c r="AA1146" s="229">
        <v>0</v>
      </c>
      <c r="AB1146" s="229">
        <v>0</v>
      </c>
      <c r="AC1146" s="229">
        <v>0</v>
      </c>
      <c r="AD1146" s="229">
        <v>1400</v>
      </c>
      <c r="AE1146" s="229">
        <v>0</v>
      </c>
      <c r="AF1146" s="229">
        <v>0</v>
      </c>
      <c r="AG1146" s="229">
        <v>0</v>
      </c>
      <c r="AH1146" s="229">
        <v>0</v>
      </c>
      <c r="AI1146" s="229">
        <v>0</v>
      </c>
      <c r="AJ1146" s="229">
        <v>0</v>
      </c>
      <c r="AK1146" s="229">
        <v>0</v>
      </c>
      <c r="AL1146" s="229">
        <v>5600</v>
      </c>
    </row>
    <row r="1147" spans="1:38">
      <c r="A1147" s="229">
        <v>1312</v>
      </c>
      <c r="B1147" s="229" t="s">
        <v>3677</v>
      </c>
      <c r="C1147" s="229" t="s">
        <v>3858</v>
      </c>
      <c r="D1147" s="229">
        <f t="shared" si="17"/>
        <v>9000</v>
      </c>
      <c r="G1147" s="229">
        <v>0</v>
      </c>
      <c r="H1147" s="229">
        <v>0</v>
      </c>
      <c r="I1147" s="229">
        <v>0</v>
      </c>
      <c r="J1147" s="229">
        <v>0</v>
      </c>
      <c r="K1147" s="229">
        <v>0</v>
      </c>
      <c r="L1147" s="229">
        <v>0</v>
      </c>
      <c r="M1147" s="229">
        <v>2250</v>
      </c>
      <c r="N1147" s="229">
        <v>0</v>
      </c>
      <c r="O1147" s="229">
        <v>0</v>
      </c>
      <c r="P1147" s="229">
        <v>0</v>
      </c>
      <c r="Q1147" s="229">
        <v>0</v>
      </c>
      <c r="R1147" s="229">
        <v>0</v>
      </c>
      <c r="S1147" s="229">
        <v>0</v>
      </c>
      <c r="T1147" s="229">
        <v>2250</v>
      </c>
      <c r="U1147" s="229">
        <v>0</v>
      </c>
      <c r="V1147" s="229">
        <v>0</v>
      </c>
      <c r="W1147" s="229">
        <v>0</v>
      </c>
      <c r="X1147" s="229">
        <v>0</v>
      </c>
      <c r="Y1147" s="229">
        <v>1350</v>
      </c>
      <c r="Z1147" s="229">
        <v>0</v>
      </c>
      <c r="AA1147" s="229">
        <v>0</v>
      </c>
      <c r="AB1147" s="229">
        <v>0</v>
      </c>
      <c r="AC1147" s="229">
        <v>0</v>
      </c>
      <c r="AD1147" s="229">
        <v>1350</v>
      </c>
      <c r="AE1147" s="229">
        <v>0</v>
      </c>
      <c r="AF1147" s="229">
        <v>0</v>
      </c>
      <c r="AG1147" s="229">
        <v>0</v>
      </c>
      <c r="AH1147" s="229">
        <v>1800</v>
      </c>
      <c r="AI1147" s="229">
        <v>0</v>
      </c>
      <c r="AJ1147" s="229">
        <v>0</v>
      </c>
      <c r="AK1147" s="229">
        <v>0</v>
      </c>
      <c r="AL1147" s="229">
        <v>9000</v>
      </c>
    </row>
    <row r="1148" spans="1:38">
      <c r="A1148" s="229">
        <v>1313</v>
      </c>
      <c r="B1148" s="229" t="s">
        <v>3677</v>
      </c>
      <c r="C1148" s="229" t="s">
        <v>3859</v>
      </c>
      <c r="D1148" s="229">
        <f t="shared" si="17"/>
        <v>5200</v>
      </c>
      <c r="G1148" s="229">
        <v>0</v>
      </c>
      <c r="H1148" s="229">
        <v>0</v>
      </c>
      <c r="I1148" s="229">
        <v>0</v>
      </c>
      <c r="J1148" s="229">
        <v>0</v>
      </c>
      <c r="K1148" s="229">
        <v>0</v>
      </c>
      <c r="L1148" s="229">
        <v>0</v>
      </c>
      <c r="M1148" s="229">
        <v>0</v>
      </c>
      <c r="N1148" s="229">
        <v>0</v>
      </c>
      <c r="O1148" s="229">
        <v>0</v>
      </c>
      <c r="P1148" s="229">
        <v>1300</v>
      </c>
      <c r="Q1148" s="229">
        <v>0</v>
      </c>
      <c r="R1148" s="229">
        <v>0</v>
      </c>
      <c r="S1148" s="229">
        <v>1300</v>
      </c>
      <c r="T1148" s="229">
        <v>0</v>
      </c>
      <c r="U1148" s="229">
        <v>0</v>
      </c>
      <c r="V1148" s="229">
        <v>0</v>
      </c>
      <c r="W1148" s="229">
        <v>1300</v>
      </c>
      <c r="X1148" s="229">
        <v>0</v>
      </c>
      <c r="Y1148" s="229">
        <v>0</v>
      </c>
      <c r="Z1148" s="229">
        <v>1300</v>
      </c>
      <c r="AA1148" s="229">
        <v>0</v>
      </c>
      <c r="AB1148" s="229">
        <v>0</v>
      </c>
      <c r="AC1148" s="229">
        <v>0</v>
      </c>
      <c r="AD1148" s="229">
        <v>0</v>
      </c>
      <c r="AE1148" s="229">
        <v>0</v>
      </c>
      <c r="AF1148" s="229">
        <v>0</v>
      </c>
      <c r="AG1148" s="229">
        <v>0</v>
      </c>
      <c r="AH1148" s="229">
        <v>0</v>
      </c>
      <c r="AI1148" s="229">
        <v>0</v>
      </c>
      <c r="AJ1148" s="229">
        <v>0</v>
      </c>
      <c r="AK1148" s="229">
        <v>0</v>
      </c>
      <c r="AL1148" s="229">
        <v>5200</v>
      </c>
    </row>
    <row r="1149" spans="1:38">
      <c r="A1149" s="229">
        <v>1314</v>
      </c>
      <c r="B1149" s="229" t="s">
        <v>3677</v>
      </c>
      <c r="C1149" s="229" t="s">
        <v>3860</v>
      </c>
      <c r="D1149" s="229">
        <f t="shared" si="17"/>
        <v>8800</v>
      </c>
      <c r="G1149" s="229">
        <v>0</v>
      </c>
      <c r="H1149" s="229">
        <v>0</v>
      </c>
      <c r="I1149" s="229">
        <v>0</v>
      </c>
      <c r="J1149" s="229">
        <v>0</v>
      </c>
      <c r="K1149" s="229">
        <v>0</v>
      </c>
      <c r="L1149" s="229">
        <v>0</v>
      </c>
      <c r="M1149" s="229">
        <v>0</v>
      </c>
      <c r="N1149" s="229">
        <v>0</v>
      </c>
      <c r="O1149" s="229">
        <v>0</v>
      </c>
      <c r="P1149" s="229">
        <v>2200</v>
      </c>
      <c r="Q1149" s="229">
        <v>0</v>
      </c>
      <c r="R1149" s="229">
        <v>0</v>
      </c>
      <c r="S1149" s="229">
        <v>0</v>
      </c>
      <c r="T1149" s="229">
        <v>0</v>
      </c>
      <c r="U1149" s="229">
        <v>0</v>
      </c>
      <c r="V1149" s="229">
        <v>0</v>
      </c>
      <c r="W1149" s="229">
        <v>2200</v>
      </c>
      <c r="X1149" s="229">
        <v>0</v>
      </c>
      <c r="Y1149" s="229">
        <v>0</v>
      </c>
      <c r="Z1149" s="229">
        <v>2200</v>
      </c>
      <c r="AA1149" s="229">
        <v>0</v>
      </c>
      <c r="AB1149" s="229">
        <v>0</v>
      </c>
      <c r="AC1149" s="229">
        <v>0</v>
      </c>
      <c r="AD1149" s="229">
        <v>0</v>
      </c>
      <c r="AE1149" s="229">
        <v>0</v>
      </c>
      <c r="AF1149" s="229">
        <v>0</v>
      </c>
      <c r="AG1149" s="229">
        <v>0</v>
      </c>
      <c r="AH1149" s="229">
        <v>2200</v>
      </c>
      <c r="AI1149" s="229">
        <v>0</v>
      </c>
      <c r="AJ1149" s="229">
        <v>0</v>
      </c>
      <c r="AK1149" s="229">
        <v>0</v>
      </c>
      <c r="AL1149" s="229">
        <v>8800</v>
      </c>
    </row>
    <row r="1150" spans="1:38">
      <c r="A1150" s="229">
        <v>1315</v>
      </c>
      <c r="B1150" s="229" t="s">
        <v>3677</v>
      </c>
      <c r="C1150" s="229" t="s">
        <v>3861</v>
      </c>
      <c r="D1150" s="229">
        <f t="shared" si="17"/>
        <v>5200</v>
      </c>
      <c r="G1150" s="229">
        <v>0</v>
      </c>
      <c r="H1150" s="229">
        <v>0</v>
      </c>
      <c r="I1150" s="229">
        <v>0</v>
      </c>
      <c r="J1150" s="229">
        <v>0</v>
      </c>
      <c r="K1150" s="229">
        <v>0</v>
      </c>
      <c r="L1150" s="229">
        <v>0</v>
      </c>
      <c r="M1150" s="229">
        <v>0</v>
      </c>
      <c r="N1150" s="229">
        <v>0</v>
      </c>
      <c r="O1150" s="229">
        <v>0</v>
      </c>
      <c r="P1150" s="229">
        <v>1300</v>
      </c>
      <c r="Q1150" s="229">
        <v>0</v>
      </c>
      <c r="R1150" s="229">
        <v>0</v>
      </c>
      <c r="S1150" s="229">
        <v>1300</v>
      </c>
      <c r="T1150" s="229">
        <v>0</v>
      </c>
      <c r="U1150" s="229">
        <v>0</v>
      </c>
      <c r="V1150" s="229">
        <v>0</v>
      </c>
      <c r="W1150" s="229">
        <v>1300</v>
      </c>
      <c r="X1150" s="229">
        <v>0</v>
      </c>
      <c r="Y1150" s="229">
        <v>0</v>
      </c>
      <c r="Z1150" s="229">
        <v>1300</v>
      </c>
      <c r="AA1150" s="229">
        <v>0</v>
      </c>
      <c r="AB1150" s="229">
        <v>0</v>
      </c>
      <c r="AC1150" s="229">
        <v>0</v>
      </c>
      <c r="AD1150" s="229">
        <v>0</v>
      </c>
      <c r="AE1150" s="229">
        <v>0</v>
      </c>
      <c r="AF1150" s="229">
        <v>0</v>
      </c>
      <c r="AG1150" s="229">
        <v>0</v>
      </c>
      <c r="AH1150" s="229">
        <v>0</v>
      </c>
      <c r="AI1150" s="229">
        <v>0</v>
      </c>
      <c r="AJ1150" s="229">
        <v>0</v>
      </c>
      <c r="AK1150" s="229">
        <v>0</v>
      </c>
      <c r="AL1150" s="229">
        <v>5200</v>
      </c>
    </row>
    <row r="1151" spans="1:38">
      <c r="A1151" s="229">
        <v>1316</v>
      </c>
      <c r="B1151" s="229" t="s">
        <v>3677</v>
      </c>
      <c r="C1151" s="229" t="s">
        <v>3862</v>
      </c>
      <c r="D1151" s="229">
        <f t="shared" si="17"/>
        <v>8800</v>
      </c>
      <c r="G1151" s="229">
        <v>0</v>
      </c>
      <c r="H1151" s="229">
        <v>0</v>
      </c>
      <c r="I1151" s="229">
        <v>0</v>
      </c>
      <c r="J1151" s="229">
        <v>0</v>
      </c>
      <c r="K1151" s="229">
        <v>0</v>
      </c>
      <c r="L1151" s="229">
        <v>0</v>
      </c>
      <c r="M1151" s="229">
        <v>0</v>
      </c>
      <c r="N1151" s="229">
        <v>0</v>
      </c>
      <c r="O1151" s="229">
        <v>0</v>
      </c>
      <c r="P1151" s="229">
        <v>2200</v>
      </c>
      <c r="Q1151" s="229">
        <v>0</v>
      </c>
      <c r="R1151" s="229">
        <v>0</v>
      </c>
      <c r="S1151" s="229">
        <v>0</v>
      </c>
      <c r="T1151" s="229">
        <v>0</v>
      </c>
      <c r="U1151" s="229">
        <v>0</v>
      </c>
      <c r="V1151" s="229">
        <v>0</v>
      </c>
      <c r="W1151" s="229">
        <v>2200</v>
      </c>
      <c r="X1151" s="229">
        <v>0</v>
      </c>
      <c r="Y1151" s="229">
        <v>0</v>
      </c>
      <c r="Z1151" s="229">
        <v>2200</v>
      </c>
      <c r="AA1151" s="229">
        <v>0</v>
      </c>
      <c r="AB1151" s="229">
        <v>0</v>
      </c>
      <c r="AC1151" s="229">
        <v>0</v>
      </c>
      <c r="AD1151" s="229">
        <v>0</v>
      </c>
      <c r="AE1151" s="229">
        <v>0</v>
      </c>
      <c r="AF1151" s="229">
        <v>0</v>
      </c>
      <c r="AG1151" s="229">
        <v>0</v>
      </c>
      <c r="AH1151" s="229">
        <v>2200</v>
      </c>
      <c r="AI1151" s="229">
        <v>0</v>
      </c>
      <c r="AJ1151" s="229">
        <v>0</v>
      </c>
      <c r="AK1151" s="229">
        <v>0</v>
      </c>
      <c r="AL1151" s="229">
        <v>8800</v>
      </c>
    </row>
    <row r="1152" spans="1:38">
      <c r="A1152" s="229">
        <v>1318</v>
      </c>
      <c r="B1152" s="229" t="s">
        <v>3614</v>
      </c>
      <c r="C1152" s="229" t="s">
        <v>3863</v>
      </c>
      <c r="D1152" s="229">
        <f t="shared" si="17"/>
        <v>0</v>
      </c>
      <c r="G1152" s="229">
        <v>0</v>
      </c>
      <c r="H1152" s="229">
        <v>0</v>
      </c>
      <c r="I1152" s="229">
        <v>0</v>
      </c>
      <c r="J1152" s="229">
        <v>0</v>
      </c>
      <c r="K1152" s="229">
        <v>0</v>
      </c>
      <c r="L1152" s="229">
        <v>0</v>
      </c>
      <c r="M1152" s="229">
        <v>0</v>
      </c>
      <c r="N1152" s="229">
        <v>0</v>
      </c>
      <c r="O1152" s="229">
        <v>0</v>
      </c>
      <c r="P1152" s="229">
        <v>0</v>
      </c>
      <c r="Q1152" s="229">
        <v>0</v>
      </c>
      <c r="R1152" s="229">
        <v>0</v>
      </c>
      <c r="S1152" s="229">
        <v>0</v>
      </c>
      <c r="T1152" s="229">
        <v>0</v>
      </c>
      <c r="U1152" s="229">
        <v>0</v>
      </c>
      <c r="V1152" s="229">
        <v>0</v>
      </c>
      <c r="W1152" s="229">
        <v>0</v>
      </c>
      <c r="X1152" s="229">
        <v>0</v>
      </c>
      <c r="Y1152" s="229">
        <v>0</v>
      </c>
      <c r="Z1152" s="229">
        <v>0</v>
      </c>
      <c r="AA1152" s="229">
        <v>0</v>
      </c>
      <c r="AB1152" s="229">
        <v>0</v>
      </c>
      <c r="AC1152" s="229">
        <v>0</v>
      </c>
      <c r="AD1152" s="229">
        <v>0</v>
      </c>
      <c r="AE1152" s="229">
        <v>0</v>
      </c>
      <c r="AF1152" s="229">
        <v>0</v>
      </c>
      <c r="AG1152" s="229">
        <v>0</v>
      </c>
      <c r="AH1152" s="229">
        <v>0</v>
      </c>
      <c r="AI1152" s="229">
        <v>0</v>
      </c>
      <c r="AJ1152" s="229">
        <v>0</v>
      </c>
      <c r="AK1152" s="229">
        <v>0</v>
      </c>
      <c r="AL1152" s="229">
        <v>0</v>
      </c>
    </row>
    <row r="1153" spans="1:38">
      <c r="A1153" s="229">
        <v>1319</v>
      </c>
      <c r="B1153" s="229" t="s">
        <v>3614</v>
      </c>
      <c r="C1153" s="229" t="s">
        <v>3864</v>
      </c>
      <c r="D1153" s="229">
        <f t="shared" si="17"/>
        <v>0</v>
      </c>
      <c r="G1153" s="229">
        <v>0</v>
      </c>
      <c r="H1153" s="229">
        <v>0</v>
      </c>
      <c r="I1153" s="229">
        <v>0</v>
      </c>
      <c r="J1153" s="229">
        <v>0</v>
      </c>
      <c r="K1153" s="229">
        <v>0</v>
      </c>
      <c r="L1153" s="229">
        <v>0</v>
      </c>
      <c r="M1153" s="229">
        <v>0</v>
      </c>
      <c r="N1153" s="229">
        <v>0</v>
      </c>
      <c r="O1153" s="229">
        <v>0</v>
      </c>
      <c r="P1153" s="229">
        <v>0</v>
      </c>
      <c r="Q1153" s="229">
        <v>0</v>
      </c>
      <c r="R1153" s="229">
        <v>0</v>
      </c>
      <c r="S1153" s="229">
        <v>0</v>
      </c>
      <c r="T1153" s="229">
        <v>0</v>
      </c>
      <c r="U1153" s="229">
        <v>0</v>
      </c>
      <c r="V1153" s="229">
        <v>0</v>
      </c>
      <c r="W1153" s="229">
        <v>0</v>
      </c>
      <c r="X1153" s="229">
        <v>0</v>
      </c>
      <c r="Y1153" s="229">
        <v>0</v>
      </c>
      <c r="Z1153" s="229">
        <v>0</v>
      </c>
      <c r="AA1153" s="229">
        <v>0</v>
      </c>
      <c r="AB1153" s="229">
        <v>0</v>
      </c>
      <c r="AC1153" s="229">
        <v>0</v>
      </c>
      <c r="AD1153" s="229">
        <v>0</v>
      </c>
      <c r="AE1153" s="229">
        <v>0</v>
      </c>
      <c r="AF1153" s="229">
        <v>0</v>
      </c>
      <c r="AG1153" s="229">
        <v>0</v>
      </c>
      <c r="AH1153" s="229">
        <v>0</v>
      </c>
      <c r="AI1153" s="229">
        <v>0</v>
      </c>
      <c r="AJ1153" s="229">
        <v>0</v>
      </c>
      <c r="AK1153" s="229">
        <v>0</v>
      </c>
      <c r="AL1153" s="229">
        <v>0</v>
      </c>
    </row>
    <row r="1154" spans="1:38">
      <c r="A1154" s="229">
        <v>1325</v>
      </c>
      <c r="B1154" s="229" t="s">
        <v>3614</v>
      </c>
      <c r="C1154" s="229" t="s">
        <v>3865</v>
      </c>
      <c r="D1154" s="229">
        <f t="shared" ref="D1154:D1217" si="18">IF(ISERROR(AL1154),0,AL1154)</f>
        <v>2100</v>
      </c>
      <c r="G1154" s="229">
        <v>0</v>
      </c>
      <c r="H1154" s="229">
        <v>0</v>
      </c>
      <c r="I1154" s="229">
        <v>0</v>
      </c>
      <c r="J1154" s="229">
        <v>0</v>
      </c>
      <c r="K1154" s="229">
        <v>0</v>
      </c>
      <c r="L1154" s="229">
        <v>0</v>
      </c>
      <c r="M1154" s="229">
        <v>0</v>
      </c>
      <c r="N1154" s="229">
        <v>0</v>
      </c>
      <c r="O1154" s="229">
        <v>0</v>
      </c>
      <c r="P1154" s="229">
        <v>0</v>
      </c>
      <c r="Q1154" s="229">
        <v>0</v>
      </c>
      <c r="R1154" s="229">
        <v>0</v>
      </c>
      <c r="S1154" s="229">
        <v>0</v>
      </c>
      <c r="T1154" s="229">
        <v>0</v>
      </c>
      <c r="U1154" s="229">
        <v>0</v>
      </c>
      <c r="V1154" s="229">
        <v>0</v>
      </c>
      <c r="W1154" s="229">
        <v>0</v>
      </c>
      <c r="X1154" s="229">
        <v>1050</v>
      </c>
      <c r="Y1154" s="229">
        <v>0</v>
      </c>
      <c r="Z1154" s="229">
        <v>0</v>
      </c>
      <c r="AA1154" s="229">
        <v>0</v>
      </c>
      <c r="AB1154" s="229">
        <v>0</v>
      </c>
      <c r="AC1154" s="229">
        <v>0</v>
      </c>
      <c r="AD1154" s="229">
        <v>0</v>
      </c>
      <c r="AE1154" s="229">
        <v>0</v>
      </c>
      <c r="AF1154" s="229">
        <v>1050</v>
      </c>
      <c r="AG1154" s="229">
        <v>0</v>
      </c>
      <c r="AH1154" s="229">
        <v>0</v>
      </c>
      <c r="AI1154" s="229">
        <v>0</v>
      </c>
      <c r="AJ1154" s="229">
        <v>0</v>
      </c>
      <c r="AK1154" s="229">
        <v>0</v>
      </c>
      <c r="AL1154" s="229">
        <v>2100</v>
      </c>
    </row>
    <row r="1155" spans="1:38">
      <c r="A1155" s="229">
        <v>1326</v>
      </c>
      <c r="B1155" s="229" t="s">
        <v>3614</v>
      </c>
      <c r="C1155" s="229" t="s">
        <v>3866</v>
      </c>
      <c r="D1155" s="229">
        <f t="shared" si="18"/>
        <v>4680</v>
      </c>
      <c r="G1155" s="229">
        <v>0</v>
      </c>
      <c r="H1155" s="229">
        <v>0</v>
      </c>
      <c r="I1155" s="229">
        <v>0</v>
      </c>
      <c r="J1155" s="229">
        <v>0</v>
      </c>
      <c r="K1155" s="229">
        <v>0</v>
      </c>
      <c r="L1155" s="229">
        <v>0</v>
      </c>
      <c r="M1155" s="229">
        <v>0</v>
      </c>
      <c r="N1155" s="229">
        <v>0</v>
      </c>
      <c r="O1155" s="229">
        <v>0</v>
      </c>
      <c r="P1155" s="229">
        <v>0</v>
      </c>
      <c r="Q1155" s="229">
        <v>0</v>
      </c>
      <c r="R1155" s="229">
        <v>1170</v>
      </c>
      <c r="S1155" s="229">
        <v>0</v>
      </c>
      <c r="T1155" s="229">
        <v>0</v>
      </c>
      <c r="U1155" s="229">
        <v>0</v>
      </c>
      <c r="V1155" s="229">
        <v>0</v>
      </c>
      <c r="W1155" s="229">
        <v>0</v>
      </c>
      <c r="X1155" s="229">
        <v>1170</v>
      </c>
      <c r="Y1155" s="229">
        <v>0</v>
      </c>
      <c r="Z1155" s="229">
        <v>0</v>
      </c>
      <c r="AA1155" s="229">
        <v>0</v>
      </c>
      <c r="AB1155" s="229">
        <v>0</v>
      </c>
      <c r="AC1155" s="229">
        <v>0</v>
      </c>
      <c r="AD1155" s="229">
        <v>1170</v>
      </c>
      <c r="AE1155" s="229">
        <v>0</v>
      </c>
      <c r="AF1155" s="229">
        <v>0</v>
      </c>
      <c r="AG1155" s="229">
        <v>0</v>
      </c>
      <c r="AH1155" s="229">
        <v>1170</v>
      </c>
      <c r="AI1155" s="229">
        <v>0</v>
      </c>
      <c r="AJ1155" s="229">
        <v>0</v>
      </c>
      <c r="AK1155" s="229">
        <v>0</v>
      </c>
      <c r="AL1155" s="229">
        <v>4680</v>
      </c>
    </row>
    <row r="1156" spans="1:38">
      <c r="A1156" s="229">
        <v>1327</v>
      </c>
      <c r="B1156" s="229" t="s">
        <v>3614</v>
      </c>
      <c r="C1156" s="229" t="s">
        <v>3867</v>
      </c>
      <c r="D1156" s="229">
        <f t="shared" si="18"/>
        <v>1080</v>
      </c>
      <c r="G1156" s="229">
        <v>0</v>
      </c>
      <c r="H1156" s="229">
        <v>0</v>
      </c>
      <c r="I1156" s="229">
        <v>0</v>
      </c>
      <c r="J1156" s="229">
        <v>0</v>
      </c>
      <c r="K1156" s="229">
        <v>0</v>
      </c>
      <c r="L1156" s="229">
        <v>0</v>
      </c>
      <c r="M1156" s="229">
        <v>0</v>
      </c>
      <c r="N1156" s="229">
        <v>0</v>
      </c>
      <c r="O1156" s="229">
        <v>0</v>
      </c>
      <c r="P1156" s="229">
        <v>0</v>
      </c>
      <c r="Q1156" s="229">
        <v>0</v>
      </c>
      <c r="R1156" s="229">
        <v>0</v>
      </c>
      <c r="S1156" s="229">
        <v>0</v>
      </c>
      <c r="T1156" s="229">
        <v>0</v>
      </c>
      <c r="U1156" s="229">
        <v>0</v>
      </c>
      <c r="V1156" s="229">
        <v>0</v>
      </c>
      <c r="W1156" s="229">
        <v>0</v>
      </c>
      <c r="X1156" s="229">
        <v>0</v>
      </c>
      <c r="Y1156" s="229">
        <v>0</v>
      </c>
      <c r="Z1156" s="229">
        <v>0</v>
      </c>
      <c r="AA1156" s="229">
        <v>0</v>
      </c>
      <c r="AB1156" s="229">
        <v>0</v>
      </c>
      <c r="AC1156" s="229">
        <v>0</v>
      </c>
      <c r="AD1156" s="229">
        <v>0</v>
      </c>
      <c r="AE1156" s="229">
        <v>1080</v>
      </c>
      <c r="AF1156" s="229">
        <v>0</v>
      </c>
      <c r="AG1156" s="229">
        <v>0</v>
      </c>
      <c r="AH1156" s="229">
        <v>0</v>
      </c>
      <c r="AI1156" s="229">
        <v>0</v>
      </c>
      <c r="AJ1156" s="229">
        <v>0</v>
      </c>
      <c r="AK1156" s="229">
        <v>0</v>
      </c>
      <c r="AL1156" s="229">
        <v>1080</v>
      </c>
    </row>
    <row r="1157" spans="1:38">
      <c r="A1157" s="229">
        <v>1460</v>
      </c>
      <c r="B1157" s="229" t="s">
        <v>213</v>
      </c>
      <c r="C1157" s="229" t="s">
        <v>3868</v>
      </c>
      <c r="D1157" s="229">
        <f t="shared" si="18"/>
        <v>0</v>
      </c>
      <c r="G1157" s="229">
        <v>0</v>
      </c>
      <c r="H1157" s="229">
        <v>0</v>
      </c>
      <c r="I1157" s="229">
        <v>0</v>
      </c>
      <c r="J1157" s="229">
        <v>0</v>
      </c>
      <c r="K1157" s="229">
        <v>0</v>
      </c>
      <c r="L1157" s="229">
        <v>0</v>
      </c>
      <c r="M1157" s="229">
        <v>0</v>
      </c>
      <c r="N1157" s="229">
        <v>0</v>
      </c>
      <c r="O1157" s="229">
        <v>0</v>
      </c>
      <c r="P1157" s="229">
        <v>0</v>
      </c>
      <c r="Q1157" s="229">
        <v>0</v>
      </c>
      <c r="R1157" s="229">
        <v>0</v>
      </c>
      <c r="S1157" s="229">
        <v>0</v>
      </c>
      <c r="T1157" s="229">
        <v>0</v>
      </c>
      <c r="U1157" s="229">
        <v>0</v>
      </c>
      <c r="V1157" s="229">
        <v>0</v>
      </c>
      <c r="W1157" s="229">
        <v>0</v>
      </c>
      <c r="X1157" s="229">
        <v>0</v>
      </c>
      <c r="Y1157" s="229">
        <v>0</v>
      </c>
      <c r="Z1157" s="229">
        <v>0</v>
      </c>
      <c r="AA1157" s="229">
        <v>0</v>
      </c>
      <c r="AB1157" s="229">
        <v>0</v>
      </c>
      <c r="AC1157" s="229">
        <v>0</v>
      </c>
      <c r="AD1157" s="229">
        <v>0</v>
      </c>
      <c r="AE1157" s="229">
        <v>0</v>
      </c>
      <c r="AF1157" s="229">
        <v>0</v>
      </c>
      <c r="AG1157" s="229">
        <v>0</v>
      </c>
      <c r="AH1157" s="229">
        <v>0</v>
      </c>
      <c r="AI1157" s="229">
        <v>0</v>
      </c>
      <c r="AJ1157" s="229">
        <v>0</v>
      </c>
      <c r="AK1157" s="229">
        <v>0</v>
      </c>
      <c r="AL1157" s="229">
        <v>0</v>
      </c>
    </row>
    <row r="1158" spans="1:38">
      <c r="A1158" s="229">
        <v>1461</v>
      </c>
      <c r="B1158" s="229" t="s">
        <v>213</v>
      </c>
      <c r="C1158" s="229" t="s">
        <v>3869</v>
      </c>
      <c r="D1158" s="229">
        <f t="shared" si="18"/>
        <v>0</v>
      </c>
      <c r="G1158" s="229">
        <v>0</v>
      </c>
      <c r="H1158" s="229">
        <v>0</v>
      </c>
      <c r="I1158" s="229">
        <v>0</v>
      </c>
      <c r="J1158" s="229">
        <v>0</v>
      </c>
      <c r="K1158" s="229">
        <v>0</v>
      </c>
      <c r="L1158" s="229">
        <v>0</v>
      </c>
      <c r="M1158" s="229">
        <v>0</v>
      </c>
      <c r="N1158" s="229">
        <v>0</v>
      </c>
      <c r="O1158" s="229">
        <v>0</v>
      </c>
      <c r="P1158" s="229">
        <v>0</v>
      </c>
      <c r="Q1158" s="229">
        <v>0</v>
      </c>
      <c r="R1158" s="229">
        <v>0</v>
      </c>
      <c r="S1158" s="229">
        <v>0</v>
      </c>
      <c r="T1158" s="229">
        <v>0</v>
      </c>
      <c r="U1158" s="229">
        <v>0</v>
      </c>
      <c r="V1158" s="229">
        <v>0</v>
      </c>
      <c r="W1158" s="229">
        <v>0</v>
      </c>
      <c r="X1158" s="229">
        <v>0</v>
      </c>
      <c r="Y1158" s="229">
        <v>0</v>
      </c>
      <c r="Z1158" s="229">
        <v>0</v>
      </c>
      <c r="AA1158" s="229">
        <v>0</v>
      </c>
      <c r="AB1158" s="229">
        <v>0</v>
      </c>
      <c r="AC1158" s="229">
        <v>0</v>
      </c>
      <c r="AD1158" s="229">
        <v>0</v>
      </c>
      <c r="AE1158" s="229">
        <v>0</v>
      </c>
      <c r="AF1158" s="229">
        <v>0</v>
      </c>
      <c r="AG1158" s="229">
        <v>0</v>
      </c>
      <c r="AH1158" s="229">
        <v>0</v>
      </c>
      <c r="AI1158" s="229">
        <v>0</v>
      </c>
      <c r="AJ1158" s="229">
        <v>0</v>
      </c>
      <c r="AK1158" s="229">
        <v>0</v>
      </c>
      <c r="AL1158" s="229">
        <v>0</v>
      </c>
    </row>
    <row r="1159" spans="1:38">
      <c r="A1159" s="229">
        <v>1462</v>
      </c>
      <c r="B1159" s="229" t="s">
        <v>213</v>
      </c>
      <c r="C1159" s="229" t="s">
        <v>3870</v>
      </c>
      <c r="D1159" s="229">
        <f t="shared" si="18"/>
        <v>0</v>
      </c>
      <c r="G1159" s="229">
        <v>0</v>
      </c>
      <c r="H1159" s="229">
        <v>0</v>
      </c>
      <c r="I1159" s="229">
        <v>0</v>
      </c>
      <c r="J1159" s="229">
        <v>0</v>
      </c>
      <c r="K1159" s="229">
        <v>0</v>
      </c>
      <c r="L1159" s="229">
        <v>0</v>
      </c>
      <c r="M1159" s="229">
        <v>0</v>
      </c>
      <c r="N1159" s="229">
        <v>0</v>
      </c>
      <c r="O1159" s="229">
        <v>0</v>
      </c>
      <c r="P1159" s="229">
        <v>0</v>
      </c>
      <c r="Q1159" s="229">
        <v>0</v>
      </c>
      <c r="R1159" s="229">
        <v>0</v>
      </c>
      <c r="S1159" s="229">
        <v>0</v>
      </c>
      <c r="T1159" s="229">
        <v>0</v>
      </c>
      <c r="U1159" s="229">
        <v>0</v>
      </c>
      <c r="V1159" s="229">
        <v>0</v>
      </c>
      <c r="W1159" s="229">
        <v>0</v>
      </c>
      <c r="X1159" s="229">
        <v>0</v>
      </c>
      <c r="Y1159" s="229">
        <v>0</v>
      </c>
      <c r="Z1159" s="229">
        <v>0</v>
      </c>
      <c r="AA1159" s="229">
        <v>0</v>
      </c>
      <c r="AB1159" s="229">
        <v>0</v>
      </c>
      <c r="AC1159" s="229">
        <v>0</v>
      </c>
      <c r="AD1159" s="229">
        <v>0</v>
      </c>
      <c r="AE1159" s="229">
        <v>0</v>
      </c>
      <c r="AF1159" s="229">
        <v>0</v>
      </c>
      <c r="AG1159" s="229">
        <v>0</v>
      </c>
      <c r="AH1159" s="229">
        <v>0</v>
      </c>
      <c r="AI1159" s="229">
        <v>0</v>
      </c>
      <c r="AJ1159" s="229">
        <v>0</v>
      </c>
      <c r="AK1159" s="229">
        <v>0</v>
      </c>
      <c r="AL1159" s="229">
        <v>0</v>
      </c>
    </row>
    <row r="1160" spans="1:38">
      <c r="A1160" s="229">
        <v>1463</v>
      </c>
      <c r="B1160" s="229" t="s">
        <v>213</v>
      </c>
      <c r="C1160" s="229" t="s">
        <v>3871</v>
      </c>
      <c r="D1160" s="229">
        <f t="shared" si="18"/>
        <v>0</v>
      </c>
      <c r="G1160" s="229">
        <v>0</v>
      </c>
      <c r="H1160" s="229">
        <v>0</v>
      </c>
      <c r="I1160" s="229">
        <v>0</v>
      </c>
      <c r="J1160" s="229">
        <v>0</v>
      </c>
      <c r="K1160" s="229">
        <v>0</v>
      </c>
      <c r="L1160" s="229">
        <v>0</v>
      </c>
      <c r="M1160" s="229">
        <v>0</v>
      </c>
      <c r="N1160" s="229">
        <v>0</v>
      </c>
      <c r="O1160" s="229">
        <v>0</v>
      </c>
      <c r="P1160" s="229">
        <v>0</v>
      </c>
      <c r="Q1160" s="229">
        <v>0</v>
      </c>
      <c r="R1160" s="229">
        <v>0</v>
      </c>
      <c r="S1160" s="229">
        <v>0</v>
      </c>
      <c r="T1160" s="229">
        <v>0</v>
      </c>
      <c r="U1160" s="229">
        <v>0</v>
      </c>
      <c r="V1160" s="229">
        <v>0</v>
      </c>
      <c r="W1160" s="229">
        <v>0</v>
      </c>
      <c r="X1160" s="229">
        <v>0</v>
      </c>
      <c r="Y1160" s="229">
        <v>0</v>
      </c>
      <c r="Z1160" s="229">
        <v>0</v>
      </c>
      <c r="AA1160" s="229">
        <v>0</v>
      </c>
      <c r="AB1160" s="229">
        <v>0</v>
      </c>
      <c r="AC1160" s="229">
        <v>0</v>
      </c>
      <c r="AD1160" s="229">
        <v>0</v>
      </c>
      <c r="AE1160" s="229">
        <v>0</v>
      </c>
      <c r="AF1160" s="229">
        <v>0</v>
      </c>
      <c r="AG1160" s="229">
        <v>0</v>
      </c>
      <c r="AH1160" s="229">
        <v>0</v>
      </c>
      <c r="AI1160" s="229">
        <v>0</v>
      </c>
      <c r="AJ1160" s="229">
        <v>0</v>
      </c>
      <c r="AK1160" s="229">
        <v>0</v>
      </c>
      <c r="AL1160" s="229">
        <v>0</v>
      </c>
    </row>
    <row r="1161" spans="1:38">
      <c r="A1161" s="229">
        <v>1464</v>
      </c>
      <c r="B1161" s="229" t="s">
        <v>213</v>
      </c>
      <c r="C1161" s="229" t="s">
        <v>3872</v>
      </c>
      <c r="D1161" s="229">
        <f t="shared" si="18"/>
        <v>0</v>
      </c>
      <c r="G1161" s="229">
        <v>0</v>
      </c>
      <c r="H1161" s="229">
        <v>0</v>
      </c>
      <c r="I1161" s="229">
        <v>0</v>
      </c>
      <c r="J1161" s="229">
        <v>0</v>
      </c>
      <c r="K1161" s="229">
        <v>0</v>
      </c>
      <c r="L1161" s="229">
        <v>0</v>
      </c>
      <c r="M1161" s="229">
        <v>0</v>
      </c>
      <c r="N1161" s="229">
        <v>0</v>
      </c>
      <c r="O1161" s="229">
        <v>0</v>
      </c>
      <c r="P1161" s="229">
        <v>0</v>
      </c>
      <c r="Q1161" s="229">
        <v>0</v>
      </c>
      <c r="R1161" s="229">
        <v>0</v>
      </c>
      <c r="S1161" s="229">
        <v>0</v>
      </c>
      <c r="T1161" s="229">
        <v>0</v>
      </c>
      <c r="U1161" s="229">
        <v>0</v>
      </c>
      <c r="V1161" s="229">
        <v>0</v>
      </c>
      <c r="W1161" s="229">
        <v>0</v>
      </c>
      <c r="X1161" s="229">
        <v>0</v>
      </c>
      <c r="Y1161" s="229">
        <v>0</v>
      </c>
      <c r="Z1161" s="229">
        <v>0</v>
      </c>
      <c r="AA1161" s="229">
        <v>0</v>
      </c>
      <c r="AB1161" s="229">
        <v>0</v>
      </c>
      <c r="AC1161" s="229">
        <v>0</v>
      </c>
      <c r="AD1161" s="229">
        <v>0</v>
      </c>
      <c r="AE1161" s="229">
        <v>0</v>
      </c>
      <c r="AF1161" s="229">
        <v>0</v>
      </c>
      <c r="AG1161" s="229">
        <v>0</v>
      </c>
      <c r="AH1161" s="229">
        <v>0</v>
      </c>
      <c r="AI1161" s="229">
        <v>0</v>
      </c>
      <c r="AJ1161" s="229">
        <v>0</v>
      </c>
      <c r="AK1161" s="229">
        <v>0</v>
      </c>
      <c r="AL1161" s="229">
        <v>0</v>
      </c>
    </row>
    <row r="1162" spans="1:38">
      <c r="A1162" s="229">
        <v>1465</v>
      </c>
      <c r="B1162" s="229" t="s">
        <v>213</v>
      </c>
      <c r="C1162" s="229" t="s">
        <v>3873</v>
      </c>
      <c r="D1162" s="229">
        <f t="shared" si="18"/>
        <v>300</v>
      </c>
      <c r="G1162" s="229">
        <v>0</v>
      </c>
      <c r="H1162" s="229">
        <v>0</v>
      </c>
      <c r="I1162" s="229">
        <v>0</v>
      </c>
      <c r="J1162" s="229">
        <v>0</v>
      </c>
      <c r="K1162" s="229">
        <v>0</v>
      </c>
      <c r="L1162" s="229">
        <v>0</v>
      </c>
      <c r="M1162" s="229">
        <v>0</v>
      </c>
      <c r="N1162" s="229">
        <v>0</v>
      </c>
      <c r="O1162" s="229">
        <v>0</v>
      </c>
      <c r="P1162" s="229">
        <v>0</v>
      </c>
      <c r="Q1162" s="229">
        <v>0</v>
      </c>
      <c r="R1162" s="229">
        <v>0</v>
      </c>
      <c r="S1162" s="229">
        <v>0</v>
      </c>
      <c r="T1162" s="229">
        <v>0</v>
      </c>
      <c r="U1162" s="229">
        <v>0</v>
      </c>
      <c r="V1162" s="229">
        <v>0</v>
      </c>
      <c r="W1162" s="229">
        <v>0</v>
      </c>
      <c r="X1162" s="229">
        <v>300</v>
      </c>
      <c r="Y1162" s="229">
        <v>0</v>
      </c>
      <c r="Z1162" s="229">
        <v>0</v>
      </c>
      <c r="AA1162" s="229">
        <v>0</v>
      </c>
      <c r="AB1162" s="229">
        <v>0</v>
      </c>
      <c r="AC1162" s="229">
        <v>0</v>
      </c>
      <c r="AD1162" s="229">
        <v>0</v>
      </c>
      <c r="AE1162" s="229">
        <v>0</v>
      </c>
      <c r="AF1162" s="229">
        <v>0</v>
      </c>
      <c r="AG1162" s="229">
        <v>0</v>
      </c>
      <c r="AH1162" s="229">
        <v>0</v>
      </c>
      <c r="AI1162" s="229">
        <v>0</v>
      </c>
      <c r="AJ1162" s="229">
        <v>0</v>
      </c>
      <c r="AK1162" s="229">
        <v>0</v>
      </c>
      <c r="AL1162" s="229">
        <v>300</v>
      </c>
    </row>
    <row r="1163" spans="1:38">
      <c r="A1163" s="229">
        <v>1466</v>
      </c>
      <c r="B1163" s="229" t="s">
        <v>213</v>
      </c>
      <c r="C1163" s="229" t="s">
        <v>3874</v>
      </c>
      <c r="D1163" s="229">
        <f t="shared" si="18"/>
        <v>0</v>
      </c>
      <c r="G1163" s="229">
        <v>0</v>
      </c>
      <c r="H1163" s="229">
        <v>0</v>
      </c>
      <c r="I1163" s="229">
        <v>0</v>
      </c>
      <c r="J1163" s="229">
        <v>0</v>
      </c>
      <c r="K1163" s="229">
        <v>0</v>
      </c>
      <c r="L1163" s="229">
        <v>0</v>
      </c>
      <c r="M1163" s="229">
        <v>0</v>
      </c>
      <c r="N1163" s="229">
        <v>0</v>
      </c>
      <c r="O1163" s="229">
        <v>0</v>
      </c>
      <c r="P1163" s="229">
        <v>0</v>
      </c>
      <c r="Q1163" s="229">
        <v>0</v>
      </c>
      <c r="R1163" s="229">
        <v>0</v>
      </c>
      <c r="S1163" s="229">
        <v>0</v>
      </c>
      <c r="T1163" s="229">
        <v>0</v>
      </c>
      <c r="U1163" s="229">
        <v>0</v>
      </c>
      <c r="V1163" s="229">
        <v>0</v>
      </c>
      <c r="W1163" s="229">
        <v>0</v>
      </c>
      <c r="X1163" s="229">
        <v>0</v>
      </c>
      <c r="Y1163" s="229">
        <v>0</v>
      </c>
      <c r="Z1163" s="229">
        <v>0</v>
      </c>
      <c r="AA1163" s="229">
        <v>0</v>
      </c>
      <c r="AB1163" s="229">
        <v>0</v>
      </c>
      <c r="AC1163" s="229">
        <v>0</v>
      </c>
      <c r="AD1163" s="229">
        <v>0</v>
      </c>
      <c r="AE1163" s="229">
        <v>0</v>
      </c>
      <c r="AF1163" s="229">
        <v>0</v>
      </c>
      <c r="AG1163" s="229">
        <v>0</v>
      </c>
      <c r="AH1163" s="229">
        <v>0</v>
      </c>
      <c r="AI1163" s="229">
        <v>0</v>
      </c>
      <c r="AJ1163" s="229">
        <v>0</v>
      </c>
      <c r="AK1163" s="229">
        <v>0</v>
      </c>
      <c r="AL1163" s="229">
        <v>0</v>
      </c>
    </row>
    <row r="1164" spans="1:38">
      <c r="A1164" s="229">
        <v>1467</v>
      </c>
      <c r="B1164" s="229" t="s">
        <v>213</v>
      </c>
      <c r="C1164" s="229" t="s">
        <v>3875</v>
      </c>
      <c r="D1164" s="229">
        <f t="shared" si="18"/>
        <v>0</v>
      </c>
      <c r="G1164" s="229">
        <v>0</v>
      </c>
      <c r="H1164" s="229">
        <v>0</v>
      </c>
      <c r="I1164" s="229">
        <v>0</v>
      </c>
      <c r="J1164" s="229">
        <v>0</v>
      </c>
      <c r="K1164" s="229">
        <v>0</v>
      </c>
      <c r="L1164" s="229">
        <v>0</v>
      </c>
      <c r="M1164" s="229">
        <v>0</v>
      </c>
      <c r="N1164" s="229">
        <v>0</v>
      </c>
      <c r="O1164" s="229">
        <v>0</v>
      </c>
      <c r="P1164" s="229">
        <v>0</v>
      </c>
      <c r="Q1164" s="229">
        <v>0</v>
      </c>
      <c r="R1164" s="229">
        <v>0</v>
      </c>
      <c r="S1164" s="229">
        <v>0</v>
      </c>
      <c r="T1164" s="229">
        <v>0</v>
      </c>
      <c r="U1164" s="229">
        <v>0</v>
      </c>
      <c r="V1164" s="229">
        <v>0</v>
      </c>
      <c r="W1164" s="229">
        <v>0</v>
      </c>
      <c r="X1164" s="229">
        <v>0</v>
      </c>
      <c r="Y1164" s="229">
        <v>0</v>
      </c>
      <c r="Z1164" s="229">
        <v>0</v>
      </c>
      <c r="AA1164" s="229">
        <v>0</v>
      </c>
      <c r="AB1164" s="229">
        <v>0</v>
      </c>
      <c r="AC1164" s="229">
        <v>0</v>
      </c>
      <c r="AD1164" s="229">
        <v>0</v>
      </c>
      <c r="AE1164" s="229">
        <v>0</v>
      </c>
      <c r="AF1164" s="229">
        <v>0</v>
      </c>
      <c r="AG1164" s="229">
        <v>0</v>
      </c>
      <c r="AH1164" s="229">
        <v>0</v>
      </c>
      <c r="AI1164" s="229">
        <v>0</v>
      </c>
      <c r="AJ1164" s="229">
        <v>0</v>
      </c>
      <c r="AK1164" s="229">
        <v>0</v>
      </c>
      <c r="AL1164" s="229">
        <v>0</v>
      </c>
    </row>
    <row r="1165" spans="1:38">
      <c r="A1165" s="229">
        <v>1468</v>
      </c>
      <c r="B1165" s="229" t="s">
        <v>213</v>
      </c>
      <c r="C1165" s="229" t="s">
        <v>3876</v>
      </c>
      <c r="D1165" s="229">
        <f t="shared" si="18"/>
        <v>0</v>
      </c>
      <c r="G1165" s="229">
        <v>0</v>
      </c>
      <c r="H1165" s="229">
        <v>0</v>
      </c>
      <c r="I1165" s="229">
        <v>0</v>
      </c>
      <c r="J1165" s="229">
        <v>0</v>
      </c>
      <c r="K1165" s="229">
        <v>0</v>
      </c>
      <c r="L1165" s="229">
        <v>0</v>
      </c>
      <c r="M1165" s="229">
        <v>0</v>
      </c>
      <c r="N1165" s="229">
        <v>0</v>
      </c>
      <c r="O1165" s="229">
        <v>0</v>
      </c>
      <c r="P1165" s="229">
        <v>0</v>
      </c>
      <c r="Q1165" s="229">
        <v>0</v>
      </c>
      <c r="R1165" s="229">
        <v>0</v>
      </c>
      <c r="S1165" s="229">
        <v>0</v>
      </c>
      <c r="T1165" s="229">
        <v>0</v>
      </c>
      <c r="U1165" s="229">
        <v>0</v>
      </c>
      <c r="V1165" s="229">
        <v>0</v>
      </c>
      <c r="W1165" s="229">
        <v>0</v>
      </c>
      <c r="X1165" s="229">
        <v>0</v>
      </c>
      <c r="Y1165" s="229">
        <v>0</v>
      </c>
      <c r="Z1165" s="229">
        <v>0</v>
      </c>
      <c r="AA1165" s="229">
        <v>0</v>
      </c>
      <c r="AB1165" s="229">
        <v>0</v>
      </c>
      <c r="AC1165" s="229">
        <v>0</v>
      </c>
      <c r="AD1165" s="229">
        <v>0</v>
      </c>
      <c r="AE1165" s="229">
        <v>0</v>
      </c>
      <c r="AF1165" s="229">
        <v>0</v>
      </c>
      <c r="AG1165" s="229">
        <v>0</v>
      </c>
      <c r="AH1165" s="229">
        <v>0</v>
      </c>
      <c r="AI1165" s="229">
        <v>0</v>
      </c>
      <c r="AJ1165" s="229">
        <v>0</v>
      </c>
      <c r="AK1165" s="229">
        <v>0</v>
      </c>
      <c r="AL1165" s="229">
        <v>0</v>
      </c>
    </row>
    <row r="1166" spans="1:38">
      <c r="A1166" s="229">
        <v>1469</v>
      </c>
      <c r="B1166" s="229" t="s">
        <v>213</v>
      </c>
      <c r="C1166" s="229" t="s">
        <v>3877</v>
      </c>
      <c r="D1166" s="229">
        <f t="shared" si="18"/>
        <v>0</v>
      </c>
      <c r="G1166" s="229">
        <v>0</v>
      </c>
      <c r="H1166" s="229">
        <v>0</v>
      </c>
      <c r="I1166" s="229">
        <v>0</v>
      </c>
      <c r="J1166" s="229">
        <v>0</v>
      </c>
      <c r="K1166" s="229">
        <v>0</v>
      </c>
      <c r="L1166" s="229">
        <v>0</v>
      </c>
      <c r="M1166" s="229">
        <v>0</v>
      </c>
      <c r="N1166" s="229">
        <v>0</v>
      </c>
      <c r="O1166" s="229">
        <v>0</v>
      </c>
      <c r="P1166" s="229">
        <v>0</v>
      </c>
      <c r="Q1166" s="229">
        <v>0</v>
      </c>
      <c r="R1166" s="229">
        <v>0</v>
      </c>
      <c r="S1166" s="229">
        <v>0</v>
      </c>
      <c r="T1166" s="229">
        <v>0</v>
      </c>
      <c r="U1166" s="229">
        <v>0</v>
      </c>
      <c r="V1166" s="229">
        <v>0</v>
      </c>
      <c r="W1166" s="229">
        <v>0</v>
      </c>
      <c r="X1166" s="229">
        <v>0</v>
      </c>
      <c r="Y1166" s="229">
        <v>0</v>
      </c>
      <c r="Z1166" s="229">
        <v>0</v>
      </c>
      <c r="AA1166" s="229">
        <v>0</v>
      </c>
      <c r="AB1166" s="229">
        <v>0</v>
      </c>
      <c r="AC1166" s="229">
        <v>0</v>
      </c>
      <c r="AD1166" s="229">
        <v>0</v>
      </c>
      <c r="AE1166" s="229">
        <v>0</v>
      </c>
      <c r="AF1166" s="229">
        <v>0</v>
      </c>
      <c r="AG1166" s="229">
        <v>0</v>
      </c>
      <c r="AH1166" s="229">
        <v>0</v>
      </c>
      <c r="AI1166" s="229">
        <v>0</v>
      </c>
      <c r="AJ1166" s="229">
        <v>0</v>
      </c>
      <c r="AK1166" s="229">
        <v>0</v>
      </c>
      <c r="AL1166" s="229">
        <v>0</v>
      </c>
    </row>
    <row r="1167" spans="1:38">
      <c r="A1167" s="229">
        <v>1470</v>
      </c>
      <c r="B1167" s="229" t="s">
        <v>213</v>
      </c>
      <c r="C1167" s="229" t="s">
        <v>3878</v>
      </c>
      <c r="D1167" s="229">
        <f t="shared" si="18"/>
        <v>0</v>
      </c>
      <c r="G1167" s="229">
        <v>0</v>
      </c>
      <c r="H1167" s="229">
        <v>0</v>
      </c>
      <c r="I1167" s="229">
        <v>0</v>
      </c>
      <c r="J1167" s="229">
        <v>0</v>
      </c>
      <c r="K1167" s="229">
        <v>0</v>
      </c>
      <c r="L1167" s="229">
        <v>0</v>
      </c>
      <c r="M1167" s="229">
        <v>0</v>
      </c>
      <c r="N1167" s="229">
        <v>0</v>
      </c>
      <c r="O1167" s="229">
        <v>0</v>
      </c>
      <c r="P1167" s="229">
        <v>0</v>
      </c>
      <c r="Q1167" s="229">
        <v>0</v>
      </c>
      <c r="R1167" s="229">
        <v>0</v>
      </c>
      <c r="S1167" s="229">
        <v>0</v>
      </c>
      <c r="T1167" s="229">
        <v>0</v>
      </c>
      <c r="U1167" s="229">
        <v>0</v>
      </c>
      <c r="V1167" s="229">
        <v>0</v>
      </c>
      <c r="W1167" s="229">
        <v>0</v>
      </c>
      <c r="X1167" s="229">
        <v>0</v>
      </c>
      <c r="Y1167" s="229">
        <v>0</v>
      </c>
      <c r="Z1167" s="229">
        <v>0</v>
      </c>
      <c r="AA1167" s="229">
        <v>0</v>
      </c>
      <c r="AB1167" s="229">
        <v>0</v>
      </c>
      <c r="AC1167" s="229">
        <v>0</v>
      </c>
      <c r="AD1167" s="229">
        <v>0</v>
      </c>
      <c r="AE1167" s="229">
        <v>0</v>
      </c>
      <c r="AF1167" s="229">
        <v>0</v>
      </c>
      <c r="AG1167" s="229">
        <v>0</v>
      </c>
      <c r="AH1167" s="229">
        <v>0</v>
      </c>
      <c r="AI1167" s="229">
        <v>0</v>
      </c>
      <c r="AJ1167" s="229">
        <v>0</v>
      </c>
      <c r="AK1167" s="229">
        <v>0</v>
      </c>
      <c r="AL1167" s="229">
        <v>0</v>
      </c>
    </row>
    <row r="1168" spans="1:38">
      <c r="A1168" s="229">
        <v>1471</v>
      </c>
      <c r="B1168" s="229" t="s">
        <v>213</v>
      </c>
      <c r="C1168" s="229" t="s">
        <v>3879</v>
      </c>
      <c r="D1168" s="229">
        <f t="shared" si="18"/>
        <v>0</v>
      </c>
      <c r="G1168" s="229">
        <v>0</v>
      </c>
      <c r="H1168" s="229">
        <v>0</v>
      </c>
      <c r="I1168" s="229">
        <v>0</v>
      </c>
      <c r="J1168" s="229">
        <v>0</v>
      </c>
      <c r="K1168" s="229">
        <v>0</v>
      </c>
      <c r="L1168" s="229">
        <v>0</v>
      </c>
      <c r="M1168" s="229">
        <v>0</v>
      </c>
      <c r="N1168" s="229">
        <v>0</v>
      </c>
      <c r="O1168" s="229">
        <v>0</v>
      </c>
      <c r="P1168" s="229">
        <v>0</v>
      </c>
      <c r="Q1168" s="229">
        <v>0</v>
      </c>
      <c r="R1168" s="229">
        <v>0</v>
      </c>
      <c r="S1168" s="229">
        <v>0</v>
      </c>
      <c r="T1168" s="229">
        <v>0</v>
      </c>
      <c r="U1168" s="229">
        <v>0</v>
      </c>
      <c r="V1168" s="229">
        <v>0</v>
      </c>
      <c r="W1168" s="229">
        <v>0</v>
      </c>
      <c r="X1168" s="229">
        <v>0</v>
      </c>
      <c r="Y1168" s="229">
        <v>0</v>
      </c>
      <c r="Z1168" s="229">
        <v>0</v>
      </c>
      <c r="AA1168" s="229">
        <v>0</v>
      </c>
      <c r="AB1168" s="229">
        <v>0</v>
      </c>
      <c r="AC1168" s="229">
        <v>0</v>
      </c>
      <c r="AD1168" s="229">
        <v>0</v>
      </c>
      <c r="AE1168" s="229">
        <v>0</v>
      </c>
      <c r="AF1168" s="229">
        <v>0</v>
      </c>
      <c r="AG1168" s="229">
        <v>0</v>
      </c>
      <c r="AH1168" s="229">
        <v>0</v>
      </c>
      <c r="AI1168" s="229">
        <v>0</v>
      </c>
      <c r="AJ1168" s="229">
        <v>0</v>
      </c>
      <c r="AK1168" s="229">
        <v>0</v>
      </c>
      <c r="AL1168" s="229">
        <v>0</v>
      </c>
    </row>
    <row r="1169" spans="1:38">
      <c r="A1169" s="229">
        <v>1472</v>
      </c>
      <c r="B1169" s="229" t="s">
        <v>213</v>
      </c>
      <c r="C1169" s="229" t="s">
        <v>3880</v>
      </c>
      <c r="D1169" s="229">
        <f t="shared" si="18"/>
        <v>0</v>
      </c>
      <c r="G1169" s="229">
        <v>0</v>
      </c>
      <c r="H1169" s="229">
        <v>0</v>
      </c>
      <c r="I1169" s="229">
        <v>0</v>
      </c>
      <c r="J1169" s="229">
        <v>0</v>
      </c>
      <c r="K1169" s="229">
        <v>0</v>
      </c>
      <c r="L1169" s="229">
        <v>0</v>
      </c>
      <c r="M1169" s="229">
        <v>0</v>
      </c>
      <c r="N1169" s="229">
        <v>0</v>
      </c>
      <c r="O1169" s="229">
        <v>0</v>
      </c>
      <c r="P1169" s="229">
        <v>0</v>
      </c>
      <c r="Q1169" s="229">
        <v>0</v>
      </c>
      <c r="R1169" s="229">
        <v>0</v>
      </c>
      <c r="S1169" s="229">
        <v>0</v>
      </c>
      <c r="T1169" s="229">
        <v>0</v>
      </c>
      <c r="U1169" s="229">
        <v>0</v>
      </c>
      <c r="V1169" s="229">
        <v>0</v>
      </c>
      <c r="W1169" s="229">
        <v>0</v>
      </c>
      <c r="X1169" s="229">
        <v>0</v>
      </c>
      <c r="Y1169" s="229">
        <v>0</v>
      </c>
      <c r="Z1169" s="229">
        <v>0</v>
      </c>
      <c r="AA1169" s="229">
        <v>0</v>
      </c>
      <c r="AB1169" s="229">
        <v>0</v>
      </c>
      <c r="AC1169" s="229">
        <v>0</v>
      </c>
      <c r="AD1169" s="229">
        <v>0</v>
      </c>
      <c r="AE1169" s="229">
        <v>0</v>
      </c>
      <c r="AF1169" s="229">
        <v>0</v>
      </c>
      <c r="AG1169" s="229">
        <v>0</v>
      </c>
      <c r="AH1169" s="229">
        <v>0</v>
      </c>
      <c r="AI1169" s="229">
        <v>0</v>
      </c>
      <c r="AJ1169" s="229">
        <v>0</v>
      </c>
      <c r="AK1169" s="229">
        <v>0</v>
      </c>
      <c r="AL1169" s="229">
        <v>0</v>
      </c>
    </row>
    <row r="1170" spans="1:38">
      <c r="A1170" s="229">
        <v>1473</v>
      </c>
      <c r="B1170" s="229" t="s">
        <v>213</v>
      </c>
      <c r="C1170" s="229" t="s">
        <v>3881</v>
      </c>
      <c r="D1170" s="229">
        <f t="shared" si="18"/>
        <v>0</v>
      </c>
      <c r="G1170" s="229">
        <v>0</v>
      </c>
      <c r="H1170" s="229">
        <v>0</v>
      </c>
      <c r="I1170" s="229">
        <v>0</v>
      </c>
      <c r="J1170" s="229">
        <v>0</v>
      </c>
      <c r="K1170" s="229">
        <v>0</v>
      </c>
      <c r="L1170" s="229">
        <v>0</v>
      </c>
      <c r="M1170" s="229">
        <v>0</v>
      </c>
      <c r="N1170" s="229">
        <v>0</v>
      </c>
      <c r="O1170" s="229">
        <v>0</v>
      </c>
      <c r="P1170" s="229">
        <v>0</v>
      </c>
      <c r="Q1170" s="229">
        <v>0</v>
      </c>
      <c r="R1170" s="229">
        <v>0</v>
      </c>
      <c r="S1170" s="229">
        <v>0</v>
      </c>
      <c r="T1170" s="229">
        <v>0</v>
      </c>
      <c r="U1170" s="229">
        <v>0</v>
      </c>
      <c r="V1170" s="229">
        <v>0</v>
      </c>
      <c r="W1170" s="229">
        <v>0</v>
      </c>
      <c r="X1170" s="229">
        <v>0</v>
      </c>
      <c r="Y1170" s="229">
        <v>0</v>
      </c>
      <c r="Z1170" s="229">
        <v>0</v>
      </c>
      <c r="AA1170" s="229">
        <v>0</v>
      </c>
      <c r="AB1170" s="229">
        <v>0</v>
      </c>
      <c r="AC1170" s="229">
        <v>0</v>
      </c>
      <c r="AD1170" s="229">
        <v>0</v>
      </c>
      <c r="AE1170" s="229">
        <v>0</v>
      </c>
      <c r="AF1170" s="229">
        <v>0</v>
      </c>
      <c r="AG1170" s="229">
        <v>0</v>
      </c>
      <c r="AH1170" s="229">
        <v>0</v>
      </c>
      <c r="AI1170" s="229">
        <v>0</v>
      </c>
      <c r="AJ1170" s="229">
        <v>0</v>
      </c>
      <c r="AK1170" s="229">
        <v>0</v>
      </c>
      <c r="AL1170" s="229">
        <v>0</v>
      </c>
    </row>
    <row r="1171" spans="1:38">
      <c r="A1171" s="229">
        <v>1474</v>
      </c>
      <c r="B1171" s="229" t="s">
        <v>213</v>
      </c>
      <c r="C1171" s="229" t="s">
        <v>3882</v>
      </c>
      <c r="D1171" s="229">
        <f t="shared" si="18"/>
        <v>0</v>
      </c>
      <c r="G1171" s="229">
        <v>0</v>
      </c>
      <c r="H1171" s="229">
        <v>0</v>
      </c>
      <c r="I1171" s="229">
        <v>0</v>
      </c>
      <c r="J1171" s="229">
        <v>0</v>
      </c>
      <c r="K1171" s="229">
        <v>0</v>
      </c>
      <c r="L1171" s="229">
        <v>0</v>
      </c>
      <c r="M1171" s="229">
        <v>0</v>
      </c>
      <c r="N1171" s="229">
        <v>0</v>
      </c>
      <c r="O1171" s="229">
        <v>0</v>
      </c>
      <c r="P1171" s="229">
        <v>0</v>
      </c>
      <c r="Q1171" s="229">
        <v>0</v>
      </c>
      <c r="R1171" s="229">
        <v>0</v>
      </c>
      <c r="S1171" s="229">
        <v>0</v>
      </c>
      <c r="T1171" s="229">
        <v>0</v>
      </c>
      <c r="U1171" s="229">
        <v>0</v>
      </c>
      <c r="V1171" s="229">
        <v>0</v>
      </c>
      <c r="W1171" s="229">
        <v>0</v>
      </c>
      <c r="X1171" s="229">
        <v>0</v>
      </c>
      <c r="Y1171" s="229">
        <v>0</v>
      </c>
      <c r="Z1171" s="229">
        <v>0</v>
      </c>
      <c r="AA1171" s="229">
        <v>0</v>
      </c>
      <c r="AB1171" s="229">
        <v>0</v>
      </c>
      <c r="AC1171" s="229">
        <v>0</v>
      </c>
      <c r="AD1171" s="229">
        <v>0</v>
      </c>
      <c r="AE1171" s="229">
        <v>0</v>
      </c>
      <c r="AF1171" s="229">
        <v>0</v>
      </c>
      <c r="AG1171" s="229">
        <v>0</v>
      </c>
      <c r="AH1171" s="229">
        <v>0</v>
      </c>
      <c r="AI1171" s="229">
        <v>0</v>
      </c>
      <c r="AJ1171" s="229">
        <v>0</v>
      </c>
      <c r="AK1171" s="229">
        <v>0</v>
      </c>
      <c r="AL1171" s="229">
        <v>0</v>
      </c>
    </row>
    <row r="1172" spans="1:38">
      <c r="A1172" s="229">
        <v>1475</v>
      </c>
      <c r="B1172" s="229" t="s">
        <v>3883</v>
      </c>
      <c r="C1172" s="229" t="s">
        <v>3884</v>
      </c>
      <c r="D1172" s="229">
        <f t="shared" si="18"/>
        <v>0</v>
      </c>
      <c r="G1172" s="229">
        <v>0</v>
      </c>
      <c r="H1172" s="229">
        <v>0</v>
      </c>
      <c r="I1172" s="229">
        <v>0</v>
      </c>
      <c r="J1172" s="229">
        <v>0</v>
      </c>
      <c r="K1172" s="229">
        <v>0</v>
      </c>
      <c r="L1172" s="229">
        <v>0</v>
      </c>
      <c r="M1172" s="229">
        <v>0</v>
      </c>
      <c r="N1172" s="229">
        <v>0</v>
      </c>
      <c r="O1172" s="229">
        <v>0</v>
      </c>
      <c r="P1172" s="229">
        <v>0</v>
      </c>
      <c r="Q1172" s="229">
        <v>0</v>
      </c>
      <c r="R1172" s="229">
        <v>0</v>
      </c>
      <c r="S1172" s="229">
        <v>0</v>
      </c>
      <c r="T1172" s="229">
        <v>0</v>
      </c>
      <c r="U1172" s="229">
        <v>0</v>
      </c>
      <c r="V1172" s="229">
        <v>0</v>
      </c>
      <c r="W1172" s="229">
        <v>0</v>
      </c>
      <c r="X1172" s="229">
        <v>0</v>
      </c>
      <c r="Y1172" s="229">
        <v>0</v>
      </c>
      <c r="Z1172" s="229">
        <v>0</v>
      </c>
      <c r="AA1172" s="229">
        <v>0</v>
      </c>
      <c r="AB1172" s="229">
        <v>0</v>
      </c>
      <c r="AC1172" s="229">
        <v>0</v>
      </c>
      <c r="AD1172" s="229">
        <v>0</v>
      </c>
      <c r="AE1172" s="229">
        <v>0</v>
      </c>
      <c r="AF1172" s="229">
        <v>0</v>
      </c>
      <c r="AG1172" s="229">
        <v>0</v>
      </c>
      <c r="AH1172" s="229">
        <v>0</v>
      </c>
      <c r="AI1172" s="229">
        <v>0</v>
      </c>
      <c r="AJ1172" s="229">
        <v>0</v>
      </c>
      <c r="AK1172" s="229">
        <v>0</v>
      </c>
      <c r="AL1172" s="229">
        <v>0</v>
      </c>
    </row>
    <row r="1173" spans="1:38">
      <c r="A1173" s="229">
        <v>1476</v>
      </c>
      <c r="B1173" s="229" t="s">
        <v>3883</v>
      </c>
      <c r="C1173" s="229" t="s">
        <v>3885</v>
      </c>
      <c r="D1173" s="229">
        <f t="shared" si="18"/>
        <v>0</v>
      </c>
      <c r="G1173" s="229">
        <v>0</v>
      </c>
      <c r="H1173" s="229">
        <v>0</v>
      </c>
      <c r="I1173" s="229">
        <v>0</v>
      </c>
      <c r="J1173" s="229">
        <v>0</v>
      </c>
      <c r="K1173" s="229">
        <v>0</v>
      </c>
      <c r="L1173" s="229">
        <v>0</v>
      </c>
      <c r="M1173" s="229">
        <v>0</v>
      </c>
      <c r="N1173" s="229">
        <v>0</v>
      </c>
      <c r="O1173" s="229">
        <v>0</v>
      </c>
      <c r="P1173" s="229">
        <v>0</v>
      </c>
      <c r="Q1173" s="229">
        <v>0</v>
      </c>
      <c r="R1173" s="229">
        <v>0</v>
      </c>
      <c r="S1173" s="229">
        <v>0</v>
      </c>
      <c r="T1173" s="229">
        <v>0</v>
      </c>
      <c r="U1173" s="229">
        <v>0</v>
      </c>
      <c r="V1173" s="229">
        <v>0</v>
      </c>
      <c r="W1173" s="229">
        <v>0</v>
      </c>
      <c r="X1173" s="229">
        <v>0</v>
      </c>
      <c r="Y1173" s="229">
        <v>0</v>
      </c>
      <c r="Z1173" s="229">
        <v>0</v>
      </c>
      <c r="AA1173" s="229">
        <v>0</v>
      </c>
      <c r="AB1173" s="229">
        <v>0</v>
      </c>
      <c r="AC1173" s="229">
        <v>0</v>
      </c>
      <c r="AD1173" s="229">
        <v>0</v>
      </c>
      <c r="AE1173" s="229">
        <v>0</v>
      </c>
      <c r="AF1173" s="229">
        <v>0</v>
      </c>
      <c r="AG1173" s="229">
        <v>0</v>
      </c>
      <c r="AH1173" s="229">
        <v>0</v>
      </c>
      <c r="AI1173" s="229">
        <v>0</v>
      </c>
      <c r="AJ1173" s="229">
        <v>0</v>
      </c>
      <c r="AK1173" s="229">
        <v>0</v>
      </c>
      <c r="AL1173" s="229">
        <v>0</v>
      </c>
    </row>
    <row r="1174" spans="1:38">
      <c r="A1174" s="229">
        <v>1477</v>
      </c>
      <c r="B1174" s="229" t="s">
        <v>213</v>
      </c>
      <c r="C1174" s="229" t="s">
        <v>3886</v>
      </c>
      <c r="D1174" s="229">
        <f t="shared" si="18"/>
        <v>0</v>
      </c>
      <c r="G1174" s="229">
        <v>0</v>
      </c>
      <c r="H1174" s="229">
        <v>0</v>
      </c>
      <c r="I1174" s="229">
        <v>0</v>
      </c>
      <c r="J1174" s="229">
        <v>0</v>
      </c>
      <c r="K1174" s="229">
        <v>0</v>
      </c>
      <c r="L1174" s="229">
        <v>0</v>
      </c>
      <c r="M1174" s="229">
        <v>0</v>
      </c>
      <c r="N1174" s="229">
        <v>0</v>
      </c>
      <c r="O1174" s="229">
        <v>0</v>
      </c>
      <c r="P1174" s="229">
        <v>0</v>
      </c>
      <c r="Q1174" s="229">
        <v>0</v>
      </c>
      <c r="R1174" s="229">
        <v>0</v>
      </c>
      <c r="S1174" s="229">
        <v>0</v>
      </c>
      <c r="T1174" s="229">
        <v>0</v>
      </c>
      <c r="U1174" s="229">
        <v>0</v>
      </c>
      <c r="V1174" s="229">
        <v>0</v>
      </c>
      <c r="W1174" s="229">
        <v>0</v>
      </c>
      <c r="X1174" s="229">
        <v>0</v>
      </c>
      <c r="Y1174" s="229">
        <v>0</v>
      </c>
      <c r="Z1174" s="229">
        <v>0</v>
      </c>
      <c r="AA1174" s="229">
        <v>0</v>
      </c>
      <c r="AB1174" s="229">
        <v>0</v>
      </c>
      <c r="AC1174" s="229">
        <v>0</v>
      </c>
      <c r="AD1174" s="229">
        <v>0</v>
      </c>
      <c r="AE1174" s="229">
        <v>0</v>
      </c>
      <c r="AF1174" s="229">
        <v>0</v>
      </c>
      <c r="AG1174" s="229">
        <v>0</v>
      </c>
      <c r="AH1174" s="229">
        <v>0</v>
      </c>
      <c r="AI1174" s="229">
        <v>0</v>
      </c>
      <c r="AJ1174" s="229">
        <v>0</v>
      </c>
      <c r="AK1174" s="229">
        <v>0</v>
      </c>
      <c r="AL1174" s="229">
        <v>0</v>
      </c>
    </row>
    <row r="1175" spans="1:38">
      <c r="A1175" s="229">
        <v>1478</v>
      </c>
      <c r="B1175" s="229" t="s">
        <v>213</v>
      </c>
      <c r="C1175" s="229" t="s">
        <v>3887</v>
      </c>
      <c r="D1175" s="229">
        <f t="shared" si="18"/>
        <v>0</v>
      </c>
      <c r="G1175" s="229">
        <v>0</v>
      </c>
      <c r="H1175" s="229">
        <v>0</v>
      </c>
      <c r="I1175" s="229">
        <v>0</v>
      </c>
      <c r="J1175" s="229">
        <v>0</v>
      </c>
      <c r="K1175" s="229">
        <v>0</v>
      </c>
      <c r="L1175" s="229">
        <v>0</v>
      </c>
      <c r="M1175" s="229">
        <v>0</v>
      </c>
      <c r="N1175" s="229">
        <v>0</v>
      </c>
      <c r="O1175" s="229">
        <v>0</v>
      </c>
      <c r="P1175" s="229">
        <v>0</v>
      </c>
      <c r="Q1175" s="229">
        <v>0</v>
      </c>
      <c r="R1175" s="229">
        <v>0</v>
      </c>
      <c r="S1175" s="229">
        <v>0</v>
      </c>
      <c r="T1175" s="229">
        <v>0</v>
      </c>
      <c r="U1175" s="229">
        <v>0</v>
      </c>
      <c r="V1175" s="229">
        <v>0</v>
      </c>
      <c r="W1175" s="229">
        <v>0</v>
      </c>
      <c r="X1175" s="229">
        <v>0</v>
      </c>
      <c r="Y1175" s="229">
        <v>0</v>
      </c>
      <c r="Z1175" s="229">
        <v>0</v>
      </c>
      <c r="AA1175" s="229">
        <v>0</v>
      </c>
      <c r="AB1175" s="229">
        <v>0</v>
      </c>
      <c r="AC1175" s="229">
        <v>0</v>
      </c>
      <c r="AD1175" s="229">
        <v>0</v>
      </c>
      <c r="AE1175" s="229">
        <v>0</v>
      </c>
      <c r="AF1175" s="229">
        <v>0</v>
      </c>
      <c r="AG1175" s="229">
        <v>0</v>
      </c>
      <c r="AH1175" s="229">
        <v>0</v>
      </c>
      <c r="AI1175" s="229">
        <v>0</v>
      </c>
      <c r="AJ1175" s="229">
        <v>0</v>
      </c>
      <c r="AK1175" s="229">
        <v>0</v>
      </c>
      <c r="AL1175" s="229">
        <v>0</v>
      </c>
    </row>
    <row r="1176" spans="1:38">
      <c r="A1176" s="229">
        <v>1487</v>
      </c>
      <c r="B1176" s="229" t="s">
        <v>3677</v>
      </c>
      <c r="C1176" s="229" t="s">
        <v>3888</v>
      </c>
      <c r="D1176" s="229">
        <f t="shared" si="18"/>
        <v>4200</v>
      </c>
      <c r="G1176" s="229">
        <v>0</v>
      </c>
      <c r="H1176" s="229">
        <v>0</v>
      </c>
      <c r="I1176" s="229">
        <v>0</v>
      </c>
      <c r="J1176" s="229">
        <v>0</v>
      </c>
      <c r="K1176" s="229">
        <v>0</v>
      </c>
      <c r="L1176" s="229">
        <v>0</v>
      </c>
      <c r="M1176" s="229">
        <v>0</v>
      </c>
      <c r="N1176" s="229">
        <v>0</v>
      </c>
      <c r="O1176" s="229">
        <v>0</v>
      </c>
      <c r="P1176" s="229">
        <v>0</v>
      </c>
      <c r="Q1176" s="229">
        <v>0</v>
      </c>
      <c r="R1176" s="229">
        <v>0</v>
      </c>
      <c r="S1176" s="229">
        <v>0</v>
      </c>
      <c r="T1176" s="229">
        <v>0</v>
      </c>
      <c r="U1176" s="229">
        <v>0</v>
      </c>
      <c r="V1176" s="229">
        <v>0</v>
      </c>
      <c r="W1176" s="229">
        <v>1600</v>
      </c>
      <c r="X1176" s="229">
        <v>0</v>
      </c>
      <c r="Y1176" s="229">
        <v>0</v>
      </c>
      <c r="Z1176" s="229">
        <v>0</v>
      </c>
      <c r="AA1176" s="229">
        <v>0</v>
      </c>
      <c r="AB1176" s="229">
        <v>0</v>
      </c>
      <c r="AC1176" s="229">
        <v>0</v>
      </c>
      <c r="AD1176" s="229">
        <v>800</v>
      </c>
      <c r="AE1176" s="229">
        <v>0</v>
      </c>
      <c r="AF1176" s="229">
        <v>0</v>
      </c>
      <c r="AG1176" s="229">
        <v>0</v>
      </c>
      <c r="AH1176" s="229">
        <v>0</v>
      </c>
      <c r="AI1176" s="229">
        <v>0</v>
      </c>
      <c r="AJ1176" s="229">
        <v>0</v>
      </c>
      <c r="AK1176" s="229">
        <v>1800</v>
      </c>
      <c r="AL1176" s="229">
        <v>4200</v>
      </c>
    </row>
    <row r="1177" spans="1:38">
      <c r="A1177" s="229">
        <v>1488</v>
      </c>
      <c r="B1177" s="229" t="s">
        <v>3677</v>
      </c>
      <c r="C1177" s="229" t="s">
        <v>3889</v>
      </c>
      <c r="D1177" s="229">
        <f t="shared" si="18"/>
        <v>7800</v>
      </c>
      <c r="G1177" s="229">
        <v>0</v>
      </c>
      <c r="H1177" s="229">
        <v>0</v>
      </c>
      <c r="I1177" s="229">
        <v>0</v>
      </c>
      <c r="J1177" s="229">
        <v>0</v>
      </c>
      <c r="K1177" s="229">
        <v>0</v>
      </c>
      <c r="L1177" s="229">
        <v>0</v>
      </c>
      <c r="M1177" s="229">
        <v>0</v>
      </c>
      <c r="N1177" s="229">
        <v>0</v>
      </c>
      <c r="O1177" s="229">
        <v>0</v>
      </c>
      <c r="P1177" s="229">
        <v>0</v>
      </c>
      <c r="Q1177" s="229">
        <v>0</v>
      </c>
      <c r="R1177" s="229">
        <v>0</v>
      </c>
      <c r="S1177" s="229">
        <v>2400</v>
      </c>
      <c r="T1177" s="229">
        <v>0</v>
      </c>
      <c r="U1177" s="229">
        <v>0</v>
      </c>
      <c r="V1177" s="229">
        <v>0</v>
      </c>
      <c r="W1177" s="229">
        <v>800</v>
      </c>
      <c r="X1177" s="229">
        <v>0</v>
      </c>
      <c r="Y1177" s="229">
        <v>0</v>
      </c>
      <c r="Z1177" s="229">
        <v>0</v>
      </c>
      <c r="AA1177" s="229">
        <v>0</v>
      </c>
      <c r="AB1177" s="229">
        <v>0</v>
      </c>
      <c r="AC1177" s="229">
        <v>0</v>
      </c>
      <c r="AD1177" s="229">
        <v>1600</v>
      </c>
      <c r="AE1177" s="229">
        <v>0</v>
      </c>
      <c r="AF1177" s="229">
        <v>0</v>
      </c>
      <c r="AG1177" s="229">
        <v>0</v>
      </c>
      <c r="AH1177" s="229">
        <v>2400</v>
      </c>
      <c r="AI1177" s="229">
        <v>0</v>
      </c>
      <c r="AJ1177" s="229">
        <v>0</v>
      </c>
      <c r="AK1177" s="229">
        <v>600</v>
      </c>
      <c r="AL1177" s="229">
        <v>7800</v>
      </c>
    </row>
    <row r="1178" spans="1:38">
      <c r="A1178" s="229">
        <v>1489</v>
      </c>
      <c r="B1178" s="229" t="s">
        <v>213</v>
      </c>
      <c r="C1178" s="229" t="s">
        <v>3890</v>
      </c>
      <c r="D1178" s="229">
        <f t="shared" si="18"/>
        <v>0</v>
      </c>
      <c r="G1178" s="229">
        <v>0</v>
      </c>
      <c r="H1178" s="229">
        <v>0</v>
      </c>
      <c r="I1178" s="229">
        <v>0</v>
      </c>
      <c r="J1178" s="229">
        <v>0</v>
      </c>
      <c r="K1178" s="229">
        <v>0</v>
      </c>
      <c r="L1178" s="229">
        <v>0</v>
      </c>
      <c r="M1178" s="229">
        <v>0</v>
      </c>
      <c r="N1178" s="229">
        <v>0</v>
      </c>
      <c r="O1178" s="229">
        <v>0</v>
      </c>
      <c r="P1178" s="229">
        <v>0</v>
      </c>
      <c r="Q1178" s="229">
        <v>0</v>
      </c>
      <c r="R1178" s="229">
        <v>0</v>
      </c>
      <c r="S1178" s="229">
        <v>0</v>
      </c>
      <c r="T1178" s="229">
        <v>0</v>
      </c>
      <c r="U1178" s="229">
        <v>0</v>
      </c>
      <c r="V1178" s="229">
        <v>0</v>
      </c>
      <c r="W1178" s="229">
        <v>0</v>
      </c>
      <c r="X1178" s="229">
        <v>0</v>
      </c>
      <c r="Y1178" s="229">
        <v>0</v>
      </c>
      <c r="Z1178" s="229">
        <v>0</v>
      </c>
      <c r="AA1178" s="229">
        <v>0</v>
      </c>
      <c r="AB1178" s="229">
        <v>0</v>
      </c>
      <c r="AC1178" s="229">
        <v>0</v>
      </c>
      <c r="AD1178" s="229">
        <v>0</v>
      </c>
      <c r="AE1178" s="229">
        <v>0</v>
      </c>
      <c r="AF1178" s="229">
        <v>0</v>
      </c>
      <c r="AG1178" s="229">
        <v>0</v>
      </c>
      <c r="AH1178" s="229">
        <v>0</v>
      </c>
      <c r="AI1178" s="229">
        <v>0</v>
      </c>
      <c r="AJ1178" s="229">
        <v>0</v>
      </c>
      <c r="AK1178" s="229">
        <v>0</v>
      </c>
      <c r="AL1178" s="229">
        <v>0</v>
      </c>
    </row>
    <row r="1179" spans="1:38">
      <c r="A1179" s="229">
        <v>1491</v>
      </c>
      <c r="B1179" s="229" t="s">
        <v>3883</v>
      </c>
      <c r="C1179" s="229" t="s">
        <v>3891</v>
      </c>
      <c r="D1179" s="229">
        <f t="shared" si="18"/>
        <v>0</v>
      </c>
      <c r="G1179" s="229">
        <v>0</v>
      </c>
      <c r="H1179" s="229">
        <v>0</v>
      </c>
      <c r="I1179" s="229">
        <v>0</v>
      </c>
      <c r="J1179" s="229">
        <v>0</v>
      </c>
      <c r="K1179" s="229">
        <v>0</v>
      </c>
      <c r="L1179" s="229">
        <v>0</v>
      </c>
      <c r="M1179" s="229">
        <v>0</v>
      </c>
      <c r="N1179" s="229">
        <v>0</v>
      </c>
      <c r="O1179" s="229">
        <v>0</v>
      </c>
      <c r="P1179" s="229">
        <v>0</v>
      </c>
      <c r="Q1179" s="229">
        <v>0</v>
      </c>
      <c r="R1179" s="229">
        <v>0</v>
      </c>
      <c r="S1179" s="229">
        <v>0</v>
      </c>
      <c r="T1179" s="229">
        <v>0</v>
      </c>
      <c r="U1179" s="229">
        <v>0</v>
      </c>
      <c r="V1179" s="229">
        <v>0</v>
      </c>
      <c r="W1179" s="229">
        <v>0</v>
      </c>
      <c r="X1179" s="229">
        <v>0</v>
      </c>
      <c r="Y1179" s="229">
        <v>0</v>
      </c>
      <c r="Z1179" s="229">
        <v>0</v>
      </c>
      <c r="AA1179" s="229">
        <v>0</v>
      </c>
      <c r="AB1179" s="229">
        <v>0</v>
      </c>
      <c r="AC1179" s="229">
        <v>0</v>
      </c>
      <c r="AD1179" s="229">
        <v>0</v>
      </c>
      <c r="AE1179" s="229">
        <v>0</v>
      </c>
      <c r="AF1179" s="229">
        <v>0</v>
      </c>
      <c r="AG1179" s="229">
        <v>0</v>
      </c>
      <c r="AH1179" s="229">
        <v>0</v>
      </c>
      <c r="AI1179" s="229">
        <v>0</v>
      </c>
      <c r="AJ1179" s="229">
        <v>0</v>
      </c>
      <c r="AK1179" s="229">
        <v>0</v>
      </c>
      <c r="AL1179" s="229">
        <v>0</v>
      </c>
    </row>
    <row r="1180" spans="1:38">
      <c r="A1180" s="229">
        <v>1492</v>
      </c>
      <c r="B1180" s="229" t="s">
        <v>3883</v>
      </c>
      <c r="C1180" s="229" t="s">
        <v>3892</v>
      </c>
      <c r="D1180" s="229">
        <f t="shared" si="18"/>
        <v>6300</v>
      </c>
      <c r="G1180" s="229">
        <v>0</v>
      </c>
      <c r="H1180" s="229">
        <v>0</v>
      </c>
      <c r="I1180" s="229">
        <v>0</v>
      </c>
      <c r="J1180" s="229">
        <v>0</v>
      </c>
      <c r="K1180" s="229">
        <v>0</v>
      </c>
      <c r="L1180" s="229">
        <v>0</v>
      </c>
      <c r="M1180" s="229">
        <v>0</v>
      </c>
      <c r="N1180" s="229">
        <v>0</v>
      </c>
      <c r="O1180" s="229">
        <v>0</v>
      </c>
      <c r="P1180" s="229">
        <v>0</v>
      </c>
      <c r="Q1180" s="229">
        <v>1300</v>
      </c>
      <c r="R1180" s="229">
        <v>0</v>
      </c>
      <c r="S1180" s="229">
        <v>0</v>
      </c>
      <c r="T1180" s="229">
        <v>1300</v>
      </c>
      <c r="U1180" s="229">
        <v>0</v>
      </c>
      <c r="V1180" s="229">
        <v>0</v>
      </c>
      <c r="W1180" s="229">
        <v>0</v>
      </c>
      <c r="X1180" s="229">
        <v>0</v>
      </c>
      <c r="Y1180" s="229">
        <v>0</v>
      </c>
      <c r="Z1180" s="229">
        <v>1300</v>
      </c>
      <c r="AA1180" s="229">
        <v>0</v>
      </c>
      <c r="AB1180" s="229">
        <v>0</v>
      </c>
      <c r="AC1180" s="229">
        <v>0</v>
      </c>
      <c r="AD1180" s="229">
        <v>0</v>
      </c>
      <c r="AE1180" s="229">
        <v>1200</v>
      </c>
      <c r="AF1180" s="229">
        <v>0</v>
      </c>
      <c r="AG1180" s="229">
        <v>0</v>
      </c>
      <c r="AH1180" s="229">
        <v>1200</v>
      </c>
      <c r="AI1180" s="229">
        <v>0</v>
      </c>
      <c r="AJ1180" s="229">
        <v>0</v>
      </c>
      <c r="AK1180" s="229">
        <v>0</v>
      </c>
      <c r="AL1180" s="229">
        <v>6300</v>
      </c>
    </row>
    <row r="1181" spans="1:38">
      <c r="A1181" s="229">
        <v>1493</v>
      </c>
      <c r="B1181" s="229" t="s">
        <v>3883</v>
      </c>
      <c r="C1181" s="229" t="s">
        <v>3893</v>
      </c>
      <c r="D1181" s="229">
        <f t="shared" si="18"/>
        <v>7200</v>
      </c>
      <c r="G1181" s="229">
        <v>0</v>
      </c>
      <c r="H1181" s="229">
        <v>0</v>
      </c>
      <c r="I1181" s="229">
        <v>0</v>
      </c>
      <c r="J1181" s="229">
        <v>0</v>
      </c>
      <c r="K1181" s="229">
        <v>0</v>
      </c>
      <c r="L1181" s="229">
        <v>0</v>
      </c>
      <c r="M1181" s="229">
        <v>0</v>
      </c>
      <c r="N1181" s="229">
        <v>0</v>
      </c>
      <c r="O1181" s="229">
        <v>0</v>
      </c>
      <c r="P1181" s="229">
        <v>0</v>
      </c>
      <c r="Q1181" s="229">
        <v>1200</v>
      </c>
      <c r="R1181" s="229">
        <v>0</v>
      </c>
      <c r="S1181" s="229">
        <v>0</v>
      </c>
      <c r="T1181" s="229">
        <v>1200</v>
      </c>
      <c r="U1181" s="229">
        <v>0</v>
      </c>
      <c r="V1181" s="229">
        <v>0</v>
      </c>
      <c r="W1181" s="229">
        <v>0</v>
      </c>
      <c r="X1181" s="229">
        <v>0</v>
      </c>
      <c r="Y1181" s="229">
        <v>0</v>
      </c>
      <c r="Z1181" s="229">
        <v>1200</v>
      </c>
      <c r="AA1181" s="229">
        <v>0</v>
      </c>
      <c r="AB1181" s="229">
        <v>0</v>
      </c>
      <c r="AC1181" s="229">
        <v>0</v>
      </c>
      <c r="AD1181" s="229">
        <v>0</v>
      </c>
      <c r="AE1181" s="229">
        <v>1800</v>
      </c>
      <c r="AF1181" s="229">
        <v>0</v>
      </c>
      <c r="AG1181" s="229">
        <v>0</v>
      </c>
      <c r="AH1181" s="229">
        <v>1800</v>
      </c>
      <c r="AI1181" s="229">
        <v>0</v>
      </c>
      <c r="AJ1181" s="229">
        <v>0</v>
      </c>
      <c r="AK1181" s="229">
        <v>0</v>
      </c>
      <c r="AL1181" s="229">
        <v>7200</v>
      </c>
    </row>
    <row r="1182" spans="1:38">
      <c r="A1182" s="229">
        <v>1494</v>
      </c>
      <c r="B1182" s="229" t="s">
        <v>3883</v>
      </c>
      <c r="C1182" s="229" t="s">
        <v>3894</v>
      </c>
      <c r="D1182" s="229">
        <f t="shared" si="18"/>
        <v>0</v>
      </c>
      <c r="G1182" s="229">
        <v>0</v>
      </c>
      <c r="H1182" s="229">
        <v>0</v>
      </c>
      <c r="I1182" s="229">
        <v>0</v>
      </c>
      <c r="J1182" s="229">
        <v>0</v>
      </c>
      <c r="K1182" s="229">
        <v>0</v>
      </c>
      <c r="L1182" s="229">
        <v>0</v>
      </c>
      <c r="M1182" s="229">
        <v>0</v>
      </c>
      <c r="N1182" s="229">
        <v>0</v>
      </c>
      <c r="O1182" s="229">
        <v>0</v>
      </c>
      <c r="P1182" s="229">
        <v>0</v>
      </c>
      <c r="Q1182" s="229">
        <v>0</v>
      </c>
      <c r="R1182" s="229">
        <v>0</v>
      </c>
      <c r="S1182" s="229">
        <v>0</v>
      </c>
      <c r="T1182" s="229">
        <v>0</v>
      </c>
      <c r="U1182" s="229">
        <v>0</v>
      </c>
      <c r="V1182" s="229">
        <v>0</v>
      </c>
      <c r="W1182" s="229">
        <v>0</v>
      </c>
      <c r="X1182" s="229">
        <v>0</v>
      </c>
      <c r="Y1182" s="229">
        <v>0</v>
      </c>
      <c r="Z1182" s="229">
        <v>0</v>
      </c>
      <c r="AA1182" s="229">
        <v>0</v>
      </c>
      <c r="AB1182" s="229">
        <v>0</v>
      </c>
      <c r="AC1182" s="229">
        <v>0</v>
      </c>
      <c r="AD1182" s="229">
        <v>0</v>
      </c>
      <c r="AE1182" s="229">
        <v>0</v>
      </c>
      <c r="AF1182" s="229">
        <v>0</v>
      </c>
      <c r="AG1182" s="229">
        <v>0</v>
      </c>
      <c r="AH1182" s="229">
        <v>0</v>
      </c>
      <c r="AI1182" s="229">
        <v>0</v>
      </c>
      <c r="AJ1182" s="229">
        <v>0</v>
      </c>
      <c r="AK1182" s="229">
        <v>0</v>
      </c>
      <c r="AL1182" s="229">
        <v>0</v>
      </c>
    </row>
    <row r="1183" spans="1:38">
      <c r="A1183" s="229">
        <v>1495</v>
      </c>
      <c r="B1183" s="229" t="s">
        <v>3883</v>
      </c>
      <c r="C1183" s="229" t="s">
        <v>3895</v>
      </c>
      <c r="D1183" s="229">
        <f t="shared" si="18"/>
        <v>6100</v>
      </c>
      <c r="G1183" s="229">
        <v>0</v>
      </c>
      <c r="H1183" s="229">
        <v>0</v>
      </c>
      <c r="I1183" s="229">
        <v>0</v>
      </c>
      <c r="J1183" s="229">
        <v>0</v>
      </c>
      <c r="K1183" s="229">
        <v>0</v>
      </c>
      <c r="L1183" s="229">
        <v>0</v>
      </c>
      <c r="M1183" s="229">
        <v>0</v>
      </c>
      <c r="N1183" s="229">
        <v>0</v>
      </c>
      <c r="O1183" s="229">
        <v>0</v>
      </c>
      <c r="P1183" s="229">
        <v>1300</v>
      </c>
      <c r="Q1183" s="229">
        <v>0</v>
      </c>
      <c r="R1183" s="229">
        <v>0</v>
      </c>
      <c r="S1183" s="229">
        <v>1300</v>
      </c>
      <c r="T1183" s="229">
        <v>0</v>
      </c>
      <c r="U1183" s="229">
        <v>0</v>
      </c>
      <c r="V1183" s="229">
        <v>0</v>
      </c>
      <c r="W1183" s="229">
        <v>0</v>
      </c>
      <c r="X1183" s="229">
        <v>1300</v>
      </c>
      <c r="Y1183" s="229">
        <v>0</v>
      </c>
      <c r="Z1183" s="229">
        <v>0</v>
      </c>
      <c r="AA1183" s="229">
        <v>0</v>
      </c>
      <c r="AB1183" s="229">
        <v>0</v>
      </c>
      <c r="AC1183" s="229">
        <v>0</v>
      </c>
      <c r="AD1183" s="229">
        <v>1100</v>
      </c>
      <c r="AE1183" s="229">
        <v>0</v>
      </c>
      <c r="AF1183" s="229">
        <v>0</v>
      </c>
      <c r="AG1183" s="229">
        <v>1100</v>
      </c>
      <c r="AH1183" s="229">
        <v>0</v>
      </c>
      <c r="AI1183" s="229">
        <v>0</v>
      </c>
      <c r="AJ1183" s="229">
        <v>0</v>
      </c>
      <c r="AK1183" s="229">
        <v>0</v>
      </c>
      <c r="AL1183" s="229">
        <v>6100</v>
      </c>
    </row>
    <row r="1184" spans="1:38">
      <c r="A1184" s="229">
        <v>1496</v>
      </c>
      <c r="B1184" s="229" t="s">
        <v>3883</v>
      </c>
      <c r="C1184" s="229" t="s">
        <v>3896</v>
      </c>
      <c r="D1184" s="229">
        <f t="shared" si="18"/>
        <v>7000</v>
      </c>
      <c r="G1184" s="229">
        <v>0</v>
      </c>
      <c r="H1184" s="229">
        <v>0</v>
      </c>
      <c r="I1184" s="229">
        <v>0</v>
      </c>
      <c r="J1184" s="229">
        <v>0</v>
      </c>
      <c r="K1184" s="229">
        <v>0</v>
      </c>
      <c r="L1184" s="229">
        <v>0</v>
      </c>
      <c r="M1184" s="229">
        <v>0</v>
      </c>
      <c r="N1184" s="229">
        <v>0</v>
      </c>
      <c r="O1184" s="229">
        <v>0</v>
      </c>
      <c r="P1184" s="229">
        <v>1200</v>
      </c>
      <c r="Q1184" s="229">
        <v>0</v>
      </c>
      <c r="R1184" s="229">
        <v>0</v>
      </c>
      <c r="S1184" s="229">
        <v>1200</v>
      </c>
      <c r="T1184" s="229">
        <v>0</v>
      </c>
      <c r="U1184" s="229">
        <v>0</v>
      </c>
      <c r="V1184" s="229">
        <v>0</v>
      </c>
      <c r="W1184" s="229">
        <v>0</v>
      </c>
      <c r="X1184" s="229">
        <v>1200</v>
      </c>
      <c r="Y1184" s="229">
        <v>0</v>
      </c>
      <c r="Z1184" s="229">
        <v>0</v>
      </c>
      <c r="AA1184" s="229">
        <v>0</v>
      </c>
      <c r="AB1184" s="229">
        <v>0</v>
      </c>
      <c r="AC1184" s="229">
        <v>0</v>
      </c>
      <c r="AD1184" s="229">
        <v>1700</v>
      </c>
      <c r="AE1184" s="229">
        <v>0</v>
      </c>
      <c r="AF1184" s="229">
        <v>0</v>
      </c>
      <c r="AG1184" s="229">
        <v>1700</v>
      </c>
      <c r="AH1184" s="229">
        <v>0</v>
      </c>
      <c r="AI1184" s="229">
        <v>0</v>
      </c>
      <c r="AJ1184" s="229">
        <v>0</v>
      </c>
      <c r="AK1184" s="229">
        <v>0</v>
      </c>
      <c r="AL1184" s="229">
        <v>7000</v>
      </c>
    </row>
    <row r="1185" spans="1:38">
      <c r="A1185" s="229">
        <v>1498</v>
      </c>
      <c r="B1185" s="229" t="s">
        <v>213</v>
      </c>
      <c r="C1185" s="229" t="s">
        <v>3897</v>
      </c>
      <c r="D1185" s="229">
        <f t="shared" si="18"/>
        <v>6400</v>
      </c>
      <c r="G1185" s="229">
        <v>0</v>
      </c>
      <c r="H1185" s="229">
        <v>0</v>
      </c>
      <c r="I1185" s="229">
        <v>0</v>
      </c>
      <c r="J1185" s="229">
        <v>0</v>
      </c>
      <c r="K1185" s="229">
        <v>0</v>
      </c>
      <c r="L1185" s="229">
        <v>0</v>
      </c>
      <c r="M1185" s="229">
        <v>0</v>
      </c>
      <c r="N1185" s="229">
        <v>0</v>
      </c>
      <c r="O1185" s="229">
        <v>0</v>
      </c>
      <c r="P1185" s="229">
        <v>1000</v>
      </c>
      <c r="Q1185" s="229">
        <v>0</v>
      </c>
      <c r="R1185" s="229">
        <v>0</v>
      </c>
      <c r="S1185" s="229">
        <v>1000</v>
      </c>
      <c r="T1185" s="229">
        <v>0</v>
      </c>
      <c r="U1185" s="229">
        <v>0</v>
      </c>
      <c r="V1185" s="229">
        <v>0</v>
      </c>
      <c r="W1185" s="229">
        <v>0</v>
      </c>
      <c r="X1185" s="229">
        <v>1000</v>
      </c>
      <c r="Y1185" s="229">
        <v>0</v>
      </c>
      <c r="Z1185" s="229">
        <v>0</v>
      </c>
      <c r="AA1185" s="229">
        <v>1000</v>
      </c>
      <c r="AB1185" s="229">
        <v>0</v>
      </c>
      <c r="AC1185" s="229">
        <v>0</v>
      </c>
      <c r="AD1185" s="229">
        <v>0</v>
      </c>
      <c r="AE1185" s="229">
        <v>0</v>
      </c>
      <c r="AF1185" s="229">
        <v>1200</v>
      </c>
      <c r="AG1185" s="229">
        <v>0</v>
      </c>
      <c r="AH1185" s="229">
        <v>0</v>
      </c>
      <c r="AI1185" s="229">
        <v>0</v>
      </c>
      <c r="AJ1185" s="229">
        <v>0</v>
      </c>
      <c r="AK1185" s="229">
        <v>1200</v>
      </c>
      <c r="AL1185" s="229">
        <v>6400</v>
      </c>
    </row>
    <row r="1186" spans="1:38">
      <c r="A1186" s="229">
        <v>1499</v>
      </c>
      <c r="B1186" s="229" t="s">
        <v>213</v>
      </c>
      <c r="C1186" s="229" t="s">
        <v>3898</v>
      </c>
      <c r="D1186" s="229">
        <f t="shared" si="18"/>
        <v>0</v>
      </c>
      <c r="G1186" s="229">
        <v>0</v>
      </c>
      <c r="H1186" s="229">
        <v>0</v>
      </c>
      <c r="I1186" s="229">
        <v>0</v>
      </c>
      <c r="J1186" s="229">
        <v>0</v>
      </c>
      <c r="K1186" s="229">
        <v>0</v>
      </c>
      <c r="L1186" s="229">
        <v>0</v>
      </c>
      <c r="M1186" s="229">
        <v>0</v>
      </c>
      <c r="N1186" s="229">
        <v>0</v>
      </c>
      <c r="O1186" s="229">
        <v>0</v>
      </c>
      <c r="P1186" s="229">
        <v>0</v>
      </c>
      <c r="Q1186" s="229">
        <v>0</v>
      </c>
      <c r="R1186" s="229">
        <v>0</v>
      </c>
      <c r="S1186" s="229">
        <v>0</v>
      </c>
      <c r="T1186" s="229">
        <v>0</v>
      </c>
      <c r="U1186" s="229">
        <v>0</v>
      </c>
      <c r="V1186" s="229">
        <v>0</v>
      </c>
      <c r="W1186" s="229">
        <v>0</v>
      </c>
      <c r="X1186" s="229">
        <v>0</v>
      </c>
      <c r="Y1186" s="229">
        <v>0</v>
      </c>
      <c r="Z1186" s="229">
        <v>0</v>
      </c>
      <c r="AA1186" s="229">
        <v>0</v>
      </c>
      <c r="AB1186" s="229">
        <v>0</v>
      </c>
      <c r="AC1186" s="229">
        <v>0</v>
      </c>
      <c r="AD1186" s="229">
        <v>0</v>
      </c>
      <c r="AE1186" s="229">
        <v>0</v>
      </c>
      <c r="AF1186" s="229">
        <v>0</v>
      </c>
      <c r="AG1186" s="229">
        <v>0</v>
      </c>
      <c r="AH1186" s="229">
        <v>0</v>
      </c>
      <c r="AI1186" s="229">
        <v>0</v>
      </c>
      <c r="AJ1186" s="229">
        <v>0</v>
      </c>
      <c r="AK1186" s="229">
        <v>0</v>
      </c>
      <c r="AL1186" s="229">
        <v>0</v>
      </c>
    </row>
    <row r="1187" spans="1:38">
      <c r="A1187" s="229">
        <v>1500</v>
      </c>
      <c r="B1187" s="229" t="s">
        <v>213</v>
      </c>
      <c r="C1187" s="229" t="s">
        <v>3899</v>
      </c>
      <c r="D1187" s="229">
        <f t="shared" si="18"/>
        <v>7000</v>
      </c>
      <c r="G1187" s="229">
        <v>0</v>
      </c>
      <c r="H1187" s="229">
        <v>0</v>
      </c>
      <c r="I1187" s="229">
        <v>0</v>
      </c>
      <c r="J1187" s="229">
        <v>0</v>
      </c>
      <c r="K1187" s="229">
        <v>0</v>
      </c>
      <c r="L1187" s="229">
        <v>1400</v>
      </c>
      <c r="M1187" s="229">
        <v>0</v>
      </c>
      <c r="N1187" s="229">
        <v>0</v>
      </c>
      <c r="O1187" s="229">
        <v>0</v>
      </c>
      <c r="P1187" s="229">
        <v>0</v>
      </c>
      <c r="Q1187" s="229">
        <v>0</v>
      </c>
      <c r="R1187" s="229">
        <v>1400</v>
      </c>
      <c r="S1187" s="229">
        <v>0</v>
      </c>
      <c r="T1187" s="229">
        <v>0</v>
      </c>
      <c r="U1187" s="229">
        <v>0</v>
      </c>
      <c r="V1187" s="229">
        <v>0</v>
      </c>
      <c r="W1187" s="229">
        <v>1400</v>
      </c>
      <c r="X1187" s="229">
        <v>0</v>
      </c>
      <c r="Y1187" s="229">
        <v>0</v>
      </c>
      <c r="Z1187" s="229">
        <v>1400</v>
      </c>
      <c r="AA1187" s="229">
        <v>0</v>
      </c>
      <c r="AB1187" s="229">
        <v>0</v>
      </c>
      <c r="AC1187" s="229">
        <v>0</v>
      </c>
      <c r="AD1187" s="229">
        <v>0</v>
      </c>
      <c r="AE1187" s="229">
        <v>0</v>
      </c>
      <c r="AF1187" s="229">
        <v>1400</v>
      </c>
      <c r="AG1187" s="229">
        <v>0</v>
      </c>
      <c r="AH1187" s="229">
        <v>0</v>
      </c>
      <c r="AI1187" s="229">
        <v>0</v>
      </c>
      <c r="AJ1187" s="229">
        <v>0</v>
      </c>
      <c r="AK1187" s="229">
        <v>0</v>
      </c>
      <c r="AL1187" s="229">
        <v>7000</v>
      </c>
    </row>
    <row r="1188" spans="1:38">
      <c r="A1188" s="229">
        <v>1502</v>
      </c>
      <c r="B1188" s="229" t="s">
        <v>213</v>
      </c>
      <c r="C1188" s="229" t="s">
        <v>3900</v>
      </c>
      <c r="D1188" s="229">
        <f t="shared" si="18"/>
        <v>16800</v>
      </c>
      <c r="G1188" s="229">
        <v>0</v>
      </c>
      <c r="H1188" s="229">
        <v>0</v>
      </c>
      <c r="I1188" s="229">
        <v>0</v>
      </c>
      <c r="J1188" s="229">
        <v>0</v>
      </c>
      <c r="K1188" s="229">
        <v>0</v>
      </c>
      <c r="L1188" s="229">
        <v>3360</v>
      </c>
      <c r="M1188" s="229">
        <v>0</v>
      </c>
      <c r="N1188" s="229">
        <v>0</v>
      </c>
      <c r="O1188" s="229">
        <v>0</v>
      </c>
      <c r="P1188" s="229">
        <v>0</v>
      </c>
      <c r="Q1188" s="229">
        <v>2880</v>
      </c>
      <c r="R1188" s="229">
        <v>0</v>
      </c>
      <c r="S1188" s="229">
        <v>0</v>
      </c>
      <c r="T1188" s="229">
        <v>2400</v>
      </c>
      <c r="U1188" s="229">
        <v>0</v>
      </c>
      <c r="V1188" s="229">
        <v>0</v>
      </c>
      <c r="W1188" s="229">
        <v>0</v>
      </c>
      <c r="X1188" s="229">
        <v>0</v>
      </c>
      <c r="Y1188" s="229">
        <v>2880</v>
      </c>
      <c r="Z1188" s="229">
        <v>0</v>
      </c>
      <c r="AA1188" s="229">
        <v>0</v>
      </c>
      <c r="AB1188" s="229">
        <v>0</v>
      </c>
      <c r="AC1188" s="229">
        <v>0</v>
      </c>
      <c r="AD1188" s="229">
        <v>2880</v>
      </c>
      <c r="AE1188" s="229">
        <v>0</v>
      </c>
      <c r="AF1188" s="229">
        <v>0</v>
      </c>
      <c r="AG1188" s="229">
        <v>2400</v>
      </c>
      <c r="AH1188" s="229">
        <v>0</v>
      </c>
      <c r="AI1188" s="229">
        <v>0</v>
      </c>
      <c r="AJ1188" s="229">
        <v>0</v>
      </c>
      <c r="AK1188" s="229">
        <v>0</v>
      </c>
      <c r="AL1188" s="229">
        <v>16800</v>
      </c>
    </row>
    <row r="1189" spans="1:38">
      <c r="A1189" s="229">
        <v>1514</v>
      </c>
      <c r="B1189" s="229" t="s">
        <v>213</v>
      </c>
      <c r="C1189" s="229" t="s">
        <v>3901</v>
      </c>
      <c r="D1189" s="229">
        <f t="shared" si="18"/>
        <v>0</v>
      </c>
      <c r="G1189" s="229">
        <v>0</v>
      </c>
      <c r="H1189" s="229">
        <v>0</v>
      </c>
      <c r="I1189" s="229">
        <v>0</v>
      </c>
      <c r="J1189" s="229">
        <v>0</v>
      </c>
      <c r="K1189" s="229">
        <v>0</v>
      </c>
      <c r="L1189" s="229">
        <v>0</v>
      </c>
      <c r="M1189" s="229">
        <v>0</v>
      </c>
      <c r="N1189" s="229">
        <v>0</v>
      </c>
      <c r="O1189" s="229">
        <v>0</v>
      </c>
      <c r="P1189" s="229">
        <v>0</v>
      </c>
      <c r="Q1189" s="229">
        <v>0</v>
      </c>
      <c r="R1189" s="229">
        <v>0</v>
      </c>
      <c r="S1189" s="229">
        <v>0</v>
      </c>
      <c r="T1189" s="229">
        <v>0</v>
      </c>
      <c r="U1189" s="229">
        <v>0</v>
      </c>
      <c r="V1189" s="229">
        <v>0</v>
      </c>
      <c r="W1189" s="229">
        <v>0</v>
      </c>
      <c r="X1189" s="229">
        <v>0</v>
      </c>
      <c r="Y1189" s="229">
        <v>0</v>
      </c>
      <c r="Z1189" s="229">
        <v>0</v>
      </c>
      <c r="AA1189" s="229">
        <v>0</v>
      </c>
      <c r="AB1189" s="229">
        <v>0</v>
      </c>
      <c r="AC1189" s="229">
        <v>0</v>
      </c>
      <c r="AD1189" s="229">
        <v>0</v>
      </c>
      <c r="AE1189" s="229">
        <v>0</v>
      </c>
      <c r="AF1189" s="229">
        <v>0</v>
      </c>
      <c r="AG1189" s="229">
        <v>0</v>
      </c>
      <c r="AH1189" s="229">
        <v>0</v>
      </c>
      <c r="AI1189" s="229">
        <v>0</v>
      </c>
      <c r="AJ1189" s="229">
        <v>0</v>
      </c>
      <c r="AK1189" s="229">
        <v>0</v>
      </c>
      <c r="AL1189" s="229">
        <v>0</v>
      </c>
    </row>
    <row r="1190" spans="1:38">
      <c r="A1190" s="229">
        <v>1515</v>
      </c>
      <c r="B1190" s="229" t="s">
        <v>213</v>
      </c>
      <c r="C1190" s="229" t="s">
        <v>3902</v>
      </c>
      <c r="D1190" s="229">
        <f t="shared" si="18"/>
        <v>0</v>
      </c>
      <c r="G1190" s="229">
        <v>0</v>
      </c>
      <c r="H1190" s="229">
        <v>0</v>
      </c>
      <c r="I1190" s="229">
        <v>0</v>
      </c>
      <c r="J1190" s="229">
        <v>0</v>
      </c>
      <c r="K1190" s="229">
        <v>0</v>
      </c>
      <c r="L1190" s="229">
        <v>0</v>
      </c>
      <c r="M1190" s="229">
        <v>0</v>
      </c>
      <c r="N1190" s="229">
        <v>0</v>
      </c>
      <c r="O1190" s="229">
        <v>0</v>
      </c>
      <c r="P1190" s="229">
        <v>0</v>
      </c>
      <c r="Q1190" s="229">
        <v>0</v>
      </c>
      <c r="R1190" s="229">
        <v>0</v>
      </c>
      <c r="S1190" s="229">
        <v>0</v>
      </c>
      <c r="T1190" s="229">
        <v>0</v>
      </c>
      <c r="U1190" s="229">
        <v>0</v>
      </c>
      <c r="V1190" s="229">
        <v>0</v>
      </c>
      <c r="W1190" s="229">
        <v>0</v>
      </c>
      <c r="X1190" s="229">
        <v>0</v>
      </c>
      <c r="Y1190" s="229">
        <v>0</v>
      </c>
      <c r="Z1190" s="229">
        <v>0</v>
      </c>
      <c r="AA1190" s="229">
        <v>0</v>
      </c>
      <c r="AB1190" s="229">
        <v>0</v>
      </c>
      <c r="AC1190" s="229">
        <v>0</v>
      </c>
      <c r="AD1190" s="229">
        <v>0</v>
      </c>
      <c r="AE1190" s="229">
        <v>0</v>
      </c>
      <c r="AF1190" s="229">
        <v>0</v>
      </c>
      <c r="AG1190" s="229">
        <v>0</v>
      </c>
      <c r="AH1190" s="229">
        <v>0</v>
      </c>
      <c r="AI1190" s="229">
        <v>0</v>
      </c>
      <c r="AJ1190" s="229">
        <v>0</v>
      </c>
      <c r="AK1190" s="229">
        <v>0</v>
      </c>
      <c r="AL1190" s="229">
        <v>0</v>
      </c>
    </row>
    <row r="1191" spans="1:38">
      <c r="A1191" s="229">
        <v>1516</v>
      </c>
      <c r="B1191" s="229" t="s">
        <v>213</v>
      </c>
      <c r="C1191" s="229" t="s">
        <v>3903</v>
      </c>
      <c r="D1191" s="229">
        <f t="shared" si="18"/>
        <v>0</v>
      </c>
      <c r="G1191" s="229">
        <v>0</v>
      </c>
      <c r="H1191" s="229">
        <v>0</v>
      </c>
      <c r="I1191" s="229">
        <v>0</v>
      </c>
      <c r="J1191" s="229">
        <v>0</v>
      </c>
      <c r="K1191" s="229">
        <v>0</v>
      </c>
      <c r="L1191" s="229">
        <v>0</v>
      </c>
      <c r="M1191" s="229">
        <v>0</v>
      </c>
      <c r="N1191" s="229">
        <v>0</v>
      </c>
      <c r="O1191" s="229">
        <v>0</v>
      </c>
      <c r="P1191" s="229">
        <v>0</v>
      </c>
      <c r="Q1191" s="229">
        <v>0</v>
      </c>
      <c r="R1191" s="229">
        <v>0</v>
      </c>
      <c r="S1191" s="229">
        <v>0</v>
      </c>
      <c r="T1191" s="229">
        <v>0</v>
      </c>
      <c r="U1191" s="229">
        <v>0</v>
      </c>
      <c r="V1191" s="229">
        <v>0</v>
      </c>
      <c r="W1191" s="229">
        <v>0</v>
      </c>
      <c r="X1191" s="229">
        <v>0</v>
      </c>
      <c r="Y1191" s="229">
        <v>0</v>
      </c>
      <c r="Z1191" s="229">
        <v>0</v>
      </c>
      <c r="AA1191" s="229">
        <v>0</v>
      </c>
      <c r="AB1191" s="229">
        <v>0</v>
      </c>
      <c r="AC1191" s="229">
        <v>0</v>
      </c>
      <c r="AD1191" s="229">
        <v>0</v>
      </c>
      <c r="AE1191" s="229">
        <v>0</v>
      </c>
      <c r="AF1191" s="229">
        <v>0</v>
      </c>
      <c r="AG1191" s="229">
        <v>0</v>
      </c>
      <c r="AH1191" s="229">
        <v>0</v>
      </c>
      <c r="AI1191" s="229">
        <v>0</v>
      </c>
      <c r="AJ1191" s="229">
        <v>0</v>
      </c>
      <c r="AK1191" s="229">
        <v>0</v>
      </c>
      <c r="AL1191" s="229">
        <v>0</v>
      </c>
    </row>
    <row r="1192" spans="1:38">
      <c r="A1192" s="229">
        <v>1517</v>
      </c>
      <c r="B1192" s="229" t="s">
        <v>213</v>
      </c>
      <c r="C1192" s="229" t="s">
        <v>3904</v>
      </c>
      <c r="D1192" s="229">
        <f t="shared" si="18"/>
        <v>0</v>
      </c>
      <c r="G1192" s="229">
        <v>0</v>
      </c>
      <c r="H1192" s="229">
        <v>0</v>
      </c>
      <c r="I1192" s="229">
        <v>0</v>
      </c>
      <c r="J1192" s="229">
        <v>0</v>
      </c>
      <c r="K1192" s="229">
        <v>0</v>
      </c>
      <c r="L1192" s="229">
        <v>0</v>
      </c>
      <c r="M1192" s="229">
        <v>0</v>
      </c>
      <c r="N1192" s="229">
        <v>0</v>
      </c>
      <c r="O1192" s="229">
        <v>0</v>
      </c>
      <c r="P1192" s="229">
        <v>0</v>
      </c>
      <c r="Q1192" s="229">
        <v>0</v>
      </c>
      <c r="R1192" s="229">
        <v>0</v>
      </c>
      <c r="S1192" s="229">
        <v>0</v>
      </c>
      <c r="T1192" s="229">
        <v>0</v>
      </c>
      <c r="U1192" s="229">
        <v>0</v>
      </c>
      <c r="V1192" s="229">
        <v>0</v>
      </c>
      <c r="W1192" s="229">
        <v>0</v>
      </c>
      <c r="X1192" s="229">
        <v>0</v>
      </c>
      <c r="Y1192" s="229">
        <v>0</v>
      </c>
      <c r="Z1192" s="229">
        <v>0</v>
      </c>
      <c r="AA1192" s="229">
        <v>0</v>
      </c>
      <c r="AB1192" s="229">
        <v>0</v>
      </c>
      <c r="AC1192" s="229">
        <v>0</v>
      </c>
      <c r="AD1192" s="229">
        <v>0</v>
      </c>
      <c r="AE1192" s="229">
        <v>0</v>
      </c>
      <c r="AF1192" s="229">
        <v>0</v>
      </c>
      <c r="AG1192" s="229">
        <v>0</v>
      </c>
      <c r="AH1192" s="229">
        <v>0</v>
      </c>
      <c r="AI1192" s="229">
        <v>0</v>
      </c>
      <c r="AJ1192" s="229">
        <v>0</v>
      </c>
      <c r="AK1192" s="229">
        <v>0</v>
      </c>
      <c r="AL1192" s="229">
        <v>0</v>
      </c>
    </row>
    <row r="1193" spans="1:38">
      <c r="A1193" s="229">
        <v>1518</v>
      </c>
      <c r="B1193" s="229" t="s">
        <v>213</v>
      </c>
      <c r="C1193" s="229" t="s">
        <v>3905</v>
      </c>
      <c r="D1193" s="229">
        <f t="shared" si="18"/>
        <v>0</v>
      </c>
      <c r="G1193" s="229">
        <v>0</v>
      </c>
      <c r="H1193" s="229">
        <v>0</v>
      </c>
      <c r="I1193" s="229">
        <v>0</v>
      </c>
      <c r="J1193" s="229">
        <v>0</v>
      </c>
      <c r="K1193" s="229">
        <v>0</v>
      </c>
      <c r="L1193" s="229">
        <v>0</v>
      </c>
      <c r="M1193" s="229">
        <v>0</v>
      </c>
      <c r="N1193" s="229">
        <v>0</v>
      </c>
      <c r="O1193" s="229">
        <v>0</v>
      </c>
      <c r="P1193" s="229">
        <v>0</v>
      </c>
      <c r="Q1193" s="229">
        <v>0</v>
      </c>
      <c r="R1193" s="229">
        <v>0</v>
      </c>
      <c r="S1193" s="229">
        <v>0</v>
      </c>
      <c r="T1193" s="229">
        <v>0</v>
      </c>
      <c r="U1193" s="229">
        <v>0</v>
      </c>
      <c r="V1193" s="229">
        <v>0</v>
      </c>
      <c r="W1193" s="229">
        <v>0</v>
      </c>
      <c r="X1193" s="229">
        <v>0</v>
      </c>
      <c r="Y1193" s="229">
        <v>0</v>
      </c>
      <c r="Z1193" s="229">
        <v>0</v>
      </c>
      <c r="AA1193" s="229">
        <v>0</v>
      </c>
      <c r="AB1193" s="229">
        <v>0</v>
      </c>
      <c r="AC1193" s="229">
        <v>0</v>
      </c>
      <c r="AD1193" s="229">
        <v>0</v>
      </c>
      <c r="AE1193" s="229">
        <v>0</v>
      </c>
      <c r="AF1193" s="229">
        <v>0</v>
      </c>
      <c r="AG1193" s="229">
        <v>0</v>
      </c>
      <c r="AH1193" s="229">
        <v>0</v>
      </c>
      <c r="AI1193" s="229">
        <v>0</v>
      </c>
      <c r="AJ1193" s="229">
        <v>0</v>
      </c>
      <c r="AK1193" s="229">
        <v>0</v>
      </c>
      <c r="AL1193" s="229">
        <v>0</v>
      </c>
    </row>
    <row r="1194" spans="1:38">
      <c r="A1194" s="229">
        <v>1519</v>
      </c>
      <c r="B1194" s="229" t="s">
        <v>213</v>
      </c>
      <c r="C1194" s="229" t="s">
        <v>3906</v>
      </c>
      <c r="D1194" s="229">
        <f t="shared" si="18"/>
        <v>0</v>
      </c>
      <c r="G1194" s="229">
        <v>0</v>
      </c>
      <c r="H1194" s="229">
        <v>0</v>
      </c>
      <c r="I1194" s="229">
        <v>0</v>
      </c>
      <c r="J1194" s="229">
        <v>0</v>
      </c>
      <c r="K1194" s="229">
        <v>0</v>
      </c>
      <c r="L1194" s="229">
        <v>0</v>
      </c>
      <c r="M1194" s="229">
        <v>0</v>
      </c>
      <c r="N1194" s="229">
        <v>0</v>
      </c>
      <c r="O1194" s="229">
        <v>0</v>
      </c>
      <c r="P1194" s="229">
        <v>0</v>
      </c>
      <c r="Q1194" s="229">
        <v>0</v>
      </c>
      <c r="R1194" s="229">
        <v>0</v>
      </c>
      <c r="S1194" s="229">
        <v>0</v>
      </c>
      <c r="T1194" s="229">
        <v>0</v>
      </c>
      <c r="U1194" s="229">
        <v>0</v>
      </c>
      <c r="V1194" s="229">
        <v>0</v>
      </c>
      <c r="W1194" s="229">
        <v>0</v>
      </c>
      <c r="X1194" s="229">
        <v>0</v>
      </c>
      <c r="Y1194" s="229">
        <v>0</v>
      </c>
      <c r="Z1194" s="229">
        <v>0</v>
      </c>
      <c r="AA1194" s="229">
        <v>0</v>
      </c>
      <c r="AB1194" s="229">
        <v>0</v>
      </c>
      <c r="AC1194" s="229">
        <v>0</v>
      </c>
      <c r="AD1194" s="229">
        <v>0</v>
      </c>
      <c r="AE1194" s="229">
        <v>0</v>
      </c>
      <c r="AF1194" s="229">
        <v>0</v>
      </c>
      <c r="AG1194" s="229">
        <v>0</v>
      </c>
      <c r="AH1194" s="229">
        <v>0</v>
      </c>
      <c r="AI1194" s="229">
        <v>0</v>
      </c>
      <c r="AJ1194" s="229">
        <v>0</v>
      </c>
      <c r="AK1194" s="229">
        <v>0</v>
      </c>
      <c r="AL1194" s="229">
        <v>0</v>
      </c>
    </row>
    <row r="1195" spans="1:38">
      <c r="A1195" s="229">
        <v>1520</v>
      </c>
      <c r="B1195" s="229" t="s">
        <v>213</v>
      </c>
      <c r="C1195" s="229" t="s">
        <v>3907</v>
      </c>
      <c r="D1195" s="229">
        <f t="shared" si="18"/>
        <v>0</v>
      </c>
      <c r="G1195" s="229">
        <v>0</v>
      </c>
      <c r="H1195" s="229">
        <v>0</v>
      </c>
      <c r="I1195" s="229">
        <v>0</v>
      </c>
      <c r="J1195" s="229">
        <v>0</v>
      </c>
      <c r="K1195" s="229">
        <v>0</v>
      </c>
      <c r="L1195" s="229">
        <v>0</v>
      </c>
      <c r="M1195" s="229">
        <v>0</v>
      </c>
      <c r="N1195" s="229">
        <v>0</v>
      </c>
      <c r="O1195" s="229">
        <v>0</v>
      </c>
      <c r="P1195" s="229">
        <v>0</v>
      </c>
      <c r="Q1195" s="229">
        <v>0</v>
      </c>
      <c r="R1195" s="229">
        <v>0</v>
      </c>
      <c r="S1195" s="229">
        <v>0</v>
      </c>
      <c r="T1195" s="229">
        <v>0</v>
      </c>
      <c r="U1195" s="229">
        <v>0</v>
      </c>
      <c r="V1195" s="229">
        <v>0</v>
      </c>
      <c r="W1195" s="229">
        <v>0</v>
      </c>
      <c r="X1195" s="229">
        <v>0</v>
      </c>
      <c r="Y1195" s="229">
        <v>0</v>
      </c>
      <c r="Z1195" s="229">
        <v>0</v>
      </c>
      <c r="AA1195" s="229">
        <v>0</v>
      </c>
      <c r="AB1195" s="229">
        <v>0</v>
      </c>
      <c r="AC1195" s="229">
        <v>0</v>
      </c>
      <c r="AD1195" s="229">
        <v>0</v>
      </c>
      <c r="AE1195" s="229">
        <v>0</v>
      </c>
      <c r="AF1195" s="229">
        <v>0</v>
      </c>
      <c r="AG1195" s="229">
        <v>0</v>
      </c>
      <c r="AH1195" s="229">
        <v>0</v>
      </c>
      <c r="AI1195" s="229">
        <v>0</v>
      </c>
      <c r="AJ1195" s="229">
        <v>0</v>
      </c>
      <c r="AK1195" s="229">
        <v>0</v>
      </c>
      <c r="AL1195" s="229">
        <v>0</v>
      </c>
    </row>
    <row r="1196" spans="1:38">
      <c r="A1196" s="229">
        <v>1521</v>
      </c>
      <c r="B1196" s="229" t="s">
        <v>213</v>
      </c>
      <c r="C1196" s="229" t="s">
        <v>3908</v>
      </c>
      <c r="D1196" s="229">
        <f t="shared" si="18"/>
        <v>0</v>
      </c>
      <c r="G1196" s="229">
        <v>0</v>
      </c>
      <c r="H1196" s="229">
        <v>0</v>
      </c>
      <c r="I1196" s="229">
        <v>0</v>
      </c>
      <c r="J1196" s="229">
        <v>0</v>
      </c>
      <c r="K1196" s="229">
        <v>0</v>
      </c>
      <c r="L1196" s="229">
        <v>0</v>
      </c>
      <c r="M1196" s="229">
        <v>0</v>
      </c>
      <c r="N1196" s="229">
        <v>0</v>
      </c>
      <c r="O1196" s="229">
        <v>0</v>
      </c>
      <c r="P1196" s="229">
        <v>0</v>
      </c>
      <c r="Q1196" s="229">
        <v>0</v>
      </c>
      <c r="R1196" s="229">
        <v>0</v>
      </c>
      <c r="S1196" s="229">
        <v>0</v>
      </c>
      <c r="T1196" s="229">
        <v>0</v>
      </c>
      <c r="U1196" s="229">
        <v>0</v>
      </c>
      <c r="V1196" s="229">
        <v>0</v>
      </c>
      <c r="W1196" s="229">
        <v>0</v>
      </c>
      <c r="X1196" s="229">
        <v>0</v>
      </c>
      <c r="Y1196" s="229">
        <v>0</v>
      </c>
      <c r="Z1196" s="229">
        <v>0</v>
      </c>
      <c r="AA1196" s="229">
        <v>0</v>
      </c>
      <c r="AB1196" s="229">
        <v>0</v>
      </c>
      <c r="AC1196" s="229">
        <v>0</v>
      </c>
      <c r="AD1196" s="229">
        <v>0</v>
      </c>
      <c r="AE1196" s="229">
        <v>0</v>
      </c>
      <c r="AF1196" s="229">
        <v>0</v>
      </c>
      <c r="AG1196" s="229">
        <v>0</v>
      </c>
      <c r="AH1196" s="229">
        <v>0</v>
      </c>
      <c r="AI1196" s="229">
        <v>0</v>
      </c>
      <c r="AJ1196" s="229">
        <v>0</v>
      </c>
      <c r="AK1196" s="229">
        <v>0</v>
      </c>
      <c r="AL1196" s="229">
        <v>0</v>
      </c>
    </row>
    <row r="1197" spans="1:38">
      <c r="A1197" s="229">
        <v>1522</v>
      </c>
      <c r="B1197" s="229" t="s">
        <v>213</v>
      </c>
      <c r="C1197" s="229" t="s">
        <v>3909</v>
      </c>
      <c r="D1197" s="229">
        <f t="shared" si="18"/>
        <v>0</v>
      </c>
      <c r="G1197" s="229">
        <v>0</v>
      </c>
      <c r="H1197" s="229">
        <v>0</v>
      </c>
      <c r="I1197" s="229">
        <v>0</v>
      </c>
      <c r="J1197" s="229">
        <v>0</v>
      </c>
      <c r="K1197" s="229">
        <v>0</v>
      </c>
      <c r="L1197" s="229">
        <v>0</v>
      </c>
      <c r="M1197" s="229">
        <v>0</v>
      </c>
      <c r="N1197" s="229">
        <v>0</v>
      </c>
      <c r="O1197" s="229">
        <v>0</v>
      </c>
      <c r="P1197" s="229">
        <v>0</v>
      </c>
      <c r="Q1197" s="229">
        <v>0</v>
      </c>
      <c r="R1197" s="229">
        <v>0</v>
      </c>
      <c r="S1197" s="229">
        <v>0</v>
      </c>
      <c r="T1197" s="229">
        <v>0</v>
      </c>
      <c r="U1197" s="229">
        <v>0</v>
      </c>
      <c r="V1197" s="229">
        <v>0</v>
      </c>
      <c r="W1197" s="229">
        <v>0</v>
      </c>
      <c r="X1197" s="229">
        <v>0</v>
      </c>
      <c r="Y1197" s="229">
        <v>0</v>
      </c>
      <c r="Z1197" s="229">
        <v>0</v>
      </c>
      <c r="AA1197" s="229">
        <v>0</v>
      </c>
      <c r="AB1197" s="229">
        <v>0</v>
      </c>
      <c r="AC1197" s="229">
        <v>0</v>
      </c>
      <c r="AD1197" s="229">
        <v>0</v>
      </c>
      <c r="AE1197" s="229">
        <v>0</v>
      </c>
      <c r="AF1197" s="229">
        <v>0</v>
      </c>
      <c r="AG1197" s="229">
        <v>0</v>
      </c>
      <c r="AH1197" s="229">
        <v>0</v>
      </c>
      <c r="AI1197" s="229">
        <v>0</v>
      </c>
      <c r="AJ1197" s="229">
        <v>0</v>
      </c>
      <c r="AK1197" s="229">
        <v>0</v>
      </c>
      <c r="AL1197" s="229">
        <v>0</v>
      </c>
    </row>
    <row r="1198" spans="1:38">
      <c r="A1198" s="229">
        <v>1523</v>
      </c>
      <c r="B1198" s="229" t="s">
        <v>213</v>
      </c>
      <c r="C1198" s="229" t="s">
        <v>3910</v>
      </c>
      <c r="D1198" s="229">
        <f t="shared" si="18"/>
        <v>0</v>
      </c>
      <c r="G1198" s="229">
        <v>0</v>
      </c>
      <c r="H1198" s="229">
        <v>0</v>
      </c>
      <c r="I1198" s="229">
        <v>0</v>
      </c>
      <c r="J1198" s="229">
        <v>0</v>
      </c>
      <c r="K1198" s="229">
        <v>0</v>
      </c>
      <c r="L1198" s="229">
        <v>0</v>
      </c>
      <c r="M1198" s="229">
        <v>0</v>
      </c>
      <c r="N1198" s="229">
        <v>0</v>
      </c>
      <c r="O1198" s="229">
        <v>0</v>
      </c>
      <c r="P1198" s="229">
        <v>0</v>
      </c>
      <c r="Q1198" s="229">
        <v>0</v>
      </c>
      <c r="R1198" s="229">
        <v>0</v>
      </c>
      <c r="S1198" s="229">
        <v>0</v>
      </c>
      <c r="T1198" s="229">
        <v>0</v>
      </c>
      <c r="U1198" s="229">
        <v>0</v>
      </c>
      <c r="V1198" s="229">
        <v>0</v>
      </c>
      <c r="W1198" s="229">
        <v>0</v>
      </c>
      <c r="X1198" s="229">
        <v>0</v>
      </c>
      <c r="Y1198" s="229">
        <v>0</v>
      </c>
      <c r="Z1198" s="229">
        <v>0</v>
      </c>
      <c r="AA1198" s="229">
        <v>0</v>
      </c>
      <c r="AB1198" s="229">
        <v>0</v>
      </c>
      <c r="AC1198" s="229">
        <v>0</v>
      </c>
      <c r="AD1198" s="229">
        <v>0</v>
      </c>
      <c r="AE1198" s="229">
        <v>0</v>
      </c>
      <c r="AF1198" s="229">
        <v>0</v>
      </c>
      <c r="AG1198" s="229">
        <v>0</v>
      </c>
      <c r="AH1198" s="229">
        <v>0</v>
      </c>
      <c r="AI1198" s="229">
        <v>0</v>
      </c>
      <c r="AJ1198" s="229">
        <v>0</v>
      </c>
      <c r="AK1198" s="229">
        <v>0</v>
      </c>
      <c r="AL1198" s="229">
        <v>0</v>
      </c>
    </row>
    <row r="1199" spans="1:38">
      <c r="A1199" s="229">
        <v>1525</v>
      </c>
      <c r="B1199" s="229" t="s">
        <v>213</v>
      </c>
      <c r="C1199" s="229" t="s">
        <v>3911</v>
      </c>
      <c r="D1199" s="229">
        <f t="shared" si="18"/>
        <v>0</v>
      </c>
      <c r="G1199" s="229">
        <v>0</v>
      </c>
      <c r="H1199" s="229">
        <v>0</v>
      </c>
      <c r="I1199" s="229">
        <v>0</v>
      </c>
      <c r="J1199" s="229">
        <v>0</v>
      </c>
      <c r="K1199" s="229">
        <v>0</v>
      </c>
      <c r="L1199" s="229">
        <v>0</v>
      </c>
      <c r="M1199" s="229">
        <v>0</v>
      </c>
      <c r="N1199" s="229">
        <v>0</v>
      </c>
      <c r="O1199" s="229">
        <v>0</v>
      </c>
      <c r="P1199" s="229">
        <v>0</v>
      </c>
      <c r="Q1199" s="229">
        <v>0</v>
      </c>
      <c r="R1199" s="229">
        <v>0</v>
      </c>
      <c r="S1199" s="229">
        <v>0</v>
      </c>
      <c r="T1199" s="229">
        <v>0</v>
      </c>
      <c r="U1199" s="229">
        <v>0</v>
      </c>
      <c r="V1199" s="229">
        <v>0</v>
      </c>
      <c r="W1199" s="229">
        <v>0</v>
      </c>
      <c r="X1199" s="229">
        <v>0</v>
      </c>
      <c r="Y1199" s="229">
        <v>0</v>
      </c>
      <c r="Z1199" s="229">
        <v>0</v>
      </c>
      <c r="AA1199" s="229">
        <v>0</v>
      </c>
      <c r="AB1199" s="229">
        <v>0</v>
      </c>
      <c r="AC1199" s="229">
        <v>0</v>
      </c>
      <c r="AD1199" s="229">
        <v>0</v>
      </c>
      <c r="AE1199" s="229">
        <v>0</v>
      </c>
      <c r="AF1199" s="229">
        <v>0</v>
      </c>
      <c r="AG1199" s="229">
        <v>0</v>
      </c>
      <c r="AH1199" s="229">
        <v>0</v>
      </c>
      <c r="AI1199" s="229">
        <v>0</v>
      </c>
      <c r="AJ1199" s="229">
        <v>0</v>
      </c>
      <c r="AK1199" s="229">
        <v>0</v>
      </c>
      <c r="AL1199" s="229">
        <v>0</v>
      </c>
    </row>
    <row r="1200" spans="1:38">
      <c r="A1200" s="229">
        <v>1527</v>
      </c>
      <c r="B1200" s="229" t="s">
        <v>213</v>
      </c>
      <c r="C1200" s="229" t="s">
        <v>3912</v>
      </c>
      <c r="D1200" s="229">
        <f t="shared" si="18"/>
        <v>0</v>
      </c>
      <c r="G1200" s="229">
        <v>0</v>
      </c>
      <c r="H1200" s="229">
        <v>0</v>
      </c>
      <c r="I1200" s="229">
        <v>0</v>
      </c>
      <c r="J1200" s="229">
        <v>0</v>
      </c>
      <c r="K1200" s="229">
        <v>0</v>
      </c>
      <c r="L1200" s="229">
        <v>0</v>
      </c>
      <c r="M1200" s="229">
        <v>0</v>
      </c>
      <c r="N1200" s="229">
        <v>0</v>
      </c>
      <c r="O1200" s="229">
        <v>0</v>
      </c>
      <c r="P1200" s="229">
        <v>0</v>
      </c>
      <c r="Q1200" s="229">
        <v>0</v>
      </c>
      <c r="R1200" s="229">
        <v>0</v>
      </c>
      <c r="S1200" s="229">
        <v>0</v>
      </c>
      <c r="T1200" s="229">
        <v>0</v>
      </c>
      <c r="U1200" s="229">
        <v>0</v>
      </c>
      <c r="V1200" s="229">
        <v>0</v>
      </c>
      <c r="W1200" s="229">
        <v>0</v>
      </c>
      <c r="X1200" s="229">
        <v>0</v>
      </c>
      <c r="Y1200" s="229">
        <v>0</v>
      </c>
      <c r="Z1200" s="229">
        <v>0</v>
      </c>
      <c r="AA1200" s="229">
        <v>0</v>
      </c>
      <c r="AB1200" s="229">
        <v>0</v>
      </c>
      <c r="AC1200" s="229">
        <v>0</v>
      </c>
      <c r="AD1200" s="229">
        <v>0</v>
      </c>
      <c r="AE1200" s="229">
        <v>0</v>
      </c>
      <c r="AF1200" s="229">
        <v>0</v>
      </c>
      <c r="AG1200" s="229">
        <v>0</v>
      </c>
      <c r="AH1200" s="229">
        <v>0</v>
      </c>
      <c r="AI1200" s="229">
        <v>0</v>
      </c>
      <c r="AJ1200" s="229">
        <v>0</v>
      </c>
      <c r="AK1200" s="229">
        <v>0</v>
      </c>
      <c r="AL1200" s="229">
        <v>0</v>
      </c>
    </row>
    <row r="1201" spans="1:38">
      <c r="A1201" s="229">
        <v>1528</v>
      </c>
      <c r="B1201" s="229" t="s">
        <v>213</v>
      </c>
      <c r="C1201" s="229" t="s">
        <v>3913</v>
      </c>
      <c r="D1201" s="229">
        <f t="shared" si="18"/>
        <v>0</v>
      </c>
      <c r="G1201" s="229">
        <v>0</v>
      </c>
      <c r="H1201" s="229">
        <v>0</v>
      </c>
      <c r="I1201" s="229">
        <v>0</v>
      </c>
      <c r="J1201" s="229">
        <v>0</v>
      </c>
      <c r="K1201" s="229">
        <v>0</v>
      </c>
      <c r="L1201" s="229">
        <v>0</v>
      </c>
      <c r="M1201" s="229">
        <v>0</v>
      </c>
      <c r="N1201" s="229">
        <v>0</v>
      </c>
      <c r="O1201" s="229">
        <v>0</v>
      </c>
      <c r="P1201" s="229">
        <v>0</v>
      </c>
      <c r="Q1201" s="229">
        <v>0</v>
      </c>
      <c r="R1201" s="229">
        <v>0</v>
      </c>
      <c r="S1201" s="229">
        <v>0</v>
      </c>
      <c r="T1201" s="229">
        <v>0</v>
      </c>
      <c r="U1201" s="229">
        <v>0</v>
      </c>
      <c r="V1201" s="229">
        <v>0</v>
      </c>
      <c r="W1201" s="229">
        <v>0</v>
      </c>
      <c r="X1201" s="229">
        <v>0</v>
      </c>
      <c r="Y1201" s="229">
        <v>0</v>
      </c>
      <c r="Z1201" s="229">
        <v>0</v>
      </c>
      <c r="AA1201" s="229">
        <v>0</v>
      </c>
      <c r="AB1201" s="229">
        <v>0</v>
      </c>
      <c r="AC1201" s="229">
        <v>0</v>
      </c>
      <c r="AD1201" s="229">
        <v>0</v>
      </c>
      <c r="AE1201" s="229">
        <v>0</v>
      </c>
      <c r="AF1201" s="229">
        <v>0</v>
      </c>
      <c r="AG1201" s="229">
        <v>0</v>
      </c>
      <c r="AH1201" s="229">
        <v>0</v>
      </c>
      <c r="AI1201" s="229">
        <v>0</v>
      </c>
      <c r="AJ1201" s="229">
        <v>0</v>
      </c>
      <c r="AK1201" s="229">
        <v>0</v>
      </c>
      <c r="AL1201" s="229">
        <v>0</v>
      </c>
    </row>
    <row r="1202" spans="1:38">
      <c r="A1202" s="229">
        <v>1529</v>
      </c>
      <c r="B1202" s="229" t="s">
        <v>213</v>
      </c>
      <c r="C1202" s="229" t="s">
        <v>3914</v>
      </c>
      <c r="D1202" s="229">
        <f t="shared" si="18"/>
        <v>0</v>
      </c>
      <c r="G1202" s="229">
        <v>0</v>
      </c>
      <c r="H1202" s="229">
        <v>0</v>
      </c>
      <c r="I1202" s="229">
        <v>0</v>
      </c>
      <c r="J1202" s="229">
        <v>0</v>
      </c>
      <c r="K1202" s="229">
        <v>0</v>
      </c>
      <c r="L1202" s="229">
        <v>0</v>
      </c>
      <c r="M1202" s="229">
        <v>0</v>
      </c>
      <c r="N1202" s="229">
        <v>0</v>
      </c>
      <c r="O1202" s="229">
        <v>0</v>
      </c>
      <c r="P1202" s="229">
        <v>0</v>
      </c>
      <c r="Q1202" s="229">
        <v>0</v>
      </c>
      <c r="R1202" s="229">
        <v>0</v>
      </c>
      <c r="S1202" s="229">
        <v>0</v>
      </c>
      <c r="T1202" s="229">
        <v>0</v>
      </c>
      <c r="U1202" s="229">
        <v>0</v>
      </c>
      <c r="V1202" s="229">
        <v>0</v>
      </c>
      <c r="W1202" s="229">
        <v>0</v>
      </c>
      <c r="X1202" s="229">
        <v>0</v>
      </c>
      <c r="Y1202" s="229">
        <v>0</v>
      </c>
      <c r="Z1202" s="229">
        <v>0</v>
      </c>
      <c r="AA1202" s="229">
        <v>0</v>
      </c>
      <c r="AB1202" s="229">
        <v>0</v>
      </c>
      <c r="AC1202" s="229">
        <v>0</v>
      </c>
      <c r="AD1202" s="229">
        <v>0</v>
      </c>
      <c r="AE1202" s="229">
        <v>0</v>
      </c>
      <c r="AF1202" s="229">
        <v>0</v>
      </c>
      <c r="AG1202" s="229">
        <v>0</v>
      </c>
      <c r="AH1202" s="229">
        <v>0</v>
      </c>
      <c r="AI1202" s="229">
        <v>0</v>
      </c>
      <c r="AJ1202" s="229">
        <v>0</v>
      </c>
      <c r="AK1202" s="229">
        <v>0</v>
      </c>
      <c r="AL1202" s="229">
        <v>0</v>
      </c>
    </row>
    <row r="1203" spans="1:38">
      <c r="A1203" s="229">
        <v>1530</v>
      </c>
      <c r="B1203" s="229" t="s">
        <v>213</v>
      </c>
      <c r="C1203" s="229" t="s">
        <v>3915</v>
      </c>
      <c r="D1203" s="229">
        <f t="shared" si="18"/>
        <v>0</v>
      </c>
      <c r="G1203" s="229">
        <v>0</v>
      </c>
      <c r="H1203" s="229">
        <v>0</v>
      </c>
      <c r="I1203" s="229">
        <v>0</v>
      </c>
      <c r="J1203" s="229">
        <v>0</v>
      </c>
      <c r="K1203" s="229">
        <v>0</v>
      </c>
      <c r="L1203" s="229">
        <v>0</v>
      </c>
      <c r="M1203" s="229">
        <v>0</v>
      </c>
      <c r="N1203" s="229">
        <v>0</v>
      </c>
      <c r="O1203" s="229">
        <v>0</v>
      </c>
      <c r="P1203" s="229">
        <v>0</v>
      </c>
      <c r="Q1203" s="229">
        <v>0</v>
      </c>
      <c r="R1203" s="229">
        <v>0</v>
      </c>
      <c r="S1203" s="229">
        <v>0</v>
      </c>
      <c r="T1203" s="229">
        <v>0</v>
      </c>
      <c r="U1203" s="229">
        <v>0</v>
      </c>
      <c r="V1203" s="229">
        <v>0</v>
      </c>
      <c r="W1203" s="229">
        <v>0</v>
      </c>
      <c r="X1203" s="229">
        <v>0</v>
      </c>
      <c r="Y1203" s="229">
        <v>0</v>
      </c>
      <c r="Z1203" s="229">
        <v>0</v>
      </c>
      <c r="AA1203" s="229">
        <v>0</v>
      </c>
      <c r="AB1203" s="229">
        <v>0</v>
      </c>
      <c r="AC1203" s="229">
        <v>0</v>
      </c>
      <c r="AD1203" s="229">
        <v>0</v>
      </c>
      <c r="AE1203" s="229">
        <v>0</v>
      </c>
      <c r="AF1203" s="229">
        <v>0</v>
      </c>
      <c r="AG1203" s="229">
        <v>0</v>
      </c>
      <c r="AH1203" s="229">
        <v>0</v>
      </c>
      <c r="AI1203" s="229">
        <v>0</v>
      </c>
      <c r="AJ1203" s="229">
        <v>0</v>
      </c>
      <c r="AK1203" s="229">
        <v>0</v>
      </c>
      <c r="AL1203" s="229">
        <v>0</v>
      </c>
    </row>
    <row r="1204" spans="1:38">
      <c r="A1204" s="229">
        <v>1531</v>
      </c>
      <c r="B1204" s="229" t="s">
        <v>213</v>
      </c>
      <c r="C1204" s="229" t="s">
        <v>3916</v>
      </c>
      <c r="D1204" s="229">
        <f t="shared" si="18"/>
        <v>0</v>
      </c>
      <c r="G1204" s="229">
        <v>0</v>
      </c>
      <c r="H1204" s="229">
        <v>0</v>
      </c>
      <c r="I1204" s="229">
        <v>0</v>
      </c>
      <c r="J1204" s="229">
        <v>0</v>
      </c>
      <c r="K1204" s="229">
        <v>0</v>
      </c>
      <c r="L1204" s="229">
        <v>0</v>
      </c>
      <c r="M1204" s="229">
        <v>0</v>
      </c>
      <c r="N1204" s="229">
        <v>0</v>
      </c>
      <c r="O1204" s="229">
        <v>0</v>
      </c>
      <c r="P1204" s="229">
        <v>0</v>
      </c>
      <c r="Q1204" s="229">
        <v>0</v>
      </c>
      <c r="R1204" s="229">
        <v>0</v>
      </c>
      <c r="S1204" s="229">
        <v>0</v>
      </c>
      <c r="T1204" s="229">
        <v>0</v>
      </c>
      <c r="U1204" s="229">
        <v>0</v>
      </c>
      <c r="V1204" s="229">
        <v>0</v>
      </c>
      <c r="W1204" s="229">
        <v>0</v>
      </c>
      <c r="X1204" s="229">
        <v>0</v>
      </c>
      <c r="Y1204" s="229">
        <v>0</v>
      </c>
      <c r="Z1204" s="229">
        <v>0</v>
      </c>
      <c r="AA1204" s="229">
        <v>0</v>
      </c>
      <c r="AB1204" s="229">
        <v>0</v>
      </c>
      <c r="AC1204" s="229">
        <v>0</v>
      </c>
      <c r="AD1204" s="229">
        <v>0</v>
      </c>
      <c r="AE1204" s="229">
        <v>0</v>
      </c>
      <c r="AF1204" s="229">
        <v>0</v>
      </c>
      <c r="AG1204" s="229">
        <v>0</v>
      </c>
      <c r="AH1204" s="229">
        <v>0</v>
      </c>
      <c r="AI1204" s="229">
        <v>0</v>
      </c>
      <c r="AJ1204" s="229">
        <v>0</v>
      </c>
      <c r="AK1204" s="229">
        <v>0</v>
      </c>
      <c r="AL1204" s="229">
        <v>0</v>
      </c>
    </row>
    <row r="1205" spans="1:38">
      <c r="A1205" s="229">
        <v>1532</v>
      </c>
      <c r="B1205" s="229" t="s">
        <v>213</v>
      </c>
      <c r="C1205" s="229" t="s">
        <v>3917</v>
      </c>
      <c r="D1205" s="229">
        <f t="shared" si="18"/>
        <v>0</v>
      </c>
      <c r="G1205" s="229">
        <v>0</v>
      </c>
      <c r="H1205" s="229">
        <v>0</v>
      </c>
      <c r="I1205" s="229">
        <v>0</v>
      </c>
      <c r="J1205" s="229">
        <v>0</v>
      </c>
      <c r="K1205" s="229">
        <v>0</v>
      </c>
      <c r="L1205" s="229">
        <v>0</v>
      </c>
      <c r="M1205" s="229">
        <v>0</v>
      </c>
      <c r="N1205" s="229">
        <v>0</v>
      </c>
      <c r="O1205" s="229">
        <v>0</v>
      </c>
      <c r="P1205" s="229">
        <v>0</v>
      </c>
      <c r="Q1205" s="229">
        <v>0</v>
      </c>
      <c r="R1205" s="229">
        <v>0</v>
      </c>
      <c r="S1205" s="229">
        <v>0</v>
      </c>
      <c r="T1205" s="229">
        <v>0</v>
      </c>
      <c r="U1205" s="229">
        <v>0</v>
      </c>
      <c r="V1205" s="229">
        <v>0</v>
      </c>
      <c r="W1205" s="229">
        <v>0</v>
      </c>
      <c r="X1205" s="229">
        <v>0</v>
      </c>
      <c r="Y1205" s="229">
        <v>0</v>
      </c>
      <c r="Z1205" s="229">
        <v>0</v>
      </c>
      <c r="AA1205" s="229">
        <v>0</v>
      </c>
      <c r="AB1205" s="229">
        <v>0</v>
      </c>
      <c r="AC1205" s="229">
        <v>0</v>
      </c>
      <c r="AD1205" s="229">
        <v>0</v>
      </c>
      <c r="AE1205" s="229">
        <v>0</v>
      </c>
      <c r="AF1205" s="229">
        <v>0</v>
      </c>
      <c r="AG1205" s="229">
        <v>0</v>
      </c>
      <c r="AH1205" s="229">
        <v>0</v>
      </c>
      <c r="AI1205" s="229">
        <v>0</v>
      </c>
      <c r="AJ1205" s="229">
        <v>0</v>
      </c>
      <c r="AK1205" s="229">
        <v>0</v>
      </c>
      <c r="AL1205" s="229">
        <v>0</v>
      </c>
    </row>
    <row r="1206" spans="1:38">
      <c r="A1206" s="229">
        <v>1541</v>
      </c>
      <c r="B1206" s="229" t="s">
        <v>213</v>
      </c>
      <c r="C1206" s="229" t="s">
        <v>3918</v>
      </c>
      <c r="D1206" s="229">
        <f t="shared" si="18"/>
        <v>0</v>
      </c>
      <c r="G1206" s="229">
        <v>0</v>
      </c>
      <c r="H1206" s="229">
        <v>0</v>
      </c>
      <c r="I1206" s="229">
        <v>0</v>
      </c>
      <c r="J1206" s="229">
        <v>0</v>
      </c>
      <c r="K1206" s="229">
        <v>0</v>
      </c>
      <c r="L1206" s="229">
        <v>0</v>
      </c>
      <c r="M1206" s="229">
        <v>0</v>
      </c>
      <c r="N1206" s="229">
        <v>0</v>
      </c>
      <c r="O1206" s="229">
        <v>0</v>
      </c>
      <c r="P1206" s="229">
        <v>0</v>
      </c>
      <c r="Q1206" s="229">
        <v>0</v>
      </c>
      <c r="R1206" s="229">
        <v>0</v>
      </c>
      <c r="S1206" s="229">
        <v>0</v>
      </c>
      <c r="T1206" s="229">
        <v>0</v>
      </c>
      <c r="U1206" s="229">
        <v>0</v>
      </c>
      <c r="V1206" s="229">
        <v>0</v>
      </c>
      <c r="W1206" s="229">
        <v>0</v>
      </c>
      <c r="X1206" s="229">
        <v>0</v>
      </c>
      <c r="Y1206" s="229">
        <v>0</v>
      </c>
      <c r="Z1206" s="229">
        <v>0</v>
      </c>
      <c r="AA1206" s="229">
        <v>0</v>
      </c>
      <c r="AB1206" s="229">
        <v>0</v>
      </c>
      <c r="AC1206" s="229">
        <v>0</v>
      </c>
      <c r="AD1206" s="229">
        <v>0</v>
      </c>
      <c r="AE1206" s="229">
        <v>0</v>
      </c>
      <c r="AF1206" s="229">
        <v>0</v>
      </c>
      <c r="AG1206" s="229">
        <v>0</v>
      </c>
      <c r="AH1206" s="229">
        <v>0</v>
      </c>
      <c r="AI1206" s="229">
        <v>0</v>
      </c>
      <c r="AJ1206" s="229">
        <v>0</v>
      </c>
      <c r="AK1206" s="229">
        <v>0</v>
      </c>
      <c r="AL1206" s="229">
        <v>0</v>
      </c>
    </row>
    <row r="1207" spans="1:38">
      <c r="A1207" s="229">
        <v>1542</v>
      </c>
      <c r="B1207" s="229" t="s">
        <v>213</v>
      </c>
      <c r="C1207" s="229" t="s">
        <v>3919</v>
      </c>
      <c r="D1207" s="229">
        <f t="shared" si="18"/>
        <v>4000</v>
      </c>
      <c r="G1207" s="229">
        <v>0</v>
      </c>
      <c r="H1207" s="229">
        <v>0</v>
      </c>
      <c r="I1207" s="229">
        <v>0</v>
      </c>
      <c r="J1207" s="229">
        <v>0</v>
      </c>
      <c r="K1207" s="229">
        <v>0</v>
      </c>
      <c r="L1207" s="229">
        <v>0</v>
      </c>
      <c r="M1207" s="229">
        <v>0</v>
      </c>
      <c r="N1207" s="229">
        <v>0</v>
      </c>
      <c r="O1207" s="229">
        <v>0</v>
      </c>
      <c r="P1207" s="229">
        <v>1000</v>
      </c>
      <c r="Q1207" s="229">
        <v>0</v>
      </c>
      <c r="R1207" s="229">
        <v>0</v>
      </c>
      <c r="S1207" s="229">
        <v>1000</v>
      </c>
      <c r="T1207" s="229">
        <v>0</v>
      </c>
      <c r="U1207" s="229">
        <v>0</v>
      </c>
      <c r="V1207" s="229">
        <v>0</v>
      </c>
      <c r="W1207" s="229">
        <v>0</v>
      </c>
      <c r="X1207" s="229">
        <v>0</v>
      </c>
      <c r="Y1207" s="229">
        <v>0</v>
      </c>
      <c r="Z1207" s="229">
        <v>1000</v>
      </c>
      <c r="AA1207" s="229">
        <v>0</v>
      </c>
      <c r="AB1207" s="229">
        <v>0</v>
      </c>
      <c r="AC1207" s="229">
        <v>0</v>
      </c>
      <c r="AD1207" s="229">
        <v>0</v>
      </c>
      <c r="AE1207" s="229">
        <v>0</v>
      </c>
      <c r="AF1207" s="229">
        <v>0</v>
      </c>
      <c r="AG1207" s="229">
        <v>1000</v>
      </c>
      <c r="AH1207" s="229">
        <v>0</v>
      </c>
      <c r="AI1207" s="229">
        <v>0</v>
      </c>
      <c r="AJ1207" s="229">
        <v>0</v>
      </c>
      <c r="AK1207" s="229">
        <v>0</v>
      </c>
      <c r="AL1207" s="229">
        <v>4000</v>
      </c>
    </row>
    <row r="1208" spans="1:38">
      <c r="A1208" s="229">
        <v>1543</v>
      </c>
      <c r="B1208" s="229" t="s">
        <v>3883</v>
      </c>
      <c r="C1208" s="229" t="s">
        <v>3920</v>
      </c>
      <c r="D1208" s="229">
        <f t="shared" si="18"/>
        <v>0</v>
      </c>
      <c r="G1208" s="229">
        <v>0</v>
      </c>
      <c r="H1208" s="229">
        <v>0</v>
      </c>
      <c r="I1208" s="229">
        <v>0</v>
      </c>
      <c r="J1208" s="229">
        <v>0</v>
      </c>
      <c r="K1208" s="229">
        <v>0</v>
      </c>
      <c r="L1208" s="229">
        <v>0</v>
      </c>
      <c r="M1208" s="229">
        <v>0</v>
      </c>
      <c r="N1208" s="229">
        <v>0</v>
      </c>
      <c r="O1208" s="229">
        <v>0</v>
      </c>
      <c r="P1208" s="229">
        <v>0</v>
      </c>
      <c r="Q1208" s="229">
        <v>0</v>
      </c>
      <c r="R1208" s="229">
        <v>0</v>
      </c>
      <c r="S1208" s="229">
        <v>0</v>
      </c>
      <c r="T1208" s="229">
        <v>0</v>
      </c>
      <c r="U1208" s="229">
        <v>0</v>
      </c>
      <c r="V1208" s="229">
        <v>0</v>
      </c>
      <c r="W1208" s="229">
        <v>0</v>
      </c>
      <c r="X1208" s="229">
        <v>0</v>
      </c>
      <c r="Y1208" s="229">
        <v>0</v>
      </c>
      <c r="Z1208" s="229">
        <v>0</v>
      </c>
      <c r="AA1208" s="229">
        <v>0</v>
      </c>
      <c r="AB1208" s="229">
        <v>0</v>
      </c>
      <c r="AC1208" s="229">
        <v>0</v>
      </c>
      <c r="AD1208" s="229">
        <v>0</v>
      </c>
      <c r="AE1208" s="229">
        <v>0</v>
      </c>
      <c r="AF1208" s="229">
        <v>0</v>
      </c>
      <c r="AG1208" s="229">
        <v>0</v>
      </c>
      <c r="AH1208" s="229">
        <v>0</v>
      </c>
      <c r="AI1208" s="229">
        <v>0</v>
      </c>
      <c r="AJ1208" s="229">
        <v>0</v>
      </c>
      <c r="AK1208" s="229">
        <v>0</v>
      </c>
      <c r="AL1208" s="229">
        <v>0</v>
      </c>
    </row>
    <row r="1209" spans="1:38">
      <c r="A1209" s="229">
        <v>1544</v>
      </c>
      <c r="B1209" s="229" t="s">
        <v>3883</v>
      </c>
      <c r="C1209" s="229" t="s">
        <v>3921</v>
      </c>
      <c r="D1209" s="229">
        <f t="shared" si="18"/>
        <v>0</v>
      </c>
      <c r="G1209" s="229">
        <v>0</v>
      </c>
      <c r="H1209" s="229">
        <v>0</v>
      </c>
      <c r="I1209" s="229">
        <v>0</v>
      </c>
      <c r="J1209" s="229">
        <v>0</v>
      </c>
      <c r="K1209" s="229">
        <v>0</v>
      </c>
      <c r="L1209" s="229">
        <v>0</v>
      </c>
      <c r="M1209" s="229">
        <v>0</v>
      </c>
      <c r="N1209" s="229">
        <v>0</v>
      </c>
      <c r="O1209" s="229">
        <v>0</v>
      </c>
      <c r="P1209" s="229">
        <v>0</v>
      </c>
      <c r="Q1209" s="229">
        <v>0</v>
      </c>
      <c r="R1209" s="229">
        <v>0</v>
      </c>
      <c r="S1209" s="229">
        <v>0</v>
      </c>
      <c r="T1209" s="229">
        <v>0</v>
      </c>
      <c r="U1209" s="229">
        <v>0</v>
      </c>
      <c r="V1209" s="229">
        <v>0</v>
      </c>
      <c r="W1209" s="229">
        <v>0</v>
      </c>
      <c r="X1209" s="229">
        <v>0</v>
      </c>
      <c r="Y1209" s="229">
        <v>0</v>
      </c>
      <c r="Z1209" s="229">
        <v>0</v>
      </c>
      <c r="AA1209" s="229">
        <v>0</v>
      </c>
      <c r="AB1209" s="229">
        <v>0</v>
      </c>
      <c r="AC1209" s="229">
        <v>0</v>
      </c>
      <c r="AD1209" s="229">
        <v>0</v>
      </c>
      <c r="AE1209" s="229">
        <v>0</v>
      </c>
      <c r="AF1209" s="229">
        <v>0</v>
      </c>
      <c r="AG1209" s="229">
        <v>0</v>
      </c>
      <c r="AH1209" s="229">
        <v>0</v>
      </c>
      <c r="AI1209" s="229">
        <v>0</v>
      </c>
      <c r="AJ1209" s="229">
        <v>0</v>
      </c>
      <c r="AK1209" s="229">
        <v>0</v>
      </c>
      <c r="AL1209" s="229">
        <v>0</v>
      </c>
    </row>
    <row r="1210" spans="1:38">
      <c r="A1210" s="229">
        <v>1545</v>
      </c>
      <c r="B1210" s="229" t="s">
        <v>213</v>
      </c>
      <c r="C1210" s="229" t="s">
        <v>3922</v>
      </c>
      <c r="D1210" s="229">
        <f t="shared" si="18"/>
        <v>4400</v>
      </c>
      <c r="G1210" s="229">
        <v>0</v>
      </c>
      <c r="H1210" s="229">
        <v>0</v>
      </c>
      <c r="I1210" s="229">
        <v>0</v>
      </c>
      <c r="J1210" s="229">
        <v>0</v>
      </c>
      <c r="K1210" s="229">
        <v>0</v>
      </c>
      <c r="L1210" s="229">
        <v>800</v>
      </c>
      <c r="M1210" s="229">
        <v>0</v>
      </c>
      <c r="N1210" s="229">
        <v>0</v>
      </c>
      <c r="O1210" s="229">
        <v>0</v>
      </c>
      <c r="P1210" s="229">
        <v>0</v>
      </c>
      <c r="Q1210" s="229">
        <v>0</v>
      </c>
      <c r="R1210" s="229">
        <v>800</v>
      </c>
      <c r="S1210" s="229">
        <v>0</v>
      </c>
      <c r="T1210" s="229">
        <v>0</v>
      </c>
      <c r="U1210" s="229">
        <v>0</v>
      </c>
      <c r="V1210" s="229">
        <v>0</v>
      </c>
      <c r="W1210" s="229">
        <v>0</v>
      </c>
      <c r="X1210" s="229">
        <v>800</v>
      </c>
      <c r="Y1210" s="229">
        <v>0</v>
      </c>
      <c r="Z1210" s="229">
        <v>0</v>
      </c>
      <c r="AA1210" s="229">
        <v>0</v>
      </c>
      <c r="AB1210" s="229">
        <v>0</v>
      </c>
      <c r="AC1210" s="229">
        <v>0</v>
      </c>
      <c r="AD1210" s="229">
        <v>0</v>
      </c>
      <c r="AE1210" s="229">
        <v>1000</v>
      </c>
      <c r="AF1210" s="229">
        <v>0</v>
      </c>
      <c r="AG1210" s="229">
        <v>0</v>
      </c>
      <c r="AH1210" s="229">
        <v>1000</v>
      </c>
      <c r="AI1210" s="229">
        <v>0</v>
      </c>
      <c r="AJ1210" s="229">
        <v>0</v>
      </c>
      <c r="AK1210" s="229">
        <v>0</v>
      </c>
      <c r="AL1210" s="229">
        <v>4400</v>
      </c>
    </row>
    <row r="1211" spans="1:38">
      <c r="A1211" s="229">
        <v>1546</v>
      </c>
      <c r="B1211" s="229" t="s">
        <v>213</v>
      </c>
      <c r="C1211" s="229" t="s">
        <v>3923</v>
      </c>
      <c r="D1211" s="229">
        <f t="shared" si="18"/>
        <v>4400</v>
      </c>
      <c r="G1211" s="229">
        <v>0</v>
      </c>
      <c r="H1211" s="229">
        <v>0</v>
      </c>
      <c r="I1211" s="229">
        <v>0</v>
      </c>
      <c r="J1211" s="229">
        <v>0</v>
      </c>
      <c r="K1211" s="229">
        <v>0</v>
      </c>
      <c r="L1211" s="229">
        <v>800</v>
      </c>
      <c r="M1211" s="229">
        <v>0</v>
      </c>
      <c r="N1211" s="229">
        <v>0</v>
      </c>
      <c r="O1211" s="229">
        <v>0</v>
      </c>
      <c r="P1211" s="229">
        <v>0</v>
      </c>
      <c r="Q1211" s="229">
        <v>0</v>
      </c>
      <c r="R1211" s="229">
        <v>800</v>
      </c>
      <c r="S1211" s="229">
        <v>0</v>
      </c>
      <c r="T1211" s="229">
        <v>0</v>
      </c>
      <c r="U1211" s="229">
        <v>0</v>
      </c>
      <c r="V1211" s="229">
        <v>0</v>
      </c>
      <c r="W1211" s="229">
        <v>0</v>
      </c>
      <c r="X1211" s="229">
        <v>800</v>
      </c>
      <c r="Y1211" s="229">
        <v>0</v>
      </c>
      <c r="Z1211" s="229">
        <v>0</v>
      </c>
      <c r="AA1211" s="229">
        <v>0</v>
      </c>
      <c r="AB1211" s="229">
        <v>0</v>
      </c>
      <c r="AC1211" s="229">
        <v>0</v>
      </c>
      <c r="AD1211" s="229">
        <v>0</v>
      </c>
      <c r="AE1211" s="229">
        <v>1000</v>
      </c>
      <c r="AF1211" s="229">
        <v>0</v>
      </c>
      <c r="AG1211" s="229">
        <v>0</v>
      </c>
      <c r="AH1211" s="229">
        <v>1000</v>
      </c>
      <c r="AI1211" s="229">
        <v>0</v>
      </c>
      <c r="AJ1211" s="229">
        <v>0</v>
      </c>
      <c r="AK1211" s="229">
        <v>0</v>
      </c>
      <c r="AL1211" s="229">
        <v>4400</v>
      </c>
    </row>
    <row r="1212" spans="1:38">
      <c r="A1212" s="229">
        <v>1547</v>
      </c>
      <c r="B1212" s="229" t="s">
        <v>213</v>
      </c>
      <c r="C1212" s="229" t="s">
        <v>3924</v>
      </c>
      <c r="D1212" s="229">
        <f t="shared" si="18"/>
        <v>6000</v>
      </c>
      <c r="G1212" s="229">
        <v>0</v>
      </c>
      <c r="H1212" s="229">
        <v>0</v>
      </c>
      <c r="I1212" s="229">
        <v>0</v>
      </c>
      <c r="J1212" s="229">
        <v>0</v>
      </c>
      <c r="K1212" s="229">
        <v>0</v>
      </c>
      <c r="L1212" s="229">
        <v>1200</v>
      </c>
      <c r="M1212" s="229">
        <v>0</v>
      </c>
      <c r="N1212" s="229">
        <v>0</v>
      </c>
      <c r="O1212" s="229">
        <v>0</v>
      </c>
      <c r="P1212" s="229">
        <v>0</v>
      </c>
      <c r="Q1212" s="229">
        <v>0</v>
      </c>
      <c r="R1212" s="229">
        <v>1200</v>
      </c>
      <c r="S1212" s="229">
        <v>0</v>
      </c>
      <c r="T1212" s="229">
        <v>0</v>
      </c>
      <c r="U1212" s="229">
        <v>0</v>
      </c>
      <c r="V1212" s="229">
        <v>0</v>
      </c>
      <c r="W1212" s="229">
        <v>0</v>
      </c>
      <c r="X1212" s="229">
        <v>0</v>
      </c>
      <c r="Y1212" s="229">
        <v>1200</v>
      </c>
      <c r="Z1212" s="229">
        <v>0</v>
      </c>
      <c r="AA1212" s="229">
        <v>0</v>
      </c>
      <c r="AB1212" s="229">
        <v>0</v>
      </c>
      <c r="AC1212" s="229">
        <v>0</v>
      </c>
      <c r="AD1212" s="229">
        <v>0</v>
      </c>
      <c r="AE1212" s="229">
        <v>1200</v>
      </c>
      <c r="AF1212" s="229">
        <v>0</v>
      </c>
      <c r="AG1212" s="229">
        <v>0</v>
      </c>
      <c r="AH1212" s="229">
        <v>1200</v>
      </c>
      <c r="AI1212" s="229">
        <v>0</v>
      </c>
      <c r="AJ1212" s="229">
        <v>0</v>
      </c>
      <c r="AK1212" s="229">
        <v>0</v>
      </c>
      <c r="AL1212" s="229">
        <v>6000</v>
      </c>
    </row>
    <row r="1213" spans="1:38">
      <c r="A1213" s="229">
        <v>1548</v>
      </c>
      <c r="B1213" s="229" t="s">
        <v>213</v>
      </c>
      <c r="C1213" s="229" t="s">
        <v>3925</v>
      </c>
      <c r="D1213" s="229">
        <f t="shared" si="18"/>
        <v>6000</v>
      </c>
      <c r="G1213" s="229">
        <v>0</v>
      </c>
      <c r="H1213" s="229">
        <v>0</v>
      </c>
      <c r="I1213" s="229">
        <v>0</v>
      </c>
      <c r="J1213" s="229">
        <v>0</v>
      </c>
      <c r="K1213" s="229">
        <v>0</v>
      </c>
      <c r="L1213" s="229">
        <v>1200</v>
      </c>
      <c r="M1213" s="229">
        <v>0</v>
      </c>
      <c r="N1213" s="229">
        <v>0</v>
      </c>
      <c r="O1213" s="229">
        <v>0</v>
      </c>
      <c r="P1213" s="229">
        <v>0</v>
      </c>
      <c r="Q1213" s="229">
        <v>0</v>
      </c>
      <c r="R1213" s="229">
        <v>1200</v>
      </c>
      <c r="S1213" s="229">
        <v>0</v>
      </c>
      <c r="T1213" s="229">
        <v>0</v>
      </c>
      <c r="U1213" s="229">
        <v>0</v>
      </c>
      <c r="V1213" s="229">
        <v>0</v>
      </c>
      <c r="W1213" s="229">
        <v>0</v>
      </c>
      <c r="X1213" s="229">
        <v>0</v>
      </c>
      <c r="Y1213" s="229">
        <v>1200</v>
      </c>
      <c r="Z1213" s="229">
        <v>0</v>
      </c>
      <c r="AA1213" s="229">
        <v>0</v>
      </c>
      <c r="AB1213" s="229">
        <v>0</v>
      </c>
      <c r="AC1213" s="229">
        <v>0</v>
      </c>
      <c r="AD1213" s="229">
        <v>0</v>
      </c>
      <c r="AE1213" s="229">
        <v>1200</v>
      </c>
      <c r="AF1213" s="229">
        <v>0</v>
      </c>
      <c r="AG1213" s="229">
        <v>0</v>
      </c>
      <c r="AH1213" s="229">
        <v>1200</v>
      </c>
      <c r="AI1213" s="229">
        <v>0</v>
      </c>
      <c r="AJ1213" s="229">
        <v>0</v>
      </c>
      <c r="AK1213" s="229">
        <v>0</v>
      </c>
      <c r="AL1213" s="229">
        <v>6000</v>
      </c>
    </row>
    <row r="1214" spans="1:38">
      <c r="A1214" s="229">
        <v>1549</v>
      </c>
      <c r="B1214" s="229" t="s">
        <v>213</v>
      </c>
      <c r="C1214" s="229" t="s">
        <v>3926</v>
      </c>
      <c r="D1214" s="229">
        <f t="shared" si="18"/>
        <v>1600</v>
      </c>
      <c r="G1214" s="229">
        <v>0</v>
      </c>
      <c r="H1214" s="229">
        <v>0</v>
      </c>
      <c r="I1214" s="229">
        <v>0</v>
      </c>
      <c r="J1214" s="229">
        <v>0</v>
      </c>
      <c r="K1214" s="229">
        <v>0</v>
      </c>
      <c r="L1214" s="229">
        <v>0</v>
      </c>
      <c r="M1214" s="229">
        <v>0</v>
      </c>
      <c r="N1214" s="229">
        <v>0</v>
      </c>
      <c r="O1214" s="229">
        <v>0</v>
      </c>
      <c r="P1214" s="229">
        <v>0</v>
      </c>
      <c r="Q1214" s="229">
        <v>0</v>
      </c>
      <c r="R1214" s="229">
        <v>0</v>
      </c>
      <c r="S1214" s="229">
        <v>0</v>
      </c>
      <c r="T1214" s="229">
        <v>0</v>
      </c>
      <c r="U1214" s="229">
        <v>0</v>
      </c>
      <c r="V1214" s="229">
        <v>0</v>
      </c>
      <c r="W1214" s="229">
        <v>0</v>
      </c>
      <c r="X1214" s="229">
        <v>0</v>
      </c>
      <c r="Y1214" s="229">
        <v>0</v>
      </c>
      <c r="Z1214" s="229">
        <v>0</v>
      </c>
      <c r="AA1214" s="229">
        <v>800</v>
      </c>
      <c r="AB1214" s="229">
        <v>0</v>
      </c>
      <c r="AC1214" s="229">
        <v>0</v>
      </c>
      <c r="AD1214" s="229">
        <v>0</v>
      </c>
      <c r="AE1214" s="229">
        <v>0</v>
      </c>
      <c r="AF1214" s="229">
        <v>0</v>
      </c>
      <c r="AG1214" s="229">
        <v>0</v>
      </c>
      <c r="AH1214" s="229">
        <v>800</v>
      </c>
      <c r="AI1214" s="229">
        <v>0</v>
      </c>
      <c r="AJ1214" s="229">
        <v>0</v>
      </c>
      <c r="AK1214" s="229">
        <v>0</v>
      </c>
      <c r="AL1214" s="229">
        <v>1600</v>
      </c>
    </row>
    <row r="1215" spans="1:38">
      <c r="A1215" s="229">
        <v>1550</v>
      </c>
      <c r="B1215" s="229" t="s">
        <v>213</v>
      </c>
      <c r="C1215" s="229" t="s">
        <v>3927</v>
      </c>
      <c r="D1215" s="229">
        <f t="shared" si="18"/>
        <v>2400</v>
      </c>
      <c r="G1215" s="229">
        <v>0</v>
      </c>
      <c r="H1215" s="229">
        <v>0</v>
      </c>
      <c r="I1215" s="229">
        <v>0</v>
      </c>
      <c r="J1215" s="229">
        <v>0</v>
      </c>
      <c r="K1215" s="229">
        <v>0</v>
      </c>
      <c r="L1215" s="229">
        <v>0</v>
      </c>
      <c r="M1215" s="229">
        <v>0</v>
      </c>
      <c r="N1215" s="229">
        <v>0</v>
      </c>
      <c r="O1215" s="229">
        <v>0</v>
      </c>
      <c r="P1215" s="229">
        <v>0</v>
      </c>
      <c r="Q1215" s="229">
        <v>0</v>
      </c>
      <c r="R1215" s="229">
        <v>800</v>
      </c>
      <c r="S1215" s="229">
        <v>0</v>
      </c>
      <c r="T1215" s="229">
        <v>0</v>
      </c>
      <c r="U1215" s="229">
        <v>0</v>
      </c>
      <c r="V1215" s="229">
        <v>0</v>
      </c>
      <c r="W1215" s="229">
        <v>0</v>
      </c>
      <c r="X1215" s="229">
        <v>0</v>
      </c>
      <c r="Y1215" s="229">
        <v>0</v>
      </c>
      <c r="Z1215" s="229">
        <v>0</v>
      </c>
      <c r="AA1215" s="229">
        <v>800</v>
      </c>
      <c r="AB1215" s="229">
        <v>0</v>
      </c>
      <c r="AC1215" s="229">
        <v>0</v>
      </c>
      <c r="AD1215" s="229">
        <v>0</v>
      </c>
      <c r="AE1215" s="229">
        <v>0</v>
      </c>
      <c r="AF1215" s="229">
        <v>0</v>
      </c>
      <c r="AG1215" s="229">
        <v>0</v>
      </c>
      <c r="AH1215" s="229">
        <v>800</v>
      </c>
      <c r="AI1215" s="229">
        <v>0</v>
      </c>
      <c r="AJ1215" s="229">
        <v>0</v>
      </c>
      <c r="AK1215" s="229">
        <v>0</v>
      </c>
      <c r="AL1215" s="229">
        <v>2400</v>
      </c>
    </row>
    <row r="1216" spans="1:38">
      <c r="A1216" s="229">
        <v>1551</v>
      </c>
      <c r="B1216" s="229" t="s">
        <v>213</v>
      </c>
      <c r="C1216" s="229" t="s">
        <v>3928</v>
      </c>
      <c r="D1216" s="229">
        <f t="shared" si="18"/>
        <v>800</v>
      </c>
      <c r="G1216" s="229">
        <v>0</v>
      </c>
      <c r="H1216" s="229">
        <v>0</v>
      </c>
      <c r="I1216" s="229">
        <v>0</v>
      </c>
      <c r="J1216" s="229">
        <v>0</v>
      </c>
      <c r="K1216" s="229">
        <v>0</v>
      </c>
      <c r="L1216" s="229">
        <v>0</v>
      </c>
      <c r="M1216" s="229">
        <v>0</v>
      </c>
      <c r="N1216" s="229">
        <v>0</v>
      </c>
      <c r="O1216" s="229">
        <v>0</v>
      </c>
      <c r="P1216" s="229">
        <v>0</v>
      </c>
      <c r="Q1216" s="229">
        <v>0</v>
      </c>
      <c r="R1216" s="229">
        <v>0</v>
      </c>
      <c r="S1216" s="229">
        <v>800</v>
      </c>
      <c r="T1216" s="229">
        <v>0</v>
      </c>
      <c r="U1216" s="229">
        <v>0</v>
      </c>
      <c r="V1216" s="229">
        <v>0</v>
      </c>
      <c r="W1216" s="229">
        <v>0</v>
      </c>
      <c r="X1216" s="229">
        <v>0</v>
      </c>
      <c r="Y1216" s="229">
        <v>0</v>
      </c>
      <c r="Z1216" s="229">
        <v>0</v>
      </c>
      <c r="AA1216" s="229">
        <v>0</v>
      </c>
      <c r="AB1216" s="229">
        <v>0</v>
      </c>
      <c r="AC1216" s="229">
        <v>0</v>
      </c>
      <c r="AD1216" s="229">
        <v>0</v>
      </c>
      <c r="AE1216" s="229">
        <v>0</v>
      </c>
      <c r="AF1216" s="229">
        <v>0</v>
      </c>
      <c r="AG1216" s="229">
        <v>0</v>
      </c>
      <c r="AH1216" s="229">
        <v>0</v>
      </c>
      <c r="AI1216" s="229">
        <v>0</v>
      </c>
      <c r="AJ1216" s="229">
        <v>0</v>
      </c>
      <c r="AK1216" s="229">
        <v>0</v>
      </c>
      <c r="AL1216" s="229">
        <v>800</v>
      </c>
    </row>
    <row r="1217" spans="1:38">
      <c r="A1217" s="229">
        <v>1552</v>
      </c>
      <c r="B1217" s="229" t="s">
        <v>213</v>
      </c>
      <c r="C1217" s="229" t="s">
        <v>3929</v>
      </c>
      <c r="D1217" s="229">
        <f t="shared" si="18"/>
        <v>800</v>
      </c>
      <c r="G1217" s="229">
        <v>0</v>
      </c>
      <c r="H1217" s="229">
        <v>0</v>
      </c>
      <c r="I1217" s="229">
        <v>0</v>
      </c>
      <c r="J1217" s="229">
        <v>0</v>
      </c>
      <c r="K1217" s="229">
        <v>0</v>
      </c>
      <c r="L1217" s="229">
        <v>0</v>
      </c>
      <c r="M1217" s="229">
        <v>0</v>
      </c>
      <c r="N1217" s="229">
        <v>0</v>
      </c>
      <c r="O1217" s="229">
        <v>0</v>
      </c>
      <c r="P1217" s="229">
        <v>0</v>
      </c>
      <c r="Q1217" s="229">
        <v>0</v>
      </c>
      <c r="R1217" s="229">
        <v>0</v>
      </c>
      <c r="S1217" s="229">
        <v>800</v>
      </c>
      <c r="T1217" s="229">
        <v>0</v>
      </c>
      <c r="U1217" s="229">
        <v>0</v>
      </c>
      <c r="V1217" s="229">
        <v>0</v>
      </c>
      <c r="W1217" s="229">
        <v>0</v>
      </c>
      <c r="X1217" s="229">
        <v>0</v>
      </c>
      <c r="Y1217" s="229">
        <v>0</v>
      </c>
      <c r="Z1217" s="229">
        <v>0</v>
      </c>
      <c r="AA1217" s="229">
        <v>0</v>
      </c>
      <c r="AB1217" s="229">
        <v>0</v>
      </c>
      <c r="AC1217" s="229">
        <v>0</v>
      </c>
      <c r="AD1217" s="229">
        <v>0</v>
      </c>
      <c r="AE1217" s="229">
        <v>0</v>
      </c>
      <c r="AF1217" s="229">
        <v>0</v>
      </c>
      <c r="AG1217" s="229">
        <v>0</v>
      </c>
      <c r="AH1217" s="229">
        <v>0</v>
      </c>
      <c r="AI1217" s="229">
        <v>0</v>
      </c>
      <c r="AJ1217" s="229">
        <v>0</v>
      </c>
      <c r="AK1217" s="229">
        <v>0</v>
      </c>
      <c r="AL1217" s="229">
        <v>800</v>
      </c>
    </row>
    <row r="1218" spans="1:38">
      <c r="A1218" s="229">
        <v>1568</v>
      </c>
      <c r="B1218" s="229" t="s">
        <v>213</v>
      </c>
      <c r="C1218" s="229" t="s">
        <v>3930</v>
      </c>
      <c r="D1218" s="229">
        <f t="shared" ref="D1218:D1281" si="19">IF(ISERROR(AL1218),0,AL1218)</f>
        <v>0</v>
      </c>
      <c r="G1218" s="229">
        <v>0</v>
      </c>
      <c r="H1218" s="229">
        <v>0</v>
      </c>
      <c r="I1218" s="229">
        <v>0</v>
      </c>
      <c r="J1218" s="229">
        <v>0</v>
      </c>
      <c r="K1218" s="229">
        <v>0</v>
      </c>
      <c r="L1218" s="229">
        <v>0</v>
      </c>
      <c r="M1218" s="229">
        <v>0</v>
      </c>
      <c r="N1218" s="229">
        <v>0</v>
      </c>
      <c r="O1218" s="229">
        <v>0</v>
      </c>
      <c r="P1218" s="229">
        <v>0</v>
      </c>
      <c r="Q1218" s="229">
        <v>0</v>
      </c>
      <c r="R1218" s="229">
        <v>0</v>
      </c>
      <c r="S1218" s="229">
        <v>0</v>
      </c>
      <c r="T1218" s="229">
        <v>0</v>
      </c>
      <c r="U1218" s="229">
        <v>0</v>
      </c>
      <c r="V1218" s="229">
        <v>0</v>
      </c>
      <c r="W1218" s="229">
        <v>0</v>
      </c>
      <c r="X1218" s="229">
        <v>0</v>
      </c>
      <c r="Y1218" s="229">
        <v>0</v>
      </c>
      <c r="Z1218" s="229">
        <v>0</v>
      </c>
      <c r="AA1218" s="229">
        <v>0</v>
      </c>
      <c r="AB1218" s="229">
        <v>0</v>
      </c>
      <c r="AC1218" s="229">
        <v>0</v>
      </c>
      <c r="AD1218" s="229">
        <v>0</v>
      </c>
      <c r="AE1218" s="229">
        <v>0</v>
      </c>
      <c r="AF1218" s="229">
        <v>0</v>
      </c>
      <c r="AG1218" s="229">
        <v>0</v>
      </c>
      <c r="AH1218" s="229">
        <v>0</v>
      </c>
      <c r="AI1218" s="229">
        <v>0</v>
      </c>
      <c r="AJ1218" s="229">
        <v>0</v>
      </c>
      <c r="AK1218" s="229">
        <v>0</v>
      </c>
      <c r="AL1218" s="229">
        <v>0</v>
      </c>
    </row>
    <row r="1219" spans="1:38">
      <c r="A1219" s="229">
        <v>1569</v>
      </c>
      <c r="B1219" s="229" t="s">
        <v>213</v>
      </c>
      <c r="C1219" s="229" t="s">
        <v>3931</v>
      </c>
      <c r="D1219" s="229">
        <f t="shared" si="19"/>
        <v>0</v>
      </c>
      <c r="G1219" s="229">
        <v>0</v>
      </c>
      <c r="H1219" s="229">
        <v>0</v>
      </c>
      <c r="I1219" s="229">
        <v>0</v>
      </c>
      <c r="J1219" s="229">
        <v>0</v>
      </c>
      <c r="K1219" s="229">
        <v>0</v>
      </c>
      <c r="L1219" s="229">
        <v>0</v>
      </c>
      <c r="M1219" s="229">
        <v>0</v>
      </c>
      <c r="N1219" s="229">
        <v>0</v>
      </c>
      <c r="O1219" s="229">
        <v>0</v>
      </c>
      <c r="P1219" s="229">
        <v>0</v>
      </c>
      <c r="Q1219" s="229">
        <v>0</v>
      </c>
      <c r="R1219" s="229">
        <v>0</v>
      </c>
      <c r="S1219" s="229">
        <v>0</v>
      </c>
      <c r="T1219" s="229">
        <v>0</v>
      </c>
      <c r="U1219" s="229">
        <v>0</v>
      </c>
      <c r="V1219" s="229">
        <v>0</v>
      </c>
      <c r="W1219" s="229">
        <v>0</v>
      </c>
      <c r="X1219" s="229">
        <v>0</v>
      </c>
      <c r="Y1219" s="229">
        <v>0</v>
      </c>
      <c r="Z1219" s="229">
        <v>0</v>
      </c>
      <c r="AA1219" s="229">
        <v>0</v>
      </c>
      <c r="AB1219" s="229">
        <v>0</v>
      </c>
      <c r="AC1219" s="229">
        <v>0</v>
      </c>
      <c r="AD1219" s="229">
        <v>0</v>
      </c>
      <c r="AE1219" s="229">
        <v>0</v>
      </c>
      <c r="AF1219" s="229">
        <v>0</v>
      </c>
      <c r="AG1219" s="229">
        <v>0</v>
      </c>
      <c r="AH1219" s="229">
        <v>0</v>
      </c>
      <c r="AI1219" s="229">
        <v>0</v>
      </c>
      <c r="AJ1219" s="229">
        <v>0</v>
      </c>
      <c r="AK1219" s="229">
        <v>0</v>
      </c>
      <c r="AL1219" s="229">
        <v>0</v>
      </c>
    </row>
    <row r="1220" spans="1:38">
      <c r="A1220" s="229">
        <v>1570</v>
      </c>
      <c r="B1220" s="229" t="s">
        <v>213</v>
      </c>
      <c r="C1220" s="229" t="s">
        <v>3932</v>
      </c>
      <c r="D1220" s="229">
        <f t="shared" si="19"/>
        <v>0</v>
      </c>
      <c r="G1220" s="229">
        <v>0</v>
      </c>
      <c r="H1220" s="229">
        <v>0</v>
      </c>
      <c r="I1220" s="229">
        <v>0</v>
      </c>
      <c r="J1220" s="229">
        <v>0</v>
      </c>
      <c r="K1220" s="229">
        <v>0</v>
      </c>
      <c r="L1220" s="229">
        <v>0</v>
      </c>
      <c r="M1220" s="229">
        <v>0</v>
      </c>
      <c r="N1220" s="229">
        <v>0</v>
      </c>
      <c r="O1220" s="229">
        <v>0</v>
      </c>
      <c r="P1220" s="229">
        <v>0</v>
      </c>
      <c r="Q1220" s="229">
        <v>0</v>
      </c>
      <c r="R1220" s="229">
        <v>0</v>
      </c>
      <c r="S1220" s="229">
        <v>0</v>
      </c>
      <c r="T1220" s="229">
        <v>0</v>
      </c>
      <c r="U1220" s="229">
        <v>0</v>
      </c>
      <c r="V1220" s="229">
        <v>0</v>
      </c>
      <c r="W1220" s="229">
        <v>0</v>
      </c>
      <c r="X1220" s="229">
        <v>0</v>
      </c>
      <c r="Y1220" s="229">
        <v>0</v>
      </c>
      <c r="Z1220" s="229">
        <v>0</v>
      </c>
      <c r="AA1220" s="229">
        <v>0</v>
      </c>
      <c r="AB1220" s="229">
        <v>0</v>
      </c>
      <c r="AC1220" s="229">
        <v>0</v>
      </c>
      <c r="AD1220" s="229">
        <v>0</v>
      </c>
      <c r="AE1220" s="229">
        <v>0</v>
      </c>
      <c r="AF1220" s="229">
        <v>0</v>
      </c>
      <c r="AG1220" s="229">
        <v>0</v>
      </c>
      <c r="AH1220" s="229">
        <v>0</v>
      </c>
      <c r="AI1220" s="229">
        <v>0</v>
      </c>
      <c r="AJ1220" s="229">
        <v>0</v>
      </c>
      <c r="AK1220" s="229">
        <v>0</v>
      </c>
      <c r="AL1220" s="229">
        <v>0</v>
      </c>
    </row>
    <row r="1221" spans="1:38">
      <c r="A1221" s="229">
        <v>1571</v>
      </c>
      <c r="B1221" s="229" t="s">
        <v>213</v>
      </c>
      <c r="C1221" s="229" t="s">
        <v>3933</v>
      </c>
      <c r="D1221" s="229">
        <f t="shared" si="19"/>
        <v>500</v>
      </c>
      <c r="G1221" s="229">
        <v>0</v>
      </c>
      <c r="H1221" s="229">
        <v>0</v>
      </c>
      <c r="I1221" s="229">
        <v>0</v>
      </c>
      <c r="J1221" s="229">
        <v>0</v>
      </c>
      <c r="K1221" s="229">
        <v>0</v>
      </c>
      <c r="L1221" s="229">
        <v>0</v>
      </c>
      <c r="M1221" s="229">
        <v>0</v>
      </c>
      <c r="N1221" s="229">
        <v>0</v>
      </c>
      <c r="O1221" s="229">
        <v>0</v>
      </c>
      <c r="P1221" s="229">
        <v>0</v>
      </c>
      <c r="Q1221" s="229">
        <v>0</v>
      </c>
      <c r="R1221" s="229">
        <v>0</v>
      </c>
      <c r="S1221" s="229">
        <v>0</v>
      </c>
      <c r="T1221" s="229">
        <v>0</v>
      </c>
      <c r="U1221" s="229">
        <v>0</v>
      </c>
      <c r="V1221" s="229">
        <v>0</v>
      </c>
      <c r="W1221" s="229">
        <v>0</v>
      </c>
      <c r="X1221" s="229">
        <v>0</v>
      </c>
      <c r="Y1221" s="229">
        <v>0</v>
      </c>
      <c r="Z1221" s="229">
        <v>0</v>
      </c>
      <c r="AA1221" s="229">
        <v>0</v>
      </c>
      <c r="AB1221" s="229">
        <v>0</v>
      </c>
      <c r="AC1221" s="229">
        <v>0</v>
      </c>
      <c r="AD1221" s="229">
        <v>0</v>
      </c>
      <c r="AE1221" s="229">
        <v>500</v>
      </c>
      <c r="AF1221" s="229">
        <v>0</v>
      </c>
      <c r="AG1221" s="229">
        <v>0</v>
      </c>
      <c r="AH1221" s="229">
        <v>0</v>
      </c>
      <c r="AI1221" s="229">
        <v>0</v>
      </c>
      <c r="AJ1221" s="229">
        <v>0</v>
      </c>
      <c r="AK1221" s="229">
        <v>0</v>
      </c>
      <c r="AL1221" s="229">
        <v>500</v>
      </c>
    </row>
    <row r="1222" spans="1:38">
      <c r="A1222" s="229">
        <v>1572</v>
      </c>
      <c r="B1222" s="229" t="s">
        <v>213</v>
      </c>
      <c r="C1222" s="229" t="s">
        <v>3934</v>
      </c>
      <c r="D1222" s="229">
        <f t="shared" si="19"/>
        <v>0</v>
      </c>
      <c r="G1222" s="229">
        <v>0</v>
      </c>
      <c r="H1222" s="229">
        <v>0</v>
      </c>
      <c r="I1222" s="229">
        <v>0</v>
      </c>
      <c r="J1222" s="229">
        <v>0</v>
      </c>
      <c r="K1222" s="229">
        <v>0</v>
      </c>
      <c r="L1222" s="229">
        <v>0</v>
      </c>
      <c r="M1222" s="229">
        <v>0</v>
      </c>
      <c r="N1222" s="229">
        <v>0</v>
      </c>
      <c r="O1222" s="229">
        <v>0</v>
      </c>
      <c r="P1222" s="229">
        <v>0</v>
      </c>
      <c r="Q1222" s="229">
        <v>0</v>
      </c>
      <c r="R1222" s="229">
        <v>0</v>
      </c>
      <c r="S1222" s="229">
        <v>0</v>
      </c>
      <c r="T1222" s="229">
        <v>0</v>
      </c>
      <c r="U1222" s="229">
        <v>0</v>
      </c>
      <c r="V1222" s="229">
        <v>0</v>
      </c>
      <c r="W1222" s="229">
        <v>0</v>
      </c>
      <c r="X1222" s="229">
        <v>0</v>
      </c>
      <c r="Y1222" s="229">
        <v>0</v>
      </c>
      <c r="Z1222" s="229">
        <v>0</v>
      </c>
      <c r="AA1222" s="229">
        <v>0</v>
      </c>
      <c r="AB1222" s="229">
        <v>0</v>
      </c>
      <c r="AC1222" s="229">
        <v>0</v>
      </c>
      <c r="AD1222" s="229">
        <v>0</v>
      </c>
      <c r="AE1222" s="229">
        <v>0</v>
      </c>
      <c r="AF1222" s="229">
        <v>0</v>
      </c>
      <c r="AG1222" s="229">
        <v>0</v>
      </c>
      <c r="AH1222" s="229">
        <v>0</v>
      </c>
      <c r="AI1222" s="229">
        <v>0</v>
      </c>
      <c r="AJ1222" s="229">
        <v>0</v>
      </c>
      <c r="AK1222" s="229">
        <v>0</v>
      </c>
      <c r="AL1222" s="229">
        <v>0</v>
      </c>
    </row>
    <row r="1223" spans="1:38">
      <c r="A1223" s="229">
        <v>1573</v>
      </c>
      <c r="B1223" s="229" t="s">
        <v>213</v>
      </c>
      <c r="C1223" s="229" t="s">
        <v>3935</v>
      </c>
      <c r="D1223" s="229">
        <f t="shared" si="19"/>
        <v>0</v>
      </c>
      <c r="G1223" s="229">
        <v>0</v>
      </c>
      <c r="H1223" s="229">
        <v>0</v>
      </c>
      <c r="I1223" s="229">
        <v>0</v>
      </c>
      <c r="J1223" s="229">
        <v>0</v>
      </c>
      <c r="K1223" s="229">
        <v>0</v>
      </c>
      <c r="L1223" s="229">
        <v>0</v>
      </c>
      <c r="M1223" s="229">
        <v>0</v>
      </c>
      <c r="N1223" s="229">
        <v>0</v>
      </c>
      <c r="O1223" s="229">
        <v>0</v>
      </c>
      <c r="P1223" s="229">
        <v>0</v>
      </c>
      <c r="Q1223" s="229">
        <v>0</v>
      </c>
      <c r="R1223" s="229">
        <v>0</v>
      </c>
      <c r="S1223" s="229">
        <v>0</v>
      </c>
      <c r="T1223" s="229">
        <v>0</v>
      </c>
      <c r="U1223" s="229">
        <v>0</v>
      </c>
      <c r="V1223" s="229">
        <v>0</v>
      </c>
      <c r="W1223" s="229">
        <v>0</v>
      </c>
      <c r="X1223" s="229">
        <v>0</v>
      </c>
      <c r="Y1223" s="229">
        <v>0</v>
      </c>
      <c r="Z1223" s="229">
        <v>0</v>
      </c>
      <c r="AA1223" s="229">
        <v>0</v>
      </c>
      <c r="AB1223" s="229">
        <v>0</v>
      </c>
      <c r="AC1223" s="229">
        <v>0</v>
      </c>
      <c r="AD1223" s="229">
        <v>0</v>
      </c>
      <c r="AE1223" s="229">
        <v>0</v>
      </c>
      <c r="AF1223" s="229">
        <v>0</v>
      </c>
      <c r="AG1223" s="229">
        <v>0</v>
      </c>
      <c r="AH1223" s="229">
        <v>0</v>
      </c>
      <c r="AI1223" s="229">
        <v>0</v>
      </c>
      <c r="AJ1223" s="229">
        <v>0</v>
      </c>
      <c r="AK1223" s="229">
        <v>0</v>
      </c>
      <c r="AL1223" s="229">
        <v>0</v>
      </c>
    </row>
    <row r="1224" spans="1:38">
      <c r="A1224" s="229">
        <v>1574</v>
      </c>
      <c r="B1224" s="229" t="s">
        <v>213</v>
      </c>
      <c r="C1224" s="229" t="s">
        <v>3936</v>
      </c>
      <c r="D1224" s="229">
        <f t="shared" si="19"/>
        <v>0</v>
      </c>
      <c r="G1224" s="229">
        <v>0</v>
      </c>
      <c r="H1224" s="229">
        <v>0</v>
      </c>
      <c r="I1224" s="229">
        <v>0</v>
      </c>
      <c r="J1224" s="229">
        <v>0</v>
      </c>
      <c r="K1224" s="229">
        <v>0</v>
      </c>
      <c r="L1224" s="229">
        <v>0</v>
      </c>
      <c r="M1224" s="229">
        <v>0</v>
      </c>
      <c r="N1224" s="229">
        <v>0</v>
      </c>
      <c r="O1224" s="229">
        <v>0</v>
      </c>
      <c r="P1224" s="229">
        <v>0</v>
      </c>
      <c r="Q1224" s="229">
        <v>0</v>
      </c>
      <c r="R1224" s="229">
        <v>0</v>
      </c>
      <c r="S1224" s="229">
        <v>0</v>
      </c>
      <c r="T1224" s="229">
        <v>0</v>
      </c>
      <c r="U1224" s="229">
        <v>0</v>
      </c>
      <c r="V1224" s="229">
        <v>0</v>
      </c>
      <c r="W1224" s="229">
        <v>0</v>
      </c>
      <c r="X1224" s="229">
        <v>0</v>
      </c>
      <c r="Y1224" s="229">
        <v>0</v>
      </c>
      <c r="Z1224" s="229">
        <v>0</v>
      </c>
      <c r="AA1224" s="229">
        <v>0</v>
      </c>
      <c r="AB1224" s="229">
        <v>0</v>
      </c>
      <c r="AC1224" s="229">
        <v>0</v>
      </c>
      <c r="AD1224" s="229">
        <v>0</v>
      </c>
      <c r="AE1224" s="229">
        <v>0</v>
      </c>
      <c r="AF1224" s="229">
        <v>0</v>
      </c>
      <c r="AG1224" s="229">
        <v>0</v>
      </c>
      <c r="AH1224" s="229">
        <v>0</v>
      </c>
      <c r="AI1224" s="229">
        <v>0</v>
      </c>
      <c r="AJ1224" s="229">
        <v>0</v>
      </c>
      <c r="AK1224" s="229">
        <v>0</v>
      </c>
      <c r="AL1224" s="229">
        <v>0</v>
      </c>
    </row>
    <row r="1225" spans="1:38">
      <c r="A1225" s="229">
        <v>1575</v>
      </c>
      <c r="B1225" s="229" t="s">
        <v>213</v>
      </c>
      <c r="C1225" s="229" t="s">
        <v>3937</v>
      </c>
      <c r="D1225" s="229">
        <f t="shared" si="19"/>
        <v>500</v>
      </c>
      <c r="G1225" s="229">
        <v>0</v>
      </c>
      <c r="H1225" s="229">
        <v>0</v>
      </c>
      <c r="I1225" s="229">
        <v>0</v>
      </c>
      <c r="J1225" s="229">
        <v>0</v>
      </c>
      <c r="K1225" s="229">
        <v>0</v>
      </c>
      <c r="L1225" s="229">
        <v>0</v>
      </c>
      <c r="M1225" s="229">
        <v>0</v>
      </c>
      <c r="N1225" s="229">
        <v>0</v>
      </c>
      <c r="O1225" s="229">
        <v>0</v>
      </c>
      <c r="P1225" s="229">
        <v>0</v>
      </c>
      <c r="Q1225" s="229">
        <v>0</v>
      </c>
      <c r="R1225" s="229">
        <v>0</v>
      </c>
      <c r="S1225" s="229">
        <v>0</v>
      </c>
      <c r="T1225" s="229">
        <v>0</v>
      </c>
      <c r="U1225" s="229">
        <v>0</v>
      </c>
      <c r="V1225" s="229">
        <v>0</v>
      </c>
      <c r="W1225" s="229">
        <v>0</v>
      </c>
      <c r="X1225" s="229">
        <v>0</v>
      </c>
      <c r="Y1225" s="229">
        <v>0</v>
      </c>
      <c r="Z1225" s="229">
        <v>0</v>
      </c>
      <c r="AA1225" s="229">
        <v>0</v>
      </c>
      <c r="AB1225" s="229">
        <v>0</v>
      </c>
      <c r="AC1225" s="229">
        <v>0</v>
      </c>
      <c r="AD1225" s="229">
        <v>500</v>
      </c>
      <c r="AE1225" s="229">
        <v>0</v>
      </c>
      <c r="AF1225" s="229">
        <v>0</v>
      </c>
      <c r="AG1225" s="229">
        <v>0</v>
      </c>
      <c r="AH1225" s="229">
        <v>0</v>
      </c>
      <c r="AI1225" s="229">
        <v>0</v>
      </c>
      <c r="AJ1225" s="229">
        <v>0</v>
      </c>
      <c r="AK1225" s="229">
        <v>0</v>
      </c>
      <c r="AL1225" s="229">
        <v>500</v>
      </c>
    </row>
    <row r="1226" spans="1:38">
      <c r="A1226" s="229">
        <v>1576</v>
      </c>
      <c r="B1226" s="229" t="s">
        <v>213</v>
      </c>
      <c r="C1226" s="229" t="s">
        <v>3938</v>
      </c>
      <c r="D1226" s="229">
        <f t="shared" si="19"/>
        <v>600</v>
      </c>
      <c r="G1226" s="229">
        <v>0</v>
      </c>
      <c r="H1226" s="229">
        <v>0</v>
      </c>
      <c r="I1226" s="229">
        <v>0</v>
      </c>
      <c r="J1226" s="229">
        <v>0</v>
      </c>
      <c r="K1226" s="229">
        <v>0</v>
      </c>
      <c r="L1226" s="229">
        <v>0</v>
      </c>
      <c r="M1226" s="229">
        <v>0</v>
      </c>
      <c r="N1226" s="229">
        <v>0</v>
      </c>
      <c r="O1226" s="229">
        <v>0</v>
      </c>
      <c r="P1226" s="229">
        <v>0</v>
      </c>
      <c r="Q1226" s="229">
        <v>0</v>
      </c>
      <c r="R1226" s="229">
        <v>0</v>
      </c>
      <c r="S1226" s="229">
        <v>0</v>
      </c>
      <c r="T1226" s="229">
        <v>0</v>
      </c>
      <c r="U1226" s="229">
        <v>0</v>
      </c>
      <c r="V1226" s="229">
        <v>0</v>
      </c>
      <c r="W1226" s="229">
        <v>0</v>
      </c>
      <c r="X1226" s="229">
        <v>0</v>
      </c>
      <c r="Y1226" s="229">
        <v>0</v>
      </c>
      <c r="Z1226" s="229">
        <v>0</v>
      </c>
      <c r="AA1226" s="229">
        <v>0</v>
      </c>
      <c r="AB1226" s="229">
        <v>0</v>
      </c>
      <c r="AC1226" s="229">
        <v>0</v>
      </c>
      <c r="AD1226" s="229">
        <v>0</v>
      </c>
      <c r="AE1226" s="229">
        <v>0</v>
      </c>
      <c r="AF1226" s="229">
        <v>0</v>
      </c>
      <c r="AG1226" s="229">
        <v>0</v>
      </c>
      <c r="AH1226" s="229">
        <v>600</v>
      </c>
      <c r="AI1226" s="229">
        <v>0</v>
      </c>
      <c r="AJ1226" s="229">
        <v>0</v>
      </c>
      <c r="AK1226" s="229">
        <v>0</v>
      </c>
      <c r="AL1226" s="229">
        <v>600</v>
      </c>
    </row>
    <row r="1227" spans="1:38">
      <c r="A1227" s="229">
        <v>1577</v>
      </c>
      <c r="B1227" s="229" t="s">
        <v>213</v>
      </c>
      <c r="C1227" s="229" t="s">
        <v>3939</v>
      </c>
      <c r="D1227" s="229">
        <f t="shared" si="19"/>
        <v>600</v>
      </c>
      <c r="G1227" s="229">
        <v>0</v>
      </c>
      <c r="H1227" s="229">
        <v>0</v>
      </c>
      <c r="I1227" s="229">
        <v>0</v>
      </c>
      <c r="J1227" s="229">
        <v>0</v>
      </c>
      <c r="K1227" s="229">
        <v>0</v>
      </c>
      <c r="L1227" s="229">
        <v>0</v>
      </c>
      <c r="M1227" s="229">
        <v>0</v>
      </c>
      <c r="N1227" s="229">
        <v>0</v>
      </c>
      <c r="O1227" s="229">
        <v>0</v>
      </c>
      <c r="P1227" s="229">
        <v>0</v>
      </c>
      <c r="Q1227" s="229">
        <v>0</v>
      </c>
      <c r="R1227" s="229">
        <v>0</v>
      </c>
      <c r="S1227" s="229">
        <v>0</v>
      </c>
      <c r="T1227" s="229">
        <v>0</v>
      </c>
      <c r="U1227" s="229">
        <v>0</v>
      </c>
      <c r="V1227" s="229">
        <v>0</v>
      </c>
      <c r="W1227" s="229">
        <v>0</v>
      </c>
      <c r="X1227" s="229">
        <v>0</v>
      </c>
      <c r="Y1227" s="229">
        <v>0</v>
      </c>
      <c r="Z1227" s="229">
        <v>0</v>
      </c>
      <c r="AA1227" s="229">
        <v>0</v>
      </c>
      <c r="AB1227" s="229">
        <v>0</v>
      </c>
      <c r="AC1227" s="229">
        <v>0</v>
      </c>
      <c r="AD1227" s="229">
        <v>0</v>
      </c>
      <c r="AE1227" s="229">
        <v>0</v>
      </c>
      <c r="AF1227" s="229">
        <v>0</v>
      </c>
      <c r="AG1227" s="229">
        <v>0</v>
      </c>
      <c r="AH1227" s="229">
        <v>600</v>
      </c>
      <c r="AI1227" s="229">
        <v>0</v>
      </c>
      <c r="AJ1227" s="229">
        <v>0</v>
      </c>
      <c r="AK1227" s="229">
        <v>0</v>
      </c>
      <c r="AL1227" s="229">
        <v>600</v>
      </c>
    </row>
    <row r="1228" spans="1:38">
      <c r="A1228" s="229">
        <v>1578</v>
      </c>
      <c r="B1228" s="229" t="s">
        <v>213</v>
      </c>
      <c r="C1228" s="229" t="s">
        <v>3940</v>
      </c>
      <c r="D1228" s="229">
        <f t="shared" si="19"/>
        <v>500</v>
      </c>
      <c r="G1228" s="229">
        <v>0</v>
      </c>
      <c r="H1228" s="229">
        <v>0</v>
      </c>
      <c r="I1228" s="229">
        <v>0</v>
      </c>
      <c r="J1228" s="229">
        <v>0</v>
      </c>
      <c r="K1228" s="229">
        <v>0</v>
      </c>
      <c r="L1228" s="229">
        <v>0</v>
      </c>
      <c r="M1228" s="229">
        <v>0</v>
      </c>
      <c r="N1228" s="229">
        <v>0</v>
      </c>
      <c r="O1228" s="229">
        <v>0</v>
      </c>
      <c r="P1228" s="229">
        <v>0</v>
      </c>
      <c r="Q1228" s="229">
        <v>0</v>
      </c>
      <c r="R1228" s="229">
        <v>0</v>
      </c>
      <c r="S1228" s="229">
        <v>0</v>
      </c>
      <c r="T1228" s="229">
        <v>0</v>
      </c>
      <c r="U1228" s="229">
        <v>0</v>
      </c>
      <c r="V1228" s="229">
        <v>0</v>
      </c>
      <c r="W1228" s="229">
        <v>0</v>
      </c>
      <c r="X1228" s="229">
        <v>0</v>
      </c>
      <c r="Y1228" s="229">
        <v>0</v>
      </c>
      <c r="Z1228" s="229">
        <v>0</v>
      </c>
      <c r="AA1228" s="229">
        <v>0</v>
      </c>
      <c r="AB1228" s="229">
        <v>0</v>
      </c>
      <c r="AC1228" s="229">
        <v>0</v>
      </c>
      <c r="AD1228" s="229">
        <v>0</v>
      </c>
      <c r="AE1228" s="229">
        <v>0</v>
      </c>
      <c r="AF1228" s="229">
        <v>500</v>
      </c>
      <c r="AG1228" s="229">
        <v>0</v>
      </c>
      <c r="AH1228" s="229">
        <v>0</v>
      </c>
      <c r="AI1228" s="229">
        <v>0</v>
      </c>
      <c r="AJ1228" s="229">
        <v>0</v>
      </c>
      <c r="AK1228" s="229">
        <v>0</v>
      </c>
      <c r="AL1228" s="229">
        <v>500</v>
      </c>
    </row>
    <row r="1229" spans="1:38">
      <c r="A1229" s="229">
        <v>1579</v>
      </c>
      <c r="B1229" s="229" t="s">
        <v>213</v>
      </c>
      <c r="C1229" s="229" t="s">
        <v>3941</v>
      </c>
      <c r="D1229" s="229">
        <f t="shared" si="19"/>
        <v>0</v>
      </c>
      <c r="G1229" s="229">
        <v>0</v>
      </c>
      <c r="H1229" s="229">
        <v>0</v>
      </c>
      <c r="I1229" s="229">
        <v>0</v>
      </c>
      <c r="J1229" s="229">
        <v>0</v>
      </c>
      <c r="K1229" s="229">
        <v>0</v>
      </c>
      <c r="L1229" s="229">
        <v>0</v>
      </c>
      <c r="M1229" s="229">
        <v>0</v>
      </c>
      <c r="N1229" s="229">
        <v>0</v>
      </c>
      <c r="O1229" s="229">
        <v>0</v>
      </c>
      <c r="P1229" s="229">
        <v>0</v>
      </c>
      <c r="Q1229" s="229">
        <v>0</v>
      </c>
      <c r="R1229" s="229">
        <v>0</v>
      </c>
      <c r="S1229" s="229">
        <v>0</v>
      </c>
      <c r="T1229" s="229">
        <v>0</v>
      </c>
      <c r="U1229" s="229">
        <v>0</v>
      </c>
      <c r="V1229" s="229">
        <v>0</v>
      </c>
      <c r="W1229" s="229">
        <v>0</v>
      </c>
      <c r="X1229" s="229">
        <v>0</v>
      </c>
      <c r="Y1229" s="229">
        <v>0</v>
      </c>
      <c r="Z1229" s="229">
        <v>0</v>
      </c>
      <c r="AA1229" s="229">
        <v>0</v>
      </c>
      <c r="AB1229" s="229">
        <v>0</v>
      </c>
      <c r="AC1229" s="229">
        <v>0</v>
      </c>
      <c r="AD1229" s="229">
        <v>0</v>
      </c>
      <c r="AE1229" s="229">
        <v>0</v>
      </c>
      <c r="AF1229" s="229">
        <v>0</v>
      </c>
      <c r="AG1229" s="229">
        <v>0</v>
      </c>
      <c r="AH1229" s="229">
        <v>0</v>
      </c>
      <c r="AI1229" s="229">
        <v>0</v>
      </c>
      <c r="AJ1229" s="229">
        <v>0</v>
      </c>
      <c r="AK1229" s="229">
        <v>0</v>
      </c>
      <c r="AL1229" s="229">
        <v>0</v>
      </c>
    </row>
    <row r="1230" spans="1:38">
      <c r="A1230" s="229">
        <v>1580</v>
      </c>
      <c r="B1230" s="229" t="s">
        <v>213</v>
      </c>
      <c r="C1230" s="229" t="s">
        <v>3942</v>
      </c>
      <c r="D1230" s="229">
        <f t="shared" si="19"/>
        <v>0</v>
      </c>
      <c r="G1230" s="229">
        <v>0</v>
      </c>
      <c r="H1230" s="229">
        <v>0</v>
      </c>
      <c r="I1230" s="229">
        <v>0</v>
      </c>
      <c r="J1230" s="229">
        <v>0</v>
      </c>
      <c r="K1230" s="229">
        <v>0</v>
      </c>
      <c r="L1230" s="229">
        <v>0</v>
      </c>
      <c r="M1230" s="229">
        <v>0</v>
      </c>
      <c r="N1230" s="229">
        <v>0</v>
      </c>
      <c r="O1230" s="229">
        <v>0</v>
      </c>
      <c r="P1230" s="229">
        <v>0</v>
      </c>
      <c r="Q1230" s="229">
        <v>0</v>
      </c>
      <c r="R1230" s="229">
        <v>0</v>
      </c>
      <c r="S1230" s="229">
        <v>0</v>
      </c>
      <c r="T1230" s="229">
        <v>0</v>
      </c>
      <c r="U1230" s="229">
        <v>0</v>
      </c>
      <c r="V1230" s="229">
        <v>0</v>
      </c>
      <c r="W1230" s="229">
        <v>0</v>
      </c>
      <c r="X1230" s="229">
        <v>0</v>
      </c>
      <c r="Y1230" s="229">
        <v>0</v>
      </c>
      <c r="Z1230" s="229">
        <v>0</v>
      </c>
      <c r="AA1230" s="229">
        <v>0</v>
      </c>
      <c r="AB1230" s="229">
        <v>0</v>
      </c>
      <c r="AC1230" s="229">
        <v>0</v>
      </c>
      <c r="AD1230" s="229">
        <v>0</v>
      </c>
      <c r="AE1230" s="229">
        <v>0</v>
      </c>
      <c r="AF1230" s="229">
        <v>0</v>
      </c>
      <c r="AG1230" s="229">
        <v>0</v>
      </c>
      <c r="AH1230" s="229">
        <v>0</v>
      </c>
      <c r="AI1230" s="229">
        <v>0</v>
      </c>
      <c r="AJ1230" s="229">
        <v>0</v>
      </c>
      <c r="AK1230" s="229">
        <v>0</v>
      </c>
      <c r="AL1230" s="229">
        <v>0</v>
      </c>
    </row>
    <row r="1231" spans="1:38">
      <c r="A1231" s="229">
        <v>1581</v>
      </c>
      <c r="B1231" s="229" t="s">
        <v>213</v>
      </c>
      <c r="C1231" s="229" t="s">
        <v>3943</v>
      </c>
      <c r="D1231" s="229">
        <f t="shared" si="19"/>
        <v>0</v>
      </c>
      <c r="G1231" s="229">
        <v>0</v>
      </c>
      <c r="H1231" s="229">
        <v>0</v>
      </c>
      <c r="I1231" s="229">
        <v>0</v>
      </c>
      <c r="J1231" s="229">
        <v>0</v>
      </c>
      <c r="K1231" s="229">
        <v>0</v>
      </c>
      <c r="L1231" s="229">
        <v>0</v>
      </c>
      <c r="M1231" s="229">
        <v>0</v>
      </c>
      <c r="N1231" s="229">
        <v>0</v>
      </c>
      <c r="O1231" s="229">
        <v>0</v>
      </c>
      <c r="P1231" s="229">
        <v>0</v>
      </c>
      <c r="Q1231" s="229">
        <v>0</v>
      </c>
      <c r="R1231" s="229">
        <v>0</v>
      </c>
      <c r="S1231" s="229">
        <v>0</v>
      </c>
      <c r="T1231" s="229">
        <v>0</v>
      </c>
      <c r="U1231" s="229">
        <v>0</v>
      </c>
      <c r="V1231" s="229">
        <v>0</v>
      </c>
      <c r="W1231" s="229">
        <v>0</v>
      </c>
      <c r="X1231" s="229">
        <v>0</v>
      </c>
      <c r="Y1231" s="229">
        <v>0</v>
      </c>
      <c r="Z1231" s="229">
        <v>0</v>
      </c>
      <c r="AA1231" s="229">
        <v>0</v>
      </c>
      <c r="AB1231" s="229">
        <v>0</v>
      </c>
      <c r="AC1231" s="229">
        <v>0</v>
      </c>
      <c r="AD1231" s="229">
        <v>0</v>
      </c>
      <c r="AE1231" s="229">
        <v>0</v>
      </c>
      <c r="AF1231" s="229">
        <v>0</v>
      </c>
      <c r="AG1231" s="229">
        <v>0</v>
      </c>
      <c r="AH1231" s="229">
        <v>0</v>
      </c>
      <c r="AI1231" s="229">
        <v>0</v>
      </c>
      <c r="AJ1231" s="229">
        <v>0</v>
      </c>
      <c r="AK1231" s="229">
        <v>0</v>
      </c>
      <c r="AL1231" s="229">
        <v>0</v>
      </c>
    </row>
    <row r="1232" spans="1:38">
      <c r="A1232" s="229">
        <v>1583</v>
      </c>
      <c r="B1232" s="229" t="s">
        <v>213</v>
      </c>
      <c r="C1232" s="229" t="s">
        <v>3944</v>
      </c>
      <c r="D1232" s="229">
        <f t="shared" si="19"/>
        <v>0</v>
      </c>
      <c r="G1232" s="229">
        <v>0</v>
      </c>
      <c r="H1232" s="229">
        <v>0</v>
      </c>
      <c r="I1232" s="229">
        <v>0</v>
      </c>
      <c r="J1232" s="229">
        <v>0</v>
      </c>
      <c r="K1232" s="229">
        <v>0</v>
      </c>
      <c r="L1232" s="229">
        <v>0</v>
      </c>
      <c r="M1232" s="229">
        <v>0</v>
      </c>
      <c r="N1232" s="229">
        <v>0</v>
      </c>
      <c r="O1232" s="229">
        <v>0</v>
      </c>
      <c r="P1232" s="229">
        <v>0</v>
      </c>
      <c r="Q1232" s="229">
        <v>0</v>
      </c>
      <c r="R1232" s="229">
        <v>0</v>
      </c>
      <c r="S1232" s="229">
        <v>0</v>
      </c>
      <c r="T1232" s="229">
        <v>0</v>
      </c>
      <c r="U1232" s="229">
        <v>0</v>
      </c>
      <c r="V1232" s="229">
        <v>0</v>
      </c>
      <c r="W1232" s="229">
        <v>0</v>
      </c>
      <c r="X1232" s="229">
        <v>0</v>
      </c>
      <c r="Y1232" s="229">
        <v>0</v>
      </c>
      <c r="Z1232" s="229">
        <v>0</v>
      </c>
      <c r="AA1232" s="229">
        <v>0</v>
      </c>
      <c r="AB1232" s="229">
        <v>0</v>
      </c>
      <c r="AC1232" s="229">
        <v>0</v>
      </c>
      <c r="AD1232" s="229">
        <v>0</v>
      </c>
      <c r="AE1232" s="229">
        <v>0</v>
      </c>
      <c r="AF1232" s="229">
        <v>0</v>
      </c>
      <c r="AG1232" s="229">
        <v>0</v>
      </c>
      <c r="AH1232" s="229">
        <v>0</v>
      </c>
      <c r="AI1232" s="229">
        <v>0</v>
      </c>
      <c r="AJ1232" s="229">
        <v>0</v>
      </c>
      <c r="AK1232" s="229">
        <v>0</v>
      </c>
      <c r="AL1232" s="229">
        <v>0</v>
      </c>
    </row>
    <row r="1233" spans="1:38">
      <c r="A1233" s="229">
        <v>1584</v>
      </c>
      <c r="B1233" s="229" t="s">
        <v>213</v>
      </c>
      <c r="C1233" s="229" t="s">
        <v>3945</v>
      </c>
      <c r="D1233" s="229">
        <f t="shared" si="19"/>
        <v>0</v>
      </c>
      <c r="G1233" s="229">
        <v>0</v>
      </c>
      <c r="H1233" s="229">
        <v>0</v>
      </c>
      <c r="I1233" s="229">
        <v>0</v>
      </c>
      <c r="J1233" s="229">
        <v>0</v>
      </c>
      <c r="K1233" s="229">
        <v>0</v>
      </c>
      <c r="L1233" s="229">
        <v>0</v>
      </c>
      <c r="M1233" s="229">
        <v>0</v>
      </c>
      <c r="N1233" s="229">
        <v>0</v>
      </c>
      <c r="O1233" s="229">
        <v>0</v>
      </c>
      <c r="P1233" s="229">
        <v>0</v>
      </c>
      <c r="Q1233" s="229">
        <v>0</v>
      </c>
      <c r="R1233" s="229">
        <v>0</v>
      </c>
      <c r="S1233" s="229">
        <v>0</v>
      </c>
      <c r="T1233" s="229">
        <v>0</v>
      </c>
      <c r="U1233" s="229">
        <v>0</v>
      </c>
      <c r="V1233" s="229">
        <v>0</v>
      </c>
      <c r="W1233" s="229">
        <v>0</v>
      </c>
      <c r="X1233" s="229">
        <v>0</v>
      </c>
      <c r="Y1233" s="229">
        <v>0</v>
      </c>
      <c r="Z1233" s="229">
        <v>0</v>
      </c>
      <c r="AA1233" s="229">
        <v>0</v>
      </c>
      <c r="AB1233" s="229">
        <v>0</v>
      </c>
      <c r="AC1233" s="229">
        <v>0</v>
      </c>
      <c r="AD1233" s="229">
        <v>0</v>
      </c>
      <c r="AE1233" s="229">
        <v>0</v>
      </c>
      <c r="AF1233" s="229">
        <v>0</v>
      </c>
      <c r="AG1233" s="229">
        <v>0</v>
      </c>
      <c r="AH1233" s="229">
        <v>0</v>
      </c>
      <c r="AI1233" s="229">
        <v>0</v>
      </c>
      <c r="AJ1233" s="229">
        <v>0</v>
      </c>
      <c r="AK1233" s="229">
        <v>0</v>
      </c>
      <c r="AL1233" s="229">
        <v>0</v>
      </c>
    </row>
    <row r="1234" spans="1:38">
      <c r="A1234" s="229">
        <v>1585</v>
      </c>
      <c r="B1234" s="229" t="s">
        <v>213</v>
      </c>
      <c r="C1234" s="229" t="s">
        <v>3946</v>
      </c>
      <c r="D1234" s="229">
        <f t="shared" si="19"/>
        <v>0</v>
      </c>
      <c r="G1234" s="229">
        <v>0</v>
      </c>
      <c r="H1234" s="229">
        <v>0</v>
      </c>
      <c r="I1234" s="229">
        <v>0</v>
      </c>
      <c r="J1234" s="229">
        <v>0</v>
      </c>
      <c r="K1234" s="229">
        <v>0</v>
      </c>
      <c r="L1234" s="229">
        <v>0</v>
      </c>
      <c r="M1234" s="229">
        <v>0</v>
      </c>
      <c r="N1234" s="229">
        <v>0</v>
      </c>
      <c r="O1234" s="229">
        <v>0</v>
      </c>
      <c r="P1234" s="229">
        <v>0</v>
      </c>
      <c r="Q1234" s="229">
        <v>0</v>
      </c>
      <c r="R1234" s="229">
        <v>0</v>
      </c>
      <c r="S1234" s="229">
        <v>0</v>
      </c>
      <c r="T1234" s="229">
        <v>0</v>
      </c>
      <c r="U1234" s="229">
        <v>0</v>
      </c>
      <c r="V1234" s="229">
        <v>0</v>
      </c>
      <c r="W1234" s="229">
        <v>0</v>
      </c>
      <c r="X1234" s="229">
        <v>0</v>
      </c>
      <c r="Y1234" s="229">
        <v>0</v>
      </c>
      <c r="Z1234" s="229">
        <v>0</v>
      </c>
      <c r="AA1234" s="229">
        <v>0</v>
      </c>
      <c r="AB1234" s="229">
        <v>0</v>
      </c>
      <c r="AC1234" s="229">
        <v>0</v>
      </c>
      <c r="AD1234" s="229">
        <v>0</v>
      </c>
      <c r="AE1234" s="229">
        <v>0</v>
      </c>
      <c r="AF1234" s="229">
        <v>0</v>
      </c>
      <c r="AG1234" s="229">
        <v>0</v>
      </c>
      <c r="AH1234" s="229">
        <v>0</v>
      </c>
      <c r="AI1234" s="229">
        <v>0</v>
      </c>
      <c r="AJ1234" s="229">
        <v>0</v>
      </c>
      <c r="AK1234" s="229">
        <v>0</v>
      </c>
      <c r="AL1234" s="229">
        <v>0</v>
      </c>
    </row>
    <row r="1235" spans="1:38">
      <c r="A1235" s="229">
        <v>1586</v>
      </c>
      <c r="B1235" s="229" t="s">
        <v>213</v>
      </c>
      <c r="C1235" s="229" t="s">
        <v>3947</v>
      </c>
      <c r="D1235" s="229">
        <f t="shared" si="19"/>
        <v>0</v>
      </c>
      <c r="G1235" s="229">
        <v>0</v>
      </c>
      <c r="H1235" s="229">
        <v>0</v>
      </c>
      <c r="I1235" s="229">
        <v>0</v>
      </c>
      <c r="J1235" s="229">
        <v>0</v>
      </c>
      <c r="K1235" s="229">
        <v>0</v>
      </c>
      <c r="L1235" s="229">
        <v>0</v>
      </c>
      <c r="M1235" s="229">
        <v>0</v>
      </c>
      <c r="N1235" s="229">
        <v>0</v>
      </c>
      <c r="O1235" s="229">
        <v>0</v>
      </c>
      <c r="P1235" s="229">
        <v>0</v>
      </c>
      <c r="Q1235" s="229">
        <v>0</v>
      </c>
      <c r="R1235" s="229">
        <v>0</v>
      </c>
      <c r="S1235" s="229">
        <v>0</v>
      </c>
      <c r="T1235" s="229">
        <v>0</v>
      </c>
      <c r="U1235" s="229">
        <v>0</v>
      </c>
      <c r="V1235" s="229">
        <v>0</v>
      </c>
      <c r="W1235" s="229">
        <v>0</v>
      </c>
      <c r="X1235" s="229">
        <v>0</v>
      </c>
      <c r="Y1235" s="229">
        <v>0</v>
      </c>
      <c r="Z1235" s="229">
        <v>0</v>
      </c>
      <c r="AA1235" s="229">
        <v>0</v>
      </c>
      <c r="AB1235" s="229">
        <v>0</v>
      </c>
      <c r="AC1235" s="229">
        <v>0</v>
      </c>
      <c r="AD1235" s="229">
        <v>0</v>
      </c>
      <c r="AE1235" s="229">
        <v>0</v>
      </c>
      <c r="AF1235" s="229">
        <v>0</v>
      </c>
      <c r="AG1235" s="229">
        <v>0</v>
      </c>
      <c r="AH1235" s="229">
        <v>0</v>
      </c>
      <c r="AI1235" s="229">
        <v>0</v>
      </c>
      <c r="AJ1235" s="229">
        <v>0</v>
      </c>
      <c r="AK1235" s="229">
        <v>0</v>
      </c>
      <c r="AL1235" s="229">
        <v>0</v>
      </c>
    </row>
    <row r="1236" spans="1:38">
      <c r="A1236" s="229">
        <v>1588</v>
      </c>
      <c r="B1236" s="229" t="s">
        <v>213</v>
      </c>
      <c r="C1236" s="229" t="s">
        <v>3948</v>
      </c>
      <c r="D1236" s="229">
        <f t="shared" si="19"/>
        <v>0</v>
      </c>
      <c r="G1236" s="229">
        <v>0</v>
      </c>
      <c r="H1236" s="229">
        <v>0</v>
      </c>
      <c r="I1236" s="229">
        <v>0</v>
      </c>
      <c r="J1236" s="229">
        <v>0</v>
      </c>
      <c r="K1236" s="229">
        <v>0</v>
      </c>
      <c r="L1236" s="229">
        <v>0</v>
      </c>
      <c r="M1236" s="229">
        <v>0</v>
      </c>
      <c r="N1236" s="229">
        <v>0</v>
      </c>
      <c r="O1236" s="229">
        <v>0</v>
      </c>
      <c r="P1236" s="229">
        <v>0</v>
      </c>
      <c r="Q1236" s="229">
        <v>0</v>
      </c>
      <c r="R1236" s="229">
        <v>0</v>
      </c>
      <c r="S1236" s="229">
        <v>0</v>
      </c>
      <c r="T1236" s="229">
        <v>0</v>
      </c>
      <c r="U1236" s="229">
        <v>0</v>
      </c>
      <c r="V1236" s="229">
        <v>0</v>
      </c>
      <c r="W1236" s="229">
        <v>0</v>
      </c>
      <c r="X1236" s="229">
        <v>0</v>
      </c>
      <c r="Y1236" s="229">
        <v>0</v>
      </c>
      <c r="Z1236" s="229">
        <v>0</v>
      </c>
      <c r="AA1236" s="229">
        <v>0</v>
      </c>
      <c r="AB1236" s="229">
        <v>0</v>
      </c>
      <c r="AC1236" s="229">
        <v>0</v>
      </c>
      <c r="AD1236" s="229">
        <v>0</v>
      </c>
      <c r="AE1236" s="229">
        <v>0</v>
      </c>
      <c r="AF1236" s="229">
        <v>0</v>
      </c>
      <c r="AG1236" s="229">
        <v>0</v>
      </c>
      <c r="AH1236" s="229">
        <v>0</v>
      </c>
      <c r="AI1236" s="229">
        <v>0</v>
      </c>
      <c r="AJ1236" s="229">
        <v>0</v>
      </c>
      <c r="AK1236" s="229">
        <v>0</v>
      </c>
      <c r="AL1236" s="229">
        <v>0</v>
      </c>
    </row>
    <row r="1237" spans="1:38">
      <c r="A1237" s="229">
        <v>1589</v>
      </c>
      <c r="B1237" s="229" t="s">
        <v>213</v>
      </c>
      <c r="C1237" s="229" t="s">
        <v>3949</v>
      </c>
      <c r="D1237" s="229">
        <f t="shared" si="19"/>
        <v>0</v>
      </c>
      <c r="G1237" s="229">
        <v>0</v>
      </c>
      <c r="H1237" s="229">
        <v>0</v>
      </c>
      <c r="I1237" s="229">
        <v>0</v>
      </c>
      <c r="J1237" s="229">
        <v>0</v>
      </c>
      <c r="K1237" s="229">
        <v>0</v>
      </c>
      <c r="L1237" s="229">
        <v>0</v>
      </c>
      <c r="M1237" s="229">
        <v>0</v>
      </c>
      <c r="N1237" s="229">
        <v>0</v>
      </c>
      <c r="O1237" s="229">
        <v>0</v>
      </c>
      <c r="P1237" s="229">
        <v>0</v>
      </c>
      <c r="Q1237" s="229">
        <v>0</v>
      </c>
      <c r="R1237" s="229">
        <v>0</v>
      </c>
      <c r="S1237" s="229">
        <v>0</v>
      </c>
      <c r="T1237" s="229">
        <v>0</v>
      </c>
      <c r="U1237" s="229">
        <v>0</v>
      </c>
      <c r="V1237" s="229">
        <v>0</v>
      </c>
      <c r="W1237" s="229">
        <v>0</v>
      </c>
      <c r="X1237" s="229">
        <v>0</v>
      </c>
      <c r="Y1237" s="229">
        <v>0</v>
      </c>
      <c r="Z1237" s="229">
        <v>0</v>
      </c>
      <c r="AA1237" s="229">
        <v>0</v>
      </c>
      <c r="AB1237" s="229">
        <v>0</v>
      </c>
      <c r="AC1237" s="229">
        <v>0</v>
      </c>
      <c r="AD1237" s="229">
        <v>0</v>
      </c>
      <c r="AE1237" s="229">
        <v>0</v>
      </c>
      <c r="AF1237" s="229">
        <v>0</v>
      </c>
      <c r="AG1237" s="229">
        <v>0</v>
      </c>
      <c r="AH1237" s="229">
        <v>0</v>
      </c>
      <c r="AI1237" s="229">
        <v>0</v>
      </c>
      <c r="AJ1237" s="229">
        <v>0</v>
      </c>
      <c r="AK1237" s="229">
        <v>0</v>
      </c>
      <c r="AL1237" s="229">
        <v>0</v>
      </c>
    </row>
    <row r="1238" spans="1:38">
      <c r="A1238" s="229">
        <v>1590</v>
      </c>
      <c r="B1238" s="229" t="s">
        <v>213</v>
      </c>
      <c r="C1238" s="229" t="s">
        <v>3950</v>
      </c>
      <c r="D1238" s="229">
        <f t="shared" si="19"/>
        <v>0</v>
      </c>
      <c r="G1238" s="229">
        <v>0</v>
      </c>
      <c r="H1238" s="229">
        <v>0</v>
      </c>
      <c r="I1238" s="229">
        <v>0</v>
      </c>
      <c r="J1238" s="229">
        <v>0</v>
      </c>
      <c r="K1238" s="229">
        <v>0</v>
      </c>
      <c r="L1238" s="229">
        <v>0</v>
      </c>
      <c r="M1238" s="229">
        <v>0</v>
      </c>
      <c r="N1238" s="229">
        <v>0</v>
      </c>
      <c r="O1238" s="229">
        <v>0</v>
      </c>
      <c r="P1238" s="229">
        <v>0</v>
      </c>
      <c r="Q1238" s="229">
        <v>0</v>
      </c>
      <c r="R1238" s="229">
        <v>0</v>
      </c>
      <c r="S1238" s="229">
        <v>0</v>
      </c>
      <c r="T1238" s="229">
        <v>0</v>
      </c>
      <c r="U1238" s="229">
        <v>0</v>
      </c>
      <c r="V1238" s="229">
        <v>0</v>
      </c>
      <c r="W1238" s="229">
        <v>0</v>
      </c>
      <c r="X1238" s="229">
        <v>0</v>
      </c>
      <c r="Y1238" s="229">
        <v>0</v>
      </c>
      <c r="Z1238" s="229">
        <v>0</v>
      </c>
      <c r="AA1238" s="229">
        <v>0</v>
      </c>
      <c r="AB1238" s="229">
        <v>0</v>
      </c>
      <c r="AC1238" s="229">
        <v>0</v>
      </c>
      <c r="AD1238" s="229">
        <v>0</v>
      </c>
      <c r="AE1238" s="229">
        <v>0</v>
      </c>
      <c r="AF1238" s="229">
        <v>0</v>
      </c>
      <c r="AG1238" s="229">
        <v>0</v>
      </c>
      <c r="AH1238" s="229">
        <v>0</v>
      </c>
      <c r="AI1238" s="229">
        <v>0</v>
      </c>
      <c r="AJ1238" s="229">
        <v>0</v>
      </c>
      <c r="AK1238" s="229">
        <v>0</v>
      </c>
      <c r="AL1238" s="229">
        <v>0</v>
      </c>
    </row>
    <row r="1239" spans="1:38">
      <c r="A1239" s="229">
        <v>1595</v>
      </c>
      <c r="B1239" s="229" t="s">
        <v>213</v>
      </c>
      <c r="C1239" s="229" t="s">
        <v>3951</v>
      </c>
      <c r="D1239" s="229">
        <f t="shared" si="19"/>
        <v>0</v>
      </c>
      <c r="G1239" s="229">
        <v>0</v>
      </c>
      <c r="H1239" s="229">
        <v>0</v>
      </c>
      <c r="I1239" s="229">
        <v>0</v>
      </c>
      <c r="J1239" s="229">
        <v>0</v>
      </c>
      <c r="K1239" s="229">
        <v>0</v>
      </c>
      <c r="L1239" s="229">
        <v>0</v>
      </c>
      <c r="M1239" s="229">
        <v>0</v>
      </c>
      <c r="N1239" s="229">
        <v>0</v>
      </c>
      <c r="O1239" s="229">
        <v>0</v>
      </c>
      <c r="P1239" s="229">
        <v>0</v>
      </c>
      <c r="Q1239" s="229">
        <v>0</v>
      </c>
      <c r="R1239" s="229">
        <v>0</v>
      </c>
      <c r="S1239" s="229">
        <v>0</v>
      </c>
      <c r="T1239" s="229">
        <v>0</v>
      </c>
      <c r="U1239" s="229">
        <v>0</v>
      </c>
      <c r="V1239" s="229">
        <v>0</v>
      </c>
      <c r="W1239" s="229">
        <v>0</v>
      </c>
      <c r="X1239" s="229">
        <v>0</v>
      </c>
      <c r="Y1239" s="229">
        <v>0</v>
      </c>
      <c r="Z1239" s="229">
        <v>0</v>
      </c>
      <c r="AA1239" s="229">
        <v>0</v>
      </c>
      <c r="AB1239" s="229">
        <v>0</v>
      </c>
      <c r="AC1239" s="229">
        <v>0</v>
      </c>
      <c r="AD1239" s="229">
        <v>0</v>
      </c>
      <c r="AE1239" s="229">
        <v>0</v>
      </c>
      <c r="AF1239" s="229">
        <v>0</v>
      </c>
      <c r="AG1239" s="229">
        <v>0</v>
      </c>
      <c r="AH1239" s="229">
        <v>0</v>
      </c>
      <c r="AI1239" s="229">
        <v>0</v>
      </c>
      <c r="AJ1239" s="229">
        <v>0</v>
      </c>
      <c r="AK1239" s="229">
        <v>0</v>
      </c>
      <c r="AL1239" s="229">
        <v>0</v>
      </c>
    </row>
    <row r="1240" spans="1:38">
      <c r="A1240" s="229">
        <v>1596</v>
      </c>
      <c r="B1240" s="229" t="s">
        <v>213</v>
      </c>
      <c r="C1240" s="229" t="s">
        <v>3952</v>
      </c>
      <c r="D1240" s="229">
        <f t="shared" si="19"/>
        <v>6120</v>
      </c>
      <c r="G1240" s="229">
        <v>0</v>
      </c>
      <c r="H1240" s="229">
        <v>0</v>
      </c>
      <c r="I1240" s="229">
        <v>0</v>
      </c>
      <c r="J1240" s="229">
        <v>0</v>
      </c>
      <c r="K1240" s="229">
        <v>0</v>
      </c>
      <c r="L1240" s="229">
        <v>1080</v>
      </c>
      <c r="M1240" s="229">
        <v>0</v>
      </c>
      <c r="N1240" s="229">
        <v>0</v>
      </c>
      <c r="O1240" s="229">
        <v>0</v>
      </c>
      <c r="P1240" s="229">
        <v>0</v>
      </c>
      <c r="Q1240" s="229">
        <v>0</v>
      </c>
      <c r="R1240" s="229">
        <v>1080</v>
      </c>
      <c r="S1240" s="229">
        <v>0</v>
      </c>
      <c r="T1240" s="229">
        <v>0</v>
      </c>
      <c r="U1240" s="229">
        <v>0</v>
      </c>
      <c r="V1240" s="229">
        <v>0</v>
      </c>
      <c r="W1240" s="229">
        <v>0</v>
      </c>
      <c r="X1240" s="229">
        <v>1080</v>
      </c>
      <c r="Y1240" s="229">
        <v>0</v>
      </c>
      <c r="Z1240" s="229">
        <v>0</v>
      </c>
      <c r="AA1240" s="229">
        <v>1080</v>
      </c>
      <c r="AB1240" s="229">
        <v>0</v>
      </c>
      <c r="AC1240" s="229">
        <v>0</v>
      </c>
      <c r="AD1240" s="229">
        <v>0</v>
      </c>
      <c r="AE1240" s="229">
        <v>0</v>
      </c>
      <c r="AF1240" s="229">
        <v>840</v>
      </c>
      <c r="AG1240" s="229">
        <v>0</v>
      </c>
      <c r="AH1240" s="229">
        <v>0</v>
      </c>
      <c r="AI1240" s="229">
        <v>0</v>
      </c>
      <c r="AJ1240" s="229">
        <v>0</v>
      </c>
      <c r="AK1240" s="229">
        <v>960</v>
      </c>
      <c r="AL1240" s="229">
        <v>6120</v>
      </c>
    </row>
    <row r="1241" spans="1:38">
      <c r="A1241" s="229">
        <v>1597</v>
      </c>
      <c r="B1241" s="229" t="s">
        <v>213</v>
      </c>
      <c r="C1241" s="229" t="s">
        <v>3953</v>
      </c>
      <c r="D1241" s="229">
        <f t="shared" si="19"/>
        <v>5640</v>
      </c>
      <c r="G1241" s="229">
        <v>0</v>
      </c>
      <c r="H1241" s="229">
        <v>0</v>
      </c>
      <c r="I1241" s="229">
        <v>0</v>
      </c>
      <c r="J1241" s="229">
        <v>0</v>
      </c>
      <c r="K1241" s="229">
        <v>0</v>
      </c>
      <c r="L1241" s="229">
        <v>0</v>
      </c>
      <c r="M1241" s="229">
        <v>0</v>
      </c>
      <c r="N1241" s="229">
        <v>0</v>
      </c>
      <c r="O1241" s="229">
        <v>0</v>
      </c>
      <c r="P1241" s="229">
        <v>1080</v>
      </c>
      <c r="Q1241" s="229">
        <v>0</v>
      </c>
      <c r="R1241" s="229">
        <v>0</v>
      </c>
      <c r="S1241" s="229">
        <v>1080</v>
      </c>
      <c r="T1241" s="229">
        <v>0</v>
      </c>
      <c r="U1241" s="229">
        <v>0</v>
      </c>
      <c r="V1241" s="229">
        <v>0</v>
      </c>
      <c r="W1241" s="229">
        <v>0</v>
      </c>
      <c r="X1241" s="229">
        <v>1080</v>
      </c>
      <c r="Y1241" s="229">
        <v>0</v>
      </c>
      <c r="Z1241" s="229">
        <v>0</v>
      </c>
      <c r="AA1241" s="229">
        <v>0</v>
      </c>
      <c r="AB1241" s="229">
        <v>0</v>
      </c>
      <c r="AC1241" s="229">
        <v>0</v>
      </c>
      <c r="AD1241" s="229">
        <v>1200</v>
      </c>
      <c r="AE1241" s="229">
        <v>0</v>
      </c>
      <c r="AF1241" s="229">
        <v>0</v>
      </c>
      <c r="AG1241" s="229">
        <v>1200</v>
      </c>
      <c r="AH1241" s="229">
        <v>0</v>
      </c>
      <c r="AI1241" s="229">
        <v>0</v>
      </c>
      <c r="AJ1241" s="229">
        <v>0</v>
      </c>
      <c r="AK1241" s="229">
        <v>0</v>
      </c>
      <c r="AL1241" s="229">
        <v>5640</v>
      </c>
    </row>
    <row r="1242" spans="1:38">
      <c r="A1242" s="229">
        <v>1598</v>
      </c>
      <c r="B1242" s="229" t="s">
        <v>213</v>
      </c>
      <c r="C1242" s="229" t="s">
        <v>3954</v>
      </c>
      <c r="D1242" s="229">
        <f t="shared" si="19"/>
        <v>720</v>
      </c>
      <c r="G1242" s="229">
        <v>0</v>
      </c>
      <c r="H1242" s="229">
        <v>0</v>
      </c>
      <c r="I1242" s="229">
        <v>0</v>
      </c>
      <c r="J1242" s="229">
        <v>0</v>
      </c>
      <c r="K1242" s="229">
        <v>0</v>
      </c>
      <c r="L1242" s="229">
        <v>0</v>
      </c>
      <c r="M1242" s="229">
        <v>0</v>
      </c>
      <c r="N1242" s="229">
        <v>0</v>
      </c>
      <c r="O1242" s="229">
        <v>0</v>
      </c>
      <c r="P1242" s="229">
        <v>0</v>
      </c>
      <c r="Q1242" s="229">
        <v>0</v>
      </c>
      <c r="R1242" s="229">
        <v>360</v>
      </c>
      <c r="S1242" s="229">
        <v>0</v>
      </c>
      <c r="T1242" s="229">
        <v>0</v>
      </c>
      <c r="U1242" s="229">
        <v>0</v>
      </c>
      <c r="V1242" s="229">
        <v>0</v>
      </c>
      <c r="W1242" s="229">
        <v>0</v>
      </c>
      <c r="X1242" s="229">
        <v>0</v>
      </c>
      <c r="Y1242" s="229">
        <v>0</v>
      </c>
      <c r="Z1242" s="229">
        <v>0</v>
      </c>
      <c r="AA1242" s="229">
        <v>0</v>
      </c>
      <c r="AB1242" s="229">
        <v>0</v>
      </c>
      <c r="AC1242" s="229">
        <v>0</v>
      </c>
      <c r="AD1242" s="229">
        <v>0</v>
      </c>
      <c r="AE1242" s="229">
        <v>360</v>
      </c>
      <c r="AF1242" s="229">
        <v>0</v>
      </c>
      <c r="AG1242" s="229">
        <v>0</v>
      </c>
      <c r="AH1242" s="229">
        <v>0</v>
      </c>
      <c r="AI1242" s="229">
        <v>0</v>
      </c>
      <c r="AJ1242" s="229">
        <v>0</v>
      </c>
      <c r="AK1242" s="229">
        <v>0</v>
      </c>
      <c r="AL1242" s="229">
        <v>720</v>
      </c>
    </row>
    <row r="1243" spans="1:38">
      <c r="A1243" s="229">
        <v>1599</v>
      </c>
      <c r="B1243" s="229" t="s">
        <v>213</v>
      </c>
      <c r="C1243" s="229" t="s">
        <v>3955</v>
      </c>
      <c r="D1243" s="229">
        <f t="shared" si="19"/>
        <v>360</v>
      </c>
      <c r="G1243" s="229">
        <v>0</v>
      </c>
      <c r="H1243" s="229">
        <v>0</v>
      </c>
      <c r="I1243" s="229">
        <v>0</v>
      </c>
      <c r="J1243" s="229">
        <v>0</v>
      </c>
      <c r="K1243" s="229">
        <v>0</v>
      </c>
      <c r="L1243" s="229">
        <v>0</v>
      </c>
      <c r="M1243" s="229">
        <v>0</v>
      </c>
      <c r="N1243" s="229">
        <v>0</v>
      </c>
      <c r="O1243" s="229">
        <v>0</v>
      </c>
      <c r="P1243" s="229">
        <v>0</v>
      </c>
      <c r="Q1243" s="229">
        <v>0</v>
      </c>
      <c r="R1243" s="229">
        <v>0</v>
      </c>
      <c r="S1243" s="229">
        <v>0</v>
      </c>
      <c r="T1243" s="229">
        <v>0</v>
      </c>
      <c r="U1243" s="229">
        <v>0</v>
      </c>
      <c r="V1243" s="229">
        <v>0</v>
      </c>
      <c r="W1243" s="229">
        <v>0</v>
      </c>
      <c r="X1243" s="229">
        <v>0</v>
      </c>
      <c r="Y1243" s="229">
        <v>360</v>
      </c>
      <c r="Z1243" s="229">
        <v>0</v>
      </c>
      <c r="AA1243" s="229">
        <v>0</v>
      </c>
      <c r="AB1243" s="229">
        <v>0</v>
      </c>
      <c r="AC1243" s="229">
        <v>0</v>
      </c>
      <c r="AD1243" s="229">
        <v>0</v>
      </c>
      <c r="AE1243" s="229">
        <v>0</v>
      </c>
      <c r="AF1243" s="229">
        <v>0</v>
      </c>
      <c r="AG1243" s="229">
        <v>0</v>
      </c>
      <c r="AH1243" s="229">
        <v>0</v>
      </c>
      <c r="AI1243" s="229">
        <v>0</v>
      </c>
      <c r="AJ1243" s="229">
        <v>0</v>
      </c>
      <c r="AK1243" s="229">
        <v>0</v>
      </c>
      <c r="AL1243" s="229">
        <v>360</v>
      </c>
    </row>
    <row r="1244" spans="1:38">
      <c r="A1244" s="229">
        <v>1600</v>
      </c>
      <c r="B1244" s="229" t="s">
        <v>213</v>
      </c>
      <c r="C1244" s="229" t="s">
        <v>3956</v>
      </c>
      <c r="D1244" s="229">
        <f t="shared" si="19"/>
        <v>7800</v>
      </c>
      <c r="G1244" s="229">
        <v>0</v>
      </c>
      <c r="H1244" s="229">
        <v>0</v>
      </c>
      <c r="I1244" s="229">
        <v>0</v>
      </c>
      <c r="J1244" s="229">
        <v>0</v>
      </c>
      <c r="K1244" s="229">
        <v>0</v>
      </c>
      <c r="L1244" s="229">
        <v>1300</v>
      </c>
      <c r="M1244" s="229">
        <v>0</v>
      </c>
      <c r="N1244" s="229">
        <v>0</v>
      </c>
      <c r="O1244" s="229">
        <v>0</v>
      </c>
      <c r="P1244" s="229">
        <v>1300</v>
      </c>
      <c r="Q1244" s="229">
        <v>0</v>
      </c>
      <c r="R1244" s="229">
        <v>0</v>
      </c>
      <c r="S1244" s="229">
        <v>0</v>
      </c>
      <c r="T1244" s="229">
        <v>1300</v>
      </c>
      <c r="U1244" s="229">
        <v>0</v>
      </c>
      <c r="V1244" s="229">
        <v>0</v>
      </c>
      <c r="W1244" s="229">
        <v>0</v>
      </c>
      <c r="X1244" s="229">
        <v>0</v>
      </c>
      <c r="Y1244" s="229">
        <v>0</v>
      </c>
      <c r="Z1244" s="229">
        <v>1300</v>
      </c>
      <c r="AA1244" s="229">
        <v>0</v>
      </c>
      <c r="AB1244" s="229">
        <v>0</v>
      </c>
      <c r="AC1244" s="229">
        <v>0</v>
      </c>
      <c r="AD1244" s="229">
        <v>0</v>
      </c>
      <c r="AE1244" s="229">
        <v>1300</v>
      </c>
      <c r="AF1244" s="229">
        <v>0</v>
      </c>
      <c r="AG1244" s="229">
        <v>0</v>
      </c>
      <c r="AH1244" s="229">
        <v>1300</v>
      </c>
      <c r="AI1244" s="229">
        <v>0</v>
      </c>
      <c r="AJ1244" s="229">
        <v>0</v>
      </c>
      <c r="AK1244" s="229">
        <v>0</v>
      </c>
      <c r="AL1244" s="229">
        <v>7800</v>
      </c>
    </row>
    <row r="1245" spans="1:38">
      <c r="A1245" s="229">
        <v>1601</v>
      </c>
      <c r="B1245" s="229" t="s">
        <v>213</v>
      </c>
      <c r="C1245" s="229" t="s">
        <v>3957</v>
      </c>
      <c r="D1245" s="229">
        <f t="shared" si="19"/>
        <v>7800</v>
      </c>
      <c r="G1245" s="229">
        <v>0</v>
      </c>
      <c r="H1245" s="229">
        <v>0</v>
      </c>
      <c r="I1245" s="229">
        <v>0</v>
      </c>
      <c r="J1245" s="229">
        <v>0</v>
      </c>
      <c r="K1245" s="229">
        <v>0</v>
      </c>
      <c r="L1245" s="229">
        <v>0</v>
      </c>
      <c r="M1245" s="229">
        <v>1300</v>
      </c>
      <c r="N1245" s="229">
        <v>0</v>
      </c>
      <c r="O1245" s="229">
        <v>0</v>
      </c>
      <c r="P1245" s="229">
        <v>0</v>
      </c>
      <c r="Q1245" s="229">
        <v>1300</v>
      </c>
      <c r="R1245" s="229">
        <v>0</v>
      </c>
      <c r="S1245" s="229">
        <v>0</v>
      </c>
      <c r="T1245" s="229">
        <v>0</v>
      </c>
      <c r="U1245" s="229">
        <v>0</v>
      </c>
      <c r="V1245" s="229">
        <v>0</v>
      </c>
      <c r="W1245" s="229">
        <v>1300</v>
      </c>
      <c r="X1245" s="229">
        <v>0</v>
      </c>
      <c r="Y1245" s="229">
        <v>0</v>
      </c>
      <c r="Z1245" s="229">
        <v>1300</v>
      </c>
      <c r="AA1245" s="229">
        <v>0</v>
      </c>
      <c r="AB1245" s="229">
        <v>0</v>
      </c>
      <c r="AC1245" s="229">
        <v>0</v>
      </c>
      <c r="AD1245" s="229">
        <v>0</v>
      </c>
      <c r="AE1245" s="229">
        <v>0</v>
      </c>
      <c r="AF1245" s="229">
        <v>1300</v>
      </c>
      <c r="AG1245" s="229">
        <v>0</v>
      </c>
      <c r="AH1245" s="229">
        <v>0</v>
      </c>
      <c r="AI1245" s="229">
        <v>0</v>
      </c>
      <c r="AJ1245" s="229">
        <v>0</v>
      </c>
      <c r="AK1245" s="229">
        <v>1300</v>
      </c>
      <c r="AL1245" s="229">
        <v>7800</v>
      </c>
    </row>
    <row r="1246" spans="1:38">
      <c r="A1246" s="229">
        <v>1602</v>
      </c>
      <c r="B1246" s="229" t="s">
        <v>213</v>
      </c>
      <c r="C1246" s="229" t="s">
        <v>3958</v>
      </c>
      <c r="D1246" s="229">
        <f t="shared" si="19"/>
        <v>0</v>
      </c>
      <c r="G1246" s="229">
        <v>0</v>
      </c>
      <c r="H1246" s="229">
        <v>0</v>
      </c>
      <c r="I1246" s="229">
        <v>0</v>
      </c>
      <c r="J1246" s="229">
        <v>0</v>
      </c>
      <c r="K1246" s="229">
        <v>0</v>
      </c>
      <c r="L1246" s="229">
        <v>0</v>
      </c>
      <c r="M1246" s="229">
        <v>0</v>
      </c>
      <c r="N1246" s="229">
        <v>0</v>
      </c>
      <c r="O1246" s="229">
        <v>0</v>
      </c>
      <c r="P1246" s="229">
        <v>0</v>
      </c>
      <c r="Q1246" s="229">
        <v>0</v>
      </c>
      <c r="R1246" s="229">
        <v>0</v>
      </c>
      <c r="S1246" s="229">
        <v>0</v>
      </c>
      <c r="T1246" s="229">
        <v>0</v>
      </c>
      <c r="U1246" s="229">
        <v>0</v>
      </c>
      <c r="V1246" s="229">
        <v>0</v>
      </c>
      <c r="W1246" s="229">
        <v>0</v>
      </c>
      <c r="X1246" s="229">
        <v>0</v>
      </c>
      <c r="Y1246" s="229">
        <v>0</v>
      </c>
      <c r="Z1246" s="229">
        <v>0</v>
      </c>
      <c r="AA1246" s="229">
        <v>0</v>
      </c>
      <c r="AB1246" s="229">
        <v>0</v>
      </c>
      <c r="AC1246" s="229">
        <v>0</v>
      </c>
      <c r="AD1246" s="229">
        <v>0</v>
      </c>
      <c r="AE1246" s="229">
        <v>0</v>
      </c>
      <c r="AF1246" s="229">
        <v>0</v>
      </c>
      <c r="AG1246" s="229">
        <v>0</v>
      </c>
      <c r="AH1246" s="229">
        <v>0</v>
      </c>
      <c r="AI1246" s="229">
        <v>0</v>
      </c>
      <c r="AJ1246" s="229">
        <v>0</v>
      </c>
      <c r="AK1246" s="229">
        <v>0</v>
      </c>
      <c r="AL1246" s="229">
        <v>0</v>
      </c>
    </row>
    <row r="1247" spans="1:38">
      <c r="A1247" s="229">
        <v>1603</v>
      </c>
      <c r="B1247" s="229" t="s">
        <v>213</v>
      </c>
      <c r="C1247" s="229" t="s">
        <v>3959</v>
      </c>
      <c r="D1247" s="229">
        <f t="shared" si="19"/>
        <v>0</v>
      </c>
      <c r="G1247" s="229">
        <v>0</v>
      </c>
      <c r="H1247" s="229">
        <v>0</v>
      </c>
      <c r="I1247" s="229">
        <v>0</v>
      </c>
      <c r="J1247" s="229">
        <v>0</v>
      </c>
      <c r="K1247" s="229">
        <v>0</v>
      </c>
      <c r="L1247" s="229">
        <v>0</v>
      </c>
      <c r="M1247" s="229">
        <v>0</v>
      </c>
      <c r="N1247" s="229">
        <v>0</v>
      </c>
      <c r="O1247" s="229">
        <v>0</v>
      </c>
      <c r="P1247" s="229">
        <v>0</v>
      </c>
      <c r="Q1247" s="229">
        <v>0</v>
      </c>
      <c r="R1247" s="229">
        <v>0</v>
      </c>
      <c r="S1247" s="229">
        <v>0</v>
      </c>
      <c r="T1247" s="229">
        <v>0</v>
      </c>
      <c r="U1247" s="229">
        <v>0</v>
      </c>
      <c r="V1247" s="229">
        <v>0</v>
      </c>
      <c r="W1247" s="229">
        <v>0</v>
      </c>
      <c r="X1247" s="229">
        <v>0</v>
      </c>
      <c r="Y1247" s="229">
        <v>0</v>
      </c>
      <c r="Z1247" s="229">
        <v>0</v>
      </c>
      <c r="AA1247" s="229">
        <v>0</v>
      </c>
      <c r="AB1247" s="229">
        <v>0</v>
      </c>
      <c r="AC1247" s="229">
        <v>0</v>
      </c>
      <c r="AD1247" s="229">
        <v>0</v>
      </c>
      <c r="AE1247" s="229">
        <v>0</v>
      </c>
      <c r="AF1247" s="229">
        <v>0</v>
      </c>
      <c r="AG1247" s="229">
        <v>0</v>
      </c>
      <c r="AH1247" s="229">
        <v>0</v>
      </c>
      <c r="AI1247" s="229">
        <v>0</v>
      </c>
      <c r="AJ1247" s="229">
        <v>0</v>
      </c>
      <c r="AK1247" s="229">
        <v>0</v>
      </c>
      <c r="AL1247" s="229">
        <v>0</v>
      </c>
    </row>
    <row r="1248" spans="1:38">
      <c r="A1248" s="229">
        <v>1604</v>
      </c>
      <c r="B1248" s="229" t="s">
        <v>213</v>
      </c>
      <c r="C1248" s="229" t="s">
        <v>3960</v>
      </c>
      <c r="D1248" s="229">
        <f t="shared" si="19"/>
        <v>0</v>
      </c>
      <c r="G1248" s="229">
        <v>0</v>
      </c>
      <c r="H1248" s="229">
        <v>0</v>
      </c>
      <c r="I1248" s="229">
        <v>0</v>
      </c>
      <c r="J1248" s="229">
        <v>0</v>
      </c>
      <c r="K1248" s="229">
        <v>0</v>
      </c>
      <c r="L1248" s="229">
        <v>0</v>
      </c>
      <c r="M1248" s="229">
        <v>0</v>
      </c>
      <c r="N1248" s="229">
        <v>0</v>
      </c>
      <c r="O1248" s="229">
        <v>0</v>
      </c>
      <c r="P1248" s="229">
        <v>0</v>
      </c>
      <c r="Q1248" s="229">
        <v>0</v>
      </c>
      <c r="R1248" s="229">
        <v>0</v>
      </c>
      <c r="S1248" s="229">
        <v>0</v>
      </c>
      <c r="T1248" s="229">
        <v>0</v>
      </c>
      <c r="U1248" s="229">
        <v>0</v>
      </c>
      <c r="V1248" s="229">
        <v>0</v>
      </c>
      <c r="W1248" s="229">
        <v>0</v>
      </c>
      <c r="X1248" s="229">
        <v>0</v>
      </c>
      <c r="Y1248" s="229">
        <v>0</v>
      </c>
      <c r="Z1248" s="229">
        <v>0</v>
      </c>
      <c r="AA1248" s="229">
        <v>0</v>
      </c>
      <c r="AB1248" s="229">
        <v>0</v>
      </c>
      <c r="AC1248" s="229">
        <v>0</v>
      </c>
      <c r="AD1248" s="229">
        <v>0</v>
      </c>
      <c r="AE1248" s="229">
        <v>0</v>
      </c>
      <c r="AF1248" s="229">
        <v>0</v>
      </c>
      <c r="AG1248" s="229">
        <v>0</v>
      </c>
      <c r="AH1248" s="229">
        <v>0</v>
      </c>
      <c r="AI1248" s="229">
        <v>0</v>
      </c>
      <c r="AJ1248" s="229">
        <v>0</v>
      </c>
      <c r="AK1248" s="229">
        <v>0</v>
      </c>
      <c r="AL1248" s="229">
        <v>0</v>
      </c>
    </row>
    <row r="1249" spans="1:38">
      <c r="A1249" s="229">
        <v>1605</v>
      </c>
      <c r="B1249" s="229" t="s">
        <v>213</v>
      </c>
      <c r="C1249" s="229" t="s">
        <v>3961</v>
      </c>
      <c r="D1249" s="229">
        <f t="shared" si="19"/>
        <v>0</v>
      </c>
      <c r="G1249" s="229">
        <v>0</v>
      </c>
      <c r="H1249" s="229">
        <v>0</v>
      </c>
      <c r="I1249" s="229">
        <v>0</v>
      </c>
      <c r="J1249" s="229">
        <v>0</v>
      </c>
      <c r="K1249" s="229">
        <v>0</v>
      </c>
      <c r="L1249" s="229">
        <v>0</v>
      </c>
      <c r="M1249" s="229">
        <v>0</v>
      </c>
      <c r="N1249" s="229">
        <v>0</v>
      </c>
      <c r="O1249" s="229">
        <v>0</v>
      </c>
      <c r="P1249" s="229">
        <v>0</v>
      </c>
      <c r="Q1249" s="229">
        <v>0</v>
      </c>
      <c r="R1249" s="229">
        <v>0</v>
      </c>
      <c r="S1249" s="229">
        <v>0</v>
      </c>
      <c r="T1249" s="229">
        <v>0</v>
      </c>
      <c r="U1249" s="229">
        <v>0</v>
      </c>
      <c r="V1249" s="229">
        <v>0</v>
      </c>
      <c r="W1249" s="229">
        <v>0</v>
      </c>
      <c r="X1249" s="229">
        <v>0</v>
      </c>
      <c r="Y1249" s="229">
        <v>0</v>
      </c>
      <c r="Z1249" s="229">
        <v>0</v>
      </c>
      <c r="AA1249" s="229">
        <v>0</v>
      </c>
      <c r="AB1249" s="229">
        <v>0</v>
      </c>
      <c r="AC1249" s="229">
        <v>0</v>
      </c>
      <c r="AD1249" s="229">
        <v>0</v>
      </c>
      <c r="AE1249" s="229">
        <v>0</v>
      </c>
      <c r="AF1249" s="229">
        <v>0</v>
      </c>
      <c r="AG1249" s="229">
        <v>0</v>
      </c>
      <c r="AH1249" s="229">
        <v>0</v>
      </c>
      <c r="AI1249" s="229">
        <v>0</v>
      </c>
      <c r="AJ1249" s="229">
        <v>0</v>
      </c>
      <c r="AK1249" s="229">
        <v>0</v>
      </c>
      <c r="AL1249" s="229">
        <v>0</v>
      </c>
    </row>
    <row r="1250" spans="1:38">
      <c r="A1250" s="229">
        <v>1606</v>
      </c>
      <c r="B1250" s="229" t="s">
        <v>213</v>
      </c>
      <c r="C1250" s="229" t="s">
        <v>3962</v>
      </c>
      <c r="D1250" s="229">
        <f t="shared" si="19"/>
        <v>0</v>
      </c>
      <c r="G1250" s="229">
        <v>0</v>
      </c>
      <c r="H1250" s="229">
        <v>0</v>
      </c>
      <c r="I1250" s="229">
        <v>0</v>
      </c>
      <c r="J1250" s="229">
        <v>0</v>
      </c>
      <c r="K1250" s="229">
        <v>0</v>
      </c>
      <c r="L1250" s="229">
        <v>0</v>
      </c>
      <c r="M1250" s="229">
        <v>0</v>
      </c>
      <c r="N1250" s="229">
        <v>0</v>
      </c>
      <c r="O1250" s="229">
        <v>0</v>
      </c>
      <c r="P1250" s="229">
        <v>0</v>
      </c>
      <c r="Q1250" s="229">
        <v>0</v>
      </c>
      <c r="R1250" s="229">
        <v>0</v>
      </c>
      <c r="S1250" s="229">
        <v>0</v>
      </c>
      <c r="T1250" s="229">
        <v>0</v>
      </c>
      <c r="U1250" s="229">
        <v>0</v>
      </c>
      <c r="V1250" s="229">
        <v>0</v>
      </c>
      <c r="W1250" s="229">
        <v>0</v>
      </c>
      <c r="X1250" s="229">
        <v>0</v>
      </c>
      <c r="Y1250" s="229">
        <v>0</v>
      </c>
      <c r="Z1250" s="229">
        <v>0</v>
      </c>
      <c r="AA1250" s="229">
        <v>0</v>
      </c>
      <c r="AB1250" s="229">
        <v>0</v>
      </c>
      <c r="AC1250" s="229">
        <v>0</v>
      </c>
      <c r="AD1250" s="229">
        <v>0</v>
      </c>
      <c r="AE1250" s="229">
        <v>0</v>
      </c>
      <c r="AF1250" s="229">
        <v>0</v>
      </c>
      <c r="AG1250" s="229">
        <v>0</v>
      </c>
      <c r="AH1250" s="229">
        <v>0</v>
      </c>
      <c r="AI1250" s="229">
        <v>0</v>
      </c>
      <c r="AJ1250" s="229">
        <v>0</v>
      </c>
      <c r="AK1250" s="229">
        <v>0</v>
      </c>
      <c r="AL1250" s="229">
        <v>0</v>
      </c>
    </row>
    <row r="1251" spans="1:38">
      <c r="A1251" s="229">
        <v>1607</v>
      </c>
      <c r="B1251" s="229" t="s">
        <v>213</v>
      </c>
      <c r="C1251" s="229" t="s">
        <v>3963</v>
      </c>
      <c r="D1251" s="229">
        <f t="shared" si="19"/>
        <v>7800</v>
      </c>
      <c r="G1251" s="229">
        <v>0</v>
      </c>
      <c r="H1251" s="229">
        <v>0</v>
      </c>
      <c r="I1251" s="229">
        <v>0</v>
      </c>
      <c r="J1251" s="229">
        <v>0</v>
      </c>
      <c r="K1251" s="229">
        <v>0</v>
      </c>
      <c r="L1251" s="229">
        <v>1300</v>
      </c>
      <c r="M1251" s="229">
        <v>0</v>
      </c>
      <c r="N1251" s="229">
        <v>0</v>
      </c>
      <c r="O1251" s="229">
        <v>0</v>
      </c>
      <c r="P1251" s="229">
        <v>0</v>
      </c>
      <c r="Q1251" s="229">
        <v>1300</v>
      </c>
      <c r="R1251" s="229">
        <v>0</v>
      </c>
      <c r="S1251" s="229">
        <v>0</v>
      </c>
      <c r="T1251" s="229">
        <v>0</v>
      </c>
      <c r="U1251" s="229">
        <v>0</v>
      </c>
      <c r="V1251" s="229">
        <v>0</v>
      </c>
      <c r="W1251" s="229">
        <v>1300</v>
      </c>
      <c r="X1251" s="229">
        <v>0</v>
      </c>
      <c r="Y1251" s="229">
        <v>0</v>
      </c>
      <c r="Z1251" s="229">
        <v>1300</v>
      </c>
      <c r="AA1251" s="229">
        <v>0</v>
      </c>
      <c r="AB1251" s="229">
        <v>0</v>
      </c>
      <c r="AC1251" s="229">
        <v>0</v>
      </c>
      <c r="AD1251" s="229">
        <v>0</v>
      </c>
      <c r="AE1251" s="229">
        <v>0</v>
      </c>
      <c r="AF1251" s="229">
        <v>1300</v>
      </c>
      <c r="AG1251" s="229">
        <v>0</v>
      </c>
      <c r="AH1251" s="229">
        <v>0</v>
      </c>
      <c r="AI1251" s="229">
        <v>0</v>
      </c>
      <c r="AJ1251" s="229">
        <v>0</v>
      </c>
      <c r="AK1251" s="229">
        <v>1300</v>
      </c>
      <c r="AL1251" s="229">
        <v>7800</v>
      </c>
    </row>
    <row r="1252" spans="1:38">
      <c r="A1252" s="229">
        <v>1608</v>
      </c>
      <c r="B1252" s="229" t="s">
        <v>213</v>
      </c>
      <c r="C1252" s="229" t="s">
        <v>3964</v>
      </c>
      <c r="D1252" s="229">
        <f t="shared" si="19"/>
        <v>7800</v>
      </c>
      <c r="G1252" s="229">
        <v>0</v>
      </c>
      <c r="H1252" s="229">
        <v>0</v>
      </c>
      <c r="I1252" s="229">
        <v>0</v>
      </c>
      <c r="J1252" s="229">
        <v>0</v>
      </c>
      <c r="K1252" s="229">
        <v>0</v>
      </c>
      <c r="L1252" s="229">
        <v>1300</v>
      </c>
      <c r="M1252" s="229">
        <v>0</v>
      </c>
      <c r="N1252" s="229">
        <v>0</v>
      </c>
      <c r="O1252" s="229">
        <v>0</v>
      </c>
      <c r="P1252" s="229">
        <v>0</v>
      </c>
      <c r="Q1252" s="229">
        <v>1300</v>
      </c>
      <c r="R1252" s="229">
        <v>0</v>
      </c>
      <c r="S1252" s="229">
        <v>0</v>
      </c>
      <c r="T1252" s="229">
        <v>0</v>
      </c>
      <c r="U1252" s="229">
        <v>0</v>
      </c>
      <c r="V1252" s="229">
        <v>0</v>
      </c>
      <c r="W1252" s="229">
        <v>1300</v>
      </c>
      <c r="X1252" s="229">
        <v>0</v>
      </c>
      <c r="Y1252" s="229">
        <v>0</v>
      </c>
      <c r="Z1252" s="229">
        <v>1300</v>
      </c>
      <c r="AA1252" s="229">
        <v>0</v>
      </c>
      <c r="AB1252" s="229">
        <v>0</v>
      </c>
      <c r="AC1252" s="229">
        <v>0</v>
      </c>
      <c r="AD1252" s="229">
        <v>0</v>
      </c>
      <c r="AE1252" s="229">
        <v>0</v>
      </c>
      <c r="AF1252" s="229">
        <v>1300</v>
      </c>
      <c r="AG1252" s="229">
        <v>0</v>
      </c>
      <c r="AH1252" s="229">
        <v>0</v>
      </c>
      <c r="AI1252" s="229">
        <v>0</v>
      </c>
      <c r="AJ1252" s="229">
        <v>0</v>
      </c>
      <c r="AK1252" s="229">
        <v>1300</v>
      </c>
      <c r="AL1252" s="229">
        <v>7800</v>
      </c>
    </row>
    <row r="1253" spans="1:38">
      <c r="A1253" s="229">
        <v>1609</v>
      </c>
      <c r="B1253" s="229" t="s">
        <v>3883</v>
      </c>
      <c r="C1253" s="229" t="s">
        <v>3965</v>
      </c>
      <c r="D1253" s="229">
        <f t="shared" si="19"/>
        <v>0</v>
      </c>
      <c r="G1253" s="229">
        <v>0</v>
      </c>
      <c r="H1253" s="229">
        <v>0</v>
      </c>
      <c r="I1253" s="229">
        <v>0</v>
      </c>
      <c r="J1253" s="229">
        <v>0</v>
      </c>
      <c r="K1253" s="229">
        <v>0</v>
      </c>
      <c r="L1253" s="229">
        <v>0</v>
      </c>
      <c r="M1253" s="229">
        <v>0</v>
      </c>
      <c r="N1253" s="229">
        <v>0</v>
      </c>
      <c r="O1253" s="229">
        <v>0</v>
      </c>
      <c r="P1253" s="229">
        <v>0</v>
      </c>
      <c r="Q1253" s="229">
        <v>0</v>
      </c>
      <c r="R1253" s="229">
        <v>0</v>
      </c>
      <c r="S1253" s="229">
        <v>0</v>
      </c>
      <c r="T1253" s="229">
        <v>0</v>
      </c>
      <c r="U1253" s="229">
        <v>0</v>
      </c>
      <c r="V1253" s="229">
        <v>0</v>
      </c>
      <c r="W1253" s="229">
        <v>0</v>
      </c>
      <c r="X1253" s="229">
        <v>0</v>
      </c>
      <c r="Y1253" s="229">
        <v>0</v>
      </c>
      <c r="Z1253" s="229">
        <v>0</v>
      </c>
      <c r="AA1253" s="229">
        <v>0</v>
      </c>
      <c r="AB1253" s="229">
        <v>0</v>
      </c>
      <c r="AC1253" s="229">
        <v>0</v>
      </c>
      <c r="AD1253" s="229">
        <v>0</v>
      </c>
      <c r="AE1253" s="229">
        <v>0</v>
      </c>
      <c r="AF1253" s="229">
        <v>0</v>
      </c>
      <c r="AG1253" s="229">
        <v>0</v>
      </c>
      <c r="AH1253" s="229">
        <v>0</v>
      </c>
      <c r="AI1253" s="229">
        <v>0</v>
      </c>
      <c r="AJ1253" s="229">
        <v>0</v>
      </c>
      <c r="AK1253" s="229">
        <v>0</v>
      </c>
      <c r="AL1253" s="229">
        <v>0</v>
      </c>
    </row>
    <row r="1254" spans="1:38">
      <c r="A1254" s="229">
        <v>1610</v>
      </c>
      <c r="B1254" s="229" t="s">
        <v>213</v>
      </c>
      <c r="C1254" s="229" t="s">
        <v>3966</v>
      </c>
      <c r="D1254" s="229">
        <f t="shared" si="19"/>
        <v>7600</v>
      </c>
      <c r="G1254" s="229">
        <v>0</v>
      </c>
      <c r="H1254" s="229">
        <v>0</v>
      </c>
      <c r="I1254" s="229">
        <v>0</v>
      </c>
      <c r="J1254" s="229">
        <v>0</v>
      </c>
      <c r="K1254" s="229">
        <v>0</v>
      </c>
      <c r="L1254" s="229">
        <v>1200</v>
      </c>
      <c r="M1254" s="229">
        <v>0</v>
      </c>
      <c r="N1254" s="229">
        <v>0</v>
      </c>
      <c r="O1254" s="229">
        <v>0</v>
      </c>
      <c r="P1254" s="229">
        <v>0</v>
      </c>
      <c r="Q1254" s="229">
        <v>1200</v>
      </c>
      <c r="R1254" s="229">
        <v>0</v>
      </c>
      <c r="S1254" s="229">
        <v>0</v>
      </c>
      <c r="T1254" s="229">
        <v>1200</v>
      </c>
      <c r="U1254" s="229">
        <v>0</v>
      </c>
      <c r="V1254" s="229">
        <v>0</v>
      </c>
      <c r="W1254" s="229">
        <v>0</v>
      </c>
      <c r="X1254" s="229">
        <v>0</v>
      </c>
      <c r="Y1254" s="229">
        <v>0</v>
      </c>
      <c r="Z1254" s="229">
        <v>1600</v>
      </c>
      <c r="AA1254" s="229">
        <v>0</v>
      </c>
      <c r="AB1254" s="229">
        <v>0</v>
      </c>
      <c r="AC1254" s="229">
        <v>0</v>
      </c>
      <c r="AD1254" s="229">
        <v>0</v>
      </c>
      <c r="AE1254" s="229">
        <v>0</v>
      </c>
      <c r="AF1254" s="229">
        <v>1200</v>
      </c>
      <c r="AG1254" s="229">
        <v>0</v>
      </c>
      <c r="AH1254" s="229">
        <v>0</v>
      </c>
      <c r="AI1254" s="229">
        <v>0</v>
      </c>
      <c r="AJ1254" s="229">
        <v>0</v>
      </c>
      <c r="AK1254" s="229">
        <v>1200</v>
      </c>
      <c r="AL1254" s="229">
        <v>7600</v>
      </c>
    </row>
    <row r="1255" spans="1:38">
      <c r="A1255" s="229">
        <v>1611</v>
      </c>
      <c r="B1255" s="229" t="s">
        <v>3883</v>
      </c>
      <c r="C1255" s="229" t="s">
        <v>3967</v>
      </c>
      <c r="D1255" s="229">
        <f t="shared" si="19"/>
        <v>0</v>
      </c>
      <c r="G1255" s="229">
        <v>0</v>
      </c>
      <c r="H1255" s="229">
        <v>0</v>
      </c>
      <c r="I1255" s="229">
        <v>0</v>
      </c>
      <c r="J1255" s="229">
        <v>0</v>
      </c>
      <c r="K1255" s="229">
        <v>0</v>
      </c>
      <c r="L1255" s="229">
        <v>0</v>
      </c>
      <c r="M1255" s="229">
        <v>0</v>
      </c>
      <c r="N1255" s="229">
        <v>0</v>
      </c>
      <c r="O1255" s="229">
        <v>0</v>
      </c>
      <c r="P1255" s="229">
        <v>0</v>
      </c>
      <c r="Q1255" s="229">
        <v>0</v>
      </c>
      <c r="R1255" s="229">
        <v>0</v>
      </c>
      <c r="S1255" s="229">
        <v>0</v>
      </c>
      <c r="T1255" s="229">
        <v>0</v>
      </c>
      <c r="U1255" s="229">
        <v>0</v>
      </c>
      <c r="V1255" s="229">
        <v>0</v>
      </c>
      <c r="W1255" s="229">
        <v>0</v>
      </c>
      <c r="X1255" s="229">
        <v>0</v>
      </c>
      <c r="Y1255" s="229">
        <v>0</v>
      </c>
      <c r="Z1255" s="229">
        <v>0</v>
      </c>
      <c r="AA1255" s="229">
        <v>0</v>
      </c>
      <c r="AB1255" s="229">
        <v>0</v>
      </c>
      <c r="AC1255" s="229">
        <v>0</v>
      </c>
      <c r="AD1255" s="229">
        <v>0</v>
      </c>
      <c r="AE1255" s="229">
        <v>0</v>
      </c>
      <c r="AF1255" s="229">
        <v>0</v>
      </c>
      <c r="AG1255" s="229">
        <v>0</v>
      </c>
      <c r="AH1255" s="229">
        <v>0</v>
      </c>
      <c r="AI1255" s="229">
        <v>0</v>
      </c>
      <c r="AJ1255" s="229">
        <v>0</v>
      </c>
      <c r="AK1255" s="229">
        <v>0</v>
      </c>
      <c r="AL1255" s="229">
        <v>0</v>
      </c>
    </row>
    <row r="1256" spans="1:38">
      <c r="A1256" s="229">
        <v>1612</v>
      </c>
      <c r="B1256" s="229" t="s">
        <v>3883</v>
      </c>
      <c r="C1256" s="229" t="s">
        <v>3968</v>
      </c>
      <c r="D1256" s="229">
        <f t="shared" si="19"/>
        <v>0</v>
      </c>
      <c r="G1256" s="229">
        <v>0</v>
      </c>
      <c r="H1256" s="229">
        <v>0</v>
      </c>
      <c r="I1256" s="229">
        <v>0</v>
      </c>
      <c r="J1256" s="229">
        <v>0</v>
      </c>
      <c r="K1256" s="229">
        <v>0</v>
      </c>
      <c r="L1256" s="229">
        <v>0</v>
      </c>
      <c r="M1256" s="229">
        <v>0</v>
      </c>
      <c r="N1256" s="229">
        <v>0</v>
      </c>
      <c r="O1256" s="229">
        <v>0</v>
      </c>
      <c r="P1256" s="229">
        <v>0</v>
      </c>
      <c r="Q1256" s="229">
        <v>0</v>
      </c>
      <c r="R1256" s="229">
        <v>0</v>
      </c>
      <c r="S1256" s="229">
        <v>0</v>
      </c>
      <c r="T1256" s="229">
        <v>0</v>
      </c>
      <c r="U1256" s="229">
        <v>0</v>
      </c>
      <c r="V1256" s="229">
        <v>0</v>
      </c>
      <c r="W1256" s="229">
        <v>0</v>
      </c>
      <c r="X1256" s="229">
        <v>0</v>
      </c>
      <c r="Y1256" s="229">
        <v>0</v>
      </c>
      <c r="Z1256" s="229">
        <v>0</v>
      </c>
      <c r="AA1256" s="229">
        <v>0</v>
      </c>
      <c r="AB1256" s="229">
        <v>0</v>
      </c>
      <c r="AC1256" s="229">
        <v>0</v>
      </c>
      <c r="AD1256" s="229">
        <v>0</v>
      </c>
      <c r="AE1256" s="229">
        <v>0</v>
      </c>
      <c r="AF1256" s="229">
        <v>0</v>
      </c>
      <c r="AG1256" s="229">
        <v>0</v>
      </c>
      <c r="AH1256" s="229">
        <v>0</v>
      </c>
      <c r="AI1256" s="229">
        <v>0</v>
      </c>
      <c r="AJ1256" s="229">
        <v>0</v>
      </c>
      <c r="AK1256" s="229">
        <v>0</v>
      </c>
      <c r="AL1256" s="229">
        <v>0</v>
      </c>
    </row>
    <row r="1257" spans="1:38">
      <c r="A1257" s="229">
        <v>1613</v>
      </c>
      <c r="B1257" s="229" t="s">
        <v>3883</v>
      </c>
      <c r="C1257" s="229" t="s">
        <v>3969</v>
      </c>
      <c r="D1257" s="229">
        <f t="shared" si="19"/>
        <v>0</v>
      </c>
      <c r="G1257" s="229">
        <v>0</v>
      </c>
      <c r="H1257" s="229">
        <v>0</v>
      </c>
      <c r="I1257" s="229">
        <v>0</v>
      </c>
      <c r="J1257" s="229">
        <v>0</v>
      </c>
      <c r="K1257" s="229">
        <v>0</v>
      </c>
      <c r="L1257" s="229">
        <v>0</v>
      </c>
      <c r="M1257" s="229">
        <v>0</v>
      </c>
      <c r="N1257" s="229">
        <v>0</v>
      </c>
      <c r="O1257" s="229">
        <v>0</v>
      </c>
      <c r="P1257" s="229">
        <v>0</v>
      </c>
      <c r="Q1257" s="229">
        <v>0</v>
      </c>
      <c r="R1257" s="229">
        <v>0</v>
      </c>
      <c r="S1257" s="229">
        <v>0</v>
      </c>
      <c r="T1257" s="229">
        <v>0</v>
      </c>
      <c r="U1257" s="229">
        <v>0</v>
      </c>
      <c r="V1257" s="229">
        <v>0</v>
      </c>
      <c r="W1257" s="229">
        <v>0</v>
      </c>
      <c r="X1257" s="229">
        <v>0</v>
      </c>
      <c r="Y1257" s="229">
        <v>0</v>
      </c>
      <c r="Z1257" s="229">
        <v>0</v>
      </c>
      <c r="AA1257" s="229">
        <v>0</v>
      </c>
      <c r="AB1257" s="229">
        <v>0</v>
      </c>
      <c r="AC1257" s="229">
        <v>0</v>
      </c>
      <c r="AD1257" s="229">
        <v>0</v>
      </c>
      <c r="AE1257" s="229">
        <v>0</v>
      </c>
      <c r="AF1257" s="229">
        <v>0</v>
      </c>
      <c r="AG1257" s="229">
        <v>0</v>
      </c>
      <c r="AH1257" s="229">
        <v>0</v>
      </c>
      <c r="AI1257" s="229">
        <v>0</v>
      </c>
      <c r="AJ1257" s="229">
        <v>0</v>
      </c>
      <c r="AK1257" s="229">
        <v>0</v>
      </c>
      <c r="AL1257" s="229">
        <v>0</v>
      </c>
    </row>
    <row r="1258" spans="1:38">
      <c r="A1258" s="229">
        <v>1614</v>
      </c>
      <c r="B1258" s="229" t="s">
        <v>213</v>
      </c>
      <c r="C1258" s="229" t="s">
        <v>3970</v>
      </c>
      <c r="D1258" s="229">
        <f t="shared" si="19"/>
        <v>6240</v>
      </c>
      <c r="G1258" s="229">
        <v>0</v>
      </c>
      <c r="H1258" s="229">
        <v>0</v>
      </c>
      <c r="I1258" s="229">
        <v>0</v>
      </c>
      <c r="J1258" s="229">
        <v>0</v>
      </c>
      <c r="K1258" s="229">
        <v>0</v>
      </c>
      <c r="L1258" s="229">
        <v>0</v>
      </c>
      <c r="M1258" s="229">
        <v>1560</v>
      </c>
      <c r="N1258" s="229">
        <v>0</v>
      </c>
      <c r="O1258" s="229">
        <v>0</v>
      </c>
      <c r="P1258" s="229">
        <v>0</v>
      </c>
      <c r="Q1258" s="229">
        <v>0</v>
      </c>
      <c r="R1258" s="229">
        <v>0</v>
      </c>
      <c r="S1258" s="229">
        <v>1560</v>
      </c>
      <c r="T1258" s="229">
        <v>0</v>
      </c>
      <c r="U1258" s="229">
        <v>0</v>
      </c>
      <c r="V1258" s="229">
        <v>0</v>
      </c>
      <c r="W1258" s="229">
        <v>0</v>
      </c>
      <c r="X1258" s="229">
        <v>0</v>
      </c>
      <c r="Y1258" s="229">
        <v>1560</v>
      </c>
      <c r="Z1258" s="229">
        <v>0</v>
      </c>
      <c r="AA1258" s="229">
        <v>0</v>
      </c>
      <c r="AB1258" s="229">
        <v>0</v>
      </c>
      <c r="AC1258" s="229">
        <v>0</v>
      </c>
      <c r="AD1258" s="229">
        <v>0</v>
      </c>
      <c r="AE1258" s="229">
        <v>1560</v>
      </c>
      <c r="AF1258" s="229">
        <v>0</v>
      </c>
      <c r="AG1258" s="229">
        <v>0</v>
      </c>
      <c r="AH1258" s="229">
        <v>0</v>
      </c>
      <c r="AI1258" s="229">
        <v>0</v>
      </c>
      <c r="AJ1258" s="229">
        <v>0</v>
      </c>
      <c r="AK1258" s="229">
        <v>0</v>
      </c>
      <c r="AL1258" s="229">
        <v>6240</v>
      </c>
    </row>
    <row r="1259" spans="1:38">
      <c r="A1259" s="229">
        <v>1616</v>
      </c>
      <c r="B1259" s="229" t="s">
        <v>213</v>
      </c>
      <c r="C1259" s="229" t="s">
        <v>3971</v>
      </c>
      <c r="D1259" s="229">
        <f t="shared" si="19"/>
        <v>3360</v>
      </c>
      <c r="G1259" s="229">
        <v>0</v>
      </c>
      <c r="H1259" s="229">
        <v>0</v>
      </c>
      <c r="I1259" s="229">
        <v>0</v>
      </c>
      <c r="J1259" s="229">
        <v>0</v>
      </c>
      <c r="K1259" s="229">
        <v>0</v>
      </c>
      <c r="L1259" s="229">
        <v>840</v>
      </c>
      <c r="M1259" s="229">
        <v>0</v>
      </c>
      <c r="N1259" s="229">
        <v>0</v>
      </c>
      <c r="O1259" s="229">
        <v>0</v>
      </c>
      <c r="P1259" s="229">
        <v>0</v>
      </c>
      <c r="Q1259" s="229">
        <v>0</v>
      </c>
      <c r="R1259" s="229">
        <v>0</v>
      </c>
      <c r="S1259" s="229">
        <v>840</v>
      </c>
      <c r="T1259" s="229">
        <v>0</v>
      </c>
      <c r="U1259" s="229">
        <v>0</v>
      </c>
      <c r="V1259" s="229">
        <v>0</v>
      </c>
      <c r="W1259" s="229">
        <v>0</v>
      </c>
      <c r="X1259" s="229">
        <v>0</v>
      </c>
      <c r="Y1259" s="229">
        <v>0</v>
      </c>
      <c r="Z1259" s="229">
        <v>840</v>
      </c>
      <c r="AA1259" s="229">
        <v>0</v>
      </c>
      <c r="AB1259" s="229">
        <v>0</v>
      </c>
      <c r="AC1259" s="229">
        <v>0</v>
      </c>
      <c r="AD1259" s="229">
        <v>0</v>
      </c>
      <c r="AE1259" s="229">
        <v>0</v>
      </c>
      <c r="AF1259" s="229">
        <v>840</v>
      </c>
      <c r="AG1259" s="229">
        <v>0</v>
      </c>
      <c r="AH1259" s="229">
        <v>0</v>
      </c>
      <c r="AI1259" s="229">
        <v>0</v>
      </c>
      <c r="AJ1259" s="229">
        <v>0</v>
      </c>
      <c r="AK1259" s="229">
        <v>0</v>
      </c>
      <c r="AL1259" s="229">
        <v>3360</v>
      </c>
    </row>
    <row r="1260" spans="1:38">
      <c r="A1260" s="229">
        <v>1622</v>
      </c>
      <c r="B1260" s="229" t="s">
        <v>3883</v>
      </c>
      <c r="C1260" s="229" t="s">
        <v>3972</v>
      </c>
      <c r="D1260" s="229">
        <f t="shared" si="19"/>
        <v>0</v>
      </c>
      <c r="G1260" s="229">
        <v>0</v>
      </c>
      <c r="H1260" s="229">
        <v>0</v>
      </c>
      <c r="I1260" s="229">
        <v>0</v>
      </c>
      <c r="J1260" s="229">
        <v>0</v>
      </c>
      <c r="K1260" s="229">
        <v>0</v>
      </c>
      <c r="L1260" s="229">
        <v>0</v>
      </c>
      <c r="M1260" s="229">
        <v>0</v>
      </c>
      <c r="N1260" s="229">
        <v>0</v>
      </c>
      <c r="O1260" s="229">
        <v>0</v>
      </c>
      <c r="P1260" s="229">
        <v>0</v>
      </c>
      <c r="Q1260" s="229">
        <v>0</v>
      </c>
      <c r="R1260" s="229">
        <v>0</v>
      </c>
      <c r="S1260" s="229">
        <v>0</v>
      </c>
      <c r="T1260" s="229">
        <v>0</v>
      </c>
      <c r="U1260" s="229">
        <v>0</v>
      </c>
      <c r="V1260" s="229">
        <v>0</v>
      </c>
      <c r="W1260" s="229">
        <v>0</v>
      </c>
      <c r="X1260" s="229">
        <v>0</v>
      </c>
      <c r="Y1260" s="229">
        <v>0</v>
      </c>
      <c r="Z1260" s="229">
        <v>0</v>
      </c>
      <c r="AA1260" s="229">
        <v>0</v>
      </c>
      <c r="AB1260" s="229">
        <v>0</v>
      </c>
      <c r="AC1260" s="229">
        <v>0</v>
      </c>
      <c r="AD1260" s="229">
        <v>0</v>
      </c>
      <c r="AE1260" s="229">
        <v>0</v>
      </c>
      <c r="AF1260" s="229">
        <v>0</v>
      </c>
      <c r="AG1260" s="229">
        <v>0</v>
      </c>
      <c r="AH1260" s="229">
        <v>0</v>
      </c>
      <c r="AI1260" s="229">
        <v>0</v>
      </c>
      <c r="AJ1260" s="229">
        <v>0</v>
      </c>
      <c r="AK1260" s="229">
        <v>0</v>
      </c>
      <c r="AL1260" s="229">
        <v>0</v>
      </c>
    </row>
    <row r="1261" spans="1:38">
      <c r="A1261" s="229">
        <v>1623</v>
      </c>
      <c r="B1261" s="229" t="s">
        <v>3883</v>
      </c>
      <c r="C1261" s="229" t="s">
        <v>3973</v>
      </c>
      <c r="D1261" s="229">
        <f t="shared" si="19"/>
        <v>800</v>
      </c>
      <c r="G1261" s="229">
        <v>0</v>
      </c>
      <c r="H1261" s="229">
        <v>0</v>
      </c>
      <c r="I1261" s="229">
        <v>0</v>
      </c>
      <c r="J1261" s="229">
        <v>0</v>
      </c>
      <c r="K1261" s="229">
        <v>0</v>
      </c>
      <c r="L1261" s="229">
        <v>0</v>
      </c>
      <c r="M1261" s="229">
        <v>0</v>
      </c>
      <c r="N1261" s="229">
        <v>0</v>
      </c>
      <c r="O1261" s="229">
        <v>0</v>
      </c>
      <c r="P1261" s="229">
        <v>0</v>
      </c>
      <c r="Q1261" s="229">
        <v>0</v>
      </c>
      <c r="R1261" s="229">
        <v>800</v>
      </c>
      <c r="S1261" s="229">
        <v>0</v>
      </c>
      <c r="T1261" s="229">
        <v>0</v>
      </c>
      <c r="U1261" s="229">
        <v>0</v>
      </c>
      <c r="V1261" s="229">
        <v>0</v>
      </c>
      <c r="W1261" s="229">
        <v>0</v>
      </c>
      <c r="X1261" s="229">
        <v>0</v>
      </c>
      <c r="Y1261" s="229">
        <v>0</v>
      </c>
      <c r="Z1261" s="229">
        <v>0</v>
      </c>
      <c r="AA1261" s="229">
        <v>0</v>
      </c>
      <c r="AB1261" s="229">
        <v>0</v>
      </c>
      <c r="AC1261" s="229">
        <v>0</v>
      </c>
      <c r="AD1261" s="229">
        <v>0</v>
      </c>
      <c r="AE1261" s="229">
        <v>0</v>
      </c>
      <c r="AF1261" s="229">
        <v>0</v>
      </c>
      <c r="AG1261" s="229">
        <v>0</v>
      </c>
      <c r="AH1261" s="229">
        <v>0</v>
      </c>
      <c r="AI1261" s="229">
        <v>0</v>
      </c>
      <c r="AJ1261" s="229">
        <v>0</v>
      </c>
      <c r="AK1261" s="229">
        <v>0</v>
      </c>
      <c r="AL1261" s="229">
        <v>800</v>
      </c>
    </row>
    <row r="1262" spans="1:38">
      <c r="A1262" s="229">
        <v>1624</v>
      </c>
      <c r="B1262" s="229" t="s">
        <v>3883</v>
      </c>
      <c r="C1262" s="229" t="s">
        <v>3974</v>
      </c>
      <c r="D1262" s="229">
        <f t="shared" si="19"/>
        <v>500</v>
      </c>
      <c r="G1262" s="229">
        <v>0</v>
      </c>
      <c r="H1262" s="229">
        <v>0</v>
      </c>
      <c r="I1262" s="229">
        <v>0</v>
      </c>
      <c r="J1262" s="229">
        <v>0</v>
      </c>
      <c r="K1262" s="229">
        <v>0</v>
      </c>
      <c r="L1262" s="229">
        <v>0</v>
      </c>
      <c r="M1262" s="229">
        <v>0</v>
      </c>
      <c r="N1262" s="229">
        <v>0</v>
      </c>
      <c r="O1262" s="229">
        <v>0</v>
      </c>
      <c r="P1262" s="229">
        <v>0</v>
      </c>
      <c r="Q1262" s="229">
        <v>0</v>
      </c>
      <c r="R1262" s="229">
        <v>500</v>
      </c>
      <c r="S1262" s="229">
        <v>0</v>
      </c>
      <c r="T1262" s="229">
        <v>0</v>
      </c>
      <c r="U1262" s="229">
        <v>0</v>
      </c>
      <c r="V1262" s="229">
        <v>0</v>
      </c>
      <c r="W1262" s="229">
        <v>0</v>
      </c>
      <c r="X1262" s="229">
        <v>0</v>
      </c>
      <c r="Y1262" s="229">
        <v>0</v>
      </c>
      <c r="Z1262" s="229">
        <v>0</v>
      </c>
      <c r="AA1262" s="229">
        <v>0</v>
      </c>
      <c r="AB1262" s="229">
        <v>0</v>
      </c>
      <c r="AC1262" s="229">
        <v>0</v>
      </c>
      <c r="AD1262" s="229">
        <v>0</v>
      </c>
      <c r="AE1262" s="229">
        <v>0</v>
      </c>
      <c r="AF1262" s="229">
        <v>0</v>
      </c>
      <c r="AG1262" s="229">
        <v>0</v>
      </c>
      <c r="AH1262" s="229">
        <v>0</v>
      </c>
      <c r="AI1262" s="229">
        <v>0</v>
      </c>
      <c r="AJ1262" s="229">
        <v>0</v>
      </c>
      <c r="AK1262" s="229">
        <v>0</v>
      </c>
      <c r="AL1262" s="229">
        <v>500</v>
      </c>
    </row>
    <row r="1263" spans="1:38">
      <c r="A1263" s="229">
        <v>1625</v>
      </c>
      <c r="B1263" s="229" t="s">
        <v>3883</v>
      </c>
      <c r="C1263" s="229" t="s">
        <v>3975</v>
      </c>
      <c r="D1263" s="229">
        <f t="shared" si="19"/>
        <v>0</v>
      </c>
      <c r="G1263" s="229">
        <v>0</v>
      </c>
      <c r="H1263" s="229">
        <v>0</v>
      </c>
      <c r="I1263" s="229">
        <v>0</v>
      </c>
      <c r="J1263" s="229">
        <v>0</v>
      </c>
      <c r="K1263" s="229">
        <v>0</v>
      </c>
      <c r="L1263" s="229">
        <v>0</v>
      </c>
      <c r="M1263" s="229">
        <v>0</v>
      </c>
      <c r="N1263" s="229">
        <v>0</v>
      </c>
      <c r="O1263" s="229">
        <v>0</v>
      </c>
      <c r="P1263" s="229">
        <v>0</v>
      </c>
      <c r="Q1263" s="229">
        <v>0</v>
      </c>
      <c r="R1263" s="229">
        <v>0</v>
      </c>
      <c r="S1263" s="229">
        <v>0</v>
      </c>
      <c r="T1263" s="229">
        <v>0</v>
      </c>
      <c r="U1263" s="229">
        <v>0</v>
      </c>
      <c r="V1263" s="229">
        <v>0</v>
      </c>
      <c r="W1263" s="229">
        <v>0</v>
      </c>
      <c r="X1263" s="229">
        <v>0</v>
      </c>
      <c r="Y1263" s="229">
        <v>0</v>
      </c>
      <c r="Z1263" s="229">
        <v>0</v>
      </c>
      <c r="AA1263" s="229">
        <v>0</v>
      </c>
      <c r="AB1263" s="229">
        <v>0</v>
      </c>
      <c r="AC1263" s="229">
        <v>0</v>
      </c>
      <c r="AD1263" s="229">
        <v>0</v>
      </c>
      <c r="AE1263" s="229">
        <v>0</v>
      </c>
      <c r="AF1263" s="229">
        <v>0</v>
      </c>
      <c r="AG1263" s="229">
        <v>0</v>
      </c>
      <c r="AH1263" s="229">
        <v>0</v>
      </c>
      <c r="AI1263" s="229">
        <v>0</v>
      </c>
      <c r="AJ1263" s="229">
        <v>0</v>
      </c>
      <c r="AK1263" s="229">
        <v>0</v>
      </c>
      <c r="AL1263" s="229">
        <v>0</v>
      </c>
    </row>
    <row r="1264" spans="1:38">
      <c r="A1264" s="229">
        <v>1626</v>
      </c>
      <c r="B1264" s="229" t="s">
        <v>3883</v>
      </c>
      <c r="C1264" s="229" t="s">
        <v>3976</v>
      </c>
      <c r="D1264" s="229">
        <f t="shared" si="19"/>
        <v>600</v>
      </c>
      <c r="G1264" s="229">
        <v>0</v>
      </c>
      <c r="H1264" s="229">
        <v>0</v>
      </c>
      <c r="I1264" s="229">
        <v>0</v>
      </c>
      <c r="J1264" s="229">
        <v>0</v>
      </c>
      <c r="K1264" s="229">
        <v>0</v>
      </c>
      <c r="L1264" s="229">
        <v>0</v>
      </c>
      <c r="M1264" s="229">
        <v>0</v>
      </c>
      <c r="N1264" s="229">
        <v>0</v>
      </c>
      <c r="O1264" s="229">
        <v>0</v>
      </c>
      <c r="P1264" s="229">
        <v>0</v>
      </c>
      <c r="Q1264" s="229">
        <v>0</v>
      </c>
      <c r="R1264" s="229">
        <v>0</v>
      </c>
      <c r="S1264" s="229">
        <v>0</v>
      </c>
      <c r="T1264" s="229">
        <v>0</v>
      </c>
      <c r="U1264" s="229">
        <v>0</v>
      </c>
      <c r="V1264" s="229">
        <v>0</v>
      </c>
      <c r="W1264" s="229">
        <v>0</v>
      </c>
      <c r="X1264" s="229">
        <v>0</v>
      </c>
      <c r="Y1264" s="229">
        <v>0</v>
      </c>
      <c r="Z1264" s="229">
        <v>0</v>
      </c>
      <c r="AA1264" s="229">
        <v>0</v>
      </c>
      <c r="AB1264" s="229">
        <v>0</v>
      </c>
      <c r="AC1264" s="229">
        <v>0</v>
      </c>
      <c r="AD1264" s="229">
        <v>0</v>
      </c>
      <c r="AE1264" s="229">
        <v>600</v>
      </c>
      <c r="AF1264" s="229">
        <v>0</v>
      </c>
      <c r="AG1264" s="229">
        <v>0</v>
      </c>
      <c r="AH1264" s="229">
        <v>0</v>
      </c>
      <c r="AI1264" s="229">
        <v>0</v>
      </c>
      <c r="AJ1264" s="229">
        <v>0</v>
      </c>
      <c r="AK1264" s="229">
        <v>0</v>
      </c>
      <c r="AL1264" s="229">
        <v>600</v>
      </c>
    </row>
    <row r="1265" spans="1:38">
      <c r="A1265" s="229">
        <v>1630</v>
      </c>
      <c r="B1265" s="229" t="s">
        <v>213</v>
      </c>
      <c r="C1265" s="229" t="s">
        <v>3977</v>
      </c>
      <c r="D1265" s="229">
        <f t="shared" si="19"/>
        <v>1200</v>
      </c>
      <c r="G1265" s="229">
        <v>0</v>
      </c>
      <c r="H1265" s="229">
        <v>0</v>
      </c>
      <c r="I1265" s="229">
        <v>0</v>
      </c>
      <c r="J1265" s="229">
        <v>0</v>
      </c>
      <c r="K1265" s="229">
        <v>0</v>
      </c>
      <c r="L1265" s="229">
        <v>0</v>
      </c>
      <c r="M1265" s="229">
        <v>0</v>
      </c>
      <c r="N1265" s="229">
        <v>0</v>
      </c>
      <c r="O1265" s="229">
        <v>0</v>
      </c>
      <c r="P1265" s="229">
        <v>0</v>
      </c>
      <c r="Q1265" s="229">
        <v>0</v>
      </c>
      <c r="R1265" s="229">
        <v>0</v>
      </c>
      <c r="S1265" s="229">
        <v>0</v>
      </c>
      <c r="T1265" s="229">
        <v>0</v>
      </c>
      <c r="U1265" s="229">
        <v>0</v>
      </c>
      <c r="V1265" s="229">
        <v>0</v>
      </c>
      <c r="W1265" s="229">
        <v>0</v>
      </c>
      <c r="X1265" s="229">
        <v>0</v>
      </c>
      <c r="Y1265" s="229">
        <v>0</v>
      </c>
      <c r="Z1265" s="229">
        <v>0</v>
      </c>
      <c r="AA1265" s="229">
        <v>1200</v>
      </c>
      <c r="AB1265" s="229">
        <v>0</v>
      </c>
      <c r="AC1265" s="229">
        <v>0</v>
      </c>
      <c r="AD1265" s="229">
        <v>0</v>
      </c>
      <c r="AE1265" s="229">
        <v>0</v>
      </c>
      <c r="AF1265" s="229">
        <v>0</v>
      </c>
      <c r="AG1265" s="229">
        <v>0</v>
      </c>
      <c r="AH1265" s="229">
        <v>0</v>
      </c>
      <c r="AI1265" s="229">
        <v>0</v>
      </c>
      <c r="AJ1265" s="229">
        <v>0</v>
      </c>
      <c r="AK1265" s="229">
        <v>0</v>
      </c>
      <c r="AL1265" s="229">
        <v>1200</v>
      </c>
    </row>
    <row r="1266" spans="1:38">
      <c r="A1266" s="229">
        <v>1631</v>
      </c>
      <c r="B1266" s="229" t="s">
        <v>213</v>
      </c>
      <c r="C1266" s="229" t="s">
        <v>3978</v>
      </c>
      <c r="D1266" s="229">
        <f t="shared" si="19"/>
        <v>1200</v>
      </c>
      <c r="G1266" s="229">
        <v>0</v>
      </c>
      <c r="H1266" s="229">
        <v>0</v>
      </c>
      <c r="I1266" s="229">
        <v>0</v>
      </c>
      <c r="J1266" s="229">
        <v>0</v>
      </c>
      <c r="K1266" s="229">
        <v>0</v>
      </c>
      <c r="L1266" s="229">
        <v>0</v>
      </c>
      <c r="M1266" s="229">
        <v>0</v>
      </c>
      <c r="N1266" s="229">
        <v>0</v>
      </c>
      <c r="O1266" s="229">
        <v>0</v>
      </c>
      <c r="P1266" s="229">
        <v>0</v>
      </c>
      <c r="Q1266" s="229">
        <v>0</v>
      </c>
      <c r="R1266" s="229">
        <v>0</v>
      </c>
      <c r="S1266" s="229">
        <v>0</v>
      </c>
      <c r="T1266" s="229">
        <v>0</v>
      </c>
      <c r="U1266" s="229">
        <v>0</v>
      </c>
      <c r="V1266" s="229">
        <v>0</v>
      </c>
      <c r="W1266" s="229">
        <v>0</v>
      </c>
      <c r="X1266" s="229">
        <v>0</v>
      </c>
      <c r="Y1266" s="229">
        <v>0</v>
      </c>
      <c r="Z1266" s="229">
        <v>0</v>
      </c>
      <c r="AA1266" s="229">
        <v>1200</v>
      </c>
      <c r="AB1266" s="229">
        <v>0</v>
      </c>
      <c r="AC1266" s="229">
        <v>0</v>
      </c>
      <c r="AD1266" s="229">
        <v>0</v>
      </c>
      <c r="AE1266" s="229">
        <v>0</v>
      </c>
      <c r="AF1266" s="229">
        <v>0</v>
      </c>
      <c r="AG1266" s="229">
        <v>0</v>
      </c>
      <c r="AH1266" s="229">
        <v>0</v>
      </c>
      <c r="AI1266" s="229">
        <v>0</v>
      </c>
      <c r="AJ1266" s="229">
        <v>0</v>
      </c>
      <c r="AK1266" s="229">
        <v>0</v>
      </c>
      <c r="AL1266" s="229">
        <v>1200</v>
      </c>
    </row>
    <row r="1267" spans="1:38">
      <c r="A1267" s="229">
        <v>1632</v>
      </c>
      <c r="B1267" s="229" t="s">
        <v>213</v>
      </c>
      <c r="C1267" s="229" t="s">
        <v>3979</v>
      </c>
      <c r="D1267" s="229">
        <f t="shared" si="19"/>
        <v>700</v>
      </c>
      <c r="G1267" s="229">
        <v>0</v>
      </c>
      <c r="H1267" s="229">
        <v>0</v>
      </c>
      <c r="I1267" s="229">
        <v>0</v>
      </c>
      <c r="J1267" s="229">
        <v>0</v>
      </c>
      <c r="K1267" s="229">
        <v>0</v>
      </c>
      <c r="L1267" s="229">
        <v>0</v>
      </c>
      <c r="M1267" s="229">
        <v>0</v>
      </c>
      <c r="N1267" s="229">
        <v>0</v>
      </c>
      <c r="O1267" s="229">
        <v>0</v>
      </c>
      <c r="P1267" s="229">
        <v>0</v>
      </c>
      <c r="Q1267" s="229">
        <v>0</v>
      </c>
      <c r="R1267" s="229">
        <v>0</v>
      </c>
      <c r="S1267" s="229">
        <v>0</v>
      </c>
      <c r="T1267" s="229">
        <v>0</v>
      </c>
      <c r="U1267" s="229">
        <v>0</v>
      </c>
      <c r="V1267" s="229">
        <v>0</v>
      </c>
      <c r="W1267" s="229">
        <v>0</v>
      </c>
      <c r="X1267" s="229">
        <v>0</v>
      </c>
      <c r="Y1267" s="229">
        <v>0</v>
      </c>
      <c r="Z1267" s="229">
        <v>0</v>
      </c>
      <c r="AA1267" s="229">
        <v>0</v>
      </c>
      <c r="AB1267" s="229">
        <v>0</v>
      </c>
      <c r="AC1267" s="229">
        <v>0</v>
      </c>
      <c r="AD1267" s="229">
        <v>700</v>
      </c>
      <c r="AE1267" s="229">
        <v>0</v>
      </c>
      <c r="AF1267" s="229">
        <v>0</v>
      </c>
      <c r="AG1267" s="229">
        <v>0</v>
      </c>
      <c r="AH1267" s="229">
        <v>0</v>
      </c>
      <c r="AI1267" s="229">
        <v>0</v>
      </c>
      <c r="AJ1267" s="229">
        <v>0</v>
      </c>
      <c r="AK1267" s="229">
        <v>0</v>
      </c>
      <c r="AL1267" s="229">
        <v>700</v>
      </c>
    </row>
    <row r="1268" spans="1:38">
      <c r="A1268" s="229">
        <v>1633</v>
      </c>
      <c r="B1268" s="229" t="s">
        <v>213</v>
      </c>
      <c r="C1268" s="229" t="s">
        <v>3980</v>
      </c>
      <c r="D1268" s="229">
        <f t="shared" si="19"/>
        <v>700</v>
      </c>
      <c r="G1268" s="229">
        <v>0</v>
      </c>
      <c r="H1268" s="229">
        <v>0</v>
      </c>
      <c r="I1268" s="229">
        <v>0</v>
      </c>
      <c r="J1268" s="229">
        <v>0</v>
      </c>
      <c r="K1268" s="229">
        <v>0</v>
      </c>
      <c r="L1268" s="229">
        <v>0</v>
      </c>
      <c r="M1268" s="229">
        <v>0</v>
      </c>
      <c r="N1268" s="229">
        <v>0</v>
      </c>
      <c r="O1268" s="229">
        <v>0</v>
      </c>
      <c r="P1268" s="229">
        <v>0</v>
      </c>
      <c r="Q1268" s="229">
        <v>0</v>
      </c>
      <c r="R1268" s="229">
        <v>0</v>
      </c>
      <c r="S1268" s="229">
        <v>0</v>
      </c>
      <c r="T1268" s="229">
        <v>0</v>
      </c>
      <c r="U1268" s="229">
        <v>0</v>
      </c>
      <c r="V1268" s="229">
        <v>0</v>
      </c>
      <c r="W1268" s="229">
        <v>0</v>
      </c>
      <c r="X1268" s="229">
        <v>0</v>
      </c>
      <c r="Y1268" s="229">
        <v>0</v>
      </c>
      <c r="Z1268" s="229">
        <v>0</v>
      </c>
      <c r="AA1268" s="229">
        <v>0</v>
      </c>
      <c r="AB1268" s="229">
        <v>0</v>
      </c>
      <c r="AC1268" s="229">
        <v>0</v>
      </c>
      <c r="AD1268" s="229">
        <v>700</v>
      </c>
      <c r="AE1268" s="229">
        <v>0</v>
      </c>
      <c r="AF1268" s="229">
        <v>0</v>
      </c>
      <c r="AG1268" s="229">
        <v>0</v>
      </c>
      <c r="AH1268" s="229">
        <v>0</v>
      </c>
      <c r="AI1268" s="229">
        <v>0</v>
      </c>
      <c r="AJ1268" s="229">
        <v>0</v>
      </c>
      <c r="AK1268" s="229">
        <v>0</v>
      </c>
      <c r="AL1268" s="229">
        <v>700</v>
      </c>
    </row>
    <row r="1269" spans="1:38">
      <c r="A1269" s="229">
        <v>1634</v>
      </c>
      <c r="B1269" s="229" t="s">
        <v>213</v>
      </c>
      <c r="C1269" s="229" t="s">
        <v>3981</v>
      </c>
      <c r="D1269" s="229">
        <f t="shared" si="19"/>
        <v>0</v>
      </c>
      <c r="G1269" s="229">
        <v>0</v>
      </c>
      <c r="H1269" s="229">
        <v>0</v>
      </c>
      <c r="I1269" s="229">
        <v>0</v>
      </c>
      <c r="J1269" s="229">
        <v>0</v>
      </c>
      <c r="K1269" s="229">
        <v>0</v>
      </c>
      <c r="L1269" s="229">
        <v>0</v>
      </c>
      <c r="M1269" s="229">
        <v>0</v>
      </c>
      <c r="N1269" s="229">
        <v>0</v>
      </c>
      <c r="O1269" s="229">
        <v>0</v>
      </c>
      <c r="P1269" s="229">
        <v>0</v>
      </c>
      <c r="Q1269" s="229">
        <v>0</v>
      </c>
      <c r="R1269" s="229">
        <v>0</v>
      </c>
      <c r="S1269" s="229">
        <v>0</v>
      </c>
      <c r="T1269" s="229">
        <v>0</v>
      </c>
      <c r="U1269" s="229">
        <v>0</v>
      </c>
      <c r="V1269" s="229">
        <v>0</v>
      </c>
      <c r="W1269" s="229">
        <v>0</v>
      </c>
      <c r="X1269" s="229">
        <v>0</v>
      </c>
      <c r="Y1269" s="229">
        <v>0</v>
      </c>
      <c r="Z1269" s="229">
        <v>0</v>
      </c>
      <c r="AA1269" s="229">
        <v>0</v>
      </c>
      <c r="AB1269" s="229">
        <v>0</v>
      </c>
      <c r="AC1269" s="229">
        <v>0</v>
      </c>
      <c r="AD1269" s="229">
        <v>0</v>
      </c>
      <c r="AE1269" s="229">
        <v>0</v>
      </c>
      <c r="AF1269" s="229">
        <v>0</v>
      </c>
      <c r="AG1269" s="229">
        <v>0</v>
      </c>
      <c r="AH1269" s="229">
        <v>0</v>
      </c>
      <c r="AI1269" s="229">
        <v>0</v>
      </c>
      <c r="AJ1269" s="229">
        <v>0</v>
      </c>
      <c r="AK1269" s="229">
        <v>0</v>
      </c>
      <c r="AL1269" s="229">
        <v>0</v>
      </c>
    </row>
    <row r="1270" spans="1:38">
      <c r="A1270" s="229">
        <v>1635</v>
      </c>
      <c r="B1270" s="229" t="s">
        <v>213</v>
      </c>
      <c r="C1270" s="229" t="s">
        <v>3982</v>
      </c>
      <c r="D1270" s="229">
        <f t="shared" si="19"/>
        <v>2160</v>
      </c>
      <c r="G1270" s="229">
        <v>0</v>
      </c>
      <c r="H1270" s="229">
        <v>0</v>
      </c>
      <c r="I1270" s="229">
        <v>0</v>
      </c>
      <c r="J1270" s="229">
        <v>0</v>
      </c>
      <c r="K1270" s="229">
        <v>0</v>
      </c>
      <c r="L1270" s="229">
        <v>540</v>
      </c>
      <c r="M1270" s="229">
        <v>0</v>
      </c>
      <c r="N1270" s="229">
        <v>0</v>
      </c>
      <c r="O1270" s="229">
        <v>0</v>
      </c>
      <c r="P1270" s="229">
        <v>0</v>
      </c>
      <c r="Q1270" s="229">
        <v>540</v>
      </c>
      <c r="R1270" s="229">
        <v>0</v>
      </c>
      <c r="S1270" s="229">
        <v>0</v>
      </c>
      <c r="T1270" s="229">
        <v>0</v>
      </c>
      <c r="U1270" s="229">
        <v>0</v>
      </c>
      <c r="V1270" s="229">
        <v>0</v>
      </c>
      <c r="W1270" s="229">
        <v>540</v>
      </c>
      <c r="X1270" s="229">
        <v>0</v>
      </c>
      <c r="Y1270" s="229">
        <v>0</v>
      </c>
      <c r="Z1270" s="229">
        <v>0</v>
      </c>
      <c r="AA1270" s="229">
        <v>0</v>
      </c>
      <c r="AB1270" s="229">
        <v>0</v>
      </c>
      <c r="AC1270" s="229">
        <v>0</v>
      </c>
      <c r="AD1270" s="229">
        <v>540</v>
      </c>
      <c r="AE1270" s="229">
        <v>0</v>
      </c>
      <c r="AF1270" s="229">
        <v>0</v>
      </c>
      <c r="AG1270" s="229">
        <v>0</v>
      </c>
      <c r="AH1270" s="229">
        <v>0</v>
      </c>
      <c r="AI1270" s="229">
        <v>0</v>
      </c>
      <c r="AJ1270" s="229">
        <v>0</v>
      </c>
      <c r="AK1270" s="229">
        <v>0</v>
      </c>
      <c r="AL1270" s="229">
        <v>2160</v>
      </c>
    </row>
    <row r="1271" spans="1:38">
      <c r="A1271" s="229">
        <v>1636</v>
      </c>
      <c r="B1271" s="229" t="s">
        <v>213</v>
      </c>
      <c r="C1271" s="229" t="s">
        <v>3983</v>
      </c>
      <c r="D1271" s="229">
        <f t="shared" si="19"/>
        <v>0</v>
      </c>
      <c r="G1271" s="229">
        <v>0</v>
      </c>
      <c r="H1271" s="229">
        <v>0</v>
      </c>
      <c r="I1271" s="229">
        <v>0</v>
      </c>
      <c r="J1271" s="229">
        <v>0</v>
      </c>
      <c r="K1271" s="229">
        <v>0</v>
      </c>
      <c r="L1271" s="229">
        <v>0</v>
      </c>
      <c r="M1271" s="229">
        <v>0</v>
      </c>
      <c r="N1271" s="229">
        <v>0</v>
      </c>
      <c r="O1271" s="229">
        <v>0</v>
      </c>
      <c r="P1271" s="229">
        <v>0</v>
      </c>
      <c r="Q1271" s="229">
        <v>0</v>
      </c>
      <c r="R1271" s="229">
        <v>0</v>
      </c>
      <c r="S1271" s="229">
        <v>0</v>
      </c>
      <c r="T1271" s="229">
        <v>0</v>
      </c>
      <c r="U1271" s="229">
        <v>0</v>
      </c>
      <c r="V1271" s="229">
        <v>0</v>
      </c>
      <c r="W1271" s="229">
        <v>0</v>
      </c>
      <c r="X1271" s="229">
        <v>0</v>
      </c>
      <c r="Y1271" s="229">
        <v>0</v>
      </c>
      <c r="Z1271" s="229">
        <v>0</v>
      </c>
      <c r="AA1271" s="229">
        <v>0</v>
      </c>
      <c r="AB1271" s="229">
        <v>0</v>
      </c>
      <c r="AC1271" s="229">
        <v>0</v>
      </c>
      <c r="AD1271" s="229">
        <v>0</v>
      </c>
      <c r="AE1271" s="229">
        <v>0</v>
      </c>
      <c r="AF1271" s="229">
        <v>0</v>
      </c>
      <c r="AG1271" s="229">
        <v>0</v>
      </c>
      <c r="AH1271" s="229">
        <v>0</v>
      </c>
      <c r="AI1271" s="229">
        <v>0</v>
      </c>
      <c r="AJ1271" s="229">
        <v>0</v>
      </c>
      <c r="AK1271" s="229">
        <v>0</v>
      </c>
      <c r="AL1271" s="229">
        <v>0</v>
      </c>
    </row>
    <row r="1272" spans="1:38">
      <c r="A1272" s="229">
        <v>1637</v>
      </c>
      <c r="B1272" s="229" t="s">
        <v>213</v>
      </c>
      <c r="C1272" s="229" t="s">
        <v>3984</v>
      </c>
      <c r="D1272" s="229">
        <f t="shared" si="19"/>
        <v>0</v>
      </c>
      <c r="G1272" s="229">
        <v>0</v>
      </c>
      <c r="H1272" s="229">
        <v>0</v>
      </c>
      <c r="I1272" s="229">
        <v>0</v>
      </c>
      <c r="J1272" s="229">
        <v>0</v>
      </c>
      <c r="K1272" s="229">
        <v>0</v>
      </c>
      <c r="L1272" s="229">
        <v>0</v>
      </c>
      <c r="M1272" s="229">
        <v>0</v>
      </c>
      <c r="N1272" s="229">
        <v>0</v>
      </c>
      <c r="O1272" s="229">
        <v>0</v>
      </c>
      <c r="P1272" s="229">
        <v>0</v>
      </c>
      <c r="Q1272" s="229">
        <v>0</v>
      </c>
      <c r="R1272" s="229">
        <v>0</v>
      </c>
      <c r="S1272" s="229">
        <v>0</v>
      </c>
      <c r="T1272" s="229">
        <v>0</v>
      </c>
      <c r="U1272" s="229">
        <v>0</v>
      </c>
      <c r="V1272" s="229">
        <v>0</v>
      </c>
      <c r="W1272" s="229">
        <v>0</v>
      </c>
      <c r="X1272" s="229">
        <v>0</v>
      </c>
      <c r="Y1272" s="229">
        <v>0</v>
      </c>
      <c r="Z1272" s="229">
        <v>0</v>
      </c>
      <c r="AA1272" s="229">
        <v>0</v>
      </c>
      <c r="AB1272" s="229">
        <v>0</v>
      </c>
      <c r="AC1272" s="229">
        <v>0</v>
      </c>
      <c r="AD1272" s="229">
        <v>0</v>
      </c>
      <c r="AE1272" s="229">
        <v>0</v>
      </c>
      <c r="AF1272" s="229">
        <v>0</v>
      </c>
      <c r="AG1272" s="229">
        <v>0</v>
      </c>
      <c r="AH1272" s="229">
        <v>0</v>
      </c>
      <c r="AI1272" s="229">
        <v>0</v>
      </c>
      <c r="AJ1272" s="229">
        <v>0</v>
      </c>
      <c r="AK1272" s="229">
        <v>0</v>
      </c>
      <c r="AL1272" s="229">
        <v>0</v>
      </c>
    </row>
    <row r="1273" spans="1:38">
      <c r="A1273" s="229">
        <v>1638</v>
      </c>
      <c r="B1273" s="229" t="s">
        <v>213</v>
      </c>
      <c r="C1273" s="229" t="s">
        <v>3985</v>
      </c>
      <c r="D1273" s="229">
        <f t="shared" si="19"/>
        <v>600</v>
      </c>
      <c r="G1273" s="229">
        <v>0</v>
      </c>
      <c r="H1273" s="229">
        <v>0</v>
      </c>
      <c r="I1273" s="229">
        <v>0</v>
      </c>
      <c r="J1273" s="229">
        <v>0</v>
      </c>
      <c r="K1273" s="229">
        <v>0</v>
      </c>
      <c r="L1273" s="229">
        <v>0</v>
      </c>
      <c r="M1273" s="229">
        <v>0</v>
      </c>
      <c r="N1273" s="229">
        <v>0</v>
      </c>
      <c r="O1273" s="229">
        <v>0</v>
      </c>
      <c r="P1273" s="229">
        <v>0</v>
      </c>
      <c r="Q1273" s="229">
        <v>0</v>
      </c>
      <c r="R1273" s="229">
        <v>600</v>
      </c>
      <c r="S1273" s="229">
        <v>0</v>
      </c>
      <c r="T1273" s="229">
        <v>0</v>
      </c>
      <c r="U1273" s="229">
        <v>0</v>
      </c>
      <c r="V1273" s="229">
        <v>0</v>
      </c>
      <c r="W1273" s="229">
        <v>0</v>
      </c>
      <c r="X1273" s="229">
        <v>0</v>
      </c>
      <c r="Y1273" s="229">
        <v>0</v>
      </c>
      <c r="Z1273" s="229">
        <v>0</v>
      </c>
      <c r="AA1273" s="229">
        <v>0</v>
      </c>
      <c r="AB1273" s="229">
        <v>0</v>
      </c>
      <c r="AC1273" s="229">
        <v>0</v>
      </c>
      <c r="AD1273" s="229">
        <v>0</v>
      </c>
      <c r="AE1273" s="229">
        <v>0</v>
      </c>
      <c r="AF1273" s="229">
        <v>0</v>
      </c>
      <c r="AG1273" s="229">
        <v>0</v>
      </c>
      <c r="AH1273" s="229">
        <v>0</v>
      </c>
      <c r="AI1273" s="229">
        <v>0</v>
      </c>
      <c r="AJ1273" s="229">
        <v>0</v>
      </c>
      <c r="AK1273" s="229">
        <v>0</v>
      </c>
      <c r="AL1273" s="229">
        <v>600</v>
      </c>
    </row>
    <row r="1274" spans="1:38">
      <c r="A1274" s="229">
        <v>1640</v>
      </c>
      <c r="B1274" s="229" t="s">
        <v>213</v>
      </c>
      <c r="C1274" s="229" t="s">
        <v>3986</v>
      </c>
      <c r="D1274" s="229">
        <f t="shared" si="19"/>
        <v>300</v>
      </c>
      <c r="G1274" s="229">
        <v>0</v>
      </c>
      <c r="H1274" s="229">
        <v>0</v>
      </c>
      <c r="I1274" s="229">
        <v>0</v>
      </c>
      <c r="J1274" s="229">
        <v>0</v>
      </c>
      <c r="K1274" s="229">
        <v>0</v>
      </c>
      <c r="L1274" s="229">
        <v>0</v>
      </c>
      <c r="M1274" s="229">
        <v>0</v>
      </c>
      <c r="N1274" s="229">
        <v>0</v>
      </c>
      <c r="O1274" s="229">
        <v>0</v>
      </c>
      <c r="P1274" s="229">
        <v>0</v>
      </c>
      <c r="Q1274" s="229">
        <v>0</v>
      </c>
      <c r="R1274" s="229">
        <v>0</v>
      </c>
      <c r="S1274" s="229">
        <v>0</v>
      </c>
      <c r="T1274" s="229">
        <v>0</v>
      </c>
      <c r="U1274" s="229">
        <v>0</v>
      </c>
      <c r="V1274" s="229">
        <v>0</v>
      </c>
      <c r="W1274" s="229">
        <v>0</v>
      </c>
      <c r="X1274" s="229">
        <v>0</v>
      </c>
      <c r="Y1274" s="229">
        <v>0</v>
      </c>
      <c r="Z1274" s="229">
        <v>0</v>
      </c>
      <c r="AA1274" s="229">
        <v>300</v>
      </c>
      <c r="AB1274" s="229">
        <v>0</v>
      </c>
      <c r="AC1274" s="229">
        <v>0</v>
      </c>
      <c r="AD1274" s="229">
        <v>0</v>
      </c>
      <c r="AE1274" s="229">
        <v>0</v>
      </c>
      <c r="AF1274" s="229">
        <v>0</v>
      </c>
      <c r="AG1274" s="229">
        <v>0</v>
      </c>
      <c r="AH1274" s="229">
        <v>0</v>
      </c>
      <c r="AI1274" s="229">
        <v>0</v>
      </c>
      <c r="AJ1274" s="229">
        <v>0</v>
      </c>
      <c r="AK1274" s="229">
        <v>0</v>
      </c>
      <c r="AL1274" s="229">
        <v>300</v>
      </c>
    </row>
    <row r="1275" spans="1:38">
      <c r="A1275" s="229">
        <v>1641</v>
      </c>
      <c r="B1275" s="229" t="s">
        <v>213</v>
      </c>
      <c r="C1275" s="229" t="s">
        <v>3987</v>
      </c>
      <c r="D1275" s="229">
        <f t="shared" si="19"/>
        <v>480</v>
      </c>
      <c r="G1275" s="229">
        <v>0</v>
      </c>
      <c r="H1275" s="229">
        <v>0</v>
      </c>
      <c r="I1275" s="229">
        <v>0</v>
      </c>
      <c r="J1275" s="229">
        <v>0</v>
      </c>
      <c r="K1275" s="229">
        <v>0</v>
      </c>
      <c r="L1275" s="229">
        <v>0</v>
      </c>
      <c r="M1275" s="229">
        <v>480</v>
      </c>
      <c r="N1275" s="229">
        <v>0</v>
      </c>
      <c r="O1275" s="229">
        <v>0</v>
      </c>
      <c r="P1275" s="229">
        <v>0</v>
      </c>
      <c r="Q1275" s="229">
        <v>0</v>
      </c>
      <c r="R1275" s="229">
        <v>0</v>
      </c>
      <c r="S1275" s="229">
        <v>0</v>
      </c>
      <c r="T1275" s="229">
        <v>0</v>
      </c>
      <c r="U1275" s="229">
        <v>0</v>
      </c>
      <c r="V1275" s="229">
        <v>0</v>
      </c>
      <c r="W1275" s="229">
        <v>0</v>
      </c>
      <c r="X1275" s="229">
        <v>0</v>
      </c>
      <c r="Y1275" s="229">
        <v>0</v>
      </c>
      <c r="Z1275" s="229">
        <v>0</v>
      </c>
      <c r="AA1275" s="229">
        <v>0</v>
      </c>
      <c r="AB1275" s="229">
        <v>0</v>
      </c>
      <c r="AC1275" s="229">
        <v>0</v>
      </c>
      <c r="AD1275" s="229">
        <v>0</v>
      </c>
      <c r="AE1275" s="229">
        <v>0</v>
      </c>
      <c r="AF1275" s="229">
        <v>0</v>
      </c>
      <c r="AG1275" s="229">
        <v>0</v>
      </c>
      <c r="AH1275" s="229">
        <v>0</v>
      </c>
      <c r="AI1275" s="229">
        <v>0</v>
      </c>
      <c r="AJ1275" s="229">
        <v>0</v>
      </c>
      <c r="AK1275" s="229">
        <v>0</v>
      </c>
      <c r="AL1275" s="229">
        <v>480</v>
      </c>
    </row>
    <row r="1276" spans="1:38">
      <c r="A1276" s="229">
        <v>1642</v>
      </c>
      <c r="B1276" s="229" t="s">
        <v>213</v>
      </c>
      <c r="C1276" s="229" t="s">
        <v>3988</v>
      </c>
      <c r="D1276" s="229">
        <f t="shared" si="19"/>
        <v>0</v>
      </c>
      <c r="G1276" s="229">
        <v>0</v>
      </c>
      <c r="H1276" s="229">
        <v>0</v>
      </c>
      <c r="I1276" s="229">
        <v>0</v>
      </c>
      <c r="J1276" s="229">
        <v>0</v>
      </c>
      <c r="K1276" s="229">
        <v>0</v>
      </c>
      <c r="L1276" s="229">
        <v>0</v>
      </c>
      <c r="M1276" s="229">
        <v>0</v>
      </c>
      <c r="N1276" s="229">
        <v>0</v>
      </c>
      <c r="O1276" s="229">
        <v>0</v>
      </c>
      <c r="P1276" s="229">
        <v>0</v>
      </c>
      <c r="Q1276" s="229">
        <v>0</v>
      </c>
      <c r="R1276" s="229">
        <v>0</v>
      </c>
      <c r="S1276" s="229">
        <v>0</v>
      </c>
      <c r="T1276" s="229">
        <v>0</v>
      </c>
      <c r="U1276" s="229">
        <v>0</v>
      </c>
      <c r="V1276" s="229">
        <v>0</v>
      </c>
      <c r="W1276" s="229">
        <v>0</v>
      </c>
      <c r="X1276" s="229">
        <v>0</v>
      </c>
      <c r="Y1276" s="229">
        <v>0</v>
      </c>
      <c r="Z1276" s="229">
        <v>0</v>
      </c>
      <c r="AA1276" s="229">
        <v>0</v>
      </c>
      <c r="AB1276" s="229">
        <v>0</v>
      </c>
      <c r="AC1276" s="229">
        <v>0</v>
      </c>
      <c r="AD1276" s="229">
        <v>0</v>
      </c>
      <c r="AE1276" s="229">
        <v>0</v>
      </c>
      <c r="AF1276" s="229">
        <v>0</v>
      </c>
      <c r="AG1276" s="229">
        <v>0</v>
      </c>
      <c r="AH1276" s="229">
        <v>0</v>
      </c>
      <c r="AI1276" s="229">
        <v>0</v>
      </c>
      <c r="AJ1276" s="229">
        <v>0</v>
      </c>
      <c r="AK1276" s="229">
        <v>0</v>
      </c>
      <c r="AL1276" s="229">
        <v>0</v>
      </c>
    </row>
    <row r="1277" spans="1:38">
      <c r="A1277" s="229">
        <v>1649</v>
      </c>
      <c r="B1277" s="229" t="s">
        <v>213</v>
      </c>
      <c r="C1277" s="229" t="s">
        <v>3989</v>
      </c>
      <c r="D1277" s="229">
        <f t="shared" si="19"/>
        <v>0</v>
      </c>
      <c r="G1277" s="229">
        <v>0</v>
      </c>
      <c r="H1277" s="229">
        <v>0</v>
      </c>
      <c r="I1277" s="229">
        <v>0</v>
      </c>
      <c r="J1277" s="229">
        <v>0</v>
      </c>
      <c r="K1277" s="229">
        <v>0</v>
      </c>
      <c r="L1277" s="229">
        <v>0</v>
      </c>
      <c r="M1277" s="229">
        <v>0</v>
      </c>
      <c r="N1277" s="229">
        <v>0</v>
      </c>
      <c r="O1277" s="229">
        <v>0</v>
      </c>
      <c r="P1277" s="229">
        <v>0</v>
      </c>
      <c r="Q1277" s="229">
        <v>0</v>
      </c>
      <c r="R1277" s="229">
        <v>0</v>
      </c>
      <c r="S1277" s="229">
        <v>0</v>
      </c>
      <c r="T1277" s="229">
        <v>0</v>
      </c>
      <c r="U1277" s="229">
        <v>0</v>
      </c>
      <c r="V1277" s="229">
        <v>0</v>
      </c>
      <c r="W1277" s="229">
        <v>0</v>
      </c>
      <c r="X1277" s="229">
        <v>0</v>
      </c>
      <c r="Y1277" s="229">
        <v>0</v>
      </c>
      <c r="Z1277" s="229">
        <v>0</v>
      </c>
      <c r="AA1277" s="229">
        <v>0</v>
      </c>
      <c r="AB1277" s="229">
        <v>0</v>
      </c>
      <c r="AC1277" s="229">
        <v>0</v>
      </c>
      <c r="AD1277" s="229">
        <v>0</v>
      </c>
      <c r="AE1277" s="229">
        <v>0</v>
      </c>
      <c r="AF1277" s="229">
        <v>0</v>
      </c>
      <c r="AG1277" s="229">
        <v>0</v>
      </c>
      <c r="AH1277" s="229">
        <v>0</v>
      </c>
      <c r="AI1277" s="229">
        <v>0</v>
      </c>
      <c r="AJ1277" s="229">
        <v>0</v>
      </c>
      <c r="AK1277" s="229">
        <v>0</v>
      </c>
      <c r="AL1277" s="229">
        <v>0</v>
      </c>
    </row>
    <row r="1278" spans="1:38">
      <c r="A1278" s="229">
        <v>1650</v>
      </c>
      <c r="B1278" s="229" t="s">
        <v>213</v>
      </c>
      <c r="C1278" s="229" t="s">
        <v>3990</v>
      </c>
      <c r="D1278" s="229">
        <f t="shared" si="19"/>
        <v>0</v>
      </c>
      <c r="G1278" s="229">
        <v>0</v>
      </c>
      <c r="H1278" s="229">
        <v>0</v>
      </c>
      <c r="I1278" s="229">
        <v>0</v>
      </c>
      <c r="J1278" s="229">
        <v>0</v>
      </c>
      <c r="K1278" s="229">
        <v>0</v>
      </c>
      <c r="L1278" s="229">
        <v>0</v>
      </c>
      <c r="M1278" s="229">
        <v>0</v>
      </c>
      <c r="N1278" s="229">
        <v>0</v>
      </c>
      <c r="O1278" s="229">
        <v>0</v>
      </c>
      <c r="P1278" s="229">
        <v>0</v>
      </c>
      <c r="Q1278" s="229">
        <v>0</v>
      </c>
      <c r="R1278" s="229">
        <v>0</v>
      </c>
      <c r="S1278" s="229">
        <v>0</v>
      </c>
      <c r="T1278" s="229">
        <v>0</v>
      </c>
      <c r="U1278" s="229">
        <v>0</v>
      </c>
      <c r="V1278" s="229">
        <v>0</v>
      </c>
      <c r="W1278" s="229">
        <v>0</v>
      </c>
      <c r="X1278" s="229">
        <v>0</v>
      </c>
      <c r="Y1278" s="229">
        <v>0</v>
      </c>
      <c r="Z1278" s="229">
        <v>0</v>
      </c>
      <c r="AA1278" s="229">
        <v>0</v>
      </c>
      <c r="AB1278" s="229">
        <v>0</v>
      </c>
      <c r="AC1278" s="229">
        <v>0</v>
      </c>
      <c r="AD1278" s="229">
        <v>0</v>
      </c>
      <c r="AE1278" s="229">
        <v>0</v>
      </c>
      <c r="AF1278" s="229">
        <v>0</v>
      </c>
      <c r="AG1278" s="229">
        <v>0</v>
      </c>
      <c r="AH1278" s="229">
        <v>0</v>
      </c>
      <c r="AI1278" s="229">
        <v>0</v>
      </c>
      <c r="AJ1278" s="229">
        <v>0</v>
      </c>
      <c r="AK1278" s="229">
        <v>0</v>
      </c>
      <c r="AL1278" s="229">
        <v>0</v>
      </c>
    </row>
    <row r="1279" spans="1:38">
      <c r="A1279" s="229">
        <v>1651</v>
      </c>
      <c r="B1279" s="229" t="s">
        <v>213</v>
      </c>
      <c r="C1279" s="229" t="s">
        <v>3991</v>
      </c>
      <c r="D1279" s="229">
        <f t="shared" si="19"/>
        <v>0</v>
      </c>
      <c r="G1279" s="229">
        <v>0</v>
      </c>
      <c r="H1279" s="229">
        <v>0</v>
      </c>
      <c r="I1279" s="229">
        <v>0</v>
      </c>
      <c r="J1279" s="229">
        <v>0</v>
      </c>
      <c r="K1279" s="229">
        <v>0</v>
      </c>
      <c r="L1279" s="229">
        <v>0</v>
      </c>
      <c r="M1279" s="229">
        <v>0</v>
      </c>
      <c r="N1279" s="229">
        <v>0</v>
      </c>
      <c r="O1279" s="229">
        <v>0</v>
      </c>
      <c r="P1279" s="229">
        <v>0</v>
      </c>
      <c r="Q1279" s="229">
        <v>0</v>
      </c>
      <c r="R1279" s="229">
        <v>0</v>
      </c>
      <c r="S1279" s="229">
        <v>0</v>
      </c>
      <c r="T1279" s="229">
        <v>0</v>
      </c>
      <c r="U1279" s="229">
        <v>0</v>
      </c>
      <c r="V1279" s="229">
        <v>0</v>
      </c>
      <c r="W1279" s="229">
        <v>0</v>
      </c>
      <c r="X1279" s="229">
        <v>0</v>
      </c>
      <c r="Y1279" s="229">
        <v>0</v>
      </c>
      <c r="Z1279" s="229">
        <v>0</v>
      </c>
      <c r="AA1279" s="229">
        <v>0</v>
      </c>
      <c r="AB1279" s="229">
        <v>0</v>
      </c>
      <c r="AC1279" s="229">
        <v>0</v>
      </c>
      <c r="AD1279" s="229">
        <v>0</v>
      </c>
      <c r="AE1279" s="229">
        <v>0</v>
      </c>
      <c r="AF1279" s="229">
        <v>0</v>
      </c>
      <c r="AG1279" s="229">
        <v>0</v>
      </c>
      <c r="AH1279" s="229">
        <v>0</v>
      </c>
      <c r="AI1279" s="229">
        <v>0</v>
      </c>
      <c r="AJ1279" s="229">
        <v>0</v>
      </c>
      <c r="AK1279" s="229">
        <v>0</v>
      </c>
      <c r="AL1279" s="229">
        <v>0</v>
      </c>
    </row>
    <row r="1280" spans="1:38">
      <c r="A1280" s="229">
        <v>1652</v>
      </c>
      <c r="B1280" s="229" t="s">
        <v>213</v>
      </c>
      <c r="C1280" s="229" t="s">
        <v>3992</v>
      </c>
      <c r="D1280" s="229">
        <f t="shared" si="19"/>
        <v>0</v>
      </c>
      <c r="G1280" s="229">
        <v>0</v>
      </c>
      <c r="H1280" s="229">
        <v>0</v>
      </c>
      <c r="I1280" s="229">
        <v>0</v>
      </c>
      <c r="J1280" s="229">
        <v>0</v>
      </c>
      <c r="K1280" s="229">
        <v>0</v>
      </c>
      <c r="L1280" s="229">
        <v>0</v>
      </c>
      <c r="M1280" s="229">
        <v>0</v>
      </c>
      <c r="N1280" s="229">
        <v>0</v>
      </c>
      <c r="O1280" s="229">
        <v>0</v>
      </c>
      <c r="P1280" s="229">
        <v>0</v>
      </c>
      <c r="Q1280" s="229">
        <v>0</v>
      </c>
      <c r="R1280" s="229">
        <v>0</v>
      </c>
      <c r="S1280" s="229">
        <v>0</v>
      </c>
      <c r="T1280" s="229">
        <v>0</v>
      </c>
      <c r="U1280" s="229">
        <v>0</v>
      </c>
      <c r="V1280" s="229">
        <v>0</v>
      </c>
      <c r="W1280" s="229">
        <v>0</v>
      </c>
      <c r="X1280" s="229">
        <v>0</v>
      </c>
      <c r="Y1280" s="229">
        <v>0</v>
      </c>
      <c r="Z1280" s="229">
        <v>0</v>
      </c>
      <c r="AA1280" s="229">
        <v>0</v>
      </c>
      <c r="AB1280" s="229">
        <v>0</v>
      </c>
      <c r="AC1280" s="229">
        <v>0</v>
      </c>
      <c r="AD1280" s="229">
        <v>0</v>
      </c>
      <c r="AE1280" s="229">
        <v>0</v>
      </c>
      <c r="AF1280" s="229">
        <v>0</v>
      </c>
      <c r="AG1280" s="229">
        <v>0</v>
      </c>
      <c r="AH1280" s="229">
        <v>0</v>
      </c>
      <c r="AI1280" s="229">
        <v>0</v>
      </c>
      <c r="AJ1280" s="229">
        <v>0</v>
      </c>
      <c r="AK1280" s="229">
        <v>0</v>
      </c>
      <c r="AL1280" s="229">
        <v>0</v>
      </c>
    </row>
    <row r="1281" spans="1:38">
      <c r="A1281" s="229">
        <v>1653</v>
      </c>
      <c r="B1281" s="229" t="s">
        <v>213</v>
      </c>
      <c r="C1281" s="229" t="s">
        <v>3993</v>
      </c>
      <c r="D1281" s="229">
        <f t="shared" si="19"/>
        <v>0</v>
      </c>
      <c r="G1281" s="229">
        <v>0</v>
      </c>
      <c r="H1281" s="229">
        <v>0</v>
      </c>
      <c r="I1281" s="229">
        <v>0</v>
      </c>
      <c r="J1281" s="229">
        <v>0</v>
      </c>
      <c r="K1281" s="229">
        <v>0</v>
      </c>
      <c r="L1281" s="229">
        <v>0</v>
      </c>
      <c r="M1281" s="229">
        <v>0</v>
      </c>
      <c r="N1281" s="229">
        <v>0</v>
      </c>
      <c r="O1281" s="229">
        <v>0</v>
      </c>
      <c r="P1281" s="229">
        <v>0</v>
      </c>
      <c r="Q1281" s="229">
        <v>0</v>
      </c>
      <c r="R1281" s="229">
        <v>0</v>
      </c>
      <c r="S1281" s="229">
        <v>0</v>
      </c>
      <c r="T1281" s="229">
        <v>0</v>
      </c>
      <c r="U1281" s="229">
        <v>0</v>
      </c>
      <c r="V1281" s="229">
        <v>0</v>
      </c>
      <c r="W1281" s="229">
        <v>0</v>
      </c>
      <c r="X1281" s="229">
        <v>0</v>
      </c>
      <c r="Y1281" s="229">
        <v>0</v>
      </c>
      <c r="Z1281" s="229">
        <v>0</v>
      </c>
      <c r="AA1281" s="229">
        <v>0</v>
      </c>
      <c r="AB1281" s="229">
        <v>0</v>
      </c>
      <c r="AC1281" s="229">
        <v>0</v>
      </c>
      <c r="AD1281" s="229">
        <v>0</v>
      </c>
      <c r="AE1281" s="229">
        <v>0</v>
      </c>
      <c r="AF1281" s="229">
        <v>0</v>
      </c>
      <c r="AG1281" s="229">
        <v>0</v>
      </c>
      <c r="AH1281" s="229">
        <v>0</v>
      </c>
      <c r="AI1281" s="229">
        <v>0</v>
      </c>
      <c r="AJ1281" s="229">
        <v>0</v>
      </c>
      <c r="AK1281" s="229">
        <v>0</v>
      </c>
      <c r="AL1281" s="229">
        <v>0</v>
      </c>
    </row>
    <row r="1282" spans="1:38">
      <c r="A1282" s="229">
        <v>1654</v>
      </c>
      <c r="B1282" s="229" t="s">
        <v>213</v>
      </c>
      <c r="C1282" s="229" t="s">
        <v>3994</v>
      </c>
      <c r="D1282" s="229">
        <f t="shared" ref="D1282:D1345" si="20">IF(ISERROR(AL1282),0,AL1282)</f>
        <v>0</v>
      </c>
      <c r="G1282" s="229">
        <v>0</v>
      </c>
      <c r="H1282" s="229">
        <v>0</v>
      </c>
      <c r="I1282" s="229">
        <v>0</v>
      </c>
      <c r="J1282" s="229">
        <v>0</v>
      </c>
      <c r="K1282" s="229">
        <v>0</v>
      </c>
      <c r="L1282" s="229">
        <v>0</v>
      </c>
      <c r="M1282" s="229">
        <v>0</v>
      </c>
      <c r="N1282" s="229">
        <v>0</v>
      </c>
      <c r="O1282" s="229">
        <v>0</v>
      </c>
      <c r="P1282" s="229">
        <v>0</v>
      </c>
      <c r="Q1282" s="229">
        <v>0</v>
      </c>
      <c r="R1282" s="229">
        <v>0</v>
      </c>
      <c r="S1282" s="229">
        <v>0</v>
      </c>
      <c r="T1282" s="229">
        <v>0</v>
      </c>
      <c r="U1282" s="229">
        <v>0</v>
      </c>
      <c r="V1282" s="229">
        <v>0</v>
      </c>
      <c r="W1282" s="229">
        <v>0</v>
      </c>
      <c r="X1282" s="229">
        <v>0</v>
      </c>
      <c r="Y1282" s="229">
        <v>0</v>
      </c>
      <c r="Z1282" s="229">
        <v>0</v>
      </c>
      <c r="AA1282" s="229">
        <v>0</v>
      </c>
      <c r="AB1282" s="229">
        <v>0</v>
      </c>
      <c r="AC1282" s="229">
        <v>0</v>
      </c>
      <c r="AD1282" s="229">
        <v>0</v>
      </c>
      <c r="AE1282" s="229">
        <v>0</v>
      </c>
      <c r="AF1282" s="229">
        <v>0</v>
      </c>
      <c r="AG1282" s="229">
        <v>0</v>
      </c>
      <c r="AH1282" s="229">
        <v>0</v>
      </c>
      <c r="AI1282" s="229">
        <v>0</v>
      </c>
      <c r="AJ1282" s="229">
        <v>0</v>
      </c>
      <c r="AK1282" s="229">
        <v>0</v>
      </c>
      <c r="AL1282" s="229">
        <v>0</v>
      </c>
    </row>
    <row r="1283" spans="1:38">
      <c r="A1283" s="229">
        <v>1655</v>
      </c>
      <c r="B1283" s="229" t="s">
        <v>213</v>
      </c>
      <c r="C1283" s="229" t="s">
        <v>3799</v>
      </c>
      <c r="D1283" s="229">
        <f t="shared" si="20"/>
        <v>0</v>
      </c>
      <c r="G1283" s="229">
        <v>0</v>
      </c>
      <c r="H1283" s="229">
        <v>0</v>
      </c>
      <c r="I1283" s="229">
        <v>0</v>
      </c>
      <c r="J1283" s="229">
        <v>0</v>
      </c>
      <c r="K1283" s="229">
        <v>0</v>
      </c>
      <c r="L1283" s="229">
        <v>0</v>
      </c>
      <c r="M1283" s="229">
        <v>0</v>
      </c>
      <c r="N1283" s="229">
        <v>0</v>
      </c>
      <c r="O1283" s="229">
        <v>0</v>
      </c>
      <c r="P1283" s="229">
        <v>0</v>
      </c>
      <c r="Q1283" s="229">
        <v>0</v>
      </c>
      <c r="R1283" s="229">
        <v>0</v>
      </c>
      <c r="S1283" s="229">
        <v>0</v>
      </c>
      <c r="T1283" s="229">
        <v>0</v>
      </c>
      <c r="U1283" s="229">
        <v>0</v>
      </c>
      <c r="V1283" s="229">
        <v>0</v>
      </c>
      <c r="W1283" s="229">
        <v>0</v>
      </c>
      <c r="X1283" s="229">
        <v>0</v>
      </c>
      <c r="Y1283" s="229">
        <v>0</v>
      </c>
      <c r="Z1283" s="229">
        <v>0</v>
      </c>
      <c r="AA1283" s="229">
        <v>0</v>
      </c>
      <c r="AB1283" s="229">
        <v>0</v>
      </c>
      <c r="AC1283" s="229">
        <v>0</v>
      </c>
      <c r="AD1283" s="229">
        <v>0</v>
      </c>
      <c r="AE1283" s="229">
        <v>0</v>
      </c>
      <c r="AF1283" s="229">
        <v>0</v>
      </c>
      <c r="AG1283" s="229">
        <v>0</v>
      </c>
      <c r="AH1283" s="229">
        <v>0</v>
      </c>
      <c r="AI1283" s="229">
        <v>0</v>
      </c>
      <c r="AJ1283" s="229">
        <v>0</v>
      </c>
      <c r="AK1283" s="229">
        <v>0</v>
      </c>
      <c r="AL1283" s="229">
        <v>0</v>
      </c>
    </row>
    <row r="1284" spans="1:38">
      <c r="A1284" s="229">
        <v>1656</v>
      </c>
      <c r="B1284" s="229" t="s">
        <v>213</v>
      </c>
      <c r="C1284" s="229" t="s">
        <v>3800</v>
      </c>
      <c r="D1284" s="229">
        <f t="shared" si="20"/>
        <v>0</v>
      </c>
      <c r="G1284" s="229">
        <v>0</v>
      </c>
      <c r="H1284" s="229">
        <v>0</v>
      </c>
      <c r="I1284" s="229">
        <v>0</v>
      </c>
      <c r="J1284" s="229">
        <v>0</v>
      </c>
      <c r="K1284" s="229">
        <v>0</v>
      </c>
      <c r="L1284" s="229">
        <v>0</v>
      </c>
      <c r="M1284" s="229">
        <v>0</v>
      </c>
      <c r="N1284" s="229">
        <v>0</v>
      </c>
      <c r="O1284" s="229">
        <v>0</v>
      </c>
      <c r="P1284" s="229">
        <v>0</v>
      </c>
      <c r="Q1284" s="229">
        <v>0</v>
      </c>
      <c r="R1284" s="229">
        <v>0</v>
      </c>
      <c r="S1284" s="229">
        <v>0</v>
      </c>
      <c r="T1284" s="229">
        <v>0</v>
      </c>
      <c r="U1284" s="229">
        <v>0</v>
      </c>
      <c r="V1284" s="229">
        <v>0</v>
      </c>
      <c r="W1284" s="229">
        <v>0</v>
      </c>
      <c r="X1284" s="229">
        <v>0</v>
      </c>
      <c r="Y1284" s="229">
        <v>0</v>
      </c>
      <c r="Z1284" s="229">
        <v>0</v>
      </c>
      <c r="AA1284" s="229">
        <v>0</v>
      </c>
      <c r="AB1284" s="229">
        <v>0</v>
      </c>
      <c r="AC1284" s="229">
        <v>0</v>
      </c>
      <c r="AD1284" s="229">
        <v>0</v>
      </c>
      <c r="AE1284" s="229">
        <v>0</v>
      </c>
      <c r="AF1284" s="229">
        <v>0</v>
      </c>
      <c r="AG1284" s="229">
        <v>0</v>
      </c>
      <c r="AH1284" s="229">
        <v>0</v>
      </c>
      <c r="AI1284" s="229">
        <v>0</v>
      </c>
      <c r="AJ1284" s="229">
        <v>0</v>
      </c>
      <c r="AK1284" s="229">
        <v>0</v>
      </c>
      <c r="AL1284" s="229">
        <v>0</v>
      </c>
    </row>
    <row r="1285" spans="1:38">
      <c r="A1285" s="229">
        <v>1657</v>
      </c>
      <c r="B1285" s="229" t="s">
        <v>3883</v>
      </c>
      <c r="C1285" s="229" t="s">
        <v>3995</v>
      </c>
      <c r="D1285" s="229">
        <f t="shared" si="20"/>
        <v>0</v>
      </c>
      <c r="G1285" s="229">
        <v>0</v>
      </c>
      <c r="H1285" s="229">
        <v>0</v>
      </c>
      <c r="I1285" s="229">
        <v>0</v>
      </c>
      <c r="J1285" s="229">
        <v>0</v>
      </c>
      <c r="K1285" s="229">
        <v>0</v>
      </c>
      <c r="L1285" s="229">
        <v>0</v>
      </c>
      <c r="M1285" s="229">
        <v>0</v>
      </c>
      <c r="N1285" s="229">
        <v>0</v>
      </c>
      <c r="O1285" s="229">
        <v>0</v>
      </c>
      <c r="P1285" s="229">
        <v>0</v>
      </c>
      <c r="Q1285" s="229">
        <v>0</v>
      </c>
      <c r="R1285" s="229">
        <v>0</v>
      </c>
      <c r="S1285" s="229">
        <v>0</v>
      </c>
      <c r="T1285" s="229">
        <v>0</v>
      </c>
      <c r="U1285" s="229">
        <v>0</v>
      </c>
      <c r="V1285" s="229">
        <v>0</v>
      </c>
      <c r="W1285" s="229">
        <v>0</v>
      </c>
      <c r="X1285" s="229">
        <v>0</v>
      </c>
      <c r="Y1285" s="229">
        <v>0</v>
      </c>
      <c r="Z1285" s="229">
        <v>0</v>
      </c>
      <c r="AA1285" s="229">
        <v>0</v>
      </c>
      <c r="AB1285" s="229">
        <v>0</v>
      </c>
      <c r="AC1285" s="229">
        <v>0</v>
      </c>
      <c r="AD1285" s="229">
        <v>0</v>
      </c>
      <c r="AE1285" s="229">
        <v>0</v>
      </c>
      <c r="AF1285" s="229">
        <v>0</v>
      </c>
      <c r="AG1285" s="229">
        <v>0</v>
      </c>
      <c r="AH1285" s="229">
        <v>0</v>
      </c>
      <c r="AI1285" s="229">
        <v>0</v>
      </c>
      <c r="AJ1285" s="229">
        <v>0</v>
      </c>
      <c r="AK1285" s="229">
        <v>0</v>
      </c>
      <c r="AL1285" s="229">
        <v>0</v>
      </c>
    </row>
    <row r="1286" spans="1:38">
      <c r="A1286" s="229">
        <v>1658</v>
      </c>
      <c r="B1286" s="229" t="s">
        <v>3883</v>
      </c>
      <c r="C1286" s="229" t="s">
        <v>3996</v>
      </c>
      <c r="D1286" s="229">
        <f t="shared" si="20"/>
        <v>0</v>
      </c>
      <c r="G1286" s="229">
        <v>0</v>
      </c>
      <c r="H1286" s="229">
        <v>0</v>
      </c>
      <c r="I1286" s="229">
        <v>0</v>
      </c>
      <c r="J1286" s="229">
        <v>0</v>
      </c>
      <c r="K1286" s="229">
        <v>0</v>
      </c>
      <c r="L1286" s="229">
        <v>0</v>
      </c>
      <c r="M1286" s="229">
        <v>0</v>
      </c>
      <c r="N1286" s="229">
        <v>0</v>
      </c>
      <c r="O1286" s="229">
        <v>0</v>
      </c>
      <c r="P1286" s="229">
        <v>0</v>
      </c>
      <c r="Q1286" s="229">
        <v>0</v>
      </c>
      <c r="R1286" s="229">
        <v>0</v>
      </c>
      <c r="S1286" s="229">
        <v>0</v>
      </c>
      <c r="T1286" s="229">
        <v>0</v>
      </c>
      <c r="U1286" s="229">
        <v>0</v>
      </c>
      <c r="V1286" s="229">
        <v>0</v>
      </c>
      <c r="W1286" s="229">
        <v>0</v>
      </c>
      <c r="X1286" s="229">
        <v>0</v>
      </c>
      <c r="Y1286" s="229">
        <v>0</v>
      </c>
      <c r="Z1286" s="229">
        <v>0</v>
      </c>
      <c r="AA1286" s="229">
        <v>0</v>
      </c>
      <c r="AB1286" s="229">
        <v>0</v>
      </c>
      <c r="AC1286" s="229">
        <v>0</v>
      </c>
      <c r="AD1286" s="229">
        <v>0</v>
      </c>
      <c r="AE1286" s="229">
        <v>0</v>
      </c>
      <c r="AF1286" s="229">
        <v>0</v>
      </c>
      <c r="AG1286" s="229">
        <v>0</v>
      </c>
      <c r="AH1286" s="229">
        <v>0</v>
      </c>
      <c r="AI1286" s="229">
        <v>0</v>
      </c>
      <c r="AJ1286" s="229">
        <v>0</v>
      </c>
      <c r="AK1286" s="229">
        <v>0</v>
      </c>
      <c r="AL1286" s="229">
        <v>0</v>
      </c>
    </row>
    <row r="1287" spans="1:38">
      <c r="A1287" s="229">
        <v>1659</v>
      </c>
      <c r="B1287" s="229" t="s">
        <v>213</v>
      </c>
      <c r="C1287" s="229" t="s">
        <v>3997</v>
      </c>
      <c r="D1287" s="229">
        <f t="shared" si="20"/>
        <v>0</v>
      </c>
      <c r="G1287" s="229">
        <v>0</v>
      </c>
      <c r="H1287" s="229">
        <v>0</v>
      </c>
      <c r="I1287" s="229">
        <v>0</v>
      </c>
      <c r="J1287" s="229">
        <v>0</v>
      </c>
      <c r="K1287" s="229">
        <v>0</v>
      </c>
      <c r="L1287" s="229">
        <v>0</v>
      </c>
      <c r="M1287" s="229">
        <v>0</v>
      </c>
      <c r="N1287" s="229">
        <v>0</v>
      </c>
      <c r="O1287" s="229">
        <v>0</v>
      </c>
      <c r="P1287" s="229">
        <v>0</v>
      </c>
      <c r="Q1287" s="229">
        <v>0</v>
      </c>
      <c r="R1287" s="229">
        <v>0</v>
      </c>
      <c r="S1287" s="229">
        <v>0</v>
      </c>
      <c r="T1287" s="229">
        <v>0</v>
      </c>
      <c r="U1287" s="229">
        <v>0</v>
      </c>
      <c r="V1287" s="229">
        <v>0</v>
      </c>
      <c r="W1287" s="229">
        <v>0</v>
      </c>
      <c r="X1287" s="229">
        <v>0</v>
      </c>
      <c r="Y1287" s="229">
        <v>0</v>
      </c>
      <c r="Z1287" s="229">
        <v>0</v>
      </c>
      <c r="AA1287" s="229">
        <v>0</v>
      </c>
      <c r="AB1287" s="229">
        <v>0</v>
      </c>
      <c r="AC1287" s="229">
        <v>0</v>
      </c>
      <c r="AD1287" s="229">
        <v>0</v>
      </c>
      <c r="AE1287" s="229">
        <v>0</v>
      </c>
      <c r="AF1287" s="229">
        <v>0</v>
      </c>
      <c r="AG1287" s="229">
        <v>0</v>
      </c>
      <c r="AH1287" s="229">
        <v>0</v>
      </c>
      <c r="AI1287" s="229">
        <v>0</v>
      </c>
      <c r="AJ1287" s="229">
        <v>0</v>
      </c>
      <c r="AK1287" s="229">
        <v>0</v>
      </c>
      <c r="AL1287" s="229">
        <v>0</v>
      </c>
    </row>
    <row r="1288" spans="1:38">
      <c r="A1288" s="229">
        <v>1660</v>
      </c>
      <c r="B1288" s="229" t="s">
        <v>213</v>
      </c>
      <c r="C1288" s="229" t="s">
        <v>3998</v>
      </c>
      <c r="D1288" s="229">
        <f t="shared" si="20"/>
        <v>0</v>
      </c>
      <c r="G1288" s="229">
        <v>0</v>
      </c>
      <c r="H1288" s="229">
        <v>0</v>
      </c>
      <c r="I1288" s="229">
        <v>0</v>
      </c>
      <c r="J1288" s="229">
        <v>0</v>
      </c>
      <c r="K1288" s="229">
        <v>0</v>
      </c>
      <c r="L1288" s="229">
        <v>0</v>
      </c>
      <c r="M1288" s="229">
        <v>0</v>
      </c>
      <c r="N1288" s="229">
        <v>0</v>
      </c>
      <c r="O1288" s="229">
        <v>0</v>
      </c>
      <c r="P1288" s="229">
        <v>0</v>
      </c>
      <c r="Q1288" s="229">
        <v>0</v>
      </c>
      <c r="R1288" s="229">
        <v>0</v>
      </c>
      <c r="S1288" s="229">
        <v>0</v>
      </c>
      <c r="T1288" s="229">
        <v>0</v>
      </c>
      <c r="U1288" s="229">
        <v>0</v>
      </c>
      <c r="V1288" s="229">
        <v>0</v>
      </c>
      <c r="W1288" s="229">
        <v>0</v>
      </c>
      <c r="X1288" s="229">
        <v>0</v>
      </c>
      <c r="Y1288" s="229">
        <v>0</v>
      </c>
      <c r="Z1288" s="229">
        <v>0</v>
      </c>
      <c r="AA1288" s="229">
        <v>0</v>
      </c>
      <c r="AB1288" s="229">
        <v>0</v>
      </c>
      <c r="AC1288" s="229">
        <v>0</v>
      </c>
      <c r="AD1288" s="229">
        <v>0</v>
      </c>
      <c r="AE1288" s="229">
        <v>0</v>
      </c>
      <c r="AF1288" s="229">
        <v>0</v>
      </c>
      <c r="AG1288" s="229">
        <v>0</v>
      </c>
      <c r="AH1288" s="229">
        <v>0</v>
      </c>
      <c r="AI1288" s="229">
        <v>0</v>
      </c>
      <c r="AJ1288" s="229">
        <v>0</v>
      </c>
      <c r="AK1288" s="229">
        <v>0</v>
      </c>
      <c r="AL1288" s="229">
        <v>0</v>
      </c>
    </row>
    <row r="1289" spans="1:38">
      <c r="A1289" s="229">
        <v>1661</v>
      </c>
      <c r="B1289" s="229" t="s">
        <v>213</v>
      </c>
      <c r="C1289" s="229" t="s">
        <v>3999</v>
      </c>
      <c r="D1289" s="229">
        <f t="shared" si="20"/>
        <v>0</v>
      </c>
      <c r="G1289" s="229">
        <v>0</v>
      </c>
      <c r="H1289" s="229">
        <v>0</v>
      </c>
      <c r="I1289" s="229">
        <v>0</v>
      </c>
      <c r="J1289" s="229">
        <v>0</v>
      </c>
      <c r="K1289" s="229">
        <v>0</v>
      </c>
      <c r="L1289" s="229">
        <v>0</v>
      </c>
      <c r="M1289" s="229">
        <v>0</v>
      </c>
      <c r="N1289" s="229">
        <v>0</v>
      </c>
      <c r="O1289" s="229">
        <v>0</v>
      </c>
      <c r="P1289" s="229">
        <v>0</v>
      </c>
      <c r="Q1289" s="229">
        <v>0</v>
      </c>
      <c r="R1289" s="229">
        <v>0</v>
      </c>
      <c r="S1289" s="229">
        <v>0</v>
      </c>
      <c r="T1289" s="229">
        <v>0</v>
      </c>
      <c r="U1289" s="229">
        <v>0</v>
      </c>
      <c r="V1289" s="229">
        <v>0</v>
      </c>
      <c r="W1289" s="229">
        <v>0</v>
      </c>
      <c r="X1289" s="229">
        <v>0</v>
      </c>
      <c r="Y1289" s="229">
        <v>0</v>
      </c>
      <c r="Z1289" s="229">
        <v>0</v>
      </c>
      <c r="AA1289" s="229">
        <v>0</v>
      </c>
      <c r="AB1289" s="229">
        <v>0</v>
      </c>
      <c r="AC1289" s="229">
        <v>0</v>
      </c>
      <c r="AD1289" s="229">
        <v>0</v>
      </c>
      <c r="AE1289" s="229">
        <v>0</v>
      </c>
      <c r="AF1289" s="229">
        <v>0</v>
      </c>
      <c r="AG1289" s="229">
        <v>0</v>
      </c>
      <c r="AH1289" s="229">
        <v>0</v>
      </c>
      <c r="AI1289" s="229">
        <v>0</v>
      </c>
      <c r="AJ1289" s="229">
        <v>0</v>
      </c>
      <c r="AK1289" s="229">
        <v>0</v>
      </c>
      <c r="AL1289" s="229">
        <v>0</v>
      </c>
    </row>
    <row r="1290" spans="1:38">
      <c r="A1290" s="229">
        <v>1662</v>
      </c>
      <c r="B1290" s="229" t="s">
        <v>213</v>
      </c>
      <c r="C1290" s="229" t="s">
        <v>4000</v>
      </c>
      <c r="D1290" s="229">
        <f t="shared" si="20"/>
        <v>0</v>
      </c>
      <c r="G1290" s="229">
        <v>0</v>
      </c>
      <c r="H1290" s="229">
        <v>0</v>
      </c>
      <c r="I1290" s="229">
        <v>0</v>
      </c>
      <c r="J1290" s="229">
        <v>0</v>
      </c>
      <c r="K1290" s="229">
        <v>0</v>
      </c>
      <c r="L1290" s="229">
        <v>0</v>
      </c>
      <c r="M1290" s="229">
        <v>0</v>
      </c>
      <c r="N1290" s="229">
        <v>0</v>
      </c>
      <c r="O1290" s="229">
        <v>0</v>
      </c>
      <c r="P1290" s="229">
        <v>0</v>
      </c>
      <c r="Q1290" s="229">
        <v>0</v>
      </c>
      <c r="R1290" s="229">
        <v>0</v>
      </c>
      <c r="S1290" s="229">
        <v>0</v>
      </c>
      <c r="T1290" s="229">
        <v>0</v>
      </c>
      <c r="U1290" s="229">
        <v>0</v>
      </c>
      <c r="V1290" s="229">
        <v>0</v>
      </c>
      <c r="W1290" s="229">
        <v>0</v>
      </c>
      <c r="X1290" s="229">
        <v>0</v>
      </c>
      <c r="Y1290" s="229">
        <v>0</v>
      </c>
      <c r="Z1290" s="229">
        <v>0</v>
      </c>
      <c r="AA1290" s="229">
        <v>0</v>
      </c>
      <c r="AB1290" s="229">
        <v>0</v>
      </c>
      <c r="AC1290" s="229">
        <v>0</v>
      </c>
      <c r="AD1290" s="229">
        <v>0</v>
      </c>
      <c r="AE1290" s="229">
        <v>0</v>
      </c>
      <c r="AF1290" s="229">
        <v>0</v>
      </c>
      <c r="AG1290" s="229">
        <v>0</v>
      </c>
      <c r="AH1290" s="229">
        <v>0</v>
      </c>
      <c r="AI1290" s="229">
        <v>0</v>
      </c>
      <c r="AJ1290" s="229">
        <v>0</v>
      </c>
      <c r="AK1290" s="229">
        <v>0</v>
      </c>
      <c r="AL1290" s="229">
        <v>0</v>
      </c>
    </row>
    <row r="1291" spans="1:38">
      <c r="A1291" s="229">
        <v>1663</v>
      </c>
      <c r="B1291" s="229" t="s">
        <v>213</v>
      </c>
      <c r="C1291" s="229" t="s">
        <v>4001</v>
      </c>
      <c r="D1291" s="229">
        <f t="shared" si="20"/>
        <v>0</v>
      </c>
      <c r="G1291" s="229">
        <v>0</v>
      </c>
      <c r="H1291" s="229">
        <v>0</v>
      </c>
      <c r="I1291" s="229">
        <v>0</v>
      </c>
      <c r="J1291" s="229">
        <v>0</v>
      </c>
      <c r="K1291" s="229">
        <v>0</v>
      </c>
      <c r="L1291" s="229">
        <v>0</v>
      </c>
      <c r="M1291" s="229">
        <v>0</v>
      </c>
      <c r="N1291" s="229">
        <v>0</v>
      </c>
      <c r="O1291" s="229">
        <v>0</v>
      </c>
      <c r="P1291" s="229">
        <v>0</v>
      </c>
      <c r="Q1291" s="229">
        <v>0</v>
      </c>
      <c r="R1291" s="229">
        <v>0</v>
      </c>
      <c r="S1291" s="229">
        <v>0</v>
      </c>
      <c r="T1291" s="229">
        <v>0</v>
      </c>
      <c r="U1291" s="229">
        <v>0</v>
      </c>
      <c r="V1291" s="229">
        <v>0</v>
      </c>
      <c r="W1291" s="229">
        <v>0</v>
      </c>
      <c r="X1291" s="229">
        <v>0</v>
      </c>
      <c r="Y1291" s="229">
        <v>0</v>
      </c>
      <c r="Z1291" s="229">
        <v>0</v>
      </c>
      <c r="AA1291" s="229">
        <v>0</v>
      </c>
      <c r="AB1291" s="229">
        <v>0</v>
      </c>
      <c r="AC1291" s="229">
        <v>0</v>
      </c>
      <c r="AD1291" s="229">
        <v>0</v>
      </c>
      <c r="AE1291" s="229">
        <v>0</v>
      </c>
      <c r="AF1291" s="229">
        <v>0</v>
      </c>
      <c r="AG1291" s="229">
        <v>0</v>
      </c>
      <c r="AH1291" s="229">
        <v>0</v>
      </c>
      <c r="AI1291" s="229">
        <v>0</v>
      </c>
      <c r="AJ1291" s="229">
        <v>0</v>
      </c>
      <c r="AK1291" s="229">
        <v>0</v>
      </c>
      <c r="AL1291" s="229">
        <v>0</v>
      </c>
    </row>
    <row r="1292" spans="1:38">
      <c r="A1292" s="229">
        <v>1676</v>
      </c>
      <c r="B1292" s="229" t="s">
        <v>213</v>
      </c>
      <c r="C1292" s="229" t="s">
        <v>4002</v>
      </c>
      <c r="D1292" s="229">
        <f t="shared" si="20"/>
        <v>0</v>
      </c>
      <c r="G1292" s="229">
        <v>0</v>
      </c>
      <c r="H1292" s="229">
        <v>0</v>
      </c>
      <c r="I1292" s="229">
        <v>0</v>
      </c>
      <c r="J1292" s="229">
        <v>0</v>
      </c>
      <c r="K1292" s="229">
        <v>0</v>
      </c>
      <c r="L1292" s="229">
        <v>0</v>
      </c>
      <c r="M1292" s="229">
        <v>0</v>
      </c>
      <c r="N1292" s="229">
        <v>0</v>
      </c>
      <c r="O1292" s="229">
        <v>0</v>
      </c>
      <c r="P1292" s="229">
        <v>0</v>
      </c>
      <c r="Q1292" s="229">
        <v>0</v>
      </c>
      <c r="R1292" s="229">
        <v>0</v>
      </c>
      <c r="S1292" s="229">
        <v>0</v>
      </c>
      <c r="T1292" s="229">
        <v>0</v>
      </c>
      <c r="U1292" s="229">
        <v>0</v>
      </c>
      <c r="V1292" s="229">
        <v>0</v>
      </c>
      <c r="W1292" s="229">
        <v>0</v>
      </c>
      <c r="X1292" s="229">
        <v>0</v>
      </c>
      <c r="Y1292" s="229">
        <v>0</v>
      </c>
      <c r="Z1292" s="229">
        <v>0</v>
      </c>
      <c r="AA1292" s="229">
        <v>0</v>
      </c>
      <c r="AB1292" s="229">
        <v>0</v>
      </c>
      <c r="AC1292" s="229">
        <v>0</v>
      </c>
      <c r="AD1292" s="229">
        <v>0</v>
      </c>
      <c r="AE1292" s="229">
        <v>0</v>
      </c>
      <c r="AF1292" s="229">
        <v>0</v>
      </c>
      <c r="AG1292" s="229">
        <v>0</v>
      </c>
      <c r="AH1292" s="229">
        <v>0</v>
      </c>
      <c r="AI1292" s="229">
        <v>0</v>
      </c>
      <c r="AJ1292" s="229">
        <v>0</v>
      </c>
      <c r="AK1292" s="229">
        <v>0</v>
      </c>
      <c r="AL1292" s="229">
        <v>0</v>
      </c>
    </row>
    <row r="1293" spans="1:38">
      <c r="A1293" s="229">
        <v>1677</v>
      </c>
      <c r="B1293" s="229" t="s">
        <v>213</v>
      </c>
      <c r="C1293" s="229" t="s">
        <v>4003</v>
      </c>
      <c r="D1293" s="229">
        <f t="shared" si="20"/>
        <v>0</v>
      </c>
      <c r="G1293" s="229">
        <v>0</v>
      </c>
      <c r="H1293" s="229">
        <v>0</v>
      </c>
      <c r="I1293" s="229">
        <v>0</v>
      </c>
      <c r="J1293" s="229">
        <v>0</v>
      </c>
      <c r="K1293" s="229">
        <v>0</v>
      </c>
      <c r="L1293" s="229">
        <v>0</v>
      </c>
      <c r="M1293" s="229">
        <v>0</v>
      </c>
      <c r="N1293" s="229">
        <v>0</v>
      </c>
      <c r="O1293" s="229">
        <v>0</v>
      </c>
      <c r="P1293" s="229">
        <v>0</v>
      </c>
      <c r="Q1293" s="229">
        <v>0</v>
      </c>
      <c r="R1293" s="229">
        <v>0</v>
      </c>
      <c r="S1293" s="229">
        <v>0</v>
      </c>
      <c r="T1293" s="229">
        <v>0</v>
      </c>
      <c r="U1293" s="229">
        <v>0</v>
      </c>
      <c r="V1293" s="229">
        <v>0</v>
      </c>
      <c r="W1293" s="229">
        <v>0</v>
      </c>
      <c r="X1293" s="229">
        <v>0</v>
      </c>
      <c r="Y1293" s="229">
        <v>0</v>
      </c>
      <c r="Z1293" s="229">
        <v>0</v>
      </c>
      <c r="AA1293" s="229">
        <v>0</v>
      </c>
      <c r="AB1293" s="229">
        <v>0</v>
      </c>
      <c r="AC1293" s="229">
        <v>0</v>
      </c>
      <c r="AD1293" s="229">
        <v>0</v>
      </c>
      <c r="AE1293" s="229">
        <v>0</v>
      </c>
      <c r="AF1293" s="229">
        <v>0</v>
      </c>
      <c r="AG1293" s="229">
        <v>0</v>
      </c>
      <c r="AH1293" s="229">
        <v>0</v>
      </c>
      <c r="AI1293" s="229">
        <v>0</v>
      </c>
      <c r="AJ1293" s="229">
        <v>0</v>
      </c>
      <c r="AK1293" s="229">
        <v>0</v>
      </c>
      <c r="AL1293" s="229">
        <v>0</v>
      </c>
    </row>
    <row r="1294" spans="1:38">
      <c r="A1294" s="229">
        <v>1678</v>
      </c>
      <c r="B1294" s="229" t="s">
        <v>213</v>
      </c>
      <c r="C1294" s="229" t="s">
        <v>4004</v>
      </c>
      <c r="D1294" s="229">
        <f t="shared" si="20"/>
        <v>0</v>
      </c>
      <c r="G1294" s="229">
        <v>0</v>
      </c>
      <c r="H1294" s="229">
        <v>0</v>
      </c>
      <c r="I1294" s="229">
        <v>0</v>
      </c>
      <c r="J1294" s="229">
        <v>0</v>
      </c>
      <c r="K1294" s="229">
        <v>0</v>
      </c>
      <c r="L1294" s="229">
        <v>0</v>
      </c>
      <c r="M1294" s="229">
        <v>0</v>
      </c>
      <c r="N1294" s="229">
        <v>0</v>
      </c>
      <c r="O1294" s="229">
        <v>0</v>
      </c>
      <c r="P1294" s="229">
        <v>0</v>
      </c>
      <c r="Q1294" s="229">
        <v>0</v>
      </c>
      <c r="R1294" s="229">
        <v>0</v>
      </c>
      <c r="S1294" s="229">
        <v>0</v>
      </c>
      <c r="T1294" s="229">
        <v>0</v>
      </c>
      <c r="U1294" s="229">
        <v>0</v>
      </c>
      <c r="V1294" s="229">
        <v>0</v>
      </c>
      <c r="W1294" s="229">
        <v>0</v>
      </c>
      <c r="X1294" s="229">
        <v>0</v>
      </c>
      <c r="Y1294" s="229">
        <v>0</v>
      </c>
      <c r="Z1294" s="229">
        <v>0</v>
      </c>
      <c r="AA1294" s="229">
        <v>0</v>
      </c>
      <c r="AB1294" s="229">
        <v>0</v>
      </c>
      <c r="AC1294" s="229">
        <v>0</v>
      </c>
      <c r="AD1294" s="229">
        <v>0</v>
      </c>
      <c r="AE1294" s="229">
        <v>0</v>
      </c>
      <c r="AF1294" s="229">
        <v>0</v>
      </c>
      <c r="AG1294" s="229">
        <v>0</v>
      </c>
      <c r="AH1294" s="229">
        <v>0</v>
      </c>
      <c r="AI1294" s="229">
        <v>0</v>
      </c>
      <c r="AJ1294" s="229">
        <v>0</v>
      </c>
      <c r="AK1294" s="229">
        <v>0</v>
      </c>
      <c r="AL1294" s="229">
        <v>0</v>
      </c>
    </row>
    <row r="1295" spans="1:38">
      <c r="A1295" s="229">
        <v>1679</v>
      </c>
      <c r="B1295" s="229" t="s">
        <v>213</v>
      </c>
      <c r="C1295" s="229" t="s">
        <v>4005</v>
      </c>
      <c r="D1295" s="229">
        <f t="shared" si="20"/>
        <v>5280</v>
      </c>
      <c r="G1295" s="229">
        <v>0</v>
      </c>
      <c r="H1295" s="229">
        <v>0</v>
      </c>
      <c r="I1295" s="229">
        <v>0</v>
      </c>
      <c r="J1295" s="229">
        <v>0</v>
      </c>
      <c r="K1295" s="229">
        <v>0</v>
      </c>
      <c r="L1295" s="229">
        <v>960</v>
      </c>
      <c r="M1295" s="229">
        <v>0</v>
      </c>
      <c r="N1295" s="229">
        <v>0</v>
      </c>
      <c r="O1295" s="229">
        <v>0</v>
      </c>
      <c r="P1295" s="229">
        <v>0</v>
      </c>
      <c r="Q1295" s="229">
        <v>0</v>
      </c>
      <c r="R1295" s="229">
        <v>960</v>
      </c>
      <c r="S1295" s="229">
        <v>0</v>
      </c>
      <c r="T1295" s="229">
        <v>0</v>
      </c>
      <c r="U1295" s="229">
        <v>0</v>
      </c>
      <c r="V1295" s="229">
        <v>0</v>
      </c>
      <c r="W1295" s="229">
        <v>960</v>
      </c>
      <c r="X1295" s="229">
        <v>0</v>
      </c>
      <c r="Y1295" s="229">
        <v>0</v>
      </c>
      <c r="Z1295" s="229">
        <v>0</v>
      </c>
      <c r="AA1295" s="229">
        <v>0</v>
      </c>
      <c r="AB1295" s="229">
        <v>0</v>
      </c>
      <c r="AC1295" s="229">
        <v>0</v>
      </c>
      <c r="AD1295" s="229">
        <v>1200</v>
      </c>
      <c r="AE1295" s="229">
        <v>0</v>
      </c>
      <c r="AF1295" s="229">
        <v>0</v>
      </c>
      <c r="AG1295" s="229">
        <v>1200</v>
      </c>
      <c r="AH1295" s="229">
        <v>0</v>
      </c>
      <c r="AI1295" s="229">
        <v>0</v>
      </c>
      <c r="AJ1295" s="229">
        <v>0</v>
      </c>
      <c r="AK1295" s="229">
        <v>0</v>
      </c>
      <c r="AL1295" s="229">
        <v>5280</v>
      </c>
    </row>
    <row r="1296" spans="1:38">
      <c r="A1296" s="229">
        <v>1680</v>
      </c>
      <c r="B1296" s="229" t="s">
        <v>213</v>
      </c>
      <c r="C1296" s="229" t="s">
        <v>4006</v>
      </c>
      <c r="D1296" s="229">
        <f t="shared" si="20"/>
        <v>7200</v>
      </c>
      <c r="G1296" s="229">
        <v>0</v>
      </c>
      <c r="H1296" s="229">
        <v>0</v>
      </c>
      <c r="I1296" s="229">
        <v>0</v>
      </c>
      <c r="J1296" s="229">
        <v>0</v>
      </c>
      <c r="K1296" s="229">
        <v>0</v>
      </c>
      <c r="L1296" s="229">
        <v>1200</v>
      </c>
      <c r="M1296" s="229">
        <v>0</v>
      </c>
      <c r="N1296" s="229">
        <v>0</v>
      </c>
      <c r="O1296" s="229">
        <v>0</v>
      </c>
      <c r="P1296" s="229">
        <v>0</v>
      </c>
      <c r="Q1296" s="229">
        <v>0</v>
      </c>
      <c r="R1296" s="229">
        <v>1200</v>
      </c>
      <c r="S1296" s="229">
        <v>0</v>
      </c>
      <c r="T1296" s="229">
        <v>0</v>
      </c>
      <c r="U1296" s="229">
        <v>0</v>
      </c>
      <c r="V1296" s="229">
        <v>0</v>
      </c>
      <c r="W1296" s="229">
        <v>1200</v>
      </c>
      <c r="X1296" s="229">
        <v>0</v>
      </c>
      <c r="Y1296" s="229">
        <v>0</v>
      </c>
      <c r="Z1296" s="229">
        <v>1200</v>
      </c>
      <c r="AA1296" s="229">
        <v>0</v>
      </c>
      <c r="AB1296" s="229">
        <v>0</v>
      </c>
      <c r="AC1296" s="229">
        <v>0</v>
      </c>
      <c r="AD1296" s="229">
        <v>1200</v>
      </c>
      <c r="AE1296" s="229">
        <v>0</v>
      </c>
      <c r="AF1296" s="229">
        <v>0</v>
      </c>
      <c r="AG1296" s="229">
        <v>1200</v>
      </c>
      <c r="AH1296" s="229">
        <v>0</v>
      </c>
      <c r="AI1296" s="229">
        <v>0</v>
      </c>
      <c r="AJ1296" s="229">
        <v>0</v>
      </c>
      <c r="AK1296" s="229">
        <v>0</v>
      </c>
      <c r="AL1296" s="229">
        <v>7200</v>
      </c>
    </row>
    <row r="1297" spans="1:38">
      <c r="A1297" s="229">
        <v>1681</v>
      </c>
      <c r="B1297" s="229" t="s">
        <v>213</v>
      </c>
      <c r="C1297" s="229" t="s">
        <v>4007</v>
      </c>
      <c r="D1297" s="229">
        <f t="shared" si="20"/>
        <v>0</v>
      </c>
      <c r="G1297" s="229">
        <v>0</v>
      </c>
      <c r="H1297" s="229">
        <v>0</v>
      </c>
      <c r="I1297" s="229">
        <v>0</v>
      </c>
      <c r="J1297" s="229">
        <v>0</v>
      </c>
      <c r="K1297" s="229">
        <v>0</v>
      </c>
      <c r="L1297" s="229">
        <v>0</v>
      </c>
      <c r="M1297" s="229">
        <v>0</v>
      </c>
      <c r="N1297" s="229">
        <v>0</v>
      </c>
      <c r="O1297" s="229">
        <v>0</v>
      </c>
      <c r="P1297" s="229">
        <v>0</v>
      </c>
      <c r="Q1297" s="229">
        <v>0</v>
      </c>
      <c r="R1297" s="229">
        <v>0</v>
      </c>
      <c r="S1297" s="229">
        <v>0</v>
      </c>
      <c r="T1297" s="229">
        <v>0</v>
      </c>
      <c r="U1297" s="229">
        <v>0</v>
      </c>
      <c r="V1297" s="229">
        <v>0</v>
      </c>
      <c r="W1297" s="229">
        <v>0</v>
      </c>
      <c r="X1297" s="229">
        <v>0</v>
      </c>
      <c r="Y1297" s="229">
        <v>0</v>
      </c>
      <c r="Z1297" s="229">
        <v>0</v>
      </c>
      <c r="AA1297" s="229">
        <v>0</v>
      </c>
      <c r="AB1297" s="229">
        <v>0</v>
      </c>
      <c r="AC1297" s="229">
        <v>0</v>
      </c>
      <c r="AD1297" s="229">
        <v>0</v>
      </c>
      <c r="AE1297" s="229">
        <v>0</v>
      </c>
      <c r="AF1297" s="229">
        <v>0</v>
      </c>
      <c r="AG1297" s="229">
        <v>0</v>
      </c>
      <c r="AH1297" s="229">
        <v>0</v>
      </c>
      <c r="AI1297" s="229">
        <v>0</v>
      </c>
      <c r="AJ1297" s="229">
        <v>0</v>
      </c>
      <c r="AK1297" s="229">
        <v>0</v>
      </c>
      <c r="AL1297" s="229">
        <v>0</v>
      </c>
    </row>
    <row r="1298" spans="1:38">
      <c r="A1298" s="229">
        <v>1682</v>
      </c>
      <c r="B1298" s="229" t="s">
        <v>213</v>
      </c>
      <c r="C1298" s="229" t="s">
        <v>4008</v>
      </c>
      <c r="D1298" s="229">
        <f t="shared" si="20"/>
        <v>4800</v>
      </c>
      <c r="G1298" s="229">
        <v>0</v>
      </c>
      <c r="H1298" s="229">
        <v>0</v>
      </c>
      <c r="I1298" s="229">
        <v>0</v>
      </c>
      <c r="J1298" s="229">
        <v>0</v>
      </c>
      <c r="K1298" s="229">
        <v>0</v>
      </c>
      <c r="L1298" s="229">
        <v>0</v>
      </c>
      <c r="M1298" s="229">
        <v>0</v>
      </c>
      <c r="N1298" s="229">
        <v>0</v>
      </c>
      <c r="O1298" s="229">
        <v>0</v>
      </c>
      <c r="P1298" s="229">
        <v>0</v>
      </c>
      <c r="Q1298" s="229">
        <v>1200</v>
      </c>
      <c r="R1298" s="229">
        <v>0</v>
      </c>
      <c r="S1298" s="229">
        <v>0</v>
      </c>
      <c r="T1298" s="229">
        <v>0</v>
      </c>
      <c r="U1298" s="229">
        <v>0</v>
      </c>
      <c r="V1298" s="229">
        <v>0</v>
      </c>
      <c r="W1298" s="229">
        <v>0</v>
      </c>
      <c r="X1298" s="229">
        <v>1200</v>
      </c>
      <c r="Y1298" s="229">
        <v>0</v>
      </c>
      <c r="Z1298" s="229">
        <v>0</v>
      </c>
      <c r="AA1298" s="229">
        <v>0</v>
      </c>
      <c r="AB1298" s="229">
        <v>0</v>
      </c>
      <c r="AC1298" s="229">
        <v>0</v>
      </c>
      <c r="AD1298" s="229">
        <v>0</v>
      </c>
      <c r="AE1298" s="229">
        <v>1200</v>
      </c>
      <c r="AF1298" s="229">
        <v>0</v>
      </c>
      <c r="AG1298" s="229">
        <v>0</v>
      </c>
      <c r="AH1298" s="229">
        <v>0</v>
      </c>
      <c r="AI1298" s="229">
        <v>0</v>
      </c>
      <c r="AJ1298" s="229">
        <v>0</v>
      </c>
      <c r="AK1298" s="229">
        <v>1200</v>
      </c>
      <c r="AL1298" s="229">
        <v>4800</v>
      </c>
    </row>
    <row r="1299" spans="1:38">
      <c r="A1299" s="229">
        <v>1683</v>
      </c>
      <c r="B1299" s="229" t="s">
        <v>213</v>
      </c>
      <c r="C1299" s="229" t="s">
        <v>4009</v>
      </c>
      <c r="D1299" s="229">
        <f t="shared" si="20"/>
        <v>4400</v>
      </c>
      <c r="G1299" s="229">
        <v>0</v>
      </c>
      <c r="H1299" s="229">
        <v>0</v>
      </c>
      <c r="I1299" s="229">
        <v>0</v>
      </c>
      <c r="J1299" s="229">
        <v>0</v>
      </c>
      <c r="K1299" s="229">
        <v>0</v>
      </c>
      <c r="L1299" s="229">
        <v>0</v>
      </c>
      <c r="M1299" s="229">
        <v>0</v>
      </c>
      <c r="N1299" s="229">
        <v>0</v>
      </c>
      <c r="O1299" s="229">
        <v>0</v>
      </c>
      <c r="P1299" s="229">
        <v>0</v>
      </c>
      <c r="Q1299" s="229">
        <v>0</v>
      </c>
      <c r="R1299" s="229">
        <v>1100</v>
      </c>
      <c r="S1299" s="229">
        <v>0</v>
      </c>
      <c r="T1299" s="229">
        <v>0</v>
      </c>
      <c r="U1299" s="229">
        <v>0</v>
      </c>
      <c r="V1299" s="229">
        <v>0</v>
      </c>
      <c r="W1299" s="229">
        <v>0</v>
      </c>
      <c r="X1299" s="229">
        <v>1300</v>
      </c>
      <c r="Y1299" s="229">
        <v>0</v>
      </c>
      <c r="Z1299" s="229">
        <v>0</v>
      </c>
      <c r="AA1299" s="229">
        <v>0</v>
      </c>
      <c r="AB1299" s="229">
        <v>0</v>
      </c>
      <c r="AC1299" s="229">
        <v>0</v>
      </c>
      <c r="AD1299" s="229">
        <v>0</v>
      </c>
      <c r="AE1299" s="229">
        <v>0</v>
      </c>
      <c r="AF1299" s="229">
        <v>1000</v>
      </c>
      <c r="AG1299" s="229">
        <v>0</v>
      </c>
      <c r="AH1299" s="229">
        <v>0</v>
      </c>
      <c r="AI1299" s="229">
        <v>0</v>
      </c>
      <c r="AJ1299" s="229">
        <v>0</v>
      </c>
      <c r="AK1299" s="229">
        <v>1000</v>
      </c>
      <c r="AL1299" s="229">
        <v>4400</v>
      </c>
    </row>
    <row r="1300" spans="1:38">
      <c r="A1300" s="229">
        <v>1684</v>
      </c>
      <c r="B1300" s="229" t="s">
        <v>213</v>
      </c>
      <c r="C1300" s="229" t="s">
        <v>4010</v>
      </c>
      <c r="D1300" s="229">
        <f t="shared" si="20"/>
        <v>4400</v>
      </c>
      <c r="G1300" s="229">
        <v>0</v>
      </c>
      <c r="H1300" s="229">
        <v>0</v>
      </c>
      <c r="I1300" s="229">
        <v>0</v>
      </c>
      <c r="J1300" s="229">
        <v>0</v>
      </c>
      <c r="K1300" s="229">
        <v>0</v>
      </c>
      <c r="L1300" s="229">
        <v>0</v>
      </c>
      <c r="M1300" s="229">
        <v>0</v>
      </c>
      <c r="N1300" s="229">
        <v>0</v>
      </c>
      <c r="O1300" s="229">
        <v>0</v>
      </c>
      <c r="P1300" s="229">
        <v>0</v>
      </c>
      <c r="Q1300" s="229">
        <v>0</v>
      </c>
      <c r="R1300" s="229">
        <v>1100</v>
      </c>
      <c r="S1300" s="229">
        <v>0</v>
      </c>
      <c r="T1300" s="229">
        <v>0</v>
      </c>
      <c r="U1300" s="229">
        <v>0</v>
      </c>
      <c r="V1300" s="229">
        <v>0</v>
      </c>
      <c r="W1300" s="229">
        <v>0</v>
      </c>
      <c r="X1300" s="229">
        <v>1300</v>
      </c>
      <c r="Y1300" s="229">
        <v>0</v>
      </c>
      <c r="Z1300" s="229">
        <v>0</v>
      </c>
      <c r="AA1300" s="229">
        <v>0</v>
      </c>
      <c r="AB1300" s="229">
        <v>0</v>
      </c>
      <c r="AC1300" s="229">
        <v>0</v>
      </c>
      <c r="AD1300" s="229">
        <v>0</v>
      </c>
      <c r="AE1300" s="229">
        <v>0</v>
      </c>
      <c r="AF1300" s="229">
        <v>1000</v>
      </c>
      <c r="AG1300" s="229">
        <v>0</v>
      </c>
      <c r="AH1300" s="229">
        <v>0</v>
      </c>
      <c r="AI1300" s="229">
        <v>0</v>
      </c>
      <c r="AJ1300" s="229">
        <v>0</v>
      </c>
      <c r="AK1300" s="229">
        <v>1000</v>
      </c>
      <c r="AL1300" s="229">
        <v>4400</v>
      </c>
    </row>
    <row r="1301" spans="1:38">
      <c r="A1301" s="229">
        <v>1685</v>
      </c>
      <c r="B1301" s="229" t="s">
        <v>213</v>
      </c>
      <c r="C1301" s="229" t="s">
        <v>4011</v>
      </c>
      <c r="D1301" s="229">
        <f t="shared" si="20"/>
        <v>0</v>
      </c>
      <c r="G1301" s="229">
        <v>0</v>
      </c>
      <c r="H1301" s="229">
        <v>0</v>
      </c>
      <c r="I1301" s="229">
        <v>0</v>
      </c>
      <c r="J1301" s="229">
        <v>0</v>
      </c>
      <c r="K1301" s="229">
        <v>0</v>
      </c>
      <c r="L1301" s="229">
        <v>0</v>
      </c>
      <c r="M1301" s="229">
        <v>0</v>
      </c>
      <c r="N1301" s="229">
        <v>0</v>
      </c>
      <c r="O1301" s="229">
        <v>0</v>
      </c>
      <c r="P1301" s="229">
        <v>0</v>
      </c>
      <c r="Q1301" s="229">
        <v>0</v>
      </c>
      <c r="R1301" s="229">
        <v>0</v>
      </c>
      <c r="S1301" s="229">
        <v>0</v>
      </c>
      <c r="T1301" s="229">
        <v>0</v>
      </c>
      <c r="U1301" s="229">
        <v>0</v>
      </c>
      <c r="V1301" s="229">
        <v>0</v>
      </c>
      <c r="W1301" s="229">
        <v>0</v>
      </c>
      <c r="X1301" s="229">
        <v>0</v>
      </c>
      <c r="Y1301" s="229">
        <v>0</v>
      </c>
      <c r="Z1301" s="229">
        <v>0</v>
      </c>
      <c r="AA1301" s="229">
        <v>0</v>
      </c>
      <c r="AB1301" s="229">
        <v>0</v>
      </c>
      <c r="AC1301" s="229">
        <v>0</v>
      </c>
      <c r="AD1301" s="229">
        <v>0</v>
      </c>
      <c r="AE1301" s="229">
        <v>0</v>
      </c>
      <c r="AF1301" s="229">
        <v>0</v>
      </c>
      <c r="AG1301" s="229">
        <v>0</v>
      </c>
      <c r="AH1301" s="229">
        <v>0</v>
      </c>
      <c r="AI1301" s="229">
        <v>0</v>
      </c>
      <c r="AJ1301" s="229">
        <v>0</v>
      </c>
      <c r="AK1301" s="229">
        <v>0</v>
      </c>
      <c r="AL1301" s="229">
        <v>0</v>
      </c>
    </row>
    <row r="1302" spans="1:38">
      <c r="A1302" s="229">
        <v>1686</v>
      </c>
      <c r="B1302" s="229" t="s">
        <v>213</v>
      </c>
      <c r="C1302" s="229" t="s">
        <v>4012</v>
      </c>
      <c r="D1302" s="229">
        <f t="shared" si="20"/>
        <v>0</v>
      </c>
      <c r="G1302" s="229">
        <v>0</v>
      </c>
      <c r="H1302" s="229">
        <v>0</v>
      </c>
      <c r="I1302" s="229">
        <v>0</v>
      </c>
      <c r="J1302" s="229">
        <v>0</v>
      </c>
      <c r="K1302" s="229">
        <v>0</v>
      </c>
      <c r="L1302" s="229">
        <v>0</v>
      </c>
      <c r="M1302" s="229">
        <v>0</v>
      </c>
      <c r="N1302" s="229">
        <v>0</v>
      </c>
      <c r="O1302" s="229">
        <v>0</v>
      </c>
      <c r="P1302" s="229">
        <v>0</v>
      </c>
      <c r="Q1302" s="229">
        <v>0</v>
      </c>
      <c r="R1302" s="229">
        <v>0</v>
      </c>
      <c r="S1302" s="229">
        <v>0</v>
      </c>
      <c r="T1302" s="229">
        <v>0</v>
      </c>
      <c r="U1302" s="229">
        <v>0</v>
      </c>
      <c r="V1302" s="229">
        <v>0</v>
      </c>
      <c r="W1302" s="229">
        <v>0</v>
      </c>
      <c r="X1302" s="229">
        <v>0</v>
      </c>
      <c r="Y1302" s="229">
        <v>0</v>
      </c>
      <c r="Z1302" s="229">
        <v>0</v>
      </c>
      <c r="AA1302" s="229">
        <v>0</v>
      </c>
      <c r="AB1302" s="229">
        <v>0</v>
      </c>
      <c r="AC1302" s="229">
        <v>0</v>
      </c>
      <c r="AD1302" s="229">
        <v>0</v>
      </c>
      <c r="AE1302" s="229">
        <v>0</v>
      </c>
      <c r="AF1302" s="229">
        <v>0</v>
      </c>
      <c r="AG1302" s="229">
        <v>0</v>
      </c>
      <c r="AH1302" s="229">
        <v>0</v>
      </c>
      <c r="AI1302" s="229">
        <v>0</v>
      </c>
      <c r="AJ1302" s="229">
        <v>0</v>
      </c>
      <c r="AK1302" s="229">
        <v>0</v>
      </c>
      <c r="AL1302" s="229">
        <v>0</v>
      </c>
    </row>
    <row r="1303" spans="1:38">
      <c r="A1303" s="229">
        <v>1687</v>
      </c>
      <c r="B1303" s="229" t="s">
        <v>3883</v>
      </c>
      <c r="C1303" s="229" t="s">
        <v>4013</v>
      </c>
      <c r="D1303" s="229">
        <f t="shared" si="20"/>
        <v>0</v>
      </c>
      <c r="G1303" s="229">
        <v>0</v>
      </c>
      <c r="H1303" s="229">
        <v>0</v>
      </c>
      <c r="I1303" s="229">
        <v>0</v>
      </c>
      <c r="J1303" s="229">
        <v>0</v>
      </c>
      <c r="K1303" s="229">
        <v>0</v>
      </c>
      <c r="L1303" s="229">
        <v>0</v>
      </c>
      <c r="M1303" s="229">
        <v>0</v>
      </c>
      <c r="N1303" s="229">
        <v>0</v>
      </c>
      <c r="O1303" s="229">
        <v>0</v>
      </c>
      <c r="P1303" s="229">
        <v>0</v>
      </c>
      <c r="Q1303" s="229">
        <v>0</v>
      </c>
      <c r="R1303" s="229">
        <v>0</v>
      </c>
      <c r="S1303" s="229">
        <v>0</v>
      </c>
      <c r="T1303" s="229">
        <v>0</v>
      </c>
      <c r="U1303" s="229">
        <v>0</v>
      </c>
      <c r="V1303" s="229">
        <v>0</v>
      </c>
      <c r="W1303" s="229">
        <v>0</v>
      </c>
      <c r="X1303" s="229">
        <v>0</v>
      </c>
      <c r="Y1303" s="229">
        <v>0</v>
      </c>
      <c r="Z1303" s="229">
        <v>0</v>
      </c>
      <c r="AA1303" s="229">
        <v>0</v>
      </c>
      <c r="AB1303" s="229">
        <v>0</v>
      </c>
      <c r="AC1303" s="229">
        <v>0</v>
      </c>
      <c r="AD1303" s="229">
        <v>0</v>
      </c>
      <c r="AE1303" s="229">
        <v>0</v>
      </c>
      <c r="AF1303" s="229">
        <v>0</v>
      </c>
      <c r="AG1303" s="229">
        <v>0</v>
      </c>
      <c r="AH1303" s="229">
        <v>0</v>
      </c>
      <c r="AI1303" s="229">
        <v>0</v>
      </c>
      <c r="AJ1303" s="229">
        <v>0</v>
      </c>
      <c r="AK1303" s="229">
        <v>0</v>
      </c>
      <c r="AL1303" s="229">
        <v>0</v>
      </c>
    </row>
    <row r="1304" spans="1:38">
      <c r="A1304" s="229">
        <v>1688</v>
      </c>
      <c r="B1304" s="229" t="s">
        <v>3883</v>
      </c>
      <c r="C1304" s="229" t="s">
        <v>4014</v>
      </c>
      <c r="D1304" s="229">
        <f t="shared" si="20"/>
        <v>0</v>
      </c>
      <c r="G1304" s="229">
        <v>0</v>
      </c>
      <c r="H1304" s="229">
        <v>0</v>
      </c>
      <c r="I1304" s="229">
        <v>0</v>
      </c>
      <c r="J1304" s="229">
        <v>0</v>
      </c>
      <c r="K1304" s="229">
        <v>0</v>
      </c>
      <c r="L1304" s="229">
        <v>0</v>
      </c>
      <c r="M1304" s="229">
        <v>0</v>
      </c>
      <c r="N1304" s="229">
        <v>0</v>
      </c>
      <c r="O1304" s="229">
        <v>0</v>
      </c>
      <c r="P1304" s="229">
        <v>0</v>
      </c>
      <c r="Q1304" s="229">
        <v>0</v>
      </c>
      <c r="R1304" s="229">
        <v>0</v>
      </c>
      <c r="S1304" s="229">
        <v>0</v>
      </c>
      <c r="T1304" s="229">
        <v>0</v>
      </c>
      <c r="U1304" s="229">
        <v>0</v>
      </c>
      <c r="V1304" s="229">
        <v>0</v>
      </c>
      <c r="W1304" s="229">
        <v>0</v>
      </c>
      <c r="X1304" s="229">
        <v>0</v>
      </c>
      <c r="Y1304" s="229">
        <v>0</v>
      </c>
      <c r="Z1304" s="229">
        <v>0</v>
      </c>
      <c r="AA1304" s="229">
        <v>0</v>
      </c>
      <c r="AB1304" s="229">
        <v>0</v>
      </c>
      <c r="AC1304" s="229">
        <v>0</v>
      </c>
      <c r="AD1304" s="229">
        <v>0</v>
      </c>
      <c r="AE1304" s="229">
        <v>0</v>
      </c>
      <c r="AF1304" s="229">
        <v>0</v>
      </c>
      <c r="AG1304" s="229">
        <v>0</v>
      </c>
      <c r="AH1304" s="229">
        <v>0</v>
      </c>
      <c r="AI1304" s="229">
        <v>0</v>
      </c>
      <c r="AJ1304" s="229">
        <v>0</v>
      </c>
      <c r="AK1304" s="229">
        <v>0</v>
      </c>
      <c r="AL1304" s="229">
        <v>0</v>
      </c>
    </row>
    <row r="1305" spans="1:38">
      <c r="A1305" s="229">
        <v>1689</v>
      </c>
      <c r="B1305" s="229" t="s">
        <v>3883</v>
      </c>
      <c r="C1305" s="229" t="s">
        <v>4015</v>
      </c>
      <c r="D1305" s="229">
        <f t="shared" si="20"/>
        <v>0</v>
      </c>
      <c r="G1305" s="229">
        <v>0</v>
      </c>
      <c r="H1305" s="229">
        <v>0</v>
      </c>
      <c r="I1305" s="229">
        <v>0</v>
      </c>
      <c r="J1305" s="229">
        <v>0</v>
      </c>
      <c r="K1305" s="229">
        <v>0</v>
      </c>
      <c r="L1305" s="229">
        <v>0</v>
      </c>
      <c r="M1305" s="229">
        <v>0</v>
      </c>
      <c r="N1305" s="229">
        <v>0</v>
      </c>
      <c r="O1305" s="229">
        <v>0</v>
      </c>
      <c r="P1305" s="229">
        <v>0</v>
      </c>
      <c r="Q1305" s="229">
        <v>0</v>
      </c>
      <c r="R1305" s="229">
        <v>0</v>
      </c>
      <c r="S1305" s="229">
        <v>0</v>
      </c>
      <c r="T1305" s="229">
        <v>0</v>
      </c>
      <c r="U1305" s="229">
        <v>0</v>
      </c>
      <c r="V1305" s="229">
        <v>0</v>
      </c>
      <c r="W1305" s="229">
        <v>0</v>
      </c>
      <c r="X1305" s="229">
        <v>0</v>
      </c>
      <c r="Y1305" s="229">
        <v>0</v>
      </c>
      <c r="Z1305" s="229">
        <v>0</v>
      </c>
      <c r="AA1305" s="229">
        <v>0</v>
      </c>
      <c r="AB1305" s="229">
        <v>0</v>
      </c>
      <c r="AC1305" s="229">
        <v>0</v>
      </c>
      <c r="AD1305" s="229">
        <v>0</v>
      </c>
      <c r="AE1305" s="229">
        <v>0</v>
      </c>
      <c r="AF1305" s="229">
        <v>0</v>
      </c>
      <c r="AG1305" s="229">
        <v>0</v>
      </c>
      <c r="AH1305" s="229">
        <v>0</v>
      </c>
      <c r="AI1305" s="229">
        <v>0</v>
      </c>
      <c r="AJ1305" s="229">
        <v>0</v>
      </c>
      <c r="AK1305" s="229">
        <v>0</v>
      </c>
      <c r="AL1305" s="229">
        <v>0</v>
      </c>
    </row>
    <row r="1306" spans="1:38">
      <c r="A1306" s="229">
        <v>1690</v>
      </c>
      <c r="B1306" s="229" t="s">
        <v>213</v>
      </c>
      <c r="C1306" s="229" t="s">
        <v>3820</v>
      </c>
      <c r="D1306" s="229">
        <f t="shared" si="20"/>
        <v>0</v>
      </c>
      <c r="G1306" s="229">
        <v>0</v>
      </c>
      <c r="H1306" s="229">
        <v>0</v>
      </c>
      <c r="I1306" s="229">
        <v>0</v>
      </c>
      <c r="J1306" s="229">
        <v>0</v>
      </c>
      <c r="K1306" s="229">
        <v>0</v>
      </c>
      <c r="L1306" s="229">
        <v>0</v>
      </c>
      <c r="M1306" s="229">
        <v>0</v>
      </c>
      <c r="N1306" s="229">
        <v>0</v>
      </c>
      <c r="O1306" s="229">
        <v>0</v>
      </c>
      <c r="P1306" s="229">
        <v>0</v>
      </c>
      <c r="Q1306" s="229">
        <v>0</v>
      </c>
      <c r="R1306" s="229">
        <v>0</v>
      </c>
      <c r="S1306" s="229">
        <v>0</v>
      </c>
      <c r="T1306" s="229">
        <v>0</v>
      </c>
      <c r="U1306" s="229">
        <v>0</v>
      </c>
      <c r="V1306" s="229">
        <v>0</v>
      </c>
      <c r="W1306" s="229">
        <v>0</v>
      </c>
      <c r="X1306" s="229">
        <v>0</v>
      </c>
      <c r="Y1306" s="229">
        <v>0</v>
      </c>
      <c r="Z1306" s="229">
        <v>0</v>
      </c>
      <c r="AA1306" s="229">
        <v>0</v>
      </c>
      <c r="AB1306" s="229">
        <v>0</v>
      </c>
      <c r="AC1306" s="229">
        <v>0</v>
      </c>
      <c r="AD1306" s="229">
        <v>0</v>
      </c>
      <c r="AE1306" s="229">
        <v>0</v>
      </c>
      <c r="AF1306" s="229">
        <v>0</v>
      </c>
      <c r="AG1306" s="229">
        <v>0</v>
      </c>
      <c r="AH1306" s="229">
        <v>0</v>
      </c>
      <c r="AI1306" s="229">
        <v>0</v>
      </c>
      <c r="AJ1306" s="229">
        <v>0</v>
      </c>
      <c r="AK1306" s="229">
        <v>0</v>
      </c>
      <c r="AL1306" s="229">
        <v>0</v>
      </c>
    </row>
    <row r="1307" spans="1:38">
      <c r="A1307" s="229">
        <v>1691</v>
      </c>
      <c r="B1307" s="229" t="s">
        <v>213</v>
      </c>
      <c r="C1307" s="229" t="s">
        <v>3821</v>
      </c>
      <c r="D1307" s="229">
        <f t="shared" si="20"/>
        <v>0</v>
      </c>
      <c r="G1307" s="229">
        <v>0</v>
      </c>
      <c r="H1307" s="229">
        <v>0</v>
      </c>
      <c r="I1307" s="229">
        <v>0</v>
      </c>
      <c r="J1307" s="229">
        <v>0</v>
      </c>
      <c r="K1307" s="229">
        <v>0</v>
      </c>
      <c r="L1307" s="229">
        <v>0</v>
      </c>
      <c r="M1307" s="229">
        <v>0</v>
      </c>
      <c r="N1307" s="229">
        <v>0</v>
      </c>
      <c r="O1307" s="229">
        <v>0</v>
      </c>
      <c r="P1307" s="229">
        <v>0</v>
      </c>
      <c r="Q1307" s="229">
        <v>0</v>
      </c>
      <c r="R1307" s="229">
        <v>0</v>
      </c>
      <c r="S1307" s="229">
        <v>0</v>
      </c>
      <c r="T1307" s="229">
        <v>0</v>
      </c>
      <c r="U1307" s="229">
        <v>0</v>
      </c>
      <c r="V1307" s="229">
        <v>0</v>
      </c>
      <c r="W1307" s="229">
        <v>0</v>
      </c>
      <c r="X1307" s="229">
        <v>0</v>
      </c>
      <c r="Y1307" s="229">
        <v>0</v>
      </c>
      <c r="Z1307" s="229">
        <v>0</v>
      </c>
      <c r="AA1307" s="229">
        <v>0</v>
      </c>
      <c r="AB1307" s="229">
        <v>0</v>
      </c>
      <c r="AC1307" s="229">
        <v>0</v>
      </c>
      <c r="AD1307" s="229">
        <v>0</v>
      </c>
      <c r="AE1307" s="229">
        <v>0</v>
      </c>
      <c r="AF1307" s="229">
        <v>0</v>
      </c>
      <c r="AG1307" s="229">
        <v>0</v>
      </c>
      <c r="AH1307" s="229">
        <v>0</v>
      </c>
      <c r="AI1307" s="229">
        <v>0</v>
      </c>
      <c r="AJ1307" s="229">
        <v>0</v>
      </c>
      <c r="AK1307" s="229">
        <v>0</v>
      </c>
      <c r="AL1307" s="229">
        <v>0</v>
      </c>
    </row>
    <row r="1308" spans="1:38">
      <c r="A1308" s="229">
        <v>1692</v>
      </c>
      <c r="B1308" s="229" t="s">
        <v>213</v>
      </c>
      <c r="C1308" s="229" t="s">
        <v>3822</v>
      </c>
      <c r="D1308" s="229">
        <f t="shared" si="20"/>
        <v>0</v>
      </c>
      <c r="G1308" s="229">
        <v>0</v>
      </c>
      <c r="H1308" s="229">
        <v>0</v>
      </c>
      <c r="I1308" s="229">
        <v>0</v>
      </c>
      <c r="J1308" s="229">
        <v>0</v>
      </c>
      <c r="K1308" s="229">
        <v>0</v>
      </c>
      <c r="L1308" s="229">
        <v>0</v>
      </c>
      <c r="M1308" s="229">
        <v>0</v>
      </c>
      <c r="N1308" s="229">
        <v>0</v>
      </c>
      <c r="O1308" s="229">
        <v>0</v>
      </c>
      <c r="P1308" s="229">
        <v>0</v>
      </c>
      <c r="Q1308" s="229">
        <v>0</v>
      </c>
      <c r="R1308" s="229">
        <v>0</v>
      </c>
      <c r="S1308" s="229">
        <v>0</v>
      </c>
      <c r="T1308" s="229">
        <v>0</v>
      </c>
      <c r="U1308" s="229">
        <v>0</v>
      </c>
      <c r="V1308" s="229">
        <v>0</v>
      </c>
      <c r="W1308" s="229">
        <v>0</v>
      </c>
      <c r="X1308" s="229">
        <v>0</v>
      </c>
      <c r="Y1308" s="229">
        <v>0</v>
      </c>
      <c r="Z1308" s="229">
        <v>0</v>
      </c>
      <c r="AA1308" s="229">
        <v>0</v>
      </c>
      <c r="AB1308" s="229">
        <v>0</v>
      </c>
      <c r="AC1308" s="229">
        <v>0</v>
      </c>
      <c r="AD1308" s="229">
        <v>0</v>
      </c>
      <c r="AE1308" s="229">
        <v>0</v>
      </c>
      <c r="AF1308" s="229">
        <v>0</v>
      </c>
      <c r="AG1308" s="229">
        <v>0</v>
      </c>
      <c r="AH1308" s="229">
        <v>0</v>
      </c>
      <c r="AI1308" s="229">
        <v>0</v>
      </c>
      <c r="AJ1308" s="229">
        <v>0</v>
      </c>
      <c r="AK1308" s="229">
        <v>0</v>
      </c>
      <c r="AL1308" s="229">
        <v>0</v>
      </c>
    </row>
    <row r="1309" spans="1:38">
      <c r="A1309" s="229">
        <v>1693</v>
      </c>
      <c r="B1309" s="229" t="s">
        <v>213</v>
      </c>
      <c r="C1309" s="229" t="s">
        <v>3823</v>
      </c>
      <c r="D1309" s="229">
        <f t="shared" si="20"/>
        <v>0</v>
      </c>
      <c r="G1309" s="229">
        <v>0</v>
      </c>
      <c r="H1309" s="229">
        <v>0</v>
      </c>
      <c r="I1309" s="229">
        <v>0</v>
      </c>
      <c r="J1309" s="229">
        <v>0</v>
      </c>
      <c r="K1309" s="229">
        <v>0</v>
      </c>
      <c r="L1309" s="229">
        <v>0</v>
      </c>
      <c r="M1309" s="229">
        <v>0</v>
      </c>
      <c r="N1309" s="229">
        <v>0</v>
      </c>
      <c r="O1309" s="229">
        <v>0</v>
      </c>
      <c r="P1309" s="229">
        <v>0</v>
      </c>
      <c r="Q1309" s="229">
        <v>0</v>
      </c>
      <c r="R1309" s="229">
        <v>0</v>
      </c>
      <c r="S1309" s="229">
        <v>0</v>
      </c>
      <c r="T1309" s="229">
        <v>0</v>
      </c>
      <c r="U1309" s="229">
        <v>0</v>
      </c>
      <c r="V1309" s="229">
        <v>0</v>
      </c>
      <c r="W1309" s="229">
        <v>0</v>
      </c>
      <c r="X1309" s="229">
        <v>0</v>
      </c>
      <c r="Y1309" s="229">
        <v>0</v>
      </c>
      <c r="Z1309" s="229">
        <v>0</v>
      </c>
      <c r="AA1309" s="229">
        <v>0</v>
      </c>
      <c r="AB1309" s="229">
        <v>0</v>
      </c>
      <c r="AC1309" s="229">
        <v>0</v>
      </c>
      <c r="AD1309" s="229">
        <v>0</v>
      </c>
      <c r="AE1309" s="229">
        <v>0</v>
      </c>
      <c r="AF1309" s="229">
        <v>0</v>
      </c>
      <c r="AG1309" s="229">
        <v>0</v>
      </c>
      <c r="AH1309" s="229">
        <v>0</v>
      </c>
      <c r="AI1309" s="229">
        <v>0</v>
      </c>
      <c r="AJ1309" s="229">
        <v>0</v>
      </c>
      <c r="AK1309" s="229">
        <v>0</v>
      </c>
      <c r="AL1309" s="229">
        <v>0</v>
      </c>
    </row>
    <row r="1310" spans="1:38">
      <c r="A1310" s="229">
        <v>1694</v>
      </c>
      <c r="B1310" s="229" t="s">
        <v>213</v>
      </c>
      <c r="C1310" s="229" t="s">
        <v>3824</v>
      </c>
      <c r="D1310" s="229">
        <f t="shared" si="20"/>
        <v>0</v>
      </c>
      <c r="G1310" s="229">
        <v>0</v>
      </c>
      <c r="H1310" s="229">
        <v>0</v>
      </c>
      <c r="I1310" s="229">
        <v>0</v>
      </c>
      <c r="J1310" s="229">
        <v>0</v>
      </c>
      <c r="K1310" s="229">
        <v>0</v>
      </c>
      <c r="L1310" s="229">
        <v>0</v>
      </c>
      <c r="M1310" s="229">
        <v>0</v>
      </c>
      <c r="N1310" s="229">
        <v>0</v>
      </c>
      <c r="O1310" s="229">
        <v>0</v>
      </c>
      <c r="P1310" s="229">
        <v>0</v>
      </c>
      <c r="Q1310" s="229">
        <v>0</v>
      </c>
      <c r="R1310" s="229">
        <v>0</v>
      </c>
      <c r="S1310" s="229">
        <v>0</v>
      </c>
      <c r="T1310" s="229">
        <v>0</v>
      </c>
      <c r="U1310" s="229">
        <v>0</v>
      </c>
      <c r="V1310" s="229">
        <v>0</v>
      </c>
      <c r="W1310" s="229">
        <v>0</v>
      </c>
      <c r="X1310" s="229">
        <v>0</v>
      </c>
      <c r="Y1310" s="229">
        <v>0</v>
      </c>
      <c r="Z1310" s="229">
        <v>0</v>
      </c>
      <c r="AA1310" s="229">
        <v>0</v>
      </c>
      <c r="AB1310" s="229">
        <v>0</v>
      </c>
      <c r="AC1310" s="229">
        <v>0</v>
      </c>
      <c r="AD1310" s="229">
        <v>0</v>
      </c>
      <c r="AE1310" s="229">
        <v>0</v>
      </c>
      <c r="AF1310" s="229">
        <v>0</v>
      </c>
      <c r="AG1310" s="229">
        <v>0</v>
      </c>
      <c r="AH1310" s="229">
        <v>0</v>
      </c>
      <c r="AI1310" s="229">
        <v>0</v>
      </c>
      <c r="AJ1310" s="229">
        <v>0</v>
      </c>
      <c r="AK1310" s="229">
        <v>0</v>
      </c>
      <c r="AL1310" s="229">
        <v>0</v>
      </c>
    </row>
    <row r="1311" spans="1:38">
      <c r="A1311" s="229">
        <v>1695</v>
      </c>
      <c r="B1311" s="229" t="s">
        <v>213</v>
      </c>
      <c r="C1311" s="229" t="s">
        <v>3825</v>
      </c>
      <c r="D1311" s="229">
        <f t="shared" si="20"/>
        <v>0</v>
      </c>
      <c r="G1311" s="229">
        <v>0</v>
      </c>
      <c r="H1311" s="229">
        <v>0</v>
      </c>
      <c r="I1311" s="229">
        <v>0</v>
      </c>
      <c r="J1311" s="229">
        <v>0</v>
      </c>
      <c r="K1311" s="229">
        <v>0</v>
      </c>
      <c r="L1311" s="229">
        <v>0</v>
      </c>
      <c r="M1311" s="229">
        <v>0</v>
      </c>
      <c r="N1311" s="229">
        <v>0</v>
      </c>
      <c r="O1311" s="229">
        <v>0</v>
      </c>
      <c r="P1311" s="229">
        <v>0</v>
      </c>
      <c r="Q1311" s="229">
        <v>0</v>
      </c>
      <c r="R1311" s="229">
        <v>0</v>
      </c>
      <c r="S1311" s="229">
        <v>0</v>
      </c>
      <c r="T1311" s="229">
        <v>0</v>
      </c>
      <c r="U1311" s="229">
        <v>0</v>
      </c>
      <c r="V1311" s="229">
        <v>0</v>
      </c>
      <c r="W1311" s="229">
        <v>0</v>
      </c>
      <c r="X1311" s="229">
        <v>0</v>
      </c>
      <c r="Y1311" s="229">
        <v>0</v>
      </c>
      <c r="Z1311" s="229">
        <v>0</v>
      </c>
      <c r="AA1311" s="229">
        <v>0</v>
      </c>
      <c r="AB1311" s="229">
        <v>0</v>
      </c>
      <c r="AC1311" s="229">
        <v>0</v>
      </c>
      <c r="AD1311" s="229">
        <v>0</v>
      </c>
      <c r="AE1311" s="229">
        <v>0</v>
      </c>
      <c r="AF1311" s="229">
        <v>0</v>
      </c>
      <c r="AG1311" s="229">
        <v>0</v>
      </c>
      <c r="AH1311" s="229">
        <v>0</v>
      </c>
      <c r="AI1311" s="229">
        <v>0</v>
      </c>
      <c r="AJ1311" s="229">
        <v>0</v>
      </c>
      <c r="AK1311" s="229">
        <v>0</v>
      </c>
      <c r="AL1311" s="229">
        <v>0</v>
      </c>
    </row>
    <row r="1312" spans="1:38">
      <c r="A1312" s="229">
        <v>1696</v>
      </c>
      <c r="B1312" s="229" t="s">
        <v>3883</v>
      </c>
      <c r="C1312" s="229" t="s">
        <v>4016</v>
      </c>
      <c r="D1312" s="229">
        <f t="shared" si="20"/>
        <v>0</v>
      </c>
      <c r="G1312" s="229">
        <v>0</v>
      </c>
      <c r="H1312" s="229">
        <v>0</v>
      </c>
      <c r="I1312" s="229">
        <v>0</v>
      </c>
      <c r="J1312" s="229">
        <v>0</v>
      </c>
      <c r="K1312" s="229">
        <v>0</v>
      </c>
      <c r="L1312" s="229">
        <v>0</v>
      </c>
      <c r="M1312" s="229">
        <v>0</v>
      </c>
      <c r="N1312" s="229">
        <v>0</v>
      </c>
      <c r="O1312" s="229">
        <v>0</v>
      </c>
      <c r="P1312" s="229">
        <v>0</v>
      </c>
      <c r="Q1312" s="229">
        <v>0</v>
      </c>
      <c r="R1312" s="229">
        <v>0</v>
      </c>
      <c r="S1312" s="229">
        <v>0</v>
      </c>
      <c r="T1312" s="229">
        <v>0</v>
      </c>
      <c r="U1312" s="229">
        <v>0</v>
      </c>
      <c r="V1312" s="229">
        <v>0</v>
      </c>
      <c r="W1312" s="229">
        <v>0</v>
      </c>
      <c r="X1312" s="229">
        <v>0</v>
      </c>
      <c r="Y1312" s="229">
        <v>0</v>
      </c>
      <c r="Z1312" s="229">
        <v>0</v>
      </c>
      <c r="AA1312" s="229">
        <v>0</v>
      </c>
      <c r="AB1312" s="229">
        <v>0</v>
      </c>
      <c r="AC1312" s="229">
        <v>0</v>
      </c>
      <c r="AD1312" s="229">
        <v>0</v>
      </c>
      <c r="AE1312" s="229">
        <v>0</v>
      </c>
      <c r="AF1312" s="229">
        <v>0</v>
      </c>
      <c r="AG1312" s="229">
        <v>0</v>
      </c>
      <c r="AH1312" s="229">
        <v>0</v>
      </c>
      <c r="AI1312" s="229">
        <v>0</v>
      </c>
      <c r="AJ1312" s="229">
        <v>0</v>
      </c>
      <c r="AK1312" s="229">
        <v>0</v>
      </c>
      <c r="AL1312" s="229">
        <v>0</v>
      </c>
    </row>
    <row r="1313" spans="1:38">
      <c r="A1313" s="229">
        <v>1697</v>
      </c>
      <c r="B1313" s="229" t="s">
        <v>3883</v>
      </c>
      <c r="C1313" s="229" t="s">
        <v>4017</v>
      </c>
      <c r="D1313" s="229">
        <f t="shared" si="20"/>
        <v>0</v>
      </c>
      <c r="G1313" s="229">
        <v>0</v>
      </c>
      <c r="H1313" s="229">
        <v>0</v>
      </c>
      <c r="I1313" s="229">
        <v>0</v>
      </c>
      <c r="J1313" s="229">
        <v>0</v>
      </c>
      <c r="K1313" s="229">
        <v>0</v>
      </c>
      <c r="L1313" s="229">
        <v>0</v>
      </c>
      <c r="M1313" s="229">
        <v>0</v>
      </c>
      <c r="N1313" s="229">
        <v>0</v>
      </c>
      <c r="O1313" s="229">
        <v>0</v>
      </c>
      <c r="P1313" s="229">
        <v>0</v>
      </c>
      <c r="Q1313" s="229">
        <v>0</v>
      </c>
      <c r="R1313" s="229">
        <v>0</v>
      </c>
      <c r="S1313" s="229">
        <v>0</v>
      </c>
      <c r="T1313" s="229">
        <v>0</v>
      </c>
      <c r="U1313" s="229">
        <v>0</v>
      </c>
      <c r="V1313" s="229">
        <v>0</v>
      </c>
      <c r="W1313" s="229">
        <v>0</v>
      </c>
      <c r="X1313" s="229">
        <v>0</v>
      </c>
      <c r="Y1313" s="229">
        <v>0</v>
      </c>
      <c r="Z1313" s="229">
        <v>0</v>
      </c>
      <c r="AA1313" s="229">
        <v>0</v>
      </c>
      <c r="AB1313" s="229">
        <v>0</v>
      </c>
      <c r="AC1313" s="229">
        <v>0</v>
      </c>
      <c r="AD1313" s="229">
        <v>0</v>
      </c>
      <c r="AE1313" s="229">
        <v>0</v>
      </c>
      <c r="AF1313" s="229">
        <v>0</v>
      </c>
      <c r="AG1313" s="229">
        <v>0</v>
      </c>
      <c r="AH1313" s="229">
        <v>0</v>
      </c>
      <c r="AI1313" s="229">
        <v>0</v>
      </c>
      <c r="AJ1313" s="229">
        <v>0</v>
      </c>
      <c r="AK1313" s="229">
        <v>0</v>
      </c>
      <c r="AL1313" s="229">
        <v>0</v>
      </c>
    </row>
    <row r="1314" spans="1:38">
      <c r="A1314" s="229">
        <v>1698</v>
      </c>
      <c r="B1314" s="229" t="s">
        <v>213</v>
      </c>
      <c r="C1314" s="229" t="s">
        <v>4018</v>
      </c>
      <c r="D1314" s="229">
        <f t="shared" si="20"/>
        <v>1300</v>
      </c>
      <c r="G1314" s="229">
        <v>0</v>
      </c>
      <c r="H1314" s="229">
        <v>0</v>
      </c>
      <c r="I1314" s="229">
        <v>0</v>
      </c>
      <c r="J1314" s="229">
        <v>0</v>
      </c>
      <c r="K1314" s="229">
        <v>0</v>
      </c>
      <c r="L1314" s="229">
        <v>0</v>
      </c>
      <c r="M1314" s="229">
        <v>0</v>
      </c>
      <c r="N1314" s="229">
        <v>0</v>
      </c>
      <c r="O1314" s="229">
        <v>0</v>
      </c>
      <c r="P1314" s="229">
        <v>0</v>
      </c>
      <c r="Q1314" s="229">
        <v>0</v>
      </c>
      <c r="R1314" s="229">
        <v>0</v>
      </c>
      <c r="S1314" s="229">
        <v>1300</v>
      </c>
      <c r="T1314" s="229">
        <v>0</v>
      </c>
      <c r="U1314" s="229">
        <v>0</v>
      </c>
      <c r="V1314" s="229">
        <v>0</v>
      </c>
      <c r="W1314" s="229">
        <v>0</v>
      </c>
      <c r="X1314" s="229">
        <v>0</v>
      </c>
      <c r="Y1314" s="229">
        <v>0</v>
      </c>
      <c r="Z1314" s="229">
        <v>0</v>
      </c>
      <c r="AA1314" s="229">
        <v>0</v>
      </c>
      <c r="AB1314" s="229">
        <v>0</v>
      </c>
      <c r="AC1314" s="229">
        <v>0</v>
      </c>
      <c r="AD1314" s="229">
        <v>0</v>
      </c>
      <c r="AE1314" s="229">
        <v>0</v>
      </c>
      <c r="AF1314" s="229">
        <v>0</v>
      </c>
      <c r="AG1314" s="229">
        <v>0</v>
      </c>
      <c r="AH1314" s="229">
        <v>0</v>
      </c>
      <c r="AI1314" s="229">
        <v>0</v>
      </c>
      <c r="AJ1314" s="229">
        <v>0</v>
      </c>
      <c r="AK1314" s="229">
        <v>0</v>
      </c>
      <c r="AL1314" s="229">
        <v>1300</v>
      </c>
    </row>
    <row r="1315" spans="1:38">
      <c r="A1315" s="229">
        <v>1699</v>
      </c>
      <c r="B1315" s="229" t="s">
        <v>213</v>
      </c>
      <c r="C1315" s="229" t="s">
        <v>4019</v>
      </c>
      <c r="D1315" s="229">
        <f t="shared" si="20"/>
        <v>9600</v>
      </c>
      <c r="G1315" s="229">
        <v>0</v>
      </c>
      <c r="H1315" s="229">
        <v>0</v>
      </c>
      <c r="I1315" s="229">
        <v>0</v>
      </c>
      <c r="J1315" s="229">
        <v>0</v>
      </c>
      <c r="K1315" s="229">
        <v>0</v>
      </c>
      <c r="L1315" s="229">
        <v>0</v>
      </c>
      <c r="M1315" s="229">
        <v>0</v>
      </c>
      <c r="N1315" s="229">
        <v>0</v>
      </c>
      <c r="O1315" s="229">
        <v>0</v>
      </c>
      <c r="P1315" s="229">
        <v>1600</v>
      </c>
      <c r="Q1315" s="229">
        <v>0</v>
      </c>
      <c r="R1315" s="229">
        <v>0</v>
      </c>
      <c r="S1315" s="229">
        <v>1600</v>
      </c>
      <c r="T1315" s="229">
        <v>0</v>
      </c>
      <c r="U1315" s="229">
        <v>0</v>
      </c>
      <c r="V1315" s="229">
        <v>0</v>
      </c>
      <c r="W1315" s="229">
        <v>0</v>
      </c>
      <c r="X1315" s="229">
        <v>0</v>
      </c>
      <c r="Y1315" s="229">
        <v>1600</v>
      </c>
      <c r="Z1315" s="229">
        <v>0</v>
      </c>
      <c r="AA1315" s="229">
        <v>0</v>
      </c>
      <c r="AB1315" s="229">
        <v>0</v>
      </c>
      <c r="AC1315" s="229">
        <v>0</v>
      </c>
      <c r="AD1315" s="229">
        <v>1600</v>
      </c>
      <c r="AE1315" s="229">
        <v>0</v>
      </c>
      <c r="AF1315" s="229">
        <v>0</v>
      </c>
      <c r="AG1315" s="229">
        <v>1600</v>
      </c>
      <c r="AH1315" s="229">
        <v>0</v>
      </c>
      <c r="AI1315" s="229">
        <v>0</v>
      </c>
      <c r="AJ1315" s="229">
        <v>0</v>
      </c>
      <c r="AK1315" s="229">
        <v>1600</v>
      </c>
      <c r="AL1315" s="229">
        <v>9600</v>
      </c>
    </row>
    <row r="1316" spans="1:38">
      <c r="A1316" s="229">
        <v>1703</v>
      </c>
      <c r="B1316" s="229" t="s">
        <v>213</v>
      </c>
      <c r="C1316" s="229" t="s">
        <v>4020</v>
      </c>
      <c r="D1316" s="229">
        <f t="shared" si="20"/>
        <v>0</v>
      </c>
      <c r="G1316" s="229">
        <v>0</v>
      </c>
      <c r="H1316" s="229">
        <v>0</v>
      </c>
      <c r="I1316" s="229">
        <v>0</v>
      </c>
      <c r="J1316" s="229">
        <v>0</v>
      </c>
      <c r="K1316" s="229">
        <v>0</v>
      </c>
      <c r="L1316" s="229">
        <v>0</v>
      </c>
      <c r="M1316" s="229">
        <v>0</v>
      </c>
      <c r="N1316" s="229">
        <v>0</v>
      </c>
      <c r="O1316" s="229">
        <v>0</v>
      </c>
      <c r="P1316" s="229">
        <v>0</v>
      </c>
      <c r="Q1316" s="229">
        <v>0</v>
      </c>
      <c r="R1316" s="229">
        <v>0</v>
      </c>
      <c r="S1316" s="229">
        <v>0</v>
      </c>
      <c r="T1316" s="229">
        <v>0</v>
      </c>
      <c r="U1316" s="229">
        <v>0</v>
      </c>
      <c r="V1316" s="229">
        <v>0</v>
      </c>
      <c r="W1316" s="229">
        <v>0</v>
      </c>
      <c r="X1316" s="229">
        <v>0</v>
      </c>
      <c r="Y1316" s="229">
        <v>0</v>
      </c>
      <c r="Z1316" s="229">
        <v>0</v>
      </c>
      <c r="AA1316" s="229">
        <v>0</v>
      </c>
      <c r="AB1316" s="229">
        <v>0</v>
      </c>
      <c r="AC1316" s="229">
        <v>0</v>
      </c>
      <c r="AD1316" s="229">
        <v>0</v>
      </c>
      <c r="AE1316" s="229">
        <v>0</v>
      </c>
      <c r="AF1316" s="229">
        <v>0</v>
      </c>
      <c r="AG1316" s="229">
        <v>0</v>
      </c>
      <c r="AH1316" s="229">
        <v>0</v>
      </c>
      <c r="AI1316" s="229">
        <v>0</v>
      </c>
      <c r="AJ1316" s="229">
        <v>0</v>
      </c>
      <c r="AK1316" s="229">
        <v>0</v>
      </c>
      <c r="AL1316" s="229">
        <v>0</v>
      </c>
    </row>
    <row r="1317" spans="1:38">
      <c r="A1317" s="229">
        <v>1704</v>
      </c>
      <c r="B1317" s="229" t="s">
        <v>213</v>
      </c>
      <c r="C1317" s="229" t="s">
        <v>4021</v>
      </c>
      <c r="D1317" s="229">
        <f t="shared" si="20"/>
        <v>6700</v>
      </c>
      <c r="G1317" s="229">
        <v>0</v>
      </c>
      <c r="H1317" s="229">
        <v>0</v>
      </c>
      <c r="I1317" s="229">
        <v>0</v>
      </c>
      <c r="J1317" s="229">
        <v>0</v>
      </c>
      <c r="K1317" s="229">
        <v>0</v>
      </c>
      <c r="L1317" s="229">
        <v>0</v>
      </c>
      <c r="M1317" s="229">
        <v>0</v>
      </c>
      <c r="N1317" s="229">
        <v>0</v>
      </c>
      <c r="O1317" s="229">
        <v>0</v>
      </c>
      <c r="P1317" s="229">
        <v>0</v>
      </c>
      <c r="Q1317" s="229">
        <v>1300</v>
      </c>
      <c r="R1317" s="229">
        <v>0</v>
      </c>
      <c r="S1317" s="229">
        <v>0</v>
      </c>
      <c r="T1317" s="229">
        <v>0</v>
      </c>
      <c r="U1317" s="229">
        <v>0</v>
      </c>
      <c r="V1317" s="229">
        <v>0</v>
      </c>
      <c r="W1317" s="229">
        <v>1300</v>
      </c>
      <c r="X1317" s="229">
        <v>0</v>
      </c>
      <c r="Y1317" s="229">
        <v>0</v>
      </c>
      <c r="Z1317" s="229">
        <v>1700</v>
      </c>
      <c r="AA1317" s="229">
        <v>0</v>
      </c>
      <c r="AB1317" s="229">
        <v>0</v>
      </c>
      <c r="AC1317" s="229">
        <v>0</v>
      </c>
      <c r="AD1317" s="229">
        <v>0</v>
      </c>
      <c r="AE1317" s="229">
        <v>0</v>
      </c>
      <c r="AF1317" s="229">
        <v>1300</v>
      </c>
      <c r="AG1317" s="229">
        <v>0</v>
      </c>
      <c r="AH1317" s="229">
        <v>0</v>
      </c>
      <c r="AI1317" s="229">
        <v>0</v>
      </c>
      <c r="AJ1317" s="229">
        <v>0</v>
      </c>
      <c r="AK1317" s="229">
        <v>1100</v>
      </c>
      <c r="AL1317" s="229">
        <v>6700</v>
      </c>
    </row>
    <row r="1318" spans="1:38">
      <c r="A1318" s="229">
        <v>1705</v>
      </c>
      <c r="B1318" s="229" t="s">
        <v>213</v>
      </c>
      <c r="C1318" s="229" t="s">
        <v>4022</v>
      </c>
      <c r="D1318" s="229">
        <f t="shared" si="20"/>
        <v>5760</v>
      </c>
      <c r="G1318" s="229">
        <v>0</v>
      </c>
      <c r="H1318" s="229">
        <v>0</v>
      </c>
      <c r="I1318" s="229">
        <v>0</v>
      </c>
      <c r="J1318" s="229">
        <v>0</v>
      </c>
      <c r="K1318" s="229">
        <v>0</v>
      </c>
      <c r="L1318" s="229">
        <v>0</v>
      </c>
      <c r="M1318" s="229">
        <v>0</v>
      </c>
      <c r="N1318" s="229">
        <v>0</v>
      </c>
      <c r="O1318" s="229">
        <v>0</v>
      </c>
      <c r="P1318" s="229">
        <v>0</v>
      </c>
      <c r="Q1318" s="229">
        <v>0</v>
      </c>
      <c r="R1318" s="229">
        <v>0</v>
      </c>
      <c r="S1318" s="229">
        <v>1920</v>
      </c>
      <c r="T1318" s="229">
        <v>0</v>
      </c>
      <c r="U1318" s="229">
        <v>0</v>
      </c>
      <c r="V1318" s="229">
        <v>0</v>
      </c>
      <c r="W1318" s="229">
        <v>0</v>
      </c>
      <c r="X1318" s="229">
        <v>0</v>
      </c>
      <c r="Y1318" s="229">
        <v>1920</v>
      </c>
      <c r="Z1318" s="229">
        <v>0</v>
      </c>
      <c r="AA1318" s="229">
        <v>0</v>
      </c>
      <c r="AB1318" s="229">
        <v>0</v>
      </c>
      <c r="AC1318" s="229">
        <v>0</v>
      </c>
      <c r="AD1318" s="229">
        <v>0</v>
      </c>
      <c r="AE1318" s="229">
        <v>1920</v>
      </c>
      <c r="AF1318" s="229">
        <v>0</v>
      </c>
      <c r="AG1318" s="229">
        <v>0</v>
      </c>
      <c r="AH1318" s="229">
        <v>0</v>
      </c>
      <c r="AI1318" s="229">
        <v>0</v>
      </c>
      <c r="AJ1318" s="229">
        <v>0</v>
      </c>
      <c r="AK1318" s="229">
        <v>0</v>
      </c>
      <c r="AL1318" s="229">
        <v>5760</v>
      </c>
    </row>
    <row r="1319" spans="1:38">
      <c r="A1319" s="229">
        <v>1707</v>
      </c>
      <c r="B1319" s="229" t="s">
        <v>213</v>
      </c>
      <c r="C1319" s="229" t="s">
        <v>4023</v>
      </c>
      <c r="D1319" s="229">
        <f t="shared" si="20"/>
        <v>7000</v>
      </c>
      <c r="G1319" s="229">
        <v>0</v>
      </c>
      <c r="H1319" s="229">
        <v>0</v>
      </c>
      <c r="I1319" s="229">
        <v>0</v>
      </c>
      <c r="J1319" s="229">
        <v>0</v>
      </c>
      <c r="K1319" s="229">
        <v>0</v>
      </c>
      <c r="L1319" s="229">
        <v>0</v>
      </c>
      <c r="M1319" s="229">
        <v>0</v>
      </c>
      <c r="N1319" s="229">
        <v>0</v>
      </c>
      <c r="O1319" s="229">
        <v>0</v>
      </c>
      <c r="P1319" s="229">
        <v>1100</v>
      </c>
      <c r="Q1319" s="229">
        <v>0</v>
      </c>
      <c r="R1319" s="229">
        <v>0</v>
      </c>
      <c r="S1319" s="229">
        <v>1100</v>
      </c>
      <c r="T1319" s="229">
        <v>0</v>
      </c>
      <c r="U1319" s="229">
        <v>0</v>
      </c>
      <c r="V1319" s="229">
        <v>0</v>
      </c>
      <c r="W1319" s="229">
        <v>0</v>
      </c>
      <c r="X1319" s="229">
        <v>1100</v>
      </c>
      <c r="Y1319" s="229">
        <v>0</v>
      </c>
      <c r="Z1319" s="229">
        <v>0</v>
      </c>
      <c r="AA1319" s="229">
        <v>1300</v>
      </c>
      <c r="AB1319" s="229">
        <v>0</v>
      </c>
      <c r="AC1319" s="229">
        <v>0</v>
      </c>
      <c r="AD1319" s="229">
        <v>0</v>
      </c>
      <c r="AE1319" s="229">
        <v>0</v>
      </c>
      <c r="AF1319" s="229">
        <v>1200</v>
      </c>
      <c r="AG1319" s="229">
        <v>0</v>
      </c>
      <c r="AH1319" s="229">
        <v>0</v>
      </c>
      <c r="AI1319" s="229">
        <v>0</v>
      </c>
      <c r="AJ1319" s="229">
        <v>0</v>
      </c>
      <c r="AK1319" s="229">
        <v>1200</v>
      </c>
      <c r="AL1319" s="229">
        <v>7000</v>
      </c>
    </row>
    <row r="1320" spans="1:38">
      <c r="A1320" s="229">
        <v>1730</v>
      </c>
      <c r="B1320" s="229" t="s">
        <v>213</v>
      </c>
      <c r="C1320" s="229" t="s">
        <v>4024</v>
      </c>
      <c r="D1320" s="229">
        <f t="shared" si="20"/>
        <v>5600</v>
      </c>
      <c r="G1320" s="229">
        <v>0</v>
      </c>
      <c r="H1320" s="229">
        <v>0</v>
      </c>
      <c r="I1320" s="229">
        <v>0</v>
      </c>
      <c r="J1320" s="229">
        <v>0</v>
      </c>
      <c r="K1320" s="229">
        <v>0</v>
      </c>
      <c r="L1320" s="229">
        <v>0</v>
      </c>
      <c r="M1320" s="229">
        <v>1400</v>
      </c>
      <c r="N1320" s="229">
        <v>0</v>
      </c>
      <c r="O1320" s="229">
        <v>0</v>
      </c>
      <c r="P1320" s="229">
        <v>0</v>
      </c>
      <c r="Q1320" s="229">
        <v>0</v>
      </c>
      <c r="R1320" s="229">
        <v>1400</v>
      </c>
      <c r="S1320" s="229">
        <v>0</v>
      </c>
      <c r="T1320" s="229">
        <v>0</v>
      </c>
      <c r="U1320" s="229">
        <v>0</v>
      </c>
      <c r="V1320" s="229">
        <v>0</v>
      </c>
      <c r="W1320" s="229">
        <v>1400</v>
      </c>
      <c r="X1320" s="229">
        <v>0</v>
      </c>
      <c r="Y1320" s="229">
        <v>0</v>
      </c>
      <c r="Z1320" s="229">
        <v>0</v>
      </c>
      <c r="AA1320" s="229">
        <v>1400</v>
      </c>
      <c r="AB1320" s="229">
        <v>0</v>
      </c>
      <c r="AC1320" s="229">
        <v>0</v>
      </c>
      <c r="AD1320" s="229">
        <v>0</v>
      </c>
      <c r="AE1320" s="229">
        <v>0</v>
      </c>
      <c r="AF1320" s="229">
        <v>0</v>
      </c>
      <c r="AG1320" s="229">
        <v>0</v>
      </c>
      <c r="AH1320" s="229">
        <v>0</v>
      </c>
      <c r="AI1320" s="229">
        <v>0</v>
      </c>
      <c r="AJ1320" s="229">
        <v>0</v>
      </c>
      <c r="AK1320" s="229">
        <v>0</v>
      </c>
      <c r="AL1320" s="229">
        <v>5600</v>
      </c>
    </row>
    <row r="1321" spans="1:38">
      <c r="A1321" s="229">
        <v>1731</v>
      </c>
      <c r="B1321" s="229" t="s">
        <v>213</v>
      </c>
      <c r="C1321" s="229" t="s">
        <v>4025</v>
      </c>
      <c r="D1321" s="229">
        <f t="shared" si="20"/>
        <v>4900</v>
      </c>
      <c r="G1321" s="229">
        <v>0</v>
      </c>
      <c r="H1321" s="229">
        <v>0</v>
      </c>
      <c r="I1321" s="229">
        <v>0</v>
      </c>
      <c r="J1321" s="229">
        <v>0</v>
      </c>
      <c r="K1321" s="229">
        <v>0</v>
      </c>
      <c r="L1321" s="229">
        <v>0</v>
      </c>
      <c r="M1321" s="229">
        <v>0</v>
      </c>
      <c r="N1321" s="229">
        <v>0</v>
      </c>
      <c r="O1321" s="229">
        <v>0</v>
      </c>
      <c r="P1321" s="229">
        <v>2450</v>
      </c>
      <c r="Q1321" s="229">
        <v>0</v>
      </c>
      <c r="R1321" s="229">
        <v>0</v>
      </c>
      <c r="S1321" s="229">
        <v>0</v>
      </c>
      <c r="T1321" s="229">
        <v>0</v>
      </c>
      <c r="U1321" s="229">
        <v>0</v>
      </c>
      <c r="V1321" s="229">
        <v>0</v>
      </c>
      <c r="W1321" s="229">
        <v>0</v>
      </c>
      <c r="X1321" s="229">
        <v>0</v>
      </c>
      <c r="Y1321" s="229">
        <v>0</v>
      </c>
      <c r="Z1321" s="229">
        <v>0</v>
      </c>
      <c r="AA1321" s="229">
        <v>2450</v>
      </c>
      <c r="AB1321" s="229">
        <v>0</v>
      </c>
      <c r="AC1321" s="229">
        <v>0</v>
      </c>
      <c r="AD1321" s="229">
        <v>0</v>
      </c>
      <c r="AE1321" s="229">
        <v>0</v>
      </c>
      <c r="AF1321" s="229">
        <v>0</v>
      </c>
      <c r="AG1321" s="229">
        <v>0</v>
      </c>
      <c r="AH1321" s="229">
        <v>0</v>
      </c>
      <c r="AI1321" s="229">
        <v>0</v>
      </c>
      <c r="AJ1321" s="229">
        <v>0</v>
      </c>
      <c r="AK1321" s="229">
        <v>0</v>
      </c>
      <c r="AL1321" s="229">
        <v>4900</v>
      </c>
    </row>
    <row r="1322" spans="1:38">
      <c r="A1322" s="229">
        <v>1732</v>
      </c>
      <c r="B1322" s="229" t="s">
        <v>213</v>
      </c>
      <c r="C1322" s="229" t="s">
        <v>4026</v>
      </c>
      <c r="D1322" s="229">
        <f t="shared" si="20"/>
        <v>9800</v>
      </c>
      <c r="G1322" s="229">
        <v>0</v>
      </c>
      <c r="H1322" s="229">
        <v>0</v>
      </c>
      <c r="I1322" s="229">
        <v>0</v>
      </c>
      <c r="J1322" s="229">
        <v>0</v>
      </c>
      <c r="K1322" s="229">
        <v>0</v>
      </c>
      <c r="L1322" s="229">
        <v>0</v>
      </c>
      <c r="M1322" s="229">
        <v>0</v>
      </c>
      <c r="N1322" s="229">
        <v>0</v>
      </c>
      <c r="O1322" s="229">
        <v>0</v>
      </c>
      <c r="P1322" s="229">
        <v>2450</v>
      </c>
      <c r="Q1322" s="229">
        <v>0</v>
      </c>
      <c r="R1322" s="229">
        <v>0</v>
      </c>
      <c r="S1322" s="229">
        <v>0</v>
      </c>
      <c r="T1322" s="229">
        <v>0</v>
      </c>
      <c r="U1322" s="229">
        <v>0</v>
      </c>
      <c r="V1322" s="229">
        <v>0</v>
      </c>
      <c r="W1322" s="229">
        <v>2450</v>
      </c>
      <c r="X1322" s="229">
        <v>0</v>
      </c>
      <c r="Y1322" s="229">
        <v>0</v>
      </c>
      <c r="Z1322" s="229">
        <v>0</v>
      </c>
      <c r="AA1322" s="229">
        <v>2450</v>
      </c>
      <c r="AB1322" s="229">
        <v>0</v>
      </c>
      <c r="AC1322" s="229">
        <v>0</v>
      </c>
      <c r="AD1322" s="229">
        <v>0</v>
      </c>
      <c r="AE1322" s="229">
        <v>0</v>
      </c>
      <c r="AF1322" s="229">
        <v>0</v>
      </c>
      <c r="AG1322" s="229">
        <v>0</v>
      </c>
      <c r="AH1322" s="229">
        <v>2450</v>
      </c>
      <c r="AI1322" s="229">
        <v>0</v>
      </c>
      <c r="AJ1322" s="229">
        <v>0</v>
      </c>
      <c r="AK1322" s="229">
        <v>0</v>
      </c>
      <c r="AL1322" s="229">
        <v>9800</v>
      </c>
    </row>
    <row r="1323" spans="1:38">
      <c r="A1323" s="229">
        <v>1733</v>
      </c>
      <c r="B1323" s="229" t="s">
        <v>213</v>
      </c>
      <c r="C1323" s="229" t="s">
        <v>4027</v>
      </c>
      <c r="D1323" s="229">
        <f t="shared" si="20"/>
        <v>6600</v>
      </c>
      <c r="G1323" s="229">
        <v>0</v>
      </c>
      <c r="H1323" s="229">
        <v>0</v>
      </c>
      <c r="I1323" s="229">
        <v>0</v>
      </c>
      <c r="J1323" s="229">
        <v>0</v>
      </c>
      <c r="K1323" s="229">
        <v>0</v>
      </c>
      <c r="L1323" s="229">
        <v>1800</v>
      </c>
      <c r="M1323" s="229">
        <v>0</v>
      </c>
      <c r="N1323" s="229">
        <v>0</v>
      </c>
      <c r="O1323" s="229">
        <v>0</v>
      </c>
      <c r="P1323" s="229">
        <v>0</v>
      </c>
      <c r="Q1323" s="229">
        <v>1600</v>
      </c>
      <c r="R1323" s="229">
        <v>0</v>
      </c>
      <c r="S1323" s="229">
        <v>0</v>
      </c>
      <c r="T1323" s="229">
        <v>1600</v>
      </c>
      <c r="U1323" s="229">
        <v>0</v>
      </c>
      <c r="V1323" s="229">
        <v>0</v>
      </c>
      <c r="W1323" s="229">
        <v>0</v>
      </c>
      <c r="X1323" s="229">
        <v>0</v>
      </c>
      <c r="Y1323" s="229">
        <v>0</v>
      </c>
      <c r="Z1323" s="229">
        <v>1600</v>
      </c>
      <c r="AA1323" s="229">
        <v>0</v>
      </c>
      <c r="AB1323" s="229">
        <v>0</v>
      </c>
      <c r="AC1323" s="229">
        <v>0</v>
      </c>
      <c r="AD1323" s="229">
        <v>0</v>
      </c>
      <c r="AE1323" s="229">
        <v>0</v>
      </c>
      <c r="AF1323" s="229">
        <v>0</v>
      </c>
      <c r="AG1323" s="229">
        <v>0</v>
      </c>
      <c r="AH1323" s="229">
        <v>0</v>
      </c>
      <c r="AI1323" s="229">
        <v>0</v>
      </c>
      <c r="AJ1323" s="229">
        <v>0</v>
      </c>
      <c r="AK1323" s="229">
        <v>0</v>
      </c>
      <c r="AL1323" s="229">
        <v>6600</v>
      </c>
    </row>
    <row r="1324" spans="1:38">
      <c r="A1324" s="229">
        <v>1734</v>
      </c>
      <c r="B1324" s="229" t="s">
        <v>213</v>
      </c>
      <c r="C1324" s="229" t="s">
        <v>4028</v>
      </c>
      <c r="D1324" s="229">
        <f t="shared" si="20"/>
        <v>7500</v>
      </c>
      <c r="G1324" s="229">
        <v>0</v>
      </c>
      <c r="H1324" s="229">
        <v>0</v>
      </c>
      <c r="I1324" s="229">
        <v>0</v>
      </c>
      <c r="J1324" s="229">
        <v>0</v>
      </c>
      <c r="K1324" s="229">
        <v>0</v>
      </c>
      <c r="L1324" s="229">
        <v>0</v>
      </c>
      <c r="M1324" s="229">
        <v>0</v>
      </c>
      <c r="N1324" s="229">
        <v>0</v>
      </c>
      <c r="O1324" s="229">
        <v>0</v>
      </c>
      <c r="P1324" s="229">
        <v>0</v>
      </c>
      <c r="Q1324" s="229">
        <v>1500</v>
      </c>
      <c r="R1324" s="229">
        <v>0</v>
      </c>
      <c r="S1324" s="229">
        <v>0</v>
      </c>
      <c r="T1324" s="229">
        <v>1500</v>
      </c>
      <c r="U1324" s="229">
        <v>0</v>
      </c>
      <c r="V1324" s="229">
        <v>0</v>
      </c>
      <c r="W1324" s="229">
        <v>0</v>
      </c>
      <c r="X1324" s="229">
        <v>0</v>
      </c>
      <c r="Y1324" s="229">
        <v>0</v>
      </c>
      <c r="Z1324" s="229">
        <v>1700</v>
      </c>
      <c r="AA1324" s="229">
        <v>0</v>
      </c>
      <c r="AB1324" s="229">
        <v>0</v>
      </c>
      <c r="AC1324" s="229">
        <v>0</v>
      </c>
      <c r="AD1324" s="229">
        <v>0</v>
      </c>
      <c r="AE1324" s="229">
        <v>0</v>
      </c>
      <c r="AF1324" s="229">
        <v>1300</v>
      </c>
      <c r="AG1324" s="229">
        <v>0</v>
      </c>
      <c r="AH1324" s="229">
        <v>0</v>
      </c>
      <c r="AI1324" s="229">
        <v>0</v>
      </c>
      <c r="AJ1324" s="229">
        <v>0</v>
      </c>
      <c r="AK1324" s="229">
        <v>1500</v>
      </c>
      <c r="AL1324" s="229">
        <v>7500</v>
      </c>
    </row>
    <row r="1325" spans="1:38">
      <c r="A1325" s="229">
        <v>1735</v>
      </c>
      <c r="B1325" s="229" t="s">
        <v>3677</v>
      </c>
      <c r="C1325" s="229" t="s">
        <v>4029</v>
      </c>
      <c r="D1325" s="229">
        <f t="shared" si="20"/>
        <v>7400</v>
      </c>
      <c r="G1325" s="229">
        <v>0</v>
      </c>
      <c r="H1325" s="229">
        <v>0</v>
      </c>
      <c r="I1325" s="229">
        <v>0</v>
      </c>
      <c r="J1325" s="229">
        <v>0</v>
      </c>
      <c r="K1325" s="229">
        <v>0</v>
      </c>
      <c r="L1325" s="229">
        <v>2000</v>
      </c>
      <c r="M1325" s="229">
        <v>0</v>
      </c>
      <c r="N1325" s="229">
        <v>0</v>
      </c>
      <c r="O1325" s="229">
        <v>0</v>
      </c>
      <c r="P1325" s="229">
        <v>2000</v>
      </c>
      <c r="Q1325" s="229">
        <v>0</v>
      </c>
      <c r="R1325" s="229">
        <v>0</v>
      </c>
      <c r="S1325" s="229">
        <v>0</v>
      </c>
      <c r="T1325" s="229">
        <v>0</v>
      </c>
      <c r="U1325" s="229">
        <v>0</v>
      </c>
      <c r="V1325" s="229">
        <v>0</v>
      </c>
      <c r="W1325" s="229">
        <v>2000</v>
      </c>
      <c r="X1325" s="229">
        <v>0</v>
      </c>
      <c r="Y1325" s="229">
        <v>0</v>
      </c>
      <c r="Z1325" s="229">
        <v>0</v>
      </c>
      <c r="AA1325" s="229">
        <v>0</v>
      </c>
      <c r="AB1325" s="229">
        <v>0</v>
      </c>
      <c r="AC1325" s="229">
        <v>0</v>
      </c>
      <c r="AD1325" s="229">
        <v>0</v>
      </c>
      <c r="AE1325" s="229">
        <v>1400</v>
      </c>
      <c r="AF1325" s="229">
        <v>0</v>
      </c>
      <c r="AG1325" s="229">
        <v>0</v>
      </c>
      <c r="AH1325" s="229">
        <v>0</v>
      </c>
      <c r="AI1325" s="229">
        <v>0</v>
      </c>
      <c r="AJ1325" s="229">
        <v>0</v>
      </c>
      <c r="AK1325" s="229">
        <v>0</v>
      </c>
      <c r="AL1325" s="229">
        <v>7400</v>
      </c>
    </row>
    <row r="1326" spans="1:38">
      <c r="A1326" s="229">
        <v>1736</v>
      </c>
      <c r="B1326" s="229" t="s">
        <v>3677</v>
      </c>
      <c r="C1326" s="229" t="s">
        <v>4030</v>
      </c>
      <c r="D1326" s="229">
        <f t="shared" si="20"/>
        <v>9000</v>
      </c>
      <c r="G1326" s="229">
        <v>0</v>
      </c>
      <c r="H1326" s="229">
        <v>0</v>
      </c>
      <c r="I1326" s="229">
        <v>0</v>
      </c>
      <c r="J1326" s="229">
        <v>0</v>
      </c>
      <c r="K1326" s="229">
        <v>0</v>
      </c>
      <c r="L1326" s="229">
        <v>1200</v>
      </c>
      <c r="M1326" s="229">
        <v>0</v>
      </c>
      <c r="N1326" s="229">
        <v>0</v>
      </c>
      <c r="O1326" s="229">
        <v>0</v>
      </c>
      <c r="P1326" s="229">
        <v>1800</v>
      </c>
      <c r="Q1326" s="229">
        <v>0</v>
      </c>
      <c r="R1326" s="229">
        <v>0</v>
      </c>
      <c r="S1326" s="229">
        <v>0</v>
      </c>
      <c r="T1326" s="229">
        <v>0</v>
      </c>
      <c r="U1326" s="229">
        <v>0</v>
      </c>
      <c r="V1326" s="229">
        <v>0</v>
      </c>
      <c r="W1326" s="229">
        <v>2400</v>
      </c>
      <c r="X1326" s="229">
        <v>0</v>
      </c>
      <c r="Y1326" s="229">
        <v>0</v>
      </c>
      <c r="Z1326" s="229">
        <v>0</v>
      </c>
      <c r="AA1326" s="229">
        <v>0</v>
      </c>
      <c r="AB1326" s="229">
        <v>0</v>
      </c>
      <c r="AC1326" s="229">
        <v>0</v>
      </c>
      <c r="AD1326" s="229">
        <v>0</v>
      </c>
      <c r="AE1326" s="229">
        <v>1800</v>
      </c>
      <c r="AF1326" s="229">
        <v>0</v>
      </c>
      <c r="AG1326" s="229">
        <v>0</v>
      </c>
      <c r="AH1326" s="229">
        <v>0</v>
      </c>
      <c r="AI1326" s="229">
        <v>0</v>
      </c>
      <c r="AJ1326" s="229">
        <v>0</v>
      </c>
      <c r="AK1326" s="229">
        <v>1800</v>
      </c>
      <c r="AL1326" s="229">
        <v>9000</v>
      </c>
    </row>
    <row r="1327" spans="1:38">
      <c r="A1327" s="229">
        <v>1737</v>
      </c>
      <c r="B1327" s="229" t="s">
        <v>213</v>
      </c>
      <c r="C1327" s="229" t="s">
        <v>4031</v>
      </c>
      <c r="D1327" s="229">
        <f t="shared" si="20"/>
        <v>5600</v>
      </c>
      <c r="G1327" s="229">
        <v>0</v>
      </c>
      <c r="H1327" s="229">
        <v>0</v>
      </c>
      <c r="I1327" s="229">
        <v>0</v>
      </c>
      <c r="J1327" s="229">
        <v>0</v>
      </c>
      <c r="K1327" s="229">
        <v>0</v>
      </c>
      <c r="L1327" s="229">
        <v>0</v>
      </c>
      <c r="M1327" s="229">
        <v>0</v>
      </c>
      <c r="N1327" s="229">
        <v>0</v>
      </c>
      <c r="O1327" s="229">
        <v>0</v>
      </c>
      <c r="P1327" s="229">
        <v>1400</v>
      </c>
      <c r="Q1327" s="229">
        <v>0</v>
      </c>
      <c r="R1327" s="229">
        <v>0</v>
      </c>
      <c r="S1327" s="229">
        <v>1400</v>
      </c>
      <c r="T1327" s="229">
        <v>0</v>
      </c>
      <c r="U1327" s="229">
        <v>0</v>
      </c>
      <c r="V1327" s="229">
        <v>0</v>
      </c>
      <c r="W1327" s="229">
        <v>0</v>
      </c>
      <c r="X1327" s="229">
        <v>1400</v>
      </c>
      <c r="Y1327" s="229">
        <v>0</v>
      </c>
      <c r="Z1327" s="229">
        <v>0</v>
      </c>
      <c r="AA1327" s="229">
        <v>0</v>
      </c>
      <c r="AB1327" s="229">
        <v>0</v>
      </c>
      <c r="AC1327" s="229">
        <v>0</v>
      </c>
      <c r="AD1327" s="229">
        <v>1400</v>
      </c>
      <c r="AE1327" s="229">
        <v>0</v>
      </c>
      <c r="AF1327" s="229">
        <v>0</v>
      </c>
      <c r="AG1327" s="229">
        <v>0</v>
      </c>
      <c r="AH1327" s="229">
        <v>0</v>
      </c>
      <c r="AI1327" s="229">
        <v>0</v>
      </c>
      <c r="AJ1327" s="229">
        <v>0</v>
      </c>
      <c r="AK1327" s="229">
        <v>0</v>
      </c>
      <c r="AL1327" s="229">
        <v>5600</v>
      </c>
    </row>
    <row r="1328" spans="1:38">
      <c r="A1328" s="229">
        <v>1738</v>
      </c>
      <c r="B1328" s="229" t="s">
        <v>213</v>
      </c>
      <c r="C1328" s="229" t="s">
        <v>4032</v>
      </c>
      <c r="D1328" s="229">
        <f t="shared" si="20"/>
        <v>6000</v>
      </c>
      <c r="G1328" s="229">
        <v>0</v>
      </c>
      <c r="H1328" s="229">
        <v>0</v>
      </c>
      <c r="I1328" s="229">
        <v>0</v>
      </c>
      <c r="J1328" s="229">
        <v>0</v>
      </c>
      <c r="K1328" s="229">
        <v>0</v>
      </c>
      <c r="L1328" s="229">
        <v>1500</v>
      </c>
      <c r="M1328" s="229">
        <v>0</v>
      </c>
      <c r="N1328" s="229">
        <v>0</v>
      </c>
      <c r="O1328" s="229">
        <v>0</v>
      </c>
      <c r="P1328" s="229">
        <v>0</v>
      </c>
      <c r="Q1328" s="229">
        <v>1500</v>
      </c>
      <c r="R1328" s="229">
        <v>0</v>
      </c>
      <c r="S1328" s="229">
        <v>0</v>
      </c>
      <c r="T1328" s="229">
        <v>1500</v>
      </c>
      <c r="U1328" s="229">
        <v>0</v>
      </c>
      <c r="V1328" s="229">
        <v>0</v>
      </c>
      <c r="W1328" s="229">
        <v>0</v>
      </c>
      <c r="X1328" s="229">
        <v>0</v>
      </c>
      <c r="Y1328" s="229">
        <v>1500</v>
      </c>
      <c r="Z1328" s="229">
        <v>0</v>
      </c>
      <c r="AA1328" s="229">
        <v>0</v>
      </c>
      <c r="AB1328" s="229">
        <v>0</v>
      </c>
      <c r="AC1328" s="229">
        <v>0</v>
      </c>
      <c r="AD1328" s="229">
        <v>0</v>
      </c>
      <c r="AE1328" s="229">
        <v>0</v>
      </c>
      <c r="AF1328" s="229">
        <v>0</v>
      </c>
      <c r="AG1328" s="229">
        <v>0</v>
      </c>
      <c r="AH1328" s="229">
        <v>0</v>
      </c>
      <c r="AI1328" s="229">
        <v>0</v>
      </c>
      <c r="AJ1328" s="229">
        <v>0</v>
      </c>
      <c r="AK1328" s="229">
        <v>0</v>
      </c>
      <c r="AL1328" s="229">
        <v>6000</v>
      </c>
    </row>
    <row r="1329" spans="1:38">
      <c r="A1329" s="229">
        <v>1739</v>
      </c>
      <c r="B1329" s="229" t="s">
        <v>213</v>
      </c>
      <c r="C1329" s="229" t="s">
        <v>4033</v>
      </c>
      <c r="D1329" s="229">
        <f t="shared" si="20"/>
        <v>8400</v>
      </c>
      <c r="G1329" s="229">
        <v>0</v>
      </c>
      <c r="H1329" s="229">
        <v>0</v>
      </c>
      <c r="I1329" s="229">
        <v>0</v>
      </c>
      <c r="J1329" s="229">
        <v>0</v>
      </c>
      <c r="K1329" s="229">
        <v>0</v>
      </c>
      <c r="L1329" s="229">
        <v>0</v>
      </c>
      <c r="M1329" s="229">
        <v>0</v>
      </c>
      <c r="N1329" s="229">
        <v>0</v>
      </c>
      <c r="O1329" s="229">
        <v>0</v>
      </c>
      <c r="P1329" s="229">
        <v>0</v>
      </c>
      <c r="Q1329" s="229">
        <v>1500</v>
      </c>
      <c r="R1329" s="229">
        <v>0</v>
      </c>
      <c r="S1329" s="229">
        <v>0</v>
      </c>
      <c r="T1329" s="229">
        <v>1500</v>
      </c>
      <c r="U1329" s="229">
        <v>0</v>
      </c>
      <c r="V1329" s="229">
        <v>0</v>
      </c>
      <c r="W1329" s="229">
        <v>0</v>
      </c>
      <c r="X1329" s="229">
        <v>0</v>
      </c>
      <c r="Y1329" s="229">
        <v>1800</v>
      </c>
      <c r="Z1329" s="229">
        <v>0</v>
      </c>
      <c r="AA1329" s="229">
        <v>0</v>
      </c>
      <c r="AB1329" s="229">
        <v>0</v>
      </c>
      <c r="AC1329" s="229">
        <v>0</v>
      </c>
      <c r="AD1329" s="229">
        <v>0</v>
      </c>
      <c r="AE1329" s="229">
        <v>0</v>
      </c>
      <c r="AF1329" s="229">
        <v>1800</v>
      </c>
      <c r="AG1329" s="229">
        <v>0</v>
      </c>
      <c r="AH1329" s="229">
        <v>0</v>
      </c>
      <c r="AI1329" s="229">
        <v>0</v>
      </c>
      <c r="AJ1329" s="229">
        <v>0</v>
      </c>
      <c r="AK1329" s="229">
        <v>1800</v>
      </c>
      <c r="AL1329" s="229">
        <v>8400</v>
      </c>
    </row>
    <row r="1330" spans="1:38">
      <c r="A1330" s="229">
        <v>1740</v>
      </c>
      <c r="B1330" s="229" t="s">
        <v>213</v>
      </c>
      <c r="C1330" s="229" t="s">
        <v>4034</v>
      </c>
      <c r="D1330" s="229">
        <f t="shared" si="20"/>
        <v>6000</v>
      </c>
      <c r="G1330" s="229">
        <v>0</v>
      </c>
      <c r="H1330" s="229">
        <v>0</v>
      </c>
      <c r="I1330" s="229">
        <v>0</v>
      </c>
      <c r="J1330" s="229">
        <v>0</v>
      </c>
      <c r="K1330" s="229">
        <v>0</v>
      </c>
      <c r="L1330" s="229">
        <v>0</v>
      </c>
      <c r="M1330" s="229">
        <v>1200</v>
      </c>
      <c r="N1330" s="229">
        <v>0</v>
      </c>
      <c r="O1330" s="229">
        <v>0</v>
      </c>
      <c r="P1330" s="229">
        <v>0</v>
      </c>
      <c r="Q1330" s="229">
        <v>1200</v>
      </c>
      <c r="R1330" s="229">
        <v>0</v>
      </c>
      <c r="S1330" s="229">
        <v>0</v>
      </c>
      <c r="T1330" s="229">
        <v>1200</v>
      </c>
      <c r="U1330" s="229">
        <v>0</v>
      </c>
      <c r="V1330" s="229">
        <v>0</v>
      </c>
      <c r="W1330" s="229">
        <v>0</v>
      </c>
      <c r="X1330" s="229">
        <v>1200</v>
      </c>
      <c r="Y1330" s="229">
        <v>0</v>
      </c>
      <c r="Z1330" s="229">
        <v>0</v>
      </c>
      <c r="AA1330" s="229">
        <v>0</v>
      </c>
      <c r="AB1330" s="229">
        <v>0</v>
      </c>
      <c r="AC1330" s="229">
        <v>0</v>
      </c>
      <c r="AD1330" s="229">
        <v>0</v>
      </c>
      <c r="AE1330" s="229">
        <v>1200</v>
      </c>
      <c r="AF1330" s="229">
        <v>0</v>
      </c>
      <c r="AG1330" s="229">
        <v>0</v>
      </c>
      <c r="AH1330" s="229">
        <v>0</v>
      </c>
      <c r="AI1330" s="229">
        <v>0</v>
      </c>
      <c r="AJ1330" s="229">
        <v>0</v>
      </c>
      <c r="AK1330" s="229">
        <v>0</v>
      </c>
      <c r="AL1330" s="229">
        <v>6000</v>
      </c>
    </row>
    <row r="1331" spans="1:38">
      <c r="A1331" s="229">
        <v>1741</v>
      </c>
      <c r="B1331" s="229" t="s">
        <v>213</v>
      </c>
      <c r="C1331" s="229" t="s">
        <v>4035</v>
      </c>
      <c r="D1331" s="229">
        <f t="shared" si="20"/>
        <v>7800</v>
      </c>
      <c r="G1331" s="229">
        <v>0</v>
      </c>
      <c r="H1331" s="229">
        <v>0</v>
      </c>
      <c r="I1331" s="229">
        <v>0</v>
      </c>
      <c r="J1331" s="229">
        <v>0</v>
      </c>
      <c r="K1331" s="229">
        <v>0</v>
      </c>
      <c r="L1331" s="229">
        <v>0</v>
      </c>
      <c r="M1331" s="229">
        <v>0</v>
      </c>
      <c r="N1331" s="229">
        <v>0</v>
      </c>
      <c r="O1331" s="229">
        <v>0</v>
      </c>
      <c r="P1331" s="229">
        <v>0</v>
      </c>
      <c r="Q1331" s="229">
        <v>1500</v>
      </c>
      <c r="R1331" s="229">
        <v>0</v>
      </c>
      <c r="S1331" s="229">
        <v>0</v>
      </c>
      <c r="T1331" s="229">
        <v>1500</v>
      </c>
      <c r="U1331" s="229">
        <v>0</v>
      </c>
      <c r="V1331" s="229">
        <v>0</v>
      </c>
      <c r="W1331" s="229">
        <v>0</v>
      </c>
      <c r="X1331" s="229">
        <v>1500</v>
      </c>
      <c r="Y1331" s="229">
        <v>0</v>
      </c>
      <c r="Z1331" s="229">
        <v>0</v>
      </c>
      <c r="AA1331" s="229">
        <v>0</v>
      </c>
      <c r="AB1331" s="229">
        <v>0</v>
      </c>
      <c r="AC1331" s="229">
        <v>0</v>
      </c>
      <c r="AD1331" s="229">
        <v>0</v>
      </c>
      <c r="AE1331" s="229">
        <v>1500</v>
      </c>
      <c r="AF1331" s="229">
        <v>0</v>
      </c>
      <c r="AG1331" s="229">
        <v>0</v>
      </c>
      <c r="AH1331" s="229">
        <v>1800</v>
      </c>
      <c r="AI1331" s="229">
        <v>0</v>
      </c>
      <c r="AJ1331" s="229">
        <v>0</v>
      </c>
      <c r="AK1331" s="229">
        <v>0</v>
      </c>
      <c r="AL1331" s="229">
        <v>7800</v>
      </c>
    </row>
    <row r="1332" spans="1:38">
      <c r="A1332" s="229">
        <v>1742</v>
      </c>
      <c r="B1332" s="229" t="s">
        <v>213</v>
      </c>
      <c r="C1332" s="229" t="s">
        <v>4036</v>
      </c>
      <c r="D1332" s="229">
        <f t="shared" si="20"/>
        <v>5100</v>
      </c>
      <c r="G1332" s="229">
        <v>0</v>
      </c>
      <c r="H1332" s="229">
        <v>0</v>
      </c>
      <c r="I1332" s="229">
        <v>0</v>
      </c>
      <c r="J1332" s="229">
        <v>0</v>
      </c>
      <c r="K1332" s="229">
        <v>0</v>
      </c>
      <c r="L1332" s="229">
        <v>0</v>
      </c>
      <c r="M1332" s="229">
        <v>0</v>
      </c>
      <c r="N1332" s="229">
        <v>0</v>
      </c>
      <c r="O1332" s="229">
        <v>0</v>
      </c>
      <c r="P1332" s="229">
        <v>0</v>
      </c>
      <c r="Q1332" s="229">
        <v>1700</v>
      </c>
      <c r="R1332" s="229">
        <v>0</v>
      </c>
      <c r="S1332" s="229">
        <v>0</v>
      </c>
      <c r="T1332" s="229">
        <v>1700</v>
      </c>
      <c r="U1332" s="229">
        <v>0</v>
      </c>
      <c r="V1332" s="229">
        <v>0</v>
      </c>
      <c r="W1332" s="229">
        <v>0</v>
      </c>
      <c r="X1332" s="229">
        <v>0</v>
      </c>
      <c r="Y1332" s="229">
        <v>0</v>
      </c>
      <c r="Z1332" s="229">
        <v>0</v>
      </c>
      <c r="AA1332" s="229">
        <v>1700</v>
      </c>
      <c r="AB1332" s="229">
        <v>0</v>
      </c>
      <c r="AC1332" s="229">
        <v>0</v>
      </c>
      <c r="AD1332" s="229">
        <v>0</v>
      </c>
      <c r="AE1332" s="229">
        <v>0</v>
      </c>
      <c r="AF1332" s="229">
        <v>0</v>
      </c>
      <c r="AG1332" s="229">
        <v>0</v>
      </c>
      <c r="AH1332" s="229">
        <v>0</v>
      </c>
      <c r="AI1332" s="229">
        <v>0</v>
      </c>
      <c r="AJ1332" s="229">
        <v>0</v>
      </c>
      <c r="AK1332" s="229">
        <v>0</v>
      </c>
      <c r="AL1332" s="229">
        <v>5100</v>
      </c>
    </row>
    <row r="1333" spans="1:38">
      <c r="A1333" s="229">
        <v>1743</v>
      </c>
      <c r="B1333" s="229" t="s">
        <v>213</v>
      </c>
      <c r="C1333" s="229" t="s">
        <v>4037</v>
      </c>
      <c r="D1333" s="229">
        <f t="shared" si="20"/>
        <v>6000</v>
      </c>
      <c r="G1333" s="229">
        <v>0</v>
      </c>
      <c r="H1333" s="229">
        <v>0</v>
      </c>
      <c r="I1333" s="229">
        <v>0</v>
      </c>
      <c r="J1333" s="229">
        <v>0</v>
      </c>
      <c r="K1333" s="229">
        <v>0</v>
      </c>
      <c r="L1333" s="229">
        <v>0</v>
      </c>
      <c r="M1333" s="229">
        <v>1200</v>
      </c>
      <c r="N1333" s="229">
        <v>0</v>
      </c>
      <c r="O1333" s="229">
        <v>0</v>
      </c>
      <c r="P1333" s="229">
        <v>0</v>
      </c>
      <c r="Q1333" s="229">
        <v>0</v>
      </c>
      <c r="R1333" s="229">
        <v>1200</v>
      </c>
      <c r="S1333" s="229">
        <v>0</v>
      </c>
      <c r="T1333" s="229">
        <v>0</v>
      </c>
      <c r="U1333" s="229">
        <v>0</v>
      </c>
      <c r="V1333" s="229">
        <v>0</v>
      </c>
      <c r="W1333" s="229">
        <v>1200</v>
      </c>
      <c r="X1333" s="229">
        <v>0</v>
      </c>
      <c r="Y1333" s="229">
        <v>0</v>
      </c>
      <c r="Z1333" s="229">
        <v>1400</v>
      </c>
      <c r="AA1333" s="229">
        <v>0</v>
      </c>
      <c r="AB1333" s="229">
        <v>0</v>
      </c>
      <c r="AC1333" s="229">
        <v>0</v>
      </c>
      <c r="AD1333" s="229">
        <v>0</v>
      </c>
      <c r="AE1333" s="229">
        <v>0</v>
      </c>
      <c r="AF1333" s="229">
        <v>1000</v>
      </c>
      <c r="AG1333" s="229">
        <v>0</v>
      </c>
      <c r="AH1333" s="229">
        <v>0</v>
      </c>
      <c r="AI1333" s="229">
        <v>0</v>
      </c>
      <c r="AJ1333" s="229">
        <v>0</v>
      </c>
      <c r="AK1333" s="229">
        <v>0</v>
      </c>
      <c r="AL1333" s="229">
        <v>6000</v>
      </c>
    </row>
    <row r="1334" spans="1:38">
      <c r="A1334" s="229">
        <v>1744</v>
      </c>
      <c r="B1334" s="229" t="s">
        <v>213</v>
      </c>
      <c r="C1334" s="229" t="s">
        <v>4038</v>
      </c>
      <c r="D1334" s="229">
        <f t="shared" si="20"/>
        <v>6000</v>
      </c>
      <c r="G1334" s="229">
        <v>0</v>
      </c>
      <c r="H1334" s="229">
        <v>0</v>
      </c>
      <c r="I1334" s="229">
        <v>0</v>
      </c>
      <c r="J1334" s="229">
        <v>0</v>
      </c>
      <c r="K1334" s="229">
        <v>0</v>
      </c>
      <c r="L1334" s="229">
        <v>0</v>
      </c>
      <c r="M1334" s="229">
        <v>1200</v>
      </c>
      <c r="N1334" s="229">
        <v>0</v>
      </c>
      <c r="O1334" s="229">
        <v>0</v>
      </c>
      <c r="P1334" s="229">
        <v>0</v>
      </c>
      <c r="Q1334" s="229">
        <v>0</v>
      </c>
      <c r="R1334" s="229">
        <v>1200</v>
      </c>
      <c r="S1334" s="229">
        <v>0</v>
      </c>
      <c r="T1334" s="229">
        <v>0</v>
      </c>
      <c r="U1334" s="229">
        <v>0</v>
      </c>
      <c r="V1334" s="229">
        <v>0</v>
      </c>
      <c r="W1334" s="229">
        <v>1200</v>
      </c>
      <c r="X1334" s="229">
        <v>0</v>
      </c>
      <c r="Y1334" s="229">
        <v>0</v>
      </c>
      <c r="Z1334" s="229">
        <v>1400</v>
      </c>
      <c r="AA1334" s="229">
        <v>0</v>
      </c>
      <c r="AB1334" s="229">
        <v>0</v>
      </c>
      <c r="AC1334" s="229">
        <v>0</v>
      </c>
      <c r="AD1334" s="229">
        <v>0</v>
      </c>
      <c r="AE1334" s="229">
        <v>0</v>
      </c>
      <c r="AF1334" s="229">
        <v>1000</v>
      </c>
      <c r="AG1334" s="229">
        <v>0</v>
      </c>
      <c r="AH1334" s="229">
        <v>0</v>
      </c>
      <c r="AI1334" s="229">
        <v>0</v>
      </c>
      <c r="AJ1334" s="229">
        <v>0</v>
      </c>
      <c r="AK1334" s="229">
        <v>0</v>
      </c>
      <c r="AL1334" s="229">
        <v>6000</v>
      </c>
    </row>
    <row r="1335" spans="1:38">
      <c r="A1335" s="229">
        <v>1757</v>
      </c>
      <c r="B1335" s="229" t="s">
        <v>213</v>
      </c>
      <c r="C1335" s="229" t="s">
        <v>4039</v>
      </c>
      <c r="D1335" s="229">
        <f t="shared" si="20"/>
        <v>2400</v>
      </c>
      <c r="G1335" s="229">
        <v>0</v>
      </c>
      <c r="H1335" s="229">
        <v>0</v>
      </c>
      <c r="I1335" s="229">
        <v>0</v>
      </c>
      <c r="J1335" s="229">
        <v>0</v>
      </c>
      <c r="K1335" s="229">
        <v>0</v>
      </c>
      <c r="L1335" s="229">
        <v>0</v>
      </c>
      <c r="M1335" s="229">
        <v>0</v>
      </c>
      <c r="N1335" s="229">
        <v>0</v>
      </c>
      <c r="O1335" s="229">
        <v>0</v>
      </c>
      <c r="P1335" s="229">
        <v>0</v>
      </c>
      <c r="Q1335" s="229">
        <v>0</v>
      </c>
      <c r="R1335" s="229">
        <v>0</v>
      </c>
      <c r="S1335" s="229">
        <v>0</v>
      </c>
      <c r="T1335" s="229">
        <v>1200</v>
      </c>
      <c r="U1335" s="229">
        <v>0</v>
      </c>
      <c r="V1335" s="229">
        <v>0</v>
      </c>
      <c r="W1335" s="229">
        <v>0</v>
      </c>
      <c r="X1335" s="229">
        <v>0</v>
      </c>
      <c r="Y1335" s="229">
        <v>0</v>
      </c>
      <c r="Z1335" s="229">
        <v>0</v>
      </c>
      <c r="AA1335" s="229">
        <v>0</v>
      </c>
      <c r="AB1335" s="229">
        <v>0</v>
      </c>
      <c r="AC1335" s="229">
        <v>0</v>
      </c>
      <c r="AD1335" s="229">
        <v>0</v>
      </c>
      <c r="AE1335" s="229">
        <v>1200</v>
      </c>
      <c r="AF1335" s="229">
        <v>0</v>
      </c>
      <c r="AG1335" s="229">
        <v>0</v>
      </c>
      <c r="AH1335" s="229">
        <v>0</v>
      </c>
      <c r="AI1335" s="229">
        <v>0</v>
      </c>
      <c r="AJ1335" s="229">
        <v>0</v>
      </c>
      <c r="AK1335" s="229">
        <v>0</v>
      </c>
      <c r="AL1335" s="229">
        <v>2400</v>
      </c>
    </row>
    <row r="1336" spans="1:38">
      <c r="A1336" s="229">
        <v>1758</v>
      </c>
      <c r="B1336" s="229" t="s">
        <v>213</v>
      </c>
      <c r="C1336" s="229" t="s">
        <v>4040</v>
      </c>
      <c r="D1336" s="229">
        <f t="shared" si="20"/>
        <v>2000</v>
      </c>
      <c r="G1336" s="229">
        <v>0</v>
      </c>
      <c r="H1336" s="229">
        <v>0</v>
      </c>
      <c r="I1336" s="229">
        <v>0</v>
      </c>
      <c r="J1336" s="229">
        <v>0</v>
      </c>
      <c r="K1336" s="229">
        <v>0</v>
      </c>
      <c r="L1336" s="229">
        <v>0</v>
      </c>
      <c r="M1336" s="229">
        <v>0</v>
      </c>
      <c r="N1336" s="229">
        <v>0</v>
      </c>
      <c r="O1336" s="229">
        <v>0</v>
      </c>
      <c r="P1336" s="229">
        <v>0</v>
      </c>
      <c r="Q1336" s="229">
        <v>0</v>
      </c>
      <c r="R1336" s="229">
        <v>0</v>
      </c>
      <c r="S1336" s="229">
        <v>0</v>
      </c>
      <c r="T1336" s="229">
        <v>0</v>
      </c>
      <c r="U1336" s="229">
        <v>0</v>
      </c>
      <c r="V1336" s="229">
        <v>0</v>
      </c>
      <c r="W1336" s="229">
        <v>0</v>
      </c>
      <c r="X1336" s="229">
        <v>0</v>
      </c>
      <c r="Y1336" s="229">
        <v>1000</v>
      </c>
      <c r="Z1336" s="229">
        <v>0</v>
      </c>
      <c r="AA1336" s="229">
        <v>0</v>
      </c>
      <c r="AB1336" s="229">
        <v>0</v>
      </c>
      <c r="AC1336" s="229">
        <v>0</v>
      </c>
      <c r="AD1336" s="229">
        <v>0</v>
      </c>
      <c r="AE1336" s="229">
        <v>0</v>
      </c>
      <c r="AF1336" s="229">
        <v>0</v>
      </c>
      <c r="AG1336" s="229">
        <v>1000</v>
      </c>
      <c r="AH1336" s="229">
        <v>0</v>
      </c>
      <c r="AI1336" s="229">
        <v>0</v>
      </c>
      <c r="AJ1336" s="229">
        <v>0</v>
      </c>
      <c r="AK1336" s="229">
        <v>0</v>
      </c>
      <c r="AL1336" s="229">
        <v>2000</v>
      </c>
    </row>
    <row r="1337" spans="1:38">
      <c r="A1337" s="229">
        <v>1759</v>
      </c>
      <c r="B1337" s="229" t="s">
        <v>213</v>
      </c>
      <c r="C1337" s="229" t="s">
        <v>4041</v>
      </c>
      <c r="D1337" s="229">
        <f t="shared" si="20"/>
        <v>2520</v>
      </c>
      <c r="G1337" s="229">
        <v>0</v>
      </c>
      <c r="H1337" s="229">
        <v>0</v>
      </c>
      <c r="I1337" s="229">
        <v>0</v>
      </c>
      <c r="J1337" s="229">
        <v>0</v>
      </c>
      <c r="K1337" s="229">
        <v>0</v>
      </c>
      <c r="L1337" s="229">
        <v>0</v>
      </c>
      <c r="M1337" s="229">
        <v>0</v>
      </c>
      <c r="N1337" s="229">
        <v>0</v>
      </c>
      <c r="O1337" s="229">
        <v>0</v>
      </c>
      <c r="P1337" s="229">
        <v>0</v>
      </c>
      <c r="Q1337" s="229">
        <v>0</v>
      </c>
      <c r="R1337" s="229">
        <v>0</v>
      </c>
      <c r="S1337" s="229">
        <v>1260</v>
      </c>
      <c r="T1337" s="229">
        <v>0</v>
      </c>
      <c r="U1337" s="229">
        <v>0</v>
      </c>
      <c r="V1337" s="229">
        <v>0</v>
      </c>
      <c r="W1337" s="229">
        <v>0</v>
      </c>
      <c r="X1337" s="229">
        <v>0</v>
      </c>
      <c r="Y1337" s="229">
        <v>0</v>
      </c>
      <c r="Z1337" s="229">
        <v>0</v>
      </c>
      <c r="AA1337" s="229">
        <v>0</v>
      </c>
      <c r="AB1337" s="229">
        <v>0</v>
      </c>
      <c r="AC1337" s="229">
        <v>0</v>
      </c>
      <c r="AD1337" s="229">
        <v>0</v>
      </c>
      <c r="AE1337" s="229">
        <v>1260</v>
      </c>
      <c r="AF1337" s="229">
        <v>0</v>
      </c>
      <c r="AG1337" s="229">
        <v>0</v>
      </c>
      <c r="AH1337" s="229">
        <v>0</v>
      </c>
      <c r="AI1337" s="229">
        <v>0</v>
      </c>
      <c r="AJ1337" s="229">
        <v>0</v>
      </c>
      <c r="AK1337" s="229">
        <v>0</v>
      </c>
      <c r="AL1337" s="229">
        <v>2520</v>
      </c>
    </row>
    <row r="1338" spans="1:38">
      <c r="A1338" s="229">
        <v>1760</v>
      </c>
      <c r="B1338" s="229" t="s">
        <v>213</v>
      </c>
      <c r="C1338" s="229" t="s">
        <v>4042</v>
      </c>
      <c r="D1338" s="229">
        <f t="shared" si="20"/>
        <v>23220</v>
      </c>
      <c r="G1338" s="229">
        <v>0</v>
      </c>
      <c r="H1338" s="229">
        <v>0</v>
      </c>
      <c r="I1338" s="229">
        <v>0</v>
      </c>
      <c r="J1338" s="229">
        <v>0</v>
      </c>
      <c r="K1338" s="229">
        <v>0</v>
      </c>
      <c r="L1338" s="229">
        <v>0</v>
      </c>
      <c r="M1338" s="229">
        <v>0</v>
      </c>
      <c r="N1338" s="229">
        <v>0</v>
      </c>
      <c r="O1338" s="229">
        <v>0</v>
      </c>
      <c r="P1338" s="229">
        <v>3060</v>
      </c>
      <c r="Q1338" s="229">
        <v>0</v>
      </c>
      <c r="R1338" s="229">
        <v>3060</v>
      </c>
      <c r="S1338" s="229">
        <v>0</v>
      </c>
      <c r="T1338" s="229">
        <v>3060</v>
      </c>
      <c r="U1338" s="229">
        <v>0</v>
      </c>
      <c r="V1338" s="229">
        <v>0</v>
      </c>
      <c r="W1338" s="229">
        <v>3240</v>
      </c>
      <c r="X1338" s="229">
        <v>0</v>
      </c>
      <c r="Y1338" s="229">
        <v>3240</v>
      </c>
      <c r="Z1338" s="229">
        <v>0</v>
      </c>
      <c r="AA1338" s="229">
        <v>3240</v>
      </c>
      <c r="AB1338" s="229">
        <v>0</v>
      </c>
      <c r="AC1338" s="229">
        <v>0</v>
      </c>
      <c r="AD1338" s="229">
        <v>3240</v>
      </c>
      <c r="AE1338" s="229">
        <v>0</v>
      </c>
      <c r="AF1338" s="229">
        <v>0</v>
      </c>
      <c r="AG1338" s="229">
        <v>0</v>
      </c>
      <c r="AH1338" s="229">
        <v>0</v>
      </c>
      <c r="AI1338" s="229">
        <v>0</v>
      </c>
      <c r="AJ1338" s="229">
        <v>0</v>
      </c>
      <c r="AK1338" s="229">
        <v>1080</v>
      </c>
      <c r="AL1338" s="229">
        <v>23220</v>
      </c>
    </row>
    <row r="1339" spans="1:38">
      <c r="A1339" s="229">
        <v>1761</v>
      </c>
      <c r="B1339" s="229" t="s">
        <v>213</v>
      </c>
      <c r="C1339" s="229" t="s">
        <v>4043</v>
      </c>
      <c r="D1339" s="229">
        <f t="shared" si="20"/>
        <v>0</v>
      </c>
      <c r="G1339" s="229">
        <v>0</v>
      </c>
      <c r="H1339" s="229">
        <v>0</v>
      </c>
      <c r="I1339" s="229">
        <v>0</v>
      </c>
      <c r="J1339" s="229">
        <v>0</v>
      </c>
      <c r="K1339" s="229">
        <v>0</v>
      </c>
      <c r="L1339" s="229">
        <v>0</v>
      </c>
      <c r="M1339" s="229">
        <v>0</v>
      </c>
      <c r="N1339" s="229">
        <v>0</v>
      </c>
      <c r="O1339" s="229">
        <v>0</v>
      </c>
      <c r="P1339" s="229">
        <v>0</v>
      </c>
      <c r="Q1339" s="229">
        <v>0</v>
      </c>
      <c r="R1339" s="229">
        <v>0</v>
      </c>
      <c r="S1339" s="229">
        <v>0</v>
      </c>
      <c r="T1339" s="229">
        <v>0</v>
      </c>
      <c r="U1339" s="229">
        <v>0</v>
      </c>
      <c r="V1339" s="229">
        <v>0</v>
      </c>
      <c r="W1339" s="229">
        <v>0</v>
      </c>
      <c r="X1339" s="229">
        <v>0</v>
      </c>
      <c r="Y1339" s="229">
        <v>0</v>
      </c>
      <c r="Z1339" s="229">
        <v>0</v>
      </c>
      <c r="AA1339" s="229">
        <v>0</v>
      </c>
      <c r="AB1339" s="229">
        <v>0</v>
      </c>
      <c r="AC1339" s="229">
        <v>0</v>
      </c>
      <c r="AD1339" s="229">
        <v>0</v>
      </c>
      <c r="AE1339" s="229">
        <v>0</v>
      </c>
      <c r="AF1339" s="229">
        <v>0</v>
      </c>
      <c r="AG1339" s="229">
        <v>0</v>
      </c>
      <c r="AH1339" s="229">
        <v>0</v>
      </c>
      <c r="AI1339" s="229">
        <v>0</v>
      </c>
      <c r="AJ1339" s="229">
        <v>0</v>
      </c>
      <c r="AK1339" s="229">
        <v>0</v>
      </c>
      <c r="AL1339" s="229">
        <v>0</v>
      </c>
    </row>
    <row r="1340" spans="1:38">
      <c r="A1340" s="229">
        <v>1762</v>
      </c>
      <c r="B1340" s="229" t="s">
        <v>213</v>
      </c>
      <c r="C1340" s="229" t="s">
        <v>4044</v>
      </c>
      <c r="D1340" s="229">
        <f t="shared" si="20"/>
        <v>2160</v>
      </c>
      <c r="G1340" s="229">
        <v>0</v>
      </c>
      <c r="H1340" s="229">
        <v>0</v>
      </c>
      <c r="I1340" s="229">
        <v>0</v>
      </c>
      <c r="J1340" s="229">
        <v>0</v>
      </c>
      <c r="K1340" s="229">
        <v>0</v>
      </c>
      <c r="L1340" s="229">
        <v>0</v>
      </c>
      <c r="M1340" s="229">
        <v>0</v>
      </c>
      <c r="N1340" s="229">
        <v>0</v>
      </c>
      <c r="O1340" s="229">
        <v>0</v>
      </c>
      <c r="P1340" s="229">
        <v>0</v>
      </c>
      <c r="Q1340" s="229">
        <v>0</v>
      </c>
      <c r="R1340" s="229">
        <v>0</v>
      </c>
      <c r="S1340" s="229">
        <v>0</v>
      </c>
      <c r="T1340" s="229">
        <v>0</v>
      </c>
      <c r="U1340" s="229">
        <v>0</v>
      </c>
      <c r="V1340" s="229">
        <v>0</v>
      </c>
      <c r="W1340" s="229">
        <v>0</v>
      </c>
      <c r="X1340" s="229">
        <v>0</v>
      </c>
      <c r="Y1340" s="229">
        <v>1080</v>
      </c>
      <c r="Z1340" s="229">
        <v>0</v>
      </c>
      <c r="AA1340" s="229">
        <v>0</v>
      </c>
      <c r="AB1340" s="229">
        <v>0</v>
      </c>
      <c r="AC1340" s="229">
        <v>0</v>
      </c>
      <c r="AD1340" s="229">
        <v>0</v>
      </c>
      <c r="AE1340" s="229">
        <v>0</v>
      </c>
      <c r="AF1340" s="229">
        <v>0</v>
      </c>
      <c r="AG1340" s="229">
        <v>0</v>
      </c>
      <c r="AH1340" s="229">
        <v>1080</v>
      </c>
      <c r="AI1340" s="229">
        <v>0</v>
      </c>
      <c r="AJ1340" s="229">
        <v>0</v>
      </c>
      <c r="AK1340" s="229">
        <v>0</v>
      </c>
      <c r="AL1340" s="229">
        <v>2160</v>
      </c>
    </row>
    <row r="1341" spans="1:38">
      <c r="A1341" s="229">
        <v>1763</v>
      </c>
      <c r="B1341" s="229" t="s">
        <v>213</v>
      </c>
      <c r="C1341" s="229" t="s">
        <v>4045</v>
      </c>
      <c r="D1341" s="229">
        <f t="shared" si="20"/>
        <v>2000</v>
      </c>
      <c r="G1341" s="229">
        <v>0</v>
      </c>
      <c r="H1341" s="229">
        <v>0</v>
      </c>
      <c r="I1341" s="229">
        <v>0</v>
      </c>
      <c r="J1341" s="229">
        <v>0</v>
      </c>
      <c r="K1341" s="229">
        <v>0</v>
      </c>
      <c r="L1341" s="229">
        <v>0</v>
      </c>
      <c r="M1341" s="229">
        <v>0</v>
      </c>
      <c r="N1341" s="229">
        <v>0</v>
      </c>
      <c r="O1341" s="229">
        <v>0</v>
      </c>
      <c r="P1341" s="229">
        <v>0</v>
      </c>
      <c r="Q1341" s="229">
        <v>0</v>
      </c>
      <c r="R1341" s="229">
        <v>0</v>
      </c>
      <c r="S1341" s="229">
        <v>0</v>
      </c>
      <c r="T1341" s="229">
        <v>0</v>
      </c>
      <c r="U1341" s="229">
        <v>0</v>
      </c>
      <c r="V1341" s="229">
        <v>0</v>
      </c>
      <c r="W1341" s="229">
        <v>0</v>
      </c>
      <c r="X1341" s="229">
        <v>1000</v>
      </c>
      <c r="Y1341" s="229">
        <v>0</v>
      </c>
      <c r="Z1341" s="229">
        <v>0</v>
      </c>
      <c r="AA1341" s="229">
        <v>0</v>
      </c>
      <c r="AB1341" s="229">
        <v>0</v>
      </c>
      <c r="AC1341" s="229">
        <v>0</v>
      </c>
      <c r="AD1341" s="229">
        <v>0</v>
      </c>
      <c r="AE1341" s="229">
        <v>0</v>
      </c>
      <c r="AF1341" s="229">
        <v>1000</v>
      </c>
      <c r="AG1341" s="229">
        <v>0</v>
      </c>
      <c r="AH1341" s="229">
        <v>0</v>
      </c>
      <c r="AI1341" s="229">
        <v>0</v>
      </c>
      <c r="AJ1341" s="229">
        <v>0</v>
      </c>
      <c r="AK1341" s="229">
        <v>0</v>
      </c>
      <c r="AL1341" s="229">
        <v>2000</v>
      </c>
    </row>
    <row r="1342" spans="1:38">
      <c r="A1342" s="229">
        <v>1764</v>
      </c>
      <c r="B1342" s="229" t="s">
        <v>213</v>
      </c>
      <c r="C1342" s="229" t="s">
        <v>4046</v>
      </c>
      <c r="D1342" s="229">
        <f t="shared" si="20"/>
        <v>2000</v>
      </c>
      <c r="G1342" s="229">
        <v>0</v>
      </c>
      <c r="H1342" s="229">
        <v>0</v>
      </c>
      <c r="I1342" s="229">
        <v>0</v>
      </c>
      <c r="J1342" s="229">
        <v>0</v>
      </c>
      <c r="K1342" s="229">
        <v>0</v>
      </c>
      <c r="L1342" s="229">
        <v>0</v>
      </c>
      <c r="M1342" s="229">
        <v>0</v>
      </c>
      <c r="N1342" s="229">
        <v>0</v>
      </c>
      <c r="O1342" s="229">
        <v>0</v>
      </c>
      <c r="P1342" s="229">
        <v>0</v>
      </c>
      <c r="Q1342" s="229">
        <v>0</v>
      </c>
      <c r="R1342" s="229">
        <v>0</v>
      </c>
      <c r="S1342" s="229">
        <v>0</v>
      </c>
      <c r="T1342" s="229">
        <v>0</v>
      </c>
      <c r="U1342" s="229">
        <v>0</v>
      </c>
      <c r="V1342" s="229">
        <v>0</v>
      </c>
      <c r="W1342" s="229">
        <v>0</v>
      </c>
      <c r="X1342" s="229">
        <v>1000</v>
      </c>
      <c r="Y1342" s="229">
        <v>0</v>
      </c>
      <c r="Z1342" s="229">
        <v>0</v>
      </c>
      <c r="AA1342" s="229">
        <v>0</v>
      </c>
      <c r="AB1342" s="229">
        <v>0</v>
      </c>
      <c r="AC1342" s="229">
        <v>0</v>
      </c>
      <c r="AD1342" s="229">
        <v>0</v>
      </c>
      <c r="AE1342" s="229">
        <v>0</v>
      </c>
      <c r="AF1342" s="229">
        <v>1000</v>
      </c>
      <c r="AG1342" s="229">
        <v>0</v>
      </c>
      <c r="AH1342" s="229">
        <v>0</v>
      </c>
      <c r="AI1342" s="229">
        <v>0</v>
      </c>
      <c r="AJ1342" s="229">
        <v>0</v>
      </c>
      <c r="AK1342" s="229">
        <v>0</v>
      </c>
      <c r="AL1342" s="229">
        <v>2000</v>
      </c>
    </row>
    <row r="1343" spans="1:38">
      <c r="A1343" s="229">
        <v>1946</v>
      </c>
      <c r="B1343" s="229" t="s">
        <v>4047</v>
      </c>
      <c r="C1343" s="229" t="s">
        <v>4048</v>
      </c>
      <c r="D1343" s="229">
        <f t="shared" si="20"/>
        <v>0</v>
      </c>
      <c r="G1343" s="229">
        <v>0</v>
      </c>
      <c r="H1343" s="229">
        <v>0</v>
      </c>
      <c r="I1343" s="229">
        <v>0</v>
      </c>
      <c r="J1343" s="229">
        <v>0</v>
      </c>
      <c r="K1343" s="229">
        <v>0</v>
      </c>
      <c r="L1343" s="229">
        <v>0</v>
      </c>
      <c r="M1343" s="229">
        <v>0</v>
      </c>
      <c r="N1343" s="229">
        <v>0</v>
      </c>
      <c r="O1343" s="229">
        <v>0</v>
      </c>
      <c r="P1343" s="229">
        <v>0</v>
      </c>
      <c r="Q1343" s="229">
        <v>0</v>
      </c>
      <c r="R1343" s="229">
        <v>0</v>
      </c>
      <c r="S1343" s="229">
        <v>0</v>
      </c>
      <c r="T1343" s="229">
        <v>0</v>
      </c>
      <c r="U1343" s="229">
        <v>0</v>
      </c>
      <c r="V1343" s="229">
        <v>0</v>
      </c>
      <c r="W1343" s="229">
        <v>0</v>
      </c>
      <c r="X1343" s="229">
        <v>0</v>
      </c>
      <c r="Y1343" s="229">
        <v>0</v>
      </c>
      <c r="Z1343" s="229">
        <v>0</v>
      </c>
      <c r="AA1343" s="229">
        <v>0</v>
      </c>
      <c r="AB1343" s="229">
        <v>0</v>
      </c>
      <c r="AC1343" s="229">
        <v>0</v>
      </c>
      <c r="AD1343" s="229">
        <v>0</v>
      </c>
      <c r="AE1343" s="229">
        <v>0</v>
      </c>
      <c r="AF1343" s="229">
        <v>0</v>
      </c>
      <c r="AG1343" s="229">
        <v>0</v>
      </c>
      <c r="AH1343" s="229">
        <v>0</v>
      </c>
      <c r="AI1343" s="229">
        <v>0</v>
      </c>
      <c r="AJ1343" s="229">
        <v>0</v>
      </c>
      <c r="AK1343" s="229">
        <v>0</v>
      </c>
      <c r="AL1343" s="229">
        <v>0</v>
      </c>
    </row>
    <row r="1344" spans="1:38">
      <c r="A1344" s="229">
        <v>1947</v>
      </c>
      <c r="B1344" s="229" t="s">
        <v>4047</v>
      </c>
      <c r="C1344" s="229" t="s">
        <v>4049</v>
      </c>
      <c r="D1344" s="229">
        <f t="shared" si="20"/>
        <v>0</v>
      </c>
      <c r="G1344" s="229">
        <v>0</v>
      </c>
      <c r="H1344" s="229">
        <v>0</v>
      </c>
      <c r="I1344" s="229">
        <v>0</v>
      </c>
      <c r="J1344" s="229">
        <v>0</v>
      </c>
      <c r="K1344" s="229">
        <v>0</v>
      </c>
      <c r="L1344" s="229">
        <v>0</v>
      </c>
      <c r="M1344" s="229">
        <v>0</v>
      </c>
      <c r="N1344" s="229">
        <v>0</v>
      </c>
      <c r="O1344" s="229">
        <v>0</v>
      </c>
      <c r="P1344" s="229">
        <v>0</v>
      </c>
      <c r="Q1344" s="229">
        <v>0</v>
      </c>
      <c r="R1344" s="229">
        <v>0</v>
      </c>
      <c r="S1344" s="229">
        <v>0</v>
      </c>
      <c r="T1344" s="229">
        <v>0</v>
      </c>
      <c r="U1344" s="229">
        <v>0</v>
      </c>
      <c r="V1344" s="229">
        <v>0</v>
      </c>
      <c r="W1344" s="229">
        <v>0</v>
      </c>
      <c r="X1344" s="229">
        <v>0</v>
      </c>
      <c r="Y1344" s="229">
        <v>0</v>
      </c>
      <c r="Z1344" s="229">
        <v>0</v>
      </c>
      <c r="AA1344" s="229">
        <v>0</v>
      </c>
      <c r="AB1344" s="229">
        <v>0</v>
      </c>
      <c r="AC1344" s="229">
        <v>0</v>
      </c>
      <c r="AD1344" s="229">
        <v>0</v>
      </c>
      <c r="AE1344" s="229">
        <v>0</v>
      </c>
      <c r="AF1344" s="229">
        <v>0</v>
      </c>
      <c r="AG1344" s="229">
        <v>0</v>
      </c>
      <c r="AH1344" s="229">
        <v>0</v>
      </c>
      <c r="AI1344" s="229">
        <v>0</v>
      </c>
      <c r="AJ1344" s="229">
        <v>0</v>
      </c>
      <c r="AK1344" s="229">
        <v>0</v>
      </c>
      <c r="AL1344" s="229">
        <v>0</v>
      </c>
    </row>
    <row r="1345" spans="1:38">
      <c r="A1345" s="229">
        <v>1948</v>
      </c>
      <c r="B1345" s="229" t="s">
        <v>4047</v>
      </c>
      <c r="C1345" s="229" t="s">
        <v>4050</v>
      </c>
      <c r="D1345" s="229">
        <f t="shared" si="20"/>
        <v>0</v>
      </c>
      <c r="G1345" s="229">
        <v>0</v>
      </c>
      <c r="H1345" s="229">
        <v>0</v>
      </c>
      <c r="I1345" s="229">
        <v>0</v>
      </c>
      <c r="J1345" s="229">
        <v>0</v>
      </c>
      <c r="K1345" s="229">
        <v>0</v>
      </c>
      <c r="L1345" s="229">
        <v>0</v>
      </c>
      <c r="M1345" s="229">
        <v>0</v>
      </c>
      <c r="N1345" s="229">
        <v>0</v>
      </c>
      <c r="O1345" s="229">
        <v>0</v>
      </c>
      <c r="P1345" s="229">
        <v>0</v>
      </c>
      <c r="Q1345" s="229">
        <v>0</v>
      </c>
      <c r="R1345" s="229">
        <v>0</v>
      </c>
      <c r="S1345" s="229">
        <v>0</v>
      </c>
      <c r="T1345" s="229">
        <v>0</v>
      </c>
      <c r="U1345" s="229">
        <v>0</v>
      </c>
      <c r="V1345" s="229">
        <v>0</v>
      </c>
      <c r="W1345" s="229">
        <v>0</v>
      </c>
      <c r="X1345" s="229">
        <v>0</v>
      </c>
      <c r="Y1345" s="229">
        <v>0</v>
      </c>
      <c r="Z1345" s="229">
        <v>0</v>
      </c>
      <c r="AA1345" s="229">
        <v>0</v>
      </c>
      <c r="AB1345" s="229">
        <v>0</v>
      </c>
      <c r="AC1345" s="229">
        <v>0</v>
      </c>
      <c r="AD1345" s="229">
        <v>0</v>
      </c>
      <c r="AE1345" s="229">
        <v>0</v>
      </c>
      <c r="AF1345" s="229">
        <v>0</v>
      </c>
      <c r="AG1345" s="229">
        <v>0</v>
      </c>
      <c r="AH1345" s="229">
        <v>0</v>
      </c>
      <c r="AI1345" s="229">
        <v>0</v>
      </c>
      <c r="AJ1345" s="229">
        <v>0</v>
      </c>
      <c r="AK1345" s="229">
        <v>0</v>
      </c>
      <c r="AL1345" s="229">
        <v>0</v>
      </c>
    </row>
    <row r="1346" spans="1:38">
      <c r="A1346" s="229">
        <v>1949</v>
      </c>
      <c r="B1346" s="229" t="s">
        <v>4047</v>
      </c>
      <c r="C1346" s="229" t="s">
        <v>4051</v>
      </c>
      <c r="D1346" s="229">
        <f t="shared" ref="D1346:D1409" si="21">IF(ISERROR(AL1346),0,AL1346)</f>
        <v>0</v>
      </c>
      <c r="G1346" s="229">
        <v>0</v>
      </c>
      <c r="H1346" s="229">
        <v>0</v>
      </c>
      <c r="I1346" s="229">
        <v>0</v>
      </c>
      <c r="J1346" s="229">
        <v>0</v>
      </c>
      <c r="K1346" s="229">
        <v>0</v>
      </c>
      <c r="L1346" s="229">
        <v>0</v>
      </c>
      <c r="M1346" s="229">
        <v>0</v>
      </c>
      <c r="N1346" s="229">
        <v>0</v>
      </c>
      <c r="O1346" s="229">
        <v>0</v>
      </c>
      <c r="P1346" s="229">
        <v>0</v>
      </c>
      <c r="Q1346" s="229">
        <v>0</v>
      </c>
      <c r="R1346" s="229">
        <v>0</v>
      </c>
      <c r="S1346" s="229">
        <v>0</v>
      </c>
      <c r="T1346" s="229">
        <v>0</v>
      </c>
      <c r="U1346" s="229">
        <v>0</v>
      </c>
      <c r="V1346" s="229">
        <v>0</v>
      </c>
      <c r="W1346" s="229">
        <v>0</v>
      </c>
      <c r="X1346" s="229">
        <v>0</v>
      </c>
      <c r="Y1346" s="229">
        <v>0</v>
      </c>
      <c r="Z1346" s="229">
        <v>0</v>
      </c>
      <c r="AA1346" s="229">
        <v>0</v>
      </c>
      <c r="AB1346" s="229">
        <v>0</v>
      </c>
      <c r="AC1346" s="229">
        <v>0</v>
      </c>
      <c r="AD1346" s="229">
        <v>0</v>
      </c>
      <c r="AE1346" s="229">
        <v>0</v>
      </c>
      <c r="AF1346" s="229">
        <v>0</v>
      </c>
      <c r="AG1346" s="229">
        <v>0</v>
      </c>
      <c r="AH1346" s="229">
        <v>0</v>
      </c>
      <c r="AI1346" s="229">
        <v>0</v>
      </c>
      <c r="AJ1346" s="229">
        <v>0</v>
      </c>
      <c r="AK1346" s="229">
        <v>0</v>
      </c>
      <c r="AL1346" s="229">
        <v>0</v>
      </c>
    </row>
    <row r="1347" spans="1:38">
      <c r="A1347" s="229">
        <v>1950</v>
      </c>
      <c r="B1347" s="229" t="s">
        <v>4047</v>
      </c>
      <c r="C1347" s="229" t="s">
        <v>4052</v>
      </c>
      <c r="D1347" s="229">
        <f t="shared" si="21"/>
        <v>0</v>
      </c>
      <c r="G1347" s="229">
        <v>0</v>
      </c>
      <c r="H1347" s="229">
        <v>0</v>
      </c>
      <c r="I1347" s="229">
        <v>0</v>
      </c>
      <c r="J1347" s="229">
        <v>0</v>
      </c>
      <c r="K1347" s="229">
        <v>0</v>
      </c>
      <c r="L1347" s="229">
        <v>0</v>
      </c>
      <c r="M1347" s="229">
        <v>0</v>
      </c>
      <c r="N1347" s="229">
        <v>0</v>
      </c>
      <c r="O1347" s="229">
        <v>0</v>
      </c>
      <c r="P1347" s="229">
        <v>0</v>
      </c>
      <c r="Q1347" s="229">
        <v>0</v>
      </c>
      <c r="R1347" s="229">
        <v>0</v>
      </c>
      <c r="S1347" s="229">
        <v>0</v>
      </c>
      <c r="T1347" s="229">
        <v>0</v>
      </c>
      <c r="U1347" s="229">
        <v>0</v>
      </c>
      <c r="V1347" s="229">
        <v>0</v>
      </c>
      <c r="W1347" s="229">
        <v>0</v>
      </c>
      <c r="X1347" s="229">
        <v>0</v>
      </c>
      <c r="Y1347" s="229">
        <v>0</v>
      </c>
      <c r="Z1347" s="229">
        <v>0</v>
      </c>
      <c r="AA1347" s="229">
        <v>0</v>
      </c>
      <c r="AB1347" s="229">
        <v>0</v>
      </c>
      <c r="AC1347" s="229">
        <v>0</v>
      </c>
      <c r="AD1347" s="229">
        <v>0</v>
      </c>
      <c r="AE1347" s="229">
        <v>0</v>
      </c>
      <c r="AF1347" s="229">
        <v>0</v>
      </c>
      <c r="AG1347" s="229">
        <v>0</v>
      </c>
      <c r="AH1347" s="229">
        <v>0</v>
      </c>
      <c r="AI1347" s="229">
        <v>0</v>
      </c>
      <c r="AJ1347" s="229">
        <v>0</v>
      </c>
      <c r="AK1347" s="229">
        <v>0</v>
      </c>
      <c r="AL1347" s="229">
        <v>0</v>
      </c>
    </row>
    <row r="1348" spans="1:38">
      <c r="A1348" s="229">
        <v>1951</v>
      </c>
      <c r="B1348" s="229" t="s">
        <v>4047</v>
      </c>
      <c r="C1348" s="229" t="s">
        <v>4053</v>
      </c>
      <c r="D1348" s="229">
        <f t="shared" si="21"/>
        <v>0</v>
      </c>
      <c r="G1348" s="229">
        <v>0</v>
      </c>
      <c r="H1348" s="229">
        <v>0</v>
      </c>
      <c r="I1348" s="229">
        <v>0</v>
      </c>
      <c r="J1348" s="229">
        <v>0</v>
      </c>
      <c r="K1348" s="229">
        <v>0</v>
      </c>
      <c r="L1348" s="229">
        <v>0</v>
      </c>
      <c r="M1348" s="229">
        <v>0</v>
      </c>
      <c r="N1348" s="229">
        <v>0</v>
      </c>
      <c r="O1348" s="229">
        <v>0</v>
      </c>
      <c r="P1348" s="229">
        <v>0</v>
      </c>
      <c r="Q1348" s="229">
        <v>0</v>
      </c>
      <c r="R1348" s="229">
        <v>0</v>
      </c>
      <c r="S1348" s="229">
        <v>0</v>
      </c>
      <c r="T1348" s="229">
        <v>0</v>
      </c>
      <c r="U1348" s="229">
        <v>0</v>
      </c>
      <c r="V1348" s="229">
        <v>0</v>
      </c>
      <c r="W1348" s="229">
        <v>0</v>
      </c>
      <c r="X1348" s="229">
        <v>0</v>
      </c>
      <c r="Y1348" s="229">
        <v>0</v>
      </c>
      <c r="Z1348" s="229">
        <v>0</v>
      </c>
      <c r="AA1348" s="229">
        <v>0</v>
      </c>
      <c r="AB1348" s="229">
        <v>0</v>
      </c>
      <c r="AC1348" s="229">
        <v>0</v>
      </c>
      <c r="AD1348" s="229">
        <v>0</v>
      </c>
      <c r="AE1348" s="229">
        <v>0</v>
      </c>
      <c r="AF1348" s="229">
        <v>0</v>
      </c>
      <c r="AG1348" s="229">
        <v>0</v>
      </c>
      <c r="AH1348" s="229">
        <v>0</v>
      </c>
      <c r="AI1348" s="229">
        <v>0</v>
      </c>
      <c r="AJ1348" s="229">
        <v>0</v>
      </c>
      <c r="AK1348" s="229">
        <v>0</v>
      </c>
      <c r="AL1348" s="229">
        <v>0</v>
      </c>
    </row>
    <row r="1349" spans="1:38">
      <c r="A1349" s="229">
        <v>1952</v>
      </c>
      <c r="B1349" s="229" t="s">
        <v>4047</v>
      </c>
      <c r="C1349" s="229" t="s">
        <v>4054</v>
      </c>
      <c r="D1349" s="229">
        <f t="shared" si="21"/>
        <v>0</v>
      </c>
      <c r="G1349" s="229">
        <v>0</v>
      </c>
      <c r="H1349" s="229">
        <v>0</v>
      </c>
      <c r="I1349" s="229">
        <v>0</v>
      </c>
      <c r="J1349" s="229">
        <v>0</v>
      </c>
      <c r="K1349" s="229">
        <v>0</v>
      </c>
      <c r="L1349" s="229">
        <v>0</v>
      </c>
      <c r="M1349" s="229">
        <v>0</v>
      </c>
      <c r="N1349" s="229">
        <v>0</v>
      </c>
      <c r="O1349" s="229">
        <v>0</v>
      </c>
      <c r="P1349" s="229">
        <v>0</v>
      </c>
      <c r="Q1349" s="229">
        <v>0</v>
      </c>
      <c r="R1349" s="229">
        <v>0</v>
      </c>
      <c r="S1349" s="229">
        <v>0</v>
      </c>
      <c r="T1349" s="229">
        <v>0</v>
      </c>
      <c r="U1349" s="229">
        <v>0</v>
      </c>
      <c r="V1349" s="229">
        <v>0</v>
      </c>
      <c r="W1349" s="229">
        <v>0</v>
      </c>
      <c r="X1349" s="229">
        <v>0</v>
      </c>
      <c r="Y1349" s="229">
        <v>0</v>
      </c>
      <c r="Z1349" s="229">
        <v>0</v>
      </c>
      <c r="AA1349" s="229">
        <v>0</v>
      </c>
      <c r="AB1349" s="229">
        <v>0</v>
      </c>
      <c r="AC1349" s="229">
        <v>0</v>
      </c>
      <c r="AD1349" s="229">
        <v>0</v>
      </c>
      <c r="AE1349" s="229">
        <v>0</v>
      </c>
      <c r="AF1349" s="229">
        <v>0</v>
      </c>
      <c r="AG1349" s="229">
        <v>0</v>
      </c>
      <c r="AH1349" s="229">
        <v>0</v>
      </c>
      <c r="AI1349" s="229">
        <v>0</v>
      </c>
      <c r="AJ1349" s="229">
        <v>0</v>
      </c>
      <c r="AK1349" s="229">
        <v>0</v>
      </c>
      <c r="AL1349" s="229">
        <v>0</v>
      </c>
    </row>
    <row r="1350" spans="1:38">
      <c r="A1350" s="229">
        <v>1953</v>
      </c>
      <c r="B1350" s="229" t="s">
        <v>4047</v>
      </c>
      <c r="C1350" s="229" t="s">
        <v>4055</v>
      </c>
      <c r="D1350" s="229">
        <f t="shared" si="21"/>
        <v>0</v>
      </c>
      <c r="G1350" s="229">
        <v>0</v>
      </c>
      <c r="H1350" s="229">
        <v>0</v>
      </c>
      <c r="I1350" s="229">
        <v>0</v>
      </c>
      <c r="J1350" s="229">
        <v>0</v>
      </c>
      <c r="K1350" s="229">
        <v>0</v>
      </c>
      <c r="L1350" s="229">
        <v>0</v>
      </c>
      <c r="M1350" s="229">
        <v>0</v>
      </c>
      <c r="N1350" s="229">
        <v>0</v>
      </c>
      <c r="O1350" s="229">
        <v>0</v>
      </c>
      <c r="P1350" s="229">
        <v>0</v>
      </c>
      <c r="Q1350" s="229">
        <v>0</v>
      </c>
      <c r="R1350" s="229">
        <v>0</v>
      </c>
      <c r="S1350" s="229">
        <v>0</v>
      </c>
      <c r="T1350" s="229">
        <v>0</v>
      </c>
      <c r="U1350" s="229">
        <v>0</v>
      </c>
      <c r="V1350" s="229">
        <v>0</v>
      </c>
      <c r="W1350" s="229">
        <v>0</v>
      </c>
      <c r="X1350" s="229">
        <v>0</v>
      </c>
      <c r="Y1350" s="229">
        <v>0</v>
      </c>
      <c r="Z1350" s="229">
        <v>0</v>
      </c>
      <c r="AA1350" s="229">
        <v>0</v>
      </c>
      <c r="AB1350" s="229">
        <v>0</v>
      </c>
      <c r="AC1350" s="229">
        <v>0</v>
      </c>
      <c r="AD1350" s="229">
        <v>0</v>
      </c>
      <c r="AE1350" s="229">
        <v>0</v>
      </c>
      <c r="AF1350" s="229">
        <v>0</v>
      </c>
      <c r="AG1350" s="229">
        <v>0</v>
      </c>
      <c r="AH1350" s="229">
        <v>0</v>
      </c>
      <c r="AI1350" s="229">
        <v>0</v>
      </c>
      <c r="AJ1350" s="229">
        <v>0</v>
      </c>
      <c r="AK1350" s="229">
        <v>0</v>
      </c>
      <c r="AL1350" s="229">
        <v>0</v>
      </c>
    </row>
    <row r="1351" spans="1:38">
      <c r="A1351" s="229">
        <v>1954</v>
      </c>
      <c r="B1351" s="229" t="s">
        <v>4047</v>
      </c>
      <c r="C1351" s="229" t="s">
        <v>4056</v>
      </c>
      <c r="D1351" s="229">
        <f t="shared" si="21"/>
        <v>0</v>
      </c>
      <c r="G1351" s="229">
        <v>0</v>
      </c>
      <c r="H1351" s="229">
        <v>0</v>
      </c>
      <c r="I1351" s="229">
        <v>0</v>
      </c>
      <c r="J1351" s="229">
        <v>0</v>
      </c>
      <c r="K1351" s="229">
        <v>0</v>
      </c>
      <c r="L1351" s="229">
        <v>0</v>
      </c>
      <c r="M1351" s="229">
        <v>0</v>
      </c>
      <c r="N1351" s="229">
        <v>0</v>
      </c>
      <c r="O1351" s="229">
        <v>0</v>
      </c>
      <c r="P1351" s="229">
        <v>0</v>
      </c>
      <c r="Q1351" s="229">
        <v>0</v>
      </c>
      <c r="R1351" s="229">
        <v>0</v>
      </c>
      <c r="S1351" s="229">
        <v>0</v>
      </c>
      <c r="T1351" s="229">
        <v>0</v>
      </c>
      <c r="U1351" s="229">
        <v>0</v>
      </c>
      <c r="V1351" s="229">
        <v>0</v>
      </c>
      <c r="W1351" s="229">
        <v>0</v>
      </c>
      <c r="X1351" s="229">
        <v>0</v>
      </c>
      <c r="Y1351" s="229">
        <v>0</v>
      </c>
      <c r="Z1351" s="229">
        <v>0</v>
      </c>
      <c r="AA1351" s="229">
        <v>0</v>
      </c>
      <c r="AB1351" s="229">
        <v>0</v>
      </c>
      <c r="AC1351" s="229">
        <v>0</v>
      </c>
      <c r="AD1351" s="229">
        <v>0</v>
      </c>
      <c r="AE1351" s="229">
        <v>0</v>
      </c>
      <c r="AF1351" s="229">
        <v>0</v>
      </c>
      <c r="AG1351" s="229">
        <v>0</v>
      </c>
      <c r="AH1351" s="229">
        <v>0</v>
      </c>
      <c r="AI1351" s="229">
        <v>0</v>
      </c>
      <c r="AJ1351" s="229">
        <v>0</v>
      </c>
      <c r="AK1351" s="229">
        <v>0</v>
      </c>
      <c r="AL1351" s="229">
        <v>0</v>
      </c>
    </row>
    <row r="1352" spans="1:38">
      <c r="A1352" s="229">
        <v>1955</v>
      </c>
      <c r="B1352" s="229" t="s">
        <v>4047</v>
      </c>
      <c r="C1352" s="229" t="s">
        <v>4057</v>
      </c>
      <c r="D1352" s="229">
        <f t="shared" si="21"/>
        <v>0</v>
      </c>
      <c r="G1352" s="229">
        <v>0</v>
      </c>
      <c r="H1352" s="229">
        <v>0</v>
      </c>
      <c r="I1352" s="229">
        <v>0</v>
      </c>
      <c r="J1352" s="229">
        <v>0</v>
      </c>
      <c r="K1352" s="229">
        <v>0</v>
      </c>
      <c r="L1352" s="229">
        <v>0</v>
      </c>
      <c r="M1352" s="229">
        <v>0</v>
      </c>
      <c r="N1352" s="229">
        <v>0</v>
      </c>
      <c r="O1352" s="229">
        <v>0</v>
      </c>
      <c r="P1352" s="229">
        <v>0</v>
      </c>
      <c r="Q1352" s="229">
        <v>0</v>
      </c>
      <c r="R1352" s="229">
        <v>0</v>
      </c>
      <c r="S1352" s="229">
        <v>0</v>
      </c>
      <c r="T1352" s="229">
        <v>0</v>
      </c>
      <c r="U1352" s="229">
        <v>0</v>
      </c>
      <c r="V1352" s="229">
        <v>0</v>
      </c>
      <c r="W1352" s="229">
        <v>0</v>
      </c>
      <c r="X1352" s="229">
        <v>0</v>
      </c>
      <c r="Y1352" s="229">
        <v>0</v>
      </c>
      <c r="Z1352" s="229">
        <v>0</v>
      </c>
      <c r="AA1352" s="229">
        <v>0</v>
      </c>
      <c r="AB1352" s="229">
        <v>0</v>
      </c>
      <c r="AC1352" s="229">
        <v>0</v>
      </c>
      <c r="AD1352" s="229">
        <v>0</v>
      </c>
      <c r="AE1352" s="229">
        <v>0</v>
      </c>
      <c r="AF1352" s="229">
        <v>0</v>
      </c>
      <c r="AG1352" s="229">
        <v>0</v>
      </c>
      <c r="AH1352" s="229">
        <v>0</v>
      </c>
      <c r="AI1352" s="229">
        <v>0</v>
      </c>
      <c r="AJ1352" s="229">
        <v>0</v>
      </c>
      <c r="AK1352" s="229">
        <v>0</v>
      </c>
      <c r="AL1352" s="229">
        <v>0</v>
      </c>
    </row>
    <row r="1353" spans="1:38">
      <c r="A1353" s="229">
        <v>1956</v>
      </c>
      <c r="B1353" s="229" t="s">
        <v>4047</v>
      </c>
      <c r="C1353" s="229" t="s">
        <v>4058</v>
      </c>
      <c r="D1353" s="229">
        <f t="shared" si="21"/>
        <v>0</v>
      </c>
      <c r="G1353" s="229">
        <v>0</v>
      </c>
      <c r="H1353" s="229">
        <v>0</v>
      </c>
      <c r="I1353" s="229">
        <v>0</v>
      </c>
      <c r="J1353" s="229">
        <v>0</v>
      </c>
      <c r="K1353" s="229">
        <v>0</v>
      </c>
      <c r="L1353" s="229">
        <v>0</v>
      </c>
      <c r="M1353" s="229">
        <v>0</v>
      </c>
      <c r="N1353" s="229">
        <v>0</v>
      </c>
      <c r="O1353" s="229">
        <v>0</v>
      </c>
      <c r="P1353" s="229">
        <v>0</v>
      </c>
      <c r="Q1353" s="229">
        <v>0</v>
      </c>
      <c r="R1353" s="229">
        <v>0</v>
      </c>
      <c r="S1353" s="229">
        <v>0</v>
      </c>
      <c r="T1353" s="229">
        <v>0</v>
      </c>
      <c r="U1353" s="229">
        <v>0</v>
      </c>
      <c r="V1353" s="229">
        <v>0</v>
      </c>
      <c r="W1353" s="229">
        <v>0</v>
      </c>
      <c r="X1353" s="229">
        <v>0</v>
      </c>
      <c r="Y1353" s="229">
        <v>0</v>
      </c>
      <c r="Z1353" s="229">
        <v>0</v>
      </c>
      <c r="AA1353" s="229">
        <v>0</v>
      </c>
      <c r="AB1353" s="229">
        <v>0</v>
      </c>
      <c r="AC1353" s="229">
        <v>0</v>
      </c>
      <c r="AD1353" s="229">
        <v>0</v>
      </c>
      <c r="AE1353" s="229">
        <v>0</v>
      </c>
      <c r="AF1353" s="229">
        <v>0</v>
      </c>
      <c r="AG1353" s="229">
        <v>0</v>
      </c>
      <c r="AH1353" s="229">
        <v>0</v>
      </c>
      <c r="AI1353" s="229">
        <v>0</v>
      </c>
      <c r="AJ1353" s="229">
        <v>0</v>
      </c>
      <c r="AK1353" s="229">
        <v>0</v>
      </c>
      <c r="AL1353" s="229">
        <v>0</v>
      </c>
    </row>
    <row r="1354" spans="1:38">
      <c r="A1354" s="229">
        <v>1957</v>
      </c>
      <c r="B1354" s="229" t="s">
        <v>4047</v>
      </c>
      <c r="C1354" s="229" t="s">
        <v>4059</v>
      </c>
      <c r="D1354" s="229">
        <f t="shared" si="21"/>
        <v>0</v>
      </c>
      <c r="G1354" s="229">
        <v>0</v>
      </c>
      <c r="H1354" s="229">
        <v>0</v>
      </c>
      <c r="I1354" s="229">
        <v>0</v>
      </c>
      <c r="J1354" s="229">
        <v>0</v>
      </c>
      <c r="K1354" s="229">
        <v>0</v>
      </c>
      <c r="L1354" s="229">
        <v>0</v>
      </c>
      <c r="M1354" s="229">
        <v>0</v>
      </c>
      <c r="N1354" s="229">
        <v>0</v>
      </c>
      <c r="O1354" s="229">
        <v>0</v>
      </c>
      <c r="P1354" s="229">
        <v>0</v>
      </c>
      <c r="Q1354" s="229">
        <v>0</v>
      </c>
      <c r="R1354" s="229">
        <v>0</v>
      </c>
      <c r="S1354" s="229">
        <v>0</v>
      </c>
      <c r="T1354" s="229">
        <v>0</v>
      </c>
      <c r="U1354" s="229">
        <v>0</v>
      </c>
      <c r="V1354" s="229">
        <v>0</v>
      </c>
      <c r="W1354" s="229">
        <v>0</v>
      </c>
      <c r="X1354" s="229">
        <v>0</v>
      </c>
      <c r="Y1354" s="229">
        <v>0</v>
      </c>
      <c r="Z1354" s="229">
        <v>0</v>
      </c>
      <c r="AA1354" s="229">
        <v>0</v>
      </c>
      <c r="AB1354" s="229">
        <v>0</v>
      </c>
      <c r="AC1354" s="229">
        <v>0</v>
      </c>
      <c r="AD1354" s="229">
        <v>0</v>
      </c>
      <c r="AE1354" s="229">
        <v>0</v>
      </c>
      <c r="AF1354" s="229">
        <v>0</v>
      </c>
      <c r="AG1354" s="229">
        <v>0</v>
      </c>
      <c r="AH1354" s="229">
        <v>0</v>
      </c>
      <c r="AI1354" s="229">
        <v>0</v>
      </c>
      <c r="AJ1354" s="229">
        <v>0</v>
      </c>
      <c r="AK1354" s="229">
        <v>0</v>
      </c>
      <c r="AL1354" s="229">
        <v>0</v>
      </c>
    </row>
    <row r="1355" spans="1:38">
      <c r="A1355" s="229">
        <v>1958</v>
      </c>
      <c r="B1355" s="229" t="s">
        <v>4047</v>
      </c>
      <c r="C1355" s="229" t="s">
        <v>4060</v>
      </c>
      <c r="D1355" s="229">
        <f t="shared" si="21"/>
        <v>0</v>
      </c>
      <c r="G1355" s="229">
        <v>0</v>
      </c>
      <c r="H1355" s="229">
        <v>0</v>
      </c>
      <c r="I1355" s="229">
        <v>0</v>
      </c>
      <c r="J1355" s="229">
        <v>0</v>
      </c>
      <c r="K1355" s="229">
        <v>0</v>
      </c>
      <c r="L1355" s="229">
        <v>0</v>
      </c>
      <c r="M1355" s="229">
        <v>0</v>
      </c>
      <c r="N1355" s="229">
        <v>0</v>
      </c>
      <c r="O1355" s="229">
        <v>0</v>
      </c>
      <c r="P1355" s="229">
        <v>0</v>
      </c>
      <c r="Q1355" s="229">
        <v>0</v>
      </c>
      <c r="R1355" s="229">
        <v>0</v>
      </c>
      <c r="S1355" s="229">
        <v>0</v>
      </c>
      <c r="T1355" s="229">
        <v>0</v>
      </c>
      <c r="U1355" s="229">
        <v>0</v>
      </c>
      <c r="V1355" s="229">
        <v>0</v>
      </c>
      <c r="W1355" s="229">
        <v>0</v>
      </c>
      <c r="X1355" s="229">
        <v>0</v>
      </c>
      <c r="Y1355" s="229">
        <v>0</v>
      </c>
      <c r="Z1355" s="229">
        <v>0</v>
      </c>
      <c r="AA1355" s="229">
        <v>0</v>
      </c>
      <c r="AB1355" s="229">
        <v>0</v>
      </c>
      <c r="AC1355" s="229">
        <v>0</v>
      </c>
      <c r="AD1355" s="229">
        <v>0</v>
      </c>
      <c r="AE1355" s="229">
        <v>0</v>
      </c>
      <c r="AF1355" s="229">
        <v>0</v>
      </c>
      <c r="AG1355" s="229">
        <v>0</v>
      </c>
      <c r="AH1355" s="229">
        <v>0</v>
      </c>
      <c r="AI1355" s="229">
        <v>0</v>
      </c>
      <c r="AJ1355" s="229">
        <v>0</v>
      </c>
      <c r="AK1355" s="229">
        <v>0</v>
      </c>
      <c r="AL1355" s="229">
        <v>0</v>
      </c>
    </row>
    <row r="1356" spans="1:38">
      <c r="A1356" s="229">
        <v>1959</v>
      </c>
      <c r="B1356" s="229" t="s">
        <v>4047</v>
      </c>
      <c r="C1356" s="229" t="s">
        <v>4061</v>
      </c>
      <c r="D1356" s="229">
        <f t="shared" si="21"/>
        <v>0</v>
      </c>
      <c r="G1356" s="229">
        <v>0</v>
      </c>
      <c r="H1356" s="229">
        <v>0</v>
      </c>
      <c r="I1356" s="229">
        <v>0</v>
      </c>
      <c r="J1356" s="229">
        <v>0</v>
      </c>
      <c r="K1356" s="229">
        <v>0</v>
      </c>
      <c r="L1356" s="229">
        <v>0</v>
      </c>
      <c r="M1356" s="229">
        <v>0</v>
      </c>
      <c r="N1356" s="229">
        <v>0</v>
      </c>
      <c r="O1356" s="229">
        <v>0</v>
      </c>
      <c r="P1356" s="229">
        <v>0</v>
      </c>
      <c r="Q1356" s="229">
        <v>0</v>
      </c>
      <c r="R1356" s="229">
        <v>0</v>
      </c>
      <c r="S1356" s="229">
        <v>0</v>
      </c>
      <c r="T1356" s="229">
        <v>0</v>
      </c>
      <c r="U1356" s="229">
        <v>0</v>
      </c>
      <c r="V1356" s="229">
        <v>0</v>
      </c>
      <c r="W1356" s="229">
        <v>0</v>
      </c>
      <c r="X1356" s="229">
        <v>0</v>
      </c>
      <c r="Y1356" s="229">
        <v>0</v>
      </c>
      <c r="Z1356" s="229">
        <v>0</v>
      </c>
      <c r="AA1356" s="229">
        <v>0</v>
      </c>
      <c r="AB1356" s="229">
        <v>0</v>
      </c>
      <c r="AC1356" s="229">
        <v>0</v>
      </c>
      <c r="AD1356" s="229">
        <v>0</v>
      </c>
      <c r="AE1356" s="229">
        <v>0</v>
      </c>
      <c r="AF1356" s="229">
        <v>0</v>
      </c>
      <c r="AG1356" s="229">
        <v>0</v>
      </c>
      <c r="AH1356" s="229">
        <v>0</v>
      </c>
      <c r="AI1356" s="229">
        <v>0</v>
      </c>
      <c r="AJ1356" s="229">
        <v>0</v>
      </c>
      <c r="AK1356" s="229">
        <v>0</v>
      </c>
      <c r="AL1356" s="229">
        <v>0</v>
      </c>
    </row>
    <row r="1357" spans="1:38">
      <c r="A1357" s="229">
        <v>1960</v>
      </c>
      <c r="B1357" s="229" t="s">
        <v>4047</v>
      </c>
      <c r="C1357" s="229" t="s">
        <v>4062</v>
      </c>
      <c r="D1357" s="229">
        <f t="shared" si="21"/>
        <v>0</v>
      </c>
      <c r="G1357" s="229">
        <v>0</v>
      </c>
      <c r="H1357" s="229">
        <v>0</v>
      </c>
      <c r="I1357" s="229">
        <v>0</v>
      </c>
      <c r="J1357" s="229">
        <v>0</v>
      </c>
      <c r="K1357" s="229">
        <v>0</v>
      </c>
      <c r="L1357" s="229">
        <v>0</v>
      </c>
      <c r="M1357" s="229">
        <v>0</v>
      </c>
      <c r="N1357" s="229">
        <v>0</v>
      </c>
      <c r="O1357" s="229">
        <v>0</v>
      </c>
      <c r="P1357" s="229">
        <v>0</v>
      </c>
      <c r="Q1357" s="229">
        <v>0</v>
      </c>
      <c r="R1357" s="229">
        <v>0</v>
      </c>
      <c r="S1357" s="229">
        <v>0</v>
      </c>
      <c r="T1357" s="229">
        <v>0</v>
      </c>
      <c r="U1357" s="229">
        <v>0</v>
      </c>
      <c r="V1357" s="229">
        <v>0</v>
      </c>
      <c r="W1357" s="229">
        <v>0</v>
      </c>
      <c r="X1357" s="229">
        <v>0</v>
      </c>
      <c r="Y1357" s="229">
        <v>0</v>
      </c>
      <c r="Z1357" s="229">
        <v>0</v>
      </c>
      <c r="AA1357" s="229">
        <v>0</v>
      </c>
      <c r="AB1357" s="229">
        <v>0</v>
      </c>
      <c r="AC1357" s="229">
        <v>0</v>
      </c>
      <c r="AD1357" s="229">
        <v>0</v>
      </c>
      <c r="AE1357" s="229">
        <v>0</v>
      </c>
      <c r="AF1357" s="229">
        <v>0</v>
      </c>
      <c r="AG1357" s="229">
        <v>0</v>
      </c>
      <c r="AH1357" s="229">
        <v>0</v>
      </c>
      <c r="AI1357" s="229">
        <v>0</v>
      </c>
      <c r="AJ1357" s="229">
        <v>0</v>
      </c>
      <c r="AK1357" s="229">
        <v>0</v>
      </c>
      <c r="AL1357" s="229">
        <v>0</v>
      </c>
    </row>
    <row r="1358" spans="1:38">
      <c r="A1358" s="229">
        <v>1961</v>
      </c>
      <c r="B1358" s="229" t="s">
        <v>4047</v>
      </c>
      <c r="C1358" s="229" t="s">
        <v>4063</v>
      </c>
      <c r="D1358" s="229">
        <f t="shared" si="21"/>
        <v>0</v>
      </c>
      <c r="G1358" s="229">
        <v>0</v>
      </c>
      <c r="H1358" s="229">
        <v>0</v>
      </c>
      <c r="I1358" s="229">
        <v>0</v>
      </c>
      <c r="J1358" s="229">
        <v>0</v>
      </c>
      <c r="K1358" s="229">
        <v>0</v>
      </c>
      <c r="L1358" s="229">
        <v>0</v>
      </c>
      <c r="M1358" s="229">
        <v>0</v>
      </c>
      <c r="N1358" s="229">
        <v>0</v>
      </c>
      <c r="O1358" s="229">
        <v>0</v>
      </c>
      <c r="P1358" s="229">
        <v>0</v>
      </c>
      <c r="Q1358" s="229">
        <v>0</v>
      </c>
      <c r="R1358" s="229">
        <v>0</v>
      </c>
      <c r="S1358" s="229">
        <v>0</v>
      </c>
      <c r="T1358" s="229">
        <v>0</v>
      </c>
      <c r="U1358" s="229">
        <v>0</v>
      </c>
      <c r="V1358" s="229">
        <v>0</v>
      </c>
      <c r="W1358" s="229">
        <v>0</v>
      </c>
      <c r="X1358" s="229">
        <v>0</v>
      </c>
      <c r="Y1358" s="229">
        <v>0</v>
      </c>
      <c r="Z1358" s="229">
        <v>0</v>
      </c>
      <c r="AA1358" s="229">
        <v>0</v>
      </c>
      <c r="AB1358" s="229">
        <v>0</v>
      </c>
      <c r="AC1358" s="229">
        <v>0</v>
      </c>
      <c r="AD1358" s="229">
        <v>0</v>
      </c>
      <c r="AE1358" s="229">
        <v>0</v>
      </c>
      <c r="AF1358" s="229">
        <v>0</v>
      </c>
      <c r="AG1358" s="229">
        <v>0</v>
      </c>
      <c r="AH1358" s="229">
        <v>0</v>
      </c>
      <c r="AI1358" s="229">
        <v>0</v>
      </c>
      <c r="AJ1358" s="229">
        <v>0</v>
      </c>
      <c r="AK1358" s="229">
        <v>0</v>
      </c>
      <c r="AL1358" s="229">
        <v>0</v>
      </c>
    </row>
    <row r="1359" spans="1:38">
      <c r="A1359" s="229">
        <v>1962</v>
      </c>
      <c r="B1359" s="229" t="s">
        <v>4047</v>
      </c>
      <c r="C1359" s="229" t="s">
        <v>4064</v>
      </c>
      <c r="D1359" s="229">
        <f t="shared" si="21"/>
        <v>0</v>
      </c>
      <c r="G1359" s="229">
        <v>0</v>
      </c>
      <c r="H1359" s="229">
        <v>0</v>
      </c>
      <c r="I1359" s="229">
        <v>0</v>
      </c>
      <c r="J1359" s="229">
        <v>0</v>
      </c>
      <c r="K1359" s="229">
        <v>0</v>
      </c>
      <c r="L1359" s="229">
        <v>0</v>
      </c>
      <c r="M1359" s="229">
        <v>0</v>
      </c>
      <c r="N1359" s="229">
        <v>0</v>
      </c>
      <c r="O1359" s="229">
        <v>0</v>
      </c>
      <c r="P1359" s="229">
        <v>0</v>
      </c>
      <c r="Q1359" s="229">
        <v>0</v>
      </c>
      <c r="R1359" s="229">
        <v>0</v>
      </c>
      <c r="S1359" s="229">
        <v>0</v>
      </c>
      <c r="T1359" s="229">
        <v>0</v>
      </c>
      <c r="U1359" s="229">
        <v>0</v>
      </c>
      <c r="V1359" s="229">
        <v>0</v>
      </c>
      <c r="W1359" s="229">
        <v>0</v>
      </c>
      <c r="X1359" s="229">
        <v>0</v>
      </c>
      <c r="Y1359" s="229">
        <v>0</v>
      </c>
      <c r="Z1359" s="229">
        <v>0</v>
      </c>
      <c r="AA1359" s="229">
        <v>0</v>
      </c>
      <c r="AB1359" s="229">
        <v>0</v>
      </c>
      <c r="AC1359" s="229">
        <v>0</v>
      </c>
      <c r="AD1359" s="229">
        <v>0</v>
      </c>
      <c r="AE1359" s="229">
        <v>0</v>
      </c>
      <c r="AF1359" s="229">
        <v>0</v>
      </c>
      <c r="AG1359" s="229">
        <v>0</v>
      </c>
      <c r="AH1359" s="229">
        <v>0</v>
      </c>
      <c r="AI1359" s="229">
        <v>0</v>
      </c>
      <c r="AJ1359" s="229">
        <v>0</v>
      </c>
      <c r="AK1359" s="229">
        <v>0</v>
      </c>
      <c r="AL1359" s="229">
        <v>0</v>
      </c>
    </row>
    <row r="1360" spans="1:38">
      <c r="A1360" s="229">
        <v>1963</v>
      </c>
      <c r="B1360" s="229" t="s">
        <v>4047</v>
      </c>
      <c r="C1360" s="229" t="s">
        <v>4065</v>
      </c>
      <c r="D1360" s="229">
        <f t="shared" si="21"/>
        <v>0</v>
      </c>
      <c r="G1360" s="229">
        <v>0</v>
      </c>
      <c r="H1360" s="229">
        <v>0</v>
      </c>
      <c r="I1360" s="229">
        <v>0</v>
      </c>
      <c r="J1360" s="229">
        <v>0</v>
      </c>
      <c r="K1360" s="229">
        <v>0</v>
      </c>
      <c r="L1360" s="229">
        <v>0</v>
      </c>
      <c r="M1360" s="229">
        <v>0</v>
      </c>
      <c r="N1360" s="229">
        <v>0</v>
      </c>
      <c r="O1360" s="229">
        <v>0</v>
      </c>
      <c r="P1360" s="229">
        <v>0</v>
      </c>
      <c r="Q1360" s="229">
        <v>0</v>
      </c>
      <c r="R1360" s="229">
        <v>0</v>
      </c>
      <c r="S1360" s="229">
        <v>0</v>
      </c>
      <c r="T1360" s="229">
        <v>0</v>
      </c>
      <c r="U1360" s="229">
        <v>0</v>
      </c>
      <c r="V1360" s="229">
        <v>0</v>
      </c>
      <c r="W1360" s="229">
        <v>0</v>
      </c>
      <c r="X1360" s="229">
        <v>0</v>
      </c>
      <c r="Y1360" s="229">
        <v>0</v>
      </c>
      <c r="Z1360" s="229">
        <v>0</v>
      </c>
      <c r="AA1360" s="229">
        <v>0</v>
      </c>
      <c r="AB1360" s="229">
        <v>0</v>
      </c>
      <c r="AC1360" s="229">
        <v>0</v>
      </c>
      <c r="AD1360" s="229">
        <v>0</v>
      </c>
      <c r="AE1360" s="229">
        <v>0</v>
      </c>
      <c r="AF1360" s="229">
        <v>0</v>
      </c>
      <c r="AG1360" s="229">
        <v>0</v>
      </c>
      <c r="AH1360" s="229">
        <v>0</v>
      </c>
      <c r="AI1360" s="229">
        <v>0</v>
      </c>
      <c r="AJ1360" s="229">
        <v>0</v>
      </c>
      <c r="AK1360" s="229">
        <v>0</v>
      </c>
      <c r="AL1360" s="229">
        <v>0</v>
      </c>
    </row>
    <row r="1361" spans="1:38">
      <c r="A1361" s="229">
        <v>1964</v>
      </c>
      <c r="B1361" s="229" t="s">
        <v>4047</v>
      </c>
      <c r="C1361" s="229" t="s">
        <v>4066</v>
      </c>
      <c r="D1361" s="229">
        <f t="shared" si="21"/>
        <v>0</v>
      </c>
      <c r="G1361" s="229">
        <v>0</v>
      </c>
      <c r="H1361" s="229">
        <v>0</v>
      </c>
      <c r="I1361" s="229">
        <v>0</v>
      </c>
      <c r="J1361" s="229">
        <v>0</v>
      </c>
      <c r="K1361" s="229">
        <v>0</v>
      </c>
      <c r="L1361" s="229">
        <v>0</v>
      </c>
      <c r="M1361" s="229">
        <v>0</v>
      </c>
      <c r="N1361" s="229">
        <v>0</v>
      </c>
      <c r="O1361" s="229">
        <v>0</v>
      </c>
      <c r="P1361" s="229">
        <v>0</v>
      </c>
      <c r="Q1361" s="229">
        <v>0</v>
      </c>
      <c r="R1361" s="229">
        <v>0</v>
      </c>
      <c r="S1361" s="229">
        <v>0</v>
      </c>
      <c r="T1361" s="229">
        <v>0</v>
      </c>
      <c r="U1361" s="229">
        <v>0</v>
      </c>
      <c r="V1361" s="229">
        <v>0</v>
      </c>
      <c r="W1361" s="229">
        <v>0</v>
      </c>
      <c r="X1361" s="229">
        <v>0</v>
      </c>
      <c r="Y1361" s="229">
        <v>0</v>
      </c>
      <c r="Z1361" s="229">
        <v>0</v>
      </c>
      <c r="AA1361" s="229">
        <v>0</v>
      </c>
      <c r="AB1361" s="229">
        <v>0</v>
      </c>
      <c r="AC1361" s="229">
        <v>0</v>
      </c>
      <c r="AD1361" s="229">
        <v>0</v>
      </c>
      <c r="AE1361" s="229">
        <v>0</v>
      </c>
      <c r="AF1361" s="229">
        <v>0</v>
      </c>
      <c r="AG1361" s="229">
        <v>0</v>
      </c>
      <c r="AH1361" s="229">
        <v>0</v>
      </c>
      <c r="AI1361" s="229">
        <v>0</v>
      </c>
      <c r="AJ1361" s="229">
        <v>0</v>
      </c>
      <c r="AK1361" s="229">
        <v>0</v>
      </c>
      <c r="AL1361" s="229">
        <v>0</v>
      </c>
    </row>
    <row r="1362" spans="1:38">
      <c r="A1362" s="229">
        <v>1965</v>
      </c>
      <c r="B1362" s="229" t="s">
        <v>4047</v>
      </c>
      <c r="C1362" s="229" t="s">
        <v>4067</v>
      </c>
      <c r="D1362" s="229">
        <f t="shared" si="21"/>
        <v>0</v>
      </c>
      <c r="G1362" s="229">
        <v>0</v>
      </c>
      <c r="H1362" s="229">
        <v>0</v>
      </c>
      <c r="I1362" s="229">
        <v>0</v>
      </c>
      <c r="J1362" s="229">
        <v>0</v>
      </c>
      <c r="K1362" s="229">
        <v>0</v>
      </c>
      <c r="L1362" s="229">
        <v>0</v>
      </c>
      <c r="M1362" s="229">
        <v>0</v>
      </c>
      <c r="N1362" s="229">
        <v>0</v>
      </c>
      <c r="O1362" s="229">
        <v>0</v>
      </c>
      <c r="P1362" s="229">
        <v>0</v>
      </c>
      <c r="Q1362" s="229">
        <v>0</v>
      </c>
      <c r="R1362" s="229">
        <v>0</v>
      </c>
      <c r="S1362" s="229">
        <v>0</v>
      </c>
      <c r="T1362" s="229">
        <v>0</v>
      </c>
      <c r="U1362" s="229">
        <v>0</v>
      </c>
      <c r="V1362" s="229">
        <v>0</v>
      </c>
      <c r="W1362" s="229">
        <v>0</v>
      </c>
      <c r="X1362" s="229">
        <v>0</v>
      </c>
      <c r="Y1362" s="229">
        <v>0</v>
      </c>
      <c r="Z1362" s="229">
        <v>0</v>
      </c>
      <c r="AA1362" s="229">
        <v>0</v>
      </c>
      <c r="AB1362" s="229">
        <v>0</v>
      </c>
      <c r="AC1362" s="229">
        <v>0</v>
      </c>
      <c r="AD1362" s="229">
        <v>0</v>
      </c>
      <c r="AE1362" s="229">
        <v>0</v>
      </c>
      <c r="AF1362" s="229">
        <v>0</v>
      </c>
      <c r="AG1362" s="229">
        <v>0</v>
      </c>
      <c r="AH1362" s="229">
        <v>0</v>
      </c>
      <c r="AI1362" s="229">
        <v>0</v>
      </c>
      <c r="AJ1362" s="229">
        <v>0</v>
      </c>
      <c r="AK1362" s="229">
        <v>0</v>
      </c>
      <c r="AL1362" s="229">
        <v>0</v>
      </c>
    </row>
    <row r="1363" spans="1:38">
      <c r="A1363" s="229">
        <v>1966</v>
      </c>
      <c r="B1363" s="229" t="s">
        <v>4047</v>
      </c>
      <c r="C1363" s="229" t="s">
        <v>4068</v>
      </c>
      <c r="D1363" s="229">
        <f t="shared" si="21"/>
        <v>0</v>
      </c>
      <c r="G1363" s="229">
        <v>0</v>
      </c>
      <c r="H1363" s="229">
        <v>0</v>
      </c>
      <c r="I1363" s="229">
        <v>0</v>
      </c>
      <c r="J1363" s="229">
        <v>0</v>
      </c>
      <c r="K1363" s="229">
        <v>0</v>
      </c>
      <c r="L1363" s="229">
        <v>0</v>
      </c>
      <c r="M1363" s="229">
        <v>0</v>
      </c>
      <c r="N1363" s="229">
        <v>0</v>
      </c>
      <c r="O1363" s="229">
        <v>0</v>
      </c>
      <c r="P1363" s="229">
        <v>0</v>
      </c>
      <c r="Q1363" s="229">
        <v>0</v>
      </c>
      <c r="R1363" s="229">
        <v>0</v>
      </c>
      <c r="S1363" s="229">
        <v>0</v>
      </c>
      <c r="T1363" s="229">
        <v>0</v>
      </c>
      <c r="U1363" s="229">
        <v>0</v>
      </c>
      <c r="V1363" s="229">
        <v>0</v>
      </c>
      <c r="W1363" s="229">
        <v>0</v>
      </c>
      <c r="X1363" s="229">
        <v>0</v>
      </c>
      <c r="Y1363" s="229">
        <v>0</v>
      </c>
      <c r="Z1363" s="229">
        <v>0</v>
      </c>
      <c r="AA1363" s="229">
        <v>0</v>
      </c>
      <c r="AB1363" s="229">
        <v>0</v>
      </c>
      <c r="AC1363" s="229">
        <v>0</v>
      </c>
      <c r="AD1363" s="229">
        <v>0</v>
      </c>
      <c r="AE1363" s="229">
        <v>0</v>
      </c>
      <c r="AF1363" s="229">
        <v>0</v>
      </c>
      <c r="AG1363" s="229">
        <v>0</v>
      </c>
      <c r="AH1363" s="229">
        <v>0</v>
      </c>
      <c r="AI1363" s="229">
        <v>0</v>
      </c>
      <c r="AJ1363" s="229">
        <v>0</v>
      </c>
      <c r="AK1363" s="229">
        <v>0</v>
      </c>
      <c r="AL1363" s="229">
        <v>0</v>
      </c>
    </row>
    <row r="1364" spans="1:38">
      <c r="A1364" s="229">
        <v>1967</v>
      </c>
      <c r="B1364" s="229" t="s">
        <v>4047</v>
      </c>
      <c r="C1364" s="229" t="s">
        <v>4069</v>
      </c>
      <c r="D1364" s="229">
        <f t="shared" si="21"/>
        <v>0</v>
      </c>
      <c r="G1364" s="229">
        <v>0</v>
      </c>
      <c r="H1364" s="229">
        <v>0</v>
      </c>
      <c r="I1364" s="229">
        <v>0</v>
      </c>
      <c r="J1364" s="229">
        <v>0</v>
      </c>
      <c r="K1364" s="229">
        <v>0</v>
      </c>
      <c r="L1364" s="229">
        <v>0</v>
      </c>
      <c r="M1364" s="229">
        <v>0</v>
      </c>
      <c r="N1364" s="229">
        <v>0</v>
      </c>
      <c r="O1364" s="229">
        <v>0</v>
      </c>
      <c r="P1364" s="229">
        <v>0</v>
      </c>
      <c r="Q1364" s="229">
        <v>0</v>
      </c>
      <c r="R1364" s="229">
        <v>0</v>
      </c>
      <c r="S1364" s="229">
        <v>0</v>
      </c>
      <c r="T1364" s="229">
        <v>0</v>
      </c>
      <c r="U1364" s="229">
        <v>0</v>
      </c>
      <c r="V1364" s="229">
        <v>0</v>
      </c>
      <c r="W1364" s="229">
        <v>0</v>
      </c>
      <c r="X1364" s="229">
        <v>0</v>
      </c>
      <c r="Y1364" s="229">
        <v>0</v>
      </c>
      <c r="Z1364" s="229">
        <v>0</v>
      </c>
      <c r="AA1364" s="229">
        <v>0</v>
      </c>
      <c r="AB1364" s="229">
        <v>0</v>
      </c>
      <c r="AC1364" s="229">
        <v>0</v>
      </c>
      <c r="AD1364" s="229">
        <v>0</v>
      </c>
      <c r="AE1364" s="229">
        <v>0</v>
      </c>
      <c r="AF1364" s="229">
        <v>0</v>
      </c>
      <c r="AG1364" s="229">
        <v>0</v>
      </c>
      <c r="AH1364" s="229">
        <v>0</v>
      </c>
      <c r="AI1364" s="229">
        <v>0</v>
      </c>
      <c r="AJ1364" s="229">
        <v>0</v>
      </c>
      <c r="AK1364" s="229">
        <v>0</v>
      </c>
      <c r="AL1364" s="229">
        <v>0</v>
      </c>
    </row>
    <row r="1365" spans="1:38">
      <c r="A1365" s="229">
        <v>1968</v>
      </c>
      <c r="B1365" s="229" t="s">
        <v>4047</v>
      </c>
      <c r="C1365" s="229" t="s">
        <v>4070</v>
      </c>
      <c r="D1365" s="229">
        <f t="shared" si="21"/>
        <v>0</v>
      </c>
      <c r="G1365" s="229">
        <v>0</v>
      </c>
      <c r="H1365" s="229">
        <v>0</v>
      </c>
      <c r="I1365" s="229">
        <v>0</v>
      </c>
      <c r="J1365" s="229">
        <v>0</v>
      </c>
      <c r="K1365" s="229">
        <v>0</v>
      </c>
      <c r="L1365" s="229">
        <v>0</v>
      </c>
      <c r="M1365" s="229">
        <v>0</v>
      </c>
      <c r="N1365" s="229">
        <v>0</v>
      </c>
      <c r="O1365" s="229">
        <v>0</v>
      </c>
      <c r="P1365" s="229">
        <v>0</v>
      </c>
      <c r="Q1365" s="229">
        <v>0</v>
      </c>
      <c r="R1365" s="229">
        <v>0</v>
      </c>
      <c r="S1365" s="229">
        <v>0</v>
      </c>
      <c r="T1365" s="229">
        <v>0</v>
      </c>
      <c r="U1365" s="229">
        <v>0</v>
      </c>
      <c r="V1365" s="229">
        <v>0</v>
      </c>
      <c r="W1365" s="229">
        <v>0</v>
      </c>
      <c r="X1365" s="229">
        <v>0</v>
      </c>
      <c r="Y1365" s="229">
        <v>0</v>
      </c>
      <c r="Z1365" s="229">
        <v>0</v>
      </c>
      <c r="AA1365" s="229">
        <v>0</v>
      </c>
      <c r="AB1365" s="229">
        <v>0</v>
      </c>
      <c r="AC1365" s="229">
        <v>0</v>
      </c>
      <c r="AD1365" s="229">
        <v>0</v>
      </c>
      <c r="AE1365" s="229">
        <v>0</v>
      </c>
      <c r="AF1365" s="229">
        <v>0</v>
      </c>
      <c r="AG1365" s="229">
        <v>0</v>
      </c>
      <c r="AH1365" s="229">
        <v>0</v>
      </c>
      <c r="AI1365" s="229">
        <v>0</v>
      </c>
      <c r="AJ1365" s="229">
        <v>0</v>
      </c>
      <c r="AK1365" s="229">
        <v>0</v>
      </c>
      <c r="AL1365" s="229">
        <v>0</v>
      </c>
    </row>
    <row r="1366" spans="1:38">
      <c r="A1366" s="229">
        <v>1969</v>
      </c>
      <c r="B1366" s="229" t="s">
        <v>4047</v>
      </c>
      <c r="C1366" s="229" t="s">
        <v>4071</v>
      </c>
      <c r="D1366" s="229">
        <f t="shared" si="21"/>
        <v>0</v>
      </c>
      <c r="G1366" s="229">
        <v>0</v>
      </c>
      <c r="H1366" s="229">
        <v>0</v>
      </c>
      <c r="I1366" s="229">
        <v>0</v>
      </c>
      <c r="J1366" s="229">
        <v>0</v>
      </c>
      <c r="K1366" s="229">
        <v>0</v>
      </c>
      <c r="L1366" s="229">
        <v>0</v>
      </c>
      <c r="M1366" s="229">
        <v>0</v>
      </c>
      <c r="N1366" s="229">
        <v>0</v>
      </c>
      <c r="O1366" s="229">
        <v>0</v>
      </c>
      <c r="P1366" s="229">
        <v>0</v>
      </c>
      <c r="Q1366" s="229">
        <v>0</v>
      </c>
      <c r="R1366" s="229">
        <v>0</v>
      </c>
      <c r="S1366" s="229">
        <v>0</v>
      </c>
      <c r="T1366" s="229">
        <v>0</v>
      </c>
      <c r="U1366" s="229">
        <v>0</v>
      </c>
      <c r="V1366" s="229">
        <v>0</v>
      </c>
      <c r="W1366" s="229">
        <v>0</v>
      </c>
      <c r="X1366" s="229">
        <v>0</v>
      </c>
      <c r="Y1366" s="229">
        <v>0</v>
      </c>
      <c r="Z1366" s="229">
        <v>0</v>
      </c>
      <c r="AA1366" s="229">
        <v>0</v>
      </c>
      <c r="AB1366" s="229">
        <v>0</v>
      </c>
      <c r="AC1366" s="229">
        <v>0</v>
      </c>
      <c r="AD1366" s="229">
        <v>0</v>
      </c>
      <c r="AE1366" s="229">
        <v>0</v>
      </c>
      <c r="AF1366" s="229">
        <v>0</v>
      </c>
      <c r="AG1366" s="229">
        <v>0</v>
      </c>
      <c r="AH1366" s="229">
        <v>0</v>
      </c>
      <c r="AI1366" s="229">
        <v>0</v>
      </c>
      <c r="AJ1366" s="229">
        <v>0</v>
      </c>
      <c r="AK1366" s="229">
        <v>0</v>
      </c>
      <c r="AL1366" s="229">
        <v>0</v>
      </c>
    </row>
    <row r="1367" spans="1:38">
      <c r="A1367" s="229">
        <v>1970</v>
      </c>
      <c r="B1367" s="229" t="s">
        <v>4047</v>
      </c>
      <c r="C1367" s="229" t="s">
        <v>4072</v>
      </c>
      <c r="D1367" s="229">
        <f t="shared" si="21"/>
        <v>0</v>
      </c>
      <c r="G1367" s="229">
        <v>0</v>
      </c>
      <c r="H1367" s="229">
        <v>0</v>
      </c>
      <c r="I1367" s="229">
        <v>0</v>
      </c>
      <c r="J1367" s="229">
        <v>0</v>
      </c>
      <c r="K1367" s="229">
        <v>0</v>
      </c>
      <c r="L1367" s="229">
        <v>0</v>
      </c>
      <c r="M1367" s="229">
        <v>0</v>
      </c>
      <c r="N1367" s="229">
        <v>0</v>
      </c>
      <c r="O1367" s="229">
        <v>0</v>
      </c>
      <c r="P1367" s="229">
        <v>0</v>
      </c>
      <c r="Q1367" s="229">
        <v>0</v>
      </c>
      <c r="R1367" s="229">
        <v>0</v>
      </c>
      <c r="S1367" s="229">
        <v>0</v>
      </c>
      <c r="T1367" s="229">
        <v>0</v>
      </c>
      <c r="U1367" s="229">
        <v>0</v>
      </c>
      <c r="V1367" s="229">
        <v>0</v>
      </c>
      <c r="W1367" s="229">
        <v>0</v>
      </c>
      <c r="X1367" s="229">
        <v>0</v>
      </c>
      <c r="Y1367" s="229">
        <v>0</v>
      </c>
      <c r="Z1367" s="229">
        <v>0</v>
      </c>
      <c r="AA1367" s="229">
        <v>0</v>
      </c>
      <c r="AB1367" s="229">
        <v>0</v>
      </c>
      <c r="AC1367" s="229">
        <v>0</v>
      </c>
      <c r="AD1367" s="229">
        <v>0</v>
      </c>
      <c r="AE1367" s="229">
        <v>0</v>
      </c>
      <c r="AF1367" s="229">
        <v>0</v>
      </c>
      <c r="AG1367" s="229">
        <v>0</v>
      </c>
      <c r="AH1367" s="229">
        <v>0</v>
      </c>
      <c r="AI1367" s="229">
        <v>0</v>
      </c>
      <c r="AJ1367" s="229">
        <v>0</v>
      </c>
      <c r="AK1367" s="229">
        <v>0</v>
      </c>
      <c r="AL1367" s="229">
        <v>0</v>
      </c>
    </row>
    <row r="1368" spans="1:38">
      <c r="A1368" s="229">
        <v>1973</v>
      </c>
      <c r="B1368" s="229" t="s">
        <v>4047</v>
      </c>
      <c r="C1368" s="229" t="s">
        <v>4073</v>
      </c>
      <c r="D1368" s="229">
        <f t="shared" si="21"/>
        <v>0</v>
      </c>
      <c r="G1368" s="229">
        <v>0</v>
      </c>
      <c r="H1368" s="229">
        <v>0</v>
      </c>
      <c r="I1368" s="229">
        <v>0</v>
      </c>
      <c r="J1368" s="229">
        <v>0</v>
      </c>
      <c r="K1368" s="229">
        <v>0</v>
      </c>
      <c r="L1368" s="229">
        <v>0</v>
      </c>
      <c r="M1368" s="229">
        <v>0</v>
      </c>
      <c r="N1368" s="229">
        <v>0</v>
      </c>
      <c r="O1368" s="229">
        <v>0</v>
      </c>
      <c r="P1368" s="229">
        <v>0</v>
      </c>
      <c r="Q1368" s="229">
        <v>0</v>
      </c>
      <c r="R1368" s="229">
        <v>0</v>
      </c>
      <c r="S1368" s="229">
        <v>0</v>
      </c>
      <c r="T1368" s="229">
        <v>0</v>
      </c>
      <c r="U1368" s="229">
        <v>0</v>
      </c>
      <c r="V1368" s="229">
        <v>0</v>
      </c>
      <c r="W1368" s="229">
        <v>0</v>
      </c>
      <c r="X1368" s="229">
        <v>0</v>
      </c>
      <c r="Y1368" s="229">
        <v>0</v>
      </c>
      <c r="Z1368" s="229">
        <v>0</v>
      </c>
      <c r="AA1368" s="229">
        <v>0</v>
      </c>
      <c r="AB1368" s="229">
        <v>0</v>
      </c>
      <c r="AC1368" s="229">
        <v>0</v>
      </c>
      <c r="AD1368" s="229">
        <v>0</v>
      </c>
      <c r="AE1368" s="229">
        <v>0</v>
      </c>
      <c r="AF1368" s="229">
        <v>0</v>
      </c>
      <c r="AG1368" s="229">
        <v>0</v>
      </c>
      <c r="AH1368" s="229">
        <v>0</v>
      </c>
      <c r="AI1368" s="229">
        <v>0</v>
      </c>
      <c r="AJ1368" s="229">
        <v>0</v>
      </c>
      <c r="AK1368" s="229">
        <v>0</v>
      </c>
      <c r="AL1368" s="229">
        <v>0</v>
      </c>
    </row>
    <row r="1369" spans="1:38">
      <c r="A1369" s="229">
        <v>1974</v>
      </c>
      <c r="B1369" s="229" t="s">
        <v>4047</v>
      </c>
      <c r="C1369" s="229" t="s">
        <v>4074</v>
      </c>
      <c r="D1369" s="229">
        <f t="shared" si="21"/>
        <v>0</v>
      </c>
      <c r="G1369" s="229">
        <v>0</v>
      </c>
      <c r="H1369" s="229">
        <v>0</v>
      </c>
      <c r="I1369" s="229">
        <v>0</v>
      </c>
      <c r="J1369" s="229">
        <v>0</v>
      </c>
      <c r="K1369" s="229">
        <v>0</v>
      </c>
      <c r="L1369" s="229">
        <v>0</v>
      </c>
      <c r="M1369" s="229">
        <v>0</v>
      </c>
      <c r="N1369" s="229">
        <v>0</v>
      </c>
      <c r="O1369" s="229">
        <v>0</v>
      </c>
      <c r="P1369" s="229">
        <v>0</v>
      </c>
      <c r="Q1369" s="229">
        <v>0</v>
      </c>
      <c r="R1369" s="229">
        <v>0</v>
      </c>
      <c r="S1369" s="229">
        <v>0</v>
      </c>
      <c r="T1369" s="229">
        <v>0</v>
      </c>
      <c r="U1369" s="229">
        <v>0</v>
      </c>
      <c r="V1369" s="229">
        <v>0</v>
      </c>
      <c r="W1369" s="229">
        <v>0</v>
      </c>
      <c r="X1369" s="229">
        <v>0</v>
      </c>
      <c r="Y1369" s="229">
        <v>0</v>
      </c>
      <c r="Z1369" s="229">
        <v>0</v>
      </c>
      <c r="AA1369" s="229">
        <v>0</v>
      </c>
      <c r="AB1369" s="229">
        <v>0</v>
      </c>
      <c r="AC1369" s="229">
        <v>0</v>
      </c>
      <c r="AD1369" s="229">
        <v>0</v>
      </c>
      <c r="AE1369" s="229">
        <v>0</v>
      </c>
      <c r="AF1369" s="229">
        <v>0</v>
      </c>
      <c r="AG1369" s="229">
        <v>0</v>
      </c>
      <c r="AH1369" s="229">
        <v>0</v>
      </c>
      <c r="AI1369" s="229">
        <v>0</v>
      </c>
      <c r="AJ1369" s="229">
        <v>0</v>
      </c>
      <c r="AK1369" s="229">
        <v>0</v>
      </c>
      <c r="AL1369" s="229">
        <v>0</v>
      </c>
    </row>
    <row r="1370" spans="1:38">
      <c r="A1370" s="229">
        <v>1975</v>
      </c>
      <c r="B1370" s="229" t="s">
        <v>4047</v>
      </c>
      <c r="C1370" s="229" t="s">
        <v>4075</v>
      </c>
      <c r="D1370" s="229">
        <f t="shared" si="21"/>
        <v>0</v>
      </c>
      <c r="G1370" s="229">
        <v>0</v>
      </c>
      <c r="H1370" s="229">
        <v>0</v>
      </c>
      <c r="I1370" s="229">
        <v>0</v>
      </c>
      <c r="J1370" s="229">
        <v>0</v>
      </c>
      <c r="K1370" s="229">
        <v>0</v>
      </c>
      <c r="L1370" s="229">
        <v>0</v>
      </c>
      <c r="M1370" s="229">
        <v>0</v>
      </c>
      <c r="N1370" s="229">
        <v>0</v>
      </c>
      <c r="O1370" s="229">
        <v>0</v>
      </c>
      <c r="P1370" s="229">
        <v>0</v>
      </c>
      <c r="Q1370" s="229">
        <v>0</v>
      </c>
      <c r="R1370" s="229">
        <v>0</v>
      </c>
      <c r="S1370" s="229">
        <v>0</v>
      </c>
      <c r="T1370" s="229">
        <v>0</v>
      </c>
      <c r="U1370" s="229">
        <v>0</v>
      </c>
      <c r="V1370" s="229">
        <v>0</v>
      </c>
      <c r="W1370" s="229">
        <v>0</v>
      </c>
      <c r="X1370" s="229">
        <v>0</v>
      </c>
      <c r="Y1370" s="229">
        <v>0</v>
      </c>
      <c r="Z1370" s="229">
        <v>0</v>
      </c>
      <c r="AA1370" s="229">
        <v>0</v>
      </c>
      <c r="AB1370" s="229">
        <v>0</v>
      </c>
      <c r="AC1370" s="229">
        <v>0</v>
      </c>
      <c r="AD1370" s="229">
        <v>0</v>
      </c>
      <c r="AE1370" s="229">
        <v>0</v>
      </c>
      <c r="AF1370" s="229">
        <v>0</v>
      </c>
      <c r="AG1370" s="229">
        <v>0</v>
      </c>
      <c r="AH1370" s="229">
        <v>0</v>
      </c>
      <c r="AI1370" s="229">
        <v>0</v>
      </c>
      <c r="AJ1370" s="229">
        <v>0</v>
      </c>
      <c r="AK1370" s="229">
        <v>0</v>
      </c>
      <c r="AL1370" s="229">
        <v>0</v>
      </c>
    </row>
    <row r="1371" spans="1:38">
      <c r="A1371" s="229">
        <v>1976</v>
      </c>
      <c r="B1371" s="229" t="s">
        <v>4047</v>
      </c>
      <c r="C1371" s="229" t="s">
        <v>4076</v>
      </c>
      <c r="D1371" s="229">
        <f t="shared" si="21"/>
        <v>0</v>
      </c>
      <c r="G1371" s="229">
        <v>0</v>
      </c>
      <c r="H1371" s="229">
        <v>0</v>
      </c>
      <c r="I1371" s="229">
        <v>0</v>
      </c>
      <c r="J1371" s="229">
        <v>0</v>
      </c>
      <c r="K1371" s="229">
        <v>0</v>
      </c>
      <c r="L1371" s="229">
        <v>0</v>
      </c>
      <c r="M1371" s="229">
        <v>0</v>
      </c>
      <c r="N1371" s="229">
        <v>0</v>
      </c>
      <c r="O1371" s="229">
        <v>0</v>
      </c>
      <c r="P1371" s="229">
        <v>0</v>
      </c>
      <c r="Q1371" s="229">
        <v>0</v>
      </c>
      <c r="R1371" s="229">
        <v>0</v>
      </c>
      <c r="S1371" s="229">
        <v>0</v>
      </c>
      <c r="T1371" s="229">
        <v>0</v>
      </c>
      <c r="U1371" s="229">
        <v>0</v>
      </c>
      <c r="V1371" s="229">
        <v>0</v>
      </c>
      <c r="W1371" s="229">
        <v>0</v>
      </c>
      <c r="X1371" s="229">
        <v>0</v>
      </c>
      <c r="Y1371" s="229">
        <v>0</v>
      </c>
      <c r="Z1371" s="229">
        <v>0</v>
      </c>
      <c r="AA1371" s="229">
        <v>0</v>
      </c>
      <c r="AB1371" s="229">
        <v>0</v>
      </c>
      <c r="AC1371" s="229">
        <v>0</v>
      </c>
      <c r="AD1371" s="229">
        <v>0</v>
      </c>
      <c r="AE1371" s="229">
        <v>0</v>
      </c>
      <c r="AF1371" s="229">
        <v>0</v>
      </c>
      <c r="AG1371" s="229">
        <v>0</v>
      </c>
      <c r="AH1371" s="229">
        <v>0</v>
      </c>
      <c r="AI1371" s="229">
        <v>0</v>
      </c>
      <c r="AJ1371" s="229">
        <v>0</v>
      </c>
      <c r="AK1371" s="229">
        <v>0</v>
      </c>
      <c r="AL1371" s="229">
        <v>0</v>
      </c>
    </row>
    <row r="1372" spans="1:38">
      <c r="A1372" s="229">
        <v>1977</v>
      </c>
      <c r="B1372" s="229" t="s">
        <v>4047</v>
      </c>
      <c r="C1372" s="229" t="s">
        <v>4077</v>
      </c>
      <c r="D1372" s="229">
        <f t="shared" si="21"/>
        <v>100</v>
      </c>
      <c r="G1372" s="229">
        <v>0</v>
      </c>
      <c r="H1372" s="229">
        <v>0</v>
      </c>
      <c r="I1372" s="229">
        <v>0</v>
      </c>
      <c r="J1372" s="229">
        <v>0</v>
      </c>
      <c r="K1372" s="229">
        <v>0</v>
      </c>
      <c r="L1372" s="229">
        <v>0</v>
      </c>
      <c r="M1372" s="229">
        <v>0</v>
      </c>
      <c r="N1372" s="229">
        <v>0</v>
      </c>
      <c r="O1372" s="229">
        <v>0</v>
      </c>
      <c r="P1372" s="229">
        <v>0</v>
      </c>
      <c r="Q1372" s="229">
        <v>0</v>
      </c>
      <c r="R1372" s="229">
        <v>0</v>
      </c>
      <c r="S1372" s="229">
        <v>0</v>
      </c>
      <c r="T1372" s="229">
        <v>100</v>
      </c>
      <c r="U1372" s="229">
        <v>0</v>
      </c>
      <c r="V1372" s="229">
        <v>0</v>
      </c>
      <c r="W1372" s="229">
        <v>0</v>
      </c>
      <c r="X1372" s="229">
        <v>0</v>
      </c>
      <c r="Y1372" s="229">
        <v>0</v>
      </c>
      <c r="Z1372" s="229">
        <v>0</v>
      </c>
      <c r="AA1372" s="229">
        <v>0</v>
      </c>
      <c r="AB1372" s="229">
        <v>0</v>
      </c>
      <c r="AC1372" s="229">
        <v>0</v>
      </c>
      <c r="AD1372" s="229">
        <v>0</v>
      </c>
      <c r="AE1372" s="229">
        <v>0</v>
      </c>
      <c r="AF1372" s="229">
        <v>0</v>
      </c>
      <c r="AG1372" s="229">
        <v>0</v>
      </c>
      <c r="AH1372" s="229">
        <v>0</v>
      </c>
      <c r="AI1372" s="229">
        <v>0</v>
      </c>
      <c r="AJ1372" s="229">
        <v>0</v>
      </c>
      <c r="AK1372" s="229">
        <v>0</v>
      </c>
      <c r="AL1372" s="229">
        <v>100</v>
      </c>
    </row>
    <row r="1373" spans="1:38">
      <c r="A1373" s="229">
        <v>1978</v>
      </c>
      <c r="B1373" s="229" t="s">
        <v>4047</v>
      </c>
      <c r="C1373" s="229" t="s">
        <v>4078</v>
      </c>
      <c r="D1373" s="229">
        <f t="shared" si="21"/>
        <v>0</v>
      </c>
      <c r="G1373" s="229">
        <v>0</v>
      </c>
      <c r="H1373" s="229">
        <v>0</v>
      </c>
      <c r="I1373" s="229">
        <v>0</v>
      </c>
      <c r="J1373" s="229">
        <v>0</v>
      </c>
      <c r="K1373" s="229">
        <v>0</v>
      </c>
      <c r="L1373" s="229">
        <v>0</v>
      </c>
      <c r="M1373" s="229">
        <v>0</v>
      </c>
      <c r="N1373" s="229">
        <v>0</v>
      </c>
      <c r="O1373" s="229">
        <v>0</v>
      </c>
      <c r="P1373" s="229">
        <v>0</v>
      </c>
      <c r="Q1373" s="229">
        <v>0</v>
      </c>
      <c r="R1373" s="229">
        <v>0</v>
      </c>
      <c r="S1373" s="229">
        <v>0</v>
      </c>
      <c r="T1373" s="229">
        <v>0</v>
      </c>
      <c r="U1373" s="229">
        <v>0</v>
      </c>
      <c r="V1373" s="229">
        <v>0</v>
      </c>
      <c r="W1373" s="229">
        <v>0</v>
      </c>
      <c r="X1373" s="229">
        <v>0</v>
      </c>
      <c r="Y1373" s="229">
        <v>0</v>
      </c>
      <c r="Z1373" s="229">
        <v>0</v>
      </c>
      <c r="AA1373" s="229">
        <v>0</v>
      </c>
      <c r="AB1373" s="229">
        <v>0</v>
      </c>
      <c r="AC1373" s="229">
        <v>0</v>
      </c>
      <c r="AD1373" s="229">
        <v>0</v>
      </c>
      <c r="AE1373" s="229">
        <v>0</v>
      </c>
      <c r="AF1373" s="229">
        <v>0</v>
      </c>
      <c r="AG1373" s="229">
        <v>0</v>
      </c>
      <c r="AH1373" s="229">
        <v>0</v>
      </c>
      <c r="AI1373" s="229">
        <v>0</v>
      </c>
      <c r="AJ1373" s="229">
        <v>0</v>
      </c>
      <c r="AK1373" s="229">
        <v>0</v>
      </c>
      <c r="AL1373" s="229">
        <v>0</v>
      </c>
    </row>
    <row r="1374" spans="1:38">
      <c r="A1374" s="229">
        <v>1979</v>
      </c>
      <c r="B1374" s="229" t="s">
        <v>4047</v>
      </c>
      <c r="C1374" s="229" t="s">
        <v>4079</v>
      </c>
      <c r="D1374" s="229">
        <f t="shared" si="21"/>
        <v>0</v>
      </c>
      <c r="G1374" s="229">
        <v>0</v>
      </c>
      <c r="H1374" s="229">
        <v>0</v>
      </c>
      <c r="I1374" s="229">
        <v>0</v>
      </c>
      <c r="J1374" s="229">
        <v>0</v>
      </c>
      <c r="K1374" s="229">
        <v>0</v>
      </c>
      <c r="L1374" s="229">
        <v>0</v>
      </c>
      <c r="M1374" s="229">
        <v>0</v>
      </c>
      <c r="N1374" s="229">
        <v>0</v>
      </c>
      <c r="O1374" s="229">
        <v>0</v>
      </c>
      <c r="P1374" s="229">
        <v>0</v>
      </c>
      <c r="Q1374" s="229">
        <v>0</v>
      </c>
      <c r="R1374" s="229">
        <v>0</v>
      </c>
      <c r="S1374" s="229">
        <v>0</v>
      </c>
      <c r="T1374" s="229">
        <v>0</v>
      </c>
      <c r="U1374" s="229">
        <v>0</v>
      </c>
      <c r="V1374" s="229">
        <v>0</v>
      </c>
      <c r="W1374" s="229">
        <v>0</v>
      </c>
      <c r="X1374" s="229">
        <v>0</v>
      </c>
      <c r="Y1374" s="229">
        <v>0</v>
      </c>
      <c r="Z1374" s="229">
        <v>0</v>
      </c>
      <c r="AA1374" s="229">
        <v>0</v>
      </c>
      <c r="AB1374" s="229">
        <v>0</v>
      </c>
      <c r="AC1374" s="229">
        <v>0</v>
      </c>
      <c r="AD1374" s="229">
        <v>0</v>
      </c>
      <c r="AE1374" s="229">
        <v>0</v>
      </c>
      <c r="AF1374" s="229">
        <v>0</v>
      </c>
      <c r="AG1374" s="229">
        <v>0</v>
      </c>
      <c r="AH1374" s="229">
        <v>0</v>
      </c>
      <c r="AI1374" s="229">
        <v>0</v>
      </c>
      <c r="AJ1374" s="229">
        <v>0</v>
      </c>
      <c r="AK1374" s="229">
        <v>0</v>
      </c>
      <c r="AL1374" s="229">
        <v>0</v>
      </c>
    </row>
    <row r="1375" spans="1:38">
      <c r="A1375" s="229">
        <v>1980</v>
      </c>
      <c r="B1375" s="229" t="s">
        <v>4047</v>
      </c>
      <c r="C1375" s="229" t="s">
        <v>4080</v>
      </c>
      <c r="D1375" s="229">
        <f t="shared" si="21"/>
        <v>0</v>
      </c>
      <c r="G1375" s="229">
        <v>0</v>
      </c>
      <c r="H1375" s="229">
        <v>0</v>
      </c>
      <c r="I1375" s="229">
        <v>0</v>
      </c>
      <c r="J1375" s="229">
        <v>0</v>
      </c>
      <c r="K1375" s="229">
        <v>0</v>
      </c>
      <c r="L1375" s="229">
        <v>0</v>
      </c>
      <c r="M1375" s="229">
        <v>0</v>
      </c>
      <c r="N1375" s="229">
        <v>0</v>
      </c>
      <c r="O1375" s="229">
        <v>0</v>
      </c>
      <c r="P1375" s="229">
        <v>0</v>
      </c>
      <c r="Q1375" s="229">
        <v>0</v>
      </c>
      <c r="R1375" s="229">
        <v>0</v>
      </c>
      <c r="S1375" s="229">
        <v>0</v>
      </c>
      <c r="T1375" s="229">
        <v>0</v>
      </c>
      <c r="U1375" s="229">
        <v>0</v>
      </c>
      <c r="V1375" s="229">
        <v>0</v>
      </c>
      <c r="W1375" s="229">
        <v>0</v>
      </c>
      <c r="X1375" s="229">
        <v>0</v>
      </c>
      <c r="Y1375" s="229">
        <v>0</v>
      </c>
      <c r="Z1375" s="229">
        <v>0</v>
      </c>
      <c r="AA1375" s="229">
        <v>0</v>
      </c>
      <c r="AB1375" s="229">
        <v>0</v>
      </c>
      <c r="AC1375" s="229">
        <v>0</v>
      </c>
      <c r="AD1375" s="229">
        <v>0</v>
      </c>
      <c r="AE1375" s="229">
        <v>0</v>
      </c>
      <c r="AF1375" s="229">
        <v>0</v>
      </c>
      <c r="AG1375" s="229">
        <v>0</v>
      </c>
      <c r="AH1375" s="229">
        <v>0</v>
      </c>
      <c r="AI1375" s="229">
        <v>0</v>
      </c>
      <c r="AJ1375" s="229">
        <v>0</v>
      </c>
      <c r="AK1375" s="229">
        <v>0</v>
      </c>
      <c r="AL1375" s="229">
        <v>0</v>
      </c>
    </row>
    <row r="1376" spans="1:38">
      <c r="A1376" s="229">
        <v>1981</v>
      </c>
      <c r="B1376" s="229" t="s">
        <v>4047</v>
      </c>
      <c r="C1376" s="229" t="s">
        <v>4081</v>
      </c>
      <c r="D1376" s="229">
        <f t="shared" si="21"/>
        <v>0</v>
      </c>
      <c r="G1376" s="229">
        <v>0</v>
      </c>
      <c r="H1376" s="229">
        <v>0</v>
      </c>
      <c r="I1376" s="229">
        <v>0</v>
      </c>
      <c r="J1376" s="229">
        <v>0</v>
      </c>
      <c r="K1376" s="229">
        <v>0</v>
      </c>
      <c r="L1376" s="229">
        <v>0</v>
      </c>
      <c r="M1376" s="229">
        <v>0</v>
      </c>
      <c r="N1376" s="229">
        <v>0</v>
      </c>
      <c r="O1376" s="229">
        <v>0</v>
      </c>
      <c r="P1376" s="229">
        <v>0</v>
      </c>
      <c r="Q1376" s="229">
        <v>0</v>
      </c>
      <c r="R1376" s="229">
        <v>0</v>
      </c>
      <c r="S1376" s="229">
        <v>0</v>
      </c>
      <c r="T1376" s="229">
        <v>0</v>
      </c>
      <c r="U1376" s="229">
        <v>0</v>
      </c>
      <c r="V1376" s="229">
        <v>0</v>
      </c>
      <c r="W1376" s="229">
        <v>0</v>
      </c>
      <c r="X1376" s="229">
        <v>0</v>
      </c>
      <c r="Y1376" s="229">
        <v>0</v>
      </c>
      <c r="Z1376" s="229">
        <v>0</v>
      </c>
      <c r="AA1376" s="229">
        <v>0</v>
      </c>
      <c r="AB1376" s="229">
        <v>0</v>
      </c>
      <c r="AC1376" s="229">
        <v>0</v>
      </c>
      <c r="AD1376" s="229">
        <v>0</v>
      </c>
      <c r="AE1376" s="229">
        <v>0</v>
      </c>
      <c r="AF1376" s="229">
        <v>0</v>
      </c>
      <c r="AG1376" s="229">
        <v>0</v>
      </c>
      <c r="AH1376" s="229">
        <v>0</v>
      </c>
      <c r="AI1376" s="229">
        <v>0</v>
      </c>
      <c r="AJ1376" s="229">
        <v>0</v>
      </c>
      <c r="AK1376" s="229">
        <v>0</v>
      </c>
      <c r="AL1376" s="229">
        <v>0</v>
      </c>
    </row>
    <row r="1377" spans="1:38">
      <c r="A1377" s="229">
        <v>1982</v>
      </c>
      <c r="B1377" s="229" t="s">
        <v>4047</v>
      </c>
      <c r="C1377" s="229" t="s">
        <v>4082</v>
      </c>
      <c r="D1377" s="229">
        <f t="shared" si="21"/>
        <v>0</v>
      </c>
      <c r="G1377" s="229">
        <v>0</v>
      </c>
      <c r="H1377" s="229">
        <v>0</v>
      </c>
      <c r="I1377" s="229">
        <v>0</v>
      </c>
      <c r="J1377" s="229">
        <v>0</v>
      </c>
      <c r="K1377" s="229">
        <v>0</v>
      </c>
      <c r="L1377" s="229">
        <v>0</v>
      </c>
      <c r="M1377" s="229">
        <v>0</v>
      </c>
      <c r="N1377" s="229">
        <v>0</v>
      </c>
      <c r="O1377" s="229">
        <v>0</v>
      </c>
      <c r="P1377" s="229">
        <v>0</v>
      </c>
      <c r="Q1377" s="229">
        <v>0</v>
      </c>
      <c r="R1377" s="229">
        <v>0</v>
      </c>
      <c r="S1377" s="229">
        <v>0</v>
      </c>
      <c r="T1377" s="229">
        <v>0</v>
      </c>
      <c r="U1377" s="229">
        <v>0</v>
      </c>
      <c r="V1377" s="229">
        <v>0</v>
      </c>
      <c r="W1377" s="229">
        <v>0</v>
      </c>
      <c r="X1377" s="229">
        <v>0</v>
      </c>
      <c r="Y1377" s="229">
        <v>0</v>
      </c>
      <c r="Z1377" s="229">
        <v>0</v>
      </c>
      <c r="AA1377" s="229">
        <v>0</v>
      </c>
      <c r="AB1377" s="229">
        <v>0</v>
      </c>
      <c r="AC1377" s="229">
        <v>0</v>
      </c>
      <c r="AD1377" s="229">
        <v>0</v>
      </c>
      <c r="AE1377" s="229">
        <v>0</v>
      </c>
      <c r="AF1377" s="229">
        <v>0</v>
      </c>
      <c r="AG1377" s="229">
        <v>0</v>
      </c>
      <c r="AH1377" s="229">
        <v>0</v>
      </c>
      <c r="AI1377" s="229">
        <v>0</v>
      </c>
      <c r="AJ1377" s="229">
        <v>0</v>
      </c>
      <c r="AK1377" s="229">
        <v>0</v>
      </c>
      <c r="AL1377" s="229">
        <v>0</v>
      </c>
    </row>
    <row r="1378" spans="1:38">
      <c r="A1378" s="229">
        <v>1983</v>
      </c>
      <c r="B1378" s="229" t="s">
        <v>4047</v>
      </c>
      <c r="C1378" s="229" t="s">
        <v>4083</v>
      </c>
      <c r="D1378" s="229">
        <f t="shared" si="21"/>
        <v>0</v>
      </c>
      <c r="G1378" s="229">
        <v>0</v>
      </c>
      <c r="H1378" s="229">
        <v>0</v>
      </c>
      <c r="I1378" s="229">
        <v>0</v>
      </c>
      <c r="J1378" s="229">
        <v>0</v>
      </c>
      <c r="K1378" s="229">
        <v>0</v>
      </c>
      <c r="L1378" s="229">
        <v>0</v>
      </c>
      <c r="M1378" s="229">
        <v>0</v>
      </c>
      <c r="N1378" s="229">
        <v>0</v>
      </c>
      <c r="O1378" s="229">
        <v>0</v>
      </c>
      <c r="P1378" s="229">
        <v>0</v>
      </c>
      <c r="Q1378" s="229">
        <v>0</v>
      </c>
      <c r="R1378" s="229">
        <v>0</v>
      </c>
      <c r="S1378" s="229">
        <v>0</v>
      </c>
      <c r="T1378" s="229">
        <v>0</v>
      </c>
      <c r="U1378" s="229">
        <v>0</v>
      </c>
      <c r="V1378" s="229">
        <v>0</v>
      </c>
      <c r="W1378" s="229">
        <v>0</v>
      </c>
      <c r="X1378" s="229">
        <v>0</v>
      </c>
      <c r="Y1378" s="229">
        <v>0</v>
      </c>
      <c r="Z1378" s="229">
        <v>0</v>
      </c>
      <c r="AA1378" s="229">
        <v>0</v>
      </c>
      <c r="AB1378" s="229">
        <v>0</v>
      </c>
      <c r="AC1378" s="229">
        <v>0</v>
      </c>
      <c r="AD1378" s="229">
        <v>0</v>
      </c>
      <c r="AE1378" s="229">
        <v>0</v>
      </c>
      <c r="AF1378" s="229">
        <v>0</v>
      </c>
      <c r="AG1378" s="229">
        <v>0</v>
      </c>
      <c r="AH1378" s="229">
        <v>0</v>
      </c>
      <c r="AI1378" s="229">
        <v>0</v>
      </c>
      <c r="AJ1378" s="229">
        <v>0</v>
      </c>
      <c r="AK1378" s="229">
        <v>0</v>
      </c>
      <c r="AL1378" s="229">
        <v>0</v>
      </c>
    </row>
    <row r="1379" spans="1:38">
      <c r="A1379" s="229">
        <v>1984</v>
      </c>
      <c r="B1379" s="229" t="s">
        <v>4047</v>
      </c>
      <c r="C1379" s="229" t="s">
        <v>4084</v>
      </c>
      <c r="D1379" s="229">
        <f t="shared" si="21"/>
        <v>0</v>
      </c>
      <c r="G1379" s="229">
        <v>0</v>
      </c>
      <c r="H1379" s="229">
        <v>0</v>
      </c>
      <c r="I1379" s="229">
        <v>0</v>
      </c>
      <c r="J1379" s="229">
        <v>0</v>
      </c>
      <c r="K1379" s="229">
        <v>0</v>
      </c>
      <c r="L1379" s="229">
        <v>0</v>
      </c>
      <c r="M1379" s="229">
        <v>0</v>
      </c>
      <c r="N1379" s="229">
        <v>0</v>
      </c>
      <c r="O1379" s="229">
        <v>0</v>
      </c>
      <c r="P1379" s="229">
        <v>0</v>
      </c>
      <c r="Q1379" s="229">
        <v>0</v>
      </c>
      <c r="R1379" s="229">
        <v>0</v>
      </c>
      <c r="S1379" s="229">
        <v>0</v>
      </c>
      <c r="T1379" s="229">
        <v>0</v>
      </c>
      <c r="U1379" s="229">
        <v>0</v>
      </c>
      <c r="V1379" s="229">
        <v>0</v>
      </c>
      <c r="W1379" s="229">
        <v>0</v>
      </c>
      <c r="X1379" s="229">
        <v>0</v>
      </c>
      <c r="Y1379" s="229">
        <v>0</v>
      </c>
      <c r="Z1379" s="229">
        <v>0</v>
      </c>
      <c r="AA1379" s="229">
        <v>0</v>
      </c>
      <c r="AB1379" s="229">
        <v>0</v>
      </c>
      <c r="AC1379" s="229">
        <v>0</v>
      </c>
      <c r="AD1379" s="229">
        <v>0</v>
      </c>
      <c r="AE1379" s="229">
        <v>0</v>
      </c>
      <c r="AF1379" s="229">
        <v>0</v>
      </c>
      <c r="AG1379" s="229">
        <v>0</v>
      </c>
      <c r="AH1379" s="229">
        <v>0</v>
      </c>
      <c r="AI1379" s="229">
        <v>0</v>
      </c>
      <c r="AJ1379" s="229">
        <v>0</v>
      </c>
      <c r="AK1379" s="229">
        <v>0</v>
      </c>
      <c r="AL1379" s="229">
        <v>0</v>
      </c>
    </row>
    <row r="1380" spans="1:38">
      <c r="A1380" s="229">
        <v>1985</v>
      </c>
      <c r="B1380" s="229" t="s">
        <v>4047</v>
      </c>
      <c r="C1380" s="229" t="s">
        <v>4085</v>
      </c>
      <c r="D1380" s="229">
        <f t="shared" si="21"/>
        <v>0</v>
      </c>
      <c r="G1380" s="229">
        <v>0</v>
      </c>
      <c r="H1380" s="229">
        <v>0</v>
      </c>
      <c r="I1380" s="229">
        <v>0</v>
      </c>
      <c r="J1380" s="229">
        <v>0</v>
      </c>
      <c r="K1380" s="229">
        <v>0</v>
      </c>
      <c r="L1380" s="229">
        <v>0</v>
      </c>
      <c r="M1380" s="229">
        <v>0</v>
      </c>
      <c r="N1380" s="229">
        <v>0</v>
      </c>
      <c r="O1380" s="229">
        <v>0</v>
      </c>
      <c r="P1380" s="229">
        <v>0</v>
      </c>
      <c r="Q1380" s="229">
        <v>0</v>
      </c>
      <c r="R1380" s="229">
        <v>0</v>
      </c>
      <c r="S1380" s="229">
        <v>0</v>
      </c>
      <c r="T1380" s="229">
        <v>0</v>
      </c>
      <c r="U1380" s="229">
        <v>0</v>
      </c>
      <c r="V1380" s="229">
        <v>0</v>
      </c>
      <c r="W1380" s="229">
        <v>0</v>
      </c>
      <c r="X1380" s="229">
        <v>0</v>
      </c>
      <c r="Y1380" s="229">
        <v>0</v>
      </c>
      <c r="Z1380" s="229">
        <v>0</v>
      </c>
      <c r="AA1380" s="229">
        <v>0</v>
      </c>
      <c r="AB1380" s="229">
        <v>0</v>
      </c>
      <c r="AC1380" s="229">
        <v>0</v>
      </c>
      <c r="AD1380" s="229">
        <v>0</v>
      </c>
      <c r="AE1380" s="229">
        <v>0</v>
      </c>
      <c r="AF1380" s="229">
        <v>0</v>
      </c>
      <c r="AG1380" s="229">
        <v>0</v>
      </c>
      <c r="AH1380" s="229">
        <v>0</v>
      </c>
      <c r="AI1380" s="229">
        <v>0</v>
      </c>
      <c r="AJ1380" s="229">
        <v>0</v>
      </c>
      <c r="AK1380" s="229">
        <v>0</v>
      </c>
      <c r="AL1380" s="229">
        <v>0</v>
      </c>
    </row>
    <row r="1381" spans="1:38">
      <c r="A1381" s="229">
        <v>1987</v>
      </c>
      <c r="B1381" s="229" t="s">
        <v>4047</v>
      </c>
      <c r="C1381" s="229" t="s">
        <v>4086</v>
      </c>
      <c r="D1381" s="229">
        <f t="shared" si="21"/>
        <v>0</v>
      </c>
      <c r="G1381" s="229">
        <v>0</v>
      </c>
      <c r="H1381" s="229">
        <v>0</v>
      </c>
      <c r="I1381" s="229">
        <v>0</v>
      </c>
      <c r="J1381" s="229">
        <v>0</v>
      </c>
      <c r="K1381" s="229">
        <v>0</v>
      </c>
      <c r="L1381" s="229">
        <v>0</v>
      </c>
      <c r="M1381" s="229">
        <v>0</v>
      </c>
      <c r="N1381" s="229">
        <v>0</v>
      </c>
      <c r="O1381" s="229">
        <v>0</v>
      </c>
      <c r="P1381" s="229">
        <v>0</v>
      </c>
      <c r="Q1381" s="229">
        <v>0</v>
      </c>
      <c r="R1381" s="229">
        <v>0</v>
      </c>
      <c r="S1381" s="229">
        <v>0</v>
      </c>
      <c r="T1381" s="229">
        <v>0</v>
      </c>
      <c r="U1381" s="229">
        <v>0</v>
      </c>
      <c r="V1381" s="229">
        <v>0</v>
      </c>
      <c r="W1381" s="229">
        <v>0</v>
      </c>
      <c r="X1381" s="229">
        <v>0</v>
      </c>
      <c r="Y1381" s="229">
        <v>0</v>
      </c>
      <c r="Z1381" s="229">
        <v>0</v>
      </c>
      <c r="AA1381" s="229">
        <v>0</v>
      </c>
      <c r="AB1381" s="229">
        <v>0</v>
      </c>
      <c r="AC1381" s="229">
        <v>0</v>
      </c>
      <c r="AD1381" s="229">
        <v>0</v>
      </c>
      <c r="AE1381" s="229">
        <v>0</v>
      </c>
      <c r="AF1381" s="229">
        <v>0</v>
      </c>
      <c r="AG1381" s="229">
        <v>0</v>
      </c>
      <c r="AH1381" s="229">
        <v>0</v>
      </c>
      <c r="AI1381" s="229">
        <v>0</v>
      </c>
      <c r="AJ1381" s="229">
        <v>0</v>
      </c>
      <c r="AK1381" s="229">
        <v>0</v>
      </c>
      <c r="AL1381" s="229">
        <v>0</v>
      </c>
    </row>
    <row r="1382" spans="1:38">
      <c r="A1382" s="229">
        <v>1989</v>
      </c>
      <c r="B1382" s="229" t="s">
        <v>4047</v>
      </c>
      <c r="C1382" s="229" t="s">
        <v>4087</v>
      </c>
      <c r="D1382" s="229">
        <f t="shared" si="21"/>
        <v>0</v>
      </c>
      <c r="G1382" s="229">
        <v>0</v>
      </c>
      <c r="H1382" s="229">
        <v>0</v>
      </c>
      <c r="I1382" s="229">
        <v>0</v>
      </c>
      <c r="J1382" s="229">
        <v>0</v>
      </c>
      <c r="K1382" s="229">
        <v>0</v>
      </c>
      <c r="L1382" s="229">
        <v>0</v>
      </c>
      <c r="M1382" s="229">
        <v>0</v>
      </c>
      <c r="N1382" s="229">
        <v>0</v>
      </c>
      <c r="O1382" s="229">
        <v>0</v>
      </c>
      <c r="P1382" s="229">
        <v>0</v>
      </c>
      <c r="Q1382" s="229">
        <v>0</v>
      </c>
      <c r="R1382" s="229">
        <v>0</v>
      </c>
      <c r="S1382" s="229">
        <v>0</v>
      </c>
      <c r="T1382" s="229">
        <v>0</v>
      </c>
      <c r="U1382" s="229">
        <v>0</v>
      </c>
      <c r="V1382" s="229">
        <v>0</v>
      </c>
      <c r="W1382" s="229">
        <v>0</v>
      </c>
      <c r="X1382" s="229">
        <v>0</v>
      </c>
      <c r="Y1382" s="229">
        <v>0</v>
      </c>
      <c r="Z1382" s="229">
        <v>0</v>
      </c>
      <c r="AA1382" s="229">
        <v>0</v>
      </c>
      <c r="AB1382" s="229">
        <v>0</v>
      </c>
      <c r="AC1382" s="229">
        <v>0</v>
      </c>
      <c r="AD1382" s="229">
        <v>0</v>
      </c>
      <c r="AE1382" s="229">
        <v>0</v>
      </c>
      <c r="AF1382" s="229">
        <v>0</v>
      </c>
      <c r="AG1382" s="229">
        <v>0</v>
      </c>
      <c r="AH1382" s="229">
        <v>0</v>
      </c>
      <c r="AI1382" s="229">
        <v>0</v>
      </c>
      <c r="AJ1382" s="229">
        <v>0</v>
      </c>
      <c r="AK1382" s="229">
        <v>0</v>
      </c>
      <c r="AL1382" s="229">
        <v>0</v>
      </c>
    </row>
    <row r="1383" spans="1:38">
      <c r="A1383" s="229">
        <v>1990</v>
      </c>
      <c r="B1383" s="229" t="s">
        <v>4047</v>
      </c>
      <c r="C1383" s="229" t="s">
        <v>4088</v>
      </c>
      <c r="D1383" s="229">
        <f t="shared" si="21"/>
        <v>0</v>
      </c>
      <c r="G1383" s="229">
        <v>0</v>
      </c>
      <c r="H1383" s="229">
        <v>0</v>
      </c>
      <c r="I1383" s="229">
        <v>0</v>
      </c>
      <c r="J1383" s="229">
        <v>0</v>
      </c>
      <c r="K1383" s="229">
        <v>0</v>
      </c>
      <c r="L1383" s="229">
        <v>0</v>
      </c>
      <c r="M1383" s="229">
        <v>0</v>
      </c>
      <c r="N1383" s="229">
        <v>0</v>
      </c>
      <c r="O1383" s="229">
        <v>0</v>
      </c>
      <c r="P1383" s="229">
        <v>0</v>
      </c>
      <c r="Q1383" s="229">
        <v>0</v>
      </c>
      <c r="R1383" s="229">
        <v>0</v>
      </c>
      <c r="S1383" s="229">
        <v>0</v>
      </c>
      <c r="T1383" s="229">
        <v>0</v>
      </c>
      <c r="U1383" s="229">
        <v>0</v>
      </c>
      <c r="V1383" s="229">
        <v>0</v>
      </c>
      <c r="W1383" s="229">
        <v>0</v>
      </c>
      <c r="X1383" s="229">
        <v>0</v>
      </c>
      <c r="Y1383" s="229">
        <v>0</v>
      </c>
      <c r="Z1383" s="229">
        <v>0</v>
      </c>
      <c r="AA1383" s="229">
        <v>0</v>
      </c>
      <c r="AB1383" s="229">
        <v>0</v>
      </c>
      <c r="AC1383" s="229">
        <v>0</v>
      </c>
      <c r="AD1383" s="229">
        <v>0</v>
      </c>
      <c r="AE1383" s="229">
        <v>0</v>
      </c>
      <c r="AF1383" s="229">
        <v>0</v>
      </c>
      <c r="AG1383" s="229">
        <v>0</v>
      </c>
      <c r="AH1383" s="229">
        <v>0</v>
      </c>
      <c r="AI1383" s="229">
        <v>0</v>
      </c>
      <c r="AJ1383" s="229">
        <v>0</v>
      </c>
      <c r="AK1383" s="229">
        <v>0</v>
      </c>
      <c r="AL1383" s="229">
        <v>0</v>
      </c>
    </row>
    <row r="1384" spans="1:38">
      <c r="A1384" s="229">
        <v>1991</v>
      </c>
      <c r="B1384" s="229" t="s">
        <v>4047</v>
      </c>
      <c r="C1384" s="229" t="s">
        <v>4089</v>
      </c>
      <c r="D1384" s="229">
        <f t="shared" si="21"/>
        <v>0</v>
      </c>
      <c r="G1384" s="229">
        <v>0</v>
      </c>
      <c r="H1384" s="229">
        <v>0</v>
      </c>
      <c r="I1384" s="229">
        <v>0</v>
      </c>
      <c r="J1384" s="229">
        <v>0</v>
      </c>
      <c r="K1384" s="229">
        <v>0</v>
      </c>
      <c r="L1384" s="229">
        <v>0</v>
      </c>
      <c r="M1384" s="229">
        <v>0</v>
      </c>
      <c r="N1384" s="229">
        <v>0</v>
      </c>
      <c r="O1384" s="229">
        <v>0</v>
      </c>
      <c r="P1384" s="229">
        <v>0</v>
      </c>
      <c r="Q1384" s="229">
        <v>0</v>
      </c>
      <c r="R1384" s="229">
        <v>0</v>
      </c>
      <c r="S1384" s="229">
        <v>0</v>
      </c>
      <c r="T1384" s="229">
        <v>0</v>
      </c>
      <c r="U1384" s="229">
        <v>0</v>
      </c>
      <c r="V1384" s="229">
        <v>0</v>
      </c>
      <c r="W1384" s="229">
        <v>0</v>
      </c>
      <c r="X1384" s="229">
        <v>0</v>
      </c>
      <c r="Y1384" s="229">
        <v>0</v>
      </c>
      <c r="Z1384" s="229">
        <v>0</v>
      </c>
      <c r="AA1384" s="229">
        <v>0</v>
      </c>
      <c r="AB1384" s="229">
        <v>0</v>
      </c>
      <c r="AC1384" s="229">
        <v>0</v>
      </c>
      <c r="AD1384" s="229">
        <v>0</v>
      </c>
      <c r="AE1384" s="229">
        <v>0</v>
      </c>
      <c r="AF1384" s="229">
        <v>0</v>
      </c>
      <c r="AG1384" s="229">
        <v>0</v>
      </c>
      <c r="AH1384" s="229">
        <v>0</v>
      </c>
      <c r="AI1384" s="229">
        <v>0</v>
      </c>
      <c r="AJ1384" s="229">
        <v>0</v>
      </c>
      <c r="AK1384" s="229">
        <v>0</v>
      </c>
      <c r="AL1384" s="229">
        <v>0</v>
      </c>
    </row>
    <row r="1385" spans="1:38">
      <c r="A1385" s="229">
        <v>1992</v>
      </c>
      <c r="B1385" s="229" t="s">
        <v>4047</v>
      </c>
      <c r="C1385" s="229" t="s">
        <v>4090</v>
      </c>
      <c r="D1385" s="229">
        <f t="shared" si="21"/>
        <v>0</v>
      </c>
      <c r="G1385" s="229">
        <v>0</v>
      </c>
      <c r="H1385" s="229">
        <v>0</v>
      </c>
      <c r="I1385" s="229">
        <v>0</v>
      </c>
      <c r="J1385" s="229">
        <v>0</v>
      </c>
      <c r="K1385" s="229">
        <v>0</v>
      </c>
      <c r="L1385" s="229">
        <v>0</v>
      </c>
      <c r="M1385" s="229">
        <v>0</v>
      </c>
      <c r="N1385" s="229">
        <v>0</v>
      </c>
      <c r="O1385" s="229">
        <v>0</v>
      </c>
      <c r="P1385" s="229">
        <v>0</v>
      </c>
      <c r="Q1385" s="229">
        <v>0</v>
      </c>
      <c r="R1385" s="229">
        <v>0</v>
      </c>
      <c r="S1385" s="229">
        <v>0</v>
      </c>
      <c r="T1385" s="229">
        <v>0</v>
      </c>
      <c r="U1385" s="229">
        <v>0</v>
      </c>
      <c r="V1385" s="229">
        <v>0</v>
      </c>
      <c r="W1385" s="229">
        <v>0</v>
      </c>
      <c r="X1385" s="229">
        <v>0</v>
      </c>
      <c r="Y1385" s="229">
        <v>0</v>
      </c>
      <c r="Z1385" s="229">
        <v>0</v>
      </c>
      <c r="AA1385" s="229">
        <v>0</v>
      </c>
      <c r="AB1385" s="229">
        <v>0</v>
      </c>
      <c r="AC1385" s="229">
        <v>0</v>
      </c>
      <c r="AD1385" s="229">
        <v>0</v>
      </c>
      <c r="AE1385" s="229">
        <v>0</v>
      </c>
      <c r="AF1385" s="229">
        <v>0</v>
      </c>
      <c r="AG1385" s="229">
        <v>0</v>
      </c>
      <c r="AH1385" s="229">
        <v>0</v>
      </c>
      <c r="AI1385" s="229">
        <v>0</v>
      </c>
      <c r="AJ1385" s="229">
        <v>0</v>
      </c>
      <c r="AK1385" s="229">
        <v>0</v>
      </c>
      <c r="AL1385" s="229">
        <v>0</v>
      </c>
    </row>
    <row r="1386" spans="1:38">
      <c r="A1386" s="229">
        <v>1994</v>
      </c>
      <c r="B1386" s="229" t="s">
        <v>4047</v>
      </c>
      <c r="C1386" s="229" t="s">
        <v>4091</v>
      </c>
      <c r="D1386" s="229">
        <f t="shared" si="21"/>
        <v>0</v>
      </c>
      <c r="G1386" s="229">
        <v>0</v>
      </c>
      <c r="H1386" s="229">
        <v>0</v>
      </c>
      <c r="I1386" s="229">
        <v>0</v>
      </c>
      <c r="J1386" s="229">
        <v>0</v>
      </c>
      <c r="K1386" s="229">
        <v>0</v>
      </c>
      <c r="L1386" s="229">
        <v>0</v>
      </c>
      <c r="M1386" s="229">
        <v>0</v>
      </c>
      <c r="N1386" s="229">
        <v>0</v>
      </c>
      <c r="O1386" s="229">
        <v>0</v>
      </c>
      <c r="P1386" s="229">
        <v>0</v>
      </c>
      <c r="Q1386" s="229">
        <v>0</v>
      </c>
      <c r="R1386" s="229">
        <v>0</v>
      </c>
      <c r="S1386" s="229">
        <v>0</v>
      </c>
      <c r="T1386" s="229">
        <v>0</v>
      </c>
      <c r="U1386" s="229">
        <v>0</v>
      </c>
      <c r="V1386" s="229">
        <v>0</v>
      </c>
      <c r="W1386" s="229">
        <v>0</v>
      </c>
      <c r="X1386" s="229">
        <v>0</v>
      </c>
      <c r="Y1386" s="229">
        <v>0</v>
      </c>
      <c r="Z1386" s="229">
        <v>0</v>
      </c>
      <c r="AA1386" s="229">
        <v>0</v>
      </c>
      <c r="AB1386" s="229">
        <v>0</v>
      </c>
      <c r="AC1386" s="229">
        <v>0</v>
      </c>
      <c r="AD1386" s="229">
        <v>0</v>
      </c>
      <c r="AE1386" s="229">
        <v>0</v>
      </c>
      <c r="AF1386" s="229">
        <v>0</v>
      </c>
      <c r="AG1386" s="229">
        <v>0</v>
      </c>
      <c r="AH1386" s="229">
        <v>0</v>
      </c>
      <c r="AI1386" s="229">
        <v>0</v>
      </c>
      <c r="AJ1386" s="229">
        <v>0</v>
      </c>
      <c r="AK1386" s="229">
        <v>0</v>
      </c>
      <c r="AL1386" s="229">
        <v>0</v>
      </c>
    </row>
    <row r="1387" spans="1:38">
      <c r="A1387" s="229">
        <v>1995</v>
      </c>
      <c r="B1387" s="229" t="s">
        <v>4047</v>
      </c>
      <c r="C1387" s="229" t="s">
        <v>4092</v>
      </c>
      <c r="D1387" s="229">
        <f t="shared" si="21"/>
        <v>0</v>
      </c>
      <c r="G1387" s="229">
        <v>0</v>
      </c>
      <c r="H1387" s="229">
        <v>0</v>
      </c>
      <c r="I1387" s="229">
        <v>0</v>
      </c>
      <c r="J1387" s="229">
        <v>0</v>
      </c>
      <c r="K1387" s="229">
        <v>0</v>
      </c>
      <c r="L1387" s="229">
        <v>0</v>
      </c>
      <c r="M1387" s="229">
        <v>0</v>
      </c>
      <c r="N1387" s="229">
        <v>0</v>
      </c>
      <c r="O1387" s="229">
        <v>0</v>
      </c>
      <c r="P1387" s="229">
        <v>0</v>
      </c>
      <c r="Q1387" s="229">
        <v>0</v>
      </c>
      <c r="R1387" s="229">
        <v>0</v>
      </c>
      <c r="S1387" s="229">
        <v>0</v>
      </c>
      <c r="T1387" s="229">
        <v>0</v>
      </c>
      <c r="U1387" s="229">
        <v>0</v>
      </c>
      <c r="V1387" s="229">
        <v>0</v>
      </c>
      <c r="W1387" s="229">
        <v>0</v>
      </c>
      <c r="X1387" s="229">
        <v>0</v>
      </c>
      <c r="Y1387" s="229">
        <v>0</v>
      </c>
      <c r="Z1387" s="229">
        <v>0</v>
      </c>
      <c r="AA1387" s="229">
        <v>0</v>
      </c>
      <c r="AB1387" s="229">
        <v>0</v>
      </c>
      <c r="AC1387" s="229">
        <v>0</v>
      </c>
      <c r="AD1387" s="229">
        <v>0</v>
      </c>
      <c r="AE1387" s="229">
        <v>0</v>
      </c>
      <c r="AF1387" s="229">
        <v>0</v>
      </c>
      <c r="AG1387" s="229">
        <v>0</v>
      </c>
      <c r="AH1387" s="229">
        <v>0</v>
      </c>
      <c r="AI1387" s="229">
        <v>0</v>
      </c>
      <c r="AJ1387" s="229">
        <v>0</v>
      </c>
      <c r="AK1387" s="229">
        <v>0</v>
      </c>
      <c r="AL1387" s="229">
        <v>0</v>
      </c>
    </row>
    <row r="1388" spans="1:38">
      <c r="A1388" s="229">
        <v>1996</v>
      </c>
      <c r="B1388" s="229" t="s">
        <v>4047</v>
      </c>
      <c r="C1388" s="229" t="s">
        <v>4093</v>
      </c>
      <c r="D1388" s="229">
        <f t="shared" si="21"/>
        <v>0</v>
      </c>
      <c r="G1388" s="229">
        <v>0</v>
      </c>
      <c r="H1388" s="229">
        <v>0</v>
      </c>
      <c r="I1388" s="229">
        <v>0</v>
      </c>
      <c r="J1388" s="229">
        <v>0</v>
      </c>
      <c r="K1388" s="229">
        <v>0</v>
      </c>
      <c r="L1388" s="229">
        <v>0</v>
      </c>
      <c r="M1388" s="229">
        <v>0</v>
      </c>
      <c r="N1388" s="229">
        <v>0</v>
      </c>
      <c r="O1388" s="229">
        <v>0</v>
      </c>
      <c r="P1388" s="229">
        <v>0</v>
      </c>
      <c r="Q1388" s="229">
        <v>0</v>
      </c>
      <c r="R1388" s="229">
        <v>0</v>
      </c>
      <c r="S1388" s="229">
        <v>0</v>
      </c>
      <c r="T1388" s="229">
        <v>0</v>
      </c>
      <c r="U1388" s="229">
        <v>0</v>
      </c>
      <c r="V1388" s="229">
        <v>0</v>
      </c>
      <c r="W1388" s="229">
        <v>0</v>
      </c>
      <c r="X1388" s="229">
        <v>0</v>
      </c>
      <c r="Y1388" s="229">
        <v>0</v>
      </c>
      <c r="Z1388" s="229">
        <v>0</v>
      </c>
      <c r="AA1388" s="229">
        <v>0</v>
      </c>
      <c r="AB1388" s="229">
        <v>0</v>
      </c>
      <c r="AC1388" s="229">
        <v>0</v>
      </c>
      <c r="AD1388" s="229">
        <v>0</v>
      </c>
      <c r="AE1388" s="229">
        <v>0</v>
      </c>
      <c r="AF1388" s="229">
        <v>0</v>
      </c>
      <c r="AG1388" s="229">
        <v>0</v>
      </c>
      <c r="AH1388" s="229">
        <v>0</v>
      </c>
      <c r="AI1388" s="229">
        <v>0</v>
      </c>
      <c r="AJ1388" s="229">
        <v>0</v>
      </c>
      <c r="AK1388" s="229">
        <v>0</v>
      </c>
      <c r="AL1388" s="229">
        <v>0</v>
      </c>
    </row>
    <row r="1389" spans="1:38">
      <c r="A1389" s="229">
        <v>1997</v>
      </c>
      <c r="B1389" s="229" t="s">
        <v>4047</v>
      </c>
      <c r="C1389" s="229" t="s">
        <v>2699</v>
      </c>
      <c r="D1389" s="229">
        <f t="shared" si="21"/>
        <v>0</v>
      </c>
      <c r="G1389" s="229">
        <v>0</v>
      </c>
      <c r="H1389" s="229">
        <v>0</v>
      </c>
      <c r="I1389" s="229">
        <v>0</v>
      </c>
      <c r="J1389" s="229">
        <v>0</v>
      </c>
      <c r="K1389" s="229">
        <v>0</v>
      </c>
      <c r="L1389" s="229">
        <v>0</v>
      </c>
      <c r="M1389" s="229">
        <v>0</v>
      </c>
      <c r="N1389" s="229">
        <v>0</v>
      </c>
      <c r="O1389" s="229">
        <v>0</v>
      </c>
      <c r="P1389" s="229">
        <v>0</v>
      </c>
      <c r="Q1389" s="229">
        <v>0</v>
      </c>
      <c r="R1389" s="229">
        <v>0</v>
      </c>
      <c r="S1389" s="229">
        <v>0</v>
      </c>
      <c r="T1389" s="229">
        <v>0</v>
      </c>
      <c r="U1389" s="229">
        <v>0</v>
      </c>
      <c r="V1389" s="229">
        <v>0</v>
      </c>
      <c r="W1389" s="229">
        <v>0</v>
      </c>
      <c r="X1389" s="229">
        <v>0</v>
      </c>
      <c r="Y1389" s="229">
        <v>0</v>
      </c>
      <c r="Z1389" s="229">
        <v>0</v>
      </c>
      <c r="AA1389" s="229">
        <v>0</v>
      </c>
      <c r="AB1389" s="229">
        <v>0</v>
      </c>
      <c r="AC1389" s="229">
        <v>0</v>
      </c>
      <c r="AD1389" s="229">
        <v>0</v>
      </c>
      <c r="AE1389" s="229">
        <v>0</v>
      </c>
      <c r="AF1389" s="229">
        <v>0</v>
      </c>
      <c r="AG1389" s="229">
        <v>0</v>
      </c>
      <c r="AH1389" s="229">
        <v>0</v>
      </c>
      <c r="AI1389" s="229">
        <v>0</v>
      </c>
      <c r="AJ1389" s="229">
        <v>0</v>
      </c>
      <c r="AK1389" s="229">
        <v>0</v>
      </c>
      <c r="AL1389" s="229">
        <v>0</v>
      </c>
    </row>
    <row r="1390" spans="1:38">
      <c r="A1390" s="229">
        <v>2000</v>
      </c>
      <c r="B1390" s="229" t="s">
        <v>4047</v>
      </c>
      <c r="C1390" s="229" t="s">
        <v>4094</v>
      </c>
      <c r="D1390" s="229">
        <f t="shared" si="21"/>
        <v>0</v>
      </c>
      <c r="G1390" s="229">
        <v>0</v>
      </c>
      <c r="H1390" s="229">
        <v>0</v>
      </c>
      <c r="I1390" s="229">
        <v>0</v>
      </c>
      <c r="J1390" s="229">
        <v>0</v>
      </c>
      <c r="K1390" s="229">
        <v>0</v>
      </c>
      <c r="L1390" s="229">
        <v>0</v>
      </c>
      <c r="M1390" s="229">
        <v>0</v>
      </c>
      <c r="N1390" s="229">
        <v>0</v>
      </c>
      <c r="O1390" s="229">
        <v>0</v>
      </c>
      <c r="P1390" s="229">
        <v>0</v>
      </c>
      <c r="Q1390" s="229">
        <v>0</v>
      </c>
      <c r="R1390" s="229">
        <v>0</v>
      </c>
      <c r="S1390" s="229">
        <v>0</v>
      </c>
      <c r="T1390" s="229">
        <v>0</v>
      </c>
      <c r="U1390" s="229">
        <v>0</v>
      </c>
      <c r="V1390" s="229">
        <v>0</v>
      </c>
      <c r="W1390" s="229">
        <v>0</v>
      </c>
      <c r="X1390" s="229">
        <v>0</v>
      </c>
      <c r="Y1390" s="229">
        <v>0</v>
      </c>
      <c r="Z1390" s="229">
        <v>0</v>
      </c>
      <c r="AA1390" s="229">
        <v>0</v>
      </c>
      <c r="AB1390" s="229">
        <v>0</v>
      </c>
      <c r="AC1390" s="229">
        <v>0</v>
      </c>
      <c r="AD1390" s="229">
        <v>0</v>
      </c>
      <c r="AE1390" s="229">
        <v>0</v>
      </c>
      <c r="AF1390" s="229">
        <v>0</v>
      </c>
      <c r="AG1390" s="229">
        <v>0</v>
      </c>
      <c r="AH1390" s="229">
        <v>0</v>
      </c>
      <c r="AI1390" s="229">
        <v>0</v>
      </c>
      <c r="AJ1390" s="229">
        <v>0</v>
      </c>
      <c r="AK1390" s="229">
        <v>0</v>
      </c>
      <c r="AL1390" s="229">
        <v>0</v>
      </c>
    </row>
    <row r="1391" spans="1:38">
      <c r="A1391" s="229">
        <v>2001</v>
      </c>
      <c r="B1391" s="229" t="s">
        <v>4047</v>
      </c>
      <c r="C1391" s="229" t="s">
        <v>4095</v>
      </c>
      <c r="D1391" s="229">
        <f t="shared" si="21"/>
        <v>0</v>
      </c>
      <c r="G1391" s="229">
        <v>0</v>
      </c>
      <c r="H1391" s="229">
        <v>0</v>
      </c>
      <c r="I1391" s="229">
        <v>0</v>
      </c>
      <c r="J1391" s="229">
        <v>0</v>
      </c>
      <c r="K1391" s="229">
        <v>0</v>
      </c>
      <c r="L1391" s="229">
        <v>0</v>
      </c>
      <c r="M1391" s="229">
        <v>0</v>
      </c>
      <c r="N1391" s="229">
        <v>0</v>
      </c>
      <c r="O1391" s="229">
        <v>0</v>
      </c>
      <c r="P1391" s="229">
        <v>0</v>
      </c>
      <c r="Q1391" s="229">
        <v>0</v>
      </c>
      <c r="R1391" s="229">
        <v>0</v>
      </c>
      <c r="S1391" s="229">
        <v>0</v>
      </c>
      <c r="T1391" s="229">
        <v>0</v>
      </c>
      <c r="U1391" s="229">
        <v>0</v>
      </c>
      <c r="V1391" s="229">
        <v>0</v>
      </c>
      <c r="W1391" s="229">
        <v>0</v>
      </c>
      <c r="X1391" s="229">
        <v>0</v>
      </c>
      <c r="Y1391" s="229">
        <v>0</v>
      </c>
      <c r="Z1391" s="229">
        <v>0</v>
      </c>
      <c r="AA1391" s="229">
        <v>0</v>
      </c>
      <c r="AB1391" s="229">
        <v>0</v>
      </c>
      <c r="AC1391" s="229">
        <v>0</v>
      </c>
      <c r="AD1391" s="229">
        <v>0</v>
      </c>
      <c r="AE1391" s="229">
        <v>0</v>
      </c>
      <c r="AF1391" s="229">
        <v>0</v>
      </c>
      <c r="AG1391" s="229">
        <v>0</v>
      </c>
      <c r="AH1391" s="229">
        <v>0</v>
      </c>
      <c r="AI1391" s="229">
        <v>0</v>
      </c>
      <c r="AJ1391" s="229">
        <v>0</v>
      </c>
      <c r="AK1391" s="229">
        <v>0</v>
      </c>
      <c r="AL1391" s="229">
        <v>0</v>
      </c>
    </row>
    <row r="1392" spans="1:38">
      <c r="A1392" s="229">
        <v>2002</v>
      </c>
      <c r="B1392" s="229" t="s">
        <v>4047</v>
      </c>
      <c r="C1392" s="229" t="s">
        <v>4096</v>
      </c>
      <c r="D1392" s="229">
        <f t="shared" si="21"/>
        <v>0</v>
      </c>
      <c r="G1392" s="229">
        <v>0</v>
      </c>
      <c r="H1392" s="229">
        <v>0</v>
      </c>
      <c r="I1392" s="229">
        <v>0</v>
      </c>
      <c r="J1392" s="229">
        <v>0</v>
      </c>
      <c r="K1392" s="229">
        <v>0</v>
      </c>
      <c r="L1392" s="229">
        <v>0</v>
      </c>
      <c r="M1392" s="229">
        <v>0</v>
      </c>
      <c r="N1392" s="229">
        <v>0</v>
      </c>
      <c r="O1392" s="229">
        <v>0</v>
      </c>
      <c r="P1392" s="229">
        <v>0</v>
      </c>
      <c r="Q1392" s="229">
        <v>0</v>
      </c>
      <c r="R1392" s="229">
        <v>0</v>
      </c>
      <c r="S1392" s="229">
        <v>0</v>
      </c>
      <c r="T1392" s="229">
        <v>0</v>
      </c>
      <c r="U1392" s="229">
        <v>0</v>
      </c>
      <c r="V1392" s="229">
        <v>0</v>
      </c>
      <c r="W1392" s="229">
        <v>0</v>
      </c>
      <c r="X1392" s="229">
        <v>0</v>
      </c>
      <c r="Y1392" s="229">
        <v>0</v>
      </c>
      <c r="Z1392" s="229">
        <v>0</v>
      </c>
      <c r="AA1392" s="229">
        <v>0</v>
      </c>
      <c r="AB1392" s="229">
        <v>0</v>
      </c>
      <c r="AC1392" s="229">
        <v>0</v>
      </c>
      <c r="AD1392" s="229">
        <v>0</v>
      </c>
      <c r="AE1392" s="229">
        <v>0</v>
      </c>
      <c r="AF1392" s="229">
        <v>0</v>
      </c>
      <c r="AG1392" s="229">
        <v>0</v>
      </c>
      <c r="AH1392" s="229">
        <v>0</v>
      </c>
      <c r="AI1392" s="229">
        <v>0</v>
      </c>
      <c r="AJ1392" s="229">
        <v>0</v>
      </c>
      <c r="AK1392" s="229">
        <v>0</v>
      </c>
      <c r="AL1392" s="229">
        <v>0</v>
      </c>
    </row>
    <row r="1393" spans="1:38">
      <c r="A1393" s="229">
        <v>2003</v>
      </c>
      <c r="B1393" s="229" t="s">
        <v>4047</v>
      </c>
      <c r="C1393" s="229" t="s">
        <v>4097</v>
      </c>
      <c r="D1393" s="229">
        <f t="shared" si="21"/>
        <v>0</v>
      </c>
      <c r="G1393" s="229">
        <v>0</v>
      </c>
      <c r="H1393" s="229">
        <v>0</v>
      </c>
      <c r="I1393" s="229">
        <v>0</v>
      </c>
      <c r="J1393" s="229">
        <v>0</v>
      </c>
      <c r="K1393" s="229">
        <v>0</v>
      </c>
      <c r="L1393" s="229">
        <v>0</v>
      </c>
      <c r="M1393" s="229">
        <v>0</v>
      </c>
      <c r="N1393" s="229">
        <v>0</v>
      </c>
      <c r="O1393" s="229">
        <v>0</v>
      </c>
      <c r="P1393" s="229">
        <v>0</v>
      </c>
      <c r="Q1393" s="229">
        <v>0</v>
      </c>
      <c r="R1393" s="229">
        <v>0</v>
      </c>
      <c r="S1393" s="229">
        <v>0</v>
      </c>
      <c r="T1393" s="229">
        <v>0</v>
      </c>
      <c r="U1393" s="229">
        <v>0</v>
      </c>
      <c r="V1393" s="229">
        <v>0</v>
      </c>
      <c r="W1393" s="229">
        <v>0</v>
      </c>
      <c r="X1393" s="229">
        <v>0</v>
      </c>
      <c r="Y1393" s="229">
        <v>0</v>
      </c>
      <c r="Z1393" s="229">
        <v>0</v>
      </c>
      <c r="AA1393" s="229">
        <v>0</v>
      </c>
      <c r="AB1393" s="229">
        <v>0</v>
      </c>
      <c r="AC1393" s="229">
        <v>0</v>
      </c>
      <c r="AD1393" s="229">
        <v>0</v>
      </c>
      <c r="AE1393" s="229">
        <v>0</v>
      </c>
      <c r="AF1393" s="229">
        <v>0</v>
      </c>
      <c r="AG1393" s="229">
        <v>0</v>
      </c>
      <c r="AH1393" s="229">
        <v>0</v>
      </c>
      <c r="AI1393" s="229">
        <v>0</v>
      </c>
      <c r="AJ1393" s="229">
        <v>0</v>
      </c>
      <c r="AK1393" s="229">
        <v>0</v>
      </c>
      <c r="AL1393" s="229">
        <v>0</v>
      </c>
    </row>
    <row r="1394" spans="1:38">
      <c r="A1394" s="229">
        <v>2004</v>
      </c>
      <c r="B1394" s="229" t="s">
        <v>4047</v>
      </c>
      <c r="C1394" s="229" t="s">
        <v>4098</v>
      </c>
      <c r="D1394" s="229">
        <f t="shared" si="21"/>
        <v>0</v>
      </c>
      <c r="G1394" s="229">
        <v>0</v>
      </c>
      <c r="H1394" s="229">
        <v>0</v>
      </c>
      <c r="I1394" s="229">
        <v>0</v>
      </c>
      <c r="J1394" s="229">
        <v>0</v>
      </c>
      <c r="K1394" s="229">
        <v>0</v>
      </c>
      <c r="L1394" s="229">
        <v>0</v>
      </c>
      <c r="M1394" s="229">
        <v>0</v>
      </c>
      <c r="N1394" s="229">
        <v>0</v>
      </c>
      <c r="O1394" s="229">
        <v>0</v>
      </c>
      <c r="P1394" s="229">
        <v>0</v>
      </c>
      <c r="Q1394" s="229">
        <v>0</v>
      </c>
      <c r="R1394" s="229">
        <v>0</v>
      </c>
      <c r="S1394" s="229">
        <v>0</v>
      </c>
      <c r="T1394" s="229">
        <v>0</v>
      </c>
      <c r="U1394" s="229">
        <v>0</v>
      </c>
      <c r="V1394" s="229">
        <v>0</v>
      </c>
      <c r="W1394" s="229">
        <v>0</v>
      </c>
      <c r="X1394" s="229">
        <v>0</v>
      </c>
      <c r="Y1394" s="229">
        <v>0</v>
      </c>
      <c r="Z1394" s="229">
        <v>0</v>
      </c>
      <c r="AA1394" s="229">
        <v>0</v>
      </c>
      <c r="AB1394" s="229">
        <v>0</v>
      </c>
      <c r="AC1394" s="229">
        <v>0</v>
      </c>
      <c r="AD1394" s="229">
        <v>0</v>
      </c>
      <c r="AE1394" s="229">
        <v>0</v>
      </c>
      <c r="AF1394" s="229">
        <v>0</v>
      </c>
      <c r="AG1394" s="229">
        <v>0</v>
      </c>
      <c r="AH1394" s="229">
        <v>0</v>
      </c>
      <c r="AI1394" s="229">
        <v>0</v>
      </c>
      <c r="AJ1394" s="229">
        <v>0</v>
      </c>
      <c r="AK1394" s="229">
        <v>0</v>
      </c>
      <c r="AL1394" s="229">
        <v>0</v>
      </c>
    </row>
    <row r="1395" spans="1:38">
      <c r="A1395" s="229">
        <v>2005</v>
      </c>
      <c r="B1395" s="229" t="s">
        <v>4047</v>
      </c>
      <c r="C1395" s="229" t="s">
        <v>4099</v>
      </c>
      <c r="D1395" s="229">
        <f t="shared" si="21"/>
        <v>0</v>
      </c>
      <c r="G1395" s="229">
        <v>0</v>
      </c>
      <c r="H1395" s="229">
        <v>0</v>
      </c>
      <c r="I1395" s="229">
        <v>0</v>
      </c>
      <c r="J1395" s="229">
        <v>0</v>
      </c>
      <c r="K1395" s="229">
        <v>0</v>
      </c>
      <c r="L1395" s="229">
        <v>0</v>
      </c>
      <c r="M1395" s="229">
        <v>0</v>
      </c>
      <c r="N1395" s="229">
        <v>0</v>
      </c>
      <c r="O1395" s="229">
        <v>0</v>
      </c>
      <c r="P1395" s="229">
        <v>0</v>
      </c>
      <c r="Q1395" s="229">
        <v>0</v>
      </c>
      <c r="R1395" s="229">
        <v>0</v>
      </c>
      <c r="S1395" s="229">
        <v>0</v>
      </c>
      <c r="T1395" s="229">
        <v>0</v>
      </c>
      <c r="U1395" s="229">
        <v>0</v>
      </c>
      <c r="V1395" s="229">
        <v>0</v>
      </c>
      <c r="W1395" s="229">
        <v>0</v>
      </c>
      <c r="X1395" s="229">
        <v>0</v>
      </c>
      <c r="Y1395" s="229">
        <v>0</v>
      </c>
      <c r="Z1395" s="229">
        <v>0</v>
      </c>
      <c r="AA1395" s="229">
        <v>0</v>
      </c>
      <c r="AB1395" s="229">
        <v>0</v>
      </c>
      <c r="AC1395" s="229">
        <v>0</v>
      </c>
      <c r="AD1395" s="229">
        <v>0</v>
      </c>
      <c r="AE1395" s="229">
        <v>0</v>
      </c>
      <c r="AF1395" s="229">
        <v>0</v>
      </c>
      <c r="AG1395" s="229">
        <v>0</v>
      </c>
      <c r="AH1395" s="229">
        <v>0</v>
      </c>
      <c r="AI1395" s="229">
        <v>0</v>
      </c>
      <c r="AJ1395" s="229">
        <v>0</v>
      </c>
      <c r="AK1395" s="229">
        <v>0</v>
      </c>
      <c r="AL1395" s="229">
        <v>0</v>
      </c>
    </row>
    <row r="1396" spans="1:38">
      <c r="A1396" s="229">
        <v>2007</v>
      </c>
      <c r="B1396" s="229" t="s">
        <v>4047</v>
      </c>
      <c r="C1396" s="229" t="s">
        <v>4100</v>
      </c>
      <c r="D1396" s="229">
        <f t="shared" si="21"/>
        <v>0</v>
      </c>
      <c r="G1396" s="229">
        <v>0</v>
      </c>
      <c r="H1396" s="229">
        <v>0</v>
      </c>
      <c r="I1396" s="229">
        <v>0</v>
      </c>
      <c r="J1396" s="229">
        <v>0</v>
      </c>
      <c r="K1396" s="229">
        <v>0</v>
      </c>
      <c r="L1396" s="229">
        <v>0</v>
      </c>
      <c r="M1396" s="229">
        <v>0</v>
      </c>
      <c r="N1396" s="229">
        <v>0</v>
      </c>
      <c r="O1396" s="229">
        <v>0</v>
      </c>
      <c r="P1396" s="229">
        <v>0</v>
      </c>
      <c r="Q1396" s="229">
        <v>0</v>
      </c>
      <c r="R1396" s="229">
        <v>0</v>
      </c>
      <c r="S1396" s="229">
        <v>0</v>
      </c>
      <c r="T1396" s="229">
        <v>0</v>
      </c>
      <c r="U1396" s="229">
        <v>0</v>
      </c>
      <c r="V1396" s="229">
        <v>0</v>
      </c>
      <c r="W1396" s="229">
        <v>0</v>
      </c>
      <c r="X1396" s="229">
        <v>0</v>
      </c>
      <c r="Y1396" s="229">
        <v>0</v>
      </c>
      <c r="Z1396" s="229">
        <v>0</v>
      </c>
      <c r="AA1396" s="229">
        <v>0</v>
      </c>
      <c r="AB1396" s="229">
        <v>0</v>
      </c>
      <c r="AC1396" s="229">
        <v>0</v>
      </c>
      <c r="AD1396" s="229">
        <v>0</v>
      </c>
      <c r="AE1396" s="229">
        <v>0</v>
      </c>
      <c r="AF1396" s="229">
        <v>0</v>
      </c>
      <c r="AG1396" s="229">
        <v>0</v>
      </c>
      <c r="AH1396" s="229">
        <v>0</v>
      </c>
      <c r="AI1396" s="229">
        <v>0</v>
      </c>
      <c r="AJ1396" s="229">
        <v>0</v>
      </c>
      <c r="AK1396" s="229">
        <v>0</v>
      </c>
      <c r="AL1396" s="229">
        <v>0</v>
      </c>
    </row>
    <row r="1397" spans="1:38">
      <c r="A1397" s="229">
        <v>2008</v>
      </c>
      <c r="B1397" s="229" t="s">
        <v>4047</v>
      </c>
      <c r="C1397" s="229" t="s">
        <v>4101</v>
      </c>
      <c r="D1397" s="229">
        <f t="shared" si="21"/>
        <v>0</v>
      </c>
      <c r="G1397" s="229">
        <v>0</v>
      </c>
      <c r="H1397" s="229">
        <v>0</v>
      </c>
      <c r="I1397" s="229">
        <v>0</v>
      </c>
      <c r="J1397" s="229">
        <v>0</v>
      </c>
      <c r="K1397" s="229">
        <v>0</v>
      </c>
      <c r="L1397" s="229">
        <v>0</v>
      </c>
      <c r="M1397" s="229">
        <v>0</v>
      </c>
      <c r="N1397" s="229">
        <v>0</v>
      </c>
      <c r="O1397" s="229">
        <v>0</v>
      </c>
      <c r="P1397" s="229">
        <v>0</v>
      </c>
      <c r="Q1397" s="229">
        <v>0</v>
      </c>
      <c r="R1397" s="229">
        <v>0</v>
      </c>
      <c r="S1397" s="229">
        <v>0</v>
      </c>
      <c r="T1397" s="229">
        <v>0</v>
      </c>
      <c r="U1397" s="229">
        <v>0</v>
      </c>
      <c r="V1397" s="229">
        <v>0</v>
      </c>
      <c r="W1397" s="229">
        <v>0</v>
      </c>
      <c r="X1397" s="229">
        <v>0</v>
      </c>
      <c r="Y1397" s="229">
        <v>0</v>
      </c>
      <c r="Z1397" s="229">
        <v>0</v>
      </c>
      <c r="AA1397" s="229">
        <v>0</v>
      </c>
      <c r="AB1397" s="229">
        <v>0</v>
      </c>
      <c r="AC1397" s="229">
        <v>0</v>
      </c>
      <c r="AD1397" s="229">
        <v>0</v>
      </c>
      <c r="AE1397" s="229">
        <v>0</v>
      </c>
      <c r="AF1397" s="229">
        <v>0</v>
      </c>
      <c r="AG1397" s="229">
        <v>0</v>
      </c>
      <c r="AH1397" s="229">
        <v>0</v>
      </c>
      <c r="AI1397" s="229">
        <v>0</v>
      </c>
      <c r="AJ1397" s="229">
        <v>0</v>
      </c>
      <c r="AK1397" s="229">
        <v>0</v>
      </c>
      <c r="AL1397" s="229">
        <v>0</v>
      </c>
    </row>
    <row r="1398" spans="1:38">
      <c r="A1398" s="229">
        <v>2009</v>
      </c>
      <c r="B1398" s="229" t="s">
        <v>4047</v>
      </c>
      <c r="C1398" s="229" t="s">
        <v>4102</v>
      </c>
      <c r="D1398" s="229">
        <f t="shared" si="21"/>
        <v>0</v>
      </c>
      <c r="G1398" s="229">
        <v>0</v>
      </c>
      <c r="H1398" s="229">
        <v>0</v>
      </c>
      <c r="I1398" s="229">
        <v>0</v>
      </c>
      <c r="J1398" s="229">
        <v>0</v>
      </c>
      <c r="K1398" s="229">
        <v>0</v>
      </c>
      <c r="L1398" s="229">
        <v>0</v>
      </c>
      <c r="M1398" s="229">
        <v>0</v>
      </c>
      <c r="N1398" s="229">
        <v>0</v>
      </c>
      <c r="O1398" s="229">
        <v>0</v>
      </c>
      <c r="P1398" s="229">
        <v>0</v>
      </c>
      <c r="Q1398" s="229">
        <v>0</v>
      </c>
      <c r="R1398" s="229">
        <v>0</v>
      </c>
      <c r="S1398" s="229">
        <v>0</v>
      </c>
      <c r="T1398" s="229">
        <v>0</v>
      </c>
      <c r="U1398" s="229">
        <v>0</v>
      </c>
      <c r="V1398" s="229">
        <v>0</v>
      </c>
      <c r="W1398" s="229">
        <v>0</v>
      </c>
      <c r="X1398" s="229">
        <v>0</v>
      </c>
      <c r="Y1398" s="229">
        <v>0</v>
      </c>
      <c r="Z1398" s="229">
        <v>0</v>
      </c>
      <c r="AA1398" s="229">
        <v>0</v>
      </c>
      <c r="AB1398" s="229">
        <v>0</v>
      </c>
      <c r="AC1398" s="229">
        <v>0</v>
      </c>
      <c r="AD1398" s="229">
        <v>0</v>
      </c>
      <c r="AE1398" s="229">
        <v>0</v>
      </c>
      <c r="AF1398" s="229">
        <v>0</v>
      </c>
      <c r="AG1398" s="229">
        <v>0</v>
      </c>
      <c r="AH1398" s="229">
        <v>0</v>
      </c>
      <c r="AI1398" s="229">
        <v>0</v>
      </c>
      <c r="AJ1398" s="229">
        <v>0</v>
      </c>
      <c r="AK1398" s="229">
        <v>0</v>
      </c>
      <c r="AL1398" s="229">
        <v>0</v>
      </c>
    </row>
    <row r="1399" spans="1:38">
      <c r="A1399" s="229">
        <v>2010</v>
      </c>
      <c r="B1399" s="229" t="s">
        <v>4047</v>
      </c>
      <c r="C1399" s="229" t="s">
        <v>4103</v>
      </c>
      <c r="D1399" s="229">
        <f t="shared" si="21"/>
        <v>0</v>
      </c>
      <c r="G1399" s="229">
        <v>0</v>
      </c>
      <c r="H1399" s="229">
        <v>0</v>
      </c>
      <c r="I1399" s="229">
        <v>0</v>
      </c>
      <c r="J1399" s="229">
        <v>0</v>
      </c>
      <c r="K1399" s="229">
        <v>0</v>
      </c>
      <c r="L1399" s="229">
        <v>0</v>
      </c>
      <c r="M1399" s="229">
        <v>0</v>
      </c>
      <c r="N1399" s="229">
        <v>0</v>
      </c>
      <c r="O1399" s="229">
        <v>0</v>
      </c>
      <c r="P1399" s="229">
        <v>0</v>
      </c>
      <c r="Q1399" s="229">
        <v>0</v>
      </c>
      <c r="R1399" s="229">
        <v>0</v>
      </c>
      <c r="S1399" s="229">
        <v>0</v>
      </c>
      <c r="T1399" s="229">
        <v>0</v>
      </c>
      <c r="U1399" s="229">
        <v>0</v>
      </c>
      <c r="V1399" s="229">
        <v>0</v>
      </c>
      <c r="W1399" s="229">
        <v>0</v>
      </c>
      <c r="X1399" s="229">
        <v>0</v>
      </c>
      <c r="Y1399" s="229">
        <v>0</v>
      </c>
      <c r="Z1399" s="229">
        <v>0</v>
      </c>
      <c r="AA1399" s="229">
        <v>0</v>
      </c>
      <c r="AB1399" s="229">
        <v>0</v>
      </c>
      <c r="AC1399" s="229">
        <v>0</v>
      </c>
      <c r="AD1399" s="229">
        <v>0</v>
      </c>
      <c r="AE1399" s="229">
        <v>0</v>
      </c>
      <c r="AF1399" s="229">
        <v>0</v>
      </c>
      <c r="AG1399" s="229">
        <v>0</v>
      </c>
      <c r="AH1399" s="229">
        <v>0</v>
      </c>
      <c r="AI1399" s="229">
        <v>0</v>
      </c>
      <c r="AJ1399" s="229">
        <v>0</v>
      </c>
      <c r="AK1399" s="229">
        <v>0</v>
      </c>
      <c r="AL1399" s="229">
        <v>0</v>
      </c>
    </row>
    <row r="1400" spans="1:38">
      <c r="A1400" s="229">
        <v>2011</v>
      </c>
      <c r="B1400" s="229" t="s">
        <v>4047</v>
      </c>
      <c r="C1400" s="229" t="s">
        <v>4104</v>
      </c>
      <c r="D1400" s="229">
        <f t="shared" si="21"/>
        <v>0</v>
      </c>
      <c r="G1400" s="229">
        <v>0</v>
      </c>
      <c r="H1400" s="229">
        <v>0</v>
      </c>
      <c r="I1400" s="229">
        <v>0</v>
      </c>
      <c r="J1400" s="229">
        <v>0</v>
      </c>
      <c r="K1400" s="229">
        <v>0</v>
      </c>
      <c r="L1400" s="229">
        <v>0</v>
      </c>
      <c r="M1400" s="229">
        <v>0</v>
      </c>
      <c r="N1400" s="229">
        <v>0</v>
      </c>
      <c r="O1400" s="229">
        <v>0</v>
      </c>
      <c r="P1400" s="229">
        <v>0</v>
      </c>
      <c r="Q1400" s="229">
        <v>0</v>
      </c>
      <c r="R1400" s="229">
        <v>0</v>
      </c>
      <c r="S1400" s="229">
        <v>0</v>
      </c>
      <c r="T1400" s="229">
        <v>0</v>
      </c>
      <c r="U1400" s="229">
        <v>0</v>
      </c>
      <c r="V1400" s="229">
        <v>0</v>
      </c>
      <c r="W1400" s="229">
        <v>0</v>
      </c>
      <c r="X1400" s="229">
        <v>0</v>
      </c>
      <c r="Y1400" s="229">
        <v>0</v>
      </c>
      <c r="Z1400" s="229">
        <v>0</v>
      </c>
      <c r="AA1400" s="229">
        <v>0</v>
      </c>
      <c r="AB1400" s="229">
        <v>0</v>
      </c>
      <c r="AC1400" s="229">
        <v>0</v>
      </c>
      <c r="AD1400" s="229">
        <v>0</v>
      </c>
      <c r="AE1400" s="229">
        <v>0</v>
      </c>
      <c r="AF1400" s="229">
        <v>0</v>
      </c>
      <c r="AG1400" s="229">
        <v>0</v>
      </c>
      <c r="AH1400" s="229">
        <v>0</v>
      </c>
      <c r="AI1400" s="229">
        <v>0</v>
      </c>
      <c r="AJ1400" s="229">
        <v>0</v>
      </c>
      <c r="AK1400" s="229">
        <v>0</v>
      </c>
      <c r="AL1400" s="229">
        <v>0</v>
      </c>
    </row>
    <row r="1401" spans="1:38">
      <c r="A1401" s="229">
        <v>2012</v>
      </c>
      <c r="B1401" s="229" t="s">
        <v>4047</v>
      </c>
      <c r="C1401" s="229" t="s">
        <v>4105</v>
      </c>
      <c r="D1401" s="229">
        <f t="shared" si="21"/>
        <v>0</v>
      </c>
      <c r="G1401" s="229">
        <v>0</v>
      </c>
      <c r="H1401" s="229">
        <v>0</v>
      </c>
      <c r="I1401" s="229">
        <v>0</v>
      </c>
      <c r="J1401" s="229">
        <v>0</v>
      </c>
      <c r="K1401" s="229">
        <v>0</v>
      </c>
      <c r="L1401" s="229">
        <v>0</v>
      </c>
      <c r="M1401" s="229">
        <v>0</v>
      </c>
      <c r="N1401" s="229">
        <v>0</v>
      </c>
      <c r="O1401" s="229">
        <v>0</v>
      </c>
      <c r="P1401" s="229">
        <v>0</v>
      </c>
      <c r="Q1401" s="229">
        <v>0</v>
      </c>
      <c r="R1401" s="229">
        <v>0</v>
      </c>
      <c r="S1401" s="229">
        <v>0</v>
      </c>
      <c r="T1401" s="229">
        <v>0</v>
      </c>
      <c r="U1401" s="229">
        <v>0</v>
      </c>
      <c r="V1401" s="229">
        <v>0</v>
      </c>
      <c r="W1401" s="229">
        <v>0</v>
      </c>
      <c r="X1401" s="229">
        <v>0</v>
      </c>
      <c r="Y1401" s="229">
        <v>0</v>
      </c>
      <c r="Z1401" s="229">
        <v>0</v>
      </c>
      <c r="AA1401" s="229">
        <v>0</v>
      </c>
      <c r="AB1401" s="229">
        <v>0</v>
      </c>
      <c r="AC1401" s="229">
        <v>0</v>
      </c>
      <c r="AD1401" s="229">
        <v>0</v>
      </c>
      <c r="AE1401" s="229">
        <v>0</v>
      </c>
      <c r="AF1401" s="229">
        <v>0</v>
      </c>
      <c r="AG1401" s="229">
        <v>0</v>
      </c>
      <c r="AH1401" s="229">
        <v>0</v>
      </c>
      <c r="AI1401" s="229">
        <v>0</v>
      </c>
      <c r="AJ1401" s="229">
        <v>0</v>
      </c>
      <c r="AK1401" s="229">
        <v>0</v>
      </c>
      <c r="AL1401" s="229">
        <v>0</v>
      </c>
    </row>
    <row r="1402" spans="1:38">
      <c r="A1402" s="229">
        <v>2013</v>
      </c>
      <c r="B1402" s="229" t="s">
        <v>4047</v>
      </c>
      <c r="C1402" s="229" t="s">
        <v>4106</v>
      </c>
      <c r="D1402" s="229">
        <f t="shared" si="21"/>
        <v>0</v>
      </c>
      <c r="G1402" s="229">
        <v>0</v>
      </c>
      <c r="H1402" s="229">
        <v>0</v>
      </c>
      <c r="I1402" s="229">
        <v>0</v>
      </c>
      <c r="J1402" s="229">
        <v>0</v>
      </c>
      <c r="K1402" s="229">
        <v>0</v>
      </c>
      <c r="L1402" s="229">
        <v>0</v>
      </c>
      <c r="M1402" s="229">
        <v>0</v>
      </c>
      <c r="N1402" s="229">
        <v>0</v>
      </c>
      <c r="O1402" s="229">
        <v>0</v>
      </c>
      <c r="P1402" s="229">
        <v>0</v>
      </c>
      <c r="Q1402" s="229">
        <v>0</v>
      </c>
      <c r="R1402" s="229">
        <v>0</v>
      </c>
      <c r="S1402" s="229">
        <v>0</v>
      </c>
      <c r="T1402" s="229">
        <v>0</v>
      </c>
      <c r="U1402" s="229">
        <v>0</v>
      </c>
      <c r="V1402" s="229">
        <v>0</v>
      </c>
      <c r="W1402" s="229">
        <v>0</v>
      </c>
      <c r="X1402" s="229">
        <v>0</v>
      </c>
      <c r="Y1402" s="229">
        <v>0</v>
      </c>
      <c r="Z1402" s="229">
        <v>0</v>
      </c>
      <c r="AA1402" s="229">
        <v>0</v>
      </c>
      <c r="AB1402" s="229">
        <v>0</v>
      </c>
      <c r="AC1402" s="229">
        <v>0</v>
      </c>
      <c r="AD1402" s="229">
        <v>0</v>
      </c>
      <c r="AE1402" s="229">
        <v>0</v>
      </c>
      <c r="AF1402" s="229">
        <v>0</v>
      </c>
      <c r="AG1402" s="229">
        <v>0</v>
      </c>
      <c r="AH1402" s="229">
        <v>0</v>
      </c>
      <c r="AI1402" s="229">
        <v>0</v>
      </c>
      <c r="AJ1402" s="229">
        <v>0</v>
      </c>
      <c r="AK1402" s="229">
        <v>0</v>
      </c>
      <c r="AL1402" s="229">
        <v>0</v>
      </c>
    </row>
    <row r="1403" spans="1:38">
      <c r="A1403" s="229">
        <v>2014</v>
      </c>
      <c r="B1403" s="229" t="s">
        <v>4047</v>
      </c>
      <c r="C1403" s="229" t="s">
        <v>4107</v>
      </c>
      <c r="D1403" s="229">
        <f t="shared" si="21"/>
        <v>0</v>
      </c>
      <c r="G1403" s="229">
        <v>0</v>
      </c>
      <c r="H1403" s="229">
        <v>0</v>
      </c>
      <c r="I1403" s="229">
        <v>0</v>
      </c>
      <c r="J1403" s="229">
        <v>0</v>
      </c>
      <c r="K1403" s="229">
        <v>0</v>
      </c>
      <c r="L1403" s="229">
        <v>0</v>
      </c>
      <c r="M1403" s="229">
        <v>0</v>
      </c>
      <c r="N1403" s="229">
        <v>0</v>
      </c>
      <c r="O1403" s="229">
        <v>0</v>
      </c>
      <c r="P1403" s="229">
        <v>0</v>
      </c>
      <c r="Q1403" s="229">
        <v>0</v>
      </c>
      <c r="R1403" s="229">
        <v>0</v>
      </c>
      <c r="S1403" s="229">
        <v>0</v>
      </c>
      <c r="T1403" s="229">
        <v>0</v>
      </c>
      <c r="U1403" s="229">
        <v>0</v>
      </c>
      <c r="V1403" s="229">
        <v>0</v>
      </c>
      <c r="W1403" s="229">
        <v>0</v>
      </c>
      <c r="X1403" s="229">
        <v>0</v>
      </c>
      <c r="Y1403" s="229">
        <v>0</v>
      </c>
      <c r="Z1403" s="229">
        <v>0</v>
      </c>
      <c r="AA1403" s="229">
        <v>0</v>
      </c>
      <c r="AB1403" s="229">
        <v>0</v>
      </c>
      <c r="AC1403" s="229">
        <v>0</v>
      </c>
      <c r="AD1403" s="229">
        <v>0</v>
      </c>
      <c r="AE1403" s="229">
        <v>0</v>
      </c>
      <c r="AF1403" s="229">
        <v>0</v>
      </c>
      <c r="AG1403" s="229">
        <v>0</v>
      </c>
      <c r="AH1403" s="229">
        <v>0</v>
      </c>
      <c r="AI1403" s="229">
        <v>0</v>
      </c>
      <c r="AJ1403" s="229">
        <v>0</v>
      </c>
      <c r="AK1403" s="229">
        <v>0</v>
      </c>
      <c r="AL1403" s="229">
        <v>0</v>
      </c>
    </row>
    <row r="1404" spans="1:38">
      <c r="A1404" s="229">
        <v>2016</v>
      </c>
      <c r="B1404" s="229" t="s">
        <v>4047</v>
      </c>
      <c r="C1404" s="229" t="s">
        <v>4108</v>
      </c>
      <c r="D1404" s="229">
        <f t="shared" si="21"/>
        <v>3100</v>
      </c>
      <c r="G1404" s="229">
        <v>0</v>
      </c>
      <c r="H1404" s="229">
        <v>0</v>
      </c>
      <c r="I1404" s="229">
        <v>0</v>
      </c>
      <c r="J1404" s="229">
        <v>0</v>
      </c>
      <c r="K1404" s="229">
        <v>0</v>
      </c>
      <c r="L1404" s="229">
        <v>1100</v>
      </c>
      <c r="M1404" s="229">
        <v>0</v>
      </c>
      <c r="N1404" s="229">
        <v>0</v>
      </c>
      <c r="O1404" s="229">
        <v>0</v>
      </c>
      <c r="P1404" s="229">
        <v>0</v>
      </c>
      <c r="Q1404" s="229">
        <v>0</v>
      </c>
      <c r="R1404" s="229">
        <v>0</v>
      </c>
      <c r="S1404" s="229">
        <v>0</v>
      </c>
      <c r="T1404" s="229">
        <v>1000</v>
      </c>
      <c r="U1404" s="229">
        <v>0</v>
      </c>
      <c r="V1404" s="229">
        <v>0</v>
      </c>
      <c r="W1404" s="229">
        <v>0</v>
      </c>
      <c r="X1404" s="229">
        <v>0</v>
      </c>
      <c r="Y1404" s="229">
        <v>0</v>
      </c>
      <c r="Z1404" s="229">
        <v>0</v>
      </c>
      <c r="AA1404" s="229">
        <v>0</v>
      </c>
      <c r="AB1404" s="229">
        <v>0</v>
      </c>
      <c r="AC1404" s="229">
        <v>0</v>
      </c>
      <c r="AD1404" s="229">
        <v>0</v>
      </c>
      <c r="AE1404" s="229">
        <v>1000</v>
      </c>
      <c r="AF1404" s="229">
        <v>0</v>
      </c>
      <c r="AG1404" s="229">
        <v>0</v>
      </c>
      <c r="AH1404" s="229">
        <v>0</v>
      </c>
      <c r="AI1404" s="229">
        <v>0</v>
      </c>
      <c r="AJ1404" s="229">
        <v>0</v>
      </c>
      <c r="AK1404" s="229">
        <v>0</v>
      </c>
      <c r="AL1404" s="229">
        <v>3100</v>
      </c>
    </row>
    <row r="1405" spans="1:38">
      <c r="A1405" s="229">
        <v>2017</v>
      </c>
      <c r="B1405" s="229" t="s">
        <v>4047</v>
      </c>
      <c r="C1405" s="229" t="s">
        <v>4109</v>
      </c>
      <c r="D1405" s="229">
        <f t="shared" si="21"/>
        <v>3100</v>
      </c>
      <c r="G1405" s="229">
        <v>0</v>
      </c>
      <c r="H1405" s="229">
        <v>0</v>
      </c>
      <c r="I1405" s="229">
        <v>0</v>
      </c>
      <c r="J1405" s="229">
        <v>0</v>
      </c>
      <c r="K1405" s="229">
        <v>0</v>
      </c>
      <c r="L1405" s="229">
        <v>1100</v>
      </c>
      <c r="M1405" s="229">
        <v>0</v>
      </c>
      <c r="N1405" s="229">
        <v>0</v>
      </c>
      <c r="O1405" s="229">
        <v>0</v>
      </c>
      <c r="P1405" s="229">
        <v>0</v>
      </c>
      <c r="Q1405" s="229">
        <v>0</v>
      </c>
      <c r="R1405" s="229">
        <v>0</v>
      </c>
      <c r="S1405" s="229">
        <v>0</v>
      </c>
      <c r="T1405" s="229">
        <v>1000</v>
      </c>
      <c r="U1405" s="229">
        <v>0</v>
      </c>
      <c r="V1405" s="229">
        <v>0</v>
      </c>
      <c r="W1405" s="229">
        <v>0</v>
      </c>
      <c r="X1405" s="229">
        <v>0</v>
      </c>
      <c r="Y1405" s="229">
        <v>0</v>
      </c>
      <c r="Z1405" s="229">
        <v>0</v>
      </c>
      <c r="AA1405" s="229">
        <v>0</v>
      </c>
      <c r="AB1405" s="229">
        <v>0</v>
      </c>
      <c r="AC1405" s="229">
        <v>0</v>
      </c>
      <c r="AD1405" s="229">
        <v>0</v>
      </c>
      <c r="AE1405" s="229">
        <v>1000</v>
      </c>
      <c r="AF1405" s="229">
        <v>0</v>
      </c>
      <c r="AG1405" s="229">
        <v>0</v>
      </c>
      <c r="AH1405" s="229">
        <v>0</v>
      </c>
      <c r="AI1405" s="229">
        <v>0</v>
      </c>
      <c r="AJ1405" s="229">
        <v>0</v>
      </c>
      <c r="AK1405" s="229">
        <v>0</v>
      </c>
      <c r="AL1405" s="229">
        <v>3100</v>
      </c>
    </row>
    <row r="1406" spans="1:38">
      <c r="A1406" s="229">
        <v>2018</v>
      </c>
      <c r="B1406" s="229" t="s">
        <v>4047</v>
      </c>
      <c r="C1406" s="229" t="s">
        <v>4110</v>
      </c>
      <c r="D1406" s="229">
        <f t="shared" si="21"/>
        <v>0</v>
      </c>
      <c r="G1406" s="229">
        <v>0</v>
      </c>
      <c r="H1406" s="229">
        <v>0</v>
      </c>
      <c r="I1406" s="229">
        <v>0</v>
      </c>
      <c r="J1406" s="229">
        <v>0</v>
      </c>
      <c r="K1406" s="229">
        <v>0</v>
      </c>
      <c r="L1406" s="229">
        <v>0</v>
      </c>
      <c r="M1406" s="229">
        <v>0</v>
      </c>
      <c r="N1406" s="229">
        <v>0</v>
      </c>
      <c r="O1406" s="229">
        <v>0</v>
      </c>
      <c r="P1406" s="229">
        <v>0</v>
      </c>
      <c r="Q1406" s="229">
        <v>0</v>
      </c>
      <c r="R1406" s="229">
        <v>0</v>
      </c>
      <c r="S1406" s="229">
        <v>0</v>
      </c>
      <c r="T1406" s="229">
        <v>0</v>
      </c>
      <c r="U1406" s="229">
        <v>0</v>
      </c>
      <c r="V1406" s="229">
        <v>0</v>
      </c>
      <c r="W1406" s="229">
        <v>0</v>
      </c>
      <c r="X1406" s="229">
        <v>0</v>
      </c>
      <c r="Y1406" s="229">
        <v>0</v>
      </c>
      <c r="Z1406" s="229">
        <v>0</v>
      </c>
      <c r="AA1406" s="229">
        <v>0</v>
      </c>
      <c r="AB1406" s="229">
        <v>0</v>
      </c>
      <c r="AC1406" s="229">
        <v>0</v>
      </c>
      <c r="AD1406" s="229">
        <v>0</v>
      </c>
      <c r="AE1406" s="229">
        <v>0</v>
      </c>
      <c r="AF1406" s="229">
        <v>0</v>
      </c>
      <c r="AG1406" s="229">
        <v>0</v>
      </c>
      <c r="AH1406" s="229">
        <v>0</v>
      </c>
      <c r="AI1406" s="229">
        <v>0</v>
      </c>
      <c r="AJ1406" s="229">
        <v>0</v>
      </c>
      <c r="AK1406" s="229">
        <v>0</v>
      </c>
      <c r="AL1406" s="229">
        <v>0</v>
      </c>
    </row>
    <row r="1407" spans="1:38">
      <c r="A1407" s="229">
        <v>2019</v>
      </c>
      <c r="B1407" s="229" t="s">
        <v>4047</v>
      </c>
      <c r="C1407" s="229" t="s">
        <v>4111</v>
      </c>
      <c r="D1407" s="229">
        <f t="shared" si="21"/>
        <v>1600</v>
      </c>
      <c r="G1407" s="229">
        <v>0</v>
      </c>
      <c r="H1407" s="229">
        <v>0</v>
      </c>
      <c r="I1407" s="229">
        <v>0</v>
      </c>
      <c r="J1407" s="229">
        <v>0</v>
      </c>
      <c r="K1407" s="229">
        <v>0</v>
      </c>
      <c r="L1407" s="229">
        <v>0</v>
      </c>
      <c r="M1407" s="229">
        <v>0</v>
      </c>
      <c r="N1407" s="229">
        <v>0</v>
      </c>
      <c r="O1407" s="229">
        <v>0</v>
      </c>
      <c r="P1407" s="229">
        <v>0</v>
      </c>
      <c r="Q1407" s="229">
        <v>800</v>
      </c>
      <c r="R1407" s="229">
        <v>0</v>
      </c>
      <c r="S1407" s="229">
        <v>0</v>
      </c>
      <c r="T1407" s="229">
        <v>0</v>
      </c>
      <c r="U1407" s="229">
        <v>0</v>
      </c>
      <c r="V1407" s="229">
        <v>0</v>
      </c>
      <c r="W1407" s="229">
        <v>0</v>
      </c>
      <c r="X1407" s="229">
        <v>0</v>
      </c>
      <c r="Y1407" s="229">
        <v>0</v>
      </c>
      <c r="Z1407" s="229">
        <v>0</v>
      </c>
      <c r="AA1407" s="229">
        <v>800</v>
      </c>
      <c r="AB1407" s="229">
        <v>0</v>
      </c>
      <c r="AC1407" s="229">
        <v>0</v>
      </c>
      <c r="AD1407" s="229">
        <v>0</v>
      </c>
      <c r="AE1407" s="229">
        <v>0</v>
      </c>
      <c r="AF1407" s="229">
        <v>0</v>
      </c>
      <c r="AG1407" s="229">
        <v>0</v>
      </c>
      <c r="AH1407" s="229">
        <v>0</v>
      </c>
      <c r="AI1407" s="229">
        <v>0</v>
      </c>
      <c r="AJ1407" s="229">
        <v>0</v>
      </c>
      <c r="AK1407" s="229">
        <v>0</v>
      </c>
      <c r="AL1407" s="229">
        <v>1600</v>
      </c>
    </row>
    <row r="1408" spans="1:38">
      <c r="A1408" s="229">
        <v>2027</v>
      </c>
      <c r="B1408" s="229" t="s">
        <v>4047</v>
      </c>
      <c r="C1408" s="229" t="s">
        <v>4112</v>
      </c>
      <c r="D1408" s="229">
        <f t="shared" si="21"/>
        <v>300</v>
      </c>
      <c r="G1408" s="229">
        <v>0</v>
      </c>
      <c r="H1408" s="229">
        <v>0</v>
      </c>
      <c r="I1408" s="229">
        <v>0</v>
      </c>
      <c r="J1408" s="229">
        <v>0</v>
      </c>
      <c r="K1408" s="229">
        <v>0</v>
      </c>
      <c r="L1408" s="229">
        <v>0</v>
      </c>
      <c r="M1408" s="229">
        <v>0</v>
      </c>
      <c r="N1408" s="229">
        <v>0</v>
      </c>
      <c r="O1408" s="229">
        <v>0</v>
      </c>
      <c r="P1408" s="229">
        <v>0</v>
      </c>
      <c r="Q1408" s="229">
        <v>0</v>
      </c>
      <c r="R1408" s="229">
        <v>0</v>
      </c>
      <c r="S1408" s="229">
        <v>0</v>
      </c>
      <c r="T1408" s="229">
        <v>0</v>
      </c>
      <c r="U1408" s="229">
        <v>0</v>
      </c>
      <c r="V1408" s="229">
        <v>0</v>
      </c>
      <c r="W1408" s="229">
        <v>0</v>
      </c>
      <c r="X1408" s="229">
        <v>0</v>
      </c>
      <c r="Y1408" s="229">
        <v>300</v>
      </c>
      <c r="Z1408" s="229">
        <v>0</v>
      </c>
      <c r="AA1408" s="229">
        <v>0</v>
      </c>
      <c r="AB1408" s="229">
        <v>0</v>
      </c>
      <c r="AC1408" s="229">
        <v>0</v>
      </c>
      <c r="AD1408" s="229">
        <v>0</v>
      </c>
      <c r="AE1408" s="229">
        <v>0</v>
      </c>
      <c r="AF1408" s="229">
        <v>0</v>
      </c>
      <c r="AG1408" s="229">
        <v>0</v>
      </c>
      <c r="AH1408" s="229">
        <v>0</v>
      </c>
      <c r="AI1408" s="229">
        <v>0</v>
      </c>
      <c r="AJ1408" s="229">
        <v>0</v>
      </c>
      <c r="AK1408" s="229">
        <v>0</v>
      </c>
      <c r="AL1408" s="229">
        <v>300</v>
      </c>
    </row>
    <row r="1409" spans="1:38">
      <c r="A1409" s="229">
        <v>2028</v>
      </c>
      <c r="B1409" s="229" t="s">
        <v>4047</v>
      </c>
      <c r="C1409" s="229" t="s">
        <v>4113</v>
      </c>
      <c r="D1409" s="229">
        <f t="shared" si="21"/>
        <v>0</v>
      </c>
      <c r="G1409" s="229">
        <v>0</v>
      </c>
      <c r="H1409" s="229">
        <v>0</v>
      </c>
      <c r="I1409" s="229">
        <v>0</v>
      </c>
      <c r="J1409" s="229">
        <v>0</v>
      </c>
      <c r="K1409" s="229">
        <v>0</v>
      </c>
      <c r="L1409" s="229">
        <v>0</v>
      </c>
      <c r="M1409" s="229">
        <v>0</v>
      </c>
      <c r="N1409" s="229">
        <v>0</v>
      </c>
      <c r="O1409" s="229">
        <v>0</v>
      </c>
      <c r="P1409" s="229">
        <v>0</v>
      </c>
      <c r="Q1409" s="229">
        <v>0</v>
      </c>
      <c r="R1409" s="229">
        <v>0</v>
      </c>
      <c r="S1409" s="229">
        <v>0</v>
      </c>
      <c r="T1409" s="229">
        <v>0</v>
      </c>
      <c r="U1409" s="229">
        <v>0</v>
      </c>
      <c r="V1409" s="229">
        <v>0</v>
      </c>
      <c r="W1409" s="229">
        <v>0</v>
      </c>
      <c r="X1409" s="229">
        <v>0</v>
      </c>
      <c r="Y1409" s="229">
        <v>0</v>
      </c>
      <c r="Z1409" s="229">
        <v>0</v>
      </c>
      <c r="AA1409" s="229">
        <v>0</v>
      </c>
      <c r="AB1409" s="229">
        <v>0</v>
      </c>
      <c r="AC1409" s="229">
        <v>0</v>
      </c>
      <c r="AD1409" s="229">
        <v>0</v>
      </c>
      <c r="AE1409" s="229">
        <v>0</v>
      </c>
      <c r="AF1409" s="229">
        <v>0</v>
      </c>
      <c r="AG1409" s="229">
        <v>0</v>
      </c>
      <c r="AH1409" s="229">
        <v>0</v>
      </c>
      <c r="AI1409" s="229">
        <v>0</v>
      </c>
      <c r="AJ1409" s="229">
        <v>0</v>
      </c>
      <c r="AK1409" s="229">
        <v>0</v>
      </c>
      <c r="AL1409" s="229">
        <v>0</v>
      </c>
    </row>
    <row r="1410" spans="1:38">
      <c r="A1410" s="229">
        <v>2029</v>
      </c>
      <c r="B1410" s="229" t="s">
        <v>4047</v>
      </c>
      <c r="C1410" s="229" t="s">
        <v>4114</v>
      </c>
      <c r="D1410" s="229">
        <f t="shared" ref="D1410:D1418" si="22">IF(ISERROR(AL1410),0,AL1410)</f>
        <v>0</v>
      </c>
      <c r="G1410" s="229">
        <v>0</v>
      </c>
      <c r="H1410" s="229">
        <v>0</v>
      </c>
      <c r="I1410" s="229">
        <v>0</v>
      </c>
      <c r="J1410" s="229">
        <v>0</v>
      </c>
      <c r="K1410" s="229">
        <v>0</v>
      </c>
      <c r="L1410" s="229">
        <v>0</v>
      </c>
      <c r="M1410" s="229">
        <v>0</v>
      </c>
      <c r="N1410" s="229">
        <v>0</v>
      </c>
      <c r="O1410" s="229">
        <v>0</v>
      </c>
      <c r="P1410" s="229">
        <v>0</v>
      </c>
      <c r="Q1410" s="229">
        <v>0</v>
      </c>
      <c r="R1410" s="229">
        <v>0</v>
      </c>
      <c r="S1410" s="229">
        <v>0</v>
      </c>
      <c r="T1410" s="229">
        <v>0</v>
      </c>
      <c r="U1410" s="229">
        <v>0</v>
      </c>
      <c r="V1410" s="229">
        <v>0</v>
      </c>
      <c r="W1410" s="229">
        <v>0</v>
      </c>
      <c r="X1410" s="229">
        <v>0</v>
      </c>
      <c r="Y1410" s="229">
        <v>0</v>
      </c>
      <c r="Z1410" s="229">
        <v>0</v>
      </c>
      <c r="AA1410" s="229">
        <v>0</v>
      </c>
      <c r="AB1410" s="229">
        <v>0</v>
      </c>
      <c r="AC1410" s="229">
        <v>0</v>
      </c>
      <c r="AD1410" s="229">
        <v>0</v>
      </c>
      <c r="AE1410" s="229">
        <v>0</v>
      </c>
      <c r="AF1410" s="229">
        <v>0</v>
      </c>
      <c r="AG1410" s="229">
        <v>0</v>
      </c>
      <c r="AH1410" s="229">
        <v>0</v>
      </c>
      <c r="AI1410" s="229">
        <v>0</v>
      </c>
      <c r="AJ1410" s="229">
        <v>0</v>
      </c>
      <c r="AK1410" s="229">
        <v>0</v>
      </c>
      <c r="AL1410" s="229">
        <v>0</v>
      </c>
    </row>
    <row r="1411" spans="1:38">
      <c r="A1411" s="229">
        <v>2030</v>
      </c>
      <c r="B1411" s="229" t="s">
        <v>4047</v>
      </c>
      <c r="C1411" s="229" t="s">
        <v>4115</v>
      </c>
      <c r="D1411" s="229">
        <f t="shared" si="22"/>
        <v>0</v>
      </c>
      <c r="G1411" s="229">
        <v>0</v>
      </c>
      <c r="H1411" s="229">
        <v>0</v>
      </c>
      <c r="I1411" s="229">
        <v>0</v>
      </c>
      <c r="J1411" s="229">
        <v>0</v>
      </c>
      <c r="K1411" s="229">
        <v>0</v>
      </c>
      <c r="L1411" s="229">
        <v>0</v>
      </c>
      <c r="M1411" s="229">
        <v>0</v>
      </c>
      <c r="N1411" s="229">
        <v>0</v>
      </c>
      <c r="O1411" s="229">
        <v>0</v>
      </c>
      <c r="P1411" s="229">
        <v>0</v>
      </c>
      <c r="Q1411" s="229">
        <v>0</v>
      </c>
      <c r="R1411" s="229">
        <v>0</v>
      </c>
      <c r="S1411" s="229">
        <v>0</v>
      </c>
      <c r="T1411" s="229">
        <v>0</v>
      </c>
      <c r="U1411" s="229">
        <v>0</v>
      </c>
      <c r="V1411" s="229">
        <v>0</v>
      </c>
      <c r="W1411" s="229">
        <v>0</v>
      </c>
      <c r="X1411" s="229">
        <v>0</v>
      </c>
      <c r="Y1411" s="229">
        <v>0</v>
      </c>
      <c r="Z1411" s="229">
        <v>0</v>
      </c>
      <c r="AA1411" s="229">
        <v>0</v>
      </c>
      <c r="AB1411" s="229">
        <v>0</v>
      </c>
      <c r="AC1411" s="229">
        <v>0</v>
      </c>
      <c r="AD1411" s="229">
        <v>0</v>
      </c>
      <c r="AE1411" s="229">
        <v>0</v>
      </c>
      <c r="AF1411" s="229">
        <v>0</v>
      </c>
      <c r="AG1411" s="229">
        <v>0</v>
      </c>
      <c r="AH1411" s="229">
        <v>0</v>
      </c>
      <c r="AI1411" s="229">
        <v>0</v>
      </c>
      <c r="AJ1411" s="229">
        <v>0</v>
      </c>
      <c r="AK1411" s="229">
        <v>0</v>
      </c>
      <c r="AL1411" s="229">
        <v>0</v>
      </c>
    </row>
    <row r="1412" spans="1:38">
      <c r="A1412" s="229">
        <v>2032</v>
      </c>
      <c r="B1412" s="229" t="s">
        <v>4047</v>
      </c>
      <c r="C1412" s="229" t="s">
        <v>4116</v>
      </c>
      <c r="D1412" s="229">
        <f t="shared" si="22"/>
        <v>0</v>
      </c>
      <c r="G1412" s="229">
        <v>0</v>
      </c>
      <c r="H1412" s="229">
        <v>0</v>
      </c>
      <c r="I1412" s="229">
        <v>0</v>
      </c>
      <c r="J1412" s="229">
        <v>0</v>
      </c>
      <c r="K1412" s="229">
        <v>0</v>
      </c>
      <c r="L1412" s="229">
        <v>0</v>
      </c>
      <c r="M1412" s="229">
        <v>0</v>
      </c>
      <c r="N1412" s="229">
        <v>0</v>
      </c>
      <c r="O1412" s="229">
        <v>0</v>
      </c>
      <c r="P1412" s="229">
        <v>0</v>
      </c>
      <c r="Q1412" s="229">
        <v>0</v>
      </c>
      <c r="R1412" s="229">
        <v>0</v>
      </c>
      <c r="S1412" s="229">
        <v>0</v>
      </c>
      <c r="T1412" s="229">
        <v>0</v>
      </c>
      <c r="U1412" s="229">
        <v>0</v>
      </c>
      <c r="V1412" s="229">
        <v>0</v>
      </c>
      <c r="W1412" s="229">
        <v>0</v>
      </c>
      <c r="X1412" s="229">
        <v>0</v>
      </c>
      <c r="Y1412" s="229">
        <v>0</v>
      </c>
      <c r="Z1412" s="229">
        <v>0</v>
      </c>
      <c r="AA1412" s="229">
        <v>0</v>
      </c>
      <c r="AB1412" s="229">
        <v>0</v>
      </c>
      <c r="AC1412" s="229">
        <v>0</v>
      </c>
      <c r="AD1412" s="229">
        <v>0</v>
      </c>
      <c r="AE1412" s="229">
        <v>0</v>
      </c>
      <c r="AF1412" s="229">
        <v>0</v>
      </c>
      <c r="AG1412" s="229">
        <v>0</v>
      </c>
      <c r="AH1412" s="229">
        <v>0</v>
      </c>
      <c r="AI1412" s="229">
        <v>0</v>
      </c>
      <c r="AJ1412" s="229">
        <v>0</v>
      </c>
      <c r="AK1412" s="229">
        <v>0</v>
      </c>
      <c r="AL1412" s="229">
        <v>0</v>
      </c>
    </row>
    <row r="1413" spans="1:38">
      <c r="A1413" s="229">
        <v>2033</v>
      </c>
      <c r="B1413" s="229" t="s">
        <v>4047</v>
      </c>
      <c r="C1413" s="229" t="s">
        <v>4117</v>
      </c>
      <c r="D1413" s="229">
        <f t="shared" si="22"/>
        <v>0</v>
      </c>
      <c r="G1413" s="229">
        <v>0</v>
      </c>
      <c r="H1413" s="229">
        <v>0</v>
      </c>
      <c r="I1413" s="229">
        <v>0</v>
      </c>
      <c r="J1413" s="229">
        <v>0</v>
      </c>
      <c r="K1413" s="229">
        <v>0</v>
      </c>
      <c r="L1413" s="229">
        <v>0</v>
      </c>
      <c r="M1413" s="229">
        <v>0</v>
      </c>
      <c r="N1413" s="229">
        <v>0</v>
      </c>
      <c r="O1413" s="229">
        <v>0</v>
      </c>
      <c r="P1413" s="229">
        <v>0</v>
      </c>
      <c r="Q1413" s="229">
        <v>0</v>
      </c>
      <c r="R1413" s="229">
        <v>0</v>
      </c>
      <c r="S1413" s="229">
        <v>0</v>
      </c>
      <c r="T1413" s="229">
        <v>0</v>
      </c>
      <c r="U1413" s="229">
        <v>0</v>
      </c>
      <c r="V1413" s="229">
        <v>0</v>
      </c>
      <c r="W1413" s="229">
        <v>0</v>
      </c>
      <c r="X1413" s="229">
        <v>0</v>
      </c>
      <c r="Y1413" s="229">
        <v>0</v>
      </c>
      <c r="Z1413" s="229">
        <v>0</v>
      </c>
      <c r="AA1413" s="229">
        <v>0</v>
      </c>
      <c r="AB1413" s="229">
        <v>0</v>
      </c>
      <c r="AC1413" s="229">
        <v>0</v>
      </c>
      <c r="AD1413" s="229">
        <v>0</v>
      </c>
      <c r="AE1413" s="229">
        <v>0</v>
      </c>
      <c r="AF1413" s="229">
        <v>0</v>
      </c>
      <c r="AG1413" s="229">
        <v>0</v>
      </c>
      <c r="AH1413" s="229">
        <v>0</v>
      </c>
      <c r="AI1413" s="229">
        <v>0</v>
      </c>
      <c r="AJ1413" s="229">
        <v>0</v>
      </c>
      <c r="AK1413" s="229">
        <v>0</v>
      </c>
      <c r="AL1413" s="229">
        <v>0</v>
      </c>
    </row>
    <row r="1414" spans="1:38">
      <c r="A1414" s="229">
        <v>2034</v>
      </c>
      <c r="B1414" s="229" t="s">
        <v>4047</v>
      </c>
      <c r="C1414" s="229" t="s">
        <v>4118</v>
      </c>
      <c r="D1414" s="229">
        <f t="shared" si="22"/>
        <v>0</v>
      </c>
      <c r="G1414" s="229">
        <v>0</v>
      </c>
      <c r="H1414" s="229">
        <v>0</v>
      </c>
      <c r="I1414" s="229">
        <v>0</v>
      </c>
      <c r="J1414" s="229">
        <v>0</v>
      </c>
      <c r="K1414" s="229">
        <v>0</v>
      </c>
      <c r="L1414" s="229">
        <v>0</v>
      </c>
      <c r="M1414" s="229">
        <v>0</v>
      </c>
      <c r="N1414" s="229">
        <v>0</v>
      </c>
      <c r="O1414" s="229">
        <v>0</v>
      </c>
      <c r="P1414" s="229">
        <v>0</v>
      </c>
      <c r="Q1414" s="229">
        <v>0</v>
      </c>
      <c r="R1414" s="229">
        <v>0</v>
      </c>
      <c r="S1414" s="229">
        <v>0</v>
      </c>
      <c r="T1414" s="229">
        <v>0</v>
      </c>
      <c r="U1414" s="229">
        <v>0</v>
      </c>
      <c r="V1414" s="229">
        <v>0</v>
      </c>
      <c r="W1414" s="229">
        <v>0</v>
      </c>
      <c r="X1414" s="229">
        <v>0</v>
      </c>
      <c r="Y1414" s="229">
        <v>0</v>
      </c>
      <c r="Z1414" s="229">
        <v>0</v>
      </c>
      <c r="AA1414" s="229">
        <v>0</v>
      </c>
      <c r="AB1414" s="229">
        <v>0</v>
      </c>
      <c r="AC1414" s="229">
        <v>0</v>
      </c>
      <c r="AD1414" s="229">
        <v>0</v>
      </c>
      <c r="AE1414" s="229">
        <v>0</v>
      </c>
      <c r="AF1414" s="229">
        <v>0</v>
      </c>
      <c r="AG1414" s="229">
        <v>0</v>
      </c>
      <c r="AH1414" s="229">
        <v>0</v>
      </c>
      <c r="AI1414" s="229">
        <v>0</v>
      </c>
      <c r="AJ1414" s="229">
        <v>0</v>
      </c>
      <c r="AK1414" s="229">
        <v>0</v>
      </c>
      <c r="AL1414" s="229">
        <v>0</v>
      </c>
    </row>
    <row r="1415" spans="1:38">
      <c r="A1415" s="229">
        <v>2035</v>
      </c>
      <c r="B1415" s="229" t="s">
        <v>4047</v>
      </c>
      <c r="C1415" s="229" t="s">
        <v>4119</v>
      </c>
      <c r="D1415" s="229">
        <f t="shared" si="22"/>
        <v>0</v>
      </c>
      <c r="G1415" s="229">
        <v>0</v>
      </c>
      <c r="H1415" s="229">
        <v>0</v>
      </c>
      <c r="I1415" s="229">
        <v>0</v>
      </c>
      <c r="J1415" s="229">
        <v>0</v>
      </c>
      <c r="K1415" s="229">
        <v>0</v>
      </c>
      <c r="L1415" s="229">
        <v>0</v>
      </c>
      <c r="M1415" s="229">
        <v>0</v>
      </c>
      <c r="N1415" s="229">
        <v>0</v>
      </c>
      <c r="O1415" s="229">
        <v>0</v>
      </c>
      <c r="P1415" s="229">
        <v>0</v>
      </c>
      <c r="Q1415" s="229">
        <v>0</v>
      </c>
      <c r="R1415" s="229">
        <v>0</v>
      </c>
      <c r="S1415" s="229">
        <v>0</v>
      </c>
      <c r="T1415" s="229">
        <v>0</v>
      </c>
      <c r="U1415" s="229">
        <v>0</v>
      </c>
      <c r="V1415" s="229">
        <v>0</v>
      </c>
      <c r="W1415" s="229">
        <v>0</v>
      </c>
      <c r="X1415" s="229">
        <v>0</v>
      </c>
      <c r="Y1415" s="229">
        <v>0</v>
      </c>
      <c r="Z1415" s="229">
        <v>0</v>
      </c>
      <c r="AA1415" s="229">
        <v>0</v>
      </c>
      <c r="AB1415" s="229">
        <v>0</v>
      </c>
      <c r="AC1415" s="229">
        <v>0</v>
      </c>
      <c r="AD1415" s="229">
        <v>0</v>
      </c>
      <c r="AE1415" s="229">
        <v>0</v>
      </c>
      <c r="AF1415" s="229">
        <v>0</v>
      </c>
      <c r="AG1415" s="229">
        <v>0</v>
      </c>
      <c r="AH1415" s="229">
        <v>0</v>
      </c>
      <c r="AI1415" s="229">
        <v>0</v>
      </c>
      <c r="AJ1415" s="229">
        <v>0</v>
      </c>
      <c r="AK1415" s="229">
        <v>0</v>
      </c>
      <c r="AL1415" s="229">
        <v>0</v>
      </c>
    </row>
    <row r="1416" spans="1:38">
      <c r="A1416" s="229">
        <v>2036</v>
      </c>
      <c r="B1416" s="229" t="s">
        <v>4047</v>
      </c>
      <c r="C1416" s="229" t="s">
        <v>4120</v>
      </c>
      <c r="D1416" s="229">
        <f t="shared" si="22"/>
        <v>0</v>
      </c>
      <c r="G1416" s="229">
        <v>0</v>
      </c>
      <c r="H1416" s="229">
        <v>0</v>
      </c>
      <c r="I1416" s="229">
        <v>0</v>
      </c>
      <c r="J1416" s="229">
        <v>0</v>
      </c>
      <c r="K1416" s="229">
        <v>0</v>
      </c>
      <c r="L1416" s="229">
        <v>0</v>
      </c>
      <c r="M1416" s="229">
        <v>0</v>
      </c>
      <c r="N1416" s="229">
        <v>0</v>
      </c>
      <c r="O1416" s="229">
        <v>0</v>
      </c>
      <c r="P1416" s="229">
        <v>0</v>
      </c>
      <c r="Q1416" s="229">
        <v>0</v>
      </c>
      <c r="R1416" s="229">
        <v>0</v>
      </c>
      <c r="S1416" s="229">
        <v>0</v>
      </c>
      <c r="T1416" s="229">
        <v>0</v>
      </c>
      <c r="U1416" s="229">
        <v>0</v>
      </c>
      <c r="V1416" s="229">
        <v>0</v>
      </c>
      <c r="W1416" s="229">
        <v>0</v>
      </c>
      <c r="X1416" s="229">
        <v>0</v>
      </c>
      <c r="Y1416" s="229">
        <v>0</v>
      </c>
      <c r="Z1416" s="229">
        <v>0</v>
      </c>
      <c r="AA1416" s="229">
        <v>0</v>
      </c>
      <c r="AB1416" s="229">
        <v>0</v>
      </c>
      <c r="AC1416" s="229">
        <v>0</v>
      </c>
      <c r="AD1416" s="229">
        <v>0</v>
      </c>
      <c r="AE1416" s="229">
        <v>0</v>
      </c>
      <c r="AF1416" s="229">
        <v>0</v>
      </c>
      <c r="AG1416" s="229">
        <v>0</v>
      </c>
      <c r="AH1416" s="229">
        <v>0</v>
      </c>
      <c r="AI1416" s="229">
        <v>0</v>
      </c>
      <c r="AJ1416" s="229">
        <v>0</v>
      </c>
      <c r="AK1416" s="229">
        <v>0</v>
      </c>
      <c r="AL1416" s="229">
        <v>0</v>
      </c>
    </row>
    <row r="1417" spans="1:38">
      <c r="A1417" s="229">
        <v>2037</v>
      </c>
      <c r="B1417" s="229" t="s">
        <v>4047</v>
      </c>
      <c r="C1417" s="229" t="s">
        <v>4121</v>
      </c>
      <c r="D1417" s="229">
        <f t="shared" si="22"/>
        <v>0</v>
      </c>
      <c r="G1417" s="229">
        <v>0</v>
      </c>
      <c r="H1417" s="229">
        <v>0</v>
      </c>
      <c r="I1417" s="229">
        <v>0</v>
      </c>
      <c r="J1417" s="229">
        <v>0</v>
      </c>
      <c r="K1417" s="229">
        <v>0</v>
      </c>
      <c r="L1417" s="229">
        <v>0</v>
      </c>
      <c r="M1417" s="229">
        <v>0</v>
      </c>
      <c r="N1417" s="229">
        <v>0</v>
      </c>
      <c r="O1417" s="229">
        <v>0</v>
      </c>
      <c r="P1417" s="229">
        <v>0</v>
      </c>
      <c r="Q1417" s="229">
        <v>0</v>
      </c>
      <c r="R1417" s="229">
        <v>0</v>
      </c>
      <c r="S1417" s="229">
        <v>0</v>
      </c>
      <c r="T1417" s="229">
        <v>0</v>
      </c>
      <c r="U1417" s="229">
        <v>0</v>
      </c>
      <c r="V1417" s="229">
        <v>0</v>
      </c>
      <c r="W1417" s="229">
        <v>0</v>
      </c>
      <c r="X1417" s="229">
        <v>0</v>
      </c>
      <c r="Y1417" s="229">
        <v>0</v>
      </c>
      <c r="Z1417" s="229">
        <v>0</v>
      </c>
      <c r="AA1417" s="229">
        <v>0</v>
      </c>
      <c r="AB1417" s="229">
        <v>0</v>
      </c>
      <c r="AC1417" s="229">
        <v>0</v>
      </c>
      <c r="AD1417" s="229">
        <v>0</v>
      </c>
      <c r="AE1417" s="229">
        <v>0</v>
      </c>
      <c r="AF1417" s="229">
        <v>0</v>
      </c>
      <c r="AG1417" s="229">
        <v>0</v>
      </c>
      <c r="AH1417" s="229">
        <v>0</v>
      </c>
      <c r="AI1417" s="229">
        <v>0</v>
      </c>
      <c r="AJ1417" s="229">
        <v>0</v>
      </c>
      <c r="AK1417" s="229">
        <v>0</v>
      </c>
      <c r="AL1417" s="229">
        <v>0</v>
      </c>
    </row>
    <row r="1418" spans="1:38">
      <c r="A1418" s="229">
        <v>2038</v>
      </c>
      <c r="B1418" s="229" t="s">
        <v>4047</v>
      </c>
      <c r="C1418" s="229" t="s">
        <v>4122</v>
      </c>
      <c r="D1418" s="229">
        <f t="shared" si="22"/>
        <v>0</v>
      </c>
      <c r="G1418" s="229">
        <v>0</v>
      </c>
      <c r="H1418" s="229">
        <v>0</v>
      </c>
      <c r="I1418" s="229">
        <v>0</v>
      </c>
      <c r="J1418" s="229">
        <v>0</v>
      </c>
      <c r="K1418" s="229">
        <v>0</v>
      </c>
      <c r="L1418" s="229">
        <v>0</v>
      </c>
      <c r="M1418" s="229">
        <v>0</v>
      </c>
      <c r="N1418" s="229">
        <v>0</v>
      </c>
      <c r="O1418" s="229">
        <v>0</v>
      </c>
      <c r="P1418" s="229">
        <v>0</v>
      </c>
      <c r="Q1418" s="229">
        <v>0</v>
      </c>
      <c r="R1418" s="229">
        <v>0</v>
      </c>
      <c r="S1418" s="229">
        <v>0</v>
      </c>
      <c r="T1418" s="229">
        <v>0</v>
      </c>
      <c r="U1418" s="229">
        <v>0</v>
      </c>
      <c r="V1418" s="229">
        <v>0</v>
      </c>
      <c r="W1418" s="229">
        <v>0</v>
      </c>
      <c r="X1418" s="229">
        <v>0</v>
      </c>
      <c r="Y1418" s="229">
        <v>0</v>
      </c>
      <c r="Z1418" s="229">
        <v>0</v>
      </c>
      <c r="AA1418" s="229">
        <v>0</v>
      </c>
      <c r="AB1418" s="229">
        <v>0</v>
      </c>
      <c r="AC1418" s="229">
        <v>0</v>
      </c>
      <c r="AD1418" s="229">
        <v>0</v>
      </c>
      <c r="AE1418" s="229">
        <v>0</v>
      </c>
      <c r="AF1418" s="229">
        <v>0</v>
      </c>
      <c r="AG1418" s="229">
        <v>0</v>
      </c>
      <c r="AH1418" s="229">
        <v>0</v>
      </c>
      <c r="AI1418" s="229">
        <v>0</v>
      </c>
      <c r="AJ1418" s="229">
        <v>0</v>
      </c>
      <c r="AK1418" s="229">
        <v>0</v>
      </c>
      <c r="AL1418" s="229">
        <v>0</v>
      </c>
    </row>
  </sheetData>
  <autoFilter ref="A1:AM1418" xr:uid="{00000000-0009-0000-0000-00001B000000}"/>
  <phoneticPr fontId="46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3"/>
  <dimension ref="A1:BC100"/>
  <sheetViews>
    <sheetView workbookViewId="0"/>
    <sheetView workbookViewId="1"/>
  </sheetViews>
  <sheetFormatPr defaultColWidth="7.140625" defaultRowHeight="15"/>
  <cols>
    <col min="1" max="2" width="7.140625" style="259"/>
    <col min="3" max="3" width="14.42578125" style="259" bestFit="1" customWidth="1"/>
    <col min="4" max="4" width="14.140625" style="259" bestFit="1" customWidth="1"/>
    <col min="5" max="5" width="16.140625" style="259" bestFit="1" customWidth="1"/>
    <col min="6" max="6" width="13.85546875" style="259" customWidth="1"/>
    <col min="7" max="7" width="11" style="259" bestFit="1" customWidth="1"/>
    <col min="8" max="8" width="11.28515625" style="259" bestFit="1" customWidth="1"/>
    <col min="9" max="9" width="14.140625" style="259" bestFit="1" customWidth="1"/>
    <col min="10" max="10" width="12.5703125" style="259" bestFit="1" customWidth="1"/>
    <col min="11" max="11" width="14.28515625" style="259" bestFit="1" customWidth="1"/>
    <col min="12" max="12" width="16.140625" style="259" bestFit="1" customWidth="1"/>
    <col min="13" max="13" width="14.140625" style="259" bestFit="1" customWidth="1"/>
    <col min="14" max="14" width="17.7109375" style="259" bestFit="1" customWidth="1"/>
    <col min="15" max="15" width="14.140625" style="259" bestFit="1" customWidth="1"/>
    <col min="16" max="16" width="18.140625" style="259" bestFit="1" customWidth="1"/>
    <col min="17" max="17" width="17.7109375" style="259" bestFit="1" customWidth="1"/>
    <col min="18" max="18" width="17.140625" style="259" bestFit="1" customWidth="1"/>
    <col min="19" max="19" width="18.140625" style="259" bestFit="1" customWidth="1"/>
    <col min="20" max="20" width="13.28515625" style="259" bestFit="1" customWidth="1"/>
    <col min="21" max="21" width="17.140625" style="259" bestFit="1" customWidth="1"/>
    <col min="22" max="23" width="13.28515625" style="259" bestFit="1" customWidth="1"/>
    <col min="24" max="24" width="17.140625" style="259" bestFit="1" customWidth="1"/>
    <col min="25" max="26" width="13.28515625" style="259" bestFit="1" customWidth="1"/>
    <col min="27" max="27" width="17.140625" style="259" bestFit="1" customWidth="1"/>
    <col min="28" max="29" width="13.28515625" style="259" bestFit="1" customWidth="1"/>
    <col min="30" max="30" width="17.140625" style="259" bestFit="1" customWidth="1"/>
    <col min="31" max="32" width="13.28515625" style="259" bestFit="1" customWidth="1"/>
    <col min="33" max="33" width="17.140625" style="259" bestFit="1" customWidth="1"/>
    <col min="34" max="35" width="13.28515625" style="259" bestFit="1" customWidth="1"/>
    <col min="36" max="36" width="17.140625" style="259" bestFit="1" customWidth="1"/>
    <col min="37" max="38" width="13.28515625" style="259" bestFit="1" customWidth="1"/>
    <col min="39" max="39" width="17.140625" style="259" bestFit="1" customWidth="1"/>
    <col min="40" max="41" width="14.42578125" style="259" bestFit="1" customWidth="1"/>
    <col min="42" max="42" width="18.28515625" style="259" bestFit="1" customWidth="1"/>
    <col min="43" max="44" width="14.42578125" style="259" bestFit="1" customWidth="1"/>
    <col min="45" max="45" width="18.28515625" style="259" bestFit="1" customWidth="1"/>
    <col min="46" max="47" width="14.42578125" style="259" bestFit="1" customWidth="1"/>
    <col min="48" max="48" width="18.28515625" style="259" bestFit="1" customWidth="1"/>
    <col min="49" max="49" width="16.140625" style="259" bestFit="1" customWidth="1"/>
    <col min="50" max="50" width="14.140625" style="259" bestFit="1" customWidth="1"/>
    <col min="51" max="51" width="18" style="259" bestFit="1" customWidth="1"/>
    <col min="52" max="52" width="14.140625" style="259" bestFit="1" customWidth="1"/>
    <col min="53" max="53" width="17.7109375" style="259" bestFit="1" customWidth="1"/>
    <col min="54" max="54" width="14.140625" style="259" bestFit="1" customWidth="1"/>
    <col min="55" max="55" width="18.140625" style="259" bestFit="1" customWidth="1"/>
    <col min="56" max="16384" width="7.140625" style="259"/>
  </cols>
  <sheetData>
    <row r="1" spans="1:23">
      <c r="C1" s="376" t="s">
        <v>8791</v>
      </c>
      <c r="D1" s="376" t="s">
        <v>8793</v>
      </c>
      <c r="E1" s="376" t="s">
        <v>8730</v>
      </c>
      <c r="F1" s="376" t="s">
        <v>245</v>
      </c>
      <c r="G1" s="376" t="s">
        <v>8751</v>
      </c>
      <c r="H1" s="376" t="s">
        <v>88</v>
      </c>
      <c r="I1" s="376" t="s">
        <v>8757</v>
      </c>
      <c r="J1" s="376" t="s">
        <v>8758</v>
      </c>
      <c r="K1" s="376" t="s">
        <v>9202</v>
      </c>
      <c r="L1" s="376" t="s">
        <v>9203</v>
      </c>
      <c r="M1" s="376" t="s">
        <v>8763</v>
      </c>
      <c r="N1" s="376" t="s">
        <v>8764</v>
      </c>
      <c r="O1" s="376" t="s">
        <v>8765</v>
      </c>
      <c r="P1" s="376" t="s">
        <v>276</v>
      </c>
      <c r="Q1" s="376" t="s">
        <v>279</v>
      </c>
      <c r="R1" s="376" t="s">
        <v>281</v>
      </c>
      <c r="S1" s="376" t="s">
        <v>283</v>
      </c>
    </row>
    <row r="2" spans="1:23">
      <c r="C2" s="376" t="s">
        <v>8794</v>
      </c>
      <c r="D2" s="376" t="s">
        <v>8796</v>
      </c>
      <c r="E2" s="376" t="s">
        <v>8735</v>
      </c>
      <c r="F2" s="376" t="s">
        <v>86</v>
      </c>
      <c r="G2" s="376" t="s">
        <v>8752</v>
      </c>
      <c r="H2" s="376" t="s">
        <v>8754</v>
      </c>
      <c r="I2" s="376" t="s">
        <v>9120</v>
      </c>
      <c r="J2" s="376" t="s">
        <v>9121</v>
      </c>
      <c r="K2" s="376" t="s">
        <v>9204</v>
      </c>
      <c r="L2" s="376" t="s">
        <v>9206</v>
      </c>
      <c r="M2" s="376" t="s">
        <v>9122</v>
      </c>
      <c r="N2" s="376" t="s">
        <v>9123</v>
      </c>
      <c r="O2" s="376" t="s">
        <v>8812</v>
      </c>
      <c r="P2" s="376" t="s">
        <v>50</v>
      </c>
      <c r="Q2" s="376" t="s">
        <v>51</v>
      </c>
      <c r="R2" s="376" t="s">
        <v>52</v>
      </c>
      <c r="S2" s="376" t="s">
        <v>53</v>
      </c>
    </row>
    <row r="3" spans="1:23">
      <c r="C3" s="376" t="s">
        <v>9119</v>
      </c>
      <c r="D3" s="376" t="s">
        <v>9119</v>
      </c>
      <c r="E3" s="376" t="s">
        <v>9119</v>
      </c>
      <c r="F3" s="376" t="s">
        <v>60</v>
      </c>
      <c r="G3" s="376" t="s">
        <v>60</v>
      </c>
      <c r="H3" s="376" t="s">
        <v>8755</v>
      </c>
      <c r="I3" s="376" t="s">
        <v>87</v>
      </c>
      <c r="J3" s="376" t="s">
        <v>56</v>
      </c>
      <c r="K3" s="376" t="s">
        <v>9119</v>
      </c>
      <c r="L3" s="376" t="s">
        <v>9119</v>
      </c>
      <c r="M3" s="376" t="s">
        <v>56</v>
      </c>
      <c r="N3" s="376" t="s">
        <v>56</v>
      </c>
      <c r="O3" s="376" t="s">
        <v>56</v>
      </c>
      <c r="P3" s="376" t="s">
        <v>87</v>
      </c>
      <c r="Q3" s="376" t="s">
        <v>89</v>
      </c>
      <c r="R3" s="376" t="s">
        <v>87</v>
      </c>
      <c r="S3" s="376" t="s">
        <v>89</v>
      </c>
    </row>
    <row r="4" spans="1:23" ht="15.75" thickBot="1">
      <c r="C4" s="376" t="s">
        <v>57</v>
      </c>
      <c r="D4" s="376" t="s">
        <v>57</v>
      </c>
      <c r="E4" s="376" t="s">
        <v>57</v>
      </c>
      <c r="F4" s="376" t="s">
        <v>8766</v>
      </c>
      <c r="G4" s="376" t="s">
        <v>8753</v>
      </c>
      <c r="H4" s="376" t="s">
        <v>8756</v>
      </c>
      <c r="I4" s="376" t="s">
        <v>77</v>
      </c>
      <c r="J4" s="376" t="s">
        <v>57</v>
      </c>
      <c r="K4" s="376" t="s">
        <v>57</v>
      </c>
      <c r="L4" s="376" t="s">
        <v>57</v>
      </c>
      <c r="M4" s="376" t="s">
        <v>57</v>
      </c>
      <c r="N4" s="376" t="s">
        <v>57</v>
      </c>
      <c r="O4" s="376" t="s">
        <v>57</v>
      </c>
      <c r="P4" s="376" t="s">
        <v>77</v>
      </c>
      <c r="Q4" s="376" t="s">
        <v>76</v>
      </c>
      <c r="R4" s="376" t="s">
        <v>77</v>
      </c>
      <c r="S4" s="376" t="s">
        <v>76</v>
      </c>
    </row>
    <row r="5" spans="1:23" ht="15.75" thickBot="1">
      <c r="C5" s="280" t="s">
        <v>8803</v>
      </c>
      <c r="D5" s="905" t="s">
        <v>8804</v>
      </c>
      <c r="E5" s="905"/>
      <c r="F5" s="281" t="s">
        <v>8751</v>
      </c>
      <c r="G5" s="905" t="s">
        <v>8805</v>
      </c>
      <c r="H5" s="905"/>
      <c r="I5" s="905"/>
      <c r="J5" s="282" t="s">
        <v>8806</v>
      </c>
      <c r="K5" s="283" t="s">
        <v>8807</v>
      </c>
      <c r="L5" s="284">
        <v>44652</v>
      </c>
      <c r="M5" s="285">
        <v>44682</v>
      </c>
      <c r="N5" s="285">
        <v>44713</v>
      </c>
      <c r="O5" s="285">
        <v>44743</v>
      </c>
      <c r="P5" s="285">
        <v>44774</v>
      </c>
      <c r="Q5" s="285">
        <v>44805</v>
      </c>
      <c r="R5" s="285">
        <v>44835</v>
      </c>
      <c r="S5" s="285">
        <v>44866</v>
      </c>
      <c r="T5" s="285">
        <v>44896</v>
      </c>
      <c r="U5" s="286">
        <v>44927</v>
      </c>
      <c r="V5" s="285">
        <v>44958</v>
      </c>
      <c r="W5" s="287">
        <v>44986</v>
      </c>
    </row>
    <row r="6" spans="1:23">
      <c r="A6" s="259">
        <f>IF(B6=1,MAX(A$1:A5)+1,"")</f>
        <v>1</v>
      </c>
      <c r="B6" s="259">
        <v>1</v>
      </c>
      <c r="C6" s="292" t="s">
        <v>8817</v>
      </c>
      <c r="D6" s="906">
        <v>0</v>
      </c>
      <c r="E6" s="907" t="s">
        <v>8815</v>
      </c>
      <c r="F6" s="908" t="s">
        <v>8816</v>
      </c>
      <c r="G6" s="293" t="s">
        <v>8813</v>
      </c>
      <c r="H6" s="294">
        <v>44583</v>
      </c>
      <c r="I6" s="295">
        <v>30255</v>
      </c>
      <c r="J6" s="296">
        <v>32756</v>
      </c>
      <c r="K6" s="297" t="s">
        <v>8814</v>
      </c>
      <c r="L6" s="298">
        <v>2210</v>
      </c>
      <c r="M6" s="299">
        <v>3312</v>
      </c>
      <c r="N6" s="299">
        <v>2547</v>
      </c>
      <c r="O6" s="299">
        <v>2825</v>
      </c>
      <c r="P6" s="299">
        <v>2840</v>
      </c>
      <c r="Q6" s="299">
        <v>2961</v>
      </c>
      <c r="R6" s="299">
        <v>2871</v>
      </c>
      <c r="S6" s="299">
        <v>3721</v>
      </c>
      <c r="T6" s="299">
        <v>916</v>
      </c>
      <c r="U6" s="299">
        <v>2666</v>
      </c>
      <c r="V6" s="299">
        <v>4182</v>
      </c>
      <c r="W6" s="300">
        <v>4747</v>
      </c>
    </row>
    <row r="7" spans="1:23">
      <c r="A7" s="259" t="str">
        <f>IF(B7=1,MAX(A$1:A6)+1,"")</f>
        <v/>
      </c>
      <c r="B7" s="259">
        <v>2</v>
      </c>
      <c r="C7" s="301" t="s">
        <v>1242</v>
      </c>
      <c r="D7" s="900"/>
      <c r="E7" s="894"/>
      <c r="F7" s="897"/>
      <c r="G7" s="302" t="s">
        <v>8818</v>
      </c>
      <c r="H7" s="303"/>
      <c r="I7" s="304">
        <v>110000</v>
      </c>
      <c r="J7" s="305">
        <v>26795</v>
      </c>
      <c r="K7" s="306" t="s">
        <v>8820</v>
      </c>
      <c r="L7" s="307">
        <v>2210</v>
      </c>
      <c r="M7" s="308">
        <v>339</v>
      </c>
      <c r="N7" s="308">
        <v>2461</v>
      </c>
      <c r="O7" s="308">
        <v>2889</v>
      </c>
      <c r="P7" s="308">
        <v>2409</v>
      </c>
      <c r="Q7" s="308">
        <v>3208</v>
      </c>
      <c r="R7" s="308">
        <v>1886</v>
      </c>
      <c r="S7" s="308">
        <v>2336</v>
      </c>
      <c r="T7" s="308">
        <v>2738</v>
      </c>
      <c r="U7" s="308">
        <v>4240</v>
      </c>
      <c r="V7" s="308">
        <v>4082</v>
      </c>
      <c r="W7" s="309">
        <v>3959</v>
      </c>
    </row>
    <row r="8" spans="1:23">
      <c r="A8" s="259" t="str">
        <f>IF(B8=1,MAX(A$1:A7)+1,"")</f>
        <v/>
      </c>
      <c r="B8" s="259">
        <v>3</v>
      </c>
      <c r="C8" s="301"/>
      <c r="D8" s="900"/>
      <c r="E8" s="894"/>
      <c r="F8" s="897"/>
      <c r="G8" s="372" t="s">
        <v>8821</v>
      </c>
      <c r="H8" s="373" t="s">
        <v>8819</v>
      </c>
      <c r="I8" s="374">
        <v>160000</v>
      </c>
      <c r="J8" s="305">
        <v>-5961</v>
      </c>
      <c r="K8" s="375" t="s">
        <v>8822</v>
      </c>
      <c r="L8" s="307">
        <v>32465</v>
      </c>
      <c r="M8" s="308">
        <v>35777</v>
      </c>
      <c r="N8" s="308">
        <v>38324</v>
      </c>
      <c r="O8" s="308">
        <v>41149</v>
      </c>
      <c r="P8" s="308">
        <v>43989</v>
      </c>
      <c r="Q8" s="308">
        <v>46950</v>
      </c>
      <c r="R8" s="308">
        <v>49821</v>
      </c>
      <c r="S8" s="308">
        <v>53542</v>
      </c>
      <c r="T8" s="308">
        <v>54458</v>
      </c>
      <c r="U8" s="308">
        <v>57124</v>
      </c>
      <c r="V8" s="308">
        <v>61306</v>
      </c>
      <c r="W8" s="309">
        <v>66053</v>
      </c>
    </row>
    <row r="9" spans="1:23">
      <c r="A9" s="259">
        <f>IF(B9=1,MAX(A$1:A8)+1,"")</f>
        <v>2</v>
      </c>
      <c r="B9" s="259">
        <v>1</v>
      </c>
      <c r="C9" s="320" t="s">
        <v>8817</v>
      </c>
      <c r="D9" s="899">
        <v>1</v>
      </c>
      <c r="E9" s="893" t="s">
        <v>8823</v>
      </c>
      <c r="F9" s="896" t="s">
        <v>8824</v>
      </c>
      <c r="G9" s="321" t="s">
        <v>8813</v>
      </c>
      <c r="H9" s="322">
        <v>44583</v>
      </c>
      <c r="I9" s="323">
        <v>105402</v>
      </c>
      <c r="J9" s="324">
        <v>32756</v>
      </c>
      <c r="K9" s="325" t="s">
        <v>8814</v>
      </c>
      <c r="L9" s="326">
        <v>2210</v>
      </c>
      <c r="M9" s="327">
        <v>3312</v>
      </c>
      <c r="N9" s="327">
        <v>2547</v>
      </c>
      <c r="O9" s="327">
        <v>2825</v>
      </c>
      <c r="P9" s="327">
        <v>2840</v>
      </c>
      <c r="Q9" s="327">
        <v>2961</v>
      </c>
      <c r="R9" s="327">
        <v>2871</v>
      </c>
      <c r="S9" s="327">
        <v>3721</v>
      </c>
      <c r="T9" s="327">
        <v>916</v>
      </c>
      <c r="U9" s="327">
        <v>2666</v>
      </c>
      <c r="V9" s="327">
        <v>4182</v>
      </c>
      <c r="W9" s="328">
        <v>4747</v>
      </c>
    </row>
    <row r="10" spans="1:23">
      <c r="A10" s="259" t="str">
        <f>IF(B10=1,MAX(A$1:A9)+1,"")</f>
        <v/>
      </c>
      <c r="B10" s="259">
        <v>2</v>
      </c>
      <c r="C10" s="301" t="s">
        <v>1242</v>
      </c>
      <c r="D10" s="900"/>
      <c r="E10" s="894"/>
      <c r="F10" s="897"/>
      <c r="G10" s="302" t="s">
        <v>8818</v>
      </c>
      <c r="H10" s="303" t="s">
        <v>8819</v>
      </c>
      <c r="I10" s="304">
        <v>200000</v>
      </c>
      <c r="J10" s="305">
        <v>26795</v>
      </c>
      <c r="K10" s="306" t="s">
        <v>8820</v>
      </c>
      <c r="L10" s="307">
        <v>2210</v>
      </c>
      <c r="M10" s="308">
        <v>339</v>
      </c>
      <c r="N10" s="308">
        <v>2461</v>
      </c>
      <c r="O10" s="308">
        <v>2889</v>
      </c>
      <c r="P10" s="308">
        <v>2409</v>
      </c>
      <c r="Q10" s="308">
        <v>3208</v>
      </c>
      <c r="R10" s="308">
        <v>1886</v>
      </c>
      <c r="S10" s="308">
        <v>2336</v>
      </c>
      <c r="T10" s="308">
        <v>2738</v>
      </c>
      <c r="U10" s="308">
        <v>4240</v>
      </c>
      <c r="V10" s="308">
        <v>4082</v>
      </c>
      <c r="W10" s="309">
        <v>3959</v>
      </c>
    </row>
    <row r="11" spans="1:23">
      <c r="A11" s="259" t="str">
        <f>IF(B11=1,MAX(A$1:A10)+1,"")</f>
        <v/>
      </c>
      <c r="B11" s="259">
        <v>3</v>
      </c>
      <c r="C11" s="311"/>
      <c r="D11" s="904"/>
      <c r="E11" s="895"/>
      <c r="F11" s="898"/>
      <c r="G11" s="312" t="s">
        <v>8821</v>
      </c>
      <c r="H11" s="313" t="s">
        <v>8819</v>
      </c>
      <c r="I11" s="314">
        <v>250000</v>
      </c>
      <c r="J11" s="315">
        <v>-5961</v>
      </c>
      <c r="K11" s="316" t="s">
        <v>8822</v>
      </c>
      <c r="L11" s="317">
        <v>107612</v>
      </c>
      <c r="M11" s="318">
        <v>110924</v>
      </c>
      <c r="N11" s="318">
        <v>113471</v>
      </c>
      <c r="O11" s="318">
        <v>116296</v>
      </c>
      <c r="P11" s="318">
        <v>119136</v>
      </c>
      <c r="Q11" s="318">
        <v>122097</v>
      </c>
      <c r="R11" s="318">
        <v>124968</v>
      </c>
      <c r="S11" s="318">
        <v>128689</v>
      </c>
      <c r="T11" s="318">
        <v>129605</v>
      </c>
      <c r="U11" s="318">
        <v>132271</v>
      </c>
      <c r="V11" s="318">
        <v>136453</v>
      </c>
      <c r="W11" s="319">
        <v>141200</v>
      </c>
    </row>
    <row r="12" spans="1:23">
      <c r="A12" s="259">
        <f>IF(B12=1,MAX(A$1:A11)+1,"")</f>
        <v>3</v>
      </c>
      <c r="B12" s="259">
        <v>1</v>
      </c>
      <c r="C12" s="320" t="s">
        <v>8817</v>
      </c>
      <c r="D12" s="899">
        <v>3</v>
      </c>
      <c r="E12" s="893" t="s">
        <v>8826</v>
      </c>
      <c r="F12" s="896" t="s">
        <v>8827</v>
      </c>
      <c r="G12" s="321" t="s">
        <v>8813</v>
      </c>
      <c r="H12" s="322">
        <v>44583</v>
      </c>
      <c r="I12" s="323">
        <v>105402</v>
      </c>
      <c r="J12" s="324">
        <v>32756</v>
      </c>
      <c r="K12" s="325" t="s">
        <v>8814</v>
      </c>
      <c r="L12" s="326">
        <v>2210</v>
      </c>
      <c r="M12" s="327">
        <v>3312</v>
      </c>
      <c r="N12" s="327">
        <v>2547</v>
      </c>
      <c r="O12" s="327">
        <v>2825</v>
      </c>
      <c r="P12" s="327">
        <v>2840</v>
      </c>
      <c r="Q12" s="327">
        <v>2961</v>
      </c>
      <c r="R12" s="327">
        <v>2871</v>
      </c>
      <c r="S12" s="327">
        <v>3721</v>
      </c>
      <c r="T12" s="327">
        <v>916</v>
      </c>
      <c r="U12" s="327">
        <v>2666</v>
      </c>
      <c r="V12" s="327">
        <v>4182</v>
      </c>
      <c r="W12" s="328">
        <v>4747</v>
      </c>
    </row>
    <row r="13" spans="1:23">
      <c r="A13" s="259" t="str">
        <f>IF(B13=1,MAX(A$1:A12)+1,"")</f>
        <v/>
      </c>
      <c r="B13" s="259">
        <v>2</v>
      </c>
      <c r="C13" s="301" t="s">
        <v>1242</v>
      </c>
      <c r="D13" s="900"/>
      <c r="E13" s="894"/>
      <c r="F13" s="897"/>
      <c r="G13" s="302" t="s">
        <v>8818</v>
      </c>
      <c r="H13" s="303">
        <v>44682</v>
      </c>
      <c r="I13" s="304">
        <v>110000</v>
      </c>
      <c r="J13" s="305">
        <v>26795</v>
      </c>
      <c r="K13" s="306" t="s">
        <v>8820</v>
      </c>
      <c r="L13" s="307">
        <v>2210</v>
      </c>
      <c r="M13" s="308">
        <v>339</v>
      </c>
      <c r="N13" s="308">
        <v>2461</v>
      </c>
      <c r="O13" s="308">
        <v>2889</v>
      </c>
      <c r="P13" s="308">
        <v>2409</v>
      </c>
      <c r="Q13" s="308">
        <v>3208</v>
      </c>
      <c r="R13" s="308">
        <v>1886</v>
      </c>
      <c r="S13" s="308">
        <v>2336</v>
      </c>
      <c r="T13" s="308">
        <v>2738</v>
      </c>
      <c r="U13" s="308">
        <v>4240</v>
      </c>
      <c r="V13" s="308">
        <v>4082</v>
      </c>
      <c r="W13" s="309">
        <v>3959</v>
      </c>
    </row>
    <row r="14" spans="1:23">
      <c r="A14" s="259" t="str">
        <f>IF(B14=1,MAX(A$1:A13)+1,"")</f>
        <v/>
      </c>
      <c r="B14" s="259">
        <v>3</v>
      </c>
      <c r="C14" s="311"/>
      <c r="D14" s="904"/>
      <c r="E14" s="895"/>
      <c r="F14" s="898"/>
      <c r="G14" s="312" t="s">
        <v>8821</v>
      </c>
      <c r="H14" s="313">
        <v>44866</v>
      </c>
      <c r="I14" s="314">
        <v>130000</v>
      </c>
      <c r="J14" s="315">
        <v>-5961</v>
      </c>
      <c r="K14" s="316" t="s">
        <v>8822</v>
      </c>
      <c r="L14" s="317">
        <v>107612</v>
      </c>
      <c r="M14" s="329">
        <v>110924</v>
      </c>
      <c r="N14" s="318">
        <v>113471</v>
      </c>
      <c r="O14" s="318">
        <v>116296</v>
      </c>
      <c r="P14" s="318">
        <v>119136</v>
      </c>
      <c r="Q14" s="318">
        <v>122097</v>
      </c>
      <c r="R14" s="318">
        <v>124968</v>
      </c>
      <c r="S14" s="330">
        <v>128689</v>
      </c>
      <c r="T14" s="318">
        <v>129605</v>
      </c>
      <c r="U14" s="318">
        <v>132271</v>
      </c>
      <c r="V14" s="318">
        <v>4182</v>
      </c>
      <c r="W14" s="319">
        <v>8929</v>
      </c>
    </row>
    <row r="15" spans="1:23">
      <c r="A15" s="259">
        <f>IF(B15=1,MAX(A$1:A14)+1,"")</f>
        <v>4</v>
      </c>
      <c r="B15" s="259">
        <v>1</v>
      </c>
      <c r="C15" s="320" t="s">
        <v>8817</v>
      </c>
      <c r="D15" s="899">
        <v>4</v>
      </c>
      <c r="E15" s="893" t="s">
        <v>8828</v>
      </c>
      <c r="F15" s="896" t="s">
        <v>8829</v>
      </c>
      <c r="G15" s="321" t="s">
        <v>8813</v>
      </c>
      <c r="H15" s="322">
        <v>44583</v>
      </c>
      <c r="I15" s="323">
        <v>105402</v>
      </c>
      <c r="J15" s="324">
        <v>32756</v>
      </c>
      <c r="K15" s="325" t="s">
        <v>8814</v>
      </c>
      <c r="L15" s="326">
        <v>2210</v>
      </c>
      <c r="M15" s="327">
        <v>3312</v>
      </c>
      <c r="N15" s="327">
        <v>2547</v>
      </c>
      <c r="O15" s="327">
        <v>2825</v>
      </c>
      <c r="P15" s="327">
        <v>2840</v>
      </c>
      <c r="Q15" s="327">
        <v>2961</v>
      </c>
      <c r="R15" s="327">
        <v>2871</v>
      </c>
      <c r="S15" s="327">
        <v>3721</v>
      </c>
      <c r="T15" s="327">
        <v>916</v>
      </c>
      <c r="U15" s="327">
        <v>2666</v>
      </c>
      <c r="V15" s="327">
        <v>4182</v>
      </c>
      <c r="W15" s="328">
        <v>4747</v>
      </c>
    </row>
    <row r="16" spans="1:23">
      <c r="A16" s="259" t="str">
        <f>IF(B16=1,MAX(A$1:A15)+1,"")</f>
        <v/>
      </c>
      <c r="B16" s="259">
        <v>2</v>
      </c>
      <c r="C16" s="301" t="s">
        <v>1242</v>
      </c>
      <c r="D16" s="900"/>
      <c r="E16" s="894"/>
      <c r="F16" s="897"/>
      <c r="G16" s="302" t="s">
        <v>8818</v>
      </c>
      <c r="H16" s="303" t="s">
        <v>8819</v>
      </c>
      <c r="I16" s="304">
        <v>200000</v>
      </c>
      <c r="J16" s="305">
        <v>26795</v>
      </c>
      <c r="K16" s="306" t="s">
        <v>8820</v>
      </c>
      <c r="L16" s="307">
        <v>2210</v>
      </c>
      <c r="M16" s="308">
        <v>339</v>
      </c>
      <c r="N16" s="308">
        <v>2461</v>
      </c>
      <c r="O16" s="308">
        <v>2889</v>
      </c>
      <c r="P16" s="308">
        <v>2409</v>
      </c>
      <c r="Q16" s="308">
        <v>3208</v>
      </c>
      <c r="R16" s="308">
        <v>1886</v>
      </c>
      <c r="S16" s="308">
        <v>2336</v>
      </c>
      <c r="T16" s="308">
        <v>2738</v>
      </c>
      <c r="U16" s="308">
        <v>4240</v>
      </c>
      <c r="V16" s="308">
        <v>4082</v>
      </c>
      <c r="W16" s="309">
        <v>3959</v>
      </c>
    </row>
    <row r="17" spans="1:23">
      <c r="A17" s="259" t="str">
        <f>IF(B17=1,MAX(A$1:A16)+1,"")</f>
        <v/>
      </c>
      <c r="B17" s="259">
        <v>3</v>
      </c>
      <c r="C17" s="311"/>
      <c r="D17" s="904"/>
      <c r="E17" s="895"/>
      <c r="F17" s="898"/>
      <c r="G17" s="312" t="s">
        <v>8821</v>
      </c>
      <c r="H17" s="313" t="s">
        <v>8819</v>
      </c>
      <c r="I17" s="314">
        <v>250000</v>
      </c>
      <c r="J17" s="315">
        <v>-5961</v>
      </c>
      <c r="K17" s="316" t="s">
        <v>8822</v>
      </c>
      <c r="L17" s="317">
        <v>107612</v>
      </c>
      <c r="M17" s="318">
        <v>110924</v>
      </c>
      <c r="N17" s="318">
        <v>113471</v>
      </c>
      <c r="O17" s="318">
        <v>116296</v>
      </c>
      <c r="P17" s="318">
        <v>119136</v>
      </c>
      <c r="Q17" s="318">
        <v>122097</v>
      </c>
      <c r="R17" s="318">
        <v>124968</v>
      </c>
      <c r="S17" s="318">
        <v>128689</v>
      </c>
      <c r="T17" s="318">
        <v>129605</v>
      </c>
      <c r="U17" s="318">
        <v>132271</v>
      </c>
      <c r="V17" s="318">
        <v>136453</v>
      </c>
      <c r="W17" s="319">
        <v>141200</v>
      </c>
    </row>
    <row r="18" spans="1:23">
      <c r="A18" s="259">
        <f>IF(B18=1,MAX(A$1:A17)+1,"")</f>
        <v>5</v>
      </c>
      <c r="B18" s="259">
        <v>1</v>
      </c>
      <c r="C18" s="320" t="s">
        <v>8817</v>
      </c>
      <c r="D18" s="899">
        <v>5</v>
      </c>
      <c r="E18" s="893" t="s">
        <v>8830</v>
      </c>
      <c r="F18" s="896" t="s">
        <v>8831</v>
      </c>
      <c r="G18" s="321" t="s">
        <v>8813</v>
      </c>
      <c r="H18" s="322">
        <v>44583</v>
      </c>
      <c r="I18" s="323">
        <v>105402</v>
      </c>
      <c r="J18" s="324">
        <v>32756</v>
      </c>
      <c r="K18" s="325" t="s">
        <v>8814</v>
      </c>
      <c r="L18" s="326">
        <v>5210</v>
      </c>
      <c r="M18" s="327">
        <v>5312</v>
      </c>
      <c r="N18" s="327">
        <v>4547</v>
      </c>
      <c r="O18" s="327">
        <v>4825</v>
      </c>
      <c r="P18" s="327">
        <v>4840</v>
      </c>
      <c r="Q18" s="327">
        <v>4961</v>
      </c>
      <c r="R18" s="327">
        <v>4871</v>
      </c>
      <c r="S18" s="327">
        <v>5721</v>
      </c>
      <c r="T18" s="327">
        <v>2916</v>
      </c>
      <c r="U18" s="327">
        <v>4666</v>
      </c>
      <c r="V18" s="327">
        <v>6182</v>
      </c>
      <c r="W18" s="328">
        <v>6747</v>
      </c>
    </row>
    <row r="19" spans="1:23">
      <c r="A19" s="259" t="str">
        <f>IF(B19=1,MAX(A$1:A18)+1,"")</f>
        <v/>
      </c>
      <c r="B19" s="259">
        <v>2</v>
      </c>
      <c r="C19" s="301" t="s">
        <v>1242</v>
      </c>
      <c r="D19" s="900"/>
      <c r="E19" s="894"/>
      <c r="F19" s="897"/>
      <c r="G19" s="302" t="s">
        <v>8818</v>
      </c>
      <c r="H19" s="303">
        <v>44652</v>
      </c>
      <c r="I19" s="304">
        <v>110000</v>
      </c>
      <c r="J19" s="305">
        <v>26795</v>
      </c>
      <c r="K19" s="306" t="s">
        <v>8820</v>
      </c>
      <c r="L19" s="307">
        <v>2210</v>
      </c>
      <c r="M19" s="308">
        <v>339</v>
      </c>
      <c r="N19" s="308">
        <v>2461</v>
      </c>
      <c r="O19" s="308">
        <v>2889</v>
      </c>
      <c r="P19" s="308">
        <v>2409</v>
      </c>
      <c r="Q19" s="308">
        <v>3208</v>
      </c>
      <c r="R19" s="308">
        <v>1886</v>
      </c>
      <c r="S19" s="308">
        <v>2336</v>
      </c>
      <c r="T19" s="308">
        <v>2738</v>
      </c>
      <c r="U19" s="308">
        <v>4240</v>
      </c>
      <c r="V19" s="308">
        <v>4082</v>
      </c>
      <c r="W19" s="309">
        <v>3959</v>
      </c>
    </row>
    <row r="20" spans="1:23">
      <c r="A20" s="259" t="str">
        <f>IF(B20=1,MAX(A$1:A19)+1,"")</f>
        <v/>
      </c>
      <c r="B20" s="259">
        <v>3</v>
      </c>
      <c r="C20" s="311"/>
      <c r="D20" s="904"/>
      <c r="E20" s="895"/>
      <c r="F20" s="898"/>
      <c r="G20" s="312" t="s">
        <v>8821</v>
      </c>
      <c r="H20" s="313">
        <v>44774</v>
      </c>
      <c r="I20" s="314">
        <v>130000</v>
      </c>
      <c r="J20" s="315">
        <v>-5961</v>
      </c>
      <c r="K20" s="316" t="s">
        <v>8822</v>
      </c>
      <c r="L20" s="332">
        <v>110612</v>
      </c>
      <c r="M20" s="318">
        <v>115924</v>
      </c>
      <c r="N20" s="318">
        <v>120471</v>
      </c>
      <c r="O20" s="318">
        <v>125296</v>
      </c>
      <c r="P20" s="330">
        <v>130136</v>
      </c>
      <c r="Q20" s="318">
        <v>4961</v>
      </c>
      <c r="R20" s="318">
        <v>9832</v>
      </c>
      <c r="S20" s="318">
        <v>15553</v>
      </c>
      <c r="T20" s="318">
        <v>18469</v>
      </c>
      <c r="U20" s="318">
        <v>23135</v>
      </c>
      <c r="V20" s="318">
        <v>29317</v>
      </c>
      <c r="W20" s="319">
        <v>36064</v>
      </c>
    </row>
    <row r="21" spans="1:23">
      <c r="A21" s="259">
        <f>IF(B21=1,MAX(A$1:A20)+1,"")</f>
        <v>6</v>
      </c>
      <c r="B21" s="259">
        <v>1</v>
      </c>
      <c r="C21" s="320" t="s">
        <v>8817</v>
      </c>
      <c r="D21" s="899">
        <v>0</v>
      </c>
      <c r="E21" s="893" t="s">
        <v>8815</v>
      </c>
      <c r="F21" s="896" t="s">
        <v>8816</v>
      </c>
      <c r="G21" s="321" t="s">
        <v>8813</v>
      </c>
      <c r="H21" s="322">
        <v>44583</v>
      </c>
      <c r="I21" s="323">
        <v>105402</v>
      </c>
      <c r="J21" s="324">
        <v>32756</v>
      </c>
      <c r="K21" s="325" t="s">
        <v>8814</v>
      </c>
      <c r="L21" s="326">
        <v>2210</v>
      </c>
      <c r="M21" s="327">
        <v>3312</v>
      </c>
      <c r="N21" s="327">
        <v>2547</v>
      </c>
      <c r="O21" s="327">
        <v>2825</v>
      </c>
      <c r="P21" s="327">
        <v>2840</v>
      </c>
      <c r="Q21" s="327">
        <v>2961</v>
      </c>
      <c r="R21" s="327">
        <v>2871</v>
      </c>
      <c r="S21" s="327">
        <v>3721</v>
      </c>
      <c r="T21" s="327">
        <v>916</v>
      </c>
      <c r="U21" s="327">
        <v>2666</v>
      </c>
      <c r="V21" s="327">
        <v>4182</v>
      </c>
      <c r="W21" s="328">
        <v>4747</v>
      </c>
    </row>
    <row r="22" spans="1:23">
      <c r="A22" s="259" t="str">
        <f>IF(B22=1,MAX(A$1:A21)+1,"")</f>
        <v/>
      </c>
      <c r="B22" s="259">
        <v>2</v>
      </c>
      <c r="C22" s="301" t="s">
        <v>1243</v>
      </c>
      <c r="D22" s="900"/>
      <c r="E22" s="894"/>
      <c r="F22" s="897"/>
      <c r="G22" s="302" t="s">
        <v>8818</v>
      </c>
      <c r="H22" s="303" t="s">
        <v>8819</v>
      </c>
      <c r="I22" s="304">
        <v>110000</v>
      </c>
      <c r="J22" s="305">
        <v>26795</v>
      </c>
      <c r="K22" s="306" t="s">
        <v>8820</v>
      </c>
      <c r="L22" s="307">
        <v>2210</v>
      </c>
      <c r="M22" s="308">
        <v>339</v>
      </c>
      <c r="N22" s="308">
        <v>2461</v>
      </c>
      <c r="O22" s="308">
        <v>2889</v>
      </c>
      <c r="P22" s="308">
        <v>2409</v>
      </c>
      <c r="Q22" s="308">
        <v>3208</v>
      </c>
      <c r="R22" s="308">
        <v>1886</v>
      </c>
      <c r="S22" s="308">
        <v>2336</v>
      </c>
      <c r="T22" s="308">
        <v>2738</v>
      </c>
      <c r="U22" s="308">
        <v>4240</v>
      </c>
      <c r="V22" s="308">
        <v>4082</v>
      </c>
      <c r="W22" s="309">
        <v>3959</v>
      </c>
    </row>
    <row r="23" spans="1:23">
      <c r="A23" s="259" t="str">
        <f>IF(B23=1,MAX(A$1:A22)+1,"")</f>
        <v/>
      </c>
      <c r="B23" s="259">
        <v>3</v>
      </c>
      <c r="C23" s="311"/>
      <c r="D23" s="904"/>
      <c r="E23" s="895"/>
      <c r="F23" s="898"/>
      <c r="G23" s="312" t="s">
        <v>8821</v>
      </c>
      <c r="H23" s="313" t="s">
        <v>8819</v>
      </c>
      <c r="I23" s="314">
        <v>160000</v>
      </c>
      <c r="J23" s="315">
        <v>-5961</v>
      </c>
      <c r="K23" s="316" t="s">
        <v>8822</v>
      </c>
      <c r="L23" s="317">
        <v>107612</v>
      </c>
      <c r="M23" s="318">
        <v>110924</v>
      </c>
      <c r="N23" s="318">
        <v>113471</v>
      </c>
      <c r="O23" s="318">
        <v>116296</v>
      </c>
      <c r="P23" s="318">
        <v>119136</v>
      </c>
      <c r="Q23" s="318">
        <v>122097</v>
      </c>
      <c r="R23" s="318">
        <v>124968</v>
      </c>
      <c r="S23" s="318">
        <v>128689</v>
      </c>
      <c r="T23" s="318">
        <v>129605</v>
      </c>
      <c r="U23" s="318">
        <v>132271</v>
      </c>
      <c r="V23" s="318">
        <v>136453</v>
      </c>
      <c r="W23" s="319">
        <v>141200</v>
      </c>
    </row>
    <row r="24" spans="1:23">
      <c r="A24" s="259">
        <f>IF(B24=1,MAX(A$1:A23)+1,"")</f>
        <v>7</v>
      </c>
      <c r="B24" s="259">
        <v>1</v>
      </c>
      <c r="C24" s="320" t="s">
        <v>8817</v>
      </c>
      <c r="D24" s="899">
        <v>1</v>
      </c>
      <c r="E24" s="893" t="s">
        <v>8823</v>
      </c>
      <c r="F24" s="896" t="s">
        <v>8824</v>
      </c>
      <c r="G24" s="321" t="s">
        <v>8813</v>
      </c>
      <c r="H24" s="322">
        <v>44583</v>
      </c>
      <c r="I24" s="323">
        <v>105402</v>
      </c>
      <c r="J24" s="324">
        <v>32756</v>
      </c>
      <c r="K24" s="325" t="s">
        <v>8814</v>
      </c>
      <c r="L24" s="326">
        <v>2210</v>
      </c>
      <c r="M24" s="327">
        <v>3312</v>
      </c>
      <c r="N24" s="327">
        <v>2547</v>
      </c>
      <c r="O24" s="327">
        <v>2825</v>
      </c>
      <c r="P24" s="327">
        <v>2840</v>
      </c>
      <c r="Q24" s="327">
        <v>2961</v>
      </c>
      <c r="R24" s="327">
        <v>2871</v>
      </c>
      <c r="S24" s="327">
        <v>3721</v>
      </c>
      <c r="T24" s="327">
        <v>916</v>
      </c>
      <c r="U24" s="327">
        <v>2666</v>
      </c>
      <c r="V24" s="327">
        <v>4182</v>
      </c>
      <c r="W24" s="328">
        <v>4747</v>
      </c>
    </row>
    <row r="25" spans="1:23">
      <c r="A25" s="259" t="str">
        <f>IF(B25=1,MAX(A$1:A24)+1,"")</f>
        <v/>
      </c>
      <c r="B25" s="259">
        <v>2</v>
      </c>
      <c r="C25" s="301" t="s">
        <v>1243</v>
      </c>
      <c r="D25" s="900"/>
      <c r="E25" s="894"/>
      <c r="F25" s="897"/>
      <c r="G25" s="302" t="s">
        <v>8818</v>
      </c>
      <c r="H25" s="303" t="s">
        <v>8819</v>
      </c>
      <c r="I25" s="304">
        <v>200000</v>
      </c>
      <c r="J25" s="305">
        <v>26795</v>
      </c>
      <c r="K25" s="306" t="s">
        <v>8820</v>
      </c>
      <c r="L25" s="307">
        <v>2210</v>
      </c>
      <c r="M25" s="308">
        <v>339</v>
      </c>
      <c r="N25" s="308">
        <v>2461</v>
      </c>
      <c r="O25" s="308">
        <v>2889</v>
      </c>
      <c r="P25" s="308">
        <v>2409</v>
      </c>
      <c r="Q25" s="308">
        <v>3208</v>
      </c>
      <c r="R25" s="308">
        <v>1886</v>
      </c>
      <c r="S25" s="308">
        <v>2336</v>
      </c>
      <c r="T25" s="308">
        <v>2738</v>
      </c>
      <c r="U25" s="308">
        <v>4240</v>
      </c>
      <c r="V25" s="308">
        <v>4082</v>
      </c>
      <c r="W25" s="309">
        <v>3959</v>
      </c>
    </row>
    <row r="26" spans="1:23">
      <c r="A26" s="259" t="str">
        <f>IF(B26=1,MAX(A$1:A25)+1,"")</f>
        <v/>
      </c>
      <c r="B26" s="259">
        <v>3</v>
      </c>
      <c r="C26" s="311"/>
      <c r="D26" s="904"/>
      <c r="E26" s="895"/>
      <c r="F26" s="898"/>
      <c r="G26" s="312" t="s">
        <v>8821</v>
      </c>
      <c r="H26" s="313" t="s">
        <v>8819</v>
      </c>
      <c r="I26" s="314">
        <v>250000</v>
      </c>
      <c r="J26" s="315">
        <v>-5961</v>
      </c>
      <c r="K26" s="316" t="s">
        <v>8822</v>
      </c>
      <c r="L26" s="317">
        <v>107612</v>
      </c>
      <c r="M26" s="318">
        <v>110924</v>
      </c>
      <c r="N26" s="318">
        <v>113471</v>
      </c>
      <c r="O26" s="318">
        <v>116296</v>
      </c>
      <c r="P26" s="318">
        <v>119136</v>
      </c>
      <c r="Q26" s="318">
        <v>122097</v>
      </c>
      <c r="R26" s="318">
        <v>124968</v>
      </c>
      <c r="S26" s="318">
        <v>128689</v>
      </c>
      <c r="T26" s="318">
        <v>129605</v>
      </c>
      <c r="U26" s="318">
        <v>132271</v>
      </c>
      <c r="V26" s="318">
        <v>136453</v>
      </c>
      <c r="W26" s="319">
        <v>141200</v>
      </c>
    </row>
    <row r="27" spans="1:23">
      <c r="A27" s="259">
        <f>IF(B27=1,MAX(A$1:A26)+1,"")</f>
        <v>8</v>
      </c>
      <c r="B27" s="259">
        <v>1</v>
      </c>
      <c r="C27" s="320" t="s">
        <v>8817</v>
      </c>
      <c r="D27" s="899">
        <v>3</v>
      </c>
      <c r="E27" s="893" t="s">
        <v>8826</v>
      </c>
      <c r="F27" s="896" t="s">
        <v>8827</v>
      </c>
      <c r="G27" s="321" t="s">
        <v>8813</v>
      </c>
      <c r="H27" s="322">
        <v>44583</v>
      </c>
      <c r="I27" s="323">
        <v>105402</v>
      </c>
      <c r="J27" s="324">
        <v>32756</v>
      </c>
      <c r="K27" s="325" t="s">
        <v>8814</v>
      </c>
      <c r="L27" s="326">
        <v>4210</v>
      </c>
      <c r="M27" s="327">
        <v>5312</v>
      </c>
      <c r="N27" s="327">
        <v>4547</v>
      </c>
      <c r="O27" s="327">
        <v>4825</v>
      </c>
      <c r="P27" s="327">
        <v>4840</v>
      </c>
      <c r="Q27" s="327">
        <v>4961</v>
      </c>
      <c r="R27" s="327">
        <v>4871</v>
      </c>
      <c r="S27" s="327">
        <v>5721</v>
      </c>
      <c r="T27" s="327">
        <v>2916</v>
      </c>
      <c r="U27" s="327">
        <v>4666</v>
      </c>
      <c r="V27" s="327">
        <v>6182</v>
      </c>
      <c r="W27" s="328">
        <v>6747</v>
      </c>
    </row>
    <row r="28" spans="1:23">
      <c r="A28" s="259" t="str">
        <f>IF(B28=1,MAX(A$1:A27)+1,"")</f>
        <v/>
      </c>
      <c r="B28" s="259">
        <v>2</v>
      </c>
      <c r="C28" s="301" t="s">
        <v>1243</v>
      </c>
      <c r="D28" s="900"/>
      <c r="E28" s="894"/>
      <c r="F28" s="897"/>
      <c r="G28" s="302" t="s">
        <v>8818</v>
      </c>
      <c r="H28" s="303">
        <v>44682</v>
      </c>
      <c r="I28" s="304">
        <v>110000</v>
      </c>
      <c r="J28" s="305">
        <v>26795</v>
      </c>
      <c r="K28" s="306" t="s">
        <v>8820</v>
      </c>
      <c r="L28" s="307">
        <v>2210</v>
      </c>
      <c r="M28" s="308">
        <v>339</v>
      </c>
      <c r="N28" s="308">
        <v>2461</v>
      </c>
      <c r="O28" s="308">
        <v>2889</v>
      </c>
      <c r="P28" s="308">
        <v>2409</v>
      </c>
      <c r="Q28" s="308">
        <v>3208</v>
      </c>
      <c r="R28" s="308">
        <v>1886</v>
      </c>
      <c r="S28" s="308">
        <v>2336</v>
      </c>
      <c r="T28" s="308">
        <v>2738</v>
      </c>
      <c r="U28" s="308">
        <v>4240</v>
      </c>
      <c r="V28" s="308">
        <v>4082</v>
      </c>
      <c r="W28" s="309">
        <v>3959</v>
      </c>
    </row>
    <row r="29" spans="1:23">
      <c r="A29" s="259" t="str">
        <f>IF(B29=1,MAX(A$1:A28)+1,"")</f>
        <v/>
      </c>
      <c r="B29" s="259">
        <v>3</v>
      </c>
      <c r="C29" s="311"/>
      <c r="D29" s="904"/>
      <c r="E29" s="895"/>
      <c r="F29" s="898"/>
      <c r="G29" s="312" t="s">
        <v>8821</v>
      </c>
      <c r="H29" s="313">
        <v>44986</v>
      </c>
      <c r="I29" s="314">
        <v>160000</v>
      </c>
      <c r="J29" s="315">
        <v>-5961</v>
      </c>
      <c r="K29" s="316" t="s">
        <v>8822</v>
      </c>
      <c r="L29" s="317">
        <v>109612</v>
      </c>
      <c r="M29" s="329">
        <v>114924</v>
      </c>
      <c r="N29" s="318">
        <v>119471</v>
      </c>
      <c r="O29" s="318">
        <v>124296</v>
      </c>
      <c r="P29" s="318">
        <v>129136</v>
      </c>
      <c r="Q29" s="318">
        <v>134097</v>
      </c>
      <c r="R29" s="318">
        <v>138968</v>
      </c>
      <c r="S29" s="318">
        <v>144689</v>
      </c>
      <c r="T29" s="318">
        <v>147605</v>
      </c>
      <c r="U29" s="318">
        <v>152271</v>
      </c>
      <c r="V29" s="318">
        <v>158453</v>
      </c>
      <c r="W29" s="333">
        <v>165200</v>
      </c>
    </row>
    <row r="30" spans="1:23">
      <c r="A30" s="259">
        <f>IF(B30=1,MAX(A$1:A29)+1,"")</f>
        <v>9</v>
      </c>
      <c r="B30" s="259">
        <v>1</v>
      </c>
      <c r="C30" s="320" t="s">
        <v>8817</v>
      </c>
      <c r="D30" s="899">
        <v>4</v>
      </c>
      <c r="E30" s="893" t="s">
        <v>8828</v>
      </c>
      <c r="F30" s="896" t="s">
        <v>8829</v>
      </c>
      <c r="G30" s="321" t="s">
        <v>8813</v>
      </c>
      <c r="H30" s="322">
        <v>44583</v>
      </c>
      <c r="I30" s="323">
        <v>105402</v>
      </c>
      <c r="J30" s="324">
        <v>32756</v>
      </c>
      <c r="K30" s="325" t="s">
        <v>8814</v>
      </c>
      <c r="L30" s="326">
        <v>2210</v>
      </c>
      <c r="M30" s="327">
        <v>3312</v>
      </c>
      <c r="N30" s="327">
        <v>2547</v>
      </c>
      <c r="O30" s="327">
        <v>2825</v>
      </c>
      <c r="P30" s="327">
        <v>2840</v>
      </c>
      <c r="Q30" s="327">
        <v>2961</v>
      </c>
      <c r="R30" s="327">
        <v>2871</v>
      </c>
      <c r="S30" s="327">
        <v>3721</v>
      </c>
      <c r="T30" s="327">
        <v>916</v>
      </c>
      <c r="U30" s="327">
        <v>2666</v>
      </c>
      <c r="V30" s="327">
        <v>4182</v>
      </c>
      <c r="W30" s="328">
        <v>4747</v>
      </c>
    </row>
    <row r="31" spans="1:23">
      <c r="A31" s="259" t="str">
        <f>IF(B31=1,MAX(A$1:A30)+1,"")</f>
        <v/>
      </c>
      <c r="B31" s="259">
        <v>2</v>
      </c>
      <c r="C31" s="301" t="s">
        <v>1243</v>
      </c>
      <c r="D31" s="900"/>
      <c r="E31" s="894"/>
      <c r="F31" s="897"/>
      <c r="G31" s="302" t="s">
        <v>8818</v>
      </c>
      <c r="H31" s="303">
        <v>44805</v>
      </c>
      <c r="I31" s="304">
        <v>200000</v>
      </c>
      <c r="J31" s="305">
        <v>26795</v>
      </c>
      <c r="K31" s="306" t="s">
        <v>8820</v>
      </c>
      <c r="L31" s="307">
        <v>2210</v>
      </c>
      <c r="M31" s="308">
        <v>339</v>
      </c>
      <c r="N31" s="308">
        <v>2461</v>
      </c>
      <c r="O31" s="308">
        <v>2889</v>
      </c>
      <c r="P31" s="308">
        <v>2409</v>
      </c>
      <c r="Q31" s="308">
        <v>3208</v>
      </c>
      <c r="R31" s="308">
        <v>1886</v>
      </c>
      <c r="S31" s="308">
        <v>2336</v>
      </c>
      <c r="T31" s="308">
        <v>2738</v>
      </c>
      <c r="U31" s="308">
        <v>4240</v>
      </c>
      <c r="V31" s="308">
        <v>4082</v>
      </c>
      <c r="W31" s="309">
        <v>3959</v>
      </c>
    </row>
    <row r="32" spans="1:23">
      <c r="A32" s="259" t="str">
        <f>IF(B32=1,MAX(A$1:A31)+1,"")</f>
        <v/>
      </c>
      <c r="B32" s="259">
        <v>3</v>
      </c>
      <c r="C32" s="311"/>
      <c r="D32" s="904"/>
      <c r="E32" s="895"/>
      <c r="F32" s="898"/>
      <c r="G32" s="312" t="s">
        <v>8821</v>
      </c>
      <c r="H32" s="313" t="s">
        <v>8819</v>
      </c>
      <c r="I32" s="314">
        <v>250000</v>
      </c>
      <c r="J32" s="315">
        <v>-5961</v>
      </c>
      <c r="K32" s="316" t="s">
        <v>8822</v>
      </c>
      <c r="L32" s="317">
        <v>107612</v>
      </c>
      <c r="M32" s="318">
        <v>110924</v>
      </c>
      <c r="N32" s="318">
        <v>113471</v>
      </c>
      <c r="O32" s="318">
        <v>116296</v>
      </c>
      <c r="P32" s="318">
        <v>119136</v>
      </c>
      <c r="Q32" s="329">
        <v>122097</v>
      </c>
      <c r="R32" s="318">
        <v>124968</v>
      </c>
      <c r="S32" s="318">
        <v>128689</v>
      </c>
      <c r="T32" s="318">
        <v>129605</v>
      </c>
      <c r="U32" s="318">
        <v>132271</v>
      </c>
      <c r="V32" s="318">
        <v>136453</v>
      </c>
      <c r="W32" s="319">
        <v>141200</v>
      </c>
    </row>
    <row r="33" spans="1:23">
      <c r="A33" s="259">
        <f>IF(B33=1,MAX(A$1:A32)+1,"")</f>
        <v>10</v>
      </c>
      <c r="B33" s="259">
        <v>1</v>
      </c>
      <c r="C33" s="320" t="s">
        <v>8817</v>
      </c>
      <c r="D33" s="899">
        <v>5</v>
      </c>
      <c r="E33" s="893" t="s">
        <v>8830</v>
      </c>
      <c r="F33" s="896" t="s">
        <v>8831</v>
      </c>
      <c r="G33" s="321" t="s">
        <v>8813</v>
      </c>
      <c r="H33" s="322">
        <v>44583</v>
      </c>
      <c r="I33" s="323">
        <v>105402</v>
      </c>
      <c r="J33" s="324">
        <v>32756</v>
      </c>
      <c r="K33" s="325" t="s">
        <v>8814</v>
      </c>
      <c r="L33" s="326">
        <v>2210</v>
      </c>
      <c r="M33" s="327">
        <v>3312</v>
      </c>
      <c r="N33" s="327">
        <v>2547</v>
      </c>
      <c r="O33" s="327">
        <v>2825</v>
      </c>
      <c r="P33" s="327">
        <v>2840</v>
      </c>
      <c r="Q33" s="327">
        <v>2961</v>
      </c>
      <c r="R33" s="327">
        <v>2871</v>
      </c>
      <c r="S33" s="327">
        <v>3721</v>
      </c>
      <c r="T33" s="327">
        <v>916</v>
      </c>
      <c r="U33" s="327">
        <v>2666</v>
      </c>
      <c r="V33" s="327">
        <v>4182</v>
      </c>
      <c r="W33" s="328">
        <v>4747</v>
      </c>
    </row>
    <row r="34" spans="1:23">
      <c r="A34" s="259" t="str">
        <f>IF(B34=1,MAX(A$1:A33)+1,"")</f>
        <v/>
      </c>
      <c r="B34" s="259">
        <v>2</v>
      </c>
      <c r="C34" s="301" t="s">
        <v>1243</v>
      </c>
      <c r="D34" s="900"/>
      <c r="E34" s="894"/>
      <c r="F34" s="897"/>
      <c r="G34" s="302" t="s">
        <v>8818</v>
      </c>
      <c r="H34" s="303">
        <v>44713</v>
      </c>
      <c r="I34" s="304">
        <v>110000</v>
      </c>
      <c r="J34" s="305">
        <v>26795</v>
      </c>
      <c r="K34" s="306" t="s">
        <v>8820</v>
      </c>
      <c r="L34" s="307">
        <v>2210</v>
      </c>
      <c r="M34" s="308">
        <v>339</v>
      </c>
      <c r="N34" s="308">
        <v>2461</v>
      </c>
      <c r="O34" s="308">
        <v>2889</v>
      </c>
      <c r="P34" s="308">
        <v>2409</v>
      </c>
      <c r="Q34" s="308">
        <v>3208</v>
      </c>
      <c r="R34" s="308">
        <v>1886</v>
      </c>
      <c r="S34" s="308">
        <v>2336</v>
      </c>
      <c r="T34" s="308">
        <v>2738</v>
      </c>
      <c r="U34" s="308">
        <v>4240</v>
      </c>
      <c r="V34" s="308">
        <v>4082</v>
      </c>
      <c r="W34" s="309">
        <v>3959</v>
      </c>
    </row>
    <row r="35" spans="1:23">
      <c r="A35" s="259" t="str">
        <f>IF(B35=1,MAX(A$1:A34)+1,"")</f>
        <v/>
      </c>
      <c r="B35" s="259">
        <v>3</v>
      </c>
      <c r="C35" s="311"/>
      <c r="D35" s="904"/>
      <c r="E35" s="895"/>
      <c r="F35" s="898"/>
      <c r="G35" s="312" t="s">
        <v>8821</v>
      </c>
      <c r="H35" s="313">
        <v>44986</v>
      </c>
      <c r="I35" s="314">
        <v>140000</v>
      </c>
      <c r="J35" s="315">
        <v>-5961</v>
      </c>
      <c r="K35" s="316" t="s">
        <v>8822</v>
      </c>
      <c r="L35" s="317">
        <v>107612</v>
      </c>
      <c r="M35" s="318">
        <v>110924</v>
      </c>
      <c r="N35" s="329">
        <v>113471</v>
      </c>
      <c r="O35" s="318">
        <v>116296</v>
      </c>
      <c r="P35" s="318">
        <v>119136</v>
      </c>
      <c r="Q35" s="318">
        <v>122097</v>
      </c>
      <c r="R35" s="318">
        <v>124968</v>
      </c>
      <c r="S35" s="318">
        <v>128689</v>
      </c>
      <c r="T35" s="318">
        <v>129605</v>
      </c>
      <c r="U35" s="318">
        <v>132271</v>
      </c>
      <c r="V35" s="318">
        <v>136453</v>
      </c>
      <c r="W35" s="333">
        <v>141200</v>
      </c>
    </row>
    <row r="36" spans="1:23">
      <c r="A36" s="259">
        <f>IF(B36=1,MAX(A$1:A35)+1,"")</f>
        <v>11</v>
      </c>
      <c r="B36" s="259">
        <v>1</v>
      </c>
      <c r="C36" s="320" t="s">
        <v>8817</v>
      </c>
      <c r="D36" s="899">
        <v>0</v>
      </c>
      <c r="E36" s="893" t="s">
        <v>8836</v>
      </c>
      <c r="F36" s="896" t="s">
        <v>8837</v>
      </c>
      <c r="G36" s="321" t="s">
        <v>8813</v>
      </c>
      <c r="H36" s="322">
        <v>44583</v>
      </c>
      <c r="I36" s="323">
        <v>105402</v>
      </c>
      <c r="J36" s="324">
        <v>32756</v>
      </c>
      <c r="K36" s="325" t="s">
        <v>8814</v>
      </c>
      <c r="L36" s="326">
        <v>2210</v>
      </c>
      <c r="M36" s="327">
        <v>3312</v>
      </c>
      <c r="N36" s="327">
        <v>2547</v>
      </c>
      <c r="O36" s="327">
        <v>2825</v>
      </c>
      <c r="P36" s="327">
        <v>2840</v>
      </c>
      <c r="Q36" s="327">
        <v>2961</v>
      </c>
      <c r="R36" s="327">
        <v>2871</v>
      </c>
      <c r="S36" s="327">
        <v>3721</v>
      </c>
      <c r="T36" s="327">
        <v>916</v>
      </c>
      <c r="U36" s="327">
        <v>2666</v>
      </c>
      <c r="V36" s="327">
        <v>4182</v>
      </c>
      <c r="W36" s="328">
        <v>4747</v>
      </c>
    </row>
    <row r="37" spans="1:23">
      <c r="A37" s="259" t="str">
        <f>IF(B37=1,MAX(A$1:A36)+1,"")</f>
        <v/>
      </c>
      <c r="B37" s="259">
        <v>2</v>
      </c>
      <c r="C37" s="301" t="s">
        <v>1425</v>
      </c>
      <c r="D37" s="900"/>
      <c r="E37" s="894"/>
      <c r="F37" s="897"/>
      <c r="G37" s="302" t="s">
        <v>8818</v>
      </c>
      <c r="H37" s="303" t="s">
        <v>8819</v>
      </c>
      <c r="I37" s="304">
        <v>110000</v>
      </c>
      <c r="J37" s="305">
        <v>26795</v>
      </c>
      <c r="K37" s="306" t="s">
        <v>8820</v>
      </c>
      <c r="L37" s="307">
        <v>2210</v>
      </c>
      <c r="M37" s="308">
        <v>339</v>
      </c>
      <c r="N37" s="308">
        <v>2461</v>
      </c>
      <c r="O37" s="308">
        <v>2889</v>
      </c>
      <c r="P37" s="308">
        <v>2409</v>
      </c>
      <c r="Q37" s="308">
        <v>3208</v>
      </c>
      <c r="R37" s="308">
        <v>1886</v>
      </c>
      <c r="S37" s="308">
        <v>2336</v>
      </c>
      <c r="T37" s="308">
        <v>2738</v>
      </c>
      <c r="U37" s="308">
        <v>4240</v>
      </c>
      <c r="V37" s="308">
        <v>4082</v>
      </c>
      <c r="W37" s="309">
        <v>3959</v>
      </c>
    </row>
    <row r="38" spans="1:23">
      <c r="A38" s="259" t="str">
        <f>IF(B38=1,MAX(A$1:A37)+1,"")</f>
        <v/>
      </c>
      <c r="B38" s="259">
        <v>3</v>
      </c>
      <c r="C38" s="311"/>
      <c r="D38" s="904"/>
      <c r="E38" s="895"/>
      <c r="F38" s="898"/>
      <c r="G38" s="312" t="s">
        <v>8821</v>
      </c>
      <c r="H38" s="313">
        <v>44652</v>
      </c>
      <c r="I38" s="314">
        <v>160000</v>
      </c>
      <c r="J38" s="315">
        <v>-5961</v>
      </c>
      <c r="K38" s="316" t="s">
        <v>8822</v>
      </c>
      <c r="L38" s="334">
        <v>107612</v>
      </c>
      <c r="M38" s="318">
        <v>110924</v>
      </c>
      <c r="N38" s="318">
        <v>113471</v>
      </c>
      <c r="O38" s="318">
        <v>116296</v>
      </c>
      <c r="P38" s="318">
        <v>119136</v>
      </c>
      <c r="Q38" s="318">
        <v>122097</v>
      </c>
      <c r="R38" s="318">
        <v>124968</v>
      </c>
      <c r="S38" s="318">
        <v>128689</v>
      </c>
      <c r="T38" s="318">
        <v>129605</v>
      </c>
      <c r="U38" s="318">
        <v>132271</v>
      </c>
      <c r="V38" s="318">
        <v>136453</v>
      </c>
      <c r="W38" s="319">
        <v>141200</v>
      </c>
    </row>
    <row r="39" spans="1:23">
      <c r="A39" s="259">
        <f>IF(B39=1,MAX(A$1:A38)+1,"")</f>
        <v>12</v>
      </c>
      <c r="B39" s="259">
        <v>1</v>
      </c>
      <c r="C39" s="320" t="s">
        <v>8817</v>
      </c>
      <c r="D39" s="899">
        <v>1</v>
      </c>
      <c r="E39" s="893" t="s">
        <v>8839</v>
      </c>
      <c r="F39" s="896" t="s">
        <v>8840</v>
      </c>
      <c r="G39" s="321" t="s">
        <v>8813</v>
      </c>
      <c r="H39" s="322">
        <v>44583</v>
      </c>
      <c r="I39" s="323">
        <v>105402</v>
      </c>
      <c r="J39" s="324">
        <v>32756</v>
      </c>
      <c r="K39" s="325" t="s">
        <v>8814</v>
      </c>
      <c r="L39" s="326">
        <v>2210</v>
      </c>
      <c r="M39" s="327">
        <v>3312</v>
      </c>
      <c r="N39" s="327">
        <v>2547</v>
      </c>
      <c r="O39" s="327">
        <v>2825</v>
      </c>
      <c r="P39" s="327">
        <v>2840</v>
      </c>
      <c r="Q39" s="327">
        <v>2961</v>
      </c>
      <c r="R39" s="327">
        <v>2871</v>
      </c>
      <c r="S39" s="327">
        <v>3721</v>
      </c>
      <c r="T39" s="327">
        <v>916</v>
      </c>
      <c r="U39" s="327">
        <v>2666</v>
      </c>
      <c r="V39" s="327">
        <v>4182</v>
      </c>
      <c r="W39" s="328">
        <v>4747</v>
      </c>
    </row>
    <row r="40" spans="1:23">
      <c r="A40" s="259" t="str">
        <f>IF(B40=1,MAX(A$1:A39)+1,"")</f>
        <v/>
      </c>
      <c r="B40" s="259">
        <v>2</v>
      </c>
      <c r="C40" s="301" t="s">
        <v>1425</v>
      </c>
      <c r="D40" s="900"/>
      <c r="E40" s="894"/>
      <c r="F40" s="897"/>
      <c r="G40" s="302" t="s">
        <v>8818</v>
      </c>
      <c r="H40" s="303">
        <v>44652</v>
      </c>
      <c r="I40" s="304">
        <v>200000</v>
      </c>
      <c r="J40" s="305">
        <v>26795</v>
      </c>
      <c r="K40" s="306" t="s">
        <v>8820</v>
      </c>
      <c r="L40" s="307">
        <v>2210</v>
      </c>
      <c r="M40" s="308">
        <v>339</v>
      </c>
      <c r="N40" s="308">
        <v>2461</v>
      </c>
      <c r="O40" s="308">
        <v>2889</v>
      </c>
      <c r="P40" s="308">
        <v>2409</v>
      </c>
      <c r="Q40" s="308">
        <v>3208</v>
      </c>
      <c r="R40" s="308">
        <v>1886</v>
      </c>
      <c r="S40" s="308">
        <v>2336</v>
      </c>
      <c r="T40" s="308">
        <v>2738</v>
      </c>
      <c r="U40" s="308">
        <v>4240</v>
      </c>
      <c r="V40" s="308">
        <v>4082</v>
      </c>
      <c r="W40" s="309">
        <v>3959</v>
      </c>
    </row>
    <row r="41" spans="1:23">
      <c r="A41" s="259" t="str">
        <f>IF(B41=1,MAX(A$1:A40)+1,"")</f>
        <v/>
      </c>
      <c r="B41" s="259">
        <v>3</v>
      </c>
      <c r="C41" s="311"/>
      <c r="D41" s="904"/>
      <c r="E41" s="895"/>
      <c r="F41" s="898"/>
      <c r="G41" s="312" t="s">
        <v>8821</v>
      </c>
      <c r="H41" s="313">
        <v>44986</v>
      </c>
      <c r="I41" s="314">
        <v>250000</v>
      </c>
      <c r="J41" s="315">
        <v>-5961</v>
      </c>
      <c r="K41" s="316" t="s">
        <v>8822</v>
      </c>
      <c r="L41" s="335">
        <v>107612</v>
      </c>
      <c r="M41" s="318">
        <v>110924</v>
      </c>
      <c r="N41" s="318">
        <v>113471</v>
      </c>
      <c r="O41" s="318">
        <v>116296</v>
      </c>
      <c r="P41" s="318">
        <v>119136</v>
      </c>
      <c r="Q41" s="318">
        <v>122097</v>
      </c>
      <c r="R41" s="318">
        <v>124968</v>
      </c>
      <c r="S41" s="318">
        <v>128689</v>
      </c>
      <c r="T41" s="318">
        <v>129605</v>
      </c>
      <c r="U41" s="318">
        <v>132271</v>
      </c>
      <c r="V41" s="318">
        <v>136453</v>
      </c>
      <c r="W41" s="333">
        <v>141200</v>
      </c>
    </row>
    <row r="42" spans="1:23">
      <c r="A42" s="259">
        <f>IF(B42=1,MAX(A$1:A41)+1,"")</f>
        <v>13</v>
      </c>
      <c r="B42" s="259">
        <v>1</v>
      </c>
      <c r="C42" s="320" t="s">
        <v>8817</v>
      </c>
      <c r="D42" s="899">
        <v>2</v>
      </c>
      <c r="E42" s="893" t="s">
        <v>8841</v>
      </c>
      <c r="F42" s="896" t="s">
        <v>8842</v>
      </c>
      <c r="G42" s="321" t="s">
        <v>8813</v>
      </c>
      <c r="H42" s="322">
        <v>44583</v>
      </c>
      <c r="I42" s="323">
        <v>105402</v>
      </c>
      <c r="J42" s="324">
        <v>32756</v>
      </c>
      <c r="K42" s="325" t="s">
        <v>8814</v>
      </c>
      <c r="L42" s="326">
        <v>2210</v>
      </c>
      <c r="M42" s="327">
        <v>3312</v>
      </c>
      <c r="N42" s="327">
        <v>2547</v>
      </c>
      <c r="O42" s="327">
        <v>2825</v>
      </c>
      <c r="P42" s="327">
        <v>2840</v>
      </c>
      <c r="Q42" s="327">
        <v>2961</v>
      </c>
      <c r="R42" s="327">
        <v>2871</v>
      </c>
      <c r="S42" s="327">
        <v>3721</v>
      </c>
      <c r="T42" s="327">
        <v>916</v>
      </c>
      <c r="U42" s="327">
        <v>2666</v>
      </c>
      <c r="V42" s="327">
        <v>4182</v>
      </c>
      <c r="W42" s="328">
        <v>4747</v>
      </c>
    </row>
    <row r="43" spans="1:23">
      <c r="A43" s="259" t="str">
        <f>IF(B43=1,MAX(A$1:A42)+1,"")</f>
        <v/>
      </c>
      <c r="B43" s="259">
        <v>2</v>
      </c>
      <c r="C43" s="301" t="s">
        <v>1425</v>
      </c>
      <c r="D43" s="900"/>
      <c r="E43" s="894"/>
      <c r="F43" s="897"/>
      <c r="G43" s="302" t="s">
        <v>8818</v>
      </c>
      <c r="H43" s="303">
        <v>44652</v>
      </c>
      <c r="I43" s="304">
        <v>200000</v>
      </c>
      <c r="J43" s="305">
        <v>26795</v>
      </c>
      <c r="K43" s="306" t="s">
        <v>8820</v>
      </c>
      <c r="L43" s="307">
        <v>2210</v>
      </c>
      <c r="M43" s="308">
        <v>339</v>
      </c>
      <c r="N43" s="308">
        <v>2461</v>
      </c>
      <c r="O43" s="308">
        <v>2889</v>
      </c>
      <c r="P43" s="308">
        <v>2409</v>
      </c>
      <c r="Q43" s="308">
        <v>3208</v>
      </c>
      <c r="R43" s="308">
        <v>1886</v>
      </c>
      <c r="S43" s="308">
        <v>2336</v>
      </c>
      <c r="T43" s="308">
        <v>2738</v>
      </c>
      <c r="U43" s="308">
        <v>4240</v>
      </c>
      <c r="V43" s="308">
        <v>4082</v>
      </c>
      <c r="W43" s="309">
        <v>3959</v>
      </c>
    </row>
    <row r="44" spans="1:23">
      <c r="A44" s="259" t="str">
        <f>IF(B44=1,MAX(A$1:A43)+1,"")</f>
        <v/>
      </c>
      <c r="B44" s="259">
        <v>3</v>
      </c>
      <c r="C44" s="311"/>
      <c r="D44" s="904"/>
      <c r="E44" s="895"/>
      <c r="F44" s="898"/>
      <c r="G44" s="312" t="s">
        <v>8821</v>
      </c>
      <c r="H44" s="313">
        <v>44986</v>
      </c>
      <c r="I44" s="314">
        <v>250000</v>
      </c>
      <c r="J44" s="315">
        <v>-5961</v>
      </c>
      <c r="K44" s="316" t="s">
        <v>8822</v>
      </c>
      <c r="L44" s="335">
        <v>107612</v>
      </c>
      <c r="M44" s="318">
        <v>110924</v>
      </c>
      <c r="N44" s="318">
        <v>113471</v>
      </c>
      <c r="O44" s="318">
        <v>116296</v>
      </c>
      <c r="P44" s="318">
        <v>119136</v>
      </c>
      <c r="Q44" s="318">
        <v>122097</v>
      </c>
      <c r="R44" s="318">
        <v>124968</v>
      </c>
      <c r="S44" s="318">
        <v>128689</v>
      </c>
      <c r="T44" s="318">
        <v>129605</v>
      </c>
      <c r="U44" s="318">
        <v>132271</v>
      </c>
      <c r="V44" s="318">
        <v>136453</v>
      </c>
      <c r="W44" s="333">
        <v>141200</v>
      </c>
    </row>
    <row r="45" spans="1:23">
      <c r="A45" s="259">
        <f>IF(B45=1,MAX(A$1:A44)+1,"")</f>
        <v>14</v>
      </c>
      <c r="B45" s="259">
        <v>1</v>
      </c>
      <c r="C45" s="320" t="s">
        <v>8817</v>
      </c>
      <c r="D45" s="899">
        <v>3</v>
      </c>
      <c r="E45" s="893" t="s">
        <v>8843</v>
      </c>
      <c r="F45" s="896" t="s">
        <v>8844</v>
      </c>
      <c r="G45" s="321" t="s">
        <v>8813</v>
      </c>
      <c r="H45" s="322">
        <v>44583</v>
      </c>
      <c r="I45" s="323">
        <v>105402</v>
      </c>
      <c r="J45" s="324">
        <v>32756</v>
      </c>
      <c r="K45" s="325" t="s">
        <v>8814</v>
      </c>
      <c r="L45" s="326">
        <v>2210</v>
      </c>
      <c r="M45" s="327">
        <v>3312</v>
      </c>
      <c r="N45" s="327">
        <v>2547</v>
      </c>
      <c r="O45" s="327">
        <v>2825</v>
      </c>
      <c r="P45" s="327">
        <v>2840</v>
      </c>
      <c r="Q45" s="327">
        <v>2961</v>
      </c>
      <c r="R45" s="327">
        <v>2871</v>
      </c>
      <c r="S45" s="327">
        <v>3721</v>
      </c>
      <c r="T45" s="327">
        <v>916</v>
      </c>
      <c r="U45" s="327">
        <v>2666</v>
      </c>
      <c r="V45" s="327">
        <v>4182</v>
      </c>
      <c r="W45" s="328">
        <v>4747</v>
      </c>
    </row>
    <row r="46" spans="1:23">
      <c r="A46" s="259" t="str">
        <f>IF(B46=1,MAX(A$1:A45)+1,"")</f>
        <v/>
      </c>
      <c r="B46" s="259">
        <v>2</v>
      </c>
      <c r="C46" s="301" t="s">
        <v>1425</v>
      </c>
      <c r="D46" s="900"/>
      <c r="E46" s="894"/>
      <c r="F46" s="897"/>
      <c r="G46" s="302" t="s">
        <v>8818</v>
      </c>
      <c r="H46" s="303" t="s">
        <v>8819</v>
      </c>
      <c r="I46" s="304">
        <v>110000</v>
      </c>
      <c r="J46" s="305">
        <v>26795</v>
      </c>
      <c r="K46" s="306" t="s">
        <v>8820</v>
      </c>
      <c r="L46" s="307">
        <v>2210</v>
      </c>
      <c r="M46" s="308">
        <v>339</v>
      </c>
      <c r="N46" s="308">
        <v>2461</v>
      </c>
      <c r="O46" s="308">
        <v>2889</v>
      </c>
      <c r="P46" s="308">
        <v>2409</v>
      </c>
      <c r="Q46" s="308">
        <v>3208</v>
      </c>
      <c r="R46" s="308">
        <v>1886</v>
      </c>
      <c r="S46" s="308">
        <v>2336</v>
      </c>
      <c r="T46" s="308">
        <v>2738</v>
      </c>
      <c r="U46" s="308">
        <v>4240</v>
      </c>
      <c r="V46" s="308">
        <v>4082</v>
      </c>
      <c r="W46" s="309">
        <v>3959</v>
      </c>
    </row>
    <row r="47" spans="1:23">
      <c r="A47" s="259" t="str">
        <f>IF(B47=1,MAX(A$1:A46)+1,"")</f>
        <v/>
      </c>
      <c r="B47" s="259">
        <v>3</v>
      </c>
      <c r="C47" s="311"/>
      <c r="D47" s="904"/>
      <c r="E47" s="895"/>
      <c r="F47" s="898"/>
      <c r="G47" s="312" t="s">
        <v>8821</v>
      </c>
      <c r="H47" s="313" t="s">
        <v>8819</v>
      </c>
      <c r="I47" s="314">
        <v>130000</v>
      </c>
      <c r="J47" s="315">
        <v>-5961</v>
      </c>
      <c r="K47" s="316" t="s">
        <v>8822</v>
      </c>
      <c r="L47" s="317">
        <v>107612</v>
      </c>
      <c r="M47" s="318">
        <v>110924</v>
      </c>
      <c r="N47" s="318">
        <v>113471</v>
      </c>
      <c r="O47" s="318">
        <v>116296</v>
      </c>
      <c r="P47" s="318">
        <v>119136</v>
      </c>
      <c r="Q47" s="318">
        <v>122097</v>
      </c>
      <c r="R47" s="318">
        <v>124968</v>
      </c>
      <c r="S47" s="318">
        <v>128689</v>
      </c>
      <c r="T47" s="318">
        <v>129605</v>
      </c>
      <c r="U47" s="318">
        <v>132271</v>
      </c>
      <c r="V47" s="318">
        <v>4182</v>
      </c>
      <c r="W47" s="319">
        <v>8929</v>
      </c>
    </row>
    <row r="48" spans="1:23">
      <c r="A48" s="259">
        <f>IF(B48=1,MAX(A$1:A47)+1,"")</f>
        <v>15</v>
      </c>
      <c r="B48" s="259">
        <v>1</v>
      </c>
      <c r="C48" s="320" t="s">
        <v>8817</v>
      </c>
      <c r="D48" s="899">
        <v>4</v>
      </c>
      <c r="E48" s="893" t="s">
        <v>8845</v>
      </c>
      <c r="F48" s="896" t="s">
        <v>8846</v>
      </c>
      <c r="G48" s="321" t="s">
        <v>8813</v>
      </c>
      <c r="H48" s="322">
        <v>44583</v>
      </c>
      <c r="I48" s="323">
        <v>105402</v>
      </c>
      <c r="J48" s="324">
        <v>32756</v>
      </c>
      <c r="K48" s="325" t="s">
        <v>8814</v>
      </c>
      <c r="L48" s="326">
        <v>2210</v>
      </c>
      <c r="M48" s="327">
        <v>3312</v>
      </c>
      <c r="N48" s="327">
        <v>2547</v>
      </c>
      <c r="O48" s="327">
        <v>2825</v>
      </c>
      <c r="P48" s="327">
        <v>2840</v>
      </c>
      <c r="Q48" s="327">
        <v>2961</v>
      </c>
      <c r="R48" s="327">
        <v>2871</v>
      </c>
      <c r="S48" s="327">
        <v>3721</v>
      </c>
      <c r="T48" s="327">
        <v>916</v>
      </c>
      <c r="U48" s="327">
        <v>2666</v>
      </c>
      <c r="V48" s="327">
        <v>4182</v>
      </c>
      <c r="W48" s="328">
        <v>4747</v>
      </c>
    </row>
    <row r="49" spans="1:55">
      <c r="A49" s="259" t="str">
        <f>IF(B49=1,MAX(A$1:A48)+1,"")</f>
        <v/>
      </c>
      <c r="B49" s="259">
        <v>2</v>
      </c>
      <c r="C49" s="301" t="s">
        <v>1425</v>
      </c>
      <c r="D49" s="900"/>
      <c r="E49" s="894"/>
      <c r="F49" s="897"/>
      <c r="G49" s="302" t="s">
        <v>8818</v>
      </c>
      <c r="H49" s="303" t="s">
        <v>8819</v>
      </c>
      <c r="I49" s="304">
        <v>110000</v>
      </c>
      <c r="J49" s="305">
        <v>26795</v>
      </c>
      <c r="K49" s="306" t="s">
        <v>8820</v>
      </c>
      <c r="L49" s="307">
        <v>2210</v>
      </c>
      <c r="M49" s="308">
        <v>339</v>
      </c>
      <c r="N49" s="308">
        <v>2461</v>
      </c>
      <c r="O49" s="308">
        <v>2889</v>
      </c>
      <c r="P49" s="308">
        <v>2409</v>
      </c>
      <c r="Q49" s="308">
        <v>3208</v>
      </c>
      <c r="R49" s="308">
        <v>1886</v>
      </c>
      <c r="S49" s="308">
        <v>2336</v>
      </c>
      <c r="T49" s="308">
        <v>2738</v>
      </c>
      <c r="U49" s="308">
        <v>4240</v>
      </c>
      <c r="V49" s="308">
        <v>4082</v>
      </c>
      <c r="W49" s="309">
        <v>3959</v>
      </c>
    </row>
    <row r="50" spans="1:55" ht="15.75" thickBot="1">
      <c r="A50" s="259" t="str">
        <f>IF(B50=1,MAX(A$1:A49)+1,"")</f>
        <v/>
      </c>
      <c r="B50" s="259">
        <v>3</v>
      </c>
      <c r="C50" s="336"/>
      <c r="D50" s="901"/>
      <c r="E50" s="902"/>
      <c r="F50" s="903"/>
      <c r="G50" s="337" t="s">
        <v>8821</v>
      </c>
      <c r="H50" s="338" t="s">
        <v>8847</v>
      </c>
      <c r="I50" s="339">
        <v>160000</v>
      </c>
      <c r="J50" s="340">
        <v>-5961</v>
      </c>
      <c r="K50" s="341" t="s">
        <v>8822</v>
      </c>
      <c r="L50" s="342">
        <v>107612</v>
      </c>
      <c r="M50" s="343">
        <v>110924</v>
      </c>
      <c r="N50" s="343">
        <v>113471</v>
      </c>
      <c r="O50" s="343">
        <v>116296</v>
      </c>
      <c r="P50" s="343">
        <v>119136</v>
      </c>
      <c r="Q50" s="343">
        <v>122097</v>
      </c>
      <c r="R50" s="343">
        <v>124968</v>
      </c>
      <c r="S50" s="343">
        <v>128689</v>
      </c>
      <c r="T50" s="343">
        <v>129605</v>
      </c>
      <c r="U50" s="343">
        <v>132271</v>
      </c>
      <c r="V50" s="343">
        <v>136453</v>
      </c>
      <c r="W50" s="344">
        <v>141200</v>
      </c>
    </row>
    <row r="52" spans="1:55" customFormat="1">
      <c r="C52" s="419" t="s">
        <v>163</v>
      </c>
      <c r="D52" s="420" t="s">
        <v>8791</v>
      </c>
      <c r="E52" s="420" t="s">
        <v>8793</v>
      </c>
      <c r="F52" s="420" t="s">
        <v>245</v>
      </c>
      <c r="G52" s="420" t="s">
        <v>8751</v>
      </c>
      <c r="H52" s="420" t="s">
        <v>88</v>
      </c>
      <c r="I52" s="420" t="s">
        <v>8757</v>
      </c>
      <c r="J52" s="420" t="s">
        <v>8758</v>
      </c>
      <c r="K52" s="420" t="s">
        <v>9202</v>
      </c>
      <c r="L52" s="420" t="s">
        <v>9203</v>
      </c>
      <c r="M52" s="420" t="s">
        <v>9430</v>
      </c>
      <c r="N52" s="420" t="s">
        <v>9431</v>
      </c>
      <c r="O52" s="420" t="s">
        <v>9435</v>
      </c>
      <c r="P52" s="420" t="s">
        <v>9761</v>
      </c>
      <c r="Q52" s="420" t="s">
        <v>9763</v>
      </c>
      <c r="R52" s="420" t="s">
        <v>9765</v>
      </c>
      <c r="S52" s="420" t="s">
        <v>9767</v>
      </c>
      <c r="T52" s="420" t="s">
        <v>9769</v>
      </c>
      <c r="U52" s="420" t="s">
        <v>9771</v>
      </c>
      <c r="V52" s="420" t="s">
        <v>9773</v>
      </c>
      <c r="W52" s="420" t="s">
        <v>9775</v>
      </c>
      <c r="X52" s="420" t="s">
        <v>9777</v>
      </c>
      <c r="Y52" s="420" t="s">
        <v>9779</v>
      </c>
      <c r="Z52" s="420" t="s">
        <v>9781</v>
      </c>
      <c r="AA52" s="420" t="s">
        <v>9783</v>
      </c>
      <c r="AB52" s="420" t="s">
        <v>9785</v>
      </c>
      <c r="AC52" s="420" t="s">
        <v>9787</v>
      </c>
      <c r="AD52" s="420" t="s">
        <v>9789</v>
      </c>
      <c r="AE52" s="420" t="s">
        <v>9791</v>
      </c>
      <c r="AF52" s="420" t="s">
        <v>9793</v>
      </c>
      <c r="AG52" s="420" t="s">
        <v>9795</v>
      </c>
      <c r="AH52" s="420" t="s">
        <v>9797</v>
      </c>
      <c r="AI52" s="420" t="s">
        <v>9799</v>
      </c>
      <c r="AJ52" s="420" t="s">
        <v>9801</v>
      </c>
      <c r="AK52" s="420" t="s">
        <v>9803</v>
      </c>
      <c r="AL52" s="420" t="s">
        <v>9805</v>
      </c>
      <c r="AM52" s="420" t="s">
        <v>9807</v>
      </c>
      <c r="AN52" s="420" t="s">
        <v>9809</v>
      </c>
      <c r="AO52" s="420" t="s">
        <v>9811</v>
      </c>
      <c r="AP52" s="420" t="s">
        <v>9813</v>
      </c>
      <c r="AQ52" s="420" t="s">
        <v>9815</v>
      </c>
      <c r="AR52" s="420" t="s">
        <v>9817</v>
      </c>
      <c r="AS52" s="420" t="s">
        <v>9819</v>
      </c>
      <c r="AT52" s="420" t="s">
        <v>9821</v>
      </c>
      <c r="AU52" s="420" t="s">
        <v>9823</v>
      </c>
      <c r="AV52" s="420" t="s">
        <v>9825</v>
      </c>
      <c r="AW52" s="420" t="s">
        <v>9280</v>
      </c>
      <c r="AX52" s="420" t="s">
        <v>9442</v>
      </c>
      <c r="AY52" s="420" t="s">
        <v>9284</v>
      </c>
      <c r="AZ52" s="420" t="s">
        <v>276</v>
      </c>
      <c r="BA52" s="420" t="s">
        <v>279</v>
      </c>
      <c r="BB52" s="420" t="s">
        <v>281</v>
      </c>
      <c r="BC52" s="421" t="s">
        <v>283</v>
      </c>
    </row>
    <row r="53" spans="1:55" customFormat="1">
      <c r="C53" s="422" t="s">
        <v>80</v>
      </c>
      <c r="D53" s="423" t="s">
        <v>8794</v>
      </c>
      <c r="E53" s="423" t="s">
        <v>8796</v>
      </c>
      <c r="F53" s="423" t="s">
        <v>86</v>
      </c>
      <c r="G53" s="423" t="s">
        <v>8752</v>
      </c>
      <c r="H53" s="423" t="s">
        <v>8754</v>
      </c>
      <c r="I53" s="423" t="s">
        <v>9120</v>
      </c>
      <c r="J53" s="423" t="s">
        <v>9121</v>
      </c>
      <c r="K53" s="423" t="s">
        <v>9204</v>
      </c>
      <c r="L53" s="423" t="s">
        <v>9206</v>
      </c>
      <c r="M53" s="423" t="s">
        <v>9758</v>
      </c>
      <c r="N53" s="423" t="s">
        <v>9759</v>
      </c>
      <c r="O53" s="423" t="s">
        <v>9760</v>
      </c>
      <c r="P53" s="423" t="s">
        <v>9762</v>
      </c>
      <c r="Q53" s="423" t="s">
        <v>9764</v>
      </c>
      <c r="R53" s="423" t="s">
        <v>9766</v>
      </c>
      <c r="S53" s="423" t="s">
        <v>9768</v>
      </c>
      <c r="T53" s="423" t="s">
        <v>9770</v>
      </c>
      <c r="U53" s="423" t="s">
        <v>9772</v>
      </c>
      <c r="V53" s="423" t="s">
        <v>9774</v>
      </c>
      <c r="W53" s="423" t="s">
        <v>9776</v>
      </c>
      <c r="X53" s="423" t="s">
        <v>9778</v>
      </c>
      <c r="Y53" s="423" t="s">
        <v>9780</v>
      </c>
      <c r="Z53" s="423" t="s">
        <v>9782</v>
      </c>
      <c r="AA53" s="423" t="s">
        <v>9784</v>
      </c>
      <c r="AB53" s="423" t="s">
        <v>9786</v>
      </c>
      <c r="AC53" s="423" t="s">
        <v>9788</v>
      </c>
      <c r="AD53" s="423" t="s">
        <v>9790</v>
      </c>
      <c r="AE53" s="423" t="s">
        <v>9792</v>
      </c>
      <c r="AF53" s="423" t="s">
        <v>9794</v>
      </c>
      <c r="AG53" s="423" t="s">
        <v>9796</v>
      </c>
      <c r="AH53" s="423" t="s">
        <v>9798</v>
      </c>
      <c r="AI53" s="423" t="s">
        <v>9800</v>
      </c>
      <c r="AJ53" s="423" t="s">
        <v>9802</v>
      </c>
      <c r="AK53" s="423" t="s">
        <v>9804</v>
      </c>
      <c r="AL53" s="423" t="s">
        <v>9806</v>
      </c>
      <c r="AM53" s="423" t="s">
        <v>9808</v>
      </c>
      <c r="AN53" s="423" t="s">
        <v>9810</v>
      </c>
      <c r="AO53" s="423" t="s">
        <v>9812</v>
      </c>
      <c r="AP53" s="423" t="s">
        <v>9814</v>
      </c>
      <c r="AQ53" s="423" t="s">
        <v>9816</v>
      </c>
      <c r="AR53" s="423" t="s">
        <v>9818</v>
      </c>
      <c r="AS53" s="423" t="s">
        <v>9820</v>
      </c>
      <c r="AT53" s="423" t="s">
        <v>9822</v>
      </c>
      <c r="AU53" s="423" t="s">
        <v>9824</v>
      </c>
      <c r="AV53" s="423" t="s">
        <v>9826</v>
      </c>
      <c r="AW53" s="423" t="s">
        <v>9576</v>
      </c>
      <c r="AX53" s="423" t="s">
        <v>9827</v>
      </c>
      <c r="AY53" s="423" t="s">
        <v>9441</v>
      </c>
      <c r="AZ53" s="423" t="s">
        <v>50</v>
      </c>
      <c r="BA53" s="423" t="s">
        <v>51</v>
      </c>
      <c r="BB53" s="423" t="s">
        <v>52</v>
      </c>
      <c r="BC53" s="424" t="s">
        <v>53</v>
      </c>
    </row>
    <row r="54" spans="1:55" customFormat="1">
      <c r="C54" s="422" t="s">
        <v>56</v>
      </c>
      <c r="D54" s="423" t="s">
        <v>9119</v>
      </c>
      <c r="E54" s="423" t="s">
        <v>9119</v>
      </c>
      <c r="F54" s="423" t="s">
        <v>60</v>
      </c>
      <c r="G54" s="423" t="s">
        <v>60</v>
      </c>
      <c r="H54" s="423" t="s">
        <v>8755</v>
      </c>
      <c r="I54" s="423" t="s">
        <v>87</v>
      </c>
      <c r="J54" s="423" t="s">
        <v>56</v>
      </c>
      <c r="K54" s="423" t="s">
        <v>9119</v>
      </c>
      <c r="L54" s="423" t="s">
        <v>9119</v>
      </c>
      <c r="M54" s="423" t="s">
        <v>56</v>
      </c>
      <c r="N54" s="423" t="s">
        <v>56</v>
      </c>
      <c r="O54" s="423" t="s">
        <v>56</v>
      </c>
      <c r="P54" s="423" t="s">
        <v>56</v>
      </c>
      <c r="Q54" s="423" t="s">
        <v>56</v>
      </c>
      <c r="R54" s="423" t="s">
        <v>56</v>
      </c>
      <c r="S54" s="423" t="s">
        <v>56</v>
      </c>
      <c r="T54" s="423" t="s">
        <v>56</v>
      </c>
      <c r="U54" s="423" t="s">
        <v>56</v>
      </c>
      <c r="V54" s="423" t="s">
        <v>56</v>
      </c>
      <c r="W54" s="423" t="s">
        <v>56</v>
      </c>
      <c r="X54" s="423" t="s">
        <v>56</v>
      </c>
      <c r="Y54" s="423" t="s">
        <v>56</v>
      </c>
      <c r="Z54" s="423" t="s">
        <v>56</v>
      </c>
      <c r="AA54" s="423" t="s">
        <v>56</v>
      </c>
      <c r="AB54" s="423" t="s">
        <v>56</v>
      </c>
      <c r="AC54" s="423" t="s">
        <v>56</v>
      </c>
      <c r="AD54" s="423" t="s">
        <v>56</v>
      </c>
      <c r="AE54" s="423" t="s">
        <v>56</v>
      </c>
      <c r="AF54" s="423" t="s">
        <v>56</v>
      </c>
      <c r="AG54" s="423" t="s">
        <v>56</v>
      </c>
      <c r="AH54" s="423" t="s">
        <v>56</v>
      </c>
      <c r="AI54" s="423" t="s">
        <v>56</v>
      </c>
      <c r="AJ54" s="423" t="s">
        <v>56</v>
      </c>
      <c r="AK54" s="423" t="s">
        <v>56</v>
      </c>
      <c r="AL54" s="423" t="s">
        <v>56</v>
      </c>
      <c r="AM54" s="423" t="s">
        <v>56</v>
      </c>
      <c r="AN54" s="423" t="s">
        <v>56</v>
      </c>
      <c r="AO54" s="423" t="s">
        <v>56</v>
      </c>
      <c r="AP54" s="423" t="s">
        <v>56</v>
      </c>
      <c r="AQ54" s="423" t="s">
        <v>56</v>
      </c>
      <c r="AR54" s="423" t="s">
        <v>56</v>
      </c>
      <c r="AS54" s="423" t="s">
        <v>56</v>
      </c>
      <c r="AT54" s="423" t="s">
        <v>56</v>
      </c>
      <c r="AU54" s="423" t="s">
        <v>56</v>
      </c>
      <c r="AV54" s="423" t="s">
        <v>56</v>
      </c>
      <c r="AW54" s="423" t="s">
        <v>89</v>
      </c>
      <c r="AX54" s="423" t="s">
        <v>60</v>
      </c>
      <c r="AY54" s="423" t="s">
        <v>89</v>
      </c>
      <c r="AZ54" s="423" t="s">
        <v>87</v>
      </c>
      <c r="BA54" s="423" t="s">
        <v>89</v>
      </c>
      <c r="BB54" s="423" t="s">
        <v>87</v>
      </c>
      <c r="BC54" s="424" t="s">
        <v>89</v>
      </c>
    </row>
    <row r="55" spans="1:55" customFormat="1">
      <c r="C55" s="425" t="s">
        <v>57</v>
      </c>
      <c r="D55" s="426" t="s">
        <v>57</v>
      </c>
      <c r="E55" s="426" t="s">
        <v>57</v>
      </c>
      <c r="F55" s="426" t="s">
        <v>8766</v>
      </c>
      <c r="G55" s="426" t="s">
        <v>8753</v>
      </c>
      <c r="H55" s="426" t="s">
        <v>8756</v>
      </c>
      <c r="I55" s="426" t="s">
        <v>77</v>
      </c>
      <c r="J55" s="426" t="s">
        <v>57</v>
      </c>
      <c r="K55" s="426" t="s">
        <v>57</v>
      </c>
      <c r="L55" s="426" t="s">
        <v>57</v>
      </c>
      <c r="M55" s="426" t="s">
        <v>57</v>
      </c>
      <c r="N55" s="426" t="s">
        <v>57</v>
      </c>
      <c r="O55" s="426" t="s">
        <v>57</v>
      </c>
      <c r="P55" s="426" t="s">
        <v>57</v>
      </c>
      <c r="Q55" s="426" t="s">
        <v>57</v>
      </c>
      <c r="R55" s="426" t="s">
        <v>57</v>
      </c>
      <c r="S55" s="426" t="s">
        <v>57</v>
      </c>
      <c r="T55" s="426" t="s">
        <v>57</v>
      </c>
      <c r="U55" s="426" t="s">
        <v>57</v>
      </c>
      <c r="V55" s="426" t="s">
        <v>57</v>
      </c>
      <c r="W55" s="426" t="s">
        <v>57</v>
      </c>
      <c r="X55" s="426" t="s">
        <v>57</v>
      </c>
      <c r="Y55" s="426" t="s">
        <v>57</v>
      </c>
      <c r="Z55" s="426" t="s">
        <v>57</v>
      </c>
      <c r="AA55" s="426" t="s">
        <v>57</v>
      </c>
      <c r="AB55" s="426" t="s">
        <v>57</v>
      </c>
      <c r="AC55" s="426" t="s">
        <v>57</v>
      </c>
      <c r="AD55" s="426" t="s">
        <v>57</v>
      </c>
      <c r="AE55" s="426" t="s">
        <v>57</v>
      </c>
      <c r="AF55" s="426" t="s">
        <v>57</v>
      </c>
      <c r="AG55" s="426" t="s">
        <v>57</v>
      </c>
      <c r="AH55" s="426" t="s">
        <v>57</v>
      </c>
      <c r="AI55" s="426" t="s">
        <v>57</v>
      </c>
      <c r="AJ55" s="426" t="s">
        <v>57</v>
      </c>
      <c r="AK55" s="426" t="s">
        <v>57</v>
      </c>
      <c r="AL55" s="426" t="s">
        <v>57</v>
      </c>
      <c r="AM55" s="426" t="s">
        <v>57</v>
      </c>
      <c r="AN55" s="426" t="s">
        <v>57</v>
      </c>
      <c r="AO55" s="426" t="s">
        <v>57</v>
      </c>
      <c r="AP55" s="426" t="s">
        <v>57</v>
      </c>
      <c r="AQ55" s="426" t="s">
        <v>57</v>
      </c>
      <c r="AR55" s="426" t="s">
        <v>57</v>
      </c>
      <c r="AS55" s="426" t="s">
        <v>57</v>
      </c>
      <c r="AT55" s="426" t="s">
        <v>57</v>
      </c>
      <c r="AU55" s="426" t="s">
        <v>57</v>
      </c>
      <c r="AV55" s="426" t="s">
        <v>57</v>
      </c>
      <c r="AW55" s="426" t="s">
        <v>76</v>
      </c>
      <c r="AX55" s="426" t="s">
        <v>9660</v>
      </c>
      <c r="AY55" s="426" t="s">
        <v>76</v>
      </c>
      <c r="AZ55" s="426" t="s">
        <v>77</v>
      </c>
      <c r="BA55" s="426" t="s">
        <v>76</v>
      </c>
      <c r="BB55" s="426" t="s">
        <v>77</v>
      </c>
      <c r="BC55" s="427" t="s">
        <v>76</v>
      </c>
    </row>
    <row r="56" spans="1:55">
      <c r="A56" s="259">
        <v>1</v>
      </c>
      <c r="D56" s="259">
        <v>2022</v>
      </c>
      <c r="E56" s="437">
        <v>44280</v>
      </c>
      <c r="F56" s="259" t="str">
        <f>C7</f>
        <v>172055TA0A</v>
      </c>
      <c r="G56" s="259" t="str">
        <f>F6</f>
        <v>D11D2621</v>
      </c>
      <c r="H56" s="259">
        <f>D6</f>
        <v>0</v>
      </c>
      <c r="I56" s="435" t="str">
        <f>TEXT(H6,"yyyy/MM/")&amp;"01"</f>
        <v>2022/01/01</v>
      </c>
      <c r="J56" s="259">
        <f>I6</f>
        <v>30255</v>
      </c>
      <c r="K56" s="435" t="str">
        <f>IF(H7="","",TEXT(H7,"yyyy/MM/dd"))</f>
        <v/>
      </c>
      <c r="L56" s="435" t="str">
        <f>IF(H8="","",TEXT(H8,"yyyy/MM/dd"))</f>
        <v/>
      </c>
      <c r="M56" s="436">
        <f>L6</f>
        <v>2210</v>
      </c>
      <c r="N56" s="436">
        <f>L7</f>
        <v>2210</v>
      </c>
      <c r="O56" s="436">
        <f>L8</f>
        <v>32465</v>
      </c>
      <c r="P56" s="436">
        <f>M6</f>
        <v>3312</v>
      </c>
      <c r="Q56" s="436">
        <f>M7</f>
        <v>339</v>
      </c>
      <c r="R56" s="436">
        <f>M8</f>
        <v>35777</v>
      </c>
      <c r="S56" s="436">
        <f>N6</f>
        <v>2547</v>
      </c>
      <c r="T56" s="436">
        <f>N7</f>
        <v>2461</v>
      </c>
      <c r="U56" s="436">
        <f>N8</f>
        <v>38324</v>
      </c>
      <c r="V56" s="436">
        <f>O6</f>
        <v>2825</v>
      </c>
      <c r="W56" s="436">
        <f>O7</f>
        <v>2889</v>
      </c>
      <c r="X56" s="436">
        <f>O8</f>
        <v>41149</v>
      </c>
      <c r="Y56" s="436">
        <f>P6</f>
        <v>2840</v>
      </c>
      <c r="Z56" s="436">
        <f>P7</f>
        <v>2409</v>
      </c>
      <c r="AA56" s="436">
        <f>P8</f>
        <v>43989</v>
      </c>
      <c r="AB56" s="436">
        <f>Q6</f>
        <v>2961</v>
      </c>
      <c r="AC56" s="436">
        <f>Q7</f>
        <v>3208</v>
      </c>
      <c r="AD56" s="436">
        <f>Q8</f>
        <v>46950</v>
      </c>
      <c r="AE56" s="436">
        <f>R6</f>
        <v>2871</v>
      </c>
      <c r="AF56" s="436">
        <f>R7</f>
        <v>1886</v>
      </c>
      <c r="AG56" s="436">
        <f>R8</f>
        <v>49821</v>
      </c>
      <c r="AH56" s="436">
        <f>S6</f>
        <v>3721</v>
      </c>
      <c r="AI56" s="436">
        <f>S7</f>
        <v>2336</v>
      </c>
      <c r="AJ56" s="436">
        <f>S8</f>
        <v>53542</v>
      </c>
      <c r="AK56" s="436">
        <f>T6</f>
        <v>916</v>
      </c>
      <c r="AL56" s="436">
        <f>T7</f>
        <v>2738</v>
      </c>
      <c r="AM56" s="436">
        <f>T8</f>
        <v>54458</v>
      </c>
      <c r="AN56" s="436">
        <f>U6</f>
        <v>2666</v>
      </c>
      <c r="AO56" s="436">
        <f>U7</f>
        <v>4240</v>
      </c>
      <c r="AP56" s="436">
        <f>U8</f>
        <v>57124</v>
      </c>
      <c r="AQ56" s="436">
        <f>V6</f>
        <v>4182</v>
      </c>
      <c r="AR56" s="436">
        <f>V7</f>
        <v>4082</v>
      </c>
      <c r="AS56" s="436">
        <f>V8</f>
        <v>61306</v>
      </c>
      <c r="AT56" s="436">
        <f>W6</f>
        <v>4747</v>
      </c>
      <c r="AU56" s="436">
        <f>W7</f>
        <v>3959</v>
      </c>
      <c r="AV56" s="436">
        <f>W8</f>
        <v>66053</v>
      </c>
      <c r="AW56" s="259">
        <v>0</v>
      </c>
      <c r="AX56" s="259" t="str">
        <f>"000000000000"</f>
        <v>000000000000</v>
      </c>
      <c r="AY56" s="259">
        <v>0</v>
      </c>
      <c r="AZ56" s="259" t="s">
        <v>9830</v>
      </c>
      <c r="BA56" s="259">
        <v>999</v>
      </c>
    </row>
    <row r="57" spans="1:55">
      <c r="I57" s="435"/>
    </row>
    <row r="58" spans="1:55">
      <c r="I58" s="435"/>
    </row>
    <row r="59" spans="1:55">
      <c r="A59" s="259">
        <f>MAX(A$56:A58)+1</f>
        <v>2</v>
      </c>
      <c r="D59" s="259">
        <v>2022</v>
      </c>
      <c r="E59" s="437">
        <v>44280</v>
      </c>
      <c r="F59" s="259" t="str">
        <f>C10</f>
        <v>172055TA0A</v>
      </c>
      <c r="G59" s="259" t="str">
        <f>F9</f>
        <v>D15D4861</v>
      </c>
      <c r="H59" s="259">
        <f>D9</f>
        <v>1</v>
      </c>
      <c r="I59" s="435" t="str">
        <f>TEXT(H9,"yyyy/MM/")&amp;"01"</f>
        <v>2022/01/01</v>
      </c>
      <c r="J59" s="259">
        <f>I9</f>
        <v>105402</v>
      </c>
      <c r="K59" s="435" t="str">
        <f>IF(H10="","",TEXT(H10,"yyyy/MM/dd"))</f>
        <v/>
      </c>
      <c r="L59" s="435" t="str">
        <f>IF(H11="","",TEXT(H11,"yyyy/MM/dd"))</f>
        <v/>
      </c>
      <c r="M59" s="436">
        <f>L9</f>
        <v>2210</v>
      </c>
      <c r="N59" s="436">
        <f>L10</f>
        <v>2210</v>
      </c>
      <c r="O59" s="436">
        <f>L11</f>
        <v>107612</v>
      </c>
      <c r="P59" s="436">
        <f>M9</f>
        <v>3312</v>
      </c>
      <c r="Q59" s="436">
        <f>M10</f>
        <v>339</v>
      </c>
      <c r="R59" s="436">
        <f>M11</f>
        <v>110924</v>
      </c>
      <c r="S59" s="436">
        <f>N9</f>
        <v>2547</v>
      </c>
      <c r="T59" s="436">
        <f>N10</f>
        <v>2461</v>
      </c>
      <c r="U59" s="436">
        <f>N11</f>
        <v>113471</v>
      </c>
      <c r="V59" s="436">
        <f>O9</f>
        <v>2825</v>
      </c>
      <c r="W59" s="436">
        <f>O10</f>
        <v>2889</v>
      </c>
      <c r="X59" s="436">
        <f>O11</f>
        <v>116296</v>
      </c>
      <c r="Y59" s="436">
        <f>P9</f>
        <v>2840</v>
      </c>
      <c r="Z59" s="436">
        <f>P10</f>
        <v>2409</v>
      </c>
      <c r="AA59" s="436">
        <f>P11</f>
        <v>119136</v>
      </c>
      <c r="AB59" s="436">
        <f>Q9</f>
        <v>2961</v>
      </c>
      <c r="AC59" s="436">
        <f>Q10</f>
        <v>3208</v>
      </c>
      <c r="AD59" s="436">
        <f>Q11</f>
        <v>122097</v>
      </c>
      <c r="AE59" s="436">
        <f>R9</f>
        <v>2871</v>
      </c>
      <c r="AF59" s="436">
        <f>R10</f>
        <v>1886</v>
      </c>
      <c r="AG59" s="436">
        <f>R11</f>
        <v>124968</v>
      </c>
      <c r="AH59" s="436">
        <f>S9</f>
        <v>3721</v>
      </c>
      <c r="AI59" s="436">
        <f>S10</f>
        <v>2336</v>
      </c>
      <c r="AJ59" s="436">
        <f>S11</f>
        <v>128689</v>
      </c>
      <c r="AK59" s="436">
        <f>T9</f>
        <v>916</v>
      </c>
      <c r="AL59" s="436">
        <f>T10</f>
        <v>2738</v>
      </c>
      <c r="AM59" s="436">
        <f>T11</f>
        <v>129605</v>
      </c>
      <c r="AN59" s="436">
        <f>U9</f>
        <v>2666</v>
      </c>
      <c r="AO59" s="436">
        <f>U10</f>
        <v>4240</v>
      </c>
      <c r="AP59" s="436">
        <f>U11</f>
        <v>132271</v>
      </c>
      <c r="AQ59" s="436">
        <f>V9</f>
        <v>4182</v>
      </c>
      <c r="AR59" s="436">
        <f>V10</f>
        <v>4082</v>
      </c>
      <c r="AS59" s="436">
        <f>V11</f>
        <v>136453</v>
      </c>
      <c r="AT59" s="436">
        <f>W9</f>
        <v>4747</v>
      </c>
      <c r="AU59" s="436">
        <f>W10</f>
        <v>3959</v>
      </c>
      <c r="AV59" s="436">
        <f>W11</f>
        <v>141200</v>
      </c>
      <c r="AW59" s="259">
        <v>0</v>
      </c>
      <c r="AX59" s="259" t="str">
        <f>"000000000000"</f>
        <v>000000000000</v>
      </c>
      <c r="AY59" s="259">
        <v>0</v>
      </c>
      <c r="AZ59" s="259" t="s">
        <v>9830</v>
      </c>
      <c r="BA59" s="259">
        <v>999</v>
      </c>
    </row>
    <row r="60" spans="1:55">
      <c r="I60" s="435"/>
    </row>
    <row r="61" spans="1:55">
      <c r="I61" s="435"/>
    </row>
    <row r="62" spans="1:55">
      <c r="A62" s="259">
        <v>3</v>
      </c>
      <c r="D62" s="259">
        <v>2022</v>
      </c>
      <c r="E62" s="437">
        <v>44280</v>
      </c>
      <c r="F62" s="259" t="str">
        <f>C13</f>
        <v>172055TA0A</v>
      </c>
      <c r="G62" s="259" t="str">
        <f>F12</f>
        <v>D15D4871</v>
      </c>
      <c r="H62" s="259">
        <f>D12</f>
        <v>3</v>
      </c>
      <c r="I62" s="435" t="str">
        <f>TEXT(H12,"yyyy/MM/")&amp;"01"</f>
        <v>2022/01/01</v>
      </c>
      <c r="J62" s="259">
        <f>I12</f>
        <v>105402</v>
      </c>
      <c r="K62" s="435" t="str">
        <f>IF(H13="","",TEXT(H13,"yyyy/MM/dd"))</f>
        <v>2022/05/01</v>
      </c>
      <c r="L62" s="435" t="str">
        <f>IF(H14="","",TEXT(H14,"yyyy/MM/dd"))</f>
        <v>2022/11/01</v>
      </c>
      <c r="M62" s="436">
        <f>L12</f>
        <v>2210</v>
      </c>
      <c r="N62" s="436">
        <f>L13</f>
        <v>2210</v>
      </c>
      <c r="O62" s="436">
        <f>L14</f>
        <v>107612</v>
      </c>
      <c r="P62" s="436">
        <f>M12</f>
        <v>3312</v>
      </c>
      <c r="Q62" s="436">
        <f>M13</f>
        <v>339</v>
      </c>
      <c r="R62" s="436">
        <f>M14</f>
        <v>110924</v>
      </c>
      <c r="S62" s="436">
        <f>N12</f>
        <v>2547</v>
      </c>
      <c r="T62" s="436">
        <f>N13</f>
        <v>2461</v>
      </c>
      <c r="U62" s="436">
        <f>N14</f>
        <v>113471</v>
      </c>
      <c r="V62" s="436">
        <f>O12</f>
        <v>2825</v>
      </c>
      <c r="W62" s="436">
        <f>O13</f>
        <v>2889</v>
      </c>
      <c r="X62" s="436">
        <f>O14</f>
        <v>116296</v>
      </c>
      <c r="Y62" s="436">
        <f>P12</f>
        <v>2840</v>
      </c>
      <c r="Z62" s="436">
        <f>P13</f>
        <v>2409</v>
      </c>
      <c r="AA62" s="436">
        <f>P14</f>
        <v>119136</v>
      </c>
      <c r="AB62" s="436">
        <f>Q12</f>
        <v>2961</v>
      </c>
      <c r="AC62" s="436">
        <f>Q13</f>
        <v>3208</v>
      </c>
      <c r="AD62" s="436">
        <f>Q14</f>
        <v>122097</v>
      </c>
      <c r="AE62" s="436">
        <f>R12</f>
        <v>2871</v>
      </c>
      <c r="AF62" s="436">
        <f>R13</f>
        <v>1886</v>
      </c>
      <c r="AG62" s="436">
        <f>R14</f>
        <v>124968</v>
      </c>
      <c r="AH62" s="436">
        <f>S12</f>
        <v>3721</v>
      </c>
      <c r="AI62" s="436">
        <f>S13</f>
        <v>2336</v>
      </c>
      <c r="AJ62" s="436">
        <f>S14</f>
        <v>128689</v>
      </c>
      <c r="AK62" s="436">
        <f>T12</f>
        <v>916</v>
      </c>
      <c r="AL62" s="436">
        <f>T13</f>
        <v>2738</v>
      </c>
      <c r="AM62" s="436">
        <f>T14</f>
        <v>129605</v>
      </c>
      <c r="AN62" s="436">
        <f>U12</f>
        <v>2666</v>
      </c>
      <c r="AO62" s="436">
        <f>U13</f>
        <v>4240</v>
      </c>
      <c r="AP62" s="436">
        <f>U14</f>
        <v>132271</v>
      </c>
      <c r="AQ62" s="436">
        <f>V12</f>
        <v>4182</v>
      </c>
      <c r="AR62" s="436">
        <f>V13</f>
        <v>4082</v>
      </c>
      <c r="AS62" s="436">
        <f>V14</f>
        <v>4182</v>
      </c>
      <c r="AT62" s="436">
        <f>W12</f>
        <v>4747</v>
      </c>
      <c r="AU62" s="436">
        <f>W13</f>
        <v>3959</v>
      </c>
      <c r="AV62" s="436">
        <f>W14</f>
        <v>8929</v>
      </c>
      <c r="AW62" s="259">
        <v>0</v>
      </c>
      <c r="AX62" s="259" t="str">
        <f>"000000000000"</f>
        <v>000000000000</v>
      </c>
      <c r="AY62" s="259">
        <v>0</v>
      </c>
      <c r="AZ62" s="259" t="s">
        <v>9830</v>
      </c>
      <c r="BA62" s="259">
        <v>999</v>
      </c>
    </row>
    <row r="63" spans="1:55">
      <c r="I63" s="435"/>
    </row>
    <row r="64" spans="1:55">
      <c r="I64" s="435"/>
    </row>
    <row r="65" spans="1:53">
      <c r="A65" s="259">
        <v>4</v>
      </c>
      <c r="D65" s="259">
        <v>2022</v>
      </c>
      <c r="E65" s="437">
        <v>44280</v>
      </c>
      <c r="F65" s="259" t="str">
        <f>C16</f>
        <v>172055TA0A</v>
      </c>
      <c r="G65" s="259" t="str">
        <f>F15</f>
        <v>D15D4881</v>
      </c>
      <c r="H65" s="259">
        <f>D15</f>
        <v>4</v>
      </c>
      <c r="I65" s="435" t="str">
        <f>TEXT(H15,"yyyy/MM/")&amp;"01"</f>
        <v>2022/01/01</v>
      </c>
      <c r="J65" s="259">
        <f>I15</f>
        <v>105402</v>
      </c>
      <c r="K65" s="435" t="str">
        <f>IF(H16="","",TEXT(H16,"yyyy/MM/dd"))</f>
        <v/>
      </c>
      <c r="L65" s="435" t="str">
        <f>IF(H17="","",TEXT(H17,"yyyy/MM/dd"))</f>
        <v/>
      </c>
      <c r="M65" s="436">
        <f>L15</f>
        <v>2210</v>
      </c>
      <c r="N65" s="436">
        <f>L16</f>
        <v>2210</v>
      </c>
      <c r="O65" s="436">
        <f>L17</f>
        <v>107612</v>
      </c>
      <c r="P65" s="436">
        <f>M15</f>
        <v>3312</v>
      </c>
      <c r="Q65" s="436">
        <f>M16</f>
        <v>339</v>
      </c>
      <c r="R65" s="436">
        <f>M17</f>
        <v>110924</v>
      </c>
      <c r="S65" s="436">
        <f>N15</f>
        <v>2547</v>
      </c>
      <c r="T65" s="436">
        <f>N16</f>
        <v>2461</v>
      </c>
      <c r="U65" s="436">
        <f>N17</f>
        <v>113471</v>
      </c>
      <c r="V65" s="436">
        <f>O15</f>
        <v>2825</v>
      </c>
      <c r="W65" s="436">
        <f>O16</f>
        <v>2889</v>
      </c>
      <c r="X65" s="436">
        <f>O17</f>
        <v>116296</v>
      </c>
      <c r="Y65" s="436">
        <f>P15</f>
        <v>2840</v>
      </c>
      <c r="Z65" s="436">
        <f>P16</f>
        <v>2409</v>
      </c>
      <c r="AA65" s="436">
        <f>P17</f>
        <v>119136</v>
      </c>
      <c r="AB65" s="436">
        <f>Q15</f>
        <v>2961</v>
      </c>
      <c r="AC65" s="436">
        <f>Q16</f>
        <v>3208</v>
      </c>
      <c r="AD65" s="436">
        <f>Q17</f>
        <v>122097</v>
      </c>
      <c r="AE65" s="436">
        <f>R15</f>
        <v>2871</v>
      </c>
      <c r="AF65" s="436">
        <f>R16</f>
        <v>1886</v>
      </c>
      <c r="AG65" s="436">
        <f>R17</f>
        <v>124968</v>
      </c>
      <c r="AH65" s="436">
        <f>S15</f>
        <v>3721</v>
      </c>
      <c r="AI65" s="436">
        <f>S16</f>
        <v>2336</v>
      </c>
      <c r="AJ65" s="436">
        <f>S17</f>
        <v>128689</v>
      </c>
      <c r="AK65" s="436">
        <f>T15</f>
        <v>916</v>
      </c>
      <c r="AL65" s="436">
        <f>T16</f>
        <v>2738</v>
      </c>
      <c r="AM65" s="436">
        <f>T17</f>
        <v>129605</v>
      </c>
      <c r="AN65" s="436">
        <f>U15</f>
        <v>2666</v>
      </c>
      <c r="AO65" s="436">
        <f>U16</f>
        <v>4240</v>
      </c>
      <c r="AP65" s="436">
        <f>U17</f>
        <v>132271</v>
      </c>
      <c r="AQ65" s="436">
        <f>V15</f>
        <v>4182</v>
      </c>
      <c r="AR65" s="436">
        <f>V16</f>
        <v>4082</v>
      </c>
      <c r="AS65" s="436">
        <f>V17</f>
        <v>136453</v>
      </c>
      <c r="AT65" s="436">
        <f>W15</f>
        <v>4747</v>
      </c>
      <c r="AU65" s="436">
        <f>W16</f>
        <v>3959</v>
      </c>
      <c r="AV65" s="436">
        <f>W17</f>
        <v>141200</v>
      </c>
      <c r="AW65" s="259">
        <v>0</v>
      </c>
      <c r="AX65" s="259" t="str">
        <f>"000000000000"</f>
        <v>000000000000</v>
      </c>
      <c r="AY65" s="259">
        <v>0</v>
      </c>
      <c r="AZ65" s="259" t="s">
        <v>9830</v>
      </c>
      <c r="BA65" s="259">
        <v>999</v>
      </c>
    </row>
    <row r="66" spans="1:53">
      <c r="I66" s="435"/>
    </row>
    <row r="67" spans="1:53">
      <c r="I67" s="435"/>
    </row>
    <row r="68" spans="1:53">
      <c r="A68" s="259">
        <v>5</v>
      </c>
      <c r="D68" s="259">
        <v>2022</v>
      </c>
      <c r="E68" s="437">
        <v>44280</v>
      </c>
      <c r="F68" s="259" t="str">
        <f>C19</f>
        <v>172055TA0A</v>
      </c>
      <c r="G68" s="259" t="str">
        <f>F18</f>
        <v>D15D4891</v>
      </c>
      <c r="H68" s="259">
        <f>D18</f>
        <v>5</v>
      </c>
      <c r="I68" s="435" t="str">
        <f>TEXT(H18,"yyyy/MM/")&amp;"01"</f>
        <v>2022/01/01</v>
      </c>
      <c r="J68" s="259">
        <f>I18</f>
        <v>105402</v>
      </c>
      <c r="K68" s="435" t="str">
        <f>IF(H19="","",TEXT(H19,"yyyy/MM/dd"))</f>
        <v>2022/04/01</v>
      </c>
      <c r="L68" s="435" t="str">
        <f>IF(H20="","",TEXT(H20,"yyyy/MM/dd"))</f>
        <v>2022/08/01</v>
      </c>
      <c r="M68" s="436">
        <f>L18</f>
        <v>5210</v>
      </c>
      <c r="N68" s="436">
        <f>L19</f>
        <v>2210</v>
      </c>
      <c r="O68" s="436">
        <f>L20</f>
        <v>110612</v>
      </c>
      <c r="P68" s="436">
        <f>M18</f>
        <v>5312</v>
      </c>
      <c r="Q68" s="436">
        <f>M19</f>
        <v>339</v>
      </c>
      <c r="R68" s="436">
        <f>M20</f>
        <v>115924</v>
      </c>
      <c r="S68" s="436">
        <f>N18</f>
        <v>4547</v>
      </c>
      <c r="T68" s="436">
        <f>N19</f>
        <v>2461</v>
      </c>
      <c r="U68" s="436">
        <f>N20</f>
        <v>120471</v>
      </c>
      <c r="V68" s="436">
        <f>O18</f>
        <v>4825</v>
      </c>
      <c r="W68" s="436">
        <f>O19</f>
        <v>2889</v>
      </c>
      <c r="X68" s="436">
        <f>O20</f>
        <v>125296</v>
      </c>
      <c r="Y68" s="436">
        <f>P18</f>
        <v>4840</v>
      </c>
      <c r="Z68" s="436">
        <f>P19</f>
        <v>2409</v>
      </c>
      <c r="AA68" s="436">
        <f>P20</f>
        <v>130136</v>
      </c>
      <c r="AB68" s="436">
        <f>Q18</f>
        <v>4961</v>
      </c>
      <c r="AC68" s="436">
        <f>Q19</f>
        <v>3208</v>
      </c>
      <c r="AD68" s="436">
        <f>Q20</f>
        <v>4961</v>
      </c>
      <c r="AE68" s="436">
        <f>R18</f>
        <v>4871</v>
      </c>
      <c r="AF68" s="436">
        <f>R19</f>
        <v>1886</v>
      </c>
      <c r="AG68" s="436">
        <f>R20</f>
        <v>9832</v>
      </c>
      <c r="AH68" s="436">
        <f>S18</f>
        <v>5721</v>
      </c>
      <c r="AI68" s="436">
        <f>S19</f>
        <v>2336</v>
      </c>
      <c r="AJ68" s="436">
        <f>S20</f>
        <v>15553</v>
      </c>
      <c r="AK68" s="436">
        <f>T18</f>
        <v>2916</v>
      </c>
      <c r="AL68" s="436">
        <f>T19</f>
        <v>2738</v>
      </c>
      <c r="AM68" s="436">
        <f>T20</f>
        <v>18469</v>
      </c>
      <c r="AN68" s="436">
        <f>U18</f>
        <v>4666</v>
      </c>
      <c r="AO68" s="436">
        <f>U19</f>
        <v>4240</v>
      </c>
      <c r="AP68" s="436">
        <f>U20</f>
        <v>23135</v>
      </c>
      <c r="AQ68" s="436">
        <f>V18</f>
        <v>6182</v>
      </c>
      <c r="AR68" s="436">
        <f>V19</f>
        <v>4082</v>
      </c>
      <c r="AS68" s="436">
        <f>V20</f>
        <v>29317</v>
      </c>
      <c r="AT68" s="436">
        <f>W18</f>
        <v>6747</v>
      </c>
      <c r="AU68" s="436">
        <f>W19</f>
        <v>3959</v>
      </c>
      <c r="AV68" s="436">
        <f>W20</f>
        <v>36064</v>
      </c>
      <c r="AW68" s="259">
        <v>0</v>
      </c>
      <c r="AX68" s="259" t="str">
        <f>"000000000000"</f>
        <v>000000000000</v>
      </c>
      <c r="AY68" s="259">
        <v>0</v>
      </c>
      <c r="AZ68" s="259" t="s">
        <v>9830</v>
      </c>
      <c r="BA68" s="259">
        <v>999</v>
      </c>
    </row>
    <row r="69" spans="1:53">
      <c r="I69" s="435"/>
    </row>
    <row r="70" spans="1:53">
      <c r="I70" s="435"/>
    </row>
    <row r="71" spans="1:53">
      <c r="A71" s="259">
        <v>6</v>
      </c>
      <c r="D71" s="259">
        <v>2022</v>
      </c>
      <c r="E71" s="437">
        <v>44280</v>
      </c>
      <c r="F71" s="259" t="str">
        <f>C22</f>
        <v>172055TA0A-T</v>
      </c>
      <c r="G71" s="259" t="str">
        <f>F21</f>
        <v>D11D2621</v>
      </c>
      <c r="H71" s="259">
        <f>D21</f>
        <v>0</v>
      </c>
      <c r="I71" s="435" t="str">
        <f>TEXT(H21,"yyyy/MM/")&amp;"01"</f>
        <v>2022/01/01</v>
      </c>
      <c r="J71" s="259">
        <f>I21</f>
        <v>105402</v>
      </c>
      <c r="K71" s="435" t="str">
        <f>IF(H22="","",TEXT(H22,"yyyy/MM/dd"))</f>
        <v/>
      </c>
      <c r="L71" s="435" t="str">
        <f>IF(H23="","",TEXT(H23,"yyyy/MM/dd"))</f>
        <v/>
      </c>
      <c r="M71" s="436">
        <f>L21</f>
        <v>2210</v>
      </c>
      <c r="N71" s="436">
        <f>L22</f>
        <v>2210</v>
      </c>
      <c r="O71" s="436">
        <f>L23</f>
        <v>107612</v>
      </c>
      <c r="P71" s="436">
        <f>M21</f>
        <v>3312</v>
      </c>
      <c r="Q71" s="436">
        <f>M22</f>
        <v>339</v>
      </c>
      <c r="R71" s="436">
        <f>M23</f>
        <v>110924</v>
      </c>
      <c r="S71" s="436">
        <f>N21</f>
        <v>2547</v>
      </c>
      <c r="T71" s="436">
        <f>N22</f>
        <v>2461</v>
      </c>
      <c r="U71" s="436">
        <f>N23</f>
        <v>113471</v>
      </c>
      <c r="V71" s="436">
        <f>O21</f>
        <v>2825</v>
      </c>
      <c r="W71" s="436">
        <f>O22</f>
        <v>2889</v>
      </c>
      <c r="X71" s="436">
        <f>O23</f>
        <v>116296</v>
      </c>
      <c r="Y71" s="436">
        <f>P21</f>
        <v>2840</v>
      </c>
      <c r="Z71" s="436">
        <f>P22</f>
        <v>2409</v>
      </c>
      <c r="AA71" s="436">
        <f>P23</f>
        <v>119136</v>
      </c>
      <c r="AB71" s="436">
        <f>Q21</f>
        <v>2961</v>
      </c>
      <c r="AC71" s="436">
        <f>Q22</f>
        <v>3208</v>
      </c>
      <c r="AD71" s="436">
        <f>Q23</f>
        <v>122097</v>
      </c>
      <c r="AE71" s="436">
        <f>R21</f>
        <v>2871</v>
      </c>
      <c r="AF71" s="436">
        <f>R22</f>
        <v>1886</v>
      </c>
      <c r="AG71" s="436">
        <f>R23</f>
        <v>124968</v>
      </c>
      <c r="AH71" s="436">
        <f>S21</f>
        <v>3721</v>
      </c>
      <c r="AI71" s="436">
        <f>S22</f>
        <v>2336</v>
      </c>
      <c r="AJ71" s="436">
        <f>S23</f>
        <v>128689</v>
      </c>
      <c r="AK71" s="436">
        <f>T21</f>
        <v>916</v>
      </c>
      <c r="AL71" s="436">
        <f>T22</f>
        <v>2738</v>
      </c>
      <c r="AM71" s="436">
        <f>T23</f>
        <v>129605</v>
      </c>
      <c r="AN71" s="436">
        <f>U21</f>
        <v>2666</v>
      </c>
      <c r="AO71" s="436">
        <f>U22</f>
        <v>4240</v>
      </c>
      <c r="AP71" s="436">
        <f>U23</f>
        <v>132271</v>
      </c>
      <c r="AQ71" s="436">
        <f>V21</f>
        <v>4182</v>
      </c>
      <c r="AR71" s="436">
        <f>V22</f>
        <v>4082</v>
      </c>
      <c r="AS71" s="436">
        <f>V23</f>
        <v>136453</v>
      </c>
      <c r="AT71" s="436">
        <f>W21</f>
        <v>4747</v>
      </c>
      <c r="AU71" s="436">
        <f>W22</f>
        <v>3959</v>
      </c>
      <c r="AV71" s="436">
        <f>W23</f>
        <v>141200</v>
      </c>
      <c r="AW71" s="259">
        <v>0</v>
      </c>
      <c r="AX71" s="259" t="str">
        <f>"000000000000"</f>
        <v>000000000000</v>
      </c>
      <c r="AY71" s="259">
        <v>0</v>
      </c>
      <c r="AZ71" s="259" t="s">
        <v>9830</v>
      </c>
      <c r="BA71" s="259">
        <v>999</v>
      </c>
    </row>
    <row r="72" spans="1:53">
      <c r="I72" s="435"/>
    </row>
    <row r="73" spans="1:53">
      <c r="I73" s="435"/>
    </row>
    <row r="74" spans="1:53">
      <c r="A74" s="259">
        <v>7</v>
      </c>
      <c r="D74" s="259">
        <v>2022</v>
      </c>
      <c r="E74" s="437">
        <v>44280</v>
      </c>
      <c r="F74" s="259" t="str">
        <f>C25</f>
        <v>172055TA0A-T</v>
      </c>
      <c r="G74" s="259" t="str">
        <f>F24</f>
        <v>D15D4861</v>
      </c>
      <c r="H74" s="259">
        <f>D24</f>
        <v>1</v>
      </c>
      <c r="I74" s="435" t="str">
        <f>TEXT(H24,"yyyy/MM/")&amp;"01"</f>
        <v>2022/01/01</v>
      </c>
      <c r="J74" s="259">
        <f>I24</f>
        <v>105402</v>
      </c>
      <c r="K74" s="435" t="str">
        <f>IF(H25="","",TEXT(H25,"yyyy/MM/dd"))</f>
        <v/>
      </c>
      <c r="L74" s="435" t="str">
        <f>IF(H26="","",TEXT(H26,"yyyy/MM/dd"))</f>
        <v/>
      </c>
      <c r="M74" s="436">
        <f>L24</f>
        <v>2210</v>
      </c>
      <c r="N74" s="436">
        <f>L25</f>
        <v>2210</v>
      </c>
      <c r="O74" s="436">
        <f>L26</f>
        <v>107612</v>
      </c>
      <c r="P74" s="436">
        <f>M24</f>
        <v>3312</v>
      </c>
      <c r="Q74" s="436">
        <f>M25</f>
        <v>339</v>
      </c>
      <c r="R74" s="436">
        <f>M26</f>
        <v>110924</v>
      </c>
      <c r="S74" s="436">
        <f>N24</f>
        <v>2547</v>
      </c>
      <c r="T74" s="436">
        <f>N25</f>
        <v>2461</v>
      </c>
      <c r="U74" s="436">
        <f>N26</f>
        <v>113471</v>
      </c>
      <c r="V74" s="436">
        <f>O24</f>
        <v>2825</v>
      </c>
      <c r="W74" s="436">
        <f>O25</f>
        <v>2889</v>
      </c>
      <c r="X74" s="436">
        <f>O26</f>
        <v>116296</v>
      </c>
      <c r="Y74" s="436">
        <f>P24</f>
        <v>2840</v>
      </c>
      <c r="Z74" s="436">
        <f>P25</f>
        <v>2409</v>
      </c>
      <c r="AA74" s="436">
        <f>P26</f>
        <v>119136</v>
      </c>
      <c r="AB74" s="436">
        <f>Q24</f>
        <v>2961</v>
      </c>
      <c r="AC74" s="436">
        <f>Q25</f>
        <v>3208</v>
      </c>
      <c r="AD74" s="436">
        <f>Q26</f>
        <v>122097</v>
      </c>
      <c r="AE74" s="436">
        <f>R24</f>
        <v>2871</v>
      </c>
      <c r="AF74" s="436">
        <f>R25</f>
        <v>1886</v>
      </c>
      <c r="AG74" s="436">
        <f>R26</f>
        <v>124968</v>
      </c>
      <c r="AH74" s="436">
        <f>S24</f>
        <v>3721</v>
      </c>
      <c r="AI74" s="436">
        <f>S25</f>
        <v>2336</v>
      </c>
      <c r="AJ74" s="436">
        <f>S26</f>
        <v>128689</v>
      </c>
      <c r="AK74" s="436">
        <f>T24</f>
        <v>916</v>
      </c>
      <c r="AL74" s="436">
        <f>T25</f>
        <v>2738</v>
      </c>
      <c r="AM74" s="436">
        <f>T26</f>
        <v>129605</v>
      </c>
      <c r="AN74" s="436">
        <f>U24</f>
        <v>2666</v>
      </c>
      <c r="AO74" s="436">
        <f>U25</f>
        <v>4240</v>
      </c>
      <c r="AP74" s="436">
        <f>U26</f>
        <v>132271</v>
      </c>
      <c r="AQ74" s="436">
        <f>V24</f>
        <v>4182</v>
      </c>
      <c r="AR74" s="436">
        <f>V25</f>
        <v>4082</v>
      </c>
      <c r="AS74" s="436">
        <f>V26</f>
        <v>136453</v>
      </c>
      <c r="AT74" s="436">
        <f>W24</f>
        <v>4747</v>
      </c>
      <c r="AU74" s="436">
        <f>W25</f>
        <v>3959</v>
      </c>
      <c r="AV74" s="436">
        <f>W26</f>
        <v>141200</v>
      </c>
      <c r="AW74" s="259">
        <v>0</v>
      </c>
      <c r="AX74" s="259" t="str">
        <f>"000000000000"</f>
        <v>000000000000</v>
      </c>
      <c r="AY74" s="259">
        <v>0</v>
      </c>
      <c r="AZ74" s="259" t="s">
        <v>9830</v>
      </c>
      <c r="BA74" s="259">
        <v>999</v>
      </c>
    </row>
    <row r="75" spans="1:53">
      <c r="I75" s="435"/>
    </row>
    <row r="76" spans="1:53">
      <c r="I76" s="435"/>
    </row>
    <row r="77" spans="1:53">
      <c r="A77" s="259">
        <v>8</v>
      </c>
      <c r="D77" s="259">
        <v>2022</v>
      </c>
      <c r="E77" s="437">
        <v>44280</v>
      </c>
      <c r="F77" s="259" t="str">
        <f>C28</f>
        <v>172055TA0A-T</v>
      </c>
      <c r="G77" s="259" t="str">
        <f>F27</f>
        <v>D15D4871</v>
      </c>
      <c r="H77" s="259">
        <f>D27</f>
        <v>3</v>
      </c>
      <c r="I77" s="435" t="str">
        <f>TEXT(H27,"yyyy/MM/")&amp;"01"</f>
        <v>2022/01/01</v>
      </c>
      <c r="J77" s="259">
        <f>I27</f>
        <v>105402</v>
      </c>
      <c r="K77" s="435" t="str">
        <f>IF(H28="","",TEXT(H28,"yyyy/MM/dd"))</f>
        <v>2022/05/01</v>
      </c>
      <c r="L77" s="435" t="str">
        <f>IF(H29="","",TEXT(H29,"yyyy/MM/dd"))</f>
        <v>2023/03/01</v>
      </c>
      <c r="M77" s="436">
        <f>L27</f>
        <v>4210</v>
      </c>
      <c r="N77" s="436">
        <f>L28</f>
        <v>2210</v>
      </c>
      <c r="O77" s="436">
        <f>L29</f>
        <v>109612</v>
      </c>
      <c r="P77" s="436">
        <f>M27</f>
        <v>5312</v>
      </c>
      <c r="Q77" s="436">
        <f>M28</f>
        <v>339</v>
      </c>
      <c r="R77" s="436">
        <f>M29</f>
        <v>114924</v>
      </c>
      <c r="S77" s="436">
        <f>N27</f>
        <v>4547</v>
      </c>
      <c r="T77" s="436">
        <f>N28</f>
        <v>2461</v>
      </c>
      <c r="U77" s="436">
        <f>N29</f>
        <v>119471</v>
      </c>
      <c r="V77" s="436">
        <f>O27</f>
        <v>4825</v>
      </c>
      <c r="W77" s="436">
        <f>O28</f>
        <v>2889</v>
      </c>
      <c r="X77" s="436">
        <f>O29</f>
        <v>124296</v>
      </c>
      <c r="Y77" s="436">
        <f>P27</f>
        <v>4840</v>
      </c>
      <c r="Z77" s="436">
        <f>P28</f>
        <v>2409</v>
      </c>
      <c r="AA77" s="436">
        <f>P29</f>
        <v>129136</v>
      </c>
      <c r="AB77" s="436">
        <f>Q27</f>
        <v>4961</v>
      </c>
      <c r="AC77" s="436">
        <f>Q28</f>
        <v>3208</v>
      </c>
      <c r="AD77" s="436">
        <f>Q29</f>
        <v>134097</v>
      </c>
      <c r="AE77" s="436">
        <f>R27</f>
        <v>4871</v>
      </c>
      <c r="AF77" s="436">
        <f>R28</f>
        <v>1886</v>
      </c>
      <c r="AG77" s="436">
        <f>R29</f>
        <v>138968</v>
      </c>
      <c r="AH77" s="436">
        <f>S27</f>
        <v>5721</v>
      </c>
      <c r="AI77" s="436">
        <f>S28</f>
        <v>2336</v>
      </c>
      <c r="AJ77" s="436">
        <f>S29</f>
        <v>144689</v>
      </c>
      <c r="AK77" s="436">
        <f>T27</f>
        <v>2916</v>
      </c>
      <c r="AL77" s="436">
        <f>T28</f>
        <v>2738</v>
      </c>
      <c r="AM77" s="436">
        <f>T29</f>
        <v>147605</v>
      </c>
      <c r="AN77" s="436">
        <f>U27</f>
        <v>4666</v>
      </c>
      <c r="AO77" s="436">
        <f>U28</f>
        <v>4240</v>
      </c>
      <c r="AP77" s="436">
        <f>U29</f>
        <v>152271</v>
      </c>
      <c r="AQ77" s="436">
        <f>V27</f>
        <v>6182</v>
      </c>
      <c r="AR77" s="436">
        <f>V28</f>
        <v>4082</v>
      </c>
      <c r="AS77" s="436">
        <f>V29</f>
        <v>158453</v>
      </c>
      <c r="AT77" s="436">
        <f>W27</f>
        <v>6747</v>
      </c>
      <c r="AU77" s="436">
        <f>W28</f>
        <v>3959</v>
      </c>
      <c r="AV77" s="436">
        <f>W29</f>
        <v>165200</v>
      </c>
      <c r="AW77" s="259">
        <v>0</v>
      </c>
      <c r="AX77" s="259" t="str">
        <f>"000000000000"</f>
        <v>000000000000</v>
      </c>
      <c r="AY77" s="259">
        <v>0</v>
      </c>
      <c r="AZ77" s="259" t="s">
        <v>9830</v>
      </c>
      <c r="BA77" s="259">
        <v>999</v>
      </c>
    </row>
    <row r="78" spans="1:53">
      <c r="I78" s="435"/>
    </row>
    <row r="79" spans="1:53">
      <c r="I79" s="435"/>
    </row>
    <row r="80" spans="1:53">
      <c r="A80" s="259">
        <v>9</v>
      </c>
      <c r="D80" s="259">
        <v>2022</v>
      </c>
      <c r="E80" s="437">
        <v>44280</v>
      </c>
      <c r="F80" s="259" t="str">
        <f>C31</f>
        <v>172055TA0A-T</v>
      </c>
      <c r="G80" s="259" t="str">
        <f>F30</f>
        <v>D15D4881</v>
      </c>
      <c r="H80" s="259">
        <f>D30</f>
        <v>4</v>
      </c>
      <c r="I80" s="435" t="str">
        <f>TEXT(H30,"yyyy/MM/")&amp;"01"</f>
        <v>2022/01/01</v>
      </c>
      <c r="J80" s="259">
        <f>I30</f>
        <v>105402</v>
      </c>
      <c r="K80" s="435" t="str">
        <f>IF(H31="","",TEXT(H31,"yyyy/MM/dd"))</f>
        <v>2022/09/01</v>
      </c>
      <c r="L80" s="435" t="str">
        <f>IF(H32="","",TEXT(H32,"yyyy/MM/dd"))</f>
        <v/>
      </c>
      <c r="M80" s="436">
        <f>L30</f>
        <v>2210</v>
      </c>
      <c r="N80" s="436">
        <f>L31</f>
        <v>2210</v>
      </c>
      <c r="O80" s="436">
        <f>L32</f>
        <v>107612</v>
      </c>
      <c r="P80" s="436">
        <f>M30</f>
        <v>3312</v>
      </c>
      <c r="Q80" s="436">
        <f>M31</f>
        <v>339</v>
      </c>
      <c r="R80" s="436">
        <f>M32</f>
        <v>110924</v>
      </c>
      <c r="S80" s="436">
        <f>N30</f>
        <v>2547</v>
      </c>
      <c r="T80" s="436">
        <f>N31</f>
        <v>2461</v>
      </c>
      <c r="U80" s="436">
        <f>N32</f>
        <v>113471</v>
      </c>
      <c r="V80" s="436">
        <f>O30</f>
        <v>2825</v>
      </c>
      <c r="W80" s="436">
        <f>O31</f>
        <v>2889</v>
      </c>
      <c r="X80" s="436">
        <f>O32</f>
        <v>116296</v>
      </c>
      <c r="Y80" s="436">
        <f>P30</f>
        <v>2840</v>
      </c>
      <c r="Z80" s="436">
        <f>P31</f>
        <v>2409</v>
      </c>
      <c r="AA80" s="436">
        <f>P32</f>
        <v>119136</v>
      </c>
      <c r="AB80" s="436">
        <f>Q30</f>
        <v>2961</v>
      </c>
      <c r="AC80" s="436">
        <f>Q31</f>
        <v>3208</v>
      </c>
      <c r="AD80" s="436">
        <f>Q32</f>
        <v>122097</v>
      </c>
      <c r="AE80" s="436">
        <f>R30</f>
        <v>2871</v>
      </c>
      <c r="AF80" s="436">
        <f>R31</f>
        <v>1886</v>
      </c>
      <c r="AG80" s="436">
        <f>R32</f>
        <v>124968</v>
      </c>
      <c r="AH80" s="436">
        <f>S30</f>
        <v>3721</v>
      </c>
      <c r="AI80" s="436">
        <f>S31</f>
        <v>2336</v>
      </c>
      <c r="AJ80" s="436">
        <f>S32</f>
        <v>128689</v>
      </c>
      <c r="AK80" s="436">
        <f>T30</f>
        <v>916</v>
      </c>
      <c r="AL80" s="436">
        <f>T31</f>
        <v>2738</v>
      </c>
      <c r="AM80" s="436">
        <f>T32</f>
        <v>129605</v>
      </c>
      <c r="AN80" s="436">
        <f>U30</f>
        <v>2666</v>
      </c>
      <c r="AO80" s="436">
        <f>U31</f>
        <v>4240</v>
      </c>
      <c r="AP80" s="436">
        <f>U32</f>
        <v>132271</v>
      </c>
      <c r="AQ80" s="436">
        <f>V30</f>
        <v>4182</v>
      </c>
      <c r="AR80" s="436">
        <f>V31</f>
        <v>4082</v>
      </c>
      <c r="AS80" s="436">
        <f>V32</f>
        <v>136453</v>
      </c>
      <c r="AT80" s="436">
        <f>W30</f>
        <v>4747</v>
      </c>
      <c r="AU80" s="436">
        <f>W31</f>
        <v>3959</v>
      </c>
      <c r="AV80" s="436">
        <f>W32</f>
        <v>141200</v>
      </c>
      <c r="AW80" s="259">
        <v>0</v>
      </c>
      <c r="AX80" s="259" t="str">
        <f>"000000000000"</f>
        <v>000000000000</v>
      </c>
      <c r="AY80" s="259">
        <v>0</v>
      </c>
      <c r="AZ80" s="259" t="s">
        <v>9830</v>
      </c>
      <c r="BA80" s="259">
        <v>999</v>
      </c>
    </row>
    <row r="81" spans="1:53">
      <c r="I81" s="435"/>
    </row>
    <row r="82" spans="1:53">
      <c r="I82" s="435"/>
    </row>
    <row r="83" spans="1:53">
      <c r="A83" s="259">
        <v>10</v>
      </c>
      <c r="D83" s="259">
        <v>2022</v>
      </c>
      <c r="E83" s="437">
        <v>44280</v>
      </c>
      <c r="F83" s="259" t="str">
        <f>C34</f>
        <v>172055TA0A-T</v>
      </c>
      <c r="G83" s="259" t="str">
        <f>F33</f>
        <v>D15D4891</v>
      </c>
      <c r="H83" s="259">
        <f>D33</f>
        <v>5</v>
      </c>
      <c r="I83" s="435" t="str">
        <f>TEXT(H33,"yyyy/MM/")&amp;"01"</f>
        <v>2022/01/01</v>
      </c>
      <c r="J83" s="259">
        <f>I33</f>
        <v>105402</v>
      </c>
      <c r="K83" s="435" t="str">
        <f>IF(H34="","",TEXT(H34,"yyyy/MM/dd"))</f>
        <v>2022/06/01</v>
      </c>
      <c r="L83" s="435" t="str">
        <f>IF(H35="","",TEXT(H35,"yyyy/MM/dd"))</f>
        <v>2023/03/01</v>
      </c>
      <c r="M83" s="436">
        <f>L33</f>
        <v>2210</v>
      </c>
      <c r="N83" s="436">
        <f>L34</f>
        <v>2210</v>
      </c>
      <c r="O83" s="436">
        <f>L35</f>
        <v>107612</v>
      </c>
      <c r="P83" s="436">
        <f>M33</f>
        <v>3312</v>
      </c>
      <c r="Q83" s="436">
        <f>M34</f>
        <v>339</v>
      </c>
      <c r="R83" s="436">
        <f>M35</f>
        <v>110924</v>
      </c>
      <c r="S83" s="436">
        <f>N33</f>
        <v>2547</v>
      </c>
      <c r="T83" s="436">
        <f>N34</f>
        <v>2461</v>
      </c>
      <c r="U83" s="436">
        <f>N35</f>
        <v>113471</v>
      </c>
      <c r="V83" s="436">
        <f>O33</f>
        <v>2825</v>
      </c>
      <c r="W83" s="436">
        <f>O34</f>
        <v>2889</v>
      </c>
      <c r="X83" s="436">
        <f>O35</f>
        <v>116296</v>
      </c>
      <c r="Y83" s="436">
        <f>P33</f>
        <v>2840</v>
      </c>
      <c r="Z83" s="436">
        <f>P34</f>
        <v>2409</v>
      </c>
      <c r="AA83" s="436">
        <f>P35</f>
        <v>119136</v>
      </c>
      <c r="AB83" s="436">
        <f>Q33</f>
        <v>2961</v>
      </c>
      <c r="AC83" s="436">
        <f>Q34</f>
        <v>3208</v>
      </c>
      <c r="AD83" s="436">
        <f>Q35</f>
        <v>122097</v>
      </c>
      <c r="AE83" s="436">
        <f>R33</f>
        <v>2871</v>
      </c>
      <c r="AF83" s="436">
        <f>R34</f>
        <v>1886</v>
      </c>
      <c r="AG83" s="436">
        <f>R35</f>
        <v>124968</v>
      </c>
      <c r="AH83" s="436">
        <f>S33</f>
        <v>3721</v>
      </c>
      <c r="AI83" s="436">
        <f>S34</f>
        <v>2336</v>
      </c>
      <c r="AJ83" s="436">
        <f>S35</f>
        <v>128689</v>
      </c>
      <c r="AK83" s="436">
        <f>T33</f>
        <v>916</v>
      </c>
      <c r="AL83" s="436">
        <f>T34</f>
        <v>2738</v>
      </c>
      <c r="AM83" s="436">
        <f>T35</f>
        <v>129605</v>
      </c>
      <c r="AN83" s="436">
        <f>U33</f>
        <v>2666</v>
      </c>
      <c r="AO83" s="436">
        <f>U34</f>
        <v>4240</v>
      </c>
      <c r="AP83" s="436">
        <f>U35</f>
        <v>132271</v>
      </c>
      <c r="AQ83" s="436">
        <f>V33</f>
        <v>4182</v>
      </c>
      <c r="AR83" s="436">
        <f>V34</f>
        <v>4082</v>
      </c>
      <c r="AS83" s="436">
        <f>V35</f>
        <v>136453</v>
      </c>
      <c r="AT83" s="436">
        <f>W33</f>
        <v>4747</v>
      </c>
      <c r="AU83" s="436">
        <f>W34</f>
        <v>3959</v>
      </c>
      <c r="AV83" s="436">
        <f>W35</f>
        <v>141200</v>
      </c>
      <c r="AW83" s="259">
        <v>0</v>
      </c>
      <c r="AX83" s="259" t="str">
        <f>"000000000000"</f>
        <v>000000000000</v>
      </c>
      <c r="AY83" s="259">
        <v>0</v>
      </c>
      <c r="AZ83" s="259" t="s">
        <v>9830</v>
      </c>
      <c r="BA83" s="259">
        <v>999</v>
      </c>
    </row>
    <row r="84" spans="1:53">
      <c r="I84" s="435"/>
    </row>
    <row r="85" spans="1:53">
      <c r="I85" s="435"/>
    </row>
    <row r="86" spans="1:53">
      <c r="A86" s="259">
        <v>11</v>
      </c>
      <c r="D86" s="259">
        <v>2022</v>
      </c>
      <c r="E86" s="437">
        <v>44280</v>
      </c>
      <c r="F86" s="259" t="str">
        <f>C37</f>
        <v>625225TA0A</v>
      </c>
      <c r="G86" s="259" t="str">
        <f>F36</f>
        <v>D15D3034</v>
      </c>
      <c r="H86" s="259">
        <f>D36</f>
        <v>0</v>
      </c>
      <c r="I86" s="435" t="str">
        <f>TEXT(H36,"yyyy/MM/")&amp;"01"</f>
        <v>2022/01/01</v>
      </c>
      <c r="J86" s="259">
        <f>I36</f>
        <v>105402</v>
      </c>
      <c r="K86" s="435" t="str">
        <f>IF(H37="","",TEXT(H37,"yyyy/MM/dd"))</f>
        <v/>
      </c>
      <c r="L86" s="435" t="str">
        <f>IF(H38="","",TEXT(H38,"yyyy/MM/dd"))</f>
        <v>2022/04/01</v>
      </c>
      <c r="M86" s="436">
        <f>L36</f>
        <v>2210</v>
      </c>
      <c r="N86" s="436">
        <f>L37</f>
        <v>2210</v>
      </c>
      <c r="O86" s="436">
        <f>L38</f>
        <v>107612</v>
      </c>
      <c r="P86" s="436">
        <f>M36</f>
        <v>3312</v>
      </c>
      <c r="Q86" s="436">
        <f>M37</f>
        <v>339</v>
      </c>
      <c r="R86" s="436">
        <f>M38</f>
        <v>110924</v>
      </c>
      <c r="S86" s="436">
        <f>N36</f>
        <v>2547</v>
      </c>
      <c r="T86" s="436">
        <f>N37</f>
        <v>2461</v>
      </c>
      <c r="U86" s="436">
        <f>N38</f>
        <v>113471</v>
      </c>
      <c r="V86" s="436">
        <f>O36</f>
        <v>2825</v>
      </c>
      <c r="W86" s="436">
        <f>O37</f>
        <v>2889</v>
      </c>
      <c r="X86" s="436">
        <f>O38</f>
        <v>116296</v>
      </c>
      <c r="Y86" s="436">
        <f>P36</f>
        <v>2840</v>
      </c>
      <c r="Z86" s="436">
        <f>P37</f>
        <v>2409</v>
      </c>
      <c r="AA86" s="436">
        <f>P38</f>
        <v>119136</v>
      </c>
      <c r="AB86" s="436">
        <f>Q36</f>
        <v>2961</v>
      </c>
      <c r="AC86" s="436">
        <f>Q37</f>
        <v>3208</v>
      </c>
      <c r="AD86" s="436">
        <f>Q38</f>
        <v>122097</v>
      </c>
      <c r="AE86" s="436">
        <f>R36</f>
        <v>2871</v>
      </c>
      <c r="AF86" s="436">
        <f>R37</f>
        <v>1886</v>
      </c>
      <c r="AG86" s="436">
        <f>R38</f>
        <v>124968</v>
      </c>
      <c r="AH86" s="436">
        <f>S36</f>
        <v>3721</v>
      </c>
      <c r="AI86" s="436">
        <f>S37</f>
        <v>2336</v>
      </c>
      <c r="AJ86" s="436">
        <f>S38</f>
        <v>128689</v>
      </c>
      <c r="AK86" s="436">
        <f>T36</f>
        <v>916</v>
      </c>
      <c r="AL86" s="436">
        <f>T37</f>
        <v>2738</v>
      </c>
      <c r="AM86" s="436">
        <f>T38</f>
        <v>129605</v>
      </c>
      <c r="AN86" s="436">
        <f>U36</f>
        <v>2666</v>
      </c>
      <c r="AO86" s="436">
        <f>U37</f>
        <v>4240</v>
      </c>
      <c r="AP86" s="436">
        <f>U38</f>
        <v>132271</v>
      </c>
      <c r="AQ86" s="436">
        <f>V36</f>
        <v>4182</v>
      </c>
      <c r="AR86" s="436">
        <f>V37</f>
        <v>4082</v>
      </c>
      <c r="AS86" s="436">
        <f>V38</f>
        <v>136453</v>
      </c>
      <c r="AT86" s="436">
        <f>W36</f>
        <v>4747</v>
      </c>
      <c r="AU86" s="436">
        <f>W37</f>
        <v>3959</v>
      </c>
      <c r="AV86" s="436">
        <f>W38</f>
        <v>141200</v>
      </c>
      <c r="AW86" s="259">
        <v>0</v>
      </c>
      <c r="AX86" s="259" t="str">
        <f>"000000000000"</f>
        <v>000000000000</v>
      </c>
      <c r="AY86" s="259">
        <v>0</v>
      </c>
      <c r="AZ86" s="259" t="s">
        <v>9830</v>
      </c>
      <c r="BA86" s="259">
        <v>999</v>
      </c>
    </row>
    <row r="87" spans="1:53">
      <c r="I87" s="435"/>
    </row>
    <row r="88" spans="1:53">
      <c r="I88" s="435"/>
    </row>
    <row r="89" spans="1:53">
      <c r="A89" s="259">
        <v>12</v>
      </c>
      <c r="D89" s="259">
        <v>2022</v>
      </c>
      <c r="E89" s="437">
        <v>44280</v>
      </c>
      <c r="F89" s="259" t="str">
        <f>C40</f>
        <v>625225TA0A</v>
      </c>
      <c r="G89" s="259" t="str">
        <f>F39</f>
        <v>D15D3044</v>
      </c>
      <c r="H89" s="259">
        <f>D39</f>
        <v>1</v>
      </c>
      <c r="I89" s="435" t="str">
        <f>TEXT(H39,"yyyy/MM/")&amp;"01"</f>
        <v>2022/01/01</v>
      </c>
      <c r="J89" s="259">
        <f>I39</f>
        <v>105402</v>
      </c>
      <c r="K89" s="435" t="str">
        <f>IF(H40="","",TEXT(H40,"yyyy/MM/dd"))</f>
        <v>2022/04/01</v>
      </c>
      <c r="L89" s="435" t="str">
        <f>IF(H41="","",TEXT(H41,"yyyy/MM/dd"))</f>
        <v>2023/03/01</v>
      </c>
      <c r="M89" s="436">
        <f>L39</f>
        <v>2210</v>
      </c>
      <c r="N89" s="436">
        <f>L40</f>
        <v>2210</v>
      </c>
      <c r="O89" s="436">
        <f>L41</f>
        <v>107612</v>
      </c>
      <c r="P89" s="436">
        <f>M39</f>
        <v>3312</v>
      </c>
      <c r="Q89" s="436">
        <f>M40</f>
        <v>339</v>
      </c>
      <c r="R89" s="436">
        <f>M41</f>
        <v>110924</v>
      </c>
      <c r="S89" s="436">
        <f>N39</f>
        <v>2547</v>
      </c>
      <c r="T89" s="436">
        <f>N40</f>
        <v>2461</v>
      </c>
      <c r="U89" s="436">
        <f>N41</f>
        <v>113471</v>
      </c>
      <c r="V89" s="436">
        <f>O39</f>
        <v>2825</v>
      </c>
      <c r="W89" s="436">
        <f>O40</f>
        <v>2889</v>
      </c>
      <c r="X89" s="436">
        <f>O41</f>
        <v>116296</v>
      </c>
      <c r="Y89" s="436">
        <f>P39</f>
        <v>2840</v>
      </c>
      <c r="Z89" s="436">
        <f>P40</f>
        <v>2409</v>
      </c>
      <c r="AA89" s="436">
        <f>P41</f>
        <v>119136</v>
      </c>
      <c r="AB89" s="436">
        <f>Q39</f>
        <v>2961</v>
      </c>
      <c r="AC89" s="436">
        <f>Q40</f>
        <v>3208</v>
      </c>
      <c r="AD89" s="436">
        <f>Q41</f>
        <v>122097</v>
      </c>
      <c r="AE89" s="436">
        <f>R39</f>
        <v>2871</v>
      </c>
      <c r="AF89" s="436">
        <f>R40</f>
        <v>1886</v>
      </c>
      <c r="AG89" s="436">
        <f>R41</f>
        <v>124968</v>
      </c>
      <c r="AH89" s="436">
        <f>S39</f>
        <v>3721</v>
      </c>
      <c r="AI89" s="436">
        <f>S40</f>
        <v>2336</v>
      </c>
      <c r="AJ89" s="436">
        <f>S41</f>
        <v>128689</v>
      </c>
      <c r="AK89" s="436">
        <f>T39</f>
        <v>916</v>
      </c>
      <c r="AL89" s="436">
        <f>T40</f>
        <v>2738</v>
      </c>
      <c r="AM89" s="436">
        <f>T41</f>
        <v>129605</v>
      </c>
      <c r="AN89" s="436">
        <f>U39</f>
        <v>2666</v>
      </c>
      <c r="AO89" s="436">
        <f>U40</f>
        <v>4240</v>
      </c>
      <c r="AP89" s="436">
        <f>U41</f>
        <v>132271</v>
      </c>
      <c r="AQ89" s="436">
        <f>V39</f>
        <v>4182</v>
      </c>
      <c r="AR89" s="436">
        <f>V40</f>
        <v>4082</v>
      </c>
      <c r="AS89" s="436">
        <f>V41</f>
        <v>136453</v>
      </c>
      <c r="AT89" s="436">
        <f>W39</f>
        <v>4747</v>
      </c>
      <c r="AU89" s="436">
        <f>W40</f>
        <v>3959</v>
      </c>
      <c r="AV89" s="436">
        <f>W41</f>
        <v>141200</v>
      </c>
      <c r="AW89" s="259">
        <v>0</v>
      </c>
      <c r="AX89" s="259" t="str">
        <f>"000000000000"</f>
        <v>000000000000</v>
      </c>
      <c r="AY89" s="259">
        <v>0</v>
      </c>
      <c r="AZ89" s="259" t="s">
        <v>9830</v>
      </c>
      <c r="BA89" s="259">
        <v>999</v>
      </c>
    </row>
    <row r="90" spans="1:53">
      <c r="I90" s="435"/>
    </row>
    <row r="91" spans="1:53">
      <c r="I91" s="435"/>
    </row>
    <row r="92" spans="1:53">
      <c r="A92" s="259">
        <v>13</v>
      </c>
      <c r="D92" s="259">
        <v>2022</v>
      </c>
      <c r="E92" s="437">
        <v>44280</v>
      </c>
      <c r="F92" s="259" t="str">
        <f>C43</f>
        <v>625225TA0A</v>
      </c>
      <c r="G92" s="259" t="str">
        <f>F42</f>
        <v>D15D3054</v>
      </c>
      <c r="H92" s="259">
        <f>D42</f>
        <v>2</v>
      </c>
      <c r="I92" s="435" t="str">
        <f>TEXT(H42,"yyyy/MM/")&amp;"01"</f>
        <v>2022/01/01</v>
      </c>
      <c r="J92" s="259">
        <f>I42</f>
        <v>105402</v>
      </c>
      <c r="K92" s="435" t="str">
        <f>IF(H43="","",TEXT(H43,"yyyy/MM/dd"))</f>
        <v>2022/04/01</v>
      </c>
      <c r="L92" s="435" t="str">
        <f>IF(H44="","",TEXT(H44,"yyyy/MM/dd"))</f>
        <v>2023/03/01</v>
      </c>
      <c r="M92" s="436">
        <f>L42</f>
        <v>2210</v>
      </c>
      <c r="N92" s="436">
        <f>L43</f>
        <v>2210</v>
      </c>
      <c r="O92" s="436">
        <f>L44</f>
        <v>107612</v>
      </c>
      <c r="P92" s="436">
        <f>M42</f>
        <v>3312</v>
      </c>
      <c r="Q92" s="436">
        <f>M43</f>
        <v>339</v>
      </c>
      <c r="R92" s="436">
        <f>M44</f>
        <v>110924</v>
      </c>
      <c r="S92" s="436">
        <f>N42</f>
        <v>2547</v>
      </c>
      <c r="T92" s="436">
        <f>N43</f>
        <v>2461</v>
      </c>
      <c r="U92" s="436">
        <f>N44</f>
        <v>113471</v>
      </c>
      <c r="V92" s="436">
        <f>O42</f>
        <v>2825</v>
      </c>
      <c r="W92" s="436">
        <f>O43</f>
        <v>2889</v>
      </c>
      <c r="X92" s="436">
        <f>O44</f>
        <v>116296</v>
      </c>
      <c r="Y92" s="436">
        <f>P42</f>
        <v>2840</v>
      </c>
      <c r="Z92" s="436">
        <f>P43</f>
        <v>2409</v>
      </c>
      <c r="AA92" s="436">
        <f>P44</f>
        <v>119136</v>
      </c>
      <c r="AB92" s="436">
        <f>Q42</f>
        <v>2961</v>
      </c>
      <c r="AC92" s="436">
        <f>Q43</f>
        <v>3208</v>
      </c>
      <c r="AD92" s="436">
        <f>Q44</f>
        <v>122097</v>
      </c>
      <c r="AE92" s="436">
        <f>R42</f>
        <v>2871</v>
      </c>
      <c r="AF92" s="436">
        <f>R43</f>
        <v>1886</v>
      </c>
      <c r="AG92" s="436">
        <f>R44</f>
        <v>124968</v>
      </c>
      <c r="AH92" s="436">
        <f>S42</f>
        <v>3721</v>
      </c>
      <c r="AI92" s="436">
        <f>S43</f>
        <v>2336</v>
      </c>
      <c r="AJ92" s="436">
        <f>S44</f>
        <v>128689</v>
      </c>
      <c r="AK92" s="436">
        <f>T42</f>
        <v>916</v>
      </c>
      <c r="AL92" s="436">
        <f>T43</f>
        <v>2738</v>
      </c>
      <c r="AM92" s="436">
        <f>T44</f>
        <v>129605</v>
      </c>
      <c r="AN92" s="436">
        <f>U42</f>
        <v>2666</v>
      </c>
      <c r="AO92" s="436">
        <f>U43</f>
        <v>4240</v>
      </c>
      <c r="AP92" s="436">
        <f>U44</f>
        <v>132271</v>
      </c>
      <c r="AQ92" s="436">
        <f>V42</f>
        <v>4182</v>
      </c>
      <c r="AR92" s="436">
        <f>V43</f>
        <v>4082</v>
      </c>
      <c r="AS92" s="436">
        <f>V44</f>
        <v>136453</v>
      </c>
      <c r="AT92" s="436">
        <f>W42</f>
        <v>4747</v>
      </c>
      <c r="AU92" s="436">
        <f>W43</f>
        <v>3959</v>
      </c>
      <c r="AV92" s="436">
        <f>W44</f>
        <v>141200</v>
      </c>
      <c r="AW92" s="259">
        <v>0</v>
      </c>
      <c r="AX92" s="259" t="str">
        <f>"000000000000"</f>
        <v>000000000000</v>
      </c>
      <c r="AY92" s="259">
        <v>0</v>
      </c>
      <c r="AZ92" s="259" t="s">
        <v>9830</v>
      </c>
      <c r="BA92" s="259">
        <v>999</v>
      </c>
    </row>
    <row r="93" spans="1:53">
      <c r="I93" s="435"/>
    </row>
    <row r="94" spans="1:53">
      <c r="I94" s="435"/>
    </row>
    <row r="95" spans="1:53">
      <c r="A95" s="259">
        <v>14</v>
      </c>
      <c r="D95" s="259">
        <v>2022</v>
      </c>
      <c r="E95" s="437">
        <v>44280</v>
      </c>
      <c r="F95" s="259" t="str">
        <f>C46</f>
        <v>625225TA0A</v>
      </c>
      <c r="G95" s="259" t="str">
        <f>F45</f>
        <v>D15D3064</v>
      </c>
      <c r="H95" s="259">
        <f>D45</f>
        <v>3</v>
      </c>
      <c r="I95" s="435" t="str">
        <f>TEXT(H45,"yyyy/MM/")&amp;"01"</f>
        <v>2022/01/01</v>
      </c>
      <c r="J95" s="259">
        <f>I45</f>
        <v>105402</v>
      </c>
      <c r="K95" s="435" t="str">
        <f>IF(H46="","",TEXT(H46,"yyyy/MM/dd"))</f>
        <v/>
      </c>
      <c r="L95" s="435" t="str">
        <f>IF(H47="","",TEXT(H47,"yyyy/MM/dd"))</f>
        <v/>
      </c>
      <c r="M95" s="436">
        <f>L45</f>
        <v>2210</v>
      </c>
      <c r="N95" s="436">
        <f>L46</f>
        <v>2210</v>
      </c>
      <c r="O95" s="436">
        <f>L47</f>
        <v>107612</v>
      </c>
      <c r="P95" s="436">
        <f>M45</f>
        <v>3312</v>
      </c>
      <c r="Q95" s="436">
        <f>M46</f>
        <v>339</v>
      </c>
      <c r="R95" s="436">
        <f>M47</f>
        <v>110924</v>
      </c>
      <c r="S95" s="436">
        <f>N45</f>
        <v>2547</v>
      </c>
      <c r="T95" s="436">
        <f>N46</f>
        <v>2461</v>
      </c>
      <c r="U95" s="436">
        <f>N47</f>
        <v>113471</v>
      </c>
      <c r="V95" s="436">
        <f>O45</f>
        <v>2825</v>
      </c>
      <c r="W95" s="436">
        <f>O46</f>
        <v>2889</v>
      </c>
      <c r="X95" s="436">
        <f>O47</f>
        <v>116296</v>
      </c>
      <c r="Y95" s="436">
        <f>P45</f>
        <v>2840</v>
      </c>
      <c r="Z95" s="436">
        <f>P46</f>
        <v>2409</v>
      </c>
      <c r="AA95" s="436">
        <f>P47</f>
        <v>119136</v>
      </c>
      <c r="AB95" s="436">
        <f>Q45</f>
        <v>2961</v>
      </c>
      <c r="AC95" s="436">
        <f>Q46</f>
        <v>3208</v>
      </c>
      <c r="AD95" s="436">
        <f>Q47</f>
        <v>122097</v>
      </c>
      <c r="AE95" s="436">
        <f>R45</f>
        <v>2871</v>
      </c>
      <c r="AF95" s="436">
        <f>R46</f>
        <v>1886</v>
      </c>
      <c r="AG95" s="436">
        <f>R47</f>
        <v>124968</v>
      </c>
      <c r="AH95" s="436">
        <f>S45</f>
        <v>3721</v>
      </c>
      <c r="AI95" s="436">
        <f>S46</f>
        <v>2336</v>
      </c>
      <c r="AJ95" s="436">
        <f>S47</f>
        <v>128689</v>
      </c>
      <c r="AK95" s="436">
        <f>T45</f>
        <v>916</v>
      </c>
      <c r="AL95" s="436">
        <f>T46</f>
        <v>2738</v>
      </c>
      <c r="AM95" s="436">
        <f>T47</f>
        <v>129605</v>
      </c>
      <c r="AN95" s="436">
        <f>U45</f>
        <v>2666</v>
      </c>
      <c r="AO95" s="436">
        <f>U46</f>
        <v>4240</v>
      </c>
      <c r="AP95" s="436">
        <f>U47</f>
        <v>132271</v>
      </c>
      <c r="AQ95" s="436">
        <f>V45</f>
        <v>4182</v>
      </c>
      <c r="AR95" s="436">
        <f>V46</f>
        <v>4082</v>
      </c>
      <c r="AS95" s="436">
        <f>V47</f>
        <v>4182</v>
      </c>
      <c r="AT95" s="436">
        <f>W45</f>
        <v>4747</v>
      </c>
      <c r="AU95" s="436">
        <f>W46</f>
        <v>3959</v>
      </c>
      <c r="AV95" s="436">
        <f>W47</f>
        <v>8929</v>
      </c>
      <c r="AW95" s="259">
        <v>0</v>
      </c>
      <c r="AX95" s="259" t="str">
        <f>"000000000000"</f>
        <v>000000000000</v>
      </c>
      <c r="AY95" s="259">
        <v>0</v>
      </c>
      <c r="AZ95" s="259" t="s">
        <v>9830</v>
      </c>
      <c r="BA95" s="259">
        <v>999</v>
      </c>
    </row>
    <row r="96" spans="1:53">
      <c r="I96" s="435"/>
    </row>
    <row r="97" spans="1:53">
      <c r="I97" s="435"/>
    </row>
    <row r="98" spans="1:53">
      <c r="A98" s="259">
        <v>15</v>
      </c>
      <c r="D98" s="259">
        <v>2022</v>
      </c>
      <c r="E98" s="437">
        <v>44280</v>
      </c>
      <c r="F98" s="259" t="str">
        <f>C49</f>
        <v>625225TA0A</v>
      </c>
      <c r="G98" s="259" t="str">
        <f>F48</f>
        <v>D17D0874</v>
      </c>
      <c r="H98" s="259">
        <f>D48</f>
        <v>4</v>
      </c>
      <c r="I98" s="435" t="str">
        <f>TEXT(H48,"yyyy/MM/")&amp;"01"</f>
        <v>2022/01/01</v>
      </c>
      <c r="J98" s="259">
        <f>I48</f>
        <v>105402</v>
      </c>
      <c r="K98" s="435" t="str">
        <f>IF(H49="","",TEXT(H49,"yyyy/MM/dd"))</f>
        <v/>
      </c>
      <c r="L98" s="435" t="str">
        <f>IF(H50="","",TEXT(H50,"yyyy/MM/dd"))</f>
        <v>2023/04/22</v>
      </c>
      <c r="M98" s="436">
        <f>L48</f>
        <v>2210</v>
      </c>
      <c r="N98" s="436">
        <f>L49</f>
        <v>2210</v>
      </c>
      <c r="O98" s="436">
        <f>L50</f>
        <v>107612</v>
      </c>
      <c r="P98" s="436">
        <f>M48</f>
        <v>3312</v>
      </c>
      <c r="Q98" s="436">
        <f>M49</f>
        <v>339</v>
      </c>
      <c r="R98" s="436">
        <f>M50</f>
        <v>110924</v>
      </c>
      <c r="S98" s="436">
        <f>N48</f>
        <v>2547</v>
      </c>
      <c r="T98" s="436">
        <f>N49</f>
        <v>2461</v>
      </c>
      <c r="U98" s="436">
        <f>N50</f>
        <v>113471</v>
      </c>
      <c r="V98" s="436">
        <f>O48</f>
        <v>2825</v>
      </c>
      <c r="W98" s="436">
        <f>O49</f>
        <v>2889</v>
      </c>
      <c r="X98" s="436">
        <f>O50</f>
        <v>116296</v>
      </c>
      <c r="Y98" s="436">
        <f>P48</f>
        <v>2840</v>
      </c>
      <c r="Z98" s="436">
        <f>P49</f>
        <v>2409</v>
      </c>
      <c r="AA98" s="436">
        <f>P50</f>
        <v>119136</v>
      </c>
      <c r="AB98" s="436">
        <f>Q48</f>
        <v>2961</v>
      </c>
      <c r="AC98" s="436">
        <f>Q49</f>
        <v>3208</v>
      </c>
      <c r="AD98" s="436">
        <f>Q50</f>
        <v>122097</v>
      </c>
      <c r="AE98" s="436">
        <f>R48</f>
        <v>2871</v>
      </c>
      <c r="AF98" s="436">
        <f>R49</f>
        <v>1886</v>
      </c>
      <c r="AG98" s="436">
        <f>R50</f>
        <v>124968</v>
      </c>
      <c r="AH98" s="436">
        <f>S48</f>
        <v>3721</v>
      </c>
      <c r="AI98" s="436">
        <f>S49</f>
        <v>2336</v>
      </c>
      <c r="AJ98" s="436">
        <f>S50</f>
        <v>128689</v>
      </c>
      <c r="AK98" s="436">
        <f>T48</f>
        <v>916</v>
      </c>
      <c r="AL98" s="436">
        <f>T49</f>
        <v>2738</v>
      </c>
      <c r="AM98" s="436">
        <f>T50</f>
        <v>129605</v>
      </c>
      <c r="AN98" s="436">
        <f>U48</f>
        <v>2666</v>
      </c>
      <c r="AO98" s="436">
        <f>U49</f>
        <v>4240</v>
      </c>
      <c r="AP98" s="436">
        <f>U50</f>
        <v>132271</v>
      </c>
      <c r="AQ98" s="436">
        <f>V48</f>
        <v>4182</v>
      </c>
      <c r="AR98" s="436">
        <f>V49</f>
        <v>4082</v>
      </c>
      <c r="AS98" s="436">
        <f>V50</f>
        <v>136453</v>
      </c>
      <c r="AT98" s="436">
        <f>W48</f>
        <v>4747</v>
      </c>
      <c r="AU98" s="436">
        <f>W49</f>
        <v>3959</v>
      </c>
      <c r="AV98" s="436">
        <f>W50</f>
        <v>141200</v>
      </c>
      <c r="AW98" s="259">
        <v>0</v>
      </c>
      <c r="AX98" s="259" t="str">
        <f>"000000000000"</f>
        <v>000000000000</v>
      </c>
      <c r="AY98" s="259">
        <v>0</v>
      </c>
      <c r="AZ98" s="259" t="s">
        <v>9830</v>
      </c>
      <c r="BA98" s="259">
        <v>999</v>
      </c>
    </row>
    <row r="99" spans="1:53">
      <c r="I99" s="435"/>
    </row>
    <row r="100" spans="1:53">
      <c r="I100" s="435"/>
    </row>
  </sheetData>
  <autoFilter ref="C4:AA100" xr:uid="{00000000-0009-0000-0000-00001C000000}"/>
  <mergeCells count="47">
    <mergeCell ref="D9:D11"/>
    <mergeCell ref="E9:E11"/>
    <mergeCell ref="F9:F11"/>
    <mergeCell ref="D5:E5"/>
    <mergeCell ref="G5:I5"/>
    <mergeCell ref="D6:D8"/>
    <mergeCell ref="E6:E8"/>
    <mergeCell ref="F6:F8"/>
    <mergeCell ref="D12:D14"/>
    <mergeCell ref="E12:E14"/>
    <mergeCell ref="F12:F14"/>
    <mergeCell ref="D15:D17"/>
    <mergeCell ref="E15:E17"/>
    <mergeCell ref="F15:F17"/>
    <mergeCell ref="E24:E26"/>
    <mergeCell ref="F24:F26"/>
    <mergeCell ref="D18:D20"/>
    <mergeCell ref="E18:E20"/>
    <mergeCell ref="F18:F20"/>
    <mergeCell ref="D21:D23"/>
    <mergeCell ref="E21:E23"/>
    <mergeCell ref="F21:F23"/>
    <mergeCell ref="D24:D26"/>
    <mergeCell ref="E27:E29"/>
    <mergeCell ref="F27:F29"/>
    <mergeCell ref="D30:D32"/>
    <mergeCell ref="E30:E32"/>
    <mergeCell ref="F30:F32"/>
    <mergeCell ref="D27:D29"/>
    <mergeCell ref="E33:E35"/>
    <mergeCell ref="F33:F35"/>
    <mergeCell ref="D36:D38"/>
    <mergeCell ref="E36:E38"/>
    <mergeCell ref="F36:F38"/>
    <mergeCell ref="D33:D35"/>
    <mergeCell ref="E39:E41"/>
    <mergeCell ref="F39:F41"/>
    <mergeCell ref="D42:D44"/>
    <mergeCell ref="E42:E44"/>
    <mergeCell ref="F42:F44"/>
    <mergeCell ref="D39:D41"/>
    <mergeCell ref="E45:E47"/>
    <mergeCell ref="F45:F47"/>
    <mergeCell ref="D48:D50"/>
    <mergeCell ref="E48:E50"/>
    <mergeCell ref="F48:F50"/>
    <mergeCell ref="D45:D47"/>
  </mergeCells>
  <phoneticPr fontId="46"/>
  <pageMargins left="0.78740157480314965" right="0.39370078740157483" top="0.39370078740157483" bottom="0.39370078740157483" header="0.31496062992125984" footer="0.31496062992125984"/>
  <pageSetup paperSize="8" scale="96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2"/>
  <dimension ref="A1:AW1325"/>
  <sheetViews>
    <sheetView workbookViewId="0">
      <selection sqref="A1:E1"/>
    </sheetView>
    <sheetView workbookViewId="1">
      <selection sqref="A1:E1"/>
    </sheetView>
  </sheetViews>
  <sheetFormatPr defaultColWidth="7.140625" defaultRowHeight="15"/>
  <cols>
    <col min="1" max="1" width="4.7109375" style="259" customWidth="1"/>
    <col min="2" max="2" width="13.7109375" style="259" customWidth="1"/>
    <col min="3" max="3" width="3.7109375" style="259" customWidth="1"/>
    <col min="4" max="4" width="11.7109375" style="259" customWidth="1"/>
    <col min="5" max="5" width="10.7109375" style="259" customWidth="1"/>
    <col min="6" max="7" width="7.7109375" style="259" customWidth="1"/>
    <col min="8" max="10" width="8.7109375" style="259" customWidth="1"/>
    <col min="11" max="22" width="9.7109375" style="259" customWidth="1"/>
    <col min="23" max="29" width="9.140625" style="259" bestFit="1" customWidth="1"/>
    <col min="30" max="34" width="8.5703125" style="259" bestFit="1" customWidth="1"/>
    <col min="35" max="38" width="7.140625" style="259"/>
    <col min="39" max="39" width="7.28515625" style="259" bestFit="1" customWidth="1"/>
    <col min="40" max="40" width="14.85546875" style="259" bestFit="1" customWidth="1"/>
    <col min="41" max="41" width="9.42578125" style="259" bestFit="1" customWidth="1"/>
    <col min="42" max="42" width="17.85546875" style="259" bestFit="1" customWidth="1"/>
    <col min="43" max="43" width="10.28515625" style="259" bestFit="1" customWidth="1"/>
    <col min="44" max="44" width="7.42578125" style="259" bestFit="1" customWidth="1"/>
    <col min="45" max="16384" width="7.140625" style="259"/>
  </cols>
  <sheetData>
    <row r="1" spans="1:49" ht="23.25" thickBot="1">
      <c r="A1" s="913" t="s">
        <v>8801</v>
      </c>
      <c r="B1" s="913"/>
      <c r="C1" s="913"/>
      <c r="D1" s="913"/>
      <c r="E1" s="913"/>
      <c r="F1" s="277"/>
      <c r="G1" s="277"/>
      <c r="H1" s="277"/>
      <c r="I1" s="277"/>
      <c r="V1" s="278" t="s">
        <v>8802</v>
      </c>
    </row>
    <row r="2" spans="1:49" ht="15.75" thickBot="1">
      <c r="A2" s="279" t="s">
        <v>95</v>
      </c>
      <c r="B2" s="280" t="s">
        <v>8803</v>
      </c>
      <c r="C2" s="905" t="s">
        <v>8804</v>
      </c>
      <c r="D2" s="905"/>
      <c r="E2" s="281" t="s">
        <v>8751</v>
      </c>
      <c r="F2" s="905" t="s">
        <v>8805</v>
      </c>
      <c r="G2" s="905"/>
      <c r="H2" s="905"/>
      <c r="I2" s="282" t="s">
        <v>8806</v>
      </c>
      <c r="J2" s="283" t="s">
        <v>8807</v>
      </c>
      <c r="K2" s="284">
        <v>44652</v>
      </c>
      <c r="L2" s="285">
        <v>44682</v>
      </c>
      <c r="M2" s="285">
        <v>44713</v>
      </c>
      <c r="N2" s="285">
        <v>44743</v>
      </c>
      <c r="O2" s="285">
        <v>44774</v>
      </c>
      <c r="P2" s="285">
        <v>44805</v>
      </c>
      <c r="Q2" s="285">
        <v>44835</v>
      </c>
      <c r="R2" s="285">
        <v>44866</v>
      </c>
      <c r="S2" s="285">
        <v>44896</v>
      </c>
      <c r="T2" s="286">
        <v>44927</v>
      </c>
      <c r="U2" s="285">
        <v>44958</v>
      </c>
      <c r="V2" s="287">
        <v>44986</v>
      </c>
      <c r="W2" s="288">
        <v>44652</v>
      </c>
      <c r="X2" s="289">
        <v>44682</v>
      </c>
      <c r="Y2" s="289">
        <v>44713</v>
      </c>
      <c r="Z2" s="289">
        <v>44743</v>
      </c>
      <c r="AA2" s="289">
        <v>44774</v>
      </c>
      <c r="AB2" s="289">
        <v>44805</v>
      </c>
      <c r="AC2" s="289">
        <v>44835</v>
      </c>
      <c r="AD2" s="289">
        <v>44866</v>
      </c>
      <c r="AE2" s="289">
        <v>44896</v>
      </c>
      <c r="AF2" s="290">
        <v>44927</v>
      </c>
      <c r="AG2" s="289">
        <v>44958</v>
      </c>
      <c r="AH2" s="291">
        <v>44986</v>
      </c>
      <c r="AI2" s="260"/>
      <c r="AJ2" s="260"/>
      <c r="AK2" s="260"/>
      <c r="AL2" s="260"/>
      <c r="AM2" s="259" t="s">
        <v>95</v>
      </c>
      <c r="AN2" s="259" t="s">
        <v>86</v>
      </c>
      <c r="AO2" s="259" t="s">
        <v>8754</v>
      </c>
      <c r="AP2" s="259" t="s">
        <v>8808</v>
      </c>
      <c r="AQ2" s="259" t="s">
        <v>8752</v>
      </c>
      <c r="AR2" s="259" t="s">
        <v>8809</v>
      </c>
      <c r="AS2" s="259" t="s">
        <v>8810</v>
      </c>
      <c r="AT2" s="259" t="s">
        <v>8811</v>
      </c>
      <c r="AU2" s="259" t="s">
        <v>8812</v>
      </c>
      <c r="AV2" s="260"/>
      <c r="AW2" s="260"/>
    </row>
    <row r="3" spans="1:49">
      <c r="A3" s="914">
        <f>$AM3</f>
        <v>1</v>
      </c>
      <c r="B3" s="292" t="str">
        <f>$AR3</f>
        <v>008A</v>
      </c>
      <c r="C3" s="906">
        <f>$AO3</f>
        <v>0</v>
      </c>
      <c r="D3" s="907" t="str">
        <f>$AP3</f>
        <v>RCUT</v>
      </c>
      <c r="E3" s="908" t="str">
        <f>$AQ3</f>
        <v>D11D2621</v>
      </c>
      <c r="F3" s="293" t="s">
        <v>8813</v>
      </c>
      <c r="G3" s="294">
        <v>44583</v>
      </c>
      <c r="H3" s="295">
        <v>30255</v>
      </c>
      <c r="I3" s="296">
        <v>32756</v>
      </c>
      <c r="J3" s="297" t="s">
        <v>8814</v>
      </c>
      <c r="K3" s="298">
        <v>2210</v>
      </c>
      <c r="L3" s="299">
        <v>3312</v>
      </c>
      <c r="M3" s="299">
        <v>2547</v>
      </c>
      <c r="N3" s="299">
        <v>2825</v>
      </c>
      <c r="O3" s="299">
        <v>2840</v>
      </c>
      <c r="P3" s="299">
        <v>2961</v>
      </c>
      <c r="Q3" s="299">
        <v>2871</v>
      </c>
      <c r="R3" s="299">
        <v>3721</v>
      </c>
      <c r="S3" s="299">
        <v>916</v>
      </c>
      <c r="T3" s="299">
        <v>2666</v>
      </c>
      <c r="U3" s="299">
        <v>4182</v>
      </c>
      <c r="V3" s="300">
        <v>4747</v>
      </c>
      <c r="AM3" s="259">
        <v>1</v>
      </c>
      <c r="AN3" s="259" t="s">
        <v>1242</v>
      </c>
      <c r="AO3" s="259">
        <v>0</v>
      </c>
      <c r="AP3" s="259" t="s">
        <v>8815</v>
      </c>
      <c r="AQ3" s="259" t="s">
        <v>8816</v>
      </c>
      <c r="AR3" s="259" t="s">
        <v>8817</v>
      </c>
      <c r="AS3" s="259">
        <v>110000</v>
      </c>
      <c r="AT3" s="259">
        <v>160000</v>
      </c>
      <c r="AU3" s="259">
        <v>30255</v>
      </c>
    </row>
    <row r="4" spans="1:49">
      <c r="A4" s="910"/>
      <c r="B4" s="301" t="str">
        <f>$AN3</f>
        <v>172055TA0A</v>
      </c>
      <c r="C4" s="900"/>
      <c r="D4" s="894"/>
      <c r="E4" s="897"/>
      <c r="F4" s="302" t="s">
        <v>8818</v>
      </c>
      <c r="G4" s="303" t="s">
        <v>8819</v>
      </c>
      <c r="H4" s="304">
        <v>110000</v>
      </c>
      <c r="I4" s="305">
        <v>26795</v>
      </c>
      <c r="J4" s="306" t="s">
        <v>8820</v>
      </c>
      <c r="K4" s="307">
        <v>2210</v>
      </c>
      <c r="L4" s="308">
        <v>339</v>
      </c>
      <c r="M4" s="308">
        <v>2461</v>
      </c>
      <c r="N4" s="308">
        <v>2889</v>
      </c>
      <c r="O4" s="308">
        <v>2409</v>
      </c>
      <c r="P4" s="308">
        <v>3208</v>
      </c>
      <c r="Q4" s="308">
        <v>1886</v>
      </c>
      <c r="R4" s="308">
        <v>2336</v>
      </c>
      <c r="S4" s="308">
        <v>2738</v>
      </c>
      <c r="T4" s="308">
        <v>4240</v>
      </c>
      <c r="U4" s="308">
        <v>4082</v>
      </c>
      <c r="V4" s="309">
        <v>3959</v>
      </c>
      <c r="W4" s="310">
        <f>H3+K4</f>
        <v>32465</v>
      </c>
      <c r="X4" s="310">
        <f t="shared" ref="X4:AH4" si="0">W4+L4</f>
        <v>32804</v>
      </c>
      <c r="Y4" s="310">
        <f t="shared" si="0"/>
        <v>35265</v>
      </c>
      <c r="Z4" s="310">
        <f t="shared" si="0"/>
        <v>38154</v>
      </c>
      <c r="AA4" s="310">
        <f t="shared" si="0"/>
        <v>40563</v>
      </c>
      <c r="AB4" s="310">
        <f t="shared" si="0"/>
        <v>43771</v>
      </c>
      <c r="AC4" s="310">
        <f t="shared" si="0"/>
        <v>45657</v>
      </c>
      <c r="AD4" s="310">
        <f t="shared" si="0"/>
        <v>47993</v>
      </c>
      <c r="AE4" s="310">
        <f t="shared" si="0"/>
        <v>50731</v>
      </c>
      <c r="AF4" s="310">
        <f t="shared" si="0"/>
        <v>54971</v>
      </c>
      <c r="AG4" s="310">
        <f t="shared" si="0"/>
        <v>59053</v>
      </c>
      <c r="AH4" s="310">
        <f t="shared" si="0"/>
        <v>63012</v>
      </c>
    </row>
    <row r="5" spans="1:49">
      <c r="A5" s="911"/>
      <c r="B5" s="311"/>
      <c r="C5" s="904"/>
      <c r="D5" s="895"/>
      <c r="E5" s="898"/>
      <c r="F5" s="312" t="s">
        <v>8821</v>
      </c>
      <c r="G5" s="313" t="s">
        <v>8819</v>
      </c>
      <c r="H5" s="314">
        <v>160000</v>
      </c>
      <c r="I5" s="315">
        <f>I4-I3</f>
        <v>-5961</v>
      </c>
      <c r="J5" s="316" t="s">
        <v>8822</v>
      </c>
      <c r="K5" s="317">
        <f>H3+K3</f>
        <v>32465</v>
      </c>
      <c r="L5" s="318">
        <f t="shared" ref="L5:V5" si="1">IF(K5&gt;=$H5,L3,L3+K5)</f>
        <v>35777</v>
      </c>
      <c r="M5" s="318">
        <f t="shared" si="1"/>
        <v>38324</v>
      </c>
      <c r="N5" s="318">
        <f t="shared" si="1"/>
        <v>41149</v>
      </c>
      <c r="O5" s="318">
        <f t="shared" si="1"/>
        <v>43989</v>
      </c>
      <c r="P5" s="318">
        <f t="shared" si="1"/>
        <v>46950</v>
      </c>
      <c r="Q5" s="318">
        <f t="shared" si="1"/>
        <v>49821</v>
      </c>
      <c r="R5" s="318">
        <f t="shared" si="1"/>
        <v>53542</v>
      </c>
      <c r="S5" s="318">
        <f t="shared" si="1"/>
        <v>54458</v>
      </c>
      <c r="T5" s="318">
        <f t="shared" si="1"/>
        <v>57124</v>
      </c>
      <c r="U5" s="318">
        <f t="shared" si="1"/>
        <v>61306</v>
      </c>
      <c r="V5" s="319">
        <f t="shared" si="1"/>
        <v>66053</v>
      </c>
      <c r="W5" s="310"/>
      <c r="X5" s="310"/>
      <c r="Y5" s="310"/>
      <c r="Z5" s="310"/>
      <c r="AA5" s="310"/>
      <c r="AB5" s="310"/>
      <c r="AC5" s="310"/>
      <c r="AD5" s="310"/>
      <c r="AE5" s="310"/>
      <c r="AF5" s="310"/>
      <c r="AG5" s="310"/>
      <c r="AH5" s="310"/>
    </row>
    <row r="6" spans="1:49">
      <c r="A6" s="909">
        <f>$AM6</f>
        <v>2</v>
      </c>
      <c r="B6" s="320" t="str">
        <f>$AR6</f>
        <v>008A</v>
      </c>
      <c r="C6" s="899">
        <f>$AO6</f>
        <v>1</v>
      </c>
      <c r="D6" s="893" t="str">
        <f>$AP6</f>
        <v>DR</v>
      </c>
      <c r="E6" s="896" t="str">
        <f>$AQ6</f>
        <v>D15D4861</v>
      </c>
      <c r="F6" s="321" t="s">
        <v>8813</v>
      </c>
      <c r="G6" s="322">
        <v>44583</v>
      </c>
      <c r="H6" s="323">
        <v>105402</v>
      </c>
      <c r="I6" s="324">
        <v>32756</v>
      </c>
      <c r="J6" s="325" t="s">
        <v>8814</v>
      </c>
      <c r="K6" s="326">
        <v>2210</v>
      </c>
      <c r="L6" s="327">
        <v>3312</v>
      </c>
      <c r="M6" s="327">
        <v>2547</v>
      </c>
      <c r="N6" s="327">
        <v>2825</v>
      </c>
      <c r="O6" s="327">
        <v>2840</v>
      </c>
      <c r="P6" s="327">
        <v>2961</v>
      </c>
      <c r="Q6" s="327">
        <v>2871</v>
      </c>
      <c r="R6" s="327">
        <v>3721</v>
      </c>
      <c r="S6" s="327">
        <v>916</v>
      </c>
      <c r="T6" s="327">
        <v>2666</v>
      </c>
      <c r="U6" s="327">
        <v>4182</v>
      </c>
      <c r="V6" s="328">
        <v>4747</v>
      </c>
      <c r="AM6" s="259">
        <v>2</v>
      </c>
      <c r="AN6" s="259" t="s">
        <v>1242</v>
      </c>
      <c r="AO6" s="259">
        <v>1</v>
      </c>
      <c r="AP6" s="259" t="s">
        <v>8823</v>
      </c>
      <c r="AQ6" s="259" t="s">
        <v>8824</v>
      </c>
      <c r="AR6" s="259" t="s">
        <v>8817</v>
      </c>
      <c r="AS6" s="259">
        <v>200000</v>
      </c>
      <c r="AT6" s="259">
        <v>250000</v>
      </c>
      <c r="AU6" s="259">
        <v>105402</v>
      </c>
    </row>
    <row r="7" spans="1:49">
      <c r="A7" s="910"/>
      <c r="B7" s="301" t="str">
        <f>$AN6</f>
        <v>172055TA0A</v>
      </c>
      <c r="C7" s="900"/>
      <c r="D7" s="894"/>
      <c r="E7" s="897"/>
      <c r="F7" s="302" t="s">
        <v>8818</v>
      </c>
      <c r="G7" s="303" t="s">
        <v>8819</v>
      </c>
      <c r="H7" s="304">
        <v>200000</v>
      </c>
      <c r="I7" s="305">
        <v>26795</v>
      </c>
      <c r="J7" s="306" t="s">
        <v>8820</v>
      </c>
      <c r="K7" s="307">
        <v>2210</v>
      </c>
      <c r="L7" s="308">
        <v>339</v>
      </c>
      <c r="M7" s="308">
        <v>2461</v>
      </c>
      <c r="N7" s="308">
        <v>2889</v>
      </c>
      <c r="O7" s="308">
        <v>2409</v>
      </c>
      <c r="P7" s="308">
        <v>3208</v>
      </c>
      <c r="Q7" s="308">
        <v>1886</v>
      </c>
      <c r="R7" s="308">
        <v>2336</v>
      </c>
      <c r="S7" s="308">
        <v>2738</v>
      </c>
      <c r="T7" s="308">
        <v>4240</v>
      </c>
      <c r="U7" s="308">
        <v>4082</v>
      </c>
      <c r="V7" s="309">
        <v>3959</v>
      </c>
      <c r="W7" s="310">
        <f>H6+K7</f>
        <v>107612</v>
      </c>
      <c r="X7" s="310">
        <f t="shared" ref="X7:AH7" si="2">W7+L7</f>
        <v>107951</v>
      </c>
      <c r="Y7" s="310">
        <f t="shared" si="2"/>
        <v>110412</v>
      </c>
      <c r="Z7" s="310">
        <f t="shared" si="2"/>
        <v>113301</v>
      </c>
      <c r="AA7" s="310">
        <f t="shared" si="2"/>
        <v>115710</v>
      </c>
      <c r="AB7" s="310">
        <f t="shared" si="2"/>
        <v>118918</v>
      </c>
      <c r="AC7" s="310">
        <f t="shared" si="2"/>
        <v>120804</v>
      </c>
      <c r="AD7" s="310">
        <f t="shared" si="2"/>
        <v>123140</v>
      </c>
      <c r="AE7" s="310">
        <f t="shared" si="2"/>
        <v>125878</v>
      </c>
      <c r="AF7" s="310">
        <f t="shared" si="2"/>
        <v>130118</v>
      </c>
      <c r="AG7" s="310">
        <f t="shared" si="2"/>
        <v>134200</v>
      </c>
      <c r="AH7" s="310">
        <f t="shared" si="2"/>
        <v>138159</v>
      </c>
    </row>
    <row r="8" spans="1:49">
      <c r="A8" s="911"/>
      <c r="B8" s="311"/>
      <c r="C8" s="904"/>
      <c r="D8" s="895"/>
      <c r="E8" s="898"/>
      <c r="F8" s="312" t="s">
        <v>8821</v>
      </c>
      <c r="G8" s="313" t="s">
        <v>8819</v>
      </c>
      <c r="H8" s="314">
        <v>250000</v>
      </c>
      <c r="I8" s="315">
        <f>I7-I6</f>
        <v>-5961</v>
      </c>
      <c r="J8" s="316" t="s">
        <v>8822</v>
      </c>
      <c r="K8" s="317">
        <f>H6+K6</f>
        <v>107612</v>
      </c>
      <c r="L8" s="318">
        <f t="shared" ref="L8:V8" si="3">IF(K8&gt;=$H8,L6,L6+K8)</f>
        <v>110924</v>
      </c>
      <c r="M8" s="318">
        <f t="shared" si="3"/>
        <v>113471</v>
      </c>
      <c r="N8" s="318">
        <f t="shared" si="3"/>
        <v>116296</v>
      </c>
      <c r="O8" s="318">
        <f t="shared" si="3"/>
        <v>119136</v>
      </c>
      <c r="P8" s="318">
        <f t="shared" si="3"/>
        <v>122097</v>
      </c>
      <c r="Q8" s="318">
        <f t="shared" si="3"/>
        <v>124968</v>
      </c>
      <c r="R8" s="318">
        <f t="shared" si="3"/>
        <v>128689</v>
      </c>
      <c r="S8" s="318">
        <f t="shared" si="3"/>
        <v>129605</v>
      </c>
      <c r="T8" s="318">
        <f t="shared" si="3"/>
        <v>132271</v>
      </c>
      <c r="U8" s="318">
        <f t="shared" si="3"/>
        <v>136453</v>
      </c>
      <c r="V8" s="319">
        <f t="shared" si="3"/>
        <v>141200</v>
      </c>
    </row>
    <row r="9" spans="1:49">
      <c r="A9" s="909">
        <f>$AM9</f>
        <v>3</v>
      </c>
      <c r="B9" s="320" t="str">
        <f>$AR9</f>
        <v>008A</v>
      </c>
      <c r="C9" s="899">
        <f>$AO9</f>
        <v>2</v>
      </c>
      <c r="D9" s="893" t="str">
        <f>$AP9</f>
        <v>ID</v>
      </c>
      <c r="E9" s="896"/>
      <c r="F9" s="321" t="s">
        <v>8813</v>
      </c>
      <c r="G9" s="322">
        <v>44583</v>
      </c>
      <c r="H9" s="323">
        <v>105402</v>
      </c>
      <c r="I9" s="324">
        <v>32756</v>
      </c>
      <c r="J9" s="325" t="s">
        <v>8814</v>
      </c>
      <c r="K9" s="326">
        <v>2210</v>
      </c>
      <c r="L9" s="327">
        <v>3312</v>
      </c>
      <c r="M9" s="327">
        <v>2547</v>
      </c>
      <c r="N9" s="327">
        <v>2825</v>
      </c>
      <c r="O9" s="327">
        <v>2840</v>
      </c>
      <c r="P9" s="327">
        <v>2961</v>
      </c>
      <c r="Q9" s="327">
        <v>2871</v>
      </c>
      <c r="R9" s="327">
        <v>3721</v>
      </c>
      <c r="S9" s="327">
        <v>916</v>
      </c>
      <c r="T9" s="327">
        <v>2666</v>
      </c>
      <c r="U9" s="327">
        <v>4182</v>
      </c>
      <c r="V9" s="328">
        <v>4747</v>
      </c>
      <c r="AM9" s="259">
        <v>3</v>
      </c>
      <c r="AN9" s="259" t="s">
        <v>1242</v>
      </c>
      <c r="AO9" s="259">
        <v>2</v>
      </c>
      <c r="AP9" s="259" t="s">
        <v>8825</v>
      </c>
      <c r="AR9" s="259" t="s">
        <v>8817</v>
      </c>
    </row>
    <row r="10" spans="1:49">
      <c r="A10" s="910"/>
      <c r="B10" s="301" t="str">
        <f>$AN9</f>
        <v>172055TA0A</v>
      </c>
      <c r="C10" s="900"/>
      <c r="D10" s="894"/>
      <c r="E10" s="897"/>
      <c r="F10" s="302" t="s">
        <v>8818</v>
      </c>
      <c r="G10" s="303" t="s">
        <v>8819</v>
      </c>
      <c r="H10" s="304">
        <v>0</v>
      </c>
      <c r="I10" s="305">
        <v>26795</v>
      </c>
      <c r="J10" s="306" t="s">
        <v>8820</v>
      </c>
      <c r="K10" s="307">
        <v>2210</v>
      </c>
      <c r="L10" s="308">
        <v>339</v>
      </c>
      <c r="M10" s="308">
        <v>2461</v>
      </c>
      <c r="N10" s="308">
        <v>2889</v>
      </c>
      <c r="O10" s="308">
        <v>2409</v>
      </c>
      <c r="P10" s="308">
        <v>3208</v>
      </c>
      <c r="Q10" s="308">
        <v>1886</v>
      </c>
      <c r="R10" s="308">
        <v>2336</v>
      </c>
      <c r="S10" s="308">
        <v>2738</v>
      </c>
      <c r="T10" s="308">
        <v>4240</v>
      </c>
      <c r="U10" s="308">
        <v>4082</v>
      </c>
      <c r="V10" s="309">
        <v>3959</v>
      </c>
      <c r="W10" s="310">
        <f>H9+K10</f>
        <v>107612</v>
      </c>
      <c r="X10" s="310">
        <f t="shared" ref="X10:AH10" si="4">W10+L10</f>
        <v>107951</v>
      </c>
      <c r="Y10" s="310">
        <f t="shared" si="4"/>
        <v>110412</v>
      </c>
      <c r="Z10" s="310">
        <f t="shared" si="4"/>
        <v>113301</v>
      </c>
      <c r="AA10" s="310">
        <f t="shared" si="4"/>
        <v>115710</v>
      </c>
      <c r="AB10" s="310">
        <f t="shared" si="4"/>
        <v>118918</v>
      </c>
      <c r="AC10" s="310">
        <f t="shared" si="4"/>
        <v>120804</v>
      </c>
      <c r="AD10" s="310">
        <f t="shared" si="4"/>
        <v>123140</v>
      </c>
      <c r="AE10" s="310">
        <f t="shared" si="4"/>
        <v>125878</v>
      </c>
      <c r="AF10" s="310">
        <f t="shared" si="4"/>
        <v>130118</v>
      </c>
      <c r="AG10" s="310">
        <f t="shared" si="4"/>
        <v>134200</v>
      </c>
      <c r="AH10" s="310">
        <f t="shared" si="4"/>
        <v>138159</v>
      </c>
    </row>
    <row r="11" spans="1:49">
      <c r="A11" s="911"/>
      <c r="B11" s="311"/>
      <c r="C11" s="904"/>
      <c r="D11" s="895"/>
      <c r="E11" s="898"/>
      <c r="F11" s="312" t="s">
        <v>8821</v>
      </c>
      <c r="G11" s="313" t="s">
        <v>8819</v>
      </c>
      <c r="H11" s="314">
        <v>0</v>
      </c>
      <c r="I11" s="315">
        <f>I10-I9</f>
        <v>-5961</v>
      </c>
      <c r="J11" s="316" t="s">
        <v>8822</v>
      </c>
      <c r="K11" s="317">
        <f>H9+K9</f>
        <v>107612</v>
      </c>
      <c r="L11" s="318">
        <f t="shared" ref="L11:V11" si="5">IF(K11&gt;=$H11,L9,L9+K11)</f>
        <v>3312</v>
      </c>
      <c r="M11" s="318">
        <f t="shared" si="5"/>
        <v>2547</v>
      </c>
      <c r="N11" s="318">
        <f t="shared" si="5"/>
        <v>2825</v>
      </c>
      <c r="O11" s="318">
        <f t="shared" si="5"/>
        <v>2840</v>
      </c>
      <c r="P11" s="318">
        <f t="shared" si="5"/>
        <v>2961</v>
      </c>
      <c r="Q11" s="318">
        <f t="shared" si="5"/>
        <v>2871</v>
      </c>
      <c r="R11" s="318">
        <f t="shared" si="5"/>
        <v>3721</v>
      </c>
      <c r="S11" s="318">
        <f t="shared" si="5"/>
        <v>916</v>
      </c>
      <c r="T11" s="318">
        <f t="shared" si="5"/>
        <v>2666</v>
      </c>
      <c r="U11" s="318">
        <f t="shared" si="5"/>
        <v>4182</v>
      </c>
      <c r="V11" s="319">
        <f t="shared" si="5"/>
        <v>4747</v>
      </c>
    </row>
    <row r="12" spans="1:49">
      <c r="A12" s="909">
        <f>$AM12</f>
        <v>4</v>
      </c>
      <c r="B12" s="320" t="str">
        <f>$AR12</f>
        <v>008A</v>
      </c>
      <c r="C12" s="899">
        <f>$AO12</f>
        <v>3</v>
      </c>
      <c r="D12" s="893" t="str">
        <f>$AP12</f>
        <v>TR</v>
      </c>
      <c r="E12" s="896" t="str">
        <f>$AQ12</f>
        <v>D15D4871</v>
      </c>
      <c r="F12" s="321" t="s">
        <v>8813</v>
      </c>
      <c r="G12" s="322">
        <v>44583</v>
      </c>
      <c r="H12" s="323">
        <v>105402</v>
      </c>
      <c r="I12" s="324">
        <v>32756</v>
      </c>
      <c r="J12" s="325" t="s">
        <v>8814</v>
      </c>
      <c r="K12" s="326">
        <v>2210</v>
      </c>
      <c r="L12" s="327">
        <v>3312</v>
      </c>
      <c r="M12" s="327">
        <v>2547</v>
      </c>
      <c r="N12" s="327">
        <v>2825</v>
      </c>
      <c r="O12" s="327">
        <v>2840</v>
      </c>
      <c r="P12" s="327">
        <v>2961</v>
      </c>
      <c r="Q12" s="327">
        <v>2871</v>
      </c>
      <c r="R12" s="327">
        <v>3721</v>
      </c>
      <c r="S12" s="327">
        <v>916</v>
      </c>
      <c r="T12" s="327">
        <v>2666</v>
      </c>
      <c r="U12" s="327">
        <v>4182</v>
      </c>
      <c r="V12" s="328">
        <v>4747</v>
      </c>
      <c r="AM12" s="259">
        <v>4</v>
      </c>
      <c r="AN12" s="259" t="s">
        <v>1242</v>
      </c>
      <c r="AO12" s="259">
        <v>3</v>
      </c>
      <c r="AP12" s="259" t="s">
        <v>8826</v>
      </c>
      <c r="AQ12" s="259" t="s">
        <v>8827</v>
      </c>
      <c r="AR12" s="259" t="s">
        <v>8817</v>
      </c>
      <c r="AS12" s="259">
        <v>110000</v>
      </c>
      <c r="AT12" s="259">
        <v>160000</v>
      </c>
      <c r="AU12" s="259">
        <v>105402</v>
      </c>
    </row>
    <row r="13" spans="1:49">
      <c r="A13" s="910"/>
      <c r="B13" s="301" t="str">
        <f>$AN12</f>
        <v>172055TA0A</v>
      </c>
      <c r="C13" s="900"/>
      <c r="D13" s="894"/>
      <c r="E13" s="897"/>
      <c r="F13" s="302" t="s">
        <v>8818</v>
      </c>
      <c r="G13" s="303">
        <v>44682</v>
      </c>
      <c r="H13" s="304">
        <v>110000</v>
      </c>
      <c r="I13" s="305">
        <v>26795</v>
      </c>
      <c r="J13" s="306" t="s">
        <v>8820</v>
      </c>
      <c r="K13" s="307">
        <v>2210</v>
      </c>
      <c r="L13" s="308">
        <v>339</v>
      </c>
      <c r="M13" s="308">
        <v>2461</v>
      </c>
      <c r="N13" s="308">
        <v>2889</v>
      </c>
      <c r="O13" s="308">
        <v>2409</v>
      </c>
      <c r="P13" s="308">
        <v>3208</v>
      </c>
      <c r="Q13" s="308">
        <v>1886</v>
      </c>
      <c r="R13" s="308">
        <v>2336</v>
      </c>
      <c r="S13" s="308">
        <v>2738</v>
      </c>
      <c r="T13" s="308">
        <v>4240</v>
      </c>
      <c r="U13" s="308">
        <v>4082</v>
      </c>
      <c r="V13" s="309">
        <v>3959</v>
      </c>
      <c r="W13" s="310">
        <f>H12+K13</f>
        <v>107612</v>
      </c>
      <c r="X13" s="310">
        <f t="shared" ref="X13:AH13" si="6">IF(W13&gt;=$G14,L13,W13+L13)</f>
        <v>339</v>
      </c>
      <c r="Y13" s="310">
        <f t="shared" si="6"/>
        <v>2800</v>
      </c>
      <c r="Z13" s="310">
        <f t="shared" si="6"/>
        <v>5689</v>
      </c>
      <c r="AA13" s="310">
        <f t="shared" si="6"/>
        <v>8098</v>
      </c>
      <c r="AB13" s="310">
        <f t="shared" si="6"/>
        <v>11306</v>
      </c>
      <c r="AC13" s="310">
        <f t="shared" si="6"/>
        <v>13192</v>
      </c>
      <c r="AD13" s="310">
        <f t="shared" si="6"/>
        <v>15528</v>
      </c>
      <c r="AE13" s="310">
        <f t="shared" si="6"/>
        <v>18266</v>
      </c>
      <c r="AF13" s="310">
        <f t="shared" si="6"/>
        <v>22506</v>
      </c>
      <c r="AG13" s="310">
        <f t="shared" si="6"/>
        <v>26588</v>
      </c>
      <c r="AH13" s="310">
        <f t="shared" si="6"/>
        <v>30547</v>
      </c>
    </row>
    <row r="14" spans="1:49">
      <c r="A14" s="911"/>
      <c r="B14" s="311"/>
      <c r="C14" s="904"/>
      <c r="D14" s="895"/>
      <c r="E14" s="898"/>
      <c r="F14" s="312" t="s">
        <v>8821</v>
      </c>
      <c r="G14" s="313">
        <v>44866</v>
      </c>
      <c r="H14" s="314">
        <v>130000</v>
      </c>
      <c r="I14" s="315">
        <f>I13-I12</f>
        <v>-5961</v>
      </c>
      <c r="J14" s="316" t="s">
        <v>8822</v>
      </c>
      <c r="K14" s="317">
        <f>H12+K12</f>
        <v>107612</v>
      </c>
      <c r="L14" s="329">
        <f t="shared" ref="L14:V14" si="7">IF(K14&gt;=$H14,L12,L12+K14)</f>
        <v>110924</v>
      </c>
      <c r="M14" s="318">
        <f t="shared" si="7"/>
        <v>113471</v>
      </c>
      <c r="N14" s="318">
        <f t="shared" si="7"/>
        <v>116296</v>
      </c>
      <c r="O14" s="318">
        <f t="shared" si="7"/>
        <v>119136</v>
      </c>
      <c r="P14" s="318">
        <f t="shared" si="7"/>
        <v>122097</v>
      </c>
      <c r="Q14" s="318">
        <f t="shared" si="7"/>
        <v>124968</v>
      </c>
      <c r="R14" s="330">
        <f t="shared" si="7"/>
        <v>128689</v>
      </c>
      <c r="S14" s="318">
        <f t="shared" si="7"/>
        <v>129605</v>
      </c>
      <c r="T14" s="318">
        <f t="shared" si="7"/>
        <v>132271</v>
      </c>
      <c r="U14" s="318">
        <f t="shared" si="7"/>
        <v>4182</v>
      </c>
      <c r="V14" s="319">
        <f t="shared" si="7"/>
        <v>8929</v>
      </c>
    </row>
    <row r="15" spans="1:49">
      <c r="A15" s="909">
        <f>$AM15</f>
        <v>5</v>
      </c>
      <c r="B15" s="320" t="str">
        <f>$AR15</f>
        <v>008A</v>
      </c>
      <c r="C15" s="899">
        <f>$AO15</f>
        <v>4</v>
      </c>
      <c r="D15" s="893" t="str">
        <f>$AP15</f>
        <v>RST</v>
      </c>
      <c r="E15" s="896" t="str">
        <f>$AQ15</f>
        <v>D15D4881</v>
      </c>
      <c r="F15" s="321" t="s">
        <v>8813</v>
      </c>
      <c r="G15" s="322">
        <v>44583</v>
      </c>
      <c r="H15" s="323">
        <v>105402</v>
      </c>
      <c r="I15" s="324">
        <v>32756</v>
      </c>
      <c r="J15" s="325" t="s">
        <v>8814</v>
      </c>
      <c r="K15" s="326">
        <v>2210</v>
      </c>
      <c r="L15" s="327">
        <v>3312</v>
      </c>
      <c r="M15" s="327">
        <v>2547</v>
      </c>
      <c r="N15" s="327">
        <v>2825</v>
      </c>
      <c r="O15" s="327">
        <v>2840</v>
      </c>
      <c r="P15" s="327">
        <v>2961</v>
      </c>
      <c r="Q15" s="327">
        <v>2871</v>
      </c>
      <c r="R15" s="327">
        <v>3721</v>
      </c>
      <c r="S15" s="327">
        <v>916</v>
      </c>
      <c r="T15" s="327">
        <v>2666</v>
      </c>
      <c r="U15" s="327">
        <v>4182</v>
      </c>
      <c r="V15" s="328">
        <v>4747</v>
      </c>
      <c r="AM15" s="259">
        <v>5</v>
      </c>
      <c r="AN15" s="259" t="s">
        <v>1242</v>
      </c>
      <c r="AO15" s="259">
        <v>4</v>
      </c>
      <c r="AP15" s="259" t="s">
        <v>8828</v>
      </c>
      <c r="AQ15" s="259" t="s">
        <v>8829</v>
      </c>
      <c r="AR15" s="259" t="s">
        <v>8817</v>
      </c>
      <c r="AS15" s="259">
        <v>200000</v>
      </c>
      <c r="AT15" s="259">
        <v>250000</v>
      </c>
      <c r="AU15" s="259">
        <v>105402</v>
      </c>
    </row>
    <row r="16" spans="1:49">
      <c r="A16" s="910"/>
      <c r="B16" s="301" t="str">
        <f>$AN15</f>
        <v>172055TA0A</v>
      </c>
      <c r="C16" s="900"/>
      <c r="D16" s="894"/>
      <c r="E16" s="897"/>
      <c r="F16" s="302" t="s">
        <v>8818</v>
      </c>
      <c r="G16" s="303" t="s">
        <v>8819</v>
      </c>
      <c r="H16" s="304">
        <v>200000</v>
      </c>
      <c r="I16" s="305">
        <v>26795</v>
      </c>
      <c r="J16" s="306" t="s">
        <v>8820</v>
      </c>
      <c r="K16" s="307">
        <v>2210</v>
      </c>
      <c r="L16" s="308">
        <v>339</v>
      </c>
      <c r="M16" s="308">
        <v>2461</v>
      </c>
      <c r="N16" s="308">
        <v>2889</v>
      </c>
      <c r="O16" s="308">
        <v>2409</v>
      </c>
      <c r="P16" s="308">
        <v>3208</v>
      </c>
      <c r="Q16" s="308">
        <v>1886</v>
      </c>
      <c r="R16" s="308">
        <v>2336</v>
      </c>
      <c r="S16" s="308">
        <v>2738</v>
      </c>
      <c r="T16" s="308">
        <v>4240</v>
      </c>
      <c r="U16" s="308">
        <v>4082</v>
      </c>
      <c r="V16" s="309">
        <v>3959</v>
      </c>
      <c r="W16" s="310">
        <f>H15+K16</f>
        <v>107612</v>
      </c>
      <c r="X16" s="310">
        <f t="shared" ref="X16:AH16" si="8">W16+L16</f>
        <v>107951</v>
      </c>
      <c r="Y16" s="310">
        <f t="shared" si="8"/>
        <v>110412</v>
      </c>
      <c r="Z16" s="310">
        <f t="shared" si="8"/>
        <v>113301</v>
      </c>
      <c r="AA16" s="310">
        <f t="shared" si="8"/>
        <v>115710</v>
      </c>
      <c r="AB16" s="310">
        <f t="shared" si="8"/>
        <v>118918</v>
      </c>
      <c r="AC16" s="310">
        <f t="shared" si="8"/>
        <v>120804</v>
      </c>
      <c r="AD16" s="310">
        <f t="shared" si="8"/>
        <v>123140</v>
      </c>
      <c r="AE16" s="310">
        <f t="shared" si="8"/>
        <v>125878</v>
      </c>
      <c r="AF16" s="310">
        <f t="shared" si="8"/>
        <v>130118</v>
      </c>
      <c r="AG16" s="310">
        <f t="shared" si="8"/>
        <v>134200</v>
      </c>
      <c r="AH16" s="310">
        <f t="shared" si="8"/>
        <v>138159</v>
      </c>
    </row>
    <row r="17" spans="1:47">
      <c r="A17" s="911"/>
      <c r="B17" s="311"/>
      <c r="C17" s="904"/>
      <c r="D17" s="895"/>
      <c r="E17" s="898"/>
      <c r="F17" s="312" t="s">
        <v>8821</v>
      </c>
      <c r="G17" s="313" t="s">
        <v>8819</v>
      </c>
      <c r="H17" s="314">
        <v>250000</v>
      </c>
      <c r="I17" s="315">
        <f>I16-I15</f>
        <v>-5961</v>
      </c>
      <c r="J17" s="316" t="s">
        <v>8822</v>
      </c>
      <c r="K17" s="317">
        <f>H15+K15</f>
        <v>107612</v>
      </c>
      <c r="L17" s="318">
        <f t="shared" ref="L17:V17" si="9">IF(K17&gt;=$H17,L15,L15+K17)</f>
        <v>110924</v>
      </c>
      <c r="M17" s="318">
        <f t="shared" si="9"/>
        <v>113471</v>
      </c>
      <c r="N17" s="318">
        <f t="shared" si="9"/>
        <v>116296</v>
      </c>
      <c r="O17" s="318">
        <f t="shared" si="9"/>
        <v>119136</v>
      </c>
      <c r="P17" s="318">
        <f t="shared" si="9"/>
        <v>122097</v>
      </c>
      <c r="Q17" s="318">
        <f t="shared" si="9"/>
        <v>124968</v>
      </c>
      <c r="R17" s="318">
        <f t="shared" si="9"/>
        <v>128689</v>
      </c>
      <c r="S17" s="318">
        <f t="shared" si="9"/>
        <v>129605</v>
      </c>
      <c r="T17" s="318">
        <f t="shared" si="9"/>
        <v>132271</v>
      </c>
      <c r="U17" s="318">
        <f t="shared" si="9"/>
        <v>136453</v>
      </c>
      <c r="V17" s="319">
        <f t="shared" si="9"/>
        <v>141200</v>
      </c>
    </row>
    <row r="18" spans="1:47">
      <c r="A18" s="909">
        <f>$AM18</f>
        <v>6</v>
      </c>
      <c r="B18" s="320" t="str">
        <f>$AR18</f>
        <v>008A</v>
      </c>
      <c r="C18" s="899">
        <f>$AO18</f>
        <v>5</v>
      </c>
      <c r="D18" s="893" t="str">
        <f>$AP18</f>
        <v>PI-CPI</v>
      </c>
      <c r="E18" s="896" t="str">
        <f>$AQ18</f>
        <v>D15D4891</v>
      </c>
      <c r="F18" s="321" t="s">
        <v>8813</v>
      </c>
      <c r="G18" s="322">
        <v>44583</v>
      </c>
      <c r="H18" s="323">
        <v>105402</v>
      </c>
      <c r="I18" s="324">
        <v>32756</v>
      </c>
      <c r="J18" s="325" t="s">
        <v>8814</v>
      </c>
      <c r="K18" s="326">
        <v>5210</v>
      </c>
      <c r="L18" s="327">
        <v>5312</v>
      </c>
      <c r="M18" s="327">
        <v>4547</v>
      </c>
      <c r="N18" s="327">
        <v>4825</v>
      </c>
      <c r="O18" s="327">
        <v>4840</v>
      </c>
      <c r="P18" s="327">
        <v>4961</v>
      </c>
      <c r="Q18" s="327">
        <v>4871</v>
      </c>
      <c r="R18" s="327">
        <v>5721</v>
      </c>
      <c r="S18" s="327">
        <v>2916</v>
      </c>
      <c r="T18" s="327">
        <v>4666</v>
      </c>
      <c r="U18" s="327">
        <v>6182</v>
      </c>
      <c r="V18" s="328">
        <v>6747</v>
      </c>
      <c r="X18" s="331">
        <f t="shared" ref="X18:AH18" si="10">L18+2000</f>
        <v>7312</v>
      </c>
      <c r="Y18" s="331">
        <f t="shared" si="10"/>
        <v>6547</v>
      </c>
      <c r="Z18" s="331">
        <f t="shared" si="10"/>
        <v>6825</v>
      </c>
      <c r="AA18" s="331">
        <f t="shared" si="10"/>
        <v>6840</v>
      </c>
      <c r="AB18" s="331">
        <f t="shared" si="10"/>
        <v>6961</v>
      </c>
      <c r="AC18" s="331">
        <f t="shared" si="10"/>
        <v>6871</v>
      </c>
      <c r="AD18" s="331">
        <f t="shared" si="10"/>
        <v>7721</v>
      </c>
      <c r="AE18" s="331">
        <f t="shared" si="10"/>
        <v>4916</v>
      </c>
      <c r="AF18" s="331">
        <f t="shared" si="10"/>
        <v>6666</v>
      </c>
      <c r="AG18" s="331">
        <f t="shared" si="10"/>
        <v>8182</v>
      </c>
      <c r="AH18" s="331">
        <f t="shared" si="10"/>
        <v>8747</v>
      </c>
      <c r="AM18" s="259">
        <v>6</v>
      </c>
      <c r="AN18" s="259" t="s">
        <v>1242</v>
      </c>
      <c r="AO18" s="259">
        <v>5</v>
      </c>
      <c r="AP18" s="259" t="s">
        <v>8830</v>
      </c>
      <c r="AQ18" s="259" t="s">
        <v>8831</v>
      </c>
      <c r="AR18" s="259" t="s">
        <v>8817</v>
      </c>
      <c r="AS18" s="259">
        <v>110000</v>
      </c>
      <c r="AT18" s="259">
        <v>160000</v>
      </c>
      <c r="AU18" s="259">
        <v>105402</v>
      </c>
    </row>
    <row r="19" spans="1:47">
      <c r="A19" s="910"/>
      <c r="B19" s="301" t="str">
        <f>$AN18</f>
        <v>172055TA0A</v>
      </c>
      <c r="C19" s="900"/>
      <c r="D19" s="894"/>
      <c r="E19" s="897"/>
      <c r="F19" s="302" t="s">
        <v>8818</v>
      </c>
      <c r="G19" s="303">
        <v>44652</v>
      </c>
      <c r="H19" s="304">
        <v>110000</v>
      </c>
      <c r="I19" s="305">
        <v>26795</v>
      </c>
      <c r="J19" s="306" t="s">
        <v>8820</v>
      </c>
      <c r="K19" s="307">
        <v>2210</v>
      </c>
      <c r="L19" s="308">
        <v>339</v>
      </c>
      <c r="M19" s="308">
        <v>2461</v>
      </c>
      <c r="N19" s="308">
        <v>2889</v>
      </c>
      <c r="O19" s="308">
        <v>2409</v>
      </c>
      <c r="P19" s="308">
        <v>3208</v>
      </c>
      <c r="Q19" s="308">
        <v>1886</v>
      </c>
      <c r="R19" s="308">
        <v>2336</v>
      </c>
      <c r="S19" s="308">
        <v>2738</v>
      </c>
      <c r="T19" s="308">
        <v>4240</v>
      </c>
      <c r="U19" s="308">
        <v>4082</v>
      </c>
      <c r="V19" s="309">
        <v>3959</v>
      </c>
      <c r="W19" s="310">
        <f>H18+K19</f>
        <v>107612</v>
      </c>
      <c r="X19" s="310">
        <f t="shared" ref="X19:AH19" si="11">W19+L19</f>
        <v>107951</v>
      </c>
      <c r="Y19" s="310">
        <f t="shared" si="11"/>
        <v>110412</v>
      </c>
      <c r="Z19" s="310">
        <f t="shared" si="11"/>
        <v>113301</v>
      </c>
      <c r="AA19" s="310">
        <f t="shared" si="11"/>
        <v>115710</v>
      </c>
      <c r="AB19" s="310">
        <f t="shared" si="11"/>
        <v>118918</v>
      </c>
      <c r="AC19" s="310">
        <f t="shared" si="11"/>
        <v>120804</v>
      </c>
      <c r="AD19" s="310">
        <f t="shared" si="11"/>
        <v>123140</v>
      </c>
      <c r="AE19" s="310">
        <f t="shared" si="11"/>
        <v>125878</v>
      </c>
      <c r="AF19" s="310">
        <f t="shared" si="11"/>
        <v>130118</v>
      </c>
      <c r="AG19" s="310">
        <f t="shared" si="11"/>
        <v>134200</v>
      </c>
      <c r="AH19" s="310">
        <f t="shared" si="11"/>
        <v>138159</v>
      </c>
    </row>
    <row r="20" spans="1:47">
      <c r="A20" s="911"/>
      <c r="B20" s="311"/>
      <c r="C20" s="904"/>
      <c r="D20" s="895"/>
      <c r="E20" s="898"/>
      <c r="F20" s="312" t="s">
        <v>8821</v>
      </c>
      <c r="G20" s="313">
        <v>44774</v>
      </c>
      <c r="H20" s="314">
        <v>130000</v>
      </c>
      <c r="I20" s="315">
        <f>I19-I18</f>
        <v>-5961</v>
      </c>
      <c r="J20" s="316" t="s">
        <v>8822</v>
      </c>
      <c r="K20" s="332">
        <f>H18+K18</f>
        <v>110612</v>
      </c>
      <c r="L20" s="318">
        <f t="shared" ref="L20:V20" si="12">IF(K20&gt;=$H20,L18,L18+K20)</f>
        <v>115924</v>
      </c>
      <c r="M20" s="318">
        <f t="shared" si="12"/>
        <v>120471</v>
      </c>
      <c r="N20" s="318">
        <f t="shared" si="12"/>
        <v>125296</v>
      </c>
      <c r="O20" s="330">
        <f t="shared" si="12"/>
        <v>130136</v>
      </c>
      <c r="P20" s="318">
        <f t="shared" si="12"/>
        <v>4961</v>
      </c>
      <c r="Q20" s="318">
        <f t="shared" si="12"/>
        <v>9832</v>
      </c>
      <c r="R20" s="318">
        <f t="shared" si="12"/>
        <v>15553</v>
      </c>
      <c r="S20" s="318">
        <f t="shared" si="12"/>
        <v>18469</v>
      </c>
      <c r="T20" s="318">
        <f t="shared" si="12"/>
        <v>23135</v>
      </c>
      <c r="U20" s="318">
        <f t="shared" si="12"/>
        <v>29317</v>
      </c>
      <c r="V20" s="319">
        <f t="shared" si="12"/>
        <v>36064</v>
      </c>
    </row>
    <row r="21" spans="1:47">
      <c r="A21" s="909">
        <f>$AM21</f>
        <v>7</v>
      </c>
      <c r="B21" s="320" t="str">
        <f>$AR21</f>
        <v>008A</v>
      </c>
      <c r="C21" s="899">
        <f>$AO21</f>
        <v>0</v>
      </c>
      <c r="D21" s="893" t="str">
        <f>$AP21</f>
        <v>RCUT</v>
      </c>
      <c r="E21" s="896" t="str">
        <f>$AQ21</f>
        <v>D11D2621</v>
      </c>
      <c r="F21" s="321" t="s">
        <v>8813</v>
      </c>
      <c r="G21" s="322">
        <v>44583</v>
      </c>
      <c r="H21" s="323">
        <v>105402</v>
      </c>
      <c r="I21" s="324">
        <v>32756</v>
      </c>
      <c r="J21" s="325" t="s">
        <v>8814</v>
      </c>
      <c r="K21" s="326">
        <v>2210</v>
      </c>
      <c r="L21" s="327">
        <v>3312</v>
      </c>
      <c r="M21" s="327">
        <v>2547</v>
      </c>
      <c r="N21" s="327">
        <v>2825</v>
      </c>
      <c r="O21" s="327">
        <v>2840</v>
      </c>
      <c r="P21" s="327">
        <v>2961</v>
      </c>
      <c r="Q21" s="327">
        <v>2871</v>
      </c>
      <c r="R21" s="327">
        <v>3721</v>
      </c>
      <c r="S21" s="327">
        <v>916</v>
      </c>
      <c r="T21" s="327">
        <v>2666</v>
      </c>
      <c r="U21" s="327">
        <v>4182</v>
      </c>
      <c r="V21" s="328">
        <v>4747</v>
      </c>
      <c r="AM21" s="259">
        <v>7</v>
      </c>
      <c r="AN21" s="259" t="s">
        <v>1243</v>
      </c>
      <c r="AO21" s="259">
        <v>0</v>
      </c>
      <c r="AP21" s="259" t="s">
        <v>8815</v>
      </c>
      <c r="AQ21" s="259" t="s">
        <v>8816</v>
      </c>
      <c r="AR21" s="259" t="s">
        <v>8817</v>
      </c>
      <c r="AS21" s="259">
        <v>110000</v>
      </c>
      <c r="AT21" s="259">
        <v>160000</v>
      </c>
      <c r="AU21" s="259">
        <v>30255</v>
      </c>
    </row>
    <row r="22" spans="1:47">
      <c r="A22" s="910"/>
      <c r="B22" s="301" t="str">
        <f>$AN21</f>
        <v>172055TA0A-T</v>
      </c>
      <c r="C22" s="900"/>
      <c r="D22" s="894"/>
      <c r="E22" s="897"/>
      <c r="F22" s="302" t="s">
        <v>8818</v>
      </c>
      <c r="G22" s="303" t="s">
        <v>8819</v>
      </c>
      <c r="H22" s="304">
        <v>110000</v>
      </c>
      <c r="I22" s="305">
        <v>26795</v>
      </c>
      <c r="J22" s="306" t="s">
        <v>8820</v>
      </c>
      <c r="K22" s="307">
        <v>2210</v>
      </c>
      <c r="L22" s="308">
        <v>339</v>
      </c>
      <c r="M22" s="308">
        <v>2461</v>
      </c>
      <c r="N22" s="308">
        <v>2889</v>
      </c>
      <c r="O22" s="308">
        <v>2409</v>
      </c>
      <c r="P22" s="308">
        <v>3208</v>
      </c>
      <c r="Q22" s="308">
        <v>1886</v>
      </c>
      <c r="R22" s="308">
        <v>2336</v>
      </c>
      <c r="S22" s="308">
        <v>2738</v>
      </c>
      <c r="T22" s="308">
        <v>4240</v>
      </c>
      <c r="U22" s="308">
        <v>4082</v>
      </c>
      <c r="V22" s="309">
        <v>3959</v>
      </c>
      <c r="W22" s="310">
        <f>H21+K22</f>
        <v>107612</v>
      </c>
      <c r="X22" s="310">
        <f t="shared" ref="X22:AH22" si="13">W22+L22</f>
        <v>107951</v>
      </c>
      <c r="Y22" s="310">
        <f t="shared" si="13"/>
        <v>110412</v>
      </c>
      <c r="Z22" s="310">
        <f t="shared" si="13"/>
        <v>113301</v>
      </c>
      <c r="AA22" s="310">
        <f t="shared" si="13"/>
        <v>115710</v>
      </c>
      <c r="AB22" s="310">
        <f t="shared" si="13"/>
        <v>118918</v>
      </c>
      <c r="AC22" s="310">
        <f t="shared" si="13"/>
        <v>120804</v>
      </c>
      <c r="AD22" s="310">
        <f t="shared" si="13"/>
        <v>123140</v>
      </c>
      <c r="AE22" s="310">
        <f t="shared" si="13"/>
        <v>125878</v>
      </c>
      <c r="AF22" s="310">
        <f t="shared" si="13"/>
        <v>130118</v>
      </c>
      <c r="AG22" s="310">
        <f t="shared" si="13"/>
        <v>134200</v>
      </c>
      <c r="AH22" s="310">
        <f t="shared" si="13"/>
        <v>138159</v>
      </c>
    </row>
    <row r="23" spans="1:47">
      <c r="A23" s="911"/>
      <c r="B23" s="311"/>
      <c r="C23" s="904"/>
      <c r="D23" s="895"/>
      <c r="E23" s="898"/>
      <c r="F23" s="312" t="s">
        <v>8821</v>
      </c>
      <c r="G23" s="313" t="s">
        <v>8819</v>
      </c>
      <c r="H23" s="314">
        <v>160000</v>
      </c>
      <c r="I23" s="315">
        <f>I22-I21</f>
        <v>-5961</v>
      </c>
      <c r="J23" s="316" t="s">
        <v>8822</v>
      </c>
      <c r="K23" s="317">
        <f>H21+K21</f>
        <v>107612</v>
      </c>
      <c r="L23" s="318">
        <f t="shared" ref="L23:V23" si="14">IF(K23&gt;=$H23,L21,L21+K23)</f>
        <v>110924</v>
      </c>
      <c r="M23" s="318">
        <f t="shared" si="14"/>
        <v>113471</v>
      </c>
      <c r="N23" s="318">
        <f t="shared" si="14"/>
        <v>116296</v>
      </c>
      <c r="O23" s="318">
        <f t="shared" si="14"/>
        <v>119136</v>
      </c>
      <c r="P23" s="318">
        <f t="shared" si="14"/>
        <v>122097</v>
      </c>
      <c r="Q23" s="318">
        <f t="shared" si="14"/>
        <v>124968</v>
      </c>
      <c r="R23" s="318">
        <f t="shared" si="14"/>
        <v>128689</v>
      </c>
      <c r="S23" s="318">
        <f t="shared" si="14"/>
        <v>129605</v>
      </c>
      <c r="T23" s="318">
        <f t="shared" si="14"/>
        <v>132271</v>
      </c>
      <c r="U23" s="318">
        <f t="shared" si="14"/>
        <v>136453</v>
      </c>
      <c r="V23" s="319">
        <f t="shared" si="14"/>
        <v>141200</v>
      </c>
    </row>
    <row r="24" spans="1:47">
      <c r="A24" s="909">
        <f>$AM24</f>
        <v>8</v>
      </c>
      <c r="B24" s="320" t="str">
        <f>$AR24</f>
        <v>008A</v>
      </c>
      <c r="C24" s="899">
        <f>$AO24</f>
        <v>1</v>
      </c>
      <c r="D24" s="893" t="str">
        <f>$AP24</f>
        <v>DR</v>
      </c>
      <c r="E24" s="896" t="str">
        <f>$AQ24</f>
        <v>D15D4861</v>
      </c>
      <c r="F24" s="321" t="s">
        <v>8813</v>
      </c>
      <c r="G24" s="322">
        <v>44583</v>
      </c>
      <c r="H24" s="323">
        <v>105402</v>
      </c>
      <c r="I24" s="324">
        <v>32756</v>
      </c>
      <c r="J24" s="325" t="s">
        <v>8814</v>
      </c>
      <c r="K24" s="326">
        <v>2210</v>
      </c>
      <c r="L24" s="327">
        <v>3312</v>
      </c>
      <c r="M24" s="327">
        <v>2547</v>
      </c>
      <c r="N24" s="327">
        <v>2825</v>
      </c>
      <c r="O24" s="327">
        <v>2840</v>
      </c>
      <c r="P24" s="327">
        <v>2961</v>
      </c>
      <c r="Q24" s="327">
        <v>2871</v>
      </c>
      <c r="R24" s="327">
        <v>3721</v>
      </c>
      <c r="S24" s="327">
        <v>916</v>
      </c>
      <c r="T24" s="327">
        <v>2666</v>
      </c>
      <c r="U24" s="327">
        <v>4182</v>
      </c>
      <c r="V24" s="328">
        <v>4747</v>
      </c>
      <c r="AM24" s="259">
        <v>8</v>
      </c>
      <c r="AN24" s="259" t="s">
        <v>1243</v>
      </c>
      <c r="AO24" s="259">
        <v>1</v>
      </c>
      <c r="AP24" s="259" t="s">
        <v>8823</v>
      </c>
      <c r="AQ24" s="259" t="s">
        <v>8824</v>
      </c>
      <c r="AR24" s="259" t="s">
        <v>8817</v>
      </c>
      <c r="AS24" s="259">
        <v>200000</v>
      </c>
      <c r="AT24" s="259">
        <v>250000</v>
      </c>
      <c r="AU24" s="259">
        <v>105402</v>
      </c>
    </row>
    <row r="25" spans="1:47">
      <c r="A25" s="910"/>
      <c r="B25" s="301" t="str">
        <f>$AN24</f>
        <v>172055TA0A-T</v>
      </c>
      <c r="C25" s="900"/>
      <c r="D25" s="894"/>
      <c r="E25" s="897"/>
      <c r="F25" s="302" t="s">
        <v>8818</v>
      </c>
      <c r="G25" s="303" t="s">
        <v>8819</v>
      </c>
      <c r="H25" s="304">
        <v>200000</v>
      </c>
      <c r="I25" s="305">
        <v>26795</v>
      </c>
      <c r="J25" s="306" t="s">
        <v>8820</v>
      </c>
      <c r="K25" s="307">
        <v>2210</v>
      </c>
      <c r="L25" s="308">
        <v>339</v>
      </c>
      <c r="M25" s="308">
        <v>2461</v>
      </c>
      <c r="N25" s="308">
        <v>2889</v>
      </c>
      <c r="O25" s="308">
        <v>2409</v>
      </c>
      <c r="P25" s="308">
        <v>3208</v>
      </c>
      <c r="Q25" s="308">
        <v>1886</v>
      </c>
      <c r="R25" s="308">
        <v>2336</v>
      </c>
      <c r="S25" s="308">
        <v>2738</v>
      </c>
      <c r="T25" s="308">
        <v>4240</v>
      </c>
      <c r="U25" s="308">
        <v>4082</v>
      </c>
      <c r="V25" s="309">
        <v>3959</v>
      </c>
      <c r="W25" s="310">
        <f>H24+K25</f>
        <v>107612</v>
      </c>
      <c r="X25" s="310">
        <f t="shared" ref="X25:AH25" si="15">W25+L25</f>
        <v>107951</v>
      </c>
      <c r="Y25" s="310">
        <f t="shared" si="15"/>
        <v>110412</v>
      </c>
      <c r="Z25" s="310">
        <f t="shared" si="15"/>
        <v>113301</v>
      </c>
      <c r="AA25" s="310">
        <f t="shared" si="15"/>
        <v>115710</v>
      </c>
      <c r="AB25" s="310">
        <f t="shared" si="15"/>
        <v>118918</v>
      </c>
      <c r="AC25" s="310">
        <f t="shared" si="15"/>
        <v>120804</v>
      </c>
      <c r="AD25" s="310">
        <f t="shared" si="15"/>
        <v>123140</v>
      </c>
      <c r="AE25" s="310">
        <f t="shared" si="15"/>
        <v>125878</v>
      </c>
      <c r="AF25" s="310">
        <f t="shared" si="15"/>
        <v>130118</v>
      </c>
      <c r="AG25" s="310">
        <f t="shared" si="15"/>
        <v>134200</v>
      </c>
      <c r="AH25" s="310">
        <f t="shared" si="15"/>
        <v>138159</v>
      </c>
    </row>
    <row r="26" spans="1:47">
      <c r="A26" s="911"/>
      <c r="B26" s="311"/>
      <c r="C26" s="904"/>
      <c r="D26" s="895"/>
      <c r="E26" s="898"/>
      <c r="F26" s="312" t="s">
        <v>8821</v>
      </c>
      <c r="G26" s="313" t="s">
        <v>8819</v>
      </c>
      <c r="H26" s="314">
        <v>250000</v>
      </c>
      <c r="I26" s="315">
        <f>I25-I24</f>
        <v>-5961</v>
      </c>
      <c r="J26" s="316" t="s">
        <v>8822</v>
      </c>
      <c r="K26" s="317">
        <f>H24+K24</f>
        <v>107612</v>
      </c>
      <c r="L26" s="318">
        <f t="shared" ref="L26:V26" si="16">IF(K26&gt;=$H26,L24,L24+K26)</f>
        <v>110924</v>
      </c>
      <c r="M26" s="318">
        <f t="shared" si="16"/>
        <v>113471</v>
      </c>
      <c r="N26" s="318">
        <f t="shared" si="16"/>
        <v>116296</v>
      </c>
      <c r="O26" s="318">
        <f t="shared" si="16"/>
        <v>119136</v>
      </c>
      <c r="P26" s="318">
        <f t="shared" si="16"/>
        <v>122097</v>
      </c>
      <c r="Q26" s="318">
        <f t="shared" si="16"/>
        <v>124968</v>
      </c>
      <c r="R26" s="318">
        <f t="shared" si="16"/>
        <v>128689</v>
      </c>
      <c r="S26" s="318">
        <f t="shared" si="16"/>
        <v>129605</v>
      </c>
      <c r="T26" s="318">
        <f t="shared" si="16"/>
        <v>132271</v>
      </c>
      <c r="U26" s="318">
        <f t="shared" si="16"/>
        <v>136453</v>
      </c>
      <c r="V26" s="319">
        <f t="shared" si="16"/>
        <v>141200</v>
      </c>
    </row>
    <row r="27" spans="1:47">
      <c r="A27" s="909">
        <f>$AM27</f>
        <v>9</v>
      </c>
      <c r="B27" s="320" t="str">
        <f>$AR27</f>
        <v>008A</v>
      </c>
      <c r="C27" s="899">
        <f>$AO27</f>
        <v>2</v>
      </c>
      <c r="D27" s="893" t="str">
        <f>$AP27</f>
        <v>ID</v>
      </c>
      <c r="E27" s="896"/>
      <c r="F27" s="321" t="s">
        <v>8813</v>
      </c>
      <c r="G27" s="322">
        <v>44583</v>
      </c>
      <c r="H27" s="323">
        <v>105402</v>
      </c>
      <c r="I27" s="324">
        <v>32756</v>
      </c>
      <c r="J27" s="325" t="s">
        <v>8814</v>
      </c>
      <c r="K27" s="326">
        <v>2210</v>
      </c>
      <c r="L27" s="327">
        <v>3312</v>
      </c>
      <c r="M27" s="327">
        <v>2547</v>
      </c>
      <c r="N27" s="327">
        <v>2825</v>
      </c>
      <c r="O27" s="327">
        <v>2840</v>
      </c>
      <c r="P27" s="327">
        <v>2961</v>
      </c>
      <c r="Q27" s="327">
        <v>2871</v>
      </c>
      <c r="R27" s="327">
        <v>3721</v>
      </c>
      <c r="S27" s="327">
        <v>916</v>
      </c>
      <c r="T27" s="327">
        <v>2666</v>
      </c>
      <c r="U27" s="327">
        <v>4182</v>
      </c>
      <c r="V27" s="328">
        <v>4747</v>
      </c>
      <c r="AM27" s="259">
        <v>9</v>
      </c>
      <c r="AN27" s="259" t="s">
        <v>1243</v>
      </c>
      <c r="AO27" s="259">
        <v>2</v>
      </c>
      <c r="AP27" s="259" t="s">
        <v>8825</v>
      </c>
      <c r="AR27" s="259" t="s">
        <v>8817</v>
      </c>
    </row>
    <row r="28" spans="1:47">
      <c r="A28" s="910"/>
      <c r="B28" s="301" t="str">
        <f>$AN27</f>
        <v>172055TA0A-T</v>
      </c>
      <c r="C28" s="900"/>
      <c r="D28" s="894"/>
      <c r="E28" s="897"/>
      <c r="F28" s="302" t="s">
        <v>8818</v>
      </c>
      <c r="G28" s="303" t="s">
        <v>8819</v>
      </c>
      <c r="H28" s="304">
        <v>0</v>
      </c>
      <c r="I28" s="305">
        <v>26795</v>
      </c>
      <c r="J28" s="306" t="s">
        <v>8820</v>
      </c>
      <c r="K28" s="307">
        <v>2210</v>
      </c>
      <c r="L28" s="308">
        <v>339</v>
      </c>
      <c r="M28" s="308">
        <v>2461</v>
      </c>
      <c r="N28" s="308">
        <v>2889</v>
      </c>
      <c r="O28" s="308">
        <v>2409</v>
      </c>
      <c r="P28" s="308">
        <v>3208</v>
      </c>
      <c r="Q28" s="308">
        <v>1886</v>
      </c>
      <c r="R28" s="308">
        <v>2336</v>
      </c>
      <c r="S28" s="308">
        <v>2738</v>
      </c>
      <c r="T28" s="308">
        <v>4240</v>
      </c>
      <c r="U28" s="308">
        <v>4082</v>
      </c>
      <c r="V28" s="309">
        <v>3959</v>
      </c>
      <c r="W28" s="310">
        <f>H27+K28</f>
        <v>107612</v>
      </c>
      <c r="X28" s="310">
        <f t="shared" ref="X28:AH28" si="17">W28+L28</f>
        <v>107951</v>
      </c>
      <c r="Y28" s="310">
        <f t="shared" si="17"/>
        <v>110412</v>
      </c>
      <c r="Z28" s="310">
        <f t="shared" si="17"/>
        <v>113301</v>
      </c>
      <c r="AA28" s="310">
        <f t="shared" si="17"/>
        <v>115710</v>
      </c>
      <c r="AB28" s="310">
        <f t="shared" si="17"/>
        <v>118918</v>
      </c>
      <c r="AC28" s="310">
        <f t="shared" si="17"/>
        <v>120804</v>
      </c>
      <c r="AD28" s="310">
        <f t="shared" si="17"/>
        <v>123140</v>
      </c>
      <c r="AE28" s="310">
        <f t="shared" si="17"/>
        <v>125878</v>
      </c>
      <c r="AF28" s="310">
        <f t="shared" si="17"/>
        <v>130118</v>
      </c>
      <c r="AG28" s="310">
        <f t="shared" si="17"/>
        <v>134200</v>
      </c>
      <c r="AH28" s="310">
        <f t="shared" si="17"/>
        <v>138159</v>
      </c>
    </row>
    <row r="29" spans="1:47">
      <c r="A29" s="911"/>
      <c r="B29" s="311"/>
      <c r="C29" s="904"/>
      <c r="D29" s="895"/>
      <c r="E29" s="898"/>
      <c r="F29" s="312" t="s">
        <v>8821</v>
      </c>
      <c r="G29" s="313" t="s">
        <v>8819</v>
      </c>
      <c r="H29" s="314">
        <v>0</v>
      </c>
      <c r="I29" s="315">
        <f>I28-I27</f>
        <v>-5961</v>
      </c>
      <c r="J29" s="316" t="s">
        <v>8822</v>
      </c>
      <c r="K29" s="317">
        <f>H27+K27</f>
        <v>107612</v>
      </c>
      <c r="L29" s="318">
        <f t="shared" ref="L29:V29" si="18">IF(K29&gt;=$H29,L27,L27+K29)</f>
        <v>3312</v>
      </c>
      <c r="M29" s="318">
        <f t="shared" si="18"/>
        <v>2547</v>
      </c>
      <c r="N29" s="318">
        <f t="shared" si="18"/>
        <v>2825</v>
      </c>
      <c r="O29" s="318">
        <f t="shared" si="18"/>
        <v>2840</v>
      </c>
      <c r="P29" s="318">
        <f t="shared" si="18"/>
        <v>2961</v>
      </c>
      <c r="Q29" s="318">
        <f t="shared" si="18"/>
        <v>2871</v>
      </c>
      <c r="R29" s="318">
        <f t="shared" si="18"/>
        <v>3721</v>
      </c>
      <c r="S29" s="318">
        <f t="shared" si="18"/>
        <v>916</v>
      </c>
      <c r="T29" s="318">
        <f t="shared" si="18"/>
        <v>2666</v>
      </c>
      <c r="U29" s="318">
        <f t="shared" si="18"/>
        <v>4182</v>
      </c>
      <c r="V29" s="319">
        <f t="shared" si="18"/>
        <v>4747</v>
      </c>
    </row>
    <row r="30" spans="1:47">
      <c r="A30" s="909">
        <f>$AM30</f>
        <v>10</v>
      </c>
      <c r="B30" s="320" t="str">
        <f>$AR30</f>
        <v>008A</v>
      </c>
      <c r="C30" s="899">
        <f>$AO30</f>
        <v>3</v>
      </c>
      <c r="D30" s="893" t="str">
        <f>$AP30</f>
        <v>TR</v>
      </c>
      <c r="E30" s="896" t="str">
        <f>$AQ30</f>
        <v>D15D4871</v>
      </c>
      <c r="F30" s="321" t="s">
        <v>8813</v>
      </c>
      <c r="G30" s="322">
        <v>44583</v>
      </c>
      <c r="H30" s="323">
        <v>105402</v>
      </c>
      <c r="I30" s="324">
        <v>32756</v>
      </c>
      <c r="J30" s="325" t="s">
        <v>8814</v>
      </c>
      <c r="K30" s="326">
        <v>4210</v>
      </c>
      <c r="L30" s="327">
        <v>5312</v>
      </c>
      <c r="M30" s="327">
        <v>4547</v>
      </c>
      <c r="N30" s="327">
        <v>4825</v>
      </c>
      <c r="O30" s="327">
        <v>4840</v>
      </c>
      <c r="P30" s="327">
        <v>4961</v>
      </c>
      <c r="Q30" s="327">
        <v>4871</v>
      </c>
      <c r="R30" s="327">
        <v>5721</v>
      </c>
      <c r="S30" s="327">
        <v>2916</v>
      </c>
      <c r="T30" s="327">
        <v>4666</v>
      </c>
      <c r="U30" s="327">
        <v>6182</v>
      </c>
      <c r="V30" s="328">
        <v>6747</v>
      </c>
      <c r="W30" s="331">
        <f t="shared" ref="W30:AH30" si="19">K30+2000</f>
        <v>6210</v>
      </c>
      <c r="X30" s="331">
        <f t="shared" si="19"/>
        <v>7312</v>
      </c>
      <c r="Y30" s="331">
        <f t="shared" si="19"/>
        <v>6547</v>
      </c>
      <c r="Z30" s="331">
        <f t="shared" si="19"/>
        <v>6825</v>
      </c>
      <c r="AA30" s="331">
        <f t="shared" si="19"/>
        <v>6840</v>
      </c>
      <c r="AB30" s="331">
        <f t="shared" si="19"/>
        <v>6961</v>
      </c>
      <c r="AC30" s="331">
        <f t="shared" si="19"/>
        <v>6871</v>
      </c>
      <c r="AD30" s="331">
        <f t="shared" si="19"/>
        <v>7721</v>
      </c>
      <c r="AE30" s="331">
        <f t="shared" si="19"/>
        <v>4916</v>
      </c>
      <c r="AF30" s="331">
        <f t="shared" si="19"/>
        <v>6666</v>
      </c>
      <c r="AG30" s="331">
        <f t="shared" si="19"/>
        <v>8182</v>
      </c>
      <c r="AH30" s="331">
        <f t="shared" si="19"/>
        <v>8747</v>
      </c>
      <c r="AM30" s="259">
        <v>10</v>
      </c>
      <c r="AN30" s="259" t="s">
        <v>1243</v>
      </c>
      <c r="AO30" s="259">
        <v>3</v>
      </c>
      <c r="AP30" s="259" t="s">
        <v>8826</v>
      </c>
      <c r="AQ30" s="259" t="s">
        <v>8827</v>
      </c>
      <c r="AR30" s="259" t="s">
        <v>8817</v>
      </c>
      <c r="AS30" s="259">
        <v>110000</v>
      </c>
      <c r="AT30" s="259">
        <v>160000</v>
      </c>
      <c r="AU30" s="259">
        <v>105402</v>
      </c>
    </row>
    <row r="31" spans="1:47">
      <c r="A31" s="910"/>
      <c r="B31" s="301" t="str">
        <f>$AN30</f>
        <v>172055TA0A-T</v>
      </c>
      <c r="C31" s="900"/>
      <c r="D31" s="894"/>
      <c r="E31" s="897"/>
      <c r="F31" s="302" t="s">
        <v>8818</v>
      </c>
      <c r="G31" s="303" t="s">
        <v>8832</v>
      </c>
      <c r="H31" s="304">
        <v>110000</v>
      </c>
      <c r="I31" s="305">
        <v>26795</v>
      </c>
      <c r="J31" s="306" t="s">
        <v>8820</v>
      </c>
      <c r="K31" s="307">
        <v>2210</v>
      </c>
      <c r="L31" s="308">
        <v>339</v>
      </c>
      <c r="M31" s="308">
        <v>2461</v>
      </c>
      <c r="N31" s="308">
        <v>2889</v>
      </c>
      <c r="O31" s="308">
        <v>2409</v>
      </c>
      <c r="P31" s="308">
        <v>3208</v>
      </c>
      <c r="Q31" s="308">
        <v>1886</v>
      </c>
      <c r="R31" s="308">
        <v>2336</v>
      </c>
      <c r="S31" s="308">
        <v>2738</v>
      </c>
      <c r="T31" s="308">
        <v>4240</v>
      </c>
      <c r="U31" s="308">
        <v>4082</v>
      </c>
      <c r="V31" s="309">
        <v>3959</v>
      </c>
      <c r="W31" s="310">
        <f>H30+K31</f>
        <v>107612</v>
      </c>
      <c r="X31" s="310">
        <f t="shared" ref="X31:AH31" si="20">W31+L31</f>
        <v>107951</v>
      </c>
      <c r="Y31" s="310">
        <f t="shared" si="20"/>
        <v>110412</v>
      </c>
      <c r="Z31" s="310">
        <f t="shared" si="20"/>
        <v>113301</v>
      </c>
      <c r="AA31" s="310">
        <f t="shared" si="20"/>
        <v>115710</v>
      </c>
      <c r="AB31" s="310">
        <f t="shared" si="20"/>
        <v>118918</v>
      </c>
      <c r="AC31" s="310">
        <f t="shared" si="20"/>
        <v>120804</v>
      </c>
      <c r="AD31" s="310">
        <f t="shared" si="20"/>
        <v>123140</v>
      </c>
      <c r="AE31" s="310">
        <f t="shared" si="20"/>
        <v>125878</v>
      </c>
      <c r="AF31" s="310">
        <f t="shared" si="20"/>
        <v>130118</v>
      </c>
      <c r="AG31" s="310">
        <f t="shared" si="20"/>
        <v>134200</v>
      </c>
      <c r="AH31" s="310">
        <f t="shared" si="20"/>
        <v>138159</v>
      </c>
    </row>
    <row r="32" spans="1:47">
      <c r="A32" s="911"/>
      <c r="B32" s="311"/>
      <c r="C32" s="904"/>
      <c r="D32" s="895"/>
      <c r="E32" s="898"/>
      <c r="F32" s="312" t="s">
        <v>8821</v>
      </c>
      <c r="G32" s="313" t="s">
        <v>8833</v>
      </c>
      <c r="H32" s="314">
        <v>160000</v>
      </c>
      <c r="I32" s="315">
        <f>I31-I30</f>
        <v>-5961</v>
      </c>
      <c r="J32" s="316" t="s">
        <v>8822</v>
      </c>
      <c r="K32" s="317">
        <f>H30+K30</f>
        <v>109612</v>
      </c>
      <c r="L32" s="329">
        <f t="shared" ref="L32:V32" si="21">IF(K32&gt;=$H32,L30,L30+K32)</f>
        <v>114924</v>
      </c>
      <c r="M32" s="318">
        <f t="shared" si="21"/>
        <v>119471</v>
      </c>
      <c r="N32" s="318">
        <f t="shared" si="21"/>
        <v>124296</v>
      </c>
      <c r="O32" s="318">
        <f t="shared" si="21"/>
        <v>129136</v>
      </c>
      <c r="P32" s="318">
        <f t="shared" si="21"/>
        <v>134097</v>
      </c>
      <c r="Q32" s="318">
        <f t="shared" si="21"/>
        <v>138968</v>
      </c>
      <c r="R32" s="318">
        <f t="shared" si="21"/>
        <v>144689</v>
      </c>
      <c r="S32" s="318">
        <f t="shared" si="21"/>
        <v>147605</v>
      </c>
      <c r="T32" s="318">
        <f t="shared" si="21"/>
        <v>152271</v>
      </c>
      <c r="U32" s="318">
        <f t="shared" si="21"/>
        <v>158453</v>
      </c>
      <c r="V32" s="333">
        <f t="shared" si="21"/>
        <v>165200</v>
      </c>
    </row>
    <row r="33" spans="1:47">
      <c r="A33" s="909">
        <f>$AM33</f>
        <v>11</v>
      </c>
      <c r="B33" s="320" t="str">
        <f>$AR33</f>
        <v>008A</v>
      </c>
      <c r="C33" s="899">
        <f>$AO33</f>
        <v>4</v>
      </c>
      <c r="D33" s="893" t="str">
        <f>$AP33</f>
        <v>RST</v>
      </c>
      <c r="E33" s="896" t="str">
        <f>$AQ33</f>
        <v>D15D4881</v>
      </c>
      <c r="F33" s="321" t="s">
        <v>8813</v>
      </c>
      <c r="G33" s="322">
        <v>44583</v>
      </c>
      <c r="H33" s="323">
        <v>105402</v>
      </c>
      <c r="I33" s="324">
        <v>32756</v>
      </c>
      <c r="J33" s="325" t="s">
        <v>8814</v>
      </c>
      <c r="K33" s="326">
        <v>2210</v>
      </c>
      <c r="L33" s="327">
        <v>3312</v>
      </c>
      <c r="M33" s="327">
        <v>2547</v>
      </c>
      <c r="N33" s="327">
        <v>2825</v>
      </c>
      <c r="O33" s="327">
        <v>2840</v>
      </c>
      <c r="P33" s="327">
        <v>2961</v>
      </c>
      <c r="Q33" s="327">
        <v>2871</v>
      </c>
      <c r="R33" s="327">
        <v>3721</v>
      </c>
      <c r="S33" s="327">
        <v>916</v>
      </c>
      <c r="T33" s="327">
        <v>2666</v>
      </c>
      <c r="U33" s="327">
        <v>4182</v>
      </c>
      <c r="V33" s="328">
        <v>4747</v>
      </c>
      <c r="AM33" s="259">
        <v>11</v>
      </c>
      <c r="AN33" s="259" t="s">
        <v>1243</v>
      </c>
      <c r="AO33" s="259">
        <v>4</v>
      </c>
      <c r="AP33" s="259" t="s">
        <v>8828</v>
      </c>
      <c r="AQ33" s="259" t="s">
        <v>8829</v>
      </c>
      <c r="AR33" s="259" t="s">
        <v>8817</v>
      </c>
      <c r="AS33" s="259">
        <v>200000</v>
      </c>
      <c r="AT33" s="259">
        <v>250000</v>
      </c>
      <c r="AU33" s="259">
        <v>105402</v>
      </c>
    </row>
    <row r="34" spans="1:47">
      <c r="A34" s="910"/>
      <c r="B34" s="301" t="str">
        <f>$AN33</f>
        <v>172055TA0A-T</v>
      </c>
      <c r="C34" s="900"/>
      <c r="D34" s="894"/>
      <c r="E34" s="897"/>
      <c r="F34" s="302" t="s">
        <v>8818</v>
      </c>
      <c r="G34" s="303" t="s">
        <v>8834</v>
      </c>
      <c r="H34" s="304">
        <v>200000</v>
      </c>
      <c r="I34" s="305">
        <v>26795</v>
      </c>
      <c r="J34" s="306" t="s">
        <v>8820</v>
      </c>
      <c r="K34" s="307">
        <v>2210</v>
      </c>
      <c r="L34" s="308">
        <v>339</v>
      </c>
      <c r="M34" s="308">
        <v>2461</v>
      </c>
      <c r="N34" s="308">
        <v>2889</v>
      </c>
      <c r="O34" s="308">
        <v>2409</v>
      </c>
      <c r="P34" s="308">
        <v>3208</v>
      </c>
      <c r="Q34" s="308">
        <v>1886</v>
      </c>
      <c r="R34" s="308">
        <v>2336</v>
      </c>
      <c r="S34" s="308">
        <v>2738</v>
      </c>
      <c r="T34" s="308">
        <v>4240</v>
      </c>
      <c r="U34" s="308">
        <v>4082</v>
      </c>
      <c r="V34" s="309">
        <v>3959</v>
      </c>
      <c r="W34" s="310">
        <f>H33+K34</f>
        <v>107612</v>
      </c>
      <c r="X34" s="310">
        <f t="shared" ref="X34:AH34" si="22">W34+L34</f>
        <v>107951</v>
      </c>
      <c r="Y34" s="310">
        <f t="shared" si="22"/>
        <v>110412</v>
      </c>
      <c r="Z34" s="310">
        <f t="shared" si="22"/>
        <v>113301</v>
      </c>
      <c r="AA34" s="310">
        <f t="shared" si="22"/>
        <v>115710</v>
      </c>
      <c r="AB34" s="310">
        <f t="shared" si="22"/>
        <v>118918</v>
      </c>
      <c r="AC34" s="310">
        <f t="shared" si="22"/>
        <v>120804</v>
      </c>
      <c r="AD34" s="310">
        <f t="shared" si="22"/>
        <v>123140</v>
      </c>
      <c r="AE34" s="310">
        <f t="shared" si="22"/>
        <v>125878</v>
      </c>
      <c r="AF34" s="310">
        <f t="shared" si="22"/>
        <v>130118</v>
      </c>
      <c r="AG34" s="310">
        <f t="shared" si="22"/>
        <v>134200</v>
      </c>
      <c r="AH34" s="310">
        <f t="shared" si="22"/>
        <v>138159</v>
      </c>
    </row>
    <row r="35" spans="1:47">
      <c r="A35" s="911"/>
      <c r="B35" s="311"/>
      <c r="C35" s="904"/>
      <c r="D35" s="895"/>
      <c r="E35" s="898"/>
      <c r="F35" s="312" t="s">
        <v>8821</v>
      </c>
      <c r="G35" s="313" t="s">
        <v>8819</v>
      </c>
      <c r="H35" s="314">
        <v>250000</v>
      </c>
      <c r="I35" s="315">
        <f>I34-I33</f>
        <v>-5961</v>
      </c>
      <c r="J35" s="316" t="s">
        <v>8822</v>
      </c>
      <c r="K35" s="317">
        <f>H33+K33</f>
        <v>107612</v>
      </c>
      <c r="L35" s="318">
        <f t="shared" ref="L35:V35" si="23">IF(K35&gt;=$H35,L33,L33+K35)</f>
        <v>110924</v>
      </c>
      <c r="M35" s="318">
        <f t="shared" si="23"/>
        <v>113471</v>
      </c>
      <c r="N35" s="318">
        <f t="shared" si="23"/>
        <v>116296</v>
      </c>
      <c r="O35" s="318">
        <f t="shared" si="23"/>
        <v>119136</v>
      </c>
      <c r="P35" s="329">
        <f t="shared" si="23"/>
        <v>122097</v>
      </c>
      <c r="Q35" s="318">
        <f t="shared" si="23"/>
        <v>124968</v>
      </c>
      <c r="R35" s="318">
        <f t="shared" si="23"/>
        <v>128689</v>
      </c>
      <c r="S35" s="318">
        <f t="shared" si="23"/>
        <v>129605</v>
      </c>
      <c r="T35" s="318">
        <f t="shared" si="23"/>
        <v>132271</v>
      </c>
      <c r="U35" s="318">
        <f t="shared" si="23"/>
        <v>136453</v>
      </c>
      <c r="V35" s="319">
        <f t="shared" si="23"/>
        <v>141200</v>
      </c>
    </row>
    <row r="36" spans="1:47">
      <c r="A36" s="909">
        <f>$AM36</f>
        <v>12</v>
      </c>
      <c r="B36" s="320" t="str">
        <f>$AR36</f>
        <v>008A</v>
      </c>
      <c r="C36" s="899">
        <f>$AO36</f>
        <v>5</v>
      </c>
      <c r="D36" s="893" t="str">
        <f>$AP36</f>
        <v>PI-CPI</v>
      </c>
      <c r="E36" s="896" t="str">
        <f>$AQ36</f>
        <v>D15D4891</v>
      </c>
      <c r="F36" s="321" t="s">
        <v>8813</v>
      </c>
      <c r="G36" s="322">
        <v>44583</v>
      </c>
      <c r="H36" s="323">
        <v>105402</v>
      </c>
      <c r="I36" s="324">
        <v>32756</v>
      </c>
      <c r="J36" s="325" t="s">
        <v>8814</v>
      </c>
      <c r="K36" s="326">
        <v>2210</v>
      </c>
      <c r="L36" s="327">
        <v>3312</v>
      </c>
      <c r="M36" s="327">
        <v>2547</v>
      </c>
      <c r="N36" s="327">
        <v>2825</v>
      </c>
      <c r="O36" s="327">
        <v>2840</v>
      </c>
      <c r="P36" s="327">
        <v>2961</v>
      </c>
      <c r="Q36" s="327">
        <v>2871</v>
      </c>
      <c r="R36" s="327">
        <v>3721</v>
      </c>
      <c r="S36" s="327">
        <v>916</v>
      </c>
      <c r="T36" s="327">
        <v>2666</v>
      </c>
      <c r="U36" s="327">
        <v>4182</v>
      </c>
      <c r="V36" s="328">
        <v>4747</v>
      </c>
      <c r="AM36" s="259">
        <v>12</v>
      </c>
      <c r="AN36" s="259" t="s">
        <v>1243</v>
      </c>
      <c r="AO36" s="259">
        <v>5</v>
      </c>
      <c r="AP36" s="259" t="s">
        <v>8830</v>
      </c>
      <c r="AQ36" s="259" t="s">
        <v>8831</v>
      </c>
      <c r="AR36" s="259" t="s">
        <v>8817</v>
      </c>
      <c r="AS36" s="259">
        <v>110000</v>
      </c>
      <c r="AT36" s="259">
        <v>140000</v>
      </c>
      <c r="AU36" s="259">
        <v>105402</v>
      </c>
    </row>
    <row r="37" spans="1:47">
      <c r="A37" s="910"/>
      <c r="B37" s="301" t="str">
        <f>$AN36</f>
        <v>172055TA0A-T</v>
      </c>
      <c r="C37" s="900"/>
      <c r="D37" s="894"/>
      <c r="E37" s="897"/>
      <c r="F37" s="302" t="s">
        <v>8818</v>
      </c>
      <c r="G37" s="303" t="s">
        <v>8835</v>
      </c>
      <c r="H37" s="304">
        <v>110000</v>
      </c>
      <c r="I37" s="305">
        <v>26795</v>
      </c>
      <c r="J37" s="306" t="s">
        <v>8820</v>
      </c>
      <c r="K37" s="307">
        <v>2210</v>
      </c>
      <c r="L37" s="308">
        <v>339</v>
      </c>
      <c r="M37" s="308">
        <v>2461</v>
      </c>
      <c r="N37" s="308">
        <v>2889</v>
      </c>
      <c r="O37" s="308">
        <v>2409</v>
      </c>
      <c r="P37" s="308">
        <v>3208</v>
      </c>
      <c r="Q37" s="308">
        <v>1886</v>
      </c>
      <c r="R37" s="308">
        <v>2336</v>
      </c>
      <c r="S37" s="308">
        <v>2738</v>
      </c>
      <c r="T37" s="308">
        <v>4240</v>
      </c>
      <c r="U37" s="308">
        <v>4082</v>
      </c>
      <c r="V37" s="309">
        <v>3959</v>
      </c>
      <c r="W37" s="310">
        <f>H36+K37</f>
        <v>107612</v>
      </c>
      <c r="X37" s="310">
        <f t="shared" ref="X37:AH37" si="24">IF(W37&gt;=$G38,L37,W37+L37)</f>
        <v>107951</v>
      </c>
      <c r="Y37" s="310">
        <f t="shared" si="24"/>
        <v>110412</v>
      </c>
      <c r="Z37" s="310">
        <f t="shared" si="24"/>
        <v>113301</v>
      </c>
      <c r="AA37" s="310">
        <f t="shared" si="24"/>
        <v>115710</v>
      </c>
      <c r="AB37" s="310">
        <f t="shared" si="24"/>
        <v>118918</v>
      </c>
      <c r="AC37" s="310">
        <f t="shared" si="24"/>
        <v>120804</v>
      </c>
      <c r="AD37" s="310">
        <f t="shared" si="24"/>
        <v>123140</v>
      </c>
      <c r="AE37" s="310">
        <f t="shared" si="24"/>
        <v>125878</v>
      </c>
      <c r="AF37" s="310">
        <f t="shared" si="24"/>
        <v>130118</v>
      </c>
      <c r="AG37" s="310">
        <f t="shared" si="24"/>
        <v>134200</v>
      </c>
      <c r="AH37" s="310">
        <f t="shared" si="24"/>
        <v>138159</v>
      </c>
    </row>
    <row r="38" spans="1:47">
      <c r="A38" s="911"/>
      <c r="B38" s="311"/>
      <c r="C38" s="904"/>
      <c r="D38" s="895"/>
      <c r="E38" s="898"/>
      <c r="F38" s="312" t="s">
        <v>8821</v>
      </c>
      <c r="G38" s="313" t="s">
        <v>8833</v>
      </c>
      <c r="H38" s="314">
        <v>140000</v>
      </c>
      <c r="I38" s="315">
        <f>I37-I36</f>
        <v>-5961</v>
      </c>
      <c r="J38" s="316" t="s">
        <v>8822</v>
      </c>
      <c r="K38" s="317">
        <f>H36+K36</f>
        <v>107612</v>
      </c>
      <c r="L38" s="318">
        <f t="shared" ref="L38:V38" si="25">IF(K38&gt;=$H38,L36,L36+K38)</f>
        <v>110924</v>
      </c>
      <c r="M38" s="329">
        <f t="shared" si="25"/>
        <v>113471</v>
      </c>
      <c r="N38" s="318">
        <f t="shared" si="25"/>
        <v>116296</v>
      </c>
      <c r="O38" s="318">
        <f t="shared" si="25"/>
        <v>119136</v>
      </c>
      <c r="P38" s="318">
        <f t="shared" si="25"/>
        <v>122097</v>
      </c>
      <c r="Q38" s="318">
        <f t="shared" si="25"/>
        <v>124968</v>
      </c>
      <c r="R38" s="318">
        <f t="shared" si="25"/>
        <v>128689</v>
      </c>
      <c r="S38" s="318">
        <f t="shared" si="25"/>
        <v>129605</v>
      </c>
      <c r="T38" s="318">
        <f t="shared" si="25"/>
        <v>132271</v>
      </c>
      <c r="U38" s="318">
        <f t="shared" si="25"/>
        <v>136453</v>
      </c>
      <c r="V38" s="333">
        <f t="shared" si="25"/>
        <v>141200</v>
      </c>
    </row>
    <row r="39" spans="1:47">
      <c r="A39" s="909">
        <f>$AM39</f>
        <v>13</v>
      </c>
      <c r="B39" s="320" t="str">
        <f>$AR39</f>
        <v>008A</v>
      </c>
      <c r="C39" s="899">
        <f>$AO39</f>
        <v>0</v>
      </c>
      <c r="D39" s="893" t="str">
        <f>$AP39</f>
        <v>BL-PI</v>
      </c>
      <c r="E39" s="896" t="str">
        <f>$AQ39</f>
        <v>D15D3034</v>
      </c>
      <c r="F39" s="321" t="s">
        <v>8813</v>
      </c>
      <c r="G39" s="322">
        <v>44583</v>
      </c>
      <c r="H39" s="323">
        <v>105402</v>
      </c>
      <c r="I39" s="324">
        <v>32756</v>
      </c>
      <c r="J39" s="325" t="s">
        <v>8814</v>
      </c>
      <c r="K39" s="326">
        <v>2210</v>
      </c>
      <c r="L39" s="327">
        <v>3312</v>
      </c>
      <c r="M39" s="327">
        <v>2547</v>
      </c>
      <c r="N39" s="327">
        <v>2825</v>
      </c>
      <c r="O39" s="327">
        <v>2840</v>
      </c>
      <c r="P39" s="327">
        <v>2961</v>
      </c>
      <c r="Q39" s="327">
        <v>2871</v>
      </c>
      <c r="R39" s="327">
        <v>3721</v>
      </c>
      <c r="S39" s="327">
        <v>916</v>
      </c>
      <c r="T39" s="327">
        <v>2666</v>
      </c>
      <c r="U39" s="327">
        <v>4182</v>
      </c>
      <c r="V39" s="328">
        <v>4747</v>
      </c>
      <c r="AM39" s="259">
        <v>13</v>
      </c>
      <c r="AN39" s="259" t="s">
        <v>1425</v>
      </c>
      <c r="AO39" s="259">
        <v>0</v>
      </c>
      <c r="AP39" s="259" t="s">
        <v>8836</v>
      </c>
      <c r="AQ39" s="259" t="s">
        <v>8837</v>
      </c>
      <c r="AR39" s="259" t="s">
        <v>8817</v>
      </c>
      <c r="AS39" s="259">
        <v>110000</v>
      </c>
      <c r="AT39" s="259">
        <v>160000</v>
      </c>
      <c r="AU39" s="259">
        <v>202602</v>
      </c>
    </row>
    <row r="40" spans="1:47">
      <c r="A40" s="910"/>
      <c r="B40" s="301" t="str">
        <f>$AN39</f>
        <v>625225TA0A</v>
      </c>
      <c r="C40" s="900"/>
      <c r="D40" s="894"/>
      <c r="E40" s="897"/>
      <c r="F40" s="302" t="s">
        <v>8818</v>
      </c>
      <c r="G40" s="303" t="s">
        <v>8819</v>
      </c>
      <c r="H40" s="304">
        <v>110000</v>
      </c>
      <c r="I40" s="305">
        <v>26795</v>
      </c>
      <c r="J40" s="306" t="s">
        <v>8820</v>
      </c>
      <c r="K40" s="307">
        <v>2210</v>
      </c>
      <c r="L40" s="308">
        <v>339</v>
      </c>
      <c r="M40" s="308">
        <v>2461</v>
      </c>
      <c r="N40" s="308">
        <v>2889</v>
      </c>
      <c r="O40" s="308">
        <v>2409</v>
      </c>
      <c r="P40" s="308">
        <v>3208</v>
      </c>
      <c r="Q40" s="308">
        <v>1886</v>
      </c>
      <c r="R40" s="308">
        <v>2336</v>
      </c>
      <c r="S40" s="308">
        <v>2738</v>
      </c>
      <c r="T40" s="308">
        <v>4240</v>
      </c>
      <c r="U40" s="308">
        <v>4082</v>
      </c>
      <c r="V40" s="309">
        <v>3959</v>
      </c>
      <c r="W40" s="310">
        <f>H39+K40</f>
        <v>107612</v>
      </c>
      <c r="X40" s="310">
        <f t="shared" ref="X40:AH40" si="26">W40+L40</f>
        <v>107951</v>
      </c>
      <c r="Y40" s="310">
        <f t="shared" si="26"/>
        <v>110412</v>
      </c>
      <c r="Z40" s="310">
        <f t="shared" si="26"/>
        <v>113301</v>
      </c>
      <c r="AA40" s="310">
        <f t="shared" si="26"/>
        <v>115710</v>
      </c>
      <c r="AB40" s="310">
        <f t="shared" si="26"/>
        <v>118918</v>
      </c>
      <c r="AC40" s="310">
        <f t="shared" si="26"/>
        <v>120804</v>
      </c>
      <c r="AD40" s="310">
        <f t="shared" si="26"/>
        <v>123140</v>
      </c>
      <c r="AE40" s="310">
        <f t="shared" si="26"/>
        <v>125878</v>
      </c>
      <c r="AF40" s="310">
        <f t="shared" si="26"/>
        <v>130118</v>
      </c>
      <c r="AG40" s="310">
        <f t="shared" si="26"/>
        <v>134200</v>
      </c>
      <c r="AH40" s="310">
        <f t="shared" si="26"/>
        <v>138159</v>
      </c>
    </row>
    <row r="41" spans="1:47">
      <c r="A41" s="911"/>
      <c r="B41" s="311"/>
      <c r="C41" s="904"/>
      <c r="D41" s="895"/>
      <c r="E41" s="898"/>
      <c r="F41" s="312" t="s">
        <v>8821</v>
      </c>
      <c r="G41" s="313" t="s">
        <v>8838</v>
      </c>
      <c r="H41" s="314">
        <v>160000</v>
      </c>
      <c r="I41" s="315">
        <f>I40-I39</f>
        <v>-5961</v>
      </c>
      <c r="J41" s="316" t="s">
        <v>8822</v>
      </c>
      <c r="K41" s="334">
        <f>H39+K39</f>
        <v>107612</v>
      </c>
      <c r="L41" s="318">
        <f t="shared" ref="L41:V41" si="27">IF(K41&gt;=$H41,L39,L39+K41)</f>
        <v>110924</v>
      </c>
      <c r="M41" s="318">
        <f t="shared" si="27"/>
        <v>113471</v>
      </c>
      <c r="N41" s="318">
        <f t="shared" si="27"/>
        <v>116296</v>
      </c>
      <c r="O41" s="318">
        <f t="shared" si="27"/>
        <v>119136</v>
      </c>
      <c r="P41" s="318">
        <f t="shared" si="27"/>
        <v>122097</v>
      </c>
      <c r="Q41" s="318">
        <f t="shared" si="27"/>
        <v>124968</v>
      </c>
      <c r="R41" s="318">
        <f t="shared" si="27"/>
        <v>128689</v>
      </c>
      <c r="S41" s="318">
        <f t="shared" si="27"/>
        <v>129605</v>
      </c>
      <c r="T41" s="318">
        <f t="shared" si="27"/>
        <v>132271</v>
      </c>
      <c r="U41" s="318">
        <f t="shared" si="27"/>
        <v>136453</v>
      </c>
      <c r="V41" s="319">
        <f t="shared" si="27"/>
        <v>141200</v>
      </c>
    </row>
    <row r="42" spans="1:47">
      <c r="A42" s="909">
        <f>$AM42</f>
        <v>14</v>
      </c>
      <c r="B42" s="320" t="str">
        <f>$AR42</f>
        <v>008A</v>
      </c>
      <c r="C42" s="899">
        <f>$AO42</f>
        <v>1</v>
      </c>
      <c r="D42" s="893" t="str">
        <f>$AP42</f>
        <v>1FO</v>
      </c>
      <c r="E42" s="896" t="str">
        <f>$AQ42</f>
        <v>D15D3044</v>
      </c>
      <c r="F42" s="321" t="s">
        <v>8813</v>
      </c>
      <c r="G42" s="322">
        <v>44583</v>
      </c>
      <c r="H42" s="323">
        <v>105402</v>
      </c>
      <c r="I42" s="324">
        <v>32756</v>
      </c>
      <c r="J42" s="325" t="s">
        <v>8814</v>
      </c>
      <c r="K42" s="326">
        <v>2210</v>
      </c>
      <c r="L42" s="327">
        <v>3312</v>
      </c>
      <c r="M42" s="327">
        <v>2547</v>
      </c>
      <c r="N42" s="327">
        <v>2825</v>
      </c>
      <c r="O42" s="327">
        <v>2840</v>
      </c>
      <c r="P42" s="327">
        <v>2961</v>
      </c>
      <c r="Q42" s="327">
        <v>2871</v>
      </c>
      <c r="R42" s="327">
        <v>3721</v>
      </c>
      <c r="S42" s="327">
        <v>916</v>
      </c>
      <c r="T42" s="327">
        <v>2666</v>
      </c>
      <c r="U42" s="327">
        <v>4182</v>
      </c>
      <c r="V42" s="328">
        <v>4747</v>
      </c>
      <c r="AM42" s="259">
        <v>14</v>
      </c>
      <c r="AN42" s="259" t="s">
        <v>1425</v>
      </c>
      <c r="AO42" s="259">
        <v>1</v>
      </c>
      <c r="AP42" s="259" t="s">
        <v>8839</v>
      </c>
      <c r="AQ42" s="259" t="s">
        <v>8840</v>
      </c>
      <c r="AR42" s="259" t="s">
        <v>8817</v>
      </c>
      <c r="AS42" s="259">
        <v>200000</v>
      </c>
      <c r="AT42" s="259">
        <v>250000</v>
      </c>
      <c r="AU42" s="259">
        <v>214718</v>
      </c>
    </row>
    <row r="43" spans="1:47">
      <c r="A43" s="910"/>
      <c r="B43" s="301" t="str">
        <f>$AN42</f>
        <v>625225TA0A</v>
      </c>
      <c r="C43" s="900"/>
      <c r="D43" s="894"/>
      <c r="E43" s="897"/>
      <c r="F43" s="302" t="s">
        <v>8818</v>
      </c>
      <c r="G43" s="303" t="s">
        <v>8838</v>
      </c>
      <c r="H43" s="304">
        <v>200000</v>
      </c>
      <c r="I43" s="305">
        <v>26795</v>
      </c>
      <c r="J43" s="306" t="s">
        <v>8820</v>
      </c>
      <c r="K43" s="307">
        <v>2210</v>
      </c>
      <c r="L43" s="308">
        <v>339</v>
      </c>
      <c r="M43" s="308">
        <v>2461</v>
      </c>
      <c r="N43" s="308">
        <v>2889</v>
      </c>
      <c r="O43" s="308">
        <v>2409</v>
      </c>
      <c r="P43" s="308">
        <v>3208</v>
      </c>
      <c r="Q43" s="308">
        <v>1886</v>
      </c>
      <c r="R43" s="308">
        <v>2336</v>
      </c>
      <c r="S43" s="308">
        <v>2738</v>
      </c>
      <c r="T43" s="308">
        <v>4240</v>
      </c>
      <c r="U43" s="308">
        <v>4082</v>
      </c>
      <c r="V43" s="309">
        <v>3959</v>
      </c>
      <c r="W43" s="310">
        <f>H42+K43</f>
        <v>107612</v>
      </c>
      <c r="X43" s="310">
        <f t="shared" ref="X43:AH43" si="28">W43+L43</f>
        <v>107951</v>
      </c>
      <c r="Y43" s="310">
        <f t="shared" si="28"/>
        <v>110412</v>
      </c>
      <c r="Z43" s="310">
        <f t="shared" si="28"/>
        <v>113301</v>
      </c>
      <c r="AA43" s="310">
        <f t="shared" si="28"/>
        <v>115710</v>
      </c>
      <c r="AB43" s="310">
        <f t="shared" si="28"/>
        <v>118918</v>
      </c>
      <c r="AC43" s="310">
        <f t="shared" si="28"/>
        <v>120804</v>
      </c>
      <c r="AD43" s="310">
        <f t="shared" si="28"/>
        <v>123140</v>
      </c>
      <c r="AE43" s="310">
        <f t="shared" si="28"/>
        <v>125878</v>
      </c>
      <c r="AF43" s="310">
        <f t="shared" si="28"/>
        <v>130118</v>
      </c>
      <c r="AG43" s="310">
        <f t="shared" si="28"/>
        <v>134200</v>
      </c>
      <c r="AH43" s="310">
        <f t="shared" si="28"/>
        <v>138159</v>
      </c>
    </row>
    <row r="44" spans="1:47">
      <c r="A44" s="911"/>
      <c r="B44" s="311"/>
      <c r="C44" s="904"/>
      <c r="D44" s="895"/>
      <c r="E44" s="898"/>
      <c r="F44" s="312" t="s">
        <v>8821</v>
      </c>
      <c r="G44" s="313" t="s">
        <v>8833</v>
      </c>
      <c r="H44" s="314">
        <v>250000</v>
      </c>
      <c r="I44" s="315">
        <f>I43-I42</f>
        <v>-5961</v>
      </c>
      <c r="J44" s="316" t="s">
        <v>8822</v>
      </c>
      <c r="K44" s="335">
        <f>H42+K42</f>
        <v>107612</v>
      </c>
      <c r="L44" s="318">
        <f t="shared" ref="L44:V44" si="29">IF(K44&gt;=$H44,L42,L42+K44)</f>
        <v>110924</v>
      </c>
      <c r="M44" s="318">
        <f t="shared" si="29"/>
        <v>113471</v>
      </c>
      <c r="N44" s="318">
        <f t="shared" si="29"/>
        <v>116296</v>
      </c>
      <c r="O44" s="318">
        <f t="shared" si="29"/>
        <v>119136</v>
      </c>
      <c r="P44" s="318">
        <f t="shared" si="29"/>
        <v>122097</v>
      </c>
      <c r="Q44" s="318">
        <f t="shared" si="29"/>
        <v>124968</v>
      </c>
      <c r="R44" s="318">
        <f t="shared" si="29"/>
        <v>128689</v>
      </c>
      <c r="S44" s="318">
        <f t="shared" si="29"/>
        <v>129605</v>
      </c>
      <c r="T44" s="318">
        <f t="shared" si="29"/>
        <v>132271</v>
      </c>
      <c r="U44" s="318">
        <f t="shared" si="29"/>
        <v>136453</v>
      </c>
      <c r="V44" s="333">
        <f t="shared" si="29"/>
        <v>141200</v>
      </c>
    </row>
    <row r="45" spans="1:47">
      <c r="A45" s="909">
        <f>$AM45</f>
        <v>15</v>
      </c>
      <c r="B45" s="320" t="str">
        <f>$AR45</f>
        <v>008A</v>
      </c>
      <c r="C45" s="899">
        <f>$AO45</f>
        <v>2</v>
      </c>
      <c r="D45" s="893" t="str">
        <f>$AP45</f>
        <v>2FO</v>
      </c>
      <c r="E45" s="896" t="str">
        <f>$AQ45</f>
        <v>D15D3054</v>
      </c>
      <c r="F45" s="321" t="s">
        <v>8813</v>
      </c>
      <c r="G45" s="322">
        <v>44583</v>
      </c>
      <c r="H45" s="323">
        <v>105402</v>
      </c>
      <c r="I45" s="324">
        <v>32756</v>
      </c>
      <c r="J45" s="325" t="s">
        <v>8814</v>
      </c>
      <c r="K45" s="326">
        <v>2210</v>
      </c>
      <c r="L45" s="327">
        <v>3312</v>
      </c>
      <c r="M45" s="327">
        <v>2547</v>
      </c>
      <c r="N45" s="327">
        <v>2825</v>
      </c>
      <c r="O45" s="327">
        <v>2840</v>
      </c>
      <c r="P45" s="327">
        <v>2961</v>
      </c>
      <c r="Q45" s="327">
        <v>2871</v>
      </c>
      <c r="R45" s="327">
        <v>3721</v>
      </c>
      <c r="S45" s="327">
        <v>916</v>
      </c>
      <c r="T45" s="327">
        <v>2666</v>
      </c>
      <c r="U45" s="327">
        <v>4182</v>
      </c>
      <c r="V45" s="328">
        <v>4747</v>
      </c>
      <c r="AM45" s="259">
        <v>15</v>
      </c>
      <c r="AN45" s="259" t="s">
        <v>1425</v>
      </c>
      <c r="AO45" s="259">
        <v>2</v>
      </c>
      <c r="AP45" s="259" t="s">
        <v>8841</v>
      </c>
      <c r="AQ45" s="259" t="s">
        <v>8842</v>
      </c>
      <c r="AR45" s="259" t="s">
        <v>8817</v>
      </c>
      <c r="AS45" s="259">
        <v>200000</v>
      </c>
      <c r="AT45" s="259">
        <v>250000</v>
      </c>
      <c r="AU45" s="259">
        <v>214718</v>
      </c>
    </row>
    <row r="46" spans="1:47">
      <c r="A46" s="910"/>
      <c r="B46" s="301" t="str">
        <f>$AN45</f>
        <v>625225TA0A</v>
      </c>
      <c r="C46" s="900"/>
      <c r="D46" s="894"/>
      <c r="E46" s="897"/>
      <c r="F46" s="302" t="s">
        <v>8818</v>
      </c>
      <c r="G46" s="303" t="s">
        <v>8838</v>
      </c>
      <c r="H46" s="304">
        <v>200000</v>
      </c>
      <c r="I46" s="305">
        <v>26795</v>
      </c>
      <c r="J46" s="306" t="s">
        <v>8820</v>
      </c>
      <c r="K46" s="307">
        <v>2210</v>
      </c>
      <c r="L46" s="308">
        <v>339</v>
      </c>
      <c r="M46" s="308">
        <v>2461</v>
      </c>
      <c r="N46" s="308">
        <v>2889</v>
      </c>
      <c r="O46" s="308">
        <v>2409</v>
      </c>
      <c r="P46" s="308">
        <v>3208</v>
      </c>
      <c r="Q46" s="308">
        <v>1886</v>
      </c>
      <c r="R46" s="308">
        <v>2336</v>
      </c>
      <c r="S46" s="308">
        <v>2738</v>
      </c>
      <c r="T46" s="308">
        <v>4240</v>
      </c>
      <c r="U46" s="308">
        <v>4082</v>
      </c>
      <c r="V46" s="309">
        <v>3959</v>
      </c>
      <c r="W46" s="310">
        <f>H45+K46</f>
        <v>107612</v>
      </c>
      <c r="X46" s="310">
        <f t="shared" ref="X46:AH46" si="30">W46+L46</f>
        <v>107951</v>
      </c>
      <c r="Y46" s="310">
        <f t="shared" si="30"/>
        <v>110412</v>
      </c>
      <c r="Z46" s="310">
        <f t="shared" si="30"/>
        <v>113301</v>
      </c>
      <c r="AA46" s="310">
        <f t="shared" si="30"/>
        <v>115710</v>
      </c>
      <c r="AB46" s="310">
        <f t="shared" si="30"/>
        <v>118918</v>
      </c>
      <c r="AC46" s="310">
        <f t="shared" si="30"/>
        <v>120804</v>
      </c>
      <c r="AD46" s="310">
        <f t="shared" si="30"/>
        <v>123140</v>
      </c>
      <c r="AE46" s="310">
        <f t="shared" si="30"/>
        <v>125878</v>
      </c>
      <c r="AF46" s="310">
        <f t="shared" si="30"/>
        <v>130118</v>
      </c>
      <c r="AG46" s="310">
        <f t="shared" si="30"/>
        <v>134200</v>
      </c>
      <c r="AH46" s="310">
        <f t="shared" si="30"/>
        <v>138159</v>
      </c>
    </row>
    <row r="47" spans="1:47">
      <c r="A47" s="911"/>
      <c r="B47" s="311"/>
      <c r="C47" s="904"/>
      <c r="D47" s="895"/>
      <c r="E47" s="898"/>
      <c r="F47" s="312" t="s">
        <v>8821</v>
      </c>
      <c r="G47" s="313" t="s">
        <v>8833</v>
      </c>
      <c r="H47" s="314">
        <v>250000</v>
      </c>
      <c r="I47" s="315">
        <f>I46-I45</f>
        <v>-5961</v>
      </c>
      <c r="J47" s="316" t="s">
        <v>8822</v>
      </c>
      <c r="K47" s="335">
        <f>H45+K45</f>
        <v>107612</v>
      </c>
      <c r="L47" s="318">
        <f t="shared" ref="L47:V47" si="31">IF(K47&gt;=$H47,L45,L45+K47)</f>
        <v>110924</v>
      </c>
      <c r="M47" s="318">
        <f t="shared" si="31"/>
        <v>113471</v>
      </c>
      <c r="N47" s="318">
        <f t="shared" si="31"/>
        <v>116296</v>
      </c>
      <c r="O47" s="318">
        <f t="shared" si="31"/>
        <v>119136</v>
      </c>
      <c r="P47" s="318">
        <f t="shared" si="31"/>
        <v>122097</v>
      </c>
      <c r="Q47" s="318">
        <f t="shared" si="31"/>
        <v>124968</v>
      </c>
      <c r="R47" s="318">
        <f t="shared" si="31"/>
        <v>128689</v>
      </c>
      <c r="S47" s="318">
        <f t="shared" si="31"/>
        <v>129605</v>
      </c>
      <c r="T47" s="318">
        <f t="shared" si="31"/>
        <v>132271</v>
      </c>
      <c r="U47" s="318">
        <f t="shared" si="31"/>
        <v>136453</v>
      </c>
      <c r="V47" s="333">
        <f t="shared" si="31"/>
        <v>141200</v>
      </c>
    </row>
    <row r="48" spans="1:47">
      <c r="A48" s="909">
        <f>$AM48</f>
        <v>16</v>
      </c>
      <c r="B48" s="320" t="str">
        <f>$AR48</f>
        <v>008A</v>
      </c>
      <c r="C48" s="899">
        <f>$AO48</f>
        <v>3</v>
      </c>
      <c r="D48" s="893" t="str">
        <f>$AP48</f>
        <v>CRST</v>
      </c>
      <c r="E48" s="896" t="str">
        <f>$AQ48</f>
        <v>D15D3064</v>
      </c>
      <c r="F48" s="321" t="s">
        <v>8813</v>
      </c>
      <c r="G48" s="322">
        <v>44583</v>
      </c>
      <c r="H48" s="323">
        <v>105402</v>
      </c>
      <c r="I48" s="324">
        <v>32756</v>
      </c>
      <c r="J48" s="325" t="s">
        <v>8814</v>
      </c>
      <c r="K48" s="326">
        <v>2210</v>
      </c>
      <c r="L48" s="327">
        <v>3312</v>
      </c>
      <c r="M48" s="327">
        <v>2547</v>
      </c>
      <c r="N48" s="327">
        <v>2825</v>
      </c>
      <c r="O48" s="327">
        <v>2840</v>
      </c>
      <c r="P48" s="327">
        <v>2961</v>
      </c>
      <c r="Q48" s="327">
        <v>2871</v>
      </c>
      <c r="R48" s="327">
        <v>3721</v>
      </c>
      <c r="S48" s="327">
        <v>916</v>
      </c>
      <c r="T48" s="327">
        <v>2666</v>
      </c>
      <c r="U48" s="327">
        <v>4182</v>
      </c>
      <c r="V48" s="328">
        <v>4747</v>
      </c>
      <c r="AM48" s="259">
        <v>16</v>
      </c>
      <c r="AN48" s="259" t="s">
        <v>1425</v>
      </c>
      <c r="AO48" s="259">
        <v>3</v>
      </c>
      <c r="AP48" s="259" t="s">
        <v>8843</v>
      </c>
      <c r="AQ48" s="259" t="s">
        <v>8844</v>
      </c>
      <c r="AR48" s="259" t="s">
        <v>8817</v>
      </c>
      <c r="AS48" s="259">
        <v>200000</v>
      </c>
      <c r="AT48" s="259">
        <v>250000</v>
      </c>
      <c r="AU48" s="259">
        <v>52290</v>
      </c>
    </row>
    <row r="49" spans="1:49">
      <c r="A49" s="910"/>
      <c r="B49" s="301" t="str">
        <f>$AN48</f>
        <v>625225TA0A</v>
      </c>
      <c r="C49" s="900"/>
      <c r="D49" s="894"/>
      <c r="E49" s="897"/>
      <c r="F49" s="302" t="s">
        <v>8818</v>
      </c>
      <c r="G49" s="303" t="s">
        <v>8819</v>
      </c>
      <c r="H49" s="304">
        <v>110000</v>
      </c>
      <c r="I49" s="305">
        <v>26795</v>
      </c>
      <c r="J49" s="306" t="s">
        <v>8820</v>
      </c>
      <c r="K49" s="307">
        <v>2210</v>
      </c>
      <c r="L49" s="308">
        <v>339</v>
      </c>
      <c r="M49" s="308">
        <v>2461</v>
      </c>
      <c r="N49" s="308">
        <v>2889</v>
      </c>
      <c r="O49" s="308">
        <v>2409</v>
      </c>
      <c r="P49" s="308">
        <v>3208</v>
      </c>
      <c r="Q49" s="308">
        <v>1886</v>
      </c>
      <c r="R49" s="308">
        <v>2336</v>
      </c>
      <c r="S49" s="308">
        <v>2738</v>
      </c>
      <c r="T49" s="308">
        <v>4240</v>
      </c>
      <c r="U49" s="308">
        <v>4082</v>
      </c>
      <c r="V49" s="309">
        <v>3959</v>
      </c>
      <c r="W49" s="310">
        <f>H48+K49</f>
        <v>107612</v>
      </c>
      <c r="X49" s="310">
        <f t="shared" ref="X49:AH49" si="32">W49+L49</f>
        <v>107951</v>
      </c>
      <c r="Y49" s="310">
        <f t="shared" si="32"/>
        <v>110412</v>
      </c>
      <c r="Z49" s="310">
        <f t="shared" si="32"/>
        <v>113301</v>
      </c>
      <c r="AA49" s="310">
        <f t="shared" si="32"/>
        <v>115710</v>
      </c>
      <c r="AB49" s="310">
        <f t="shared" si="32"/>
        <v>118918</v>
      </c>
      <c r="AC49" s="310">
        <f t="shared" si="32"/>
        <v>120804</v>
      </c>
      <c r="AD49" s="310">
        <f t="shared" si="32"/>
        <v>123140</v>
      </c>
      <c r="AE49" s="310">
        <f t="shared" si="32"/>
        <v>125878</v>
      </c>
      <c r="AF49" s="310">
        <f t="shared" si="32"/>
        <v>130118</v>
      </c>
      <c r="AG49" s="310">
        <f t="shared" si="32"/>
        <v>134200</v>
      </c>
      <c r="AH49" s="310">
        <f t="shared" si="32"/>
        <v>138159</v>
      </c>
    </row>
    <row r="50" spans="1:49">
      <c r="A50" s="911"/>
      <c r="B50" s="311"/>
      <c r="C50" s="904"/>
      <c r="D50" s="895"/>
      <c r="E50" s="898"/>
      <c r="F50" s="312" t="s">
        <v>8821</v>
      </c>
      <c r="G50" s="313" t="s">
        <v>8819</v>
      </c>
      <c r="H50" s="314">
        <v>130000</v>
      </c>
      <c r="I50" s="315">
        <f>I49-I48</f>
        <v>-5961</v>
      </c>
      <c r="J50" s="316" t="s">
        <v>8822</v>
      </c>
      <c r="K50" s="317">
        <f>H48+K48</f>
        <v>107612</v>
      </c>
      <c r="L50" s="318">
        <f t="shared" ref="L50:V50" si="33">IF(K50&gt;=$H50,L48,L48+K50)</f>
        <v>110924</v>
      </c>
      <c r="M50" s="318">
        <f t="shared" si="33"/>
        <v>113471</v>
      </c>
      <c r="N50" s="318">
        <f t="shared" si="33"/>
        <v>116296</v>
      </c>
      <c r="O50" s="318">
        <f t="shared" si="33"/>
        <v>119136</v>
      </c>
      <c r="P50" s="318">
        <f t="shared" si="33"/>
        <v>122097</v>
      </c>
      <c r="Q50" s="318">
        <f t="shared" si="33"/>
        <v>124968</v>
      </c>
      <c r="R50" s="318">
        <f t="shared" si="33"/>
        <v>128689</v>
      </c>
      <c r="S50" s="318">
        <f t="shared" si="33"/>
        <v>129605</v>
      </c>
      <c r="T50" s="318">
        <f t="shared" si="33"/>
        <v>132271</v>
      </c>
      <c r="U50" s="318">
        <f t="shared" si="33"/>
        <v>4182</v>
      </c>
      <c r="V50" s="319">
        <f t="shared" si="33"/>
        <v>8929</v>
      </c>
    </row>
    <row r="51" spans="1:49">
      <c r="A51" s="909">
        <f>$AM51</f>
        <v>17</v>
      </c>
      <c r="B51" s="320" t="str">
        <f>$AR51</f>
        <v>008A</v>
      </c>
      <c r="C51" s="899">
        <f>$AO51</f>
        <v>4</v>
      </c>
      <c r="D51" s="893" t="str">
        <f>$AP51</f>
        <v>PI</v>
      </c>
      <c r="E51" s="896" t="str">
        <f>$AQ51</f>
        <v>D17D0874</v>
      </c>
      <c r="F51" s="321" t="s">
        <v>8813</v>
      </c>
      <c r="G51" s="322">
        <v>44583</v>
      </c>
      <c r="H51" s="323">
        <v>105402</v>
      </c>
      <c r="I51" s="324">
        <v>32756</v>
      </c>
      <c r="J51" s="325" t="s">
        <v>8814</v>
      </c>
      <c r="K51" s="326">
        <v>2210</v>
      </c>
      <c r="L51" s="327">
        <v>3312</v>
      </c>
      <c r="M51" s="327">
        <v>2547</v>
      </c>
      <c r="N51" s="327">
        <v>2825</v>
      </c>
      <c r="O51" s="327">
        <v>2840</v>
      </c>
      <c r="P51" s="327">
        <v>2961</v>
      </c>
      <c r="Q51" s="327">
        <v>2871</v>
      </c>
      <c r="R51" s="327">
        <v>3721</v>
      </c>
      <c r="S51" s="327">
        <v>916</v>
      </c>
      <c r="T51" s="327">
        <v>2666</v>
      </c>
      <c r="U51" s="327">
        <v>4182</v>
      </c>
      <c r="V51" s="328">
        <v>4747</v>
      </c>
      <c r="AM51" s="259">
        <v>17</v>
      </c>
      <c r="AN51" s="259" t="s">
        <v>1425</v>
      </c>
      <c r="AO51" s="259">
        <v>4</v>
      </c>
      <c r="AP51" s="259" t="s">
        <v>8845</v>
      </c>
      <c r="AQ51" s="259" t="s">
        <v>8846</v>
      </c>
      <c r="AR51" s="259" t="s">
        <v>8817</v>
      </c>
      <c r="AS51" s="259">
        <v>110000</v>
      </c>
      <c r="AT51" s="259">
        <v>160000</v>
      </c>
      <c r="AU51" s="259">
        <v>214718</v>
      </c>
    </row>
    <row r="52" spans="1:49">
      <c r="A52" s="910"/>
      <c r="B52" s="301" t="str">
        <f>$AN51</f>
        <v>625225TA0A</v>
      </c>
      <c r="C52" s="900"/>
      <c r="D52" s="894"/>
      <c r="E52" s="897"/>
      <c r="F52" s="302" t="s">
        <v>8818</v>
      </c>
      <c r="G52" s="303" t="s">
        <v>8819</v>
      </c>
      <c r="H52" s="304">
        <v>110000</v>
      </c>
      <c r="I52" s="305">
        <v>26795</v>
      </c>
      <c r="J52" s="306" t="s">
        <v>8820</v>
      </c>
      <c r="K52" s="307">
        <v>2210</v>
      </c>
      <c r="L52" s="308">
        <v>339</v>
      </c>
      <c r="M52" s="308">
        <v>2461</v>
      </c>
      <c r="N52" s="308">
        <v>2889</v>
      </c>
      <c r="O52" s="308">
        <v>2409</v>
      </c>
      <c r="P52" s="308">
        <v>3208</v>
      </c>
      <c r="Q52" s="308">
        <v>1886</v>
      </c>
      <c r="R52" s="308">
        <v>2336</v>
      </c>
      <c r="S52" s="308">
        <v>2738</v>
      </c>
      <c r="T52" s="308">
        <v>4240</v>
      </c>
      <c r="U52" s="308">
        <v>4082</v>
      </c>
      <c r="V52" s="309">
        <v>3959</v>
      </c>
      <c r="W52" s="310">
        <f>H51+K52</f>
        <v>107612</v>
      </c>
      <c r="X52" s="310">
        <f t="shared" ref="X52:AH52" si="34">W52+L52</f>
        <v>107951</v>
      </c>
      <c r="Y52" s="310">
        <f t="shared" si="34"/>
        <v>110412</v>
      </c>
      <c r="Z52" s="310">
        <f t="shared" si="34"/>
        <v>113301</v>
      </c>
      <c r="AA52" s="310">
        <f t="shared" si="34"/>
        <v>115710</v>
      </c>
      <c r="AB52" s="310">
        <f t="shared" si="34"/>
        <v>118918</v>
      </c>
      <c r="AC52" s="310">
        <f t="shared" si="34"/>
        <v>120804</v>
      </c>
      <c r="AD52" s="310">
        <f t="shared" si="34"/>
        <v>123140</v>
      </c>
      <c r="AE52" s="310">
        <f t="shared" si="34"/>
        <v>125878</v>
      </c>
      <c r="AF52" s="310">
        <f t="shared" si="34"/>
        <v>130118</v>
      </c>
      <c r="AG52" s="310">
        <f t="shared" si="34"/>
        <v>134200</v>
      </c>
      <c r="AH52" s="310">
        <f t="shared" si="34"/>
        <v>138159</v>
      </c>
    </row>
    <row r="53" spans="1:49" ht="15.75" thickBot="1">
      <c r="A53" s="912"/>
      <c r="B53" s="336"/>
      <c r="C53" s="901"/>
      <c r="D53" s="902"/>
      <c r="E53" s="903"/>
      <c r="F53" s="337" t="s">
        <v>8821</v>
      </c>
      <c r="G53" s="338" t="s">
        <v>8847</v>
      </c>
      <c r="H53" s="339">
        <v>160000</v>
      </c>
      <c r="I53" s="340">
        <f>I52-I51</f>
        <v>-5961</v>
      </c>
      <c r="J53" s="341" t="s">
        <v>8822</v>
      </c>
      <c r="K53" s="342">
        <f>H51+K51</f>
        <v>107612</v>
      </c>
      <c r="L53" s="343">
        <f t="shared" ref="L53:V53" si="35">IF(K53&gt;=$H53,L51,L51+K53)</f>
        <v>110924</v>
      </c>
      <c r="M53" s="343">
        <f t="shared" si="35"/>
        <v>113471</v>
      </c>
      <c r="N53" s="343">
        <f t="shared" si="35"/>
        <v>116296</v>
      </c>
      <c r="O53" s="343">
        <f t="shared" si="35"/>
        <v>119136</v>
      </c>
      <c r="P53" s="343">
        <f t="shared" si="35"/>
        <v>122097</v>
      </c>
      <c r="Q53" s="343">
        <f t="shared" si="35"/>
        <v>124968</v>
      </c>
      <c r="R53" s="343">
        <f t="shared" si="35"/>
        <v>128689</v>
      </c>
      <c r="S53" s="343">
        <f t="shared" si="35"/>
        <v>129605</v>
      </c>
      <c r="T53" s="343">
        <f t="shared" si="35"/>
        <v>132271</v>
      </c>
      <c r="U53" s="343">
        <f t="shared" si="35"/>
        <v>136453</v>
      </c>
      <c r="V53" s="344">
        <f t="shared" si="35"/>
        <v>141200</v>
      </c>
    </row>
    <row r="54" spans="1:49" ht="23.25" thickBot="1">
      <c r="A54" s="913" t="s">
        <v>8801</v>
      </c>
      <c r="B54" s="913"/>
      <c r="C54" s="913"/>
      <c r="D54" s="913"/>
      <c r="E54" s="913"/>
      <c r="F54" s="277"/>
      <c r="G54" s="277"/>
      <c r="H54" s="277"/>
      <c r="I54" s="277"/>
      <c r="V54" s="278" t="s">
        <v>8848</v>
      </c>
    </row>
    <row r="55" spans="1:49" ht="16.5" thickTop="1" thickBot="1">
      <c r="A55" s="279" t="s">
        <v>95</v>
      </c>
      <c r="B55" s="280" t="s">
        <v>8803</v>
      </c>
      <c r="C55" s="905" t="s">
        <v>8804</v>
      </c>
      <c r="D55" s="905"/>
      <c r="E55" s="281" t="s">
        <v>8751</v>
      </c>
      <c r="F55" s="905" t="s">
        <v>8805</v>
      </c>
      <c r="G55" s="905"/>
      <c r="H55" s="905"/>
      <c r="I55" s="282" t="s">
        <v>8849</v>
      </c>
      <c r="J55" s="283" t="s">
        <v>8807</v>
      </c>
      <c r="K55" s="284">
        <v>44652</v>
      </c>
      <c r="L55" s="285">
        <v>44682</v>
      </c>
      <c r="M55" s="345">
        <v>44713</v>
      </c>
      <c r="N55" s="345">
        <v>44743</v>
      </c>
      <c r="O55" s="346">
        <v>44774</v>
      </c>
      <c r="P55" s="347">
        <v>44805</v>
      </c>
      <c r="Q55" s="285">
        <v>44835</v>
      </c>
      <c r="R55" s="285">
        <v>44866</v>
      </c>
      <c r="S55" s="285">
        <v>44896</v>
      </c>
      <c r="T55" s="286">
        <v>44927</v>
      </c>
      <c r="U55" s="285">
        <v>44958</v>
      </c>
      <c r="V55" s="287">
        <v>44986</v>
      </c>
      <c r="W55" s="288">
        <v>44652</v>
      </c>
      <c r="X55" s="289">
        <v>44682</v>
      </c>
      <c r="Y55" s="289">
        <v>44713</v>
      </c>
      <c r="Z55" s="289">
        <v>44743</v>
      </c>
      <c r="AA55" s="289">
        <v>44774</v>
      </c>
      <c r="AB55" s="289">
        <v>44805</v>
      </c>
      <c r="AC55" s="289">
        <v>44835</v>
      </c>
      <c r="AD55" s="289">
        <v>44866</v>
      </c>
      <c r="AE55" s="289">
        <v>44896</v>
      </c>
      <c r="AF55" s="290">
        <v>44927</v>
      </c>
      <c r="AG55" s="289">
        <v>44958</v>
      </c>
      <c r="AH55" s="291">
        <v>44986</v>
      </c>
      <c r="AI55" s="260"/>
      <c r="AJ55" s="260"/>
      <c r="AK55" s="260"/>
      <c r="AL55" s="260"/>
      <c r="AM55" s="259" t="s">
        <v>95</v>
      </c>
      <c r="AN55" s="259" t="s">
        <v>86</v>
      </c>
      <c r="AO55" s="259" t="s">
        <v>8754</v>
      </c>
      <c r="AP55" s="259" t="s">
        <v>8808</v>
      </c>
      <c r="AQ55" s="259" t="s">
        <v>8752</v>
      </c>
      <c r="AR55" s="259" t="s">
        <v>8809</v>
      </c>
      <c r="AS55" s="259" t="s">
        <v>8810</v>
      </c>
      <c r="AT55" s="259" t="s">
        <v>8811</v>
      </c>
      <c r="AU55" s="259" t="s">
        <v>8812</v>
      </c>
      <c r="AV55" s="260"/>
      <c r="AW55" s="260"/>
    </row>
    <row r="56" spans="1:49">
      <c r="A56" s="910">
        <f>$AM56</f>
        <v>1</v>
      </c>
      <c r="B56" s="301" t="str">
        <f>$AR56</f>
        <v>008A</v>
      </c>
      <c r="C56" s="900">
        <f>$AO56</f>
        <v>0</v>
      </c>
      <c r="D56" s="894" t="str">
        <f>$AP56</f>
        <v>RCUT</v>
      </c>
      <c r="E56" s="897" t="str">
        <f>$AQ56</f>
        <v>D11D2621</v>
      </c>
      <c r="F56" s="348" t="s">
        <v>8813</v>
      </c>
      <c r="G56" s="294">
        <v>44583</v>
      </c>
      <c r="H56" s="295">
        <v>30255</v>
      </c>
      <c r="I56" s="305">
        <v>32756</v>
      </c>
      <c r="J56" s="349" t="s">
        <v>8814</v>
      </c>
      <c r="K56" s="307">
        <v>2210</v>
      </c>
      <c r="L56" s="308">
        <v>3312</v>
      </c>
      <c r="M56" s="350">
        <v>2547</v>
      </c>
      <c r="N56" s="350">
        <v>2825</v>
      </c>
      <c r="O56" s="351">
        <v>2840</v>
      </c>
      <c r="P56" s="352">
        <v>2961</v>
      </c>
      <c r="Q56" s="308">
        <v>2871</v>
      </c>
      <c r="R56" s="308">
        <v>3721</v>
      </c>
      <c r="S56" s="308">
        <v>916</v>
      </c>
      <c r="T56" s="308">
        <v>2666</v>
      </c>
      <c r="U56" s="308">
        <v>4182</v>
      </c>
      <c r="V56" s="309">
        <v>4747</v>
      </c>
      <c r="AM56" s="259">
        <v>1</v>
      </c>
      <c r="AN56" s="259" t="s">
        <v>1242</v>
      </c>
      <c r="AO56" s="259">
        <v>0</v>
      </c>
      <c r="AP56" s="259" t="s">
        <v>8815</v>
      </c>
      <c r="AQ56" s="259" t="s">
        <v>8816</v>
      </c>
      <c r="AR56" s="259" t="s">
        <v>8817</v>
      </c>
      <c r="AS56" s="259">
        <v>110000</v>
      </c>
      <c r="AT56" s="259">
        <v>160000</v>
      </c>
      <c r="AU56" s="259">
        <v>30255</v>
      </c>
    </row>
    <row r="57" spans="1:49">
      <c r="A57" s="910"/>
      <c r="B57" s="301" t="str">
        <f>$AN56</f>
        <v>172055TA0A</v>
      </c>
      <c r="C57" s="900"/>
      <c r="D57" s="894"/>
      <c r="E57" s="897"/>
      <c r="F57" s="302" t="s">
        <v>8818</v>
      </c>
      <c r="G57" s="303" t="s">
        <v>8819</v>
      </c>
      <c r="H57" s="304">
        <v>110000</v>
      </c>
      <c r="I57" s="305">
        <v>26795</v>
      </c>
      <c r="J57" s="306" t="s">
        <v>8820</v>
      </c>
      <c r="K57" s="307">
        <v>2210</v>
      </c>
      <c r="L57" s="308">
        <v>339</v>
      </c>
      <c r="M57" s="350">
        <v>2461</v>
      </c>
      <c r="N57" s="350">
        <v>2889</v>
      </c>
      <c r="O57" s="351">
        <v>2409</v>
      </c>
      <c r="P57" s="352">
        <v>3208</v>
      </c>
      <c r="Q57" s="308">
        <v>1886</v>
      </c>
      <c r="R57" s="308">
        <v>2336</v>
      </c>
      <c r="S57" s="308">
        <v>2738</v>
      </c>
      <c r="T57" s="308">
        <v>4240</v>
      </c>
      <c r="U57" s="308">
        <v>4082</v>
      </c>
      <c r="V57" s="309">
        <v>3959</v>
      </c>
      <c r="W57" s="310">
        <f>H56+K57</f>
        <v>32465</v>
      </c>
      <c r="X57" s="310">
        <f t="shared" ref="X57:AH57" si="36">W57+L57</f>
        <v>32804</v>
      </c>
      <c r="Y57" s="310">
        <f t="shared" si="36"/>
        <v>35265</v>
      </c>
      <c r="Z57" s="310">
        <f t="shared" si="36"/>
        <v>38154</v>
      </c>
      <c r="AA57" s="310">
        <f t="shared" si="36"/>
        <v>40563</v>
      </c>
      <c r="AB57" s="310">
        <f t="shared" si="36"/>
        <v>43771</v>
      </c>
      <c r="AC57" s="310">
        <f t="shared" si="36"/>
        <v>45657</v>
      </c>
      <c r="AD57" s="310">
        <f t="shared" si="36"/>
        <v>47993</v>
      </c>
      <c r="AE57" s="310">
        <f t="shared" si="36"/>
        <v>50731</v>
      </c>
      <c r="AF57" s="310">
        <f t="shared" si="36"/>
        <v>54971</v>
      </c>
      <c r="AG57" s="310">
        <f t="shared" si="36"/>
        <v>59053</v>
      </c>
      <c r="AH57" s="310">
        <f t="shared" si="36"/>
        <v>63012</v>
      </c>
    </row>
    <row r="58" spans="1:49">
      <c r="A58" s="911"/>
      <c r="B58" s="311"/>
      <c r="C58" s="904"/>
      <c r="D58" s="895"/>
      <c r="E58" s="898"/>
      <c r="F58" s="312" t="s">
        <v>8821</v>
      </c>
      <c r="G58" s="313" t="s">
        <v>8819</v>
      </c>
      <c r="H58" s="314">
        <v>160000</v>
      </c>
      <c r="I58" s="315">
        <f>I57-I56</f>
        <v>-5961</v>
      </c>
      <c r="J58" s="316" t="s">
        <v>8822</v>
      </c>
      <c r="K58" s="317">
        <f>H56+K57</f>
        <v>32465</v>
      </c>
      <c r="L58" s="318">
        <f>K58+L57</f>
        <v>32804</v>
      </c>
      <c r="M58" s="353">
        <f>L58+M57</f>
        <v>35265</v>
      </c>
      <c r="N58" s="353">
        <f>M58+N57</f>
        <v>38154</v>
      </c>
      <c r="O58" s="354">
        <f t="shared" ref="O58:V58" si="37">IF(N58&gt;=$G58,O56,O56+N58)</f>
        <v>40994</v>
      </c>
      <c r="P58" s="355">
        <f t="shared" si="37"/>
        <v>43955</v>
      </c>
      <c r="Q58" s="318">
        <f t="shared" si="37"/>
        <v>46826</v>
      </c>
      <c r="R58" s="318">
        <f t="shared" si="37"/>
        <v>50547</v>
      </c>
      <c r="S58" s="318">
        <f t="shared" si="37"/>
        <v>51463</v>
      </c>
      <c r="T58" s="318">
        <f t="shared" si="37"/>
        <v>54129</v>
      </c>
      <c r="U58" s="318">
        <f t="shared" si="37"/>
        <v>58311</v>
      </c>
      <c r="V58" s="319">
        <f t="shared" si="37"/>
        <v>63058</v>
      </c>
      <c r="W58" s="310"/>
      <c r="X58" s="310"/>
      <c r="Y58" s="310"/>
      <c r="Z58" s="310"/>
      <c r="AA58" s="310"/>
      <c r="AB58" s="310"/>
      <c r="AC58" s="310"/>
      <c r="AD58" s="310"/>
      <c r="AE58" s="310"/>
      <c r="AF58" s="310"/>
      <c r="AG58" s="310"/>
      <c r="AH58" s="310"/>
    </row>
    <row r="59" spans="1:49">
      <c r="A59" s="909">
        <f>$AM59</f>
        <v>2</v>
      </c>
      <c r="B59" s="320" t="str">
        <f>$AR59</f>
        <v>008A</v>
      </c>
      <c r="C59" s="899">
        <f>$AO59</f>
        <v>1</v>
      </c>
      <c r="D59" s="893" t="str">
        <f>$AP59</f>
        <v>DR</v>
      </c>
      <c r="E59" s="896" t="str">
        <f>$AQ59</f>
        <v>D15D4861</v>
      </c>
      <c r="F59" s="321" t="s">
        <v>8813</v>
      </c>
      <c r="G59" s="322">
        <v>44583</v>
      </c>
      <c r="H59" s="323">
        <v>105402</v>
      </c>
      <c r="I59" s="324">
        <v>32756</v>
      </c>
      <c r="J59" s="325" t="s">
        <v>8814</v>
      </c>
      <c r="K59" s="326">
        <v>2210</v>
      </c>
      <c r="L59" s="327">
        <v>3312</v>
      </c>
      <c r="M59" s="356">
        <v>2547</v>
      </c>
      <c r="N59" s="356">
        <v>2825</v>
      </c>
      <c r="O59" s="357">
        <v>2840</v>
      </c>
      <c r="P59" s="358">
        <v>2961</v>
      </c>
      <c r="Q59" s="327">
        <v>2871</v>
      </c>
      <c r="R59" s="327">
        <v>3721</v>
      </c>
      <c r="S59" s="327">
        <v>916</v>
      </c>
      <c r="T59" s="327">
        <v>2666</v>
      </c>
      <c r="U59" s="327">
        <v>4182</v>
      </c>
      <c r="V59" s="328">
        <v>4747</v>
      </c>
      <c r="AM59" s="259">
        <v>2</v>
      </c>
      <c r="AN59" s="259" t="s">
        <v>1242</v>
      </c>
      <c r="AO59" s="259">
        <v>1</v>
      </c>
      <c r="AP59" s="259" t="s">
        <v>8823</v>
      </c>
      <c r="AQ59" s="259" t="s">
        <v>8824</v>
      </c>
      <c r="AR59" s="259" t="s">
        <v>8817</v>
      </c>
      <c r="AS59" s="259">
        <v>200000</v>
      </c>
      <c r="AT59" s="259">
        <v>250000</v>
      </c>
      <c r="AU59" s="259">
        <v>105402</v>
      </c>
    </row>
    <row r="60" spans="1:49">
      <c r="A60" s="910"/>
      <c r="B60" s="301" t="str">
        <f>$AN59</f>
        <v>172055TA0A</v>
      </c>
      <c r="C60" s="900"/>
      <c r="D60" s="894"/>
      <c r="E60" s="897"/>
      <c r="F60" s="302" t="s">
        <v>8818</v>
      </c>
      <c r="G60" s="303" t="s">
        <v>8819</v>
      </c>
      <c r="H60" s="304">
        <v>200000</v>
      </c>
      <c r="I60" s="305">
        <v>26795</v>
      </c>
      <c r="J60" s="306" t="s">
        <v>8820</v>
      </c>
      <c r="K60" s="307">
        <v>2210</v>
      </c>
      <c r="L60" s="308">
        <v>339</v>
      </c>
      <c r="M60" s="350">
        <v>2461</v>
      </c>
      <c r="N60" s="350">
        <v>2889</v>
      </c>
      <c r="O60" s="351">
        <v>2409</v>
      </c>
      <c r="P60" s="352">
        <v>3208</v>
      </c>
      <c r="Q60" s="308">
        <v>1886</v>
      </c>
      <c r="R60" s="308">
        <v>2336</v>
      </c>
      <c r="S60" s="308">
        <v>2738</v>
      </c>
      <c r="T60" s="308">
        <v>4240</v>
      </c>
      <c r="U60" s="308">
        <v>4082</v>
      </c>
      <c r="V60" s="309">
        <v>3959</v>
      </c>
      <c r="W60" s="310">
        <f>H59+K60</f>
        <v>107612</v>
      </c>
      <c r="X60" s="310">
        <f t="shared" ref="X60:AH60" si="38">W60+L60</f>
        <v>107951</v>
      </c>
      <c r="Y60" s="310">
        <f t="shared" si="38"/>
        <v>110412</v>
      </c>
      <c r="Z60" s="310">
        <f t="shared" si="38"/>
        <v>113301</v>
      </c>
      <c r="AA60" s="310">
        <f t="shared" si="38"/>
        <v>115710</v>
      </c>
      <c r="AB60" s="310">
        <f t="shared" si="38"/>
        <v>118918</v>
      </c>
      <c r="AC60" s="310">
        <f t="shared" si="38"/>
        <v>120804</v>
      </c>
      <c r="AD60" s="310">
        <f t="shared" si="38"/>
        <v>123140</v>
      </c>
      <c r="AE60" s="310">
        <f t="shared" si="38"/>
        <v>125878</v>
      </c>
      <c r="AF60" s="310">
        <f t="shared" si="38"/>
        <v>130118</v>
      </c>
      <c r="AG60" s="310">
        <f t="shared" si="38"/>
        <v>134200</v>
      </c>
      <c r="AH60" s="310">
        <f t="shared" si="38"/>
        <v>138159</v>
      </c>
    </row>
    <row r="61" spans="1:49">
      <c r="A61" s="911"/>
      <c r="B61" s="311"/>
      <c r="C61" s="904"/>
      <c r="D61" s="895"/>
      <c r="E61" s="898"/>
      <c r="F61" s="312" t="s">
        <v>8821</v>
      </c>
      <c r="G61" s="313" t="s">
        <v>8819</v>
      </c>
      <c r="H61" s="314">
        <v>250000</v>
      </c>
      <c r="I61" s="315">
        <f>I60-I59</f>
        <v>-5961</v>
      </c>
      <c r="J61" s="316" t="s">
        <v>8822</v>
      </c>
      <c r="K61" s="317">
        <f>H59+K60</f>
        <v>107612</v>
      </c>
      <c r="L61" s="318">
        <f>K61+L60</f>
        <v>107951</v>
      </c>
      <c r="M61" s="353">
        <f>L61+M60</f>
        <v>110412</v>
      </c>
      <c r="N61" s="353">
        <f>M61+N60</f>
        <v>113301</v>
      </c>
      <c r="O61" s="354">
        <f t="shared" ref="O61:V61" si="39">IF(N61&gt;=$G61,O59,O59+N61)</f>
        <v>116141</v>
      </c>
      <c r="P61" s="355">
        <f t="shared" si="39"/>
        <v>119102</v>
      </c>
      <c r="Q61" s="318">
        <f t="shared" si="39"/>
        <v>121973</v>
      </c>
      <c r="R61" s="318">
        <f t="shared" si="39"/>
        <v>125694</v>
      </c>
      <c r="S61" s="318">
        <f t="shared" si="39"/>
        <v>126610</v>
      </c>
      <c r="T61" s="318">
        <f t="shared" si="39"/>
        <v>129276</v>
      </c>
      <c r="U61" s="318">
        <f t="shared" si="39"/>
        <v>133458</v>
      </c>
      <c r="V61" s="319">
        <f t="shared" si="39"/>
        <v>138205</v>
      </c>
    </row>
    <row r="62" spans="1:49">
      <c r="A62" s="909">
        <f>$AM62</f>
        <v>3</v>
      </c>
      <c r="B62" s="320" t="str">
        <f>$AR62</f>
        <v>008A</v>
      </c>
      <c r="C62" s="899">
        <f>$AO62</f>
        <v>2</v>
      </c>
      <c r="D62" s="893" t="str">
        <f>$AP62</f>
        <v>ID</v>
      </c>
      <c r="E62" s="896"/>
      <c r="F62" s="321" t="s">
        <v>8813</v>
      </c>
      <c r="G62" s="322">
        <v>44583</v>
      </c>
      <c r="H62" s="323">
        <v>105402</v>
      </c>
      <c r="I62" s="324">
        <v>32756</v>
      </c>
      <c r="J62" s="325" t="s">
        <v>8814</v>
      </c>
      <c r="K62" s="326">
        <v>2210</v>
      </c>
      <c r="L62" s="327">
        <v>3312</v>
      </c>
      <c r="M62" s="356">
        <v>2547</v>
      </c>
      <c r="N62" s="356">
        <v>2825</v>
      </c>
      <c r="O62" s="357">
        <v>2840</v>
      </c>
      <c r="P62" s="358">
        <v>2961</v>
      </c>
      <c r="Q62" s="327">
        <v>2871</v>
      </c>
      <c r="R62" s="327">
        <v>3721</v>
      </c>
      <c r="S62" s="327">
        <v>916</v>
      </c>
      <c r="T62" s="327">
        <v>2666</v>
      </c>
      <c r="U62" s="327">
        <v>4182</v>
      </c>
      <c r="V62" s="328">
        <v>4747</v>
      </c>
      <c r="AM62" s="259">
        <v>3</v>
      </c>
      <c r="AN62" s="259" t="s">
        <v>1242</v>
      </c>
      <c r="AO62" s="259">
        <v>2</v>
      </c>
      <c r="AP62" s="259" t="s">
        <v>8825</v>
      </c>
      <c r="AR62" s="259" t="s">
        <v>8817</v>
      </c>
    </row>
    <row r="63" spans="1:49">
      <c r="A63" s="910"/>
      <c r="B63" s="301" t="str">
        <f>$AN62</f>
        <v>172055TA0A</v>
      </c>
      <c r="C63" s="900"/>
      <c r="D63" s="894"/>
      <c r="E63" s="897"/>
      <c r="F63" s="302" t="s">
        <v>8818</v>
      </c>
      <c r="G63" s="303" t="s">
        <v>8819</v>
      </c>
      <c r="H63" s="304">
        <v>0</v>
      </c>
      <c r="I63" s="305">
        <v>26795</v>
      </c>
      <c r="J63" s="306" t="s">
        <v>8820</v>
      </c>
      <c r="K63" s="307">
        <v>2210</v>
      </c>
      <c r="L63" s="308">
        <v>339</v>
      </c>
      <c r="M63" s="350">
        <v>2461</v>
      </c>
      <c r="N63" s="350">
        <v>2889</v>
      </c>
      <c r="O63" s="351">
        <v>2409</v>
      </c>
      <c r="P63" s="352">
        <v>3208</v>
      </c>
      <c r="Q63" s="308">
        <v>1886</v>
      </c>
      <c r="R63" s="308">
        <v>2336</v>
      </c>
      <c r="S63" s="308">
        <v>2738</v>
      </c>
      <c r="T63" s="308">
        <v>4240</v>
      </c>
      <c r="U63" s="308">
        <v>4082</v>
      </c>
      <c r="V63" s="309">
        <v>3959</v>
      </c>
      <c r="W63" s="310">
        <f>H62+K63</f>
        <v>107612</v>
      </c>
      <c r="X63" s="310">
        <f t="shared" ref="X63:AH63" si="40">W63+L63</f>
        <v>107951</v>
      </c>
      <c r="Y63" s="310">
        <f t="shared" si="40"/>
        <v>110412</v>
      </c>
      <c r="Z63" s="310">
        <f t="shared" si="40"/>
        <v>113301</v>
      </c>
      <c r="AA63" s="310">
        <f t="shared" si="40"/>
        <v>115710</v>
      </c>
      <c r="AB63" s="310">
        <f t="shared" si="40"/>
        <v>118918</v>
      </c>
      <c r="AC63" s="310">
        <f t="shared" si="40"/>
        <v>120804</v>
      </c>
      <c r="AD63" s="310">
        <f t="shared" si="40"/>
        <v>123140</v>
      </c>
      <c r="AE63" s="310">
        <f t="shared" si="40"/>
        <v>125878</v>
      </c>
      <c r="AF63" s="310">
        <f t="shared" si="40"/>
        <v>130118</v>
      </c>
      <c r="AG63" s="310">
        <f t="shared" si="40"/>
        <v>134200</v>
      </c>
      <c r="AH63" s="310">
        <f t="shared" si="40"/>
        <v>138159</v>
      </c>
    </row>
    <row r="64" spans="1:49">
      <c r="A64" s="911"/>
      <c r="B64" s="311"/>
      <c r="C64" s="904"/>
      <c r="D64" s="895"/>
      <c r="E64" s="898"/>
      <c r="F64" s="312" t="s">
        <v>8821</v>
      </c>
      <c r="G64" s="313" t="s">
        <v>8819</v>
      </c>
      <c r="H64" s="314">
        <v>0</v>
      </c>
      <c r="I64" s="315">
        <f>I63-I62</f>
        <v>-5961</v>
      </c>
      <c r="J64" s="316" t="s">
        <v>8822</v>
      </c>
      <c r="K64" s="317">
        <f>H62+K63</f>
        <v>107612</v>
      </c>
      <c r="L64" s="318">
        <f>K64+L63</f>
        <v>107951</v>
      </c>
      <c r="M64" s="353">
        <f>L64+M63</f>
        <v>110412</v>
      </c>
      <c r="N64" s="353">
        <f>M64+N63</f>
        <v>113301</v>
      </c>
      <c r="O64" s="354">
        <f t="shared" ref="O64:V64" si="41">IF(N64&gt;=$G64,O62,O62+N64)</f>
        <v>116141</v>
      </c>
      <c r="P64" s="355">
        <f t="shared" si="41"/>
        <v>119102</v>
      </c>
      <c r="Q64" s="318">
        <f t="shared" si="41"/>
        <v>121973</v>
      </c>
      <c r="R64" s="318">
        <f t="shared" si="41"/>
        <v>125694</v>
      </c>
      <c r="S64" s="318">
        <f t="shared" si="41"/>
        <v>126610</v>
      </c>
      <c r="T64" s="318">
        <f t="shared" si="41"/>
        <v>129276</v>
      </c>
      <c r="U64" s="318">
        <f t="shared" si="41"/>
        <v>133458</v>
      </c>
      <c r="V64" s="319">
        <f t="shared" si="41"/>
        <v>138205</v>
      </c>
    </row>
    <row r="65" spans="1:47">
      <c r="A65" s="909">
        <f>$AM65</f>
        <v>4</v>
      </c>
      <c r="B65" s="320" t="str">
        <f>$AR65</f>
        <v>008A</v>
      </c>
      <c r="C65" s="899">
        <f>$AO65</f>
        <v>3</v>
      </c>
      <c r="D65" s="893" t="str">
        <f>$AP65</f>
        <v>TR</v>
      </c>
      <c r="E65" s="896" t="str">
        <f>$AQ65</f>
        <v>D15D4871</v>
      </c>
      <c r="F65" s="321" t="s">
        <v>8813</v>
      </c>
      <c r="G65" s="322">
        <v>44583</v>
      </c>
      <c r="H65" s="323">
        <v>105402</v>
      </c>
      <c r="I65" s="324">
        <v>32756</v>
      </c>
      <c r="J65" s="325" t="s">
        <v>8814</v>
      </c>
      <c r="K65" s="326">
        <v>2210</v>
      </c>
      <c r="L65" s="327">
        <v>3312</v>
      </c>
      <c r="M65" s="356">
        <v>2547</v>
      </c>
      <c r="N65" s="356">
        <v>2825</v>
      </c>
      <c r="O65" s="357">
        <v>2840</v>
      </c>
      <c r="P65" s="358">
        <v>2961</v>
      </c>
      <c r="Q65" s="327">
        <v>2871</v>
      </c>
      <c r="R65" s="327">
        <v>3721</v>
      </c>
      <c r="S65" s="327">
        <v>916</v>
      </c>
      <c r="T65" s="327">
        <v>2666</v>
      </c>
      <c r="U65" s="327">
        <v>4182</v>
      </c>
      <c r="V65" s="328">
        <v>4747</v>
      </c>
      <c r="AM65" s="259">
        <v>4</v>
      </c>
      <c r="AN65" s="259" t="s">
        <v>1242</v>
      </c>
      <c r="AO65" s="259">
        <v>3</v>
      </c>
      <c r="AP65" s="259" t="s">
        <v>8826</v>
      </c>
      <c r="AQ65" s="259" t="s">
        <v>8827</v>
      </c>
      <c r="AR65" s="259" t="s">
        <v>8817</v>
      </c>
      <c r="AS65" s="259">
        <v>110000</v>
      </c>
      <c r="AT65" s="259">
        <v>160000</v>
      </c>
      <c r="AU65" s="259">
        <v>105402</v>
      </c>
    </row>
    <row r="66" spans="1:47">
      <c r="A66" s="910"/>
      <c r="B66" s="301" t="str">
        <f>$AN65</f>
        <v>172055TA0A</v>
      </c>
      <c r="C66" s="900"/>
      <c r="D66" s="894"/>
      <c r="E66" s="897"/>
      <c r="F66" s="302" t="s">
        <v>8818</v>
      </c>
      <c r="G66" s="303">
        <v>44734</v>
      </c>
      <c r="H66" s="304">
        <v>110000</v>
      </c>
      <c r="I66" s="305">
        <v>26795</v>
      </c>
      <c r="J66" s="306" t="s">
        <v>8820</v>
      </c>
      <c r="K66" s="307">
        <v>2210</v>
      </c>
      <c r="L66" s="308">
        <v>339</v>
      </c>
      <c r="M66" s="350">
        <v>2461</v>
      </c>
      <c r="N66" s="350">
        <v>2889</v>
      </c>
      <c r="O66" s="351">
        <v>2409</v>
      </c>
      <c r="P66" s="352">
        <v>3208</v>
      </c>
      <c r="Q66" s="308">
        <v>1886</v>
      </c>
      <c r="R66" s="308">
        <v>2336</v>
      </c>
      <c r="S66" s="308">
        <v>2738</v>
      </c>
      <c r="T66" s="308">
        <v>4240</v>
      </c>
      <c r="U66" s="308">
        <v>4082</v>
      </c>
      <c r="V66" s="309">
        <v>3959</v>
      </c>
      <c r="W66" s="310">
        <f>H65+K66</f>
        <v>107612</v>
      </c>
      <c r="X66" s="310">
        <f t="shared" ref="X66:AH66" si="42">IF(W66&gt;=$G67,L66,W66+L66)</f>
        <v>339</v>
      </c>
      <c r="Y66" s="310">
        <f t="shared" si="42"/>
        <v>2800</v>
      </c>
      <c r="Z66" s="310">
        <f t="shared" si="42"/>
        <v>5689</v>
      </c>
      <c r="AA66" s="310">
        <f t="shared" si="42"/>
        <v>8098</v>
      </c>
      <c r="AB66" s="310">
        <f t="shared" si="42"/>
        <v>11306</v>
      </c>
      <c r="AC66" s="310">
        <f t="shared" si="42"/>
        <v>13192</v>
      </c>
      <c r="AD66" s="310">
        <f t="shared" si="42"/>
        <v>15528</v>
      </c>
      <c r="AE66" s="310">
        <f t="shared" si="42"/>
        <v>18266</v>
      </c>
      <c r="AF66" s="310">
        <f t="shared" si="42"/>
        <v>22506</v>
      </c>
      <c r="AG66" s="310">
        <f t="shared" si="42"/>
        <v>26588</v>
      </c>
      <c r="AH66" s="310">
        <f t="shared" si="42"/>
        <v>30547</v>
      </c>
    </row>
    <row r="67" spans="1:47">
      <c r="A67" s="911"/>
      <c r="B67" s="311"/>
      <c r="C67" s="904"/>
      <c r="D67" s="895"/>
      <c r="E67" s="898"/>
      <c r="F67" s="312" t="s">
        <v>8821</v>
      </c>
      <c r="G67" s="313">
        <v>44584</v>
      </c>
      <c r="H67" s="314">
        <v>130000</v>
      </c>
      <c r="I67" s="315">
        <f>I66-I65</f>
        <v>-5961</v>
      </c>
      <c r="J67" s="316" t="s">
        <v>8822</v>
      </c>
      <c r="K67" s="317">
        <f>H65+K66</f>
        <v>107612</v>
      </c>
      <c r="L67" s="318">
        <f>K67+L66</f>
        <v>107951</v>
      </c>
      <c r="M67" s="329">
        <f>L67+M66</f>
        <v>110412</v>
      </c>
      <c r="N67" s="353">
        <f>M67+N66</f>
        <v>113301</v>
      </c>
      <c r="O67" s="354">
        <f t="shared" ref="O67:V67" si="43">IF(N67&gt;=$G67,O65,O65+N67)</f>
        <v>2840</v>
      </c>
      <c r="P67" s="355">
        <f t="shared" si="43"/>
        <v>5801</v>
      </c>
      <c r="Q67" s="318">
        <f t="shared" si="43"/>
        <v>8672</v>
      </c>
      <c r="R67" s="359">
        <f t="shared" si="43"/>
        <v>12393</v>
      </c>
      <c r="S67" s="318">
        <f t="shared" si="43"/>
        <v>13309</v>
      </c>
      <c r="T67" s="330">
        <f t="shared" si="43"/>
        <v>15975</v>
      </c>
      <c r="U67" s="318">
        <f t="shared" si="43"/>
        <v>20157</v>
      </c>
      <c r="V67" s="319">
        <f t="shared" si="43"/>
        <v>24904</v>
      </c>
    </row>
    <row r="68" spans="1:47">
      <c r="A68" s="909">
        <f>$AM68</f>
        <v>5</v>
      </c>
      <c r="B68" s="320" t="str">
        <f>$AR68</f>
        <v>008A</v>
      </c>
      <c r="C68" s="899">
        <f>$AO68</f>
        <v>4</v>
      </c>
      <c r="D68" s="893" t="str">
        <f>$AP68</f>
        <v>RST</v>
      </c>
      <c r="E68" s="896" t="str">
        <f>$AQ68</f>
        <v>D15D4881</v>
      </c>
      <c r="F68" s="321" t="s">
        <v>8813</v>
      </c>
      <c r="G68" s="322">
        <v>44583</v>
      </c>
      <c r="H68" s="323">
        <v>105402</v>
      </c>
      <c r="I68" s="324">
        <v>32756</v>
      </c>
      <c r="J68" s="325" t="s">
        <v>8814</v>
      </c>
      <c r="K68" s="326">
        <v>2210</v>
      </c>
      <c r="L68" s="327">
        <v>3312</v>
      </c>
      <c r="M68" s="356">
        <v>2547</v>
      </c>
      <c r="N68" s="356">
        <v>2825</v>
      </c>
      <c r="O68" s="357">
        <v>2840</v>
      </c>
      <c r="P68" s="358">
        <v>2961</v>
      </c>
      <c r="Q68" s="327">
        <v>2871</v>
      </c>
      <c r="R68" s="327">
        <v>3721</v>
      </c>
      <c r="S68" s="327">
        <v>916</v>
      </c>
      <c r="T68" s="327">
        <v>2666</v>
      </c>
      <c r="U68" s="327">
        <v>4182</v>
      </c>
      <c r="V68" s="328">
        <v>4747</v>
      </c>
      <c r="AM68" s="259">
        <v>5</v>
      </c>
      <c r="AN68" s="259" t="s">
        <v>1242</v>
      </c>
      <c r="AO68" s="259">
        <v>4</v>
      </c>
      <c r="AP68" s="259" t="s">
        <v>8828</v>
      </c>
      <c r="AQ68" s="259" t="s">
        <v>8829</v>
      </c>
      <c r="AR68" s="259" t="s">
        <v>8817</v>
      </c>
      <c r="AS68" s="259">
        <v>200000</v>
      </c>
      <c r="AT68" s="259">
        <v>250000</v>
      </c>
      <c r="AU68" s="259">
        <v>105402</v>
      </c>
    </row>
    <row r="69" spans="1:47">
      <c r="A69" s="910"/>
      <c r="B69" s="301" t="str">
        <f>$AN68</f>
        <v>172055TA0A</v>
      </c>
      <c r="C69" s="900"/>
      <c r="D69" s="894"/>
      <c r="E69" s="897"/>
      <c r="F69" s="302" t="s">
        <v>8818</v>
      </c>
      <c r="G69" s="303" t="s">
        <v>8819</v>
      </c>
      <c r="H69" s="304">
        <v>200000</v>
      </c>
      <c r="I69" s="305">
        <v>26795</v>
      </c>
      <c r="J69" s="306" t="s">
        <v>8820</v>
      </c>
      <c r="K69" s="307">
        <v>2210</v>
      </c>
      <c r="L69" s="308">
        <v>339</v>
      </c>
      <c r="M69" s="350">
        <v>2461</v>
      </c>
      <c r="N69" s="350">
        <v>2889</v>
      </c>
      <c r="O69" s="351">
        <v>2409</v>
      </c>
      <c r="P69" s="352">
        <v>3208</v>
      </c>
      <c r="Q69" s="308">
        <v>1886</v>
      </c>
      <c r="R69" s="308">
        <v>2336</v>
      </c>
      <c r="S69" s="308">
        <v>2738</v>
      </c>
      <c r="T69" s="308">
        <v>4240</v>
      </c>
      <c r="U69" s="308">
        <v>4082</v>
      </c>
      <c r="V69" s="309">
        <v>3959</v>
      </c>
      <c r="W69" s="310">
        <f>H68+K69</f>
        <v>107612</v>
      </c>
      <c r="X69" s="310">
        <f t="shared" ref="X69:AH69" si="44">W69+L69</f>
        <v>107951</v>
      </c>
      <c r="Y69" s="310">
        <f t="shared" si="44"/>
        <v>110412</v>
      </c>
      <c r="Z69" s="310">
        <f t="shared" si="44"/>
        <v>113301</v>
      </c>
      <c r="AA69" s="310">
        <f t="shared" si="44"/>
        <v>115710</v>
      </c>
      <c r="AB69" s="310">
        <f t="shared" si="44"/>
        <v>118918</v>
      </c>
      <c r="AC69" s="310">
        <f t="shared" si="44"/>
        <v>120804</v>
      </c>
      <c r="AD69" s="310">
        <f t="shared" si="44"/>
        <v>123140</v>
      </c>
      <c r="AE69" s="310">
        <f t="shared" si="44"/>
        <v>125878</v>
      </c>
      <c r="AF69" s="310">
        <f t="shared" si="44"/>
        <v>130118</v>
      </c>
      <c r="AG69" s="310">
        <f t="shared" si="44"/>
        <v>134200</v>
      </c>
      <c r="AH69" s="310">
        <f t="shared" si="44"/>
        <v>138159</v>
      </c>
    </row>
    <row r="70" spans="1:47">
      <c r="A70" s="911"/>
      <c r="B70" s="311"/>
      <c r="C70" s="904"/>
      <c r="D70" s="895"/>
      <c r="E70" s="898"/>
      <c r="F70" s="312" t="s">
        <v>8821</v>
      </c>
      <c r="G70" s="313" t="s">
        <v>8819</v>
      </c>
      <c r="H70" s="314">
        <v>250000</v>
      </c>
      <c r="I70" s="315">
        <f>I69-I68</f>
        <v>-5961</v>
      </c>
      <c r="J70" s="316" t="s">
        <v>8822</v>
      </c>
      <c r="K70" s="317">
        <f>H68+K69</f>
        <v>107612</v>
      </c>
      <c r="L70" s="318">
        <f>K70+L69</f>
        <v>107951</v>
      </c>
      <c r="M70" s="353">
        <f>L70+M69</f>
        <v>110412</v>
      </c>
      <c r="N70" s="353">
        <f>M70+N69</f>
        <v>113301</v>
      </c>
      <c r="O70" s="354">
        <f t="shared" ref="O70:V70" si="45">IF(N70&gt;=$G70,O68,O68+N70)</f>
        <v>116141</v>
      </c>
      <c r="P70" s="355">
        <f t="shared" si="45"/>
        <v>119102</v>
      </c>
      <c r="Q70" s="318">
        <f t="shared" si="45"/>
        <v>121973</v>
      </c>
      <c r="R70" s="318">
        <f t="shared" si="45"/>
        <v>125694</v>
      </c>
      <c r="S70" s="318">
        <f t="shared" si="45"/>
        <v>126610</v>
      </c>
      <c r="T70" s="318">
        <f t="shared" si="45"/>
        <v>129276</v>
      </c>
      <c r="U70" s="318">
        <f t="shared" si="45"/>
        <v>133458</v>
      </c>
      <c r="V70" s="319">
        <f t="shared" si="45"/>
        <v>138205</v>
      </c>
    </row>
    <row r="71" spans="1:47">
      <c r="A71" s="909">
        <f>$AM71</f>
        <v>6</v>
      </c>
      <c r="B71" s="320" t="str">
        <f>$AR71</f>
        <v>008A</v>
      </c>
      <c r="C71" s="899">
        <f>$AO71</f>
        <v>5</v>
      </c>
      <c r="D71" s="893" t="str">
        <f>$AP71</f>
        <v>PI-CPI</v>
      </c>
      <c r="E71" s="896" t="str">
        <f>$AQ71</f>
        <v>D15D4891</v>
      </c>
      <c r="F71" s="321" t="s">
        <v>8813</v>
      </c>
      <c r="G71" s="322">
        <v>44583</v>
      </c>
      <c r="H71" s="323">
        <v>105402</v>
      </c>
      <c r="I71" s="324">
        <v>32756</v>
      </c>
      <c r="J71" s="325" t="s">
        <v>8814</v>
      </c>
      <c r="K71" s="326">
        <v>2210</v>
      </c>
      <c r="L71" s="327">
        <v>3312</v>
      </c>
      <c r="M71" s="356">
        <v>2547</v>
      </c>
      <c r="N71" s="356">
        <v>2825</v>
      </c>
      <c r="O71" s="357">
        <v>4840</v>
      </c>
      <c r="P71" s="358">
        <v>4961</v>
      </c>
      <c r="Q71" s="327">
        <v>4871</v>
      </c>
      <c r="R71" s="327">
        <v>5721</v>
      </c>
      <c r="S71" s="327">
        <v>2916</v>
      </c>
      <c r="T71" s="327">
        <v>4666</v>
      </c>
      <c r="U71" s="327">
        <v>6182</v>
      </c>
      <c r="V71" s="328">
        <v>6747</v>
      </c>
      <c r="X71" s="331">
        <f t="shared" ref="X71:AH71" si="46">L71+2000</f>
        <v>5312</v>
      </c>
      <c r="Y71" s="331">
        <f t="shared" si="46"/>
        <v>4547</v>
      </c>
      <c r="Z71" s="331">
        <f t="shared" si="46"/>
        <v>4825</v>
      </c>
      <c r="AA71" s="331">
        <f t="shared" si="46"/>
        <v>6840</v>
      </c>
      <c r="AB71" s="331">
        <f t="shared" si="46"/>
        <v>6961</v>
      </c>
      <c r="AC71" s="331">
        <f t="shared" si="46"/>
        <v>6871</v>
      </c>
      <c r="AD71" s="331">
        <f t="shared" si="46"/>
        <v>7721</v>
      </c>
      <c r="AE71" s="331">
        <f t="shared" si="46"/>
        <v>4916</v>
      </c>
      <c r="AF71" s="331">
        <f t="shared" si="46"/>
        <v>6666</v>
      </c>
      <c r="AG71" s="331">
        <f t="shared" si="46"/>
        <v>8182</v>
      </c>
      <c r="AH71" s="331">
        <f t="shared" si="46"/>
        <v>8747</v>
      </c>
      <c r="AM71" s="259">
        <v>6</v>
      </c>
      <c r="AN71" s="259" t="s">
        <v>1242</v>
      </c>
      <c r="AO71" s="259">
        <v>5</v>
      </c>
      <c r="AP71" s="259" t="s">
        <v>8830</v>
      </c>
      <c r="AQ71" s="259" t="s">
        <v>8831</v>
      </c>
      <c r="AR71" s="259" t="s">
        <v>8817</v>
      </c>
      <c r="AS71" s="259">
        <v>110000</v>
      </c>
      <c r="AT71" s="259">
        <v>160000</v>
      </c>
      <c r="AU71" s="259">
        <v>105402</v>
      </c>
    </row>
    <row r="72" spans="1:47">
      <c r="A72" s="910"/>
      <c r="B72" s="301" t="str">
        <f>$AN71</f>
        <v>172055TA0A</v>
      </c>
      <c r="C72" s="900"/>
      <c r="D72" s="894"/>
      <c r="E72" s="897"/>
      <c r="F72" s="302" t="s">
        <v>8818</v>
      </c>
      <c r="G72" s="303">
        <v>44673</v>
      </c>
      <c r="H72" s="304">
        <v>110000</v>
      </c>
      <c r="I72" s="305">
        <v>26795</v>
      </c>
      <c r="J72" s="306" t="s">
        <v>8820</v>
      </c>
      <c r="K72" s="307">
        <v>2210</v>
      </c>
      <c r="L72" s="308">
        <v>339</v>
      </c>
      <c r="M72" s="350">
        <v>2461</v>
      </c>
      <c r="N72" s="350">
        <v>2889</v>
      </c>
      <c r="O72" s="351">
        <v>2409</v>
      </c>
      <c r="P72" s="352">
        <v>3208</v>
      </c>
      <c r="Q72" s="308">
        <v>1886</v>
      </c>
      <c r="R72" s="308">
        <v>2336</v>
      </c>
      <c r="S72" s="308">
        <v>2738</v>
      </c>
      <c r="T72" s="308">
        <v>4240</v>
      </c>
      <c r="U72" s="308">
        <v>4082</v>
      </c>
      <c r="V72" s="309">
        <v>3959</v>
      </c>
      <c r="W72" s="310">
        <f>H71+K72</f>
        <v>107612</v>
      </c>
      <c r="X72" s="310">
        <f t="shared" ref="X72:AH72" si="47">W72+L72</f>
        <v>107951</v>
      </c>
      <c r="Y72" s="310">
        <f t="shared" si="47"/>
        <v>110412</v>
      </c>
      <c r="Z72" s="310">
        <f t="shared" si="47"/>
        <v>113301</v>
      </c>
      <c r="AA72" s="310">
        <f t="shared" si="47"/>
        <v>115710</v>
      </c>
      <c r="AB72" s="310">
        <f t="shared" si="47"/>
        <v>118918</v>
      </c>
      <c r="AC72" s="310">
        <f t="shared" si="47"/>
        <v>120804</v>
      </c>
      <c r="AD72" s="310">
        <f t="shared" si="47"/>
        <v>123140</v>
      </c>
      <c r="AE72" s="310">
        <f t="shared" si="47"/>
        <v>125878</v>
      </c>
      <c r="AF72" s="310">
        <f t="shared" si="47"/>
        <v>130118</v>
      </c>
      <c r="AG72" s="310">
        <f t="shared" si="47"/>
        <v>134200</v>
      </c>
      <c r="AH72" s="310">
        <f t="shared" si="47"/>
        <v>138159</v>
      </c>
    </row>
    <row r="73" spans="1:47">
      <c r="A73" s="911"/>
      <c r="B73" s="311"/>
      <c r="C73" s="904"/>
      <c r="D73" s="895"/>
      <c r="E73" s="898"/>
      <c r="F73" s="312" t="s">
        <v>8821</v>
      </c>
      <c r="G73" s="313">
        <v>44856</v>
      </c>
      <c r="H73" s="314">
        <v>130000</v>
      </c>
      <c r="I73" s="315">
        <f>I72-I71</f>
        <v>-5961</v>
      </c>
      <c r="J73" s="316" t="s">
        <v>8822</v>
      </c>
      <c r="K73" s="332">
        <f>H71+K72</f>
        <v>107612</v>
      </c>
      <c r="L73" s="318">
        <f>K73+L72</f>
        <v>107951</v>
      </c>
      <c r="M73" s="353">
        <f>L73+M72</f>
        <v>110412</v>
      </c>
      <c r="N73" s="353">
        <f>M73+N72</f>
        <v>113301</v>
      </c>
      <c r="O73" s="360">
        <f t="shared" ref="O73:V73" si="48">IF(N73&gt;=$G73,O71,O71+N73)</f>
        <v>4840</v>
      </c>
      <c r="P73" s="355">
        <f t="shared" si="48"/>
        <v>9801</v>
      </c>
      <c r="Q73" s="330">
        <f t="shared" si="48"/>
        <v>14672</v>
      </c>
      <c r="R73" s="318">
        <f t="shared" si="48"/>
        <v>20393</v>
      </c>
      <c r="S73" s="318">
        <f t="shared" si="48"/>
        <v>23309</v>
      </c>
      <c r="T73" s="318">
        <f t="shared" si="48"/>
        <v>27975</v>
      </c>
      <c r="U73" s="318">
        <f t="shared" si="48"/>
        <v>34157</v>
      </c>
      <c r="V73" s="319">
        <f t="shared" si="48"/>
        <v>40904</v>
      </c>
    </row>
    <row r="74" spans="1:47">
      <c r="A74" s="909">
        <f>$AM74</f>
        <v>7</v>
      </c>
      <c r="B74" s="320" t="str">
        <f>$AR74</f>
        <v>008A</v>
      </c>
      <c r="C74" s="899">
        <f>$AO74</f>
        <v>0</v>
      </c>
      <c r="D74" s="893" t="str">
        <f>$AP74</f>
        <v>RCUT</v>
      </c>
      <c r="E74" s="896" t="str">
        <f>$AQ74</f>
        <v>D11D2621</v>
      </c>
      <c r="F74" s="321" t="s">
        <v>8813</v>
      </c>
      <c r="G74" s="322">
        <v>44583</v>
      </c>
      <c r="H74" s="323">
        <v>105402</v>
      </c>
      <c r="I74" s="324">
        <v>32756</v>
      </c>
      <c r="J74" s="325" t="s">
        <v>8814</v>
      </c>
      <c r="K74" s="326">
        <v>2210</v>
      </c>
      <c r="L74" s="327">
        <v>3312</v>
      </c>
      <c r="M74" s="356">
        <v>2547</v>
      </c>
      <c r="N74" s="356">
        <v>2825</v>
      </c>
      <c r="O74" s="357">
        <v>2840</v>
      </c>
      <c r="P74" s="358">
        <v>2961</v>
      </c>
      <c r="Q74" s="327">
        <v>2871</v>
      </c>
      <c r="R74" s="327">
        <v>3721</v>
      </c>
      <c r="S74" s="327">
        <v>916</v>
      </c>
      <c r="T74" s="327">
        <v>2666</v>
      </c>
      <c r="U74" s="327">
        <v>4182</v>
      </c>
      <c r="V74" s="328">
        <v>4747</v>
      </c>
      <c r="AM74" s="259">
        <v>7</v>
      </c>
      <c r="AN74" s="259" t="s">
        <v>1243</v>
      </c>
      <c r="AO74" s="259">
        <v>0</v>
      </c>
      <c r="AP74" s="259" t="s">
        <v>8815</v>
      </c>
      <c r="AQ74" s="259" t="s">
        <v>8816</v>
      </c>
      <c r="AR74" s="259" t="s">
        <v>8817</v>
      </c>
      <c r="AS74" s="259">
        <v>110000</v>
      </c>
      <c r="AT74" s="259">
        <v>160000</v>
      </c>
      <c r="AU74" s="259">
        <v>30255</v>
      </c>
    </row>
    <row r="75" spans="1:47">
      <c r="A75" s="910"/>
      <c r="B75" s="301" t="str">
        <f>$AN74</f>
        <v>172055TA0A-T</v>
      </c>
      <c r="C75" s="900"/>
      <c r="D75" s="894"/>
      <c r="E75" s="897"/>
      <c r="F75" s="302" t="s">
        <v>8818</v>
      </c>
      <c r="G75" s="303" t="s">
        <v>8819</v>
      </c>
      <c r="H75" s="304">
        <v>110000</v>
      </c>
      <c r="I75" s="305">
        <v>26795</v>
      </c>
      <c r="J75" s="306" t="s">
        <v>8820</v>
      </c>
      <c r="K75" s="307">
        <v>2210</v>
      </c>
      <c r="L75" s="308">
        <v>339</v>
      </c>
      <c r="M75" s="350">
        <v>2461</v>
      </c>
      <c r="N75" s="350">
        <v>2889</v>
      </c>
      <c r="O75" s="351">
        <v>2409</v>
      </c>
      <c r="P75" s="352">
        <v>3208</v>
      </c>
      <c r="Q75" s="308">
        <v>1886</v>
      </c>
      <c r="R75" s="308">
        <v>2336</v>
      </c>
      <c r="S75" s="308">
        <v>2738</v>
      </c>
      <c r="T75" s="308">
        <v>4240</v>
      </c>
      <c r="U75" s="308">
        <v>4082</v>
      </c>
      <c r="V75" s="309">
        <v>3959</v>
      </c>
      <c r="W75" s="310">
        <f>H74+K75</f>
        <v>107612</v>
      </c>
      <c r="X75" s="310">
        <f t="shared" ref="X75:AH75" si="49">W75+L75</f>
        <v>107951</v>
      </c>
      <c r="Y75" s="310">
        <f t="shared" si="49"/>
        <v>110412</v>
      </c>
      <c r="Z75" s="310">
        <f t="shared" si="49"/>
        <v>113301</v>
      </c>
      <c r="AA75" s="310">
        <f t="shared" si="49"/>
        <v>115710</v>
      </c>
      <c r="AB75" s="310">
        <f t="shared" si="49"/>
        <v>118918</v>
      </c>
      <c r="AC75" s="310">
        <f t="shared" si="49"/>
        <v>120804</v>
      </c>
      <c r="AD75" s="310">
        <f t="shared" si="49"/>
        <v>123140</v>
      </c>
      <c r="AE75" s="310">
        <f t="shared" si="49"/>
        <v>125878</v>
      </c>
      <c r="AF75" s="310">
        <f t="shared" si="49"/>
        <v>130118</v>
      </c>
      <c r="AG75" s="310">
        <f t="shared" si="49"/>
        <v>134200</v>
      </c>
      <c r="AH75" s="310">
        <f t="shared" si="49"/>
        <v>138159</v>
      </c>
    </row>
    <row r="76" spans="1:47">
      <c r="A76" s="911"/>
      <c r="B76" s="311"/>
      <c r="C76" s="904"/>
      <c r="D76" s="895"/>
      <c r="E76" s="898"/>
      <c r="F76" s="312" t="s">
        <v>8821</v>
      </c>
      <c r="G76" s="313" t="s">
        <v>8819</v>
      </c>
      <c r="H76" s="314">
        <v>160000</v>
      </c>
      <c r="I76" s="315">
        <f>I75-I74</f>
        <v>-5961</v>
      </c>
      <c r="J76" s="316" t="s">
        <v>8822</v>
      </c>
      <c r="K76" s="317">
        <f>H74+K75</f>
        <v>107612</v>
      </c>
      <c r="L76" s="318">
        <f>K76+L75</f>
        <v>107951</v>
      </c>
      <c r="M76" s="353">
        <f>L76+M75</f>
        <v>110412</v>
      </c>
      <c r="N76" s="353">
        <f>M76+N75</f>
        <v>113301</v>
      </c>
      <c r="O76" s="354">
        <f t="shared" ref="O76:V76" si="50">IF(N76&gt;=$G76,O74,O74+N76)</f>
        <v>116141</v>
      </c>
      <c r="P76" s="355">
        <f t="shared" si="50"/>
        <v>119102</v>
      </c>
      <c r="Q76" s="318">
        <f t="shared" si="50"/>
        <v>121973</v>
      </c>
      <c r="R76" s="318">
        <f t="shared" si="50"/>
        <v>125694</v>
      </c>
      <c r="S76" s="318">
        <f t="shared" si="50"/>
        <v>126610</v>
      </c>
      <c r="T76" s="318">
        <f t="shared" si="50"/>
        <v>129276</v>
      </c>
      <c r="U76" s="318">
        <f t="shared" si="50"/>
        <v>133458</v>
      </c>
      <c r="V76" s="319">
        <f t="shared" si="50"/>
        <v>138205</v>
      </c>
    </row>
    <row r="77" spans="1:47">
      <c r="A77" s="909">
        <f>$AM77</f>
        <v>8</v>
      </c>
      <c r="B77" s="320" t="str">
        <f>$AR77</f>
        <v>008A</v>
      </c>
      <c r="C77" s="899">
        <f>$AO77</f>
        <v>1</v>
      </c>
      <c r="D77" s="893" t="str">
        <f>$AP77</f>
        <v>DR</v>
      </c>
      <c r="E77" s="896" t="str">
        <f>$AQ77</f>
        <v>D15D4861</v>
      </c>
      <c r="F77" s="321" t="s">
        <v>8813</v>
      </c>
      <c r="G77" s="322">
        <v>44583</v>
      </c>
      <c r="H77" s="323">
        <v>105402</v>
      </c>
      <c r="I77" s="324">
        <v>32756</v>
      </c>
      <c r="J77" s="325" t="s">
        <v>8814</v>
      </c>
      <c r="K77" s="326">
        <v>2210</v>
      </c>
      <c r="L77" s="327">
        <v>3312</v>
      </c>
      <c r="M77" s="356">
        <v>2547</v>
      </c>
      <c r="N77" s="356">
        <v>2825</v>
      </c>
      <c r="O77" s="357">
        <v>2840</v>
      </c>
      <c r="P77" s="358">
        <v>2961</v>
      </c>
      <c r="Q77" s="327">
        <v>2871</v>
      </c>
      <c r="R77" s="327">
        <v>3721</v>
      </c>
      <c r="S77" s="327">
        <v>916</v>
      </c>
      <c r="T77" s="327">
        <v>2666</v>
      </c>
      <c r="U77" s="327">
        <v>4182</v>
      </c>
      <c r="V77" s="328">
        <v>4747</v>
      </c>
      <c r="AM77" s="259">
        <v>8</v>
      </c>
      <c r="AN77" s="259" t="s">
        <v>1243</v>
      </c>
      <c r="AO77" s="259">
        <v>1</v>
      </c>
      <c r="AP77" s="259" t="s">
        <v>8823</v>
      </c>
      <c r="AQ77" s="259" t="s">
        <v>8824</v>
      </c>
      <c r="AR77" s="259" t="s">
        <v>8817</v>
      </c>
      <c r="AS77" s="259">
        <v>200000</v>
      </c>
      <c r="AT77" s="259">
        <v>250000</v>
      </c>
      <c r="AU77" s="259">
        <v>105402</v>
      </c>
    </row>
    <row r="78" spans="1:47">
      <c r="A78" s="910"/>
      <c r="B78" s="301" t="str">
        <f>$AN77</f>
        <v>172055TA0A-T</v>
      </c>
      <c r="C78" s="900"/>
      <c r="D78" s="894"/>
      <c r="E78" s="897"/>
      <c r="F78" s="302" t="s">
        <v>8818</v>
      </c>
      <c r="G78" s="303" t="s">
        <v>8819</v>
      </c>
      <c r="H78" s="304">
        <v>200000</v>
      </c>
      <c r="I78" s="305">
        <v>26795</v>
      </c>
      <c r="J78" s="306" t="s">
        <v>8820</v>
      </c>
      <c r="K78" s="307">
        <v>2210</v>
      </c>
      <c r="L78" s="308">
        <v>339</v>
      </c>
      <c r="M78" s="350">
        <v>2461</v>
      </c>
      <c r="N78" s="350">
        <v>2889</v>
      </c>
      <c r="O78" s="351">
        <v>2409</v>
      </c>
      <c r="P78" s="352">
        <v>3208</v>
      </c>
      <c r="Q78" s="308">
        <v>1886</v>
      </c>
      <c r="R78" s="308">
        <v>2336</v>
      </c>
      <c r="S78" s="308">
        <v>2738</v>
      </c>
      <c r="T78" s="308">
        <v>4240</v>
      </c>
      <c r="U78" s="308">
        <v>4082</v>
      </c>
      <c r="V78" s="309">
        <v>3959</v>
      </c>
      <c r="W78" s="310">
        <f>H77+K78</f>
        <v>107612</v>
      </c>
      <c r="X78" s="310">
        <f t="shared" ref="X78:AH78" si="51">W78+L78</f>
        <v>107951</v>
      </c>
      <c r="Y78" s="310">
        <f t="shared" si="51"/>
        <v>110412</v>
      </c>
      <c r="Z78" s="310">
        <f t="shared" si="51"/>
        <v>113301</v>
      </c>
      <c r="AA78" s="310">
        <f t="shared" si="51"/>
        <v>115710</v>
      </c>
      <c r="AB78" s="310">
        <f t="shared" si="51"/>
        <v>118918</v>
      </c>
      <c r="AC78" s="310">
        <f t="shared" si="51"/>
        <v>120804</v>
      </c>
      <c r="AD78" s="310">
        <f t="shared" si="51"/>
        <v>123140</v>
      </c>
      <c r="AE78" s="310">
        <f t="shared" si="51"/>
        <v>125878</v>
      </c>
      <c r="AF78" s="310">
        <f t="shared" si="51"/>
        <v>130118</v>
      </c>
      <c r="AG78" s="310">
        <f t="shared" si="51"/>
        <v>134200</v>
      </c>
      <c r="AH78" s="310">
        <f t="shared" si="51"/>
        <v>138159</v>
      </c>
    </row>
    <row r="79" spans="1:47">
      <c r="A79" s="911"/>
      <c r="B79" s="311"/>
      <c r="C79" s="904"/>
      <c r="D79" s="895"/>
      <c r="E79" s="898"/>
      <c r="F79" s="312" t="s">
        <v>8821</v>
      </c>
      <c r="G79" s="313" t="s">
        <v>8819</v>
      </c>
      <c r="H79" s="314">
        <v>250000</v>
      </c>
      <c r="I79" s="315">
        <f>I78-I77</f>
        <v>-5961</v>
      </c>
      <c r="J79" s="316" t="s">
        <v>8822</v>
      </c>
      <c r="K79" s="317">
        <f>H77+K78</f>
        <v>107612</v>
      </c>
      <c r="L79" s="318">
        <f>K79+L78</f>
        <v>107951</v>
      </c>
      <c r="M79" s="353">
        <f>L79+M78</f>
        <v>110412</v>
      </c>
      <c r="N79" s="353">
        <f>M79+N78</f>
        <v>113301</v>
      </c>
      <c r="O79" s="354">
        <f t="shared" ref="O79:V79" si="52">IF(N79&gt;=$G79,O77,O77+N79)</f>
        <v>116141</v>
      </c>
      <c r="P79" s="355">
        <f t="shared" si="52"/>
        <v>119102</v>
      </c>
      <c r="Q79" s="318">
        <f t="shared" si="52"/>
        <v>121973</v>
      </c>
      <c r="R79" s="318">
        <f t="shared" si="52"/>
        <v>125694</v>
      </c>
      <c r="S79" s="318">
        <f t="shared" si="52"/>
        <v>126610</v>
      </c>
      <c r="T79" s="318">
        <f t="shared" si="52"/>
        <v>129276</v>
      </c>
      <c r="U79" s="318">
        <f t="shared" si="52"/>
        <v>133458</v>
      </c>
      <c r="V79" s="319">
        <f t="shared" si="52"/>
        <v>138205</v>
      </c>
    </row>
    <row r="80" spans="1:47">
      <c r="A80" s="909">
        <f>$AM80</f>
        <v>9</v>
      </c>
      <c r="B80" s="320" t="str">
        <f>$AR80</f>
        <v>008A</v>
      </c>
      <c r="C80" s="899">
        <f>$AO80</f>
        <v>2</v>
      </c>
      <c r="D80" s="893" t="str">
        <f>$AP80</f>
        <v>ID</v>
      </c>
      <c r="E80" s="896"/>
      <c r="F80" s="321" t="s">
        <v>8813</v>
      </c>
      <c r="G80" s="322">
        <v>44583</v>
      </c>
      <c r="H80" s="323">
        <v>105402</v>
      </c>
      <c r="I80" s="324">
        <v>32756</v>
      </c>
      <c r="J80" s="325" t="s">
        <v>8814</v>
      </c>
      <c r="K80" s="326">
        <v>2210</v>
      </c>
      <c r="L80" s="327">
        <v>3312</v>
      </c>
      <c r="M80" s="356">
        <v>2547</v>
      </c>
      <c r="N80" s="356">
        <v>2825</v>
      </c>
      <c r="O80" s="357">
        <v>2840</v>
      </c>
      <c r="P80" s="358">
        <v>2961</v>
      </c>
      <c r="Q80" s="327">
        <v>2871</v>
      </c>
      <c r="R80" s="327">
        <v>3721</v>
      </c>
      <c r="S80" s="327">
        <v>916</v>
      </c>
      <c r="T80" s="327">
        <v>2666</v>
      </c>
      <c r="U80" s="327">
        <v>4182</v>
      </c>
      <c r="V80" s="328">
        <v>4747</v>
      </c>
      <c r="AM80" s="259">
        <v>9</v>
      </c>
      <c r="AN80" s="259" t="s">
        <v>1243</v>
      </c>
      <c r="AO80" s="259">
        <v>2</v>
      </c>
      <c r="AP80" s="259" t="s">
        <v>8825</v>
      </c>
      <c r="AR80" s="259" t="s">
        <v>8817</v>
      </c>
    </row>
    <row r="81" spans="1:47">
      <c r="A81" s="910"/>
      <c r="B81" s="301" t="str">
        <f>$AN80</f>
        <v>172055TA0A-T</v>
      </c>
      <c r="C81" s="900"/>
      <c r="D81" s="894"/>
      <c r="E81" s="897"/>
      <c r="F81" s="302" t="s">
        <v>8818</v>
      </c>
      <c r="G81" s="303" t="s">
        <v>8819</v>
      </c>
      <c r="H81" s="304">
        <v>0</v>
      </c>
      <c r="I81" s="305">
        <v>26795</v>
      </c>
      <c r="J81" s="306" t="s">
        <v>8820</v>
      </c>
      <c r="K81" s="307">
        <v>2210</v>
      </c>
      <c r="L81" s="308">
        <v>339</v>
      </c>
      <c r="M81" s="350">
        <v>2461</v>
      </c>
      <c r="N81" s="350">
        <v>2889</v>
      </c>
      <c r="O81" s="351">
        <v>2409</v>
      </c>
      <c r="P81" s="352">
        <v>3208</v>
      </c>
      <c r="Q81" s="308">
        <v>1886</v>
      </c>
      <c r="R81" s="308">
        <v>2336</v>
      </c>
      <c r="S81" s="308">
        <v>2738</v>
      </c>
      <c r="T81" s="308">
        <v>4240</v>
      </c>
      <c r="U81" s="308">
        <v>4082</v>
      </c>
      <c r="V81" s="309">
        <v>3959</v>
      </c>
      <c r="W81" s="310">
        <f>H80+K81</f>
        <v>107612</v>
      </c>
      <c r="X81" s="310">
        <f t="shared" ref="X81:AH81" si="53">W81+L81</f>
        <v>107951</v>
      </c>
      <c r="Y81" s="310">
        <f t="shared" si="53"/>
        <v>110412</v>
      </c>
      <c r="Z81" s="310">
        <f t="shared" si="53"/>
        <v>113301</v>
      </c>
      <c r="AA81" s="310">
        <f t="shared" si="53"/>
        <v>115710</v>
      </c>
      <c r="AB81" s="310">
        <f t="shared" si="53"/>
        <v>118918</v>
      </c>
      <c r="AC81" s="310">
        <f t="shared" si="53"/>
        <v>120804</v>
      </c>
      <c r="AD81" s="310">
        <f t="shared" si="53"/>
        <v>123140</v>
      </c>
      <c r="AE81" s="310">
        <f t="shared" si="53"/>
        <v>125878</v>
      </c>
      <c r="AF81" s="310">
        <f t="shared" si="53"/>
        <v>130118</v>
      </c>
      <c r="AG81" s="310">
        <f t="shared" si="53"/>
        <v>134200</v>
      </c>
      <c r="AH81" s="310">
        <f t="shared" si="53"/>
        <v>138159</v>
      </c>
    </row>
    <row r="82" spans="1:47">
      <c r="A82" s="911"/>
      <c r="B82" s="311"/>
      <c r="C82" s="904"/>
      <c r="D82" s="895"/>
      <c r="E82" s="898"/>
      <c r="F82" s="312" t="s">
        <v>8821</v>
      </c>
      <c r="G82" s="313" t="s">
        <v>8819</v>
      </c>
      <c r="H82" s="314">
        <v>0</v>
      </c>
      <c r="I82" s="315">
        <f>I81-I80</f>
        <v>-5961</v>
      </c>
      <c r="J82" s="316" t="s">
        <v>8822</v>
      </c>
      <c r="K82" s="317">
        <f>H80+K81</f>
        <v>107612</v>
      </c>
      <c r="L82" s="318">
        <f>K82+L81</f>
        <v>107951</v>
      </c>
      <c r="M82" s="353">
        <f>L82+M81</f>
        <v>110412</v>
      </c>
      <c r="N82" s="353">
        <f>M82+N81</f>
        <v>113301</v>
      </c>
      <c r="O82" s="354">
        <f t="shared" ref="O82:V82" si="54">IF(N82&gt;=$G82,O80,O80+N82)</f>
        <v>116141</v>
      </c>
      <c r="P82" s="355">
        <f t="shared" si="54"/>
        <v>119102</v>
      </c>
      <c r="Q82" s="318">
        <f t="shared" si="54"/>
        <v>121973</v>
      </c>
      <c r="R82" s="318">
        <f t="shared" si="54"/>
        <v>125694</v>
      </c>
      <c r="S82" s="318">
        <f t="shared" si="54"/>
        <v>126610</v>
      </c>
      <c r="T82" s="318">
        <f t="shared" si="54"/>
        <v>129276</v>
      </c>
      <c r="U82" s="318">
        <f t="shared" si="54"/>
        <v>133458</v>
      </c>
      <c r="V82" s="319">
        <f t="shared" si="54"/>
        <v>138205</v>
      </c>
    </row>
    <row r="83" spans="1:47">
      <c r="A83" s="909">
        <f>$AM83</f>
        <v>10</v>
      </c>
      <c r="B83" s="320" t="str">
        <f>$AR83</f>
        <v>008A</v>
      </c>
      <c r="C83" s="899">
        <f>$AO83</f>
        <v>3</v>
      </c>
      <c r="D83" s="893" t="str">
        <f>$AP83</f>
        <v>TR</v>
      </c>
      <c r="E83" s="896" t="str">
        <f>$AQ83</f>
        <v>D15D4871</v>
      </c>
      <c r="F83" s="321" t="s">
        <v>8813</v>
      </c>
      <c r="G83" s="322">
        <v>44583</v>
      </c>
      <c r="H83" s="323">
        <v>105402</v>
      </c>
      <c r="I83" s="324">
        <v>32756</v>
      </c>
      <c r="J83" s="325" t="s">
        <v>8814</v>
      </c>
      <c r="K83" s="326">
        <v>4210</v>
      </c>
      <c r="L83" s="327">
        <v>5312</v>
      </c>
      <c r="M83" s="356">
        <v>4547</v>
      </c>
      <c r="N83" s="356">
        <v>4825</v>
      </c>
      <c r="O83" s="357">
        <v>4840</v>
      </c>
      <c r="P83" s="358">
        <v>4961</v>
      </c>
      <c r="Q83" s="327">
        <v>4871</v>
      </c>
      <c r="R83" s="327">
        <v>5721</v>
      </c>
      <c r="S83" s="327">
        <v>2916</v>
      </c>
      <c r="T83" s="327">
        <v>4666</v>
      </c>
      <c r="U83" s="327">
        <v>6182</v>
      </c>
      <c r="V83" s="328">
        <v>6747</v>
      </c>
      <c r="W83" s="331">
        <f t="shared" ref="W83:AH83" si="55">K83+2000</f>
        <v>6210</v>
      </c>
      <c r="X83" s="331">
        <f t="shared" si="55"/>
        <v>7312</v>
      </c>
      <c r="Y83" s="331">
        <f t="shared" si="55"/>
        <v>6547</v>
      </c>
      <c r="Z83" s="331">
        <f t="shared" si="55"/>
        <v>6825</v>
      </c>
      <c r="AA83" s="331">
        <f t="shared" si="55"/>
        <v>6840</v>
      </c>
      <c r="AB83" s="331">
        <f t="shared" si="55"/>
        <v>6961</v>
      </c>
      <c r="AC83" s="331">
        <f t="shared" si="55"/>
        <v>6871</v>
      </c>
      <c r="AD83" s="331">
        <f t="shared" si="55"/>
        <v>7721</v>
      </c>
      <c r="AE83" s="331">
        <f t="shared" si="55"/>
        <v>4916</v>
      </c>
      <c r="AF83" s="331">
        <f t="shared" si="55"/>
        <v>6666</v>
      </c>
      <c r="AG83" s="331">
        <f t="shared" si="55"/>
        <v>8182</v>
      </c>
      <c r="AH83" s="331">
        <f t="shared" si="55"/>
        <v>8747</v>
      </c>
      <c r="AM83" s="259">
        <v>10</v>
      </c>
      <c r="AN83" s="259" t="s">
        <v>1243</v>
      </c>
      <c r="AO83" s="259">
        <v>3</v>
      </c>
      <c r="AP83" s="259" t="s">
        <v>8826</v>
      </c>
      <c r="AQ83" s="259" t="s">
        <v>8827</v>
      </c>
      <c r="AR83" s="259" t="s">
        <v>8817</v>
      </c>
      <c r="AS83" s="259">
        <v>110000</v>
      </c>
      <c r="AT83" s="259">
        <v>160000</v>
      </c>
      <c r="AU83" s="259">
        <v>105402</v>
      </c>
    </row>
    <row r="84" spans="1:47">
      <c r="A84" s="910"/>
      <c r="B84" s="301" t="str">
        <f>$AN83</f>
        <v>172055TA0A-T</v>
      </c>
      <c r="C84" s="900"/>
      <c r="D84" s="894"/>
      <c r="E84" s="897"/>
      <c r="F84" s="302" t="s">
        <v>8818</v>
      </c>
      <c r="G84" s="303"/>
      <c r="H84" s="304">
        <v>110000</v>
      </c>
      <c r="I84" s="305">
        <v>26795</v>
      </c>
      <c r="J84" s="306" t="s">
        <v>8820</v>
      </c>
      <c r="K84" s="307">
        <v>2210</v>
      </c>
      <c r="L84" s="308">
        <v>339</v>
      </c>
      <c r="M84" s="350">
        <v>2461</v>
      </c>
      <c r="N84" s="350">
        <v>2889</v>
      </c>
      <c r="O84" s="351">
        <v>2409</v>
      </c>
      <c r="P84" s="352">
        <v>3208</v>
      </c>
      <c r="Q84" s="308">
        <v>1886</v>
      </c>
      <c r="R84" s="308">
        <v>2336</v>
      </c>
      <c r="S84" s="308">
        <v>2738</v>
      </c>
      <c r="T84" s="308">
        <v>4240</v>
      </c>
      <c r="U84" s="308">
        <v>4082</v>
      </c>
      <c r="V84" s="309">
        <v>3959</v>
      </c>
      <c r="W84" s="310">
        <f>H83+K84</f>
        <v>107612</v>
      </c>
      <c r="X84" s="310">
        <f t="shared" ref="X84:AH84" si="56">W84+L84</f>
        <v>107951</v>
      </c>
      <c r="Y84" s="310">
        <f t="shared" si="56"/>
        <v>110412</v>
      </c>
      <c r="Z84" s="310">
        <f t="shared" si="56"/>
        <v>113301</v>
      </c>
      <c r="AA84" s="310">
        <f t="shared" si="56"/>
        <v>115710</v>
      </c>
      <c r="AB84" s="310">
        <f t="shared" si="56"/>
        <v>118918</v>
      </c>
      <c r="AC84" s="310">
        <f t="shared" si="56"/>
        <v>120804</v>
      </c>
      <c r="AD84" s="310">
        <f t="shared" si="56"/>
        <v>123140</v>
      </c>
      <c r="AE84" s="310">
        <f t="shared" si="56"/>
        <v>125878</v>
      </c>
      <c r="AF84" s="310">
        <f t="shared" si="56"/>
        <v>130118</v>
      </c>
      <c r="AG84" s="310">
        <f t="shared" si="56"/>
        <v>134200</v>
      </c>
      <c r="AH84" s="310">
        <f t="shared" si="56"/>
        <v>138159</v>
      </c>
    </row>
    <row r="85" spans="1:47">
      <c r="A85" s="911"/>
      <c r="B85" s="311"/>
      <c r="C85" s="904"/>
      <c r="D85" s="895"/>
      <c r="E85" s="898"/>
      <c r="F85" s="312" t="s">
        <v>8821</v>
      </c>
      <c r="G85" s="313" t="s">
        <v>8819</v>
      </c>
      <c r="H85" s="314">
        <v>160000</v>
      </c>
      <c r="I85" s="315">
        <f>I84-I83</f>
        <v>-5961</v>
      </c>
      <c r="J85" s="316" t="s">
        <v>8822</v>
      </c>
      <c r="K85" s="317">
        <f>H83+K84</f>
        <v>107612</v>
      </c>
      <c r="L85" s="318">
        <f>K85+L84</f>
        <v>107951</v>
      </c>
      <c r="M85" s="329">
        <f>L85+M84</f>
        <v>110412</v>
      </c>
      <c r="N85" s="361">
        <f>M85+N84</f>
        <v>113301</v>
      </c>
      <c r="O85" s="354">
        <f>O83</f>
        <v>4840</v>
      </c>
      <c r="P85" s="355">
        <f t="shared" ref="P85:V85" si="57">IF(O85&gt;=$G85,P83,P83+O85)</f>
        <v>9801</v>
      </c>
      <c r="Q85" s="318">
        <f t="shared" si="57"/>
        <v>14672</v>
      </c>
      <c r="R85" s="318">
        <f t="shared" si="57"/>
        <v>20393</v>
      </c>
      <c r="S85" s="318">
        <f t="shared" si="57"/>
        <v>23309</v>
      </c>
      <c r="T85" s="318">
        <f t="shared" si="57"/>
        <v>27975</v>
      </c>
      <c r="U85" s="318">
        <f t="shared" si="57"/>
        <v>34157</v>
      </c>
      <c r="V85" s="362">
        <f t="shared" si="57"/>
        <v>40904</v>
      </c>
    </row>
    <row r="86" spans="1:47">
      <c r="A86" s="909">
        <f>$AM86</f>
        <v>11</v>
      </c>
      <c r="B86" s="320" t="str">
        <f>$AR86</f>
        <v>008A</v>
      </c>
      <c r="C86" s="899">
        <f>$AO86</f>
        <v>4</v>
      </c>
      <c r="D86" s="893" t="str">
        <f>$AP86</f>
        <v>RST</v>
      </c>
      <c r="E86" s="896" t="str">
        <f>$AQ86</f>
        <v>D15D4881</v>
      </c>
      <c r="F86" s="321" t="s">
        <v>8813</v>
      </c>
      <c r="G86" s="322">
        <v>44583</v>
      </c>
      <c r="H86" s="323">
        <v>105402</v>
      </c>
      <c r="I86" s="324">
        <v>32756</v>
      </c>
      <c r="J86" s="325" t="s">
        <v>8814</v>
      </c>
      <c r="K86" s="326">
        <v>2210</v>
      </c>
      <c r="L86" s="327">
        <v>3312</v>
      </c>
      <c r="M86" s="356">
        <v>2547</v>
      </c>
      <c r="N86" s="356">
        <v>2825</v>
      </c>
      <c r="O86" s="357">
        <v>2840</v>
      </c>
      <c r="P86" s="358">
        <v>2961</v>
      </c>
      <c r="Q86" s="327">
        <v>2871</v>
      </c>
      <c r="R86" s="327">
        <v>3721</v>
      </c>
      <c r="S86" s="327">
        <v>916</v>
      </c>
      <c r="T86" s="327">
        <v>2666</v>
      </c>
      <c r="U86" s="327">
        <v>4182</v>
      </c>
      <c r="V86" s="328">
        <v>4747</v>
      </c>
      <c r="AM86" s="259">
        <v>11</v>
      </c>
      <c r="AN86" s="259" t="s">
        <v>1243</v>
      </c>
      <c r="AO86" s="259">
        <v>4</v>
      </c>
      <c r="AP86" s="259" t="s">
        <v>8828</v>
      </c>
      <c r="AQ86" s="259" t="s">
        <v>8829</v>
      </c>
      <c r="AR86" s="259" t="s">
        <v>8817</v>
      </c>
      <c r="AS86" s="259">
        <v>200000</v>
      </c>
      <c r="AT86" s="259">
        <v>250000</v>
      </c>
      <c r="AU86" s="259">
        <v>105402</v>
      </c>
    </row>
    <row r="87" spans="1:47">
      <c r="A87" s="910"/>
      <c r="B87" s="301" t="str">
        <f>$AN86</f>
        <v>172055TA0A-T</v>
      </c>
      <c r="C87" s="900"/>
      <c r="D87" s="894"/>
      <c r="E87" s="897"/>
      <c r="F87" s="302" t="s">
        <v>8818</v>
      </c>
      <c r="G87" s="303">
        <v>44835</v>
      </c>
      <c r="H87" s="304">
        <v>200000</v>
      </c>
      <c r="I87" s="305">
        <v>26795</v>
      </c>
      <c r="J87" s="306" t="s">
        <v>8820</v>
      </c>
      <c r="K87" s="307">
        <v>2210</v>
      </c>
      <c r="L87" s="308">
        <v>339</v>
      </c>
      <c r="M87" s="350">
        <v>2461</v>
      </c>
      <c r="N87" s="350">
        <v>2889</v>
      </c>
      <c r="O87" s="351">
        <v>2409</v>
      </c>
      <c r="P87" s="352">
        <v>3208</v>
      </c>
      <c r="Q87" s="308">
        <v>1886</v>
      </c>
      <c r="R87" s="308">
        <v>2336</v>
      </c>
      <c r="S87" s="308">
        <v>2738</v>
      </c>
      <c r="T87" s="308">
        <v>4240</v>
      </c>
      <c r="U87" s="308">
        <v>4082</v>
      </c>
      <c r="V87" s="309">
        <v>3959</v>
      </c>
      <c r="W87" s="310">
        <f>H86+K87</f>
        <v>107612</v>
      </c>
      <c r="X87" s="310">
        <f t="shared" ref="X87:AH87" si="58">W87+L87</f>
        <v>107951</v>
      </c>
      <c r="Y87" s="310">
        <f t="shared" si="58"/>
        <v>110412</v>
      </c>
      <c r="Z87" s="310">
        <f t="shared" si="58"/>
        <v>113301</v>
      </c>
      <c r="AA87" s="310">
        <f t="shared" si="58"/>
        <v>115710</v>
      </c>
      <c r="AB87" s="310">
        <f t="shared" si="58"/>
        <v>118918</v>
      </c>
      <c r="AC87" s="310">
        <f t="shared" si="58"/>
        <v>120804</v>
      </c>
      <c r="AD87" s="310">
        <f t="shared" si="58"/>
        <v>123140</v>
      </c>
      <c r="AE87" s="310">
        <f t="shared" si="58"/>
        <v>125878</v>
      </c>
      <c r="AF87" s="310">
        <f t="shared" si="58"/>
        <v>130118</v>
      </c>
      <c r="AG87" s="310">
        <f t="shared" si="58"/>
        <v>134200</v>
      </c>
      <c r="AH87" s="310">
        <f t="shared" si="58"/>
        <v>138159</v>
      </c>
    </row>
    <row r="88" spans="1:47">
      <c r="A88" s="911"/>
      <c r="B88" s="311"/>
      <c r="C88" s="904"/>
      <c r="D88" s="895"/>
      <c r="E88" s="898"/>
      <c r="F88" s="312" t="s">
        <v>8821</v>
      </c>
      <c r="G88" s="313" t="s">
        <v>8819</v>
      </c>
      <c r="H88" s="314">
        <v>250000</v>
      </c>
      <c r="I88" s="315">
        <f>I87-I86</f>
        <v>-5961</v>
      </c>
      <c r="J88" s="316" t="s">
        <v>8822</v>
      </c>
      <c r="K88" s="317">
        <f>H86+K87</f>
        <v>107612</v>
      </c>
      <c r="L88" s="318">
        <f>K88+L87</f>
        <v>107951</v>
      </c>
      <c r="M88" s="353">
        <f>L88+M87</f>
        <v>110412</v>
      </c>
      <c r="N88" s="353">
        <f>M88+N87</f>
        <v>113301</v>
      </c>
      <c r="O88" s="354">
        <f t="shared" ref="O88:V88" si="59">IF(N88&gt;=$G88,O86,O86+N88)</f>
        <v>116141</v>
      </c>
      <c r="P88" s="363">
        <f t="shared" si="59"/>
        <v>119102</v>
      </c>
      <c r="Q88" s="364">
        <f t="shared" si="59"/>
        <v>121973</v>
      </c>
      <c r="R88" s="318">
        <f t="shared" si="59"/>
        <v>125694</v>
      </c>
      <c r="S88" s="318">
        <f t="shared" si="59"/>
        <v>126610</v>
      </c>
      <c r="T88" s="318">
        <f t="shared" si="59"/>
        <v>129276</v>
      </c>
      <c r="U88" s="318">
        <f t="shared" si="59"/>
        <v>133458</v>
      </c>
      <c r="V88" s="319">
        <f t="shared" si="59"/>
        <v>138205</v>
      </c>
    </row>
    <row r="89" spans="1:47">
      <c r="A89" s="909">
        <f>$AM89</f>
        <v>12</v>
      </c>
      <c r="B89" s="320" t="str">
        <f>$AR89</f>
        <v>008A</v>
      </c>
      <c r="C89" s="899">
        <f>$AO89</f>
        <v>5</v>
      </c>
      <c r="D89" s="893" t="str">
        <f>$AP89</f>
        <v>PI-CPI</v>
      </c>
      <c r="E89" s="896" t="str">
        <f>$AQ89</f>
        <v>D15D4891</v>
      </c>
      <c r="F89" s="321" t="s">
        <v>8813</v>
      </c>
      <c r="G89" s="322">
        <v>44583</v>
      </c>
      <c r="H89" s="323">
        <v>105402</v>
      </c>
      <c r="I89" s="324">
        <v>32756</v>
      </c>
      <c r="J89" s="325" t="s">
        <v>8814</v>
      </c>
      <c r="K89" s="326">
        <v>2210</v>
      </c>
      <c r="L89" s="327">
        <v>3312</v>
      </c>
      <c r="M89" s="356">
        <v>2547</v>
      </c>
      <c r="N89" s="356">
        <v>2825</v>
      </c>
      <c r="O89" s="357">
        <v>2840</v>
      </c>
      <c r="P89" s="358">
        <v>2961</v>
      </c>
      <c r="Q89" s="327">
        <v>2871</v>
      </c>
      <c r="R89" s="327">
        <v>3721</v>
      </c>
      <c r="S89" s="327">
        <v>916</v>
      </c>
      <c r="T89" s="327">
        <v>2666</v>
      </c>
      <c r="U89" s="327">
        <v>4182</v>
      </c>
      <c r="V89" s="328">
        <v>4747</v>
      </c>
      <c r="AM89" s="259">
        <v>12</v>
      </c>
      <c r="AN89" s="259" t="s">
        <v>1243</v>
      </c>
      <c r="AO89" s="259">
        <v>5</v>
      </c>
      <c r="AP89" s="259" t="s">
        <v>8830</v>
      </c>
      <c r="AQ89" s="259" t="s">
        <v>8831</v>
      </c>
      <c r="AR89" s="259" t="s">
        <v>8817</v>
      </c>
      <c r="AS89" s="259">
        <v>110000</v>
      </c>
      <c r="AT89" s="259">
        <v>140000</v>
      </c>
      <c r="AU89" s="259">
        <v>105402</v>
      </c>
    </row>
    <row r="90" spans="1:47">
      <c r="A90" s="910"/>
      <c r="B90" s="301" t="str">
        <f>$AN89</f>
        <v>172055TA0A-T</v>
      </c>
      <c r="C90" s="900"/>
      <c r="D90" s="894"/>
      <c r="E90" s="897"/>
      <c r="F90" s="302" t="s">
        <v>8818</v>
      </c>
      <c r="G90" s="303">
        <v>44713</v>
      </c>
      <c r="H90" s="304">
        <v>110000</v>
      </c>
      <c r="I90" s="305">
        <v>26795</v>
      </c>
      <c r="J90" s="306" t="s">
        <v>8820</v>
      </c>
      <c r="K90" s="307">
        <v>2210</v>
      </c>
      <c r="L90" s="308">
        <v>339</v>
      </c>
      <c r="M90" s="350">
        <v>2461</v>
      </c>
      <c r="N90" s="350">
        <v>2889</v>
      </c>
      <c r="O90" s="351">
        <v>2409</v>
      </c>
      <c r="P90" s="352">
        <v>3208</v>
      </c>
      <c r="Q90" s="308">
        <v>1886</v>
      </c>
      <c r="R90" s="308">
        <v>2336</v>
      </c>
      <c r="S90" s="308">
        <v>2738</v>
      </c>
      <c r="T90" s="308">
        <v>4240</v>
      </c>
      <c r="U90" s="308">
        <v>4082</v>
      </c>
      <c r="V90" s="309">
        <v>3959</v>
      </c>
      <c r="W90" s="310">
        <f>H89+K90</f>
        <v>107612</v>
      </c>
      <c r="X90" s="310">
        <f t="shared" ref="X90:AH90" si="60">IF(W90&gt;=$G91,L90,W90+L90)</f>
        <v>107951</v>
      </c>
      <c r="Y90" s="310">
        <f t="shared" si="60"/>
        <v>110412</v>
      </c>
      <c r="Z90" s="310">
        <f t="shared" si="60"/>
        <v>113301</v>
      </c>
      <c r="AA90" s="310">
        <f t="shared" si="60"/>
        <v>115710</v>
      </c>
      <c r="AB90" s="310">
        <f t="shared" si="60"/>
        <v>118918</v>
      </c>
      <c r="AC90" s="310">
        <f t="shared" si="60"/>
        <v>120804</v>
      </c>
      <c r="AD90" s="310">
        <f t="shared" si="60"/>
        <v>123140</v>
      </c>
      <c r="AE90" s="310">
        <f t="shared" si="60"/>
        <v>125878</v>
      </c>
      <c r="AF90" s="310">
        <f t="shared" si="60"/>
        <v>130118</v>
      </c>
      <c r="AG90" s="310">
        <f t="shared" si="60"/>
        <v>134200</v>
      </c>
      <c r="AH90" s="310">
        <f t="shared" si="60"/>
        <v>138159</v>
      </c>
    </row>
    <row r="91" spans="1:47">
      <c r="A91" s="911"/>
      <c r="B91" s="311"/>
      <c r="C91" s="904"/>
      <c r="D91" s="895"/>
      <c r="E91" s="898"/>
      <c r="F91" s="312" t="s">
        <v>8821</v>
      </c>
      <c r="G91" s="313" t="s">
        <v>8819</v>
      </c>
      <c r="H91" s="314">
        <v>140000</v>
      </c>
      <c r="I91" s="315">
        <f>I90-I89</f>
        <v>-5961</v>
      </c>
      <c r="J91" s="316" t="s">
        <v>8822</v>
      </c>
      <c r="K91" s="317">
        <f>H89+K90</f>
        <v>107612</v>
      </c>
      <c r="L91" s="318">
        <f>K91+L90</f>
        <v>107951</v>
      </c>
      <c r="M91" s="365">
        <f>L91+M90</f>
        <v>110412</v>
      </c>
      <c r="N91" s="353">
        <f>M91+N90</f>
        <v>113301</v>
      </c>
      <c r="O91" s="354">
        <f t="shared" ref="O91:V91" si="61">IF(N91&gt;=$G91,O89,O89+N91)</f>
        <v>116141</v>
      </c>
      <c r="P91" s="355">
        <f t="shared" si="61"/>
        <v>119102</v>
      </c>
      <c r="Q91" s="318">
        <f t="shared" si="61"/>
        <v>121973</v>
      </c>
      <c r="R91" s="318">
        <f t="shared" si="61"/>
        <v>125694</v>
      </c>
      <c r="S91" s="318">
        <f t="shared" si="61"/>
        <v>126610</v>
      </c>
      <c r="T91" s="318">
        <f t="shared" si="61"/>
        <v>129276</v>
      </c>
      <c r="U91" s="318">
        <f t="shared" si="61"/>
        <v>133458</v>
      </c>
      <c r="V91" s="362">
        <f t="shared" si="61"/>
        <v>138205</v>
      </c>
    </row>
    <row r="92" spans="1:47">
      <c r="A92" s="909">
        <f>$AM92</f>
        <v>13</v>
      </c>
      <c r="B92" s="320" t="str">
        <f>$AR92</f>
        <v>008A</v>
      </c>
      <c r="C92" s="899">
        <f>$AO92</f>
        <v>0</v>
      </c>
      <c r="D92" s="893" t="str">
        <f>$AP92</f>
        <v>BL-PI</v>
      </c>
      <c r="E92" s="896" t="str">
        <f>$AQ92</f>
        <v>D15D3034</v>
      </c>
      <c r="F92" s="321" t="s">
        <v>8813</v>
      </c>
      <c r="G92" s="322">
        <v>44583</v>
      </c>
      <c r="H92" s="323">
        <v>105402</v>
      </c>
      <c r="I92" s="324">
        <v>32756</v>
      </c>
      <c r="J92" s="325" t="s">
        <v>8814</v>
      </c>
      <c r="K92" s="326">
        <v>2210</v>
      </c>
      <c r="L92" s="327">
        <v>3312</v>
      </c>
      <c r="M92" s="356">
        <v>2547</v>
      </c>
      <c r="N92" s="356">
        <v>2825</v>
      </c>
      <c r="O92" s="357">
        <v>2840</v>
      </c>
      <c r="P92" s="358">
        <v>2961</v>
      </c>
      <c r="Q92" s="327">
        <v>2871</v>
      </c>
      <c r="R92" s="327">
        <v>3721</v>
      </c>
      <c r="S92" s="327">
        <v>916</v>
      </c>
      <c r="T92" s="327">
        <v>2666</v>
      </c>
      <c r="U92" s="327">
        <v>4182</v>
      </c>
      <c r="V92" s="328">
        <v>4747</v>
      </c>
      <c r="AM92" s="259">
        <v>13</v>
      </c>
      <c r="AN92" s="259" t="s">
        <v>1425</v>
      </c>
      <c r="AO92" s="259">
        <v>0</v>
      </c>
      <c r="AP92" s="259" t="s">
        <v>8836</v>
      </c>
      <c r="AQ92" s="259" t="s">
        <v>8837</v>
      </c>
      <c r="AR92" s="259" t="s">
        <v>8817</v>
      </c>
      <c r="AS92" s="259">
        <v>110000</v>
      </c>
      <c r="AT92" s="259">
        <v>160000</v>
      </c>
      <c r="AU92" s="259">
        <v>202602</v>
      </c>
    </row>
    <row r="93" spans="1:47">
      <c r="A93" s="910"/>
      <c r="B93" s="301" t="str">
        <f>$AN92</f>
        <v>625225TA0A</v>
      </c>
      <c r="C93" s="900"/>
      <c r="D93" s="894"/>
      <c r="E93" s="897"/>
      <c r="F93" s="302" t="s">
        <v>8818</v>
      </c>
      <c r="G93" s="303" t="s">
        <v>8819</v>
      </c>
      <c r="H93" s="304">
        <v>110000</v>
      </c>
      <c r="I93" s="305">
        <v>26795</v>
      </c>
      <c r="J93" s="306" t="s">
        <v>8820</v>
      </c>
      <c r="K93" s="307">
        <v>2210</v>
      </c>
      <c r="L93" s="308">
        <v>339</v>
      </c>
      <c r="M93" s="350">
        <v>2461</v>
      </c>
      <c r="N93" s="350">
        <v>2889</v>
      </c>
      <c r="O93" s="351">
        <v>2409</v>
      </c>
      <c r="P93" s="352">
        <v>3208</v>
      </c>
      <c r="Q93" s="308">
        <v>1886</v>
      </c>
      <c r="R93" s="308">
        <v>2336</v>
      </c>
      <c r="S93" s="308">
        <v>2738</v>
      </c>
      <c r="T93" s="308">
        <v>4240</v>
      </c>
      <c r="U93" s="308">
        <v>4082</v>
      </c>
      <c r="V93" s="309">
        <v>3959</v>
      </c>
      <c r="W93" s="310">
        <f>H92+K93</f>
        <v>107612</v>
      </c>
      <c r="X93" s="310">
        <f t="shared" ref="X93:AH93" si="62">W93+L93</f>
        <v>107951</v>
      </c>
      <c r="Y93" s="310">
        <f t="shared" si="62"/>
        <v>110412</v>
      </c>
      <c r="Z93" s="310">
        <f t="shared" si="62"/>
        <v>113301</v>
      </c>
      <c r="AA93" s="310">
        <f t="shared" si="62"/>
        <v>115710</v>
      </c>
      <c r="AB93" s="310">
        <f t="shared" si="62"/>
        <v>118918</v>
      </c>
      <c r="AC93" s="310">
        <f t="shared" si="62"/>
        <v>120804</v>
      </c>
      <c r="AD93" s="310">
        <f t="shared" si="62"/>
        <v>123140</v>
      </c>
      <c r="AE93" s="310">
        <f t="shared" si="62"/>
        <v>125878</v>
      </c>
      <c r="AF93" s="310">
        <f t="shared" si="62"/>
        <v>130118</v>
      </c>
      <c r="AG93" s="310">
        <f t="shared" si="62"/>
        <v>134200</v>
      </c>
      <c r="AH93" s="310">
        <f t="shared" si="62"/>
        <v>138159</v>
      </c>
    </row>
    <row r="94" spans="1:47">
      <c r="A94" s="911"/>
      <c r="B94" s="311"/>
      <c r="C94" s="904"/>
      <c r="D94" s="895"/>
      <c r="E94" s="898"/>
      <c r="F94" s="312" t="s">
        <v>8821</v>
      </c>
      <c r="G94" s="313" t="s">
        <v>8819</v>
      </c>
      <c r="H94" s="314">
        <v>160000</v>
      </c>
      <c r="I94" s="315">
        <f>I93-I92</f>
        <v>-5961</v>
      </c>
      <c r="J94" s="316" t="s">
        <v>8822</v>
      </c>
      <c r="K94" s="334">
        <f>H92+K93</f>
        <v>107612</v>
      </c>
      <c r="L94" s="366">
        <f>K94+L93</f>
        <v>107951</v>
      </c>
      <c r="M94" s="353">
        <f>M93</f>
        <v>2461</v>
      </c>
      <c r="N94" s="353">
        <f>M94+N93</f>
        <v>5350</v>
      </c>
      <c r="O94" s="354">
        <f t="shared" ref="O94:V94" si="63">IF(N94&gt;=$G94,O92,O92+N94)</f>
        <v>8190</v>
      </c>
      <c r="P94" s="355">
        <f t="shared" si="63"/>
        <v>11151</v>
      </c>
      <c r="Q94" s="318">
        <f t="shared" si="63"/>
        <v>14022</v>
      </c>
      <c r="R94" s="318">
        <f t="shared" si="63"/>
        <v>17743</v>
      </c>
      <c r="S94" s="318">
        <f t="shared" si="63"/>
        <v>18659</v>
      </c>
      <c r="T94" s="318">
        <f t="shared" si="63"/>
        <v>21325</v>
      </c>
      <c r="U94" s="318">
        <f t="shared" si="63"/>
        <v>25507</v>
      </c>
      <c r="V94" s="319">
        <f t="shared" si="63"/>
        <v>30254</v>
      </c>
    </row>
    <row r="95" spans="1:47">
      <c r="A95" s="909">
        <f>$AM95</f>
        <v>14</v>
      </c>
      <c r="B95" s="320" t="str">
        <f>$AR95</f>
        <v>008A</v>
      </c>
      <c r="C95" s="899">
        <f>$AO95</f>
        <v>1</v>
      </c>
      <c r="D95" s="893" t="str">
        <f>$AP95</f>
        <v>1FO</v>
      </c>
      <c r="E95" s="896" t="str">
        <f>$AQ95</f>
        <v>D15D3044</v>
      </c>
      <c r="F95" s="321" t="s">
        <v>8813</v>
      </c>
      <c r="G95" s="322">
        <v>44583</v>
      </c>
      <c r="H95" s="323">
        <v>105402</v>
      </c>
      <c r="I95" s="324">
        <v>32756</v>
      </c>
      <c r="J95" s="325" t="s">
        <v>8814</v>
      </c>
      <c r="K95" s="326">
        <v>2210</v>
      </c>
      <c r="L95" s="327">
        <v>3312</v>
      </c>
      <c r="M95" s="356">
        <v>2547</v>
      </c>
      <c r="N95" s="356">
        <v>2825</v>
      </c>
      <c r="O95" s="357">
        <v>2840</v>
      </c>
      <c r="P95" s="358">
        <v>2961</v>
      </c>
      <c r="Q95" s="327">
        <v>2871</v>
      </c>
      <c r="R95" s="327">
        <v>3721</v>
      </c>
      <c r="S95" s="327">
        <v>916</v>
      </c>
      <c r="T95" s="327">
        <v>2666</v>
      </c>
      <c r="U95" s="327">
        <v>4182</v>
      </c>
      <c r="V95" s="328">
        <v>4747</v>
      </c>
      <c r="AM95" s="259">
        <v>14</v>
      </c>
      <c r="AN95" s="259" t="s">
        <v>1425</v>
      </c>
      <c r="AO95" s="259">
        <v>1</v>
      </c>
      <c r="AP95" s="259" t="s">
        <v>8839</v>
      </c>
      <c r="AQ95" s="259" t="s">
        <v>8840</v>
      </c>
      <c r="AR95" s="259" t="s">
        <v>8817</v>
      </c>
      <c r="AS95" s="259">
        <v>200000</v>
      </c>
      <c r="AT95" s="259">
        <v>250000</v>
      </c>
      <c r="AU95" s="259">
        <v>214718</v>
      </c>
    </row>
    <row r="96" spans="1:47">
      <c r="A96" s="910"/>
      <c r="B96" s="301" t="str">
        <f>$AN95</f>
        <v>625225TA0A</v>
      </c>
      <c r="C96" s="900"/>
      <c r="D96" s="894"/>
      <c r="E96" s="897"/>
      <c r="F96" s="302" t="s">
        <v>8818</v>
      </c>
      <c r="G96" s="303">
        <v>44673</v>
      </c>
      <c r="H96" s="304">
        <v>200000</v>
      </c>
      <c r="I96" s="305">
        <v>26795</v>
      </c>
      <c r="J96" s="306" t="s">
        <v>8820</v>
      </c>
      <c r="K96" s="307">
        <v>2210</v>
      </c>
      <c r="L96" s="308">
        <v>339</v>
      </c>
      <c r="M96" s="350">
        <v>2461</v>
      </c>
      <c r="N96" s="350">
        <v>2889</v>
      </c>
      <c r="O96" s="351">
        <v>2409</v>
      </c>
      <c r="P96" s="352">
        <v>3208</v>
      </c>
      <c r="Q96" s="308">
        <v>1886</v>
      </c>
      <c r="R96" s="308">
        <v>2336</v>
      </c>
      <c r="S96" s="308">
        <v>2738</v>
      </c>
      <c r="T96" s="308">
        <v>4240</v>
      </c>
      <c r="U96" s="308">
        <v>4082</v>
      </c>
      <c r="V96" s="309">
        <v>3959</v>
      </c>
      <c r="W96" s="310">
        <f>H95+K96</f>
        <v>107612</v>
      </c>
      <c r="X96" s="310">
        <f t="shared" ref="X96:AH96" si="64">W96+L96</f>
        <v>107951</v>
      </c>
      <c r="Y96" s="310">
        <f t="shared" si="64"/>
        <v>110412</v>
      </c>
      <c r="Z96" s="310">
        <f t="shared" si="64"/>
        <v>113301</v>
      </c>
      <c r="AA96" s="310">
        <f t="shared" si="64"/>
        <v>115710</v>
      </c>
      <c r="AB96" s="310">
        <f t="shared" si="64"/>
        <v>118918</v>
      </c>
      <c r="AC96" s="310">
        <f t="shared" si="64"/>
        <v>120804</v>
      </c>
      <c r="AD96" s="310">
        <f t="shared" si="64"/>
        <v>123140</v>
      </c>
      <c r="AE96" s="310">
        <f t="shared" si="64"/>
        <v>125878</v>
      </c>
      <c r="AF96" s="310">
        <f t="shared" si="64"/>
        <v>130118</v>
      </c>
      <c r="AG96" s="310">
        <f t="shared" si="64"/>
        <v>134200</v>
      </c>
      <c r="AH96" s="310">
        <f t="shared" si="64"/>
        <v>138159</v>
      </c>
    </row>
    <row r="97" spans="1:47">
      <c r="A97" s="911"/>
      <c r="B97" s="311"/>
      <c r="C97" s="904"/>
      <c r="D97" s="895"/>
      <c r="E97" s="898"/>
      <c r="F97" s="312" t="s">
        <v>8821</v>
      </c>
      <c r="G97" s="313" t="s">
        <v>8819</v>
      </c>
      <c r="H97" s="314">
        <v>250000</v>
      </c>
      <c r="I97" s="315">
        <f>I96-I95</f>
        <v>-5961</v>
      </c>
      <c r="J97" s="316" t="s">
        <v>8822</v>
      </c>
      <c r="K97" s="335">
        <f>H95+K96</f>
        <v>107612</v>
      </c>
      <c r="L97" s="318">
        <f>K97+L96</f>
        <v>107951</v>
      </c>
      <c r="M97" s="353">
        <f>L97+M96</f>
        <v>110412</v>
      </c>
      <c r="N97" s="353">
        <f>M97+N96</f>
        <v>113301</v>
      </c>
      <c r="O97" s="354">
        <f t="shared" ref="O97:V97" si="65">IF(N97&gt;=$G97,O95,O95+N97)</f>
        <v>116141</v>
      </c>
      <c r="P97" s="355">
        <f t="shared" si="65"/>
        <v>119102</v>
      </c>
      <c r="Q97" s="318">
        <f t="shared" si="65"/>
        <v>121973</v>
      </c>
      <c r="R97" s="318">
        <f t="shared" si="65"/>
        <v>125694</v>
      </c>
      <c r="S97" s="318">
        <f t="shared" si="65"/>
        <v>126610</v>
      </c>
      <c r="T97" s="318">
        <f t="shared" si="65"/>
        <v>129276</v>
      </c>
      <c r="U97" s="318">
        <f t="shared" si="65"/>
        <v>133458</v>
      </c>
      <c r="V97" s="362">
        <f t="shared" si="65"/>
        <v>138205</v>
      </c>
    </row>
    <row r="98" spans="1:47">
      <c r="A98" s="909">
        <f>$AM98</f>
        <v>15</v>
      </c>
      <c r="B98" s="320" t="str">
        <f>$AR98</f>
        <v>008A</v>
      </c>
      <c r="C98" s="899">
        <f>$AO98</f>
        <v>2</v>
      </c>
      <c r="D98" s="893" t="str">
        <f>$AP98</f>
        <v>2FO</v>
      </c>
      <c r="E98" s="896" t="str">
        <f>$AQ98</f>
        <v>D15D3054</v>
      </c>
      <c r="F98" s="321" t="s">
        <v>8813</v>
      </c>
      <c r="G98" s="322">
        <v>44583</v>
      </c>
      <c r="H98" s="323">
        <v>105402</v>
      </c>
      <c r="I98" s="324">
        <v>32756</v>
      </c>
      <c r="J98" s="325" t="s">
        <v>8814</v>
      </c>
      <c r="K98" s="326">
        <v>2210</v>
      </c>
      <c r="L98" s="327">
        <v>3312</v>
      </c>
      <c r="M98" s="356">
        <v>2547</v>
      </c>
      <c r="N98" s="356">
        <v>2825</v>
      </c>
      <c r="O98" s="357">
        <v>2840</v>
      </c>
      <c r="P98" s="358">
        <v>2961</v>
      </c>
      <c r="Q98" s="327">
        <v>2871</v>
      </c>
      <c r="R98" s="327">
        <v>3721</v>
      </c>
      <c r="S98" s="327">
        <v>916</v>
      </c>
      <c r="T98" s="327">
        <v>2666</v>
      </c>
      <c r="U98" s="327">
        <v>4182</v>
      </c>
      <c r="V98" s="328">
        <v>4747</v>
      </c>
      <c r="AM98" s="259">
        <v>15</v>
      </c>
      <c r="AN98" s="259" t="s">
        <v>1425</v>
      </c>
      <c r="AO98" s="259">
        <v>2</v>
      </c>
      <c r="AP98" s="259" t="s">
        <v>8841</v>
      </c>
      <c r="AQ98" s="259" t="s">
        <v>8842</v>
      </c>
      <c r="AR98" s="259" t="s">
        <v>8817</v>
      </c>
      <c r="AS98" s="259">
        <v>200000</v>
      </c>
      <c r="AT98" s="259">
        <v>250000</v>
      </c>
      <c r="AU98" s="259">
        <v>214718</v>
      </c>
    </row>
    <row r="99" spans="1:47">
      <c r="A99" s="910"/>
      <c r="B99" s="301" t="str">
        <f>$AN98</f>
        <v>625225TA0A</v>
      </c>
      <c r="C99" s="900"/>
      <c r="D99" s="894"/>
      <c r="E99" s="897"/>
      <c r="F99" s="302" t="s">
        <v>8818</v>
      </c>
      <c r="G99" s="303">
        <v>44673</v>
      </c>
      <c r="H99" s="304">
        <v>200000</v>
      </c>
      <c r="I99" s="305">
        <v>26795</v>
      </c>
      <c r="J99" s="306" t="s">
        <v>8820</v>
      </c>
      <c r="K99" s="307">
        <v>2210</v>
      </c>
      <c r="L99" s="308">
        <v>339</v>
      </c>
      <c r="M99" s="350">
        <v>2461</v>
      </c>
      <c r="N99" s="350">
        <v>2889</v>
      </c>
      <c r="O99" s="351">
        <v>2409</v>
      </c>
      <c r="P99" s="352">
        <v>3208</v>
      </c>
      <c r="Q99" s="308">
        <v>1886</v>
      </c>
      <c r="R99" s="308">
        <v>2336</v>
      </c>
      <c r="S99" s="308">
        <v>2738</v>
      </c>
      <c r="T99" s="308">
        <v>4240</v>
      </c>
      <c r="U99" s="308">
        <v>4082</v>
      </c>
      <c r="V99" s="309">
        <v>3959</v>
      </c>
      <c r="W99" s="310">
        <f>H98+K99</f>
        <v>107612</v>
      </c>
      <c r="X99" s="310">
        <f t="shared" ref="X99:AH99" si="66">W99+L99</f>
        <v>107951</v>
      </c>
      <c r="Y99" s="310">
        <f t="shared" si="66"/>
        <v>110412</v>
      </c>
      <c r="Z99" s="310">
        <f t="shared" si="66"/>
        <v>113301</v>
      </c>
      <c r="AA99" s="310">
        <f t="shared" si="66"/>
        <v>115710</v>
      </c>
      <c r="AB99" s="310">
        <f t="shared" si="66"/>
        <v>118918</v>
      </c>
      <c r="AC99" s="310">
        <f t="shared" si="66"/>
        <v>120804</v>
      </c>
      <c r="AD99" s="310">
        <f t="shared" si="66"/>
        <v>123140</v>
      </c>
      <c r="AE99" s="310">
        <f t="shared" si="66"/>
        <v>125878</v>
      </c>
      <c r="AF99" s="310">
        <f t="shared" si="66"/>
        <v>130118</v>
      </c>
      <c r="AG99" s="310">
        <f t="shared" si="66"/>
        <v>134200</v>
      </c>
      <c r="AH99" s="310">
        <f t="shared" si="66"/>
        <v>138159</v>
      </c>
    </row>
    <row r="100" spans="1:47">
      <c r="A100" s="911"/>
      <c r="B100" s="311"/>
      <c r="C100" s="904"/>
      <c r="D100" s="895"/>
      <c r="E100" s="898"/>
      <c r="F100" s="312" t="s">
        <v>8821</v>
      </c>
      <c r="G100" s="313" t="s">
        <v>8819</v>
      </c>
      <c r="H100" s="314">
        <v>250000</v>
      </c>
      <c r="I100" s="315">
        <f>I99-I98</f>
        <v>-5961</v>
      </c>
      <c r="J100" s="316" t="s">
        <v>8822</v>
      </c>
      <c r="K100" s="335">
        <f>H98+K99</f>
        <v>107612</v>
      </c>
      <c r="L100" s="318">
        <f>K100+L99</f>
        <v>107951</v>
      </c>
      <c r="M100" s="353">
        <f>L100+M99</f>
        <v>110412</v>
      </c>
      <c r="N100" s="353">
        <f>M100+N99</f>
        <v>113301</v>
      </c>
      <c r="O100" s="354">
        <f t="shared" ref="O100:V100" si="67">IF(N100&gt;=$G100,O98,O98+N100)</f>
        <v>116141</v>
      </c>
      <c r="P100" s="355">
        <f t="shared" si="67"/>
        <v>119102</v>
      </c>
      <c r="Q100" s="318">
        <f t="shared" si="67"/>
        <v>121973</v>
      </c>
      <c r="R100" s="318">
        <f t="shared" si="67"/>
        <v>125694</v>
      </c>
      <c r="S100" s="318">
        <f t="shared" si="67"/>
        <v>126610</v>
      </c>
      <c r="T100" s="318">
        <f t="shared" si="67"/>
        <v>129276</v>
      </c>
      <c r="U100" s="318">
        <f t="shared" si="67"/>
        <v>133458</v>
      </c>
      <c r="V100" s="362">
        <f t="shared" si="67"/>
        <v>138205</v>
      </c>
    </row>
    <row r="101" spans="1:47">
      <c r="A101" s="909">
        <f>$AM101</f>
        <v>16</v>
      </c>
      <c r="B101" s="320" t="str">
        <f>$AR101</f>
        <v>008A</v>
      </c>
      <c r="C101" s="899">
        <f>$AO101</f>
        <v>3</v>
      </c>
      <c r="D101" s="893" t="str">
        <f>$AP101</f>
        <v>CRST</v>
      </c>
      <c r="E101" s="896" t="str">
        <f>$AQ101</f>
        <v>D15D3064</v>
      </c>
      <c r="F101" s="321" t="s">
        <v>8813</v>
      </c>
      <c r="G101" s="322">
        <v>44583</v>
      </c>
      <c r="H101" s="323">
        <v>105402</v>
      </c>
      <c r="I101" s="324">
        <v>32756</v>
      </c>
      <c r="J101" s="325" t="s">
        <v>8814</v>
      </c>
      <c r="K101" s="326">
        <v>2210</v>
      </c>
      <c r="L101" s="327">
        <v>3312</v>
      </c>
      <c r="M101" s="356">
        <v>2547</v>
      </c>
      <c r="N101" s="356">
        <v>2825</v>
      </c>
      <c r="O101" s="357">
        <v>2840</v>
      </c>
      <c r="P101" s="358">
        <v>2961</v>
      </c>
      <c r="Q101" s="327">
        <v>2871</v>
      </c>
      <c r="R101" s="327">
        <v>3721</v>
      </c>
      <c r="S101" s="327">
        <v>916</v>
      </c>
      <c r="T101" s="327">
        <v>2666</v>
      </c>
      <c r="U101" s="327">
        <v>4182</v>
      </c>
      <c r="V101" s="328">
        <v>4747</v>
      </c>
      <c r="AM101" s="259">
        <v>16</v>
      </c>
      <c r="AN101" s="259" t="s">
        <v>1425</v>
      </c>
      <c r="AO101" s="259">
        <v>3</v>
      </c>
      <c r="AP101" s="259" t="s">
        <v>8843</v>
      </c>
      <c r="AQ101" s="259" t="s">
        <v>8844</v>
      </c>
      <c r="AR101" s="259" t="s">
        <v>8817</v>
      </c>
      <c r="AS101" s="259">
        <v>200000</v>
      </c>
      <c r="AT101" s="259">
        <v>250000</v>
      </c>
      <c r="AU101" s="259">
        <v>52290</v>
      </c>
    </row>
    <row r="102" spans="1:47">
      <c r="A102" s="910"/>
      <c r="B102" s="301" t="str">
        <f>$AN101</f>
        <v>625225TA0A</v>
      </c>
      <c r="C102" s="900"/>
      <c r="D102" s="894"/>
      <c r="E102" s="897"/>
      <c r="F102" s="302" t="s">
        <v>8818</v>
      </c>
      <c r="G102" s="303" t="s">
        <v>8819</v>
      </c>
      <c r="H102" s="304">
        <v>110000</v>
      </c>
      <c r="I102" s="305">
        <v>26795</v>
      </c>
      <c r="J102" s="306" t="s">
        <v>8820</v>
      </c>
      <c r="K102" s="307">
        <v>2210</v>
      </c>
      <c r="L102" s="308">
        <v>339</v>
      </c>
      <c r="M102" s="350">
        <v>2461</v>
      </c>
      <c r="N102" s="350">
        <v>2889</v>
      </c>
      <c r="O102" s="351">
        <v>2409</v>
      </c>
      <c r="P102" s="352">
        <v>3208</v>
      </c>
      <c r="Q102" s="308">
        <v>1886</v>
      </c>
      <c r="R102" s="308">
        <v>2336</v>
      </c>
      <c r="S102" s="308">
        <v>2738</v>
      </c>
      <c r="T102" s="308">
        <v>4240</v>
      </c>
      <c r="U102" s="308">
        <v>4082</v>
      </c>
      <c r="V102" s="309">
        <v>3959</v>
      </c>
      <c r="W102" s="310">
        <f>H101+K102</f>
        <v>107612</v>
      </c>
      <c r="X102" s="310">
        <f t="shared" ref="X102:AH102" si="68">W102+L102</f>
        <v>107951</v>
      </c>
      <c r="Y102" s="310">
        <f t="shared" si="68"/>
        <v>110412</v>
      </c>
      <c r="Z102" s="310">
        <f t="shared" si="68"/>
        <v>113301</v>
      </c>
      <c r="AA102" s="310">
        <f t="shared" si="68"/>
        <v>115710</v>
      </c>
      <c r="AB102" s="310">
        <f t="shared" si="68"/>
        <v>118918</v>
      </c>
      <c r="AC102" s="310">
        <f t="shared" si="68"/>
        <v>120804</v>
      </c>
      <c r="AD102" s="310">
        <f t="shared" si="68"/>
        <v>123140</v>
      </c>
      <c r="AE102" s="310">
        <f t="shared" si="68"/>
        <v>125878</v>
      </c>
      <c r="AF102" s="310">
        <f t="shared" si="68"/>
        <v>130118</v>
      </c>
      <c r="AG102" s="310">
        <f t="shared" si="68"/>
        <v>134200</v>
      </c>
      <c r="AH102" s="310">
        <f t="shared" si="68"/>
        <v>138159</v>
      </c>
    </row>
    <row r="103" spans="1:47">
      <c r="A103" s="911"/>
      <c r="B103" s="311"/>
      <c r="C103" s="904"/>
      <c r="D103" s="895"/>
      <c r="E103" s="898"/>
      <c r="F103" s="312" t="s">
        <v>8821</v>
      </c>
      <c r="G103" s="313">
        <v>44796</v>
      </c>
      <c r="H103" s="314">
        <v>130000</v>
      </c>
      <c r="I103" s="315">
        <f>I102-I101</f>
        <v>-5961</v>
      </c>
      <c r="J103" s="316" t="s">
        <v>8822</v>
      </c>
      <c r="K103" s="334">
        <f>H101+K102</f>
        <v>107612</v>
      </c>
      <c r="L103" s="318">
        <f>K103+L102</f>
        <v>107951</v>
      </c>
      <c r="M103" s="353">
        <f>L103+M102</f>
        <v>110412</v>
      </c>
      <c r="N103" s="353">
        <f>M103+N102</f>
        <v>113301</v>
      </c>
      <c r="O103" s="367">
        <f>N103+O102</f>
        <v>115710</v>
      </c>
      <c r="P103" s="355">
        <f t="shared" ref="P103:V103" si="69">IF(O103&gt;=$G103,P101,P101+O103)</f>
        <v>2961</v>
      </c>
      <c r="Q103" s="318">
        <f t="shared" si="69"/>
        <v>5832</v>
      </c>
      <c r="R103" s="318">
        <f t="shared" si="69"/>
        <v>9553</v>
      </c>
      <c r="S103" s="318">
        <f t="shared" si="69"/>
        <v>10469</v>
      </c>
      <c r="T103" s="318">
        <f t="shared" si="69"/>
        <v>13135</v>
      </c>
      <c r="U103" s="318">
        <f t="shared" si="69"/>
        <v>17317</v>
      </c>
      <c r="V103" s="319">
        <f t="shared" si="69"/>
        <v>22064</v>
      </c>
    </row>
    <row r="104" spans="1:47">
      <c r="A104" s="909">
        <f>$AM104</f>
        <v>17</v>
      </c>
      <c r="B104" s="320" t="str">
        <f>$AR104</f>
        <v>008A</v>
      </c>
      <c r="C104" s="899">
        <f>$AO104</f>
        <v>4</v>
      </c>
      <c r="D104" s="893" t="str">
        <f>$AP104</f>
        <v>PI</v>
      </c>
      <c r="E104" s="896" t="str">
        <f>$AQ104</f>
        <v>D17D0874</v>
      </c>
      <c r="F104" s="321" t="s">
        <v>8813</v>
      </c>
      <c r="G104" s="322">
        <v>44583</v>
      </c>
      <c r="H104" s="323">
        <v>105402</v>
      </c>
      <c r="I104" s="324">
        <v>32756</v>
      </c>
      <c r="J104" s="325" t="s">
        <v>8814</v>
      </c>
      <c r="K104" s="326">
        <v>2210</v>
      </c>
      <c r="L104" s="327">
        <v>3312</v>
      </c>
      <c r="M104" s="356">
        <v>2547</v>
      </c>
      <c r="N104" s="356">
        <v>2825</v>
      </c>
      <c r="O104" s="357">
        <v>2840</v>
      </c>
      <c r="P104" s="358">
        <v>2961</v>
      </c>
      <c r="Q104" s="327">
        <v>2871</v>
      </c>
      <c r="R104" s="327">
        <v>3721</v>
      </c>
      <c r="S104" s="327">
        <v>916</v>
      </c>
      <c r="T104" s="327">
        <v>2666</v>
      </c>
      <c r="U104" s="327">
        <v>4182</v>
      </c>
      <c r="V104" s="328">
        <v>4747</v>
      </c>
      <c r="AM104" s="259">
        <v>17</v>
      </c>
      <c r="AN104" s="259" t="s">
        <v>1425</v>
      </c>
      <c r="AO104" s="259">
        <v>4</v>
      </c>
      <c r="AP104" s="259" t="s">
        <v>8845</v>
      </c>
      <c r="AQ104" s="259" t="s">
        <v>8846</v>
      </c>
      <c r="AR104" s="259" t="s">
        <v>8817</v>
      </c>
      <c r="AS104" s="259">
        <v>110000</v>
      </c>
      <c r="AT104" s="259">
        <v>160000</v>
      </c>
      <c r="AU104" s="259">
        <v>214718</v>
      </c>
    </row>
    <row r="105" spans="1:47">
      <c r="A105" s="910"/>
      <c r="B105" s="301" t="str">
        <f>$AN104</f>
        <v>625225TA0A</v>
      </c>
      <c r="C105" s="900"/>
      <c r="D105" s="894"/>
      <c r="E105" s="897"/>
      <c r="F105" s="302" t="s">
        <v>8818</v>
      </c>
      <c r="G105" s="303" t="s">
        <v>8819</v>
      </c>
      <c r="H105" s="304">
        <v>110000</v>
      </c>
      <c r="I105" s="305">
        <v>26795</v>
      </c>
      <c r="J105" s="306" t="s">
        <v>8820</v>
      </c>
      <c r="K105" s="307">
        <v>2210</v>
      </c>
      <c r="L105" s="308">
        <v>339</v>
      </c>
      <c r="M105" s="350">
        <v>2461</v>
      </c>
      <c r="N105" s="350">
        <v>2889</v>
      </c>
      <c r="O105" s="351">
        <v>2409</v>
      </c>
      <c r="P105" s="352">
        <v>3208</v>
      </c>
      <c r="Q105" s="308">
        <v>1886</v>
      </c>
      <c r="R105" s="308">
        <v>2336</v>
      </c>
      <c r="S105" s="308">
        <v>2738</v>
      </c>
      <c r="T105" s="308">
        <v>4240</v>
      </c>
      <c r="U105" s="308">
        <v>4082</v>
      </c>
      <c r="V105" s="309">
        <v>3959</v>
      </c>
      <c r="W105" s="310">
        <f>H104+K105</f>
        <v>107612</v>
      </c>
      <c r="X105" s="310">
        <f t="shared" ref="X105:AH105" si="70">W105+L105</f>
        <v>107951</v>
      </c>
      <c r="Y105" s="310">
        <f t="shared" si="70"/>
        <v>110412</v>
      </c>
      <c r="Z105" s="310">
        <f t="shared" si="70"/>
        <v>113301</v>
      </c>
      <c r="AA105" s="310">
        <f t="shared" si="70"/>
        <v>115710</v>
      </c>
      <c r="AB105" s="310">
        <f t="shared" si="70"/>
        <v>118918</v>
      </c>
      <c r="AC105" s="310">
        <f t="shared" si="70"/>
        <v>120804</v>
      </c>
      <c r="AD105" s="310">
        <f t="shared" si="70"/>
        <v>123140</v>
      </c>
      <c r="AE105" s="310">
        <f t="shared" si="70"/>
        <v>125878</v>
      </c>
      <c r="AF105" s="310">
        <f t="shared" si="70"/>
        <v>130118</v>
      </c>
      <c r="AG105" s="310">
        <f t="shared" si="70"/>
        <v>134200</v>
      </c>
      <c r="AH105" s="310">
        <f t="shared" si="70"/>
        <v>138159</v>
      </c>
    </row>
    <row r="106" spans="1:47" ht="15.75" thickBot="1">
      <c r="A106" s="912"/>
      <c r="B106" s="336"/>
      <c r="C106" s="901"/>
      <c r="D106" s="902"/>
      <c r="E106" s="903"/>
      <c r="F106" s="337" t="s">
        <v>8821</v>
      </c>
      <c r="G106" s="338" t="s">
        <v>8819</v>
      </c>
      <c r="H106" s="339">
        <v>160000</v>
      </c>
      <c r="I106" s="340">
        <f>I105-I104</f>
        <v>-5961</v>
      </c>
      <c r="J106" s="341" t="s">
        <v>8822</v>
      </c>
      <c r="K106" s="368">
        <f>H104+K105</f>
        <v>107612</v>
      </c>
      <c r="L106" s="343">
        <f>L105</f>
        <v>339</v>
      </c>
      <c r="M106" s="369">
        <f>L106+M105</f>
        <v>2800</v>
      </c>
      <c r="N106" s="369">
        <f>M106+N105</f>
        <v>5689</v>
      </c>
      <c r="O106" s="370">
        <f t="shared" ref="O106:V106" si="71">IF(N106&gt;=$G106,O104,O104+N106)</f>
        <v>8529</v>
      </c>
      <c r="P106" s="371">
        <f t="shared" si="71"/>
        <v>11490</v>
      </c>
      <c r="Q106" s="343">
        <f t="shared" si="71"/>
        <v>14361</v>
      </c>
      <c r="R106" s="343">
        <f t="shared" si="71"/>
        <v>18082</v>
      </c>
      <c r="S106" s="343">
        <f t="shared" si="71"/>
        <v>18998</v>
      </c>
      <c r="T106" s="343">
        <f t="shared" si="71"/>
        <v>21664</v>
      </c>
      <c r="U106" s="343">
        <f t="shared" si="71"/>
        <v>25846</v>
      </c>
      <c r="V106" s="344">
        <f t="shared" si="71"/>
        <v>30593</v>
      </c>
    </row>
    <row r="107" spans="1:47">
      <c r="AM107" s="259">
        <v>21</v>
      </c>
      <c r="AN107" s="259" t="s">
        <v>1435</v>
      </c>
      <c r="AO107" s="259">
        <v>2</v>
      </c>
      <c r="AP107" s="259" t="s">
        <v>8841</v>
      </c>
      <c r="AQ107" s="259" t="s">
        <v>8842</v>
      </c>
      <c r="AR107" s="259" t="s">
        <v>8817</v>
      </c>
      <c r="AS107" s="259">
        <v>200000</v>
      </c>
      <c r="AT107" s="259">
        <v>250000</v>
      </c>
      <c r="AU107" s="259">
        <v>214718</v>
      </c>
    </row>
    <row r="110" spans="1:47">
      <c r="AM110" s="259">
        <v>22</v>
      </c>
      <c r="AN110" s="259" t="s">
        <v>1435</v>
      </c>
      <c r="AO110" s="259">
        <v>3</v>
      </c>
      <c r="AP110" s="259" t="s">
        <v>8843</v>
      </c>
      <c r="AQ110" s="259" t="s">
        <v>8844</v>
      </c>
      <c r="AR110" s="259" t="s">
        <v>8817</v>
      </c>
      <c r="AS110" s="259">
        <v>200000</v>
      </c>
      <c r="AT110" s="259">
        <v>250000</v>
      </c>
      <c r="AU110" s="259">
        <v>52290</v>
      </c>
    </row>
    <row r="113" spans="39:47">
      <c r="AM113" s="259">
        <v>23</v>
      </c>
      <c r="AN113" s="259" t="s">
        <v>1435</v>
      </c>
      <c r="AO113" s="259">
        <v>4</v>
      </c>
      <c r="AP113" s="259" t="s">
        <v>8845</v>
      </c>
      <c r="AQ113" s="259" t="s">
        <v>8846</v>
      </c>
      <c r="AR113" s="259" t="s">
        <v>8817</v>
      </c>
      <c r="AS113" s="259">
        <v>110000</v>
      </c>
      <c r="AT113" s="259">
        <v>160000</v>
      </c>
      <c r="AU113" s="259">
        <v>214718</v>
      </c>
    </row>
    <row r="116" spans="39:47">
      <c r="AM116" s="259">
        <v>24</v>
      </c>
      <c r="AN116" s="259" t="s">
        <v>1435</v>
      </c>
      <c r="AO116" s="259">
        <v>5</v>
      </c>
      <c r="AP116" s="259" t="s">
        <v>8850</v>
      </c>
      <c r="AQ116" s="259" t="s">
        <v>8851</v>
      </c>
      <c r="AR116" s="259" t="s">
        <v>8817</v>
      </c>
      <c r="AS116" s="259">
        <v>110000</v>
      </c>
      <c r="AT116" s="259">
        <v>160000</v>
      </c>
      <c r="AU116" s="259">
        <v>107359</v>
      </c>
    </row>
    <row r="119" spans="39:47">
      <c r="AM119" s="259">
        <v>25</v>
      </c>
      <c r="AN119" s="259" t="s">
        <v>1468</v>
      </c>
      <c r="AO119" s="259">
        <v>0</v>
      </c>
      <c r="AP119" s="259" t="s">
        <v>8836</v>
      </c>
      <c r="AQ119" s="259" t="s">
        <v>8852</v>
      </c>
      <c r="AR119" s="259" t="s">
        <v>8817</v>
      </c>
      <c r="AS119" s="259">
        <v>110000</v>
      </c>
      <c r="AT119" s="259">
        <v>160000</v>
      </c>
      <c r="AU119" s="259">
        <v>196488</v>
      </c>
    </row>
    <row r="122" spans="39:47">
      <c r="AM122" s="259">
        <v>26</v>
      </c>
      <c r="AN122" s="259" t="s">
        <v>1468</v>
      </c>
      <c r="AO122" s="259">
        <v>1</v>
      </c>
      <c r="AP122" s="259" t="s">
        <v>8825</v>
      </c>
      <c r="AR122" s="259" t="s">
        <v>8817</v>
      </c>
    </row>
    <row r="125" spans="39:47">
      <c r="AM125" s="259">
        <v>27</v>
      </c>
      <c r="AN125" s="259" t="s">
        <v>1468</v>
      </c>
      <c r="AO125" s="259">
        <v>2</v>
      </c>
      <c r="AP125" s="259" t="s">
        <v>8853</v>
      </c>
      <c r="AQ125" s="259" t="s">
        <v>8854</v>
      </c>
      <c r="AR125" s="259" t="s">
        <v>8817</v>
      </c>
      <c r="AS125" s="259">
        <v>200000</v>
      </c>
      <c r="AT125" s="259">
        <v>250000</v>
      </c>
      <c r="AU125" s="259">
        <v>41406</v>
      </c>
    </row>
    <row r="128" spans="39:47">
      <c r="AM128" s="259">
        <v>28</v>
      </c>
      <c r="AN128" s="259" t="s">
        <v>1468</v>
      </c>
      <c r="AO128" s="259">
        <v>3</v>
      </c>
      <c r="AP128" s="259" t="s">
        <v>8828</v>
      </c>
      <c r="AQ128" s="259" t="s">
        <v>8855</v>
      </c>
      <c r="AR128" s="259" t="s">
        <v>8817</v>
      </c>
      <c r="AS128" s="259">
        <v>200000</v>
      </c>
      <c r="AT128" s="259">
        <v>250000</v>
      </c>
      <c r="AU128" s="259">
        <v>41406</v>
      </c>
    </row>
    <row r="131" spans="39:47">
      <c r="AM131" s="259">
        <v>29</v>
      </c>
      <c r="AN131" s="259" t="s">
        <v>1468</v>
      </c>
      <c r="AO131" s="259">
        <v>4</v>
      </c>
      <c r="AP131" s="259" t="s">
        <v>8843</v>
      </c>
      <c r="AQ131" s="259" t="s">
        <v>8856</v>
      </c>
      <c r="AR131" s="259" t="s">
        <v>8817</v>
      </c>
      <c r="AS131" s="259">
        <v>200000</v>
      </c>
      <c r="AT131" s="259">
        <v>250000</v>
      </c>
      <c r="AU131" s="259">
        <v>41406</v>
      </c>
    </row>
    <row r="134" spans="39:47">
      <c r="AM134" s="259">
        <v>30</v>
      </c>
      <c r="AN134" s="259" t="s">
        <v>1468</v>
      </c>
      <c r="AO134" s="259">
        <v>5</v>
      </c>
      <c r="AP134" s="259" t="s">
        <v>8825</v>
      </c>
      <c r="AR134" s="259" t="s">
        <v>8817</v>
      </c>
      <c r="AS134" s="259">
        <v>110000</v>
      </c>
      <c r="AT134" s="259">
        <v>160000</v>
      </c>
    </row>
    <row r="137" spans="39:47">
      <c r="AM137" s="259">
        <v>31</v>
      </c>
      <c r="AN137" s="259" t="s">
        <v>1468</v>
      </c>
      <c r="AO137" s="259">
        <v>6</v>
      </c>
      <c r="AP137" s="259" t="s">
        <v>8850</v>
      </c>
      <c r="AQ137" s="259" t="s">
        <v>8857</v>
      </c>
      <c r="AR137" s="259" t="s">
        <v>8817</v>
      </c>
      <c r="AS137" s="259">
        <v>110000</v>
      </c>
      <c r="AT137" s="259">
        <v>160000</v>
      </c>
      <c r="AU137" s="259">
        <v>152148</v>
      </c>
    </row>
    <row r="140" spans="39:47">
      <c r="AM140" s="259">
        <v>32</v>
      </c>
      <c r="AN140" s="259" t="s">
        <v>1473</v>
      </c>
      <c r="AO140" s="259">
        <v>0</v>
      </c>
      <c r="AP140" s="259" t="s">
        <v>8836</v>
      </c>
      <c r="AQ140" s="259" t="s">
        <v>8852</v>
      </c>
      <c r="AR140" s="259" t="s">
        <v>8817</v>
      </c>
      <c r="AS140" s="259">
        <v>110000</v>
      </c>
      <c r="AT140" s="259">
        <v>160000</v>
      </c>
      <c r="AU140" s="259">
        <v>196488</v>
      </c>
    </row>
    <row r="143" spans="39:47">
      <c r="AM143" s="259">
        <v>33</v>
      </c>
      <c r="AN143" s="259" t="s">
        <v>1473</v>
      </c>
      <c r="AO143" s="259">
        <v>1</v>
      </c>
      <c r="AP143" s="259" t="s">
        <v>8825</v>
      </c>
      <c r="AR143" s="259" t="s">
        <v>8817</v>
      </c>
    </row>
    <row r="146" spans="39:47">
      <c r="AM146" s="259">
        <v>34</v>
      </c>
      <c r="AN146" s="259" t="s">
        <v>1473</v>
      </c>
      <c r="AO146" s="259">
        <v>2</v>
      </c>
      <c r="AP146" s="259" t="s">
        <v>8853</v>
      </c>
      <c r="AQ146" s="259" t="s">
        <v>8854</v>
      </c>
      <c r="AR146" s="259" t="s">
        <v>8817</v>
      </c>
      <c r="AS146" s="259">
        <v>200000</v>
      </c>
      <c r="AT146" s="259">
        <v>250000</v>
      </c>
      <c r="AU146" s="259">
        <v>41406</v>
      </c>
    </row>
    <row r="149" spans="39:47">
      <c r="AM149" s="259">
        <v>35</v>
      </c>
      <c r="AN149" s="259" t="s">
        <v>1473</v>
      </c>
      <c r="AO149" s="259">
        <v>3</v>
      </c>
      <c r="AP149" s="259" t="s">
        <v>8828</v>
      </c>
      <c r="AQ149" s="259" t="s">
        <v>8855</v>
      </c>
      <c r="AR149" s="259" t="s">
        <v>8817</v>
      </c>
      <c r="AS149" s="259">
        <v>200000</v>
      </c>
      <c r="AT149" s="259">
        <v>250000</v>
      </c>
      <c r="AU149" s="259">
        <v>41406</v>
      </c>
    </row>
    <row r="152" spans="39:47">
      <c r="AM152" s="259">
        <v>36</v>
      </c>
      <c r="AN152" s="259" t="s">
        <v>1473</v>
      </c>
      <c r="AO152" s="259">
        <v>4</v>
      </c>
      <c r="AP152" s="259" t="s">
        <v>8843</v>
      </c>
      <c r="AQ152" s="259" t="s">
        <v>8856</v>
      </c>
      <c r="AR152" s="259" t="s">
        <v>8817</v>
      </c>
      <c r="AS152" s="259">
        <v>200000</v>
      </c>
      <c r="AT152" s="259">
        <v>250000</v>
      </c>
      <c r="AU152" s="259">
        <v>41406</v>
      </c>
    </row>
    <row r="155" spans="39:47">
      <c r="AM155" s="259">
        <v>37</v>
      </c>
      <c r="AN155" s="259" t="s">
        <v>1473</v>
      </c>
      <c r="AO155" s="259">
        <v>5</v>
      </c>
      <c r="AP155" s="259" t="s">
        <v>8825</v>
      </c>
      <c r="AR155" s="259" t="s">
        <v>8817</v>
      </c>
      <c r="AS155" s="259">
        <v>110000</v>
      </c>
      <c r="AT155" s="259">
        <v>160000</v>
      </c>
    </row>
    <row r="158" spans="39:47">
      <c r="AM158" s="259">
        <v>38</v>
      </c>
      <c r="AN158" s="259" t="s">
        <v>1473</v>
      </c>
      <c r="AO158" s="259">
        <v>6</v>
      </c>
      <c r="AP158" s="259" t="s">
        <v>8850</v>
      </c>
      <c r="AQ158" s="259" t="s">
        <v>8857</v>
      </c>
      <c r="AR158" s="259" t="s">
        <v>8817</v>
      </c>
      <c r="AS158" s="259">
        <v>110000</v>
      </c>
      <c r="AT158" s="259">
        <v>160000</v>
      </c>
      <c r="AU158" s="259">
        <v>152148</v>
      </c>
    </row>
    <row r="161" spans="39:47">
      <c r="AM161" s="259">
        <v>39</v>
      </c>
      <c r="AN161" s="259" t="s">
        <v>1537</v>
      </c>
      <c r="AO161" s="259">
        <v>0</v>
      </c>
      <c r="AP161" s="259" t="s">
        <v>8858</v>
      </c>
      <c r="AQ161" s="259" t="s">
        <v>8859</v>
      </c>
      <c r="AR161" s="259" t="s">
        <v>8817</v>
      </c>
      <c r="AS161" s="259">
        <v>110000</v>
      </c>
      <c r="AT161" s="259">
        <v>160000</v>
      </c>
      <c r="AU161" s="259">
        <v>2444442</v>
      </c>
    </row>
    <row r="164" spans="39:47">
      <c r="AM164" s="259">
        <v>40</v>
      </c>
      <c r="AN164" s="259" t="s">
        <v>1537</v>
      </c>
      <c r="AO164" s="259">
        <v>1</v>
      </c>
      <c r="AP164" s="259" t="s">
        <v>8823</v>
      </c>
      <c r="AQ164" s="259" t="s">
        <v>8860</v>
      </c>
      <c r="AR164" s="259" t="s">
        <v>8817</v>
      </c>
      <c r="AS164" s="259">
        <v>200000</v>
      </c>
      <c r="AT164" s="259">
        <v>250000</v>
      </c>
      <c r="AU164" s="259">
        <v>118662</v>
      </c>
    </row>
    <row r="167" spans="39:47">
      <c r="AM167" s="259">
        <v>41</v>
      </c>
      <c r="AN167" s="259" t="s">
        <v>1537</v>
      </c>
      <c r="AO167" s="259">
        <v>2</v>
      </c>
      <c r="AP167" s="259" t="s">
        <v>8861</v>
      </c>
      <c r="AQ167" s="259" t="s">
        <v>8862</v>
      </c>
      <c r="AR167" s="259" t="s">
        <v>8817</v>
      </c>
      <c r="AS167" s="259">
        <v>110000</v>
      </c>
      <c r="AT167" s="259">
        <v>160000</v>
      </c>
      <c r="AU167" s="259">
        <v>118662</v>
      </c>
    </row>
    <row r="170" spans="39:47">
      <c r="AM170" s="259">
        <v>42</v>
      </c>
      <c r="AN170" s="259" t="s">
        <v>1537</v>
      </c>
      <c r="AO170" s="259">
        <v>3</v>
      </c>
      <c r="AP170" s="259" t="s">
        <v>8863</v>
      </c>
      <c r="AQ170" s="259" t="s">
        <v>8864</v>
      </c>
      <c r="AR170" s="259" t="s">
        <v>8817</v>
      </c>
      <c r="AS170" s="259">
        <v>200000</v>
      </c>
      <c r="AT170" s="259">
        <v>250000</v>
      </c>
      <c r="AU170" s="259">
        <v>118662</v>
      </c>
    </row>
    <row r="173" spans="39:47">
      <c r="AM173" s="259">
        <v>43</v>
      </c>
      <c r="AN173" s="259" t="s">
        <v>1537</v>
      </c>
      <c r="AO173" s="259">
        <v>4</v>
      </c>
      <c r="AP173" s="259" t="s">
        <v>8825</v>
      </c>
      <c r="AR173" s="259" t="s">
        <v>8817</v>
      </c>
    </row>
    <row r="176" spans="39:47">
      <c r="AM176" s="259">
        <v>44</v>
      </c>
      <c r="AN176" s="259" t="s">
        <v>1537</v>
      </c>
      <c r="AO176" s="259">
        <v>5</v>
      </c>
      <c r="AP176" s="259" t="s">
        <v>8865</v>
      </c>
      <c r="AQ176" s="259" t="s">
        <v>8866</v>
      </c>
      <c r="AR176" s="259" t="s">
        <v>8817</v>
      </c>
      <c r="AS176" s="259">
        <v>110000</v>
      </c>
      <c r="AT176" s="259">
        <v>160000</v>
      </c>
      <c r="AU176" s="259">
        <v>118662</v>
      </c>
    </row>
    <row r="179" spans="39:47">
      <c r="AM179" s="259">
        <v>45</v>
      </c>
      <c r="AN179" s="259" t="s">
        <v>1538</v>
      </c>
      <c r="AO179" s="259">
        <v>0</v>
      </c>
      <c r="AP179" s="259" t="s">
        <v>8858</v>
      </c>
      <c r="AQ179" s="259" t="s">
        <v>8859</v>
      </c>
      <c r="AR179" s="259" t="s">
        <v>8817</v>
      </c>
      <c r="AS179" s="259">
        <v>110000</v>
      </c>
      <c r="AT179" s="259">
        <v>160000</v>
      </c>
      <c r="AU179" s="259">
        <v>2444442</v>
      </c>
    </row>
    <row r="182" spans="39:47">
      <c r="AM182" s="259">
        <v>46</v>
      </c>
      <c r="AN182" s="259" t="s">
        <v>1538</v>
      </c>
      <c r="AO182" s="259">
        <v>1</v>
      </c>
      <c r="AP182" s="259" t="s">
        <v>8823</v>
      </c>
      <c r="AQ182" s="259" t="s">
        <v>8860</v>
      </c>
      <c r="AR182" s="259" t="s">
        <v>8817</v>
      </c>
      <c r="AS182" s="259">
        <v>200000</v>
      </c>
      <c r="AT182" s="259">
        <v>250000</v>
      </c>
      <c r="AU182" s="259">
        <v>118662</v>
      </c>
    </row>
    <row r="185" spans="39:47">
      <c r="AM185" s="259">
        <v>47</v>
      </c>
      <c r="AN185" s="259" t="s">
        <v>1538</v>
      </c>
      <c r="AO185" s="259">
        <v>2</v>
      </c>
      <c r="AP185" s="259" t="s">
        <v>8861</v>
      </c>
      <c r="AQ185" s="259" t="s">
        <v>8862</v>
      </c>
      <c r="AR185" s="259" t="s">
        <v>8817</v>
      </c>
      <c r="AS185" s="259">
        <v>110000</v>
      </c>
      <c r="AT185" s="259">
        <v>160000</v>
      </c>
      <c r="AU185" s="259">
        <v>118662</v>
      </c>
    </row>
    <row r="188" spans="39:47">
      <c r="AM188" s="259">
        <v>48</v>
      </c>
      <c r="AN188" s="259" t="s">
        <v>1538</v>
      </c>
      <c r="AO188" s="259">
        <v>3</v>
      </c>
      <c r="AP188" s="259" t="s">
        <v>8863</v>
      </c>
      <c r="AQ188" s="259" t="s">
        <v>8864</v>
      </c>
      <c r="AR188" s="259" t="s">
        <v>8817</v>
      </c>
      <c r="AS188" s="259">
        <v>200000</v>
      </c>
      <c r="AT188" s="259">
        <v>250000</v>
      </c>
      <c r="AU188" s="259">
        <v>118662</v>
      </c>
    </row>
    <row r="191" spans="39:47">
      <c r="AM191" s="259">
        <v>49</v>
      </c>
      <c r="AN191" s="259" t="s">
        <v>1538</v>
      </c>
      <c r="AO191" s="259">
        <v>4</v>
      </c>
      <c r="AP191" s="259" t="s">
        <v>8825</v>
      </c>
      <c r="AR191" s="259" t="s">
        <v>8817</v>
      </c>
    </row>
    <row r="194" spans="39:47">
      <c r="AM194" s="259">
        <v>50</v>
      </c>
      <c r="AN194" s="259" t="s">
        <v>1538</v>
      </c>
      <c r="AO194" s="259">
        <v>5</v>
      </c>
      <c r="AP194" s="259" t="s">
        <v>8865</v>
      </c>
      <c r="AQ194" s="259" t="s">
        <v>8866</v>
      </c>
      <c r="AR194" s="259" t="s">
        <v>8817</v>
      </c>
      <c r="AS194" s="259">
        <v>110000</v>
      </c>
      <c r="AT194" s="259">
        <v>160000</v>
      </c>
      <c r="AU194" s="259">
        <v>118662</v>
      </c>
    </row>
    <row r="197" spans="39:47">
      <c r="AM197" s="259">
        <v>51</v>
      </c>
      <c r="AN197" s="259" t="s">
        <v>1574</v>
      </c>
      <c r="AO197" s="259">
        <v>0</v>
      </c>
      <c r="AP197" s="259" t="s">
        <v>8815</v>
      </c>
      <c r="AQ197" s="259" t="s">
        <v>8867</v>
      </c>
      <c r="AR197" s="259" t="s">
        <v>8817</v>
      </c>
      <c r="AS197" s="259">
        <v>110000</v>
      </c>
      <c r="AT197" s="259">
        <v>160000</v>
      </c>
      <c r="AU197" s="259">
        <v>49955</v>
      </c>
    </row>
    <row r="200" spans="39:47">
      <c r="AM200" s="259">
        <v>52</v>
      </c>
      <c r="AN200" s="259" t="s">
        <v>1574</v>
      </c>
      <c r="AO200" s="259">
        <v>1</v>
      </c>
      <c r="AP200" s="259" t="s">
        <v>8823</v>
      </c>
      <c r="AQ200" s="259" t="s">
        <v>8868</v>
      </c>
      <c r="AR200" s="259" t="s">
        <v>8817</v>
      </c>
      <c r="AS200" s="259">
        <v>200000</v>
      </c>
      <c r="AT200" s="259">
        <v>250000</v>
      </c>
      <c r="AU200" s="259">
        <v>129199</v>
      </c>
    </row>
    <row r="203" spans="39:47">
      <c r="AM203" s="259">
        <v>53</v>
      </c>
      <c r="AN203" s="259" t="s">
        <v>1574</v>
      </c>
      <c r="AO203" s="259">
        <v>2</v>
      </c>
      <c r="AP203" s="259" t="s">
        <v>8861</v>
      </c>
      <c r="AQ203" s="259" t="s">
        <v>8869</v>
      </c>
      <c r="AR203" s="259" t="s">
        <v>8817</v>
      </c>
      <c r="AS203" s="259">
        <v>110000</v>
      </c>
      <c r="AT203" s="259">
        <v>160000</v>
      </c>
      <c r="AU203" s="259">
        <v>129199</v>
      </c>
    </row>
    <row r="206" spans="39:47">
      <c r="AM206" s="259">
        <v>54</v>
      </c>
      <c r="AN206" s="259" t="s">
        <v>1574</v>
      </c>
      <c r="AO206" s="259">
        <v>3</v>
      </c>
      <c r="AP206" s="259" t="s">
        <v>8828</v>
      </c>
      <c r="AQ206" s="259" t="s">
        <v>8870</v>
      </c>
      <c r="AR206" s="259" t="s">
        <v>8817</v>
      </c>
      <c r="AS206" s="259">
        <v>200000</v>
      </c>
      <c r="AT206" s="259">
        <v>250000</v>
      </c>
      <c r="AU206" s="259">
        <v>129199</v>
      </c>
    </row>
    <row r="209" spans="39:47">
      <c r="AM209" s="259">
        <v>55</v>
      </c>
      <c r="AN209" s="259" t="s">
        <v>1574</v>
      </c>
      <c r="AO209" s="259">
        <v>4</v>
      </c>
      <c r="AP209" s="259" t="s">
        <v>8871</v>
      </c>
      <c r="AQ209" s="259" t="s">
        <v>8872</v>
      </c>
      <c r="AR209" s="259" t="s">
        <v>8817</v>
      </c>
      <c r="AS209" s="259">
        <v>110000</v>
      </c>
      <c r="AT209" s="259">
        <v>160000</v>
      </c>
      <c r="AU209" s="259">
        <v>129199</v>
      </c>
    </row>
    <row r="212" spans="39:47">
      <c r="AM212" s="259">
        <v>56</v>
      </c>
      <c r="AN212" s="259" t="s">
        <v>1574</v>
      </c>
      <c r="AO212" s="259">
        <v>5</v>
      </c>
      <c r="AP212" s="259" t="s">
        <v>8825</v>
      </c>
      <c r="AR212" s="259" t="s">
        <v>8817</v>
      </c>
    </row>
    <row r="215" spans="39:47">
      <c r="AM215" s="259">
        <v>57</v>
      </c>
      <c r="AN215" s="259" t="s">
        <v>1574</v>
      </c>
      <c r="AO215" s="259">
        <v>6</v>
      </c>
      <c r="AP215" s="259" t="s">
        <v>8873</v>
      </c>
      <c r="AQ215" s="259" t="s">
        <v>8874</v>
      </c>
      <c r="AR215" s="259" t="s">
        <v>8817</v>
      </c>
      <c r="AS215" s="259">
        <v>110000</v>
      </c>
      <c r="AT215" s="259">
        <v>160000</v>
      </c>
      <c r="AU215" s="259">
        <v>129199</v>
      </c>
    </row>
    <row r="218" spans="39:47">
      <c r="AM218" s="259">
        <v>58</v>
      </c>
      <c r="AN218" s="259" t="s">
        <v>1594</v>
      </c>
      <c r="AO218" s="259">
        <v>0</v>
      </c>
      <c r="AP218" s="259" t="s">
        <v>8836</v>
      </c>
      <c r="AQ218" s="259" t="s">
        <v>8875</v>
      </c>
      <c r="AR218" s="259" t="s">
        <v>8817</v>
      </c>
      <c r="AS218" s="259">
        <v>110000</v>
      </c>
      <c r="AT218" s="259">
        <v>160000</v>
      </c>
      <c r="AU218" s="259">
        <v>60781</v>
      </c>
    </row>
    <row r="221" spans="39:47">
      <c r="AM221" s="259">
        <v>59</v>
      </c>
      <c r="AN221" s="259" t="s">
        <v>1594</v>
      </c>
      <c r="AO221" s="259">
        <v>1</v>
      </c>
      <c r="AP221" s="259" t="s">
        <v>8825</v>
      </c>
      <c r="AR221" s="259" t="s">
        <v>8817</v>
      </c>
    </row>
    <row r="224" spans="39:47">
      <c r="AM224" s="259">
        <v>60</v>
      </c>
      <c r="AN224" s="259" t="s">
        <v>1594</v>
      </c>
      <c r="AO224" s="259">
        <v>2</v>
      </c>
      <c r="AP224" s="259" t="s">
        <v>8876</v>
      </c>
      <c r="AQ224" s="259" t="s">
        <v>8877</v>
      </c>
      <c r="AR224" s="259" t="s">
        <v>8817</v>
      </c>
      <c r="AS224" s="259">
        <v>110000</v>
      </c>
      <c r="AT224" s="259">
        <v>160000</v>
      </c>
      <c r="AU224" s="259">
        <v>106304</v>
      </c>
    </row>
    <row r="227" spans="39:47">
      <c r="AM227" s="259">
        <v>61</v>
      </c>
      <c r="AN227" s="259" t="s">
        <v>1594</v>
      </c>
      <c r="AO227" s="259">
        <v>3</v>
      </c>
      <c r="AP227" s="259" t="s">
        <v>8853</v>
      </c>
      <c r="AQ227" s="259" t="s">
        <v>8878</v>
      </c>
      <c r="AR227" s="259" t="s">
        <v>8817</v>
      </c>
      <c r="AS227" s="259">
        <v>200000</v>
      </c>
      <c r="AT227" s="259">
        <v>250000</v>
      </c>
      <c r="AU227" s="259">
        <v>106304</v>
      </c>
    </row>
    <row r="230" spans="39:47">
      <c r="AM230" s="259">
        <v>62</v>
      </c>
      <c r="AN230" s="259" t="s">
        <v>1594</v>
      </c>
      <c r="AO230" s="259">
        <v>4</v>
      </c>
      <c r="AP230" s="259" t="s">
        <v>8843</v>
      </c>
      <c r="AQ230" s="259" t="s">
        <v>8879</v>
      </c>
      <c r="AR230" s="259" t="s">
        <v>8817</v>
      </c>
      <c r="AS230" s="259">
        <v>200000</v>
      </c>
      <c r="AT230" s="259">
        <v>250000</v>
      </c>
      <c r="AU230" s="259">
        <v>106304</v>
      </c>
    </row>
    <row r="233" spans="39:47">
      <c r="AM233" s="259">
        <v>63</v>
      </c>
      <c r="AN233" s="259" t="s">
        <v>1594</v>
      </c>
      <c r="AO233" s="259">
        <v>5</v>
      </c>
      <c r="AP233" s="259" t="s">
        <v>8880</v>
      </c>
      <c r="AQ233" s="259" t="s">
        <v>8881</v>
      </c>
      <c r="AR233" s="259" t="s">
        <v>8817</v>
      </c>
      <c r="AS233" s="259">
        <v>110000</v>
      </c>
      <c r="AT233" s="259">
        <v>160000</v>
      </c>
      <c r="AU233" s="259">
        <v>106304</v>
      </c>
    </row>
    <row r="236" spans="39:47">
      <c r="AM236" s="259">
        <v>64</v>
      </c>
      <c r="AN236" s="259" t="s">
        <v>1612</v>
      </c>
      <c r="AO236" s="259">
        <v>0</v>
      </c>
      <c r="AP236" s="259" t="s">
        <v>8882</v>
      </c>
      <c r="AQ236" s="259" t="s">
        <v>8883</v>
      </c>
      <c r="AR236" s="259" t="s">
        <v>8817</v>
      </c>
      <c r="AS236" s="259">
        <v>110000</v>
      </c>
      <c r="AT236" s="259">
        <v>160000</v>
      </c>
      <c r="AU236" s="259">
        <v>2251449</v>
      </c>
    </row>
    <row r="239" spans="39:47">
      <c r="AM239" s="259">
        <v>65</v>
      </c>
      <c r="AN239" s="259" t="s">
        <v>1612</v>
      </c>
      <c r="AO239" s="259">
        <v>1</v>
      </c>
      <c r="AP239" s="259" t="s">
        <v>8853</v>
      </c>
      <c r="AQ239" s="259" t="s">
        <v>8884</v>
      </c>
      <c r="AR239" s="259" t="s">
        <v>8817</v>
      </c>
      <c r="AS239" s="259">
        <v>200000</v>
      </c>
      <c r="AT239" s="259">
        <v>250000</v>
      </c>
      <c r="AU239" s="259">
        <v>114028</v>
      </c>
    </row>
    <row r="242" spans="39:47">
      <c r="AM242" s="259">
        <v>66</v>
      </c>
      <c r="AN242" s="259" t="s">
        <v>1612</v>
      </c>
      <c r="AO242" s="259">
        <v>2</v>
      </c>
      <c r="AP242" s="259" t="s">
        <v>8885</v>
      </c>
      <c r="AQ242" s="259" t="s">
        <v>8886</v>
      </c>
      <c r="AR242" s="259" t="s">
        <v>8817</v>
      </c>
      <c r="AS242" s="259">
        <v>110000</v>
      </c>
      <c r="AT242" s="259">
        <v>160000</v>
      </c>
      <c r="AU242" s="259">
        <v>114028</v>
      </c>
    </row>
    <row r="245" spans="39:47">
      <c r="AM245" s="259">
        <v>67</v>
      </c>
      <c r="AN245" s="259" t="s">
        <v>1612</v>
      </c>
      <c r="AO245" s="259">
        <v>3</v>
      </c>
      <c r="AP245" s="259" t="s">
        <v>8828</v>
      </c>
      <c r="AQ245" s="259" t="s">
        <v>8887</v>
      </c>
      <c r="AR245" s="259" t="s">
        <v>8817</v>
      </c>
      <c r="AS245" s="259">
        <v>200000</v>
      </c>
      <c r="AT245" s="259">
        <v>250000</v>
      </c>
      <c r="AU245" s="259">
        <v>114028</v>
      </c>
    </row>
    <row r="248" spans="39:47">
      <c r="AM248" s="259">
        <v>68</v>
      </c>
      <c r="AN248" s="259" t="s">
        <v>1612</v>
      </c>
      <c r="AO248" s="259">
        <v>4</v>
      </c>
      <c r="AP248" s="259" t="s">
        <v>8888</v>
      </c>
      <c r="AQ248" s="259" t="s">
        <v>8889</v>
      </c>
      <c r="AR248" s="259" t="s">
        <v>8817</v>
      </c>
      <c r="AS248" s="259">
        <v>110000</v>
      </c>
      <c r="AT248" s="259">
        <v>160000</v>
      </c>
      <c r="AU248" s="259">
        <v>114028</v>
      </c>
    </row>
    <row r="251" spans="39:47">
      <c r="AM251" s="259">
        <v>69</v>
      </c>
      <c r="AN251" s="259" t="s">
        <v>189</v>
      </c>
      <c r="AO251" s="259">
        <v>0</v>
      </c>
      <c r="AP251" s="259" t="s">
        <v>8890</v>
      </c>
      <c r="AQ251" s="259" t="s">
        <v>8891</v>
      </c>
      <c r="AR251" s="259" t="s">
        <v>8817</v>
      </c>
      <c r="AS251" s="259">
        <v>110000</v>
      </c>
      <c r="AT251" s="259">
        <v>160000</v>
      </c>
      <c r="AU251" s="259">
        <v>117937</v>
      </c>
    </row>
    <row r="254" spans="39:47">
      <c r="AM254" s="259">
        <v>70</v>
      </c>
      <c r="AN254" s="259" t="s">
        <v>1626</v>
      </c>
      <c r="AO254" s="259">
        <v>0</v>
      </c>
      <c r="AP254" s="259" t="s">
        <v>8882</v>
      </c>
      <c r="AQ254" s="259" t="s">
        <v>8883</v>
      </c>
      <c r="AR254" s="259" t="s">
        <v>8817</v>
      </c>
      <c r="AS254" s="259">
        <v>110000</v>
      </c>
      <c r="AT254" s="259">
        <v>160000</v>
      </c>
      <c r="AU254" s="259">
        <v>2251449</v>
      </c>
    </row>
    <row r="257" spans="39:47">
      <c r="AM257" s="259">
        <v>71</v>
      </c>
      <c r="AN257" s="259" t="s">
        <v>1626</v>
      </c>
      <c r="AO257" s="259">
        <v>1</v>
      </c>
      <c r="AP257" s="259" t="s">
        <v>8825</v>
      </c>
      <c r="AR257" s="259" t="s">
        <v>8817</v>
      </c>
    </row>
    <row r="260" spans="39:47">
      <c r="AM260" s="259">
        <v>72</v>
      </c>
      <c r="AN260" s="259" t="s">
        <v>1626</v>
      </c>
      <c r="AO260" s="259">
        <v>2</v>
      </c>
      <c r="AP260" s="259" t="s">
        <v>8853</v>
      </c>
      <c r="AQ260" s="259" t="s">
        <v>8892</v>
      </c>
      <c r="AR260" s="259" t="s">
        <v>8817</v>
      </c>
      <c r="AS260" s="259">
        <v>200000</v>
      </c>
      <c r="AT260" s="259">
        <v>250000</v>
      </c>
      <c r="AU260" s="259">
        <v>104215</v>
      </c>
    </row>
    <row r="263" spans="39:47">
      <c r="AM263" s="259">
        <v>73</v>
      </c>
      <c r="AN263" s="259" t="s">
        <v>1626</v>
      </c>
      <c r="AO263" s="259">
        <v>3</v>
      </c>
      <c r="AP263" s="259" t="s">
        <v>8825</v>
      </c>
      <c r="AR263" s="259" t="s">
        <v>8817</v>
      </c>
    </row>
    <row r="266" spans="39:47">
      <c r="AM266" s="259">
        <v>74</v>
      </c>
      <c r="AN266" s="259" t="s">
        <v>1626</v>
      </c>
      <c r="AO266" s="259">
        <v>4</v>
      </c>
      <c r="AP266" s="259" t="s">
        <v>8861</v>
      </c>
      <c r="AQ266" s="259" t="s">
        <v>8893</v>
      </c>
      <c r="AR266" s="259" t="s">
        <v>8817</v>
      </c>
      <c r="AS266" s="259">
        <v>110000</v>
      </c>
      <c r="AT266" s="259">
        <v>160000</v>
      </c>
      <c r="AU266" s="259">
        <v>104215</v>
      </c>
    </row>
    <row r="269" spans="39:47">
      <c r="AM269" s="259">
        <v>75</v>
      </c>
      <c r="AN269" s="259" t="s">
        <v>1626</v>
      </c>
      <c r="AO269" s="259">
        <v>5</v>
      </c>
      <c r="AP269" s="259" t="s">
        <v>8894</v>
      </c>
      <c r="AQ269" s="259" t="s">
        <v>8895</v>
      </c>
      <c r="AR269" s="259" t="s">
        <v>8817</v>
      </c>
      <c r="AS269" s="259">
        <v>110000</v>
      </c>
      <c r="AT269" s="259">
        <v>160000</v>
      </c>
      <c r="AU269" s="259">
        <v>104215</v>
      </c>
    </row>
    <row r="272" spans="39:47">
      <c r="AM272" s="259">
        <v>76</v>
      </c>
      <c r="AN272" s="259" t="s">
        <v>201</v>
      </c>
      <c r="AO272" s="259">
        <v>0</v>
      </c>
      <c r="AP272" s="259" t="s">
        <v>8890</v>
      </c>
      <c r="AQ272" s="259" t="s">
        <v>8896</v>
      </c>
      <c r="AR272" s="259" t="s">
        <v>8817</v>
      </c>
      <c r="AS272" s="259">
        <v>110000</v>
      </c>
      <c r="AT272" s="259">
        <v>160000</v>
      </c>
      <c r="AU272" s="259">
        <v>45809</v>
      </c>
    </row>
    <row r="275" spans="39:47">
      <c r="AM275" s="259">
        <v>77</v>
      </c>
      <c r="AN275" s="259" t="s">
        <v>1744</v>
      </c>
      <c r="AO275" s="259">
        <v>0</v>
      </c>
      <c r="AP275" s="259" t="s">
        <v>8815</v>
      </c>
      <c r="AQ275" s="259" t="s">
        <v>8897</v>
      </c>
      <c r="AR275" s="259" t="s">
        <v>8817</v>
      </c>
      <c r="AS275" s="259">
        <v>110000</v>
      </c>
      <c r="AT275" s="259">
        <v>160000</v>
      </c>
      <c r="AU275" s="259">
        <v>230046</v>
      </c>
    </row>
    <row r="278" spans="39:47">
      <c r="AM278" s="259">
        <v>78</v>
      </c>
      <c r="AN278" s="259" t="s">
        <v>1744</v>
      </c>
      <c r="AO278" s="259">
        <v>1</v>
      </c>
      <c r="AP278" s="259" t="s">
        <v>8823</v>
      </c>
      <c r="AQ278" s="259" t="s">
        <v>8898</v>
      </c>
      <c r="AR278" s="259" t="s">
        <v>8817</v>
      </c>
      <c r="AS278" s="259">
        <v>200000</v>
      </c>
      <c r="AT278" s="259">
        <v>250000</v>
      </c>
      <c r="AU278" s="259">
        <v>111924</v>
      </c>
    </row>
    <row r="281" spans="39:47">
      <c r="AM281" s="259">
        <v>79</v>
      </c>
      <c r="AN281" s="259" t="s">
        <v>1744</v>
      </c>
      <c r="AO281" s="259">
        <v>2</v>
      </c>
      <c r="AP281" s="259" t="s">
        <v>8861</v>
      </c>
      <c r="AQ281" s="259" t="s">
        <v>8899</v>
      </c>
      <c r="AR281" s="259" t="s">
        <v>8817</v>
      </c>
      <c r="AS281" s="259">
        <v>110000</v>
      </c>
      <c r="AT281" s="259">
        <v>160000</v>
      </c>
      <c r="AU281" s="259">
        <v>111924</v>
      </c>
    </row>
    <row r="284" spans="39:47">
      <c r="AM284" s="259">
        <v>80</v>
      </c>
      <c r="AN284" s="259" t="s">
        <v>1744</v>
      </c>
      <c r="AO284" s="259">
        <v>3</v>
      </c>
      <c r="AP284" s="259" t="s">
        <v>8863</v>
      </c>
      <c r="AQ284" s="259" t="s">
        <v>8900</v>
      </c>
      <c r="AR284" s="259" t="s">
        <v>8817</v>
      </c>
      <c r="AS284" s="259">
        <v>200000</v>
      </c>
      <c r="AT284" s="259">
        <v>250000</v>
      </c>
      <c r="AU284" s="259">
        <v>111924</v>
      </c>
    </row>
    <row r="287" spans="39:47">
      <c r="AM287" s="259">
        <v>81</v>
      </c>
      <c r="AN287" s="259" t="s">
        <v>1744</v>
      </c>
      <c r="AO287" s="259">
        <v>4</v>
      </c>
      <c r="AP287" s="259" t="s">
        <v>8901</v>
      </c>
      <c r="AQ287" s="259" t="s">
        <v>8902</v>
      </c>
      <c r="AR287" s="259" t="s">
        <v>8817</v>
      </c>
      <c r="AS287" s="259">
        <v>110000</v>
      </c>
      <c r="AT287" s="259">
        <v>160000</v>
      </c>
      <c r="AU287" s="259">
        <v>111924</v>
      </c>
    </row>
    <row r="290" spans="39:47">
      <c r="AM290" s="259">
        <v>82</v>
      </c>
      <c r="AN290" s="259" t="s">
        <v>1744</v>
      </c>
      <c r="AO290" s="259">
        <v>5</v>
      </c>
      <c r="AP290" s="259" t="s">
        <v>8825</v>
      </c>
      <c r="AR290" s="259" t="s">
        <v>8817</v>
      </c>
    </row>
    <row r="293" spans="39:47">
      <c r="AM293" s="259">
        <v>83</v>
      </c>
      <c r="AN293" s="259" t="s">
        <v>1744</v>
      </c>
      <c r="AO293" s="259">
        <v>6</v>
      </c>
      <c r="AP293" s="259" t="s">
        <v>8903</v>
      </c>
      <c r="AQ293" s="259" t="s">
        <v>8904</v>
      </c>
      <c r="AR293" s="259" t="s">
        <v>8817</v>
      </c>
      <c r="AS293" s="259">
        <v>200000</v>
      </c>
      <c r="AT293" s="259">
        <v>250000</v>
      </c>
      <c r="AU293" s="259">
        <v>111924</v>
      </c>
    </row>
    <row r="296" spans="39:47">
      <c r="AM296" s="259">
        <v>84</v>
      </c>
      <c r="AN296" s="259" t="s">
        <v>1747</v>
      </c>
      <c r="AO296" s="259">
        <v>0</v>
      </c>
      <c r="AP296" s="259" t="s">
        <v>8815</v>
      </c>
      <c r="AQ296" s="259" t="s">
        <v>8897</v>
      </c>
      <c r="AR296" s="259" t="s">
        <v>8817</v>
      </c>
      <c r="AS296" s="259">
        <v>110000</v>
      </c>
      <c r="AT296" s="259">
        <v>160000</v>
      </c>
      <c r="AU296" s="259">
        <v>230046</v>
      </c>
    </row>
    <row r="299" spans="39:47">
      <c r="AM299" s="259">
        <v>85</v>
      </c>
      <c r="AN299" s="259" t="s">
        <v>1747</v>
      </c>
      <c r="AO299" s="259">
        <v>1</v>
      </c>
      <c r="AP299" s="259" t="s">
        <v>8823</v>
      </c>
      <c r="AQ299" s="259" t="s">
        <v>8905</v>
      </c>
      <c r="AR299" s="259" t="s">
        <v>8817</v>
      </c>
      <c r="AS299" s="259">
        <v>200000</v>
      </c>
      <c r="AT299" s="259">
        <v>250000</v>
      </c>
      <c r="AU299" s="259">
        <v>111950</v>
      </c>
    </row>
    <row r="302" spans="39:47">
      <c r="AM302" s="259">
        <v>86</v>
      </c>
      <c r="AN302" s="259" t="s">
        <v>1747</v>
      </c>
      <c r="AO302" s="259">
        <v>2</v>
      </c>
      <c r="AP302" s="259" t="s">
        <v>8861</v>
      </c>
      <c r="AQ302" s="259" t="s">
        <v>8906</v>
      </c>
      <c r="AR302" s="259" t="s">
        <v>8817</v>
      </c>
      <c r="AS302" s="259">
        <v>110000</v>
      </c>
      <c r="AT302" s="259">
        <v>160000</v>
      </c>
      <c r="AU302" s="259">
        <v>111950</v>
      </c>
    </row>
    <row r="305" spans="39:47">
      <c r="AM305" s="259">
        <v>87</v>
      </c>
      <c r="AN305" s="259" t="s">
        <v>1747</v>
      </c>
      <c r="AO305" s="259">
        <v>3</v>
      </c>
      <c r="AP305" s="259" t="s">
        <v>8863</v>
      </c>
      <c r="AQ305" s="259" t="s">
        <v>8907</v>
      </c>
      <c r="AR305" s="259" t="s">
        <v>8817</v>
      </c>
      <c r="AS305" s="259">
        <v>200000</v>
      </c>
      <c r="AT305" s="259">
        <v>250000</v>
      </c>
      <c r="AU305" s="259">
        <v>111950</v>
      </c>
    </row>
    <row r="308" spans="39:47">
      <c r="AM308" s="259">
        <v>88</v>
      </c>
      <c r="AN308" s="259" t="s">
        <v>1747</v>
      </c>
      <c r="AO308" s="259">
        <v>4</v>
      </c>
      <c r="AP308" s="259" t="s">
        <v>8901</v>
      </c>
      <c r="AQ308" s="259" t="s">
        <v>8908</v>
      </c>
      <c r="AR308" s="259" t="s">
        <v>8817</v>
      </c>
      <c r="AS308" s="259">
        <v>110000</v>
      </c>
      <c r="AT308" s="259">
        <v>160000</v>
      </c>
      <c r="AU308" s="259">
        <v>111950</v>
      </c>
    </row>
    <row r="311" spans="39:47">
      <c r="AM311" s="259">
        <v>89</v>
      </c>
      <c r="AN311" s="259" t="s">
        <v>1747</v>
      </c>
      <c r="AO311" s="259">
        <v>5</v>
      </c>
      <c r="AP311" s="259" t="s">
        <v>8825</v>
      </c>
      <c r="AR311" s="259" t="s">
        <v>8817</v>
      </c>
    </row>
    <row r="314" spans="39:47">
      <c r="AM314" s="259">
        <v>90</v>
      </c>
      <c r="AN314" s="259" t="s">
        <v>1747</v>
      </c>
      <c r="AO314" s="259">
        <v>6</v>
      </c>
      <c r="AP314" s="259" t="s">
        <v>8903</v>
      </c>
      <c r="AQ314" s="259" t="s">
        <v>8909</v>
      </c>
      <c r="AR314" s="259" t="s">
        <v>8817</v>
      </c>
      <c r="AS314" s="259">
        <v>200000</v>
      </c>
      <c r="AT314" s="259">
        <v>250000</v>
      </c>
      <c r="AU314" s="259">
        <v>111950</v>
      </c>
    </row>
    <row r="317" spans="39:47">
      <c r="AM317" s="259">
        <v>91</v>
      </c>
      <c r="AN317" s="259" t="s">
        <v>1779</v>
      </c>
      <c r="AO317" s="259">
        <v>1</v>
      </c>
      <c r="AP317" s="259" t="s">
        <v>8853</v>
      </c>
      <c r="AQ317" s="259" t="s">
        <v>8910</v>
      </c>
      <c r="AR317" s="259" t="s">
        <v>8817</v>
      </c>
      <c r="AS317" s="259">
        <v>200000</v>
      </c>
      <c r="AT317" s="259">
        <v>250000</v>
      </c>
      <c r="AU317" s="259">
        <v>110584</v>
      </c>
    </row>
    <row r="320" spans="39:47">
      <c r="AM320" s="259">
        <v>92</v>
      </c>
      <c r="AN320" s="259" t="s">
        <v>1779</v>
      </c>
      <c r="AO320" s="259">
        <v>2</v>
      </c>
      <c r="AP320" s="259" t="s">
        <v>8911</v>
      </c>
      <c r="AQ320" s="259" t="s">
        <v>8912</v>
      </c>
      <c r="AR320" s="259" t="s">
        <v>8817</v>
      </c>
      <c r="AS320" s="259">
        <v>200000</v>
      </c>
      <c r="AT320" s="259">
        <v>250000</v>
      </c>
      <c r="AU320" s="259">
        <v>110584</v>
      </c>
    </row>
    <row r="323" spans="39:47">
      <c r="AM323" s="259">
        <v>93</v>
      </c>
      <c r="AN323" s="259" t="s">
        <v>1779</v>
      </c>
      <c r="AO323" s="259">
        <v>3</v>
      </c>
      <c r="AP323" s="259" t="s">
        <v>8913</v>
      </c>
      <c r="AQ323" s="259" t="s">
        <v>8914</v>
      </c>
      <c r="AR323" s="259" t="s">
        <v>8817</v>
      </c>
      <c r="AS323" s="259">
        <v>200000</v>
      </c>
      <c r="AT323" s="259">
        <v>250000</v>
      </c>
      <c r="AU323" s="259">
        <v>110584</v>
      </c>
    </row>
    <row r="326" spans="39:47">
      <c r="AM326" s="259">
        <v>94</v>
      </c>
      <c r="AN326" s="259" t="s">
        <v>1779</v>
      </c>
      <c r="AO326" s="259">
        <v>4</v>
      </c>
      <c r="AP326" s="259" t="s">
        <v>8843</v>
      </c>
      <c r="AQ326" s="259" t="s">
        <v>8915</v>
      </c>
      <c r="AR326" s="259" t="s">
        <v>8817</v>
      </c>
      <c r="AS326" s="259">
        <v>200000</v>
      </c>
      <c r="AT326" s="259">
        <v>250000</v>
      </c>
      <c r="AU326" s="259">
        <v>110584</v>
      </c>
    </row>
    <row r="329" spans="39:47">
      <c r="AM329" s="259">
        <v>95</v>
      </c>
      <c r="AN329" s="259" t="s">
        <v>1779</v>
      </c>
      <c r="AO329" s="259">
        <v>5</v>
      </c>
      <c r="AP329" s="259" t="s">
        <v>8916</v>
      </c>
      <c r="AQ329" s="259" t="s">
        <v>8917</v>
      </c>
      <c r="AR329" s="259" t="s">
        <v>8817</v>
      </c>
      <c r="AS329" s="259">
        <v>110000</v>
      </c>
      <c r="AT329" s="259">
        <v>160000</v>
      </c>
      <c r="AU329" s="259">
        <v>110584</v>
      </c>
    </row>
    <row r="332" spans="39:47">
      <c r="AM332" s="259">
        <v>96</v>
      </c>
      <c r="AN332" s="259" t="s">
        <v>1779</v>
      </c>
      <c r="AO332" s="259">
        <v>6</v>
      </c>
      <c r="AP332" s="259" t="s">
        <v>8901</v>
      </c>
      <c r="AQ332" s="259" t="s">
        <v>8918</v>
      </c>
      <c r="AR332" s="259" t="s">
        <v>8817</v>
      </c>
      <c r="AS332" s="259">
        <v>110000</v>
      </c>
      <c r="AT332" s="259">
        <v>160000</v>
      </c>
      <c r="AU332" s="259">
        <v>110584</v>
      </c>
    </row>
    <row r="335" spans="39:47">
      <c r="AM335" s="259">
        <v>97</v>
      </c>
      <c r="AN335" s="259" t="s">
        <v>1780</v>
      </c>
      <c r="AO335" s="259">
        <v>0</v>
      </c>
      <c r="AP335" s="259" t="s">
        <v>8836</v>
      </c>
      <c r="AQ335" s="259" t="s">
        <v>8919</v>
      </c>
      <c r="AR335" s="259" t="s">
        <v>8817</v>
      </c>
      <c r="AS335" s="259">
        <v>110000</v>
      </c>
      <c r="AT335" s="259">
        <v>160000</v>
      </c>
      <c r="AU335" s="259">
        <v>124280</v>
      </c>
    </row>
    <row r="338" spans="39:47">
      <c r="AM338" s="259">
        <v>98</v>
      </c>
      <c r="AN338" s="259" t="s">
        <v>1781</v>
      </c>
      <c r="AO338" s="259">
        <v>0</v>
      </c>
      <c r="AP338" s="259" t="s">
        <v>8836</v>
      </c>
      <c r="AQ338" s="259" t="s">
        <v>8920</v>
      </c>
      <c r="AR338" s="259" t="s">
        <v>8817</v>
      </c>
      <c r="AS338" s="259">
        <v>110000</v>
      </c>
      <c r="AT338" s="259">
        <v>160000</v>
      </c>
      <c r="AU338" s="259">
        <v>117835</v>
      </c>
    </row>
    <row r="341" spans="39:47">
      <c r="AM341" s="259">
        <v>99</v>
      </c>
      <c r="AN341" s="259" t="s">
        <v>1802</v>
      </c>
      <c r="AO341" s="259">
        <v>1</v>
      </c>
      <c r="AP341" s="259" t="s">
        <v>8853</v>
      </c>
      <c r="AQ341" s="259" t="s">
        <v>8921</v>
      </c>
      <c r="AR341" s="259" t="s">
        <v>8817</v>
      </c>
      <c r="AS341" s="259">
        <v>200000</v>
      </c>
      <c r="AT341" s="259">
        <v>250000</v>
      </c>
      <c r="AU341" s="259">
        <v>112266</v>
      </c>
    </row>
    <row r="344" spans="39:47">
      <c r="AM344" s="259">
        <v>100</v>
      </c>
      <c r="AN344" s="259" t="s">
        <v>1802</v>
      </c>
      <c r="AO344" s="259">
        <v>2</v>
      </c>
      <c r="AP344" s="259" t="s">
        <v>8911</v>
      </c>
      <c r="AQ344" s="259" t="s">
        <v>8922</v>
      </c>
      <c r="AR344" s="259" t="s">
        <v>8817</v>
      </c>
      <c r="AS344" s="259">
        <v>200000</v>
      </c>
      <c r="AT344" s="259">
        <v>250000</v>
      </c>
      <c r="AU344" s="259">
        <v>112266</v>
      </c>
    </row>
    <row r="347" spans="39:47">
      <c r="AM347" s="259">
        <v>101</v>
      </c>
      <c r="AN347" s="259" t="s">
        <v>1802</v>
      </c>
      <c r="AO347" s="259">
        <v>3</v>
      </c>
      <c r="AP347" s="259" t="s">
        <v>8913</v>
      </c>
      <c r="AQ347" s="259" t="s">
        <v>8923</v>
      </c>
      <c r="AR347" s="259" t="s">
        <v>8817</v>
      </c>
      <c r="AS347" s="259">
        <v>200000</v>
      </c>
      <c r="AT347" s="259">
        <v>250000</v>
      </c>
      <c r="AU347" s="259">
        <v>112266</v>
      </c>
    </row>
    <row r="350" spans="39:47">
      <c r="AM350" s="259">
        <v>102</v>
      </c>
      <c r="AN350" s="259" t="s">
        <v>1802</v>
      </c>
      <c r="AO350" s="259">
        <v>4</v>
      </c>
      <c r="AP350" s="259" t="s">
        <v>8843</v>
      </c>
      <c r="AQ350" s="259" t="s">
        <v>8924</v>
      </c>
      <c r="AR350" s="259" t="s">
        <v>8817</v>
      </c>
      <c r="AS350" s="259">
        <v>200000</v>
      </c>
      <c r="AT350" s="259">
        <v>250000</v>
      </c>
      <c r="AU350" s="259">
        <v>112266</v>
      </c>
    </row>
    <row r="353" spans="39:47">
      <c r="AM353" s="259">
        <v>103</v>
      </c>
      <c r="AN353" s="259" t="s">
        <v>1802</v>
      </c>
      <c r="AO353" s="259">
        <v>5</v>
      </c>
      <c r="AP353" s="259" t="s">
        <v>8925</v>
      </c>
      <c r="AQ353" s="259" t="s">
        <v>8926</v>
      </c>
      <c r="AR353" s="259" t="s">
        <v>8817</v>
      </c>
      <c r="AS353" s="259">
        <v>110000</v>
      </c>
      <c r="AT353" s="259">
        <v>160000</v>
      </c>
      <c r="AU353" s="259">
        <v>112266</v>
      </c>
    </row>
    <row r="356" spans="39:47">
      <c r="AM356" s="259">
        <v>104</v>
      </c>
      <c r="AN356" s="259" t="s">
        <v>1802</v>
      </c>
      <c r="AO356" s="259">
        <v>6</v>
      </c>
      <c r="AP356" s="259" t="s">
        <v>8873</v>
      </c>
      <c r="AQ356" s="259" t="s">
        <v>8927</v>
      </c>
      <c r="AR356" s="259" t="s">
        <v>8817</v>
      </c>
      <c r="AS356" s="259">
        <v>110000</v>
      </c>
      <c r="AT356" s="259">
        <v>160000</v>
      </c>
      <c r="AU356" s="259">
        <v>112266</v>
      </c>
    </row>
    <row r="359" spans="39:47">
      <c r="AM359" s="259">
        <v>105</v>
      </c>
      <c r="AN359" s="259" t="s">
        <v>1803</v>
      </c>
      <c r="AO359" s="259">
        <v>0</v>
      </c>
      <c r="AP359" s="259" t="s">
        <v>8836</v>
      </c>
      <c r="AQ359" s="259" t="s">
        <v>8919</v>
      </c>
      <c r="AR359" s="259" t="s">
        <v>8817</v>
      </c>
      <c r="AS359" s="259">
        <v>110000</v>
      </c>
      <c r="AT359" s="259">
        <v>160000</v>
      </c>
      <c r="AU359" s="259">
        <v>124280</v>
      </c>
    </row>
    <row r="362" spans="39:47">
      <c r="AM362" s="259">
        <v>106</v>
      </c>
      <c r="AN362" s="259" t="s">
        <v>1804</v>
      </c>
      <c r="AO362" s="259">
        <v>0</v>
      </c>
      <c r="AP362" s="259" t="s">
        <v>8836</v>
      </c>
      <c r="AQ362" s="259" t="s">
        <v>8928</v>
      </c>
      <c r="AR362" s="259" t="s">
        <v>8817</v>
      </c>
      <c r="AS362" s="259">
        <v>110000</v>
      </c>
      <c r="AT362" s="259">
        <v>160000</v>
      </c>
      <c r="AU362" s="259">
        <v>116850</v>
      </c>
    </row>
    <row r="365" spans="39:47">
      <c r="AM365" s="259">
        <v>107</v>
      </c>
      <c r="AN365" s="259" t="s">
        <v>1823</v>
      </c>
      <c r="AO365" s="259">
        <v>0</v>
      </c>
      <c r="AP365" s="259" t="s">
        <v>8836</v>
      </c>
      <c r="AQ365" s="259" t="s">
        <v>8929</v>
      </c>
      <c r="AR365" s="259" t="s">
        <v>8817</v>
      </c>
      <c r="AS365" s="259">
        <v>110000</v>
      </c>
      <c r="AT365" s="259">
        <v>160000</v>
      </c>
      <c r="AU365" s="259">
        <v>32833</v>
      </c>
    </row>
    <row r="368" spans="39:47">
      <c r="AM368" s="259">
        <v>108</v>
      </c>
      <c r="AN368" s="259" t="s">
        <v>1823</v>
      </c>
      <c r="AO368" s="259">
        <v>1</v>
      </c>
      <c r="AP368" s="259" t="s">
        <v>8839</v>
      </c>
      <c r="AQ368" s="259" t="s">
        <v>8930</v>
      </c>
      <c r="AR368" s="259" t="s">
        <v>8817</v>
      </c>
      <c r="AS368" s="259">
        <v>200000</v>
      </c>
      <c r="AT368" s="259">
        <v>250000</v>
      </c>
      <c r="AU368" s="259">
        <v>86349</v>
      </c>
    </row>
    <row r="371" spans="39:47">
      <c r="AM371" s="259">
        <v>109</v>
      </c>
      <c r="AN371" s="259" t="s">
        <v>1823</v>
      </c>
      <c r="AO371" s="259">
        <v>2</v>
      </c>
      <c r="AP371" s="259" t="s">
        <v>8826</v>
      </c>
      <c r="AQ371" s="259" t="s">
        <v>8931</v>
      </c>
      <c r="AR371" s="259" t="s">
        <v>8817</v>
      </c>
      <c r="AS371" s="259">
        <v>110000</v>
      </c>
      <c r="AT371" s="259">
        <v>160000</v>
      </c>
      <c r="AU371" s="259">
        <v>86349</v>
      </c>
    </row>
    <row r="374" spans="39:47">
      <c r="AM374" s="259">
        <v>110</v>
      </c>
      <c r="AN374" s="259" t="s">
        <v>1823</v>
      </c>
      <c r="AO374" s="259">
        <v>3</v>
      </c>
      <c r="AP374" s="259" t="s">
        <v>8841</v>
      </c>
      <c r="AQ374" s="259" t="s">
        <v>8932</v>
      </c>
      <c r="AR374" s="259" t="s">
        <v>8817</v>
      </c>
      <c r="AS374" s="259">
        <v>200000</v>
      </c>
      <c r="AT374" s="259">
        <v>250000</v>
      </c>
      <c r="AU374" s="259">
        <v>86349</v>
      </c>
    </row>
    <row r="377" spans="39:47">
      <c r="AM377" s="259">
        <v>111</v>
      </c>
      <c r="AN377" s="259" t="s">
        <v>1823</v>
      </c>
      <c r="AO377" s="259">
        <v>4</v>
      </c>
      <c r="AP377" s="259" t="s">
        <v>8825</v>
      </c>
      <c r="AR377" s="259" t="s">
        <v>8817</v>
      </c>
    </row>
    <row r="380" spans="39:47">
      <c r="AM380" s="259">
        <v>112</v>
      </c>
      <c r="AN380" s="259" t="s">
        <v>1823</v>
      </c>
      <c r="AO380" s="259">
        <v>5</v>
      </c>
      <c r="AP380" s="259" t="s">
        <v>8845</v>
      </c>
      <c r="AQ380" s="259" t="s">
        <v>8933</v>
      </c>
      <c r="AR380" s="259" t="s">
        <v>8817</v>
      </c>
      <c r="AS380" s="259">
        <v>110000</v>
      </c>
      <c r="AT380" s="259">
        <v>160000</v>
      </c>
      <c r="AU380" s="259">
        <v>86349</v>
      </c>
    </row>
    <row r="383" spans="39:47">
      <c r="AM383" s="259">
        <v>113</v>
      </c>
      <c r="AN383" s="259" t="s">
        <v>1823</v>
      </c>
      <c r="AO383" s="259">
        <v>6</v>
      </c>
      <c r="AP383" s="259" t="s">
        <v>8934</v>
      </c>
      <c r="AQ383" s="259" t="s">
        <v>8935</v>
      </c>
      <c r="AR383" s="259" t="s">
        <v>8817</v>
      </c>
      <c r="AS383" s="259">
        <v>200000</v>
      </c>
      <c r="AT383" s="259">
        <v>250000</v>
      </c>
      <c r="AU383" s="259">
        <v>86349</v>
      </c>
    </row>
    <row r="386" spans="39:47">
      <c r="AM386" s="259">
        <v>114</v>
      </c>
      <c r="AN386" s="259" t="s">
        <v>1823</v>
      </c>
      <c r="AO386" s="259">
        <v>7</v>
      </c>
      <c r="AP386" s="259" t="s">
        <v>8828</v>
      </c>
      <c r="AQ386" s="259" t="s">
        <v>8936</v>
      </c>
      <c r="AR386" s="259" t="s">
        <v>8817</v>
      </c>
      <c r="AS386" s="259">
        <v>200000</v>
      </c>
      <c r="AT386" s="259">
        <v>250000</v>
      </c>
      <c r="AU386" s="259">
        <v>86349</v>
      </c>
    </row>
    <row r="389" spans="39:47">
      <c r="AM389" s="259">
        <v>115</v>
      </c>
      <c r="AN389" s="259" t="s">
        <v>1824</v>
      </c>
      <c r="AO389" s="259">
        <v>0</v>
      </c>
      <c r="AP389" s="259" t="s">
        <v>8836</v>
      </c>
      <c r="AQ389" s="259" t="s">
        <v>8937</v>
      </c>
      <c r="AR389" s="259" t="s">
        <v>8817</v>
      </c>
      <c r="AS389" s="259">
        <v>110000</v>
      </c>
      <c r="AT389" s="259">
        <v>160000</v>
      </c>
      <c r="AU389" s="259">
        <v>59729</v>
      </c>
    </row>
    <row r="392" spans="39:47">
      <c r="AM392" s="259">
        <v>116</v>
      </c>
      <c r="AN392" s="259" t="s">
        <v>1824</v>
      </c>
      <c r="AO392" s="259">
        <v>1</v>
      </c>
      <c r="AP392" s="259" t="s">
        <v>8839</v>
      </c>
      <c r="AQ392" s="259" t="s">
        <v>8938</v>
      </c>
      <c r="AR392" s="259" t="s">
        <v>8817</v>
      </c>
      <c r="AS392" s="259">
        <v>200000</v>
      </c>
      <c r="AT392" s="259">
        <v>250000</v>
      </c>
      <c r="AU392" s="259">
        <v>81610</v>
      </c>
    </row>
    <row r="395" spans="39:47">
      <c r="AM395" s="259">
        <v>117</v>
      </c>
      <c r="AN395" s="259" t="s">
        <v>1824</v>
      </c>
      <c r="AO395" s="259">
        <v>2</v>
      </c>
      <c r="AP395" s="259" t="s">
        <v>8861</v>
      </c>
      <c r="AQ395" s="259" t="s">
        <v>8939</v>
      </c>
      <c r="AR395" s="259" t="s">
        <v>8817</v>
      </c>
      <c r="AS395" s="259">
        <v>110000</v>
      </c>
      <c r="AT395" s="259">
        <v>160000</v>
      </c>
      <c r="AU395" s="259">
        <v>81610</v>
      </c>
    </row>
    <row r="398" spans="39:47">
      <c r="AM398" s="259">
        <v>118</v>
      </c>
      <c r="AN398" s="259" t="s">
        <v>1824</v>
      </c>
      <c r="AO398" s="259">
        <v>3</v>
      </c>
      <c r="AP398" s="259" t="s">
        <v>8825</v>
      </c>
      <c r="AR398" s="259" t="s">
        <v>8817</v>
      </c>
    </row>
    <row r="401" spans="39:47">
      <c r="AM401" s="259">
        <v>119</v>
      </c>
      <c r="AN401" s="259" t="s">
        <v>1824</v>
      </c>
      <c r="AO401" s="259">
        <v>4</v>
      </c>
      <c r="AP401" s="259" t="s">
        <v>8841</v>
      </c>
      <c r="AQ401" s="259" t="s">
        <v>8940</v>
      </c>
      <c r="AR401" s="259" t="s">
        <v>8817</v>
      </c>
      <c r="AS401" s="259">
        <v>200000</v>
      </c>
      <c r="AT401" s="259">
        <v>250000</v>
      </c>
      <c r="AU401" s="259">
        <v>81610</v>
      </c>
    </row>
    <row r="404" spans="39:47">
      <c r="AM404" s="259">
        <v>120</v>
      </c>
      <c r="AN404" s="259" t="s">
        <v>1824</v>
      </c>
      <c r="AO404" s="259">
        <v>5</v>
      </c>
      <c r="AP404" s="259" t="s">
        <v>8941</v>
      </c>
      <c r="AQ404" s="259" t="s">
        <v>8942</v>
      </c>
      <c r="AR404" s="259" t="s">
        <v>8817</v>
      </c>
      <c r="AS404" s="259">
        <v>110000</v>
      </c>
      <c r="AT404" s="259">
        <v>160000</v>
      </c>
      <c r="AU404" s="259">
        <v>81610</v>
      </c>
    </row>
    <row r="407" spans="39:47">
      <c r="AM407" s="259">
        <v>121</v>
      </c>
      <c r="AN407" s="259" t="s">
        <v>1824</v>
      </c>
      <c r="AO407" s="259">
        <v>6</v>
      </c>
      <c r="AP407" s="259" t="s">
        <v>8943</v>
      </c>
      <c r="AQ407" s="259" t="s">
        <v>8944</v>
      </c>
      <c r="AR407" s="259" t="s">
        <v>8817</v>
      </c>
      <c r="AS407" s="259">
        <v>110000</v>
      </c>
      <c r="AT407" s="259">
        <v>160000</v>
      </c>
      <c r="AU407" s="259">
        <v>81610</v>
      </c>
    </row>
    <row r="410" spans="39:47">
      <c r="AM410" s="259">
        <v>122</v>
      </c>
      <c r="AN410" s="259" t="s">
        <v>1824</v>
      </c>
      <c r="AO410" s="259">
        <v>7</v>
      </c>
      <c r="AP410" s="259" t="s">
        <v>8828</v>
      </c>
      <c r="AQ410" s="259" t="s">
        <v>8945</v>
      </c>
      <c r="AR410" s="259" t="s">
        <v>8817</v>
      </c>
      <c r="AS410" s="259">
        <v>200000</v>
      </c>
      <c r="AT410" s="259">
        <v>250000</v>
      </c>
      <c r="AU410" s="259">
        <v>81610</v>
      </c>
    </row>
    <row r="413" spans="39:47">
      <c r="AM413" s="259">
        <v>123</v>
      </c>
      <c r="AN413" s="259" t="s">
        <v>1852</v>
      </c>
      <c r="AO413" s="259">
        <v>1</v>
      </c>
      <c r="AP413" s="259" t="s">
        <v>8825</v>
      </c>
      <c r="AR413" s="259" t="s">
        <v>8817</v>
      </c>
    </row>
    <row r="416" spans="39:47">
      <c r="AM416" s="259">
        <v>124</v>
      </c>
      <c r="AN416" s="259" t="s">
        <v>1852</v>
      </c>
      <c r="AO416" s="259">
        <v>2</v>
      </c>
      <c r="AP416" s="259" t="s">
        <v>8853</v>
      </c>
      <c r="AQ416" s="259" t="s">
        <v>8946</v>
      </c>
      <c r="AR416" s="259" t="s">
        <v>8817</v>
      </c>
      <c r="AS416" s="259">
        <v>200000</v>
      </c>
      <c r="AT416" s="259">
        <v>250000</v>
      </c>
      <c r="AU416" s="259">
        <v>114395</v>
      </c>
    </row>
    <row r="419" spans="39:47">
      <c r="AM419" s="259">
        <v>125</v>
      </c>
      <c r="AN419" s="259" t="s">
        <v>1852</v>
      </c>
      <c r="AO419" s="259">
        <v>3</v>
      </c>
      <c r="AP419" s="259" t="s">
        <v>8863</v>
      </c>
      <c r="AQ419" s="259" t="s">
        <v>8947</v>
      </c>
      <c r="AR419" s="259" t="s">
        <v>8817</v>
      </c>
      <c r="AS419" s="259">
        <v>200000</v>
      </c>
      <c r="AT419" s="259">
        <v>250000</v>
      </c>
      <c r="AU419" s="259">
        <v>114395</v>
      </c>
    </row>
    <row r="422" spans="39:47">
      <c r="AM422" s="259">
        <v>126</v>
      </c>
      <c r="AN422" s="259" t="s">
        <v>1852</v>
      </c>
      <c r="AO422" s="259">
        <v>4</v>
      </c>
      <c r="AP422" s="259" t="s">
        <v>8880</v>
      </c>
      <c r="AQ422" s="259" t="s">
        <v>8948</v>
      </c>
      <c r="AR422" s="259" t="s">
        <v>8817</v>
      </c>
      <c r="AS422" s="259">
        <v>110000</v>
      </c>
      <c r="AT422" s="259">
        <v>160000</v>
      </c>
      <c r="AU422" s="259">
        <v>114395</v>
      </c>
    </row>
    <row r="425" spans="39:47">
      <c r="AM425" s="259">
        <v>127</v>
      </c>
      <c r="AN425" s="259" t="s">
        <v>1852</v>
      </c>
      <c r="AO425" s="259">
        <v>5</v>
      </c>
      <c r="AP425" s="259" t="s">
        <v>8949</v>
      </c>
      <c r="AQ425" s="259" t="s">
        <v>8950</v>
      </c>
      <c r="AR425" s="259" t="s">
        <v>8817</v>
      </c>
      <c r="AS425" s="259">
        <v>110000</v>
      </c>
      <c r="AT425" s="259">
        <v>160000</v>
      </c>
      <c r="AU425" s="259">
        <v>114395</v>
      </c>
    </row>
    <row r="428" spans="39:47">
      <c r="AM428" s="259">
        <v>128</v>
      </c>
      <c r="AN428" s="259" t="s">
        <v>1853</v>
      </c>
      <c r="AO428" s="259">
        <v>0</v>
      </c>
      <c r="AP428" s="259" t="s">
        <v>8836</v>
      </c>
      <c r="AQ428" s="259" t="s">
        <v>8951</v>
      </c>
      <c r="AR428" s="259" t="s">
        <v>8817</v>
      </c>
      <c r="AS428" s="259">
        <v>110000</v>
      </c>
      <c r="AT428" s="259">
        <v>160000</v>
      </c>
      <c r="AU428" s="259">
        <v>87420</v>
      </c>
    </row>
    <row r="431" spans="39:47">
      <c r="AM431" s="259">
        <v>129</v>
      </c>
      <c r="AN431" s="259" t="s">
        <v>1854</v>
      </c>
      <c r="AO431" s="259">
        <v>0</v>
      </c>
      <c r="AP431" s="259" t="s">
        <v>8836</v>
      </c>
      <c r="AQ431" s="259" t="s">
        <v>8952</v>
      </c>
      <c r="AR431" s="259" t="s">
        <v>8817</v>
      </c>
      <c r="AS431" s="259">
        <v>110000</v>
      </c>
      <c r="AT431" s="259">
        <v>160000</v>
      </c>
      <c r="AU431" s="259">
        <v>118108</v>
      </c>
    </row>
    <row r="434" spans="39:47">
      <c r="AM434" s="259">
        <v>130</v>
      </c>
      <c r="AN434" s="259" t="s">
        <v>1872</v>
      </c>
      <c r="AO434" s="259">
        <v>1</v>
      </c>
      <c r="AP434" s="259" t="s">
        <v>8825</v>
      </c>
      <c r="AR434" s="259" t="s">
        <v>8817</v>
      </c>
    </row>
    <row r="437" spans="39:47">
      <c r="AM437" s="259">
        <v>131</v>
      </c>
      <c r="AN437" s="259" t="s">
        <v>1872</v>
      </c>
      <c r="AO437" s="259">
        <v>2</v>
      </c>
      <c r="AP437" s="259" t="s">
        <v>8853</v>
      </c>
      <c r="AQ437" s="259" t="s">
        <v>8953</v>
      </c>
      <c r="AR437" s="259" t="s">
        <v>8817</v>
      </c>
      <c r="AS437" s="259">
        <v>200000</v>
      </c>
      <c r="AT437" s="259">
        <v>250000</v>
      </c>
      <c r="AU437" s="259">
        <v>113790</v>
      </c>
    </row>
    <row r="440" spans="39:47">
      <c r="AM440" s="259">
        <v>132</v>
      </c>
      <c r="AN440" s="259" t="s">
        <v>1872</v>
      </c>
      <c r="AO440" s="259">
        <v>3</v>
      </c>
      <c r="AP440" s="259" t="s">
        <v>8863</v>
      </c>
      <c r="AQ440" s="259" t="s">
        <v>8954</v>
      </c>
      <c r="AR440" s="259" t="s">
        <v>8817</v>
      </c>
      <c r="AS440" s="259">
        <v>200000</v>
      </c>
      <c r="AT440" s="259">
        <v>250000</v>
      </c>
      <c r="AU440" s="259">
        <v>113790</v>
      </c>
    </row>
    <row r="443" spans="39:47">
      <c r="AM443" s="259">
        <v>133</v>
      </c>
      <c r="AN443" s="259" t="s">
        <v>1872</v>
      </c>
      <c r="AO443" s="259">
        <v>4</v>
      </c>
      <c r="AP443" s="259" t="s">
        <v>8880</v>
      </c>
      <c r="AQ443" s="259" t="s">
        <v>8955</v>
      </c>
      <c r="AR443" s="259" t="s">
        <v>8817</v>
      </c>
      <c r="AS443" s="259">
        <v>110000</v>
      </c>
      <c r="AT443" s="259">
        <v>160000</v>
      </c>
      <c r="AU443" s="259">
        <v>113790</v>
      </c>
    </row>
    <row r="446" spans="39:47">
      <c r="AM446" s="259">
        <v>134</v>
      </c>
      <c r="AN446" s="259" t="s">
        <v>1872</v>
      </c>
      <c r="AO446" s="259">
        <v>5</v>
      </c>
      <c r="AP446" s="259" t="s">
        <v>8949</v>
      </c>
      <c r="AQ446" s="259" t="s">
        <v>8956</v>
      </c>
      <c r="AR446" s="259" t="s">
        <v>8817</v>
      </c>
      <c r="AS446" s="259">
        <v>110000</v>
      </c>
      <c r="AT446" s="259">
        <v>160000</v>
      </c>
      <c r="AU446" s="259">
        <v>113790</v>
      </c>
    </row>
    <row r="449" spans="39:47">
      <c r="AM449" s="259">
        <v>135</v>
      </c>
      <c r="AN449" s="259" t="s">
        <v>1873</v>
      </c>
      <c r="AO449" s="259">
        <v>0</v>
      </c>
      <c r="AP449" s="259" t="s">
        <v>8836</v>
      </c>
      <c r="AQ449" s="259" t="s">
        <v>8951</v>
      </c>
      <c r="AR449" s="259" t="s">
        <v>8817</v>
      </c>
      <c r="AS449" s="259">
        <v>110000</v>
      </c>
      <c r="AT449" s="259">
        <v>160000</v>
      </c>
      <c r="AU449" s="259">
        <v>87420</v>
      </c>
    </row>
    <row r="452" spans="39:47">
      <c r="AM452" s="259">
        <v>136</v>
      </c>
      <c r="AN452" s="259" t="s">
        <v>1874</v>
      </c>
      <c r="AO452" s="259">
        <v>0</v>
      </c>
      <c r="AP452" s="259" t="s">
        <v>8836</v>
      </c>
      <c r="AQ452" s="259" t="s">
        <v>8957</v>
      </c>
      <c r="AR452" s="259" t="s">
        <v>8817</v>
      </c>
      <c r="AS452" s="259">
        <v>110000</v>
      </c>
      <c r="AT452" s="259">
        <v>160000</v>
      </c>
      <c r="AU452" s="259">
        <v>116332</v>
      </c>
    </row>
    <row r="455" spans="39:47">
      <c r="AM455" s="259">
        <v>137</v>
      </c>
      <c r="AN455" s="259" t="s">
        <v>1921</v>
      </c>
      <c r="AO455" s="259">
        <v>0</v>
      </c>
      <c r="AP455" s="259" t="s">
        <v>8858</v>
      </c>
      <c r="AQ455" s="259" t="s">
        <v>8859</v>
      </c>
      <c r="AR455" s="259" t="s">
        <v>8817</v>
      </c>
      <c r="AS455" s="259">
        <v>110000</v>
      </c>
      <c r="AT455" s="259">
        <v>160000</v>
      </c>
      <c r="AU455" s="259">
        <v>2444442</v>
      </c>
    </row>
    <row r="458" spans="39:47">
      <c r="AM458" s="259">
        <v>138</v>
      </c>
      <c r="AN458" s="259" t="s">
        <v>1921</v>
      </c>
      <c r="AO458" s="259">
        <v>1</v>
      </c>
      <c r="AP458" s="259" t="s">
        <v>8823</v>
      </c>
      <c r="AQ458" s="259" t="s">
        <v>8958</v>
      </c>
      <c r="AR458" s="259" t="s">
        <v>8817</v>
      </c>
      <c r="AS458" s="259">
        <v>200000</v>
      </c>
      <c r="AT458" s="259">
        <v>250000</v>
      </c>
      <c r="AU458" s="259">
        <v>218776</v>
      </c>
    </row>
    <row r="461" spans="39:47">
      <c r="AM461" s="259">
        <v>139</v>
      </c>
      <c r="AN461" s="259" t="s">
        <v>1921</v>
      </c>
      <c r="AO461" s="259">
        <v>2</v>
      </c>
      <c r="AP461" s="259" t="s">
        <v>8861</v>
      </c>
      <c r="AQ461" s="259" t="s">
        <v>8959</v>
      </c>
      <c r="AR461" s="259" t="s">
        <v>8817</v>
      </c>
      <c r="AS461" s="259">
        <v>110000</v>
      </c>
      <c r="AT461" s="259">
        <v>160000</v>
      </c>
      <c r="AU461" s="259">
        <v>218776</v>
      </c>
    </row>
    <row r="464" spans="39:47">
      <c r="AM464" s="259">
        <v>140</v>
      </c>
      <c r="AN464" s="259" t="s">
        <v>1921</v>
      </c>
      <c r="AO464" s="259">
        <v>3</v>
      </c>
      <c r="AP464" s="259" t="s">
        <v>8843</v>
      </c>
      <c r="AQ464" s="259" t="s">
        <v>8960</v>
      </c>
      <c r="AR464" s="259" t="s">
        <v>8817</v>
      </c>
      <c r="AS464" s="259">
        <v>200000</v>
      </c>
      <c r="AT464" s="259">
        <v>250000</v>
      </c>
      <c r="AU464" s="259">
        <v>218776</v>
      </c>
    </row>
    <row r="467" spans="39:47">
      <c r="AM467" s="259">
        <v>141</v>
      </c>
      <c r="AN467" s="259" t="s">
        <v>1921</v>
      </c>
      <c r="AO467" s="259">
        <v>4</v>
      </c>
      <c r="AP467" s="259" t="s">
        <v>8825</v>
      </c>
      <c r="AR467" s="259" t="s">
        <v>8817</v>
      </c>
    </row>
    <row r="470" spans="39:47">
      <c r="AM470" s="259">
        <v>142</v>
      </c>
      <c r="AN470" s="259" t="s">
        <v>1921</v>
      </c>
      <c r="AO470" s="259">
        <v>5</v>
      </c>
      <c r="AP470" s="259" t="s">
        <v>8961</v>
      </c>
      <c r="AQ470" s="259" t="s">
        <v>8962</v>
      </c>
      <c r="AR470" s="259" t="s">
        <v>8817</v>
      </c>
      <c r="AS470" s="259">
        <v>110000</v>
      </c>
      <c r="AT470" s="259">
        <v>160000</v>
      </c>
      <c r="AU470" s="259">
        <v>218776</v>
      </c>
    </row>
    <row r="473" spans="39:47">
      <c r="AM473" s="259">
        <v>143</v>
      </c>
      <c r="AN473" s="259" t="s">
        <v>1921</v>
      </c>
      <c r="AO473" s="259">
        <v>6</v>
      </c>
      <c r="AP473" s="259" t="s">
        <v>8963</v>
      </c>
      <c r="AQ473" s="259" t="s">
        <v>8964</v>
      </c>
      <c r="AR473" s="259" t="s">
        <v>8817</v>
      </c>
      <c r="AS473" s="259">
        <v>110000</v>
      </c>
      <c r="AT473" s="259">
        <v>160000</v>
      </c>
      <c r="AU473" s="259">
        <v>218776</v>
      </c>
    </row>
    <row r="476" spans="39:47">
      <c r="AM476" s="259">
        <v>144</v>
      </c>
      <c r="AN476" s="259" t="s">
        <v>1931</v>
      </c>
      <c r="AO476" s="259">
        <v>0</v>
      </c>
      <c r="AP476" s="259" t="s">
        <v>8858</v>
      </c>
      <c r="AQ476" s="259" t="s">
        <v>8859</v>
      </c>
      <c r="AR476" s="259" t="s">
        <v>8817</v>
      </c>
      <c r="AS476" s="259">
        <v>110000</v>
      </c>
      <c r="AT476" s="259">
        <v>160000</v>
      </c>
      <c r="AU476" s="259">
        <v>2444442</v>
      </c>
    </row>
    <row r="479" spans="39:47">
      <c r="AM479" s="259">
        <v>145</v>
      </c>
      <c r="AN479" s="259" t="s">
        <v>1931</v>
      </c>
      <c r="AO479" s="259">
        <v>1</v>
      </c>
      <c r="AP479" s="259" t="s">
        <v>8823</v>
      </c>
      <c r="AQ479" s="259" t="s">
        <v>8958</v>
      </c>
      <c r="AR479" s="259" t="s">
        <v>8817</v>
      </c>
      <c r="AS479" s="259">
        <v>200000</v>
      </c>
      <c r="AT479" s="259">
        <v>250000</v>
      </c>
      <c r="AU479" s="259">
        <v>218776</v>
      </c>
    </row>
    <row r="482" spans="39:47">
      <c r="AM482" s="259">
        <v>146</v>
      </c>
      <c r="AN482" s="259" t="s">
        <v>1931</v>
      </c>
      <c r="AO482" s="259">
        <v>2</v>
      </c>
      <c r="AP482" s="259" t="s">
        <v>8861</v>
      </c>
      <c r="AQ482" s="259" t="s">
        <v>8959</v>
      </c>
      <c r="AR482" s="259" t="s">
        <v>8817</v>
      </c>
      <c r="AS482" s="259">
        <v>110000</v>
      </c>
      <c r="AT482" s="259">
        <v>160000</v>
      </c>
      <c r="AU482" s="259">
        <v>218776</v>
      </c>
    </row>
    <row r="485" spans="39:47">
      <c r="AM485" s="259">
        <v>147</v>
      </c>
      <c r="AN485" s="259" t="s">
        <v>1931</v>
      </c>
      <c r="AO485" s="259">
        <v>3</v>
      </c>
      <c r="AP485" s="259" t="s">
        <v>8843</v>
      </c>
      <c r="AQ485" s="259" t="s">
        <v>8960</v>
      </c>
      <c r="AR485" s="259" t="s">
        <v>8817</v>
      </c>
      <c r="AS485" s="259">
        <v>200000</v>
      </c>
      <c r="AT485" s="259">
        <v>250000</v>
      </c>
      <c r="AU485" s="259">
        <v>218776</v>
      </c>
    </row>
    <row r="488" spans="39:47">
      <c r="AM488" s="259">
        <v>148</v>
      </c>
      <c r="AN488" s="259" t="s">
        <v>1931</v>
      </c>
      <c r="AO488" s="259">
        <v>4</v>
      </c>
      <c r="AP488" s="259" t="s">
        <v>8825</v>
      </c>
      <c r="AR488" s="259" t="s">
        <v>8817</v>
      </c>
    </row>
    <row r="491" spans="39:47">
      <c r="AM491" s="259">
        <v>149</v>
      </c>
      <c r="AN491" s="259" t="s">
        <v>1931</v>
      </c>
      <c r="AO491" s="259">
        <v>5</v>
      </c>
      <c r="AP491" s="259" t="s">
        <v>8961</v>
      </c>
      <c r="AQ491" s="259" t="s">
        <v>8962</v>
      </c>
      <c r="AR491" s="259" t="s">
        <v>8817</v>
      </c>
      <c r="AS491" s="259">
        <v>110000</v>
      </c>
      <c r="AT491" s="259">
        <v>160000</v>
      </c>
      <c r="AU491" s="259">
        <v>218776</v>
      </c>
    </row>
    <row r="494" spans="39:47">
      <c r="AM494" s="259">
        <v>150</v>
      </c>
      <c r="AN494" s="259" t="s">
        <v>1931</v>
      </c>
      <c r="AO494" s="259">
        <v>6</v>
      </c>
      <c r="AP494" s="259" t="s">
        <v>8963</v>
      </c>
      <c r="AQ494" s="259" t="s">
        <v>8964</v>
      </c>
      <c r="AR494" s="259" t="s">
        <v>8817</v>
      </c>
      <c r="AS494" s="259">
        <v>110000</v>
      </c>
      <c r="AT494" s="259">
        <v>160000</v>
      </c>
      <c r="AU494" s="259">
        <v>218776</v>
      </c>
    </row>
    <row r="497" spans="39:47">
      <c r="AM497" s="259">
        <v>151</v>
      </c>
      <c r="AN497" s="259" t="s">
        <v>1942</v>
      </c>
      <c r="AO497" s="259">
        <v>0</v>
      </c>
      <c r="AP497" s="259" t="s">
        <v>8836</v>
      </c>
      <c r="AQ497" s="259" t="s">
        <v>8965</v>
      </c>
      <c r="AR497" s="259" t="s">
        <v>8817</v>
      </c>
      <c r="AS497" s="259">
        <v>110000</v>
      </c>
      <c r="AT497" s="259">
        <v>160000</v>
      </c>
      <c r="AU497" s="259">
        <v>58562</v>
      </c>
    </row>
    <row r="500" spans="39:47">
      <c r="AM500" s="259">
        <v>152</v>
      </c>
      <c r="AN500" s="259" t="s">
        <v>1942</v>
      </c>
      <c r="AO500" s="259">
        <v>1</v>
      </c>
      <c r="AP500" s="259" t="s">
        <v>8853</v>
      </c>
      <c r="AQ500" s="259" t="s">
        <v>8966</v>
      </c>
      <c r="AR500" s="259" t="s">
        <v>8817</v>
      </c>
      <c r="AS500" s="259">
        <v>200000</v>
      </c>
      <c r="AT500" s="259">
        <v>250000</v>
      </c>
      <c r="AU500" s="259">
        <v>55221</v>
      </c>
    </row>
    <row r="503" spans="39:47">
      <c r="AM503" s="259">
        <v>153</v>
      </c>
      <c r="AN503" s="259" t="s">
        <v>1942</v>
      </c>
      <c r="AO503" s="259">
        <v>2</v>
      </c>
      <c r="AP503" s="259" t="s">
        <v>8825</v>
      </c>
      <c r="AR503" s="259" t="s">
        <v>8817</v>
      </c>
    </row>
    <row r="506" spans="39:47">
      <c r="AM506" s="259">
        <v>154</v>
      </c>
      <c r="AN506" s="259" t="s">
        <v>1942</v>
      </c>
      <c r="AO506" s="259">
        <v>3</v>
      </c>
      <c r="AP506" s="259" t="s">
        <v>8843</v>
      </c>
      <c r="AQ506" s="259" t="s">
        <v>8967</v>
      </c>
      <c r="AR506" s="259" t="s">
        <v>8817</v>
      </c>
      <c r="AS506" s="259">
        <v>200000</v>
      </c>
      <c r="AT506" s="259">
        <v>250000</v>
      </c>
      <c r="AU506" s="259">
        <v>55221</v>
      </c>
    </row>
    <row r="509" spans="39:47">
      <c r="AM509" s="259">
        <v>155</v>
      </c>
      <c r="AN509" s="259" t="s">
        <v>1942</v>
      </c>
      <c r="AO509" s="259">
        <v>4</v>
      </c>
      <c r="AP509" s="259" t="s">
        <v>8825</v>
      </c>
      <c r="AR509" s="259" t="s">
        <v>8817</v>
      </c>
    </row>
    <row r="512" spans="39:47">
      <c r="AM512" s="259">
        <v>156</v>
      </c>
      <c r="AN512" s="259" t="s">
        <v>1942</v>
      </c>
      <c r="AO512" s="259">
        <v>5</v>
      </c>
      <c r="AP512" s="259" t="s">
        <v>8845</v>
      </c>
      <c r="AQ512" s="259" t="s">
        <v>8968</v>
      </c>
      <c r="AR512" s="259" t="s">
        <v>8817</v>
      </c>
      <c r="AS512" s="259">
        <v>110000</v>
      </c>
      <c r="AT512" s="259">
        <v>160000</v>
      </c>
      <c r="AU512" s="259">
        <v>55221</v>
      </c>
    </row>
    <row r="515" spans="39:47">
      <c r="AM515" s="259">
        <v>157</v>
      </c>
      <c r="AN515" s="259" t="s">
        <v>2041</v>
      </c>
      <c r="AO515" s="259">
        <v>0</v>
      </c>
      <c r="AP515" s="259" t="s">
        <v>8836</v>
      </c>
      <c r="AQ515" s="259" t="s">
        <v>8969</v>
      </c>
      <c r="AR515" s="259" t="s">
        <v>8817</v>
      </c>
      <c r="AS515" s="259">
        <v>110000</v>
      </c>
      <c r="AT515" s="259">
        <v>160000</v>
      </c>
      <c r="AU515" s="259">
        <v>78070</v>
      </c>
    </row>
    <row r="518" spans="39:47">
      <c r="AM518" s="259">
        <v>158</v>
      </c>
      <c r="AN518" s="259" t="s">
        <v>2041</v>
      </c>
      <c r="AO518" s="259">
        <v>1</v>
      </c>
      <c r="AP518" s="259" t="s">
        <v>8853</v>
      </c>
      <c r="AQ518" s="259" t="s">
        <v>8970</v>
      </c>
      <c r="AR518" s="259" t="s">
        <v>8817</v>
      </c>
      <c r="AS518" s="259">
        <v>200000</v>
      </c>
      <c r="AT518" s="259">
        <v>250000</v>
      </c>
      <c r="AU518" s="259">
        <v>200646</v>
      </c>
    </row>
    <row r="521" spans="39:47">
      <c r="AM521" s="259">
        <v>159</v>
      </c>
      <c r="AN521" s="259" t="s">
        <v>2041</v>
      </c>
      <c r="AO521" s="259">
        <v>2</v>
      </c>
      <c r="AP521" s="259" t="s">
        <v>8971</v>
      </c>
      <c r="AQ521" s="259" t="s">
        <v>8972</v>
      </c>
      <c r="AR521" s="259" t="s">
        <v>8817</v>
      </c>
      <c r="AS521" s="259">
        <v>200000</v>
      </c>
      <c r="AT521" s="259">
        <v>250000</v>
      </c>
      <c r="AU521" s="259">
        <v>200646</v>
      </c>
    </row>
    <row r="524" spans="39:47">
      <c r="AM524" s="259">
        <v>160</v>
      </c>
      <c r="AN524" s="259" t="s">
        <v>2041</v>
      </c>
      <c r="AO524" s="259">
        <v>3</v>
      </c>
      <c r="AP524" s="259" t="s">
        <v>8825</v>
      </c>
      <c r="AR524" s="259" t="s">
        <v>8817</v>
      </c>
    </row>
    <row r="527" spans="39:47">
      <c r="AM527" s="259">
        <v>161</v>
      </c>
      <c r="AN527" s="259" t="s">
        <v>2041</v>
      </c>
      <c r="AO527" s="259">
        <v>4</v>
      </c>
      <c r="AP527" s="259" t="s">
        <v>8973</v>
      </c>
      <c r="AQ527" s="259" t="s">
        <v>8974</v>
      </c>
      <c r="AR527" s="259" t="s">
        <v>8817</v>
      </c>
      <c r="AS527" s="259">
        <v>200000</v>
      </c>
      <c r="AT527" s="259">
        <v>250000</v>
      </c>
      <c r="AU527" s="259">
        <v>200646</v>
      </c>
    </row>
    <row r="530" spans="39:47">
      <c r="AM530" s="259">
        <v>162</v>
      </c>
      <c r="AN530" s="259" t="s">
        <v>2041</v>
      </c>
      <c r="AO530" s="259">
        <v>5</v>
      </c>
      <c r="AP530" s="259" t="s">
        <v>8975</v>
      </c>
      <c r="AQ530" s="259" t="s">
        <v>8976</v>
      </c>
      <c r="AR530" s="259" t="s">
        <v>8817</v>
      </c>
      <c r="AS530" s="259">
        <v>110000</v>
      </c>
      <c r="AT530" s="259">
        <v>160000</v>
      </c>
      <c r="AU530" s="259">
        <v>200646</v>
      </c>
    </row>
    <row r="533" spans="39:47">
      <c r="AM533" s="259">
        <v>163</v>
      </c>
      <c r="AN533" s="259" t="s">
        <v>2042</v>
      </c>
      <c r="AO533" s="259">
        <v>0</v>
      </c>
      <c r="AP533" s="259" t="s">
        <v>8836</v>
      </c>
      <c r="AQ533" s="259" t="s">
        <v>8969</v>
      </c>
      <c r="AR533" s="259" t="s">
        <v>8817</v>
      </c>
      <c r="AS533" s="259">
        <v>110000</v>
      </c>
      <c r="AT533" s="259">
        <v>160000</v>
      </c>
      <c r="AU533" s="259">
        <v>78070</v>
      </c>
    </row>
    <row r="536" spans="39:47">
      <c r="AM536" s="259">
        <v>164</v>
      </c>
      <c r="AN536" s="259" t="s">
        <v>2042</v>
      </c>
      <c r="AO536" s="259">
        <v>1</v>
      </c>
      <c r="AP536" s="259" t="s">
        <v>8853</v>
      </c>
      <c r="AQ536" s="259" t="s">
        <v>8970</v>
      </c>
      <c r="AR536" s="259" t="s">
        <v>8817</v>
      </c>
      <c r="AS536" s="259">
        <v>200000</v>
      </c>
      <c r="AT536" s="259">
        <v>250000</v>
      </c>
      <c r="AU536" s="259">
        <v>200646</v>
      </c>
    </row>
    <row r="539" spans="39:47">
      <c r="AM539" s="259">
        <v>165</v>
      </c>
      <c r="AN539" s="259" t="s">
        <v>2042</v>
      </c>
      <c r="AO539" s="259">
        <v>2</v>
      </c>
      <c r="AP539" s="259" t="s">
        <v>8971</v>
      </c>
      <c r="AQ539" s="259" t="s">
        <v>8972</v>
      </c>
      <c r="AR539" s="259" t="s">
        <v>8817</v>
      </c>
      <c r="AS539" s="259">
        <v>200000</v>
      </c>
      <c r="AT539" s="259">
        <v>250000</v>
      </c>
      <c r="AU539" s="259">
        <v>200646</v>
      </c>
    </row>
    <row r="542" spans="39:47">
      <c r="AM542" s="259">
        <v>166</v>
      </c>
      <c r="AN542" s="259" t="s">
        <v>2042</v>
      </c>
      <c r="AO542" s="259">
        <v>3</v>
      </c>
      <c r="AP542" s="259" t="s">
        <v>8825</v>
      </c>
      <c r="AR542" s="259" t="s">
        <v>8817</v>
      </c>
    </row>
    <row r="545" spans="39:47">
      <c r="AM545" s="259">
        <v>167</v>
      </c>
      <c r="AN545" s="259" t="s">
        <v>2042</v>
      </c>
      <c r="AO545" s="259">
        <v>4</v>
      </c>
      <c r="AP545" s="259" t="s">
        <v>8973</v>
      </c>
      <c r="AQ545" s="259" t="s">
        <v>8974</v>
      </c>
      <c r="AR545" s="259" t="s">
        <v>8817</v>
      </c>
      <c r="AS545" s="259">
        <v>200000</v>
      </c>
      <c r="AT545" s="259">
        <v>250000</v>
      </c>
      <c r="AU545" s="259">
        <v>200646</v>
      </c>
    </row>
    <row r="548" spans="39:47">
      <c r="AM548" s="259">
        <v>168</v>
      </c>
      <c r="AN548" s="259" t="s">
        <v>2042</v>
      </c>
      <c r="AO548" s="259">
        <v>5</v>
      </c>
      <c r="AP548" s="259" t="s">
        <v>8975</v>
      </c>
      <c r="AQ548" s="259" t="s">
        <v>8976</v>
      </c>
      <c r="AR548" s="259" t="s">
        <v>8817</v>
      </c>
      <c r="AS548" s="259">
        <v>110000</v>
      </c>
      <c r="AT548" s="259">
        <v>160000</v>
      </c>
      <c r="AU548" s="259">
        <v>200646</v>
      </c>
    </row>
    <row r="551" spans="39:47">
      <c r="AM551" s="259">
        <v>169</v>
      </c>
      <c r="AN551" s="259" t="s">
        <v>2065</v>
      </c>
      <c r="AO551" s="259">
        <v>0</v>
      </c>
      <c r="AP551" s="259" t="s">
        <v>8836</v>
      </c>
      <c r="AQ551" s="259" t="s">
        <v>8977</v>
      </c>
      <c r="AR551" s="259" t="s">
        <v>8817</v>
      </c>
      <c r="AS551" s="259">
        <v>110000</v>
      </c>
      <c r="AT551" s="259">
        <v>160000</v>
      </c>
      <c r="AU551" s="259">
        <v>2285</v>
      </c>
    </row>
    <row r="554" spans="39:47">
      <c r="AM554" s="259">
        <v>170</v>
      </c>
      <c r="AN554" s="259" t="s">
        <v>2065</v>
      </c>
      <c r="AO554" s="259">
        <v>1</v>
      </c>
      <c r="AP554" s="259" t="s">
        <v>8825</v>
      </c>
      <c r="AR554" s="259" t="s">
        <v>8817</v>
      </c>
      <c r="AS554" s="259">
        <v>110000</v>
      </c>
      <c r="AT554" s="259">
        <v>160000</v>
      </c>
    </row>
    <row r="557" spans="39:47">
      <c r="AM557" s="259">
        <v>171</v>
      </c>
      <c r="AN557" s="259" t="s">
        <v>2065</v>
      </c>
      <c r="AO557" s="259">
        <v>2</v>
      </c>
      <c r="AP557" s="259" t="s">
        <v>8971</v>
      </c>
      <c r="AQ557" s="259" t="s">
        <v>8978</v>
      </c>
      <c r="AR557" s="259" t="s">
        <v>8817</v>
      </c>
      <c r="AS557" s="259">
        <v>200000</v>
      </c>
      <c r="AT557" s="259">
        <v>250000</v>
      </c>
      <c r="AU557" s="259">
        <v>4187</v>
      </c>
    </row>
    <row r="560" spans="39:47">
      <c r="AM560" s="259">
        <v>172</v>
      </c>
      <c r="AN560" s="259" t="s">
        <v>2065</v>
      </c>
      <c r="AO560" s="259">
        <v>3</v>
      </c>
      <c r="AP560" s="259" t="s">
        <v>8825</v>
      </c>
      <c r="AR560" s="259" t="s">
        <v>8817</v>
      </c>
      <c r="AS560" s="259">
        <v>110000</v>
      </c>
      <c r="AT560" s="259">
        <v>160000</v>
      </c>
    </row>
    <row r="563" spans="39:47">
      <c r="AM563" s="259">
        <v>173</v>
      </c>
      <c r="AN563" s="259" t="s">
        <v>2065</v>
      </c>
      <c r="AO563" s="259">
        <v>4</v>
      </c>
      <c r="AP563" s="259" t="s">
        <v>8825</v>
      </c>
      <c r="AR563" s="259" t="s">
        <v>8817</v>
      </c>
      <c r="AS563" s="259">
        <v>110000</v>
      </c>
      <c r="AT563" s="259">
        <v>160000</v>
      </c>
    </row>
    <row r="566" spans="39:47">
      <c r="AM566" s="259">
        <v>174</v>
      </c>
      <c r="AN566" s="259" t="s">
        <v>2065</v>
      </c>
      <c r="AO566" s="259">
        <v>5</v>
      </c>
      <c r="AP566" s="259" t="s">
        <v>8979</v>
      </c>
      <c r="AQ566" s="259" t="s">
        <v>8980</v>
      </c>
      <c r="AR566" s="259" t="s">
        <v>8817</v>
      </c>
      <c r="AS566" s="259">
        <v>110000</v>
      </c>
      <c r="AT566" s="259">
        <v>160000</v>
      </c>
      <c r="AU566" s="259">
        <v>4187</v>
      </c>
    </row>
    <row r="569" spans="39:47">
      <c r="AM569" s="259">
        <v>175</v>
      </c>
      <c r="AN569" s="259" t="s">
        <v>2099</v>
      </c>
      <c r="AO569" s="259">
        <v>0</v>
      </c>
      <c r="AP569" s="259" t="s">
        <v>8836</v>
      </c>
      <c r="AQ569" s="259" t="s">
        <v>8981</v>
      </c>
      <c r="AR569" s="259" t="s">
        <v>8817</v>
      </c>
      <c r="AS569" s="259">
        <v>110000</v>
      </c>
      <c r="AT569" s="259">
        <v>160000</v>
      </c>
      <c r="AU569" s="259">
        <v>225562</v>
      </c>
    </row>
    <row r="572" spans="39:47">
      <c r="AM572" s="259">
        <v>176</v>
      </c>
      <c r="AN572" s="259" t="s">
        <v>2099</v>
      </c>
      <c r="AO572" s="259">
        <v>1</v>
      </c>
      <c r="AP572" s="259" t="s">
        <v>8853</v>
      </c>
      <c r="AQ572" s="259" t="s">
        <v>8982</v>
      </c>
      <c r="AR572" s="259" t="s">
        <v>8817</v>
      </c>
      <c r="AS572" s="259">
        <v>200000</v>
      </c>
      <c r="AT572" s="259">
        <v>250000</v>
      </c>
      <c r="AU572" s="259">
        <v>103860</v>
      </c>
    </row>
    <row r="575" spans="39:47">
      <c r="AM575" s="259">
        <v>177</v>
      </c>
      <c r="AN575" s="259" t="s">
        <v>2099</v>
      </c>
      <c r="AO575" s="259">
        <v>2</v>
      </c>
      <c r="AP575" s="259" t="s">
        <v>8863</v>
      </c>
      <c r="AQ575" s="259" t="s">
        <v>8983</v>
      </c>
      <c r="AR575" s="259" t="s">
        <v>8817</v>
      </c>
      <c r="AS575" s="259">
        <v>200000</v>
      </c>
      <c r="AT575" s="259">
        <v>250000</v>
      </c>
      <c r="AU575" s="259">
        <v>103860</v>
      </c>
    </row>
    <row r="578" spans="39:47">
      <c r="AM578" s="259">
        <v>178</v>
      </c>
      <c r="AN578" s="259" t="s">
        <v>2099</v>
      </c>
      <c r="AO578" s="259">
        <v>3</v>
      </c>
      <c r="AP578" s="259" t="s">
        <v>8843</v>
      </c>
      <c r="AQ578" s="259" t="s">
        <v>8984</v>
      </c>
      <c r="AR578" s="259" t="s">
        <v>8817</v>
      </c>
      <c r="AS578" s="259">
        <v>200000</v>
      </c>
      <c r="AT578" s="259">
        <v>250000</v>
      </c>
      <c r="AU578" s="259">
        <v>145878</v>
      </c>
    </row>
    <row r="581" spans="39:47">
      <c r="AM581" s="259">
        <v>179</v>
      </c>
      <c r="AN581" s="259" t="s">
        <v>2099</v>
      </c>
      <c r="AO581" s="259">
        <v>4</v>
      </c>
      <c r="AP581" s="259" t="s">
        <v>8949</v>
      </c>
      <c r="AQ581" s="259" t="s">
        <v>8985</v>
      </c>
      <c r="AR581" s="259" t="s">
        <v>8817</v>
      </c>
      <c r="AS581" s="259">
        <v>110000</v>
      </c>
      <c r="AT581" s="259">
        <v>160000</v>
      </c>
      <c r="AU581" s="259">
        <v>139052</v>
      </c>
    </row>
    <row r="584" spans="39:47">
      <c r="AM584" s="259">
        <v>180</v>
      </c>
      <c r="AN584" s="259" t="s">
        <v>2099</v>
      </c>
      <c r="AO584" s="259">
        <v>5</v>
      </c>
      <c r="AP584" s="259" t="s">
        <v>8986</v>
      </c>
      <c r="AQ584" s="259" t="s">
        <v>8987</v>
      </c>
      <c r="AR584" s="259" t="s">
        <v>8817</v>
      </c>
      <c r="AS584" s="259">
        <v>110000</v>
      </c>
      <c r="AT584" s="259">
        <v>160000</v>
      </c>
      <c r="AU584" s="259">
        <v>145878</v>
      </c>
    </row>
    <row r="587" spans="39:47">
      <c r="AM587" s="259">
        <v>181</v>
      </c>
      <c r="AN587" s="259" t="s">
        <v>2099</v>
      </c>
      <c r="AO587" s="259">
        <v>6</v>
      </c>
      <c r="AP587" s="259" t="s">
        <v>8988</v>
      </c>
      <c r="AQ587" s="259" t="s">
        <v>8989</v>
      </c>
      <c r="AR587" s="259" t="s">
        <v>8817</v>
      </c>
      <c r="AS587" s="259">
        <v>110000</v>
      </c>
      <c r="AT587" s="259">
        <v>160000</v>
      </c>
      <c r="AU587" s="259">
        <v>221588</v>
      </c>
    </row>
    <row r="590" spans="39:47">
      <c r="AM590" s="259">
        <v>182</v>
      </c>
      <c r="AN590" s="259" t="s">
        <v>2107</v>
      </c>
      <c r="AO590" s="259">
        <v>0</v>
      </c>
      <c r="AP590" s="259" t="s">
        <v>8836</v>
      </c>
      <c r="AQ590" s="259" t="s">
        <v>8981</v>
      </c>
      <c r="AR590" s="259" t="s">
        <v>8817</v>
      </c>
      <c r="AS590" s="259">
        <v>110000</v>
      </c>
      <c r="AT590" s="259">
        <v>160000</v>
      </c>
      <c r="AU590" s="259">
        <v>225562</v>
      </c>
    </row>
    <row r="593" spans="39:47">
      <c r="AM593" s="259">
        <v>183</v>
      </c>
      <c r="AN593" s="259" t="s">
        <v>2107</v>
      </c>
      <c r="AO593" s="259">
        <v>1</v>
      </c>
      <c r="AP593" s="259" t="s">
        <v>8853</v>
      </c>
      <c r="AQ593" s="259" t="s">
        <v>8982</v>
      </c>
      <c r="AR593" s="259" t="s">
        <v>8817</v>
      </c>
      <c r="AS593" s="259">
        <v>200000</v>
      </c>
      <c r="AT593" s="259">
        <v>250000</v>
      </c>
      <c r="AU593" s="259">
        <v>103860</v>
      </c>
    </row>
    <row r="596" spans="39:47">
      <c r="AM596" s="259">
        <v>184</v>
      </c>
      <c r="AN596" s="259" t="s">
        <v>2107</v>
      </c>
      <c r="AO596" s="259">
        <v>2</v>
      </c>
      <c r="AP596" s="259" t="s">
        <v>8863</v>
      </c>
      <c r="AQ596" s="259" t="s">
        <v>8983</v>
      </c>
      <c r="AR596" s="259" t="s">
        <v>8817</v>
      </c>
      <c r="AS596" s="259">
        <v>200000</v>
      </c>
      <c r="AT596" s="259">
        <v>250000</v>
      </c>
      <c r="AU596" s="259">
        <v>103860</v>
      </c>
    </row>
    <row r="599" spans="39:47">
      <c r="AM599" s="259">
        <v>185</v>
      </c>
      <c r="AN599" s="259" t="s">
        <v>2107</v>
      </c>
      <c r="AO599" s="259">
        <v>3</v>
      </c>
      <c r="AP599" s="259" t="s">
        <v>8843</v>
      </c>
      <c r="AQ599" s="259" t="s">
        <v>8984</v>
      </c>
      <c r="AR599" s="259" t="s">
        <v>8817</v>
      </c>
      <c r="AS599" s="259">
        <v>200000</v>
      </c>
      <c r="AT599" s="259">
        <v>250000</v>
      </c>
      <c r="AU599" s="259">
        <v>145878</v>
      </c>
    </row>
    <row r="602" spans="39:47">
      <c r="AM602" s="259">
        <v>186</v>
      </c>
      <c r="AN602" s="259" t="s">
        <v>2107</v>
      </c>
      <c r="AO602" s="259">
        <v>4</v>
      </c>
      <c r="AP602" s="259" t="s">
        <v>8949</v>
      </c>
      <c r="AQ602" s="259" t="s">
        <v>8985</v>
      </c>
      <c r="AR602" s="259" t="s">
        <v>8817</v>
      </c>
      <c r="AS602" s="259">
        <v>110000</v>
      </c>
      <c r="AT602" s="259">
        <v>160000</v>
      </c>
      <c r="AU602" s="259">
        <v>139052</v>
      </c>
    </row>
    <row r="605" spans="39:47">
      <c r="AM605" s="259">
        <v>187</v>
      </c>
      <c r="AN605" s="259" t="s">
        <v>2107</v>
      </c>
      <c r="AO605" s="259">
        <v>5</v>
      </c>
      <c r="AP605" s="259" t="s">
        <v>8986</v>
      </c>
      <c r="AQ605" s="259" t="s">
        <v>8987</v>
      </c>
      <c r="AR605" s="259" t="s">
        <v>8817</v>
      </c>
      <c r="AS605" s="259">
        <v>110000</v>
      </c>
      <c r="AT605" s="259">
        <v>160000</v>
      </c>
      <c r="AU605" s="259">
        <v>145878</v>
      </c>
    </row>
    <row r="608" spans="39:47">
      <c r="AM608" s="259">
        <v>188</v>
      </c>
      <c r="AN608" s="259" t="s">
        <v>2107</v>
      </c>
      <c r="AO608" s="259">
        <v>6</v>
      </c>
      <c r="AP608" s="259" t="s">
        <v>8988</v>
      </c>
      <c r="AQ608" s="259" t="s">
        <v>8989</v>
      </c>
      <c r="AR608" s="259" t="s">
        <v>8817</v>
      </c>
      <c r="AS608" s="259">
        <v>110000</v>
      </c>
      <c r="AT608" s="259">
        <v>160000</v>
      </c>
      <c r="AU608" s="259">
        <v>221588</v>
      </c>
    </row>
    <row r="611" spans="39:47">
      <c r="AM611" s="259">
        <v>189</v>
      </c>
      <c r="AN611" s="259" t="s">
        <v>2111</v>
      </c>
      <c r="AO611" s="259">
        <v>0</v>
      </c>
      <c r="AP611" s="259" t="s">
        <v>8836</v>
      </c>
      <c r="AQ611" s="259" t="s">
        <v>8990</v>
      </c>
      <c r="AR611" s="259" t="s">
        <v>8817</v>
      </c>
      <c r="AS611" s="259">
        <v>110000</v>
      </c>
      <c r="AT611" s="259">
        <v>160000</v>
      </c>
      <c r="AU611" s="259">
        <v>180132</v>
      </c>
    </row>
    <row r="614" spans="39:47">
      <c r="AM614" s="259">
        <v>190</v>
      </c>
      <c r="AN614" s="259" t="s">
        <v>2111</v>
      </c>
      <c r="AO614" s="259">
        <v>1</v>
      </c>
      <c r="AP614" s="259" t="s">
        <v>8853</v>
      </c>
      <c r="AQ614" s="259" t="s">
        <v>8991</v>
      </c>
      <c r="AR614" s="259" t="s">
        <v>8817</v>
      </c>
      <c r="AS614" s="259">
        <v>200000</v>
      </c>
      <c r="AT614" s="259">
        <v>250000</v>
      </c>
      <c r="AU614" s="259">
        <v>123332</v>
      </c>
    </row>
    <row r="617" spans="39:47">
      <c r="AM617" s="259">
        <v>191</v>
      </c>
      <c r="AN617" s="259" t="s">
        <v>2111</v>
      </c>
      <c r="AO617" s="259">
        <v>2</v>
      </c>
      <c r="AP617" s="259" t="s">
        <v>8825</v>
      </c>
      <c r="AR617" s="259" t="s">
        <v>8817</v>
      </c>
    </row>
    <row r="620" spans="39:47">
      <c r="AM620" s="259">
        <v>192</v>
      </c>
      <c r="AN620" s="259" t="s">
        <v>2111</v>
      </c>
      <c r="AO620" s="259">
        <v>3</v>
      </c>
      <c r="AP620" s="259" t="s">
        <v>8843</v>
      </c>
      <c r="AQ620" s="259" t="s">
        <v>8992</v>
      </c>
      <c r="AR620" s="259" t="s">
        <v>8817</v>
      </c>
      <c r="AS620" s="259">
        <v>200000</v>
      </c>
      <c r="AT620" s="259">
        <v>250000</v>
      </c>
      <c r="AU620" s="259">
        <v>115738</v>
      </c>
    </row>
    <row r="623" spans="39:47">
      <c r="AM623" s="259">
        <v>193</v>
      </c>
      <c r="AN623" s="259" t="s">
        <v>2111</v>
      </c>
      <c r="AO623" s="259">
        <v>4</v>
      </c>
      <c r="AP623" s="259" t="s">
        <v>8825</v>
      </c>
      <c r="AR623" s="259" t="s">
        <v>8817</v>
      </c>
    </row>
    <row r="626" spans="39:47">
      <c r="AM626" s="259">
        <v>194</v>
      </c>
      <c r="AN626" s="259" t="s">
        <v>2111</v>
      </c>
      <c r="AO626" s="259">
        <v>5</v>
      </c>
      <c r="AP626" s="259" t="s">
        <v>8993</v>
      </c>
      <c r="AQ626" s="259" t="s">
        <v>8994</v>
      </c>
      <c r="AR626" s="259" t="s">
        <v>8817</v>
      </c>
      <c r="AS626" s="259">
        <v>110000</v>
      </c>
      <c r="AT626" s="259">
        <v>160000</v>
      </c>
      <c r="AU626" s="259">
        <v>115738</v>
      </c>
    </row>
    <row r="629" spans="39:47">
      <c r="AM629" s="259">
        <v>195</v>
      </c>
      <c r="AN629" s="259" t="s">
        <v>2111</v>
      </c>
      <c r="AO629" s="259">
        <v>6</v>
      </c>
      <c r="AP629" s="259" t="s">
        <v>8995</v>
      </c>
      <c r="AQ629" s="259" t="s">
        <v>8996</v>
      </c>
      <c r="AR629" s="259" t="s">
        <v>8817</v>
      </c>
      <c r="AS629" s="259">
        <v>110000</v>
      </c>
      <c r="AT629" s="259">
        <v>160000</v>
      </c>
      <c r="AU629" s="259">
        <v>209090</v>
      </c>
    </row>
    <row r="632" spans="39:47">
      <c r="AM632" s="259">
        <v>196</v>
      </c>
      <c r="AN632" s="259" t="s">
        <v>2113</v>
      </c>
      <c r="AO632" s="259">
        <v>0</v>
      </c>
      <c r="AP632" s="259" t="s">
        <v>8836</v>
      </c>
      <c r="AQ632" s="259" t="s">
        <v>8990</v>
      </c>
      <c r="AR632" s="259" t="s">
        <v>8817</v>
      </c>
      <c r="AS632" s="259">
        <v>110000</v>
      </c>
      <c r="AT632" s="259">
        <v>160000</v>
      </c>
      <c r="AU632" s="259">
        <v>180132</v>
      </c>
    </row>
    <row r="635" spans="39:47">
      <c r="AM635" s="259">
        <v>197</v>
      </c>
      <c r="AN635" s="259" t="s">
        <v>2113</v>
      </c>
      <c r="AO635" s="259">
        <v>1</v>
      </c>
      <c r="AP635" s="259" t="s">
        <v>8853</v>
      </c>
      <c r="AQ635" s="259" t="s">
        <v>8991</v>
      </c>
      <c r="AR635" s="259" t="s">
        <v>8817</v>
      </c>
      <c r="AS635" s="259">
        <v>200000</v>
      </c>
      <c r="AT635" s="259">
        <v>250000</v>
      </c>
      <c r="AU635" s="259">
        <v>123332</v>
      </c>
    </row>
    <row r="638" spans="39:47">
      <c r="AM638" s="259">
        <v>198</v>
      </c>
      <c r="AN638" s="259" t="s">
        <v>2113</v>
      </c>
      <c r="AO638" s="259">
        <v>2</v>
      </c>
      <c r="AP638" s="259" t="s">
        <v>8825</v>
      </c>
      <c r="AR638" s="259" t="s">
        <v>8817</v>
      </c>
    </row>
    <row r="641" spans="39:47">
      <c r="AM641" s="259">
        <v>199</v>
      </c>
      <c r="AN641" s="259" t="s">
        <v>2113</v>
      </c>
      <c r="AO641" s="259">
        <v>3</v>
      </c>
      <c r="AP641" s="259" t="s">
        <v>8843</v>
      </c>
      <c r="AQ641" s="259" t="s">
        <v>8992</v>
      </c>
      <c r="AR641" s="259" t="s">
        <v>8817</v>
      </c>
      <c r="AS641" s="259">
        <v>200000</v>
      </c>
      <c r="AT641" s="259">
        <v>250000</v>
      </c>
      <c r="AU641" s="259">
        <v>115738</v>
      </c>
    </row>
    <row r="644" spans="39:47">
      <c r="AM644" s="259">
        <v>200</v>
      </c>
      <c r="AN644" s="259" t="s">
        <v>2113</v>
      </c>
      <c r="AO644" s="259">
        <v>4</v>
      </c>
      <c r="AP644" s="259" t="s">
        <v>8825</v>
      </c>
      <c r="AR644" s="259" t="s">
        <v>8817</v>
      </c>
    </row>
    <row r="647" spans="39:47">
      <c r="AM647" s="259">
        <v>201</v>
      </c>
      <c r="AN647" s="259" t="s">
        <v>2113</v>
      </c>
      <c r="AO647" s="259">
        <v>5</v>
      </c>
      <c r="AP647" s="259" t="s">
        <v>8993</v>
      </c>
      <c r="AQ647" s="259" t="s">
        <v>8994</v>
      </c>
      <c r="AR647" s="259" t="s">
        <v>8817</v>
      </c>
      <c r="AS647" s="259">
        <v>110000</v>
      </c>
      <c r="AT647" s="259">
        <v>160000</v>
      </c>
      <c r="AU647" s="259">
        <v>115738</v>
      </c>
    </row>
    <row r="650" spans="39:47">
      <c r="AM650" s="259">
        <v>202</v>
      </c>
      <c r="AN650" s="259" t="s">
        <v>2113</v>
      </c>
      <c r="AO650" s="259">
        <v>6</v>
      </c>
      <c r="AP650" s="259" t="s">
        <v>8995</v>
      </c>
      <c r="AQ650" s="259" t="s">
        <v>8996</v>
      </c>
      <c r="AR650" s="259" t="s">
        <v>8817</v>
      </c>
      <c r="AS650" s="259">
        <v>110000</v>
      </c>
      <c r="AT650" s="259">
        <v>160000</v>
      </c>
      <c r="AU650" s="259">
        <v>209090</v>
      </c>
    </row>
    <row r="653" spans="39:47">
      <c r="AM653" s="259">
        <v>203</v>
      </c>
      <c r="AN653" s="259" t="s">
        <v>2124</v>
      </c>
      <c r="AO653" s="259">
        <v>0</v>
      </c>
      <c r="AP653" s="259" t="s">
        <v>8836</v>
      </c>
      <c r="AQ653" s="259" t="s">
        <v>8997</v>
      </c>
      <c r="AR653" s="259" t="s">
        <v>8817</v>
      </c>
      <c r="AS653" s="259">
        <v>110000</v>
      </c>
      <c r="AT653" s="259">
        <v>160000</v>
      </c>
      <c r="AU653" s="259">
        <v>226381</v>
      </c>
    </row>
    <row r="656" spans="39:47">
      <c r="AM656" s="259">
        <v>204</v>
      </c>
      <c r="AN656" s="259" t="s">
        <v>2124</v>
      </c>
      <c r="AO656" s="259">
        <v>1</v>
      </c>
      <c r="AP656" s="259" t="s">
        <v>8825</v>
      </c>
      <c r="AR656" s="259" t="s">
        <v>8817</v>
      </c>
    </row>
    <row r="659" spans="39:47">
      <c r="AM659" s="259">
        <v>205</v>
      </c>
      <c r="AN659" s="259" t="s">
        <v>2124</v>
      </c>
      <c r="AO659" s="259">
        <v>2</v>
      </c>
      <c r="AP659" s="259" t="s">
        <v>8853</v>
      </c>
      <c r="AQ659" s="259" t="s">
        <v>8998</v>
      </c>
      <c r="AR659" s="259" t="s">
        <v>8817</v>
      </c>
      <c r="AS659" s="259">
        <v>200000</v>
      </c>
      <c r="AT659" s="259">
        <v>250000</v>
      </c>
      <c r="AU659" s="259">
        <v>225054</v>
      </c>
    </row>
    <row r="662" spans="39:47">
      <c r="AM662" s="259">
        <v>206</v>
      </c>
      <c r="AN662" s="259" t="s">
        <v>2124</v>
      </c>
      <c r="AO662" s="259">
        <v>3</v>
      </c>
      <c r="AP662" s="259" t="s">
        <v>8843</v>
      </c>
      <c r="AQ662" s="259" t="s">
        <v>8999</v>
      </c>
      <c r="AR662" s="259" t="s">
        <v>8817</v>
      </c>
      <c r="AS662" s="259">
        <v>200000</v>
      </c>
      <c r="AT662" s="259">
        <v>250000</v>
      </c>
      <c r="AU662" s="259">
        <v>103852</v>
      </c>
    </row>
    <row r="665" spans="39:47">
      <c r="AM665" s="259">
        <v>207</v>
      </c>
      <c r="AN665" s="259" t="s">
        <v>2124</v>
      </c>
      <c r="AO665" s="259">
        <v>4</v>
      </c>
      <c r="AP665" s="259" t="s">
        <v>8825</v>
      </c>
      <c r="AR665" s="259" t="s">
        <v>8817</v>
      </c>
    </row>
    <row r="668" spans="39:47">
      <c r="AM668" s="259">
        <v>208</v>
      </c>
      <c r="AN668" s="259" t="s">
        <v>2124</v>
      </c>
      <c r="AO668" s="259">
        <v>5</v>
      </c>
      <c r="AP668" s="259" t="s">
        <v>8961</v>
      </c>
      <c r="AQ668" s="259" t="s">
        <v>9000</v>
      </c>
      <c r="AR668" s="259" t="s">
        <v>8817</v>
      </c>
      <c r="AS668" s="259">
        <v>110000</v>
      </c>
      <c r="AT668" s="259">
        <v>160000</v>
      </c>
      <c r="AU668" s="259">
        <v>137106</v>
      </c>
    </row>
    <row r="671" spans="39:47">
      <c r="AM671" s="259">
        <v>209</v>
      </c>
      <c r="AN671" s="259" t="s">
        <v>2124</v>
      </c>
      <c r="AO671" s="259">
        <v>6</v>
      </c>
      <c r="AP671" s="259" t="s">
        <v>9001</v>
      </c>
      <c r="AQ671" s="259" t="s">
        <v>9002</v>
      </c>
      <c r="AR671" s="259" t="s">
        <v>8817</v>
      </c>
      <c r="AS671" s="259">
        <v>110000</v>
      </c>
      <c r="AT671" s="259">
        <v>160000</v>
      </c>
      <c r="AU671" s="259">
        <v>103852</v>
      </c>
    </row>
    <row r="674" spans="39:47">
      <c r="AM674" s="259">
        <v>210</v>
      </c>
      <c r="AN674" s="259" t="s">
        <v>2125</v>
      </c>
      <c r="AO674" s="259">
        <v>0</v>
      </c>
      <c r="AP674" s="259" t="s">
        <v>8836</v>
      </c>
      <c r="AQ674" s="259" t="s">
        <v>8997</v>
      </c>
      <c r="AR674" s="259" t="s">
        <v>8817</v>
      </c>
      <c r="AS674" s="259">
        <v>110000</v>
      </c>
      <c r="AT674" s="259">
        <v>160000</v>
      </c>
      <c r="AU674" s="259">
        <v>226381</v>
      </c>
    </row>
    <row r="677" spans="39:47">
      <c r="AM677" s="259">
        <v>211</v>
      </c>
      <c r="AN677" s="259" t="s">
        <v>2125</v>
      </c>
      <c r="AO677" s="259">
        <v>1</v>
      </c>
      <c r="AP677" s="259" t="s">
        <v>8825</v>
      </c>
      <c r="AR677" s="259" t="s">
        <v>8817</v>
      </c>
      <c r="AU677" s="259">
        <v>2609576</v>
      </c>
    </row>
    <row r="680" spans="39:47">
      <c r="AM680" s="259">
        <v>212</v>
      </c>
      <c r="AN680" s="259" t="s">
        <v>2125</v>
      </c>
      <c r="AO680" s="259">
        <v>2</v>
      </c>
      <c r="AP680" s="259" t="s">
        <v>8853</v>
      </c>
      <c r="AQ680" s="259" t="s">
        <v>8998</v>
      </c>
      <c r="AR680" s="259" t="s">
        <v>8817</v>
      </c>
      <c r="AS680" s="259">
        <v>200000</v>
      </c>
      <c r="AT680" s="259">
        <v>250000</v>
      </c>
      <c r="AU680" s="259">
        <v>225054</v>
      </c>
    </row>
    <row r="683" spans="39:47">
      <c r="AM683" s="259">
        <v>213</v>
      </c>
      <c r="AN683" s="259" t="s">
        <v>2125</v>
      </c>
      <c r="AO683" s="259">
        <v>3</v>
      </c>
      <c r="AP683" s="259" t="s">
        <v>8843</v>
      </c>
      <c r="AQ683" s="259" t="s">
        <v>8999</v>
      </c>
      <c r="AR683" s="259" t="s">
        <v>8817</v>
      </c>
      <c r="AS683" s="259">
        <v>200000</v>
      </c>
      <c r="AT683" s="259">
        <v>250000</v>
      </c>
      <c r="AU683" s="259">
        <v>103852</v>
      </c>
    </row>
    <row r="686" spans="39:47">
      <c r="AM686" s="259">
        <v>214</v>
      </c>
      <c r="AN686" s="259" t="s">
        <v>2125</v>
      </c>
      <c r="AO686" s="259">
        <v>4</v>
      </c>
      <c r="AP686" s="259" t="s">
        <v>8825</v>
      </c>
      <c r="AR686" s="259" t="s">
        <v>8817</v>
      </c>
      <c r="AU686" s="259">
        <v>2609576</v>
      </c>
    </row>
    <row r="689" spans="39:47">
      <c r="AM689" s="259">
        <v>215</v>
      </c>
      <c r="AN689" s="259" t="s">
        <v>2125</v>
      </c>
      <c r="AO689" s="259">
        <v>5</v>
      </c>
      <c r="AP689" s="259" t="s">
        <v>8961</v>
      </c>
      <c r="AQ689" s="259" t="s">
        <v>9000</v>
      </c>
      <c r="AR689" s="259" t="s">
        <v>8817</v>
      </c>
      <c r="AS689" s="259">
        <v>110000</v>
      </c>
      <c r="AT689" s="259">
        <v>160000</v>
      </c>
      <c r="AU689" s="259">
        <v>137106</v>
      </c>
    </row>
    <row r="692" spans="39:47">
      <c r="AM692" s="259">
        <v>216</v>
      </c>
      <c r="AN692" s="259" t="s">
        <v>2125</v>
      </c>
      <c r="AO692" s="259">
        <v>6</v>
      </c>
      <c r="AP692" s="259" t="s">
        <v>9001</v>
      </c>
      <c r="AQ692" s="259" t="s">
        <v>9002</v>
      </c>
      <c r="AR692" s="259" t="s">
        <v>8817</v>
      </c>
      <c r="AS692" s="259">
        <v>110000</v>
      </c>
      <c r="AT692" s="259">
        <v>160000</v>
      </c>
      <c r="AU692" s="259">
        <v>103852</v>
      </c>
    </row>
    <row r="695" spans="39:47">
      <c r="AM695" s="259">
        <v>217</v>
      </c>
      <c r="AN695" s="259" t="s">
        <v>2126</v>
      </c>
      <c r="AO695" s="259">
        <v>0</v>
      </c>
      <c r="AP695" s="259" t="s">
        <v>8836</v>
      </c>
      <c r="AQ695" s="259" t="s">
        <v>8997</v>
      </c>
      <c r="AR695" s="259" t="s">
        <v>8817</v>
      </c>
      <c r="AS695" s="259">
        <v>110000</v>
      </c>
      <c r="AT695" s="259">
        <v>160000</v>
      </c>
      <c r="AU695" s="259">
        <v>226381</v>
      </c>
    </row>
    <row r="698" spans="39:47">
      <c r="AM698" s="259">
        <v>218</v>
      </c>
      <c r="AN698" s="259" t="s">
        <v>2126</v>
      </c>
      <c r="AO698" s="259">
        <v>1</v>
      </c>
      <c r="AP698" s="259" t="s">
        <v>8825</v>
      </c>
      <c r="AR698" s="259" t="s">
        <v>8817</v>
      </c>
    </row>
    <row r="701" spans="39:47">
      <c r="AM701" s="259">
        <v>219</v>
      </c>
      <c r="AN701" s="259" t="s">
        <v>2126</v>
      </c>
      <c r="AO701" s="259">
        <v>2</v>
      </c>
      <c r="AP701" s="259" t="s">
        <v>8853</v>
      </c>
      <c r="AQ701" s="259" t="s">
        <v>8998</v>
      </c>
      <c r="AR701" s="259" t="s">
        <v>8817</v>
      </c>
      <c r="AS701" s="259">
        <v>200000</v>
      </c>
      <c r="AT701" s="259">
        <v>250000</v>
      </c>
      <c r="AU701" s="259">
        <v>225054</v>
      </c>
    </row>
    <row r="704" spans="39:47">
      <c r="AM704" s="259">
        <v>220</v>
      </c>
      <c r="AN704" s="259" t="s">
        <v>2126</v>
      </c>
      <c r="AO704" s="259">
        <v>3</v>
      </c>
      <c r="AP704" s="259" t="s">
        <v>8843</v>
      </c>
      <c r="AQ704" s="259" t="s">
        <v>8999</v>
      </c>
      <c r="AR704" s="259" t="s">
        <v>8817</v>
      </c>
      <c r="AS704" s="259">
        <v>200000</v>
      </c>
      <c r="AT704" s="259">
        <v>250000</v>
      </c>
      <c r="AU704" s="259">
        <v>103852</v>
      </c>
    </row>
    <row r="707" spans="39:47">
      <c r="AM707" s="259">
        <v>221</v>
      </c>
      <c r="AN707" s="259" t="s">
        <v>2126</v>
      </c>
      <c r="AO707" s="259">
        <v>4</v>
      </c>
      <c r="AP707" s="259" t="s">
        <v>8825</v>
      </c>
      <c r="AR707" s="259" t="s">
        <v>8817</v>
      </c>
    </row>
    <row r="710" spans="39:47">
      <c r="AM710" s="259">
        <v>222</v>
      </c>
      <c r="AN710" s="259" t="s">
        <v>2126</v>
      </c>
      <c r="AO710" s="259">
        <v>5</v>
      </c>
      <c r="AP710" s="259" t="s">
        <v>8961</v>
      </c>
      <c r="AQ710" s="259" t="s">
        <v>9000</v>
      </c>
      <c r="AR710" s="259" t="s">
        <v>8817</v>
      </c>
      <c r="AS710" s="259">
        <v>110000</v>
      </c>
      <c r="AT710" s="259">
        <v>160000</v>
      </c>
      <c r="AU710" s="259">
        <v>137106</v>
      </c>
    </row>
    <row r="713" spans="39:47">
      <c r="AM713" s="259">
        <v>223</v>
      </c>
      <c r="AN713" s="259" t="s">
        <v>2126</v>
      </c>
      <c r="AO713" s="259">
        <v>6</v>
      </c>
      <c r="AP713" s="259" t="s">
        <v>9001</v>
      </c>
      <c r="AQ713" s="259" t="s">
        <v>9002</v>
      </c>
      <c r="AR713" s="259" t="s">
        <v>8817</v>
      </c>
      <c r="AS713" s="259">
        <v>110000</v>
      </c>
      <c r="AT713" s="259">
        <v>160000</v>
      </c>
      <c r="AU713" s="259">
        <v>103852</v>
      </c>
    </row>
    <row r="716" spans="39:47">
      <c r="AM716" s="259">
        <v>224</v>
      </c>
      <c r="AN716" s="259" t="s">
        <v>2127</v>
      </c>
      <c r="AO716" s="259">
        <v>0</v>
      </c>
      <c r="AP716" s="259" t="s">
        <v>8836</v>
      </c>
      <c r="AQ716" s="259" t="s">
        <v>8997</v>
      </c>
      <c r="AR716" s="259" t="s">
        <v>8817</v>
      </c>
      <c r="AS716" s="259">
        <v>110000</v>
      </c>
      <c r="AT716" s="259">
        <v>160000</v>
      </c>
      <c r="AU716" s="259">
        <v>226381</v>
      </c>
    </row>
    <row r="719" spans="39:47">
      <c r="AM719" s="259">
        <v>225</v>
      </c>
      <c r="AN719" s="259" t="s">
        <v>2127</v>
      </c>
      <c r="AO719" s="259">
        <v>1</v>
      </c>
      <c r="AP719" s="259" t="s">
        <v>8825</v>
      </c>
      <c r="AR719" s="259" t="s">
        <v>8817</v>
      </c>
      <c r="AU719" s="259">
        <v>2609576</v>
      </c>
    </row>
    <row r="722" spans="39:47">
      <c r="AM722" s="259">
        <v>226</v>
      </c>
      <c r="AN722" s="259" t="s">
        <v>2127</v>
      </c>
      <c r="AO722" s="259">
        <v>2</v>
      </c>
      <c r="AP722" s="259" t="s">
        <v>8853</v>
      </c>
      <c r="AQ722" s="259" t="s">
        <v>8998</v>
      </c>
      <c r="AR722" s="259" t="s">
        <v>8817</v>
      </c>
      <c r="AS722" s="259">
        <v>200000</v>
      </c>
      <c r="AT722" s="259">
        <v>250000</v>
      </c>
      <c r="AU722" s="259">
        <v>225054</v>
      </c>
    </row>
    <row r="725" spans="39:47">
      <c r="AM725" s="259">
        <v>227</v>
      </c>
      <c r="AN725" s="259" t="s">
        <v>2127</v>
      </c>
      <c r="AO725" s="259">
        <v>3</v>
      </c>
      <c r="AP725" s="259" t="s">
        <v>8843</v>
      </c>
      <c r="AQ725" s="259" t="s">
        <v>8999</v>
      </c>
      <c r="AR725" s="259" t="s">
        <v>8817</v>
      </c>
      <c r="AS725" s="259">
        <v>200000</v>
      </c>
      <c r="AT725" s="259">
        <v>250000</v>
      </c>
      <c r="AU725" s="259">
        <v>103852</v>
      </c>
    </row>
    <row r="728" spans="39:47">
      <c r="AM728" s="259">
        <v>228</v>
      </c>
      <c r="AN728" s="259" t="s">
        <v>2127</v>
      </c>
      <c r="AO728" s="259">
        <v>4</v>
      </c>
      <c r="AP728" s="259" t="s">
        <v>8825</v>
      </c>
      <c r="AR728" s="259" t="s">
        <v>8817</v>
      </c>
      <c r="AU728" s="259">
        <v>2609576</v>
      </c>
    </row>
    <row r="731" spans="39:47">
      <c r="AM731" s="259">
        <v>229</v>
      </c>
      <c r="AN731" s="259" t="s">
        <v>2127</v>
      </c>
      <c r="AO731" s="259">
        <v>5</v>
      </c>
      <c r="AP731" s="259" t="s">
        <v>8961</v>
      </c>
      <c r="AQ731" s="259" t="s">
        <v>9000</v>
      </c>
      <c r="AR731" s="259" t="s">
        <v>8817</v>
      </c>
      <c r="AS731" s="259">
        <v>110000</v>
      </c>
      <c r="AT731" s="259">
        <v>160000</v>
      </c>
      <c r="AU731" s="259">
        <v>137106</v>
      </c>
    </row>
    <row r="734" spans="39:47">
      <c r="AM734" s="259">
        <v>230</v>
      </c>
      <c r="AN734" s="259" t="s">
        <v>2127</v>
      </c>
      <c r="AO734" s="259">
        <v>6</v>
      </c>
      <c r="AP734" s="259" t="s">
        <v>9001</v>
      </c>
      <c r="AQ734" s="259" t="s">
        <v>9002</v>
      </c>
      <c r="AR734" s="259" t="s">
        <v>8817</v>
      </c>
      <c r="AS734" s="259">
        <v>110000</v>
      </c>
      <c r="AT734" s="259">
        <v>160000</v>
      </c>
      <c r="AU734" s="259">
        <v>103852</v>
      </c>
    </row>
    <row r="737" spans="39:47">
      <c r="AM737" s="259">
        <v>231</v>
      </c>
      <c r="AN737" s="259" t="s">
        <v>2135</v>
      </c>
      <c r="AO737" s="259">
        <v>0</v>
      </c>
      <c r="AP737" s="259" t="s">
        <v>8836</v>
      </c>
      <c r="AQ737" s="259" t="s">
        <v>9003</v>
      </c>
      <c r="AR737" s="259" t="s">
        <v>8817</v>
      </c>
      <c r="AS737" s="259">
        <v>110000</v>
      </c>
      <c r="AT737" s="259">
        <v>160000</v>
      </c>
      <c r="AU737" s="259">
        <v>115716</v>
      </c>
    </row>
    <row r="740" spans="39:47">
      <c r="AM740" s="259">
        <v>232</v>
      </c>
      <c r="AN740" s="259" t="s">
        <v>2135</v>
      </c>
      <c r="AO740" s="259">
        <v>1</v>
      </c>
      <c r="AP740" s="259" t="s">
        <v>9004</v>
      </c>
      <c r="AQ740" s="259" t="s">
        <v>9005</v>
      </c>
      <c r="AR740" s="259" t="s">
        <v>8817</v>
      </c>
      <c r="AS740" s="259">
        <v>200000</v>
      </c>
      <c r="AT740" s="259">
        <v>250000</v>
      </c>
      <c r="AU740" s="259">
        <v>143032</v>
      </c>
    </row>
    <row r="743" spans="39:47">
      <c r="AM743" s="259">
        <v>233</v>
      </c>
      <c r="AN743" s="259" t="s">
        <v>2135</v>
      </c>
      <c r="AO743" s="259">
        <v>2</v>
      </c>
      <c r="AP743" s="259" t="s">
        <v>8825</v>
      </c>
      <c r="AR743" s="259" t="s">
        <v>8817</v>
      </c>
    </row>
    <row r="746" spans="39:47">
      <c r="AM746" s="259">
        <v>234</v>
      </c>
      <c r="AN746" s="259" t="s">
        <v>2135</v>
      </c>
      <c r="AO746" s="259">
        <v>3</v>
      </c>
      <c r="AP746" s="259" t="s">
        <v>9006</v>
      </c>
      <c r="AQ746" s="259" t="s">
        <v>9007</v>
      </c>
      <c r="AR746" s="259" t="s">
        <v>8817</v>
      </c>
      <c r="AS746" s="259">
        <v>200000</v>
      </c>
      <c r="AT746" s="259">
        <v>250000</v>
      </c>
      <c r="AU746" s="259">
        <v>223908</v>
      </c>
    </row>
    <row r="749" spans="39:47">
      <c r="AM749" s="259">
        <v>235</v>
      </c>
      <c r="AN749" s="259" t="s">
        <v>2135</v>
      </c>
      <c r="AO749" s="259">
        <v>4</v>
      </c>
      <c r="AP749" s="259" t="s">
        <v>8949</v>
      </c>
      <c r="AQ749" s="259" t="s">
        <v>9008</v>
      </c>
      <c r="AR749" s="259" t="s">
        <v>8817</v>
      </c>
      <c r="AS749" s="259">
        <v>110000</v>
      </c>
      <c r="AT749" s="259">
        <v>160000</v>
      </c>
      <c r="AU749" s="259">
        <v>223908</v>
      </c>
    </row>
    <row r="752" spans="39:47">
      <c r="AM752" s="259">
        <v>236</v>
      </c>
      <c r="AN752" s="259" t="s">
        <v>2135</v>
      </c>
      <c r="AO752" s="259">
        <v>5</v>
      </c>
      <c r="AP752" s="259" t="s">
        <v>8975</v>
      </c>
      <c r="AQ752" s="259" t="s">
        <v>9009</v>
      </c>
      <c r="AR752" s="259" t="s">
        <v>8817</v>
      </c>
      <c r="AS752" s="259">
        <v>110000</v>
      </c>
      <c r="AT752" s="259">
        <v>160000</v>
      </c>
      <c r="AU752" s="259">
        <v>135800</v>
      </c>
    </row>
    <row r="755" spans="39:47">
      <c r="AM755" s="259">
        <v>237</v>
      </c>
      <c r="AN755" s="259" t="s">
        <v>2142</v>
      </c>
      <c r="AO755" s="259">
        <v>0</v>
      </c>
      <c r="AP755" s="259" t="s">
        <v>8836</v>
      </c>
      <c r="AQ755" s="259" t="s">
        <v>9003</v>
      </c>
      <c r="AR755" s="259" t="s">
        <v>8817</v>
      </c>
      <c r="AS755" s="259">
        <v>110000</v>
      </c>
      <c r="AT755" s="259">
        <v>160000</v>
      </c>
      <c r="AU755" s="259">
        <v>115716</v>
      </c>
    </row>
    <row r="758" spans="39:47">
      <c r="AM758" s="259">
        <v>238</v>
      </c>
      <c r="AN758" s="259" t="s">
        <v>2142</v>
      </c>
      <c r="AO758" s="259">
        <v>1</v>
      </c>
      <c r="AP758" s="259" t="s">
        <v>9004</v>
      </c>
      <c r="AQ758" s="259" t="s">
        <v>9005</v>
      </c>
      <c r="AR758" s="259" t="s">
        <v>8817</v>
      </c>
      <c r="AS758" s="259">
        <v>200000</v>
      </c>
      <c r="AT758" s="259">
        <v>250000</v>
      </c>
      <c r="AU758" s="259">
        <v>143032</v>
      </c>
    </row>
    <row r="761" spans="39:47">
      <c r="AM761" s="259">
        <v>239</v>
      </c>
      <c r="AN761" s="259" t="s">
        <v>2142</v>
      </c>
      <c r="AO761" s="259">
        <v>2</v>
      </c>
      <c r="AP761" s="259" t="s">
        <v>8825</v>
      </c>
      <c r="AR761" s="259" t="s">
        <v>8817</v>
      </c>
    </row>
    <row r="764" spans="39:47">
      <c r="AM764" s="259">
        <v>240</v>
      </c>
      <c r="AN764" s="259" t="s">
        <v>2142</v>
      </c>
      <c r="AO764" s="259">
        <v>3</v>
      </c>
      <c r="AP764" s="259" t="s">
        <v>9006</v>
      </c>
      <c r="AQ764" s="259" t="s">
        <v>9007</v>
      </c>
      <c r="AR764" s="259" t="s">
        <v>8817</v>
      </c>
      <c r="AS764" s="259">
        <v>200000</v>
      </c>
      <c r="AT764" s="259">
        <v>250000</v>
      </c>
      <c r="AU764" s="259">
        <v>223908</v>
      </c>
    </row>
    <row r="767" spans="39:47">
      <c r="AM767" s="259">
        <v>241</v>
      </c>
      <c r="AN767" s="259" t="s">
        <v>2142</v>
      </c>
      <c r="AO767" s="259">
        <v>4</v>
      </c>
      <c r="AP767" s="259" t="s">
        <v>8949</v>
      </c>
      <c r="AQ767" s="259" t="s">
        <v>9008</v>
      </c>
      <c r="AR767" s="259" t="s">
        <v>8817</v>
      </c>
      <c r="AS767" s="259">
        <v>110000</v>
      </c>
      <c r="AT767" s="259">
        <v>160000</v>
      </c>
      <c r="AU767" s="259">
        <v>223908</v>
      </c>
    </row>
    <row r="770" spans="39:47">
      <c r="AM770" s="259">
        <v>242</v>
      </c>
      <c r="AN770" s="259" t="s">
        <v>2142</v>
      </c>
      <c r="AO770" s="259">
        <v>5</v>
      </c>
      <c r="AP770" s="259" t="s">
        <v>8975</v>
      </c>
      <c r="AQ770" s="259" t="s">
        <v>9009</v>
      </c>
      <c r="AR770" s="259" t="s">
        <v>8817</v>
      </c>
      <c r="AS770" s="259">
        <v>110000</v>
      </c>
      <c r="AT770" s="259">
        <v>160000</v>
      </c>
      <c r="AU770" s="259">
        <v>135800</v>
      </c>
    </row>
    <row r="773" spans="39:47">
      <c r="AM773" s="259">
        <v>243</v>
      </c>
      <c r="AN773" s="259" t="s">
        <v>2198</v>
      </c>
      <c r="AO773" s="259">
        <v>0</v>
      </c>
      <c r="AP773" s="259" t="s">
        <v>8836</v>
      </c>
      <c r="AQ773" s="259" t="s">
        <v>9010</v>
      </c>
      <c r="AR773" s="259" t="s">
        <v>8817</v>
      </c>
      <c r="AS773" s="259">
        <v>110000</v>
      </c>
      <c r="AT773" s="259">
        <v>160000</v>
      </c>
      <c r="AU773" s="259">
        <v>101670</v>
      </c>
    </row>
    <row r="776" spans="39:47">
      <c r="AM776" s="259">
        <v>244</v>
      </c>
      <c r="AN776" s="259" t="s">
        <v>2198</v>
      </c>
      <c r="AO776" s="259">
        <v>1</v>
      </c>
      <c r="AP776" s="259" t="s">
        <v>8825</v>
      </c>
      <c r="AR776" s="259" t="s">
        <v>8817</v>
      </c>
    </row>
    <row r="779" spans="39:47">
      <c r="AM779" s="259">
        <v>245</v>
      </c>
      <c r="AN779" s="259" t="s">
        <v>2198</v>
      </c>
      <c r="AO779" s="259">
        <v>2</v>
      </c>
      <c r="AP779" s="259" t="s">
        <v>8853</v>
      </c>
      <c r="AQ779" s="259" t="s">
        <v>9011</v>
      </c>
      <c r="AR779" s="259" t="s">
        <v>8817</v>
      </c>
      <c r="AS779" s="259">
        <v>200000</v>
      </c>
      <c r="AT779" s="259">
        <v>250000</v>
      </c>
      <c r="AU779" s="259">
        <v>111382</v>
      </c>
    </row>
    <row r="782" spans="39:47">
      <c r="AM782" s="259">
        <v>246</v>
      </c>
      <c r="AN782" s="259" t="s">
        <v>2198</v>
      </c>
      <c r="AO782" s="259">
        <v>3</v>
      </c>
      <c r="AP782" s="259" t="s">
        <v>9012</v>
      </c>
      <c r="AQ782" s="259" t="s">
        <v>9013</v>
      </c>
      <c r="AR782" s="259" t="s">
        <v>8817</v>
      </c>
      <c r="AS782" s="259">
        <v>200000</v>
      </c>
      <c r="AT782" s="259">
        <v>250000</v>
      </c>
      <c r="AU782" s="259">
        <v>15258</v>
      </c>
    </row>
    <row r="785" spans="39:47">
      <c r="AM785" s="259">
        <v>247</v>
      </c>
      <c r="AN785" s="259" t="s">
        <v>2198</v>
      </c>
      <c r="AO785" s="259">
        <v>4</v>
      </c>
      <c r="AP785" s="259" t="s">
        <v>9014</v>
      </c>
      <c r="AQ785" s="259" t="s">
        <v>9015</v>
      </c>
      <c r="AR785" s="259" t="s">
        <v>8817</v>
      </c>
      <c r="AS785" s="259">
        <v>200000</v>
      </c>
      <c r="AT785" s="259">
        <v>250000</v>
      </c>
      <c r="AU785" s="259">
        <v>111382</v>
      </c>
    </row>
    <row r="788" spans="39:47">
      <c r="AM788" s="259">
        <v>248</v>
      </c>
      <c r="AN788" s="259" t="s">
        <v>2198</v>
      </c>
      <c r="AO788" s="259">
        <v>5</v>
      </c>
      <c r="AP788" s="259" t="s">
        <v>8843</v>
      </c>
      <c r="AQ788" s="259" t="s">
        <v>9016</v>
      </c>
      <c r="AR788" s="259" t="s">
        <v>8817</v>
      </c>
      <c r="AS788" s="259">
        <v>200000</v>
      </c>
      <c r="AT788" s="259">
        <v>250000</v>
      </c>
      <c r="AU788" s="259">
        <v>111382</v>
      </c>
    </row>
    <row r="791" spans="39:47">
      <c r="AM791" s="259">
        <v>249</v>
      </c>
      <c r="AN791" s="259" t="s">
        <v>2198</v>
      </c>
      <c r="AO791" s="259">
        <v>6</v>
      </c>
      <c r="AP791" s="259" t="s">
        <v>8975</v>
      </c>
      <c r="AQ791" s="259" t="s">
        <v>9017</v>
      </c>
      <c r="AR791" s="259" t="s">
        <v>8817</v>
      </c>
      <c r="AS791" s="259">
        <v>110000</v>
      </c>
      <c r="AT791" s="259">
        <v>160000</v>
      </c>
      <c r="AU791" s="259">
        <v>111382</v>
      </c>
    </row>
    <row r="794" spans="39:47">
      <c r="AM794" s="259">
        <v>250</v>
      </c>
      <c r="AN794" s="259" t="s">
        <v>2201</v>
      </c>
      <c r="AO794" s="259">
        <v>0</v>
      </c>
      <c r="AP794" s="259" t="s">
        <v>8836</v>
      </c>
      <c r="AQ794" s="259" t="s">
        <v>9010</v>
      </c>
      <c r="AR794" s="259" t="s">
        <v>8817</v>
      </c>
      <c r="AS794" s="259">
        <v>110000</v>
      </c>
      <c r="AT794" s="259">
        <v>160000</v>
      </c>
      <c r="AU794" s="259">
        <v>101670</v>
      </c>
    </row>
    <row r="797" spans="39:47">
      <c r="AM797" s="259">
        <v>251</v>
      </c>
      <c r="AN797" s="259" t="s">
        <v>2201</v>
      </c>
      <c r="AO797" s="259">
        <v>1</v>
      </c>
      <c r="AP797" s="259" t="s">
        <v>8825</v>
      </c>
      <c r="AR797" s="259" t="s">
        <v>8817</v>
      </c>
    </row>
    <row r="800" spans="39:47">
      <c r="AM800" s="259">
        <v>252</v>
      </c>
      <c r="AN800" s="259" t="s">
        <v>2201</v>
      </c>
      <c r="AO800" s="259">
        <v>2</v>
      </c>
      <c r="AP800" s="259" t="s">
        <v>8853</v>
      </c>
      <c r="AQ800" s="259" t="s">
        <v>9011</v>
      </c>
      <c r="AR800" s="259" t="s">
        <v>8817</v>
      </c>
      <c r="AS800" s="259">
        <v>200000</v>
      </c>
      <c r="AT800" s="259">
        <v>250000</v>
      </c>
      <c r="AU800" s="259">
        <v>111382</v>
      </c>
    </row>
    <row r="803" spans="39:47">
      <c r="AM803" s="259">
        <v>253</v>
      </c>
      <c r="AN803" s="259" t="s">
        <v>2201</v>
      </c>
      <c r="AO803" s="259">
        <v>3</v>
      </c>
      <c r="AP803" s="259" t="s">
        <v>9012</v>
      </c>
      <c r="AQ803" s="259" t="s">
        <v>9013</v>
      </c>
      <c r="AR803" s="259" t="s">
        <v>8817</v>
      </c>
      <c r="AS803" s="259">
        <v>200000</v>
      </c>
      <c r="AT803" s="259">
        <v>250000</v>
      </c>
      <c r="AU803" s="259">
        <v>15258</v>
      </c>
    </row>
    <row r="806" spans="39:47">
      <c r="AM806" s="259">
        <v>254</v>
      </c>
      <c r="AN806" s="259" t="s">
        <v>2201</v>
      </c>
      <c r="AO806" s="259">
        <v>4</v>
      </c>
      <c r="AP806" s="259" t="s">
        <v>9014</v>
      </c>
      <c r="AQ806" s="259" t="s">
        <v>9015</v>
      </c>
      <c r="AR806" s="259" t="s">
        <v>8817</v>
      </c>
      <c r="AS806" s="259">
        <v>200000</v>
      </c>
      <c r="AT806" s="259">
        <v>250000</v>
      </c>
      <c r="AU806" s="259">
        <v>111382</v>
      </c>
    </row>
    <row r="809" spans="39:47">
      <c r="AM809" s="259">
        <v>255</v>
      </c>
      <c r="AN809" s="259" t="s">
        <v>2201</v>
      </c>
      <c r="AO809" s="259">
        <v>5</v>
      </c>
      <c r="AP809" s="259" t="s">
        <v>8843</v>
      </c>
      <c r="AQ809" s="259" t="s">
        <v>9016</v>
      </c>
      <c r="AR809" s="259" t="s">
        <v>8817</v>
      </c>
      <c r="AS809" s="259">
        <v>200000</v>
      </c>
      <c r="AT809" s="259">
        <v>250000</v>
      </c>
      <c r="AU809" s="259">
        <v>111382</v>
      </c>
    </row>
    <row r="812" spans="39:47">
      <c r="AM812" s="259">
        <v>256</v>
      </c>
      <c r="AN812" s="259" t="s">
        <v>2201</v>
      </c>
      <c r="AO812" s="259">
        <v>6</v>
      </c>
      <c r="AP812" s="259" t="s">
        <v>8975</v>
      </c>
      <c r="AQ812" s="259" t="s">
        <v>9017</v>
      </c>
      <c r="AR812" s="259" t="s">
        <v>8817</v>
      </c>
      <c r="AS812" s="259">
        <v>110000</v>
      </c>
      <c r="AT812" s="259">
        <v>160000</v>
      </c>
      <c r="AU812" s="259">
        <v>111382</v>
      </c>
    </row>
    <row r="815" spans="39:47">
      <c r="AM815" s="259">
        <v>257</v>
      </c>
      <c r="AN815" s="259" t="s">
        <v>2219</v>
      </c>
      <c r="AO815" s="259">
        <v>0</v>
      </c>
      <c r="AP815" s="259" t="s">
        <v>8836</v>
      </c>
      <c r="AQ815" s="259" t="s">
        <v>9018</v>
      </c>
      <c r="AR815" s="259" t="s">
        <v>8817</v>
      </c>
      <c r="AS815" s="259">
        <v>110000</v>
      </c>
      <c r="AT815" s="259">
        <v>160000</v>
      </c>
      <c r="AU815" s="259">
        <v>115492</v>
      </c>
    </row>
    <row r="818" spans="39:47">
      <c r="AM818" s="259">
        <v>258</v>
      </c>
      <c r="AN818" s="259" t="s">
        <v>2219</v>
      </c>
      <c r="AO818" s="259">
        <v>1</v>
      </c>
      <c r="AP818" s="259" t="s">
        <v>8823</v>
      </c>
      <c r="AQ818" s="259" t="s">
        <v>9019</v>
      </c>
      <c r="AR818" s="259" t="s">
        <v>8817</v>
      </c>
      <c r="AS818" s="259">
        <v>200000</v>
      </c>
      <c r="AT818" s="259">
        <v>250000</v>
      </c>
      <c r="AU818" s="259">
        <v>54520</v>
      </c>
    </row>
    <row r="821" spans="39:47">
      <c r="AM821" s="259">
        <v>259</v>
      </c>
      <c r="AN821" s="259" t="s">
        <v>2219</v>
      </c>
      <c r="AO821" s="259">
        <v>2</v>
      </c>
      <c r="AP821" s="259" t="s">
        <v>8861</v>
      </c>
      <c r="AQ821" s="259" t="s">
        <v>9020</v>
      </c>
      <c r="AR821" s="259" t="s">
        <v>8817</v>
      </c>
      <c r="AS821" s="259">
        <v>110000</v>
      </c>
      <c r="AT821" s="259">
        <v>160000</v>
      </c>
      <c r="AU821" s="259">
        <v>204044</v>
      </c>
    </row>
    <row r="824" spans="39:47">
      <c r="AM824" s="259">
        <v>260</v>
      </c>
      <c r="AN824" s="259" t="s">
        <v>2219</v>
      </c>
      <c r="AO824" s="259">
        <v>3</v>
      </c>
      <c r="AP824" s="259" t="s">
        <v>8843</v>
      </c>
      <c r="AQ824" s="259" t="s">
        <v>9021</v>
      </c>
      <c r="AR824" s="259" t="s">
        <v>8817</v>
      </c>
      <c r="AS824" s="259">
        <v>200000</v>
      </c>
      <c r="AT824" s="259">
        <v>250000</v>
      </c>
      <c r="AU824" s="259">
        <v>200280</v>
      </c>
    </row>
    <row r="827" spans="39:47">
      <c r="AM827" s="259">
        <v>261</v>
      </c>
      <c r="AN827" s="259" t="s">
        <v>2219</v>
      </c>
      <c r="AO827" s="259">
        <v>4</v>
      </c>
      <c r="AP827" s="259" t="s">
        <v>9022</v>
      </c>
      <c r="AQ827" s="259" t="s">
        <v>9023</v>
      </c>
      <c r="AR827" s="259" t="s">
        <v>8817</v>
      </c>
      <c r="AS827" s="259">
        <v>200000</v>
      </c>
      <c r="AT827" s="259">
        <v>250000</v>
      </c>
      <c r="AU827" s="259">
        <v>204044</v>
      </c>
    </row>
    <row r="830" spans="39:47">
      <c r="AM830" s="259">
        <v>262</v>
      </c>
      <c r="AN830" s="259" t="s">
        <v>2219</v>
      </c>
      <c r="AO830" s="259">
        <v>5</v>
      </c>
      <c r="AP830" s="259" t="s">
        <v>8880</v>
      </c>
      <c r="AQ830" s="259" t="s">
        <v>9024</v>
      </c>
      <c r="AR830" s="259" t="s">
        <v>8817</v>
      </c>
      <c r="AS830" s="259">
        <v>110000</v>
      </c>
      <c r="AT830" s="259">
        <v>160000</v>
      </c>
      <c r="AU830" s="259">
        <v>69662</v>
      </c>
    </row>
    <row r="833" spans="39:47">
      <c r="AM833" s="259">
        <v>263</v>
      </c>
      <c r="AN833" s="259" t="s">
        <v>2219</v>
      </c>
      <c r="AO833" s="259">
        <v>6</v>
      </c>
      <c r="AP833" s="259" t="s">
        <v>9025</v>
      </c>
      <c r="AQ833" s="259" t="s">
        <v>9026</v>
      </c>
      <c r="AR833" s="259" t="s">
        <v>8817</v>
      </c>
      <c r="AS833" s="259">
        <v>110000</v>
      </c>
      <c r="AT833" s="259">
        <v>160000</v>
      </c>
      <c r="AU833" s="259">
        <v>204044</v>
      </c>
    </row>
    <row r="836" spans="39:47">
      <c r="AM836" s="259">
        <v>264</v>
      </c>
      <c r="AN836" s="259" t="s">
        <v>2220</v>
      </c>
      <c r="AO836" s="259">
        <v>0</v>
      </c>
      <c r="AP836" s="259" t="s">
        <v>8836</v>
      </c>
      <c r="AQ836" s="259" t="s">
        <v>9018</v>
      </c>
      <c r="AR836" s="259" t="s">
        <v>8817</v>
      </c>
      <c r="AS836" s="259">
        <v>110000</v>
      </c>
      <c r="AT836" s="259">
        <v>160000</v>
      </c>
      <c r="AU836" s="259">
        <v>115492</v>
      </c>
    </row>
    <row r="839" spans="39:47">
      <c r="AM839" s="259">
        <v>265</v>
      </c>
      <c r="AN839" s="259" t="s">
        <v>2220</v>
      </c>
      <c r="AO839" s="259">
        <v>1</v>
      </c>
      <c r="AP839" s="259" t="s">
        <v>8823</v>
      </c>
      <c r="AQ839" s="259" t="s">
        <v>9019</v>
      </c>
      <c r="AR839" s="259" t="s">
        <v>8817</v>
      </c>
      <c r="AS839" s="259">
        <v>200000</v>
      </c>
      <c r="AT839" s="259">
        <v>250000</v>
      </c>
      <c r="AU839" s="259">
        <v>54520</v>
      </c>
    </row>
    <row r="842" spans="39:47">
      <c r="AM842" s="259">
        <v>266</v>
      </c>
      <c r="AN842" s="259" t="s">
        <v>2220</v>
      </c>
      <c r="AO842" s="259">
        <v>2</v>
      </c>
      <c r="AP842" s="259" t="s">
        <v>8861</v>
      </c>
      <c r="AQ842" s="259" t="s">
        <v>9020</v>
      </c>
      <c r="AR842" s="259" t="s">
        <v>8817</v>
      </c>
      <c r="AS842" s="259">
        <v>110000</v>
      </c>
      <c r="AT842" s="259">
        <v>160000</v>
      </c>
      <c r="AU842" s="259">
        <v>204044</v>
      </c>
    </row>
    <row r="845" spans="39:47">
      <c r="AM845" s="259">
        <v>267</v>
      </c>
      <c r="AN845" s="259" t="s">
        <v>2220</v>
      </c>
      <c r="AO845" s="259">
        <v>3</v>
      </c>
      <c r="AP845" s="259" t="s">
        <v>8843</v>
      </c>
      <c r="AQ845" s="259" t="s">
        <v>9021</v>
      </c>
      <c r="AR845" s="259" t="s">
        <v>8817</v>
      </c>
      <c r="AS845" s="259">
        <v>200000</v>
      </c>
      <c r="AT845" s="259">
        <v>250000</v>
      </c>
      <c r="AU845" s="259">
        <v>200280</v>
      </c>
    </row>
    <row r="848" spans="39:47">
      <c r="AM848" s="259">
        <v>268</v>
      </c>
      <c r="AN848" s="259" t="s">
        <v>2220</v>
      </c>
      <c r="AO848" s="259">
        <v>4</v>
      </c>
      <c r="AP848" s="259" t="s">
        <v>9022</v>
      </c>
      <c r="AQ848" s="259" t="s">
        <v>9023</v>
      </c>
      <c r="AR848" s="259" t="s">
        <v>8817</v>
      </c>
      <c r="AS848" s="259">
        <v>200000</v>
      </c>
      <c r="AT848" s="259">
        <v>250000</v>
      </c>
      <c r="AU848" s="259">
        <v>204044</v>
      </c>
    </row>
    <row r="851" spans="39:47">
      <c r="AM851" s="259">
        <v>269</v>
      </c>
      <c r="AN851" s="259" t="s">
        <v>2220</v>
      </c>
      <c r="AO851" s="259">
        <v>5</v>
      </c>
      <c r="AP851" s="259" t="s">
        <v>8880</v>
      </c>
      <c r="AQ851" s="259" t="s">
        <v>9024</v>
      </c>
      <c r="AR851" s="259" t="s">
        <v>8817</v>
      </c>
      <c r="AS851" s="259">
        <v>110000</v>
      </c>
      <c r="AT851" s="259">
        <v>160000</v>
      </c>
      <c r="AU851" s="259">
        <v>69662</v>
      </c>
    </row>
    <row r="854" spans="39:47">
      <c r="AM854" s="259">
        <v>270</v>
      </c>
      <c r="AN854" s="259" t="s">
        <v>2220</v>
      </c>
      <c r="AO854" s="259">
        <v>6</v>
      </c>
      <c r="AP854" s="259" t="s">
        <v>9025</v>
      </c>
      <c r="AQ854" s="259" t="s">
        <v>9026</v>
      </c>
      <c r="AR854" s="259" t="s">
        <v>8817</v>
      </c>
      <c r="AS854" s="259">
        <v>110000</v>
      </c>
      <c r="AT854" s="259">
        <v>160000</v>
      </c>
      <c r="AU854" s="259">
        <v>204044</v>
      </c>
    </row>
    <row r="857" spans="39:47">
      <c r="AM857" s="259">
        <v>271</v>
      </c>
      <c r="AN857" s="259" t="s">
        <v>2229</v>
      </c>
      <c r="AO857" s="259">
        <v>0</v>
      </c>
      <c r="AP857" s="259" t="s">
        <v>8890</v>
      </c>
      <c r="AQ857" s="259" t="s">
        <v>9027</v>
      </c>
      <c r="AR857" s="259" t="s">
        <v>8817</v>
      </c>
      <c r="AS857" s="259">
        <v>110000</v>
      </c>
      <c r="AT857" s="259">
        <v>160000</v>
      </c>
      <c r="AU857" s="259">
        <v>115374</v>
      </c>
    </row>
    <row r="860" spans="39:47">
      <c r="AM860" s="259">
        <v>272</v>
      </c>
      <c r="AN860" s="259" t="s">
        <v>2230</v>
      </c>
      <c r="AO860" s="259">
        <v>0</v>
      </c>
      <c r="AP860" s="259" t="s">
        <v>8890</v>
      </c>
      <c r="AQ860" s="259" t="s">
        <v>9027</v>
      </c>
      <c r="AR860" s="259" t="s">
        <v>8817</v>
      </c>
      <c r="AS860" s="259">
        <v>110000</v>
      </c>
      <c r="AT860" s="259">
        <v>160000</v>
      </c>
      <c r="AU860" s="259">
        <v>115374</v>
      </c>
    </row>
    <row r="863" spans="39:47">
      <c r="AM863" s="259">
        <v>273</v>
      </c>
      <c r="AN863" s="259" t="s">
        <v>2297</v>
      </c>
      <c r="AO863" s="259">
        <v>0</v>
      </c>
      <c r="AP863" s="259" t="s">
        <v>8815</v>
      </c>
      <c r="AQ863" s="259" t="s">
        <v>9028</v>
      </c>
      <c r="AR863" s="259" t="s">
        <v>8817</v>
      </c>
      <c r="AS863" s="259">
        <v>110000</v>
      </c>
      <c r="AT863" s="259">
        <v>160000</v>
      </c>
      <c r="AU863" s="259">
        <v>108100</v>
      </c>
    </row>
    <row r="866" spans="39:47">
      <c r="AM866" s="259">
        <v>274</v>
      </c>
      <c r="AN866" s="259" t="s">
        <v>2297</v>
      </c>
      <c r="AO866" s="259">
        <v>1</v>
      </c>
      <c r="AP866" s="259" t="s">
        <v>8876</v>
      </c>
      <c r="AQ866" s="259" t="s">
        <v>9029</v>
      </c>
      <c r="AR866" s="259" t="s">
        <v>8817</v>
      </c>
      <c r="AS866" s="259">
        <v>110000</v>
      </c>
      <c r="AT866" s="259">
        <v>160000</v>
      </c>
      <c r="AU866" s="259">
        <v>235438</v>
      </c>
    </row>
    <row r="869" spans="39:47">
      <c r="AM869" s="259">
        <v>275</v>
      </c>
      <c r="AN869" s="259" t="s">
        <v>2297</v>
      </c>
      <c r="AO869" s="259">
        <v>2</v>
      </c>
      <c r="AP869" s="259" t="s">
        <v>8823</v>
      </c>
      <c r="AQ869" s="259" t="s">
        <v>9030</v>
      </c>
      <c r="AR869" s="259" t="s">
        <v>8817</v>
      </c>
      <c r="AS869" s="259">
        <v>200000</v>
      </c>
      <c r="AT869" s="259">
        <v>250000</v>
      </c>
      <c r="AU869" s="259">
        <v>235438</v>
      </c>
    </row>
    <row r="872" spans="39:47">
      <c r="AM872" s="259">
        <v>276</v>
      </c>
      <c r="AN872" s="259" t="s">
        <v>2297</v>
      </c>
      <c r="AO872" s="259">
        <v>3</v>
      </c>
      <c r="AP872" s="259" t="s">
        <v>8825</v>
      </c>
      <c r="AR872" s="259" t="s">
        <v>8817</v>
      </c>
    </row>
    <row r="875" spans="39:47">
      <c r="AM875" s="259">
        <v>277</v>
      </c>
      <c r="AN875" s="259" t="s">
        <v>2297</v>
      </c>
      <c r="AO875" s="259">
        <v>4</v>
      </c>
      <c r="AP875" s="259" t="s">
        <v>8861</v>
      </c>
      <c r="AQ875" s="259" t="s">
        <v>9031</v>
      </c>
      <c r="AR875" s="259" t="s">
        <v>8817</v>
      </c>
      <c r="AS875" s="259">
        <v>110000</v>
      </c>
      <c r="AT875" s="259">
        <v>160000</v>
      </c>
      <c r="AU875" s="259">
        <v>141004</v>
      </c>
    </row>
    <row r="878" spans="39:47">
      <c r="AM878" s="259">
        <v>278</v>
      </c>
      <c r="AN878" s="259" t="s">
        <v>2297</v>
      </c>
      <c r="AO878" s="259">
        <v>5</v>
      </c>
      <c r="AP878" s="259" t="s">
        <v>8863</v>
      </c>
      <c r="AQ878" s="259" t="s">
        <v>9032</v>
      </c>
      <c r="AR878" s="259" t="s">
        <v>8817</v>
      </c>
      <c r="AS878" s="259">
        <v>200000</v>
      </c>
      <c r="AT878" s="259">
        <v>250000</v>
      </c>
      <c r="AU878" s="259">
        <v>235438</v>
      </c>
    </row>
    <row r="881" spans="39:47">
      <c r="AM881" s="259">
        <v>279</v>
      </c>
      <c r="AN881" s="259" t="s">
        <v>2297</v>
      </c>
      <c r="AO881" s="259">
        <v>6</v>
      </c>
      <c r="AP881" s="259" t="s">
        <v>9033</v>
      </c>
      <c r="AQ881" s="259" t="s">
        <v>9034</v>
      </c>
      <c r="AR881" s="259" t="s">
        <v>8817</v>
      </c>
      <c r="AS881" s="259">
        <v>110000</v>
      </c>
      <c r="AT881" s="259">
        <v>160000</v>
      </c>
      <c r="AU881" s="259">
        <v>235438</v>
      </c>
    </row>
    <row r="884" spans="39:47">
      <c r="AM884" s="259">
        <v>280</v>
      </c>
      <c r="AN884" s="259" t="s">
        <v>2298</v>
      </c>
      <c r="AO884" s="259">
        <v>0</v>
      </c>
      <c r="AP884" s="259" t="s">
        <v>8836</v>
      </c>
      <c r="AQ884" s="259" t="s">
        <v>9035</v>
      </c>
      <c r="AR884" s="259" t="s">
        <v>8817</v>
      </c>
      <c r="AS884" s="259">
        <v>110000</v>
      </c>
      <c r="AT884" s="259">
        <v>160000</v>
      </c>
      <c r="AU884" s="259">
        <v>214238</v>
      </c>
    </row>
    <row r="887" spans="39:47">
      <c r="AM887" s="259">
        <v>281</v>
      </c>
      <c r="AN887" s="259" t="s">
        <v>2298</v>
      </c>
      <c r="AO887" s="259">
        <v>1</v>
      </c>
      <c r="AP887" s="259" t="s">
        <v>8853</v>
      </c>
      <c r="AQ887" s="259" t="s">
        <v>9036</v>
      </c>
      <c r="AR887" s="259" t="s">
        <v>8817</v>
      </c>
      <c r="AS887" s="259">
        <v>200000</v>
      </c>
      <c r="AT887" s="259">
        <v>250000</v>
      </c>
      <c r="AU887" s="259">
        <v>120790</v>
      </c>
    </row>
    <row r="890" spans="39:47">
      <c r="AM890" s="259">
        <v>282</v>
      </c>
      <c r="AN890" s="259" t="s">
        <v>2298</v>
      </c>
      <c r="AO890" s="259">
        <v>2</v>
      </c>
      <c r="AP890" s="259" t="s">
        <v>8865</v>
      </c>
      <c r="AQ890" s="259" t="s">
        <v>9037</v>
      </c>
      <c r="AR890" s="259" t="s">
        <v>8817</v>
      </c>
      <c r="AS890" s="259">
        <v>110000</v>
      </c>
      <c r="AT890" s="259">
        <v>160000</v>
      </c>
      <c r="AU890" s="259">
        <v>253176</v>
      </c>
    </row>
    <row r="893" spans="39:47">
      <c r="AM893" s="259">
        <v>283</v>
      </c>
      <c r="AN893" s="259" t="s">
        <v>2298</v>
      </c>
      <c r="AO893" s="259">
        <v>3</v>
      </c>
      <c r="AP893" s="259" t="s">
        <v>8825</v>
      </c>
      <c r="AR893" s="259" t="s">
        <v>8817</v>
      </c>
    </row>
    <row r="896" spans="39:47">
      <c r="AM896" s="259">
        <v>284</v>
      </c>
      <c r="AN896" s="259" t="s">
        <v>2298</v>
      </c>
      <c r="AO896" s="259">
        <v>4</v>
      </c>
      <c r="AP896" s="259" t="s">
        <v>9038</v>
      </c>
      <c r="AQ896" s="259" t="s">
        <v>9039</v>
      </c>
      <c r="AR896" s="259" t="s">
        <v>8817</v>
      </c>
      <c r="AS896" s="259">
        <v>200000</v>
      </c>
      <c r="AT896" s="259">
        <v>250000</v>
      </c>
      <c r="AU896" s="259">
        <v>151656</v>
      </c>
    </row>
    <row r="899" spans="39:47">
      <c r="AM899" s="259">
        <v>285</v>
      </c>
      <c r="AN899" s="259" t="s">
        <v>2298</v>
      </c>
      <c r="AO899" s="259">
        <v>5</v>
      </c>
      <c r="AP899" s="259" t="s">
        <v>8825</v>
      </c>
      <c r="AR899" s="259" t="s">
        <v>8817</v>
      </c>
    </row>
    <row r="902" spans="39:47">
      <c r="AM902" s="259">
        <v>286</v>
      </c>
      <c r="AN902" s="259" t="s">
        <v>2298</v>
      </c>
      <c r="AO902" s="259">
        <v>6</v>
      </c>
      <c r="AP902" s="259" t="s">
        <v>9040</v>
      </c>
      <c r="AQ902" s="259" t="s">
        <v>9041</v>
      </c>
      <c r="AR902" s="259" t="s">
        <v>8817</v>
      </c>
      <c r="AS902" s="259">
        <v>110000</v>
      </c>
      <c r="AT902" s="259">
        <v>160000</v>
      </c>
      <c r="AU902" s="259">
        <v>120790</v>
      </c>
    </row>
    <row r="905" spans="39:47">
      <c r="AM905" s="259">
        <v>287</v>
      </c>
      <c r="AN905" s="259" t="s">
        <v>2301</v>
      </c>
      <c r="AO905" s="259">
        <v>0</v>
      </c>
      <c r="AP905" s="259" t="s">
        <v>8815</v>
      </c>
      <c r="AQ905" s="259" t="s">
        <v>9028</v>
      </c>
      <c r="AR905" s="259" t="s">
        <v>8817</v>
      </c>
      <c r="AS905" s="259">
        <v>110000</v>
      </c>
      <c r="AT905" s="259">
        <v>160000</v>
      </c>
      <c r="AU905" s="259">
        <v>108100</v>
      </c>
    </row>
    <row r="908" spans="39:47">
      <c r="AM908" s="259">
        <v>288</v>
      </c>
      <c r="AN908" s="259" t="s">
        <v>2301</v>
      </c>
      <c r="AO908" s="259">
        <v>1</v>
      </c>
      <c r="AP908" s="259" t="s">
        <v>8876</v>
      </c>
      <c r="AQ908" s="259" t="s">
        <v>9029</v>
      </c>
      <c r="AR908" s="259" t="s">
        <v>8817</v>
      </c>
      <c r="AS908" s="259">
        <v>110000</v>
      </c>
      <c r="AT908" s="259">
        <v>160000</v>
      </c>
      <c r="AU908" s="259">
        <v>235438</v>
      </c>
    </row>
    <row r="911" spans="39:47">
      <c r="AM911" s="259">
        <v>289</v>
      </c>
      <c r="AN911" s="259" t="s">
        <v>2301</v>
      </c>
      <c r="AO911" s="259">
        <v>2</v>
      </c>
      <c r="AP911" s="259" t="s">
        <v>8823</v>
      </c>
      <c r="AQ911" s="259" t="s">
        <v>9030</v>
      </c>
      <c r="AR911" s="259" t="s">
        <v>8817</v>
      </c>
      <c r="AS911" s="259">
        <v>200000</v>
      </c>
      <c r="AT911" s="259">
        <v>250000</v>
      </c>
      <c r="AU911" s="259">
        <v>235438</v>
      </c>
    </row>
    <row r="914" spans="39:47">
      <c r="AM914" s="259">
        <v>290</v>
      </c>
      <c r="AN914" s="259" t="s">
        <v>2301</v>
      </c>
      <c r="AO914" s="259">
        <v>3</v>
      </c>
      <c r="AP914" s="259" t="s">
        <v>8825</v>
      </c>
      <c r="AR914" s="259" t="s">
        <v>8817</v>
      </c>
    </row>
    <row r="917" spans="39:47">
      <c r="AM917" s="259">
        <v>291</v>
      </c>
      <c r="AN917" s="259" t="s">
        <v>2301</v>
      </c>
      <c r="AO917" s="259">
        <v>4</v>
      </c>
      <c r="AP917" s="259" t="s">
        <v>8861</v>
      </c>
      <c r="AQ917" s="259" t="s">
        <v>9031</v>
      </c>
      <c r="AR917" s="259" t="s">
        <v>8817</v>
      </c>
      <c r="AS917" s="259">
        <v>110000</v>
      </c>
      <c r="AT917" s="259">
        <v>160000</v>
      </c>
      <c r="AU917" s="259">
        <v>141004</v>
      </c>
    </row>
    <row r="920" spans="39:47">
      <c r="AM920" s="259">
        <v>292</v>
      </c>
      <c r="AN920" s="259" t="s">
        <v>2301</v>
      </c>
      <c r="AO920" s="259">
        <v>5</v>
      </c>
      <c r="AP920" s="259" t="s">
        <v>8863</v>
      </c>
      <c r="AQ920" s="259" t="s">
        <v>9032</v>
      </c>
      <c r="AR920" s="259" t="s">
        <v>8817</v>
      </c>
      <c r="AS920" s="259">
        <v>200000</v>
      </c>
      <c r="AT920" s="259">
        <v>250000</v>
      </c>
      <c r="AU920" s="259">
        <v>235438</v>
      </c>
    </row>
    <row r="923" spans="39:47">
      <c r="AM923" s="259">
        <v>293</v>
      </c>
      <c r="AN923" s="259" t="s">
        <v>2301</v>
      </c>
      <c r="AO923" s="259">
        <v>6</v>
      </c>
      <c r="AP923" s="259" t="s">
        <v>9033</v>
      </c>
      <c r="AQ923" s="259" t="s">
        <v>9034</v>
      </c>
      <c r="AR923" s="259" t="s">
        <v>8817</v>
      </c>
      <c r="AS923" s="259">
        <v>110000</v>
      </c>
      <c r="AT923" s="259">
        <v>160000</v>
      </c>
      <c r="AU923" s="259">
        <v>235438</v>
      </c>
    </row>
    <row r="926" spans="39:47">
      <c r="AM926" s="259">
        <v>294</v>
      </c>
      <c r="AN926" s="259" t="s">
        <v>2302</v>
      </c>
      <c r="AO926" s="259">
        <v>0</v>
      </c>
      <c r="AP926" s="259" t="s">
        <v>8836</v>
      </c>
      <c r="AQ926" s="259" t="s">
        <v>9035</v>
      </c>
      <c r="AR926" s="259" t="s">
        <v>8817</v>
      </c>
      <c r="AS926" s="259">
        <v>110000</v>
      </c>
      <c r="AT926" s="259">
        <v>160000</v>
      </c>
      <c r="AU926" s="259">
        <v>214238</v>
      </c>
    </row>
    <row r="929" spans="39:47">
      <c r="AM929" s="259">
        <v>295</v>
      </c>
      <c r="AN929" s="259" t="s">
        <v>2302</v>
      </c>
      <c r="AO929" s="259">
        <v>1</v>
      </c>
      <c r="AP929" s="259" t="s">
        <v>8853</v>
      </c>
      <c r="AQ929" s="259" t="s">
        <v>9036</v>
      </c>
      <c r="AR929" s="259" t="s">
        <v>8817</v>
      </c>
      <c r="AS929" s="259">
        <v>200000</v>
      </c>
      <c r="AT929" s="259">
        <v>250000</v>
      </c>
      <c r="AU929" s="259">
        <v>120790</v>
      </c>
    </row>
    <row r="932" spans="39:47">
      <c r="AM932" s="259">
        <v>296</v>
      </c>
      <c r="AN932" s="259" t="s">
        <v>2302</v>
      </c>
      <c r="AO932" s="259">
        <v>2</v>
      </c>
      <c r="AP932" s="259" t="s">
        <v>8865</v>
      </c>
      <c r="AQ932" s="259" t="s">
        <v>9037</v>
      </c>
      <c r="AR932" s="259" t="s">
        <v>8817</v>
      </c>
      <c r="AS932" s="259">
        <v>110000</v>
      </c>
      <c r="AT932" s="259">
        <v>160000</v>
      </c>
      <c r="AU932" s="259">
        <v>253176</v>
      </c>
    </row>
    <row r="935" spans="39:47">
      <c r="AM935" s="259">
        <v>297</v>
      </c>
      <c r="AN935" s="259" t="s">
        <v>2302</v>
      </c>
      <c r="AO935" s="259">
        <v>3</v>
      </c>
      <c r="AP935" s="259" t="s">
        <v>8825</v>
      </c>
      <c r="AR935" s="259" t="s">
        <v>8817</v>
      </c>
    </row>
    <row r="938" spans="39:47">
      <c r="AM938" s="259">
        <v>298</v>
      </c>
      <c r="AN938" s="259" t="s">
        <v>2302</v>
      </c>
      <c r="AO938" s="259">
        <v>4</v>
      </c>
      <c r="AP938" s="259" t="s">
        <v>9038</v>
      </c>
      <c r="AQ938" s="259" t="s">
        <v>9039</v>
      </c>
      <c r="AR938" s="259" t="s">
        <v>8817</v>
      </c>
      <c r="AS938" s="259">
        <v>200000</v>
      </c>
      <c r="AT938" s="259">
        <v>250000</v>
      </c>
      <c r="AU938" s="259">
        <v>151656</v>
      </c>
    </row>
    <row r="941" spans="39:47">
      <c r="AM941" s="259">
        <v>299</v>
      </c>
      <c r="AN941" s="259" t="s">
        <v>2302</v>
      </c>
      <c r="AO941" s="259">
        <v>5</v>
      </c>
      <c r="AP941" s="259" t="s">
        <v>8825</v>
      </c>
      <c r="AR941" s="259" t="s">
        <v>8817</v>
      </c>
    </row>
    <row r="944" spans="39:47">
      <c r="AM944" s="259">
        <v>300</v>
      </c>
      <c r="AN944" s="259" t="s">
        <v>2302</v>
      </c>
      <c r="AO944" s="259">
        <v>6</v>
      </c>
      <c r="AP944" s="259" t="s">
        <v>9040</v>
      </c>
      <c r="AQ944" s="259" t="s">
        <v>9041</v>
      </c>
      <c r="AR944" s="259" t="s">
        <v>8817</v>
      </c>
      <c r="AS944" s="259">
        <v>110000</v>
      </c>
      <c r="AT944" s="259">
        <v>160000</v>
      </c>
      <c r="AU944" s="259">
        <v>120790</v>
      </c>
    </row>
    <row r="947" spans="39:47">
      <c r="AM947" s="259">
        <v>301</v>
      </c>
      <c r="AN947" s="259" t="s">
        <v>2340</v>
      </c>
      <c r="AO947" s="259">
        <v>0</v>
      </c>
      <c r="AP947" s="259" t="s">
        <v>8836</v>
      </c>
      <c r="AQ947" s="259" t="s">
        <v>9042</v>
      </c>
      <c r="AR947" s="259" t="s">
        <v>8817</v>
      </c>
      <c r="AS947" s="259">
        <v>110000</v>
      </c>
      <c r="AT947" s="259">
        <v>160000</v>
      </c>
      <c r="AU947" s="259">
        <v>206106</v>
      </c>
    </row>
    <row r="950" spans="39:47">
      <c r="AM950" s="259">
        <v>302</v>
      </c>
      <c r="AN950" s="259" t="s">
        <v>2340</v>
      </c>
      <c r="AO950" s="259">
        <v>1</v>
      </c>
      <c r="AP950" s="259" t="s">
        <v>8853</v>
      </c>
      <c r="AQ950" s="259" t="s">
        <v>9043</v>
      </c>
      <c r="AR950" s="259" t="s">
        <v>8817</v>
      </c>
      <c r="AS950" s="259">
        <v>200000</v>
      </c>
      <c r="AT950" s="259">
        <v>250000</v>
      </c>
      <c r="AU950" s="259">
        <v>220226</v>
      </c>
    </row>
    <row r="953" spans="39:47">
      <c r="AM953" s="259">
        <v>303</v>
      </c>
      <c r="AN953" s="259" t="s">
        <v>2340</v>
      </c>
      <c r="AO953" s="259">
        <v>2</v>
      </c>
      <c r="AP953" s="259" t="s">
        <v>8826</v>
      </c>
      <c r="AQ953" s="259" t="s">
        <v>9044</v>
      </c>
      <c r="AR953" s="259" t="s">
        <v>8817</v>
      </c>
      <c r="AS953" s="259">
        <v>110000</v>
      </c>
      <c r="AT953" s="259">
        <v>160000</v>
      </c>
      <c r="AU953" s="259">
        <v>220226</v>
      </c>
    </row>
    <row r="956" spans="39:47">
      <c r="AM956" s="259">
        <v>304</v>
      </c>
      <c r="AN956" s="259" t="s">
        <v>2340</v>
      </c>
      <c r="AO956" s="259">
        <v>3</v>
      </c>
      <c r="AP956" s="259" t="s">
        <v>8903</v>
      </c>
      <c r="AQ956" s="259" t="s">
        <v>9045</v>
      </c>
      <c r="AR956" s="259" t="s">
        <v>8817</v>
      </c>
      <c r="AS956" s="259">
        <v>200000</v>
      </c>
      <c r="AT956" s="259">
        <v>250000</v>
      </c>
      <c r="AU956" s="259">
        <v>220226</v>
      </c>
    </row>
    <row r="959" spans="39:47">
      <c r="AM959" s="259">
        <v>305</v>
      </c>
      <c r="AN959" s="259" t="s">
        <v>2340</v>
      </c>
      <c r="AO959" s="259">
        <v>4</v>
      </c>
      <c r="AP959" s="259" t="s">
        <v>8863</v>
      </c>
      <c r="AQ959" s="259" t="s">
        <v>9046</v>
      </c>
      <c r="AR959" s="259" t="s">
        <v>8817</v>
      </c>
      <c r="AS959" s="259">
        <v>200000</v>
      </c>
      <c r="AT959" s="259">
        <v>250000</v>
      </c>
      <c r="AU959" s="259">
        <v>220226</v>
      </c>
    </row>
    <row r="962" spans="39:47">
      <c r="AM962" s="259">
        <v>306</v>
      </c>
      <c r="AN962" s="259" t="s">
        <v>2340</v>
      </c>
      <c r="AO962" s="259">
        <v>5</v>
      </c>
      <c r="AP962" s="259" t="s">
        <v>9047</v>
      </c>
      <c r="AQ962" s="259" t="s">
        <v>9048</v>
      </c>
      <c r="AR962" s="259" t="s">
        <v>8817</v>
      </c>
      <c r="AS962" s="259">
        <v>110000</v>
      </c>
      <c r="AT962" s="259">
        <v>160000</v>
      </c>
      <c r="AU962" s="259">
        <v>220226</v>
      </c>
    </row>
    <row r="965" spans="39:47">
      <c r="AM965" s="259">
        <v>307</v>
      </c>
      <c r="AN965" s="259" t="s">
        <v>2342</v>
      </c>
      <c r="AO965" s="259">
        <v>0</v>
      </c>
      <c r="AP965" s="259" t="s">
        <v>8836</v>
      </c>
      <c r="AQ965" s="259" t="s">
        <v>9042</v>
      </c>
      <c r="AR965" s="259" t="s">
        <v>8817</v>
      </c>
      <c r="AS965" s="259">
        <v>110000</v>
      </c>
      <c r="AT965" s="259">
        <v>160000</v>
      </c>
      <c r="AU965" s="259">
        <v>206106</v>
      </c>
    </row>
    <row r="968" spans="39:47">
      <c r="AM968" s="259">
        <v>308</v>
      </c>
      <c r="AN968" s="259" t="s">
        <v>2342</v>
      </c>
      <c r="AO968" s="259">
        <v>1</v>
      </c>
      <c r="AP968" s="259" t="s">
        <v>8853</v>
      </c>
      <c r="AQ968" s="259" t="s">
        <v>9043</v>
      </c>
      <c r="AR968" s="259" t="s">
        <v>8817</v>
      </c>
      <c r="AS968" s="259">
        <v>200000</v>
      </c>
      <c r="AT968" s="259">
        <v>250000</v>
      </c>
      <c r="AU968" s="259">
        <v>220226</v>
      </c>
    </row>
    <row r="971" spans="39:47">
      <c r="AM971" s="259">
        <v>309</v>
      </c>
      <c r="AN971" s="259" t="s">
        <v>2342</v>
      </c>
      <c r="AO971" s="259">
        <v>2</v>
      </c>
      <c r="AP971" s="259" t="s">
        <v>8826</v>
      </c>
      <c r="AQ971" s="259" t="s">
        <v>9044</v>
      </c>
      <c r="AR971" s="259" t="s">
        <v>8817</v>
      </c>
      <c r="AS971" s="259">
        <v>110000</v>
      </c>
      <c r="AT971" s="259">
        <v>160000</v>
      </c>
      <c r="AU971" s="259">
        <v>220226</v>
      </c>
    </row>
    <row r="974" spans="39:47">
      <c r="AM974" s="259">
        <v>310</v>
      </c>
      <c r="AN974" s="259" t="s">
        <v>2342</v>
      </c>
      <c r="AO974" s="259">
        <v>3</v>
      </c>
      <c r="AP974" s="259" t="s">
        <v>8903</v>
      </c>
      <c r="AQ974" s="259" t="s">
        <v>9045</v>
      </c>
      <c r="AR974" s="259" t="s">
        <v>8817</v>
      </c>
      <c r="AS974" s="259">
        <v>200000</v>
      </c>
      <c r="AT974" s="259">
        <v>250000</v>
      </c>
      <c r="AU974" s="259">
        <v>220226</v>
      </c>
    </row>
    <row r="977" spans="39:47">
      <c r="AM977" s="259">
        <v>311</v>
      </c>
      <c r="AN977" s="259" t="s">
        <v>2342</v>
      </c>
      <c r="AO977" s="259">
        <v>4</v>
      </c>
      <c r="AP977" s="259" t="s">
        <v>8863</v>
      </c>
      <c r="AQ977" s="259" t="s">
        <v>9046</v>
      </c>
      <c r="AR977" s="259" t="s">
        <v>8817</v>
      </c>
      <c r="AS977" s="259">
        <v>200000</v>
      </c>
      <c r="AT977" s="259">
        <v>250000</v>
      </c>
      <c r="AU977" s="259">
        <v>220226</v>
      </c>
    </row>
    <row r="980" spans="39:47">
      <c r="AM980" s="259">
        <v>312</v>
      </c>
      <c r="AN980" s="259" t="s">
        <v>2342</v>
      </c>
      <c r="AO980" s="259">
        <v>5</v>
      </c>
      <c r="AP980" s="259" t="s">
        <v>9047</v>
      </c>
      <c r="AQ980" s="259" t="s">
        <v>9048</v>
      </c>
      <c r="AR980" s="259" t="s">
        <v>8817</v>
      </c>
      <c r="AS980" s="259">
        <v>110000</v>
      </c>
      <c r="AT980" s="259">
        <v>160000</v>
      </c>
      <c r="AU980" s="259">
        <v>220226</v>
      </c>
    </row>
    <row r="983" spans="39:47">
      <c r="AM983" s="259">
        <v>313</v>
      </c>
      <c r="AN983" s="259" t="s">
        <v>2369</v>
      </c>
      <c r="AO983" s="259">
        <v>0</v>
      </c>
      <c r="AP983" s="259" t="s">
        <v>8836</v>
      </c>
      <c r="AQ983" s="259" t="s">
        <v>9049</v>
      </c>
      <c r="AR983" s="259" t="s">
        <v>8817</v>
      </c>
      <c r="AS983" s="259">
        <v>110000</v>
      </c>
      <c r="AT983" s="259">
        <v>160000</v>
      </c>
      <c r="AU983" s="259">
        <v>56256</v>
      </c>
    </row>
    <row r="986" spans="39:47">
      <c r="AM986" s="259">
        <v>314</v>
      </c>
      <c r="AN986" s="259" t="s">
        <v>2369</v>
      </c>
      <c r="AO986" s="259">
        <v>1</v>
      </c>
      <c r="AP986" s="259" t="s">
        <v>8839</v>
      </c>
      <c r="AQ986" s="259" t="s">
        <v>9050</v>
      </c>
      <c r="AR986" s="259" t="s">
        <v>8817</v>
      </c>
      <c r="AS986" s="259">
        <v>200000</v>
      </c>
      <c r="AT986" s="259">
        <v>250000</v>
      </c>
      <c r="AU986" s="259">
        <v>128594</v>
      </c>
    </row>
    <row r="989" spans="39:47">
      <c r="AM989" s="259">
        <v>315</v>
      </c>
      <c r="AN989" s="259" t="s">
        <v>2369</v>
      </c>
      <c r="AO989" s="259">
        <v>2</v>
      </c>
      <c r="AP989" s="259" t="s">
        <v>8841</v>
      </c>
      <c r="AQ989" s="259" t="s">
        <v>9051</v>
      </c>
      <c r="AR989" s="259" t="s">
        <v>8817</v>
      </c>
      <c r="AS989" s="259">
        <v>200000</v>
      </c>
      <c r="AT989" s="259">
        <v>250000</v>
      </c>
      <c r="AU989" s="259">
        <v>128594</v>
      </c>
    </row>
    <row r="992" spans="39:47">
      <c r="AM992" s="259">
        <v>316</v>
      </c>
      <c r="AN992" s="259" t="s">
        <v>2369</v>
      </c>
      <c r="AO992" s="259">
        <v>3</v>
      </c>
      <c r="AP992" s="259" t="s">
        <v>8825</v>
      </c>
      <c r="AR992" s="259" t="s">
        <v>8817</v>
      </c>
    </row>
    <row r="995" spans="39:47">
      <c r="AM995" s="259">
        <v>317</v>
      </c>
      <c r="AN995" s="259" t="s">
        <v>2369</v>
      </c>
      <c r="AO995" s="259">
        <v>4</v>
      </c>
      <c r="AP995" s="259" t="s">
        <v>8843</v>
      </c>
      <c r="AQ995" s="259" t="s">
        <v>9052</v>
      </c>
      <c r="AR995" s="259" t="s">
        <v>8817</v>
      </c>
      <c r="AS995" s="259">
        <v>200000</v>
      </c>
      <c r="AT995" s="259">
        <v>250000</v>
      </c>
      <c r="AU995" s="259">
        <v>128594</v>
      </c>
    </row>
    <row r="998" spans="39:47">
      <c r="AM998" s="259">
        <v>318</v>
      </c>
      <c r="AN998" s="259" t="s">
        <v>2369</v>
      </c>
      <c r="AO998" s="259">
        <v>5</v>
      </c>
      <c r="AP998" s="259" t="s">
        <v>8871</v>
      </c>
      <c r="AQ998" s="259" t="s">
        <v>9053</v>
      </c>
      <c r="AR998" s="259" t="s">
        <v>8817</v>
      </c>
      <c r="AS998" s="259">
        <v>110000</v>
      </c>
      <c r="AT998" s="259">
        <v>160000</v>
      </c>
      <c r="AU998" s="259">
        <v>128594</v>
      </c>
    </row>
    <row r="1001" spans="39:47">
      <c r="AM1001" s="259">
        <v>319</v>
      </c>
      <c r="AN1001" s="259" t="s">
        <v>2369</v>
      </c>
      <c r="AO1001" s="259">
        <v>6</v>
      </c>
      <c r="AP1001" s="259" t="s">
        <v>9054</v>
      </c>
      <c r="AQ1001" s="259" t="s">
        <v>9055</v>
      </c>
      <c r="AR1001" s="259" t="s">
        <v>8817</v>
      </c>
      <c r="AS1001" s="259">
        <v>110000</v>
      </c>
      <c r="AT1001" s="259">
        <v>160000</v>
      </c>
      <c r="AU1001" s="259">
        <v>128594</v>
      </c>
    </row>
    <row r="1004" spans="39:47">
      <c r="AM1004" s="259">
        <v>320</v>
      </c>
      <c r="AN1004" s="259" t="s">
        <v>2378</v>
      </c>
      <c r="AO1004" s="259">
        <v>0</v>
      </c>
      <c r="AP1004" s="259" t="s">
        <v>8836</v>
      </c>
      <c r="AQ1004" s="259" t="s">
        <v>9056</v>
      </c>
      <c r="AR1004" s="259" t="s">
        <v>8817</v>
      </c>
      <c r="AS1004" s="259">
        <v>110000</v>
      </c>
      <c r="AT1004" s="259">
        <v>160000</v>
      </c>
      <c r="AU1004" s="259">
        <v>58489</v>
      </c>
    </row>
    <row r="1007" spans="39:47">
      <c r="AM1007" s="259">
        <v>321</v>
      </c>
      <c r="AN1007" s="259" t="s">
        <v>2378</v>
      </c>
      <c r="AO1007" s="259">
        <v>1</v>
      </c>
      <c r="AP1007" s="259" t="s">
        <v>8839</v>
      </c>
      <c r="AQ1007" s="259" t="s">
        <v>9057</v>
      </c>
      <c r="AR1007" s="259" t="s">
        <v>8817</v>
      </c>
      <c r="AS1007" s="259">
        <v>200000</v>
      </c>
      <c r="AT1007" s="259">
        <v>250000</v>
      </c>
      <c r="AU1007" s="259">
        <v>113107</v>
      </c>
    </row>
    <row r="1010" spans="39:47">
      <c r="AM1010" s="259">
        <v>322</v>
      </c>
      <c r="AN1010" s="259" t="s">
        <v>2378</v>
      </c>
      <c r="AO1010" s="259">
        <v>2</v>
      </c>
      <c r="AP1010" s="259" t="s">
        <v>8841</v>
      </c>
      <c r="AQ1010" s="259" t="s">
        <v>9058</v>
      </c>
      <c r="AR1010" s="259" t="s">
        <v>8817</v>
      </c>
      <c r="AS1010" s="259">
        <v>200000</v>
      </c>
      <c r="AT1010" s="259">
        <v>250000</v>
      </c>
      <c r="AU1010" s="259">
        <v>113107</v>
      </c>
    </row>
    <row r="1013" spans="39:47">
      <c r="AM1013" s="259">
        <v>323</v>
      </c>
      <c r="AN1013" s="259" t="s">
        <v>2378</v>
      </c>
      <c r="AO1013" s="259">
        <v>3</v>
      </c>
      <c r="AP1013" s="259" t="s">
        <v>8825</v>
      </c>
      <c r="AR1013" s="259" t="s">
        <v>8817</v>
      </c>
    </row>
    <row r="1016" spans="39:47">
      <c r="AM1016" s="259">
        <v>324</v>
      </c>
      <c r="AN1016" s="259" t="s">
        <v>2378</v>
      </c>
      <c r="AO1016" s="259">
        <v>4</v>
      </c>
      <c r="AP1016" s="259" t="s">
        <v>8843</v>
      </c>
      <c r="AQ1016" s="259" t="s">
        <v>9059</v>
      </c>
      <c r="AR1016" s="259" t="s">
        <v>8817</v>
      </c>
      <c r="AS1016" s="259">
        <v>200000</v>
      </c>
      <c r="AT1016" s="259">
        <v>250000</v>
      </c>
      <c r="AU1016" s="259">
        <v>113107</v>
      </c>
    </row>
    <row r="1019" spans="39:47">
      <c r="AM1019" s="259">
        <v>325</v>
      </c>
      <c r="AN1019" s="259" t="s">
        <v>2378</v>
      </c>
      <c r="AO1019" s="259">
        <v>5</v>
      </c>
      <c r="AP1019" s="259" t="s">
        <v>8871</v>
      </c>
      <c r="AQ1019" s="259" t="s">
        <v>9060</v>
      </c>
      <c r="AR1019" s="259" t="s">
        <v>8817</v>
      </c>
      <c r="AS1019" s="259">
        <v>110000</v>
      </c>
      <c r="AT1019" s="259">
        <v>160000</v>
      </c>
      <c r="AU1019" s="259">
        <v>113107</v>
      </c>
    </row>
    <row r="1022" spans="39:47">
      <c r="AM1022" s="259">
        <v>326</v>
      </c>
      <c r="AN1022" s="259" t="s">
        <v>2378</v>
      </c>
      <c r="AO1022" s="259">
        <v>6</v>
      </c>
      <c r="AP1022" s="259" t="s">
        <v>9054</v>
      </c>
      <c r="AQ1022" s="259" t="s">
        <v>9061</v>
      </c>
      <c r="AR1022" s="259" t="s">
        <v>8817</v>
      </c>
      <c r="AS1022" s="259">
        <v>110000</v>
      </c>
      <c r="AT1022" s="259">
        <v>160000</v>
      </c>
      <c r="AU1022" s="259">
        <v>113107</v>
      </c>
    </row>
    <row r="1025" spans="39:47">
      <c r="AM1025" s="259">
        <v>327</v>
      </c>
      <c r="AN1025" s="259" t="s">
        <v>2388</v>
      </c>
      <c r="AO1025" s="259">
        <v>0</v>
      </c>
      <c r="AP1025" s="259" t="s">
        <v>8815</v>
      </c>
      <c r="AQ1025" s="259" t="s">
        <v>9062</v>
      </c>
      <c r="AR1025" s="259" t="s">
        <v>8817</v>
      </c>
      <c r="AS1025" s="259">
        <v>110000</v>
      </c>
      <c r="AT1025" s="259">
        <v>160000</v>
      </c>
      <c r="AU1025" s="259">
        <v>89020</v>
      </c>
    </row>
    <row r="1028" spans="39:47">
      <c r="AM1028" s="259">
        <v>328</v>
      </c>
      <c r="AN1028" s="259" t="s">
        <v>2388</v>
      </c>
      <c r="AO1028" s="259">
        <v>1</v>
      </c>
      <c r="AP1028" s="259" t="s">
        <v>8825</v>
      </c>
      <c r="AR1028" s="259" t="s">
        <v>8817</v>
      </c>
    </row>
    <row r="1031" spans="39:47">
      <c r="AM1031" s="259">
        <v>329</v>
      </c>
      <c r="AN1031" s="259" t="s">
        <v>2388</v>
      </c>
      <c r="AO1031" s="259">
        <v>2</v>
      </c>
      <c r="AP1031" s="259" t="s">
        <v>8876</v>
      </c>
      <c r="AQ1031" s="259" t="s">
        <v>9063</v>
      </c>
      <c r="AR1031" s="259" t="s">
        <v>8817</v>
      </c>
      <c r="AS1031" s="259">
        <v>110000</v>
      </c>
      <c r="AT1031" s="259">
        <v>160000</v>
      </c>
      <c r="AU1031" s="259">
        <v>190916</v>
      </c>
    </row>
    <row r="1034" spans="39:47">
      <c r="AM1034" s="259">
        <v>330</v>
      </c>
      <c r="AN1034" s="259" t="s">
        <v>2388</v>
      </c>
      <c r="AO1034" s="259">
        <v>3</v>
      </c>
      <c r="AP1034" s="259" t="s">
        <v>8853</v>
      </c>
      <c r="AQ1034" s="259" t="s">
        <v>9064</v>
      </c>
      <c r="AR1034" s="259" t="s">
        <v>8817</v>
      </c>
      <c r="AS1034" s="259">
        <v>200000</v>
      </c>
      <c r="AT1034" s="259">
        <v>250000</v>
      </c>
      <c r="AU1034" s="259">
        <v>190916</v>
      </c>
    </row>
    <row r="1037" spans="39:47">
      <c r="AM1037" s="259">
        <v>331</v>
      </c>
      <c r="AN1037" s="259" t="s">
        <v>2388</v>
      </c>
      <c r="AO1037" s="259">
        <v>4</v>
      </c>
      <c r="AP1037" s="259" t="s">
        <v>8828</v>
      </c>
      <c r="AQ1037" s="259" t="s">
        <v>9065</v>
      </c>
      <c r="AR1037" s="259" t="s">
        <v>8817</v>
      </c>
      <c r="AS1037" s="259">
        <v>200000</v>
      </c>
      <c r="AT1037" s="259">
        <v>250000</v>
      </c>
      <c r="AU1037" s="259">
        <v>190916</v>
      </c>
    </row>
    <row r="1040" spans="39:47">
      <c r="AM1040" s="259">
        <v>332</v>
      </c>
      <c r="AN1040" s="259" t="s">
        <v>2388</v>
      </c>
      <c r="AO1040" s="259">
        <v>5</v>
      </c>
      <c r="AP1040" s="259" t="s">
        <v>9066</v>
      </c>
      <c r="AQ1040" s="259" t="s">
        <v>9067</v>
      </c>
      <c r="AR1040" s="259" t="s">
        <v>8817</v>
      </c>
      <c r="AS1040" s="259">
        <v>110000</v>
      </c>
      <c r="AT1040" s="259">
        <v>160000</v>
      </c>
      <c r="AU1040" s="259">
        <v>190916</v>
      </c>
    </row>
    <row r="1043" spans="39:47">
      <c r="AM1043" s="259">
        <v>333</v>
      </c>
      <c r="AN1043" s="259" t="s">
        <v>2389</v>
      </c>
      <c r="AO1043" s="259">
        <v>0</v>
      </c>
      <c r="AP1043" s="259" t="s">
        <v>8836</v>
      </c>
      <c r="AQ1043" s="259" t="s">
        <v>9068</v>
      </c>
      <c r="AR1043" s="259" t="s">
        <v>8817</v>
      </c>
      <c r="AS1043" s="259">
        <v>110000</v>
      </c>
      <c r="AT1043" s="259">
        <v>160000</v>
      </c>
      <c r="AU1043" s="259">
        <v>90440</v>
      </c>
    </row>
    <row r="1046" spans="39:47">
      <c r="AM1046" s="259">
        <v>334</v>
      </c>
      <c r="AN1046" s="259" t="s">
        <v>2389</v>
      </c>
      <c r="AO1046" s="259">
        <v>1</v>
      </c>
      <c r="AP1046" s="259" t="s">
        <v>8825</v>
      </c>
      <c r="AR1046" s="259" t="s">
        <v>8817</v>
      </c>
    </row>
    <row r="1049" spans="39:47">
      <c r="AM1049" s="259">
        <v>335</v>
      </c>
      <c r="AN1049" s="259" t="s">
        <v>2389</v>
      </c>
      <c r="AO1049" s="259">
        <v>2</v>
      </c>
      <c r="AP1049" s="259" t="s">
        <v>9022</v>
      </c>
      <c r="AQ1049" s="259" t="s">
        <v>9069</v>
      </c>
      <c r="AR1049" s="259" t="s">
        <v>8817</v>
      </c>
      <c r="AS1049" s="259">
        <v>200000</v>
      </c>
      <c r="AT1049" s="259">
        <v>250000</v>
      </c>
      <c r="AU1049" s="259">
        <v>118572</v>
      </c>
    </row>
    <row r="1052" spans="39:47">
      <c r="AM1052" s="259">
        <v>336</v>
      </c>
      <c r="AN1052" s="259" t="s">
        <v>2389</v>
      </c>
      <c r="AO1052" s="259">
        <v>3</v>
      </c>
      <c r="AP1052" s="259" t="s">
        <v>8853</v>
      </c>
      <c r="AQ1052" s="259" t="s">
        <v>9070</v>
      </c>
      <c r="AR1052" s="259" t="s">
        <v>8817</v>
      </c>
      <c r="AS1052" s="259">
        <v>200000</v>
      </c>
      <c r="AT1052" s="259">
        <v>250000</v>
      </c>
      <c r="AU1052" s="259">
        <v>201340</v>
      </c>
    </row>
    <row r="1055" spans="39:47">
      <c r="AM1055" s="259">
        <v>337</v>
      </c>
      <c r="AN1055" s="259" t="s">
        <v>2389</v>
      </c>
      <c r="AO1055" s="259">
        <v>4</v>
      </c>
      <c r="AP1055" s="259" t="s">
        <v>8825</v>
      </c>
      <c r="AR1055" s="259" t="s">
        <v>8817</v>
      </c>
    </row>
    <row r="1058" spans="39:47">
      <c r="AM1058" s="259">
        <v>338</v>
      </c>
      <c r="AN1058" s="259" t="s">
        <v>2389</v>
      </c>
      <c r="AO1058" s="259">
        <v>5</v>
      </c>
      <c r="AP1058" s="259" t="s">
        <v>8843</v>
      </c>
      <c r="AQ1058" s="259" t="s">
        <v>9071</v>
      </c>
      <c r="AR1058" s="259" t="s">
        <v>8817</v>
      </c>
      <c r="AS1058" s="259">
        <v>200000</v>
      </c>
      <c r="AT1058" s="259">
        <v>250000</v>
      </c>
      <c r="AU1058" s="259">
        <v>201340</v>
      </c>
    </row>
    <row r="1061" spans="39:47">
      <c r="AM1061" s="259">
        <v>339</v>
      </c>
      <c r="AN1061" s="259" t="s">
        <v>2389</v>
      </c>
      <c r="AO1061" s="259">
        <v>6</v>
      </c>
      <c r="AP1061" s="259" t="s">
        <v>9072</v>
      </c>
      <c r="AQ1061" s="259" t="s">
        <v>9073</v>
      </c>
      <c r="AR1061" s="259" t="s">
        <v>8817</v>
      </c>
      <c r="AS1061" s="259">
        <v>110000</v>
      </c>
      <c r="AT1061" s="259">
        <v>160000</v>
      </c>
      <c r="AU1061" s="259">
        <v>68902</v>
      </c>
    </row>
    <row r="1064" spans="39:47">
      <c r="AM1064" s="259">
        <v>340</v>
      </c>
      <c r="AN1064" s="259" t="s">
        <v>2390</v>
      </c>
      <c r="AO1064" s="259">
        <v>0</v>
      </c>
      <c r="AP1064" s="259" t="s">
        <v>8815</v>
      </c>
      <c r="AQ1064" s="259" t="s">
        <v>9074</v>
      </c>
      <c r="AR1064" s="259" t="s">
        <v>8817</v>
      </c>
      <c r="AS1064" s="259">
        <v>110000</v>
      </c>
      <c r="AT1064" s="259">
        <v>160000</v>
      </c>
      <c r="AU1064" s="259">
        <v>13832</v>
      </c>
    </row>
    <row r="1067" spans="39:47">
      <c r="AM1067" s="259">
        <v>341</v>
      </c>
      <c r="AN1067" s="259" t="s">
        <v>2390</v>
      </c>
      <c r="AO1067" s="259">
        <v>1</v>
      </c>
      <c r="AP1067" s="259" t="s">
        <v>8825</v>
      </c>
      <c r="AR1067" s="259" t="s">
        <v>8817</v>
      </c>
    </row>
    <row r="1070" spans="39:47">
      <c r="AM1070" s="259">
        <v>342</v>
      </c>
      <c r="AN1070" s="259" t="s">
        <v>2390</v>
      </c>
      <c r="AO1070" s="259">
        <v>2</v>
      </c>
      <c r="AP1070" s="259" t="s">
        <v>8876</v>
      </c>
      <c r="AQ1070" s="259" t="s">
        <v>9075</v>
      </c>
      <c r="AR1070" s="259" t="s">
        <v>8817</v>
      </c>
      <c r="AS1070" s="259">
        <v>110000</v>
      </c>
      <c r="AT1070" s="259">
        <v>160000</v>
      </c>
      <c r="AU1070" s="259">
        <v>7032</v>
      </c>
    </row>
    <row r="1073" spans="39:47">
      <c r="AM1073" s="259">
        <v>343</v>
      </c>
      <c r="AN1073" s="259" t="s">
        <v>2390</v>
      </c>
      <c r="AO1073" s="259">
        <v>3</v>
      </c>
      <c r="AP1073" s="259" t="s">
        <v>8853</v>
      </c>
      <c r="AQ1073" s="259" t="s">
        <v>9076</v>
      </c>
      <c r="AR1073" s="259" t="s">
        <v>8817</v>
      </c>
      <c r="AS1073" s="259">
        <v>200000</v>
      </c>
      <c r="AT1073" s="259">
        <v>250000</v>
      </c>
      <c r="AU1073" s="259">
        <v>13390</v>
      </c>
    </row>
    <row r="1076" spans="39:47">
      <c r="AM1076" s="259">
        <v>344</v>
      </c>
      <c r="AN1076" s="259" t="s">
        <v>2390</v>
      </c>
      <c r="AO1076" s="259">
        <v>4</v>
      </c>
      <c r="AP1076" s="259" t="s">
        <v>8828</v>
      </c>
      <c r="AQ1076" s="259" t="s">
        <v>9077</v>
      </c>
      <c r="AR1076" s="259" t="s">
        <v>8817</v>
      </c>
      <c r="AS1076" s="259">
        <v>200000</v>
      </c>
      <c r="AT1076" s="259">
        <v>250000</v>
      </c>
      <c r="AU1076" s="259">
        <v>13390</v>
      </c>
    </row>
    <row r="1079" spans="39:47">
      <c r="AM1079" s="259">
        <v>345</v>
      </c>
      <c r="AN1079" s="259" t="s">
        <v>2390</v>
      </c>
      <c r="AO1079" s="259">
        <v>5</v>
      </c>
      <c r="AP1079" s="259" t="s">
        <v>9066</v>
      </c>
      <c r="AQ1079" s="259" t="s">
        <v>9078</v>
      </c>
      <c r="AR1079" s="259" t="s">
        <v>8817</v>
      </c>
      <c r="AS1079" s="259">
        <v>110000</v>
      </c>
      <c r="AT1079" s="259">
        <v>160000</v>
      </c>
      <c r="AU1079" s="259">
        <v>13390</v>
      </c>
    </row>
    <row r="1082" spans="39:47">
      <c r="AM1082" s="259">
        <v>346</v>
      </c>
      <c r="AN1082" s="259" t="s">
        <v>2403</v>
      </c>
      <c r="AO1082" s="259">
        <v>0</v>
      </c>
      <c r="AP1082" s="259" t="s">
        <v>8815</v>
      </c>
      <c r="AQ1082" s="259" t="s">
        <v>9062</v>
      </c>
      <c r="AR1082" s="259" t="s">
        <v>8817</v>
      </c>
      <c r="AS1082" s="259">
        <v>110000</v>
      </c>
      <c r="AT1082" s="259">
        <v>160000</v>
      </c>
      <c r="AU1082" s="259">
        <v>89020</v>
      </c>
    </row>
    <row r="1085" spans="39:47">
      <c r="AM1085" s="259">
        <v>347</v>
      </c>
      <c r="AN1085" s="259" t="s">
        <v>2403</v>
      </c>
      <c r="AO1085" s="259">
        <v>1</v>
      </c>
      <c r="AP1085" s="259" t="s">
        <v>8825</v>
      </c>
      <c r="AR1085" s="259" t="s">
        <v>8817</v>
      </c>
    </row>
    <row r="1088" spans="39:47">
      <c r="AM1088" s="259">
        <v>348</v>
      </c>
      <c r="AN1088" s="259" t="s">
        <v>2403</v>
      </c>
      <c r="AO1088" s="259">
        <v>2</v>
      </c>
      <c r="AP1088" s="259" t="s">
        <v>8876</v>
      </c>
      <c r="AQ1088" s="259" t="s">
        <v>9063</v>
      </c>
      <c r="AR1088" s="259" t="s">
        <v>8817</v>
      </c>
      <c r="AS1088" s="259">
        <v>110000</v>
      </c>
      <c r="AT1088" s="259">
        <v>160000</v>
      </c>
      <c r="AU1088" s="259">
        <v>190916</v>
      </c>
    </row>
    <row r="1091" spans="39:47">
      <c r="AM1091" s="259">
        <v>349</v>
      </c>
      <c r="AN1091" s="259" t="s">
        <v>2403</v>
      </c>
      <c r="AO1091" s="259">
        <v>3</v>
      </c>
      <c r="AP1091" s="259" t="s">
        <v>8853</v>
      </c>
      <c r="AQ1091" s="259" t="s">
        <v>9064</v>
      </c>
      <c r="AR1091" s="259" t="s">
        <v>8817</v>
      </c>
      <c r="AS1091" s="259">
        <v>200000</v>
      </c>
      <c r="AT1091" s="259">
        <v>250000</v>
      </c>
      <c r="AU1091" s="259">
        <v>190916</v>
      </c>
    </row>
    <row r="1094" spans="39:47">
      <c r="AM1094" s="259">
        <v>350</v>
      </c>
      <c r="AN1094" s="259" t="s">
        <v>2403</v>
      </c>
      <c r="AO1094" s="259">
        <v>4</v>
      </c>
      <c r="AP1094" s="259" t="s">
        <v>8828</v>
      </c>
      <c r="AQ1094" s="259" t="s">
        <v>9065</v>
      </c>
      <c r="AR1094" s="259" t="s">
        <v>8817</v>
      </c>
      <c r="AS1094" s="259">
        <v>200000</v>
      </c>
      <c r="AT1094" s="259">
        <v>250000</v>
      </c>
      <c r="AU1094" s="259">
        <v>190916</v>
      </c>
    </row>
    <row r="1097" spans="39:47">
      <c r="AM1097" s="259">
        <v>351</v>
      </c>
      <c r="AN1097" s="259" t="s">
        <v>2403</v>
      </c>
      <c r="AO1097" s="259">
        <v>5</v>
      </c>
      <c r="AP1097" s="259" t="s">
        <v>9066</v>
      </c>
      <c r="AQ1097" s="259" t="s">
        <v>9067</v>
      </c>
      <c r="AR1097" s="259" t="s">
        <v>8817</v>
      </c>
      <c r="AS1097" s="259">
        <v>110000</v>
      </c>
      <c r="AT1097" s="259">
        <v>160000</v>
      </c>
      <c r="AU1097" s="259">
        <v>190916</v>
      </c>
    </row>
    <row r="1100" spans="39:47">
      <c r="AM1100" s="259">
        <v>352</v>
      </c>
      <c r="AN1100" s="259" t="s">
        <v>2404</v>
      </c>
      <c r="AO1100" s="259">
        <v>0</v>
      </c>
      <c r="AP1100" s="259" t="s">
        <v>8836</v>
      </c>
      <c r="AQ1100" s="259" t="s">
        <v>9068</v>
      </c>
      <c r="AR1100" s="259" t="s">
        <v>8817</v>
      </c>
      <c r="AS1100" s="259">
        <v>110000</v>
      </c>
      <c r="AT1100" s="259">
        <v>160000</v>
      </c>
      <c r="AU1100" s="259">
        <v>90440</v>
      </c>
    </row>
    <row r="1103" spans="39:47">
      <c r="AM1103" s="259">
        <v>353</v>
      </c>
      <c r="AN1103" s="259" t="s">
        <v>2404</v>
      </c>
      <c r="AO1103" s="259">
        <v>1</v>
      </c>
      <c r="AP1103" s="259" t="s">
        <v>8825</v>
      </c>
      <c r="AR1103" s="259" t="s">
        <v>8817</v>
      </c>
    </row>
    <row r="1106" spans="39:47">
      <c r="AM1106" s="259">
        <v>354</v>
      </c>
      <c r="AN1106" s="259" t="s">
        <v>2404</v>
      </c>
      <c r="AO1106" s="259">
        <v>2</v>
      </c>
      <c r="AP1106" s="259" t="s">
        <v>9022</v>
      </c>
      <c r="AQ1106" s="259" t="s">
        <v>9069</v>
      </c>
      <c r="AR1106" s="259" t="s">
        <v>8817</v>
      </c>
      <c r="AS1106" s="259">
        <v>200000</v>
      </c>
      <c r="AT1106" s="259">
        <v>250000</v>
      </c>
      <c r="AU1106" s="259">
        <v>118572</v>
      </c>
    </row>
    <row r="1109" spans="39:47">
      <c r="AM1109" s="259">
        <v>355</v>
      </c>
      <c r="AN1109" s="259" t="s">
        <v>2404</v>
      </c>
      <c r="AO1109" s="259">
        <v>3</v>
      </c>
      <c r="AP1109" s="259" t="s">
        <v>8853</v>
      </c>
      <c r="AQ1109" s="259" t="s">
        <v>9070</v>
      </c>
      <c r="AR1109" s="259" t="s">
        <v>8817</v>
      </c>
      <c r="AS1109" s="259">
        <v>200000</v>
      </c>
      <c r="AT1109" s="259">
        <v>250000</v>
      </c>
      <c r="AU1109" s="259">
        <v>201340</v>
      </c>
    </row>
    <row r="1112" spans="39:47">
      <c r="AM1112" s="259">
        <v>356</v>
      </c>
      <c r="AN1112" s="259" t="s">
        <v>2404</v>
      </c>
      <c r="AO1112" s="259">
        <v>4</v>
      </c>
      <c r="AP1112" s="259" t="s">
        <v>8825</v>
      </c>
      <c r="AR1112" s="259" t="s">
        <v>8817</v>
      </c>
    </row>
    <row r="1115" spans="39:47">
      <c r="AM1115" s="259">
        <v>357</v>
      </c>
      <c r="AN1115" s="259" t="s">
        <v>2404</v>
      </c>
      <c r="AO1115" s="259">
        <v>5</v>
      </c>
      <c r="AP1115" s="259" t="s">
        <v>8843</v>
      </c>
      <c r="AQ1115" s="259" t="s">
        <v>9071</v>
      </c>
      <c r="AR1115" s="259" t="s">
        <v>8817</v>
      </c>
      <c r="AS1115" s="259">
        <v>200000</v>
      </c>
      <c r="AT1115" s="259">
        <v>250000</v>
      </c>
      <c r="AU1115" s="259">
        <v>201340</v>
      </c>
    </row>
    <row r="1118" spans="39:47">
      <c r="AM1118" s="259">
        <v>358</v>
      </c>
      <c r="AN1118" s="259" t="s">
        <v>2404</v>
      </c>
      <c r="AO1118" s="259">
        <v>6</v>
      </c>
      <c r="AP1118" s="259" t="s">
        <v>9072</v>
      </c>
      <c r="AQ1118" s="259" t="s">
        <v>9073</v>
      </c>
      <c r="AR1118" s="259" t="s">
        <v>8817</v>
      </c>
      <c r="AS1118" s="259">
        <v>110000</v>
      </c>
      <c r="AT1118" s="259">
        <v>160000</v>
      </c>
      <c r="AU1118" s="259">
        <v>68902</v>
      </c>
    </row>
    <row r="1121" spans="39:47">
      <c r="AM1121" s="259">
        <v>359</v>
      </c>
      <c r="AN1121" s="259" t="s">
        <v>2405</v>
      </c>
      <c r="AO1121" s="259">
        <v>0</v>
      </c>
      <c r="AP1121" s="259" t="s">
        <v>8815</v>
      </c>
      <c r="AQ1121" s="259" t="s">
        <v>9074</v>
      </c>
      <c r="AR1121" s="259" t="s">
        <v>8817</v>
      </c>
      <c r="AS1121" s="259">
        <v>110000</v>
      </c>
      <c r="AT1121" s="259">
        <v>160000</v>
      </c>
      <c r="AU1121" s="259">
        <v>13832</v>
      </c>
    </row>
    <row r="1124" spans="39:47">
      <c r="AM1124" s="259">
        <v>360</v>
      </c>
      <c r="AN1124" s="259" t="s">
        <v>2405</v>
      </c>
      <c r="AO1124" s="259">
        <v>1</v>
      </c>
      <c r="AP1124" s="259" t="s">
        <v>8825</v>
      </c>
      <c r="AR1124" s="259" t="s">
        <v>8817</v>
      </c>
    </row>
    <row r="1127" spans="39:47">
      <c r="AM1127" s="259">
        <v>361</v>
      </c>
      <c r="AN1127" s="259" t="s">
        <v>2405</v>
      </c>
      <c r="AO1127" s="259">
        <v>2</v>
      </c>
      <c r="AP1127" s="259" t="s">
        <v>8876</v>
      </c>
      <c r="AQ1127" s="259" t="s">
        <v>9075</v>
      </c>
      <c r="AR1127" s="259" t="s">
        <v>8817</v>
      </c>
      <c r="AS1127" s="259">
        <v>110000</v>
      </c>
      <c r="AT1127" s="259">
        <v>160000</v>
      </c>
      <c r="AU1127" s="259">
        <v>7032</v>
      </c>
    </row>
    <row r="1130" spans="39:47">
      <c r="AM1130" s="259">
        <v>362</v>
      </c>
      <c r="AN1130" s="259" t="s">
        <v>2405</v>
      </c>
      <c r="AO1130" s="259">
        <v>3</v>
      </c>
      <c r="AP1130" s="259" t="s">
        <v>8853</v>
      </c>
      <c r="AQ1130" s="259" t="s">
        <v>9076</v>
      </c>
      <c r="AR1130" s="259" t="s">
        <v>8817</v>
      </c>
      <c r="AS1130" s="259">
        <v>200000</v>
      </c>
      <c r="AT1130" s="259">
        <v>250000</v>
      </c>
      <c r="AU1130" s="259">
        <v>13390</v>
      </c>
    </row>
    <row r="1133" spans="39:47">
      <c r="AM1133" s="259">
        <v>363</v>
      </c>
      <c r="AN1133" s="259" t="s">
        <v>2405</v>
      </c>
      <c r="AO1133" s="259">
        <v>4</v>
      </c>
      <c r="AP1133" s="259" t="s">
        <v>8828</v>
      </c>
      <c r="AQ1133" s="259" t="s">
        <v>9077</v>
      </c>
      <c r="AR1133" s="259" t="s">
        <v>8817</v>
      </c>
      <c r="AS1133" s="259">
        <v>200000</v>
      </c>
      <c r="AT1133" s="259">
        <v>250000</v>
      </c>
      <c r="AU1133" s="259">
        <v>13390</v>
      </c>
    </row>
    <row r="1136" spans="39:47">
      <c r="AM1136" s="259">
        <v>364</v>
      </c>
      <c r="AN1136" s="259" t="s">
        <v>2405</v>
      </c>
      <c r="AO1136" s="259">
        <v>5</v>
      </c>
      <c r="AP1136" s="259" t="s">
        <v>9066</v>
      </c>
      <c r="AQ1136" s="259" t="s">
        <v>9078</v>
      </c>
      <c r="AR1136" s="259" t="s">
        <v>8817</v>
      </c>
      <c r="AS1136" s="259">
        <v>110000</v>
      </c>
      <c r="AT1136" s="259">
        <v>160000</v>
      </c>
      <c r="AU1136" s="259">
        <v>13390</v>
      </c>
    </row>
    <row r="1139" spans="39:47">
      <c r="AM1139" s="259">
        <v>365</v>
      </c>
      <c r="AN1139" s="259" t="s">
        <v>2415</v>
      </c>
      <c r="AO1139" s="259">
        <v>0</v>
      </c>
      <c r="AP1139" s="259" t="s">
        <v>8836</v>
      </c>
      <c r="AQ1139" s="259" t="s">
        <v>9079</v>
      </c>
      <c r="AR1139" s="259" t="s">
        <v>8817</v>
      </c>
      <c r="AS1139" s="259">
        <v>110000</v>
      </c>
      <c r="AT1139" s="259">
        <v>160000</v>
      </c>
      <c r="AU1139" s="259">
        <v>222820</v>
      </c>
    </row>
    <row r="1142" spans="39:47">
      <c r="AM1142" s="259">
        <v>366</v>
      </c>
      <c r="AN1142" s="259" t="s">
        <v>2415</v>
      </c>
      <c r="AO1142" s="259">
        <v>1</v>
      </c>
      <c r="AP1142" s="259" t="s">
        <v>8825</v>
      </c>
      <c r="AR1142" s="259" t="s">
        <v>8817</v>
      </c>
    </row>
    <row r="1145" spans="39:47">
      <c r="AM1145" s="259">
        <v>367</v>
      </c>
      <c r="AN1145" s="259" t="s">
        <v>2415</v>
      </c>
      <c r="AO1145" s="259">
        <v>2</v>
      </c>
      <c r="AP1145" s="259" t="s">
        <v>8971</v>
      </c>
      <c r="AQ1145" s="259" t="s">
        <v>9080</v>
      </c>
      <c r="AR1145" s="259" t="s">
        <v>8817</v>
      </c>
      <c r="AS1145" s="259">
        <v>200000</v>
      </c>
      <c r="AT1145" s="259">
        <v>250000</v>
      </c>
      <c r="AU1145" s="259">
        <v>113401</v>
      </c>
    </row>
    <row r="1148" spans="39:47">
      <c r="AM1148" s="259">
        <v>368</v>
      </c>
      <c r="AN1148" s="259" t="s">
        <v>2415</v>
      </c>
      <c r="AO1148" s="259">
        <v>3</v>
      </c>
      <c r="AP1148" s="259" t="s">
        <v>8825</v>
      </c>
      <c r="AR1148" s="259" t="s">
        <v>8817</v>
      </c>
    </row>
    <row r="1151" spans="39:47">
      <c r="AM1151" s="259">
        <v>369</v>
      </c>
      <c r="AN1151" s="259" t="s">
        <v>2415</v>
      </c>
      <c r="AO1151" s="259">
        <v>4</v>
      </c>
      <c r="AP1151" s="259" t="s">
        <v>8979</v>
      </c>
      <c r="AQ1151" s="259" t="s">
        <v>9081</v>
      </c>
      <c r="AR1151" s="259" t="s">
        <v>8817</v>
      </c>
      <c r="AS1151" s="259">
        <v>110000</v>
      </c>
      <c r="AT1151" s="259">
        <v>160000</v>
      </c>
      <c r="AU1151" s="259">
        <v>113401</v>
      </c>
    </row>
    <row r="1154" spans="39:47">
      <c r="AM1154" s="259">
        <v>370</v>
      </c>
      <c r="AN1154" s="259" t="s">
        <v>2418</v>
      </c>
      <c r="AO1154" s="259">
        <v>0</v>
      </c>
      <c r="AP1154" s="259" t="s">
        <v>8836</v>
      </c>
      <c r="AQ1154" s="259" t="s">
        <v>9079</v>
      </c>
      <c r="AR1154" s="259" t="s">
        <v>8817</v>
      </c>
      <c r="AS1154" s="259">
        <v>110000</v>
      </c>
      <c r="AT1154" s="259">
        <v>160000</v>
      </c>
      <c r="AU1154" s="259">
        <v>222820</v>
      </c>
    </row>
    <row r="1157" spans="39:47">
      <c r="AM1157" s="259">
        <v>371</v>
      </c>
      <c r="AN1157" s="259" t="s">
        <v>2418</v>
      </c>
      <c r="AO1157" s="259">
        <v>1</v>
      </c>
      <c r="AP1157" s="259" t="s">
        <v>8825</v>
      </c>
      <c r="AR1157" s="259" t="s">
        <v>8817</v>
      </c>
    </row>
    <row r="1160" spans="39:47">
      <c r="AM1160" s="259">
        <v>372</v>
      </c>
      <c r="AN1160" s="259" t="s">
        <v>2418</v>
      </c>
      <c r="AO1160" s="259">
        <v>2</v>
      </c>
      <c r="AP1160" s="259" t="s">
        <v>8971</v>
      </c>
      <c r="AQ1160" s="259" t="s">
        <v>9082</v>
      </c>
      <c r="AR1160" s="259" t="s">
        <v>8817</v>
      </c>
      <c r="AS1160" s="259">
        <v>200000</v>
      </c>
      <c r="AT1160" s="259">
        <v>250000</v>
      </c>
      <c r="AU1160" s="259">
        <v>113255</v>
      </c>
    </row>
    <row r="1163" spans="39:47">
      <c r="AM1163" s="259">
        <v>373</v>
      </c>
      <c r="AN1163" s="259" t="s">
        <v>2418</v>
      </c>
      <c r="AO1163" s="259">
        <v>3</v>
      </c>
      <c r="AP1163" s="259" t="s">
        <v>8825</v>
      </c>
      <c r="AR1163" s="259" t="s">
        <v>8817</v>
      </c>
    </row>
    <row r="1166" spans="39:47">
      <c r="AM1166" s="259">
        <v>374</v>
      </c>
      <c r="AN1166" s="259" t="s">
        <v>2418</v>
      </c>
      <c r="AO1166" s="259">
        <v>4</v>
      </c>
      <c r="AP1166" s="259" t="s">
        <v>8979</v>
      </c>
      <c r="AQ1166" s="259" t="s">
        <v>9083</v>
      </c>
      <c r="AR1166" s="259" t="s">
        <v>8817</v>
      </c>
      <c r="AS1166" s="259">
        <v>110000</v>
      </c>
      <c r="AT1166" s="259">
        <v>160000</v>
      </c>
      <c r="AU1166" s="259">
        <v>113255</v>
      </c>
    </row>
    <row r="1169" spans="39:47">
      <c r="AM1169" s="259">
        <v>375</v>
      </c>
      <c r="AN1169" s="259" t="s">
        <v>2508</v>
      </c>
      <c r="AO1169" s="259">
        <v>0</v>
      </c>
      <c r="AP1169" s="259" t="s">
        <v>8836</v>
      </c>
      <c r="AQ1169" s="259" t="s">
        <v>9084</v>
      </c>
      <c r="AR1169" s="259" t="s">
        <v>8817</v>
      </c>
      <c r="AS1169" s="259">
        <v>110000</v>
      </c>
      <c r="AT1169" s="259">
        <v>160000</v>
      </c>
      <c r="AU1169" s="259">
        <v>13168</v>
      </c>
    </row>
    <row r="1172" spans="39:47">
      <c r="AM1172" s="259">
        <v>376</v>
      </c>
      <c r="AN1172" s="259" t="s">
        <v>2508</v>
      </c>
      <c r="AO1172" s="259">
        <v>1</v>
      </c>
      <c r="AP1172" s="259" t="s">
        <v>8853</v>
      </c>
      <c r="AQ1172" s="259" t="s">
        <v>9085</v>
      </c>
      <c r="AR1172" s="259" t="s">
        <v>8817</v>
      </c>
      <c r="AS1172" s="259">
        <v>200000</v>
      </c>
      <c r="AT1172" s="259">
        <v>250000</v>
      </c>
      <c r="AU1172" s="259">
        <v>5070</v>
      </c>
    </row>
    <row r="1175" spans="39:47">
      <c r="AM1175" s="259">
        <v>377</v>
      </c>
      <c r="AN1175" s="259" t="s">
        <v>2508</v>
      </c>
      <c r="AO1175" s="259">
        <v>2</v>
      </c>
      <c r="AP1175" s="259" t="s">
        <v>8826</v>
      </c>
      <c r="AQ1175" s="259" t="s">
        <v>9086</v>
      </c>
      <c r="AR1175" s="259" t="s">
        <v>8817</v>
      </c>
      <c r="AS1175" s="259">
        <v>110000</v>
      </c>
      <c r="AT1175" s="259">
        <v>160000</v>
      </c>
      <c r="AU1175" s="259">
        <v>5070</v>
      </c>
    </row>
    <row r="1178" spans="39:47">
      <c r="AM1178" s="259">
        <v>378</v>
      </c>
      <c r="AN1178" s="259" t="s">
        <v>2508</v>
      </c>
      <c r="AO1178" s="259">
        <v>3</v>
      </c>
      <c r="AP1178" s="259" t="s">
        <v>8863</v>
      </c>
      <c r="AQ1178" s="259" t="s">
        <v>9087</v>
      </c>
      <c r="AR1178" s="259" t="s">
        <v>8817</v>
      </c>
      <c r="AS1178" s="259">
        <v>200000</v>
      </c>
      <c r="AT1178" s="259">
        <v>250000</v>
      </c>
      <c r="AU1178" s="259">
        <v>5070</v>
      </c>
    </row>
    <row r="1181" spans="39:47">
      <c r="AM1181" s="259">
        <v>379</v>
      </c>
      <c r="AN1181" s="259" t="s">
        <v>2508</v>
      </c>
      <c r="AO1181" s="259">
        <v>4</v>
      </c>
      <c r="AP1181" s="259" t="s">
        <v>9088</v>
      </c>
      <c r="AQ1181" s="259" t="s">
        <v>9089</v>
      </c>
      <c r="AR1181" s="259" t="s">
        <v>8817</v>
      </c>
      <c r="AS1181" s="259">
        <v>110000</v>
      </c>
      <c r="AT1181" s="259">
        <v>160000</v>
      </c>
      <c r="AU1181" s="259">
        <v>5070</v>
      </c>
    </row>
    <row r="1184" spans="39:47">
      <c r="AM1184" s="259">
        <v>380</v>
      </c>
      <c r="AN1184" s="259" t="s">
        <v>2508</v>
      </c>
      <c r="AO1184" s="259">
        <v>5</v>
      </c>
      <c r="AP1184" s="259" t="s">
        <v>9090</v>
      </c>
      <c r="AQ1184" s="259" t="s">
        <v>9091</v>
      </c>
      <c r="AR1184" s="259" t="s">
        <v>8817</v>
      </c>
      <c r="AS1184" s="259">
        <v>110000</v>
      </c>
      <c r="AT1184" s="259">
        <v>160000</v>
      </c>
      <c r="AU1184" s="259">
        <v>5070</v>
      </c>
    </row>
    <row r="1187" spans="39:47">
      <c r="AM1187" s="259">
        <v>381</v>
      </c>
      <c r="AN1187" s="259" t="s">
        <v>2509</v>
      </c>
      <c r="AO1187" s="259">
        <v>0</v>
      </c>
      <c r="AP1187" s="259" t="s">
        <v>8836</v>
      </c>
      <c r="AQ1187" s="259" t="s">
        <v>9084</v>
      </c>
      <c r="AR1187" s="259" t="s">
        <v>8817</v>
      </c>
      <c r="AS1187" s="259">
        <v>110000</v>
      </c>
      <c r="AT1187" s="259">
        <v>160000</v>
      </c>
      <c r="AU1187" s="259">
        <v>13168</v>
      </c>
    </row>
    <row r="1190" spans="39:47">
      <c r="AM1190" s="259">
        <v>382</v>
      </c>
      <c r="AN1190" s="259" t="s">
        <v>2509</v>
      </c>
      <c r="AO1190" s="259">
        <v>1</v>
      </c>
      <c r="AP1190" s="259" t="s">
        <v>8853</v>
      </c>
      <c r="AQ1190" s="259" t="s">
        <v>9085</v>
      </c>
      <c r="AR1190" s="259" t="s">
        <v>8817</v>
      </c>
      <c r="AS1190" s="259">
        <v>200000</v>
      </c>
      <c r="AT1190" s="259">
        <v>250000</v>
      </c>
      <c r="AU1190" s="259">
        <v>5070</v>
      </c>
    </row>
    <row r="1193" spans="39:47">
      <c r="AM1193" s="259">
        <v>383</v>
      </c>
      <c r="AN1193" s="259" t="s">
        <v>2509</v>
      </c>
      <c r="AO1193" s="259">
        <v>2</v>
      </c>
      <c r="AP1193" s="259" t="s">
        <v>8826</v>
      </c>
      <c r="AQ1193" s="259" t="s">
        <v>9086</v>
      </c>
      <c r="AR1193" s="259" t="s">
        <v>8817</v>
      </c>
      <c r="AS1193" s="259">
        <v>110000</v>
      </c>
      <c r="AT1193" s="259">
        <v>160000</v>
      </c>
      <c r="AU1193" s="259">
        <v>5070</v>
      </c>
    </row>
    <row r="1196" spans="39:47">
      <c r="AM1196" s="259">
        <v>384</v>
      </c>
      <c r="AN1196" s="259" t="s">
        <v>2509</v>
      </c>
      <c r="AO1196" s="259">
        <v>3</v>
      </c>
      <c r="AP1196" s="259" t="s">
        <v>8863</v>
      </c>
      <c r="AQ1196" s="259" t="s">
        <v>9087</v>
      </c>
      <c r="AR1196" s="259" t="s">
        <v>8817</v>
      </c>
      <c r="AS1196" s="259">
        <v>200000</v>
      </c>
      <c r="AT1196" s="259">
        <v>250000</v>
      </c>
      <c r="AU1196" s="259">
        <v>5070</v>
      </c>
    </row>
    <row r="1199" spans="39:47">
      <c r="AM1199" s="259">
        <v>385</v>
      </c>
      <c r="AN1199" s="259" t="s">
        <v>2509</v>
      </c>
      <c r="AO1199" s="259">
        <v>4</v>
      </c>
      <c r="AP1199" s="259" t="s">
        <v>9088</v>
      </c>
      <c r="AQ1199" s="259" t="s">
        <v>9089</v>
      </c>
      <c r="AR1199" s="259" t="s">
        <v>8817</v>
      </c>
      <c r="AS1199" s="259">
        <v>110000</v>
      </c>
      <c r="AT1199" s="259">
        <v>160000</v>
      </c>
      <c r="AU1199" s="259">
        <v>5070</v>
      </c>
    </row>
    <row r="1202" spans="39:47">
      <c r="AM1202" s="259">
        <v>386</v>
      </c>
      <c r="AN1202" s="259" t="s">
        <v>2509</v>
      </c>
      <c r="AO1202" s="259">
        <v>5</v>
      </c>
      <c r="AP1202" s="259" t="s">
        <v>9090</v>
      </c>
      <c r="AQ1202" s="259" t="s">
        <v>9091</v>
      </c>
      <c r="AR1202" s="259" t="s">
        <v>8817</v>
      </c>
      <c r="AS1202" s="259">
        <v>110000</v>
      </c>
      <c r="AT1202" s="259">
        <v>160000</v>
      </c>
      <c r="AU1202" s="259">
        <v>5070</v>
      </c>
    </row>
    <row r="1205" spans="39:47">
      <c r="AM1205" s="259">
        <v>387</v>
      </c>
      <c r="AN1205" s="259" t="s">
        <v>2604</v>
      </c>
      <c r="AO1205" s="259">
        <v>0</v>
      </c>
      <c r="AP1205" s="259" t="s">
        <v>8890</v>
      </c>
      <c r="AQ1205" s="259" t="s">
        <v>9092</v>
      </c>
      <c r="AR1205" s="259" t="s">
        <v>8817</v>
      </c>
      <c r="AS1205" s="259">
        <v>110000</v>
      </c>
      <c r="AT1205" s="259">
        <v>160000</v>
      </c>
      <c r="AU1205" s="259">
        <v>116059</v>
      </c>
    </row>
    <row r="1208" spans="39:47">
      <c r="AM1208" s="259">
        <v>388</v>
      </c>
      <c r="AN1208" s="259" t="s">
        <v>2605</v>
      </c>
      <c r="AO1208" s="259">
        <v>0</v>
      </c>
      <c r="AP1208" s="259" t="s">
        <v>8890</v>
      </c>
      <c r="AQ1208" s="259" t="s">
        <v>9093</v>
      </c>
      <c r="AR1208" s="259" t="s">
        <v>8817</v>
      </c>
      <c r="AS1208" s="259">
        <v>110000</v>
      </c>
      <c r="AT1208" s="259">
        <v>160000</v>
      </c>
      <c r="AU1208" s="259">
        <v>116633</v>
      </c>
    </row>
    <row r="1211" spans="39:47">
      <c r="AM1211" s="259">
        <v>389</v>
      </c>
      <c r="AN1211" s="259" t="s">
        <v>2611</v>
      </c>
      <c r="AO1211" s="259">
        <v>0</v>
      </c>
      <c r="AP1211" s="259" t="s">
        <v>8882</v>
      </c>
      <c r="AQ1211" s="259" t="s">
        <v>8883</v>
      </c>
      <c r="AR1211" s="259" t="s">
        <v>8817</v>
      </c>
      <c r="AS1211" s="259">
        <v>110000</v>
      </c>
      <c r="AT1211" s="259">
        <v>160000</v>
      </c>
      <c r="AU1211" s="259">
        <v>2251449</v>
      </c>
    </row>
    <row r="1214" spans="39:47">
      <c r="AM1214" s="259">
        <v>390</v>
      </c>
      <c r="AN1214" s="259" t="s">
        <v>2611</v>
      </c>
      <c r="AO1214" s="259">
        <v>1</v>
      </c>
      <c r="AP1214" s="259" t="s">
        <v>8853</v>
      </c>
      <c r="AQ1214" s="259" t="s">
        <v>9094</v>
      </c>
      <c r="AR1214" s="259" t="s">
        <v>8817</v>
      </c>
      <c r="AS1214" s="259">
        <v>200000</v>
      </c>
      <c r="AT1214" s="259">
        <v>250000</v>
      </c>
      <c r="AU1214" s="259">
        <v>211716</v>
      </c>
    </row>
    <row r="1217" spans="39:47">
      <c r="AM1217" s="259">
        <v>391</v>
      </c>
      <c r="AN1217" s="259" t="s">
        <v>2611</v>
      </c>
      <c r="AO1217" s="259">
        <v>2</v>
      </c>
      <c r="AP1217" s="259" t="s">
        <v>8861</v>
      </c>
      <c r="AQ1217" s="259" t="s">
        <v>9095</v>
      </c>
      <c r="AR1217" s="259" t="s">
        <v>8817</v>
      </c>
      <c r="AS1217" s="259">
        <v>110000</v>
      </c>
      <c r="AT1217" s="259">
        <v>160000</v>
      </c>
      <c r="AU1217" s="259">
        <v>38480</v>
      </c>
    </row>
    <row r="1220" spans="39:47">
      <c r="AM1220" s="259">
        <v>392</v>
      </c>
      <c r="AN1220" s="259" t="s">
        <v>2611</v>
      </c>
      <c r="AO1220" s="259">
        <v>3</v>
      </c>
      <c r="AP1220" s="259" t="s">
        <v>8825</v>
      </c>
      <c r="AR1220" s="259" t="s">
        <v>8817</v>
      </c>
    </row>
    <row r="1223" spans="39:47">
      <c r="AM1223" s="259">
        <v>393</v>
      </c>
      <c r="AN1223" s="259" t="s">
        <v>2611</v>
      </c>
      <c r="AO1223" s="259">
        <v>4</v>
      </c>
      <c r="AP1223" s="259" t="s">
        <v>8828</v>
      </c>
      <c r="AQ1223" s="259" t="s">
        <v>9096</v>
      </c>
      <c r="AR1223" s="259" t="s">
        <v>8817</v>
      </c>
      <c r="AS1223" s="259">
        <v>200000</v>
      </c>
      <c r="AT1223" s="259">
        <v>250000</v>
      </c>
      <c r="AU1223" s="259">
        <v>211716</v>
      </c>
    </row>
    <row r="1226" spans="39:47">
      <c r="AM1226" s="259">
        <v>394</v>
      </c>
      <c r="AN1226" s="259" t="s">
        <v>2611</v>
      </c>
      <c r="AO1226" s="259">
        <v>5</v>
      </c>
      <c r="AP1226" s="259" t="s">
        <v>9097</v>
      </c>
      <c r="AQ1226" s="259" t="s">
        <v>9098</v>
      </c>
      <c r="AR1226" s="259" t="s">
        <v>8817</v>
      </c>
      <c r="AS1226" s="259">
        <v>110000</v>
      </c>
      <c r="AT1226" s="259">
        <v>160000</v>
      </c>
      <c r="AU1226" s="259">
        <v>121720</v>
      </c>
    </row>
    <row r="1229" spans="39:47">
      <c r="AM1229" s="259">
        <v>395</v>
      </c>
      <c r="AN1229" s="259" t="s">
        <v>2612</v>
      </c>
      <c r="AO1229" s="259">
        <v>0</v>
      </c>
      <c r="AP1229" s="259" t="s">
        <v>8882</v>
      </c>
      <c r="AQ1229" s="259" t="s">
        <v>8883</v>
      </c>
      <c r="AR1229" s="259" t="s">
        <v>8817</v>
      </c>
      <c r="AS1229" s="259">
        <v>110000</v>
      </c>
      <c r="AT1229" s="259">
        <v>160000</v>
      </c>
      <c r="AU1229" s="259">
        <v>2251449</v>
      </c>
    </row>
    <row r="1232" spans="39:47">
      <c r="AM1232" s="259">
        <v>396</v>
      </c>
      <c r="AN1232" s="259" t="s">
        <v>2612</v>
      </c>
      <c r="AO1232" s="259">
        <v>1</v>
      </c>
      <c r="AP1232" s="259" t="s">
        <v>8853</v>
      </c>
      <c r="AQ1232" s="259" t="s">
        <v>9094</v>
      </c>
      <c r="AR1232" s="259" t="s">
        <v>8817</v>
      </c>
      <c r="AS1232" s="259">
        <v>200000</v>
      </c>
      <c r="AT1232" s="259">
        <v>250000</v>
      </c>
      <c r="AU1232" s="259">
        <v>211716</v>
      </c>
    </row>
    <row r="1235" spans="39:47">
      <c r="AM1235" s="259">
        <v>397</v>
      </c>
      <c r="AN1235" s="259" t="s">
        <v>2612</v>
      </c>
      <c r="AO1235" s="259">
        <v>2</v>
      </c>
      <c r="AP1235" s="259" t="s">
        <v>8861</v>
      </c>
      <c r="AQ1235" s="259" t="s">
        <v>9095</v>
      </c>
      <c r="AR1235" s="259" t="s">
        <v>8817</v>
      </c>
      <c r="AS1235" s="259">
        <v>110000</v>
      </c>
      <c r="AT1235" s="259">
        <v>160000</v>
      </c>
      <c r="AU1235" s="259">
        <v>38480</v>
      </c>
    </row>
    <row r="1238" spans="39:47">
      <c r="AM1238" s="259">
        <v>398</v>
      </c>
      <c r="AN1238" s="259" t="s">
        <v>2612</v>
      </c>
      <c r="AO1238" s="259">
        <v>3</v>
      </c>
      <c r="AP1238" s="259" t="s">
        <v>8825</v>
      </c>
      <c r="AR1238" s="259" t="s">
        <v>8817</v>
      </c>
    </row>
    <row r="1241" spans="39:47">
      <c r="AM1241" s="259">
        <v>399</v>
      </c>
      <c r="AN1241" s="259" t="s">
        <v>2612</v>
      </c>
      <c r="AO1241" s="259">
        <v>4</v>
      </c>
      <c r="AP1241" s="259" t="s">
        <v>8828</v>
      </c>
      <c r="AQ1241" s="259" t="s">
        <v>9096</v>
      </c>
      <c r="AR1241" s="259" t="s">
        <v>8817</v>
      </c>
      <c r="AS1241" s="259">
        <v>200000</v>
      </c>
      <c r="AT1241" s="259">
        <v>250000</v>
      </c>
      <c r="AU1241" s="259">
        <v>211716</v>
      </c>
    </row>
    <row r="1244" spans="39:47">
      <c r="AM1244" s="259">
        <v>400</v>
      </c>
      <c r="AN1244" s="259" t="s">
        <v>2612</v>
      </c>
      <c r="AO1244" s="259">
        <v>5</v>
      </c>
      <c r="AP1244" s="259" t="s">
        <v>9097</v>
      </c>
      <c r="AQ1244" s="259" t="s">
        <v>9098</v>
      </c>
      <c r="AR1244" s="259" t="s">
        <v>8817</v>
      </c>
      <c r="AS1244" s="259">
        <v>110000</v>
      </c>
      <c r="AT1244" s="259">
        <v>160000</v>
      </c>
      <c r="AU1244" s="259">
        <v>121720</v>
      </c>
    </row>
    <row r="1247" spans="39:47">
      <c r="AM1247" s="259">
        <v>401</v>
      </c>
      <c r="AN1247" s="259" t="s">
        <v>2613</v>
      </c>
      <c r="AO1247" s="259">
        <v>0</v>
      </c>
      <c r="AP1247" s="259" t="s">
        <v>8890</v>
      </c>
      <c r="AQ1247" s="259" t="s">
        <v>9099</v>
      </c>
      <c r="AR1247" s="259" t="s">
        <v>8817</v>
      </c>
      <c r="AS1247" s="259">
        <v>110000</v>
      </c>
      <c r="AT1247" s="259">
        <v>160000</v>
      </c>
      <c r="AU1247" s="259">
        <v>121428</v>
      </c>
    </row>
    <row r="1250" spans="39:47">
      <c r="AM1250" s="259">
        <v>402</v>
      </c>
      <c r="AN1250" s="259" t="s">
        <v>2614</v>
      </c>
      <c r="AO1250" s="259">
        <v>0</v>
      </c>
      <c r="AP1250" s="259" t="s">
        <v>8890</v>
      </c>
      <c r="AQ1250" s="259" t="s">
        <v>9100</v>
      </c>
      <c r="AR1250" s="259" t="s">
        <v>8817</v>
      </c>
      <c r="AS1250" s="259">
        <v>110000</v>
      </c>
      <c r="AT1250" s="259">
        <v>160000</v>
      </c>
      <c r="AU1250" s="259">
        <v>129311</v>
      </c>
    </row>
    <row r="1253" spans="39:47">
      <c r="AM1253" s="259">
        <v>403</v>
      </c>
      <c r="AN1253" s="259" t="s">
        <v>2615</v>
      </c>
      <c r="AO1253" s="259">
        <v>0</v>
      </c>
      <c r="AP1253" s="259" t="s">
        <v>8890</v>
      </c>
      <c r="AQ1253" s="259" t="s">
        <v>9101</v>
      </c>
      <c r="AR1253" s="259" t="s">
        <v>8817</v>
      </c>
      <c r="AS1253" s="259">
        <v>110000</v>
      </c>
      <c r="AT1253" s="259">
        <v>160000</v>
      </c>
      <c r="AU1253" s="259">
        <v>230272</v>
      </c>
    </row>
    <row r="1256" spans="39:47">
      <c r="AM1256" s="259">
        <v>404</v>
      </c>
      <c r="AN1256" s="259" t="s">
        <v>2625</v>
      </c>
      <c r="AO1256" s="259">
        <v>0</v>
      </c>
      <c r="AP1256" s="259" t="s">
        <v>8894</v>
      </c>
      <c r="AQ1256" s="259" t="s">
        <v>9102</v>
      </c>
      <c r="AR1256" s="259" t="s">
        <v>8817</v>
      </c>
      <c r="AS1256" s="259">
        <v>110000</v>
      </c>
      <c r="AT1256" s="259">
        <v>160000</v>
      </c>
      <c r="AU1256" s="259">
        <v>101510</v>
      </c>
    </row>
    <row r="1259" spans="39:47">
      <c r="AM1259" s="259">
        <v>405</v>
      </c>
      <c r="AN1259" s="259" t="s">
        <v>2625</v>
      </c>
      <c r="AO1259" s="259">
        <v>1</v>
      </c>
      <c r="AP1259" s="259" t="s">
        <v>8825</v>
      </c>
      <c r="AR1259" s="259" t="s">
        <v>8817</v>
      </c>
    </row>
    <row r="1262" spans="39:47">
      <c r="AM1262" s="259">
        <v>406</v>
      </c>
      <c r="AN1262" s="259" t="s">
        <v>2625</v>
      </c>
      <c r="AO1262" s="259">
        <v>2</v>
      </c>
      <c r="AP1262" s="259" t="s">
        <v>8823</v>
      </c>
      <c r="AQ1262" s="259" t="s">
        <v>9103</v>
      </c>
      <c r="AR1262" s="259" t="s">
        <v>8817</v>
      </c>
      <c r="AS1262" s="259">
        <v>200000</v>
      </c>
      <c r="AT1262" s="259">
        <v>250000</v>
      </c>
      <c r="AU1262" s="259">
        <v>148106</v>
      </c>
    </row>
    <row r="1265" spans="39:47">
      <c r="AM1265" s="259">
        <v>407</v>
      </c>
      <c r="AN1265" s="259" t="s">
        <v>2625</v>
      </c>
      <c r="AO1265" s="259">
        <v>3</v>
      </c>
      <c r="AP1265" s="259" t="s">
        <v>8861</v>
      </c>
      <c r="AQ1265" s="259" t="s">
        <v>9104</v>
      </c>
      <c r="AR1265" s="259" t="s">
        <v>8817</v>
      </c>
      <c r="AS1265" s="259">
        <v>110000</v>
      </c>
      <c r="AT1265" s="259">
        <v>160000</v>
      </c>
      <c r="AU1265" s="259">
        <v>150496</v>
      </c>
    </row>
    <row r="1268" spans="39:47">
      <c r="AM1268" s="259">
        <v>408</v>
      </c>
      <c r="AN1268" s="259" t="s">
        <v>2625</v>
      </c>
      <c r="AO1268" s="259">
        <v>4</v>
      </c>
      <c r="AP1268" s="259" t="s">
        <v>8863</v>
      </c>
      <c r="AQ1268" s="259" t="s">
        <v>9105</v>
      </c>
      <c r="AR1268" s="259" t="s">
        <v>8817</v>
      </c>
      <c r="AS1268" s="259">
        <v>200000</v>
      </c>
      <c r="AT1268" s="259">
        <v>250000</v>
      </c>
      <c r="AU1268" s="259">
        <v>244018</v>
      </c>
    </row>
    <row r="1271" spans="39:47">
      <c r="AM1271" s="259">
        <v>409</v>
      </c>
      <c r="AN1271" s="259" t="s">
        <v>2625</v>
      </c>
      <c r="AO1271" s="259">
        <v>5</v>
      </c>
      <c r="AP1271" s="259" t="s">
        <v>9097</v>
      </c>
      <c r="AQ1271" s="259" t="s">
        <v>9106</v>
      </c>
      <c r="AR1271" s="259" t="s">
        <v>8817</v>
      </c>
      <c r="AS1271" s="259">
        <v>110000</v>
      </c>
      <c r="AT1271" s="259">
        <v>160000</v>
      </c>
      <c r="AU1271" s="259">
        <v>170426</v>
      </c>
    </row>
    <row r="1274" spans="39:47">
      <c r="AM1274" s="259">
        <v>410</v>
      </c>
      <c r="AN1274" s="259" t="s">
        <v>2627</v>
      </c>
      <c r="AO1274" s="259">
        <v>0</v>
      </c>
      <c r="AP1274" s="259" t="s">
        <v>8894</v>
      </c>
      <c r="AQ1274" s="259" t="s">
        <v>9102</v>
      </c>
      <c r="AR1274" s="259" t="s">
        <v>8817</v>
      </c>
      <c r="AS1274" s="259">
        <v>110000</v>
      </c>
      <c r="AT1274" s="259">
        <v>160000</v>
      </c>
      <c r="AU1274" s="259">
        <v>101510</v>
      </c>
    </row>
    <row r="1277" spans="39:47">
      <c r="AM1277" s="259">
        <v>411</v>
      </c>
      <c r="AN1277" s="259" t="s">
        <v>2627</v>
      </c>
      <c r="AO1277" s="259">
        <v>1</v>
      </c>
      <c r="AP1277" s="259" t="s">
        <v>8825</v>
      </c>
      <c r="AR1277" s="259" t="s">
        <v>8817</v>
      </c>
    </row>
    <row r="1280" spans="39:47">
      <c r="AM1280" s="259">
        <v>412</v>
      </c>
      <c r="AN1280" s="259" t="s">
        <v>2627</v>
      </c>
      <c r="AO1280" s="259">
        <v>2</v>
      </c>
      <c r="AP1280" s="259" t="s">
        <v>8823</v>
      </c>
      <c r="AQ1280" s="259" t="s">
        <v>9103</v>
      </c>
      <c r="AR1280" s="259" t="s">
        <v>8817</v>
      </c>
      <c r="AS1280" s="259">
        <v>200000</v>
      </c>
      <c r="AT1280" s="259">
        <v>250000</v>
      </c>
      <c r="AU1280" s="259">
        <v>148106</v>
      </c>
    </row>
    <row r="1283" spans="39:47">
      <c r="AM1283" s="259">
        <v>413</v>
      </c>
      <c r="AN1283" s="259" t="s">
        <v>2627</v>
      </c>
      <c r="AO1283" s="259">
        <v>3</v>
      </c>
      <c r="AP1283" s="259" t="s">
        <v>8861</v>
      </c>
      <c r="AQ1283" s="259" t="s">
        <v>9104</v>
      </c>
      <c r="AR1283" s="259" t="s">
        <v>8817</v>
      </c>
      <c r="AS1283" s="259">
        <v>110000</v>
      </c>
      <c r="AT1283" s="259">
        <v>160000</v>
      </c>
      <c r="AU1283" s="259">
        <v>150496</v>
      </c>
    </row>
    <row r="1286" spans="39:47">
      <c r="AM1286" s="259">
        <v>414</v>
      </c>
      <c r="AN1286" s="259" t="s">
        <v>2627</v>
      </c>
      <c r="AO1286" s="259">
        <v>4</v>
      </c>
      <c r="AP1286" s="259" t="s">
        <v>8863</v>
      </c>
      <c r="AQ1286" s="259" t="s">
        <v>9105</v>
      </c>
      <c r="AR1286" s="259" t="s">
        <v>8817</v>
      </c>
      <c r="AS1286" s="259">
        <v>200000</v>
      </c>
      <c r="AT1286" s="259">
        <v>250000</v>
      </c>
      <c r="AU1286" s="259">
        <v>244018</v>
      </c>
    </row>
    <row r="1289" spans="39:47">
      <c r="AM1289" s="259">
        <v>415</v>
      </c>
      <c r="AN1289" s="259" t="s">
        <v>2627</v>
      </c>
      <c r="AO1289" s="259">
        <v>5</v>
      </c>
      <c r="AP1289" s="259" t="s">
        <v>9097</v>
      </c>
      <c r="AQ1289" s="259" t="s">
        <v>9106</v>
      </c>
      <c r="AR1289" s="259" t="s">
        <v>8817</v>
      </c>
      <c r="AS1289" s="259">
        <v>110000</v>
      </c>
      <c r="AT1289" s="259">
        <v>160000</v>
      </c>
      <c r="AU1289" s="259">
        <v>170426</v>
      </c>
    </row>
    <row r="1292" spans="39:47">
      <c r="AM1292" s="259">
        <v>416</v>
      </c>
      <c r="AN1292" s="259" t="s">
        <v>2631</v>
      </c>
      <c r="AO1292" s="259">
        <v>0</v>
      </c>
      <c r="AP1292" s="259" t="s">
        <v>8865</v>
      </c>
      <c r="AQ1292" s="259" t="s">
        <v>9107</v>
      </c>
      <c r="AR1292" s="259" t="s">
        <v>8817</v>
      </c>
      <c r="AS1292" s="259">
        <v>110000</v>
      </c>
      <c r="AT1292" s="259">
        <v>160000</v>
      </c>
      <c r="AU1292" s="259">
        <v>204926</v>
      </c>
    </row>
    <row r="1295" spans="39:47">
      <c r="AM1295" s="259">
        <v>417</v>
      </c>
      <c r="AN1295" s="259" t="s">
        <v>2631</v>
      </c>
      <c r="AO1295" s="259">
        <v>1</v>
      </c>
      <c r="AP1295" s="259" t="s">
        <v>8823</v>
      </c>
      <c r="AQ1295" s="259" t="s">
        <v>9108</v>
      </c>
      <c r="AR1295" s="259" t="s">
        <v>8817</v>
      </c>
      <c r="AS1295" s="259">
        <v>200000</v>
      </c>
      <c r="AT1295" s="259">
        <v>250000</v>
      </c>
      <c r="AU1295" s="259">
        <v>122693</v>
      </c>
    </row>
    <row r="1298" spans="39:47">
      <c r="AM1298" s="259">
        <v>418</v>
      </c>
      <c r="AN1298" s="259" t="s">
        <v>2631</v>
      </c>
      <c r="AO1298" s="259">
        <v>2</v>
      </c>
      <c r="AP1298" s="259" t="s">
        <v>8826</v>
      </c>
      <c r="AQ1298" s="259" t="s">
        <v>9109</v>
      </c>
      <c r="AR1298" s="259" t="s">
        <v>8817</v>
      </c>
      <c r="AS1298" s="259">
        <v>110000</v>
      </c>
      <c r="AT1298" s="259">
        <v>160000</v>
      </c>
      <c r="AU1298" s="259">
        <v>122693</v>
      </c>
    </row>
    <row r="1301" spans="39:47">
      <c r="AM1301" s="259">
        <v>419</v>
      </c>
      <c r="AN1301" s="259" t="s">
        <v>2631</v>
      </c>
      <c r="AO1301" s="259">
        <v>3</v>
      </c>
      <c r="AP1301" s="259" t="s">
        <v>9110</v>
      </c>
      <c r="AQ1301" s="259" t="s">
        <v>9111</v>
      </c>
      <c r="AR1301" s="259" t="s">
        <v>8817</v>
      </c>
      <c r="AS1301" s="259">
        <v>110000</v>
      </c>
      <c r="AT1301" s="259">
        <v>160000</v>
      </c>
      <c r="AU1301" s="259">
        <v>122693</v>
      </c>
    </row>
    <row r="1304" spans="39:47">
      <c r="AM1304" s="259">
        <v>420</v>
      </c>
      <c r="AN1304" s="259" t="s">
        <v>2631</v>
      </c>
      <c r="AO1304" s="259">
        <v>4</v>
      </c>
      <c r="AP1304" s="259" t="s">
        <v>8863</v>
      </c>
      <c r="AQ1304" s="259" t="s">
        <v>9112</v>
      </c>
      <c r="AR1304" s="259" t="s">
        <v>8817</v>
      </c>
      <c r="AS1304" s="259">
        <v>200000</v>
      </c>
      <c r="AT1304" s="259">
        <v>250000</v>
      </c>
      <c r="AU1304" s="259">
        <v>122693</v>
      </c>
    </row>
    <row r="1307" spans="39:47">
      <c r="AM1307" s="259">
        <v>421</v>
      </c>
      <c r="AN1307" s="259" t="s">
        <v>2631</v>
      </c>
      <c r="AO1307" s="259">
        <v>5</v>
      </c>
      <c r="AP1307" s="259" t="s">
        <v>8888</v>
      </c>
      <c r="AQ1307" s="259" t="s">
        <v>9113</v>
      </c>
      <c r="AR1307" s="259" t="s">
        <v>8817</v>
      </c>
      <c r="AS1307" s="259">
        <v>110000</v>
      </c>
      <c r="AT1307" s="259">
        <v>160000</v>
      </c>
      <c r="AU1307" s="259">
        <v>122693</v>
      </c>
    </row>
    <row r="1310" spans="39:47">
      <c r="AM1310" s="259">
        <v>422</v>
      </c>
      <c r="AN1310" s="259" t="s">
        <v>2632</v>
      </c>
      <c r="AO1310" s="259">
        <v>0</v>
      </c>
      <c r="AP1310" s="259" t="s">
        <v>8865</v>
      </c>
      <c r="AQ1310" s="259" t="s">
        <v>9107</v>
      </c>
      <c r="AR1310" s="259" t="s">
        <v>8817</v>
      </c>
      <c r="AS1310" s="259">
        <v>110000</v>
      </c>
      <c r="AT1310" s="259">
        <v>160000</v>
      </c>
      <c r="AU1310" s="259">
        <v>204926</v>
      </c>
    </row>
    <row r="1313" spans="39:47">
      <c r="AM1313" s="259">
        <v>423</v>
      </c>
      <c r="AN1313" s="259" t="s">
        <v>2632</v>
      </c>
      <c r="AO1313" s="259">
        <v>1</v>
      </c>
      <c r="AP1313" s="259" t="s">
        <v>8823</v>
      </c>
      <c r="AQ1313" s="259" t="s">
        <v>9114</v>
      </c>
      <c r="AR1313" s="259" t="s">
        <v>8817</v>
      </c>
      <c r="AS1313" s="259">
        <v>200000</v>
      </c>
      <c r="AT1313" s="259">
        <v>250000</v>
      </c>
      <c r="AU1313" s="259">
        <v>121403</v>
      </c>
    </row>
    <row r="1316" spans="39:47">
      <c r="AM1316" s="259">
        <v>424</v>
      </c>
      <c r="AN1316" s="259" t="s">
        <v>2632</v>
      </c>
      <c r="AO1316" s="259">
        <v>2</v>
      </c>
      <c r="AP1316" s="259" t="s">
        <v>8826</v>
      </c>
      <c r="AQ1316" s="259" t="s">
        <v>9115</v>
      </c>
      <c r="AR1316" s="259" t="s">
        <v>8817</v>
      </c>
      <c r="AS1316" s="259">
        <v>110000</v>
      </c>
      <c r="AT1316" s="259">
        <v>160000</v>
      </c>
      <c r="AU1316" s="259">
        <v>121403</v>
      </c>
    </row>
    <row r="1319" spans="39:47">
      <c r="AM1319" s="259">
        <v>425</v>
      </c>
      <c r="AN1319" s="259" t="s">
        <v>2632</v>
      </c>
      <c r="AO1319" s="259">
        <v>3</v>
      </c>
      <c r="AP1319" s="259" t="s">
        <v>9110</v>
      </c>
      <c r="AQ1319" s="259" t="s">
        <v>9116</v>
      </c>
      <c r="AR1319" s="259" t="s">
        <v>8817</v>
      </c>
      <c r="AS1319" s="259">
        <v>110000</v>
      </c>
      <c r="AT1319" s="259">
        <v>160000</v>
      </c>
      <c r="AU1319" s="259">
        <v>121403</v>
      </c>
    </row>
    <row r="1322" spans="39:47">
      <c r="AM1322" s="259">
        <v>426</v>
      </c>
      <c r="AN1322" s="259" t="s">
        <v>2632</v>
      </c>
      <c r="AO1322" s="259">
        <v>4</v>
      </c>
      <c r="AP1322" s="259" t="s">
        <v>8863</v>
      </c>
      <c r="AQ1322" s="259" t="s">
        <v>9117</v>
      </c>
      <c r="AR1322" s="259" t="s">
        <v>8817</v>
      </c>
      <c r="AS1322" s="259">
        <v>200000</v>
      </c>
      <c r="AT1322" s="259">
        <v>250000</v>
      </c>
      <c r="AU1322" s="259">
        <v>121403</v>
      </c>
    </row>
    <row r="1325" spans="39:47">
      <c r="AM1325" s="259">
        <v>427</v>
      </c>
      <c r="AN1325" s="259" t="s">
        <v>2632</v>
      </c>
      <c r="AO1325" s="259">
        <v>5</v>
      </c>
      <c r="AP1325" s="259" t="s">
        <v>8888</v>
      </c>
      <c r="AQ1325" s="259" t="s">
        <v>9118</v>
      </c>
      <c r="AR1325" s="259" t="s">
        <v>8817</v>
      </c>
      <c r="AS1325" s="259">
        <v>110000</v>
      </c>
      <c r="AT1325" s="259">
        <v>160000</v>
      </c>
      <c r="AU1325" s="259">
        <v>121403</v>
      </c>
    </row>
  </sheetData>
  <mergeCells count="142">
    <mergeCell ref="F2:H2"/>
    <mergeCell ref="A3:A5"/>
    <mergeCell ref="C3:C5"/>
    <mergeCell ref="D3:D5"/>
    <mergeCell ref="E3:E5"/>
    <mergeCell ref="A6:A8"/>
    <mergeCell ref="C6:C8"/>
    <mergeCell ref="D6:D8"/>
    <mergeCell ref="E6:E8"/>
    <mergeCell ref="A9:A11"/>
    <mergeCell ref="C9:C11"/>
    <mergeCell ref="D9:D11"/>
    <mergeCell ref="E9:E11"/>
    <mergeCell ref="A1:E1"/>
    <mergeCell ref="C2:D2"/>
    <mergeCell ref="A18:A20"/>
    <mergeCell ref="C18:C20"/>
    <mergeCell ref="D18:D20"/>
    <mergeCell ref="E18:E20"/>
    <mergeCell ref="A21:A23"/>
    <mergeCell ref="C21:C23"/>
    <mergeCell ref="D21:D23"/>
    <mergeCell ref="E21:E23"/>
    <mergeCell ref="A12:A14"/>
    <mergeCell ref="C12:C14"/>
    <mergeCell ref="D12:D14"/>
    <mergeCell ref="E12:E14"/>
    <mergeCell ref="A15:A17"/>
    <mergeCell ref="C15:C17"/>
    <mergeCell ref="D15:D17"/>
    <mergeCell ref="E15:E17"/>
    <mergeCell ref="A30:A32"/>
    <mergeCell ref="C30:C32"/>
    <mergeCell ref="D30:D32"/>
    <mergeCell ref="E30:E32"/>
    <mergeCell ref="A33:A35"/>
    <mergeCell ref="C33:C35"/>
    <mergeCell ref="D33:D35"/>
    <mergeCell ref="E33:E35"/>
    <mergeCell ref="A24:A26"/>
    <mergeCell ref="C24:C26"/>
    <mergeCell ref="D24:D26"/>
    <mergeCell ref="E24:E26"/>
    <mergeCell ref="A27:A29"/>
    <mergeCell ref="C27:C29"/>
    <mergeCell ref="D27:D29"/>
    <mergeCell ref="E27:E29"/>
    <mergeCell ref="A42:A44"/>
    <mergeCell ref="C42:C44"/>
    <mergeCell ref="D42:D44"/>
    <mergeCell ref="E42:E44"/>
    <mergeCell ref="A45:A47"/>
    <mergeCell ref="C45:C47"/>
    <mergeCell ref="D45:D47"/>
    <mergeCell ref="E45:E47"/>
    <mergeCell ref="A36:A38"/>
    <mergeCell ref="C36:C38"/>
    <mergeCell ref="D36:D38"/>
    <mergeCell ref="E36:E38"/>
    <mergeCell ref="A39:A41"/>
    <mergeCell ref="C39:C41"/>
    <mergeCell ref="D39:D41"/>
    <mergeCell ref="E39:E41"/>
    <mergeCell ref="A54:E54"/>
    <mergeCell ref="C55:D55"/>
    <mergeCell ref="F55:H55"/>
    <mergeCell ref="A56:A58"/>
    <mergeCell ref="C56:C58"/>
    <mergeCell ref="D56:D58"/>
    <mergeCell ref="E56:E58"/>
    <mergeCell ref="A48:A50"/>
    <mergeCell ref="C48:C50"/>
    <mergeCell ref="D48:D50"/>
    <mergeCell ref="E48:E50"/>
    <mergeCell ref="A51:A53"/>
    <mergeCell ref="C51:C53"/>
    <mergeCell ref="D51:D53"/>
    <mergeCell ref="E51:E53"/>
    <mergeCell ref="A65:A67"/>
    <mergeCell ref="C65:C67"/>
    <mergeCell ref="D65:D67"/>
    <mergeCell ref="E65:E67"/>
    <mergeCell ref="A68:A70"/>
    <mergeCell ref="C68:C70"/>
    <mergeCell ref="D68:D70"/>
    <mergeCell ref="E68:E70"/>
    <mergeCell ref="A59:A61"/>
    <mergeCell ref="C59:C61"/>
    <mergeCell ref="D59:D61"/>
    <mergeCell ref="E59:E61"/>
    <mergeCell ref="A62:A64"/>
    <mergeCell ref="C62:C64"/>
    <mergeCell ref="D62:D64"/>
    <mergeCell ref="E62:E64"/>
    <mergeCell ref="A77:A79"/>
    <mergeCell ref="C77:C79"/>
    <mergeCell ref="D77:D79"/>
    <mergeCell ref="E77:E79"/>
    <mergeCell ref="A80:A82"/>
    <mergeCell ref="C80:C82"/>
    <mergeCell ref="D80:D82"/>
    <mergeCell ref="E80:E82"/>
    <mergeCell ref="A71:A73"/>
    <mergeCell ref="C71:C73"/>
    <mergeCell ref="D71:D73"/>
    <mergeCell ref="E71:E73"/>
    <mergeCell ref="A74:A76"/>
    <mergeCell ref="C74:C76"/>
    <mergeCell ref="D74:D76"/>
    <mergeCell ref="E74:E76"/>
    <mergeCell ref="A89:A91"/>
    <mergeCell ref="C89:C91"/>
    <mergeCell ref="D89:D91"/>
    <mergeCell ref="E89:E91"/>
    <mergeCell ref="A92:A94"/>
    <mergeCell ref="C92:C94"/>
    <mergeCell ref="D92:D94"/>
    <mergeCell ref="E92:E94"/>
    <mergeCell ref="A83:A85"/>
    <mergeCell ref="C83:C85"/>
    <mergeCell ref="D83:D85"/>
    <mergeCell ref="E83:E85"/>
    <mergeCell ref="A86:A88"/>
    <mergeCell ref="C86:C88"/>
    <mergeCell ref="D86:D88"/>
    <mergeCell ref="E86:E88"/>
    <mergeCell ref="A101:A103"/>
    <mergeCell ref="C101:C103"/>
    <mergeCell ref="D101:D103"/>
    <mergeCell ref="E101:E103"/>
    <mergeCell ref="A104:A106"/>
    <mergeCell ref="C104:C106"/>
    <mergeCell ref="D104:D106"/>
    <mergeCell ref="E104:E106"/>
    <mergeCell ref="A95:A97"/>
    <mergeCell ref="C95:C97"/>
    <mergeCell ref="D95:D97"/>
    <mergeCell ref="E95:E97"/>
    <mergeCell ref="A98:A100"/>
    <mergeCell ref="C98:C100"/>
    <mergeCell ref="D98:D100"/>
    <mergeCell ref="E98:E100"/>
  </mergeCells>
  <phoneticPr fontId="46"/>
  <pageMargins left="0.78740157480314965" right="0.39370078740157483" top="0.39370078740157483" bottom="0.39370078740157483" header="0.31496062992125984" footer="0.31496062992125984"/>
  <pageSetup paperSize="8" scale="96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K67"/>
  <sheetViews>
    <sheetView workbookViewId="0"/>
    <sheetView workbookViewId="1"/>
  </sheetViews>
  <sheetFormatPr defaultRowHeight="15"/>
  <cols>
    <col min="1" max="1" width="2.7109375" customWidth="1"/>
    <col min="4" max="4" width="23.85546875" bestFit="1" customWidth="1"/>
  </cols>
  <sheetData>
    <row r="1" spans="1:11">
      <c r="B1" t="s">
        <v>163</v>
      </c>
      <c r="C1" t="s">
        <v>8723</v>
      </c>
      <c r="D1" t="s">
        <v>8724</v>
      </c>
      <c r="E1" t="s">
        <v>8</v>
      </c>
      <c r="F1" t="s">
        <v>269</v>
      </c>
      <c r="G1" t="s">
        <v>272</v>
      </c>
      <c r="H1" t="s">
        <v>276</v>
      </c>
      <c r="I1" t="s">
        <v>279</v>
      </c>
      <c r="J1" t="s">
        <v>281</v>
      </c>
      <c r="K1" t="s">
        <v>283</v>
      </c>
    </row>
    <row r="2" spans="1:11">
      <c r="B2" t="s">
        <v>80</v>
      </c>
      <c r="C2" t="s">
        <v>9405</v>
      </c>
      <c r="D2" t="s">
        <v>9406</v>
      </c>
      <c r="E2" t="s">
        <v>9407</v>
      </c>
      <c r="F2" t="s">
        <v>91</v>
      </c>
      <c r="G2" t="s">
        <v>90</v>
      </c>
      <c r="H2" t="s">
        <v>50</v>
      </c>
      <c r="I2" t="s">
        <v>51</v>
      </c>
      <c r="J2" t="s">
        <v>52</v>
      </c>
      <c r="K2" t="s">
        <v>53</v>
      </c>
    </row>
    <row r="3" spans="1:11">
      <c r="B3" t="s">
        <v>56</v>
      </c>
      <c r="C3" t="s">
        <v>60</v>
      </c>
      <c r="D3" t="s">
        <v>60</v>
      </c>
      <c r="E3" t="s">
        <v>60</v>
      </c>
      <c r="F3" t="s">
        <v>87</v>
      </c>
      <c r="G3" t="s">
        <v>89</v>
      </c>
      <c r="H3" t="s">
        <v>87</v>
      </c>
      <c r="I3" t="s">
        <v>89</v>
      </c>
      <c r="J3" t="s">
        <v>87</v>
      </c>
      <c r="K3" t="s">
        <v>89</v>
      </c>
    </row>
    <row r="4" spans="1:11">
      <c r="B4" t="s">
        <v>57</v>
      </c>
      <c r="C4" t="s">
        <v>8766</v>
      </c>
      <c r="D4" t="s">
        <v>8766</v>
      </c>
      <c r="E4" t="s">
        <v>9408</v>
      </c>
      <c r="F4" t="s">
        <v>77</v>
      </c>
      <c r="G4" t="s">
        <v>76</v>
      </c>
      <c r="H4" t="s">
        <v>77</v>
      </c>
      <c r="I4" t="s">
        <v>76</v>
      </c>
      <c r="J4" t="s">
        <v>77</v>
      </c>
      <c r="K4" t="s">
        <v>76</v>
      </c>
    </row>
    <row r="5" spans="1:11">
      <c r="A5" t="s">
        <v>9409</v>
      </c>
    </row>
    <row r="6" spans="1:11">
      <c r="B6" t="s">
        <v>9384</v>
      </c>
      <c r="C6" t="s">
        <v>9384</v>
      </c>
      <c r="D6" t="s">
        <v>9385</v>
      </c>
    </row>
    <row r="7" spans="1:11">
      <c r="B7" t="s">
        <v>9336</v>
      </c>
      <c r="C7" t="s">
        <v>9401</v>
      </c>
      <c r="D7" t="s">
        <v>9402</v>
      </c>
    </row>
    <row r="8" spans="1:11">
      <c r="B8" t="s">
        <v>9351</v>
      </c>
      <c r="C8" t="s">
        <v>9349</v>
      </c>
      <c r="D8" t="s">
        <v>9350</v>
      </c>
    </row>
    <row r="9" spans="1:11">
      <c r="B9" t="s">
        <v>9351</v>
      </c>
      <c r="C9" t="s">
        <v>9352</v>
      </c>
      <c r="D9" t="s">
        <v>9350</v>
      </c>
    </row>
    <row r="10" spans="1:11">
      <c r="B10" t="s">
        <v>9357</v>
      </c>
      <c r="C10" t="s">
        <v>9356</v>
      </c>
      <c r="D10" t="s">
        <v>9350</v>
      </c>
    </row>
    <row r="11" spans="1:11">
      <c r="B11" t="s">
        <v>9357</v>
      </c>
      <c r="C11" t="s">
        <v>9361</v>
      </c>
      <c r="D11" t="s">
        <v>9350</v>
      </c>
    </row>
    <row r="12" spans="1:11">
      <c r="B12" t="s">
        <v>9366</v>
      </c>
      <c r="C12" t="s">
        <v>9365</v>
      </c>
      <c r="D12" t="s">
        <v>9350</v>
      </c>
    </row>
    <row r="13" spans="1:11">
      <c r="B13" t="s">
        <v>9394</v>
      </c>
      <c r="C13" t="s">
        <v>9393</v>
      </c>
      <c r="D13" t="s">
        <v>9350</v>
      </c>
    </row>
    <row r="14" spans="1:11">
      <c r="B14" t="s">
        <v>9394</v>
      </c>
      <c r="C14" t="s">
        <v>9395</v>
      </c>
      <c r="D14" t="s">
        <v>9350</v>
      </c>
    </row>
    <row r="15" spans="1:11">
      <c r="B15" t="s">
        <v>9398</v>
      </c>
      <c r="C15" t="s">
        <v>9396</v>
      </c>
      <c r="D15" t="s">
        <v>9397</v>
      </c>
    </row>
    <row r="16" spans="1:11">
      <c r="B16" t="s">
        <v>9360</v>
      </c>
      <c r="C16" t="s">
        <v>9358</v>
      </c>
      <c r="D16" t="s">
        <v>9359</v>
      </c>
    </row>
    <row r="17" spans="2:4">
      <c r="B17" t="s">
        <v>9360</v>
      </c>
      <c r="C17" t="s">
        <v>9392</v>
      </c>
      <c r="D17" t="s">
        <v>9359</v>
      </c>
    </row>
    <row r="18" spans="2:4">
      <c r="B18" t="s">
        <v>9380</v>
      </c>
      <c r="C18" t="s">
        <v>9378</v>
      </c>
      <c r="D18" t="s">
        <v>9379</v>
      </c>
    </row>
    <row r="19" spans="2:4">
      <c r="B19" t="s">
        <v>9342</v>
      </c>
      <c r="C19" t="s">
        <v>9340</v>
      </c>
      <c r="D19" t="s">
        <v>9341</v>
      </c>
    </row>
    <row r="20" spans="2:4">
      <c r="B20" t="s">
        <v>9383</v>
      </c>
      <c r="C20" t="s">
        <v>9381</v>
      </c>
      <c r="D20" t="s">
        <v>9382</v>
      </c>
    </row>
    <row r="21" spans="2:4">
      <c r="B21" t="s">
        <v>9336</v>
      </c>
      <c r="C21" t="s">
        <v>9334</v>
      </c>
      <c r="D21" t="s">
        <v>9335</v>
      </c>
    </row>
    <row r="22" spans="2:4">
      <c r="B22" t="s">
        <v>9347</v>
      </c>
      <c r="C22" t="s">
        <v>9346</v>
      </c>
      <c r="D22" t="s">
        <v>9335</v>
      </c>
    </row>
    <row r="23" spans="2:4">
      <c r="B23" t="s">
        <v>9364</v>
      </c>
      <c r="C23" t="s">
        <v>9362</v>
      </c>
      <c r="D23" t="s">
        <v>9363</v>
      </c>
    </row>
    <row r="24" spans="2:4">
      <c r="B24" t="s">
        <v>9377</v>
      </c>
      <c r="C24" t="s">
        <v>9375</v>
      </c>
      <c r="D24" t="s">
        <v>9376</v>
      </c>
    </row>
    <row r="25" spans="2:4">
      <c r="B25" t="s">
        <v>9333</v>
      </c>
      <c r="C25" t="s">
        <v>8817</v>
      </c>
      <c r="D25" t="s">
        <v>9332</v>
      </c>
    </row>
    <row r="26" spans="2:4">
      <c r="B26" t="s">
        <v>9388</v>
      </c>
      <c r="C26" t="s">
        <v>9386</v>
      </c>
      <c r="D26" t="s">
        <v>9387</v>
      </c>
    </row>
    <row r="27" spans="2:4">
      <c r="B27" t="s">
        <v>9374</v>
      </c>
      <c r="C27" t="s">
        <v>9372</v>
      </c>
      <c r="D27" t="s">
        <v>9373</v>
      </c>
    </row>
    <row r="28" spans="2:4">
      <c r="B28" t="s">
        <v>9339</v>
      </c>
      <c r="C28" t="s">
        <v>9337</v>
      </c>
      <c r="D28" t="s">
        <v>9338</v>
      </c>
    </row>
    <row r="29" spans="2:4">
      <c r="B29" t="s">
        <v>9400</v>
      </c>
      <c r="C29" t="s">
        <v>9399</v>
      </c>
      <c r="D29" t="s">
        <v>9338</v>
      </c>
    </row>
    <row r="30" spans="2:4">
      <c r="B30" t="s">
        <v>9391</v>
      </c>
      <c r="C30" t="s">
        <v>9389</v>
      </c>
      <c r="D30" t="s">
        <v>9390</v>
      </c>
    </row>
    <row r="31" spans="2:4">
      <c r="B31" t="s">
        <v>9403</v>
      </c>
      <c r="C31" t="s">
        <v>9403</v>
      </c>
      <c r="D31" t="s">
        <v>9404</v>
      </c>
    </row>
    <row r="32" spans="2:4">
      <c r="B32" t="s">
        <v>9345</v>
      </c>
      <c r="C32" t="s">
        <v>9343</v>
      </c>
      <c r="D32" t="s">
        <v>9344</v>
      </c>
    </row>
    <row r="33" spans="1:4">
      <c r="B33" t="s">
        <v>9355</v>
      </c>
      <c r="C33" t="s">
        <v>9353</v>
      </c>
      <c r="D33" t="s">
        <v>9354</v>
      </c>
    </row>
    <row r="34" spans="1:4">
      <c r="B34" t="s">
        <v>9371</v>
      </c>
      <c r="C34" t="s">
        <v>9369</v>
      </c>
      <c r="D34" t="s">
        <v>9370</v>
      </c>
    </row>
    <row r="35" spans="1:4">
      <c r="B35" t="s">
        <v>9368</v>
      </c>
      <c r="C35" t="s">
        <v>9367</v>
      </c>
      <c r="D35" t="s">
        <v>9348</v>
      </c>
    </row>
    <row r="36" spans="1:4">
      <c r="A36" t="s">
        <v>9410</v>
      </c>
    </row>
    <row r="37" spans="1:4">
      <c r="B37" t="str">
        <f>"INSERT INTO UPK_TEST.upk_k60.k60_cmc_convert ("&amp;$C$2&amp;", "&amp;$D$2&amp;", "&amp;$E$2&amp;", "&amp;$H$2&amp;", "&amp;$I$2&amp;") VALUES("</f>
        <v>INSERT INTO UPK_TEST.upk_k60.k60_cmc_convert (ms_cm, k60_cm, bikou, created_date, created_tantou_id) VALUES(</v>
      </c>
    </row>
    <row r="38" spans="1:4">
      <c r="B38" t="str">
        <f t="shared" ref="B38:B67" si="0">B$37&amp;"'"&amp;$B6&amp;"', '"&amp;$C6&amp;"', '"&amp;$D6&amp;"', GETDATE(), 999);"</f>
        <v>INSERT INTO UPK_TEST.upk_k60.k60_cmc_convert (ms_cm, k60_cm, bikou, created_date, created_tantou_id) VALUES('620', '620', '６２０', GETDATE(), 999);</v>
      </c>
    </row>
    <row r="39" spans="1:4">
      <c r="B39" t="str">
        <f t="shared" si="0"/>
        <v>INSERT INTO UPK_TEST.upk_k60.k60_cmc_convert (ms_cm, k60_cm, bikou, created_date, created_tantou_id) VALUES('S14', '973', 'ＲＧ', GETDATE(), 999);</v>
      </c>
    </row>
    <row r="40" spans="1:4">
      <c r="B40" t="str">
        <f t="shared" si="0"/>
        <v>INSERT INTO UPK_TEST.upk_k60.k60_cmc_convert (ms_cm, k60_cm, bikou, created_date, created_tantou_id) VALUES('T33', '145DE', 'エクストレイル', GETDATE(), 999);</v>
      </c>
    </row>
    <row r="41" spans="1:4">
      <c r="B41" t="str">
        <f t="shared" si="0"/>
        <v>INSERT INTO UPK_TEST.upk_k60.k60_cmc_convert (ms_cm, k60_cm, bikou, created_date, created_tantou_id) VALUES('T33', '145DP', 'エクストレイル', GETDATE(), 999);</v>
      </c>
    </row>
    <row r="42" spans="1:4">
      <c r="B42" t="str">
        <f t="shared" si="0"/>
        <v>INSERT INTO UPK_TEST.upk_k60.k60_cmc_convert (ms_cm, k60_cm, bikou, created_date, created_tantou_id) VALUES('T30', '186', 'エクストレイル', GETDATE(), 999);</v>
      </c>
    </row>
    <row r="43" spans="1:4">
      <c r="B43" t="str">
        <f t="shared" si="0"/>
        <v>INSERT INTO UPK_TEST.upk_k60.k60_cmc_convert (ms_cm, k60_cm, bikou, created_date, created_tantou_id) VALUES('T30', '359', 'エクストレイル', GETDATE(), 999);</v>
      </c>
    </row>
    <row r="44" spans="1:4">
      <c r="B44" t="str">
        <f t="shared" si="0"/>
        <v>INSERT INTO UPK_TEST.upk_k60.k60_cmc_convert (ms_cm, k60_cm, bikou, created_date, created_tantou_id) VALUES('T31', '420', 'エクストレイル', GETDATE(), 999);</v>
      </c>
    </row>
    <row r="45" spans="1:4">
      <c r="B45" t="str">
        <f t="shared" si="0"/>
        <v>INSERT INTO UPK_TEST.upk_k60.k60_cmc_convert (ms_cm, k60_cm, bikou, created_date, created_tantou_id) VALUES('T32', '920A', 'エクストレイル', GETDATE(), 999);</v>
      </c>
    </row>
    <row r="46" spans="1:4">
      <c r="B46" t="str">
        <f t="shared" si="0"/>
        <v>INSERT INTO UPK_TEST.upk_k60.k60_cmc_convert (ms_cm, k60_cm, bikou, created_date, created_tantou_id) VALUES('T32', '920AJ', 'エクストレイル', GETDATE(), 999);</v>
      </c>
    </row>
    <row r="47" spans="1:4">
      <c r="B47" t="str">
        <f t="shared" si="0"/>
        <v>INSERT INTO UPK_TEST.upk_k60.k60_cmc_convert (ms_cm, k60_cm, bikou, created_date, created_tantou_id) VALUES('J11', '950C', 'キャシュカイ', GETDATE(), 999);</v>
      </c>
    </row>
    <row r="48" spans="1:4">
      <c r="B48" t="str">
        <f t="shared" si="0"/>
        <v>INSERT INTO UPK_TEST.upk_k60.k60_cmc_convert (ms_cm, k60_cm, bikou, created_date, created_tantou_id) VALUES('E26', '259B', 'キャラバン', GETDATE(), 999);</v>
      </c>
    </row>
    <row r="49" spans="2:2">
      <c r="B49" t="str">
        <f t="shared" si="0"/>
        <v>INSERT INTO UPK_TEST.upk_k60.k60_cmc_convert (ms_cm, k60_cm, bikou, created_date, created_tantou_id) VALUES('E26', '883A', 'キャラバン', GETDATE(), 999);</v>
      </c>
    </row>
    <row r="50" spans="2:2">
      <c r="B50" t="str">
        <f t="shared" si="0"/>
        <v>INSERT INTO UPK_TEST.upk_k60.k60_cmc_convert (ms_cm, k60_cm, bikou, created_date, created_tantou_id) VALUES('RE52', '518', 'クエスト', GETDATE(), 999);</v>
      </c>
    </row>
    <row r="51" spans="2:2">
      <c r="B51" t="str">
        <f t="shared" si="0"/>
        <v>INSERT INTO UPK_TEST.upk_k60.k60_cmc_convert (ms_cm, k60_cm, bikou, created_date, created_tantou_id) VALUES('B15', '124', 'サニー', GETDATE(), 999);</v>
      </c>
    </row>
    <row r="52" spans="2:2">
      <c r="B52" t="str">
        <f t="shared" si="0"/>
        <v>INSERT INTO UPK_TEST.upk_k60.k60_cmc_convert (ms_cm, k60_cm, bikou, created_date, created_tantou_id) VALUES('Y62', '519', 'サファリ', GETDATE(), 999);</v>
      </c>
    </row>
    <row r="53" spans="2:2">
      <c r="B53" t="str">
        <f t="shared" si="0"/>
        <v>INSERT INTO UPK_TEST.upk_k60.k60_cmc_convert (ms_cm, k60_cm, bikou, created_date, created_tantou_id) VALUES('S14', '050', 'シルビア', GETDATE(), 999);</v>
      </c>
    </row>
    <row r="54" spans="2:2">
      <c r="B54" t="str">
        <f t="shared" si="0"/>
        <v>INSERT INTO UPK_TEST.upk_k60.k60_cmc_convert (ms_cm, k60_cm, bikou, created_date, created_tantou_id) VALUES('S15', '131', 'シルビア', GETDATE(), 999);</v>
      </c>
    </row>
    <row r="55" spans="2:2">
      <c r="B55" t="str">
        <f t="shared" si="0"/>
        <v>INSERT INTO UPK_TEST.upk_k60.k60_cmc_convert (ms_cm, k60_cm, bikou, created_date, created_tantou_id) VALUES('G10', '360', 'シルフィー', GETDATE(), 999);</v>
      </c>
    </row>
    <row r="56" spans="2:2">
      <c r="B56" t="str">
        <f t="shared" si="0"/>
        <v>INSERT INTO UPK_TEST.upk_k60.k60_cmc_convert (ms_cm, k60_cm, bikou, created_date, created_tantou_id) VALUES('720', '480', 'セドリックタクシ－', GETDATE(), 999);</v>
      </c>
    </row>
    <row r="57" spans="2:2">
      <c r="B57" t="str">
        <f t="shared" si="0"/>
        <v>INSERT INTO UPK_TEST.upk_k60.k60_cmc_convert (ms_cm, k60_cm, bikou, created_date, created_tantou_id) VALUES('C27', '008A', 'セレナ', GETDATE(), 999);</v>
      </c>
    </row>
    <row r="58" spans="2:2">
      <c r="B58" t="str">
        <f t="shared" si="0"/>
        <v>INSERT INTO UPK_TEST.upk_k60.k60_cmc_convert (ms_cm, k60_cm, bikou, created_date, created_tantou_id) VALUES('D21', '850', 'ダットラ', GETDATE(), 999);</v>
      </c>
    </row>
    <row r="59" spans="2:2">
      <c r="B59" t="str">
        <f t="shared" si="0"/>
        <v>INSERT INTO UPK_TEST.upk_k60.k60_cmc_convert (ms_cm, k60_cm, bikou, created_date, created_tantou_id) VALUES('J32', '474', 'ティアナ', GETDATE(), 999);</v>
      </c>
    </row>
    <row r="60" spans="2:2">
      <c r="B60" t="str">
        <f t="shared" si="0"/>
        <v>INSERT INTO UPK_TEST.upk_k60.k60_cmc_convert (ms_cm, k60_cm, bikou, created_date, created_tantou_id) VALUES('R50', '123', 'テラノ', GETDATE(), 999);</v>
      </c>
    </row>
    <row r="61" spans="2:2">
      <c r="B61" t="str">
        <f t="shared" si="0"/>
        <v>INSERT INTO UPK_TEST.upk_k60.k60_cmc_convert (ms_cm, k60_cm, bikou, created_date, created_tantou_id) VALUES('WD21', '951', 'テラノ', GETDATE(), 999);</v>
      </c>
    </row>
    <row r="62" spans="2:2">
      <c r="B62" t="str">
        <f t="shared" si="0"/>
        <v>INSERT INTO UPK_TEST.upk_k60.k60_cmc_convert (ms_cm, k60_cm, bikou, created_date, created_tantou_id) VALUES('E12', '862B', 'ノート', GETDATE(), 999);</v>
      </c>
    </row>
    <row r="63" spans="2:2">
      <c r="B63" t="str">
        <f t="shared" si="0"/>
        <v>INSERT INTO UPK_TEST.upk_k60.k60_cmc_convert (ms_cm, k60_cm, bikou, created_date, created_tantou_id) VALUES('D21A', 'D21A', 'ハイゼット　カーゴ', GETDATE(), 999);</v>
      </c>
    </row>
    <row r="64" spans="2:2">
      <c r="B64" t="str">
        <f t="shared" si="0"/>
        <v>INSERT INTO UPK_TEST.upk_k60.k60_cmc_convert (ms_cm, k60_cm, bikou, created_date, created_tantou_id) VALUES('N16', '126', 'パルサー', GETDATE(), 999);</v>
      </c>
    </row>
    <row r="65" spans="2:2">
      <c r="B65" t="str">
        <f t="shared" si="0"/>
        <v>INSERT INTO UPK_TEST.upk_k60.k60_cmc_convert (ms_cm, k60_cm, bikou, created_date, created_tantou_id) VALUES('P12', '182', 'プリメーラ', GETDATE(), 999);</v>
      </c>
    </row>
    <row r="66" spans="2:2">
      <c r="B66" t="str">
        <f t="shared" si="0"/>
        <v>INSERT INTO UPK_TEST.upk_k60.k60_cmc_convert (ms_cm, k60_cm, bikou, created_date, created_tantou_id) VALUES('Z51', '457', 'ムラーノ', GETDATE(), 999);</v>
      </c>
    </row>
    <row r="67" spans="2:2">
      <c r="B67" t="str">
        <f t="shared" si="0"/>
        <v>INSERT INTO UPK_TEST.upk_k60.k60_cmc_convert (ms_cm, k60_cm, bikou, created_date, created_tantou_id) VALUES('S35', '423', 'ローグ', GETDATE(), 999);</v>
      </c>
    </row>
  </sheetData>
  <phoneticPr fontId="46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8"/>
  <dimension ref="A1:AM11185"/>
  <sheetViews>
    <sheetView workbookViewId="0"/>
    <sheetView workbookViewId="1"/>
  </sheetViews>
  <sheetFormatPr defaultRowHeight="15"/>
  <cols>
    <col min="1" max="25" width="2.7109375" customWidth="1"/>
    <col min="26" max="26" width="15.28515625" customWidth="1"/>
    <col min="27" max="27" width="15.5703125" customWidth="1"/>
    <col min="28" max="28" width="22.140625" customWidth="1"/>
  </cols>
  <sheetData>
    <row r="1" spans="1:21">
      <c r="A1" t="s">
        <v>10110</v>
      </c>
      <c r="H1" t="s">
        <v>10111</v>
      </c>
    </row>
    <row r="2" spans="1:21">
      <c r="A2" t="s">
        <v>9903</v>
      </c>
    </row>
    <row r="3" spans="1:21">
      <c r="B3" t="s">
        <v>9937</v>
      </c>
    </row>
    <row r="4" spans="1:21">
      <c r="C4" t="s">
        <v>9938</v>
      </c>
    </row>
    <row r="5" spans="1:21">
      <c r="B5" t="s">
        <v>9904</v>
      </c>
    </row>
    <row r="6" spans="1:21">
      <c r="C6" s="228" t="s">
        <v>9905</v>
      </c>
      <c r="D6" s="228"/>
      <c r="E6" s="228"/>
      <c r="F6" s="228"/>
      <c r="G6" s="228"/>
      <c r="H6" s="228"/>
      <c r="I6" s="228"/>
      <c r="J6" s="228"/>
      <c r="K6" s="445" t="s">
        <v>248</v>
      </c>
      <c r="L6" s="228"/>
      <c r="M6" s="228"/>
      <c r="N6" s="228"/>
      <c r="O6" s="228"/>
      <c r="P6" s="228"/>
      <c r="Q6" s="228"/>
      <c r="R6" s="228"/>
      <c r="S6" s="228"/>
      <c r="T6" s="228"/>
      <c r="U6" s="445" t="s">
        <v>249</v>
      </c>
    </row>
    <row r="7" spans="1:21">
      <c r="C7" s="228" t="s">
        <v>9906</v>
      </c>
      <c r="D7" s="228"/>
      <c r="E7" s="228"/>
      <c r="F7" s="228"/>
      <c r="G7" s="228"/>
      <c r="H7" s="228"/>
      <c r="I7" s="228"/>
      <c r="J7" s="228"/>
      <c r="K7" s="445" t="s">
        <v>250</v>
      </c>
      <c r="L7" s="228"/>
      <c r="M7" s="228"/>
      <c r="N7" s="228"/>
      <c r="O7" s="228"/>
      <c r="P7" s="228"/>
      <c r="Q7" s="228"/>
      <c r="R7" s="228"/>
      <c r="S7" s="228"/>
      <c r="T7" s="228"/>
      <c r="U7" s="445" t="s">
        <v>10136</v>
      </c>
    </row>
    <row r="8" spans="1:21">
      <c r="C8" s="228" t="s">
        <v>9906</v>
      </c>
      <c r="D8" s="228"/>
      <c r="E8" s="228"/>
      <c r="F8" s="228"/>
      <c r="G8" s="228"/>
      <c r="H8" s="228"/>
      <c r="I8" s="228"/>
      <c r="J8" s="228"/>
      <c r="K8" s="445" t="s">
        <v>8786</v>
      </c>
      <c r="L8" s="228"/>
      <c r="M8" s="228"/>
      <c r="N8" s="228"/>
      <c r="O8" s="228"/>
      <c r="P8" s="228"/>
      <c r="Q8" s="228"/>
      <c r="R8" s="228"/>
      <c r="S8" s="228"/>
      <c r="T8" s="228"/>
      <c r="U8" s="445" t="s">
        <v>251</v>
      </c>
    </row>
    <row r="9" spans="1:21">
      <c r="C9" s="228" t="s">
        <v>9906</v>
      </c>
      <c r="D9" s="228"/>
      <c r="E9" s="228"/>
      <c r="F9" s="228"/>
      <c r="G9" s="228"/>
      <c r="H9" s="228"/>
      <c r="I9" s="228"/>
      <c r="J9" s="228"/>
      <c r="K9" s="445" t="s">
        <v>8785</v>
      </c>
      <c r="L9" s="228"/>
      <c r="M9" s="228"/>
      <c r="N9" s="228"/>
      <c r="O9" s="228"/>
      <c r="P9" s="228"/>
      <c r="Q9" s="228"/>
      <c r="R9" s="228"/>
      <c r="S9" s="228"/>
      <c r="T9" s="228"/>
      <c r="U9" s="445" t="s">
        <v>9907</v>
      </c>
    </row>
    <row r="10" spans="1:21">
      <c r="C10" s="228" t="s">
        <v>9906</v>
      </c>
      <c r="D10" s="228"/>
      <c r="E10" s="228"/>
      <c r="F10" s="228"/>
      <c r="G10" s="228"/>
      <c r="H10" s="228"/>
      <c r="I10" s="228"/>
      <c r="J10" s="228"/>
      <c r="K10" s="445" t="s">
        <v>8721</v>
      </c>
      <c r="L10" s="228"/>
      <c r="M10" s="228"/>
      <c r="N10" s="228"/>
      <c r="O10" s="228"/>
      <c r="P10" s="228"/>
      <c r="Q10" s="228"/>
      <c r="R10" s="228"/>
      <c r="S10" s="228"/>
      <c r="T10" s="228"/>
      <c r="U10" s="445" t="s">
        <v>10139</v>
      </c>
    </row>
    <row r="11" spans="1:21">
      <c r="C11" s="228" t="s">
        <v>9906</v>
      </c>
      <c r="D11" s="228"/>
      <c r="E11" s="228"/>
      <c r="F11" s="228"/>
      <c r="G11" s="228"/>
      <c r="H11" s="228"/>
      <c r="I11" s="228"/>
      <c r="J11" s="228"/>
      <c r="K11" s="228" t="s">
        <v>8716</v>
      </c>
      <c r="L11" s="228"/>
      <c r="M11" s="228"/>
      <c r="N11" s="228"/>
      <c r="O11" s="228"/>
      <c r="P11" s="228"/>
      <c r="Q11" s="228"/>
      <c r="R11" s="228"/>
      <c r="S11" s="228"/>
      <c r="T11" s="228"/>
      <c r="U11" s="228" t="s">
        <v>9908</v>
      </c>
    </row>
    <row r="12" spans="1:21">
      <c r="C12" s="228" t="s">
        <v>9906</v>
      </c>
      <c r="D12" s="228"/>
      <c r="E12" s="228"/>
      <c r="F12" s="228"/>
      <c r="G12" s="228"/>
      <c r="H12" s="228"/>
      <c r="I12" s="228"/>
      <c r="J12" s="228"/>
      <c r="K12" s="228" t="s">
        <v>8719</v>
      </c>
      <c r="L12" s="228"/>
      <c r="M12" s="228"/>
      <c r="N12" s="228"/>
      <c r="O12" s="228"/>
      <c r="P12" s="228"/>
      <c r="Q12" s="228"/>
      <c r="R12" s="228"/>
      <c r="S12" s="228"/>
      <c r="T12" s="228"/>
      <c r="U12" s="228" t="s">
        <v>9909</v>
      </c>
    </row>
    <row r="13" spans="1:21">
      <c r="C13" s="228" t="s">
        <v>9906</v>
      </c>
      <c r="D13" s="228"/>
      <c r="E13" s="228"/>
      <c r="F13" s="228"/>
      <c r="G13" s="228"/>
      <c r="H13" s="228"/>
      <c r="I13" s="228"/>
      <c r="J13" s="228"/>
      <c r="K13" s="228" t="s">
        <v>8717</v>
      </c>
      <c r="L13" s="228"/>
      <c r="M13" s="228"/>
      <c r="N13" s="228"/>
      <c r="O13" s="228"/>
      <c r="P13" s="228"/>
      <c r="Q13" s="228"/>
      <c r="R13" s="228"/>
      <c r="S13" s="228"/>
      <c r="T13" s="228"/>
      <c r="U13" s="228" t="s">
        <v>9910</v>
      </c>
    </row>
    <row r="14" spans="1:21">
      <c r="C14" s="228" t="s">
        <v>9906</v>
      </c>
      <c r="D14" s="228"/>
      <c r="E14" s="228"/>
      <c r="F14" s="228"/>
      <c r="G14" s="228"/>
      <c r="H14" s="228"/>
      <c r="I14" s="228"/>
      <c r="J14" s="228"/>
      <c r="K14" s="228" t="s">
        <v>8720</v>
      </c>
      <c r="L14" s="228"/>
      <c r="M14" s="228"/>
      <c r="N14" s="228"/>
      <c r="O14" s="228"/>
      <c r="P14" s="228"/>
      <c r="Q14" s="228"/>
      <c r="R14" s="228"/>
      <c r="S14" s="228"/>
      <c r="T14" s="228"/>
      <c r="U14" s="228" t="s">
        <v>9911</v>
      </c>
    </row>
    <row r="15" spans="1:21">
      <c r="C15" s="228" t="s">
        <v>9906</v>
      </c>
      <c r="D15" s="228"/>
      <c r="E15" s="228"/>
      <c r="F15" s="228"/>
      <c r="G15" s="228"/>
      <c r="H15" s="228"/>
      <c r="I15" s="228"/>
      <c r="J15" s="228"/>
      <c r="K15" s="228" t="s">
        <v>8718</v>
      </c>
      <c r="L15" s="228"/>
      <c r="M15" s="228"/>
      <c r="N15" s="228"/>
      <c r="O15" s="228"/>
      <c r="P15" s="228"/>
      <c r="Q15" s="228"/>
      <c r="R15" s="228"/>
      <c r="S15" s="228"/>
      <c r="T15" s="228"/>
      <c r="U15" s="228" t="s">
        <v>9828</v>
      </c>
    </row>
    <row r="16" spans="1:21">
      <c r="C16" s="228" t="s">
        <v>9906</v>
      </c>
      <c r="D16" s="228"/>
      <c r="E16" s="228"/>
      <c r="F16" s="228"/>
      <c r="G16" s="228"/>
      <c r="H16" s="228"/>
      <c r="I16" s="228"/>
      <c r="J16" s="228"/>
      <c r="K16" s="228" t="s">
        <v>8750</v>
      </c>
      <c r="L16" s="228"/>
      <c r="M16" s="228"/>
      <c r="N16" s="228"/>
      <c r="O16" s="228"/>
      <c r="P16" s="228"/>
      <c r="Q16" s="228"/>
      <c r="R16" s="228"/>
      <c r="S16" s="228"/>
      <c r="T16" s="228"/>
      <c r="U16" s="228" t="s">
        <v>9912</v>
      </c>
    </row>
    <row r="17" spans="2:21">
      <c r="B17" t="s">
        <v>9913</v>
      </c>
    </row>
    <row r="18" spans="2:21">
      <c r="C18" s="228" t="s">
        <v>9905</v>
      </c>
      <c r="D18" s="228"/>
      <c r="E18" s="228"/>
      <c r="F18" s="228"/>
      <c r="G18" s="228"/>
      <c r="H18" s="228"/>
      <c r="I18" s="228"/>
      <c r="J18" s="228"/>
      <c r="K18" s="228" t="s">
        <v>288</v>
      </c>
      <c r="L18" s="228"/>
      <c r="M18" s="228"/>
      <c r="N18" s="228"/>
      <c r="O18" s="228"/>
      <c r="P18" s="228"/>
      <c r="Q18" s="228"/>
      <c r="R18" s="228"/>
      <c r="S18" s="228"/>
      <c r="T18" s="228"/>
      <c r="U18" s="228" t="s">
        <v>9914</v>
      </c>
    </row>
    <row r="19" spans="2:21">
      <c r="C19" s="228" t="s">
        <v>9915</v>
      </c>
      <c r="D19" s="228"/>
      <c r="E19" s="228"/>
      <c r="F19" s="228"/>
      <c r="G19" s="228"/>
      <c r="H19" s="228"/>
      <c r="I19" s="228"/>
      <c r="J19" s="228"/>
      <c r="K19" s="228" t="s">
        <v>289</v>
      </c>
      <c r="L19" s="228"/>
      <c r="M19" s="228"/>
      <c r="N19" s="228"/>
      <c r="O19" s="228"/>
      <c r="P19" s="228"/>
      <c r="Q19" s="228"/>
      <c r="R19" s="228"/>
      <c r="S19" s="228"/>
      <c r="T19" s="228"/>
      <c r="U19" s="228" t="s">
        <v>9916</v>
      </c>
    </row>
    <row r="20" spans="2:21">
      <c r="C20" s="228" t="s">
        <v>9915</v>
      </c>
      <c r="D20" s="228"/>
      <c r="E20" s="228"/>
      <c r="F20" s="228"/>
      <c r="G20" s="228"/>
      <c r="H20" s="228"/>
      <c r="I20" s="228"/>
      <c r="J20" s="228"/>
      <c r="K20" s="228" t="s">
        <v>8629</v>
      </c>
      <c r="L20" s="228"/>
      <c r="M20" s="228"/>
      <c r="N20" s="228"/>
      <c r="O20" s="228"/>
      <c r="P20" s="228"/>
      <c r="Q20" s="228"/>
      <c r="R20" s="228"/>
      <c r="S20" s="228"/>
      <c r="T20" s="228"/>
      <c r="U20" s="228" t="s">
        <v>9917</v>
      </c>
    </row>
    <row r="21" spans="2:21">
      <c r="C21" s="228" t="s">
        <v>9915</v>
      </c>
      <c r="D21" s="228"/>
      <c r="E21" s="228"/>
      <c r="F21" s="228"/>
      <c r="G21" s="228"/>
      <c r="H21" s="228"/>
      <c r="I21" s="228"/>
      <c r="J21" s="228"/>
      <c r="K21" s="228" t="s">
        <v>8656</v>
      </c>
      <c r="L21" s="228"/>
      <c r="M21" s="228"/>
      <c r="N21" s="228"/>
      <c r="O21" s="228"/>
      <c r="P21" s="228"/>
      <c r="Q21" s="228"/>
      <c r="R21" s="228"/>
      <c r="S21" s="228"/>
      <c r="T21" s="228"/>
      <c r="U21" s="228" t="s">
        <v>9918</v>
      </c>
    </row>
    <row r="22" spans="2:21">
      <c r="C22" s="228" t="s">
        <v>9915</v>
      </c>
      <c r="D22" s="228"/>
      <c r="E22" s="228"/>
      <c r="F22" s="228"/>
      <c r="G22" s="228"/>
      <c r="H22" s="228"/>
      <c r="I22" s="228"/>
      <c r="J22" s="228"/>
      <c r="K22" s="228" t="s">
        <v>252</v>
      </c>
      <c r="L22" s="228"/>
      <c r="M22" s="228"/>
      <c r="N22" s="228"/>
      <c r="O22" s="228"/>
      <c r="P22" s="228"/>
      <c r="Q22" s="228"/>
      <c r="R22" s="228"/>
      <c r="S22" s="228"/>
      <c r="T22" s="228"/>
      <c r="U22" s="228" t="s">
        <v>254</v>
      </c>
    </row>
    <row r="23" spans="2:21">
      <c r="C23" s="228" t="s">
        <v>9915</v>
      </c>
      <c r="D23" s="228"/>
      <c r="E23" s="228"/>
      <c r="F23" s="228"/>
      <c r="G23" s="228"/>
      <c r="H23" s="228"/>
      <c r="I23" s="228"/>
      <c r="J23" s="228"/>
      <c r="K23" s="228" t="s">
        <v>253</v>
      </c>
      <c r="L23" s="228"/>
      <c r="M23" s="228"/>
      <c r="N23" s="228"/>
      <c r="O23" s="228"/>
      <c r="P23" s="228"/>
      <c r="Q23" s="228"/>
      <c r="R23" s="228"/>
      <c r="S23" s="228"/>
      <c r="T23" s="228"/>
      <c r="U23" s="228" t="s">
        <v>255</v>
      </c>
    </row>
    <row r="24" spans="2:21">
      <c r="C24" s="228" t="s">
        <v>9915</v>
      </c>
      <c r="D24" s="228"/>
      <c r="E24" s="228"/>
      <c r="F24" s="228"/>
      <c r="G24" s="228"/>
      <c r="H24" s="228"/>
      <c r="I24" s="228"/>
      <c r="J24" s="228"/>
      <c r="K24" s="228" t="s">
        <v>8769</v>
      </c>
      <c r="L24" s="228"/>
      <c r="M24" s="228"/>
      <c r="N24" s="228"/>
      <c r="O24" s="228"/>
      <c r="P24" s="228"/>
      <c r="Q24" s="228"/>
      <c r="R24" s="228"/>
      <c r="S24" s="228"/>
      <c r="T24" s="228"/>
      <c r="U24" s="228" t="s">
        <v>9919</v>
      </c>
    </row>
    <row r="25" spans="2:21">
      <c r="C25" s="228" t="s">
        <v>9915</v>
      </c>
      <c r="D25" s="228"/>
      <c r="E25" s="228"/>
      <c r="F25" s="228"/>
      <c r="G25" s="228"/>
      <c r="H25" s="228"/>
      <c r="I25" s="228"/>
      <c r="J25" s="228"/>
      <c r="K25" s="228" t="s">
        <v>8787</v>
      </c>
      <c r="L25" s="228"/>
      <c r="M25" s="228"/>
      <c r="N25" s="228"/>
      <c r="O25" s="228"/>
      <c r="P25" s="228"/>
      <c r="Q25" s="228"/>
      <c r="R25" s="228"/>
      <c r="S25" s="228"/>
      <c r="T25" s="228"/>
      <c r="U25" s="228" t="s">
        <v>9920</v>
      </c>
    </row>
    <row r="26" spans="2:21">
      <c r="B26" s="228"/>
      <c r="C26" s="228" t="s">
        <v>9915</v>
      </c>
      <c r="D26" s="228"/>
      <c r="E26" s="228"/>
      <c r="F26" s="228"/>
      <c r="G26" s="228"/>
      <c r="H26" s="228"/>
      <c r="I26" s="228"/>
      <c r="J26" s="228"/>
      <c r="K26" s="228" t="s">
        <v>8788</v>
      </c>
      <c r="L26" s="228"/>
      <c r="M26" s="228"/>
      <c r="N26" s="228"/>
      <c r="O26" s="228"/>
      <c r="P26" s="228"/>
      <c r="Q26" s="228"/>
      <c r="R26" s="228"/>
      <c r="S26" s="228"/>
      <c r="T26" s="228"/>
      <c r="U26" s="228" t="s">
        <v>9921</v>
      </c>
    </row>
    <row r="27" spans="2:21">
      <c r="C27" s="228" t="s">
        <v>9915</v>
      </c>
      <c r="D27" s="228"/>
      <c r="E27" s="228"/>
      <c r="F27" s="228"/>
      <c r="G27" s="228"/>
      <c r="H27" s="228"/>
      <c r="I27" s="228"/>
      <c r="J27" s="228"/>
      <c r="K27" s="228" t="s">
        <v>9152</v>
      </c>
      <c r="L27" s="228"/>
      <c r="M27" s="228"/>
      <c r="N27" s="228"/>
      <c r="O27" s="228"/>
      <c r="P27" s="228"/>
      <c r="Q27" s="228"/>
      <c r="R27" s="228"/>
      <c r="S27" s="228"/>
      <c r="T27" s="228"/>
      <c r="U27" s="228" t="s">
        <v>9922</v>
      </c>
    </row>
    <row r="28" spans="2:21">
      <c r="C28" s="228" t="s">
        <v>9915</v>
      </c>
      <c r="D28" s="228"/>
      <c r="E28" s="228"/>
      <c r="F28" s="228"/>
      <c r="G28" s="228"/>
      <c r="H28" s="228"/>
      <c r="I28" s="228"/>
      <c r="J28" s="228"/>
      <c r="K28" s="228" t="s">
        <v>9216</v>
      </c>
      <c r="L28" s="228"/>
      <c r="M28" s="228"/>
      <c r="N28" s="228"/>
      <c r="O28" s="228"/>
      <c r="P28" s="228"/>
      <c r="Q28" s="228"/>
      <c r="R28" s="228"/>
      <c r="S28" s="228"/>
      <c r="T28" s="228"/>
      <c r="U28" s="228" t="s">
        <v>9923</v>
      </c>
    </row>
    <row r="29" spans="2:21">
      <c r="C29" s="228" t="s">
        <v>9915</v>
      </c>
      <c r="D29" s="228"/>
      <c r="E29" s="228"/>
      <c r="F29" s="228"/>
      <c r="G29" s="228"/>
      <c r="H29" s="228"/>
      <c r="I29" s="228"/>
      <c r="J29" s="228"/>
      <c r="K29" s="228" t="s">
        <v>9742</v>
      </c>
      <c r="L29" s="228"/>
      <c r="M29" s="228"/>
      <c r="N29" s="228"/>
      <c r="O29" s="228"/>
      <c r="P29" s="228"/>
      <c r="Q29" s="228"/>
      <c r="R29" s="228"/>
      <c r="S29" s="228"/>
      <c r="T29" s="228"/>
      <c r="U29" s="228" t="s">
        <v>9924</v>
      </c>
    </row>
    <row r="30" spans="2:21">
      <c r="C30" s="228" t="s">
        <v>9915</v>
      </c>
      <c r="D30" s="228"/>
      <c r="E30" s="228"/>
      <c r="F30" s="228"/>
      <c r="G30" s="228"/>
      <c r="H30" s="228"/>
      <c r="I30" s="228"/>
      <c r="J30" s="228"/>
      <c r="K30" s="228" t="s">
        <v>9842</v>
      </c>
      <c r="L30" s="228"/>
      <c r="M30" s="228"/>
      <c r="N30" s="228"/>
      <c r="O30" s="228"/>
      <c r="P30" s="228"/>
      <c r="Q30" s="228"/>
      <c r="R30" s="228"/>
      <c r="S30" s="228"/>
      <c r="T30" s="228"/>
      <c r="U30" s="228" t="s">
        <v>9925</v>
      </c>
    </row>
    <row r="31" spans="2:21">
      <c r="B31" t="s">
        <v>9926</v>
      </c>
    </row>
    <row r="32" spans="2:21">
      <c r="C32" t="s">
        <v>9905</v>
      </c>
      <c r="K32" t="s">
        <v>248</v>
      </c>
      <c r="U32" t="s">
        <v>249</v>
      </c>
    </row>
    <row r="33" spans="3:20">
      <c r="D33" t="str">
        <f>"CREATE TABLE "&amp;$H$1&amp;".main_masters.mm_buhin_no("</f>
        <v>CREATE TABLE UPK_IKOU.main_masters.mm_buhin_no(</v>
      </c>
    </row>
    <row r="34" spans="3:20">
      <c r="E34" t="s">
        <v>9927</v>
      </c>
    </row>
    <row r="35" spans="3:20">
      <c r="E35" t="s">
        <v>9928</v>
      </c>
    </row>
    <row r="36" spans="3:20">
      <c r="E36" t="s">
        <v>9935</v>
      </c>
    </row>
    <row r="37" spans="3:20">
      <c r="E37" t="s">
        <v>9929</v>
      </c>
    </row>
    <row r="38" spans="3:20">
      <c r="E38" t="s">
        <v>9930</v>
      </c>
    </row>
    <row r="39" spans="3:20">
      <c r="E39" t="s">
        <v>9931</v>
      </c>
    </row>
    <row r="40" spans="3:20">
      <c r="E40" t="s">
        <v>9932</v>
      </c>
    </row>
    <row r="41" spans="3:20">
      <c r="E41" t="s">
        <v>9933</v>
      </c>
    </row>
    <row r="42" spans="3:20">
      <c r="E42" t="s">
        <v>9934</v>
      </c>
    </row>
    <row r="43" spans="3:20">
      <c r="D43" t="s">
        <v>268</v>
      </c>
      <c r="E43" t="s">
        <v>8819</v>
      </c>
    </row>
    <row r="44" spans="3:20">
      <c r="D44" t="str">
        <f>"ALTER TABLE "&amp;$H$1&amp;".main_masters.mm_buhin_no ADD CONSTRAINT ui_mm_buhin_no PRIMARY KEY CLUSTERED (data_id);"</f>
        <v>ALTER TABLE UPK_IKOU.main_masters.mm_buhin_no ADD CONSTRAINT ui_mm_buhin_no PRIMARY KEY CLUSTERED (data_id);</v>
      </c>
    </row>
    <row r="45" spans="3:20">
      <c r="D45" t="str">
        <f>"CREATE INDEX idx_buhin_no ON "&amp;$H$1&amp;".main_masters.mm_buhin_no (buhin_no);"</f>
        <v>CREATE INDEX idx_buhin_no ON UPK_IKOU.main_masters.mm_buhin_no (buhin_no);</v>
      </c>
    </row>
    <row r="46" spans="3:20">
      <c r="C46" t="s">
        <v>9906</v>
      </c>
      <c r="J46" t="s">
        <v>250</v>
      </c>
      <c r="T46" t="s">
        <v>297</v>
      </c>
    </row>
    <row r="47" spans="3:20">
      <c r="D47" t="str">
        <f>"CREATE TABLE "&amp;$H$1&amp;".upk_k40.m_k60_buhin_no("</f>
        <v>CREATE TABLE UPK_IKOU.upk_k40.m_k60_buhin_no(</v>
      </c>
    </row>
    <row r="48" spans="3:20">
      <c r="E48" t="s">
        <v>9927</v>
      </c>
    </row>
    <row r="49" spans="3:20">
      <c r="E49" t="s">
        <v>9936</v>
      </c>
    </row>
    <row r="50" spans="3:20">
      <c r="E50" t="s">
        <v>9929</v>
      </c>
    </row>
    <row r="51" spans="3:20">
      <c r="E51" t="s">
        <v>9930</v>
      </c>
    </row>
    <row r="52" spans="3:20">
      <c r="E52" t="s">
        <v>9931</v>
      </c>
    </row>
    <row r="53" spans="3:20">
      <c r="E53" t="s">
        <v>9932</v>
      </c>
    </row>
    <row r="54" spans="3:20">
      <c r="E54" t="s">
        <v>9933</v>
      </c>
    </row>
    <row r="55" spans="3:20">
      <c r="E55" t="s">
        <v>9934</v>
      </c>
    </row>
    <row r="56" spans="3:20">
      <c r="D56" t="s">
        <v>268</v>
      </c>
      <c r="E56" t="s">
        <v>8819</v>
      </c>
    </row>
    <row r="57" spans="3:20">
      <c r="D57" t="str">
        <f>"ALTER TABLE "&amp;$H$1&amp;".upk_k40.m_k60_buhin_no ADD CONSTRAINT ui_m_k60_buhin_no PRIMARY KEY CLUSTERED (data_id);"</f>
        <v>ALTER TABLE UPK_IKOU.upk_k40.m_k60_buhin_no ADD CONSTRAINT ui_m_k60_buhin_no PRIMARY KEY CLUSTERED (data_id);</v>
      </c>
    </row>
    <row r="58" spans="3:20">
      <c r="C58" t="s">
        <v>9906</v>
      </c>
      <c r="J58" t="s">
        <v>8786</v>
      </c>
      <c r="T58" t="s">
        <v>251</v>
      </c>
    </row>
    <row r="59" spans="3:20">
      <c r="D59" t="str">
        <f>"CREATE TABLE "&amp;$H$1&amp;".upk_k40.k60_press_buno_link("</f>
        <v>CREATE TABLE UPK_IKOU.upk_k40.k60_press_buno_link(</v>
      </c>
    </row>
    <row r="60" spans="3:20">
      <c r="E60" t="s">
        <v>9939</v>
      </c>
    </row>
    <row r="61" spans="3:20">
      <c r="E61" t="s">
        <v>9940</v>
      </c>
    </row>
    <row r="62" spans="3:20">
      <c r="E62" t="s">
        <v>9929</v>
      </c>
    </row>
    <row r="63" spans="3:20">
      <c r="E63" t="s">
        <v>9930</v>
      </c>
    </row>
    <row r="64" spans="3:20">
      <c r="E64" t="s">
        <v>9931</v>
      </c>
    </row>
    <row r="65" spans="3:20">
      <c r="E65" t="s">
        <v>9932</v>
      </c>
    </row>
    <row r="66" spans="3:20">
      <c r="E66" t="s">
        <v>9933</v>
      </c>
    </row>
    <row r="67" spans="3:20">
      <c r="E67" t="s">
        <v>9934</v>
      </c>
    </row>
    <row r="68" spans="3:20">
      <c r="D68" t="s">
        <v>268</v>
      </c>
      <c r="E68" t="s">
        <v>8819</v>
      </c>
    </row>
    <row r="69" spans="3:20">
      <c r="D69" t="str">
        <f>"ALTER TABLE "&amp;$H$1&amp;".upk_k40.k60_press_buno_link ADD CONSTRAINT ui_k60_press_buno_link PRIMARY KEY CLUSTERED (k60_buno_id, buno_id)"</f>
        <v>ALTER TABLE UPK_IKOU.upk_k40.k60_press_buno_link ADD CONSTRAINT ui_k60_press_buno_link PRIMARY KEY CLUSTERED (k60_buno_id, buno_id)</v>
      </c>
    </row>
    <row r="70" spans="3:20">
      <c r="C70" t="s">
        <v>9906</v>
      </c>
      <c r="J70" t="s">
        <v>8785</v>
      </c>
      <c r="T70" t="s">
        <v>9907</v>
      </c>
    </row>
    <row r="71" spans="3:20">
      <c r="D71" t="str">
        <f>"CREATE TABLE "&amp;$H$1&amp;".upk_k40.k60_os_buno_link("</f>
        <v>CREATE TABLE UPK_IKOU.upk_k40.k60_os_buno_link(</v>
      </c>
    </row>
    <row r="72" spans="3:20">
      <c r="E72" t="s">
        <v>9927</v>
      </c>
    </row>
    <row r="73" spans="3:20">
      <c r="E73" t="s">
        <v>9941</v>
      </c>
    </row>
    <row r="74" spans="3:20">
      <c r="E74" t="s">
        <v>9939</v>
      </c>
    </row>
    <row r="75" spans="3:20">
      <c r="E75" t="s">
        <v>9929</v>
      </c>
    </row>
    <row r="76" spans="3:20">
      <c r="E76" t="s">
        <v>9930</v>
      </c>
    </row>
    <row r="77" spans="3:20">
      <c r="E77" t="s">
        <v>9931</v>
      </c>
    </row>
    <row r="78" spans="3:20">
      <c r="E78" t="s">
        <v>9932</v>
      </c>
    </row>
    <row r="79" spans="3:20">
      <c r="E79" t="s">
        <v>9933</v>
      </c>
    </row>
    <row r="80" spans="3:20">
      <c r="E80" t="s">
        <v>9934</v>
      </c>
    </row>
    <row r="81" spans="3:20">
      <c r="D81" t="s">
        <v>268</v>
      </c>
      <c r="E81" t="s">
        <v>8819</v>
      </c>
    </row>
    <row r="82" spans="3:20">
      <c r="D82" t="str">
        <f>"ALTER TABLE "&amp;$H$1&amp;".upk_k40.k60_os_buno_link ADD CONSTRAINT ui_k60_os_buno_link PRIMARY KEY CLUSTERED (data_id);"</f>
        <v>ALTER TABLE UPK_IKOU.upk_k40.k60_os_buno_link ADD CONSTRAINT ui_k60_os_buno_link PRIMARY KEY CLUSTERED (data_id);</v>
      </c>
    </row>
    <row r="83" spans="3:20">
      <c r="D83" t="str">
        <f>"CREATE INDEX idx_buno_key ON "&amp;$H$1&amp;".upk_k40.k60_os_buno_link (os_buhin_no, k60_buno_id);"</f>
        <v>CREATE INDEX idx_buno_key ON UPK_IKOU.upk_k40.k60_os_buno_link (os_buhin_no, k60_buno_id);</v>
      </c>
    </row>
    <row r="84" spans="3:20">
      <c r="C84" t="s">
        <v>9906</v>
      </c>
      <c r="J84" t="s">
        <v>8721</v>
      </c>
      <c r="T84" t="s">
        <v>9710</v>
      </c>
    </row>
    <row r="85" spans="3:20">
      <c r="D85" t="str">
        <f>"CREATE TABLE "&amp;$H$1&amp;".upk_k40.k40_cmc_convert("</f>
        <v>CREATE TABLE UPK_IKOU.upk_k40.k40_cmc_convert(</v>
      </c>
    </row>
    <row r="86" spans="3:20">
      <c r="E86" t="s">
        <v>9927</v>
      </c>
    </row>
    <row r="87" spans="3:20">
      <c r="E87" t="s">
        <v>9942</v>
      </c>
    </row>
    <row r="88" spans="3:20">
      <c r="E88" t="s">
        <v>9943</v>
      </c>
    </row>
    <row r="89" spans="3:20">
      <c r="E89" t="s">
        <v>9944</v>
      </c>
    </row>
    <row r="90" spans="3:20">
      <c r="E90" t="s">
        <v>9929</v>
      </c>
    </row>
    <row r="91" spans="3:20">
      <c r="E91" t="s">
        <v>9930</v>
      </c>
    </row>
    <row r="92" spans="3:20">
      <c r="E92" t="s">
        <v>9931</v>
      </c>
    </row>
    <row r="93" spans="3:20">
      <c r="E93" t="s">
        <v>9932</v>
      </c>
    </row>
    <row r="94" spans="3:20">
      <c r="E94" t="s">
        <v>9933</v>
      </c>
    </row>
    <row r="95" spans="3:20">
      <c r="E95" t="s">
        <v>9934</v>
      </c>
    </row>
    <row r="96" spans="3:20">
      <c r="D96" t="s">
        <v>268</v>
      </c>
      <c r="E96" t="s">
        <v>8819</v>
      </c>
    </row>
    <row r="97" spans="3:21">
      <c r="D97" t="str">
        <f>"ALTER TABLE "&amp;$H$1&amp;".upk_k40.k40_cmc_convert ADD CONSTRAINT ui_k40_cmc_convert PRIMARY KEY CLUSTERED (data_id);"</f>
        <v>ALTER TABLE UPK_IKOU.upk_k40.k40_cmc_convert ADD CONSTRAINT ui_k40_cmc_convert PRIMARY KEY CLUSTERED (data_id);</v>
      </c>
    </row>
    <row r="98" spans="3:21">
      <c r="D98" t="str">
        <f>"CREATE INDEX idx_cmc_key ON "&amp;$H$1&amp;".upk_k40.k40_cmc_convert (ms_cm, k60_cm);"</f>
        <v>CREATE INDEX idx_cmc_key ON UPK_IKOU.upk_k40.k40_cmc_convert (ms_cm, k60_cm);</v>
      </c>
    </row>
    <row r="99" spans="3:21">
      <c r="C99" t="s">
        <v>9906</v>
      </c>
      <c r="K99" t="s">
        <v>8716</v>
      </c>
      <c r="U99" t="s">
        <v>9908</v>
      </c>
    </row>
    <row r="100" spans="3:21">
      <c r="D100" t="str">
        <f>"CREATE TABLE "&amp;$H$1&amp;".upk_k40.k40_pv_data("</f>
        <v>CREATE TABLE UPK_IKOU.upk_k40.k40_pv_data(</v>
      </c>
    </row>
    <row r="101" spans="3:21">
      <c r="E101" t="s">
        <v>9927</v>
      </c>
    </row>
    <row r="102" spans="3:21">
      <c r="E102" t="s">
        <v>9945</v>
      </c>
    </row>
    <row r="103" spans="3:21">
      <c r="E103" t="s">
        <v>9946</v>
      </c>
    </row>
    <row r="104" spans="3:21">
      <c r="E104" t="s">
        <v>9947</v>
      </c>
    </row>
    <row r="105" spans="3:21">
      <c r="E105" t="s">
        <v>9948</v>
      </c>
    </row>
    <row r="106" spans="3:21">
      <c r="E106" t="s">
        <v>9949</v>
      </c>
    </row>
    <row r="107" spans="3:21">
      <c r="E107" t="s">
        <v>9950</v>
      </c>
    </row>
    <row r="108" spans="3:21">
      <c r="E108" t="s">
        <v>9951</v>
      </c>
    </row>
    <row r="109" spans="3:21">
      <c r="E109" t="s">
        <v>9952</v>
      </c>
    </row>
    <row r="110" spans="3:21">
      <c r="E110" t="s">
        <v>9953</v>
      </c>
    </row>
    <row r="111" spans="3:21">
      <c r="E111" t="s">
        <v>9954</v>
      </c>
    </row>
    <row r="112" spans="3:21">
      <c r="E112" t="s">
        <v>9955</v>
      </c>
    </row>
    <row r="113" spans="3:21">
      <c r="E113" t="s">
        <v>9931</v>
      </c>
    </row>
    <row r="114" spans="3:21">
      <c r="E114" t="s">
        <v>9932</v>
      </c>
    </row>
    <row r="115" spans="3:21">
      <c r="E115" t="s">
        <v>9933</v>
      </c>
    </row>
    <row r="116" spans="3:21">
      <c r="E116" t="s">
        <v>9934</v>
      </c>
    </row>
    <row r="117" spans="3:21">
      <c r="D117" t="s">
        <v>268</v>
      </c>
    </row>
    <row r="118" spans="3:21">
      <c r="D118" t="str">
        <f>"ALTER TABLE "&amp;$H$1&amp;".upk_k40.k40_pv_data ADD CONSTRAINT ui_k40_pv_data PRIMARY KEY CLUSTERED (data_id);"</f>
        <v>ALTER TABLE UPK_IKOU.upk_k40.k40_pv_data ADD CONSTRAINT ui_k40_pv_data PRIMARY KEY CLUSTERED (data_id);</v>
      </c>
    </row>
    <row r="119" spans="3:21">
      <c r="D119" t="str">
        <f>"CREATE INDEX idx_pv_data_key ON "&amp;$H$1&amp;".upk_k40.k40_pv_data (inf_date, car_model);"</f>
        <v>CREATE INDEX idx_pv_data_key ON UPK_IKOU.upk_k40.k40_pv_data (inf_date, car_model);</v>
      </c>
    </row>
    <row r="120" spans="3:21">
      <c r="C120" t="s">
        <v>9906</v>
      </c>
      <c r="K120" t="s">
        <v>8719</v>
      </c>
      <c r="U120" t="s">
        <v>9909</v>
      </c>
    </row>
    <row r="121" spans="3:21">
      <c r="D121" t="str">
        <f>"CREATE TABLE "&amp;$H$1&amp;".upk_k40.k40_pv_history("</f>
        <v>CREATE TABLE UPK_IKOU.upk_k40.k40_pv_history(</v>
      </c>
    </row>
    <row r="122" spans="3:21">
      <c r="E122" t="s">
        <v>9927</v>
      </c>
    </row>
    <row r="123" spans="3:21">
      <c r="E123" t="s">
        <v>9945</v>
      </c>
    </row>
    <row r="124" spans="3:21">
      <c r="E124" t="s">
        <v>9946</v>
      </c>
    </row>
    <row r="125" spans="3:21">
      <c r="E125" t="s">
        <v>9947</v>
      </c>
    </row>
    <row r="126" spans="3:21">
      <c r="E126" t="s">
        <v>9948</v>
      </c>
    </row>
    <row r="127" spans="3:21">
      <c r="E127" t="s">
        <v>9949</v>
      </c>
    </row>
    <row r="128" spans="3:21">
      <c r="E128" t="s">
        <v>9950</v>
      </c>
    </row>
    <row r="129" spans="3:21">
      <c r="E129" t="s">
        <v>9951</v>
      </c>
    </row>
    <row r="130" spans="3:21">
      <c r="E130" t="s">
        <v>9952</v>
      </c>
    </row>
    <row r="131" spans="3:21">
      <c r="E131" t="s">
        <v>9953</v>
      </c>
    </row>
    <row r="132" spans="3:21">
      <c r="E132" t="s">
        <v>9956</v>
      </c>
    </row>
    <row r="133" spans="3:21">
      <c r="E133" t="s">
        <v>9957</v>
      </c>
    </row>
    <row r="134" spans="3:21">
      <c r="E134" t="s">
        <v>9931</v>
      </c>
    </row>
    <row r="135" spans="3:21">
      <c r="E135" t="s">
        <v>9958</v>
      </c>
    </row>
    <row r="136" spans="3:21">
      <c r="D136" t="s">
        <v>268</v>
      </c>
    </row>
    <row r="137" spans="3:21">
      <c r="D137" t="str">
        <f>"ALTER TABLE "&amp;$H$1&amp;".upk_k40.k40_pv_history ADD CONSTRAINT ui_k40_pv_history PRIMARY KEY CLUSTERED (data_id);"</f>
        <v>ALTER TABLE UPK_IKOU.upk_k40.k40_pv_history ADD CONSTRAINT ui_k40_pv_history PRIMARY KEY CLUSTERED (data_id);</v>
      </c>
    </row>
    <row r="138" spans="3:21">
      <c r="D138" t="str">
        <f>"CREATE INDEX idx_pv_history_key ON "&amp;$H$1&amp;".upk_k40.k40_pv_history (inf_date, car_model);"</f>
        <v>CREATE INDEX idx_pv_history_key ON UPK_IKOU.upk_k40.k40_pv_history (inf_date, car_model);</v>
      </c>
    </row>
    <row r="139" spans="3:21">
      <c r="C139" t="s">
        <v>9906</v>
      </c>
      <c r="K139" t="s">
        <v>8717</v>
      </c>
      <c r="U139" t="s">
        <v>9910</v>
      </c>
    </row>
    <row r="140" spans="3:21">
      <c r="D140" t="str">
        <f>"CREATE TABLE "&amp;$H$1&amp;".upk_k40.k60_os_data("</f>
        <v>CREATE TABLE UPK_IKOU.upk_k40.k60_os_data(</v>
      </c>
    </row>
    <row r="141" spans="3:21">
      <c r="E141" t="s">
        <v>9927</v>
      </c>
    </row>
    <row r="142" spans="3:21">
      <c r="E142" t="s">
        <v>9945</v>
      </c>
    </row>
    <row r="143" spans="3:21">
      <c r="E143" t="s">
        <v>9959</v>
      </c>
    </row>
    <row r="144" spans="3:21">
      <c r="E144" t="s">
        <v>9960</v>
      </c>
    </row>
    <row r="145" spans="3:21">
      <c r="E145" t="s">
        <v>9961</v>
      </c>
    </row>
    <row r="146" spans="3:21">
      <c r="E146" t="s">
        <v>9952</v>
      </c>
    </row>
    <row r="147" spans="3:21">
      <c r="E147" t="s">
        <v>9953</v>
      </c>
    </row>
    <row r="148" spans="3:21">
      <c r="E148" t="s">
        <v>9956</v>
      </c>
    </row>
    <row r="149" spans="3:21">
      <c r="E149" t="s">
        <v>9955</v>
      </c>
    </row>
    <row r="150" spans="3:21">
      <c r="E150" t="s">
        <v>9931</v>
      </c>
    </row>
    <row r="151" spans="3:21">
      <c r="E151" t="s">
        <v>9932</v>
      </c>
    </row>
    <row r="152" spans="3:21">
      <c r="E152" t="s">
        <v>9933</v>
      </c>
    </row>
    <row r="153" spans="3:21">
      <c r="E153" t="s">
        <v>9934</v>
      </c>
    </row>
    <row r="154" spans="3:21">
      <c r="D154" t="s">
        <v>268</v>
      </c>
    </row>
    <row r="155" spans="3:21">
      <c r="D155" t="str">
        <f>"ALTER TABLE "&amp;$H$1&amp;".upk_k40.k60_os_data ADD CONSTRAINT ui_k60_os_data PRIMARY KEY CLUSTERED (data_id);"</f>
        <v>ALTER TABLE UPK_IKOU.upk_k40.k60_os_data ADD CONSTRAINT ui_k60_os_data PRIMARY KEY CLUSTERED (data_id);</v>
      </c>
    </row>
    <row r="156" spans="3:21">
      <c r="D156" t="str">
        <f>"CREATE INDEX idx_os_data_key ON "&amp;$H$1&amp;".upk_k40.k60_os_data (inf_date, buhin_no);"</f>
        <v>CREATE INDEX idx_os_data_key ON UPK_IKOU.upk_k40.k60_os_data (inf_date, buhin_no);</v>
      </c>
    </row>
    <row r="157" spans="3:21">
      <c r="C157" t="s">
        <v>9906</v>
      </c>
      <c r="K157" t="s">
        <v>8720</v>
      </c>
      <c r="U157" t="s">
        <v>9911</v>
      </c>
    </row>
    <row r="158" spans="3:21">
      <c r="D158" t="str">
        <f>"CREATE TABLE "&amp;$H$1&amp;".upk_k40.k60_os_history("</f>
        <v>CREATE TABLE UPK_IKOU.upk_k40.k60_os_history(</v>
      </c>
    </row>
    <row r="159" spans="3:21">
      <c r="E159" t="s">
        <v>9927</v>
      </c>
    </row>
    <row r="160" spans="3:21">
      <c r="E160" t="s">
        <v>9945</v>
      </c>
    </row>
    <row r="161" spans="3:21">
      <c r="E161" t="s">
        <v>9959</v>
      </c>
    </row>
    <row r="162" spans="3:21">
      <c r="E162" t="s">
        <v>9960</v>
      </c>
    </row>
    <row r="163" spans="3:21">
      <c r="E163" t="s">
        <v>9961</v>
      </c>
    </row>
    <row r="164" spans="3:21">
      <c r="E164" t="s">
        <v>9952</v>
      </c>
    </row>
    <row r="165" spans="3:21">
      <c r="E165" t="s">
        <v>9953</v>
      </c>
    </row>
    <row r="166" spans="3:21">
      <c r="E166" t="s">
        <v>9956</v>
      </c>
    </row>
    <row r="167" spans="3:21">
      <c r="E167" t="s">
        <v>9955</v>
      </c>
    </row>
    <row r="168" spans="3:21">
      <c r="E168" t="s">
        <v>9931</v>
      </c>
    </row>
    <row r="169" spans="3:21">
      <c r="E169" t="s">
        <v>9958</v>
      </c>
    </row>
    <row r="170" spans="3:21">
      <c r="D170" t="s">
        <v>268</v>
      </c>
    </row>
    <row r="171" spans="3:21">
      <c r="D171" t="str">
        <f>"ALTER TABLE "&amp;$H$1&amp;".upk_k40.k60_os_history ADD CONSTRAINT ui_k60_os_history PRIMARY KEY CLUSTERED (data_id);"</f>
        <v>ALTER TABLE UPK_IKOU.upk_k40.k60_os_history ADD CONSTRAINT ui_k60_os_history PRIMARY KEY CLUSTERED (data_id);</v>
      </c>
    </row>
    <row r="172" spans="3:21">
      <c r="D172" t="str">
        <f>"CREATE INDEX idx_os_history_key ON "&amp;$H$1&amp;".upk_k40.k60_os_history (inf_date, buhin_no);"</f>
        <v>CREATE INDEX idx_os_history_key ON UPK_IKOU.upk_k40.k60_os_history (inf_date, buhin_no);</v>
      </c>
    </row>
    <row r="173" spans="3:21">
      <c r="C173" t="s">
        <v>9906</v>
      </c>
      <c r="K173" t="s">
        <v>8718</v>
      </c>
      <c r="U173" t="s">
        <v>9828</v>
      </c>
    </row>
    <row r="174" spans="3:21">
      <c r="D174" t="str">
        <f>"CREATE TABLE "&amp;$H$1&amp;".upk_k40.k40_mm_data("</f>
        <v>CREATE TABLE UPK_IKOU.upk_k40.k40_mm_data(</v>
      </c>
    </row>
    <row r="175" spans="3:21">
      <c r="E175" t="s">
        <v>9927</v>
      </c>
    </row>
    <row r="176" spans="3:21">
      <c r="E176" t="s">
        <v>9962</v>
      </c>
    </row>
    <row r="177" spans="5:5">
      <c r="E177" t="s">
        <v>9963</v>
      </c>
    </row>
    <row r="178" spans="5:5">
      <c r="E178" t="s">
        <v>9928</v>
      </c>
    </row>
    <row r="179" spans="5:5">
      <c r="E179" t="s">
        <v>9964</v>
      </c>
    </row>
    <row r="180" spans="5:5">
      <c r="E180" t="s">
        <v>9965</v>
      </c>
    </row>
    <row r="181" spans="5:5">
      <c r="E181" t="s">
        <v>9966</v>
      </c>
    </row>
    <row r="182" spans="5:5">
      <c r="E182" t="s">
        <v>9967</v>
      </c>
    </row>
    <row r="183" spans="5:5">
      <c r="E183" t="s">
        <v>9968</v>
      </c>
    </row>
    <row r="184" spans="5:5">
      <c r="E184" t="s">
        <v>9969</v>
      </c>
    </row>
    <row r="185" spans="5:5">
      <c r="E185" t="s">
        <v>9970</v>
      </c>
    </row>
    <row r="186" spans="5:5">
      <c r="E186" t="s">
        <v>9971</v>
      </c>
    </row>
    <row r="187" spans="5:5">
      <c r="E187" t="s">
        <v>9972</v>
      </c>
    </row>
    <row r="188" spans="5:5">
      <c r="E188" t="s">
        <v>9973</v>
      </c>
    </row>
    <row r="189" spans="5:5">
      <c r="E189" t="s">
        <v>9974</v>
      </c>
    </row>
    <row r="190" spans="5:5">
      <c r="E190" t="s">
        <v>9975</v>
      </c>
    </row>
    <row r="191" spans="5:5">
      <c r="E191" t="s">
        <v>9976</v>
      </c>
    </row>
    <row r="192" spans="5:5">
      <c r="E192" t="s">
        <v>9977</v>
      </c>
    </row>
    <row r="193" spans="5:5">
      <c r="E193" t="s">
        <v>9978</v>
      </c>
    </row>
    <row r="194" spans="5:5">
      <c r="E194" t="s">
        <v>9979</v>
      </c>
    </row>
    <row r="195" spans="5:5">
      <c r="E195" t="s">
        <v>9980</v>
      </c>
    </row>
    <row r="196" spans="5:5">
      <c r="E196" t="s">
        <v>9981</v>
      </c>
    </row>
    <row r="197" spans="5:5">
      <c r="E197" t="s">
        <v>9982</v>
      </c>
    </row>
    <row r="198" spans="5:5">
      <c r="E198" t="s">
        <v>9983</v>
      </c>
    </row>
    <row r="199" spans="5:5">
      <c r="E199" t="s">
        <v>9984</v>
      </c>
    </row>
    <row r="200" spans="5:5">
      <c r="E200" t="s">
        <v>9985</v>
      </c>
    </row>
    <row r="201" spans="5:5">
      <c r="E201" t="s">
        <v>9986</v>
      </c>
    </row>
    <row r="202" spans="5:5">
      <c r="E202" t="s">
        <v>9987</v>
      </c>
    </row>
    <row r="203" spans="5:5">
      <c r="E203" t="s">
        <v>9988</v>
      </c>
    </row>
    <row r="204" spans="5:5">
      <c r="E204" t="s">
        <v>9989</v>
      </c>
    </row>
    <row r="205" spans="5:5">
      <c r="E205" t="s">
        <v>9990</v>
      </c>
    </row>
    <row r="206" spans="5:5">
      <c r="E206" t="s">
        <v>9991</v>
      </c>
    </row>
    <row r="207" spans="5:5">
      <c r="E207" t="s">
        <v>9992</v>
      </c>
    </row>
    <row r="208" spans="5:5">
      <c r="E208" t="s">
        <v>9993</v>
      </c>
    </row>
    <row r="209" spans="5:5">
      <c r="E209" t="s">
        <v>9994</v>
      </c>
    </row>
    <row r="210" spans="5:5">
      <c r="E210" t="s">
        <v>9995</v>
      </c>
    </row>
    <row r="211" spans="5:5">
      <c r="E211" t="s">
        <v>9996</v>
      </c>
    </row>
    <row r="212" spans="5:5">
      <c r="E212" t="s">
        <v>9997</v>
      </c>
    </row>
    <row r="213" spans="5:5">
      <c r="E213" t="s">
        <v>9998</v>
      </c>
    </row>
    <row r="214" spans="5:5">
      <c r="E214" t="s">
        <v>9999</v>
      </c>
    </row>
    <row r="215" spans="5:5">
      <c r="E215" t="s">
        <v>10000</v>
      </c>
    </row>
    <row r="216" spans="5:5">
      <c r="E216" t="s">
        <v>10001</v>
      </c>
    </row>
    <row r="217" spans="5:5">
      <c r="E217" t="s">
        <v>10002</v>
      </c>
    </row>
    <row r="218" spans="5:5">
      <c r="E218" t="s">
        <v>10003</v>
      </c>
    </row>
    <row r="219" spans="5:5">
      <c r="E219" t="s">
        <v>10004</v>
      </c>
    </row>
    <row r="220" spans="5:5">
      <c r="E220" t="s">
        <v>10005</v>
      </c>
    </row>
    <row r="221" spans="5:5">
      <c r="E221" t="s">
        <v>10006</v>
      </c>
    </row>
    <row r="222" spans="5:5">
      <c r="E222" t="s">
        <v>9955</v>
      </c>
    </row>
    <row r="223" spans="5:5">
      <c r="E223" t="s">
        <v>10009</v>
      </c>
    </row>
    <row r="224" spans="5:5">
      <c r="E224" t="s">
        <v>10007</v>
      </c>
    </row>
    <row r="225" spans="3:21">
      <c r="E225" t="s">
        <v>9931</v>
      </c>
    </row>
    <row r="226" spans="3:21">
      <c r="E226" t="s">
        <v>9932</v>
      </c>
    </row>
    <row r="227" spans="3:21">
      <c r="E227" t="s">
        <v>10008</v>
      </c>
    </row>
    <row r="228" spans="3:21">
      <c r="E228" t="s">
        <v>9934</v>
      </c>
    </row>
    <row r="229" spans="3:21">
      <c r="D229" t="s">
        <v>268</v>
      </c>
    </row>
    <row r="230" spans="3:21">
      <c r="D230" t="str">
        <f>"ALTER TABLE "&amp;$H$1&amp;".upk_k40.k40_mm_data ADD CONSTRAINT ui_k40_mm_data PRIMARY KEY CLUSTERED (data_id);"</f>
        <v>ALTER TABLE UPK_IKOU.upk_k40.k40_mm_data ADD CONSTRAINT ui_k40_mm_data PRIMARY KEY CLUSTERED (data_id);</v>
      </c>
    </row>
    <row r="231" spans="3:21">
      <c r="D231" t="str">
        <f>"CREATE INDEX idx_mm_data_key ON "&amp;$H$1&amp;".upk_k40.k40_mm_data (nendo, make_day, buhin_no, kougu_no, stage_no);"</f>
        <v>CREATE INDEX idx_mm_data_key ON UPK_IKOU.upk_k40.k40_mm_data (nendo, make_day, buhin_no, kougu_no, stage_no);</v>
      </c>
    </row>
    <row r="232" spans="3:21">
      <c r="D232" t="str">
        <f>"CREATE INDEX idx_mm_data_nendo ON "&amp;$H$1&amp;".upk_k40.k40_mm_data (nendo);"</f>
        <v>CREATE INDEX idx_mm_data_nendo ON UPK_IKOU.upk_k40.k40_mm_data (nendo);</v>
      </c>
    </row>
    <row r="233" spans="3:21">
      <c r="D233" t="str">
        <f>"CREATE INDEX idx_mm_data_make_day ON "&amp;$H$1&amp;".upk_k40.k40_mm_data (make_day);"</f>
        <v>CREATE INDEX idx_mm_data_make_day ON UPK_IKOU.upk_k40.k40_mm_data (make_day);</v>
      </c>
    </row>
    <row r="234" spans="3:21">
      <c r="C234" t="s">
        <v>9906</v>
      </c>
      <c r="K234" t="s">
        <v>8750</v>
      </c>
      <c r="U234" t="s">
        <v>9912</v>
      </c>
    </row>
    <row r="235" spans="3:21">
      <c r="D235" t="str">
        <f>"CREATE TABLE "&amp;$H$1&amp;".upk_k40.k40_mm_history("</f>
        <v>CREATE TABLE UPK_IKOU.upk_k40.k40_mm_history(</v>
      </c>
    </row>
    <row r="236" spans="3:21">
      <c r="E236" t="s">
        <v>9927</v>
      </c>
    </row>
    <row r="237" spans="3:21">
      <c r="E237" t="s">
        <v>9962</v>
      </c>
    </row>
    <row r="238" spans="3:21">
      <c r="E238" t="s">
        <v>9963</v>
      </c>
    </row>
    <row r="239" spans="3:21">
      <c r="E239" t="s">
        <v>9928</v>
      </c>
    </row>
    <row r="240" spans="3:21">
      <c r="E240" t="s">
        <v>9964</v>
      </c>
    </row>
    <row r="241" spans="5:5">
      <c r="E241" t="s">
        <v>10010</v>
      </c>
    </row>
    <row r="242" spans="5:5">
      <c r="E242" t="s">
        <v>9967</v>
      </c>
    </row>
    <row r="243" spans="5:5">
      <c r="E243" t="s">
        <v>9968</v>
      </c>
    </row>
    <row r="244" spans="5:5">
      <c r="E244" t="s">
        <v>9969</v>
      </c>
    </row>
    <row r="245" spans="5:5">
      <c r="E245" t="s">
        <v>9970</v>
      </c>
    </row>
    <row r="246" spans="5:5">
      <c r="E246" t="s">
        <v>9971</v>
      </c>
    </row>
    <row r="247" spans="5:5">
      <c r="E247" t="s">
        <v>9972</v>
      </c>
    </row>
    <row r="248" spans="5:5">
      <c r="E248" t="s">
        <v>9973</v>
      </c>
    </row>
    <row r="249" spans="5:5">
      <c r="E249" t="s">
        <v>9974</v>
      </c>
    </row>
    <row r="250" spans="5:5">
      <c r="E250" t="s">
        <v>9975</v>
      </c>
    </row>
    <row r="251" spans="5:5">
      <c r="E251" t="s">
        <v>9976</v>
      </c>
    </row>
    <row r="252" spans="5:5">
      <c r="E252" t="s">
        <v>9977</v>
      </c>
    </row>
    <row r="253" spans="5:5">
      <c r="E253" t="s">
        <v>9978</v>
      </c>
    </row>
    <row r="254" spans="5:5">
      <c r="E254" t="s">
        <v>9979</v>
      </c>
    </row>
    <row r="255" spans="5:5">
      <c r="E255" t="s">
        <v>9980</v>
      </c>
    </row>
    <row r="256" spans="5:5">
      <c r="E256" t="s">
        <v>9981</v>
      </c>
    </row>
    <row r="257" spans="5:5">
      <c r="E257" t="s">
        <v>9982</v>
      </c>
    </row>
    <row r="258" spans="5:5">
      <c r="E258" t="s">
        <v>9983</v>
      </c>
    </row>
    <row r="259" spans="5:5">
      <c r="E259" t="s">
        <v>9984</v>
      </c>
    </row>
    <row r="260" spans="5:5">
      <c r="E260" t="s">
        <v>9985</v>
      </c>
    </row>
    <row r="261" spans="5:5">
      <c r="E261" t="s">
        <v>9986</v>
      </c>
    </row>
    <row r="262" spans="5:5">
      <c r="E262" t="s">
        <v>9987</v>
      </c>
    </row>
    <row r="263" spans="5:5">
      <c r="E263" t="s">
        <v>9988</v>
      </c>
    </row>
    <row r="264" spans="5:5">
      <c r="E264" t="s">
        <v>9989</v>
      </c>
    </row>
    <row r="265" spans="5:5">
      <c r="E265" t="s">
        <v>9990</v>
      </c>
    </row>
    <row r="266" spans="5:5">
      <c r="E266" t="s">
        <v>9991</v>
      </c>
    </row>
    <row r="267" spans="5:5">
      <c r="E267" t="s">
        <v>9992</v>
      </c>
    </row>
    <row r="268" spans="5:5">
      <c r="E268" t="s">
        <v>9993</v>
      </c>
    </row>
    <row r="269" spans="5:5">
      <c r="E269" t="s">
        <v>9994</v>
      </c>
    </row>
    <row r="270" spans="5:5">
      <c r="E270" t="s">
        <v>9995</v>
      </c>
    </row>
    <row r="271" spans="5:5">
      <c r="E271" t="s">
        <v>9996</v>
      </c>
    </row>
    <row r="272" spans="5:5">
      <c r="E272" t="s">
        <v>9997</v>
      </c>
    </row>
    <row r="273" spans="4:5">
      <c r="E273" t="s">
        <v>9998</v>
      </c>
    </row>
    <row r="274" spans="4:5">
      <c r="E274" t="s">
        <v>9999</v>
      </c>
    </row>
    <row r="275" spans="4:5">
      <c r="E275" t="s">
        <v>10000</v>
      </c>
    </row>
    <row r="276" spans="4:5">
      <c r="E276" t="s">
        <v>10001</v>
      </c>
    </row>
    <row r="277" spans="4:5">
      <c r="E277" t="s">
        <v>10002</v>
      </c>
    </row>
    <row r="278" spans="4:5">
      <c r="E278" t="s">
        <v>10003</v>
      </c>
    </row>
    <row r="279" spans="4:5">
      <c r="E279" t="s">
        <v>10004</v>
      </c>
    </row>
    <row r="280" spans="4:5">
      <c r="E280" t="s">
        <v>10005</v>
      </c>
    </row>
    <row r="281" spans="4:5">
      <c r="E281" t="s">
        <v>10006</v>
      </c>
    </row>
    <row r="282" spans="4:5">
      <c r="E282" t="s">
        <v>9955</v>
      </c>
    </row>
    <row r="283" spans="4:5">
      <c r="E283" t="s">
        <v>10009</v>
      </c>
    </row>
    <row r="284" spans="4:5">
      <c r="E284" t="s">
        <v>10011</v>
      </c>
    </row>
    <row r="285" spans="4:5">
      <c r="E285" t="s">
        <v>9931</v>
      </c>
    </row>
    <row r="286" spans="4:5">
      <c r="E286" t="s">
        <v>9958</v>
      </c>
    </row>
    <row r="287" spans="4:5">
      <c r="D287" t="s">
        <v>268</v>
      </c>
    </row>
    <row r="288" spans="4:5">
      <c r="D288" t="str">
        <f>"ALTER TABLE "&amp;$H$1&amp;".upk_k40.k40_mm_history ADD CONSTRAINT ui_k40_mm_history PRIMARY KEY CLUSTERED (data_id);"</f>
        <v>ALTER TABLE UPK_IKOU.upk_k40.k40_mm_history ADD CONSTRAINT ui_k40_mm_history PRIMARY KEY CLUSTERED (data_id);</v>
      </c>
    </row>
    <row r="289" spans="2:21">
      <c r="D289" t="str">
        <f>"CREATE INDEX idx_mm_data_key ON "&amp;$H$1&amp;".upk_k40.k40_mm_history (nendo, make_day, buhin_no, kougu_no, stage_no);"</f>
        <v>CREATE INDEX idx_mm_data_key ON UPK_IKOU.upk_k40.k40_mm_history (nendo, make_day, buhin_no, kougu_no, stage_no);</v>
      </c>
    </row>
    <row r="290" spans="2:21">
      <c r="D290" t="str">
        <f>"CREATE INDEX idx_mm_data_nendo ON "&amp;$H$1&amp;".upk_k40.k40_mm_history (nendo);"</f>
        <v>CREATE INDEX idx_mm_data_nendo ON UPK_IKOU.upk_k40.k40_mm_history (nendo);</v>
      </c>
    </row>
    <row r="291" spans="2:21">
      <c r="D291" t="str">
        <f>"CREATE INDEX idx_mm_data_make_day ON "&amp;$H$1&amp;".upk_k40.k40_mm_history (make_day);"</f>
        <v>CREATE INDEX idx_mm_data_make_day ON UPK_IKOU.upk_k40.k40_mm_history (make_day);</v>
      </c>
    </row>
    <row r="292" spans="2:21">
      <c r="B292" t="s">
        <v>10012</v>
      </c>
    </row>
    <row r="293" spans="2:21">
      <c r="B293" s="443" t="s">
        <v>10109</v>
      </c>
    </row>
    <row r="294" spans="2:21">
      <c r="C294" t="s">
        <v>9905</v>
      </c>
      <c r="K294" t="s">
        <v>288</v>
      </c>
      <c r="U294" t="s">
        <v>9914</v>
      </c>
    </row>
    <row r="295" spans="2:21">
      <c r="D295" t="s">
        <v>10092</v>
      </c>
    </row>
    <row r="296" spans="2:21">
      <c r="D296" t="s">
        <v>10013</v>
      </c>
    </row>
    <row r="297" spans="2:21">
      <c r="D297" t="s">
        <v>10014</v>
      </c>
    </row>
    <row r="298" spans="2:21">
      <c r="D298" t="s">
        <v>10017</v>
      </c>
    </row>
    <row r="299" spans="2:21">
      <c r="C299" t="s">
        <v>9915</v>
      </c>
      <c r="K299" t="s">
        <v>289</v>
      </c>
      <c r="U299" t="s">
        <v>9916</v>
      </c>
    </row>
    <row r="300" spans="2:21">
      <c r="D300" t="s">
        <v>10093</v>
      </c>
    </row>
    <row r="301" spans="2:21">
      <c r="D301" t="s">
        <v>10015</v>
      </c>
    </row>
    <row r="302" spans="2:21">
      <c r="D302" t="s">
        <v>10016</v>
      </c>
    </row>
    <row r="303" spans="2:21">
      <c r="D303" t="s">
        <v>10017</v>
      </c>
    </row>
    <row r="304" spans="2:21">
      <c r="C304" t="s">
        <v>9915</v>
      </c>
      <c r="K304" t="s">
        <v>8629</v>
      </c>
      <c r="U304" t="s">
        <v>9917</v>
      </c>
    </row>
    <row r="305" spans="3:21">
      <c r="D305" t="s">
        <v>10094</v>
      </c>
    </row>
    <row r="306" spans="3:21">
      <c r="D306" t="s">
        <v>10018</v>
      </c>
    </row>
    <row r="307" spans="3:21">
      <c r="D307" t="s">
        <v>10019</v>
      </c>
    </row>
    <row r="308" spans="3:21">
      <c r="D308" t="s">
        <v>10017</v>
      </c>
    </row>
    <row r="309" spans="3:21">
      <c r="C309" t="s">
        <v>9915</v>
      </c>
      <c r="K309" t="s">
        <v>8656</v>
      </c>
      <c r="U309" t="s">
        <v>9918</v>
      </c>
    </row>
    <row r="310" spans="3:21">
      <c r="D310" t="s">
        <v>10095</v>
      </c>
    </row>
    <row r="311" spans="3:21">
      <c r="D311" t="s">
        <v>10020</v>
      </c>
    </row>
    <row r="312" spans="3:21">
      <c r="D312" t="s">
        <v>10021</v>
      </c>
    </row>
    <row r="313" spans="3:21">
      <c r="D313" t="s">
        <v>10022</v>
      </c>
    </row>
    <row r="314" spans="3:21">
      <c r="D314" t="s">
        <v>10023</v>
      </c>
    </row>
    <row r="315" spans="3:21">
      <c r="C315" t="s">
        <v>9915</v>
      </c>
      <c r="K315" t="s">
        <v>252</v>
      </c>
      <c r="U315" t="s">
        <v>254</v>
      </c>
    </row>
    <row r="316" spans="3:21">
      <c r="D316" t="s">
        <v>10096</v>
      </c>
    </row>
    <row r="317" spans="3:21">
      <c r="D317" t="s">
        <v>10024</v>
      </c>
    </row>
    <row r="318" spans="3:21">
      <c r="D318" t="s">
        <v>10025</v>
      </c>
    </row>
    <row r="319" spans="3:21">
      <c r="D319" t="s">
        <v>10026</v>
      </c>
    </row>
    <row r="320" spans="3:21">
      <c r="D320" t="s">
        <v>10027</v>
      </c>
    </row>
    <row r="321" spans="3:21">
      <c r="C321" t="s">
        <v>9915</v>
      </c>
      <c r="K321" t="s">
        <v>253</v>
      </c>
      <c r="U321" t="s">
        <v>255</v>
      </c>
    </row>
    <row r="322" spans="3:21">
      <c r="D322" t="s">
        <v>10097</v>
      </c>
    </row>
    <row r="323" spans="3:21">
      <c r="D323" t="s">
        <v>10028</v>
      </c>
    </row>
    <row r="324" spans="3:21">
      <c r="D324" t="s">
        <v>10029</v>
      </c>
    </row>
    <row r="325" spans="3:21">
      <c r="D325" t="s">
        <v>10030</v>
      </c>
    </row>
    <row r="326" spans="3:21">
      <c r="D326" t="s">
        <v>10031</v>
      </c>
    </row>
    <row r="327" spans="3:21">
      <c r="D327" t="s">
        <v>10032</v>
      </c>
    </row>
    <row r="328" spans="3:21">
      <c r="D328" t="s">
        <v>10098</v>
      </c>
    </row>
    <row r="329" spans="3:21">
      <c r="D329" t="s">
        <v>10099</v>
      </c>
    </row>
    <row r="330" spans="3:21">
      <c r="D330" t="s">
        <v>10100</v>
      </c>
    </row>
    <row r="331" spans="3:21">
      <c r="D331" t="s">
        <v>10033</v>
      </c>
    </row>
    <row r="332" spans="3:21">
      <c r="C332" t="s">
        <v>9915</v>
      </c>
      <c r="K332" t="s">
        <v>8769</v>
      </c>
      <c r="U332" t="s">
        <v>9919</v>
      </c>
    </row>
    <row r="333" spans="3:21">
      <c r="D333" t="s">
        <v>10101</v>
      </c>
    </row>
    <row r="334" spans="3:21">
      <c r="D334" t="s">
        <v>10034</v>
      </c>
    </row>
    <row r="335" spans="3:21">
      <c r="D335" t="s">
        <v>10035</v>
      </c>
    </row>
    <row r="336" spans="3:21">
      <c r="D336" t="s">
        <v>10017</v>
      </c>
    </row>
    <row r="337" spans="3:21">
      <c r="C337" t="s">
        <v>9915</v>
      </c>
      <c r="K337" t="s">
        <v>8787</v>
      </c>
      <c r="U337" t="s">
        <v>9920</v>
      </c>
    </row>
    <row r="338" spans="3:21">
      <c r="D338" t="s">
        <v>10102</v>
      </c>
    </row>
    <row r="339" spans="3:21">
      <c r="D339" t="s">
        <v>10036</v>
      </c>
    </row>
    <row r="340" spans="3:21">
      <c r="D340" t="s">
        <v>10037</v>
      </c>
    </row>
    <row r="341" spans="3:21">
      <c r="D341" t="s">
        <v>10038</v>
      </c>
    </row>
    <row r="342" spans="3:21">
      <c r="C342" t="s">
        <v>9915</v>
      </c>
      <c r="K342" t="s">
        <v>8788</v>
      </c>
      <c r="U342" t="s">
        <v>9921</v>
      </c>
    </row>
    <row r="343" spans="3:21">
      <c r="D343" t="s">
        <v>10103</v>
      </c>
    </row>
    <row r="344" spans="3:21">
      <c r="D344" t="s">
        <v>10039</v>
      </c>
    </row>
    <row r="345" spans="3:21">
      <c r="D345" t="s">
        <v>10037</v>
      </c>
    </row>
    <row r="346" spans="3:21">
      <c r="D346" t="s">
        <v>10040</v>
      </c>
    </row>
    <row r="347" spans="3:21">
      <c r="C347" t="s">
        <v>9915</v>
      </c>
      <c r="K347" t="s">
        <v>9152</v>
      </c>
      <c r="U347" t="s">
        <v>9922</v>
      </c>
    </row>
    <row r="348" spans="3:21">
      <c r="D348" t="s">
        <v>10104</v>
      </c>
    </row>
    <row r="349" spans="3:21">
      <c r="D349" t="s">
        <v>10041</v>
      </c>
    </row>
    <row r="350" spans="3:21">
      <c r="D350" t="s">
        <v>10042</v>
      </c>
    </row>
    <row r="351" spans="3:21">
      <c r="D351" t="s">
        <v>10043</v>
      </c>
    </row>
    <row r="352" spans="3:21">
      <c r="D352" t="s">
        <v>10044</v>
      </c>
    </row>
    <row r="353" spans="3:21">
      <c r="D353" t="s">
        <v>10045</v>
      </c>
    </row>
    <row r="354" spans="3:21">
      <c r="D354" t="s">
        <v>10046</v>
      </c>
    </row>
    <row r="355" spans="3:21">
      <c r="D355" t="s">
        <v>10047</v>
      </c>
    </row>
    <row r="356" spans="3:21">
      <c r="D356" t="s">
        <v>10048</v>
      </c>
    </row>
    <row r="357" spans="3:21">
      <c r="D357" t="s">
        <v>10049</v>
      </c>
    </row>
    <row r="358" spans="3:21">
      <c r="D358" t="s">
        <v>10050</v>
      </c>
    </row>
    <row r="359" spans="3:21">
      <c r="D359" t="s">
        <v>10051</v>
      </c>
    </row>
    <row r="360" spans="3:21">
      <c r="C360" t="s">
        <v>9915</v>
      </c>
      <c r="K360" t="s">
        <v>9216</v>
      </c>
      <c r="U360" t="s">
        <v>9923</v>
      </c>
    </row>
    <row r="361" spans="3:21">
      <c r="D361" t="s">
        <v>10105</v>
      </c>
    </row>
    <row r="362" spans="3:21">
      <c r="D362" t="s">
        <v>10052</v>
      </c>
    </row>
    <row r="363" spans="3:21">
      <c r="D363" t="s">
        <v>10053</v>
      </c>
    </row>
    <row r="364" spans="3:21">
      <c r="D364" t="s">
        <v>10054</v>
      </c>
    </row>
    <row r="365" spans="3:21">
      <c r="D365" t="s">
        <v>10055</v>
      </c>
    </row>
    <row r="366" spans="3:21">
      <c r="D366" t="s">
        <v>10056</v>
      </c>
    </row>
    <row r="367" spans="3:21">
      <c r="D367" t="s">
        <v>10057</v>
      </c>
    </row>
    <row r="368" spans="3:21">
      <c r="D368" t="s">
        <v>10058</v>
      </c>
    </row>
    <row r="369" spans="3:21">
      <c r="D369" t="s">
        <v>10106</v>
      </c>
    </row>
    <row r="370" spans="3:21">
      <c r="C370" t="s">
        <v>9915</v>
      </c>
      <c r="K370" t="s">
        <v>9742</v>
      </c>
      <c r="U370" t="s">
        <v>9924</v>
      </c>
    </row>
    <row r="371" spans="3:21">
      <c r="D371" t="s">
        <v>10107</v>
      </c>
    </row>
    <row r="372" spans="3:21">
      <c r="D372" t="s">
        <v>10059</v>
      </c>
    </row>
    <row r="373" spans="3:21">
      <c r="D373" t="s">
        <v>10060</v>
      </c>
    </row>
    <row r="374" spans="3:21">
      <c r="D374" t="s">
        <v>10061</v>
      </c>
    </row>
    <row r="375" spans="3:21">
      <c r="D375" t="s">
        <v>10062</v>
      </c>
    </row>
    <row r="376" spans="3:21">
      <c r="D376" t="s">
        <v>10063</v>
      </c>
    </row>
    <row r="377" spans="3:21">
      <c r="D377" t="s">
        <v>10064</v>
      </c>
    </row>
    <row r="378" spans="3:21">
      <c r="D378" t="s">
        <v>10065</v>
      </c>
    </row>
    <row r="379" spans="3:21">
      <c r="D379" t="s">
        <v>10066</v>
      </c>
    </row>
    <row r="380" spans="3:21">
      <c r="D380" t="s">
        <v>10067</v>
      </c>
    </row>
    <row r="381" spans="3:21">
      <c r="D381" t="s">
        <v>10068</v>
      </c>
    </row>
    <row r="382" spans="3:21">
      <c r="D382" t="s">
        <v>10069</v>
      </c>
    </row>
    <row r="383" spans="3:21">
      <c r="D383" t="s">
        <v>10070</v>
      </c>
    </row>
    <row r="384" spans="3:21">
      <c r="D384" t="s">
        <v>10071</v>
      </c>
    </row>
    <row r="385" spans="3:21">
      <c r="D385" t="s">
        <v>10072</v>
      </c>
    </row>
    <row r="386" spans="3:21">
      <c r="D386" t="s">
        <v>10073</v>
      </c>
    </row>
    <row r="387" spans="3:21">
      <c r="D387" t="s">
        <v>10074</v>
      </c>
    </row>
    <row r="388" spans="3:21">
      <c r="D388" t="s">
        <v>10075</v>
      </c>
    </row>
    <row r="389" spans="3:21">
      <c r="D389" t="s">
        <v>10076</v>
      </c>
    </row>
    <row r="390" spans="3:21">
      <c r="D390" t="s">
        <v>10077</v>
      </c>
    </row>
    <row r="391" spans="3:21">
      <c r="C391" t="s">
        <v>9915</v>
      </c>
      <c r="K391" t="s">
        <v>9842</v>
      </c>
      <c r="U391" t="s">
        <v>9925</v>
      </c>
    </row>
    <row r="392" spans="3:21">
      <c r="D392" t="s">
        <v>10134</v>
      </c>
    </row>
    <row r="393" spans="3:21">
      <c r="D393" t="s">
        <v>10078</v>
      </c>
    </row>
    <row r="394" spans="3:21">
      <c r="D394" t="s">
        <v>10079</v>
      </c>
    </row>
    <row r="395" spans="3:21">
      <c r="D395" t="s">
        <v>10080</v>
      </c>
    </row>
    <row r="396" spans="3:21">
      <c r="D396" t="s">
        <v>10081</v>
      </c>
    </row>
    <row r="397" spans="3:21">
      <c r="D397" t="s">
        <v>10082</v>
      </c>
    </row>
    <row r="398" spans="3:21">
      <c r="D398" t="s">
        <v>10083</v>
      </c>
    </row>
    <row r="399" spans="3:21">
      <c r="D399" t="s">
        <v>10084</v>
      </c>
    </row>
    <row r="400" spans="3:21">
      <c r="D400" t="s">
        <v>10085</v>
      </c>
    </row>
    <row r="401" spans="1:36">
      <c r="D401" t="s">
        <v>10086</v>
      </c>
    </row>
    <row r="402" spans="1:36">
      <c r="D402" t="s">
        <v>10087</v>
      </c>
    </row>
    <row r="403" spans="1:36">
      <c r="D403" t="s">
        <v>10088</v>
      </c>
    </row>
    <row r="404" spans="1:36">
      <c r="D404" t="s">
        <v>10089</v>
      </c>
    </row>
    <row r="405" spans="1:36">
      <c r="D405" t="s">
        <v>10090</v>
      </c>
    </row>
    <row r="406" spans="1:36">
      <c r="D406" t="s">
        <v>10091</v>
      </c>
    </row>
    <row r="407" spans="1:36">
      <c r="A407" t="s">
        <v>10108</v>
      </c>
    </row>
    <row r="408" spans="1:36">
      <c r="B408" t="s">
        <v>10112</v>
      </c>
      <c r="H408" t="s">
        <v>9302</v>
      </c>
      <c r="AB408" s="57" t="s">
        <v>9303</v>
      </c>
    </row>
    <row r="409" spans="1:36">
      <c r="C409" t="s">
        <v>10113</v>
      </c>
      <c r="Z409" t="s">
        <v>9290</v>
      </c>
      <c r="AA409" t="s">
        <v>9291</v>
      </c>
      <c r="AB409" t="s">
        <v>9292</v>
      </c>
      <c r="AC409" t="s">
        <v>9293</v>
      </c>
      <c r="AD409" t="s">
        <v>9294</v>
      </c>
      <c r="AE409" t="s">
        <v>91</v>
      </c>
      <c r="AF409" t="s">
        <v>90</v>
      </c>
      <c r="AG409" t="s">
        <v>50</v>
      </c>
      <c r="AH409" t="s">
        <v>51</v>
      </c>
      <c r="AI409" t="s">
        <v>52</v>
      </c>
      <c r="AJ409" t="s">
        <v>53</v>
      </c>
    </row>
    <row r="410" spans="1:36">
      <c r="Y410">
        <v>1</v>
      </c>
      <c r="Z410" t="s">
        <v>9298</v>
      </c>
      <c r="AA410" t="s">
        <v>9300</v>
      </c>
      <c r="AB410">
        <v>0</v>
      </c>
      <c r="AC410">
        <v>1</v>
      </c>
      <c r="AD410">
        <v>1</v>
      </c>
      <c r="AE410" t="s">
        <v>9295</v>
      </c>
      <c r="AF410" t="s">
        <v>9295</v>
      </c>
      <c r="AG410" s="399" t="s">
        <v>9305</v>
      </c>
      <c r="AH410">
        <v>433</v>
      </c>
      <c r="AI410" t="s">
        <v>9295</v>
      </c>
      <c r="AJ410" t="s">
        <v>9295</v>
      </c>
    </row>
    <row r="411" spans="1:36">
      <c r="Y411">
        <f t="shared" ref="Y411:Y474" si="0">Y410+1</f>
        <v>2</v>
      </c>
      <c r="Z411" t="s">
        <v>9298</v>
      </c>
      <c r="AA411" t="s">
        <v>9300</v>
      </c>
      <c r="AB411">
        <v>0</v>
      </c>
      <c r="AC411">
        <v>2</v>
      </c>
      <c r="AD411">
        <v>1</v>
      </c>
      <c r="AE411" t="s">
        <v>9295</v>
      </c>
      <c r="AF411" t="s">
        <v>9295</v>
      </c>
      <c r="AG411" s="399" t="s">
        <v>9305</v>
      </c>
      <c r="AH411">
        <v>433</v>
      </c>
      <c r="AI411" t="s">
        <v>9295</v>
      </c>
      <c r="AJ411" t="s">
        <v>9295</v>
      </c>
    </row>
    <row r="412" spans="1:36">
      <c r="Y412">
        <f t="shared" si="0"/>
        <v>3</v>
      </c>
      <c r="Z412" t="s">
        <v>9298</v>
      </c>
      <c r="AA412" t="s">
        <v>9300</v>
      </c>
      <c r="AB412">
        <v>0</v>
      </c>
      <c r="AC412">
        <v>3</v>
      </c>
      <c r="AD412">
        <v>0</v>
      </c>
      <c r="AE412" t="s">
        <v>9295</v>
      </c>
      <c r="AF412" t="s">
        <v>9295</v>
      </c>
      <c r="AG412" s="399" t="s">
        <v>9305</v>
      </c>
      <c r="AH412">
        <v>433</v>
      </c>
      <c r="AI412" t="s">
        <v>9295</v>
      </c>
      <c r="AJ412" t="s">
        <v>9295</v>
      </c>
    </row>
    <row r="413" spans="1:36">
      <c r="Y413">
        <f t="shared" si="0"/>
        <v>4</v>
      </c>
      <c r="Z413" t="s">
        <v>9298</v>
      </c>
      <c r="AA413" t="s">
        <v>9300</v>
      </c>
      <c r="AB413">
        <v>0</v>
      </c>
      <c r="AC413">
        <v>4</v>
      </c>
      <c r="AD413">
        <v>1</v>
      </c>
      <c r="AE413" t="s">
        <v>9295</v>
      </c>
      <c r="AF413" t="s">
        <v>9295</v>
      </c>
      <c r="AG413" s="399" t="s">
        <v>9305</v>
      </c>
      <c r="AH413">
        <v>433</v>
      </c>
      <c r="AI413" t="s">
        <v>9295</v>
      </c>
      <c r="AJ413" t="s">
        <v>9295</v>
      </c>
    </row>
    <row r="414" spans="1:36">
      <c r="Y414">
        <f t="shared" si="0"/>
        <v>5</v>
      </c>
      <c r="Z414" t="s">
        <v>9298</v>
      </c>
      <c r="AA414" t="s">
        <v>9300</v>
      </c>
      <c r="AB414">
        <v>8</v>
      </c>
      <c r="AC414">
        <v>1</v>
      </c>
      <c r="AD414">
        <v>0</v>
      </c>
      <c r="AE414" t="s">
        <v>9295</v>
      </c>
      <c r="AF414" t="s">
        <v>9295</v>
      </c>
      <c r="AG414" s="399" t="s">
        <v>9305</v>
      </c>
      <c r="AH414">
        <v>433</v>
      </c>
      <c r="AI414" t="s">
        <v>9295</v>
      </c>
      <c r="AJ414" t="s">
        <v>9295</v>
      </c>
    </row>
    <row r="415" spans="1:36">
      <c r="Y415">
        <f t="shared" si="0"/>
        <v>6</v>
      </c>
      <c r="Z415" t="s">
        <v>9298</v>
      </c>
      <c r="AA415" t="s">
        <v>9300</v>
      </c>
      <c r="AB415">
        <v>8</v>
      </c>
      <c r="AC415">
        <v>2</v>
      </c>
      <c r="AD415">
        <v>0</v>
      </c>
      <c r="AE415" t="s">
        <v>9295</v>
      </c>
      <c r="AF415" t="s">
        <v>9295</v>
      </c>
      <c r="AG415" s="399" t="s">
        <v>9305</v>
      </c>
      <c r="AH415">
        <v>433</v>
      </c>
      <c r="AI415" t="s">
        <v>9295</v>
      </c>
      <c r="AJ415" t="s">
        <v>9295</v>
      </c>
    </row>
    <row r="416" spans="1:36">
      <c r="Y416">
        <f t="shared" si="0"/>
        <v>7</v>
      </c>
      <c r="Z416" t="s">
        <v>9298</v>
      </c>
      <c r="AA416" t="s">
        <v>9300</v>
      </c>
      <c r="AB416">
        <v>8</v>
      </c>
      <c r="AC416">
        <v>3</v>
      </c>
      <c r="AD416">
        <v>0</v>
      </c>
      <c r="AE416" t="s">
        <v>9295</v>
      </c>
      <c r="AF416" t="s">
        <v>9295</v>
      </c>
      <c r="AG416" s="399" t="s">
        <v>9305</v>
      </c>
      <c r="AH416">
        <v>433</v>
      </c>
      <c r="AI416" t="s">
        <v>9295</v>
      </c>
      <c r="AJ416" t="s">
        <v>9295</v>
      </c>
    </row>
    <row r="417" spans="3:36">
      <c r="Y417">
        <f t="shared" si="0"/>
        <v>8</v>
      </c>
      <c r="Z417" t="s">
        <v>9298</v>
      </c>
      <c r="AA417" t="s">
        <v>9300</v>
      </c>
      <c r="AB417">
        <v>8</v>
      </c>
      <c r="AC417">
        <v>4</v>
      </c>
      <c r="AD417">
        <v>1</v>
      </c>
      <c r="AE417" t="s">
        <v>9295</v>
      </c>
      <c r="AF417" t="s">
        <v>9295</v>
      </c>
      <c r="AG417" s="399" t="s">
        <v>9305</v>
      </c>
      <c r="AH417">
        <v>433</v>
      </c>
      <c r="AI417" t="s">
        <v>9295</v>
      </c>
      <c r="AJ417" t="s">
        <v>9295</v>
      </c>
    </row>
    <row r="418" spans="3:36">
      <c r="Y418">
        <f t="shared" si="0"/>
        <v>9</v>
      </c>
      <c r="Z418" t="s">
        <v>9298</v>
      </c>
      <c r="AA418" t="s">
        <v>9300</v>
      </c>
      <c r="AB418">
        <v>9</v>
      </c>
      <c r="AC418">
        <v>1</v>
      </c>
      <c r="AD418">
        <v>1</v>
      </c>
      <c r="AE418" t="s">
        <v>9295</v>
      </c>
      <c r="AF418" t="s">
        <v>9295</v>
      </c>
      <c r="AG418" s="399" t="s">
        <v>9305</v>
      </c>
      <c r="AH418">
        <v>433</v>
      </c>
      <c r="AI418" t="s">
        <v>9295</v>
      </c>
      <c r="AJ418" t="s">
        <v>9295</v>
      </c>
    </row>
    <row r="419" spans="3:36">
      <c r="Y419">
        <f t="shared" si="0"/>
        <v>10</v>
      </c>
      <c r="Z419" t="s">
        <v>9298</v>
      </c>
      <c r="AA419" t="s">
        <v>9300</v>
      </c>
      <c r="AB419">
        <v>9</v>
      </c>
      <c r="AC419">
        <v>2</v>
      </c>
      <c r="AD419">
        <v>1</v>
      </c>
      <c r="AE419" t="s">
        <v>9295</v>
      </c>
      <c r="AF419" t="s">
        <v>9295</v>
      </c>
      <c r="AG419" s="399" t="s">
        <v>9305</v>
      </c>
      <c r="AH419">
        <v>433</v>
      </c>
      <c r="AI419" t="s">
        <v>9295</v>
      </c>
      <c r="AJ419" t="s">
        <v>9295</v>
      </c>
    </row>
    <row r="420" spans="3:36">
      <c r="Y420">
        <f t="shared" si="0"/>
        <v>11</v>
      </c>
      <c r="Z420" t="s">
        <v>9298</v>
      </c>
      <c r="AA420" t="s">
        <v>9300</v>
      </c>
      <c r="AB420">
        <v>9</v>
      </c>
      <c r="AC420">
        <v>3</v>
      </c>
      <c r="AD420">
        <v>1</v>
      </c>
      <c r="AE420" t="s">
        <v>9295</v>
      </c>
      <c r="AF420" t="s">
        <v>9295</v>
      </c>
      <c r="AG420" s="399" t="s">
        <v>9305</v>
      </c>
      <c r="AH420">
        <v>433</v>
      </c>
      <c r="AI420" t="s">
        <v>9295</v>
      </c>
      <c r="AJ420" t="s">
        <v>9295</v>
      </c>
    </row>
    <row r="421" spans="3:36">
      <c r="Y421">
        <f t="shared" si="0"/>
        <v>12</v>
      </c>
      <c r="Z421" t="s">
        <v>9298</v>
      </c>
      <c r="AA421" t="s">
        <v>9300</v>
      </c>
      <c r="AB421">
        <v>9</v>
      </c>
      <c r="AC421">
        <v>4</v>
      </c>
      <c r="AD421">
        <v>1</v>
      </c>
      <c r="AE421" t="s">
        <v>9295</v>
      </c>
      <c r="AF421" t="s">
        <v>9295</v>
      </c>
      <c r="AG421" s="399" t="s">
        <v>9305</v>
      </c>
      <c r="AH421">
        <v>433</v>
      </c>
      <c r="AI421" t="s">
        <v>9295</v>
      </c>
      <c r="AJ421" t="s">
        <v>9295</v>
      </c>
    </row>
    <row r="422" spans="3:36">
      <c r="C422" t="s">
        <v>10114</v>
      </c>
      <c r="Y422">
        <f t="shared" si="0"/>
        <v>13</v>
      </c>
      <c r="Z422" t="s">
        <v>9308</v>
      </c>
      <c r="AA422" t="s">
        <v>9309</v>
      </c>
      <c r="AB422">
        <v>0</v>
      </c>
      <c r="AC422">
        <v>1</v>
      </c>
      <c r="AD422">
        <v>1</v>
      </c>
      <c r="AE422" t="s">
        <v>9295</v>
      </c>
      <c r="AF422" t="s">
        <v>9295</v>
      </c>
      <c r="AG422" s="399" t="s">
        <v>9305</v>
      </c>
      <c r="AH422">
        <v>433</v>
      </c>
      <c r="AI422" t="s">
        <v>9295</v>
      </c>
      <c r="AJ422" t="s">
        <v>9295</v>
      </c>
    </row>
    <row r="423" spans="3:36">
      <c r="Y423">
        <f t="shared" si="0"/>
        <v>14</v>
      </c>
      <c r="Z423" t="s">
        <v>9308</v>
      </c>
      <c r="AA423" t="s">
        <v>9309</v>
      </c>
      <c r="AB423">
        <v>0</v>
      </c>
      <c r="AC423">
        <v>2</v>
      </c>
      <c r="AD423">
        <v>1</v>
      </c>
      <c r="AE423" t="s">
        <v>9295</v>
      </c>
      <c r="AF423" t="s">
        <v>9295</v>
      </c>
      <c r="AG423" s="399" t="s">
        <v>9305</v>
      </c>
      <c r="AH423">
        <v>433</v>
      </c>
      <c r="AI423" t="s">
        <v>9295</v>
      </c>
      <c r="AJ423" t="s">
        <v>9295</v>
      </c>
    </row>
    <row r="424" spans="3:36">
      <c r="Y424">
        <f t="shared" si="0"/>
        <v>15</v>
      </c>
      <c r="Z424" t="s">
        <v>9308</v>
      </c>
      <c r="AA424" t="s">
        <v>9309</v>
      </c>
      <c r="AB424">
        <v>0</v>
      </c>
      <c r="AC424">
        <v>3</v>
      </c>
      <c r="AD424">
        <v>0</v>
      </c>
      <c r="AE424" t="s">
        <v>9295</v>
      </c>
      <c r="AF424" t="s">
        <v>9295</v>
      </c>
      <c r="AG424" s="399" t="s">
        <v>9305</v>
      </c>
      <c r="AH424">
        <v>433</v>
      </c>
      <c r="AI424" t="s">
        <v>9295</v>
      </c>
      <c r="AJ424" t="s">
        <v>9295</v>
      </c>
    </row>
    <row r="425" spans="3:36">
      <c r="Y425">
        <f t="shared" si="0"/>
        <v>16</v>
      </c>
      <c r="Z425" t="s">
        <v>9308</v>
      </c>
      <c r="AA425" t="s">
        <v>9309</v>
      </c>
      <c r="AB425">
        <v>0</v>
      </c>
      <c r="AC425">
        <v>4</v>
      </c>
      <c r="AD425">
        <v>1</v>
      </c>
      <c r="AE425" t="s">
        <v>9295</v>
      </c>
      <c r="AF425" t="s">
        <v>9295</v>
      </c>
      <c r="AG425" s="399" t="s">
        <v>9305</v>
      </c>
      <c r="AH425">
        <v>433</v>
      </c>
      <c r="AI425" t="s">
        <v>9295</v>
      </c>
      <c r="AJ425" t="s">
        <v>9295</v>
      </c>
    </row>
    <row r="426" spans="3:36">
      <c r="Y426">
        <f t="shared" si="0"/>
        <v>17</v>
      </c>
      <c r="Z426" t="s">
        <v>9308</v>
      </c>
      <c r="AA426" t="s">
        <v>9309</v>
      </c>
      <c r="AB426">
        <v>8</v>
      </c>
      <c r="AC426">
        <v>1</v>
      </c>
      <c r="AD426">
        <v>0</v>
      </c>
      <c r="AE426" t="s">
        <v>9295</v>
      </c>
      <c r="AF426" t="s">
        <v>9295</v>
      </c>
      <c r="AG426" s="399" t="s">
        <v>9305</v>
      </c>
      <c r="AH426">
        <v>433</v>
      </c>
      <c r="AI426" t="s">
        <v>9295</v>
      </c>
      <c r="AJ426" t="s">
        <v>9295</v>
      </c>
    </row>
    <row r="427" spans="3:36">
      <c r="Y427">
        <f t="shared" si="0"/>
        <v>18</v>
      </c>
      <c r="Z427" t="s">
        <v>9308</v>
      </c>
      <c r="AA427" t="s">
        <v>9309</v>
      </c>
      <c r="AB427">
        <v>8</v>
      </c>
      <c r="AC427">
        <v>2</v>
      </c>
      <c r="AD427">
        <v>0</v>
      </c>
      <c r="AE427" t="s">
        <v>9295</v>
      </c>
      <c r="AF427" t="s">
        <v>9295</v>
      </c>
      <c r="AG427" s="399" t="s">
        <v>9305</v>
      </c>
      <c r="AH427">
        <v>433</v>
      </c>
      <c r="AI427" t="s">
        <v>9295</v>
      </c>
      <c r="AJ427" t="s">
        <v>9295</v>
      </c>
    </row>
    <row r="428" spans="3:36">
      <c r="Y428">
        <f t="shared" si="0"/>
        <v>19</v>
      </c>
      <c r="Z428" t="s">
        <v>9308</v>
      </c>
      <c r="AA428" t="s">
        <v>9309</v>
      </c>
      <c r="AB428">
        <v>8</v>
      </c>
      <c r="AC428">
        <v>3</v>
      </c>
      <c r="AD428">
        <v>0</v>
      </c>
      <c r="AE428" t="s">
        <v>9295</v>
      </c>
      <c r="AF428" t="s">
        <v>9295</v>
      </c>
      <c r="AG428" s="399" t="s">
        <v>9305</v>
      </c>
      <c r="AH428">
        <v>433</v>
      </c>
      <c r="AI428" t="s">
        <v>9295</v>
      </c>
      <c r="AJ428" t="s">
        <v>9295</v>
      </c>
    </row>
    <row r="429" spans="3:36">
      <c r="Y429">
        <f t="shared" si="0"/>
        <v>20</v>
      </c>
      <c r="Z429" t="s">
        <v>9308</v>
      </c>
      <c r="AA429" t="s">
        <v>9309</v>
      </c>
      <c r="AB429">
        <v>8</v>
      </c>
      <c r="AC429">
        <v>4</v>
      </c>
      <c r="AD429">
        <v>1</v>
      </c>
      <c r="AE429" t="s">
        <v>9295</v>
      </c>
      <c r="AF429" t="s">
        <v>9295</v>
      </c>
      <c r="AG429" s="399" t="s">
        <v>9305</v>
      </c>
      <c r="AH429">
        <v>433</v>
      </c>
      <c r="AI429" t="s">
        <v>9295</v>
      </c>
      <c r="AJ429" t="s">
        <v>9295</v>
      </c>
    </row>
    <row r="430" spans="3:36">
      <c r="Y430">
        <f t="shared" si="0"/>
        <v>21</v>
      </c>
      <c r="Z430" t="s">
        <v>9308</v>
      </c>
      <c r="AA430" t="s">
        <v>9309</v>
      </c>
      <c r="AB430">
        <v>9</v>
      </c>
      <c r="AC430">
        <v>1</v>
      </c>
      <c r="AD430">
        <v>1</v>
      </c>
      <c r="AE430" t="s">
        <v>9295</v>
      </c>
      <c r="AF430" t="s">
        <v>9295</v>
      </c>
      <c r="AG430" s="399" t="s">
        <v>9305</v>
      </c>
      <c r="AH430">
        <v>433</v>
      </c>
      <c r="AI430" t="s">
        <v>9295</v>
      </c>
      <c r="AJ430" t="s">
        <v>9295</v>
      </c>
    </row>
    <row r="431" spans="3:36">
      <c r="Y431">
        <f t="shared" si="0"/>
        <v>22</v>
      </c>
      <c r="Z431" t="s">
        <v>9308</v>
      </c>
      <c r="AA431" t="s">
        <v>9309</v>
      </c>
      <c r="AB431">
        <v>9</v>
      </c>
      <c r="AC431">
        <v>2</v>
      </c>
      <c r="AD431">
        <v>1</v>
      </c>
      <c r="AE431" t="s">
        <v>9295</v>
      </c>
      <c r="AF431" t="s">
        <v>9295</v>
      </c>
      <c r="AG431" s="399" t="s">
        <v>9305</v>
      </c>
      <c r="AH431">
        <v>433</v>
      </c>
      <c r="AI431" t="s">
        <v>9295</v>
      </c>
      <c r="AJ431" t="s">
        <v>9295</v>
      </c>
    </row>
    <row r="432" spans="3:36">
      <c r="Y432">
        <f t="shared" si="0"/>
        <v>23</v>
      </c>
      <c r="Z432" t="s">
        <v>9308</v>
      </c>
      <c r="AA432" t="s">
        <v>9309</v>
      </c>
      <c r="AB432">
        <v>9</v>
      </c>
      <c r="AC432">
        <v>3</v>
      </c>
      <c r="AD432">
        <v>1</v>
      </c>
      <c r="AE432" t="s">
        <v>9295</v>
      </c>
      <c r="AF432" t="s">
        <v>9295</v>
      </c>
      <c r="AG432" s="399" t="s">
        <v>9305</v>
      </c>
      <c r="AH432">
        <v>433</v>
      </c>
      <c r="AI432" t="s">
        <v>9295</v>
      </c>
      <c r="AJ432" t="s">
        <v>9295</v>
      </c>
    </row>
    <row r="433" spans="3:36">
      <c r="Y433">
        <f t="shared" si="0"/>
        <v>24</v>
      </c>
      <c r="Z433" t="s">
        <v>9308</v>
      </c>
      <c r="AA433" t="s">
        <v>9309</v>
      </c>
      <c r="AB433">
        <v>9</v>
      </c>
      <c r="AC433">
        <v>4</v>
      </c>
      <c r="AD433">
        <v>1</v>
      </c>
      <c r="AE433" t="s">
        <v>9295</v>
      </c>
      <c r="AF433" t="s">
        <v>9295</v>
      </c>
      <c r="AG433" s="399" t="s">
        <v>9305</v>
      </c>
      <c r="AH433">
        <v>433</v>
      </c>
      <c r="AI433" t="s">
        <v>9295</v>
      </c>
      <c r="AJ433" t="s">
        <v>9295</v>
      </c>
    </row>
    <row r="434" spans="3:36">
      <c r="C434" t="s">
        <v>10115</v>
      </c>
      <c r="Y434">
        <f t="shared" si="0"/>
        <v>25</v>
      </c>
      <c r="Z434" t="s">
        <v>9308</v>
      </c>
      <c r="AA434" t="s">
        <v>9315</v>
      </c>
      <c r="AB434">
        <v>0</v>
      </c>
      <c r="AC434">
        <v>1</v>
      </c>
      <c r="AD434">
        <v>1</v>
      </c>
      <c r="AE434" t="s">
        <v>9295</v>
      </c>
      <c r="AF434" t="s">
        <v>9295</v>
      </c>
      <c r="AG434" s="399" t="s">
        <v>9305</v>
      </c>
      <c r="AH434">
        <v>433</v>
      </c>
      <c r="AI434" t="s">
        <v>9295</v>
      </c>
      <c r="AJ434" t="s">
        <v>9295</v>
      </c>
    </row>
    <row r="435" spans="3:36">
      <c r="Y435">
        <f t="shared" si="0"/>
        <v>26</v>
      </c>
      <c r="Z435" t="s">
        <v>9308</v>
      </c>
      <c r="AA435" t="s">
        <v>9315</v>
      </c>
      <c r="AB435">
        <v>0</v>
      </c>
      <c r="AC435">
        <v>2</v>
      </c>
      <c r="AD435">
        <v>1</v>
      </c>
      <c r="AE435" t="s">
        <v>9295</v>
      </c>
      <c r="AF435" t="s">
        <v>9295</v>
      </c>
      <c r="AG435" s="399" t="s">
        <v>9305</v>
      </c>
      <c r="AH435">
        <v>433</v>
      </c>
      <c r="AI435" t="s">
        <v>9295</v>
      </c>
      <c r="AJ435" t="s">
        <v>9295</v>
      </c>
    </row>
    <row r="436" spans="3:36">
      <c r="Y436">
        <f t="shared" si="0"/>
        <v>27</v>
      </c>
      <c r="Z436" t="s">
        <v>9308</v>
      </c>
      <c r="AA436" t="s">
        <v>9315</v>
      </c>
      <c r="AB436">
        <v>0</v>
      </c>
      <c r="AC436">
        <v>3</v>
      </c>
      <c r="AD436">
        <v>0</v>
      </c>
      <c r="AE436" t="s">
        <v>9295</v>
      </c>
      <c r="AF436" t="s">
        <v>9295</v>
      </c>
      <c r="AG436" s="399" t="s">
        <v>9305</v>
      </c>
      <c r="AH436">
        <v>433</v>
      </c>
      <c r="AI436" t="s">
        <v>9295</v>
      </c>
      <c r="AJ436" t="s">
        <v>9295</v>
      </c>
    </row>
    <row r="437" spans="3:36">
      <c r="Y437">
        <f t="shared" si="0"/>
        <v>28</v>
      </c>
      <c r="Z437" t="s">
        <v>9308</v>
      </c>
      <c r="AA437" t="s">
        <v>9315</v>
      </c>
      <c r="AB437">
        <v>0</v>
      </c>
      <c r="AC437">
        <v>4</v>
      </c>
      <c r="AD437">
        <v>1</v>
      </c>
      <c r="AE437" t="s">
        <v>9295</v>
      </c>
      <c r="AF437" t="s">
        <v>9295</v>
      </c>
      <c r="AG437" s="399" t="s">
        <v>9305</v>
      </c>
      <c r="AH437">
        <v>433</v>
      </c>
      <c r="AI437" t="s">
        <v>9295</v>
      </c>
      <c r="AJ437" t="s">
        <v>9295</v>
      </c>
    </row>
    <row r="438" spans="3:36">
      <c r="Y438">
        <f t="shared" si="0"/>
        <v>29</v>
      </c>
      <c r="Z438" t="s">
        <v>9308</v>
      </c>
      <c r="AA438" t="s">
        <v>9315</v>
      </c>
      <c r="AB438">
        <v>8</v>
      </c>
      <c r="AC438">
        <v>1</v>
      </c>
      <c r="AD438">
        <v>0</v>
      </c>
      <c r="AE438" t="s">
        <v>9295</v>
      </c>
      <c r="AF438" t="s">
        <v>9295</v>
      </c>
      <c r="AG438" s="399" t="s">
        <v>9305</v>
      </c>
      <c r="AH438">
        <v>433</v>
      </c>
      <c r="AI438" t="s">
        <v>9295</v>
      </c>
      <c r="AJ438" t="s">
        <v>9295</v>
      </c>
    </row>
    <row r="439" spans="3:36">
      <c r="Y439">
        <f t="shared" si="0"/>
        <v>30</v>
      </c>
      <c r="Z439" t="s">
        <v>9308</v>
      </c>
      <c r="AA439" t="s">
        <v>9315</v>
      </c>
      <c r="AB439">
        <v>8</v>
      </c>
      <c r="AC439">
        <v>2</v>
      </c>
      <c r="AD439">
        <v>0</v>
      </c>
      <c r="AE439" t="s">
        <v>9295</v>
      </c>
      <c r="AF439" t="s">
        <v>9295</v>
      </c>
      <c r="AG439" s="399" t="s">
        <v>9305</v>
      </c>
      <c r="AH439">
        <v>433</v>
      </c>
      <c r="AI439" t="s">
        <v>9295</v>
      </c>
      <c r="AJ439" t="s">
        <v>9295</v>
      </c>
    </row>
    <row r="440" spans="3:36">
      <c r="Y440">
        <f t="shared" si="0"/>
        <v>31</v>
      </c>
      <c r="Z440" t="s">
        <v>9308</v>
      </c>
      <c r="AA440" t="s">
        <v>9315</v>
      </c>
      <c r="AB440">
        <v>8</v>
      </c>
      <c r="AC440">
        <v>3</v>
      </c>
      <c r="AD440">
        <v>0</v>
      </c>
      <c r="AE440" t="s">
        <v>9295</v>
      </c>
      <c r="AF440" t="s">
        <v>9295</v>
      </c>
      <c r="AG440" s="399" t="s">
        <v>9305</v>
      </c>
      <c r="AH440">
        <v>433</v>
      </c>
      <c r="AI440" t="s">
        <v>9295</v>
      </c>
      <c r="AJ440" t="s">
        <v>9295</v>
      </c>
    </row>
    <row r="441" spans="3:36">
      <c r="Y441">
        <f t="shared" si="0"/>
        <v>32</v>
      </c>
      <c r="Z441" t="s">
        <v>9308</v>
      </c>
      <c r="AA441" t="s">
        <v>9315</v>
      </c>
      <c r="AB441">
        <v>8</v>
      </c>
      <c r="AC441">
        <v>4</v>
      </c>
      <c r="AD441">
        <v>1</v>
      </c>
      <c r="AE441" t="s">
        <v>9295</v>
      </c>
      <c r="AF441" t="s">
        <v>9295</v>
      </c>
      <c r="AG441" s="399" t="s">
        <v>9305</v>
      </c>
      <c r="AH441">
        <v>433</v>
      </c>
      <c r="AI441" t="s">
        <v>9295</v>
      </c>
      <c r="AJ441" t="s">
        <v>9295</v>
      </c>
    </row>
    <row r="442" spans="3:36">
      <c r="Y442">
        <f t="shared" si="0"/>
        <v>33</v>
      </c>
      <c r="Z442" t="s">
        <v>9308</v>
      </c>
      <c r="AA442" t="s">
        <v>9315</v>
      </c>
      <c r="AB442">
        <v>9</v>
      </c>
      <c r="AC442">
        <v>1</v>
      </c>
      <c r="AD442">
        <v>1</v>
      </c>
      <c r="AE442" t="s">
        <v>9295</v>
      </c>
      <c r="AF442" t="s">
        <v>9295</v>
      </c>
      <c r="AG442" s="399" t="s">
        <v>9305</v>
      </c>
      <c r="AH442">
        <v>433</v>
      </c>
      <c r="AI442" t="s">
        <v>9295</v>
      </c>
      <c r="AJ442" t="s">
        <v>9295</v>
      </c>
    </row>
    <row r="443" spans="3:36">
      <c r="Y443">
        <f t="shared" si="0"/>
        <v>34</v>
      </c>
      <c r="Z443" t="s">
        <v>9308</v>
      </c>
      <c r="AA443" t="s">
        <v>9315</v>
      </c>
      <c r="AB443">
        <v>9</v>
      </c>
      <c r="AC443">
        <v>2</v>
      </c>
      <c r="AD443">
        <v>1</v>
      </c>
      <c r="AE443" t="s">
        <v>9295</v>
      </c>
      <c r="AF443" t="s">
        <v>9295</v>
      </c>
      <c r="AG443" s="399" t="s">
        <v>9305</v>
      </c>
      <c r="AH443">
        <v>433</v>
      </c>
      <c r="AI443" t="s">
        <v>9295</v>
      </c>
      <c r="AJ443" t="s">
        <v>9295</v>
      </c>
    </row>
    <row r="444" spans="3:36">
      <c r="Y444">
        <f t="shared" si="0"/>
        <v>35</v>
      </c>
      <c r="Z444" t="s">
        <v>9308</v>
      </c>
      <c r="AA444" t="s">
        <v>9315</v>
      </c>
      <c r="AB444">
        <v>9</v>
      </c>
      <c r="AC444">
        <v>3</v>
      </c>
      <c r="AD444">
        <v>1</v>
      </c>
      <c r="AE444" t="s">
        <v>9295</v>
      </c>
      <c r="AF444" t="s">
        <v>9295</v>
      </c>
      <c r="AG444" s="399" t="s">
        <v>9305</v>
      </c>
      <c r="AH444">
        <v>433</v>
      </c>
      <c r="AI444" t="s">
        <v>9295</v>
      </c>
      <c r="AJ444" t="s">
        <v>9295</v>
      </c>
    </row>
    <row r="445" spans="3:36">
      <c r="Y445">
        <f t="shared" si="0"/>
        <v>36</v>
      </c>
      <c r="Z445" t="s">
        <v>9308</v>
      </c>
      <c r="AA445" t="s">
        <v>9315</v>
      </c>
      <c r="AB445">
        <v>9</v>
      </c>
      <c r="AC445">
        <v>4</v>
      </c>
      <c r="AD445">
        <v>1</v>
      </c>
      <c r="AE445" t="s">
        <v>9295</v>
      </c>
      <c r="AF445" t="s">
        <v>9295</v>
      </c>
      <c r="AG445" s="399" t="s">
        <v>9305</v>
      </c>
      <c r="AH445">
        <v>433</v>
      </c>
      <c r="AI445" t="s">
        <v>9295</v>
      </c>
      <c r="AJ445" t="s">
        <v>9295</v>
      </c>
    </row>
    <row r="446" spans="3:36">
      <c r="C446" t="s">
        <v>9329</v>
      </c>
      <c r="Y446">
        <f t="shared" si="0"/>
        <v>37</v>
      </c>
      <c r="Z446" t="s">
        <v>9308</v>
      </c>
      <c r="AA446" t="s">
        <v>9330</v>
      </c>
      <c r="AB446">
        <v>0</v>
      </c>
      <c r="AC446">
        <v>1</v>
      </c>
      <c r="AD446">
        <v>1</v>
      </c>
      <c r="AE446" t="s">
        <v>9295</v>
      </c>
      <c r="AF446" t="s">
        <v>9295</v>
      </c>
      <c r="AG446" s="399" t="s">
        <v>9305</v>
      </c>
      <c r="AH446">
        <v>433</v>
      </c>
      <c r="AI446" t="s">
        <v>9295</v>
      </c>
      <c r="AJ446" t="s">
        <v>9295</v>
      </c>
    </row>
    <row r="447" spans="3:36">
      <c r="Y447">
        <f t="shared" si="0"/>
        <v>38</v>
      </c>
      <c r="Z447" t="s">
        <v>9308</v>
      </c>
      <c r="AA447" t="s">
        <v>9330</v>
      </c>
      <c r="AB447">
        <v>0</v>
      </c>
      <c r="AC447">
        <v>2</v>
      </c>
      <c r="AD447">
        <v>1</v>
      </c>
      <c r="AE447" t="s">
        <v>9295</v>
      </c>
      <c r="AF447" t="s">
        <v>9295</v>
      </c>
      <c r="AG447" s="399" t="s">
        <v>9305</v>
      </c>
      <c r="AH447">
        <v>433</v>
      </c>
      <c r="AI447" t="s">
        <v>9295</v>
      </c>
      <c r="AJ447" t="s">
        <v>9295</v>
      </c>
    </row>
    <row r="448" spans="3:36">
      <c r="Y448">
        <f t="shared" si="0"/>
        <v>39</v>
      </c>
      <c r="Z448" t="s">
        <v>9308</v>
      </c>
      <c r="AA448" t="s">
        <v>9330</v>
      </c>
      <c r="AB448">
        <v>0</v>
      </c>
      <c r="AC448">
        <v>3</v>
      </c>
      <c r="AD448">
        <v>0</v>
      </c>
      <c r="AE448" t="s">
        <v>9295</v>
      </c>
      <c r="AF448" t="s">
        <v>9295</v>
      </c>
      <c r="AG448" s="399" t="s">
        <v>9305</v>
      </c>
      <c r="AH448">
        <v>433</v>
      </c>
      <c r="AI448" t="s">
        <v>9295</v>
      </c>
      <c r="AJ448" t="s">
        <v>9295</v>
      </c>
    </row>
    <row r="449" spans="3:36">
      <c r="Y449">
        <f t="shared" si="0"/>
        <v>40</v>
      </c>
      <c r="Z449" t="s">
        <v>9308</v>
      </c>
      <c r="AA449" t="s">
        <v>9330</v>
      </c>
      <c r="AB449">
        <v>0</v>
      </c>
      <c r="AC449">
        <v>4</v>
      </c>
      <c r="AD449">
        <v>1</v>
      </c>
      <c r="AE449" t="s">
        <v>9295</v>
      </c>
      <c r="AF449" t="s">
        <v>9295</v>
      </c>
      <c r="AG449" s="399" t="s">
        <v>9305</v>
      </c>
      <c r="AH449">
        <v>433</v>
      </c>
      <c r="AI449" t="s">
        <v>9295</v>
      </c>
      <c r="AJ449" t="s">
        <v>9295</v>
      </c>
    </row>
    <row r="450" spans="3:36">
      <c r="Y450">
        <f t="shared" si="0"/>
        <v>41</v>
      </c>
      <c r="Z450" t="s">
        <v>9308</v>
      </c>
      <c r="AA450" t="s">
        <v>9330</v>
      </c>
      <c r="AB450">
        <v>8</v>
      </c>
      <c r="AC450">
        <v>1</v>
      </c>
      <c r="AD450">
        <v>0</v>
      </c>
      <c r="AE450" t="s">
        <v>9295</v>
      </c>
      <c r="AF450" t="s">
        <v>9295</v>
      </c>
      <c r="AG450" s="399" t="s">
        <v>9305</v>
      </c>
      <c r="AH450">
        <v>433</v>
      </c>
      <c r="AI450" t="s">
        <v>9295</v>
      </c>
      <c r="AJ450" t="s">
        <v>9295</v>
      </c>
    </row>
    <row r="451" spans="3:36">
      <c r="Y451">
        <f t="shared" si="0"/>
        <v>42</v>
      </c>
      <c r="Z451" t="s">
        <v>9308</v>
      </c>
      <c r="AA451" t="s">
        <v>9330</v>
      </c>
      <c r="AB451">
        <v>8</v>
      </c>
      <c r="AC451">
        <v>2</v>
      </c>
      <c r="AD451">
        <v>0</v>
      </c>
      <c r="AE451" t="s">
        <v>9295</v>
      </c>
      <c r="AF451" t="s">
        <v>9295</v>
      </c>
      <c r="AG451" s="399" t="s">
        <v>9305</v>
      </c>
      <c r="AH451">
        <v>433</v>
      </c>
      <c r="AI451" t="s">
        <v>9295</v>
      </c>
      <c r="AJ451" t="s">
        <v>9295</v>
      </c>
    </row>
    <row r="452" spans="3:36">
      <c r="Y452">
        <f t="shared" si="0"/>
        <v>43</v>
      </c>
      <c r="Z452" t="s">
        <v>9308</v>
      </c>
      <c r="AA452" t="s">
        <v>9330</v>
      </c>
      <c r="AB452">
        <v>8</v>
      </c>
      <c r="AC452">
        <v>3</v>
      </c>
      <c r="AD452">
        <v>0</v>
      </c>
      <c r="AE452" t="s">
        <v>9295</v>
      </c>
      <c r="AF452" t="s">
        <v>9295</v>
      </c>
      <c r="AG452" s="399" t="s">
        <v>9305</v>
      </c>
      <c r="AH452">
        <v>433</v>
      </c>
      <c r="AI452" t="s">
        <v>9295</v>
      </c>
      <c r="AJ452" t="s">
        <v>9295</v>
      </c>
    </row>
    <row r="453" spans="3:36">
      <c r="Y453">
        <f t="shared" si="0"/>
        <v>44</v>
      </c>
      <c r="Z453" t="s">
        <v>9308</v>
      </c>
      <c r="AA453" t="s">
        <v>9330</v>
      </c>
      <c r="AB453">
        <v>8</v>
      </c>
      <c r="AC453">
        <v>4</v>
      </c>
      <c r="AD453">
        <v>1</v>
      </c>
      <c r="AE453" t="s">
        <v>9295</v>
      </c>
      <c r="AF453" t="s">
        <v>9295</v>
      </c>
      <c r="AG453" s="399" t="s">
        <v>9305</v>
      </c>
      <c r="AH453">
        <v>433</v>
      </c>
      <c r="AI453" t="s">
        <v>9295</v>
      </c>
      <c r="AJ453" t="s">
        <v>9295</v>
      </c>
    </row>
    <row r="454" spans="3:36">
      <c r="Y454">
        <f t="shared" si="0"/>
        <v>45</v>
      </c>
      <c r="Z454" t="s">
        <v>9308</v>
      </c>
      <c r="AA454" t="s">
        <v>9330</v>
      </c>
      <c r="AB454">
        <v>9</v>
      </c>
      <c r="AC454">
        <v>1</v>
      </c>
      <c r="AD454">
        <v>1</v>
      </c>
      <c r="AE454" t="s">
        <v>9295</v>
      </c>
      <c r="AF454" t="s">
        <v>9295</v>
      </c>
      <c r="AG454" s="399" t="s">
        <v>9305</v>
      </c>
      <c r="AH454">
        <v>433</v>
      </c>
      <c r="AI454" t="s">
        <v>9295</v>
      </c>
      <c r="AJ454" t="s">
        <v>9295</v>
      </c>
    </row>
    <row r="455" spans="3:36">
      <c r="Y455">
        <f t="shared" si="0"/>
        <v>46</v>
      </c>
      <c r="Z455" t="s">
        <v>9308</v>
      </c>
      <c r="AA455" t="s">
        <v>9330</v>
      </c>
      <c r="AB455">
        <v>9</v>
      </c>
      <c r="AC455">
        <v>2</v>
      </c>
      <c r="AD455">
        <v>1</v>
      </c>
      <c r="AE455" t="s">
        <v>9295</v>
      </c>
      <c r="AF455" t="s">
        <v>9295</v>
      </c>
      <c r="AG455" s="399" t="s">
        <v>9305</v>
      </c>
      <c r="AH455">
        <v>433</v>
      </c>
      <c r="AI455" t="s">
        <v>9295</v>
      </c>
      <c r="AJ455" t="s">
        <v>9295</v>
      </c>
    </row>
    <row r="456" spans="3:36">
      <c r="Y456">
        <f t="shared" si="0"/>
        <v>47</v>
      </c>
      <c r="Z456" t="s">
        <v>9308</v>
      </c>
      <c r="AA456" t="s">
        <v>9330</v>
      </c>
      <c r="AB456">
        <v>9</v>
      </c>
      <c r="AC456">
        <v>3</v>
      </c>
      <c r="AD456">
        <v>1</v>
      </c>
      <c r="AE456" t="s">
        <v>9295</v>
      </c>
      <c r="AF456" t="s">
        <v>9295</v>
      </c>
      <c r="AG456" s="399" t="s">
        <v>9305</v>
      </c>
      <c r="AH456">
        <v>433</v>
      </c>
      <c r="AI456" t="s">
        <v>9295</v>
      </c>
      <c r="AJ456" t="s">
        <v>9295</v>
      </c>
    </row>
    <row r="457" spans="3:36">
      <c r="Y457">
        <f t="shared" si="0"/>
        <v>48</v>
      </c>
      <c r="Z457" t="s">
        <v>9308</v>
      </c>
      <c r="AA457" t="s">
        <v>9330</v>
      </c>
      <c r="AB457">
        <v>9</v>
      </c>
      <c r="AC457">
        <v>4</v>
      </c>
      <c r="AD457">
        <v>1</v>
      </c>
      <c r="AE457" t="s">
        <v>9295</v>
      </c>
      <c r="AF457" t="s">
        <v>9295</v>
      </c>
      <c r="AG457" s="399" t="s">
        <v>9305</v>
      </c>
      <c r="AH457">
        <v>433</v>
      </c>
      <c r="AI457" t="s">
        <v>9295</v>
      </c>
      <c r="AJ457" t="s">
        <v>9295</v>
      </c>
    </row>
    <row r="458" spans="3:36">
      <c r="C458" t="s">
        <v>9418</v>
      </c>
      <c r="Y458">
        <f t="shared" si="0"/>
        <v>49</v>
      </c>
      <c r="Z458" t="s">
        <v>9308</v>
      </c>
      <c r="AA458" t="s">
        <v>9419</v>
      </c>
      <c r="AB458">
        <v>0</v>
      </c>
      <c r="AC458">
        <v>1</v>
      </c>
      <c r="AD458">
        <v>1</v>
      </c>
      <c r="AE458" t="s">
        <v>9295</v>
      </c>
      <c r="AF458" t="s">
        <v>9295</v>
      </c>
      <c r="AG458" s="399" t="s">
        <v>9305</v>
      </c>
      <c r="AH458">
        <v>433</v>
      </c>
      <c r="AI458" t="s">
        <v>9295</v>
      </c>
      <c r="AJ458" t="s">
        <v>9295</v>
      </c>
    </row>
    <row r="459" spans="3:36">
      <c r="Y459">
        <f t="shared" si="0"/>
        <v>50</v>
      </c>
      <c r="Z459" t="s">
        <v>9308</v>
      </c>
      <c r="AA459" t="s">
        <v>9419</v>
      </c>
      <c r="AB459">
        <v>0</v>
      </c>
      <c r="AC459">
        <v>2</v>
      </c>
      <c r="AD459">
        <v>1</v>
      </c>
      <c r="AE459" t="s">
        <v>9295</v>
      </c>
      <c r="AF459" t="s">
        <v>9295</v>
      </c>
      <c r="AG459" s="399" t="s">
        <v>9305</v>
      </c>
      <c r="AH459">
        <v>433</v>
      </c>
      <c r="AI459" t="s">
        <v>9295</v>
      </c>
      <c r="AJ459" t="s">
        <v>9295</v>
      </c>
    </row>
    <row r="460" spans="3:36">
      <c r="Y460">
        <f t="shared" si="0"/>
        <v>51</v>
      </c>
      <c r="Z460" t="s">
        <v>9308</v>
      </c>
      <c r="AA460" t="s">
        <v>9419</v>
      </c>
      <c r="AB460">
        <v>0</v>
      </c>
      <c r="AC460">
        <v>3</v>
      </c>
      <c r="AD460">
        <v>0</v>
      </c>
      <c r="AE460" t="s">
        <v>9295</v>
      </c>
      <c r="AF460" t="s">
        <v>9295</v>
      </c>
      <c r="AG460" s="399" t="s">
        <v>9305</v>
      </c>
      <c r="AH460">
        <v>433</v>
      </c>
      <c r="AI460" t="s">
        <v>9295</v>
      </c>
      <c r="AJ460" t="s">
        <v>9295</v>
      </c>
    </row>
    <row r="461" spans="3:36">
      <c r="Y461">
        <f t="shared" si="0"/>
        <v>52</v>
      </c>
      <c r="Z461" t="s">
        <v>9308</v>
      </c>
      <c r="AA461" t="s">
        <v>9419</v>
      </c>
      <c r="AB461">
        <v>0</v>
      </c>
      <c r="AC461">
        <v>4</v>
      </c>
      <c r="AD461">
        <v>1</v>
      </c>
      <c r="AE461" t="s">
        <v>9295</v>
      </c>
      <c r="AF461" t="s">
        <v>9295</v>
      </c>
      <c r="AG461" s="399" t="s">
        <v>9305</v>
      </c>
      <c r="AH461">
        <v>433</v>
      </c>
      <c r="AI461" t="s">
        <v>9295</v>
      </c>
      <c r="AJ461" t="s">
        <v>9295</v>
      </c>
    </row>
    <row r="462" spans="3:36">
      <c r="Y462">
        <f t="shared" si="0"/>
        <v>53</v>
      </c>
      <c r="Z462" t="s">
        <v>9308</v>
      </c>
      <c r="AA462" t="s">
        <v>9419</v>
      </c>
      <c r="AB462">
        <v>8</v>
      </c>
      <c r="AC462">
        <v>1</v>
      </c>
      <c r="AD462">
        <v>0</v>
      </c>
      <c r="AE462" t="s">
        <v>9295</v>
      </c>
      <c r="AF462" t="s">
        <v>9295</v>
      </c>
      <c r="AG462" s="399" t="s">
        <v>9305</v>
      </c>
      <c r="AH462">
        <v>433</v>
      </c>
      <c r="AI462" t="s">
        <v>9295</v>
      </c>
      <c r="AJ462" t="s">
        <v>9295</v>
      </c>
    </row>
    <row r="463" spans="3:36">
      <c r="Y463">
        <f t="shared" si="0"/>
        <v>54</v>
      </c>
      <c r="Z463" t="s">
        <v>9308</v>
      </c>
      <c r="AA463" t="s">
        <v>9419</v>
      </c>
      <c r="AB463">
        <v>8</v>
      </c>
      <c r="AC463">
        <v>2</v>
      </c>
      <c r="AD463">
        <v>0</v>
      </c>
      <c r="AE463" t="s">
        <v>9295</v>
      </c>
      <c r="AF463" t="s">
        <v>9295</v>
      </c>
      <c r="AG463" s="399" t="s">
        <v>9305</v>
      </c>
      <c r="AH463">
        <v>433</v>
      </c>
      <c r="AI463" t="s">
        <v>9295</v>
      </c>
      <c r="AJ463" t="s">
        <v>9295</v>
      </c>
    </row>
    <row r="464" spans="3:36">
      <c r="Y464">
        <f t="shared" si="0"/>
        <v>55</v>
      </c>
      <c r="Z464" t="s">
        <v>9308</v>
      </c>
      <c r="AA464" t="s">
        <v>9419</v>
      </c>
      <c r="AB464">
        <v>8</v>
      </c>
      <c r="AC464">
        <v>3</v>
      </c>
      <c r="AD464">
        <v>0</v>
      </c>
      <c r="AE464" t="s">
        <v>9295</v>
      </c>
      <c r="AF464" t="s">
        <v>9295</v>
      </c>
      <c r="AG464" s="399" t="s">
        <v>9305</v>
      </c>
      <c r="AH464">
        <v>433</v>
      </c>
      <c r="AI464" t="s">
        <v>9295</v>
      </c>
      <c r="AJ464" t="s">
        <v>9295</v>
      </c>
    </row>
    <row r="465" spans="3:36">
      <c r="Y465">
        <f t="shared" si="0"/>
        <v>56</v>
      </c>
      <c r="Z465" t="s">
        <v>9308</v>
      </c>
      <c r="AA465" t="s">
        <v>9419</v>
      </c>
      <c r="AB465">
        <v>8</v>
      </c>
      <c r="AC465">
        <v>4</v>
      </c>
      <c r="AD465">
        <v>1</v>
      </c>
      <c r="AE465" t="s">
        <v>9295</v>
      </c>
      <c r="AF465" t="s">
        <v>9295</v>
      </c>
      <c r="AG465" s="399" t="s">
        <v>9305</v>
      </c>
      <c r="AH465">
        <v>433</v>
      </c>
      <c r="AI465" t="s">
        <v>9295</v>
      </c>
      <c r="AJ465" t="s">
        <v>9295</v>
      </c>
    </row>
    <row r="466" spans="3:36">
      <c r="Y466">
        <f t="shared" si="0"/>
        <v>57</v>
      </c>
      <c r="Z466" t="s">
        <v>9308</v>
      </c>
      <c r="AA466" t="s">
        <v>9419</v>
      </c>
      <c r="AB466">
        <v>9</v>
      </c>
      <c r="AC466">
        <v>1</v>
      </c>
      <c r="AD466">
        <v>1</v>
      </c>
      <c r="AE466" t="s">
        <v>9295</v>
      </c>
      <c r="AF466" t="s">
        <v>9295</v>
      </c>
      <c r="AG466" s="399" t="s">
        <v>9305</v>
      </c>
      <c r="AH466">
        <v>433</v>
      </c>
      <c r="AI466" t="s">
        <v>9295</v>
      </c>
      <c r="AJ466" t="s">
        <v>9295</v>
      </c>
    </row>
    <row r="467" spans="3:36">
      <c r="Y467">
        <f t="shared" si="0"/>
        <v>58</v>
      </c>
      <c r="Z467" t="s">
        <v>9308</v>
      </c>
      <c r="AA467" t="s">
        <v>9419</v>
      </c>
      <c r="AB467">
        <v>9</v>
      </c>
      <c r="AC467">
        <v>2</v>
      </c>
      <c r="AD467">
        <v>1</v>
      </c>
      <c r="AE467" t="s">
        <v>9295</v>
      </c>
      <c r="AF467" t="s">
        <v>9295</v>
      </c>
      <c r="AG467" s="399" t="s">
        <v>9305</v>
      </c>
      <c r="AH467">
        <v>433</v>
      </c>
      <c r="AI467" t="s">
        <v>9295</v>
      </c>
      <c r="AJ467" t="s">
        <v>9295</v>
      </c>
    </row>
    <row r="468" spans="3:36">
      <c r="Y468">
        <f t="shared" si="0"/>
        <v>59</v>
      </c>
      <c r="Z468" t="s">
        <v>9308</v>
      </c>
      <c r="AA468" t="s">
        <v>9419</v>
      </c>
      <c r="AB468">
        <v>9</v>
      </c>
      <c r="AC468">
        <v>3</v>
      </c>
      <c r="AD468">
        <v>1</v>
      </c>
      <c r="AE468" t="s">
        <v>9295</v>
      </c>
      <c r="AF468" t="s">
        <v>9295</v>
      </c>
      <c r="AG468" s="399" t="s">
        <v>9305</v>
      </c>
      <c r="AH468">
        <v>433</v>
      </c>
      <c r="AI468" t="s">
        <v>9295</v>
      </c>
      <c r="AJ468" t="s">
        <v>9295</v>
      </c>
    </row>
    <row r="469" spans="3:36">
      <c r="Y469">
        <f t="shared" si="0"/>
        <v>60</v>
      </c>
      <c r="Z469" t="s">
        <v>9308</v>
      </c>
      <c r="AA469" t="s">
        <v>9419</v>
      </c>
      <c r="AB469">
        <v>9</v>
      </c>
      <c r="AC469">
        <v>4</v>
      </c>
      <c r="AD469">
        <v>1</v>
      </c>
      <c r="AE469" t="s">
        <v>9295</v>
      </c>
      <c r="AF469" t="s">
        <v>9295</v>
      </c>
      <c r="AG469" s="399" t="s">
        <v>9305</v>
      </c>
      <c r="AH469">
        <v>433</v>
      </c>
      <c r="AI469" t="s">
        <v>9295</v>
      </c>
      <c r="AJ469" t="s">
        <v>9295</v>
      </c>
    </row>
    <row r="470" spans="3:36">
      <c r="C470" t="s">
        <v>9439</v>
      </c>
      <c r="Y470">
        <f t="shared" si="0"/>
        <v>61</v>
      </c>
      <c r="Z470" t="s">
        <v>9308</v>
      </c>
      <c r="AA470" t="s">
        <v>9440</v>
      </c>
      <c r="AB470">
        <v>0</v>
      </c>
      <c r="AC470">
        <v>1</v>
      </c>
      <c r="AD470">
        <v>1</v>
      </c>
      <c r="AE470" t="s">
        <v>9295</v>
      </c>
      <c r="AF470" t="s">
        <v>9295</v>
      </c>
      <c r="AG470" s="399" t="s">
        <v>9305</v>
      </c>
      <c r="AH470">
        <v>433</v>
      </c>
      <c r="AI470" t="s">
        <v>9295</v>
      </c>
      <c r="AJ470" t="s">
        <v>9295</v>
      </c>
    </row>
    <row r="471" spans="3:36">
      <c r="Y471">
        <f t="shared" si="0"/>
        <v>62</v>
      </c>
      <c r="Z471" t="s">
        <v>9308</v>
      </c>
      <c r="AA471" t="s">
        <v>9440</v>
      </c>
      <c r="AB471">
        <v>0</v>
      </c>
      <c r="AC471">
        <v>2</v>
      </c>
      <c r="AD471">
        <v>1</v>
      </c>
      <c r="AE471" t="s">
        <v>9295</v>
      </c>
      <c r="AF471" t="s">
        <v>9295</v>
      </c>
      <c r="AG471" s="399" t="s">
        <v>9305</v>
      </c>
      <c r="AH471">
        <v>433</v>
      </c>
      <c r="AI471" t="s">
        <v>9295</v>
      </c>
      <c r="AJ471" t="s">
        <v>9295</v>
      </c>
    </row>
    <row r="472" spans="3:36">
      <c r="Y472">
        <f t="shared" si="0"/>
        <v>63</v>
      </c>
      <c r="Z472" t="s">
        <v>9308</v>
      </c>
      <c r="AA472" t="s">
        <v>9440</v>
      </c>
      <c r="AB472">
        <v>0</v>
      </c>
      <c r="AC472">
        <v>3</v>
      </c>
      <c r="AD472">
        <v>0</v>
      </c>
      <c r="AE472" t="s">
        <v>9295</v>
      </c>
      <c r="AF472" t="s">
        <v>9295</v>
      </c>
      <c r="AG472" s="399" t="s">
        <v>9305</v>
      </c>
      <c r="AH472">
        <v>433</v>
      </c>
      <c r="AI472" t="s">
        <v>9295</v>
      </c>
      <c r="AJ472" t="s">
        <v>9295</v>
      </c>
    </row>
    <row r="473" spans="3:36">
      <c r="Y473">
        <f t="shared" si="0"/>
        <v>64</v>
      </c>
      <c r="Z473" t="s">
        <v>9308</v>
      </c>
      <c r="AA473" t="s">
        <v>9440</v>
      </c>
      <c r="AB473">
        <v>0</v>
      </c>
      <c r="AC473">
        <v>4</v>
      </c>
      <c r="AD473">
        <v>1</v>
      </c>
      <c r="AE473" t="s">
        <v>9295</v>
      </c>
      <c r="AF473" t="s">
        <v>9295</v>
      </c>
      <c r="AG473" s="399" t="s">
        <v>9305</v>
      </c>
      <c r="AH473">
        <v>433</v>
      </c>
      <c r="AI473" t="s">
        <v>9295</v>
      </c>
      <c r="AJ473" t="s">
        <v>9295</v>
      </c>
    </row>
    <row r="474" spans="3:36">
      <c r="Y474">
        <f t="shared" si="0"/>
        <v>65</v>
      </c>
      <c r="Z474" t="s">
        <v>9308</v>
      </c>
      <c r="AA474" t="s">
        <v>9440</v>
      </c>
      <c r="AB474">
        <v>8</v>
      </c>
      <c r="AC474">
        <v>1</v>
      </c>
      <c r="AD474">
        <v>0</v>
      </c>
      <c r="AE474" t="s">
        <v>9295</v>
      </c>
      <c r="AF474" t="s">
        <v>9295</v>
      </c>
      <c r="AG474" s="399" t="s">
        <v>9305</v>
      </c>
      <c r="AH474">
        <v>433</v>
      </c>
      <c r="AI474" t="s">
        <v>9295</v>
      </c>
      <c r="AJ474" t="s">
        <v>9295</v>
      </c>
    </row>
    <row r="475" spans="3:36">
      <c r="Y475">
        <f t="shared" ref="Y475:Y481" si="1">Y474+1</f>
        <v>66</v>
      </c>
      <c r="Z475" t="s">
        <v>9308</v>
      </c>
      <c r="AA475" t="s">
        <v>9440</v>
      </c>
      <c r="AB475">
        <v>8</v>
      </c>
      <c r="AC475">
        <v>2</v>
      </c>
      <c r="AD475">
        <v>0</v>
      </c>
      <c r="AE475" t="s">
        <v>9295</v>
      </c>
      <c r="AF475" t="s">
        <v>9295</v>
      </c>
      <c r="AG475" s="399" t="s">
        <v>9305</v>
      </c>
      <c r="AH475">
        <v>433</v>
      </c>
      <c r="AI475" t="s">
        <v>9295</v>
      </c>
      <c r="AJ475" t="s">
        <v>9295</v>
      </c>
    </row>
    <row r="476" spans="3:36">
      <c r="Y476">
        <f t="shared" si="1"/>
        <v>67</v>
      </c>
      <c r="Z476" t="s">
        <v>9308</v>
      </c>
      <c r="AA476" t="s">
        <v>9440</v>
      </c>
      <c r="AB476">
        <v>8</v>
      </c>
      <c r="AC476">
        <v>3</v>
      </c>
      <c r="AD476">
        <v>0</v>
      </c>
      <c r="AE476" t="s">
        <v>9295</v>
      </c>
      <c r="AF476" t="s">
        <v>9295</v>
      </c>
      <c r="AG476" s="399" t="s">
        <v>9305</v>
      </c>
      <c r="AH476">
        <v>433</v>
      </c>
      <c r="AI476" t="s">
        <v>9295</v>
      </c>
      <c r="AJ476" t="s">
        <v>9295</v>
      </c>
    </row>
    <row r="477" spans="3:36">
      <c r="Y477">
        <f t="shared" si="1"/>
        <v>68</v>
      </c>
      <c r="Z477" t="s">
        <v>9308</v>
      </c>
      <c r="AA477" t="s">
        <v>9440</v>
      </c>
      <c r="AB477">
        <v>8</v>
      </c>
      <c r="AC477">
        <v>4</v>
      </c>
      <c r="AD477">
        <v>1</v>
      </c>
      <c r="AE477" t="s">
        <v>9295</v>
      </c>
      <c r="AF477" t="s">
        <v>9295</v>
      </c>
      <c r="AG477" s="399" t="s">
        <v>9305</v>
      </c>
      <c r="AH477">
        <v>433</v>
      </c>
      <c r="AI477" t="s">
        <v>9295</v>
      </c>
      <c r="AJ477" t="s">
        <v>9295</v>
      </c>
    </row>
    <row r="478" spans="3:36">
      <c r="Y478">
        <f t="shared" si="1"/>
        <v>69</v>
      </c>
      <c r="Z478" t="s">
        <v>9308</v>
      </c>
      <c r="AA478" t="s">
        <v>9440</v>
      </c>
      <c r="AB478">
        <v>9</v>
      </c>
      <c r="AC478">
        <v>1</v>
      </c>
      <c r="AD478">
        <v>1</v>
      </c>
      <c r="AE478" t="s">
        <v>9295</v>
      </c>
      <c r="AF478" t="s">
        <v>9295</v>
      </c>
      <c r="AG478" s="399" t="s">
        <v>9305</v>
      </c>
      <c r="AH478">
        <v>433</v>
      </c>
      <c r="AI478" t="s">
        <v>9295</v>
      </c>
      <c r="AJ478" t="s">
        <v>9295</v>
      </c>
    </row>
    <row r="479" spans="3:36">
      <c r="Y479">
        <f t="shared" si="1"/>
        <v>70</v>
      </c>
      <c r="Z479" t="s">
        <v>9308</v>
      </c>
      <c r="AA479" t="s">
        <v>9440</v>
      </c>
      <c r="AB479">
        <v>9</v>
      </c>
      <c r="AC479">
        <v>2</v>
      </c>
      <c r="AD479">
        <v>1</v>
      </c>
      <c r="AE479" t="s">
        <v>9295</v>
      </c>
      <c r="AF479" t="s">
        <v>9295</v>
      </c>
      <c r="AG479" s="399" t="s">
        <v>9305</v>
      </c>
      <c r="AH479">
        <v>433</v>
      </c>
      <c r="AI479" t="s">
        <v>9295</v>
      </c>
      <c r="AJ479" t="s">
        <v>9295</v>
      </c>
    </row>
    <row r="480" spans="3:36">
      <c r="Y480">
        <f t="shared" si="1"/>
        <v>71</v>
      </c>
      <c r="Z480" t="s">
        <v>9308</v>
      </c>
      <c r="AA480" t="s">
        <v>9440</v>
      </c>
      <c r="AB480">
        <v>9</v>
      </c>
      <c r="AC480">
        <v>3</v>
      </c>
      <c r="AD480">
        <v>1</v>
      </c>
      <c r="AE480" t="s">
        <v>9295</v>
      </c>
      <c r="AF480" t="s">
        <v>9295</v>
      </c>
      <c r="AG480" s="399" t="s">
        <v>9305</v>
      </c>
      <c r="AH480">
        <v>433</v>
      </c>
      <c r="AI480" t="s">
        <v>9295</v>
      </c>
      <c r="AJ480" t="s">
        <v>9295</v>
      </c>
    </row>
    <row r="481" spans="24:36">
      <c r="Y481">
        <f t="shared" si="1"/>
        <v>72</v>
      </c>
      <c r="Z481" t="s">
        <v>9308</v>
      </c>
      <c r="AA481" t="s">
        <v>9440</v>
      </c>
      <c r="AB481">
        <v>9</v>
      </c>
      <c r="AC481">
        <v>4</v>
      </c>
      <c r="AD481">
        <v>1</v>
      </c>
      <c r="AE481" t="s">
        <v>9295</v>
      </c>
      <c r="AF481" t="s">
        <v>9295</v>
      </c>
      <c r="AG481" s="399" t="s">
        <v>9305</v>
      </c>
      <c r="AH481">
        <v>433</v>
      </c>
      <c r="AI481" t="s">
        <v>9295</v>
      </c>
      <c r="AJ481" t="s">
        <v>9295</v>
      </c>
    </row>
    <row r="482" spans="24:36">
      <c r="X482" t="s">
        <v>9304</v>
      </c>
      <c r="AG482" s="399"/>
    </row>
    <row r="483" spans="24:36">
      <c r="Y483" t="str">
        <f>"INSERT INTO "&amp;$H$1&amp;".main_masters.mm_gamen_operation ("&amp;$Z$409&amp;", "&amp;$AA$409&amp;", "&amp;$AB$409&amp;", "&amp;$AC$409&amp;", "&amp;$AD$409&amp;", "&amp;$AG$409&amp;", "&amp;$AH$409&amp;") VALUES ("</f>
        <v>INSERT INTO UPK_IKOU.main_masters.mm_gamen_operation (project_code, program_code, authority_id, operation_id, permission, created_date, created_tantou_id) VALUES (</v>
      </c>
      <c r="AG483" s="399"/>
    </row>
    <row r="484" spans="24:36">
      <c r="Y484">
        <v>1</v>
      </c>
      <c r="Z484" t="str">
        <f t="shared" ref="Z484:Z515" si="2">Y$483&amp;"'"&amp;$Z410&amp;"', '"&amp;$AA410&amp;"', "&amp;$AB410&amp;", "&amp;$AC410&amp;", "&amp;$AD410&amp;", GETDATE(), 999);"</f>
        <v>INSERT INTO UPK_IKOU.main_masters.mm_gamen_operation (project_code, program_code, authority_id, operation_id, permission, created_date, created_tantou_id) VALUES ('18K1001001', 'upk01020', 0, 1, 1, GETDATE(), 999);</v>
      </c>
      <c r="AG484" s="399"/>
    </row>
    <row r="485" spans="24:36">
      <c r="Y485">
        <f t="shared" ref="Y485:Y516" si="3">Y484+1</f>
        <v>2</v>
      </c>
      <c r="Z485" t="str">
        <f t="shared" si="2"/>
        <v>INSERT INTO UPK_IKOU.main_masters.mm_gamen_operation (project_code, program_code, authority_id, operation_id, permission, created_date, created_tantou_id) VALUES ('18K1001001', 'upk01020', 0, 2, 1, GETDATE(), 999);</v>
      </c>
      <c r="AG485" s="399"/>
    </row>
    <row r="486" spans="24:36">
      <c r="Y486">
        <f t="shared" si="3"/>
        <v>3</v>
      </c>
      <c r="Z486" t="str">
        <f t="shared" si="2"/>
        <v>INSERT INTO UPK_IKOU.main_masters.mm_gamen_operation (project_code, program_code, authority_id, operation_id, permission, created_date, created_tantou_id) VALUES ('18K1001001', 'upk01020', 0, 3, 0, GETDATE(), 999);</v>
      </c>
      <c r="AG486" s="399"/>
    </row>
    <row r="487" spans="24:36">
      <c r="Y487">
        <f t="shared" si="3"/>
        <v>4</v>
      </c>
      <c r="Z487" t="str">
        <f t="shared" si="2"/>
        <v>INSERT INTO UPK_IKOU.main_masters.mm_gamen_operation (project_code, program_code, authority_id, operation_id, permission, created_date, created_tantou_id) VALUES ('18K1001001', 'upk01020', 0, 4, 1, GETDATE(), 999);</v>
      </c>
      <c r="AG487" s="399"/>
    </row>
    <row r="488" spans="24:36">
      <c r="Y488">
        <f t="shared" si="3"/>
        <v>5</v>
      </c>
      <c r="Z488" t="str">
        <f t="shared" si="2"/>
        <v>INSERT INTO UPK_IKOU.main_masters.mm_gamen_operation (project_code, program_code, authority_id, operation_id, permission, created_date, created_tantou_id) VALUES ('18K1001001', 'upk01020', 8, 1, 0, GETDATE(), 999);</v>
      </c>
      <c r="AG488" s="399"/>
    </row>
    <row r="489" spans="24:36">
      <c r="Y489">
        <f t="shared" si="3"/>
        <v>6</v>
      </c>
      <c r="Z489" t="str">
        <f t="shared" si="2"/>
        <v>INSERT INTO UPK_IKOU.main_masters.mm_gamen_operation (project_code, program_code, authority_id, operation_id, permission, created_date, created_tantou_id) VALUES ('18K1001001', 'upk01020', 8, 2, 0, GETDATE(), 999);</v>
      </c>
      <c r="AG489" s="399"/>
    </row>
    <row r="490" spans="24:36">
      <c r="Y490">
        <f t="shared" si="3"/>
        <v>7</v>
      </c>
      <c r="Z490" t="str">
        <f t="shared" si="2"/>
        <v>INSERT INTO UPK_IKOU.main_masters.mm_gamen_operation (project_code, program_code, authority_id, operation_id, permission, created_date, created_tantou_id) VALUES ('18K1001001', 'upk01020', 8, 3, 0, GETDATE(), 999);</v>
      </c>
      <c r="AG490" s="399"/>
    </row>
    <row r="491" spans="24:36">
      <c r="Y491">
        <f t="shared" si="3"/>
        <v>8</v>
      </c>
      <c r="Z491" t="str">
        <f t="shared" si="2"/>
        <v>INSERT INTO UPK_IKOU.main_masters.mm_gamen_operation (project_code, program_code, authority_id, operation_id, permission, created_date, created_tantou_id) VALUES ('18K1001001', 'upk01020', 8, 4, 1, GETDATE(), 999);</v>
      </c>
      <c r="AG491" s="399"/>
    </row>
    <row r="492" spans="24:36">
      <c r="Y492">
        <f t="shared" si="3"/>
        <v>9</v>
      </c>
      <c r="Z492" t="str">
        <f t="shared" si="2"/>
        <v>INSERT INTO UPK_IKOU.main_masters.mm_gamen_operation (project_code, program_code, authority_id, operation_id, permission, created_date, created_tantou_id) VALUES ('18K1001001', 'upk01020', 9, 1, 1, GETDATE(), 999);</v>
      </c>
      <c r="AG492" s="399"/>
    </row>
    <row r="493" spans="24:36">
      <c r="Y493">
        <f t="shared" si="3"/>
        <v>10</v>
      </c>
      <c r="Z493" t="str">
        <f t="shared" si="2"/>
        <v>INSERT INTO UPK_IKOU.main_masters.mm_gamen_operation (project_code, program_code, authority_id, operation_id, permission, created_date, created_tantou_id) VALUES ('18K1001001', 'upk01020', 9, 2, 1, GETDATE(), 999);</v>
      </c>
      <c r="AG493" s="399"/>
    </row>
    <row r="494" spans="24:36">
      <c r="Y494">
        <f t="shared" si="3"/>
        <v>11</v>
      </c>
      <c r="Z494" t="str">
        <f t="shared" si="2"/>
        <v>INSERT INTO UPK_IKOU.main_masters.mm_gamen_operation (project_code, program_code, authority_id, operation_id, permission, created_date, created_tantou_id) VALUES ('18K1001001', 'upk01020', 9, 3, 1, GETDATE(), 999);</v>
      </c>
      <c r="AG494" s="399"/>
    </row>
    <row r="495" spans="24:36">
      <c r="Y495">
        <f t="shared" si="3"/>
        <v>12</v>
      </c>
      <c r="Z495" t="str">
        <f t="shared" si="2"/>
        <v>INSERT INTO UPK_IKOU.main_masters.mm_gamen_operation (project_code, program_code, authority_id, operation_id, permission, created_date, created_tantou_id) VALUES ('18K1001001', 'upk01020', 9, 4, 1, GETDATE(), 999);</v>
      </c>
      <c r="AG495" s="399"/>
    </row>
    <row r="496" spans="24:36">
      <c r="Y496">
        <f t="shared" si="3"/>
        <v>13</v>
      </c>
      <c r="Z496" t="str">
        <f t="shared" si="2"/>
        <v>INSERT INTO UPK_IKOU.main_masters.mm_gamen_operation (project_code, program_code, authority_id, operation_id, permission, created_date, created_tantou_id) VALUES ('21K4002001', 'k4001001', 0, 1, 1, GETDATE(), 999);</v>
      </c>
      <c r="AG496" s="399"/>
    </row>
    <row r="497" spans="25:33">
      <c r="Y497">
        <f t="shared" si="3"/>
        <v>14</v>
      </c>
      <c r="Z497" t="str">
        <f t="shared" si="2"/>
        <v>INSERT INTO UPK_IKOU.main_masters.mm_gamen_operation (project_code, program_code, authority_id, operation_id, permission, created_date, created_tantou_id) VALUES ('21K4002001', 'k4001001', 0, 2, 1, GETDATE(), 999);</v>
      </c>
      <c r="AG497" s="399"/>
    </row>
    <row r="498" spans="25:33">
      <c r="Y498">
        <f t="shared" si="3"/>
        <v>15</v>
      </c>
      <c r="Z498" t="str">
        <f t="shared" si="2"/>
        <v>INSERT INTO UPK_IKOU.main_masters.mm_gamen_operation (project_code, program_code, authority_id, operation_id, permission, created_date, created_tantou_id) VALUES ('21K4002001', 'k4001001', 0, 3, 0, GETDATE(), 999);</v>
      </c>
      <c r="AG498" s="399"/>
    </row>
    <row r="499" spans="25:33">
      <c r="Y499">
        <f t="shared" si="3"/>
        <v>16</v>
      </c>
      <c r="Z499" t="str">
        <f t="shared" si="2"/>
        <v>INSERT INTO UPK_IKOU.main_masters.mm_gamen_operation (project_code, program_code, authority_id, operation_id, permission, created_date, created_tantou_id) VALUES ('21K4002001', 'k4001001', 0, 4, 1, GETDATE(), 999);</v>
      </c>
      <c r="AG499" s="399"/>
    </row>
    <row r="500" spans="25:33">
      <c r="Y500">
        <f t="shared" si="3"/>
        <v>17</v>
      </c>
      <c r="Z500" t="str">
        <f t="shared" si="2"/>
        <v>INSERT INTO UPK_IKOU.main_masters.mm_gamen_operation (project_code, program_code, authority_id, operation_id, permission, created_date, created_tantou_id) VALUES ('21K4002001', 'k4001001', 8, 1, 0, GETDATE(), 999);</v>
      </c>
      <c r="AG500" s="399"/>
    </row>
    <row r="501" spans="25:33">
      <c r="Y501">
        <f t="shared" si="3"/>
        <v>18</v>
      </c>
      <c r="Z501" t="str">
        <f t="shared" si="2"/>
        <v>INSERT INTO UPK_IKOU.main_masters.mm_gamen_operation (project_code, program_code, authority_id, operation_id, permission, created_date, created_tantou_id) VALUES ('21K4002001', 'k4001001', 8, 2, 0, GETDATE(), 999);</v>
      </c>
      <c r="AG501" s="399"/>
    </row>
    <row r="502" spans="25:33">
      <c r="Y502">
        <f t="shared" si="3"/>
        <v>19</v>
      </c>
      <c r="Z502" t="str">
        <f t="shared" si="2"/>
        <v>INSERT INTO UPK_IKOU.main_masters.mm_gamen_operation (project_code, program_code, authority_id, operation_id, permission, created_date, created_tantou_id) VALUES ('21K4002001', 'k4001001', 8, 3, 0, GETDATE(), 999);</v>
      </c>
      <c r="AG502" s="399"/>
    </row>
    <row r="503" spans="25:33">
      <c r="Y503">
        <f t="shared" si="3"/>
        <v>20</v>
      </c>
      <c r="Z503" t="str">
        <f t="shared" si="2"/>
        <v>INSERT INTO UPK_IKOU.main_masters.mm_gamen_operation (project_code, program_code, authority_id, operation_id, permission, created_date, created_tantou_id) VALUES ('21K4002001', 'k4001001', 8, 4, 1, GETDATE(), 999);</v>
      </c>
      <c r="AG503" s="399"/>
    </row>
    <row r="504" spans="25:33">
      <c r="Y504">
        <f t="shared" si="3"/>
        <v>21</v>
      </c>
      <c r="Z504" t="str">
        <f t="shared" si="2"/>
        <v>INSERT INTO UPK_IKOU.main_masters.mm_gamen_operation (project_code, program_code, authority_id, operation_id, permission, created_date, created_tantou_id) VALUES ('21K4002001', 'k4001001', 9, 1, 1, GETDATE(), 999);</v>
      </c>
      <c r="AG504" s="399"/>
    </row>
    <row r="505" spans="25:33">
      <c r="Y505">
        <f t="shared" si="3"/>
        <v>22</v>
      </c>
      <c r="Z505" t="str">
        <f t="shared" si="2"/>
        <v>INSERT INTO UPK_IKOU.main_masters.mm_gamen_operation (project_code, program_code, authority_id, operation_id, permission, created_date, created_tantou_id) VALUES ('21K4002001', 'k4001001', 9, 2, 1, GETDATE(), 999);</v>
      </c>
      <c r="AG505" s="399"/>
    </row>
    <row r="506" spans="25:33">
      <c r="Y506">
        <f t="shared" si="3"/>
        <v>23</v>
      </c>
      <c r="Z506" t="str">
        <f t="shared" si="2"/>
        <v>INSERT INTO UPK_IKOU.main_masters.mm_gamen_operation (project_code, program_code, authority_id, operation_id, permission, created_date, created_tantou_id) VALUES ('21K4002001', 'k4001001', 9, 3, 1, GETDATE(), 999);</v>
      </c>
      <c r="AG506" s="399"/>
    </row>
    <row r="507" spans="25:33">
      <c r="Y507">
        <f t="shared" si="3"/>
        <v>24</v>
      </c>
      <c r="Z507" t="str">
        <f t="shared" si="2"/>
        <v>INSERT INTO UPK_IKOU.main_masters.mm_gamen_operation (project_code, program_code, authority_id, operation_id, permission, created_date, created_tantou_id) VALUES ('21K4002001', 'k4001001', 9, 4, 1, GETDATE(), 999);</v>
      </c>
      <c r="AG507" s="399"/>
    </row>
    <row r="508" spans="25:33">
      <c r="Y508">
        <f t="shared" si="3"/>
        <v>25</v>
      </c>
      <c r="Z508" t="str">
        <f t="shared" si="2"/>
        <v>INSERT INTO UPK_IKOU.main_masters.mm_gamen_operation (project_code, program_code, authority_id, operation_id, permission, created_date, created_tantou_id) VALUES ('21K4002001', 'k4001002', 0, 1, 1, GETDATE(), 999);</v>
      </c>
      <c r="AG508" s="399"/>
    </row>
    <row r="509" spans="25:33">
      <c r="Y509">
        <f t="shared" si="3"/>
        <v>26</v>
      </c>
      <c r="Z509" t="str">
        <f t="shared" si="2"/>
        <v>INSERT INTO UPK_IKOU.main_masters.mm_gamen_operation (project_code, program_code, authority_id, operation_id, permission, created_date, created_tantou_id) VALUES ('21K4002001', 'k4001002', 0, 2, 1, GETDATE(), 999);</v>
      </c>
      <c r="AG509" s="399"/>
    </row>
    <row r="510" spans="25:33">
      <c r="Y510">
        <f t="shared" si="3"/>
        <v>27</v>
      </c>
      <c r="Z510" t="str">
        <f t="shared" si="2"/>
        <v>INSERT INTO UPK_IKOU.main_masters.mm_gamen_operation (project_code, program_code, authority_id, operation_id, permission, created_date, created_tantou_id) VALUES ('21K4002001', 'k4001002', 0, 3, 0, GETDATE(), 999);</v>
      </c>
      <c r="AG510" s="399"/>
    </row>
    <row r="511" spans="25:33">
      <c r="Y511">
        <f t="shared" si="3"/>
        <v>28</v>
      </c>
      <c r="Z511" t="str">
        <f t="shared" si="2"/>
        <v>INSERT INTO UPK_IKOU.main_masters.mm_gamen_operation (project_code, program_code, authority_id, operation_id, permission, created_date, created_tantou_id) VALUES ('21K4002001', 'k4001002', 0, 4, 1, GETDATE(), 999);</v>
      </c>
      <c r="AG511" s="399"/>
    </row>
    <row r="512" spans="25:33">
      <c r="Y512">
        <f t="shared" si="3"/>
        <v>29</v>
      </c>
      <c r="Z512" t="str">
        <f t="shared" si="2"/>
        <v>INSERT INTO UPK_IKOU.main_masters.mm_gamen_operation (project_code, program_code, authority_id, operation_id, permission, created_date, created_tantou_id) VALUES ('21K4002001', 'k4001002', 8, 1, 0, GETDATE(), 999);</v>
      </c>
      <c r="AG512" s="399"/>
    </row>
    <row r="513" spans="25:33">
      <c r="Y513">
        <f t="shared" si="3"/>
        <v>30</v>
      </c>
      <c r="Z513" t="str">
        <f t="shared" si="2"/>
        <v>INSERT INTO UPK_IKOU.main_masters.mm_gamen_operation (project_code, program_code, authority_id, operation_id, permission, created_date, created_tantou_id) VALUES ('21K4002001', 'k4001002', 8, 2, 0, GETDATE(), 999);</v>
      </c>
      <c r="AG513" s="399"/>
    </row>
    <row r="514" spans="25:33">
      <c r="Y514">
        <f t="shared" si="3"/>
        <v>31</v>
      </c>
      <c r="Z514" t="str">
        <f t="shared" si="2"/>
        <v>INSERT INTO UPK_IKOU.main_masters.mm_gamen_operation (project_code, program_code, authority_id, operation_id, permission, created_date, created_tantou_id) VALUES ('21K4002001', 'k4001002', 8, 3, 0, GETDATE(), 999);</v>
      </c>
      <c r="AG514" s="399"/>
    </row>
    <row r="515" spans="25:33">
      <c r="Y515">
        <f t="shared" si="3"/>
        <v>32</v>
      </c>
      <c r="Z515" t="str">
        <f t="shared" si="2"/>
        <v>INSERT INTO UPK_IKOU.main_masters.mm_gamen_operation (project_code, program_code, authority_id, operation_id, permission, created_date, created_tantou_id) VALUES ('21K4002001', 'k4001002', 8, 4, 1, GETDATE(), 999);</v>
      </c>
      <c r="AG515" s="399"/>
    </row>
    <row r="516" spans="25:33">
      <c r="Y516">
        <f t="shared" si="3"/>
        <v>33</v>
      </c>
      <c r="Z516" t="str">
        <f t="shared" ref="Z516:Z547" si="4">Y$483&amp;"'"&amp;$Z442&amp;"', '"&amp;$AA442&amp;"', "&amp;$AB442&amp;", "&amp;$AC442&amp;", "&amp;$AD442&amp;", GETDATE(), 999);"</f>
        <v>INSERT INTO UPK_IKOU.main_masters.mm_gamen_operation (project_code, program_code, authority_id, operation_id, permission, created_date, created_tantou_id) VALUES ('21K4002001', 'k4001002', 9, 1, 1, GETDATE(), 999);</v>
      </c>
      <c r="AG516" s="399"/>
    </row>
    <row r="517" spans="25:33">
      <c r="Y517">
        <f t="shared" ref="Y517:Y543" si="5">Y516+1</f>
        <v>34</v>
      </c>
      <c r="Z517" t="str">
        <f t="shared" si="4"/>
        <v>INSERT INTO UPK_IKOU.main_masters.mm_gamen_operation (project_code, program_code, authority_id, operation_id, permission, created_date, created_tantou_id) VALUES ('21K4002001', 'k4001002', 9, 2, 1, GETDATE(), 999);</v>
      </c>
      <c r="AG517" s="399"/>
    </row>
    <row r="518" spans="25:33">
      <c r="Y518">
        <f t="shared" si="5"/>
        <v>35</v>
      </c>
      <c r="Z518" t="str">
        <f t="shared" si="4"/>
        <v>INSERT INTO UPK_IKOU.main_masters.mm_gamen_operation (project_code, program_code, authority_id, operation_id, permission, created_date, created_tantou_id) VALUES ('21K4002001', 'k4001002', 9, 3, 1, GETDATE(), 999);</v>
      </c>
      <c r="AG518" s="399"/>
    </row>
    <row r="519" spans="25:33">
      <c r="Y519">
        <f t="shared" si="5"/>
        <v>36</v>
      </c>
      <c r="Z519" t="str">
        <f t="shared" si="4"/>
        <v>INSERT INTO UPK_IKOU.main_masters.mm_gamen_operation (project_code, program_code, authority_id, operation_id, permission, created_date, created_tantou_id) VALUES ('21K4002001', 'k4001002', 9, 4, 1, GETDATE(), 999);</v>
      </c>
      <c r="AG519" s="399"/>
    </row>
    <row r="520" spans="25:33">
      <c r="Y520">
        <f t="shared" si="5"/>
        <v>37</v>
      </c>
      <c r="Z520" t="str">
        <f t="shared" si="4"/>
        <v>INSERT INTO UPK_IKOU.main_masters.mm_gamen_operation (project_code, program_code, authority_id, operation_id, permission, created_date, created_tantou_id) VALUES ('21K4002001', 'k4001003', 0, 1, 1, GETDATE(), 999);</v>
      </c>
      <c r="AG520" s="399"/>
    </row>
    <row r="521" spans="25:33">
      <c r="Y521">
        <f t="shared" si="5"/>
        <v>38</v>
      </c>
      <c r="Z521" t="str">
        <f t="shared" si="4"/>
        <v>INSERT INTO UPK_IKOU.main_masters.mm_gamen_operation (project_code, program_code, authority_id, operation_id, permission, created_date, created_tantou_id) VALUES ('21K4002001', 'k4001003', 0, 2, 1, GETDATE(), 999);</v>
      </c>
      <c r="AG521" s="399"/>
    </row>
    <row r="522" spans="25:33">
      <c r="Y522">
        <f t="shared" si="5"/>
        <v>39</v>
      </c>
      <c r="Z522" t="str">
        <f t="shared" si="4"/>
        <v>INSERT INTO UPK_IKOU.main_masters.mm_gamen_operation (project_code, program_code, authority_id, operation_id, permission, created_date, created_tantou_id) VALUES ('21K4002001', 'k4001003', 0, 3, 0, GETDATE(), 999);</v>
      </c>
      <c r="AG522" s="399"/>
    </row>
    <row r="523" spans="25:33">
      <c r="Y523">
        <f t="shared" si="5"/>
        <v>40</v>
      </c>
      <c r="Z523" t="str">
        <f t="shared" si="4"/>
        <v>INSERT INTO UPK_IKOU.main_masters.mm_gamen_operation (project_code, program_code, authority_id, operation_id, permission, created_date, created_tantou_id) VALUES ('21K4002001', 'k4001003', 0, 4, 1, GETDATE(), 999);</v>
      </c>
      <c r="AG523" s="399"/>
    </row>
    <row r="524" spans="25:33">
      <c r="Y524">
        <f t="shared" si="5"/>
        <v>41</v>
      </c>
      <c r="Z524" t="str">
        <f t="shared" si="4"/>
        <v>INSERT INTO UPK_IKOU.main_masters.mm_gamen_operation (project_code, program_code, authority_id, operation_id, permission, created_date, created_tantou_id) VALUES ('21K4002001', 'k4001003', 8, 1, 0, GETDATE(), 999);</v>
      </c>
      <c r="AG524" s="399"/>
    </row>
    <row r="525" spans="25:33">
      <c r="Y525">
        <f t="shared" si="5"/>
        <v>42</v>
      </c>
      <c r="Z525" t="str">
        <f t="shared" si="4"/>
        <v>INSERT INTO UPK_IKOU.main_masters.mm_gamen_operation (project_code, program_code, authority_id, operation_id, permission, created_date, created_tantou_id) VALUES ('21K4002001', 'k4001003', 8, 2, 0, GETDATE(), 999);</v>
      </c>
      <c r="AG525" s="399"/>
    </row>
    <row r="526" spans="25:33">
      <c r="Y526">
        <f t="shared" si="5"/>
        <v>43</v>
      </c>
      <c r="Z526" t="str">
        <f t="shared" si="4"/>
        <v>INSERT INTO UPK_IKOU.main_masters.mm_gamen_operation (project_code, program_code, authority_id, operation_id, permission, created_date, created_tantou_id) VALUES ('21K4002001', 'k4001003', 8, 3, 0, GETDATE(), 999);</v>
      </c>
      <c r="AG526" s="399"/>
    </row>
    <row r="527" spans="25:33">
      <c r="Y527">
        <f t="shared" si="5"/>
        <v>44</v>
      </c>
      <c r="Z527" t="str">
        <f t="shared" si="4"/>
        <v>INSERT INTO UPK_IKOU.main_masters.mm_gamen_operation (project_code, program_code, authority_id, operation_id, permission, created_date, created_tantou_id) VALUES ('21K4002001', 'k4001003', 8, 4, 1, GETDATE(), 999);</v>
      </c>
      <c r="AG527" s="399"/>
    </row>
    <row r="528" spans="25:33">
      <c r="Y528">
        <f t="shared" si="5"/>
        <v>45</v>
      </c>
      <c r="Z528" t="str">
        <f t="shared" si="4"/>
        <v>INSERT INTO UPK_IKOU.main_masters.mm_gamen_operation (project_code, program_code, authority_id, operation_id, permission, created_date, created_tantou_id) VALUES ('21K4002001', 'k4001003', 9, 1, 1, GETDATE(), 999);</v>
      </c>
      <c r="AG528" s="399"/>
    </row>
    <row r="529" spans="25:33">
      <c r="Y529">
        <f t="shared" si="5"/>
        <v>46</v>
      </c>
      <c r="Z529" t="str">
        <f t="shared" si="4"/>
        <v>INSERT INTO UPK_IKOU.main_masters.mm_gamen_operation (project_code, program_code, authority_id, operation_id, permission, created_date, created_tantou_id) VALUES ('21K4002001', 'k4001003', 9, 2, 1, GETDATE(), 999);</v>
      </c>
      <c r="AG529" s="399"/>
    </row>
    <row r="530" spans="25:33">
      <c r="Y530">
        <f t="shared" si="5"/>
        <v>47</v>
      </c>
      <c r="Z530" t="str">
        <f t="shared" si="4"/>
        <v>INSERT INTO UPK_IKOU.main_masters.mm_gamen_operation (project_code, program_code, authority_id, operation_id, permission, created_date, created_tantou_id) VALUES ('21K4002001', 'k4001003', 9, 3, 1, GETDATE(), 999);</v>
      </c>
      <c r="AG530" s="399"/>
    </row>
    <row r="531" spans="25:33">
      <c r="Y531">
        <f t="shared" si="5"/>
        <v>48</v>
      </c>
      <c r="Z531" t="str">
        <f t="shared" si="4"/>
        <v>INSERT INTO UPK_IKOU.main_masters.mm_gamen_operation (project_code, program_code, authority_id, operation_id, permission, created_date, created_tantou_id) VALUES ('21K4002001', 'k4001003', 9, 4, 1, GETDATE(), 999);</v>
      </c>
      <c r="AG531" s="399"/>
    </row>
    <row r="532" spans="25:33">
      <c r="Y532">
        <f t="shared" si="5"/>
        <v>49</v>
      </c>
      <c r="Z532" t="str">
        <f t="shared" si="4"/>
        <v>INSERT INTO UPK_IKOU.main_masters.mm_gamen_operation (project_code, program_code, authority_id, operation_id, permission, created_date, created_tantou_id) VALUES ('21K4002001', 'k4001004', 0, 1, 1, GETDATE(), 999);</v>
      </c>
      <c r="AG532" s="399"/>
    </row>
    <row r="533" spans="25:33">
      <c r="Y533">
        <f t="shared" si="5"/>
        <v>50</v>
      </c>
      <c r="Z533" t="str">
        <f t="shared" si="4"/>
        <v>INSERT INTO UPK_IKOU.main_masters.mm_gamen_operation (project_code, program_code, authority_id, operation_id, permission, created_date, created_tantou_id) VALUES ('21K4002001', 'k4001004', 0, 2, 1, GETDATE(), 999);</v>
      </c>
      <c r="AG533" s="399"/>
    </row>
    <row r="534" spans="25:33">
      <c r="Y534">
        <f t="shared" si="5"/>
        <v>51</v>
      </c>
      <c r="Z534" t="str">
        <f t="shared" si="4"/>
        <v>INSERT INTO UPK_IKOU.main_masters.mm_gamen_operation (project_code, program_code, authority_id, operation_id, permission, created_date, created_tantou_id) VALUES ('21K4002001', 'k4001004', 0, 3, 0, GETDATE(), 999);</v>
      </c>
      <c r="AG534" s="399"/>
    </row>
    <row r="535" spans="25:33">
      <c r="Y535">
        <f t="shared" si="5"/>
        <v>52</v>
      </c>
      <c r="Z535" t="str">
        <f t="shared" si="4"/>
        <v>INSERT INTO UPK_IKOU.main_masters.mm_gamen_operation (project_code, program_code, authority_id, operation_id, permission, created_date, created_tantou_id) VALUES ('21K4002001', 'k4001004', 0, 4, 1, GETDATE(), 999);</v>
      </c>
      <c r="AG535" s="399"/>
    </row>
    <row r="536" spans="25:33">
      <c r="Y536">
        <f t="shared" si="5"/>
        <v>53</v>
      </c>
      <c r="Z536" t="str">
        <f t="shared" si="4"/>
        <v>INSERT INTO UPK_IKOU.main_masters.mm_gamen_operation (project_code, program_code, authority_id, operation_id, permission, created_date, created_tantou_id) VALUES ('21K4002001', 'k4001004', 8, 1, 0, GETDATE(), 999);</v>
      </c>
      <c r="AG536" s="399"/>
    </row>
    <row r="537" spans="25:33">
      <c r="Y537">
        <f t="shared" si="5"/>
        <v>54</v>
      </c>
      <c r="Z537" t="str">
        <f t="shared" si="4"/>
        <v>INSERT INTO UPK_IKOU.main_masters.mm_gamen_operation (project_code, program_code, authority_id, operation_id, permission, created_date, created_tantou_id) VALUES ('21K4002001', 'k4001004', 8, 2, 0, GETDATE(), 999);</v>
      </c>
      <c r="AG537" s="399"/>
    </row>
    <row r="538" spans="25:33">
      <c r="Y538">
        <f t="shared" si="5"/>
        <v>55</v>
      </c>
      <c r="Z538" t="str">
        <f t="shared" si="4"/>
        <v>INSERT INTO UPK_IKOU.main_masters.mm_gamen_operation (project_code, program_code, authority_id, operation_id, permission, created_date, created_tantou_id) VALUES ('21K4002001', 'k4001004', 8, 3, 0, GETDATE(), 999);</v>
      </c>
      <c r="AG538" s="399"/>
    </row>
    <row r="539" spans="25:33">
      <c r="Y539">
        <f t="shared" si="5"/>
        <v>56</v>
      </c>
      <c r="Z539" t="str">
        <f t="shared" si="4"/>
        <v>INSERT INTO UPK_IKOU.main_masters.mm_gamen_operation (project_code, program_code, authority_id, operation_id, permission, created_date, created_tantou_id) VALUES ('21K4002001', 'k4001004', 8, 4, 1, GETDATE(), 999);</v>
      </c>
      <c r="AG539" s="399"/>
    </row>
    <row r="540" spans="25:33">
      <c r="Y540">
        <f t="shared" si="5"/>
        <v>57</v>
      </c>
      <c r="Z540" t="str">
        <f t="shared" si="4"/>
        <v>INSERT INTO UPK_IKOU.main_masters.mm_gamen_operation (project_code, program_code, authority_id, operation_id, permission, created_date, created_tantou_id) VALUES ('21K4002001', 'k4001004', 9, 1, 1, GETDATE(), 999);</v>
      </c>
      <c r="AG540" s="399"/>
    </row>
    <row r="541" spans="25:33">
      <c r="Y541">
        <f t="shared" si="5"/>
        <v>58</v>
      </c>
      <c r="Z541" t="str">
        <f t="shared" si="4"/>
        <v>INSERT INTO UPK_IKOU.main_masters.mm_gamen_operation (project_code, program_code, authority_id, operation_id, permission, created_date, created_tantou_id) VALUES ('21K4002001', 'k4001004', 9, 2, 1, GETDATE(), 999);</v>
      </c>
      <c r="AG541" s="399"/>
    </row>
    <row r="542" spans="25:33">
      <c r="Y542">
        <f t="shared" si="5"/>
        <v>59</v>
      </c>
      <c r="Z542" t="str">
        <f t="shared" si="4"/>
        <v>INSERT INTO UPK_IKOU.main_masters.mm_gamen_operation (project_code, program_code, authority_id, operation_id, permission, created_date, created_tantou_id) VALUES ('21K4002001', 'k4001004', 9, 3, 1, GETDATE(), 999);</v>
      </c>
      <c r="AG542" s="399"/>
    </row>
    <row r="543" spans="25:33">
      <c r="Y543">
        <f t="shared" si="5"/>
        <v>60</v>
      </c>
      <c r="Z543" t="str">
        <f t="shared" si="4"/>
        <v>INSERT INTO UPK_IKOU.main_masters.mm_gamen_operation (project_code, program_code, authority_id, operation_id, permission, created_date, created_tantou_id) VALUES ('21K4002001', 'k4001004', 9, 4, 1, GETDATE(), 999);</v>
      </c>
      <c r="AG543" s="399"/>
    </row>
    <row r="544" spans="25:33">
      <c r="Y544">
        <f t="shared" ref="Y544:Y555" si="6">Y543+1</f>
        <v>61</v>
      </c>
      <c r="Z544" t="str">
        <f t="shared" si="4"/>
        <v>INSERT INTO UPK_IKOU.main_masters.mm_gamen_operation (project_code, program_code, authority_id, operation_id, permission, created_date, created_tantou_id) VALUES ('21K4002001', 'k4002001', 0, 1, 1, GETDATE(), 999);</v>
      </c>
      <c r="AG544" s="399"/>
    </row>
    <row r="545" spans="2:34">
      <c r="Y545">
        <f t="shared" si="6"/>
        <v>62</v>
      </c>
      <c r="Z545" t="str">
        <f t="shared" si="4"/>
        <v>INSERT INTO UPK_IKOU.main_masters.mm_gamen_operation (project_code, program_code, authority_id, operation_id, permission, created_date, created_tantou_id) VALUES ('21K4002001', 'k4002001', 0, 2, 1, GETDATE(), 999);</v>
      </c>
      <c r="AG545" s="399"/>
    </row>
    <row r="546" spans="2:34">
      <c r="Y546">
        <f t="shared" si="6"/>
        <v>63</v>
      </c>
      <c r="Z546" t="str">
        <f t="shared" si="4"/>
        <v>INSERT INTO UPK_IKOU.main_masters.mm_gamen_operation (project_code, program_code, authority_id, operation_id, permission, created_date, created_tantou_id) VALUES ('21K4002001', 'k4002001', 0, 3, 0, GETDATE(), 999);</v>
      </c>
      <c r="AG546" s="399"/>
    </row>
    <row r="547" spans="2:34">
      <c r="Y547">
        <f t="shared" si="6"/>
        <v>64</v>
      </c>
      <c r="Z547" t="str">
        <f t="shared" si="4"/>
        <v>INSERT INTO UPK_IKOU.main_masters.mm_gamen_operation (project_code, program_code, authority_id, operation_id, permission, created_date, created_tantou_id) VALUES ('21K4002001', 'k4002001', 0, 4, 1, GETDATE(), 999);</v>
      </c>
      <c r="AG547" s="399"/>
    </row>
    <row r="548" spans="2:34">
      <c r="Y548">
        <f t="shared" si="6"/>
        <v>65</v>
      </c>
      <c r="Z548" t="str">
        <f t="shared" ref="Z548:Z555" si="7">Y$483&amp;"'"&amp;$Z474&amp;"', '"&amp;$AA474&amp;"', "&amp;$AB474&amp;", "&amp;$AC474&amp;", "&amp;$AD474&amp;", GETDATE(), 999);"</f>
        <v>INSERT INTO UPK_IKOU.main_masters.mm_gamen_operation (project_code, program_code, authority_id, operation_id, permission, created_date, created_tantou_id) VALUES ('21K4002001', 'k4002001', 8, 1, 0, GETDATE(), 999);</v>
      </c>
      <c r="AG548" s="399"/>
    </row>
    <row r="549" spans="2:34">
      <c r="Y549">
        <f t="shared" si="6"/>
        <v>66</v>
      </c>
      <c r="Z549" t="str">
        <f t="shared" si="7"/>
        <v>INSERT INTO UPK_IKOU.main_masters.mm_gamen_operation (project_code, program_code, authority_id, operation_id, permission, created_date, created_tantou_id) VALUES ('21K4002001', 'k4002001', 8, 2, 0, GETDATE(), 999);</v>
      </c>
      <c r="AG549" s="399"/>
    </row>
    <row r="550" spans="2:34">
      <c r="Y550">
        <f t="shared" si="6"/>
        <v>67</v>
      </c>
      <c r="Z550" t="str">
        <f t="shared" si="7"/>
        <v>INSERT INTO UPK_IKOU.main_masters.mm_gamen_operation (project_code, program_code, authority_id, operation_id, permission, created_date, created_tantou_id) VALUES ('21K4002001', 'k4002001', 8, 3, 0, GETDATE(), 999);</v>
      </c>
      <c r="AG550" s="399"/>
    </row>
    <row r="551" spans="2:34">
      <c r="Y551">
        <f t="shared" si="6"/>
        <v>68</v>
      </c>
      <c r="Z551" t="str">
        <f t="shared" si="7"/>
        <v>INSERT INTO UPK_IKOU.main_masters.mm_gamen_operation (project_code, program_code, authority_id, operation_id, permission, created_date, created_tantou_id) VALUES ('21K4002001', 'k4002001', 8, 4, 1, GETDATE(), 999);</v>
      </c>
      <c r="AG551" s="399"/>
    </row>
    <row r="552" spans="2:34">
      <c r="Y552">
        <f t="shared" si="6"/>
        <v>69</v>
      </c>
      <c r="Z552" t="str">
        <f t="shared" si="7"/>
        <v>INSERT INTO UPK_IKOU.main_masters.mm_gamen_operation (project_code, program_code, authority_id, operation_id, permission, created_date, created_tantou_id) VALUES ('21K4002001', 'k4002001', 9, 1, 1, GETDATE(), 999);</v>
      </c>
      <c r="AG552" s="399"/>
    </row>
    <row r="553" spans="2:34">
      <c r="Y553">
        <f t="shared" si="6"/>
        <v>70</v>
      </c>
      <c r="Z553" t="str">
        <f t="shared" si="7"/>
        <v>INSERT INTO UPK_IKOU.main_masters.mm_gamen_operation (project_code, program_code, authority_id, operation_id, permission, created_date, created_tantou_id) VALUES ('21K4002001', 'k4002001', 9, 2, 1, GETDATE(), 999);</v>
      </c>
      <c r="AG553" s="399"/>
    </row>
    <row r="554" spans="2:34">
      <c r="Y554">
        <f t="shared" si="6"/>
        <v>71</v>
      </c>
      <c r="Z554" t="str">
        <f t="shared" si="7"/>
        <v>INSERT INTO UPK_IKOU.main_masters.mm_gamen_operation (project_code, program_code, authority_id, operation_id, permission, created_date, created_tantou_id) VALUES ('21K4002001', 'k4002001', 9, 3, 1, GETDATE(), 999);</v>
      </c>
      <c r="AG554" s="399"/>
    </row>
    <row r="555" spans="2:34">
      <c r="Y555">
        <f t="shared" si="6"/>
        <v>72</v>
      </c>
      <c r="Z555" t="str">
        <f t="shared" si="7"/>
        <v>INSERT INTO UPK_IKOU.main_masters.mm_gamen_operation (project_code, program_code, authority_id, operation_id, permission, created_date, created_tantou_id) VALUES ('21K4002001', 'k4002001', 9, 4, 1, GETDATE(), 999);</v>
      </c>
      <c r="AG555" s="399"/>
    </row>
    <row r="556" spans="2:34">
      <c r="B556" t="s">
        <v>10119</v>
      </c>
      <c r="G556" t="s">
        <v>10117</v>
      </c>
      <c r="Z556" t="s">
        <v>10120</v>
      </c>
      <c r="AB556" t="s">
        <v>10121</v>
      </c>
      <c r="AG556" s="399"/>
    </row>
    <row r="557" spans="2:34">
      <c r="B557" t="s">
        <v>10116</v>
      </c>
      <c r="G557" t="s">
        <v>10117</v>
      </c>
    </row>
    <row r="558" spans="2:34">
      <c r="Z558" t="s">
        <v>9299</v>
      </c>
      <c r="AB558" t="s">
        <v>9300</v>
      </c>
      <c r="AD558" t="s">
        <v>9301</v>
      </c>
      <c r="AH558" t="s">
        <v>10118</v>
      </c>
    </row>
    <row r="559" spans="2:34">
      <c r="Z559" t="s">
        <v>9307</v>
      </c>
      <c r="AB559" t="s">
        <v>9309</v>
      </c>
      <c r="AD559" t="s">
        <v>9311</v>
      </c>
    </row>
    <row r="560" spans="2:34">
      <c r="Z560" t="s">
        <v>9307</v>
      </c>
      <c r="AB560" t="s">
        <v>9315</v>
      </c>
      <c r="AD560" t="s">
        <v>9316</v>
      </c>
    </row>
    <row r="561" spans="2:35">
      <c r="Z561" t="s">
        <v>9307</v>
      </c>
      <c r="AB561" t="s">
        <v>9330</v>
      </c>
      <c r="AD561" t="s">
        <v>9329</v>
      </c>
    </row>
    <row r="562" spans="2:35">
      <c r="Z562" t="s">
        <v>9307</v>
      </c>
      <c r="AB562" t="s">
        <v>9419</v>
      </c>
      <c r="AD562" t="s">
        <v>9420</v>
      </c>
    </row>
    <row r="563" spans="2:35">
      <c r="Z563" t="s">
        <v>9307</v>
      </c>
      <c r="AB563" t="s">
        <v>9440</v>
      </c>
      <c r="AD563" t="s">
        <v>9439</v>
      </c>
    </row>
    <row r="564" spans="2:35">
      <c r="Z564" t="s">
        <v>9307</v>
      </c>
      <c r="AB564" t="s">
        <v>9562</v>
      </c>
      <c r="AD564" t="s">
        <v>9564</v>
      </c>
    </row>
    <row r="565" spans="2:35">
      <c r="B565" t="s">
        <v>10122</v>
      </c>
      <c r="H565" t="str">
        <f>$H$1&amp;".main_masters.system_information"</f>
        <v>UPK_IKOU.main_masters.system_information</v>
      </c>
    </row>
    <row r="566" spans="2:35">
      <c r="Z566" t="s">
        <v>9290</v>
      </c>
      <c r="AA566" t="s">
        <v>9291</v>
      </c>
      <c r="AB566" t="s">
        <v>9558</v>
      </c>
      <c r="AC566" t="s">
        <v>9559</v>
      </c>
      <c r="AD566" t="s">
        <v>91</v>
      </c>
      <c r="AE566" t="s">
        <v>90</v>
      </c>
      <c r="AF566" t="s">
        <v>50</v>
      </c>
      <c r="AG566" t="s">
        <v>51</v>
      </c>
      <c r="AH566" t="s">
        <v>52</v>
      </c>
      <c r="AI566" t="s">
        <v>53</v>
      </c>
    </row>
    <row r="567" spans="2:35">
      <c r="S567" s="443" t="s">
        <v>10123</v>
      </c>
      <c r="Z567" t="s">
        <v>9308</v>
      </c>
      <c r="AA567" t="s">
        <v>9563</v>
      </c>
      <c r="AB567" t="s">
        <v>10133</v>
      </c>
      <c r="AC567" t="s">
        <v>9566</v>
      </c>
      <c r="AF567" s="399"/>
    </row>
    <row r="568" spans="2:35">
      <c r="Z568" t="s">
        <v>9307</v>
      </c>
      <c r="AA568" t="s">
        <v>9727</v>
      </c>
      <c r="AB568" t="s">
        <v>9728</v>
      </c>
      <c r="AC568" t="s">
        <v>9729</v>
      </c>
    </row>
    <row r="569" spans="2:35">
      <c r="Z569" t="s">
        <v>9307</v>
      </c>
      <c r="AA569" t="s">
        <v>9727</v>
      </c>
      <c r="AB569" t="s">
        <v>9730</v>
      </c>
      <c r="AC569" t="s">
        <v>9731</v>
      </c>
    </row>
    <row r="571" spans="2:35">
      <c r="S571" s="444" t="s">
        <v>10124</v>
      </c>
      <c r="Z571" t="s">
        <v>9290</v>
      </c>
      <c r="AA571" t="s">
        <v>9291</v>
      </c>
      <c r="AB571" t="s">
        <v>9558</v>
      </c>
      <c r="AC571" t="s">
        <v>9559</v>
      </c>
      <c r="AD571" t="s">
        <v>91</v>
      </c>
      <c r="AE571" t="s">
        <v>90</v>
      </c>
      <c r="AF571" t="s">
        <v>50</v>
      </c>
      <c r="AG571" t="s">
        <v>51</v>
      </c>
      <c r="AH571" t="s">
        <v>52</v>
      </c>
      <c r="AI571" t="s">
        <v>53</v>
      </c>
    </row>
    <row r="572" spans="2:35">
      <c r="Z572" t="s">
        <v>9308</v>
      </c>
      <c r="AA572" t="s">
        <v>9563</v>
      </c>
      <c r="AB572" t="s">
        <v>10133</v>
      </c>
      <c r="AC572" t="s">
        <v>10125</v>
      </c>
      <c r="AF572" s="399"/>
    </row>
    <row r="573" spans="2:35">
      <c r="Z573" t="s">
        <v>9307</v>
      </c>
      <c r="AA573" t="s">
        <v>9727</v>
      </c>
      <c r="AB573" t="s">
        <v>9728</v>
      </c>
      <c r="AC573" t="s">
        <v>10126</v>
      </c>
    </row>
    <row r="574" spans="2:35">
      <c r="Z574" t="s">
        <v>9307</v>
      </c>
      <c r="AA574" t="s">
        <v>9727</v>
      </c>
      <c r="AB574" t="s">
        <v>9730</v>
      </c>
      <c r="AC574" t="s">
        <v>10127</v>
      </c>
    </row>
    <row r="576" spans="2:35">
      <c r="Y576" t="str">
        <f>"INSERT INTO "&amp;$H$565&amp;" ("&amp;Z566&amp;", "&amp;AA566&amp;", "&amp;AB566&amp;", "&amp;AC566&amp;", "&amp;AF566&amp;", "&amp;AG566&amp;") VALUES("</f>
        <v>INSERT INTO UPK_IKOU.main_masters.system_information (project_code, program_code, settei_name, settei_information, created_date, created_tantou_id) VALUES(</v>
      </c>
    </row>
    <row r="577" spans="2:36">
      <c r="S577" s="443" t="s">
        <v>10123</v>
      </c>
      <c r="Z577" t="str">
        <f>Y576&amp;"'"&amp;Z567&amp;"', '"&amp;AA567&amp;"', '"&amp;AB567&amp;"', '"&amp;AC567&amp;"', GETDATE(), 999);"</f>
        <v>INSERT INTO UPK_IKOU.main_masters.system_information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</v>
      </c>
    </row>
    <row r="578" spans="2:36">
      <c r="Z578" t="str">
        <f>Z577&amp;"'"&amp;Z568&amp;"', '"&amp;AA568&amp;"', '"&amp;AB568&amp;"', '"&amp;AC568&amp;"', GETDATE(), 999);"</f>
        <v>INSERT INTO UPK_IKOU.main_masters.system_information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999);'21K4002001', 'k4003001', '大日程フォルダ1', '\\upk-dtss\upkroot\K60_圧造課\部署書込\圧造課共有\00. 個人用\鐘ヶ江\大日程\', GETDATE(), 999);</v>
      </c>
    </row>
    <row r="579" spans="2:36">
      <c r="Z579" t="str">
        <f>Z578&amp;"'"&amp;Z569&amp;"', '"&amp;AA569&amp;"', '"&amp;AB569&amp;"', '"&amp;AC569&amp;"', GETDATE(), 999);"</f>
        <v>INSERT INTO UPK_IKOU.main_masters.system_information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999);'21K4002001', 'k4003001', '大日程フォルダ1', '\\upk-dtss\upkroot\K60_圧造課\部署書込\圧造課共有\00. 個人用\鐘ヶ江\大日程\', GETDATE(), 999);'21K4002001', 'k4003001', '大日程フォルダ2', '\\upk-dtss\upkroot\K60_圧造課\部署書込\圧造課共有\00. 個人用\鐘ヶ江\大日程(鐘）', GETDATE(), 999);</v>
      </c>
    </row>
    <row r="581" spans="2:36">
      <c r="S581" s="444" t="s">
        <v>10124</v>
      </c>
      <c r="Z581" t="str">
        <f>Y$576&amp;"'"&amp;Z572&amp;"', '"&amp;AA572&amp;"', '"&amp;AB572&amp;"', '"&amp;AC572&amp;"', GETDATE(), 999);"</f>
        <v>INSERT INTO UPK_IKOU.main_masters.system_information (project_code, program_code, settei_name, settei_information, created_date, created_tantou_id) VALUES('21K4002001', 'k4003001  ', '生産台数推移フォルダ', '\\upk-dtss\upkroot\IFS_電算室\部署書込\采野　業務\94 本番移行テスト環境\生産台数推移', GETDATE(), 999);</v>
      </c>
    </row>
    <row r="582" spans="2:36">
      <c r="Z582" t="str">
        <f>Y$576&amp;"'"&amp;Z573&amp;"', '"&amp;AA573&amp;"', '"&amp;AB573&amp;"', '"&amp;AC573&amp;"', GETDATE(), 999);"</f>
        <v>INSERT INTO UPK_IKOU.main_masters.system_information (project_code, program_code, settei_name, settei_information, created_date, created_tantou_id) VALUES('21K4002001', 'k4003001', '大日程フォルダ1', '\\upk-dtss\upkroot\IFS_電算室\部署書込\采野　業務\94 本番移行テスト環境\大日程', GETDATE(), 999);</v>
      </c>
    </row>
    <row r="583" spans="2:36">
      <c r="Z583" t="str">
        <f>Y$576&amp;"'"&amp;Z574&amp;"', '"&amp;AA574&amp;"', '"&amp;AB574&amp;"', '"&amp;AC574&amp;"', GETDATE(), 999);"</f>
        <v>INSERT INTO UPK_IKOU.main_masters.system_information (project_code, program_code, settei_name, settei_information, created_date, created_tantou_id) VALUES('21K4002001', 'k4003001', '大日程フォルダ2', '\\upk-dtss\upkroot\IFS_電算室\部署書込\采野　業務\94 本番移行テスト環境\大日程(鐘）', GETDATE(), 999);</v>
      </c>
    </row>
    <row r="584" spans="2:36">
      <c r="B584" t="s">
        <v>10130</v>
      </c>
      <c r="H584" t="str">
        <f>$H$1&amp;".main_masters.mm_authority"</f>
        <v>UPK_IKOU.main_masters.mm_authority</v>
      </c>
    </row>
    <row r="585" spans="2:36">
      <c r="Z585" t="s">
        <v>9290</v>
      </c>
      <c r="AA585" t="s">
        <v>10128</v>
      </c>
      <c r="AB585" t="s">
        <v>10129</v>
      </c>
      <c r="AC585" t="s">
        <v>91</v>
      </c>
      <c r="AD585" t="s">
        <v>90</v>
      </c>
      <c r="AE585" t="s">
        <v>50</v>
      </c>
      <c r="AF585" t="s">
        <v>51</v>
      </c>
      <c r="AG585" t="s">
        <v>52</v>
      </c>
      <c r="AH585" t="s">
        <v>53</v>
      </c>
    </row>
    <row r="586" spans="2:36">
      <c r="Y586">
        <v>1</v>
      </c>
      <c r="Z586" t="s">
        <v>9307</v>
      </c>
      <c r="AA586">
        <v>429</v>
      </c>
      <c r="AB586">
        <v>9</v>
      </c>
      <c r="AC586" t="s">
        <v>9295</v>
      </c>
      <c r="AD586" t="s">
        <v>9295</v>
      </c>
      <c r="AE586" s="399" t="s">
        <v>10131</v>
      </c>
      <c r="AF586">
        <v>429</v>
      </c>
      <c r="AG586" t="s">
        <v>9295</v>
      </c>
      <c r="AH586" t="s">
        <v>9295</v>
      </c>
      <c r="AJ586" t="s">
        <v>10132</v>
      </c>
    </row>
    <row r="587" spans="2:36">
      <c r="Y587">
        <f>Y586+1</f>
        <v>2</v>
      </c>
    </row>
    <row r="589" spans="2:36">
      <c r="Y589" t="str">
        <f>"INSERT INTO "&amp;$H$584&amp;" ("&amp;Z585&amp;", "&amp;AA585&amp;", "&amp;AB585&amp;", "&amp;AE585&amp;", "&amp;AF585&amp;") VALUES("</f>
        <v>INSERT INTO UPK_IKOU.main_masters.mm_authority (project_code, tantou_id, authority, created_date, created_tantou_id) VALUES(</v>
      </c>
    </row>
    <row r="590" spans="2:36">
      <c r="Y590">
        <v>1</v>
      </c>
      <c r="Z590" t="str">
        <f>Y$589&amp;"'"&amp;Z586&amp;"', "&amp;AA586&amp;", "&amp;AB586&amp;", GETDATE(), 999);"</f>
        <v>INSERT INTO UPK_IKOU.main_masters.mm_authority (project_code, tantou_id, authority, created_date, created_tantou_id) VALUES('21K4002001', 429, 9, GETDATE(), 999);</v>
      </c>
    </row>
    <row r="591" spans="2:36">
      <c r="B591" t="s">
        <v>10135</v>
      </c>
      <c r="H591" t="str">
        <f>$H$1&amp;".main_masters.mm_buhin_no"</f>
        <v>UPK_IKOU.main_masters.mm_buhin_no</v>
      </c>
    </row>
    <row r="592" spans="2:36">
      <c r="C592" s="228" t="s">
        <v>13160</v>
      </c>
      <c r="D592" s="228" t="s">
        <v>13161</v>
      </c>
      <c r="Z592">
        <v>1</v>
      </c>
      <c r="AA592" s="211" t="s">
        <v>6181</v>
      </c>
      <c r="AB592" s="211" t="s">
        <v>11431</v>
      </c>
      <c r="AC592" s="211" t="s">
        <v>8756</v>
      </c>
    </row>
    <row r="593" spans="3:39">
      <c r="C593" s="228"/>
      <c r="D593" s="228" t="s">
        <v>13162</v>
      </c>
      <c r="Z593">
        <v>2</v>
      </c>
      <c r="AA593" s="211" t="s">
        <v>6182</v>
      </c>
      <c r="AB593" s="211" t="s">
        <v>11432</v>
      </c>
      <c r="AC593" s="211" t="s">
        <v>8756</v>
      </c>
    </row>
    <row r="594" spans="3:39">
      <c r="C594" s="228"/>
      <c r="D594" s="228" t="s">
        <v>13163</v>
      </c>
      <c r="Z594">
        <v>3</v>
      </c>
      <c r="AA594" s="211" t="s">
        <v>6183</v>
      </c>
      <c r="AB594" s="211" t="s">
        <v>11433</v>
      </c>
      <c r="AC594" s="211" t="s">
        <v>8756</v>
      </c>
    </row>
    <row r="595" spans="3:39">
      <c r="Z595">
        <v>4</v>
      </c>
      <c r="AA595" s="211" t="s">
        <v>6184</v>
      </c>
      <c r="AB595" s="211" t="s">
        <v>11434</v>
      </c>
      <c r="AC595" s="211" t="s">
        <v>8756</v>
      </c>
    </row>
    <row r="596" spans="3:39">
      <c r="Z596">
        <v>5</v>
      </c>
      <c r="AA596" s="211" t="s">
        <v>6185</v>
      </c>
      <c r="AB596" s="211" t="s">
        <v>11435</v>
      </c>
      <c r="AC596" s="211" t="s">
        <v>8756</v>
      </c>
      <c r="AF596" s="143"/>
      <c r="AG596" s="143"/>
      <c r="AH596" s="143"/>
      <c r="AI596" s="143"/>
    </row>
    <row r="597" spans="3:39">
      <c r="Z597">
        <v>6</v>
      </c>
      <c r="AA597" s="211" t="s">
        <v>6186</v>
      </c>
      <c r="AB597" s="211" t="s">
        <v>11436</v>
      </c>
      <c r="AC597" s="211" t="s">
        <v>8756</v>
      </c>
      <c r="AF597" s="143"/>
      <c r="AG597" s="143"/>
      <c r="AH597" s="143"/>
      <c r="AI597" s="143"/>
      <c r="AJ597" s="143"/>
      <c r="AK597" s="143"/>
      <c r="AL597" s="143"/>
      <c r="AM597" s="143"/>
    </row>
    <row r="598" spans="3:39">
      <c r="Z598">
        <v>7</v>
      </c>
      <c r="AA598" s="211" t="s">
        <v>6187</v>
      </c>
      <c r="AB598" s="211" t="s">
        <v>11437</v>
      </c>
      <c r="AC598" s="211" t="s">
        <v>8756</v>
      </c>
      <c r="AJ598" s="143"/>
      <c r="AK598" s="143"/>
      <c r="AL598" s="143"/>
      <c r="AM598" s="143"/>
    </row>
    <row r="599" spans="3:39">
      <c r="Z599">
        <v>8</v>
      </c>
      <c r="AA599" s="211" t="s">
        <v>6188</v>
      </c>
      <c r="AB599" s="211" t="s">
        <v>11438</v>
      </c>
      <c r="AC599" s="211" t="s">
        <v>8756</v>
      </c>
      <c r="AF599" s="143"/>
      <c r="AG599" s="143"/>
      <c r="AH599" s="143"/>
      <c r="AI599" s="143"/>
    </row>
    <row r="600" spans="3:39">
      <c r="Z600">
        <v>9</v>
      </c>
      <c r="AA600" s="211" t="s">
        <v>6189</v>
      </c>
      <c r="AB600" s="211" t="s">
        <v>11439</v>
      </c>
      <c r="AC600" s="211" t="s">
        <v>8756</v>
      </c>
      <c r="AF600" s="143"/>
      <c r="AG600" s="143"/>
      <c r="AH600" s="143"/>
      <c r="AI600" s="143"/>
      <c r="AJ600" s="143"/>
      <c r="AK600" s="143"/>
      <c r="AL600" s="143"/>
      <c r="AM600" s="143"/>
    </row>
    <row r="601" spans="3:39">
      <c r="Z601">
        <v>10</v>
      </c>
      <c r="AA601" s="211" t="s">
        <v>6190</v>
      </c>
      <c r="AB601" s="211" t="s">
        <v>11440</v>
      </c>
      <c r="AC601" s="211" t="s">
        <v>8756</v>
      </c>
      <c r="AJ601" s="143"/>
      <c r="AK601" s="143"/>
      <c r="AL601" s="143"/>
      <c r="AM601" s="143"/>
    </row>
    <row r="602" spans="3:39">
      <c r="Z602">
        <v>11</v>
      </c>
      <c r="AA602" s="211" t="s">
        <v>6191</v>
      </c>
      <c r="AB602" s="211" t="s">
        <v>11441</v>
      </c>
      <c r="AC602" s="211" t="s">
        <v>8756</v>
      </c>
    </row>
    <row r="603" spans="3:39">
      <c r="Z603">
        <v>12</v>
      </c>
      <c r="AA603" s="211" t="s">
        <v>6192</v>
      </c>
      <c r="AB603" s="211" t="s">
        <v>11442</v>
      </c>
      <c r="AC603" s="211" t="s">
        <v>8756</v>
      </c>
    </row>
    <row r="604" spans="3:39">
      <c r="Z604">
        <v>13</v>
      </c>
      <c r="AA604" s="211" t="s">
        <v>6193</v>
      </c>
      <c r="AB604" s="211" t="s">
        <v>11443</v>
      </c>
      <c r="AC604" s="211" t="s">
        <v>8756</v>
      </c>
    </row>
    <row r="605" spans="3:39">
      <c r="Z605">
        <v>14</v>
      </c>
      <c r="AA605" s="211" t="s">
        <v>6194</v>
      </c>
      <c r="AB605" s="211" t="s">
        <v>11444</v>
      </c>
      <c r="AC605" s="211" t="s">
        <v>8756</v>
      </c>
    </row>
    <row r="606" spans="3:39">
      <c r="Z606">
        <v>15</v>
      </c>
      <c r="AA606" s="211" t="s">
        <v>6195</v>
      </c>
      <c r="AB606" s="211" t="s">
        <v>11445</v>
      </c>
      <c r="AC606" s="211" t="s">
        <v>8756</v>
      </c>
    </row>
    <row r="607" spans="3:39">
      <c r="Z607">
        <v>16</v>
      </c>
      <c r="AA607" s="211" t="s">
        <v>6196</v>
      </c>
      <c r="AB607" s="211" t="s">
        <v>11446</v>
      </c>
      <c r="AC607" s="211" t="s">
        <v>8756</v>
      </c>
    </row>
    <row r="608" spans="3:39">
      <c r="Z608">
        <v>17</v>
      </c>
      <c r="AA608" s="211" t="s">
        <v>6197</v>
      </c>
      <c r="AB608" s="211" t="s">
        <v>11447</v>
      </c>
      <c r="AC608" s="211" t="s">
        <v>8756</v>
      </c>
    </row>
    <row r="609" spans="26:29">
      <c r="Z609">
        <v>18</v>
      </c>
      <c r="AA609" s="211" t="s">
        <v>6199</v>
      </c>
      <c r="AB609" s="211" t="s">
        <v>11448</v>
      </c>
      <c r="AC609" s="211" t="s">
        <v>8756</v>
      </c>
    </row>
    <row r="610" spans="26:29">
      <c r="Z610">
        <v>19</v>
      </c>
      <c r="AA610" s="211" t="s">
        <v>6200</v>
      </c>
      <c r="AB610" s="211" t="s">
        <v>11449</v>
      </c>
      <c r="AC610" s="211" t="s">
        <v>8756</v>
      </c>
    </row>
    <row r="611" spans="26:29">
      <c r="Z611">
        <v>20</v>
      </c>
      <c r="AA611" s="211" t="s">
        <v>6201</v>
      </c>
      <c r="AB611" s="211" t="s">
        <v>11450</v>
      </c>
      <c r="AC611" s="211" t="s">
        <v>8756</v>
      </c>
    </row>
    <row r="612" spans="26:29">
      <c r="Z612">
        <v>21</v>
      </c>
      <c r="AA612" s="211" t="s">
        <v>6202</v>
      </c>
      <c r="AB612" s="211" t="s">
        <v>11451</v>
      </c>
      <c r="AC612" s="211" t="s">
        <v>8756</v>
      </c>
    </row>
    <row r="613" spans="26:29">
      <c r="Z613">
        <v>22</v>
      </c>
      <c r="AA613" s="211" t="s">
        <v>6203</v>
      </c>
      <c r="AB613" s="211" t="s">
        <v>11452</v>
      </c>
      <c r="AC613" s="211" t="s">
        <v>8756</v>
      </c>
    </row>
    <row r="614" spans="26:29">
      <c r="Z614">
        <v>23</v>
      </c>
      <c r="AA614" s="211" t="s">
        <v>6204</v>
      </c>
      <c r="AB614" s="211" t="s">
        <v>11453</v>
      </c>
      <c r="AC614" s="211" t="s">
        <v>8756</v>
      </c>
    </row>
    <row r="615" spans="26:29">
      <c r="Z615">
        <v>24</v>
      </c>
      <c r="AA615" s="211" t="s">
        <v>6205</v>
      </c>
      <c r="AB615" s="211" t="s">
        <v>11454</v>
      </c>
      <c r="AC615" s="211" t="s">
        <v>8756</v>
      </c>
    </row>
    <row r="616" spans="26:29">
      <c r="Z616">
        <v>25</v>
      </c>
      <c r="AA616" s="211" t="s">
        <v>6206</v>
      </c>
      <c r="AB616" s="211" t="s">
        <v>11455</v>
      </c>
      <c r="AC616" s="211" t="s">
        <v>8756</v>
      </c>
    </row>
    <row r="617" spans="26:29">
      <c r="Z617">
        <v>26</v>
      </c>
      <c r="AA617" s="211" t="s">
        <v>6207</v>
      </c>
      <c r="AB617" s="211" t="s">
        <v>11456</v>
      </c>
      <c r="AC617" s="211" t="s">
        <v>8756</v>
      </c>
    </row>
    <row r="618" spans="26:29">
      <c r="Z618">
        <v>27</v>
      </c>
      <c r="AA618" s="211" t="s">
        <v>6208</v>
      </c>
      <c r="AB618" s="211" t="s">
        <v>11457</v>
      </c>
      <c r="AC618" s="211" t="s">
        <v>8756</v>
      </c>
    </row>
    <row r="619" spans="26:29">
      <c r="Z619">
        <v>28</v>
      </c>
      <c r="AA619" s="211" t="s">
        <v>6209</v>
      </c>
      <c r="AB619" s="211" t="s">
        <v>11458</v>
      </c>
      <c r="AC619" s="211" t="s">
        <v>8756</v>
      </c>
    </row>
    <row r="620" spans="26:29">
      <c r="Z620">
        <v>29</v>
      </c>
      <c r="AA620" s="211" t="s">
        <v>6210</v>
      </c>
      <c r="AB620" s="211" t="s">
        <v>11459</v>
      </c>
      <c r="AC620" s="211" t="s">
        <v>8756</v>
      </c>
    </row>
    <row r="621" spans="26:29">
      <c r="Z621">
        <v>30</v>
      </c>
      <c r="AA621" s="211" t="s">
        <v>6211</v>
      </c>
      <c r="AB621" s="211" t="s">
        <v>11460</v>
      </c>
      <c r="AC621" s="211" t="s">
        <v>8756</v>
      </c>
    </row>
    <row r="622" spans="26:29">
      <c r="Z622">
        <v>31</v>
      </c>
      <c r="AA622" s="211" t="s">
        <v>6212</v>
      </c>
      <c r="AB622" s="211" t="s">
        <v>11461</v>
      </c>
      <c r="AC622" s="211" t="s">
        <v>8756</v>
      </c>
    </row>
    <row r="623" spans="26:29">
      <c r="Z623">
        <v>32</v>
      </c>
      <c r="AA623" s="211" t="s">
        <v>6213</v>
      </c>
      <c r="AB623" s="211" t="s">
        <v>11462</v>
      </c>
      <c r="AC623" s="211" t="s">
        <v>8756</v>
      </c>
    </row>
    <row r="624" spans="26:29">
      <c r="Z624">
        <v>33</v>
      </c>
      <c r="AA624" s="211" t="s">
        <v>6214</v>
      </c>
      <c r="AB624" s="211" t="s">
        <v>11463</v>
      </c>
      <c r="AC624" s="211" t="s">
        <v>8756</v>
      </c>
    </row>
    <row r="625" spans="26:29">
      <c r="Z625">
        <v>34</v>
      </c>
      <c r="AA625" s="211" t="s">
        <v>6215</v>
      </c>
      <c r="AB625" s="211" t="s">
        <v>11464</v>
      </c>
      <c r="AC625" s="211" t="s">
        <v>8756</v>
      </c>
    </row>
    <row r="626" spans="26:29">
      <c r="Z626">
        <v>35</v>
      </c>
      <c r="AA626" s="211" t="s">
        <v>6216</v>
      </c>
      <c r="AB626" s="211" t="s">
        <v>11465</v>
      </c>
      <c r="AC626" s="211" t="s">
        <v>8756</v>
      </c>
    </row>
    <row r="627" spans="26:29">
      <c r="Z627">
        <v>36</v>
      </c>
      <c r="AA627" s="211" t="s">
        <v>6217</v>
      </c>
      <c r="AB627" s="211" t="s">
        <v>11466</v>
      </c>
      <c r="AC627" s="211" t="s">
        <v>8756</v>
      </c>
    </row>
    <row r="628" spans="26:29">
      <c r="Z628">
        <v>37</v>
      </c>
      <c r="AA628" s="211" t="s">
        <v>6218</v>
      </c>
      <c r="AB628" s="211" t="s">
        <v>11467</v>
      </c>
      <c r="AC628" s="211" t="s">
        <v>8756</v>
      </c>
    </row>
    <row r="629" spans="26:29">
      <c r="Z629">
        <v>38</v>
      </c>
      <c r="AA629" s="211" t="s">
        <v>6219</v>
      </c>
      <c r="AB629" s="211" t="s">
        <v>11468</v>
      </c>
      <c r="AC629" s="211" t="s">
        <v>8756</v>
      </c>
    </row>
    <row r="630" spans="26:29">
      <c r="Z630">
        <v>39</v>
      </c>
      <c r="AA630" s="211" t="s">
        <v>6220</v>
      </c>
      <c r="AB630" s="211" t="s">
        <v>11469</v>
      </c>
      <c r="AC630" s="211" t="s">
        <v>8756</v>
      </c>
    </row>
    <row r="631" spans="26:29">
      <c r="Z631">
        <v>40</v>
      </c>
      <c r="AA631" s="211" t="s">
        <v>6221</v>
      </c>
      <c r="AB631" s="211" t="s">
        <v>11470</v>
      </c>
      <c r="AC631" s="211" t="s">
        <v>8756</v>
      </c>
    </row>
    <row r="632" spans="26:29">
      <c r="Z632">
        <v>41</v>
      </c>
      <c r="AA632" s="211" t="s">
        <v>6222</v>
      </c>
      <c r="AB632" s="211" t="s">
        <v>11471</v>
      </c>
      <c r="AC632" s="211" t="s">
        <v>8756</v>
      </c>
    </row>
    <row r="633" spans="26:29">
      <c r="Z633">
        <v>42</v>
      </c>
      <c r="AA633" s="211" t="s">
        <v>6223</v>
      </c>
      <c r="AB633" s="211" t="s">
        <v>11472</v>
      </c>
      <c r="AC633" s="211" t="s">
        <v>8756</v>
      </c>
    </row>
    <row r="634" spans="26:29">
      <c r="Z634">
        <v>43</v>
      </c>
      <c r="AA634" s="211" t="s">
        <v>6224</v>
      </c>
      <c r="AB634" s="211" t="s">
        <v>11473</v>
      </c>
      <c r="AC634" s="211" t="s">
        <v>8756</v>
      </c>
    </row>
    <row r="635" spans="26:29">
      <c r="Z635">
        <v>44</v>
      </c>
      <c r="AA635" s="211" t="s">
        <v>6225</v>
      </c>
      <c r="AB635" s="211" t="s">
        <v>11474</v>
      </c>
      <c r="AC635" s="211" t="s">
        <v>8756</v>
      </c>
    </row>
    <row r="636" spans="26:29">
      <c r="Z636">
        <v>45</v>
      </c>
      <c r="AA636" s="211" t="s">
        <v>6226</v>
      </c>
      <c r="AB636" s="211" t="s">
        <v>11475</v>
      </c>
      <c r="AC636" s="211" t="s">
        <v>8756</v>
      </c>
    </row>
    <row r="637" spans="26:29">
      <c r="Z637">
        <v>46</v>
      </c>
      <c r="AA637" s="211" t="s">
        <v>6227</v>
      </c>
      <c r="AB637" s="211" t="s">
        <v>11476</v>
      </c>
      <c r="AC637" s="211" t="s">
        <v>8756</v>
      </c>
    </row>
    <row r="638" spans="26:29">
      <c r="Z638">
        <v>47</v>
      </c>
      <c r="AA638" s="211" t="s">
        <v>6228</v>
      </c>
      <c r="AB638" s="211" t="s">
        <v>11477</v>
      </c>
      <c r="AC638" s="211" t="s">
        <v>8756</v>
      </c>
    </row>
    <row r="639" spans="26:29">
      <c r="Z639">
        <v>48</v>
      </c>
      <c r="AA639" s="211" t="s">
        <v>6229</v>
      </c>
      <c r="AB639" s="211" t="s">
        <v>11478</v>
      </c>
      <c r="AC639" s="211" t="s">
        <v>8756</v>
      </c>
    </row>
    <row r="640" spans="26:29">
      <c r="Z640">
        <v>49</v>
      </c>
      <c r="AA640" s="211" t="s">
        <v>6230</v>
      </c>
      <c r="AB640" s="211" t="s">
        <v>11479</v>
      </c>
      <c r="AC640" s="211" t="s">
        <v>8756</v>
      </c>
    </row>
    <row r="641" spans="26:29">
      <c r="Z641">
        <v>50</v>
      </c>
      <c r="AA641" s="211" t="s">
        <v>6231</v>
      </c>
      <c r="AB641" s="211" t="s">
        <v>11480</v>
      </c>
      <c r="AC641" s="211" t="s">
        <v>8756</v>
      </c>
    </row>
    <row r="642" spans="26:29">
      <c r="Z642">
        <v>51</v>
      </c>
      <c r="AA642" s="211" t="s">
        <v>6232</v>
      </c>
      <c r="AB642" s="211" t="s">
        <v>11481</v>
      </c>
      <c r="AC642" s="211" t="s">
        <v>8756</v>
      </c>
    </row>
    <row r="643" spans="26:29">
      <c r="Z643">
        <v>52</v>
      </c>
      <c r="AA643" s="211" t="s">
        <v>6233</v>
      </c>
      <c r="AB643" s="211" t="s">
        <v>11482</v>
      </c>
      <c r="AC643" s="211" t="s">
        <v>8756</v>
      </c>
    </row>
    <row r="644" spans="26:29">
      <c r="Z644">
        <v>53</v>
      </c>
      <c r="AA644" s="211" t="s">
        <v>6234</v>
      </c>
      <c r="AB644" s="211" t="s">
        <v>11483</v>
      </c>
      <c r="AC644" s="211" t="s">
        <v>8756</v>
      </c>
    </row>
    <row r="645" spans="26:29">
      <c r="Z645">
        <v>54</v>
      </c>
      <c r="AA645" s="211" t="s">
        <v>6235</v>
      </c>
      <c r="AB645" s="211" t="s">
        <v>11484</v>
      </c>
      <c r="AC645" s="211" t="s">
        <v>8756</v>
      </c>
    </row>
    <row r="646" spans="26:29">
      <c r="Z646">
        <v>55</v>
      </c>
      <c r="AA646" s="211" t="s">
        <v>6236</v>
      </c>
      <c r="AB646" s="211" t="s">
        <v>11485</v>
      </c>
      <c r="AC646" s="211" t="s">
        <v>8756</v>
      </c>
    </row>
    <row r="647" spans="26:29">
      <c r="Z647">
        <v>56</v>
      </c>
      <c r="AA647" s="211" t="s">
        <v>6237</v>
      </c>
      <c r="AB647" s="211" t="s">
        <v>11486</v>
      </c>
      <c r="AC647" s="211" t="s">
        <v>8756</v>
      </c>
    </row>
    <row r="648" spans="26:29">
      <c r="Z648">
        <v>57</v>
      </c>
      <c r="AA648" s="211" t="s">
        <v>6238</v>
      </c>
      <c r="AB648" s="211" t="s">
        <v>11487</v>
      </c>
      <c r="AC648" s="211" t="s">
        <v>8756</v>
      </c>
    </row>
    <row r="649" spans="26:29">
      <c r="Z649">
        <v>58</v>
      </c>
      <c r="AA649" s="211" t="s">
        <v>6239</v>
      </c>
      <c r="AB649" s="211" t="s">
        <v>11488</v>
      </c>
      <c r="AC649" s="211" t="s">
        <v>8756</v>
      </c>
    </row>
    <row r="650" spans="26:29">
      <c r="Z650">
        <v>59</v>
      </c>
      <c r="AA650" s="211" t="s">
        <v>6240</v>
      </c>
      <c r="AB650" s="211" t="s">
        <v>11489</v>
      </c>
      <c r="AC650" s="211" t="s">
        <v>8756</v>
      </c>
    </row>
    <row r="651" spans="26:29">
      <c r="Z651">
        <v>60</v>
      </c>
      <c r="AA651" s="211" t="s">
        <v>6241</v>
      </c>
      <c r="AB651" s="211" t="s">
        <v>11490</v>
      </c>
      <c r="AC651" s="211" t="s">
        <v>8756</v>
      </c>
    </row>
    <row r="652" spans="26:29">
      <c r="Z652">
        <v>61</v>
      </c>
      <c r="AA652" s="211" t="s">
        <v>6242</v>
      </c>
      <c r="AB652" s="211" t="s">
        <v>11491</v>
      </c>
      <c r="AC652" s="211" t="s">
        <v>8756</v>
      </c>
    </row>
    <row r="653" spans="26:29">
      <c r="Z653">
        <v>62</v>
      </c>
      <c r="AA653" s="211" t="s">
        <v>6243</v>
      </c>
      <c r="AB653" s="211" t="s">
        <v>11492</v>
      </c>
      <c r="AC653" s="211" t="s">
        <v>8756</v>
      </c>
    </row>
    <row r="654" spans="26:29">
      <c r="Z654">
        <v>63</v>
      </c>
      <c r="AA654" s="211" t="s">
        <v>6244</v>
      </c>
      <c r="AB654" s="211" t="s">
        <v>11493</v>
      </c>
      <c r="AC654" s="211" t="s">
        <v>8756</v>
      </c>
    </row>
    <row r="655" spans="26:29">
      <c r="Z655">
        <v>64</v>
      </c>
      <c r="AA655" s="211" t="s">
        <v>6245</v>
      </c>
      <c r="AB655" s="211" t="s">
        <v>11494</v>
      </c>
      <c r="AC655" s="211" t="s">
        <v>8756</v>
      </c>
    </row>
    <row r="656" spans="26:29">
      <c r="Z656">
        <v>65</v>
      </c>
      <c r="AA656" s="211" t="s">
        <v>6246</v>
      </c>
      <c r="AB656" s="211" t="s">
        <v>11495</v>
      </c>
      <c r="AC656" s="211" t="s">
        <v>8756</v>
      </c>
    </row>
    <row r="657" spans="26:29">
      <c r="Z657">
        <v>66</v>
      </c>
      <c r="AA657" s="211" t="s">
        <v>6247</v>
      </c>
      <c r="AB657" s="211" t="s">
        <v>11496</v>
      </c>
      <c r="AC657" s="211" t="s">
        <v>8756</v>
      </c>
    </row>
    <row r="658" spans="26:29">
      <c r="Z658">
        <v>67</v>
      </c>
      <c r="AA658" s="211" t="s">
        <v>6248</v>
      </c>
      <c r="AB658" s="211" t="s">
        <v>11497</v>
      </c>
      <c r="AC658" s="211" t="s">
        <v>8756</v>
      </c>
    </row>
    <row r="659" spans="26:29">
      <c r="Z659">
        <v>68</v>
      </c>
      <c r="AA659" s="211" t="s">
        <v>6249</v>
      </c>
      <c r="AB659" s="211" t="s">
        <v>11498</v>
      </c>
      <c r="AC659" s="211" t="s">
        <v>8756</v>
      </c>
    </row>
    <row r="660" spans="26:29">
      <c r="Z660">
        <v>69</v>
      </c>
      <c r="AA660" s="211" t="s">
        <v>6250</v>
      </c>
      <c r="AB660" s="211" t="s">
        <v>11499</v>
      </c>
      <c r="AC660" s="211" t="s">
        <v>8756</v>
      </c>
    </row>
    <row r="661" spans="26:29">
      <c r="Z661">
        <v>70</v>
      </c>
      <c r="AA661" s="211" t="s">
        <v>6251</v>
      </c>
      <c r="AB661" s="211" t="s">
        <v>11500</v>
      </c>
      <c r="AC661" s="211" t="s">
        <v>8756</v>
      </c>
    </row>
    <row r="662" spans="26:29">
      <c r="Z662">
        <v>71</v>
      </c>
      <c r="AA662" s="211" t="s">
        <v>6252</v>
      </c>
      <c r="AB662" s="211" t="s">
        <v>11501</v>
      </c>
      <c r="AC662" s="211" t="s">
        <v>8756</v>
      </c>
    </row>
    <row r="663" spans="26:29">
      <c r="Z663">
        <v>72</v>
      </c>
      <c r="AA663" s="211" t="s">
        <v>6253</v>
      </c>
      <c r="AB663" s="211" t="s">
        <v>11502</v>
      </c>
      <c r="AC663" s="211" t="s">
        <v>8756</v>
      </c>
    </row>
    <row r="664" spans="26:29">
      <c r="Z664">
        <v>73</v>
      </c>
      <c r="AA664" s="211" t="s">
        <v>6254</v>
      </c>
      <c r="AB664" s="211" t="s">
        <v>11503</v>
      </c>
      <c r="AC664" s="211" t="s">
        <v>8756</v>
      </c>
    </row>
    <row r="665" spans="26:29">
      <c r="Z665">
        <v>74</v>
      </c>
      <c r="AA665" s="211" t="s">
        <v>6255</v>
      </c>
      <c r="AB665" s="211" t="s">
        <v>11504</v>
      </c>
      <c r="AC665" s="211" t="s">
        <v>8756</v>
      </c>
    </row>
    <row r="666" spans="26:29">
      <c r="Z666">
        <v>75</v>
      </c>
      <c r="AA666" s="211" t="s">
        <v>6256</v>
      </c>
      <c r="AB666" s="211" t="s">
        <v>11505</v>
      </c>
      <c r="AC666" s="211" t="s">
        <v>8756</v>
      </c>
    </row>
    <row r="667" spans="26:29">
      <c r="Z667">
        <v>76</v>
      </c>
      <c r="AA667" s="211" t="s">
        <v>6257</v>
      </c>
      <c r="AB667" s="211" t="s">
        <v>11506</v>
      </c>
      <c r="AC667" s="211" t="s">
        <v>8756</v>
      </c>
    </row>
    <row r="668" spans="26:29">
      <c r="Z668">
        <v>77</v>
      </c>
      <c r="AA668" s="211" t="s">
        <v>6258</v>
      </c>
      <c r="AB668" s="211" t="s">
        <v>11507</v>
      </c>
      <c r="AC668" s="211" t="s">
        <v>8756</v>
      </c>
    </row>
    <row r="669" spans="26:29">
      <c r="Z669">
        <v>78</v>
      </c>
      <c r="AA669" s="211" t="s">
        <v>6259</v>
      </c>
      <c r="AB669" s="211" t="s">
        <v>11508</v>
      </c>
      <c r="AC669" s="211" t="s">
        <v>8756</v>
      </c>
    </row>
    <row r="670" spans="26:29">
      <c r="Z670">
        <v>79</v>
      </c>
      <c r="AA670" s="211" t="s">
        <v>6260</v>
      </c>
      <c r="AB670" s="211" t="s">
        <v>11509</v>
      </c>
      <c r="AC670" s="211" t="s">
        <v>8756</v>
      </c>
    </row>
    <row r="671" spans="26:29">
      <c r="Z671">
        <v>80</v>
      </c>
      <c r="AA671" s="211" t="s">
        <v>6261</v>
      </c>
      <c r="AB671" s="211" t="s">
        <v>11510</v>
      </c>
      <c r="AC671" s="211" t="s">
        <v>8756</v>
      </c>
    </row>
    <row r="672" spans="26:29">
      <c r="Z672">
        <v>81</v>
      </c>
      <c r="AA672" s="211" t="s">
        <v>6262</v>
      </c>
      <c r="AB672" s="211" t="s">
        <v>11511</v>
      </c>
      <c r="AC672" s="211" t="s">
        <v>8756</v>
      </c>
    </row>
    <row r="673" spans="26:29">
      <c r="Z673">
        <v>82</v>
      </c>
      <c r="AA673" s="211" t="s">
        <v>6263</v>
      </c>
      <c r="AB673" s="211" t="s">
        <v>11512</v>
      </c>
      <c r="AC673" s="211" t="s">
        <v>8756</v>
      </c>
    </row>
    <row r="674" spans="26:29">
      <c r="Z674">
        <v>83</v>
      </c>
      <c r="AA674" s="211" t="s">
        <v>6264</v>
      </c>
      <c r="AB674" s="211" t="s">
        <v>11513</v>
      </c>
      <c r="AC674" s="211" t="s">
        <v>8756</v>
      </c>
    </row>
    <row r="675" spans="26:29">
      <c r="Z675">
        <v>84</v>
      </c>
      <c r="AA675" s="211" t="s">
        <v>6265</v>
      </c>
      <c r="AB675" s="211" t="s">
        <v>11514</v>
      </c>
      <c r="AC675" s="211" t="s">
        <v>8756</v>
      </c>
    </row>
    <row r="676" spans="26:29">
      <c r="Z676">
        <v>85</v>
      </c>
      <c r="AA676" s="211" t="s">
        <v>6266</v>
      </c>
      <c r="AB676" s="211" t="s">
        <v>11515</v>
      </c>
      <c r="AC676" s="211" t="s">
        <v>8756</v>
      </c>
    </row>
    <row r="677" spans="26:29">
      <c r="Z677">
        <v>86</v>
      </c>
      <c r="AA677" s="211" t="s">
        <v>6267</v>
      </c>
      <c r="AB677" s="211" t="s">
        <v>11516</v>
      </c>
      <c r="AC677" s="211" t="s">
        <v>8756</v>
      </c>
    </row>
    <row r="678" spans="26:29">
      <c r="Z678">
        <v>87</v>
      </c>
      <c r="AA678" s="211" t="s">
        <v>6268</v>
      </c>
      <c r="AB678" s="211" t="s">
        <v>11517</v>
      </c>
      <c r="AC678" s="211" t="s">
        <v>8756</v>
      </c>
    </row>
    <row r="679" spans="26:29">
      <c r="Z679">
        <v>88</v>
      </c>
      <c r="AA679" s="211" t="s">
        <v>6269</v>
      </c>
      <c r="AB679" s="211" t="s">
        <v>11518</v>
      </c>
      <c r="AC679" s="211" t="s">
        <v>8756</v>
      </c>
    </row>
    <row r="680" spans="26:29">
      <c r="Z680">
        <v>89</v>
      </c>
      <c r="AA680" s="211" t="s">
        <v>6270</v>
      </c>
      <c r="AB680" s="211" t="s">
        <v>11519</v>
      </c>
      <c r="AC680" s="211" t="s">
        <v>8756</v>
      </c>
    </row>
    <row r="681" spans="26:29">
      <c r="Z681">
        <v>90</v>
      </c>
      <c r="AA681" s="211" t="s">
        <v>6271</v>
      </c>
      <c r="AB681" s="211" t="s">
        <v>11520</v>
      </c>
      <c r="AC681" s="211" t="s">
        <v>8756</v>
      </c>
    </row>
    <row r="682" spans="26:29">
      <c r="Z682">
        <v>91</v>
      </c>
      <c r="AA682" s="211" t="s">
        <v>6272</v>
      </c>
      <c r="AB682" s="211" t="s">
        <v>11521</v>
      </c>
      <c r="AC682" s="211" t="s">
        <v>8756</v>
      </c>
    </row>
    <row r="683" spans="26:29">
      <c r="Z683">
        <v>92</v>
      </c>
      <c r="AA683" s="211" t="s">
        <v>6273</v>
      </c>
      <c r="AB683" s="211" t="s">
        <v>11522</v>
      </c>
      <c r="AC683" s="211" t="s">
        <v>8756</v>
      </c>
    </row>
    <row r="684" spans="26:29">
      <c r="Z684">
        <v>93</v>
      </c>
      <c r="AA684" s="211" t="s">
        <v>6274</v>
      </c>
      <c r="AB684" s="211" t="s">
        <v>11523</v>
      </c>
      <c r="AC684" s="211" t="s">
        <v>8756</v>
      </c>
    </row>
    <row r="685" spans="26:29">
      <c r="Z685">
        <v>94</v>
      </c>
      <c r="AA685" s="211" t="s">
        <v>6275</v>
      </c>
      <c r="AB685" s="211" t="s">
        <v>11524</v>
      </c>
      <c r="AC685" s="211" t="s">
        <v>8756</v>
      </c>
    </row>
    <row r="686" spans="26:29">
      <c r="Z686">
        <v>95</v>
      </c>
      <c r="AA686" s="211" t="s">
        <v>6276</v>
      </c>
      <c r="AB686" s="211" t="s">
        <v>11525</v>
      </c>
      <c r="AC686" s="211" t="s">
        <v>8756</v>
      </c>
    </row>
    <row r="687" spans="26:29">
      <c r="Z687">
        <v>96</v>
      </c>
      <c r="AA687" s="211" t="s">
        <v>6277</v>
      </c>
      <c r="AB687" s="211" t="s">
        <v>11526</v>
      </c>
      <c r="AC687" s="211" t="s">
        <v>8756</v>
      </c>
    </row>
    <row r="688" spans="26:29">
      <c r="Z688">
        <v>97</v>
      </c>
      <c r="AA688" s="211" t="s">
        <v>6278</v>
      </c>
      <c r="AB688" s="211" t="s">
        <v>11527</v>
      </c>
      <c r="AC688" s="211" t="s">
        <v>8756</v>
      </c>
    </row>
    <row r="689" spans="26:29">
      <c r="Z689">
        <v>98</v>
      </c>
      <c r="AA689" s="211" t="s">
        <v>6279</v>
      </c>
      <c r="AB689" s="211" t="s">
        <v>11528</v>
      </c>
      <c r="AC689" s="211" t="s">
        <v>8756</v>
      </c>
    </row>
    <row r="690" spans="26:29">
      <c r="Z690">
        <v>99</v>
      </c>
      <c r="AA690" s="211" t="s">
        <v>6280</v>
      </c>
      <c r="AB690" s="211" t="s">
        <v>11529</v>
      </c>
      <c r="AC690" s="211" t="s">
        <v>8756</v>
      </c>
    </row>
    <row r="691" spans="26:29">
      <c r="Z691">
        <v>100</v>
      </c>
      <c r="AA691" s="211" t="s">
        <v>6281</v>
      </c>
      <c r="AB691" s="211" t="s">
        <v>11530</v>
      </c>
      <c r="AC691" s="211" t="s">
        <v>8756</v>
      </c>
    </row>
    <row r="692" spans="26:29">
      <c r="Z692">
        <v>101</v>
      </c>
      <c r="AA692" s="211" t="s">
        <v>6282</v>
      </c>
      <c r="AB692" s="211" t="s">
        <v>11531</v>
      </c>
      <c r="AC692" s="211" t="s">
        <v>8756</v>
      </c>
    </row>
    <row r="693" spans="26:29">
      <c r="Z693">
        <v>102</v>
      </c>
      <c r="AA693" s="211" t="s">
        <v>6283</v>
      </c>
      <c r="AB693" s="211" t="s">
        <v>11532</v>
      </c>
      <c r="AC693" s="211" t="s">
        <v>8756</v>
      </c>
    </row>
    <row r="694" spans="26:29">
      <c r="Z694">
        <v>103</v>
      </c>
      <c r="AA694" s="211" t="s">
        <v>6284</v>
      </c>
      <c r="AB694" s="211" t="s">
        <v>11533</v>
      </c>
      <c r="AC694" s="211" t="s">
        <v>8756</v>
      </c>
    </row>
    <row r="695" spans="26:29">
      <c r="Z695">
        <v>104</v>
      </c>
      <c r="AA695" s="211" t="s">
        <v>6285</v>
      </c>
      <c r="AB695" s="211" t="s">
        <v>11534</v>
      </c>
      <c r="AC695" s="211" t="s">
        <v>8756</v>
      </c>
    </row>
    <row r="696" spans="26:29">
      <c r="Z696">
        <v>105</v>
      </c>
      <c r="AA696" s="211" t="s">
        <v>6286</v>
      </c>
      <c r="AB696" s="211" t="s">
        <v>11535</v>
      </c>
      <c r="AC696" s="211" t="s">
        <v>8756</v>
      </c>
    </row>
    <row r="697" spans="26:29">
      <c r="Z697">
        <v>106</v>
      </c>
      <c r="AA697" s="211" t="s">
        <v>6287</v>
      </c>
      <c r="AB697" s="211" t="s">
        <v>11536</v>
      </c>
      <c r="AC697" s="211" t="s">
        <v>8756</v>
      </c>
    </row>
    <row r="698" spans="26:29">
      <c r="Z698">
        <v>107</v>
      </c>
      <c r="AA698" s="211" t="s">
        <v>6288</v>
      </c>
      <c r="AB698" s="211" t="s">
        <v>11537</v>
      </c>
      <c r="AC698" s="211" t="s">
        <v>8756</v>
      </c>
    </row>
    <row r="699" spans="26:29">
      <c r="Z699">
        <v>108</v>
      </c>
      <c r="AA699" s="211" t="s">
        <v>6289</v>
      </c>
      <c r="AB699" s="211" t="s">
        <v>11538</v>
      </c>
      <c r="AC699" s="211" t="s">
        <v>8756</v>
      </c>
    </row>
    <row r="700" spans="26:29">
      <c r="Z700">
        <v>109</v>
      </c>
      <c r="AA700" s="211" t="s">
        <v>6290</v>
      </c>
      <c r="AB700" s="211" t="s">
        <v>11539</v>
      </c>
      <c r="AC700" s="211" t="s">
        <v>8756</v>
      </c>
    </row>
    <row r="701" spans="26:29">
      <c r="Z701">
        <v>110</v>
      </c>
      <c r="AA701" s="211" t="s">
        <v>6291</v>
      </c>
      <c r="AB701" s="211" t="s">
        <v>11540</v>
      </c>
      <c r="AC701" s="211" t="s">
        <v>8756</v>
      </c>
    </row>
    <row r="702" spans="26:29">
      <c r="Z702">
        <v>111</v>
      </c>
      <c r="AA702" s="211" t="s">
        <v>6292</v>
      </c>
      <c r="AB702" s="211" t="s">
        <v>11541</v>
      </c>
      <c r="AC702" s="211" t="s">
        <v>8756</v>
      </c>
    </row>
    <row r="703" spans="26:29">
      <c r="Z703">
        <v>112</v>
      </c>
      <c r="AA703" s="211" t="s">
        <v>6293</v>
      </c>
      <c r="AB703" s="211" t="s">
        <v>11542</v>
      </c>
      <c r="AC703" s="211" t="s">
        <v>8756</v>
      </c>
    </row>
    <row r="704" spans="26:29">
      <c r="Z704">
        <v>113</v>
      </c>
      <c r="AA704" s="211" t="s">
        <v>6294</v>
      </c>
      <c r="AB704" s="211" t="s">
        <v>11543</v>
      </c>
      <c r="AC704" s="211" t="s">
        <v>8756</v>
      </c>
    </row>
    <row r="705" spans="26:29">
      <c r="Z705">
        <v>114</v>
      </c>
      <c r="AA705" s="211" t="s">
        <v>6295</v>
      </c>
      <c r="AB705" s="211" t="s">
        <v>11544</v>
      </c>
      <c r="AC705" s="211" t="s">
        <v>8756</v>
      </c>
    </row>
    <row r="706" spans="26:29">
      <c r="Z706">
        <v>115</v>
      </c>
      <c r="AA706" s="211" t="s">
        <v>6296</v>
      </c>
      <c r="AB706" s="211" t="s">
        <v>11545</v>
      </c>
      <c r="AC706" s="211" t="s">
        <v>8756</v>
      </c>
    </row>
    <row r="707" spans="26:29">
      <c r="Z707">
        <v>116</v>
      </c>
      <c r="AA707" s="211" t="s">
        <v>6297</v>
      </c>
      <c r="AB707" s="211" t="s">
        <v>11546</v>
      </c>
      <c r="AC707" s="211" t="s">
        <v>8756</v>
      </c>
    </row>
    <row r="708" spans="26:29">
      <c r="Z708">
        <v>117</v>
      </c>
      <c r="AA708" s="211" t="s">
        <v>6298</v>
      </c>
      <c r="AB708" s="211" t="s">
        <v>11547</v>
      </c>
      <c r="AC708" s="211" t="s">
        <v>8756</v>
      </c>
    </row>
    <row r="709" spans="26:29">
      <c r="Z709">
        <v>118</v>
      </c>
      <c r="AA709" s="211" t="s">
        <v>6299</v>
      </c>
      <c r="AB709" s="211" t="s">
        <v>11548</v>
      </c>
      <c r="AC709" s="211" t="s">
        <v>8756</v>
      </c>
    </row>
    <row r="710" spans="26:29">
      <c r="Z710">
        <v>119</v>
      </c>
      <c r="AA710" s="211" t="s">
        <v>6300</v>
      </c>
      <c r="AB710" s="211" t="s">
        <v>11549</v>
      </c>
      <c r="AC710" s="211" t="s">
        <v>8756</v>
      </c>
    </row>
    <row r="711" spans="26:29">
      <c r="Z711">
        <v>120</v>
      </c>
      <c r="AA711" s="211" t="s">
        <v>6301</v>
      </c>
      <c r="AB711" s="211" t="s">
        <v>11550</v>
      </c>
      <c r="AC711" s="211" t="s">
        <v>8756</v>
      </c>
    </row>
    <row r="712" spans="26:29">
      <c r="Z712">
        <v>121</v>
      </c>
      <c r="AA712" s="211" t="s">
        <v>6302</v>
      </c>
      <c r="AB712" s="211" t="s">
        <v>11551</v>
      </c>
      <c r="AC712" s="211" t="s">
        <v>8756</v>
      </c>
    </row>
    <row r="713" spans="26:29">
      <c r="Z713">
        <v>122</v>
      </c>
      <c r="AA713" s="211" t="s">
        <v>6303</v>
      </c>
      <c r="AB713" s="211" t="s">
        <v>11552</v>
      </c>
      <c r="AC713" s="211" t="s">
        <v>8756</v>
      </c>
    </row>
    <row r="714" spans="26:29">
      <c r="Z714">
        <v>123</v>
      </c>
      <c r="AA714" s="211" t="s">
        <v>6304</v>
      </c>
      <c r="AB714" s="211" t="s">
        <v>11553</v>
      </c>
      <c r="AC714" s="211" t="s">
        <v>8756</v>
      </c>
    </row>
    <row r="715" spans="26:29">
      <c r="Z715">
        <v>124</v>
      </c>
      <c r="AA715" s="211" t="s">
        <v>6305</v>
      </c>
      <c r="AB715" s="211" t="s">
        <v>11554</v>
      </c>
      <c r="AC715" s="211" t="s">
        <v>8756</v>
      </c>
    </row>
    <row r="716" spans="26:29">
      <c r="Z716">
        <v>125</v>
      </c>
      <c r="AA716" s="211" t="s">
        <v>6306</v>
      </c>
      <c r="AB716" s="211" t="s">
        <v>11555</v>
      </c>
      <c r="AC716" s="211" t="s">
        <v>8756</v>
      </c>
    </row>
    <row r="717" spans="26:29">
      <c r="Z717">
        <v>126</v>
      </c>
      <c r="AA717" s="211" t="s">
        <v>6307</v>
      </c>
      <c r="AB717" s="211" t="s">
        <v>11556</v>
      </c>
      <c r="AC717" s="211" t="s">
        <v>8756</v>
      </c>
    </row>
    <row r="718" spans="26:29">
      <c r="Z718">
        <v>127</v>
      </c>
      <c r="AA718" s="211" t="s">
        <v>6308</v>
      </c>
      <c r="AB718" s="211" t="s">
        <v>11557</v>
      </c>
      <c r="AC718" s="211" t="s">
        <v>8756</v>
      </c>
    </row>
    <row r="719" spans="26:29">
      <c r="Z719">
        <v>128</v>
      </c>
      <c r="AA719" s="211" t="s">
        <v>6309</v>
      </c>
      <c r="AB719" s="211" t="s">
        <v>11558</v>
      </c>
      <c r="AC719" s="211" t="s">
        <v>8756</v>
      </c>
    </row>
    <row r="720" spans="26:29">
      <c r="Z720">
        <v>129</v>
      </c>
      <c r="AA720" s="211" t="s">
        <v>6310</v>
      </c>
      <c r="AB720" s="211" t="s">
        <v>11559</v>
      </c>
      <c r="AC720" s="211" t="s">
        <v>8756</v>
      </c>
    </row>
    <row r="721" spans="26:29">
      <c r="Z721">
        <v>130</v>
      </c>
      <c r="AA721" s="211" t="s">
        <v>6311</v>
      </c>
      <c r="AB721" s="211" t="s">
        <v>11560</v>
      </c>
      <c r="AC721" s="211" t="s">
        <v>8756</v>
      </c>
    </row>
    <row r="722" spans="26:29">
      <c r="Z722">
        <v>131</v>
      </c>
      <c r="AA722" s="211" t="s">
        <v>6312</v>
      </c>
      <c r="AB722" s="211" t="s">
        <v>11561</v>
      </c>
      <c r="AC722" s="211" t="s">
        <v>8756</v>
      </c>
    </row>
    <row r="723" spans="26:29">
      <c r="Z723">
        <v>132</v>
      </c>
      <c r="AA723" s="211" t="s">
        <v>6313</v>
      </c>
      <c r="AB723" s="211" t="s">
        <v>11562</v>
      </c>
      <c r="AC723" s="211" t="s">
        <v>8756</v>
      </c>
    </row>
    <row r="724" spans="26:29">
      <c r="Z724">
        <v>133</v>
      </c>
      <c r="AA724" s="211" t="s">
        <v>6314</v>
      </c>
      <c r="AB724" s="211" t="s">
        <v>11563</v>
      </c>
      <c r="AC724" s="211" t="s">
        <v>8756</v>
      </c>
    </row>
    <row r="725" spans="26:29">
      <c r="Z725">
        <v>134</v>
      </c>
      <c r="AA725" s="211" t="s">
        <v>6315</v>
      </c>
      <c r="AB725" s="211" t="s">
        <v>11564</v>
      </c>
      <c r="AC725" s="211" t="s">
        <v>8756</v>
      </c>
    </row>
    <row r="726" spans="26:29">
      <c r="Z726">
        <v>135</v>
      </c>
      <c r="AA726" s="211" t="s">
        <v>6316</v>
      </c>
      <c r="AB726" s="211" t="s">
        <v>11565</v>
      </c>
      <c r="AC726" s="211" t="s">
        <v>8756</v>
      </c>
    </row>
    <row r="727" spans="26:29">
      <c r="Z727">
        <v>136</v>
      </c>
      <c r="AA727" s="211" t="s">
        <v>6317</v>
      </c>
      <c r="AB727" s="211" t="s">
        <v>11566</v>
      </c>
      <c r="AC727" s="211" t="s">
        <v>8756</v>
      </c>
    </row>
    <row r="728" spans="26:29">
      <c r="Z728">
        <v>137</v>
      </c>
      <c r="AA728" s="211" t="s">
        <v>6318</v>
      </c>
      <c r="AB728" s="211" t="s">
        <v>11567</v>
      </c>
      <c r="AC728" s="211" t="s">
        <v>8756</v>
      </c>
    </row>
    <row r="729" spans="26:29">
      <c r="Z729">
        <v>138</v>
      </c>
      <c r="AA729" s="211" t="s">
        <v>6319</v>
      </c>
      <c r="AB729" s="211" t="s">
        <v>11568</v>
      </c>
      <c r="AC729" s="211" t="s">
        <v>8756</v>
      </c>
    </row>
    <row r="730" spans="26:29">
      <c r="Z730">
        <v>139</v>
      </c>
      <c r="AA730" s="211" t="s">
        <v>6320</v>
      </c>
      <c r="AB730" s="211" t="s">
        <v>11569</v>
      </c>
      <c r="AC730" s="211" t="s">
        <v>8756</v>
      </c>
    </row>
    <row r="731" spans="26:29">
      <c r="Z731">
        <v>140</v>
      </c>
      <c r="AA731" s="211" t="s">
        <v>6321</v>
      </c>
      <c r="AB731" s="211" t="s">
        <v>11570</v>
      </c>
      <c r="AC731" s="211" t="s">
        <v>8756</v>
      </c>
    </row>
    <row r="732" spans="26:29">
      <c r="Z732">
        <v>141</v>
      </c>
      <c r="AA732" s="211" t="s">
        <v>6322</v>
      </c>
      <c r="AB732" s="211" t="s">
        <v>11571</v>
      </c>
      <c r="AC732" s="211" t="s">
        <v>8756</v>
      </c>
    </row>
    <row r="733" spans="26:29">
      <c r="Z733">
        <v>142</v>
      </c>
      <c r="AA733" s="211" t="s">
        <v>6323</v>
      </c>
      <c r="AB733" s="211" t="s">
        <v>11572</v>
      </c>
      <c r="AC733" s="211" t="s">
        <v>8756</v>
      </c>
    </row>
    <row r="734" spans="26:29">
      <c r="Z734">
        <v>143</v>
      </c>
      <c r="AA734" s="211" t="s">
        <v>6324</v>
      </c>
      <c r="AB734" s="211" t="s">
        <v>11573</v>
      </c>
      <c r="AC734" s="211" t="s">
        <v>8756</v>
      </c>
    </row>
    <row r="735" spans="26:29">
      <c r="Z735">
        <v>144</v>
      </c>
      <c r="AA735" s="211" t="s">
        <v>6325</v>
      </c>
      <c r="AB735" s="211" t="s">
        <v>11574</v>
      </c>
      <c r="AC735" s="211" t="s">
        <v>8756</v>
      </c>
    </row>
    <row r="736" spans="26:29">
      <c r="Z736">
        <v>145</v>
      </c>
      <c r="AA736" s="211" t="s">
        <v>6326</v>
      </c>
      <c r="AB736" s="211" t="s">
        <v>11575</v>
      </c>
      <c r="AC736" s="211" t="s">
        <v>8756</v>
      </c>
    </row>
    <row r="737" spans="26:29">
      <c r="Z737">
        <v>146</v>
      </c>
      <c r="AA737" s="211" t="s">
        <v>6327</v>
      </c>
      <c r="AB737" s="211" t="s">
        <v>11576</v>
      </c>
      <c r="AC737" s="211" t="s">
        <v>8756</v>
      </c>
    </row>
    <row r="738" spans="26:29">
      <c r="Z738">
        <v>147</v>
      </c>
      <c r="AA738" s="211" t="s">
        <v>6328</v>
      </c>
      <c r="AB738" s="211" t="s">
        <v>11577</v>
      </c>
      <c r="AC738" s="211" t="s">
        <v>8756</v>
      </c>
    </row>
    <row r="739" spans="26:29">
      <c r="Z739">
        <v>148</v>
      </c>
      <c r="AA739" s="211" t="s">
        <v>6329</v>
      </c>
      <c r="AB739" s="211" t="s">
        <v>11578</v>
      </c>
      <c r="AC739" s="211" t="s">
        <v>8756</v>
      </c>
    </row>
    <row r="740" spans="26:29">
      <c r="Z740">
        <v>149</v>
      </c>
      <c r="AA740" s="211" t="s">
        <v>6330</v>
      </c>
      <c r="AB740" s="211" t="s">
        <v>11579</v>
      </c>
      <c r="AC740" s="211" t="s">
        <v>8756</v>
      </c>
    </row>
    <row r="741" spans="26:29">
      <c r="Z741">
        <v>150</v>
      </c>
      <c r="AA741" s="211" t="s">
        <v>6331</v>
      </c>
      <c r="AB741" s="211" t="s">
        <v>11580</v>
      </c>
      <c r="AC741" s="211" t="s">
        <v>8756</v>
      </c>
    </row>
    <row r="742" spans="26:29">
      <c r="Z742">
        <v>151</v>
      </c>
      <c r="AA742" s="211" t="s">
        <v>6332</v>
      </c>
      <c r="AB742" s="211" t="s">
        <v>11581</v>
      </c>
      <c r="AC742" s="211" t="s">
        <v>8756</v>
      </c>
    </row>
    <row r="743" spans="26:29">
      <c r="Z743">
        <v>152</v>
      </c>
      <c r="AA743" s="211" t="s">
        <v>6333</v>
      </c>
      <c r="AB743" s="211" t="s">
        <v>11582</v>
      </c>
      <c r="AC743" s="211" t="s">
        <v>8756</v>
      </c>
    </row>
    <row r="744" spans="26:29">
      <c r="Z744">
        <v>153</v>
      </c>
      <c r="AA744" s="211" t="s">
        <v>6334</v>
      </c>
      <c r="AB744" s="211" t="s">
        <v>11583</v>
      </c>
      <c r="AC744" s="211" t="s">
        <v>8756</v>
      </c>
    </row>
    <row r="745" spans="26:29">
      <c r="Z745">
        <v>154</v>
      </c>
      <c r="AA745" s="211" t="s">
        <v>6335</v>
      </c>
      <c r="AB745" s="211" t="s">
        <v>11584</v>
      </c>
      <c r="AC745" s="211" t="s">
        <v>8756</v>
      </c>
    </row>
    <row r="746" spans="26:29">
      <c r="Z746">
        <v>155</v>
      </c>
      <c r="AA746" s="211" t="s">
        <v>6336</v>
      </c>
      <c r="AB746" s="211" t="s">
        <v>11585</v>
      </c>
      <c r="AC746" s="211" t="s">
        <v>8756</v>
      </c>
    </row>
    <row r="747" spans="26:29">
      <c r="Z747">
        <v>156</v>
      </c>
      <c r="AA747" s="211" t="s">
        <v>6337</v>
      </c>
      <c r="AB747" s="211" t="s">
        <v>11586</v>
      </c>
      <c r="AC747" s="211" t="s">
        <v>8756</v>
      </c>
    </row>
    <row r="748" spans="26:29">
      <c r="Z748">
        <v>157</v>
      </c>
      <c r="AA748" s="211" t="s">
        <v>6338</v>
      </c>
      <c r="AB748" s="211" t="s">
        <v>11587</v>
      </c>
      <c r="AC748" s="211" t="s">
        <v>8756</v>
      </c>
    </row>
    <row r="749" spans="26:29">
      <c r="Z749">
        <v>158</v>
      </c>
      <c r="AA749" s="211" t="s">
        <v>6339</v>
      </c>
      <c r="AB749" s="211" t="s">
        <v>11588</v>
      </c>
      <c r="AC749" s="211" t="s">
        <v>8756</v>
      </c>
    </row>
    <row r="750" spans="26:29">
      <c r="Z750">
        <v>159</v>
      </c>
      <c r="AA750" s="211" t="s">
        <v>6341</v>
      </c>
      <c r="AB750" s="211" t="s">
        <v>11589</v>
      </c>
      <c r="AC750" s="211" t="s">
        <v>8756</v>
      </c>
    </row>
    <row r="751" spans="26:29">
      <c r="Z751">
        <v>160</v>
      </c>
      <c r="AA751" s="211" t="s">
        <v>6342</v>
      </c>
      <c r="AB751" s="211" t="s">
        <v>11590</v>
      </c>
      <c r="AC751" s="211" t="s">
        <v>8756</v>
      </c>
    </row>
    <row r="752" spans="26:29">
      <c r="Z752">
        <v>161</v>
      </c>
      <c r="AA752" s="211" t="s">
        <v>6343</v>
      </c>
      <c r="AB752" s="211" t="s">
        <v>11591</v>
      </c>
      <c r="AC752" s="211" t="s">
        <v>8756</v>
      </c>
    </row>
    <row r="753" spans="26:29">
      <c r="Z753">
        <v>162</v>
      </c>
      <c r="AA753" s="211" t="s">
        <v>6344</v>
      </c>
      <c r="AB753" s="211" t="s">
        <v>11592</v>
      </c>
      <c r="AC753" s="211" t="s">
        <v>8756</v>
      </c>
    </row>
    <row r="754" spans="26:29">
      <c r="Z754">
        <v>163</v>
      </c>
      <c r="AA754" s="211" t="s">
        <v>6346</v>
      </c>
      <c r="AB754" s="211" t="s">
        <v>11593</v>
      </c>
      <c r="AC754" s="211" t="s">
        <v>8756</v>
      </c>
    </row>
    <row r="755" spans="26:29">
      <c r="Z755">
        <v>164</v>
      </c>
      <c r="AA755" s="211" t="s">
        <v>6347</v>
      </c>
      <c r="AB755" s="211" t="s">
        <v>11594</v>
      </c>
      <c r="AC755" s="211" t="s">
        <v>8756</v>
      </c>
    </row>
    <row r="756" spans="26:29">
      <c r="Z756">
        <v>165</v>
      </c>
      <c r="AA756" s="211" t="s">
        <v>6348</v>
      </c>
      <c r="AB756" s="211" t="s">
        <v>11595</v>
      </c>
      <c r="AC756" s="211" t="s">
        <v>8756</v>
      </c>
    </row>
    <row r="757" spans="26:29">
      <c r="Z757">
        <v>166</v>
      </c>
      <c r="AA757" s="211" t="s">
        <v>6349</v>
      </c>
      <c r="AB757" s="211" t="s">
        <v>11596</v>
      </c>
      <c r="AC757" s="211" t="s">
        <v>8756</v>
      </c>
    </row>
    <row r="758" spans="26:29">
      <c r="Z758">
        <v>167</v>
      </c>
      <c r="AA758" s="211" t="s">
        <v>6350</v>
      </c>
      <c r="AB758" s="211" t="s">
        <v>11597</v>
      </c>
      <c r="AC758" s="211" t="s">
        <v>8756</v>
      </c>
    </row>
    <row r="759" spans="26:29">
      <c r="Z759">
        <v>168</v>
      </c>
      <c r="AA759" s="211" t="s">
        <v>6351</v>
      </c>
      <c r="AB759" s="211" t="s">
        <v>11598</v>
      </c>
      <c r="AC759" s="211" t="s">
        <v>8756</v>
      </c>
    </row>
    <row r="760" spans="26:29">
      <c r="Z760">
        <v>169</v>
      </c>
      <c r="AA760" s="211" t="s">
        <v>6352</v>
      </c>
      <c r="AB760" s="211" t="s">
        <v>11599</v>
      </c>
      <c r="AC760" s="211" t="s">
        <v>8756</v>
      </c>
    </row>
    <row r="761" spans="26:29">
      <c r="Z761">
        <v>170</v>
      </c>
      <c r="AA761" s="211" t="s">
        <v>6353</v>
      </c>
      <c r="AB761" s="211" t="s">
        <v>11600</v>
      </c>
      <c r="AC761" s="211" t="s">
        <v>8756</v>
      </c>
    </row>
    <row r="762" spans="26:29">
      <c r="Z762">
        <v>171</v>
      </c>
      <c r="AA762" s="211" t="s">
        <v>6354</v>
      </c>
      <c r="AB762" s="211" t="s">
        <v>11601</v>
      </c>
      <c r="AC762" s="211" t="s">
        <v>8756</v>
      </c>
    </row>
    <row r="763" spans="26:29">
      <c r="Z763">
        <v>172</v>
      </c>
      <c r="AA763" s="211" t="s">
        <v>6355</v>
      </c>
      <c r="AB763" s="211" t="s">
        <v>11602</v>
      </c>
      <c r="AC763" s="211" t="s">
        <v>8756</v>
      </c>
    </row>
    <row r="764" spans="26:29">
      <c r="Z764">
        <v>173</v>
      </c>
      <c r="AA764" s="211" t="s">
        <v>6356</v>
      </c>
      <c r="AB764" s="211" t="s">
        <v>11603</v>
      </c>
      <c r="AC764" s="211" t="s">
        <v>8756</v>
      </c>
    </row>
    <row r="765" spans="26:29">
      <c r="Z765">
        <v>174</v>
      </c>
      <c r="AA765" s="211" t="s">
        <v>6357</v>
      </c>
      <c r="AB765" s="211" t="s">
        <v>11604</v>
      </c>
      <c r="AC765" s="211" t="s">
        <v>8756</v>
      </c>
    </row>
    <row r="766" spans="26:29">
      <c r="Z766">
        <v>175</v>
      </c>
      <c r="AA766" s="211" t="s">
        <v>6358</v>
      </c>
      <c r="AB766" s="211" t="s">
        <v>11605</v>
      </c>
      <c r="AC766" s="211" t="s">
        <v>8756</v>
      </c>
    </row>
    <row r="767" spans="26:29">
      <c r="Z767">
        <v>176</v>
      </c>
      <c r="AA767" s="211" t="s">
        <v>6359</v>
      </c>
      <c r="AB767" s="211" t="s">
        <v>11606</v>
      </c>
      <c r="AC767" s="211" t="s">
        <v>8756</v>
      </c>
    </row>
    <row r="768" spans="26:29">
      <c r="Z768">
        <v>177</v>
      </c>
      <c r="AA768" s="211" t="s">
        <v>6360</v>
      </c>
      <c r="AB768" s="211" t="s">
        <v>11607</v>
      </c>
      <c r="AC768" s="211" t="s">
        <v>8756</v>
      </c>
    </row>
    <row r="769" spans="26:29">
      <c r="Z769">
        <v>178</v>
      </c>
      <c r="AA769" s="211" t="s">
        <v>6361</v>
      </c>
      <c r="AB769" s="211" t="s">
        <v>11608</v>
      </c>
      <c r="AC769" s="211" t="s">
        <v>8756</v>
      </c>
    </row>
    <row r="770" spans="26:29">
      <c r="Z770">
        <v>179</v>
      </c>
      <c r="AA770" s="211" t="s">
        <v>6362</v>
      </c>
      <c r="AB770" s="211" t="s">
        <v>11609</v>
      </c>
      <c r="AC770" s="211" t="s">
        <v>8756</v>
      </c>
    </row>
    <row r="771" spans="26:29">
      <c r="Z771">
        <v>180</v>
      </c>
      <c r="AA771" s="211" t="s">
        <v>6363</v>
      </c>
      <c r="AB771" s="211" t="s">
        <v>11610</v>
      </c>
      <c r="AC771" s="211" t="s">
        <v>8756</v>
      </c>
    </row>
    <row r="772" spans="26:29">
      <c r="Z772">
        <v>181</v>
      </c>
      <c r="AA772" s="211" t="s">
        <v>6364</v>
      </c>
      <c r="AB772" s="211" t="s">
        <v>11611</v>
      </c>
      <c r="AC772" s="211" t="s">
        <v>8756</v>
      </c>
    </row>
    <row r="773" spans="26:29">
      <c r="Z773">
        <v>182</v>
      </c>
      <c r="AA773" s="211" t="s">
        <v>6365</v>
      </c>
      <c r="AB773" s="211" t="s">
        <v>11612</v>
      </c>
      <c r="AC773" s="211" t="s">
        <v>8756</v>
      </c>
    </row>
    <row r="774" spans="26:29">
      <c r="Z774">
        <v>183</v>
      </c>
      <c r="AA774" s="211" t="s">
        <v>6366</v>
      </c>
      <c r="AB774" s="211" t="s">
        <v>11613</v>
      </c>
      <c r="AC774" s="211" t="s">
        <v>8756</v>
      </c>
    </row>
    <row r="775" spans="26:29">
      <c r="Z775">
        <v>184</v>
      </c>
      <c r="AA775" s="211" t="s">
        <v>6367</v>
      </c>
      <c r="AB775" s="211" t="s">
        <v>11614</v>
      </c>
      <c r="AC775" s="211" t="s">
        <v>8756</v>
      </c>
    </row>
    <row r="776" spans="26:29">
      <c r="Z776">
        <v>185</v>
      </c>
      <c r="AA776" s="211" t="s">
        <v>6368</v>
      </c>
      <c r="AB776" s="211" t="s">
        <v>11615</v>
      </c>
      <c r="AC776" s="211" t="s">
        <v>8756</v>
      </c>
    </row>
    <row r="777" spans="26:29">
      <c r="Z777">
        <v>186</v>
      </c>
      <c r="AA777" s="211" t="s">
        <v>6369</v>
      </c>
      <c r="AB777" s="211" t="s">
        <v>11616</v>
      </c>
      <c r="AC777" s="211" t="s">
        <v>8756</v>
      </c>
    </row>
    <row r="778" spans="26:29">
      <c r="Z778">
        <v>187</v>
      </c>
      <c r="AA778" s="211" t="s">
        <v>6370</v>
      </c>
      <c r="AB778" s="211" t="s">
        <v>11617</v>
      </c>
      <c r="AC778" s="211" t="s">
        <v>8756</v>
      </c>
    </row>
    <row r="779" spans="26:29">
      <c r="Z779">
        <v>188</v>
      </c>
      <c r="AA779" s="211" t="s">
        <v>6371</v>
      </c>
      <c r="AB779" s="211" t="s">
        <v>11618</v>
      </c>
      <c r="AC779" s="211" t="s">
        <v>8756</v>
      </c>
    </row>
    <row r="780" spans="26:29">
      <c r="Z780">
        <v>189</v>
      </c>
      <c r="AA780" s="211" t="s">
        <v>6372</v>
      </c>
      <c r="AB780" s="211" t="s">
        <v>11619</v>
      </c>
      <c r="AC780" s="211" t="s">
        <v>8756</v>
      </c>
    </row>
    <row r="781" spans="26:29">
      <c r="Z781">
        <v>190</v>
      </c>
      <c r="AA781" s="211" t="s">
        <v>6373</v>
      </c>
      <c r="AB781" s="211" t="s">
        <v>11620</v>
      </c>
      <c r="AC781" s="211" t="s">
        <v>8756</v>
      </c>
    </row>
    <row r="782" spans="26:29">
      <c r="Z782">
        <v>191</v>
      </c>
      <c r="AA782" s="211" t="s">
        <v>6374</v>
      </c>
      <c r="AB782" s="211" t="s">
        <v>11621</v>
      </c>
      <c r="AC782" s="211" t="s">
        <v>8756</v>
      </c>
    </row>
    <row r="783" spans="26:29">
      <c r="Z783">
        <v>192</v>
      </c>
      <c r="AA783" s="211" t="s">
        <v>6375</v>
      </c>
      <c r="AB783" s="211" t="s">
        <v>11622</v>
      </c>
      <c r="AC783" s="211" t="s">
        <v>8756</v>
      </c>
    </row>
    <row r="784" spans="26:29">
      <c r="Z784">
        <v>193</v>
      </c>
      <c r="AA784" s="211" t="s">
        <v>6376</v>
      </c>
      <c r="AB784" s="211" t="s">
        <v>11623</v>
      </c>
      <c r="AC784" s="211" t="s">
        <v>8756</v>
      </c>
    </row>
    <row r="785" spans="26:29">
      <c r="Z785">
        <v>194</v>
      </c>
      <c r="AA785" s="211" t="s">
        <v>6377</v>
      </c>
      <c r="AB785" s="211" t="s">
        <v>11624</v>
      </c>
      <c r="AC785" s="211" t="s">
        <v>8756</v>
      </c>
    </row>
    <row r="786" spans="26:29">
      <c r="Z786">
        <v>195</v>
      </c>
      <c r="AA786" s="211" t="s">
        <v>6378</v>
      </c>
      <c r="AB786" s="211" t="s">
        <v>11625</v>
      </c>
      <c r="AC786" s="211" t="s">
        <v>8756</v>
      </c>
    </row>
    <row r="787" spans="26:29">
      <c r="Z787">
        <v>196</v>
      </c>
      <c r="AA787" s="211" t="s">
        <v>6379</v>
      </c>
      <c r="AB787" s="211" t="s">
        <v>11626</v>
      </c>
      <c r="AC787" s="211" t="s">
        <v>8756</v>
      </c>
    </row>
    <row r="788" spans="26:29">
      <c r="Z788">
        <v>197</v>
      </c>
      <c r="AA788" s="211" t="s">
        <v>6380</v>
      </c>
      <c r="AB788" s="211" t="s">
        <v>11627</v>
      </c>
      <c r="AC788" s="211" t="s">
        <v>8756</v>
      </c>
    </row>
    <row r="789" spans="26:29">
      <c r="Z789">
        <v>198</v>
      </c>
      <c r="AA789" s="211" t="s">
        <v>6381</v>
      </c>
      <c r="AB789" s="211" t="s">
        <v>11628</v>
      </c>
      <c r="AC789" s="211" t="s">
        <v>8756</v>
      </c>
    </row>
    <row r="790" spans="26:29">
      <c r="Z790">
        <v>199</v>
      </c>
      <c r="AA790" s="211" t="s">
        <v>6382</v>
      </c>
      <c r="AB790" s="211" t="s">
        <v>11629</v>
      </c>
      <c r="AC790" s="211" t="s">
        <v>8756</v>
      </c>
    </row>
    <row r="791" spans="26:29">
      <c r="Z791">
        <v>200</v>
      </c>
      <c r="AA791" s="211" t="s">
        <v>6383</v>
      </c>
      <c r="AB791" s="211" t="s">
        <v>11630</v>
      </c>
      <c r="AC791" s="211" t="s">
        <v>8756</v>
      </c>
    </row>
    <row r="792" spans="26:29">
      <c r="Z792">
        <v>201</v>
      </c>
      <c r="AA792" s="211" t="s">
        <v>6384</v>
      </c>
      <c r="AB792" s="211" t="s">
        <v>11631</v>
      </c>
      <c r="AC792" s="211" t="s">
        <v>8756</v>
      </c>
    </row>
    <row r="793" spans="26:29">
      <c r="Z793">
        <v>202</v>
      </c>
      <c r="AA793" s="211" t="s">
        <v>6385</v>
      </c>
      <c r="AB793" s="211" t="s">
        <v>11632</v>
      </c>
      <c r="AC793" s="211" t="s">
        <v>8756</v>
      </c>
    </row>
    <row r="794" spans="26:29">
      <c r="Z794">
        <v>203</v>
      </c>
      <c r="AA794" s="211" t="s">
        <v>6386</v>
      </c>
      <c r="AB794" s="211" t="s">
        <v>11633</v>
      </c>
      <c r="AC794" s="211" t="s">
        <v>8756</v>
      </c>
    </row>
    <row r="795" spans="26:29">
      <c r="Z795">
        <v>204</v>
      </c>
      <c r="AA795" s="211" t="s">
        <v>6387</v>
      </c>
      <c r="AB795" s="211" t="s">
        <v>11634</v>
      </c>
      <c r="AC795" s="211" t="s">
        <v>8756</v>
      </c>
    </row>
    <row r="796" spans="26:29">
      <c r="Z796">
        <v>205</v>
      </c>
      <c r="AA796" s="211" t="s">
        <v>6388</v>
      </c>
      <c r="AB796" s="211" t="s">
        <v>11635</v>
      </c>
      <c r="AC796" s="211" t="s">
        <v>8756</v>
      </c>
    </row>
    <row r="797" spans="26:29">
      <c r="Z797">
        <v>206</v>
      </c>
      <c r="AA797" s="211" t="s">
        <v>6389</v>
      </c>
      <c r="AB797" s="211" t="s">
        <v>11636</v>
      </c>
      <c r="AC797" s="211" t="s">
        <v>8756</v>
      </c>
    </row>
    <row r="798" spans="26:29">
      <c r="Z798">
        <v>207</v>
      </c>
      <c r="AA798" s="211" t="s">
        <v>6390</v>
      </c>
      <c r="AB798" s="211" t="s">
        <v>11637</v>
      </c>
      <c r="AC798" s="211" t="s">
        <v>8756</v>
      </c>
    </row>
    <row r="799" spans="26:29">
      <c r="Z799">
        <v>208</v>
      </c>
      <c r="AA799" s="211" t="s">
        <v>6391</v>
      </c>
      <c r="AB799" s="211" t="s">
        <v>11638</v>
      </c>
      <c r="AC799" s="211" t="s">
        <v>8756</v>
      </c>
    </row>
    <row r="800" spans="26:29">
      <c r="Z800">
        <v>209</v>
      </c>
      <c r="AA800" s="211" t="s">
        <v>6392</v>
      </c>
      <c r="AB800" s="211" t="s">
        <v>11639</v>
      </c>
      <c r="AC800" s="211" t="s">
        <v>8756</v>
      </c>
    </row>
    <row r="801" spans="26:29">
      <c r="Z801">
        <v>210</v>
      </c>
      <c r="AA801" s="211" t="s">
        <v>6393</v>
      </c>
      <c r="AB801" s="211" t="s">
        <v>11640</v>
      </c>
      <c r="AC801" s="211" t="s">
        <v>8756</v>
      </c>
    </row>
    <row r="802" spans="26:29">
      <c r="Z802">
        <v>211</v>
      </c>
      <c r="AA802" s="211" t="s">
        <v>6394</v>
      </c>
      <c r="AB802" s="211" t="s">
        <v>11641</v>
      </c>
      <c r="AC802" s="211" t="s">
        <v>8756</v>
      </c>
    </row>
    <row r="803" spans="26:29">
      <c r="Z803">
        <v>212</v>
      </c>
      <c r="AA803" s="211" t="s">
        <v>6395</v>
      </c>
      <c r="AB803" s="211" t="s">
        <v>11642</v>
      </c>
      <c r="AC803" s="211" t="s">
        <v>8756</v>
      </c>
    </row>
    <row r="804" spans="26:29">
      <c r="Z804">
        <v>213</v>
      </c>
      <c r="AA804" s="211" t="s">
        <v>6396</v>
      </c>
      <c r="AB804" s="211" t="s">
        <v>11643</v>
      </c>
      <c r="AC804" s="211" t="s">
        <v>8756</v>
      </c>
    </row>
    <row r="805" spans="26:29">
      <c r="Z805">
        <v>214</v>
      </c>
      <c r="AA805" s="211" t="s">
        <v>6397</v>
      </c>
      <c r="AB805" s="211" t="s">
        <v>11644</v>
      </c>
      <c r="AC805" s="211" t="s">
        <v>8756</v>
      </c>
    </row>
    <row r="806" spans="26:29">
      <c r="Z806">
        <v>215</v>
      </c>
      <c r="AA806" s="211" t="s">
        <v>6398</v>
      </c>
      <c r="AB806" s="211" t="s">
        <v>11645</v>
      </c>
      <c r="AC806" s="211" t="s">
        <v>8756</v>
      </c>
    </row>
    <row r="807" spans="26:29">
      <c r="Z807">
        <v>216</v>
      </c>
      <c r="AA807" s="211" t="s">
        <v>6399</v>
      </c>
      <c r="AB807" s="211" t="s">
        <v>11646</v>
      </c>
      <c r="AC807" s="211" t="s">
        <v>8756</v>
      </c>
    </row>
    <row r="808" spans="26:29">
      <c r="Z808">
        <v>217</v>
      </c>
      <c r="AA808" s="211" t="s">
        <v>6400</v>
      </c>
      <c r="AB808" s="211" t="s">
        <v>11647</v>
      </c>
      <c r="AC808" s="211" t="s">
        <v>8756</v>
      </c>
    </row>
    <row r="809" spans="26:29">
      <c r="Z809">
        <v>218</v>
      </c>
      <c r="AA809" s="211" t="s">
        <v>6401</v>
      </c>
      <c r="AB809" s="211" t="s">
        <v>11648</v>
      </c>
      <c r="AC809" s="211" t="s">
        <v>8756</v>
      </c>
    </row>
    <row r="810" spans="26:29">
      <c r="Z810">
        <v>219</v>
      </c>
      <c r="AA810" s="211" t="s">
        <v>6402</v>
      </c>
      <c r="AB810" s="211" t="s">
        <v>11649</v>
      </c>
      <c r="AC810" s="211" t="s">
        <v>8756</v>
      </c>
    </row>
    <row r="811" spans="26:29">
      <c r="Z811">
        <v>220</v>
      </c>
      <c r="AA811" s="211" t="s">
        <v>6403</v>
      </c>
      <c r="AB811" s="211" t="s">
        <v>11650</v>
      </c>
      <c r="AC811" s="211" t="s">
        <v>8756</v>
      </c>
    </row>
    <row r="812" spans="26:29">
      <c r="Z812">
        <v>221</v>
      </c>
      <c r="AA812" s="211" t="s">
        <v>6404</v>
      </c>
      <c r="AB812" s="211" t="s">
        <v>11651</v>
      </c>
      <c r="AC812" s="211" t="s">
        <v>8756</v>
      </c>
    </row>
    <row r="813" spans="26:29">
      <c r="Z813">
        <v>222</v>
      </c>
      <c r="AA813" s="211" t="s">
        <v>6405</v>
      </c>
      <c r="AB813" s="211" t="s">
        <v>11652</v>
      </c>
      <c r="AC813" s="211" t="s">
        <v>8756</v>
      </c>
    </row>
    <row r="814" spans="26:29">
      <c r="Z814">
        <v>223</v>
      </c>
      <c r="AA814" s="211" t="s">
        <v>6406</v>
      </c>
      <c r="AB814" s="211" t="s">
        <v>11653</v>
      </c>
      <c r="AC814" s="211" t="s">
        <v>8756</v>
      </c>
    </row>
    <row r="815" spans="26:29">
      <c r="Z815">
        <v>224</v>
      </c>
      <c r="AA815" s="211" t="s">
        <v>6407</v>
      </c>
      <c r="AB815" s="211" t="s">
        <v>11654</v>
      </c>
      <c r="AC815" s="211" t="s">
        <v>8756</v>
      </c>
    </row>
    <row r="816" spans="26:29">
      <c r="Z816">
        <v>225</v>
      </c>
      <c r="AA816" s="211" t="s">
        <v>6408</v>
      </c>
      <c r="AB816" s="211" t="s">
        <v>11655</v>
      </c>
      <c r="AC816" s="211" t="s">
        <v>8756</v>
      </c>
    </row>
    <row r="817" spans="26:29">
      <c r="Z817">
        <v>226</v>
      </c>
      <c r="AA817" s="211" t="s">
        <v>6409</v>
      </c>
      <c r="AB817" s="211" t="s">
        <v>11656</v>
      </c>
      <c r="AC817" s="211" t="s">
        <v>8756</v>
      </c>
    </row>
    <row r="818" spans="26:29">
      <c r="Z818">
        <v>227</v>
      </c>
      <c r="AA818" s="211" t="s">
        <v>6410</v>
      </c>
      <c r="AB818" s="211" t="s">
        <v>11657</v>
      </c>
      <c r="AC818" s="211" t="s">
        <v>8756</v>
      </c>
    </row>
    <row r="819" spans="26:29">
      <c r="Z819">
        <v>228</v>
      </c>
      <c r="AA819" s="211" t="s">
        <v>6411</v>
      </c>
      <c r="AB819" s="211" t="s">
        <v>11658</v>
      </c>
      <c r="AC819" s="211" t="s">
        <v>8756</v>
      </c>
    </row>
    <row r="820" spans="26:29">
      <c r="Z820">
        <v>229</v>
      </c>
      <c r="AA820" s="211" t="s">
        <v>6412</v>
      </c>
      <c r="AB820" s="211" t="s">
        <v>11659</v>
      </c>
      <c r="AC820" s="211" t="s">
        <v>8756</v>
      </c>
    </row>
    <row r="821" spans="26:29">
      <c r="Z821">
        <v>230</v>
      </c>
      <c r="AA821" s="211" t="s">
        <v>6413</v>
      </c>
      <c r="AB821" s="211" t="s">
        <v>11660</v>
      </c>
      <c r="AC821" s="211" t="s">
        <v>8756</v>
      </c>
    </row>
    <row r="822" spans="26:29">
      <c r="Z822">
        <v>231</v>
      </c>
      <c r="AA822" s="211" t="s">
        <v>6414</v>
      </c>
      <c r="AB822" s="211" t="s">
        <v>11661</v>
      </c>
      <c r="AC822" s="211" t="s">
        <v>8756</v>
      </c>
    </row>
    <row r="823" spans="26:29">
      <c r="Z823">
        <v>232</v>
      </c>
      <c r="AA823" s="211" t="s">
        <v>6415</v>
      </c>
      <c r="AB823" s="211" t="s">
        <v>11662</v>
      </c>
      <c r="AC823" s="211" t="s">
        <v>8756</v>
      </c>
    </row>
    <row r="824" spans="26:29">
      <c r="Z824">
        <v>233</v>
      </c>
      <c r="AA824" s="211" t="s">
        <v>6416</v>
      </c>
      <c r="AB824" s="211" t="s">
        <v>11663</v>
      </c>
      <c r="AC824" s="211" t="s">
        <v>8756</v>
      </c>
    </row>
    <row r="825" spans="26:29">
      <c r="Z825">
        <v>234</v>
      </c>
      <c r="AA825" s="211" t="s">
        <v>6417</v>
      </c>
      <c r="AB825" s="211" t="s">
        <v>11664</v>
      </c>
      <c r="AC825" s="211" t="s">
        <v>8756</v>
      </c>
    </row>
    <row r="826" spans="26:29">
      <c r="Z826">
        <v>235</v>
      </c>
      <c r="AA826" s="211" t="s">
        <v>6418</v>
      </c>
      <c r="AB826" s="211" t="s">
        <v>11665</v>
      </c>
      <c r="AC826" s="211" t="s">
        <v>8756</v>
      </c>
    </row>
    <row r="827" spans="26:29">
      <c r="Z827">
        <v>236</v>
      </c>
      <c r="AA827" s="211" t="s">
        <v>6419</v>
      </c>
      <c r="AB827" s="211" t="s">
        <v>11666</v>
      </c>
      <c r="AC827" s="211" t="s">
        <v>8756</v>
      </c>
    </row>
    <row r="828" spans="26:29">
      <c r="Z828">
        <v>237</v>
      </c>
      <c r="AA828" s="211" t="s">
        <v>6420</v>
      </c>
      <c r="AB828" s="211" t="s">
        <v>11667</v>
      </c>
      <c r="AC828" s="211" t="s">
        <v>8756</v>
      </c>
    </row>
    <row r="829" spans="26:29">
      <c r="Z829">
        <v>238</v>
      </c>
      <c r="AA829" s="211" t="s">
        <v>6421</v>
      </c>
      <c r="AB829" s="211" t="s">
        <v>11668</v>
      </c>
      <c r="AC829" s="211" t="s">
        <v>8756</v>
      </c>
    </row>
    <row r="830" spans="26:29">
      <c r="Z830">
        <v>239</v>
      </c>
      <c r="AA830" s="211" t="s">
        <v>6422</v>
      </c>
      <c r="AB830" s="211" t="s">
        <v>11669</v>
      </c>
      <c r="AC830" s="211" t="s">
        <v>8756</v>
      </c>
    </row>
    <row r="831" spans="26:29">
      <c r="Z831">
        <v>240</v>
      </c>
      <c r="AA831" s="211" t="s">
        <v>6423</v>
      </c>
      <c r="AB831" s="211" t="s">
        <v>11670</v>
      </c>
      <c r="AC831" s="211" t="s">
        <v>8756</v>
      </c>
    </row>
    <row r="832" spans="26:29">
      <c r="Z832">
        <v>241</v>
      </c>
      <c r="AA832" s="211" t="s">
        <v>6424</v>
      </c>
      <c r="AB832" s="211" t="s">
        <v>11671</v>
      </c>
      <c r="AC832" s="211" t="s">
        <v>8756</v>
      </c>
    </row>
    <row r="833" spans="26:29">
      <c r="Z833">
        <v>242</v>
      </c>
      <c r="AA833" s="211" t="s">
        <v>6425</v>
      </c>
      <c r="AB833" s="211" t="s">
        <v>11672</v>
      </c>
      <c r="AC833" s="211" t="s">
        <v>8756</v>
      </c>
    </row>
    <row r="834" spans="26:29">
      <c r="Z834">
        <v>243</v>
      </c>
      <c r="AA834" s="211" t="s">
        <v>6426</v>
      </c>
      <c r="AB834" s="211" t="s">
        <v>11673</v>
      </c>
      <c r="AC834" s="211" t="s">
        <v>8756</v>
      </c>
    </row>
    <row r="835" spans="26:29">
      <c r="Z835">
        <v>244</v>
      </c>
      <c r="AA835" s="211" t="s">
        <v>6427</v>
      </c>
      <c r="AB835" s="211" t="s">
        <v>11674</v>
      </c>
      <c r="AC835" s="211" t="s">
        <v>8756</v>
      </c>
    </row>
    <row r="836" spans="26:29">
      <c r="Z836">
        <v>245</v>
      </c>
      <c r="AA836" s="211" t="s">
        <v>6428</v>
      </c>
      <c r="AB836" s="211" t="s">
        <v>11675</v>
      </c>
      <c r="AC836" s="211" t="s">
        <v>8756</v>
      </c>
    </row>
    <row r="837" spans="26:29">
      <c r="Z837">
        <v>246</v>
      </c>
      <c r="AA837" s="211" t="s">
        <v>6429</v>
      </c>
      <c r="AB837" s="211" t="s">
        <v>11676</v>
      </c>
      <c r="AC837" s="211" t="s">
        <v>8756</v>
      </c>
    </row>
    <row r="838" spans="26:29">
      <c r="Z838">
        <v>247</v>
      </c>
      <c r="AA838" s="211" t="s">
        <v>6430</v>
      </c>
      <c r="AB838" s="211" t="s">
        <v>11677</v>
      </c>
      <c r="AC838" s="211" t="s">
        <v>8756</v>
      </c>
    </row>
    <row r="839" spans="26:29">
      <c r="Z839">
        <v>248</v>
      </c>
      <c r="AA839" s="211" t="s">
        <v>6431</v>
      </c>
      <c r="AB839" s="211" t="s">
        <v>11678</v>
      </c>
      <c r="AC839" s="211" t="s">
        <v>8756</v>
      </c>
    </row>
    <row r="840" spans="26:29">
      <c r="Z840">
        <v>249</v>
      </c>
      <c r="AA840" s="211" t="s">
        <v>6432</v>
      </c>
      <c r="AB840" s="211" t="s">
        <v>11679</v>
      </c>
      <c r="AC840" s="211" t="s">
        <v>8756</v>
      </c>
    </row>
    <row r="841" spans="26:29">
      <c r="Z841">
        <v>250</v>
      </c>
      <c r="AA841" s="211" t="s">
        <v>6433</v>
      </c>
      <c r="AB841" s="211" t="s">
        <v>11680</v>
      </c>
      <c r="AC841" s="211" t="s">
        <v>8756</v>
      </c>
    </row>
    <row r="842" spans="26:29">
      <c r="Z842">
        <v>251</v>
      </c>
      <c r="AA842" s="211" t="s">
        <v>6434</v>
      </c>
      <c r="AB842" s="211" t="s">
        <v>11681</v>
      </c>
      <c r="AC842" s="211" t="s">
        <v>8756</v>
      </c>
    </row>
    <row r="843" spans="26:29">
      <c r="Z843">
        <v>252</v>
      </c>
      <c r="AA843" s="211" t="s">
        <v>6435</v>
      </c>
      <c r="AB843" s="211" t="s">
        <v>11682</v>
      </c>
      <c r="AC843" s="211" t="s">
        <v>8756</v>
      </c>
    </row>
    <row r="844" spans="26:29">
      <c r="Z844">
        <v>253</v>
      </c>
      <c r="AA844" s="211" t="s">
        <v>6436</v>
      </c>
      <c r="AB844" s="211" t="s">
        <v>11683</v>
      </c>
      <c r="AC844" s="211" t="s">
        <v>8756</v>
      </c>
    </row>
    <row r="845" spans="26:29">
      <c r="Z845">
        <v>254</v>
      </c>
      <c r="AA845" s="211" t="s">
        <v>6437</v>
      </c>
      <c r="AB845" s="211" t="s">
        <v>11684</v>
      </c>
      <c r="AC845" s="211" t="s">
        <v>8756</v>
      </c>
    </row>
    <row r="846" spans="26:29">
      <c r="Z846">
        <v>255</v>
      </c>
      <c r="AA846" s="211" t="s">
        <v>6438</v>
      </c>
      <c r="AB846" s="211" t="s">
        <v>11685</v>
      </c>
      <c r="AC846" s="211" t="s">
        <v>8756</v>
      </c>
    </row>
    <row r="847" spans="26:29">
      <c r="Z847">
        <v>256</v>
      </c>
      <c r="AA847" s="211" t="s">
        <v>6439</v>
      </c>
      <c r="AB847" s="211" t="s">
        <v>11686</v>
      </c>
      <c r="AC847" s="211" t="s">
        <v>8756</v>
      </c>
    </row>
    <row r="848" spans="26:29">
      <c r="Z848">
        <v>257</v>
      </c>
      <c r="AA848" s="211" t="s">
        <v>6440</v>
      </c>
      <c r="AB848" s="211" t="s">
        <v>11687</v>
      </c>
      <c r="AC848" s="211" t="s">
        <v>8756</v>
      </c>
    </row>
    <row r="849" spans="26:29">
      <c r="Z849">
        <v>258</v>
      </c>
      <c r="AA849" s="211" t="s">
        <v>6441</v>
      </c>
      <c r="AB849" s="211" t="s">
        <v>11688</v>
      </c>
      <c r="AC849" s="211" t="s">
        <v>8756</v>
      </c>
    </row>
    <row r="850" spans="26:29">
      <c r="Z850">
        <v>259</v>
      </c>
      <c r="AA850" s="211" t="s">
        <v>6442</v>
      </c>
      <c r="AB850" s="211" t="s">
        <v>11689</v>
      </c>
      <c r="AC850" s="211" t="s">
        <v>8756</v>
      </c>
    </row>
    <row r="851" spans="26:29">
      <c r="Z851">
        <v>260</v>
      </c>
      <c r="AA851" s="211" t="s">
        <v>6443</v>
      </c>
      <c r="AB851" s="211" t="s">
        <v>11690</v>
      </c>
      <c r="AC851" s="211" t="s">
        <v>8756</v>
      </c>
    </row>
    <row r="852" spans="26:29">
      <c r="Z852">
        <v>261</v>
      </c>
      <c r="AA852" s="211" t="s">
        <v>6444</v>
      </c>
      <c r="AB852" s="211" t="s">
        <v>11691</v>
      </c>
      <c r="AC852" s="211" t="s">
        <v>8756</v>
      </c>
    </row>
    <row r="853" spans="26:29">
      <c r="Z853">
        <v>262</v>
      </c>
      <c r="AA853" s="211" t="s">
        <v>6445</v>
      </c>
      <c r="AB853" s="211" t="s">
        <v>11692</v>
      </c>
      <c r="AC853" s="211" t="s">
        <v>8756</v>
      </c>
    </row>
    <row r="854" spans="26:29">
      <c r="Z854">
        <v>263</v>
      </c>
      <c r="AA854" s="211" t="s">
        <v>6446</v>
      </c>
      <c r="AB854" s="211" t="s">
        <v>11693</v>
      </c>
      <c r="AC854" s="211" t="s">
        <v>8756</v>
      </c>
    </row>
    <row r="855" spans="26:29">
      <c r="Z855">
        <v>264</v>
      </c>
      <c r="AA855" s="211" t="s">
        <v>6447</v>
      </c>
      <c r="AB855" s="211" t="s">
        <v>11694</v>
      </c>
      <c r="AC855" s="211" t="s">
        <v>8756</v>
      </c>
    </row>
    <row r="856" spans="26:29">
      <c r="Z856">
        <v>265</v>
      </c>
      <c r="AA856" s="211" t="s">
        <v>6448</v>
      </c>
      <c r="AB856" s="211" t="s">
        <v>11695</v>
      </c>
      <c r="AC856" s="211" t="s">
        <v>8756</v>
      </c>
    </row>
    <row r="857" spans="26:29">
      <c r="Z857">
        <v>266</v>
      </c>
      <c r="AA857" s="211" t="s">
        <v>6449</v>
      </c>
      <c r="AB857" s="211" t="s">
        <v>11696</v>
      </c>
      <c r="AC857" s="211" t="s">
        <v>8756</v>
      </c>
    </row>
    <row r="858" spans="26:29">
      <c r="Z858">
        <v>267</v>
      </c>
      <c r="AA858" s="211" t="s">
        <v>6450</v>
      </c>
      <c r="AB858" s="211" t="s">
        <v>11697</v>
      </c>
      <c r="AC858" s="211" t="s">
        <v>8756</v>
      </c>
    </row>
    <row r="859" spans="26:29">
      <c r="Z859">
        <v>268</v>
      </c>
      <c r="AA859" s="211" t="s">
        <v>6451</v>
      </c>
      <c r="AB859" s="211" t="s">
        <v>11698</v>
      </c>
      <c r="AC859" s="211" t="s">
        <v>8756</v>
      </c>
    </row>
    <row r="860" spans="26:29">
      <c r="Z860">
        <v>269</v>
      </c>
      <c r="AA860" s="211" t="s">
        <v>6452</v>
      </c>
      <c r="AB860" s="211" t="s">
        <v>11699</v>
      </c>
      <c r="AC860" s="211" t="s">
        <v>8756</v>
      </c>
    </row>
    <row r="861" spans="26:29">
      <c r="Z861">
        <v>270</v>
      </c>
      <c r="AA861" s="211" t="s">
        <v>6453</v>
      </c>
      <c r="AB861" s="211" t="s">
        <v>11700</v>
      </c>
      <c r="AC861" s="211" t="s">
        <v>8756</v>
      </c>
    </row>
    <row r="862" spans="26:29">
      <c r="Z862">
        <v>271</v>
      </c>
      <c r="AA862" s="211" t="s">
        <v>6454</v>
      </c>
      <c r="AB862" s="211" t="s">
        <v>11701</v>
      </c>
      <c r="AC862" s="211" t="s">
        <v>8756</v>
      </c>
    </row>
    <row r="863" spans="26:29">
      <c r="Z863">
        <v>272</v>
      </c>
      <c r="AA863" s="211" t="s">
        <v>6455</v>
      </c>
      <c r="AB863" s="211" t="s">
        <v>11702</v>
      </c>
      <c r="AC863" s="211" t="s">
        <v>8756</v>
      </c>
    </row>
    <row r="864" spans="26:29">
      <c r="Z864">
        <v>273</v>
      </c>
      <c r="AA864" s="211" t="s">
        <v>6456</v>
      </c>
      <c r="AB864" s="211" t="s">
        <v>11703</v>
      </c>
      <c r="AC864" s="211" t="s">
        <v>8756</v>
      </c>
    </row>
    <row r="865" spans="26:29">
      <c r="Z865">
        <v>274</v>
      </c>
      <c r="AA865" s="211" t="s">
        <v>6457</v>
      </c>
      <c r="AB865" s="211" t="s">
        <v>11704</v>
      </c>
      <c r="AC865" s="211" t="s">
        <v>8756</v>
      </c>
    </row>
    <row r="866" spans="26:29">
      <c r="Z866">
        <v>275</v>
      </c>
      <c r="AA866" s="211" t="s">
        <v>6458</v>
      </c>
      <c r="AB866" s="211" t="s">
        <v>11705</v>
      </c>
      <c r="AC866" s="211" t="s">
        <v>8756</v>
      </c>
    </row>
    <row r="867" spans="26:29">
      <c r="Z867">
        <v>276</v>
      </c>
      <c r="AA867" s="211" t="s">
        <v>6459</v>
      </c>
      <c r="AB867" s="211" t="s">
        <v>11706</v>
      </c>
      <c r="AC867" s="211" t="s">
        <v>8756</v>
      </c>
    </row>
    <row r="868" spans="26:29">
      <c r="Z868">
        <v>277</v>
      </c>
      <c r="AA868" s="211" t="s">
        <v>6460</v>
      </c>
      <c r="AB868" s="211" t="s">
        <v>11707</v>
      </c>
      <c r="AC868" s="211" t="s">
        <v>8756</v>
      </c>
    </row>
    <row r="869" spans="26:29">
      <c r="Z869">
        <v>278</v>
      </c>
      <c r="AA869" s="211" t="s">
        <v>6461</v>
      </c>
      <c r="AB869" s="211" t="s">
        <v>11708</v>
      </c>
      <c r="AC869" s="211" t="s">
        <v>8756</v>
      </c>
    </row>
    <row r="870" spans="26:29">
      <c r="Z870">
        <v>279</v>
      </c>
      <c r="AA870" s="211" t="s">
        <v>6462</v>
      </c>
      <c r="AB870" s="211" t="s">
        <v>11709</v>
      </c>
      <c r="AC870" s="211" t="s">
        <v>8756</v>
      </c>
    </row>
    <row r="871" spans="26:29">
      <c r="Z871">
        <v>280</v>
      </c>
      <c r="AA871" s="211" t="s">
        <v>6463</v>
      </c>
      <c r="AB871" s="211" t="s">
        <v>11710</v>
      </c>
      <c r="AC871" s="211" t="s">
        <v>8756</v>
      </c>
    </row>
    <row r="872" spans="26:29">
      <c r="Z872">
        <v>281</v>
      </c>
      <c r="AA872" s="211" t="s">
        <v>6464</v>
      </c>
      <c r="AB872" s="211" t="s">
        <v>11711</v>
      </c>
      <c r="AC872" s="211" t="s">
        <v>8756</v>
      </c>
    </row>
    <row r="873" spans="26:29">
      <c r="Z873">
        <v>282</v>
      </c>
      <c r="AA873" s="211" t="s">
        <v>6465</v>
      </c>
      <c r="AB873" s="211" t="s">
        <v>11712</v>
      </c>
      <c r="AC873" s="211" t="s">
        <v>8756</v>
      </c>
    </row>
    <row r="874" spans="26:29">
      <c r="Z874">
        <v>283</v>
      </c>
      <c r="AA874" s="211" t="s">
        <v>6466</v>
      </c>
      <c r="AB874" s="211" t="s">
        <v>11713</v>
      </c>
      <c r="AC874" s="211" t="s">
        <v>8756</v>
      </c>
    </row>
    <row r="875" spans="26:29">
      <c r="Z875">
        <v>284</v>
      </c>
      <c r="AA875" s="211" t="s">
        <v>6468</v>
      </c>
      <c r="AB875" s="211" t="s">
        <v>11714</v>
      </c>
      <c r="AC875" s="211" t="s">
        <v>8756</v>
      </c>
    </row>
    <row r="876" spans="26:29">
      <c r="Z876">
        <v>285</v>
      </c>
      <c r="AA876" s="211" t="s">
        <v>6469</v>
      </c>
      <c r="AB876" s="211" t="s">
        <v>11715</v>
      </c>
      <c r="AC876" s="211" t="s">
        <v>8756</v>
      </c>
    </row>
    <row r="877" spans="26:29">
      <c r="Z877">
        <v>286</v>
      </c>
      <c r="AA877" s="211" t="s">
        <v>6470</v>
      </c>
      <c r="AB877" s="211" t="s">
        <v>11716</v>
      </c>
      <c r="AC877" s="211" t="s">
        <v>8756</v>
      </c>
    </row>
    <row r="878" spans="26:29">
      <c r="Z878">
        <v>287</v>
      </c>
      <c r="AA878" s="211" t="s">
        <v>6471</v>
      </c>
      <c r="AB878" s="211" t="s">
        <v>11717</v>
      </c>
      <c r="AC878" s="211" t="s">
        <v>8756</v>
      </c>
    </row>
    <row r="879" spans="26:29">
      <c r="Z879">
        <v>288</v>
      </c>
      <c r="AA879" s="211" t="s">
        <v>202</v>
      </c>
      <c r="AB879" s="211" t="s">
        <v>11718</v>
      </c>
      <c r="AC879" s="211" t="s">
        <v>8756</v>
      </c>
    </row>
    <row r="880" spans="26:29">
      <c r="Z880">
        <v>289</v>
      </c>
      <c r="AA880" s="211" t="s">
        <v>183</v>
      </c>
      <c r="AB880" s="211" t="s">
        <v>11719</v>
      </c>
      <c r="AC880" s="211" t="s">
        <v>8756</v>
      </c>
    </row>
    <row r="881" spans="26:29">
      <c r="Z881">
        <v>290</v>
      </c>
      <c r="AA881" s="211" t="s">
        <v>207</v>
      </c>
      <c r="AB881" s="211" t="s">
        <v>11720</v>
      </c>
      <c r="AC881" s="211" t="s">
        <v>8756</v>
      </c>
    </row>
    <row r="882" spans="26:29">
      <c r="Z882">
        <v>291</v>
      </c>
      <c r="AA882" s="211" t="s">
        <v>212</v>
      </c>
      <c r="AB882" s="211" t="s">
        <v>11721</v>
      </c>
      <c r="AC882" s="211" t="s">
        <v>8756</v>
      </c>
    </row>
    <row r="883" spans="26:29">
      <c r="Z883">
        <v>292</v>
      </c>
      <c r="AA883" s="211" t="s">
        <v>230</v>
      </c>
      <c r="AB883" s="211" t="s">
        <v>11722</v>
      </c>
      <c r="AC883" s="211" t="s">
        <v>8756</v>
      </c>
    </row>
    <row r="884" spans="26:29">
      <c r="Z884">
        <v>293</v>
      </c>
      <c r="AA884" s="211" t="s">
        <v>231</v>
      </c>
      <c r="AB884" s="211" t="s">
        <v>11723</v>
      </c>
      <c r="AC884" s="211" t="s">
        <v>8756</v>
      </c>
    </row>
    <row r="885" spans="26:29">
      <c r="Z885">
        <v>294</v>
      </c>
      <c r="AA885" s="211" t="s">
        <v>215</v>
      </c>
      <c r="AB885" s="211" t="s">
        <v>11724</v>
      </c>
      <c r="AC885" s="211" t="s">
        <v>8756</v>
      </c>
    </row>
    <row r="886" spans="26:29">
      <c r="Z886">
        <v>295</v>
      </c>
      <c r="AA886" s="211" t="s">
        <v>216</v>
      </c>
      <c r="AB886" s="211" t="s">
        <v>11725</v>
      </c>
      <c r="AC886" s="211" t="s">
        <v>8756</v>
      </c>
    </row>
    <row r="887" spans="26:29">
      <c r="Z887">
        <v>296</v>
      </c>
      <c r="AA887" s="211" t="s">
        <v>232</v>
      </c>
      <c r="AB887" s="211" t="s">
        <v>11726</v>
      </c>
      <c r="AC887" s="211" t="s">
        <v>8756</v>
      </c>
    </row>
    <row r="888" spans="26:29">
      <c r="Z888">
        <v>297</v>
      </c>
      <c r="AA888" s="211" t="s">
        <v>217</v>
      </c>
      <c r="AB888" s="211" t="s">
        <v>11727</v>
      </c>
      <c r="AC888" s="211" t="s">
        <v>8756</v>
      </c>
    </row>
    <row r="889" spans="26:29">
      <c r="Z889">
        <v>298</v>
      </c>
      <c r="AA889" s="211" t="s">
        <v>210</v>
      </c>
      <c r="AB889" s="211" t="s">
        <v>11728</v>
      </c>
      <c r="AC889" s="211" t="s">
        <v>8756</v>
      </c>
    </row>
    <row r="890" spans="26:29">
      <c r="Z890">
        <v>299</v>
      </c>
      <c r="AA890" s="211" t="s">
        <v>6472</v>
      </c>
      <c r="AB890" s="211" t="s">
        <v>11729</v>
      </c>
      <c r="AC890" s="211" t="s">
        <v>8756</v>
      </c>
    </row>
    <row r="891" spans="26:29">
      <c r="Z891">
        <v>300</v>
      </c>
      <c r="AA891" s="211" t="s">
        <v>205</v>
      </c>
      <c r="AB891" s="211" t="s">
        <v>11730</v>
      </c>
      <c r="AC891" s="211" t="s">
        <v>8756</v>
      </c>
    </row>
    <row r="892" spans="26:29">
      <c r="Z892">
        <v>301</v>
      </c>
      <c r="AA892" s="211" t="s">
        <v>233</v>
      </c>
      <c r="AB892" s="211" t="s">
        <v>11731</v>
      </c>
      <c r="AC892" s="211" t="s">
        <v>8756</v>
      </c>
    </row>
    <row r="893" spans="26:29">
      <c r="Z893">
        <v>302</v>
      </c>
      <c r="AA893" s="211" t="s">
        <v>220</v>
      </c>
      <c r="AB893" s="211" t="s">
        <v>11732</v>
      </c>
      <c r="AC893" s="211" t="s">
        <v>8756</v>
      </c>
    </row>
    <row r="894" spans="26:29">
      <c r="Z894">
        <v>303</v>
      </c>
      <c r="AA894" s="211" t="s">
        <v>234</v>
      </c>
      <c r="AB894" s="211" t="s">
        <v>11733</v>
      </c>
      <c r="AC894" s="211" t="s">
        <v>8756</v>
      </c>
    </row>
    <row r="895" spans="26:29">
      <c r="Z895">
        <v>304</v>
      </c>
      <c r="AA895" s="211" t="s">
        <v>6473</v>
      </c>
      <c r="AB895" s="211" t="s">
        <v>11734</v>
      </c>
      <c r="AC895" s="211" t="s">
        <v>8756</v>
      </c>
    </row>
    <row r="896" spans="26:29">
      <c r="Z896">
        <v>305</v>
      </c>
      <c r="AA896" s="211" t="s">
        <v>6474</v>
      </c>
      <c r="AB896" s="211" t="s">
        <v>11735</v>
      </c>
      <c r="AC896" s="211" t="s">
        <v>8756</v>
      </c>
    </row>
    <row r="897" spans="26:29">
      <c r="Z897">
        <v>306</v>
      </c>
      <c r="AA897" s="211" t="s">
        <v>221</v>
      </c>
      <c r="AB897" s="211" t="s">
        <v>11736</v>
      </c>
      <c r="AC897" s="211" t="s">
        <v>8756</v>
      </c>
    </row>
    <row r="898" spans="26:29">
      <c r="Z898">
        <v>307</v>
      </c>
      <c r="AA898" s="211" t="s">
        <v>222</v>
      </c>
      <c r="AB898" s="211" t="s">
        <v>11737</v>
      </c>
      <c r="AC898" s="211" t="s">
        <v>8756</v>
      </c>
    </row>
    <row r="899" spans="26:29">
      <c r="Z899">
        <v>308</v>
      </c>
      <c r="AA899" s="211" t="s">
        <v>211</v>
      </c>
      <c r="AB899" s="211" t="s">
        <v>11738</v>
      </c>
      <c r="AC899" s="211" t="s">
        <v>8756</v>
      </c>
    </row>
    <row r="900" spans="26:29">
      <c r="Z900">
        <v>309</v>
      </c>
      <c r="AA900" s="211" t="s">
        <v>6475</v>
      </c>
      <c r="AB900" s="211" t="s">
        <v>11739</v>
      </c>
      <c r="AC900" s="211" t="s">
        <v>8756</v>
      </c>
    </row>
    <row r="901" spans="26:29">
      <c r="Z901">
        <v>310</v>
      </c>
      <c r="AA901" s="211" t="s">
        <v>223</v>
      </c>
      <c r="AB901" s="211" t="s">
        <v>11740</v>
      </c>
      <c r="AC901" s="211" t="s">
        <v>8756</v>
      </c>
    </row>
    <row r="902" spans="26:29">
      <c r="Z902">
        <v>311</v>
      </c>
      <c r="AA902" s="211" t="s">
        <v>6476</v>
      </c>
      <c r="AB902" s="211" t="s">
        <v>11741</v>
      </c>
      <c r="AC902" s="211" t="s">
        <v>8756</v>
      </c>
    </row>
    <row r="903" spans="26:29">
      <c r="Z903">
        <v>312</v>
      </c>
      <c r="AA903" s="211" t="s">
        <v>218</v>
      </c>
      <c r="AB903" s="211" t="s">
        <v>11742</v>
      </c>
      <c r="AC903" s="211" t="s">
        <v>8756</v>
      </c>
    </row>
    <row r="904" spans="26:29">
      <c r="Z904">
        <v>313</v>
      </c>
      <c r="AA904" s="211" t="s">
        <v>6477</v>
      </c>
      <c r="AB904" s="211" t="s">
        <v>11743</v>
      </c>
      <c r="AC904" s="211" t="s">
        <v>8756</v>
      </c>
    </row>
    <row r="905" spans="26:29">
      <c r="Z905">
        <v>314</v>
      </c>
      <c r="AA905" s="211" t="s">
        <v>219</v>
      </c>
      <c r="AB905" s="211" t="s">
        <v>11744</v>
      </c>
      <c r="AC905" s="211" t="s">
        <v>8756</v>
      </c>
    </row>
    <row r="906" spans="26:29">
      <c r="Z906">
        <v>315</v>
      </c>
      <c r="AA906" s="211" t="s">
        <v>6478</v>
      </c>
      <c r="AB906" s="211" t="s">
        <v>11745</v>
      </c>
      <c r="AC906" s="211" t="s">
        <v>8756</v>
      </c>
    </row>
    <row r="907" spans="26:29">
      <c r="Z907">
        <v>316</v>
      </c>
      <c r="AA907" s="211" t="s">
        <v>224</v>
      </c>
      <c r="AB907" s="211" t="s">
        <v>11746</v>
      </c>
      <c r="AC907" s="211" t="s">
        <v>8756</v>
      </c>
    </row>
    <row r="908" spans="26:29">
      <c r="Z908">
        <v>317</v>
      </c>
      <c r="AA908" s="211" t="s">
        <v>208</v>
      </c>
      <c r="AB908" s="211" t="s">
        <v>11747</v>
      </c>
      <c r="AC908" s="211" t="s">
        <v>8756</v>
      </c>
    </row>
    <row r="909" spans="26:29">
      <c r="Z909">
        <v>318</v>
      </c>
      <c r="AA909" s="211" t="s">
        <v>225</v>
      </c>
      <c r="AB909" s="211" t="s">
        <v>11748</v>
      </c>
      <c r="AC909" s="211" t="s">
        <v>8756</v>
      </c>
    </row>
    <row r="910" spans="26:29">
      <c r="Z910">
        <v>319</v>
      </c>
      <c r="AA910" s="211" t="s">
        <v>6479</v>
      </c>
      <c r="AB910" s="211" t="s">
        <v>11749</v>
      </c>
      <c r="AC910" s="211" t="s">
        <v>8756</v>
      </c>
    </row>
    <row r="911" spans="26:29">
      <c r="Z911">
        <v>320</v>
      </c>
      <c r="AA911" s="211" t="s">
        <v>6480</v>
      </c>
      <c r="AB911" s="211" t="s">
        <v>11750</v>
      </c>
      <c r="AC911" s="211" t="s">
        <v>8756</v>
      </c>
    </row>
    <row r="912" spans="26:29">
      <c r="Z912">
        <v>321</v>
      </c>
      <c r="AA912" s="211" t="s">
        <v>229</v>
      </c>
      <c r="AB912" s="211" t="s">
        <v>11751</v>
      </c>
      <c r="AC912" s="211" t="s">
        <v>8756</v>
      </c>
    </row>
    <row r="913" spans="26:29">
      <c r="Z913">
        <v>322</v>
      </c>
      <c r="AA913" s="211" t="s">
        <v>235</v>
      </c>
      <c r="AB913" s="211" t="s">
        <v>11752</v>
      </c>
      <c r="AC913" s="211" t="s">
        <v>8756</v>
      </c>
    </row>
    <row r="914" spans="26:29">
      <c r="Z914">
        <v>323</v>
      </c>
      <c r="AA914" s="211" t="s">
        <v>6481</v>
      </c>
      <c r="AB914" s="211" t="s">
        <v>11753</v>
      </c>
      <c r="AC914" s="211" t="s">
        <v>8756</v>
      </c>
    </row>
    <row r="915" spans="26:29">
      <c r="Z915">
        <v>324</v>
      </c>
      <c r="AA915" s="211" t="s">
        <v>226</v>
      </c>
      <c r="AB915" s="211" t="s">
        <v>11754</v>
      </c>
      <c r="AC915" s="211" t="s">
        <v>8756</v>
      </c>
    </row>
    <row r="916" spans="26:29">
      <c r="Z916">
        <v>325</v>
      </c>
      <c r="AA916" s="211" t="s">
        <v>6482</v>
      </c>
      <c r="AB916" s="211" t="s">
        <v>13128</v>
      </c>
      <c r="AC916" s="211" t="s">
        <v>8756</v>
      </c>
    </row>
    <row r="917" spans="26:29">
      <c r="Z917">
        <v>326</v>
      </c>
      <c r="AA917" s="211" t="s">
        <v>6483</v>
      </c>
      <c r="AB917" s="211" t="s">
        <v>11755</v>
      </c>
      <c r="AC917" s="211" t="s">
        <v>8756</v>
      </c>
    </row>
    <row r="918" spans="26:29">
      <c r="Z918">
        <v>327</v>
      </c>
      <c r="AA918" s="211" t="s">
        <v>6484</v>
      </c>
      <c r="AB918" s="211" t="s">
        <v>11756</v>
      </c>
      <c r="AC918" s="211" t="s">
        <v>8756</v>
      </c>
    </row>
    <row r="919" spans="26:29">
      <c r="Z919">
        <v>328</v>
      </c>
      <c r="AA919" s="211" t="s">
        <v>206</v>
      </c>
      <c r="AB919" s="211" t="s">
        <v>13129</v>
      </c>
      <c r="AC919" s="211" t="s">
        <v>8756</v>
      </c>
    </row>
    <row r="920" spans="26:29">
      <c r="Z920">
        <v>329</v>
      </c>
      <c r="AA920" s="211" t="s">
        <v>6485</v>
      </c>
      <c r="AB920" s="211" t="s">
        <v>13130</v>
      </c>
      <c r="AC920" s="211" t="s">
        <v>8756</v>
      </c>
    </row>
    <row r="921" spans="26:29">
      <c r="Z921">
        <v>330</v>
      </c>
      <c r="AA921" s="211" t="s">
        <v>6486</v>
      </c>
      <c r="AB921" s="211" t="s">
        <v>11757</v>
      </c>
      <c r="AC921" s="211" t="s">
        <v>8756</v>
      </c>
    </row>
    <row r="922" spans="26:29">
      <c r="Z922">
        <v>331</v>
      </c>
      <c r="AA922" s="211" t="s">
        <v>227</v>
      </c>
      <c r="AB922" s="211" t="s">
        <v>11758</v>
      </c>
      <c r="AC922" s="211" t="s">
        <v>8756</v>
      </c>
    </row>
    <row r="923" spans="26:29">
      <c r="Z923">
        <v>332</v>
      </c>
      <c r="AA923" s="211" t="s">
        <v>228</v>
      </c>
      <c r="AB923" s="211" t="s">
        <v>11759</v>
      </c>
      <c r="AC923" s="211" t="s">
        <v>8756</v>
      </c>
    </row>
    <row r="924" spans="26:29">
      <c r="Z924">
        <v>333</v>
      </c>
      <c r="AA924" s="211" t="s">
        <v>6487</v>
      </c>
      <c r="AB924" s="211" t="s">
        <v>11760</v>
      </c>
      <c r="AC924" s="211" t="s">
        <v>8756</v>
      </c>
    </row>
    <row r="925" spans="26:29">
      <c r="Z925">
        <v>334</v>
      </c>
      <c r="AA925" s="211" t="s">
        <v>6488</v>
      </c>
      <c r="AB925" s="211" t="s">
        <v>11761</v>
      </c>
      <c r="AC925" s="211" t="s">
        <v>8756</v>
      </c>
    </row>
    <row r="926" spans="26:29">
      <c r="Z926">
        <v>335</v>
      </c>
      <c r="AA926" s="211" t="s">
        <v>236</v>
      </c>
      <c r="AB926" s="211" t="s">
        <v>11762</v>
      </c>
      <c r="AC926" s="211" t="s">
        <v>8756</v>
      </c>
    </row>
    <row r="927" spans="26:29">
      <c r="Z927">
        <v>336</v>
      </c>
      <c r="AA927" s="211" t="s">
        <v>6489</v>
      </c>
      <c r="AB927" s="211" t="s">
        <v>11763</v>
      </c>
      <c r="AC927" s="211" t="s">
        <v>8756</v>
      </c>
    </row>
    <row r="928" spans="26:29">
      <c r="Z928">
        <v>337</v>
      </c>
      <c r="AA928" s="211" t="s">
        <v>6490</v>
      </c>
      <c r="AB928" s="211" t="s">
        <v>11764</v>
      </c>
      <c r="AC928" s="211" t="s">
        <v>8756</v>
      </c>
    </row>
    <row r="929" spans="26:29">
      <c r="Z929">
        <v>338</v>
      </c>
      <c r="AA929" s="211" t="s">
        <v>6491</v>
      </c>
      <c r="AB929" s="211" t="s">
        <v>11765</v>
      </c>
      <c r="AC929" s="211" t="s">
        <v>8756</v>
      </c>
    </row>
    <row r="930" spans="26:29">
      <c r="Z930">
        <v>339</v>
      </c>
      <c r="AA930" s="211" t="s">
        <v>6492</v>
      </c>
      <c r="AB930" s="211" t="s">
        <v>11766</v>
      </c>
      <c r="AC930" s="211" t="s">
        <v>8756</v>
      </c>
    </row>
    <row r="931" spans="26:29">
      <c r="Z931">
        <v>340</v>
      </c>
      <c r="AA931" s="211" t="s">
        <v>237</v>
      </c>
      <c r="AB931" s="211" t="s">
        <v>11767</v>
      </c>
      <c r="AC931" s="211" t="s">
        <v>8756</v>
      </c>
    </row>
    <row r="932" spans="26:29">
      <c r="Z932">
        <v>341</v>
      </c>
      <c r="AA932" s="211" t="s">
        <v>238</v>
      </c>
      <c r="AB932" s="211" t="s">
        <v>11768</v>
      </c>
      <c r="AC932" s="211" t="s">
        <v>8756</v>
      </c>
    </row>
    <row r="933" spans="26:29">
      <c r="Z933">
        <v>342</v>
      </c>
      <c r="AA933" s="211" t="s">
        <v>6493</v>
      </c>
      <c r="AB933" s="211" t="s">
        <v>11769</v>
      </c>
      <c r="AC933" s="211" t="s">
        <v>8756</v>
      </c>
    </row>
    <row r="934" spans="26:29">
      <c r="Z934">
        <v>343</v>
      </c>
      <c r="AA934" s="211" t="s">
        <v>239</v>
      </c>
      <c r="AB934" s="211" t="s">
        <v>11770</v>
      </c>
      <c r="AC934" s="211" t="s">
        <v>8756</v>
      </c>
    </row>
    <row r="935" spans="26:29">
      <c r="Z935">
        <v>344</v>
      </c>
      <c r="AA935" s="211" t="s">
        <v>240</v>
      </c>
      <c r="AB935" s="211" t="s">
        <v>11771</v>
      </c>
      <c r="AC935" s="211" t="s">
        <v>8756</v>
      </c>
    </row>
    <row r="936" spans="26:29">
      <c r="Z936">
        <v>345</v>
      </c>
      <c r="AA936" s="211" t="s">
        <v>241</v>
      </c>
      <c r="AB936" s="211" t="s">
        <v>11772</v>
      </c>
      <c r="AC936" s="211" t="s">
        <v>8756</v>
      </c>
    </row>
    <row r="937" spans="26:29">
      <c r="Z937">
        <v>346</v>
      </c>
      <c r="AA937" s="211" t="s">
        <v>242</v>
      </c>
      <c r="AB937" s="211" t="s">
        <v>11773</v>
      </c>
      <c r="AC937" s="211" t="s">
        <v>8756</v>
      </c>
    </row>
    <row r="938" spans="26:29">
      <c r="Z938">
        <v>347</v>
      </c>
      <c r="AA938" s="211" t="s">
        <v>6494</v>
      </c>
      <c r="AB938" s="211" t="s">
        <v>11774</v>
      </c>
      <c r="AC938" s="211" t="s">
        <v>8756</v>
      </c>
    </row>
    <row r="939" spans="26:29">
      <c r="Z939">
        <v>348</v>
      </c>
      <c r="AA939" s="211" t="s">
        <v>6495</v>
      </c>
      <c r="AB939" s="211" t="s">
        <v>11775</v>
      </c>
      <c r="AC939" s="211" t="s">
        <v>8756</v>
      </c>
    </row>
    <row r="940" spans="26:29">
      <c r="Z940">
        <v>349</v>
      </c>
      <c r="AA940" s="211" t="s">
        <v>6496</v>
      </c>
      <c r="AB940" s="211" t="s">
        <v>11776</v>
      </c>
      <c r="AC940" s="211" t="s">
        <v>8756</v>
      </c>
    </row>
    <row r="941" spans="26:29">
      <c r="Z941">
        <v>350</v>
      </c>
      <c r="AA941" s="211" t="s">
        <v>6497</v>
      </c>
      <c r="AB941" s="211" t="s">
        <v>11777</v>
      </c>
      <c r="AC941" s="211" t="s">
        <v>8756</v>
      </c>
    </row>
    <row r="942" spans="26:29">
      <c r="Z942">
        <v>351</v>
      </c>
      <c r="AA942" s="211" t="s">
        <v>6498</v>
      </c>
      <c r="AB942" s="211" t="s">
        <v>11778</v>
      </c>
      <c r="AC942" s="211" t="s">
        <v>8756</v>
      </c>
    </row>
    <row r="943" spans="26:29">
      <c r="Z943">
        <v>352</v>
      </c>
      <c r="AA943" s="211" t="s">
        <v>214</v>
      </c>
      <c r="AB943" s="211" t="s">
        <v>11779</v>
      </c>
      <c r="AC943" s="211" t="s">
        <v>8756</v>
      </c>
    </row>
    <row r="944" spans="26:29">
      <c r="Z944">
        <v>353</v>
      </c>
      <c r="AA944" s="211" t="s">
        <v>204</v>
      </c>
      <c r="AB944" s="211" t="s">
        <v>11780</v>
      </c>
      <c r="AC944" s="211" t="s">
        <v>8756</v>
      </c>
    </row>
    <row r="945" spans="26:29">
      <c r="Z945">
        <v>354</v>
      </c>
      <c r="AA945" s="211" t="s">
        <v>6499</v>
      </c>
      <c r="AB945" s="211" t="s">
        <v>11781</v>
      </c>
      <c r="AC945" s="211" t="s">
        <v>8756</v>
      </c>
    </row>
    <row r="946" spans="26:29">
      <c r="Z946">
        <v>355</v>
      </c>
      <c r="AA946" s="211" t="s">
        <v>6500</v>
      </c>
      <c r="AB946" s="211" t="s">
        <v>11782</v>
      </c>
      <c r="AC946" s="211" t="s">
        <v>8756</v>
      </c>
    </row>
    <row r="947" spans="26:29">
      <c r="Z947">
        <v>356</v>
      </c>
      <c r="AA947" s="211" t="s">
        <v>6501</v>
      </c>
      <c r="AB947" s="211" t="s">
        <v>11783</v>
      </c>
      <c r="AC947" s="211" t="s">
        <v>8756</v>
      </c>
    </row>
    <row r="948" spans="26:29">
      <c r="Z948">
        <v>357</v>
      </c>
      <c r="AA948" s="211" t="s">
        <v>6502</v>
      </c>
      <c r="AB948" s="211" t="s">
        <v>11784</v>
      </c>
      <c r="AC948" s="211" t="s">
        <v>8756</v>
      </c>
    </row>
    <row r="949" spans="26:29">
      <c r="Z949">
        <v>358</v>
      </c>
      <c r="AA949" s="211" t="s">
        <v>6503</v>
      </c>
      <c r="AB949" s="211" t="s">
        <v>11785</v>
      </c>
      <c r="AC949" s="211" t="s">
        <v>8756</v>
      </c>
    </row>
    <row r="950" spans="26:29">
      <c r="Z950">
        <v>359</v>
      </c>
      <c r="AA950" s="211" t="s">
        <v>6504</v>
      </c>
      <c r="AB950" s="211" t="s">
        <v>11786</v>
      </c>
      <c r="AC950" s="211" t="s">
        <v>8756</v>
      </c>
    </row>
    <row r="951" spans="26:29">
      <c r="Z951">
        <v>360</v>
      </c>
      <c r="AA951" s="211" t="s">
        <v>6505</v>
      </c>
      <c r="AB951" s="211" t="s">
        <v>11787</v>
      </c>
      <c r="AC951" s="211" t="s">
        <v>8756</v>
      </c>
    </row>
    <row r="952" spans="26:29">
      <c r="Z952">
        <v>361</v>
      </c>
      <c r="AA952" s="211" t="s">
        <v>6506</v>
      </c>
      <c r="AB952" s="211" t="s">
        <v>11788</v>
      </c>
      <c r="AC952" s="211" t="s">
        <v>8756</v>
      </c>
    </row>
    <row r="953" spans="26:29">
      <c r="Z953">
        <v>362</v>
      </c>
      <c r="AA953" s="211" t="s">
        <v>6507</v>
      </c>
      <c r="AB953" s="211" t="s">
        <v>11789</v>
      </c>
      <c r="AC953" s="211" t="s">
        <v>8756</v>
      </c>
    </row>
    <row r="954" spans="26:29">
      <c r="Z954">
        <v>363</v>
      </c>
      <c r="AA954" s="211" t="s">
        <v>6508</v>
      </c>
      <c r="AB954" s="211" t="s">
        <v>11790</v>
      </c>
      <c r="AC954" s="211" t="s">
        <v>8756</v>
      </c>
    </row>
    <row r="955" spans="26:29">
      <c r="Z955">
        <v>364</v>
      </c>
      <c r="AA955" s="211" t="s">
        <v>6509</v>
      </c>
      <c r="AB955" s="211" t="s">
        <v>11791</v>
      </c>
      <c r="AC955" s="211" t="s">
        <v>8756</v>
      </c>
    </row>
    <row r="956" spans="26:29">
      <c r="Z956">
        <v>365</v>
      </c>
      <c r="AA956" s="211" t="s">
        <v>6510</v>
      </c>
      <c r="AB956" s="211" t="s">
        <v>11792</v>
      </c>
      <c r="AC956" s="211" t="s">
        <v>8756</v>
      </c>
    </row>
    <row r="957" spans="26:29">
      <c r="Z957">
        <v>366</v>
      </c>
      <c r="AA957" s="211" t="s">
        <v>6511</v>
      </c>
      <c r="AB957" s="211" t="s">
        <v>11793</v>
      </c>
      <c r="AC957" s="211" t="s">
        <v>8756</v>
      </c>
    </row>
    <row r="958" spans="26:29">
      <c r="Z958">
        <v>367</v>
      </c>
      <c r="AA958" s="211" t="s">
        <v>6512</v>
      </c>
      <c r="AB958" s="211" t="s">
        <v>11794</v>
      </c>
      <c r="AC958" s="211" t="s">
        <v>8756</v>
      </c>
    </row>
    <row r="959" spans="26:29">
      <c r="Z959">
        <v>368</v>
      </c>
      <c r="AA959" s="211" t="s">
        <v>6513</v>
      </c>
      <c r="AB959" s="211" t="s">
        <v>11795</v>
      </c>
      <c r="AC959" s="211" t="s">
        <v>8756</v>
      </c>
    </row>
    <row r="960" spans="26:29">
      <c r="Z960">
        <v>369</v>
      </c>
      <c r="AA960" s="211" t="s">
        <v>6514</v>
      </c>
      <c r="AB960" s="211" t="s">
        <v>11796</v>
      </c>
      <c r="AC960" s="211" t="s">
        <v>8756</v>
      </c>
    </row>
    <row r="961" spans="26:29">
      <c r="Z961">
        <v>370</v>
      </c>
      <c r="AA961" s="211" t="s">
        <v>6515</v>
      </c>
      <c r="AB961" s="211" t="s">
        <v>11797</v>
      </c>
      <c r="AC961" s="211" t="s">
        <v>8756</v>
      </c>
    </row>
    <row r="962" spans="26:29">
      <c r="Z962">
        <v>371</v>
      </c>
      <c r="AA962" s="211" t="s">
        <v>6516</v>
      </c>
      <c r="AB962" s="211" t="s">
        <v>11798</v>
      </c>
      <c r="AC962" s="211" t="s">
        <v>8756</v>
      </c>
    </row>
    <row r="963" spans="26:29">
      <c r="Z963">
        <v>372</v>
      </c>
      <c r="AA963" s="211" t="s">
        <v>6517</v>
      </c>
      <c r="AB963" s="211" t="s">
        <v>11799</v>
      </c>
      <c r="AC963" s="211" t="s">
        <v>8756</v>
      </c>
    </row>
    <row r="964" spans="26:29">
      <c r="Z964">
        <v>373</v>
      </c>
      <c r="AA964" s="211" t="s">
        <v>6518</v>
      </c>
      <c r="AB964" s="211" t="s">
        <v>11800</v>
      </c>
      <c r="AC964" s="211" t="s">
        <v>8756</v>
      </c>
    </row>
    <row r="965" spans="26:29">
      <c r="Z965">
        <v>374</v>
      </c>
      <c r="AA965" s="211" t="s">
        <v>6519</v>
      </c>
      <c r="AB965" s="211" t="s">
        <v>11801</v>
      </c>
      <c r="AC965" s="211" t="s">
        <v>8756</v>
      </c>
    </row>
    <row r="966" spans="26:29">
      <c r="Z966">
        <v>375</v>
      </c>
      <c r="AA966" s="211" t="s">
        <v>6520</v>
      </c>
      <c r="AB966" s="211" t="s">
        <v>11802</v>
      </c>
      <c r="AC966" s="211" t="s">
        <v>8756</v>
      </c>
    </row>
    <row r="967" spans="26:29">
      <c r="Z967">
        <v>376</v>
      </c>
      <c r="AA967" s="211" t="s">
        <v>6521</v>
      </c>
      <c r="AB967" s="211" t="s">
        <v>11803</v>
      </c>
      <c r="AC967" s="211" t="s">
        <v>8756</v>
      </c>
    </row>
    <row r="968" spans="26:29">
      <c r="Z968">
        <v>377</v>
      </c>
      <c r="AA968" s="211" t="s">
        <v>6522</v>
      </c>
      <c r="AB968" s="211" t="s">
        <v>11804</v>
      </c>
      <c r="AC968" s="211" t="s">
        <v>8756</v>
      </c>
    </row>
    <row r="969" spans="26:29">
      <c r="Z969">
        <v>378</v>
      </c>
      <c r="AA969" s="211" t="s">
        <v>6523</v>
      </c>
      <c r="AB969" s="211" t="s">
        <v>11805</v>
      </c>
      <c r="AC969" s="211" t="s">
        <v>8756</v>
      </c>
    </row>
    <row r="970" spans="26:29">
      <c r="Z970">
        <v>379</v>
      </c>
      <c r="AA970" s="211" t="s">
        <v>6524</v>
      </c>
      <c r="AB970" s="211" t="s">
        <v>11806</v>
      </c>
      <c r="AC970" s="211" t="s">
        <v>8756</v>
      </c>
    </row>
    <row r="971" spans="26:29">
      <c r="Z971">
        <v>380</v>
      </c>
      <c r="AA971" s="211" t="s">
        <v>6525</v>
      </c>
      <c r="AB971" s="211" t="s">
        <v>11807</v>
      </c>
      <c r="AC971" s="211" t="s">
        <v>8756</v>
      </c>
    </row>
    <row r="972" spans="26:29">
      <c r="Z972">
        <v>381</v>
      </c>
      <c r="AA972" s="211" t="s">
        <v>6526</v>
      </c>
      <c r="AB972" s="211" t="s">
        <v>11808</v>
      </c>
      <c r="AC972" s="211" t="s">
        <v>8756</v>
      </c>
    </row>
    <row r="973" spans="26:29">
      <c r="Z973">
        <v>382</v>
      </c>
      <c r="AA973" s="211" t="s">
        <v>6527</v>
      </c>
      <c r="AB973" s="211" t="s">
        <v>11809</v>
      </c>
      <c r="AC973" s="211" t="s">
        <v>8756</v>
      </c>
    </row>
    <row r="974" spans="26:29">
      <c r="Z974">
        <v>383</v>
      </c>
      <c r="AA974" s="211" t="s">
        <v>6528</v>
      </c>
      <c r="AB974" s="211" t="s">
        <v>11810</v>
      </c>
      <c r="AC974" s="211" t="s">
        <v>8756</v>
      </c>
    </row>
    <row r="975" spans="26:29">
      <c r="Z975">
        <v>384</v>
      </c>
      <c r="AA975" s="211" t="s">
        <v>6529</v>
      </c>
      <c r="AB975" s="211" t="s">
        <v>11811</v>
      </c>
      <c r="AC975" s="211" t="s">
        <v>8756</v>
      </c>
    </row>
    <row r="976" spans="26:29">
      <c r="Z976">
        <v>385</v>
      </c>
      <c r="AA976" s="211" t="s">
        <v>6530</v>
      </c>
      <c r="AB976" s="211" t="s">
        <v>11812</v>
      </c>
      <c r="AC976" s="211" t="s">
        <v>8756</v>
      </c>
    </row>
    <row r="977" spans="26:29">
      <c r="Z977">
        <v>386</v>
      </c>
      <c r="AA977" s="211" t="s">
        <v>6531</v>
      </c>
      <c r="AB977" s="211" t="s">
        <v>11813</v>
      </c>
      <c r="AC977" s="211" t="s">
        <v>8756</v>
      </c>
    </row>
    <row r="978" spans="26:29">
      <c r="Z978">
        <v>387</v>
      </c>
      <c r="AA978" s="211" t="s">
        <v>6532</v>
      </c>
      <c r="AB978" s="211" t="s">
        <v>11814</v>
      </c>
      <c r="AC978" s="211" t="s">
        <v>8756</v>
      </c>
    </row>
    <row r="979" spans="26:29">
      <c r="Z979">
        <v>388</v>
      </c>
      <c r="AA979" s="211" t="s">
        <v>6533</v>
      </c>
      <c r="AB979" s="211" t="s">
        <v>11815</v>
      </c>
      <c r="AC979" s="211" t="s">
        <v>8756</v>
      </c>
    </row>
    <row r="980" spans="26:29">
      <c r="Z980">
        <v>389</v>
      </c>
      <c r="AA980" s="211" t="s">
        <v>6534</v>
      </c>
      <c r="AB980" s="211" t="s">
        <v>11816</v>
      </c>
      <c r="AC980" s="211" t="s">
        <v>8756</v>
      </c>
    </row>
    <row r="981" spans="26:29">
      <c r="Z981">
        <v>390</v>
      </c>
      <c r="AA981" s="211" t="s">
        <v>6535</v>
      </c>
      <c r="AB981" s="211" t="s">
        <v>11817</v>
      </c>
      <c r="AC981" s="211" t="s">
        <v>8756</v>
      </c>
    </row>
    <row r="982" spans="26:29">
      <c r="Z982">
        <v>391</v>
      </c>
      <c r="AA982" s="211" t="s">
        <v>6536</v>
      </c>
      <c r="AB982" s="211" t="s">
        <v>11818</v>
      </c>
      <c r="AC982" s="211" t="s">
        <v>8756</v>
      </c>
    </row>
    <row r="983" spans="26:29">
      <c r="Z983">
        <v>392</v>
      </c>
      <c r="AA983" s="211" t="s">
        <v>6537</v>
      </c>
      <c r="AB983" s="211" t="s">
        <v>11819</v>
      </c>
      <c r="AC983" s="211" t="s">
        <v>8756</v>
      </c>
    </row>
    <row r="984" spans="26:29">
      <c r="Z984">
        <v>393</v>
      </c>
      <c r="AA984" s="211" t="s">
        <v>6538</v>
      </c>
      <c r="AB984" s="211" t="s">
        <v>11820</v>
      </c>
      <c r="AC984" s="211" t="s">
        <v>8756</v>
      </c>
    </row>
    <row r="985" spans="26:29">
      <c r="Z985">
        <v>394</v>
      </c>
      <c r="AA985" s="211" t="s">
        <v>6539</v>
      </c>
      <c r="AB985" s="211" t="s">
        <v>11821</v>
      </c>
      <c r="AC985" s="211" t="s">
        <v>8756</v>
      </c>
    </row>
    <row r="986" spans="26:29">
      <c r="Z986">
        <v>395</v>
      </c>
      <c r="AA986" s="211" t="s">
        <v>6540</v>
      </c>
      <c r="AB986" s="211" t="s">
        <v>11822</v>
      </c>
      <c r="AC986" s="211" t="s">
        <v>8756</v>
      </c>
    </row>
    <row r="987" spans="26:29">
      <c r="Z987">
        <v>396</v>
      </c>
      <c r="AA987" s="211" t="s">
        <v>6541</v>
      </c>
      <c r="AB987" s="211" t="s">
        <v>11823</v>
      </c>
      <c r="AC987" s="211" t="s">
        <v>8756</v>
      </c>
    </row>
    <row r="988" spans="26:29">
      <c r="Z988">
        <v>397</v>
      </c>
      <c r="AA988" s="211" t="s">
        <v>6542</v>
      </c>
      <c r="AB988" s="211" t="s">
        <v>11824</v>
      </c>
      <c r="AC988" s="211" t="s">
        <v>8756</v>
      </c>
    </row>
    <row r="989" spans="26:29">
      <c r="Z989">
        <v>398</v>
      </c>
      <c r="AA989" s="211" t="s">
        <v>6543</v>
      </c>
      <c r="AB989" s="211" t="s">
        <v>11825</v>
      </c>
      <c r="AC989" s="211" t="s">
        <v>8756</v>
      </c>
    </row>
    <row r="990" spans="26:29">
      <c r="Z990">
        <v>399</v>
      </c>
      <c r="AA990" s="211" t="s">
        <v>6544</v>
      </c>
      <c r="AB990" s="211" t="s">
        <v>11826</v>
      </c>
      <c r="AC990" s="211" t="s">
        <v>8756</v>
      </c>
    </row>
    <row r="991" spans="26:29">
      <c r="Z991">
        <v>400</v>
      </c>
      <c r="AA991" s="211" t="s">
        <v>6545</v>
      </c>
      <c r="AB991" s="211" t="s">
        <v>11827</v>
      </c>
      <c r="AC991" s="211" t="s">
        <v>8756</v>
      </c>
    </row>
    <row r="992" spans="26:29">
      <c r="Z992">
        <v>401</v>
      </c>
      <c r="AA992" s="211" t="s">
        <v>6546</v>
      </c>
      <c r="AB992" s="211" t="s">
        <v>11828</v>
      </c>
      <c r="AC992" s="211" t="s">
        <v>8756</v>
      </c>
    </row>
    <row r="993" spans="26:29">
      <c r="Z993">
        <v>402</v>
      </c>
      <c r="AA993" s="211" t="s">
        <v>6547</v>
      </c>
      <c r="AB993" s="211" t="s">
        <v>11829</v>
      </c>
      <c r="AC993" s="211" t="s">
        <v>8756</v>
      </c>
    </row>
    <row r="994" spans="26:29">
      <c r="Z994">
        <v>403</v>
      </c>
      <c r="AA994" s="211" t="s">
        <v>6548</v>
      </c>
      <c r="AB994" s="211" t="s">
        <v>11830</v>
      </c>
      <c r="AC994" s="211" t="s">
        <v>8756</v>
      </c>
    </row>
    <row r="995" spans="26:29">
      <c r="Z995">
        <v>404</v>
      </c>
      <c r="AA995" s="211" t="s">
        <v>6549</v>
      </c>
      <c r="AB995" s="211" t="s">
        <v>11831</v>
      </c>
      <c r="AC995" s="211" t="s">
        <v>8756</v>
      </c>
    </row>
    <row r="996" spans="26:29">
      <c r="Z996">
        <v>405</v>
      </c>
      <c r="AA996" s="211" t="s">
        <v>6550</v>
      </c>
      <c r="AB996" s="211" t="s">
        <v>11832</v>
      </c>
      <c r="AC996" s="211" t="s">
        <v>8756</v>
      </c>
    </row>
    <row r="997" spans="26:29">
      <c r="Z997">
        <v>406</v>
      </c>
      <c r="AA997" s="211" t="s">
        <v>6551</v>
      </c>
      <c r="AB997" s="211" t="s">
        <v>11833</v>
      </c>
      <c r="AC997" s="211" t="s">
        <v>8756</v>
      </c>
    </row>
    <row r="998" spans="26:29">
      <c r="Z998">
        <v>407</v>
      </c>
      <c r="AA998" s="211" t="s">
        <v>6552</v>
      </c>
      <c r="AB998" s="211" t="s">
        <v>11834</v>
      </c>
      <c r="AC998" s="211" t="s">
        <v>8756</v>
      </c>
    </row>
    <row r="999" spans="26:29">
      <c r="Z999">
        <v>408</v>
      </c>
      <c r="AA999" s="211" t="s">
        <v>6553</v>
      </c>
      <c r="AB999" s="211" t="s">
        <v>11835</v>
      </c>
      <c r="AC999" s="211" t="s">
        <v>8756</v>
      </c>
    </row>
    <row r="1000" spans="26:29">
      <c r="Z1000">
        <v>409</v>
      </c>
      <c r="AA1000" s="211" t="s">
        <v>6554</v>
      </c>
      <c r="AB1000" s="211" t="s">
        <v>11836</v>
      </c>
      <c r="AC1000" s="211" t="s">
        <v>8756</v>
      </c>
    </row>
    <row r="1001" spans="26:29">
      <c r="Z1001">
        <v>410</v>
      </c>
      <c r="AA1001" s="211" t="s">
        <v>6555</v>
      </c>
      <c r="AB1001" s="211" t="s">
        <v>11837</v>
      </c>
      <c r="AC1001" s="211" t="s">
        <v>8756</v>
      </c>
    </row>
    <row r="1002" spans="26:29">
      <c r="Z1002">
        <v>411</v>
      </c>
      <c r="AA1002" s="211" t="s">
        <v>6556</v>
      </c>
      <c r="AB1002" s="211" t="s">
        <v>11838</v>
      </c>
      <c r="AC1002" s="211" t="s">
        <v>8756</v>
      </c>
    </row>
    <row r="1003" spans="26:29">
      <c r="Z1003">
        <v>412</v>
      </c>
      <c r="AA1003" s="211" t="s">
        <v>6557</v>
      </c>
      <c r="AB1003" s="211" t="s">
        <v>11839</v>
      </c>
      <c r="AC1003" s="211" t="s">
        <v>8756</v>
      </c>
    </row>
    <row r="1004" spans="26:29">
      <c r="Z1004">
        <v>413</v>
      </c>
      <c r="AA1004" s="211" t="s">
        <v>6558</v>
      </c>
      <c r="AB1004" s="211" t="s">
        <v>11840</v>
      </c>
      <c r="AC1004" s="211" t="s">
        <v>8756</v>
      </c>
    </row>
    <row r="1005" spans="26:29">
      <c r="Z1005">
        <v>414</v>
      </c>
      <c r="AA1005" s="211" t="s">
        <v>6559</v>
      </c>
      <c r="AB1005" s="211" t="s">
        <v>11841</v>
      </c>
      <c r="AC1005" s="211" t="s">
        <v>8756</v>
      </c>
    </row>
    <row r="1006" spans="26:29">
      <c r="Z1006">
        <v>415</v>
      </c>
      <c r="AA1006" s="211" t="s">
        <v>6560</v>
      </c>
      <c r="AB1006" s="211" t="s">
        <v>11842</v>
      </c>
      <c r="AC1006" s="211" t="s">
        <v>8756</v>
      </c>
    </row>
    <row r="1007" spans="26:29">
      <c r="Z1007">
        <v>416</v>
      </c>
      <c r="AA1007" s="211" t="s">
        <v>6561</v>
      </c>
      <c r="AB1007" s="211" t="s">
        <v>11843</v>
      </c>
      <c r="AC1007" s="211" t="s">
        <v>8756</v>
      </c>
    </row>
    <row r="1008" spans="26:29">
      <c r="Z1008">
        <v>417</v>
      </c>
      <c r="AA1008" s="211" t="s">
        <v>6562</v>
      </c>
      <c r="AB1008" s="211" t="s">
        <v>11844</v>
      </c>
      <c r="AC1008" s="211" t="s">
        <v>8756</v>
      </c>
    </row>
    <row r="1009" spans="26:29">
      <c r="Z1009">
        <v>418</v>
      </c>
      <c r="AA1009" s="211" t="s">
        <v>6563</v>
      </c>
      <c r="AB1009" s="211" t="s">
        <v>11845</v>
      </c>
      <c r="AC1009" s="211" t="s">
        <v>8756</v>
      </c>
    </row>
    <row r="1010" spans="26:29">
      <c r="Z1010">
        <v>419</v>
      </c>
      <c r="AA1010" s="211" t="s">
        <v>6564</v>
      </c>
      <c r="AB1010" s="211" t="s">
        <v>11846</v>
      </c>
      <c r="AC1010" s="211" t="s">
        <v>8756</v>
      </c>
    </row>
    <row r="1011" spans="26:29">
      <c r="Z1011">
        <v>420</v>
      </c>
      <c r="AA1011" s="211" t="s">
        <v>6565</v>
      </c>
      <c r="AB1011" s="211" t="s">
        <v>11847</v>
      </c>
      <c r="AC1011" s="211" t="s">
        <v>8756</v>
      </c>
    </row>
    <row r="1012" spans="26:29">
      <c r="Z1012">
        <v>421</v>
      </c>
      <c r="AA1012" s="211" t="s">
        <v>6566</v>
      </c>
      <c r="AB1012" s="211" t="s">
        <v>11848</v>
      </c>
      <c r="AC1012" s="211" t="s">
        <v>8756</v>
      </c>
    </row>
    <row r="1013" spans="26:29">
      <c r="Z1013">
        <v>422</v>
      </c>
      <c r="AA1013" s="211" t="s">
        <v>6567</v>
      </c>
      <c r="AB1013" s="211" t="s">
        <v>11849</v>
      </c>
      <c r="AC1013" s="211" t="s">
        <v>8756</v>
      </c>
    </row>
    <row r="1014" spans="26:29">
      <c r="Z1014">
        <v>423</v>
      </c>
      <c r="AA1014" s="211" t="s">
        <v>6568</v>
      </c>
      <c r="AB1014" s="211" t="s">
        <v>11850</v>
      </c>
      <c r="AC1014" s="211" t="s">
        <v>8756</v>
      </c>
    </row>
    <row r="1015" spans="26:29">
      <c r="Z1015">
        <v>424</v>
      </c>
      <c r="AA1015" s="211" t="s">
        <v>6569</v>
      </c>
      <c r="AB1015" s="211" t="s">
        <v>11851</v>
      </c>
      <c r="AC1015" s="211" t="s">
        <v>8756</v>
      </c>
    </row>
    <row r="1016" spans="26:29">
      <c r="Z1016">
        <v>425</v>
      </c>
      <c r="AA1016" s="211" t="s">
        <v>6570</v>
      </c>
      <c r="AB1016" s="211" t="s">
        <v>11852</v>
      </c>
      <c r="AC1016" s="211" t="s">
        <v>8756</v>
      </c>
    </row>
    <row r="1017" spans="26:29">
      <c r="Z1017">
        <v>426</v>
      </c>
      <c r="AA1017" s="211" t="s">
        <v>6571</v>
      </c>
      <c r="AB1017" s="211" t="s">
        <v>11853</v>
      </c>
      <c r="AC1017" s="211" t="s">
        <v>8756</v>
      </c>
    </row>
    <row r="1018" spans="26:29">
      <c r="Z1018">
        <v>427</v>
      </c>
      <c r="AA1018" s="211" t="s">
        <v>6572</v>
      </c>
      <c r="AB1018" s="211" t="s">
        <v>11854</v>
      </c>
      <c r="AC1018" s="211" t="s">
        <v>8756</v>
      </c>
    </row>
    <row r="1019" spans="26:29">
      <c r="Z1019">
        <v>428</v>
      </c>
      <c r="AA1019" s="211" t="s">
        <v>6573</v>
      </c>
      <c r="AB1019" s="211" t="s">
        <v>11855</v>
      </c>
      <c r="AC1019" s="211" t="s">
        <v>8756</v>
      </c>
    </row>
    <row r="1020" spans="26:29">
      <c r="Z1020">
        <v>429</v>
      </c>
      <c r="AA1020" s="211" t="s">
        <v>6574</v>
      </c>
      <c r="AB1020" s="211" t="s">
        <v>11856</v>
      </c>
      <c r="AC1020" s="211" t="s">
        <v>8756</v>
      </c>
    </row>
    <row r="1021" spans="26:29">
      <c r="Z1021">
        <v>430</v>
      </c>
      <c r="AA1021" s="211" t="s">
        <v>6575</v>
      </c>
      <c r="AB1021" s="211" t="s">
        <v>11857</v>
      </c>
      <c r="AC1021" s="211" t="s">
        <v>8756</v>
      </c>
    </row>
    <row r="1022" spans="26:29">
      <c r="Z1022">
        <v>431</v>
      </c>
      <c r="AA1022" s="211" t="s">
        <v>6576</v>
      </c>
      <c r="AB1022" s="211" t="s">
        <v>11858</v>
      </c>
      <c r="AC1022" s="211" t="s">
        <v>8756</v>
      </c>
    </row>
    <row r="1023" spans="26:29">
      <c r="Z1023">
        <v>432</v>
      </c>
      <c r="AA1023" s="211" t="s">
        <v>6577</v>
      </c>
      <c r="AB1023" s="211" t="s">
        <v>11859</v>
      </c>
      <c r="AC1023" s="211" t="s">
        <v>8756</v>
      </c>
    </row>
    <row r="1024" spans="26:29">
      <c r="Z1024">
        <v>433</v>
      </c>
      <c r="AA1024" s="211" t="s">
        <v>6578</v>
      </c>
      <c r="AB1024" s="211" t="s">
        <v>11860</v>
      </c>
      <c r="AC1024" s="211" t="s">
        <v>8756</v>
      </c>
    </row>
    <row r="1025" spans="26:29">
      <c r="Z1025">
        <v>434</v>
      </c>
      <c r="AA1025" s="211" t="s">
        <v>6579</v>
      </c>
      <c r="AB1025" s="211" t="s">
        <v>11861</v>
      </c>
      <c r="AC1025" s="211" t="s">
        <v>8756</v>
      </c>
    </row>
    <row r="1026" spans="26:29">
      <c r="Z1026">
        <v>435</v>
      </c>
      <c r="AA1026" s="211" t="s">
        <v>6580</v>
      </c>
      <c r="AB1026" s="211" t="s">
        <v>11862</v>
      </c>
      <c r="AC1026" s="211" t="s">
        <v>8756</v>
      </c>
    </row>
    <row r="1027" spans="26:29">
      <c r="Z1027">
        <v>436</v>
      </c>
      <c r="AA1027" s="211" t="s">
        <v>6581</v>
      </c>
      <c r="AB1027" s="211" t="s">
        <v>11863</v>
      </c>
      <c r="AC1027" s="211" t="s">
        <v>8756</v>
      </c>
    </row>
    <row r="1028" spans="26:29">
      <c r="Z1028">
        <v>437</v>
      </c>
      <c r="AA1028" s="211" t="s">
        <v>6582</v>
      </c>
      <c r="AB1028" s="211" t="s">
        <v>11864</v>
      </c>
      <c r="AC1028" s="211" t="s">
        <v>8756</v>
      </c>
    </row>
    <row r="1029" spans="26:29">
      <c r="Z1029">
        <v>438</v>
      </c>
      <c r="AA1029" s="211" t="s">
        <v>6583</v>
      </c>
      <c r="AB1029" s="211" t="s">
        <v>11865</v>
      </c>
      <c r="AC1029" s="211" t="s">
        <v>8756</v>
      </c>
    </row>
    <row r="1030" spans="26:29">
      <c r="Z1030">
        <v>439</v>
      </c>
      <c r="AA1030" s="211" t="s">
        <v>6584</v>
      </c>
      <c r="AB1030" s="211" t="s">
        <v>11866</v>
      </c>
      <c r="AC1030" s="211" t="s">
        <v>8756</v>
      </c>
    </row>
    <row r="1031" spans="26:29">
      <c r="Z1031">
        <v>440</v>
      </c>
      <c r="AA1031" s="211" t="s">
        <v>6585</v>
      </c>
      <c r="AB1031" s="211" t="s">
        <v>11867</v>
      </c>
      <c r="AC1031" s="211" t="s">
        <v>8756</v>
      </c>
    </row>
    <row r="1032" spans="26:29">
      <c r="Z1032">
        <v>441</v>
      </c>
      <c r="AA1032" s="211" t="s">
        <v>6586</v>
      </c>
      <c r="AB1032" s="211" t="s">
        <v>11868</v>
      </c>
      <c r="AC1032" s="211" t="s">
        <v>8756</v>
      </c>
    </row>
    <row r="1033" spans="26:29">
      <c r="Z1033">
        <v>442</v>
      </c>
      <c r="AA1033" s="211" t="s">
        <v>6587</v>
      </c>
      <c r="AB1033" s="211" t="s">
        <v>11869</v>
      </c>
      <c r="AC1033" s="211" t="s">
        <v>8756</v>
      </c>
    </row>
    <row r="1034" spans="26:29">
      <c r="Z1034">
        <v>443</v>
      </c>
      <c r="AA1034" s="211" t="s">
        <v>6588</v>
      </c>
      <c r="AB1034" s="211" t="s">
        <v>11870</v>
      </c>
      <c r="AC1034" s="211" t="s">
        <v>8756</v>
      </c>
    </row>
    <row r="1035" spans="26:29">
      <c r="Z1035">
        <v>444</v>
      </c>
      <c r="AA1035" s="211" t="s">
        <v>6589</v>
      </c>
      <c r="AB1035" s="211" t="s">
        <v>11871</v>
      </c>
      <c r="AC1035" s="211" t="s">
        <v>8756</v>
      </c>
    </row>
    <row r="1036" spans="26:29">
      <c r="Z1036">
        <v>445</v>
      </c>
      <c r="AA1036" s="211" t="s">
        <v>6590</v>
      </c>
      <c r="AB1036" s="211" t="s">
        <v>11872</v>
      </c>
      <c r="AC1036" s="211" t="s">
        <v>8756</v>
      </c>
    </row>
    <row r="1037" spans="26:29">
      <c r="Z1037">
        <v>446</v>
      </c>
      <c r="AA1037" s="211" t="s">
        <v>6591</v>
      </c>
      <c r="AB1037" s="211" t="s">
        <v>11873</v>
      </c>
      <c r="AC1037" s="211" t="s">
        <v>8756</v>
      </c>
    </row>
    <row r="1038" spans="26:29">
      <c r="Z1038">
        <v>447</v>
      </c>
      <c r="AA1038" s="211" t="s">
        <v>6592</v>
      </c>
      <c r="AB1038" s="211" t="s">
        <v>11874</v>
      </c>
      <c r="AC1038" s="211" t="s">
        <v>8756</v>
      </c>
    </row>
    <row r="1039" spans="26:29">
      <c r="Z1039">
        <v>448</v>
      </c>
      <c r="AA1039" s="211" t="s">
        <v>6593</v>
      </c>
      <c r="AB1039" s="211" t="s">
        <v>11875</v>
      </c>
      <c r="AC1039" s="211" t="s">
        <v>8756</v>
      </c>
    </row>
    <row r="1040" spans="26:29">
      <c r="Z1040">
        <v>449</v>
      </c>
      <c r="AA1040" s="211" t="s">
        <v>6594</v>
      </c>
      <c r="AB1040" s="211" t="s">
        <v>11876</v>
      </c>
      <c r="AC1040" s="211" t="s">
        <v>8756</v>
      </c>
    </row>
    <row r="1041" spans="26:29">
      <c r="Z1041">
        <v>450</v>
      </c>
      <c r="AA1041" s="211" t="s">
        <v>6595</v>
      </c>
      <c r="AB1041" s="211" t="s">
        <v>11877</v>
      </c>
      <c r="AC1041" s="211" t="s">
        <v>8756</v>
      </c>
    </row>
    <row r="1042" spans="26:29">
      <c r="Z1042">
        <v>451</v>
      </c>
      <c r="AA1042" s="211" t="s">
        <v>6596</v>
      </c>
      <c r="AB1042" s="211" t="s">
        <v>11878</v>
      </c>
      <c r="AC1042" s="211" t="s">
        <v>8756</v>
      </c>
    </row>
    <row r="1043" spans="26:29">
      <c r="Z1043">
        <v>452</v>
      </c>
      <c r="AA1043" s="211" t="s">
        <v>6597</v>
      </c>
      <c r="AB1043" s="211" t="s">
        <v>11879</v>
      </c>
      <c r="AC1043" s="211" t="s">
        <v>8756</v>
      </c>
    </row>
    <row r="1044" spans="26:29">
      <c r="Z1044">
        <v>453</v>
      </c>
      <c r="AA1044" s="211" t="s">
        <v>6598</v>
      </c>
      <c r="AB1044" s="211" t="s">
        <v>11880</v>
      </c>
      <c r="AC1044" s="211" t="s">
        <v>8756</v>
      </c>
    </row>
    <row r="1045" spans="26:29">
      <c r="Z1045">
        <v>454</v>
      </c>
      <c r="AA1045" s="211" t="s">
        <v>6599</v>
      </c>
      <c r="AB1045" s="211" t="s">
        <v>11881</v>
      </c>
      <c r="AC1045" s="211" t="s">
        <v>8756</v>
      </c>
    </row>
    <row r="1046" spans="26:29">
      <c r="Z1046">
        <v>455</v>
      </c>
      <c r="AA1046" s="211" t="s">
        <v>6600</v>
      </c>
      <c r="AB1046" s="211" t="s">
        <v>11882</v>
      </c>
      <c r="AC1046" s="211" t="s">
        <v>8756</v>
      </c>
    </row>
    <row r="1047" spans="26:29">
      <c r="Z1047">
        <v>456</v>
      </c>
      <c r="AA1047" s="211" t="s">
        <v>6601</v>
      </c>
      <c r="AB1047" s="211" t="s">
        <v>11883</v>
      </c>
      <c r="AC1047" s="211" t="s">
        <v>8756</v>
      </c>
    </row>
    <row r="1048" spans="26:29">
      <c r="Z1048">
        <v>457</v>
      </c>
      <c r="AA1048" s="211" t="s">
        <v>6602</v>
      </c>
      <c r="AB1048" s="211" t="s">
        <v>11884</v>
      </c>
      <c r="AC1048" s="211" t="s">
        <v>8756</v>
      </c>
    </row>
    <row r="1049" spans="26:29">
      <c r="Z1049">
        <v>458</v>
      </c>
      <c r="AA1049" s="211" t="s">
        <v>6603</v>
      </c>
      <c r="AB1049" s="211" t="s">
        <v>11885</v>
      </c>
      <c r="AC1049" s="211" t="s">
        <v>8756</v>
      </c>
    </row>
    <row r="1050" spans="26:29">
      <c r="Z1050">
        <v>459</v>
      </c>
      <c r="AA1050" s="211" t="s">
        <v>6604</v>
      </c>
      <c r="AB1050" s="211" t="s">
        <v>11886</v>
      </c>
      <c r="AC1050" s="211" t="s">
        <v>8756</v>
      </c>
    </row>
    <row r="1051" spans="26:29">
      <c r="Z1051">
        <v>460</v>
      </c>
      <c r="AA1051" s="211" t="s">
        <v>6605</v>
      </c>
      <c r="AB1051" s="211" t="s">
        <v>11887</v>
      </c>
      <c r="AC1051" s="211" t="s">
        <v>8756</v>
      </c>
    </row>
    <row r="1052" spans="26:29">
      <c r="Z1052">
        <v>461</v>
      </c>
      <c r="AA1052" s="211" t="s">
        <v>6606</v>
      </c>
      <c r="AB1052" s="211" t="s">
        <v>11888</v>
      </c>
      <c r="AC1052" s="211" t="s">
        <v>8756</v>
      </c>
    </row>
    <row r="1053" spans="26:29">
      <c r="Z1053">
        <v>462</v>
      </c>
      <c r="AA1053" s="211" t="s">
        <v>6607</v>
      </c>
      <c r="AB1053" s="211" t="s">
        <v>11889</v>
      </c>
      <c r="AC1053" s="211" t="s">
        <v>8756</v>
      </c>
    </row>
    <row r="1054" spans="26:29">
      <c r="Z1054">
        <v>463</v>
      </c>
      <c r="AA1054" s="211" t="s">
        <v>6608</v>
      </c>
      <c r="AB1054" s="211" t="s">
        <v>11890</v>
      </c>
      <c r="AC1054" s="211" t="s">
        <v>8756</v>
      </c>
    </row>
    <row r="1055" spans="26:29">
      <c r="Z1055">
        <v>464</v>
      </c>
      <c r="AA1055" s="211" t="s">
        <v>6609</v>
      </c>
      <c r="AB1055" s="211" t="s">
        <v>11891</v>
      </c>
      <c r="AC1055" s="211" t="s">
        <v>8756</v>
      </c>
    </row>
    <row r="1056" spans="26:29">
      <c r="Z1056">
        <v>465</v>
      </c>
      <c r="AA1056" s="211" t="s">
        <v>6610</v>
      </c>
      <c r="AB1056" s="211" t="s">
        <v>11892</v>
      </c>
      <c r="AC1056" s="211" t="s">
        <v>8756</v>
      </c>
    </row>
    <row r="1057" spans="26:29">
      <c r="Z1057">
        <v>466</v>
      </c>
      <c r="AA1057" s="211" t="s">
        <v>6611</v>
      </c>
      <c r="AB1057" s="211" t="s">
        <v>11893</v>
      </c>
      <c r="AC1057" s="211" t="s">
        <v>8756</v>
      </c>
    </row>
    <row r="1058" spans="26:29">
      <c r="Z1058">
        <v>467</v>
      </c>
      <c r="AA1058" s="211" t="s">
        <v>6612</v>
      </c>
      <c r="AB1058" s="211" t="s">
        <v>11894</v>
      </c>
      <c r="AC1058" s="211" t="s">
        <v>8756</v>
      </c>
    </row>
    <row r="1059" spans="26:29">
      <c r="Z1059">
        <v>468</v>
      </c>
      <c r="AA1059" s="211" t="s">
        <v>6613</v>
      </c>
      <c r="AB1059" s="211" t="s">
        <v>11895</v>
      </c>
      <c r="AC1059" s="211" t="s">
        <v>8756</v>
      </c>
    </row>
    <row r="1060" spans="26:29">
      <c r="Z1060">
        <v>469</v>
      </c>
      <c r="AA1060" s="211" t="s">
        <v>6614</v>
      </c>
      <c r="AB1060" s="211" t="s">
        <v>11896</v>
      </c>
      <c r="AC1060" s="211" t="s">
        <v>8756</v>
      </c>
    </row>
    <row r="1061" spans="26:29">
      <c r="Z1061">
        <v>470</v>
      </c>
      <c r="AA1061" s="211" t="s">
        <v>6615</v>
      </c>
      <c r="AB1061" s="211" t="s">
        <v>11897</v>
      </c>
      <c r="AC1061" s="211" t="s">
        <v>8756</v>
      </c>
    </row>
    <row r="1062" spans="26:29">
      <c r="Z1062">
        <v>471</v>
      </c>
      <c r="AA1062" s="211" t="s">
        <v>6616</v>
      </c>
      <c r="AB1062" s="211" t="s">
        <v>11898</v>
      </c>
      <c r="AC1062" s="211" t="s">
        <v>8756</v>
      </c>
    </row>
    <row r="1063" spans="26:29">
      <c r="Z1063">
        <v>472</v>
      </c>
      <c r="AA1063" s="211" t="s">
        <v>6617</v>
      </c>
      <c r="AB1063" s="211" t="s">
        <v>11899</v>
      </c>
      <c r="AC1063" s="211" t="s">
        <v>8756</v>
      </c>
    </row>
    <row r="1064" spans="26:29">
      <c r="Z1064">
        <v>473</v>
      </c>
      <c r="AA1064" s="211" t="s">
        <v>6618</v>
      </c>
      <c r="AB1064" s="211" t="s">
        <v>11900</v>
      </c>
      <c r="AC1064" s="211" t="s">
        <v>8756</v>
      </c>
    </row>
    <row r="1065" spans="26:29">
      <c r="Z1065">
        <v>474</v>
      </c>
      <c r="AA1065" s="211" t="s">
        <v>6619</v>
      </c>
      <c r="AB1065" s="211" t="s">
        <v>11901</v>
      </c>
      <c r="AC1065" s="211" t="s">
        <v>8756</v>
      </c>
    </row>
    <row r="1066" spans="26:29">
      <c r="Z1066">
        <v>475</v>
      </c>
      <c r="AA1066" s="211" t="s">
        <v>6620</v>
      </c>
      <c r="AB1066" s="211" t="s">
        <v>11902</v>
      </c>
      <c r="AC1066" s="211" t="s">
        <v>8756</v>
      </c>
    </row>
    <row r="1067" spans="26:29">
      <c r="Z1067">
        <v>476</v>
      </c>
      <c r="AA1067" s="211" t="s">
        <v>6621</v>
      </c>
      <c r="AB1067" s="211" t="s">
        <v>11903</v>
      </c>
      <c r="AC1067" s="211" t="s">
        <v>8756</v>
      </c>
    </row>
    <row r="1068" spans="26:29">
      <c r="Z1068">
        <v>477</v>
      </c>
      <c r="AA1068" s="211" t="s">
        <v>6622</v>
      </c>
      <c r="AB1068" s="211" t="s">
        <v>11904</v>
      </c>
      <c r="AC1068" s="211" t="s">
        <v>8756</v>
      </c>
    </row>
    <row r="1069" spans="26:29">
      <c r="Z1069">
        <v>478</v>
      </c>
      <c r="AA1069" s="211" t="s">
        <v>6623</v>
      </c>
      <c r="AB1069" s="211" t="s">
        <v>11905</v>
      </c>
      <c r="AC1069" s="211" t="s">
        <v>8756</v>
      </c>
    </row>
    <row r="1070" spans="26:29">
      <c r="Z1070">
        <v>479</v>
      </c>
      <c r="AA1070" s="211" t="s">
        <v>6624</v>
      </c>
      <c r="AB1070" s="211" t="s">
        <v>11906</v>
      </c>
      <c r="AC1070" s="211" t="s">
        <v>8756</v>
      </c>
    </row>
    <row r="1071" spans="26:29">
      <c r="Z1071">
        <v>480</v>
      </c>
      <c r="AA1071" s="211" t="s">
        <v>6625</v>
      </c>
      <c r="AB1071" s="211" t="s">
        <v>11907</v>
      </c>
      <c r="AC1071" s="211" t="s">
        <v>8756</v>
      </c>
    </row>
    <row r="1072" spans="26:29">
      <c r="Z1072">
        <v>481</v>
      </c>
      <c r="AA1072" s="211" t="s">
        <v>6626</v>
      </c>
      <c r="AB1072" s="211" t="s">
        <v>11908</v>
      </c>
      <c r="AC1072" s="211" t="s">
        <v>8756</v>
      </c>
    </row>
    <row r="1073" spans="26:29">
      <c r="Z1073">
        <v>482</v>
      </c>
      <c r="AA1073" s="211" t="s">
        <v>6627</v>
      </c>
      <c r="AB1073" s="211" t="s">
        <v>11909</v>
      </c>
      <c r="AC1073" s="211" t="s">
        <v>8756</v>
      </c>
    </row>
    <row r="1074" spans="26:29">
      <c r="Z1074">
        <v>483</v>
      </c>
      <c r="AA1074" s="211" t="s">
        <v>6628</v>
      </c>
      <c r="AB1074" s="211" t="s">
        <v>11910</v>
      </c>
      <c r="AC1074" s="211" t="s">
        <v>8756</v>
      </c>
    </row>
    <row r="1075" spans="26:29">
      <c r="Z1075">
        <v>484</v>
      </c>
      <c r="AA1075" s="211" t="s">
        <v>6629</v>
      </c>
      <c r="AB1075" s="211" t="s">
        <v>11911</v>
      </c>
      <c r="AC1075" s="211" t="s">
        <v>8756</v>
      </c>
    </row>
    <row r="1076" spans="26:29">
      <c r="Z1076">
        <v>485</v>
      </c>
      <c r="AA1076" s="211" t="s">
        <v>6630</v>
      </c>
      <c r="AB1076" s="211" t="s">
        <v>11912</v>
      </c>
      <c r="AC1076" s="211" t="s">
        <v>8756</v>
      </c>
    </row>
    <row r="1077" spans="26:29">
      <c r="Z1077">
        <v>486</v>
      </c>
      <c r="AA1077" s="211" t="s">
        <v>6631</v>
      </c>
      <c r="AB1077" s="211" t="s">
        <v>11913</v>
      </c>
      <c r="AC1077" s="211" t="s">
        <v>8756</v>
      </c>
    </row>
    <row r="1078" spans="26:29">
      <c r="Z1078">
        <v>487</v>
      </c>
      <c r="AA1078" s="211" t="s">
        <v>6632</v>
      </c>
      <c r="AB1078" s="211" t="s">
        <v>11914</v>
      </c>
      <c r="AC1078" s="211" t="s">
        <v>8756</v>
      </c>
    </row>
    <row r="1079" spans="26:29">
      <c r="Z1079">
        <v>488</v>
      </c>
      <c r="AA1079" s="211" t="s">
        <v>6633</v>
      </c>
      <c r="AB1079" s="211" t="s">
        <v>11915</v>
      </c>
      <c r="AC1079" s="211" t="s">
        <v>8756</v>
      </c>
    </row>
    <row r="1080" spans="26:29">
      <c r="Z1080">
        <v>489</v>
      </c>
      <c r="AA1080" s="211" t="s">
        <v>6634</v>
      </c>
      <c r="AB1080" s="211" t="s">
        <v>11916</v>
      </c>
      <c r="AC1080" s="211" t="s">
        <v>8756</v>
      </c>
    </row>
    <row r="1081" spans="26:29">
      <c r="Z1081">
        <v>490</v>
      </c>
      <c r="AA1081" s="211" t="s">
        <v>6635</v>
      </c>
      <c r="AB1081" s="211" t="s">
        <v>11917</v>
      </c>
      <c r="AC1081" s="211" t="s">
        <v>8756</v>
      </c>
    </row>
    <row r="1082" spans="26:29">
      <c r="Z1082">
        <v>491</v>
      </c>
      <c r="AA1082" s="211" t="s">
        <v>6636</v>
      </c>
      <c r="AB1082" s="211" t="s">
        <v>11918</v>
      </c>
      <c r="AC1082" s="211" t="s">
        <v>8756</v>
      </c>
    </row>
    <row r="1083" spans="26:29">
      <c r="Z1083">
        <v>492</v>
      </c>
      <c r="AA1083" s="211" t="s">
        <v>6637</v>
      </c>
      <c r="AB1083" s="211" t="s">
        <v>11919</v>
      </c>
      <c r="AC1083" s="211" t="s">
        <v>8756</v>
      </c>
    </row>
    <row r="1084" spans="26:29">
      <c r="Z1084">
        <v>493</v>
      </c>
      <c r="AA1084" s="211" t="s">
        <v>6638</v>
      </c>
      <c r="AB1084" s="211" t="s">
        <v>11920</v>
      </c>
      <c r="AC1084" s="211" t="s">
        <v>8756</v>
      </c>
    </row>
    <row r="1085" spans="26:29">
      <c r="Z1085">
        <v>494</v>
      </c>
      <c r="AA1085" s="211" t="s">
        <v>6639</v>
      </c>
      <c r="AB1085" s="211" t="s">
        <v>11921</v>
      </c>
      <c r="AC1085" s="211" t="s">
        <v>8756</v>
      </c>
    </row>
    <row r="1086" spans="26:29">
      <c r="Z1086">
        <v>495</v>
      </c>
      <c r="AA1086" s="211" t="s">
        <v>6640</v>
      </c>
      <c r="AB1086" s="211" t="s">
        <v>11922</v>
      </c>
      <c r="AC1086" s="211" t="s">
        <v>8756</v>
      </c>
    </row>
    <row r="1087" spans="26:29">
      <c r="Z1087">
        <v>496</v>
      </c>
      <c r="AA1087" s="211" t="s">
        <v>6641</v>
      </c>
      <c r="AB1087" s="211" t="s">
        <v>11923</v>
      </c>
      <c r="AC1087" s="211" t="s">
        <v>8756</v>
      </c>
    </row>
    <row r="1088" spans="26:29">
      <c r="Z1088">
        <v>497</v>
      </c>
      <c r="AA1088" s="211" t="s">
        <v>6642</v>
      </c>
      <c r="AB1088" s="211" t="s">
        <v>11924</v>
      </c>
      <c r="AC1088" s="211" t="s">
        <v>8756</v>
      </c>
    </row>
    <row r="1089" spans="26:29">
      <c r="Z1089">
        <v>498</v>
      </c>
      <c r="AA1089" s="211" t="s">
        <v>6643</v>
      </c>
      <c r="AB1089" s="211" t="s">
        <v>11925</v>
      </c>
      <c r="AC1089" s="211" t="s">
        <v>8756</v>
      </c>
    </row>
    <row r="1090" spans="26:29">
      <c r="Z1090">
        <v>499</v>
      </c>
      <c r="AA1090" s="211" t="s">
        <v>6644</v>
      </c>
      <c r="AB1090" s="211" t="s">
        <v>11926</v>
      </c>
      <c r="AC1090" s="211" t="s">
        <v>8756</v>
      </c>
    </row>
    <row r="1091" spans="26:29">
      <c r="Z1091">
        <v>500</v>
      </c>
      <c r="AA1091" s="211" t="s">
        <v>6645</v>
      </c>
      <c r="AB1091" s="211" t="s">
        <v>11927</v>
      </c>
      <c r="AC1091" s="211" t="s">
        <v>8756</v>
      </c>
    </row>
    <row r="1092" spans="26:29">
      <c r="Z1092">
        <v>501</v>
      </c>
      <c r="AA1092" s="211" t="s">
        <v>6646</v>
      </c>
      <c r="AB1092" s="211" t="s">
        <v>11928</v>
      </c>
      <c r="AC1092" s="211" t="s">
        <v>8756</v>
      </c>
    </row>
    <row r="1093" spans="26:29">
      <c r="Z1093">
        <v>502</v>
      </c>
      <c r="AA1093" s="211" t="s">
        <v>6647</v>
      </c>
      <c r="AB1093" s="211" t="s">
        <v>11929</v>
      </c>
      <c r="AC1093" s="211" t="s">
        <v>8756</v>
      </c>
    </row>
    <row r="1094" spans="26:29">
      <c r="Z1094">
        <v>503</v>
      </c>
      <c r="AA1094" s="211" t="s">
        <v>6648</v>
      </c>
      <c r="AB1094" s="211" t="s">
        <v>11930</v>
      </c>
      <c r="AC1094" s="211" t="s">
        <v>8756</v>
      </c>
    </row>
    <row r="1095" spans="26:29">
      <c r="Z1095">
        <v>504</v>
      </c>
      <c r="AA1095" s="211" t="s">
        <v>6649</v>
      </c>
      <c r="AB1095" s="211" t="s">
        <v>11931</v>
      </c>
      <c r="AC1095" s="211" t="s">
        <v>8756</v>
      </c>
    </row>
    <row r="1096" spans="26:29">
      <c r="Z1096">
        <v>505</v>
      </c>
      <c r="AA1096" s="211" t="s">
        <v>6650</v>
      </c>
      <c r="AB1096" s="211" t="s">
        <v>11932</v>
      </c>
      <c r="AC1096" s="211" t="s">
        <v>8756</v>
      </c>
    </row>
    <row r="1097" spans="26:29">
      <c r="Z1097">
        <v>506</v>
      </c>
      <c r="AA1097" s="211" t="s">
        <v>6651</v>
      </c>
      <c r="AB1097" s="211" t="s">
        <v>11933</v>
      </c>
      <c r="AC1097" s="211" t="s">
        <v>8756</v>
      </c>
    </row>
    <row r="1098" spans="26:29">
      <c r="Z1098">
        <v>507</v>
      </c>
      <c r="AA1098" s="211" t="s">
        <v>6652</v>
      </c>
      <c r="AB1098" s="211" t="s">
        <v>11934</v>
      </c>
      <c r="AC1098" s="211" t="s">
        <v>8756</v>
      </c>
    </row>
    <row r="1099" spans="26:29">
      <c r="Z1099">
        <v>508</v>
      </c>
      <c r="AA1099" s="211" t="s">
        <v>6653</v>
      </c>
      <c r="AB1099" s="211" t="s">
        <v>11935</v>
      </c>
      <c r="AC1099" s="211" t="s">
        <v>8756</v>
      </c>
    </row>
    <row r="1100" spans="26:29">
      <c r="Z1100">
        <v>509</v>
      </c>
      <c r="AA1100" s="211" t="s">
        <v>6654</v>
      </c>
      <c r="AB1100" s="211" t="s">
        <v>11936</v>
      </c>
      <c r="AC1100" s="211" t="s">
        <v>8756</v>
      </c>
    </row>
    <row r="1101" spans="26:29">
      <c r="Z1101">
        <v>510</v>
      </c>
      <c r="AA1101" s="211" t="s">
        <v>6655</v>
      </c>
      <c r="AB1101" s="211" t="s">
        <v>11937</v>
      </c>
      <c r="AC1101" s="211" t="s">
        <v>8756</v>
      </c>
    </row>
    <row r="1102" spans="26:29">
      <c r="Z1102">
        <v>511</v>
      </c>
      <c r="AA1102" s="211" t="s">
        <v>6656</v>
      </c>
      <c r="AB1102" s="211" t="s">
        <v>11938</v>
      </c>
      <c r="AC1102" s="211" t="s">
        <v>8756</v>
      </c>
    </row>
    <row r="1103" spans="26:29">
      <c r="Z1103">
        <v>512</v>
      </c>
      <c r="AA1103" s="211" t="s">
        <v>6657</v>
      </c>
      <c r="AB1103" s="211" t="s">
        <v>11939</v>
      </c>
      <c r="AC1103" s="211" t="s">
        <v>8756</v>
      </c>
    </row>
    <row r="1104" spans="26:29">
      <c r="Z1104">
        <v>513</v>
      </c>
      <c r="AA1104" s="211" t="s">
        <v>6658</v>
      </c>
      <c r="AB1104" s="211" t="s">
        <v>11940</v>
      </c>
      <c r="AC1104" s="211" t="s">
        <v>8756</v>
      </c>
    </row>
    <row r="1105" spans="26:29">
      <c r="Z1105">
        <v>514</v>
      </c>
      <c r="AA1105" s="211" t="s">
        <v>6659</v>
      </c>
      <c r="AB1105" s="211" t="s">
        <v>11941</v>
      </c>
      <c r="AC1105" s="211" t="s">
        <v>8756</v>
      </c>
    </row>
    <row r="1106" spans="26:29">
      <c r="Z1106">
        <v>515</v>
      </c>
      <c r="AA1106" s="211" t="s">
        <v>6660</v>
      </c>
      <c r="AB1106" s="211" t="s">
        <v>11942</v>
      </c>
      <c r="AC1106" s="211" t="s">
        <v>8756</v>
      </c>
    </row>
    <row r="1107" spans="26:29">
      <c r="Z1107">
        <v>516</v>
      </c>
      <c r="AA1107" s="211" t="s">
        <v>6661</v>
      </c>
      <c r="AB1107" s="211" t="s">
        <v>11943</v>
      </c>
      <c r="AC1107" s="211" t="s">
        <v>8756</v>
      </c>
    </row>
    <row r="1108" spans="26:29">
      <c r="Z1108">
        <v>517</v>
      </c>
      <c r="AA1108" s="211" t="s">
        <v>6662</v>
      </c>
      <c r="AB1108" s="211" t="s">
        <v>11944</v>
      </c>
      <c r="AC1108" s="211" t="s">
        <v>8756</v>
      </c>
    </row>
    <row r="1109" spans="26:29">
      <c r="Z1109">
        <v>518</v>
      </c>
      <c r="AA1109" s="211" t="s">
        <v>6663</v>
      </c>
      <c r="AB1109" s="211" t="s">
        <v>11945</v>
      </c>
      <c r="AC1109" s="211" t="s">
        <v>8756</v>
      </c>
    </row>
    <row r="1110" spans="26:29">
      <c r="Z1110">
        <v>519</v>
      </c>
      <c r="AA1110" s="211" t="s">
        <v>6664</v>
      </c>
      <c r="AB1110" s="211" t="s">
        <v>11946</v>
      </c>
      <c r="AC1110" s="211" t="s">
        <v>8756</v>
      </c>
    </row>
    <row r="1111" spans="26:29">
      <c r="Z1111">
        <v>520</v>
      </c>
      <c r="AA1111" s="211" t="s">
        <v>6665</v>
      </c>
      <c r="AB1111" s="211" t="s">
        <v>11947</v>
      </c>
      <c r="AC1111" s="211" t="s">
        <v>8756</v>
      </c>
    </row>
    <row r="1112" spans="26:29">
      <c r="Z1112">
        <v>521</v>
      </c>
      <c r="AA1112" s="211" t="s">
        <v>6666</v>
      </c>
      <c r="AB1112" s="211" t="s">
        <v>11948</v>
      </c>
      <c r="AC1112" s="211" t="s">
        <v>8756</v>
      </c>
    </row>
    <row r="1113" spans="26:29">
      <c r="Z1113">
        <v>522</v>
      </c>
      <c r="AA1113" s="211" t="s">
        <v>6667</v>
      </c>
      <c r="AB1113" s="211" t="s">
        <v>11949</v>
      </c>
      <c r="AC1113" s="211" t="s">
        <v>8756</v>
      </c>
    </row>
    <row r="1114" spans="26:29">
      <c r="Z1114">
        <v>523</v>
      </c>
      <c r="AA1114" s="211" t="s">
        <v>6668</v>
      </c>
      <c r="AB1114" s="211" t="s">
        <v>11950</v>
      </c>
      <c r="AC1114" s="211" t="s">
        <v>8756</v>
      </c>
    </row>
    <row r="1115" spans="26:29">
      <c r="Z1115">
        <v>524</v>
      </c>
      <c r="AA1115" s="211" t="s">
        <v>6669</v>
      </c>
      <c r="AB1115" s="211" t="s">
        <v>11951</v>
      </c>
      <c r="AC1115" s="211" t="s">
        <v>8756</v>
      </c>
    </row>
    <row r="1116" spans="26:29">
      <c r="Z1116">
        <v>525</v>
      </c>
      <c r="AA1116" s="211" t="s">
        <v>6670</v>
      </c>
      <c r="AB1116" s="211" t="s">
        <v>11952</v>
      </c>
      <c r="AC1116" s="211" t="s">
        <v>8756</v>
      </c>
    </row>
    <row r="1117" spans="26:29">
      <c r="Z1117">
        <v>526</v>
      </c>
      <c r="AA1117" s="211" t="s">
        <v>6671</v>
      </c>
      <c r="AB1117" s="211" t="s">
        <v>11953</v>
      </c>
      <c r="AC1117" s="211" t="s">
        <v>8756</v>
      </c>
    </row>
    <row r="1118" spans="26:29">
      <c r="Z1118">
        <v>527</v>
      </c>
      <c r="AA1118" s="211" t="s">
        <v>6672</v>
      </c>
      <c r="AB1118" s="211" t="s">
        <v>11954</v>
      </c>
      <c r="AC1118" s="211" t="s">
        <v>8756</v>
      </c>
    </row>
    <row r="1119" spans="26:29">
      <c r="Z1119">
        <v>528</v>
      </c>
      <c r="AA1119" s="211" t="s">
        <v>6673</v>
      </c>
      <c r="AB1119" s="211" t="s">
        <v>11955</v>
      </c>
      <c r="AC1119" s="211" t="s">
        <v>8756</v>
      </c>
    </row>
    <row r="1120" spans="26:29">
      <c r="Z1120">
        <v>529</v>
      </c>
      <c r="AA1120" s="211" t="s">
        <v>6674</v>
      </c>
      <c r="AB1120" s="211" t="s">
        <v>11956</v>
      </c>
      <c r="AC1120" s="211" t="s">
        <v>8756</v>
      </c>
    </row>
    <row r="1121" spans="26:29">
      <c r="Z1121">
        <v>530</v>
      </c>
      <c r="AA1121" s="211" t="s">
        <v>6675</v>
      </c>
      <c r="AB1121" s="211" t="s">
        <v>11957</v>
      </c>
      <c r="AC1121" s="211" t="s">
        <v>8756</v>
      </c>
    </row>
    <row r="1122" spans="26:29">
      <c r="Z1122">
        <v>531</v>
      </c>
      <c r="AA1122" s="211" t="s">
        <v>6676</v>
      </c>
      <c r="AB1122" s="211" t="s">
        <v>11958</v>
      </c>
      <c r="AC1122" s="211" t="s">
        <v>8756</v>
      </c>
    </row>
    <row r="1123" spans="26:29">
      <c r="Z1123">
        <v>532</v>
      </c>
      <c r="AA1123" s="211" t="s">
        <v>6677</v>
      </c>
      <c r="AB1123" s="211" t="s">
        <v>11959</v>
      </c>
      <c r="AC1123" s="211" t="s">
        <v>8756</v>
      </c>
    </row>
    <row r="1124" spans="26:29">
      <c r="Z1124">
        <v>533</v>
      </c>
      <c r="AA1124" s="211" t="s">
        <v>6678</v>
      </c>
      <c r="AB1124" s="211" t="s">
        <v>11960</v>
      </c>
      <c r="AC1124" s="211" t="s">
        <v>8756</v>
      </c>
    </row>
    <row r="1125" spans="26:29">
      <c r="Z1125">
        <v>534</v>
      </c>
      <c r="AA1125" s="211" t="s">
        <v>6679</v>
      </c>
      <c r="AB1125" s="211" t="s">
        <v>11961</v>
      </c>
      <c r="AC1125" s="211" t="s">
        <v>8756</v>
      </c>
    </row>
    <row r="1126" spans="26:29">
      <c r="Z1126">
        <v>535</v>
      </c>
      <c r="AA1126" s="211" t="s">
        <v>6680</v>
      </c>
      <c r="AB1126" s="211" t="s">
        <v>11962</v>
      </c>
      <c r="AC1126" s="211" t="s">
        <v>8756</v>
      </c>
    </row>
    <row r="1127" spans="26:29">
      <c r="Z1127">
        <v>536</v>
      </c>
      <c r="AA1127" s="211" t="s">
        <v>6681</v>
      </c>
      <c r="AB1127" s="211" t="s">
        <v>11963</v>
      </c>
      <c r="AC1127" s="211" t="s">
        <v>8756</v>
      </c>
    </row>
    <row r="1128" spans="26:29">
      <c r="Z1128">
        <v>537</v>
      </c>
      <c r="AA1128" s="211" t="s">
        <v>6682</v>
      </c>
      <c r="AB1128" s="211" t="s">
        <v>11964</v>
      </c>
      <c r="AC1128" s="211" t="s">
        <v>8756</v>
      </c>
    </row>
    <row r="1129" spans="26:29">
      <c r="Z1129">
        <v>538</v>
      </c>
      <c r="AA1129" s="211" t="s">
        <v>6683</v>
      </c>
      <c r="AB1129" s="211" t="s">
        <v>11965</v>
      </c>
      <c r="AC1129" s="211" t="s">
        <v>8756</v>
      </c>
    </row>
    <row r="1130" spans="26:29">
      <c r="Z1130">
        <v>539</v>
      </c>
      <c r="AA1130" s="211" t="s">
        <v>6684</v>
      </c>
      <c r="AB1130" s="211" t="s">
        <v>11966</v>
      </c>
      <c r="AC1130" s="211" t="s">
        <v>8756</v>
      </c>
    </row>
    <row r="1131" spans="26:29">
      <c r="Z1131">
        <v>540</v>
      </c>
      <c r="AA1131" s="211" t="s">
        <v>6685</v>
      </c>
      <c r="AB1131" s="211" t="s">
        <v>11967</v>
      </c>
      <c r="AC1131" s="211" t="s">
        <v>8756</v>
      </c>
    </row>
    <row r="1132" spans="26:29">
      <c r="Z1132">
        <v>541</v>
      </c>
      <c r="AA1132" s="211" t="s">
        <v>6686</v>
      </c>
      <c r="AB1132" s="211" t="s">
        <v>11968</v>
      </c>
      <c r="AC1132" s="211" t="s">
        <v>8756</v>
      </c>
    </row>
    <row r="1133" spans="26:29">
      <c r="Z1133">
        <v>542</v>
      </c>
      <c r="AA1133" s="211" t="s">
        <v>6687</v>
      </c>
      <c r="AB1133" s="211" t="s">
        <v>11969</v>
      </c>
      <c r="AC1133" s="211" t="s">
        <v>8756</v>
      </c>
    </row>
    <row r="1134" spans="26:29">
      <c r="Z1134">
        <v>543</v>
      </c>
      <c r="AA1134" s="211" t="s">
        <v>6688</v>
      </c>
      <c r="AB1134" s="211" t="s">
        <v>11970</v>
      </c>
      <c r="AC1134" s="211" t="s">
        <v>8756</v>
      </c>
    </row>
    <row r="1135" spans="26:29">
      <c r="Z1135">
        <v>544</v>
      </c>
      <c r="AA1135" s="211" t="s">
        <v>6689</v>
      </c>
      <c r="AB1135" s="211" t="s">
        <v>11971</v>
      </c>
      <c r="AC1135" s="211" t="s">
        <v>8756</v>
      </c>
    </row>
    <row r="1136" spans="26:29">
      <c r="Z1136">
        <v>545</v>
      </c>
      <c r="AA1136" s="211" t="s">
        <v>6690</v>
      </c>
      <c r="AB1136" s="211" t="s">
        <v>11972</v>
      </c>
      <c r="AC1136" s="211" t="s">
        <v>8756</v>
      </c>
    </row>
    <row r="1137" spans="26:29">
      <c r="Z1137">
        <v>546</v>
      </c>
      <c r="AA1137" s="211" t="s">
        <v>6691</v>
      </c>
      <c r="AB1137" s="211" t="s">
        <v>11973</v>
      </c>
      <c r="AC1137" s="211" t="s">
        <v>8756</v>
      </c>
    </row>
    <row r="1138" spans="26:29">
      <c r="Z1138">
        <v>547</v>
      </c>
      <c r="AA1138" s="211" t="s">
        <v>6692</v>
      </c>
      <c r="AB1138" s="211" t="s">
        <v>11974</v>
      </c>
      <c r="AC1138" s="211" t="s">
        <v>8756</v>
      </c>
    </row>
    <row r="1139" spans="26:29">
      <c r="Z1139">
        <v>548</v>
      </c>
      <c r="AA1139" s="211" t="s">
        <v>6693</v>
      </c>
      <c r="AB1139" s="211" t="s">
        <v>11975</v>
      </c>
      <c r="AC1139" s="211" t="s">
        <v>8756</v>
      </c>
    </row>
    <row r="1140" spans="26:29">
      <c r="Z1140">
        <v>549</v>
      </c>
      <c r="AA1140" s="211" t="s">
        <v>6694</v>
      </c>
      <c r="AB1140" s="211" t="s">
        <v>11976</v>
      </c>
      <c r="AC1140" s="211" t="s">
        <v>8756</v>
      </c>
    </row>
    <row r="1141" spans="26:29">
      <c r="Z1141">
        <v>550</v>
      </c>
      <c r="AA1141" s="211" t="s">
        <v>6695</v>
      </c>
      <c r="AB1141" s="211" t="s">
        <v>11977</v>
      </c>
      <c r="AC1141" s="211" t="s">
        <v>8756</v>
      </c>
    </row>
    <row r="1142" spans="26:29">
      <c r="Z1142">
        <v>551</v>
      </c>
      <c r="AA1142" s="211" t="s">
        <v>6696</v>
      </c>
      <c r="AB1142" s="211" t="s">
        <v>11978</v>
      </c>
      <c r="AC1142" s="211" t="s">
        <v>8756</v>
      </c>
    </row>
    <row r="1143" spans="26:29">
      <c r="Z1143">
        <v>552</v>
      </c>
      <c r="AA1143" s="211" t="s">
        <v>6697</v>
      </c>
      <c r="AB1143" s="211" t="s">
        <v>11979</v>
      </c>
      <c r="AC1143" s="211" t="s">
        <v>8756</v>
      </c>
    </row>
    <row r="1144" spans="26:29">
      <c r="Z1144">
        <v>553</v>
      </c>
      <c r="AA1144" s="211" t="s">
        <v>6698</v>
      </c>
      <c r="AB1144" s="211" t="s">
        <v>11980</v>
      </c>
      <c r="AC1144" s="211" t="s">
        <v>8756</v>
      </c>
    </row>
    <row r="1145" spans="26:29">
      <c r="Z1145">
        <v>554</v>
      </c>
      <c r="AA1145" s="211" t="s">
        <v>6699</v>
      </c>
      <c r="AB1145" s="211" t="s">
        <v>11981</v>
      </c>
      <c r="AC1145" s="211" t="s">
        <v>8756</v>
      </c>
    </row>
    <row r="1146" spans="26:29">
      <c r="Z1146">
        <v>555</v>
      </c>
      <c r="AA1146" s="211" t="s">
        <v>6700</v>
      </c>
      <c r="AB1146" s="211" t="s">
        <v>11982</v>
      </c>
      <c r="AC1146" s="211" t="s">
        <v>8756</v>
      </c>
    </row>
    <row r="1147" spans="26:29">
      <c r="Z1147">
        <v>556</v>
      </c>
      <c r="AA1147" s="211" t="s">
        <v>6701</v>
      </c>
      <c r="AB1147" s="211" t="s">
        <v>11983</v>
      </c>
      <c r="AC1147" s="211" t="s">
        <v>8756</v>
      </c>
    </row>
    <row r="1148" spans="26:29">
      <c r="Z1148">
        <v>557</v>
      </c>
      <c r="AA1148" s="211" t="s">
        <v>6702</v>
      </c>
      <c r="AB1148" s="211" t="s">
        <v>11984</v>
      </c>
      <c r="AC1148" s="211" t="s">
        <v>8756</v>
      </c>
    </row>
    <row r="1149" spans="26:29">
      <c r="Z1149">
        <v>558</v>
      </c>
      <c r="AA1149" s="211" t="s">
        <v>6703</v>
      </c>
      <c r="AB1149" s="211" t="s">
        <v>11985</v>
      </c>
      <c r="AC1149" s="211" t="s">
        <v>8756</v>
      </c>
    </row>
    <row r="1150" spans="26:29">
      <c r="Z1150">
        <v>559</v>
      </c>
      <c r="AA1150" s="211" t="s">
        <v>6704</v>
      </c>
      <c r="AB1150" s="211" t="s">
        <v>11986</v>
      </c>
      <c r="AC1150" s="211" t="s">
        <v>8756</v>
      </c>
    </row>
    <row r="1151" spans="26:29">
      <c r="Z1151">
        <v>560</v>
      </c>
      <c r="AA1151" s="211" t="s">
        <v>6705</v>
      </c>
      <c r="AB1151" s="211" t="s">
        <v>11987</v>
      </c>
      <c r="AC1151" s="211" t="s">
        <v>8756</v>
      </c>
    </row>
    <row r="1152" spans="26:29">
      <c r="Z1152">
        <v>561</v>
      </c>
      <c r="AA1152" s="211" t="s">
        <v>6706</v>
      </c>
      <c r="AB1152" s="211" t="s">
        <v>11988</v>
      </c>
      <c r="AC1152" s="211" t="s">
        <v>8756</v>
      </c>
    </row>
    <row r="1153" spans="26:29">
      <c r="Z1153">
        <v>562</v>
      </c>
      <c r="AA1153" s="211" t="s">
        <v>6707</v>
      </c>
      <c r="AB1153" s="211" t="s">
        <v>11989</v>
      </c>
      <c r="AC1153" s="211" t="s">
        <v>8756</v>
      </c>
    </row>
    <row r="1154" spans="26:29">
      <c r="Z1154">
        <v>563</v>
      </c>
      <c r="AA1154" s="211" t="s">
        <v>6708</v>
      </c>
      <c r="AB1154" s="211" t="s">
        <v>11990</v>
      </c>
      <c r="AC1154" s="211" t="s">
        <v>8756</v>
      </c>
    </row>
    <row r="1155" spans="26:29">
      <c r="Z1155">
        <v>564</v>
      </c>
      <c r="AA1155" s="211" t="s">
        <v>6709</v>
      </c>
      <c r="AB1155" s="211" t="s">
        <v>11991</v>
      </c>
      <c r="AC1155" s="211" t="s">
        <v>8756</v>
      </c>
    </row>
    <row r="1156" spans="26:29">
      <c r="Z1156">
        <v>565</v>
      </c>
      <c r="AA1156" s="211" t="s">
        <v>6710</v>
      </c>
      <c r="AB1156" s="211" t="s">
        <v>11992</v>
      </c>
      <c r="AC1156" s="211" t="s">
        <v>8756</v>
      </c>
    </row>
    <row r="1157" spans="26:29">
      <c r="Z1157">
        <v>566</v>
      </c>
      <c r="AA1157" s="211" t="s">
        <v>6711</v>
      </c>
      <c r="AB1157" s="211" t="s">
        <v>11993</v>
      </c>
      <c r="AC1157" s="211" t="s">
        <v>8756</v>
      </c>
    </row>
    <row r="1158" spans="26:29">
      <c r="Z1158">
        <v>567</v>
      </c>
      <c r="AA1158" s="211" t="s">
        <v>6712</v>
      </c>
      <c r="AB1158" s="211" t="s">
        <v>11994</v>
      </c>
      <c r="AC1158" s="211" t="s">
        <v>8756</v>
      </c>
    </row>
    <row r="1159" spans="26:29">
      <c r="Z1159">
        <v>568</v>
      </c>
      <c r="AA1159" s="211" t="s">
        <v>6713</v>
      </c>
      <c r="AB1159" s="211" t="s">
        <v>11995</v>
      </c>
      <c r="AC1159" s="211" t="s">
        <v>8756</v>
      </c>
    </row>
    <row r="1160" spans="26:29">
      <c r="Z1160">
        <v>569</v>
      </c>
      <c r="AA1160" s="211" t="s">
        <v>6714</v>
      </c>
      <c r="AB1160" s="211" t="s">
        <v>11996</v>
      </c>
      <c r="AC1160" s="211" t="s">
        <v>8756</v>
      </c>
    </row>
    <row r="1161" spans="26:29">
      <c r="Z1161">
        <v>570</v>
      </c>
      <c r="AA1161" s="211" t="s">
        <v>6715</v>
      </c>
      <c r="AB1161" s="211" t="s">
        <v>11997</v>
      </c>
      <c r="AC1161" s="211" t="s">
        <v>8756</v>
      </c>
    </row>
    <row r="1162" spans="26:29">
      <c r="Z1162">
        <v>571</v>
      </c>
      <c r="AA1162" s="211" t="s">
        <v>6716</v>
      </c>
      <c r="AB1162" s="211" t="s">
        <v>11998</v>
      </c>
      <c r="AC1162" s="211" t="s">
        <v>8756</v>
      </c>
    </row>
    <row r="1163" spans="26:29">
      <c r="Z1163">
        <v>572</v>
      </c>
      <c r="AA1163" s="211" t="s">
        <v>6717</v>
      </c>
      <c r="AB1163" s="211" t="s">
        <v>11999</v>
      </c>
      <c r="AC1163" s="211" t="s">
        <v>8756</v>
      </c>
    </row>
    <row r="1164" spans="26:29">
      <c r="Z1164">
        <v>573</v>
      </c>
      <c r="AA1164" s="211" t="s">
        <v>6718</v>
      </c>
      <c r="AB1164" s="211" t="s">
        <v>12000</v>
      </c>
      <c r="AC1164" s="211" t="s">
        <v>8756</v>
      </c>
    </row>
    <row r="1165" spans="26:29">
      <c r="Z1165">
        <v>574</v>
      </c>
      <c r="AA1165" s="211" t="s">
        <v>6719</v>
      </c>
      <c r="AB1165" s="211" t="s">
        <v>12001</v>
      </c>
      <c r="AC1165" s="211" t="s">
        <v>8756</v>
      </c>
    </row>
    <row r="1166" spans="26:29">
      <c r="Z1166">
        <v>575</v>
      </c>
      <c r="AA1166" s="211" t="s">
        <v>6720</v>
      </c>
      <c r="AB1166" s="211" t="s">
        <v>12002</v>
      </c>
      <c r="AC1166" s="211" t="s">
        <v>8756</v>
      </c>
    </row>
    <row r="1167" spans="26:29">
      <c r="Z1167">
        <v>576</v>
      </c>
      <c r="AA1167" s="211" t="s">
        <v>6721</v>
      </c>
      <c r="AB1167" s="211" t="s">
        <v>12003</v>
      </c>
      <c r="AC1167" s="211" t="s">
        <v>8756</v>
      </c>
    </row>
    <row r="1168" spans="26:29">
      <c r="Z1168">
        <v>577</v>
      </c>
      <c r="AA1168" s="211" t="s">
        <v>6722</v>
      </c>
      <c r="AB1168" s="211" t="s">
        <v>12004</v>
      </c>
      <c r="AC1168" s="211" t="s">
        <v>8756</v>
      </c>
    </row>
    <row r="1169" spans="26:29">
      <c r="Z1169">
        <v>578</v>
      </c>
      <c r="AA1169" s="211" t="s">
        <v>6723</v>
      </c>
      <c r="AB1169" s="211" t="s">
        <v>12005</v>
      </c>
      <c r="AC1169" s="211" t="s">
        <v>8756</v>
      </c>
    </row>
    <row r="1170" spans="26:29">
      <c r="Z1170">
        <v>579</v>
      </c>
      <c r="AA1170" s="211" t="s">
        <v>6724</v>
      </c>
      <c r="AB1170" s="211" t="s">
        <v>12006</v>
      </c>
      <c r="AC1170" s="211" t="s">
        <v>8756</v>
      </c>
    </row>
    <row r="1171" spans="26:29">
      <c r="Z1171">
        <v>580</v>
      </c>
      <c r="AA1171" s="211" t="s">
        <v>6725</v>
      </c>
      <c r="AB1171" s="211" t="s">
        <v>12007</v>
      </c>
      <c r="AC1171" s="211" t="s">
        <v>8756</v>
      </c>
    </row>
    <row r="1172" spans="26:29">
      <c r="Z1172">
        <v>581</v>
      </c>
      <c r="AA1172" s="211" t="s">
        <v>6726</v>
      </c>
      <c r="AB1172" s="211" t="s">
        <v>12008</v>
      </c>
      <c r="AC1172" s="211" t="s">
        <v>8756</v>
      </c>
    </row>
    <row r="1173" spans="26:29">
      <c r="Z1173">
        <v>582</v>
      </c>
      <c r="AA1173" s="211" t="s">
        <v>6727</v>
      </c>
      <c r="AB1173" s="211" t="s">
        <v>12009</v>
      </c>
      <c r="AC1173" s="211" t="s">
        <v>8756</v>
      </c>
    </row>
    <row r="1174" spans="26:29">
      <c r="Z1174">
        <v>583</v>
      </c>
      <c r="AA1174" s="211" t="s">
        <v>6728</v>
      </c>
      <c r="AB1174" s="211" t="s">
        <v>12010</v>
      </c>
      <c r="AC1174" s="211" t="s">
        <v>8756</v>
      </c>
    </row>
    <row r="1175" spans="26:29">
      <c r="Z1175">
        <v>584</v>
      </c>
      <c r="AA1175" s="211" t="s">
        <v>6729</v>
      </c>
      <c r="AB1175" s="211" t="s">
        <v>12011</v>
      </c>
      <c r="AC1175" s="211" t="s">
        <v>8756</v>
      </c>
    </row>
    <row r="1176" spans="26:29">
      <c r="Z1176">
        <v>585</v>
      </c>
      <c r="AA1176" s="211" t="s">
        <v>6730</v>
      </c>
      <c r="AB1176" s="211" t="s">
        <v>12012</v>
      </c>
      <c r="AC1176" s="211" t="s">
        <v>8756</v>
      </c>
    </row>
    <row r="1177" spans="26:29">
      <c r="Z1177">
        <v>586</v>
      </c>
      <c r="AA1177" s="211" t="s">
        <v>6731</v>
      </c>
      <c r="AB1177" s="211" t="s">
        <v>12013</v>
      </c>
      <c r="AC1177" s="211" t="s">
        <v>8756</v>
      </c>
    </row>
    <row r="1178" spans="26:29">
      <c r="Z1178">
        <v>587</v>
      </c>
      <c r="AA1178" s="211" t="s">
        <v>6732</v>
      </c>
      <c r="AB1178" s="211" t="s">
        <v>12014</v>
      </c>
      <c r="AC1178" s="211" t="s">
        <v>8756</v>
      </c>
    </row>
    <row r="1179" spans="26:29">
      <c r="Z1179">
        <v>588</v>
      </c>
      <c r="AA1179" s="211" t="s">
        <v>6733</v>
      </c>
      <c r="AB1179" s="211" t="s">
        <v>12015</v>
      </c>
      <c r="AC1179" s="211" t="s">
        <v>8756</v>
      </c>
    </row>
    <row r="1180" spans="26:29">
      <c r="Z1180">
        <v>589</v>
      </c>
      <c r="AA1180" s="211" t="s">
        <v>6734</v>
      </c>
      <c r="AB1180" s="211" t="s">
        <v>12016</v>
      </c>
      <c r="AC1180" s="211" t="s">
        <v>8756</v>
      </c>
    </row>
    <row r="1181" spans="26:29">
      <c r="Z1181">
        <v>590</v>
      </c>
      <c r="AA1181" s="211" t="s">
        <v>6735</v>
      </c>
      <c r="AB1181" s="211" t="s">
        <v>12017</v>
      </c>
      <c r="AC1181" s="211" t="s">
        <v>8756</v>
      </c>
    </row>
    <row r="1182" spans="26:29">
      <c r="Z1182">
        <v>591</v>
      </c>
      <c r="AA1182" s="211" t="s">
        <v>6736</v>
      </c>
      <c r="AB1182" s="211" t="s">
        <v>12018</v>
      </c>
      <c r="AC1182" s="211" t="s">
        <v>8756</v>
      </c>
    </row>
    <row r="1183" spans="26:29">
      <c r="Z1183">
        <v>592</v>
      </c>
      <c r="AA1183" s="211" t="s">
        <v>6737</v>
      </c>
      <c r="AB1183" s="211" t="s">
        <v>12019</v>
      </c>
      <c r="AC1183" s="211" t="s">
        <v>8756</v>
      </c>
    </row>
    <row r="1184" spans="26:29">
      <c r="Z1184">
        <v>593</v>
      </c>
      <c r="AA1184" s="211" t="s">
        <v>6738</v>
      </c>
      <c r="AB1184" s="211" t="s">
        <v>12020</v>
      </c>
      <c r="AC1184" s="211" t="s">
        <v>8756</v>
      </c>
    </row>
    <row r="1185" spans="26:29">
      <c r="Z1185">
        <v>594</v>
      </c>
      <c r="AA1185" s="211" t="s">
        <v>6739</v>
      </c>
      <c r="AB1185" s="211" t="s">
        <v>12021</v>
      </c>
      <c r="AC1185" s="211" t="s">
        <v>8756</v>
      </c>
    </row>
    <row r="1186" spans="26:29">
      <c r="Z1186">
        <v>595</v>
      </c>
      <c r="AA1186" s="211" t="s">
        <v>6740</v>
      </c>
      <c r="AB1186" s="211" t="s">
        <v>12022</v>
      </c>
      <c r="AC1186" s="211" t="s">
        <v>8756</v>
      </c>
    </row>
    <row r="1187" spans="26:29">
      <c r="Z1187">
        <v>596</v>
      </c>
      <c r="AA1187" s="211" t="s">
        <v>6741</v>
      </c>
      <c r="AB1187" s="211" t="s">
        <v>12023</v>
      </c>
      <c r="AC1187" s="211" t="s">
        <v>8756</v>
      </c>
    </row>
    <row r="1188" spans="26:29">
      <c r="Z1188">
        <v>597</v>
      </c>
      <c r="AA1188" s="211" t="s">
        <v>6742</v>
      </c>
      <c r="AB1188" s="211" t="s">
        <v>12024</v>
      </c>
      <c r="AC1188" s="211" t="s">
        <v>8756</v>
      </c>
    </row>
    <row r="1189" spans="26:29">
      <c r="Z1189">
        <v>598</v>
      </c>
      <c r="AA1189" s="211" t="s">
        <v>6743</v>
      </c>
      <c r="AB1189" s="211" t="s">
        <v>12025</v>
      </c>
      <c r="AC1189" s="211" t="s">
        <v>8756</v>
      </c>
    </row>
    <row r="1190" spans="26:29">
      <c r="Z1190">
        <v>599</v>
      </c>
      <c r="AA1190" s="211" t="s">
        <v>6744</v>
      </c>
      <c r="AB1190" s="211" t="s">
        <v>12026</v>
      </c>
      <c r="AC1190" s="211" t="s">
        <v>8756</v>
      </c>
    </row>
    <row r="1191" spans="26:29">
      <c r="Z1191">
        <v>600</v>
      </c>
      <c r="AA1191" s="211" t="s">
        <v>6745</v>
      </c>
      <c r="AB1191" s="211" t="s">
        <v>12027</v>
      </c>
      <c r="AC1191" s="211" t="s">
        <v>8756</v>
      </c>
    </row>
    <row r="1192" spans="26:29">
      <c r="Z1192">
        <v>601</v>
      </c>
      <c r="AA1192" s="211" t="s">
        <v>6746</v>
      </c>
      <c r="AB1192" s="211" t="s">
        <v>12028</v>
      </c>
      <c r="AC1192" s="211" t="s">
        <v>8756</v>
      </c>
    </row>
    <row r="1193" spans="26:29">
      <c r="Z1193">
        <v>602</v>
      </c>
      <c r="AA1193" s="211" t="s">
        <v>6747</v>
      </c>
      <c r="AB1193" s="211" t="s">
        <v>12029</v>
      </c>
      <c r="AC1193" s="211" t="s">
        <v>8756</v>
      </c>
    </row>
    <row r="1194" spans="26:29">
      <c r="Z1194">
        <v>603</v>
      </c>
      <c r="AA1194" s="211" t="s">
        <v>6748</v>
      </c>
      <c r="AB1194" s="211" t="s">
        <v>12030</v>
      </c>
      <c r="AC1194" s="211" t="s">
        <v>8756</v>
      </c>
    </row>
    <row r="1195" spans="26:29">
      <c r="Z1195">
        <v>604</v>
      </c>
      <c r="AA1195" s="211" t="s">
        <v>6749</v>
      </c>
      <c r="AB1195" s="211" t="s">
        <v>12031</v>
      </c>
      <c r="AC1195" s="211" t="s">
        <v>8756</v>
      </c>
    </row>
    <row r="1196" spans="26:29">
      <c r="Z1196">
        <v>605</v>
      </c>
      <c r="AA1196" s="211" t="s">
        <v>6750</v>
      </c>
      <c r="AB1196" s="211" t="s">
        <v>12032</v>
      </c>
      <c r="AC1196" s="211" t="s">
        <v>8756</v>
      </c>
    </row>
    <row r="1197" spans="26:29">
      <c r="Z1197">
        <v>606</v>
      </c>
      <c r="AA1197" s="211" t="s">
        <v>6751</v>
      </c>
      <c r="AB1197" s="211" t="s">
        <v>12033</v>
      </c>
      <c r="AC1197" s="211" t="s">
        <v>8756</v>
      </c>
    </row>
    <row r="1198" spans="26:29">
      <c r="Z1198">
        <v>607</v>
      </c>
      <c r="AA1198" s="211" t="s">
        <v>6752</v>
      </c>
      <c r="AB1198" s="211" t="s">
        <v>12034</v>
      </c>
      <c r="AC1198" s="211" t="s">
        <v>8756</v>
      </c>
    </row>
    <row r="1199" spans="26:29">
      <c r="Z1199">
        <v>608</v>
      </c>
      <c r="AA1199" s="211" t="s">
        <v>6753</v>
      </c>
      <c r="AB1199" s="211" t="s">
        <v>12035</v>
      </c>
      <c r="AC1199" s="211" t="s">
        <v>8756</v>
      </c>
    </row>
    <row r="1200" spans="26:29">
      <c r="Z1200">
        <v>609</v>
      </c>
      <c r="AA1200" s="211" t="s">
        <v>6754</v>
      </c>
      <c r="AB1200" s="211" t="s">
        <v>12036</v>
      </c>
      <c r="AC1200" s="211" t="s">
        <v>8756</v>
      </c>
    </row>
    <row r="1201" spans="26:29">
      <c r="Z1201">
        <v>610</v>
      </c>
      <c r="AA1201" s="211" t="s">
        <v>6755</v>
      </c>
      <c r="AB1201" s="211" t="s">
        <v>12037</v>
      </c>
      <c r="AC1201" s="211" t="s">
        <v>8756</v>
      </c>
    </row>
    <row r="1202" spans="26:29">
      <c r="Z1202">
        <v>611</v>
      </c>
      <c r="AA1202" s="211" t="s">
        <v>6756</v>
      </c>
      <c r="AB1202" s="211" t="s">
        <v>12038</v>
      </c>
      <c r="AC1202" s="211" t="s">
        <v>8756</v>
      </c>
    </row>
    <row r="1203" spans="26:29">
      <c r="Z1203">
        <v>612</v>
      </c>
      <c r="AA1203" s="211" t="s">
        <v>6757</v>
      </c>
      <c r="AB1203" s="211" t="s">
        <v>12039</v>
      </c>
      <c r="AC1203" s="211" t="s">
        <v>8756</v>
      </c>
    </row>
    <row r="1204" spans="26:29">
      <c r="Z1204">
        <v>613</v>
      </c>
      <c r="AA1204" s="211" t="s">
        <v>6758</v>
      </c>
      <c r="AB1204" s="211" t="s">
        <v>12040</v>
      </c>
      <c r="AC1204" s="211" t="s">
        <v>8756</v>
      </c>
    </row>
    <row r="1205" spans="26:29">
      <c r="Z1205">
        <v>614</v>
      </c>
      <c r="AA1205" s="211" t="s">
        <v>6759</v>
      </c>
      <c r="AB1205" s="211" t="s">
        <v>12041</v>
      </c>
      <c r="AC1205" s="211" t="s">
        <v>8756</v>
      </c>
    </row>
    <row r="1206" spans="26:29">
      <c r="Z1206">
        <v>615</v>
      </c>
      <c r="AA1206" s="211" t="s">
        <v>6760</v>
      </c>
      <c r="AB1206" s="211" t="s">
        <v>12042</v>
      </c>
      <c r="AC1206" s="211" t="s">
        <v>8756</v>
      </c>
    </row>
    <row r="1207" spans="26:29">
      <c r="Z1207">
        <v>616</v>
      </c>
      <c r="AA1207" s="211" t="s">
        <v>6761</v>
      </c>
      <c r="AB1207" s="211" t="s">
        <v>12043</v>
      </c>
      <c r="AC1207" s="211" t="s">
        <v>8756</v>
      </c>
    </row>
    <row r="1208" spans="26:29">
      <c r="Z1208">
        <v>617</v>
      </c>
      <c r="AA1208" s="211" t="s">
        <v>6762</v>
      </c>
      <c r="AB1208" s="211" t="s">
        <v>12044</v>
      </c>
      <c r="AC1208" s="211" t="s">
        <v>8756</v>
      </c>
    </row>
    <row r="1209" spans="26:29">
      <c r="Z1209">
        <v>618</v>
      </c>
      <c r="AA1209" s="211" t="s">
        <v>6763</v>
      </c>
      <c r="AB1209" s="211" t="s">
        <v>12045</v>
      </c>
      <c r="AC1209" s="211" t="s">
        <v>8756</v>
      </c>
    </row>
    <row r="1210" spans="26:29">
      <c r="Z1210">
        <v>619</v>
      </c>
      <c r="AA1210" s="211" t="s">
        <v>6764</v>
      </c>
      <c r="AB1210" s="211" t="s">
        <v>12046</v>
      </c>
      <c r="AC1210" s="211" t="s">
        <v>8756</v>
      </c>
    </row>
    <row r="1211" spans="26:29">
      <c r="Z1211">
        <v>620</v>
      </c>
      <c r="AA1211" s="211" t="s">
        <v>6765</v>
      </c>
      <c r="AB1211" s="211" t="s">
        <v>12047</v>
      </c>
      <c r="AC1211" s="211" t="s">
        <v>8756</v>
      </c>
    </row>
    <row r="1212" spans="26:29">
      <c r="Z1212">
        <v>621</v>
      </c>
      <c r="AA1212" s="211" t="s">
        <v>6766</v>
      </c>
      <c r="AB1212" s="211" t="s">
        <v>12048</v>
      </c>
      <c r="AC1212" s="211" t="s">
        <v>8756</v>
      </c>
    </row>
    <row r="1213" spans="26:29">
      <c r="Z1213">
        <v>622</v>
      </c>
      <c r="AA1213" s="211" t="s">
        <v>6767</v>
      </c>
      <c r="AB1213" s="211" t="s">
        <v>12049</v>
      </c>
      <c r="AC1213" s="211" t="s">
        <v>8756</v>
      </c>
    </row>
    <row r="1214" spans="26:29">
      <c r="Z1214">
        <v>623</v>
      </c>
      <c r="AA1214" s="211" t="s">
        <v>6768</v>
      </c>
      <c r="AB1214" s="211" t="s">
        <v>12050</v>
      </c>
      <c r="AC1214" s="211" t="s">
        <v>8756</v>
      </c>
    </row>
    <row r="1215" spans="26:29">
      <c r="Z1215">
        <v>624</v>
      </c>
      <c r="AA1215" s="211" t="s">
        <v>6769</v>
      </c>
      <c r="AB1215" s="211" t="s">
        <v>12051</v>
      </c>
      <c r="AC1215" s="211" t="s">
        <v>8756</v>
      </c>
    </row>
    <row r="1216" spans="26:29">
      <c r="Z1216">
        <v>625</v>
      </c>
      <c r="AA1216" s="211" t="s">
        <v>6770</v>
      </c>
      <c r="AB1216" s="211" t="s">
        <v>12052</v>
      </c>
      <c r="AC1216" s="211" t="s">
        <v>8756</v>
      </c>
    </row>
    <row r="1217" spans="26:29">
      <c r="Z1217">
        <v>626</v>
      </c>
      <c r="AA1217" s="211" t="s">
        <v>6771</v>
      </c>
      <c r="AB1217" s="211" t="s">
        <v>12053</v>
      </c>
      <c r="AC1217" s="211" t="s">
        <v>8756</v>
      </c>
    </row>
    <row r="1218" spans="26:29">
      <c r="Z1218">
        <v>627</v>
      </c>
      <c r="AA1218" s="211" t="s">
        <v>6772</v>
      </c>
      <c r="AB1218" s="211" t="s">
        <v>12054</v>
      </c>
      <c r="AC1218" s="211" t="s">
        <v>8756</v>
      </c>
    </row>
    <row r="1219" spans="26:29">
      <c r="Z1219">
        <v>628</v>
      </c>
      <c r="AA1219" s="211" t="s">
        <v>6773</v>
      </c>
      <c r="AB1219" s="211" t="s">
        <v>12055</v>
      </c>
      <c r="AC1219" s="211" t="s">
        <v>8756</v>
      </c>
    </row>
    <row r="1220" spans="26:29">
      <c r="Z1220">
        <v>629</v>
      </c>
      <c r="AA1220" s="211" t="s">
        <v>6774</v>
      </c>
      <c r="AB1220" s="211" t="s">
        <v>12056</v>
      </c>
      <c r="AC1220" s="211" t="s">
        <v>8756</v>
      </c>
    </row>
    <row r="1221" spans="26:29">
      <c r="Z1221">
        <v>630</v>
      </c>
      <c r="AA1221" s="211" t="s">
        <v>6775</v>
      </c>
      <c r="AB1221" s="211" t="s">
        <v>12057</v>
      </c>
      <c r="AC1221" s="211" t="s">
        <v>8756</v>
      </c>
    </row>
    <row r="1222" spans="26:29">
      <c r="Z1222">
        <v>631</v>
      </c>
      <c r="AA1222" s="211" t="s">
        <v>6776</v>
      </c>
      <c r="AB1222" s="211" t="s">
        <v>12058</v>
      </c>
      <c r="AC1222" s="211" t="s">
        <v>8756</v>
      </c>
    </row>
    <row r="1223" spans="26:29">
      <c r="Z1223">
        <v>632</v>
      </c>
      <c r="AA1223" s="211" t="s">
        <v>6777</v>
      </c>
      <c r="AB1223" s="211" t="s">
        <v>12059</v>
      </c>
      <c r="AC1223" s="211" t="s">
        <v>8756</v>
      </c>
    </row>
    <row r="1224" spans="26:29">
      <c r="Z1224">
        <v>633</v>
      </c>
      <c r="AA1224" s="211" t="s">
        <v>6778</v>
      </c>
      <c r="AB1224" s="211" t="s">
        <v>12060</v>
      </c>
      <c r="AC1224" s="211" t="s">
        <v>8756</v>
      </c>
    </row>
    <row r="1225" spans="26:29">
      <c r="Z1225">
        <v>634</v>
      </c>
      <c r="AA1225" s="211" t="s">
        <v>6779</v>
      </c>
      <c r="AB1225" s="211" t="s">
        <v>12061</v>
      </c>
      <c r="AC1225" s="211" t="s">
        <v>8756</v>
      </c>
    </row>
    <row r="1226" spans="26:29">
      <c r="Z1226">
        <v>635</v>
      </c>
      <c r="AA1226" s="211" t="s">
        <v>6780</v>
      </c>
      <c r="AB1226" s="211" t="s">
        <v>12062</v>
      </c>
      <c r="AC1226" s="211" t="s">
        <v>8756</v>
      </c>
    </row>
    <row r="1227" spans="26:29">
      <c r="Z1227">
        <v>636</v>
      </c>
      <c r="AA1227" s="211" t="s">
        <v>6781</v>
      </c>
      <c r="AB1227" s="211" t="s">
        <v>12063</v>
      </c>
      <c r="AC1227" s="211" t="s">
        <v>8756</v>
      </c>
    </row>
    <row r="1228" spans="26:29">
      <c r="Z1228">
        <v>637</v>
      </c>
      <c r="AA1228" s="211" t="s">
        <v>6782</v>
      </c>
      <c r="AB1228" s="211" t="s">
        <v>12064</v>
      </c>
      <c r="AC1228" s="211" t="s">
        <v>8756</v>
      </c>
    </row>
    <row r="1229" spans="26:29">
      <c r="Z1229">
        <v>638</v>
      </c>
      <c r="AA1229" s="211" t="s">
        <v>6783</v>
      </c>
      <c r="AB1229" s="211" t="s">
        <v>12065</v>
      </c>
      <c r="AC1229" s="211" t="s">
        <v>8756</v>
      </c>
    </row>
    <row r="1230" spans="26:29">
      <c r="Z1230">
        <v>639</v>
      </c>
      <c r="AA1230" s="211" t="s">
        <v>6784</v>
      </c>
      <c r="AB1230" s="211" t="s">
        <v>12066</v>
      </c>
      <c r="AC1230" s="211" t="s">
        <v>8756</v>
      </c>
    </row>
    <row r="1231" spans="26:29">
      <c r="Z1231">
        <v>640</v>
      </c>
      <c r="AA1231" s="211" t="s">
        <v>6785</v>
      </c>
      <c r="AB1231" s="211" t="s">
        <v>12067</v>
      </c>
      <c r="AC1231" s="211" t="s">
        <v>8756</v>
      </c>
    </row>
    <row r="1232" spans="26:29">
      <c r="Z1232">
        <v>641</v>
      </c>
      <c r="AA1232" s="211" t="s">
        <v>6786</v>
      </c>
      <c r="AB1232" s="211" t="s">
        <v>12068</v>
      </c>
      <c r="AC1232" s="211" t="s">
        <v>8756</v>
      </c>
    </row>
    <row r="1233" spans="26:29">
      <c r="Z1233">
        <v>642</v>
      </c>
      <c r="AA1233" s="211" t="s">
        <v>6787</v>
      </c>
      <c r="AB1233" s="211" t="s">
        <v>12069</v>
      </c>
      <c r="AC1233" s="211" t="s">
        <v>8756</v>
      </c>
    </row>
    <row r="1234" spans="26:29">
      <c r="Z1234">
        <v>643</v>
      </c>
      <c r="AA1234" s="211" t="s">
        <v>6788</v>
      </c>
      <c r="AB1234" s="211" t="s">
        <v>12070</v>
      </c>
      <c r="AC1234" s="211" t="s">
        <v>8756</v>
      </c>
    </row>
    <row r="1235" spans="26:29">
      <c r="Z1235">
        <v>644</v>
      </c>
      <c r="AA1235" s="211" t="s">
        <v>6789</v>
      </c>
      <c r="AB1235" s="211" t="s">
        <v>12071</v>
      </c>
      <c r="AC1235" s="211" t="s">
        <v>8756</v>
      </c>
    </row>
    <row r="1236" spans="26:29">
      <c r="Z1236">
        <v>645</v>
      </c>
      <c r="AA1236" s="211" t="s">
        <v>6790</v>
      </c>
      <c r="AB1236" s="211" t="s">
        <v>12072</v>
      </c>
      <c r="AC1236" s="211" t="s">
        <v>8756</v>
      </c>
    </row>
    <row r="1237" spans="26:29">
      <c r="Z1237">
        <v>646</v>
      </c>
      <c r="AA1237" s="211" t="s">
        <v>6791</v>
      </c>
      <c r="AB1237" s="211" t="s">
        <v>12073</v>
      </c>
      <c r="AC1237" s="211" t="s">
        <v>8756</v>
      </c>
    </row>
    <row r="1238" spans="26:29">
      <c r="Z1238">
        <v>647</v>
      </c>
      <c r="AA1238" s="211" t="s">
        <v>6792</v>
      </c>
      <c r="AB1238" s="211" t="s">
        <v>12074</v>
      </c>
      <c r="AC1238" s="211" t="s">
        <v>8756</v>
      </c>
    </row>
    <row r="1239" spans="26:29">
      <c r="Z1239">
        <v>648</v>
      </c>
      <c r="AA1239" s="211" t="s">
        <v>6793</v>
      </c>
      <c r="AB1239" s="211" t="s">
        <v>12075</v>
      </c>
      <c r="AC1239" s="211" t="s">
        <v>8756</v>
      </c>
    </row>
    <row r="1240" spans="26:29">
      <c r="Z1240">
        <v>649</v>
      </c>
      <c r="AA1240" s="211" t="s">
        <v>6794</v>
      </c>
      <c r="AB1240" s="211" t="s">
        <v>12076</v>
      </c>
      <c r="AC1240" s="211" t="s">
        <v>8756</v>
      </c>
    </row>
    <row r="1241" spans="26:29">
      <c r="Z1241">
        <v>650</v>
      </c>
      <c r="AA1241" s="211" t="s">
        <v>6795</v>
      </c>
      <c r="AB1241" s="211" t="s">
        <v>12077</v>
      </c>
      <c r="AC1241" s="211" t="s">
        <v>8756</v>
      </c>
    </row>
    <row r="1242" spans="26:29">
      <c r="Z1242">
        <v>651</v>
      </c>
      <c r="AA1242" s="211" t="s">
        <v>6796</v>
      </c>
      <c r="AB1242" s="211" t="s">
        <v>12078</v>
      </c>
      <c r="AC1242" s="211" t="s">
        <v>8756</v>
      </c>
    </row>
    <row r="1243" spans="26:29">
      <c r="Z1243">
        <v>652</v>
      </c>
      <c r="AA1243" s="211" t="s">
        <v>6797</v>
      </c>
      <c r="AB1243" s="211" t="s">
        <v>12079</v>
      </c>
      <c r="AC1243" s="211" t="s">
        <v>8756</v>
      </c>
    </row>
    <row r="1244" spans="26:29">
      <c r="Z1244">
        <v>653</v>
      </c>
      <c r="AA1244" s="211" t="s">
        <v>6798</v>
      </c>
      <c r="AB1244" s="211" t="s">
        <v>12080</v>
      </c>
      <c r="AC1244" s="211" t="s">
        <v>8756</v>
      </c>
    </row>
    <row r="1245" spans="26:29">
      <c r="Z1245">
        <v>654</v>
      </c>
      <c r="AA1245" s="211" t="s">
        <v>6799</v>
      </c>
      <c r="AB1245" s="211" t="s">
        <v>12081</v>
      </c>
      <c r="AC1245" s="211" t="s">
        <v>8756</v>
      </c>
    </row>
    <row r="1246" spans="26:29">
      <c r="Z1246">
        <v>655</v>
      </c>
      <c r="AA1246" s="211" t="s">
        <v>6800</v>
      </c>
      <c r="AB1246" s="211" t="s">
        <v>12082</v>
      </c>
      <c r="AC1246" s="211" t="s">
        <v>8756</v>
      </c>
    </row>
    <row r="1247" spans="26:29">
      <c r="Z1247">
        <v>656</v>
      </c>
      <c r="AA1247" s="211" t="s">
        <v>6801</v>
      </c>
      <c r="AB1247" s="211" t="s">
        <v>12083</v>
      </c>
      <c r="AC1247" s="211" t="s">
        <v>8756</v>
      </c>
    </row>
    <row r="1248" spans="26:29">
      <c r="Z1248">
        <v>657</v>
      </c>
      <c r="AA1248" s="211" t="s">
        <v>6802</v>
      </c>
      <c r="AB1248" s="211" t="s">
        <v>12084</v>
      </c>
      <c r="AC1248" s="211" t="s">
        <v>8756</v>
      </c>
    </row>
    <row r="1249" spans="26:29">
      <c r="Z1249">
        <v>658</v>
      </c>
      <c r="AA1249" s="211" t="s">
        <v>6803</v>
      </c>
      <c r="AB1249" s="211" t="s">
        <v>12085</v>
      </c>
      <c r="AC1249" s="211" t="s">
        <v>8756</v>
      </c>
    </row>
    <row r="1250" spans="26:29">
      <c r="Z1250">
        <v>659</v>
      </c>
      <c r="AA1250" s="211" t="s">
        <v>6804</v>
      </c>
      <c r="AB1250" s="211" t="s">
        <v>12086</v>
      </c>
      <c r="AC1250" s="211" t="s">
        <v>8756</v>
      </c>
    </row>
    <row r="1251" spans="26:29">
      <c r="Z1251">
        <v>660</v>
      </c>
      <c r="AA1251" s="211" t="s">
        <v>6805</v>
      </c>
      <c r="AB1251" s="211" t="s">
        <v>12087</v>
      </c>
      <c r="AC1251" s="211" t="s">
        <v>8756</v>
      </c>
    </row>
    <row r="1252" spans="26:29">
      <c r="Z1252">
        <v>661</v>
      </c>
      <c r="AA1252" s="211" t="s">
        <v>6806</v>
      </c>
      <c r="AB1252" s="211" t="s">
        <v>12088</v>
      </c>
      <c r="AC1252" s="211" t="s">
        <v>8756</v>
      </c>
    </row>
    <row r="1253" spans="26:29">
      <c r="Z1253">
        <v>662</v>
      </c>
      <c r="AA1253" s="211" t="s">
        <v>6807</v>
      </c>
      <c r="AB1253" s="211" t="s">
        <v>12089</v>
      </c>
      <c r="AC1253" s="211" t="s">
        <v>8756</v>
      </c>
    </row>
    <row r="1254" spans="26:29">
      <c r="Z1254">
        <v>663</v>
      </c>
      <c r="AA1254" s="211" t="s">
        <v>6808</v>
      </c>
      <c r="AB1254" s="211" t="s">
        <v>12090</v>
      </c>
      <c r="AC1254" s="211" t="s">
        <v>8756</v>
      </c>
    </row>
    <row r="1255" spans="26:29">
      <c r="Z1255">
        <v>664</v>
      </c>
      <c r="AA1255" s="211" t="s">
        <v>6809</v>
      </c>
      <c r="AB1255" s="211" t="s">
        <v>12091</v>
      </c>
      <c r="AC1255" s="211" t="s">
        <v>8756</v>
      </c>
    </row>
    <row r="1256" spans="26:29">
      <c r="Z1256">
        <v>665</v>
      </c>
      <c r="AA1256" s="211" t="s">
        <v>6810</v>
      </c>
      <c r="AB1256" s="211" t="s">
        <v>12092</v>
      </c>
      <c r="AC1256" s="211" t="s">
        <v>8756</v>
      </c>
    </row>
    <row r="1257" spans="26:29">
      <c r="Z1257">
        <v>666</v>
      </c>
      <c r="AA1257" s="211" t="s">
        <v>6811</v>
      </c>
      <c r="AB1257" s="211" t="s">
        <v>12093</v>
      </c>
      <c r="AC1257" s="211" t="s">
        <v>8756</v>
      </c>
    </row>
    <row r="1258" spans="26:29">
      <c r="Z1258">
        <v>667</v>
      </c>
      <c r="AA1258" s="211" t="s">
        <v>6812</v>
      </c>
      <c r="AB1258" s="211" t="s">
        <v>12094</v>
      </c>
      <c r="AC1258" s="211" t="s">
        <v>8756</v>
      </c>
    </row>
    <row r="1259" spans="26:29">
      <c r="Z1259">
        <v>668</v>
      </c>
      <c r="AA1259" s="211" t="s">
        <v>6813</v>
      </c>
      <c r="AB1259" s="211" t="s">
        <v>12095</v>
      </c>
      <c r="AC1259" s="211" t="s">
        <v>8756</v>
      </c>
    </row>
    <row r="1260" spans="26:29">
      <c r="Z1260">
        <v>669</v>
      </c>
      <c r="AA1260" s="211" t="s">
        <v>6814</v>
      </c>
      <c r="AB1260" s="211" t="s">
        <v>12096</v>
      </c>
      <c r="AC1260" s="211" t="s">
        <v>8756</v>
      </c>
    </row>
    <row r="1261" spans="26:29">
      <c r="Z1261">
        <v>670</v>
      </c>
      <c r="AA1261" s="211" t="s">
        <v>6815</v>
      </c>
      <c r="AB1261" s="211" t="s">
        <v>12097</v>
      </c>
      <c r="AC1261" s="211" t="s">
        <v>8756</v>
      </c>
    </row>
    <row r="1262" spans="26:29">
      <c r="Z1262">
        <v>671</v>
      </c>
      <c r="AA1262" s="211" t="s">
        <v>6816</v>
      </c>
      <c r="AB1262" s="211" t="s">
        <v>12098</v>
      </c>
      <c r="AC1262" s="211" t="s">
        <v>8756</v>
      </c>
    </row>
    <row r="1263" spans="26:29">
      <c r="Z1263">
        <v>672</v>
      </c>
      <c r="AA1263" s="211" t="s">
        <v>6817</v>
      </c>
      <c r="AB1263" s="211" t="s">
        <v>12099</v>
      </c>
      <c r="AC1263" s="211" t="s">
        <v>8756</v>
      </c>
    </row>
    <row r="1264" spans="26:29">
      <c r="Z1264">
        <v>673</v>
      </c>
      <c r="AA1264" s="211" t="s">
        <v>6818</v>
      </c>
      <c r="AB1264" s="211" t="s">
        <v>12100</v>
      </c>
      <c r="AC1264" s="211" t="s">
        <v>8756</v>
      </c>
    </row>
    <row r="1265" spans="26:29">
      <c r="Z1265">
        <v>674</v>
      </c>
      <c r="AA1265" s="211" t="s">
        <v>6819</v>
      </c>
      <c r="AB1265" s="211" t="s">
        <v>12101</v>
      </c>
      <c r="AC1265" s="211" t="s">
        <v>8756</v>
      </c>
    </row>
    <row r="1266" spans="26:29">
      <c r="Z1266">
        <v>675</v>
      </c>
      <c r="AA1266" s="211" t="s">
        <v>6820</v>
      </c>
      <c r="AB1266" s="211" t="s">
        <v>12102</v>
      </c>
      <c r="AC1266" s="211" t="s">
        <v>8756</v>
      </c>
    </row>
    <row r="1267" spans="26:29">
      <c r="Z1267">
        <v>676</v>
      </c>
      <c r="AA1267" s="211" t="s">
        <v>6821</v>
      </c>
      <c r="AB1267" s="211" t="s">
        <v>12103</v>
      </c>
      <c r="AC1267" s="211" t="s">
        <v>8756</v>
      </c>
    </row>
    <row r="1268" spans="26:29">
      <c r="Z1268">
        <v>677</v>
      </c>
      <c r="AA1268" s="211" t="s">
        <v>6822</v>
      </c>
      <c r="AB1268" s="211" t="s">
        <v>12104</v>
      </c>
      <c r="AC1268" s="211" t="s">
        <v>8756</v>
      </c>
    </row>
    <row r="1269" spans="26:29">
      <c r="Z1269">
        <v>678</v>
      </c>
      <c r="AA1269" s="211" t="s">
        <v>6823</v>
      </c>
      <c r="AB1269" s="211" t="s">
        <v>12105</v>
      </c>
      <c r="AC1269" s="211" t="s">
        <v>8756</v>
      </c>
    </row>
    <row r="1270" spans="26:29">
      <c r="Z1270">
        <v>679</v>
      </c>
      <c r="AA1270" s="211" t="s">
        <v>6824</v>
      </c>
      <c r="AB1270" s="211" t="s">
        <v>12106</v>
      </c>
      <c r="AC1270" s="211" t="s">
        <v>8756</v>
      </c>
    </row>
    <row r="1271" spans="26:29">
      <c r="Z1271">
        <v>680</v>
      </c>
      <c r="AA1271" s="211" t="s">
        <v>6825</v>
      </c>
      <c r="AB1271" s="211" t="s">
        <v>12107</v>
      </c>
      <c r="AC1271" s="211" t="s">
        <v>8756</v>
      </c>
    </row>
    <row r="1272" spans="26:29">
      <c r="Z1272">
        <v>681</v>
      </c>
      <c r="AA1272" s="211" t="s">
        <v>6826</v>
      </c>
      <c r="AB1272" s="211" t="s">
        <v>12108</v>
      </c>
      <c r="AC1272" s="211" t="s">
        <v>8756</v>
      </c>
    </row>
    <row r="1273" spans="26:29">
      <c r="Z1273">
        <v>682</v>
      </c>
      <c r="AA1273" s="211" t="s">
        <v>6827</v>
      </c>
      <c r="AB1273" s="211" t="s">
        <v>12109</v>
      </c>
      <c r="AC1273" s="211" t="s">
        <v>8756</v>
      </c>
    </row>
    <row r="1274" spans="26:29">
      <c r="Z1274">
        <v>683</v>
      </c>
      <c r="AA1274" s="211" t="s">
        <v>6828</v>
      </c>
      <c r="AB1274" s="211" t="s">
        <v>12110</v>
      </c>
      <c r="AC1274" s="211" t="s">
        <v>8756</v>
      </c>
    </row>
    <row r="1275" spans="26:29">
      <c r="Z1275">
        <v>684</v>
      </c>
      <c r="AA1275" s="211" t="s">
        <v>6829</v>
      </c>
      <c r="AB1275" s="211" t="s">
        <v>12111</v>
      </c>
      <c r="AC1275" s="211" t="s">
        <v>8756</v>
      </c>
    </row>
    <row r="1276" spans="26:29">
      <c r="Z1276">
        <v>685</v>
      </c>
      <c r="AA1276" s="211" t="s">
        <v>6830</v>
      </c>
      <c r="AB1276" s="211" t="s">
        <v>12112</v>
      </c>
      <c r="AC1276" s="211" t="s">
        <v>8756</v>
      </c>
    </row>
    <row r="1277" spans="26:29">
      <c r="Z1277">
        <v>686</v>
      </c>
      <c r="AA1277" s="211" t="s">
        <v>6831</v>
      </c>
      <c r="AB1277" s="211" t="s">
        <v>12113</v>
      </c>
      <c r="AC1277" s="211" t="s">
        <v>8756</v>
      </c>
    </row>
    <row r="1278" spans="26:29">
      <c r="Z1278">
        <v>687</v>
      </c>
      <c r="AA1278" s="211" t="s">
        <v>6832</v>
      </c>
      <c r="AB1278" s="211" t="s">
        <v>12114</v>
      </c>
      <c r="AC1278" s="211" t="s">
        <v>8756</v>
      </c>
    </row>
    <row r="1279" spans="26:29">
      <c r="Z1279">
        <v>688</v>
      </c>
      <c r="AA1279" s="211" t="s">
        <v>6833</v>
      </c>
      <c r="AB1279" s="211" t="s">
        <v>12115</v>
      </c>
      <c r="AC1279" s="211" t="s">
        <v>8756</v>
      </c>
    </row>
    <row r="1280" spans="26:29">
      <c r="Z1280">
        <v>689</v>
      </c>
      <c r="AA1280" s="211" t="s">
        <v>6834</v>
      </c>
      <c r="AB1280" s="211" t="s">
        <v>12116</v>
      </c>
      <c r="AC1280" s="211" t="s">
        <v>8756</v>
      </c>
    </row>
    <row r="1281" spans="26:29">
      <c r="Z1281">
        <v>690</v>
      </c>
      <c r="AA1281" s="211" t="s">
        <v>6835</v>
      </c>
      <c r="AB1281" s="211" t="s">
        <v>12117</v>
      </c>
      <c r="AC1281" s="211" t="s">
        <v>8756</v>
      </c>
    </row>
    <row r="1282" spans="26:29">
      <c r="Z1282">
        <v>691</v>
      </c>
      <c r="AA1282" s="211" t="s">
        <v>6836</v>
      </c>
      <c r="AB1282" s="211" t="s">
        <v>12118</v>
      </c>
      <c r="AC1282" s="211" t="s">
        <v>8756</v>
      </c>
    </row>
    <row r="1283" spans="26:29">
      <c r="Z1283">
        <v>692</v>
      </c>
      <c r="AA1283" s="211" t="s">
        <v>6837</v>
      </c>
      <c r="AB1283" s="211" t="s">
        <v>12119</v>
      </c>
      <c r="AC1283" s="211" t="s">
        <v>8756</v>
      </c>
    </row>
    <row r="1284" spans="26:29">
      <c r="Z1284">
        <v>693</v>
      </c>
      <c r="AA1284" s="211" t="s">
        <v>6838</v>
      </c>
      <c r="AB1284" s="211" t="s">
        <v>12120</v>
      </c>
      <c r="AC1284" s="211" t="s">
        <v>8756</v>
      </c>
    </row>
    <row r="1285" spans="26:29">
      <c r="Z1285">
        <v>694</v>
      </c>
      <c r="AA1285" s="211" t="s">
        <v>6839</v>
      </c>
      <c r="AB1285" s="211" t="s">
        <v>12121</v>
      </c>
      <c r="AC1285" s="211" t="s">
        <v>8756</v>
      </c>
    </row>
    <row r="1286" spans="26:29">
      <c r="Z1286">
        <v>695</v>
      </c>
      <c r="AA1286" s="211" t="s">
        <v>6840</v>
      </c>
      <c r="AB1286" s="211" t="s">
        <v>12122</v>
      </c>
      <c r="AC1286" s="211" t="s">
        <v>8756</v>
      </c>
    </row>
    <row r="1287" spans="26:29">
      <c r="Z1287">
        <v>696</v>
      </c>
      <c r="AA1287" s="211" t="s">
        <v>6841</v>
      </c>
      <c r="AB1287" s="211" t="s">
        <v>12123</v>
      </c>
      <c r="AC1287" s="211" t="s">
        <v>8756</v>
      </c>
    </row>
    <row r="1288" spans="26:29">
      <c r="Z1288">
        <v>697</v>
      </c>
      <c r="AA1288" s="211" t="s">
        <v>6842</v>
      </c>
      <c r="AB1288" s="211" t="s">
        <v>12124</v>
      </c>
      <c r="AC1288" s="211" t="s">
        <v>8756</v>
      </c>
    </row>
    <row r="1289" spans="26:29">
      <c r="Z1289">
        <v>698</v>
      </c>
      <c r="AA1289" s="211" t="s">
        <v>6843</v>
      </c>
      <c r="AB1289" s="211" t="s">
        <v>12125</v>
      </c>
      <c r="AC1289" s="211" t="s">
        <v>8756</v>
      </c>
    </row>
    <row r="1290" spans="26:29">
      <c r="Z1290">
        <v>699</v>
      </c>
      <c r="AA1290" s="211" t="s">
        <v>6844</v>
      </c>
      <c r="AB1290" s="211" t="s">
        <v>12126</v>
      </c>
      <c r="AC1290" s="211" t="s">
        <v>8756</v>
      </c>
    </row>
    <row r="1291" spans="26:29">
      <c r="Z1291">
        <v>700</v>
      </c>
      <c r="AA1291" s="211" t="s">
        <v>6845</v>
      </c>
      <c r="AB1291" s="211" t="s">
        <v>12127</v>
      </c>
      <c r="AC1291" s="211" t="s">
        <v>8756</v>
      </c>
    </row>
    <row r="1292" spans="26:29">
      <c r="Z1292">
        <v>701</v>
      </c>
      <c r="AA1292" s="211" t="s">
        <v>6846</v>
      </c>
      <c r="AB1292" s="211" t="s">
        <v>12128</v>
      </c>
      <c r="AC1292" s="211" t="s">
        <v>8756</v>
      </c>
    </row>
    <row r="1293" spans="26:29">
      <c r="Z1293">
        <v>702</v>
      </c>
      <c r="AA1293" s="211" t="s">
        <v>6847</v>
      </c>
      <c r="AB1293" s="211" t="s">
        <v>12129</v>
      </c>
      <c r="AC1293" s="211" t="s">
        <v>8756</v>
      </c>
    </row>
    <row r="1294" spans="26:29">
      <c r="Z1294">
        <v>703</v>
      </c>
      <c r="AA1294" s="211" t="s">
        <v>6848</v>
      </c>
      <c r="AB1294" s="211" t="s">
        <v>12130</v>
      </c>
      <c r="AC1294" s="211" t="s">
        <v>8756</v>
      </c>
    </row>
    <row r="1295" spans="26:29">
      <c r="Z1295">
        <v>704</v>
      </c>
      <c r="AA1295" s="211" t="s">
        <v>6849</v>
      </c>
      <c r="AB1295" s="211" t="s">
        <v>12131</v>
      </c>
      <c r="AC1295" s="211" t="s">
        <v>8756</v>
      </c>
    </row>
    <row r="1296" spans="26:29">
      <c r="Z1296">
        <v>705</v>
      </c>
      <c r="AA1296" s="211" t="s">
        <v>6850</v>
      </c>
      <c r="AB1296" s="211" t="s">
        <v>12132</v>
      </c>
      <c r="AC1296" s="211" t="s">
        <v>8756</v>
      </c>
    </row>
    <row r="1297" spans="26:29">
      <c r="Z1297">
        <v>706</v>
      </c>
      <c r="AA1297" s="211" t="s">
        <v>6851</v>
      </c>
      <c r="AB1297" s="211" t="s">
        <v>12133</v>
      </c>
      <c r="AC1297" s="211" t="s">
        <v>8756</v>
      </c>
    </row>
    <row r="1298" spans="26:29">
      <c r="Z1298">
        <v>707</v>
      </c>
      <c r="AA1298" s="211" t="s">
        <v>6852</v>
      </c>
      <c r="AB1298" s="211" t="s">
        <v>12134</v>
      </c>
      <c r="AC1298" s="211" t="s">
        <v>8756</v>
      </c>
    </row>
    <row r="1299" spans="26:29">
      <c r="Z1299">
        <v>708</v>
      </c>
      <c r="AA1299" s="211" t="s">
        <v>6853</v>
      </c>
      <c r="AB1299" s="211" t="s">
        <v>12135</v>
      </c>
      <c r="AC1299" s="211" t="s">
        <v>8756</v>
      </c>
    </row>
    <row r="1300" spans="26:29">
      <c r="Z1300">
        <v>709</v>
      </c>
      <c r="AA1300" s="211" t="s">
        <v>6854</v>
      </c>
      <c r="AB1300" s="211" t="s">
        <v>12136</v>
      </c>
      <c r="AC1300" s="211" t="s">
        <v>8756</v>
      </c>
    </row>
    <row r="1301" spans="26:29">
      <c r="Z1301">
        <v>710</v>
      </c>
      <c r="AA1301" s="211" t="s">
        <v>6855</v>
      </c>
      <c r="AB1301" s="211" t="s">
        <v>12137</v>
      </c>
      <c r="AC1301" s="211" t="s">
        <v>8756</v>
      </c>
    </row>
    <row r="1302" spans="26:29">
      <c r="Z1302">
        <v>711</v>
      </c>
      <c r="AA1302" s="211" t="s">
        <v>6856</v>
      </c>
      <c r="AB1302" s="211" t="s">
        <v>12138</v>
      </c>
      <c r="AC1302" s="211" t="s">
        <v>8756</v>
      </c>
    </row>
    <row r="1303" spans="26:29">
      <c r="Z1303">
        <v>712</v>
      </c>
      <c r="AA1303" s="211" t="s">
        <v>6857</v>
      </c>
      <c r="AB1303" s="211" t="s">
        <v>12139</v>
      </c>
      <c r="AC1303" s="211" t="s">
        <v>8756</v>
      </c>
    </row>
    <row r="1304" spans="26:29">
      <c r="Z1304">
        <v>713</v>
      </c>
      <c r="AA1304" s="211" t="s">
        <v>6858</v>
      </c>
      <c r="AB1304" s="211" t="s">
        <v>12140</v>
      </c>
      <c r="AC1304" s="211" t="s">
        <v>8756</v>
      </c>
    </row>
    <row r="1305" spans="26:29">
      <c r="Z1305">
        <v>714</v>
      </c>
      <c r="AA1305" s="211" t="s">
        <v>6859</v>
      </c>
      <c r="AB1305" s="211" t="s">
        <v>12141</v>
      </c>
      <c r="AC1305" s="211" t="s">
        <v>8756</v>
      </c>
    </row>
    <row r="1306" spans="26:29">
      <c r="Z1306">
        <v>715</v>
      </c>
      <c r="AA1306" s="211" t="s">
        <v>6860</v>
      </c>
      <c r="AB1306" s="211" t="s">
        <v>12142</v>
      </c>
      <c r="AC1306" s="211" t="s">
        <v>8756</v>
      </c>
    </row>
    <row r="1307" spans="26:29">
      <c r="Z1307">
        <v>716</v>
      </c>
      <c r="AA1307" s="211" t="s">
        <v>6861</v>
      </c>
      <c r="AB1307" s="211" t="s">
        <v>12143</v>
      </c>
      <c r="AC1307" s="211" t="s">
        <v>8756</v>
      </c>
    </row>
    <row r="1308" spans="26:29">
      <c r="Z1308">
        <v>717</v>
      </c>
      <c r="AA1308" s="211" t="s">
        <v>6862</v>
      </c>
      <c r="AB1308" s="211" t="s">
        <v>12144</v>
      </c>
      <c r="AC1308" s="211" t="s">
        <v>8756</v>
      </c>
    </row>
    <row r="1309" spans="26:29">
      <c r="Z1309">
        <v>718</v>
      </c>
      <c r="AA1309" s="211" t="s">
        <v>6863</v>
      </c>
      <c r="AB1309" s="211" t="s">
        <v>12145</v>
      </c>
      <c r="AC1309" s="211" t="s">
        <v>8756</v>
      </c>
    </row>
    <row r="1310" spans="26:29">
      <c r="Z1310">
        <v>719</v>
      </c>
      <c r="AA1310" s="211" t="s">
        <v>6864</v>
      </c>
      <c r="AB1310" s="211" t="s">
        <v>12146</v>
      </c>
      <c r="AC1310" s="211" t="s">
        <v>8756</v>
      </c>
    </row>
    <row r="1311" spans="26:29">
      <c r="Z1311">
        <v>720</v>
      </c>
      <c r="AA1311" s="211" t="s">
        <v>6865</v>
      </c>
      <c r="AB1311" s="211" t="s">
        <v>12147</v>
      </c>
      <c r="AC1311" s="211" t="s">
        <v>8756</v>
      </c>
    </row>
    <row r="1312" spans="26:29">
      <c r="Z1312">
        <v>721</v>
      </c>
      <c r="AA1312" s="211" t="s">
        <v>6866</v>
      </c>
      <c r="AB1312" s="211" t="s">
        <v>12148</v>
      </c>
      <c r="AC1312" s="211" t="s">
        <v>8756</v>
      </c>
    </row>
    <row r="1313" spans="26:29">
      <c r="Z1313">
        <v>722</v>
      </c>
      <c r="AA1313" s="211" t="s">
        <v>6867</v>
      </c>
      <c r="AB1313" s="211" t="s">
        <v>12149</v>
      </c>
      <c r="AC1313" s="211" t="s">
        <v>8756</v>
      </c>
    </row>
    <row r="1314" spans="26:29">
      <c r="Z1314">
        <v>723</v>
      </c>
      <c r="AA1314" s="211" t="s">
        <v>6868</v>
      </c>
      <c r="AB1314" s="211" t="s">
        <v>12150</v>
      </c>
      <c r="AC1314" s="211" t="s">
        <v>8756</v>
      </c>
    </row>
    <row r="1315" spans="26:29">
      <c r="Z1315">
        <v>724</v>
      </c>
      <c r="AA1315" s="211" t="s">
        <v>6869</v>
      </c>
      <c r="AB1315" s="211" t="s">
        <v>12151</v>
      </c>
      <c r="AC1315" s="211" t="s">
        <v>8756</v>
      </c>
    </row>
    <row r="1316" spans="26:29">
      <c r="Z1316">
        <v>725</v>
      </c>
      <c r="AA1316" s="211" t="s">
        <v>6870</v>
      </c>
      <c r="AB1316" s="211" t="s">
        <v>12152</v>
      </c>
      <c r="AC1316" s="211" t="s">
        <v>8756</v>
      </c>
    </row>
    <row r="1317" spans="26:29">
      <c r="Z1317">
        <v>726</v>
      </c>
      <c r="AA1317" s="211" t="s">
        <v>6871</v>
      </c>
      <c r="AB1317" s="211" t="s">
        <v>12153</v>
      </c>
      <c r="AC1317" s="211" t="s">
        <v>8756</v>
      </c>
    </row>
    <row r="1318" spans="26:29">
      <c r="Z1318">
        <v>727</v>
      </c>
      <c r="AA1318" s="211" t="s">
        <v>6872</v>
      </c>
      <c r="AB1318" s="211" t="s">
        <v>12154</v>
      </c>
      <c r="AC1318" s="211" t="s">
        <v>8756</v>
      </c>
    </row>
    <row r="1319" spans="26:29">
      <c r="Z1319">
        <v>728</v>
      </c>
      <c r="AA1319" s="211" t="s">
        <v>6873</v>
      </c>
      <c r="AB1319" s="211" t="s">
        <v>12155</v>
      </c>
      <c r="AC1319" s="211" t="s">
        <v>8756</v>
      </c>
    </row>
    <row r="1320" spans="26:29">
      <c r="Z1320">
        <v>729</v>
      </c>
      <c r="AA1320" s="211" t="s">
        <v>6874</v>
      </c>
      <c r="AB1320" s="211" t="s">
        <v>12156</v>
      </c>
      <c r="AC1320" s="211" t="s">
        <v>8756</v>
      </c>
    </row>
    <row r="1321" spans="26:29">
      <c r="Z1321">
        <v>730</v>
      </c>
      <c r="AA1321" s="211" t="s">
        <v>6875</v>
      </c>
      <c r="AB1321" s="211" t="s">
        <v>12157</v>
      </c>
      <c r="AC1321" s="211" t="s">
        <v>8756</v>
      </c>
    </row>
    <row r="1322" spans="26:29">
      <c r="Z1322">
        <v>731</v>
      </c>
      <c r="AA1322" s="211" t="s">
        <v>6876</v>
      </c>
      <c r="AB1322" s="211" t="s">
        <v>12158</v>
      </c>
      <c r="AC1322" s="211" t="s">
        <v>8756</v>
      </c>
    </row>
    <row r="1323" spans="26:29">
      <c r="Z1323">
        <v>732</v>
      </c>
      <c r="AA1323" s="211" t="s">
        <v>6877</v>
      </c>
      <c r="AB1323" s="211" t="s">
        <v>12159</v>
      </c>
      <c r="AC1323" s="211" t="s">
        <v>8756</v>
      </c>
    </row>
    <row r="1324" spans="26:29">
      <c r="Z1324">
        <v>733</v>
      </c>
      <c r="AA1324" s="211" t="s">
        <v>6878</v>
      </c>
      <c r="AB1324" s="211" t="s">
        <v>12160</v>
      </c>
      <c r="AC1324" s="211" t="s">
        <v>8756</v>
      </c>
    </row>
    <row r="1325" spans="26:29">
      <c r="Z1325">
        <v>734</v>
      </c>
      <c r="AA1325" s="211" t="s">
        <v>6879</v>
      </c>
      <c r="AB1325" s="211" t="s">
        <v>12161</v>
      </c>
      <c r="AC1325" s="211" t="s">
        <v>8756</v>
      </c>
    </row>
    <row r="1326" spans="26:29">
      <c r="Z1326">
        <v>735</v>
      </c>
      <c r="AA1326" s="211" t="s">
        <v>6880</v>
      </c>
      <c r="AB1326" s="211" t="s">
        <v>12162</v>
      </c>
      <c r="AC1326" s="211" t="s">
        <v>8756</v>
      </c>
    </row>
    <row r="1327" spans="26:29">
      <c r="Z1327">
        <v>736</v>
      </c>
      <c r="AA1327" s="211" t="s">
        <v>6881</v>
      </c>
      <c r="AB1327" s="211" t="s">
        <v>12163</v>
      </c>
      <c r="AC1327" s="211" t="s">
        <v>8756</v>
      </c>
    </row>
    <row r="1328" spans="26:29">
      <c r="Z1328">
        <v>737</v>
      </c>
      <c r="AA1328" s="211" t="s">
        <v>6882</v>
      </c>
      <c r="AB1328" s="211" t="s">
        <v>12164</v>
      </c>
      <c r="AC1328" s="211" t="s">
        <v>8756</v>
      </c>
    </row>
    <row r="1329" spans="26:29">
      <c r="Z1329">
        <v>738</v>
      </c>
      <c r="AA1329" s="211" t="s">
        <v>6883</v>
      </c>
      <c r="AB1329" s="211" t="s">
        <v>12165</v>
      </c>
      <c r="AC1329" s="211" t="s">
        <v>8756</v>
      </c>
    </row>
    <row r="1330" spans="26:29">
      <c r="Z1330">
        <v>739</v>
      </c>
      <c r="AA1330" s="211" t="s">
        <v>6884</v>
      </c>
      <c r="AB1330" s="211" t="s">
        <v>12166</v>
      </c>
      <c r="AC1330" s="211" t="s">
        <v>8756</v>
      </c>
    </row>
    <row r="1331" spans="26:29">
      <c r="Z1331">
        <v>740</v>
      </c>
      <c r="AA1331" s="211" t="s">
        <v>6885</v>
      </c>
      <c r="AB1331" s="211" t="s">
        <v>12167</v>
      </c>
      <c r="AC1331" s="211" t="s">
        <v>8756</v>
      </c>
    </row>
    <row r="1332" spans="26:29">
      <c r="Z1332">
        <v>741</v>
      </c>
      <c r="AA1332" s="211" t="s">
        <v>6886</v>
      </c>
      <c r="AB1332" s="211" t="s">
        <v>12168</v>
      </c>
      <c r="AC1332" s="211" t="s">
        <v>8756</v>
      </c>
    </row>
    <row r="1333" spans="26:29">
      <c r="Z1333">
        <v>742</v>
      </c>
      <c r="AA1333" s="211" t="s">
        <v>6887</v>
      </c>
      <c r="AB1333" s="211" t="s">
        <v>12169</v>
      </c>
      <c r="AC1333" s="211" t="s">
        <v>8756</v>
      </c>
    </row>
    <row r="1334" spans="26:29">
      <c r="Z1334">
        <v>743</v>
      </c>
      <c r="AA1334" s="211" t="s">
        <v>6888</v>
      </c>
      <c r="AB1334" s="211" t="s">
        <v>12170</v>
      </c>
      <c r="AC1334" s="211" t="s">
        <v>8756</v>
      </c>
    </row>
    <row r="1335" spans="26:29">
      <c r="Z1335">
        <v>744</v>
      </c>
      <c r="AA1335" s="211" t="s">
        <v>6889</v>
      </c>
      <c r="AB1335" s="211" t="s">
        <v>12171</v>
      </c>
      <c r="AC1335" s="211" t="s">
        <v>8756</v>
      </c>
    </row>
    <row r="1336" spans="26:29">
      <c r="Z1336">
        <v>745</v>
      </c>
      <c r="AA1336" s="211" t="s">
        <v>6890</v>
      </c>
      <c r="AB1336" s="211" t="s">
        <v>12172</v>
      </c>
      <c r="AC1336" s="211" t="s">
        <v>8756</v>
      </c>
    </row>
    <row r="1337" spans="26:29">
      <c r="Z1337">
        <v>746</v>
      </c>
      <c r="AA1337" s="211" t="s">
        <v>6891</v>
      </c>
      <c r="AB1337" s="211" t="s">
        <v>12173</v>
      </c>
      <c r="AC1337" s="211" t="s">
        <v>8756</v>
      </c>
    </row>
    <row r="1338" spans="26:29">
      <c r="Z1338">
        <v>747</v>
      </c>
      <c r="AA1338" s="211" t="s">
        <v>6892</v>
      </c>
      <c r="AB1338" s="211" t="s">
        <v>12174</v>
      </c>
      <c r="AC1338" s="211" t="s">
        <v>8756</v>
      </c>
    </row>
    <row r="1339" spans="26:29">
      <c r="Z1339">
        <v>748</v>
      </c>
      <c r="AA1339" s="211" t="s">
        <v>6893</v>
      </c>
      <c r="AB1339" s="211" t="s">
        <v>12175</v>
      </c>
      <c r="AC1339" s="211" t="s">
        <v>8756</v>
      </c>
    </row>
    <row r="1340" spans="26:29">
      <c r="Z1340">
        <v>749</v>
      </c>
      <c r="AA1340" s="211" t="s">
        <v>6894</v>
      </c>
      <c r="AB1340" s="211" t="s">
        <v>12176</v>
      </c>
      <c r="AC1340" s="211" t="s">
        <v>8756</v>
      </c>
    </row>
    <row r="1341" spans="26:29">
      <c r="Z1341">
        <v>750</v>
      </c>
      <c r="AA1341" s="211" t="s">
        <v>6895</v>
      </c>
      <c r="AB1341" s="211" t="s">
        <v>12177</v>
      </c>
      <c r="AC1341" s="211" t="s">
        <v>8756</v>
      </c>
    </row>
    <row r="1342" spans="26:29">
      <c r="Z1342">
        <v>751</v>
      </c>
      <c r="AA1342" s="211" t="s">
        <v>6896</v>
      </c>
      <c r="AB1342" s="211" t="s">
        <v>12178</v>
      </c>
      <c r="AC1342" s="211" t="s">
        <v>8756</v>
      </c>
    </row>
    <row r="1343" spans="26:29">
      <c r="Z1343">
        <v>752</v>
      </c>
      <c r="AA1343" s="211" t="s">
        <v>6897</v>
      </c>
      <c r="AB1343" s="211" t="s">
        <v>12179</v>
      </c>
      <c r="AC1343" s="211" t="s">
        <v>8756</v>
      </c>
    </row>
    <row r="1344" spans="26:29">
      <c r="Z1344">
        <v>753</v>
      </c>
      <c r="AA1344" s="211" t="s">
        <v>6898</v>
      </c>
      <c r="AB1344" s="211" t="s">
        <v>12180</v>
      </c>
      <c r="AC1344" s="211" t="s">
        <v>8756</v>
      </c>
    </row>
    <row r="1345" spans="26:29">
      <c r="Z1345">
        <v>754</v>
      </c>
      <c r="AA1345" s="211" t="s">
        <v>6899</v>
      </c>
      <c r="AB1345" s="211" t="s">
        <v>12181</v>
      </c>
      <c r="AC1345" s="211" t="s">
        <v>8756</v>
      </c>
    </row>
    <row r="1346" spans="26:29">
      <c r="Z1346">
        <v>755</v>
      </c>
      <c r="AA1346" s="211" t="s">
        <v>6900</v>
      </c>
      <c r="AB1346" s="211" t="s">
        <v>12182</v>
      </c>
      <c r="AC1346" s="211" t="s">
        <v>8756</v>
      </c>
    </row>
    <row r="1347" spans="26:29">
      <c r="Z1347">
        <v>756</v>
      </c>
      <c r="AA1347" s="211" t="s">
        <v>6901</v>
      </c>
      <c r="AB1347" s="211" t="s">
        <v>12183</v>
      </c>
      <c r="AC1347" s="211" t="s">
        <v>8756</v>
      </c>
    </row>
    <row r="1348" spans="26:29">
      <c r="Z1348">
        <v>757</v>
      </c>
      <c r="AA1348" s="211" t="s">
        <v>6902</v>
      </c>
      <c r="AB1348" s="211" t="s">
        <v>12184</v>
      </c>
      <c r="AC1348" s="211" t="s">
        <v>8756</v>
      </c>
    </row>
    <row r="1349" spans="26:29">
      <c r="Z1349">
        <v>758</v>
      </c>
      <c r="AA1349" s="211" t="s">
        <v>6903</v>
      </c>
      <c r="AB1349" s="211" t="s">
        <v>12185</v>
      </c>
      <c r="AC1349" s="211" t="s">
        <v>8756</v>
      </c>
    </row>
    <row r="1350" spans="26:29">
      <c r="Z1350">
        <v>759</v>
      </c>
      <c r="AA1350" s="211" t="s">
        <v>6904</v>
      </c>
      <c r="AB1350" s="211" t="s">
        <v>12186</v>
      </c>
      <c r="AC1350" s="211" t="s">
        <v>8756</v>
      </c>
    </row>
    <row r="1351" spans="26:29">
      <c r="Z1351">
        <v>760</v>
      </c>
      <c r="AA1351" s="211" t="s">
        <v>6905</v>
      </c>
      <c r="AB1351" s="211" t="s">
        <v>12187</v>
      </c>
      <c r="AC1351" s="211" t="s">
        <v>8756</v>
      </c>
    </row>
    <row r="1352" spans="26:29">
      <c r="Z1352">
        <v>761</v>
      </c>
      <c r="AA1352" s="211" t="s">
        <v>6906</v>
      </c>
      <c r="AB1352" s="211" t="s">
        <v>12188</v>
      </c>
      <c r="AC1352" s="211" t="s">
        <v>8756</v>
      </c>
    </row>
    <row r="1353" spans="26:29">
      <c r="Z1353">
        <v>762</v>
      </c>
      <c r="AA1353" s="211" t="s">
        <v>6907</v>
      </c>
      <c r="AB1353" s="211" t="s">
        <v>12189</v>
      </c>
      <c r="AC1353" s="211" t="s">
        <v>8756</v>
      </c>
    </row>
    <row r="1354" spans="26:29">
      <c r="Z1354">
        <v>763</v>
      </c>
      <c r="AA1354" s="211" t="s">
        <v>6908</v>
      </c>
      <c r="AB1354" s="211" t="s">
        <v>12190</v>
      </c>
      <c r="AC1354" s="211" t="s">
        <v>8756</v>
      </c>
    </row>
    <row r="1355" spans="26:29">
      <c r="Z1355">
        <v>764</v>
      </c>
      <c r="AA1355" s="211" t="s">
        <v>6909</v>
      </c>
      <c r="AB1355" s="211" t="s">
        <v>12191</v>
      </c>
      <c r="AC1355" s="211" t="s">
        <v>8756</v>
      </c>
    </row>
    <row r="1356" spans="26:29">
      <c r="Z1356">
        <v>765</v>
      </c>
      <c r="AA1356" s="211" t="s">
        <v>6910</v>
      </c>
      <c r="AB1356" s="211" t="s">
        <v>12192</v>
      </c>
      <c r="AC1356" s="211" t="s">
        <v>8756</v>
      </c>
    </row>
    <row r="1357" spans="26:29">
      <c r="Z1357">
        <v>766</v>
      </c>
      <c r="AA1357" s="211" t="s">
        <v>6911</v>
      </c>
      <c r="AB1357" s="211" t="s">
        <v>12193</v>
      </c>
      <c r="AC1357" s="211" t="s">
        <v>8756</v>
      </c>
    </row>
    <row r="1358" spans="26:29">
      <c r="Z1358">
        <v>767</v>
      </c>
      <c r="AA1358" s="211" t="s">
        <v>6912</v>
      </c>
      <c r="AB1358" s="211" t="s">
        <v>12194</v>
      </c>
      <c r="AC1358" s="211" t="s">
        <v>8756</v>
      </c>
    </row>
    <row r="1359" spans="26:29">
      <c r="Z1359">
        <v>768</v>
      </c>
      <c r="AA1359" s="211" t="s">
        <v>6913</v>
      </c>
      <c r="AB1359" s="211" t="s">
        <v>12195</v>
      </c>
      <c r="AC1359" s="211" t="s">
        <v>8756</v>
      </c>
    </row>
    <row r="1360" spans="26:29">
      <c r="Z1360">
        <v>769</v>
      </c>
      <c r="AA1360" s="211" t="s">
        <v>6914</v>
      </c>
      <c r="AB1360" s="211" t="s">
        <v>12196</v>
      </c>
      <c r="AC1360" s="211" t="s">
        <v>8756</v>
      </c>
    </row>
    <row r="1361" spans="26:29">
      <c r="Z1361">
        <v>770</v>
      </c>
      <c r="AA1361" s="211" t="s">
        <v>6915</v>
      </c>
      <c r="AB1361" s="211" t="s">
        <v>12197</v>
      </c>
      <c r="AC1361" s="211" t="s">
        <v>8756</v>
      </c>
    </row>
    <row r="1362" spans="26:29">
      <c r="Z1362">
        <v>771</v>
      </c>
      <c r="AA1362" s="211" t="s">
        <v>6916</v>
      </c>
      <c r="AB1362" s="211" t="s">
        <v>12198</v>
      </c>
      <c r="AC1362" s="211" t="s">
        <v>8756</v>
      </c>
    </row>
    <row r="1363" spans="26:29">
      <c r="Z1363">
        <v>772</v>
      </c>
      <c r="AA1363" s="211" t="s">
        <v>6917</v>
      </c>
      <c r="AB1363" s="211" t="s">
        <v>12199</v>
      </c>
      <c r="AC1363" s="211" t="s">
        <v>8756</v>
      </c>
    </row>
    <row r="1364" spans="26:29">
      <c r="Z1364">
        <v>773</v>
      </c>
      <c r="AA1364" s="211" t="s">
        <v>6918</v>
      </c>
      <c r="AB1364" s="211" t="s">
        <v>12200</v>
      </c>
      <c r="AC1364" s="211" t="s">
        <v>8756</v>
      </c>
    </row>
    <row r="1365" spans="26:29">
      <c r="Z1365">
        <v>774</v>
      </c>
      <c r="AA1365" s="211" t="s">
        <v>6919</v>
      </c>
      <c r="AB1365" s="211" t="s">
        <v>12201</v>
      </c>
      <c r="AC1365" s="211" t="s">
        <v>8756</v>
      </c>
    </row>
    <row r="1366" spans="26:29">
      <c r="Z1366">
        <v>775</v>
      </c>
      <c r="AA1366" s="211" t="s">
        <v>6920</v>
      </c>
      <c r="AB1366" s="211" t="s">
        <v>12202</v>
      </c>
      <c r="AC1366" s="211" t="s">
        <v>8756</v>
      </c>
    </row>
    <row r="1367" spans="26:29">
      <c r="Z1367">
        <v>776</v>
      </c>
      <c r="AA1367" s="211" t="s">
        <v>6921</v>
      </c>
      <c r="AB1367" s="211" t="s">
        <v>12203</v>
      </c>
      <c r="AC1367" s="211" t="s">
        <v>8756</v>
      </c>
    </row>
    <row r="1368" spans="26:29">
      <c r="Z1368">
        <v>777</v>
      </c>
      <c r="AA1368" s="211" t="s">
        <v>6922</v>
      </c>
      <c r="AB1368" s="211" t="s">
        <v>12204</v>
      </c>
      <c r="AC1368" s="211" t="s">
        <v>8756</v>
      </c>
    </row>
    <row r="1369" spans="26:29">
      <c r="Z1369">
        <v>778</v>
      </c>
      <c r="AA1369" s="211" t="s">
        <v>6923</v>
      </c>
      <c r="AB1369" s="211" t="s">
        <v>12205</v>
      </c>
      <c r="AC1369" s="211" t="s">
        <v>8756</v>
      </c>
    </row>
    <row r="1370" spans="26:29">
      <c r="Z1370">
        <v>779</v>
      </c>
      <c r="AA1370" s="211" t="s">
        <v>6924</v>
      </c>
      <c r="AB1370" s="211" t="s">
        <v>12206</v>
      </c>
      <c r="AC1370" s="211" t="s">
        <v>8756</v>
      </c>
    </row>
    <row r="1371" spans="26:29">
      <c r="Z1371">
        <v>780</v>
      </c>
      <c r="AA1371" s="211" t="s">
        <v>6925</v>
      </c>
      <c r="AB1371" s="211" t="s">
        <v>12207</v>
      </c>
      <c r="AC1371" s="211" t="s">
        <v>8756</v>
      </c>
    </row>
    <row r="1372" spans="26:29">
      <c r="Z1372">
        <v>781</v>
      </c>
      <c r="AA1372" s="211" t="s">
        <v>6926</v>
      </c>
      <c r="AB1372" s="211" t="s">
        <v>12208</v>
      </c>
      <c r="AC1372" s="211" t="s">
        <v>8756</v>
      </c>
    </row>
    <row r="1373" spans="26:29">
      <c r="Z1373">
        <v>782</v>
      </c>
      <c r="AA1373" s="211" t="s">
        <v>6927</v>
      </c>
      <c r="AB1373" s="211" t="s">
        <v>12209</v>
      </c>
      <c r="AC1373" s="211" t="s">
        <v>8756</v>
      </c>
    </row>
    <row r="1374" spans="26:29">
      <c r="Z1374">
        <v>783</v>
      </c>
      <c r="AA1374" s="211" t="s">
        <v>6928</v>
      </c>
      <c r="AB1374" s="211" t="s">
        <v>12210</v>
      </c>
      <c r="AC1374" s="211" t="s">
        <v>8756</v>
      </c>
    </row>
    <row r="1375" spans="26:29">
      <c r="Z1375">
        <v>784</v>
      </c>
      <c r="AA1375" s="211" t="s">
        <v>6929</v>
      </c>
      <c r="AB1375" s="211" t="s">
        <v>12211</v>
      </c>
      <c r="AC1375" s="211" t="s">
        <v>8756</v>
      </c>
    </row>
    <row r="1376" spans="26:29">
      <c r="Z1376">
        <v>785</v>
      </c>
      <c r="AA1376" s="211" t="s">
        <v>6930</v>
      </c>
      <c r="AB1376" s="211" t="s">
        <v>12212</v>
      </c>
      <c r="AC1376" s="211" t="s">
        <v>8756</v>
      </c>
    </row>
    <row r="1377" spans="26:29">
      <c r="Z1377">
        <v>786</v>
      </c>
      <c r="AA1377" s="211" t="s">
        <v>6931</v>
      </c>
      <c r="AB1377" s="211" t="s">
        <v>12213</v>
      </c>
      <c r="AC1377" s="211" t="s">
        <v>8756</v>
      </c>
    </row>
    <row r="1378" spans="26:29">
      <c r="Z1378">
        <v>787</v>
      </c>
      <c r="AA1378" s="211" t="s">
        <v>6932</v>
      </c>
      <c r="AB1378" s="211" t="s">
        <v>12214</v>
      </c>
      <c r="AC1378" s="211" t="s">
        <v>8756</v>
      </c>
    </row>
    <row r="1379" spans="26:29">
      <c r="Z1379">
        <v>788</v>
      </c>
      <c r="AA1379" s="211" t="s">
        <v>6933</v>
      </c>
      <c r="AB1379" s="211" t="s">
        <v>12215</v>
      </c>
      <c r="AC1379" s="211" t="s">
        <v>8756</v>
      </c>
    </row>
    <row r="1380" spans="26:29">
      <c r="Z1380">
        <v>789</v>
      </c>
      <c r="AA1380" s="211" t="s">
        <v>6934</v>
      </c>
      <c r="AB1380" s="211" t="s">
        <v>12216</v>
      </c>
      <c r="AC1380" s="211" t="s">
        <v>8756</v>
      </c>
    </row>
    <row r="1381" spans="26:29">
      <c r="Z1381">
        <v>790</v>
      </c>
      <c r="AA1381" s="211" t="s">
        <v>6935</v>
      </c>
      <c r="AB1381" s="211" t="s">
        <v>12217</v>
      </c>
      <c r="AC1381" s="211" t="s">
        <v>8756</v>
      </c>
    </row>
    <row r="1382" spans="26:29">
      <c r="Z1382">
        <v>791</v>
      </c>
      <c r="AA1382" s="211" t="s">
        <v>6936</v>
      </c>
      <c r="AB1382" s="211" t="s">
        <v>12218</v>
      </c>
      <c r="AC1382" s="211" t="s">
        <v>8756</v>
      </c>
    </row>
    <row r="1383" spans="26:29">
      <c r="Z1383">
        <v>792</v>
      </c>
      <c r="AA1383" s="211" t="s">
        <v>6937</v>
      </c>
      <c r="AB1383" s="211" t="s">
        <v>12219</v>
      </c>
      <c r="AC1383" s="211" t="s">
        <v>8756</v>
      </c>
    </row>
    <row r="1384" spans="26:29">
      <c r="Z1384">
        <v>793</v>
      </c>
      <c r="AA1384" s="211" t="s">
        <v>6938</v>
      </c>
      <c r="AB1384" s="211" t="s">
        <v>12220</v>
      </c>
      <c r="AC1384" s="211" t="s">
        <v>8756</v>
      </c>
    </row>
    <row r="1385" spans="26:29">
      <c r="Z1385">
        <v>794</v>
      </c>
      <c r="AA1385" s="211" t="s">
        <v>6939</v>
      </c>
      <c r="AB1385" s="211" t="s">
        <v>12221</v>
      </c>
      <c r="AC1385" s="211" t="s">
        <v>8756</v>
      </c>
    </row>
    <row r="1386" spans="26:29">
      <c r="Z1386">
        <v>795</v>
      </c>
      <c r="AA1386" s="211" t="s">
        <v>6940</v>
      </c>
      <c r="AB1386" s="211" t="s">
        <v>12222</v>
      </c>
      <c r="AC1386" s="211" t="s">
        <v>8756</v>
      </c>
    </row>
    <row r="1387" spans="26:29">
      <c r="Z1387">
        <v>796</v>
      </c>
      <c r="AA1387" s="211" t="s">
        <v>6941</v>
      </c>
      <c r="AB1387" s="211" t="s">
        <v>12223</v>
      </c>
      <c r="AC1387" s="211" t="s">
        <v>8756</v>
      </c>
    </row>
    <row r="1388" spans="26:29">
      <c r="Z1388">
        <v>797</v>
      </c>
      <c r="AA1388" s="211" t="s">
        <v>6942</v>
      </c>
      <c r="AB1388" s="211" t="s">
        <v>12224</v>
      </c>
      <c r="AC1388" s="211" t="s">
        <v>8756</v>
      </c>
    </row>
    <row r="1389" spans="26:29">
      <c r="Z1389">
        <v>798</v>
      </c>
      <c r="AA1389" s="211" t="s">
        <v>6943</v>
      </c>
      <c r="AB1389" s="211" t="s">
        <v>12225</v>
      </c>
      <c r="AC1389" s="211" t="s">
        <v>8756</v>
      </c>
    </row>
    <row r="1390" spans="26:29">
      <c r="Z1390">
        <v>799</v>
      </c>
      <c r="AA1390" s="211" t="s">
        <v>6944</v>
      </c>
      <c r="AB1390" s="211" t="s">
        <v>12226</v>
      </c>
      <c r="AC1390" s="211" t="s">
        <v>8756</v>
      </c>
    </row>
    <row r="1391" spans="26:29">
      <c r="Z1391">
        <v>800</v>
      </c>
      <c r="AA1391" s="211" t="s">
        <v>6945</v>
      </c>
      <c r="AB1391" s="211" t="s">
        <v>12227</v>
      </c>
      <c r="AC1391" s="211" t="s">
        <v>8756</v>
      </c>
    </row>
    <row r="1392" spans="26:29">
      <c r="Z1392">
        <v>801</v>
      </c>
      <c r="AA1392" s="211" t="s">
        <v>6946</v>
      </c>
      <c r="AB1392" s="211" t="s">
        <v>12228</v>
      </c>
      <c r="AC1392" s="211" t="s">
        <v>8756</v>
      </c>
    </row>
    <row r="1393" spans="26:29">
      <c r="Z1393">
        <v>802</v>
      </c>
      <c r="AA1393" s="211" t="s">
        <v>6947</v>
      </c>
      <c r="AB1393" s="211" t="s">
        <v>12229</v>
      </c>
      <c r="AC1393" s="211" t="s">
        <v>8756</v>
      </c>
    </row>
    <row r="1394" spans="26:29">
      <c r="Z1394">
        <v>803</v>
      </c>
      <c r="AA1394" s="211" t="s">
        <v>6948</v>
      </c>
      <c r="AB1394" s="211" t="s">
        <v>12230</v>
      </c>
      <c r="AC1394" s="211" t="s">
        <v>8756</v>
      </c>
    </row>
    <row r="1395" spans="26:29">
      <c r="Z1395">
        <v>804</v>
      </c>
      <c r="AA1395" s="211" t="s">
        <v>6949</v>
      </c>
      <c r="AB1395" s="211" t="s">
        <v>12231</v>
      </c>
      <c r="AC1395" s="211" t="s">
        <v>8756</v>
      </c>
    </row>
    <row r="1396" spans="26:29">
      <c r="Z1396">
        <v>805</v>
      </c>
      <c r="AA1396" s="211" t="s">
        <v>6950</v>
      </c>
      <c r="AB1396" s="211" t="s">
        <v>12232</v>
      </c>
      <c r="AC1396" s="211" t="s">
        <v>8756</v>
      </c>
    </row>
    <row r="1397" spans="26:29">
      <c r="Z1397">
        <v>806</v>
      </c>
      <c r="AA1397" s="211" t="s">
        <v>6951</v>
      </c>
      <c r="AB1397" s="211" t="s">
        <v>12233</v>
      </c>
      <c r="AC1397" s="211" t="s">
        <v>8756</v>
      </c>
    </row>
    <row r="1398" spans="26:29">
      <c r="Z1398">
        <v>807</v>
      </c>
      <c r="AA1398" s="211" t="s">
        <v>6952</v>
      </c>
      <c r="AB1398" s="211" t="s">
        <v>12234</v>
      </c>
      <c r="AC1398" s="211" t="s">
        <v>8756</v>
      </c>
    </row>
    <row r="1399" spans="26:29">
      <c r="Z1399">
        <v>808</v>
      </c>
      <c r="AA1399" s="211" t="s">
        <v>6953</v>
      </c>
      <c r="AB1399" s="211" t="s">
        <v>12235</v>
      </c>
      <c r="AC1399" s="211" t="s">
        <v>8756</v>
      </c>
    </row>
    <row r="1400" spans="26:29">
      <c r="Z1400">
        <v>809</v>
      </c>
      <c r="AA1400" s="211" t="s">
        <v>6954</v>
      </c>
      <c r="AB1400" s="211" t="s">
        <v>12236</v>
      </c>
      <c r="AC1400" s="211" t="s">
        <v>8756</v>
      </c>
    </row>
    <row r="1401" spans="26:29">
      <c r="Z1401">
        <v>810</v>
      </c>
      <c r="AA1401" s="211" t="s">
        <v>6955</v>
      </c>
      <c r="AB1401" s="211" t="s">
        <v>12237</v>
      </c>
      <c r="AC1401" s="211" t="s">
        <v>8756</v>
      </c>
    </row>
    <row r="1402" spans="26:29">
      <c r="Z1402">
        <v>811</v>
      </c>
      <c r="AA1402" s="211" t="s">
        <v>6956</v>
      </c>
      <c r="AB1402" s="211" t="s">
        <v>12238</v>
      </c>
      <c r="AC1402" s="211" t="s">
        <v>8756</v>
      </c>
    </row>
    <row r="1403" spans="26:29">
      <c r="Z1403">
        <v>812</v>
      </c>
      <c r="AA1403" s="211" t="s">
        <v>6957</v>
      </c>
      <c r="AB1403" s="211" t="s">
        <v>12239</v>
      </c>
      <c r="AC1403" s="211" t="s">
        <v>8756</v>
      </c>
    </row>
    <row r="1404" spans="26:29">
      <c r="Z1404">
        <v>813</v>
      </c>
      <c r="AA1404" s="211" t="s">
        <v>6958</v>
      </c>
      <c r="AB1404" s="211" t="s">
        <v>12240</v>
      </c>
      <c r="AC1404" s="211" t="s">
        <v>8756</v>
      </c>
    </row>
    <row r="1405" spans="26:29">
      <c r="Z1405">
        <v>814</v>
      </c>
      <c r="AA1405" s="211" t="s">
        <v>6959</v>
      </c>
      <c r="AB1405" s="211" t="s">
        <v>12241</v>
      </c>
      <c r="AC1405" s="211" t="s">
        <v>8756</v>
      </c>
    </row>
    <row r="1406" spans="26:29">
      <c r="Z1406">
        <v>815</v>
      </c>
      <c r="AA1406" s="211" t="s">
        <v>6960</v>
      </c>
      <c r="AB1406" s="211" t="s">
        <v>12242</v>
      </c>
      <c r="AC1406" s="211" t="s">
        <v>8756</v>
      </c>
    </row>
    <row r="1407" spans="26:29">
      <c r="Z1407">
        <v>816</v>
      </c>
      <c r="AA1407" s="211" t="s">
        <v>6961</v>
      </c>
      <c r="AB1407" s="211" t="s">
        <v>12243</v>
      </c>
      <c r="AC1407" s="211" t="s">
        <v>8756</v>
      </c>
    </row>
    <row r="1408" spans="26:29">
      <c r="Z1408">
        <v>817</v>
      </c>
      <c r="AA1408" s="211" t="s">
        <v>6962</v>
      </c>
      <c r="AB1408" s="211" t="s">
        <v>12244</v>
      </c>
      <c r="AC1408" s="211" t="s">
        <v>8756</v>
      </c>
    </row>
    <row r="1409" spans="26:29">
      <c r="Z1409">
        <v>818</v>
      </c>
      <c r="AA1409" s="211" t="s">
        <v>6963</v>
      </c>
      <c r="AB1409" s="211" t="s">
        <v>12245</v>
      </c>
      <c r="AC1409" s="211" t="s">
        <v>8756</v>
      </c>
    </row>
    <row r="1410" spans="26:29">
      <c r="Z1410">
        <v>819</v>
      </c>
      <c r="AA1410" s="211" t="s">
        <v>6964</v>
      </c>
      <c r="AB1410" s="211" t="s">
        <v>12246</v>
      </c>
      <c r="AC1410" s="211" t="s">
        <v>8756</v>
      </c>
    </row>
    <row r="1411" spans="26:29">
      <c r="Z1411">
        <v>820</v>
      </c>
      <c r="AA1411" s="211" t="s">
        <v>6965</v>
      </c>
      <c r="AB1411" s="211" t="s">
        <v>12247</v>
      </c>
      <c r="AC1411" s="211" t="s">
        <v>8756</v>
      </c>
    </row>
    <row r="1412" spans="26:29">
      <c r="Z1412">
        <v>821</v>
      </c>
      <c r="AA1412" s="211" t="s">
        <v>6966</v>
      </c>
      <c r="AB1412" s="211" t="s">
        <v>12248</v>
      </c>
      <c r="AC1412" s="211" t="s">
        <v>8756</v>
      </c>
    </row>
    <row r="1413" spans="26:29">
      <c r="Z1413">
        <v>822</v>
      </c>
      <c r="AA1413" s="211" t="s">
        <v>6967</v>
      </c>
      <c r="AB1413" s="211" t="s">
        <v>12249</v>
      </c>
      <c r="AC1413" s="211" t="s">
        <v>8756</v>
      </c>
    </row>
    <row r="1414" spans="26:29">
      <c r="Z1414">
        <v>823</v>
      </c>
      <c r="AA1414" s="211" t="s">
        <v>6968</v>
      </c>
      <c r="AB1414" s="211" t="s">
        <v>12250</v>
      </c>
      <c r="AC1414" s="211" t="s">
        <v>8756</v>
      </c>
    </row>
    <row r="1415" spans="26:29">
      <c r="Z1415">
        <v>824</v>
      </c>
      <c r="AA1415" s="211" t="s">
        <v>6969</v>
      </c>
      <c r="AB1415" s="211" t="s">
        <v>12251</v>
      </c>
      <c r="AC1415" s="211" t="s">
        <v>8756</v>
      </c>
    </row>
    <row r="1416" spans="26:29">
      <c r="Z1416">
        <v>825</v>
      </c>
      <c r="AA1416" s="211" t="s">
        <v>6970</v>
      </c>
      <c r="AB1416" s="211" t="s">
        <v>12252</v>
      </c>
      <c r="AC1416" s="211" t="s">
        <v>8756</v>
      </c>
    </row>
    <row r="1417" spans="26:29">
      <c r="Z1417">
        <v>826</v>
      </c>
      <c r="AA1417" s="211" t="s">
        <v>6971</v>
      </c>
      <c r="AB1417" s="211" t="s">
        <v>12253</v>
      </c>
      <c r="AC1417" s="211" t="s">
        <v>8756</v>
      </c>
    </row>
    <row r="1418" spans="26:29">
      <c r="Z1418">
        <v>827</v>
      </c>
      <c r="AA1418" s="211" t="s">
        <v>6972</v>
      </c>
      <c r="AB1418" s="211" t="s">
        <v>12254</v>
      </c>
      <c r="AC1418" s="211" t="s">
        <v>8756</v>
      </c>
    </row>
    <row r="1419" spans="26:29">
      <c r="Z1419">
        <v>828</v>
      </c>
      <c r="AA1419" s="211" t="s">
        <v>6973</v>
      </c>
      <c r="AB1419" s="211" t="s">
        <v>12255</v>
      </c>
      <c r="AC1419" s="211" t="s">
        <v>8756</v>
      </c>
    </row>
    <row r="1420" spans="26:29">
      <c r="Z1420">
        <v>829</v>
      </c>
      <c r="AA1420" s="211" t="s">
        <v>7722</v>
      </c>
      <c r="AB1420" s="211" t="s">
        <v>12256</v>
      </c>
      <c r="AC1420" s="211" t="s">
        <v>8756</v>
      </c>
    </row>
    <row r="1421" spans="26:29">
      <c r="Z1421">
        <v>830</v>
      </c>
      <c r="AA1421" s="211" t="s">
        <v>7723</v>
      </c>
      <c r="AB1421" s="211" t="s">
        <v>12257</v>
      </c>
      <c r="AC1421" s="211" t="s">
        <v>8756</v>
      </c>
    </row>
    <row r="1422" spans="26:29">
      <c r="Z1422">
        <v>831</v>
      </c>
      <c r="AA1422" s="211" t="s">
        <v>7724</v>
      </c>
      <c r="AB1422" s="211" t="s">
        <v>12258</v>
      </c>
      <c r="AC1422" s="211" t="s">
        <v>8756</v>
      </c>
    </row>
    <row r="1423" spans="26:29">
      <c r="Z1423">
        <v>832</v>
      </c>
      <c r="AA1423" s="211" t="s">
        <v>7725</v>
      </c>
      <c r="AB1423" s="211" t="s">
        <v>12259</v>
      </c>
      <c r="AC1423" s="211" t="s">
        <v>8756</v>
      </c>
    </row>
    <row r="1424" spans="26:29">
      <c r="Z1424">
        <v>833</v>
      </c>
      <c r="AA1424" s="211" t="s">
        <v>7726</v>
      </c>
      <c r="AB1424" s="211" t="s">
        <v>12260</v>
      </c>
      <c r="AC1424" s="211" t="s">
        <v>8756</v>
      </c>
    </row>
    <row r="1425" spans="26:29">
      <c r="Z1425">
        <v>834</v>
      </c>
      <c r="AA1425" s="211" t="s">
        <v>7727</v>
      </c>
      <c r="AB1425" s="211" t="s">
        <v>12261</v>
      </c>
      <c r="AC1425" s="211" t="s">
        <v>8756</v>
      </c>
    </row>
    <row r="1426" spans="26:29">
      <c r="Z1426">
        <v>835</v>
      </c>
      <c r="AA1426" s="211" t="s">
        <v>7728</v>
      </c>
      <c r="AB1426" s="211" t="s">
        <v>12262</v>
      </c>
      <c r="AC1426" s="211" t="s">
        <v>8756</v>
      </c>
    </row>
    <row r="1427" spans="26:29">
      <c r="Z1427">
        <v>836</v>
      </c>
      <c r="AA1427" s="211" t="s">
        <v>7729</v>
      </c>
      <c r="AB1427" s="211" t="s">
        <v>12263</v>
      </c>
      <c r="AC1427" s="211" t="s">
        <v>8756</v>
      </c>
    </row>
    <row r="1428" spans="26:29">
      <c r="Z1428">
        <v>837</v>
      </c>
      <c r="AA1428" s="211" t="s">
        <v>7730</v>
      </c>
      <c r="AB1428" s="211" t="s">
        <v>12264</v>
      </c>
      <c r="AC1428" s="211" t="s">
        <v>8756</v>
      </c>
    </row>
    <row r="1429" spans="26:29">
      <c r="Z1429">
        <v>838</v>
      </c>
      <c r="AA1429" s="211" t="s">
        <v>7731</v>
      </c>
      <c r="AB1429" s="211" t="s">
        <v>12265</v>
      </c>
      <c r="AC1429" s="211" t="s">
        <v>8756</v>
      </c>
    </row>
    <row r="1430" spans="26:29">
      <c r="Z1430">
        <v>839</v>
      </c>
      <c r="AA1430" s="211" t="s">
        <v>7732</v>
      </c>
      <c r="AB1430" s="211" t="s">
        <v>12266</v>
      </c>
      <c r="AC1430" s="211" t="s">
        <v>8756</v>
      </c>
    </row>
    <row r="1431" spans="26:29">
      <c r="Z1431">
        <v>840</v>
      </c>
      <c r="AA1431" s="211" t="s">
        <v>7733</v>
      </c>
      <c r="AB1431" s="211" t="s">
        <v>12267</v>
      </c>
      <c r="AC1431" s="211" t="s">
        <v>8756</v>
      </c>
    </row>
    <row r="1432" spans="26:29">
      <c r="Z1432">
        <v>841</v>
      </c>
      <c r="AA1432" s="211" t="s">
        <v>7734</v>
      </c>
      <c r="AB1432" s="211" t="s">
        <v>12268</v>
      </c>
      <c r="AC1432" s="211" t="s">
        <v>8756</v>
      </c>
    </row>
    <row r="1433" spans="26:29">
      <c r="Z1433">
        <v>842</v>
      </c>
      <c r="AA1433" s="211" t="s">
        <v>7735</v>
      </c>
      <c r="AB1433" s="211" t="s">
        <v>12269</v>
      </c>
      <c r="AC1433" s="211" t="s">
        <v>8756</v>
      </c>
    </row>
    <row r="1434" spans="26:29">
      <c r="Z1434">
        <v>843</v>
      </c>
      <c r="AA1434" s="211" t="s">
        <v>7736</v>
      </c>
      <c r="AB1434" s="211" t="s">
        <v>12270</v>
      </c>
      <c r="AC1434" s="211" t="s">
        <v>8756</v>
      </c>
    </row>
    <row r="1435" spans="26:29">
      <c r="Z1435">
        <v>844</v>
      </c>
      <c r="AA1435" s="211" t="s">
        <v>7737</v>
      </c>
      <c r="AB1435" s="211" t="s">
        <v>12271</v>
      </c>
      <c r="AC1435" s="211" t="s">
        <v>8756</v>
      </c>
    </row>
    <row r="1436" spans="26:29">
      <c r="Z1436">
        <v>845</v>
      </c>
      <c r="AA1436" s="211" t="s">
        <v>7738</v>
      </c>
      <c r="AB1436" s="211" t="s">
        <v>12272</v>
      </c>
      <c r="AC1436" s="211" t="s">
        <v>8756</v>
      </c>
    </row>
    <row r="1437" spans="26:29">
      <c r="Z1437">
        <v>846</v>
      </c>
      <c r="AA1437" s="211" t="s">
        <v>7739</v>
      </c>
      <c r="AB1437" s="211" t="s">
        <v>12273</v>
      </c>
      <c r="AC1437" s="211" t="s">
        <v>8756</v>
      </c>
    </row>
    <row r="1438" spans="26:29">
      <c r="Z1438">
        <v>847</v>
      </c>
      <c r="AA1438" s="211" t="s">
        <v>7740</v>
      </c>
      <c r="AB1438" s="211" t="s">
        <v>12274</v>
      </c>
      <c r="AC1438" s="211" t="s">
        <v>8756</v>
      </c>
    </row>
    <row r="1439" spans="26:29">
      <c r="Z1439">
        <v>848</v>
      </c>
      <c r="AA1439" s="211" t="s">
        <v>7741</v>
      </c>
      <c r="AB1439" s="211" t="s">
        <v>12275</v>
      </c>
      <c r="AC1439" s="211" t="s">
        <v>8756</v>
      </c>
    </row>
    <row r="1440" spans="26:29">
      <c r="Z1440">
        <v>849</v>
      </c>
      <c r="AA1440" s="211" t="s">
        <v>7742</v>
      </c>
      <c r="AB1440" s="211" t="s">
        <v>12276</v>
      </c>
      <c r="AC1440" s="211" t="s">
        <v>8756</v>
      </c>
    </row>
    <row r="1441" spans="26:29">
      <c r="Z1441">
        <v>850</v>
      </c>
      <c r="AA1441" s="211" t="s">
        <v>7743</v>
      </c>
      <c r="AB1441" s="211" t="s">
        <v>12277</v>
      </c>
      <c r="AC1441" s="211" t="s">
        <v>8756</v>
      </c>
    </row>
    <row r="1442" spans="26:29">
      <c r="Z1442">
        <v>851</v>
      </c>
      <c r="AA1442" s="211" t="s">
        <v>7744</v>
      </c>
      <c r="AB1442" s="211" t="s">
        <v>12278</v>
      </c>
      <c r="AC1442" s="211" t="s">
        <v>8756</v>
      </c>
    </row>
    <row r="1443" spans="26:29">
      <c r="Z1443">
        <v>852</v>
      </c>
      <c r="AA1443" s="211" t="s">
        <v>7745</v>
      </c>
      <c r="AB1443" s="211" t="s">
        <v>12279</v>
      </c>
      <c r="AC1443" s="211" t="s">
        <v>8756</v>
      </c>
    </row>
    <row r="1444" spans="26:29">
      <c r="Z1444">
        <v>853</v>
      </c>
      <c r="AA1444" s="211" t="s">
        <v>7746</v>
      </c>
      <c r="AB1444" s="211" t="s">
        <v>12280</v>
      </c>
      <c r="AC1444" s="211" t="s">
        <v>8756</v>
      </c>
    </row>
    <row r="1445" spans="26:29">
      <c r="Z1445">
        <v>854</v>
      </c>
      <c r="AA1445" s="211" t="s">
        <v>7747</v>
      </c>
      <c r="AB1445" s="211" t="s">
        <v>12281</v>
      </c>
      <c r="AC1445" s="211" t="s">
        <v>8756</v>
      </c>
    </row>
    <row r="1446" spans="26:29">
      <c r="Z1446">
        <v>855</v>
      </c>
      <c r="AA1446" s="211" t="s">
        <v>7748</v>
      </c>
      <c r="AB1446" s="211" t="s">
        <v>12282</v>
      </c>
      <c r="AC1446" s="211" t="s">
        <v>8756</v>
      </c>
    </row>
    <row r="1447" spans="26:29">
      <c r="Z1447">
        <v>856</v>
      </c>
      <c r="AA1447" s="211" t="s">
        <v>7749</v>
      </c>
      <c r="AB1447" s="211" t="s">
        <v>12283</v>
      </c>
      <c r="AC1447" s="211" t="s">
        <v>8756</v>
      </c>
    </row>
    <row r="1448" spans="26:29">
      <c r="Z1448">
        <v>857</v>
      </c>
      <c r="AA1448" s="211" t="s">
        <v>7750</v>
      </c>
      <c r="AB1448" s="211" t="s">
        <v>12284</v>
      </c>
      <c r="AC1448" s="211" t="s">
        <v>8756</v>
      </c>
    </row>
    <row r="1449" spans="26:29">
      <c r="Z1449">
        <v>858</v>
      </c>
      <c r="AA1449" s="211" t="s">
        <v>7751</v>
      </c>
      <c r="AB1449" s="211" t="s">
        <v>12285</v>
      </c>
      <c r="AC1449" s="211" t="s">
        <v>8756</v>
      </c>
    </row>
    <row r="1450" spans="26:29">
      <c r="Z1450">
        <v>859</v>
      </c>
      <c r="AA1450" s="211" t="s">
        <v>7752</v>
      </c>
      <c r="AB1450" s="211" t="s">
        <v>12286</v>
      </c>
      <c r="AC1450" s="211" t="s">
        <v>8756</v>
      </c>
    </row>
    <row r="1451" spans="26:29">
      <c r="Z1451">
        <v>860</v>
      </c>
      <c r="AA1451" s="211" t="s">
        <v>7753</v>
      </c>
      <c r="AB1451" s="211" t="s">
        <v>12287</v>
      </c>
      <c r="AC1451" s="211" t="s">
        <v>8756</v>
      </c>
    </row>
    <row r="1452" spans="26:29">
      <c r="Z1452">
        <v>861</v>
      </c>
      <c r="AA1452" s="211" t="s">
        <v>7754</v>
      </c>
      <c r="AB1452" s="211" t="s">
        <v>12288</v>
      </c>
      <c r="AC1452" s="211" t="s">
        <v>8756</v>
      </c>
    </row>
    <row r="1453" spans="26:29">
      <c r="Z1453">
        <v>862</v>
      </c>
      <c r="AA1453" s="211" t="s">
        <v>7755</v>
      </c>
      <c r="AB1453" s="211" t="s">
        <v>12289</v>
      </c>
      <c r="AC1453" s="211" t="s">
        <v>8756</v>
      </c>
    </row>
    <row r="1454" spans="26:29">
      <c r="Z1454">
        <v>863</v>
      </c>
      <c r="AA1454" s="211" t="s">
        <v>7756</v>
      </c>
      <c r="AB1454" s="211" t="s">
        <v>12290</v>
      </c>
      <c r="AC1454" s="211" t="s">
        <v>8756</v>
      </c>
    </row>
    <row r="1455" spans="26:29">
      <c r="Z1455">
        <v>864</v>
      </c>
      <c r="AA1455" s="211" t="s">
        <v>7757</v>
      </c>
      <c r="AB1455" s="211" t="s">
        <v>12291</v>
      </c>
      <c r="AC1455" s="211" t="s">
        <v>8756</v>
      </c>
    </row>
    <row r="1456" spans="26:29">
      <c r="Z1456">
        <v>865</v>
      </c>
      <c r="AA1456" s="211" t="s">
        <v>7758</v>
      </c>
      <c r="AB1456" s="211" t="s">
        <v>12292</v>
      </c>
      <c r="AC1456" s="211" t="s">
        <v>8756</v>
      </c>
    </row>
    <row r="1457" spans="26:29">
      <c r="Z1457">
        <v>866</v>
      </c>
      <c r="AA1457" s="211" t="s">
        <v>7759</v>
      </c>
      <c r="AB1457" s="211" t="s">
        <v>12293</v>
      </c>
      <c r="AC1457" s="211" t="s">
        <v>8756</v>
      </c>
    </row>
    <row r="1458" spans="26:29">
      <c r="Z1458">
        <v>867</v>
      </c>
      <c r="AA1458" s="211" t="s">
        <v>7760</v>
      </c>
      <c r="AB1458" s="211" t="s">
        <v>12294</v>
      </c>
      <c r="AC1458" s="211" t="s">
        <v>8756</v>
      </c>
    </row>
    <row r="1459" spans="26:29">
      <c r="Z1459">
        <v>868</v>
      </c>
      <c r="AA1459" s="211" t="s">
        <v>7761</v>
      </c>
      <c r="AB1459" s="211" t="s">
        <v>12295</v>
      </c>
      <c r="AC1459" s="211" t="s">
        <v>8756</v>
      </c>
    </row>
    <row r="1460" spans="26:29">
      <c r="Z1460">
        <v>869</v>
      </c>
      <c r="AA1460" s="211" t="s">
        <v>7762</v>
      </c>
      <c r="AB1460" s="211" t="s">
        <v>12296</v>
      </c>
      <c r="AC1460" s="211" t="s">
        <v>8756</v>
      </c>
    </row>
    <row r="1461" spans="26:29">
      <c r="Z1461">
        <v>870</v>
      </c>
      <c r="AA1461" s="211" t="s">
        <v>7763</v>
      </c>
      <c r="AB1461" s="211" t="s">
        <v>12297</v>
      </c>
      <c r="AC1461" s="211" t="s">
        <v>8756</v>
      </c>
    </row>
    <row r="1462" spans="26:29">
      <c r="Z1462">
        <v>871</v>
      </c>
      <c r="AA1462" s="211" t="s">
        <v>7764</v>
      </c>
      <c r="AB1462" s="211" t="s">
        <v>12298</v>
      </c>
      <c r="AC1462" s="211" t="s">
        <v>8756</v>
      </c>
    </row>
    <row r="1463" spans="26:29">
      <c r="Z1463">
        <v>872</v>
      </c>
      <c r="AA1463" s="211" t="s">
        <v>7765</v>
      </c>
      <c r="AB1463" s="211" t="s">
        <v>12299</v>
      </c>
      <c r="AC1463" s="211" t="s">
        <v>8756</v>
      </c>
    </row>
    <row r="1464" spans="26:29">
      <c r="Z1464">
        <v>873</v>
      </c>
      <c r="AA1464" s="211" t="s">
        <v>7766</v>
      </c>
      <c r="AB1464" s="211" t="s">
        <v>12300</v>
      </c>
      <c r="AC1464" s="211" t="s">
        <v>8756</v>
      </c>
    </row>
    <row r="1465" spans="26:29">
      <c r="Z1465">
        <v>874</v>
      </c>
      <c r="AA1465" s="211" t="s">
        <v>7767</v>
      </c>
      <c r="AB1465" s="211" t="s">
        <v>12301</v>
      </c>
      <c r="AC1465" s="211" t="s">
        <v>8756</v>
      </c>
    </row>
    <row r="1466" spans="26:29">
      <c r="Z1466">
        <v>875</v>
      </c>
      <c r="AA1466" s="211" t="s">
        <v>7768</v>
      </c>
      <c r="AB1466" s="211" t="s">
        <v>12302</v>
      </c>
      <c r="AC1466" s="211" t="s">
        <v>8756</v>
      </c>
    </row>
    <row r="1467" spans="26:29">
      <c r="Z1467">
        <v>876</v>
      </c>
      <c r="AA1467" s="211" t="s">
        <v>7769</v>
      </c>
      <c r="AB1467" s="211" t="s">
        <v>12303</v>
      </c>
      <c r="AC1467" s="211" t="s">
        <v>8756</v>
      </c>
    </row>
    <row r="1468" spans="26:29">
      <c r="Z1468">
        <v>877</v>
      </c>
      <c r="AA1468" s="211" t="s">
        <v>7770</v>
      </c>
      <c r="AB1468" s="211" t="s">
        <v>12304</v>
      </c>
      <c r="AC1468" s="211" t="s">
        <v>8756</v>
      </c>
    </row>
    <row r="1469" spans="26:29">
      <c r="Z1469">
        <v>878</v>
      </c>
      <c r="AA1469" s="211" t="s">
        <v>7771</v>
      </c>
      <c r="AB1469" s="211" t="s">
        <v>12305</v>
      </c>
      <c r="AC1469" s="211" t="s">
        <v>8756</v>
      </c>
    </row>
    <row r="1470" spans="26:29">
      <c r="Z1470">
        <v>879</v>
      </c>
      <c r="AA1470" s="211" t="s">
        <v>7772</v>
      </c>
      <c r="AB1470" s="211" t="s">
        <v>12306</v>
      </c>
      <c r="AC1470" s="211" t="s">
        <v>8756</v>
      </c>
    </row>
    <row r="1471" spans="26:29">
      <c r="Z1471">
        <v>880</v>
      </c>
      <c r="AA1471" s="211" t="s">
        <v>7773</v>
      </c>
      <c r="AB1471" s="211" t="s">
        <v>12307</v>
      </c>
      <c r="AC1471" s="211" t="s">
        <v>8756</v>
      </c>
    </row>
    <row r="1472" spans="26:29">
      <c r="Z1472">
        <v>881</v>
      </c>
      <c r="AA1472" s="211" t="s">
        <v>7774</v>
      </c>
      <c r="AB1472" s="211" t="s">
        <v>12308</v>
      </c>
      <c r="AC1472" s="211" t="s">
        <v>8756</v>
      </c>
    </row>
    <row r="1473" spans="26:29">
      <c r="Z1473">
        <v>882</v>
      </c>
      <c r="AA1473" s="211" t="s">
        <v>7775</v>
      </c>
      <c r="AB1473" s="211" t="s">
        <v>12309</v>
      </c>
      <c r="AC1473" s="211" t="s">
        <v>8756</v>
      </c>
    </row>
    <row r="1474" spans="26:29">
      <c r="Z1474">
        <v>883</v>
      </c>
      <c r="AA1474" s="211" t="s">
        <v>7776</v>
      </c>
      <c r="AB1474" s="211" t="s">
        <v>12310</v>
      </c>
      <c r="AC1474" s="211" t="s">
        <v>8756</v>
      </c>
    </row>
    <row r="1475" spans="26:29">
      <c r="Z1475">
        <v>884</v>
      </c>
      <c r="AA1475" s="211" t="s">
        <v>7777</v>
      </c>
      <c r="AB1475" s="211" t="s">
        <v>12311</v>
      </c>
      <c r="AC1475" s="211" t="s">
        <v>8756</v>
      </c>
    </row>
    <row r="1476" spans="26:29">
      <c r="Z1476">
        <v>885</v>
      </c>
      <c r="AA1476" s="211" t="s">
        <v>7778</v>
      </c>
      <c r="AB1476" s="211" t="s">
        <v>12312</v>
      </c>
      <c r="AC1476" s="211" t="s">
        <v>8756</v>
      </c>
    </row>
    <row r="1477" spans="26:29">
      <c r="Z1477">
        <v>886</v>
      </c>
      <c r="AA1477" s="211" t="s">
        <v>7779</v>
      </c>
      <c r="AB1477" s="211" t="s">
        <v>12313</v>
      </c>
      <c r="AC1477" s="211" t="s">
        <v>8756</v>
      </c>
    </row>
    <row r="1478" spans="26:29">
      <c r="Z1478">
        <v>887</v>
      </c>
      <c r="AA1478" s="211" t="s">
        <v>7780</v>
      </c>
      <c r="AB1478" s="211" t="s">
        <v>12314</v>
      </c>
      <c r="AC1478" s="211" t="s">
        <v>8756</v>
      </c>
    </row>
    <row r="1479" spans="26:29">
      <c r="Z1479">
        <v>888</v>
      </c>
      <c r="AA1479" s="211" t="s">
        <v>7781</v>
      </c>
      <c r="AB1479" s="211" t="s">
        <v>12315</v>
      </c>
      <c r="AC1479" s="211" t="s">
        <v>8756</v>
      </c>
    </row>
    <row r="1480" spans="26:29">
      <c r="Z1480">
        <v>889</v>
      </c>
      <c r="AA1480" s="211" t="s">
        <v>7782</v>
      </c>
      <c r="AB1480" s="211" t="s">
        <v>12316</v>
      </c>
      <c r="AC1480" s="211" t="s">
        <v>8756</v>
      </c>
    </row>
    <row r="1481" spans="26:29">
      <c r="Z1481">
        <v>890</v>
      </c>
      <c r="AA1481" s="211" t="s">
        <v>7783</v>
      </c>
      <c r="AB1481" s="211" t="s">
        <v>12317</v>
      </c>
      <c r="AC1481" s="211" t="s">
        <v>8756</v>
      </c>
    </row>
    <row r="1482" spans="26:29">
      <c r="Z1482">
        <v>891</v>
      </c>
      <c r="AA1482" s="211" t="s">
        <v>7784</v>
      </c>
      <c r="AB1482" s="211" t="s">
        <v>12318</v>
      </c>
      <c r="AC1482" s="211" t="s">
        <v>8756</v>
      </c>
    </row>
    <row r="1483" spans="26:29">
      <c r="Z1483">
        <v>892</v>
      </c>
      <c r="AA1483" s="211" t="s">
        <v>7785</v>
      </c>
      <c r="AB1483" s="211" t="s">
        <v>12319</v>
      </c>
      <c r="AC1483" s="211" t="s">
        <v>8756</v>
      </c>
    </row>
    <row r="1484" spans="26:29">
      <c r="Z1484">
        <v>893</v>
      </c>
      <c r="AA1484" s="211" t="s">
        <v>7786</v>
      </c>
      <c r="AB1484" s="211" t="s">
        <v>12320</v>
      </c>
      <c r="AC1484" s="211" t="s">
        <v>8756</v>
      </c>
    </row>
    <row r="1485" spans="26:29">
      <c r="Z1485">
        <v>894</v>
      </c>
      <c r="AA1485" s="211" t="s">
        <v>7787</v>
      </c>
      <c r="AB1485" s="211" t="s">
        <v>12321</v>
      </c>
      <c r="AC1485" s="211" t="s">
        <v>8756</v>
      </c>
    </row>
    <row r="1486" spans="26:29">
      <c r="Z1486">
        <v>895</v>
      </c>
      <c r="AA1486" s="211" t="s">
        <v>7788</v>
      </c>
      <c r="AB1486" s="211" t="s">
        <v>12322</v>
      </c>
      <c r="AC1486" s="211" t="s">
        <v>8756</v>
      </c>
    </row>
    <row r="1487" spans="26:29">
      <c r="Z1487">
        <v>896</v>
      </c>
      <c r="AA1487" s="211" t="s">
        <v>7789</v>
      </c>
      <c r="AB1487" s="211" t="s">
        <v>12323</v>
      </c>
      <c r="AC1487" s="211" t="s">
        <v>8756</v>
      </c>
    </row>
    <row r="1488" spans="26:29">
      <c r="Z1488">
        <v>897</v>
      </c>
      <c r="AA1488" s="211" t="s">
        <v>7790</v>
      </c>
      <c r="AB1488" s="211" t="s">
        <v>12324</v>
      </c>
      <c r="AC1488" s="211" t="s">
        <v>8756</v>
      </c>
    </row>
    <row r="1489" spans="26:29">
      <c r="Z1489">
        <v>898</v>
      </c>
      <c r="AA1489" s="211" t="s">
        <v>7791</v>
      </c>
      <c r="AB1489" s="211" t="s">
        <v>12325</v>
      </c>
      <c r="AC1489" s="211" t="s">
        <v>8756</v>
      </c>
    </row>
    <row r="1490" spans="26:29">
      <c r="Z1490">
        <v>899</v>
      </c>
      <c r="AA1490" s="211" t="s">
        <v>7792</v>
      </c>
      <c r="AB1490" s="211" t="s">
        <v>12326</v>
      </c>
      <c r="AC1490" s="211" t="s">
        <v>8756</v>
      </c>
    </row>
    <row r="1491" spans="26:29">
      <c r="Z1491">
        <v>900</v>
      </c>
      <c r="AA1491" s="211" t="s">
        <v>7793</v>
      </c>
      <c r="AB1491" s="211" t="s">
        <v>12327</v>
      </c>
      <c r="AC1491" s="211" t="s">
        <v>8756</v>
      </c>
    </row>
    <row r="1492" spans="26:29">
      <c r="Z1492">
        <v>901</v>
      </c>
      <c r="AA1492" s="211" t="s">
        <v>7794</v>
      </c>
      <c r="AB1492" s="211" t="s">
        <v>12328</v>
      </c>
      <c r="AC1492" s="211" t="s">
        <v>8756</v>
      </c>
    </row>
    <row r="1493" spans="26:29">
      <c r="Z1493">
        <v>902</v>
      </c>
      <c r="AA1493" s="211" t="s">
        <v>7795</v>
      </c>
      <c r="AB1493" s="211" t="s">
        <v>12329</v>
      </c>
      <c r="AC1493" s="211" t="s">
        <v>8756</v>
      </c>
    </row>
    <row r="1494" spans="26:29">
      <c r="Z1494">
        <v>903</v>
      </c>
      <c r="AA1494" s="211" t="s">
        <v>7796</v>
      </c>
      <c r="AB1494" s="211" t="s">
        <v>12330</v>
      </c>
      <c r="AC1494" s="211" t="s">
        <v>8756</v>
      </c>
    </row>
    <row r="1495" spans="26:29">
      <c r="Z1495">
        <v>904</v>
      </c>
      <c r="AA1495" s="211" t="s">
        <v>7797</v>
      </c>
      <c r="AB1495" s="211" t="s">
        <v>12331</v>
      </c>
      <c r="AC1495" s="211" t="s">
        <v>8756</v>
      </c>
    </row>
    <row r="1496" spans="26:29">
      <c r="Z1496">
        <v>905</v>
      </c>
      <c r="AA1496" s="211" t="s">
        <v>7798</v>
      </c>
      <c r="AB1496" s="211" t="s">
        <v>12332</v>
      </c>
      <c r="AC1496" s="211" t="s">
        <v>8756</v>
      </c>
    </row>
    <row r="1497" spans="26:29">
      <c r="Z1497">
        <v>906</v>
      </c>
      <c r="AA1497" s="211" t="s">
        <v>7799</v>
      </c>
      <c r="AB1497" s="211" t="s">
        <v>12333</v>
      </c>
      <c r="AC1497" s="211" t="s">
        <v>8756</v>
      </c>
    </row>
    <row r="1498" spans="26:29">
      <c r="Z1498">
        <v>907</v>
      </c>
      <c r="AA1498" s="211" t="s">
        <v>7800</v>
      </c>
      <c r="AB1498" s="211" t="s">
        <v>12334</v>
      </c>
      <c r="AC1498" s="211" t="s">
        <v>8756</v>
      </c>
    </row>
    <row r="1499" spans="26:29">
      <c r="Z1499">
        <v>908</v>
      </c>
      <c r="AA1499" s="211" t="s">
        <v>7801</v>
      </c>
      <c r="AB1499" s="211" t="s">
        <v>12335</v>
      </c>
      <c r="AC1499" s="211" t="s">
        <v>8756</v>
      </c>
    </row>
    <row r="1500" spans="26:29">
      <c r="Z1500">
        <v>909</v>
      </c>
      <c r="AA1500" s="211" t="s">
        <v>7802</v>
      </c>
      <c r="AB1500" s="211" t="s">
        <v>12336</v>
      </c>
      <c r="AC1500" s="211" t="s">
        <v>8756</v>
      </c>
    </row>
    <row r="1501" spans="26:29">
      <c r="Z1501">
        <v>910</v>
      </c>
      <c r="AA1501" s="211" t="s">
        <v>7803</v>
      </c>
      <c r="AB1501" s="211" t="s">
        <v>12337</v>
      </c>
      <c r="AC1501" s="211" t="s">
        <v>8756</v>
      </c>
    </row>
    <row r="1502" spans="26:29">
      <c r="Z1502">
        <v>911</v>
      </c>
      <c r="AA1502" s="211" t="s">
        <v>7804</v>
      </c>
      <c r="AB1502" s="211" t="s">
        <v>12338</v>
      </c>
      <c r="AC1502" s="211" t="s">
        <v>8756</v>
      </c>
    </row>
    <row r="1503" spans="26:29">
      <c r="Z1503">
        <v>912</v>
      </c>
      <c r="AA1503" s="211" t="s">
        <v>7805</v>
      </c>
      <c r="AB1503" s="211" t="s">
        <v>12339</v>
      </c>
      <c r="AC1503" s="211" t="s">
        <v>8756</v>
      </c>
    </row>
    <row r="1504" spans="26:29">
      <c r="Z1504">
        <v>913</v>
      </c>
      <c r="AA1504" s="211" t="s">
        <v>7806</v>
      </c>
      <c r="AB1504" s="211" t="s">
        <v>12340</v>
      </c>
      <c r="AC1504" s="211" t="s">
        <v>8756</v>
      </c>
    </row>
    <row r="1505" spans="26:29">
      <c r="Z1505">
        <v>914</v>
      </c>
      <c r="AA1505" s="211" t="s">
        <v>7807</v>
      </c>
      <c r="AB1505" s="211" t="s">
        <v>12341</v>
      </c>
      <c r="AC1505" s="211" t="s">
        <v>8756</v>
      </c>
    </row>
    <row r="1506" spans="26:29">
      <c r="Z1506">
        <v>915</v>
      </c>
      <c r="AA1506" s="211" t="s">
        <v>7808</v>
      </c>
      <c r="AB1506" s="211" t="s">
        <v>12342</v>
      </c>
      <c r="AC1506" s="211" t="s">
        <v>8756</v>
      </c>
    </row>
    <row r="1507" spans="26:29">
      <c r="Z1507">
        <v>916</v>
      </c>
      <c r="AA1507" s="211" t="s">
        <v>7809</v>
      </c>
      <c r="AB1507" s="211" t="s">
        <v>12343</v>
      </c>
      <c r="AC1507" s="211" t="s">
        <v>8756</v>
      </c>
    </row>
    <row r="1508" spans="26:29">
      <c r="Z1508">
        <v>917</v>
      </c>
      <c r="AA1508" s="211" t="s">
        <v>7810</v>
      </c>
      <c r="AB1508" s="211" t="s">
        <v>12344</v>
      </c>
      <c r="AC1508" s="211" t="s">
        <v>8756</v>
      </c>
    </row>
    <row r="1509" spans="26:29">
      <c r="Z1509">
        <v>918</v>
      </c>
      <c r="AA1509" s="211" t="s">
        <v>7811</v>
      </c>
      <c r="AB1509" s="211" t="s">
        <v>12345</v>
      </c>
      <c r="AC1509" s="211" t="s">
        <v>8756</v>
      </c>
    </row>
    <row r="1510" spans="26:29">
      <c r="Z1510">
        <v>919</v>
      </c>
      <c r="AA1510" s="211" t="s">
        <v>7812</v>
      </c>
      <c r="AB1510" s="211" t="s">
        <v>12346</v>
      </c>
      <c r="AC1510" s="211" t="s">
        <v>8756</v>
      </c>
    </row>
    <row r="1511" spans="26:29">
      <c r="Z1511">
        <v>920</v>
      </c>
      <c r="AA1511" s="211" t="s">
        <v>7813</v>
      </c>
      <c r="AB1511" s="211" t="s">
        <v>12347</v>
      </c>
      <c r="AC1511" s="211" t="s">
        <v>8756</v>
      </c>
    </row>
    <row r="1512" spans="26:29">
      <c r="Z1512">
        <v>921</v>
      </c>
      <c r="AA1512" s="211" t="s">
        <v>7814</v>
      </c>
      <c r="AB1512" s="211" t="s">
        <v>12348</v>
      </c>
      <c r="AC1512" s="211" t="s">
        <v>8756</v>
      </c>
    </row>
    <row r="1513" spans="26:29">
      <c r="Z1513">
        <v>922</v>
      </c>
      <c r="AA1513" s="211" t="s">
        <v>7815</v>
      </c>
      <c r="AB1513" s="211" t="s">
        <v>12349</v>
      </c>
      <c r="AC1513" s="211" t="s">
        <v>8756</v>
      </c>
    </row>
    <row r="1514" spans="26:29">
      <c r="Z1514">
        <v>923</v>
      </c>
      <c r="AA1514" s="211" t="s">
        <v>7816</v>
      </c>
      <c r="AB1514" s="211" t="s">
        <v>12350</v>
      </c>
      <c r="AC1514" s="211" t="s">
        <v>8756</v>
      </c>
    </row>
    <row r="1515" spans="26:29">
      <c r="Z1515">
        <v>924</v>
      </c>
      <c r="AA1515" s="211" t="s">
        <v>7817</v>
      </c>
      <c r="AB1515" s="211" t="s">
        <v>12351</v>
      </c>
      <c r="AC1515" s="211" t="s">
        <v>8756</v>
      </c>
    </row>
    <row r="1516" spans="26:29">
      <c r="Z1516">
        <v>925</v>
      </c>
      <c r="AA1516" s="211" t="s">
        <v>7818</v>
      </c>
      <c r="AB1516" s="211" t="s">
        <v>12352</v>
      </c>
      <c r="AC1516" s="211" t="s">
        <v>8756</v>
      </c>
    </row>
    <row r="1517" spans="26:29">
      <c r="Z1517">
        <v>926</v>
      </c>
      <c r="AA1517" s="211" t="s">
        <v>7819</v>
      </c>
      <c r="AB1517" s="211" t="s">
        <v>12353</v>
      </c>
      <c r="AC1517" s="211" t="s">
        <v>8756</v>
      </c>
    </row>
    <row r="1518" spans="26:29">
      <c r="Z1518">
        <v>927</v>
      </c>
      <c r="AA1518" s="211" t="s">
        <v>7820</v>
      </c>
      <c r="AB1518" s="211" t="s">
        <v>12354</v>
      </c>
      <c r="AC1518" s="211" t="s">
        <v>8756</v>
      </c>
    </row>
    <row r="1519" spans="26:29">
      <c r="Z1519">
        <v>928</v>
      </c>
      <c r="AA1519" s="211" t="s">
        <v>7821</v>
      </c>
      <c r="AB1519" s="211" t="s">
        <v>12355</v>
      </c>
      <c r="AC1519" s="211" t="s">
        <v>8756</v>
      </c>
    </row>
    <row r="1520" spans="26:29">
      <c r="Z1520">
        <v>929</v>
      </c>
      <c r="AA1520" s="211" t="s">
        <v>7822</v>
      </c>
      <c r="AB1520" s="211" t="s">
        <v>12356</v>
      </c>
      <c r="AC1520" s="211" t="s">
        <v>8756</v>
      </c>
    </row>
    <row r="1521" spans="26:29">
      <c r="Z1521">
        <v>930</v>
      </c>
      <c r="AA1521" s="211" t="s">
        <v>7823</v>
      </c>
      <c r="AB1521" s="211" t="s">
        <v>12357</v>
      </c>
      <c r="AC1521" s="211" t="s">
        <v>8756</v>
      </c>
    </row>
    <row r="1522" spans="26:29">
      <c r="Z1522">
        <v>931</v>
      </c>
      <c r="AA1522" s="211" t="s">
        <v>7824</v>
      </c>
      <c r="AB1522" s="211" t="s">
        <v>12358</v>
      </c>
      <c r="AC1522" s="211" t="s">
        <v>8756</v>
      </c>
    </row>
    <row r="1523" spans="26:29">
      <c r="Z1523">
        <v>932</v>
      </c>
      <c r="AA1523" s="211" t="s">
        <v>7825</v>
      </c>
      <c r="AB1523" s="211" t="s">
        <v>12359</v>
      </c>
      <c r="AC1523" s="211" t="s">
        <v>8756</v>
      </c>
    </row>
    <row r="1524" spans="26:29">
      <c r="Z1524">
        <v>933</v>
      </c>
      <c r="AA1524" s="211" t="s">
        <v>7826</v>
      </c>
      <c r="AB1524" s="211" t="s">
        <v>12360</v>
      </c>
      <c r="AC1524" s="211" t="s">
        <v>8756</v>
      </c>
    </row>
    <row r="1525" spans="26:29">
      <c r="Z1525">
        <v>934</v>
      </c>
      <c r="AA1525" s="211" t="s">
        <v>7827</v>
      </c>
      <c r="AB1525" s="211" t="s">
        <v>12361</v>
      </c>
      <c r="AC1525" s="211" t="s">
        <v>8756</v>
      </c>
    </row>
    <row r="1526" spans="26:29">
      <c r="Z1526">
        <v>935</v>
      </c>
      <c r="AA1526" s="211" t="s">
        <v>7828</v>
      </c>
      <c r="AB1526" s="211" t="s">
        <v>12362</v>
      </c>
      <c r="AC1526" s="211" t="s">
        <v>8756</v>
      </c>
    </row>
    <row r="1527" spans="26:29">
      <c r="Z1527">
        <v>936</v>
      </c>
      <c r="AA1527" s="211" t="s">
        <v>7829</v>
      </c>
      <c r="AB1527" s="211" t="s">
        <v>12363</v>
      </c>
      <c r="AC1527" s="211" t="s">
        <v>8756</v>
      </c>
    </row>
    <row r="1528" spans="26:29">
      <c r="Z1528">
        <v>937</v>
      </c>
      <c r="AA1528" s="211" t="s">
        <v>7830</v>
      </c>
      <c r="AB1528" s="211" t="s">
        <v>12364</v>
      </c>
      <c r="AC1528" s="211" t="s">
        <v>8756</v>
      </c>
    </row>
    <row r="1529" spans="26:29">
      <c r="Z1529">
        <v>938</v>
      </c>
      <c r="AA1529" s="211" t="s">
        <v>7831</v>
      </c>
      <c r="AB1529" s="211" t="s">
        <v>12365</v>
      </c>
      <c r="AC1529" s="211" t="s">
        <v>8756</v>
      </c>
    </row>
    <row r="1530" spans="26:29">
      <c r="Z1530">
        <v>939</v>
      </c>
      <c r="AA1530" s="211" t="s">
        <v>7832</v>
      </c>
      <c r="AB1530" s="211" t="s">
        <v>12366</v>
      </c>
      <c r="AC1530" s="211" t="s">
        <v>8756</v>
      </c>
    </row>
    <row r="1531" spans="26:29">
      <c r="Z1531">
        <v>940</v>
      </c>
      <c r="AA1531" s="211" t="s">
        <v>7833</v>
      </c>
      <c r="AB1531" s="211" t="s">
        <v>12367</v>
      </c>
      <c r="AC1531" s="211" t="s">
        <v>8756</v>
      </c>
    </row>
    <row r="1532" spans="26:29">
      <c r="Z1532">
        <v>941</v>
      </c>
      <c r="AA1532" s="211" t="s">
        <v>7834</v>
      </c>
      <c r="AB1532" s="211" t="s">
        <v>12368</v>
      </c>
      <c r="AC1532" s="211" t="s">
        <v>8756</v>
      </c>
    </row>
    <row r="1533" spans="26:29">
      <c r="Z1533">
        <v>942</v>
      </c>
      <c r="AA1533" s="211" t="s">
        <v>7835</v>
      </c>
      <c r="AB1533" s="211" t="s">
        <v>12369</v>
      </c>
      <c r="AC1533" s="211" t="s">
        <v>8756</v>
      </c>
    </row>
    <row r="1534" spans="26:29">
      <c r="Z1534">
        <v>943</v>
      </c>
      <c r="AA1534" s="211" t="s">
        <v>7836</v>
      </c>
      <c r="AB1534" s="211" t="s">
        <v>12370</v>
      </c>
      <c r="AC1534" s="211" t="s">
        <v>8756</v>
      </c>
    </row>
    <row r="1535" spans="26:29">
      <c r="Z1535">
        <v>944</v>
      </c>
      <c r="AA1535" s="211" t="s">
        <v>7837</v>
      </c>
      <c r="AB1535" s="211" t="s">
        <v>12371</v>
      </c>
      <c r="AC1535" s="211" t="s">
        <v>8756</v>
      </c>
    </row>
    <row r="1536" spans="26:29">
      <c r="Z1536">
        <v>945</v>
      </c>
      <c r="AA1536" s="211" t="s">
        <v>7838</v>
      </c>
      <c r="AB1536" s="211" t="s">
        <v>12372</v>
      </c>
      <c r="AC1536" s="211" t="s">
        <v>8756</v>
      </c>
    </row>
    <row r="1537" spans="26:29">
      <c r="Z1537">
        <v>946</v>
      </c>
      <c r="AA1537" s="211" t="s">
        <v>7839</v>
      </c>
      <c r="AB1537" s="211" t="s">
        <v>12373</v>
      </c>
      <c r="AC1537" s="211" t="s">
        <v>8756</v>
      </c>
    </row>
    <row r="1538" spans="26:29">
      <c r="Z1538">
        <v>947</v>
      </c>
      <c r="AA1538" s="211" t="s">
        <v>7840</v>
      </c>
      <c r="AB1538" s="211" t="s">
        <v>12374</v>
      </c>
      <c r="AC1538" s="211" t="s">
        <v>8756</v>
      </c>
    </row>
    <row r="1539" spans="26:29">
      <c r="Z1539">
        <v>948</v>
      </c>
      <c r="AA1539" s="211" t="s">
        <v>7841</v>
      </c>
      <c r="AB1539" s="211" t="s">
        <v>12375</v>
      </c>
      <c r="AC1539" s="211" t="s">
        <v>8756</v>
      </c>
    </row>
    <row r="1540" spans="26:29">
      <c r="Z1540">
        <v>949</v>
      </c>
      <c r="AA1540" s="211" t="s">
        <v>7842</v>
      </c>
      <c r="AB1540" s="211" t="s">
        <v>12376</v>
      </c>
      <c r="AC1540" s="211" t="s">
        <v>8756</v>
      </c>
    </row>
    <row r="1541" spans="26:29">
      <c r="Z1541">
        <v>950</v>
      </c>
      <c r="AA1541" s="211" t="s">
        <v>7843</v>
      </c>
      <c r="AB1541" s="211" t="s">
        <v>12377</v>
      </c>
      <c r="AC1541" s="211" t="s">
        <v>8756</v>
      </c>
    </row>
    <row r="1542" spans="26:29">
      <c r="Z1542">
        <v>951</v>
      </c>
      <c r="AA1542" s="211" t="s">
        <v>7844</v>
      </c>
      <c r="AB1542" s="211" t="s">
        <v>12378</v>
      </c>
      <c r="AC1542" s="211" t="s">
        <v>8756</v>
      </c>
    </row>
    <row r="1543" spans="26:29">
      <c r="Z1543">
        <v>952</v>
      </c>
      <c r="AA1543" s="211" t="s">
        <v>7845</v>
      </c>
      <c r="AB1543" s="211" t="s">
        <v>12379</v>
      </c>
      <c r="AC1543" s="211" t="s">
        <v>8756</v>
      </c>
    </row>
    <row r="1544" spans="26:29">
      <c r="Z1544">
        <v>953</v>
      </c>
      <c r="AA1544" s="211" t="s">
        <v>7846</v>
      </c>
      <c r="AB1544" s="211" t="s">
        <v>12380</v>
      </c>
      <c r="AC1544" s="211" t="s">
        <v>8756</v>
      </c>
    </row>
    <row r="1545" spans="26:29">
      <c r="Z1545">
        <v>954</v>
      </c>
      <c r="AA1545" s="211" t="s">
        <v>7847</v>
      </c>
      <c r="AB1545" s="211" t="s">
        <v>12381</v>
      </c>
      <c r="AC1545" s="211" t="s">
        <v>8756</v>
      </c>
    </row>
    <row r="1546" spans="26:29">
      <c r="Z1546">
        <v>955</v>
      </c>
      <c r="AA1546" s="211" t="s">
        <v>7848</v>
      </c>
      <c r="AB1546" s="211" t="s">
        <v>12382</v>
      </c>
      <c r="AC1546" s="211" t="s">
        <v>8756</v>
      </c>
    </row>
    <row r="1547" spans="26:29">
      <c r="Z1547">
        <v>956</v>
      </c>
      <c r="AA1547" s="211" t="s">
        <v>7849</v>
      </c>
      <c r="AB1547" s="211" t="s">
        <v>12383</v>
      </c>
      <c r="AC1547" s="211" t="s">
        <v>8756</v>
      </c>
    </row>
    <row r="1548" spans="26:29">
      <c r="Z1548">
        <v>957</v>
      </c>
      <c r="AA1548" s="211" t="s">
        <v>7850</v>
      </c>
      <c r="AB1548" s="211" t="s">
        <v>12384</v>
      </c>
      <c r="AC1548" s="211" t="s">
        <v>8756</v>
      </c>
    </row>
    <row r="1549" spans="26:29">
      <c r="Z1549">
        <v>958</v>
      </c>
      <c r="AA1549" s="211" t="s">
        <v>7851</v>
      </c>
      <c r="AB1549" s="211" t="s">
        <v>12385</v>
      </c>
      <c r="AC1549" s="211" t="s">
        <v>8756</v>
      </c>
    </row>
    <row r="1550" spans="26:29">
      <c r="Z1550">
        <v>959</v>
      </c>
      <c r="AA1550" s="211" t="s">
        <v>7852</v>
      </c>
      <c r="AB1550" s="211" t="s">
        <v>12386</v>
      </c>
      <c r="AC1550" s="211" t="s">
        <v>8756</v>
      </c>
    </row>
    <row r="1551" spans="26:29">
      <c r="Z1551">
        <v>960</v>
      </c>
      <c r="AA1551" s="211" t="s">
        <v>7853</v>
      </c>
      <c r="AB1551" s="211" t="s">
        <v>12387</v>
      </c>
      <c r="AC1551" s="211" t="s">
        <v>8756</v>
      </c>
    </row>
    <row r="1552" spans="26:29">
      <c r="Z1552">
        <v>961</v>
      </c>
      <c r="AA1552" s="211" t="s">
        <v>7854</v>
      </c>
      <c r="AB1552" s="211" t="s">
        <v>12388</v>
      </c>
      <c r="AC1552" s="211" t="s">
        <v>8756</v>
      </c>
    </row>
    <row r="1553" spans="26:29">
      <c r="Z1553">
        <v>962</v>
      </c>
      <c r="AA1553" s="211" t="s">
        <v>7855</v>
      </c>
      <c r="AB1553" s="211" t="s">
        <v>12389</v>
      </c>
      <c r="AC1553" s="211" t="s">
        <v>8756</v>
      </c>
    </row>
    <row r="1554" spans="26:29">
      <c r="Z1554">
        <v>963</v>
      </c>
      <c r="AA1554" s="211" t="s">
        <v>7856</v>
      </c>
      <c r="AB1554" s="211" t="s">
        <v>12390</v>
      </c>
      <c r="AC1554" s="211" t="s">
        <v>8756</v>
      </c>
    </row>
    <row r="1555" spans="26:29">
      <c r="Z1555">
        <v>964</v>
      </c>
      <c r="AA1555" s="211" t="s">
        <v>7857</v>
      </c>
      <c r="AB1555" s="211" t="s">
        <v>12391</v>
      </c>
      <c r="AC1555" s="211" t="s">
        <v>8756</v>
      </c>
    </row>
    <row r="1556" spans="26:29">
      <c r="Z1556">
        <v>965</v>
      </c>
      <c r="AA1556" s="211" t="s">
        <v>7858</v>
      </c>
      <c r="AB1556" s="211" t="s">
        <v>12392</v>
      </c>
      <c r="AC1556" s="211" t="s">
        <v>8756</v>
      </c>
    </row>
    <row r="1557" spans="26:29">
      <c r="Z1557">
        <v>966</v>
      </c>
      <c r="AA1557" s="211" t="s">
        <v>7859</v>
      </c>
      <c r="AB1557" s="211" t="s">
        <v>12393</v>
      </c>
      <c r="AC1557" s="211" t="s">
        <v>8756</v>
      </c>
    </row>
    <row r="1558" spans="26:29">
      <c r="Z1558">
        <v>967</v>
      </c>
      <c r="AA1558" s="211" t="s">
        <v>7860</v>
      </c>
      <c r="AB1558" s="211" t="s">
        <v>12394</v>
      </c>
      <c r="AC1558" s="211" t="s">
        <v>8756</v>
      </c>
    </row>
    <row r="1559" spans="26:29">
      <c r="Z1559">
        <v>968</v>
      </c>
      <c r="AA1559" s="211" t="s">
        <v>7861</v>
      </c>
      <c r="AB1559" s="211" t="s">
        <v>12395</v>
      </c>
      <c r="AC1559" s="211" t="s">
        <v>8756</v>
      </c>
    </row>
    <row r="1560" spans="26:29">
      <c r="Z1560">
        <v>969</v>
      </c>
      <c r="AA1560" s="211" t="s">
        <v>7862</v>
      </c>
      <c r="AB1560" s="211" t="s">
        <v>12396</v>
      </c>
      <c r="AC1560" s="211" t="s">
        <v>8756</v>
      </c>
    </row>
    <row r="1561" spans="26:29">
      <c r="Z1561">
        <v>970</v>
      </c>
      <c r="AA1561" s="211" t="s">
        <v>7863</v>
      </c>
      <c r="AB1561" s="211" t="s">
        <v>12397</v>
      </c>
      <c r="AC1561" s="211" t="s">
        <v>8756</v>
      </c>
    </row>
    <row r="1562" spans="26:29">
      <c r="Z1562">
        <v>971</v>
      </c>
      <c r="AA1562" s="211" t="s">
        <v>7864</v>
      </c>
      <c r="AB1562" s="211" t="s">
        <v>12398</v>
      </c>
      <c r="AC1562" s="211" t="s">
        <v>8756</v>
      </c>
    </row>
    <row r="1563" spans="26:29">
      <c r="Z1563">
        <v>972</v>
      </c>
      <c r="AA1563" s="211" t="s">
        <v>7865</v>
      </c>
      <c r="AB1563" s="211" t="s">
        <v>12399</v>
      </c>
      <c r="AC1563" s="211" t="s">
        <v>8756</v>
      </c>
    </row>
    <row r="1564" spans="26:29">
      <c r="Z1564">
        <v>973</v>
      </c>
      <c r="AA1564" s="211" t="s">
        <v>7866</v>
      </c>
      <c r="AB1564" s="211" t="s">
        <v>12400</v>
      </c>
      <c r="AC1564" s="211" t="s">
        <v>8756</v>
      </c>
    </row>
    <row r="1565" spans="26:29">
      <c r="Z1565">
        <v>974</v>
      </c>
      <c r="AA1565" s="211" t="s">
        <v>7867</v>
      </c>
      <c r="AB1565" s="211" t="s">
        <v>12401</v>
      </c>
      <c r="AC1565" s="211" t="s">
        <v>8756</v>
      </c>
    </row>
    <row r="1566" spans="26:29">
      <c r="Z1566">
        <v>975</v>
      </c>
      <c r="AA1566" s="211" t="s">
        <v>7868</v>
      </c>
      <c r="AB1566" s="211" t="s">
        <v>12402</v>
      </c>
      <c r="AC1566" s="211" t="s">
        <v>8756</v>
      </c>
    </row>
    <row r="1567" spans="26:29">
      <c r="Z1567">
        <v>976</v>
      </c>
      <c r="AA1567" s="211" t="s">
        <v>7869</v>
      </c>
      <c r="AB1567" s="211" t="s">
        <v>12403</v>
      </c>
      <c r="AC1567" s="211" t="s">
        <v>8756</v>
      </c>
    </row>
    <row r="1568" spans="26:29">
      <c r="Z1568">
        <v>977</v>
      </c>
      <c r="AA1568" s="211" t="s">
        <v>7870</v>
      </c>
      <c r="AB1568" s="211" t="s">
        <v>12404</v>
      </c>
      <c r="AC1568" s="211" t="s">
        <v>8756</v>
      </c>
    </row>
    <row r="1569" spans="26:29">
      <c r="Z1569">
        <v>978</v>
      </c>
      <c r="AA1569" s="211" t="s">
        <v>7871</v>
      </c>
      <c r="AB1569" s="211" t="s">
        <v>12405</v>
      </c>
      <c r="AC1569" s="211" t="s">
        <v>8756</v>
      </c>
    </row>
    <row r="1570" spans="26:29">
      <c r="Z1570">
        <v>979</v>
      </c>
      <c r="AA1570" s="211" t="s">
        <v>7872</v>
      </c>
      <c r="AB1570" s="211" t="s">
        <v>12406</v>
      </c>
      <c r="AC1570" s="211" t="s">
        <v>8756</v>
      </c>
    </row>
    <row r="1571" spans="26:29">
      <c r="Z1571">
        <v>980</v>
      </c>
      <c r="AA1571" s="211" t="s">
        <v>7873</v>
      </c>
      <c r="AB1571" s="211" t="s">
        <v>12407</v>
      </c>
      <c r="AC1571" s="211" t="s">
        <v>8756</v>
      </c>
    </row>
    <row r="1572" spans="26:29">
      <c r="Z1572">
        <v>981</v>
      </c>
      <c r="AA1572" s="211" t="s">
        <v>7874</v>
      </c>
      <c r="AB1572" s="211" t="s">
        <v>12408</v>
      </c>
      <c r="AC1572" s="211" t="s">
        <v>8756</v>
      </c>
    </row>
    <row r="1573" spans="26:29">
      <c r="Z1573">
        <v>982</v>
      </c>
      <c r="AA1573" s="211" t="s">
        <v>7875</v>
      </c>
      <c r="AB1573" s="211" t="s">
        <v>12409</v>
      </c>
      <c r="AC1573" s="211" t="s">
        <v>8756</v>
      </c>
    </row>
    <row r="1574" spans="26:29">
      <c r="Z1574">
        <v>983</v>
      </c>
      <c r="AA1574" s="211" t="s">
        <v>7876</v>
      </c>
      <c r="AB1574" s="211" t="s">
        <v>12410</v>
      </c>
      <c r="AC1574" s="211" t="s">
        <v>8756</v>
      </c>
    </row>
    <row r="1575" spans="26:29">
      <c r="Z1575">
        <v>984</v>
      </c>
      <c r="AA1575" s="211" t="s">
        <v>7877</v>
      </c>
      <c r="AB1575" s="211" t="s">
        <v>12411</v>
      </c>
      <c r="AC1575" s="211" t="s">
        <v>8756</v>
      </c>
    </row>
    <row r="1576" spans="26:29">
      <c r="Z1576">
        <v>985</v>
      </c>
      <c r="AA1576" s="211" t="s">
        <v>7878</v>
      </c>
      <c r="AB1576" s="211" t="s">
        <v>12412</v>
      </c>
      <c r="AC1576" s="211" t="s">
        <v>8756</v>
      </c>
    </row>
    <row r="1577" spans="26:29">
      <c r="Z1577">
        <v>986</v>
      </c>
      <c r="AA1577" s="211" t="s">
        <v>7879</v>
      </c>
      <c r="AB1577" s="211" t="s">
        <v>12413</v>
      </c>
      <c r="AC1577" s="211" t="s">
        <v>8756</v>
      </c>
    </row>
    <row r="1578" spans="26:29">
      <c r="Z1578">
        <v>987</v>
      </c>
      <c r="AA1578" s="211" t="s">
        <v>7880</v>
      </c>
      <c r="AB1578" s="211" t="s">
        <v>12414</v>
      </c>
      <c r="AC1578" s="211" t="s">
        <v>8756</v>
      </c>
    </row>
    <row r="1579" spans="26:29">
      <c r="Z1579">
        <v>988</v>
      </c>
      <c r="AA1579" s="211" t="s">
        <v>7881</v>
      </c>
      <c r="AB1579" s="211" t="s">
        <v>12415</v>
      </c>
      <c r="AC1579" s="211" t="s">
        <v>8756</v>
      </c>
    </row>
    <row r="1580" spans="26:29">
      <c r="Z1580">
        <v>989</v>
      </c>
      <c r="AA1580" s="211" t="s">
        <v>7882</v>
      </c>
      <c r="AB1580" s="211" t="s">
        <v>12416</v>
      </c>
      <c r="AC1580" s="211" t="s">
        <v>8756</v>
      </c>
    </row>
    <row r="1581" spans="26:29">
      <c r="Z1581">
        <v>990</v>
      </c>
      <c r="AA1581" s="211" t="s">
        <v>7883</v>
      </c>
      <c r="AB1581" s="211" t="s">
        <v>12417</v>
      </c>
      <c r="AC1581" s="211" t="s">
        <v>8756</v>
      </c>
    </row>
    <row r="1582" spans="26:29">
      <c r="Z1582">
        <v>991</v>
      </c>
      <c r="AA1582" s="211" t="s">
        <v>7884</v>
      </c>
      <c r="AB1582" s="211" t="s">
        <v>12418</v>
      </c>
      <c r="AC1582" s="211" t="s">
        <v>8756</v>
      </c>
    </row>
    <row r="1583" spans="26:29">
      <c r="Z1583">
        <v>992</v>
      </c>
      <c r="AA1583" s="211" t="s">
        <v>7885</v>
      </c>
      <c r="AB1583" s="211" t="s">
        <v>12419</v>
      </c>
      <c r="AC1583" s="211" t="s">
        <v>8756</v>
      </c>
    </row>
    <row r="1584" spans="26:29">
      <c r="Z1584">
        <v>993</v>
      </c>
      <c r="AA1584" s="211" t="s">
        <v>7886</v>
      </c>
      <c r="AB1584" s="211" t="s">
        <v>12420</v>
      </c>
      <c r="AC1584" s="211" t="s">
        <v>8756</v>
      </c>
    </row>
    <row r="1585" spans="26:29">
      <c r="Z1585">
        <v>994</v>
      </c>
      <c r="AA1585" s="211" t="s">
        <v>7887</v>
      </c>
      <c r="AB1585" s="211" t="s">
        <v>12421</v>
      </c>
      <c r="AC1585" s="211" t="s">
        <v>8756</v>
      </c>
    </row>
    <row r="1586" spans="26:29">
      <c r="Z1586">
        <v>995</v>
      </c>
      <c r="AA1586" s="211" t="s">
        <v>7888</v>
      </c>
      <c r="AB1586" s="211" t="s">
        <v>12422</v>
      </c>
      <c r="AC1586" s="211" t="s">
        <v>8756</v>
      </c>
    </row>
    <row r="1587" spans="26:29">
      <c r="Z1587">
        <v>996</v>
      </c>
      <c r="AA1587" s="211" t="s">
        <v>7889</v>
      </c>
      <c r="AB1587" s="211" t="s">
        <v>12423</v>
      </c>
      <c r="AC1587" s="211" t="s">
        <v>8756</v>
      </c>
    </row>
    <row r="1588" spans="26:29">
      <c r="Z1588">
        <v>997</v>
      </c>
      <c r="AA1588" s="211" t="s">
        <v>7890</v>
      </c>
      <c r="AB1588" s="211" t="s">
        <v>12424</v>
      </c>
      <c r="AC1588" s="211" t="s">
        <v>8756</v>
      </c>
    </row>
    <row r="1589" spans="26:29">
      <c r="Z1589">
        <v>998</v>
      </c>
      <c r="AA1589" s="211" t="s">
        <v>7891</v>
      </c>
      <c r="AB1589" s="211" t="s">
        <v>12425</v>
      </c>
      <c r="AC1589" s="211" t="s">
        <v>8756</v>
      </c>
    </row>
    <row r="1590" spans="26:29">
      <c r="Z1590">
        <v>999</v>
      </c>
      <c r="AA1590" s="211" t="s">
        <v>7892</v>
      </c>
      <c r="AB1590" s="211" t="s">
        <v>12426</v>
      </c>
      <c r="AC1590" s="211" t="s">
        <v>8756</v>
      </c>
    </row>
    <row r="1591" spans="26:29">
      <c r="Z1591">
        <v>1000</v>
      </c>
      <c r="AA1591" s="211" t="s">
        <v>7893</v>
      </c>
      <c r="AB1591" s="211" t="s">
        <v>12427</v>
      </c>
      <c r="AC1591" s="211" t="s">
        <v>8756</v>
      </c>
    </row>
    <row r="1592" spans="26:29">
      <c r="Z1592">
        <v>1001</v>
      </c>
      <c r="AA1592" s="211" t="s">
        <v>7894</v>
      </c>
      <c r="AB1592" s="211" t="s">
        <v>12428</v>
      </c>
      <c r="AC1592" s="211" t="s">
        <v>8756</v>
      </c>
    </row>
    <row r="1593" spans="26:29">
      <c r="Z1593">
        <v>1002</v>
      </c>
      <c r="AA1593" s="211" t="s">
        <v>7895</v>
      </c>
      <c r="AB1593" s="211" t="s">
        <v>12429</v>
      </c>
      <c r="AC1593" s="211" t="s">
        <v>8756</v>
      </c>
    </row>
    <row r="1594" spans="26:29">
      <c r="Z1594">
        <v>1003</v>
      </c>
      <c r="AA1594" s="211" t="s">
        <v>7896</v>
      </c>
      <c r="AB1594" s="211" t="s">
        <v>12430</v>
      </c>
      <c r="AC1594" s="211" t="s">
        <v>8756</v>
      </c>
    </row>
    <row r="1595" spans="26:29">
      <c r="Z1595">
        <v>1004</v>
      </c>
      <c r="AA1595" s="211" t="s">
        <v>7897</v>
      </c>
      <c r="AB1595" s="211" t="s">
        <v>12431</v>
      </c>
      <c r="AC1595" s="211" t="s">
        <v>8756</v>
      </c>
    </row>
    <row r="1596" spans="26:29">
      <c r="Z1596">
        <v>1005</v>
      </c>
      <c r="AA1596" s="211" t="s">
        <v>7898</v>
      </c>
      <c r="AB1596" s="211" t="s">
        <v>12432</v>
      </c>
      <c r="AC1596" s="211" t="s">
        <v>8756</v>
      </c>
    </row>
    <row r="1597" spans="26:29">
      <c r="Z1597">
        <v>1006</v>
      </c>
      <c r="AA1597" s="211" t="s">
        <v>7899</v>
      </c>
      <c r="AB1597" s="211" t="s">
        <v>12433</v>
      </c>
      <c r="AC1597" s="211" t="s">
        <v>8756</v>
      </c>
    </row>
    <row r="1598" spans="26:29">
      <c r="Z1598">
        <v>1007</v>
      </c>
      <c r="AA1598" s="211" t="s">
        <v>7900</v>
      </c>
      <c r="AB1598" s="211" t="s">
        <v>12434</v>
      </c>
      <c r="AC1598" s="211" t="s">
        <v>8756</v>
      </c>
    </row>
    <row r="1599" spans="26:29">
      <c r="Z1599">
        <v>1008</v>
      </c>
      <c r="AA1599" s="211" t="s">
        <v>7901</v>
      </c>
      <c r="AB1599" s="211" t="s">
        <v>12435</v>
      </c>
      <c r="AC1599" s="211" t="s">
        <v>8756</v>
      </c>
    </row>
    <row r="1600" spans="26:29">
      <c r="Z1600">
        <v>1009</v>
      </c>
      <c r="AA1600" s="211" t="s">
        <v>7902</v>
      </c>
      <c r="AB1600" s="211" t="s">
        <v>12436</v>
      </c>
      <c r="AC1600" s="211" t="s">
        <v>8756</v>
      </c>
    </row>
    <row r="1601" spans="26:29">
      <c r="Z1601">
        <v>1010</v>
      </c>
      <c r="AA1601" s="211" t="s">
        <v>7903</v>
      </c>
      <c r="AB1601" s="211" t="s">
        <v>12437</v>
      </c>
      <c r="AC1601" s="211" t="s">
        <v>8756</v>
      </c>
    </row>
    <row r="1602" spans="26:29">
      <c r="Z1602">
        <v>1011</v>
      </c>
      <c r="AA1602" s="211" t="s">
        <v>7904</v>
      </c>
      <c r="AB1602" s="211" t="s">
        <v>12438</v>
      </c>
      <c r="AC1602" s="211" t="s">
        <v>8756</v>
      </c>
    </row>
    <row r="1603" spans="26:29">
      <c r="Z1603">
        <v>1012</v>
      </c>
      <c r="AA1603" s="211" t="s">
        <v>7905</v>
      </c>
      <c r="AB1603" s="211" t="s">
        <v>12439</v>
      </c>
      <c r="AC1603" s="211" t="s">
        <v>8756</v>
      </c>
    </row>
    <row r="1604" spans="26:29">
      <c r="Z1604">
        <v>1013</v>
      </c>
      <c r="AA1604" s="211" t="s">
        <v>7906</v>
      </c>
      <c r="AB1604" s="211" t="s">
        <v>12440</v>
      </c>
      <c r="AC1604" s="211" t="s">
        <v>8756</v>
      </c>
    </row>
    <row r="1605" spans="26:29">
      <c r="Z1605">
        <v>1014</v>
      </c>
      <c r="AA1605" s="211" t="s">
        <v>7907</v>
      </c>
      <c r="AB1605" s="211" t="s">
        <v>12441</v>
      </c>
      <c r="AC1605" s="211" t="s">
        <v>8756</v>
      </c>
    </row>
    <row r="1606" spans="26:29">
      <c r="Z1606">
        <v>1015</v>
      </c>
      <c r="AA1606" s="211" t="s">
        <v>7908</v>
      </c>
      <c r="AB1606" s="211" t="s">
        <v>12442</v>
      </c>
      <c r="AC1606" s="211" t="s">
        <v>8756</v>
      </c>
    </row>
    <row r="1607" spans="26:29">
      <c r="Z1607">
        <v>1016</v>
      </c>
      <c r="AA1607" s="211" t="s">
        <v>7909</v>
      </c>
      <c r="AB1607" s="211" t="s">
        <v>12443</v>
      </c>
      <c r="AC1607" s="211" t="s">
        <v>8756</v>
      </c>
    </row>
    <row r="1608" spans="26:29">
      <c r="Z1608">
        <v>1017</v>
      </c>
      <c r="AA1608" s="211" t="s">
        <v>7910</v>
      </c>
      <c r="AB1608" s="211" t="s">
        <v>12444</v>
      </c>
      <c r="AC1608" s="211" t="s">
        <v>8756</v>
      </c>
    </row>
    <row r="1609" spans="26:29">
      <c r="Z1609">
        <v>1018</v>
      </c>
      <c r="AA1609" s="211" t="s">
        <v>7911</v>
      </c>
      <c r="AB1609" s="211" t="s">
        <v>12445</v>
      </c>
      <c r="AC1609" s="211" t="s">
        <v>8756</v>
      </c>
    </row>
    <row r="1610" spans="26:29">
      <c r="Z1610">
        <v>1019</v>
      </c>
      <c r="AA1610" s="211" t="s">
        <v>7912</v>
      </c>
      <c r="AB1610" s="211" t="s">
        <v>12446</v>
      </c>
      <c r="AC1610" s="211" t="s">
        <v>8756</v>
      </c>
    </row>
    <row r="1611" spans="26:29">
      <c r="Z1611">
        <v>1020</v>
      </c>
      <c r="AA1611" s="211" t="s">
        <v>7913</v>
      </c>
      <c r="AB1611" s="211" t="s">
        <v>12447</v>
      </c>
      <c r="AC1611" s="211" t="s">
        <v>8756</v>
      </c>
    </row>
    <row r="1612" spans="26:29">
      <c r="Z1612">
        <v>1021</v>
      </c>
      <c r="AA1612" s="211" t="s">
        <v>7914</v>
      </c>
      <c r="AB1612" s="211" t="s">
        <v>12448</v>
      </c>
      <c r="AC1612" s="211" t="s">
        <v>8756</v>
      </c>
    </row>
    <row r="1613" spans="26:29">
      <c r="Z1613">
        <v>1022</v>
      </c>
      <c r="AA1613" s="211" t="s">
        <v>7915</v>
      </c>
      <c r="AB1613" s="211" t="s">
        <v>12449</v>
      </c>
      <c r="AC1613" s="211" t="s">
        <v>8756</v>
      </c>
    </row>
    <row r="1614" spans="26:29">
      <c r="Z1614">
        <v>1023</v>
      </c>
      <c r="AA1614" s="211" t="s">
        <v>7916</v>
      </c>
      <c r="AB1614" s="211" t="s">
        <v>12450</v>
      </c>
      <c r="AC1614" s="211" t="s">
        <v>8756</v>
      </c>
    </row>
    <row r="1615" spans="26:29">
      <c r="Z1615">
        <v>1024</v>
      </c>
      <c r="AA1615" s="211" t="s">
        <v>7917</v>
      </c>
      <c r="AB1615" s="211" t="s">
        <v>12451</v>
      </c>
      <c r="AC1615" s="211" t="s">
        <v>8756</v>
      </c>
    </row>
    <row r="1616" spans="26:29">
      <c r="Z1616">
        <v>1025</v>
      </c>
      <c r="AA1616" s="211" t="s">
        <v>7918</v>
      </c>
      <c r="AB1616" s="211" t="s">
        <v>12452</v>
      </c>
      <c r="AC1616" s="211" t="s">
        <v>8756</v>
      </c>
    </row>
    <row r="1617" spans="26:29">
      <c r="Z1617">
        <v>1026</v>
      </c>
      <c r="AA1617" s="211" t="s">
        <v>7919</v>
      </c>
      <c r="AB1617" s="211" t="s">
        <v>12453</v>
      </c>
      <c r="AC1617" s="211" t="s">
        <v>8756</v>
      </c>
    </row>
    <row r="1618" spans="26:29">
      <c r="Z1618">
        <v>1027</v>
      </c>
      <c r="AA1618" s="211" t="s">
        <v>7920</v>
      </c>
      <c r="AB1618" s="211" t="s">
        <v>12454</v>
      </c>
      <c r="AC1618" s="211" t="s">
        <v>8756</v>
      </c>
    </row>
    <row r="1619" spans="26:29">
      <c r="Z1619">
        <v>1028</v>
      </c>
      <c r="AA1619" s="211" t="s">
        <v>7921</v>
      </c>
      <c r="AB1619" s="211" t="s">
        <v>12455</v>
      </c>
      <c r="AC1619" s="211" t="s">
        <v>8756</v>
      </c>
    </row>
    <row r="1620" spans="26:29">
      <c r="Z1620">
        <v>1029</v>
      </c>
      <c r="AA1620" s="211" t="s">
        <v>7922</v>
      </c>
      <c r="AB1620" s="211" t="s">
        <v>12456</v>
      </c>
      <c r="AC1620" s="211" t="s">
        <v>8756</v>
      </c>
    </row>
    <row r="1621" spans="26:29">
      <c r="Z1621">
        <v>1030</v>
      </c>
      <c r="AA1621" s="211" t="s">
        <v>7923</v>
      </c>
      <c r="AB1621" s="211" t="s">
        <v>12457</v>
      </c>
      <c r="AC1621" s="211" t="s">
        <v>8756</v>
      </c>
    </row>
    <row r="1622" spans="26:29">
      <c r="Z1622">
        <v>1031</v>
      </c>
      <c r="AA1622" s="211" t="s">
        <v>7924</v>
      </c>
      <c r="AB1622" s="211" t="s">
        <v>12458</v>
      </c>
      <c r="AC1622" s="211" t="s">
        <v>8756</v>
      </c>
    </row>
    <row r="1623" spans="26:29">
      <c r="Z1623">
        <v>1032</v>
      </c>
      <c r="AA1623" s="211" t="s">
        <v>7925</v>
      </c>
      <c r="AB1623" s="211" t="s">
        <v>12459</v>
      </c>
      <c r="AC1623" s="211" t="s">
        <v>8756</v>
      </c>
    </row>
    <row r="1624" spans="26:29">
      <c r="Z1624">
        <v>1033</v>
      </c>
      <c r="AA1624" s="211" t="s">
        <v>7926</v>
      </c>
      <c r="AB1624" s="211" t="s">
        <v>12460</v>
      </c>
      <c r="AC1624" s="211" t="s">
        <v>8756</v>
      </c>
    </row>
    <row r="1625" spans="26:29">
      <c r="Z1625">
        <v>1034</v>
      </c>
      <c r="AA1625" s="211" t="s">
        <v>7927</v>
      </c>
      <c r="AB1625" s="211" t="s">
        <v>12461</v>
      </c>
      <c r="AC1625" s="211" t="s">
        <v>8756</v>
      </c>
    </row>
    <row r="1626" spans="26:29">
      <c r="Z1626">
        <v>1035</v>
      </c>
      <c r="AA1626" s="211" t="s">
        <v>7928</v>
      </c>
      <c r="AB1626" s="211" t="s">
        <v>12462</v>
      </c>
      <c r="AC1626" s="211" t="s">
        <v>8756</v>
      </c>
    </row>
    <row r="1627" spans="26:29">
      <c r="Z1627">
        <v>1036</v>
      </c>
      <c r="AA1627" s="211" t="s">
        <v>7929</v>
      </c>
      <c r="AB1627" s="211" t="s">
        <v>12463</v>
      </c>
      <c r="AC1627" s="211" t="s">
        <v>8756</v>
      </c>
    </row>
    <row r="1628" spans="26:29">
      <c r="Z1628">
        <v>1037</v>
      </c>
      <c r="AA1628" s="211" t="s">
        <v>7930</v>
      </c>
      <c r="AB1628" s="211" t="s">
        <v>12464</v>
      </c>
      <c r="AC1628" s="211" t="s">
        <v>8756</v>
      </c>
    </row>
    <row r="1629" spans="26:29">
      <c r="Z1629">
        <v>1038</v>
      </c>
      <c r="AA1629" s="211" t="s">
        <v>7931</v>
      </c>
      <c r="AB1629" s="211" t="s">
        <v>12465</v>
      </c>
      <c r="AC1629" s="211" t="s">
        <v>8756</v>
      </c>
    </row>
    <row r="1630" spans="26:29">
      <c r="Z1630">
        <v>1039</v>
      </c>
      <c r="AA1630" s="211" t="s">
        <v>7932</v>
      </c>
      <c r="AB1630" s="211" t="s">
        <v>12466</v>
      </c>
      <c r="AC1630" s="211" t="s">
        <v>8756</v>
      </c>
    </row>
    <row r="1631" spans="26:29">
      <c r="Z1631">
        <v>1040</v>
      </c>
      <c r="AA1631" s="211" t="s">
        <v>7933</v>
      </c>
      <c r="AB1631" s="211" t="s">
        <v>12467</v>
      </c>
      <c r="AC1631" s="211" t="s">
        <v>8756</v>
      </c>
    </row>
    <row r="1632" spans="26:29">
      <c r="Z1632">
        <v>1041</v>
      </c>
      <c r="AA1632" s="211" t="s">
        <v>7934</v>
      </c>
      <c r="AB1632" s="211" t="s">
        <v>12468</v>
      </c>
      <c r="AC1632" s="211" t="s">
        <v>8756</v>
      </c>
    </row>
    <row r="1633" spans="26:29">
      <c r="Z1633">
        <v>1042</v>
      </c>
      <c r="AA1633" s="211" t="s">
        <v>7935</v>
      </c>
      <c r="AB1633" s="211" t="s">
        <v>12469</v>
      </c>
      <c r="AC1633" s="211" t="s">
        <v>8756</v>
      </c>
    </row>
    <row r="1634" spans="26:29">
      <c r="Z1634">
        <v>1043</v>
      </c>
      <c r="AA1634" s="211" t="s">
        <v>7936</v>
      </c>
      <c r="AB1634" s="211" t="s">
        <v>12470</v>
      </c>
      <c r="AC1634" s="211" t="s">
        <v>8756</v>
      </c>
    </row>
    <row r="1635" spans="26:29">
      <c r="Z1635">
        <v>1044</v>
      </c>
      <c r="AA1635" s="211" t="s">
        <v>7937</v>
      </c>
      <c r="AB1635" s="211" t="s">
        <v>12471</v>
      </c>
      <c r="AC1635" s="211" t="s">
        <v>8756</v>
      </c>
    </row>
    <row r="1636" spans="26:29">
      <c r="Z1636">
        <v>1045</v>
      </c>
      <c r="AA1636" s="211" t="s">
        <v>7938</v>
      </c>
      <c r="AB1636" s="211" t="s">
        <v>12472</v>
      </c>
      <c r="AC1636" s="211" t="s">
        <v>8756</v>
      </c>
    </row>
    <row r="1637" spans="26:29">
      <c r="Z1637">
        <v>1046</v>
      </c>
      <c r="AA1637" s="211" t="s">
        <v>7939</v>
      </c>
      <c r="AB1637" s="211" t="s">
        <v>12473</v>
      </c>
      <c r="AC1637" s="211" t="s">
        <v>8756</v>
      </c>
    </row>
    <row r="1638" spans="26:29">
      <c r="Z1638">
        <v>1047</v>
      </c>
      <c r="AA1638" s="211" t="s">
        <v>7940</v>
      </c>
      <c r="AB1638" s="211" t="s">
        <v>12474</v>
      </c>
      <c r="AC1638" s="211" t="s">
        <v>8756</v>
      </c>
    </row>
    <row r="1639" spans="26:29">
      <c r="Z1639">
        <v>1048</v>
      </c>
      <c r="AA1639" s="211" t="s">
        <v>7941</v>
      </c>
      <c r="AB1639" s="211" t="s">
        <v>12475</v>
      </c>
      <c r="AC1639" s="211" t="s">
        <v>8756</v>
      </c>
    </row>
    <row r="1640" spans="26:29">
      <c r="Z1640">
        <v>1049</v>
      </c>
      <c r="AA1640" s="211" t="s">
        <v>7942</v>
      </c>
      <c r="AB1640" s="211" t="s">
        <v>12476</v>
      </c>
      <c r="AC1640" s="211" t="s">
        <v>8756</v>
      </c>
    </row>
    <row r="1641" spans="26:29">
      <c r="Z1641">
        <v>1050</v>
      </c>
      <c r="AA1641" s="211" t="s">
        <v>7943</v>
      </c>
      <c r="AB1641" s="211" t="s">
        <v>12477</v>
      </c>
      <c r="AC1641" s="211" t="s">
        <v>8756</v>
      </c>
    </row>
    <row r="1642" spans="26:29">
      <c r="Z1642">
        <v>1051</v>
      </c>
      <c r="AA1642" s="211" t="s">
        <v>7944</v>
      </c>
      <c r="AB1642" s="211" t="s">
        <v>12478</v>
      </c>
      <c r="AC1642" s="211" t="s">
        <v>8756</v>
      </c>
    </row>
    <row r="1643" spans="26:29">
      <c r="Z1643">
        <v>1052</v>
      </c>
      <c r="AA1643" s="211" t="s">
        <v>7945</v>
      </c>
      <c r="AB1643" s="211" t="s">
        <v>12479</v>
      </c>
      <c r="AC1643" s="211" t="s">
        <v>8756</v>
      </c>
    </row>
    <row r="1644" spans="26:29">
      <c r="Z1644">
        <v>1053</v>
      </c>
      <c r="AA1644" s="211" t="s">
        <v>7946</v>
      </c>
      <c r="AB1644" s="211" t="s">
        <v>12480</v>
      </c>
      <c r="AC1644" s="211" t="s">
        <v>8756</v>
      </c>
    </row>
    <row r="1645" spans="26:29">
      <c r="Z1645">
        <v>1054</v>
      </c>
      <c r="AA1645" s="211" t="s">
        <v>7947</v>
      </c>
      <c r="AB1645" s="211" t="s">
        <v>12481</v>
      </c>
      <c r="AC1645" s="211" t="s">
        <v>8756</v>
      </c>
    </row>
    <row r="1646" spans="26:29">
      <c r="Z1646">
        <v>1055</v>
      </c>
      <c r="AA1646" s="211" t="s">
        <v>7948</v>
      </c>
      <c r="AB1646" s="211" t="s">
        <v>12482</v>
      </c>
      <c r="AC1646" s="211" t="s">
        <v>8756</v>
      </c>
    </row>
    <row r="1647" spans="26:29">
      <c r="Z1647">
        <v>1056</v>
      </c>
      <c r="AA1647" s="211" t="s">
        <v>7949</v>
      </c>
      <c r="AB1647" s="211" t="s">
        <v>12483</v>
      </c>
      <c r="AC1647" s="211" t="s">
        <v>8756</v>
      </c>
    </row>
    <row r="1648" spans="26:29">
      <c r="Z1648">
        <v>1057</v>
      </c>
      <c r="AA1648" s="211" t="s">
        <v>7950</v>
      </c>
      <c r="AB1648" s="211" t="s">
        <v>12484</v>
      </c>
      <c r="AC1648" s="211" t="s">
        <v>8756</v>
      </c>
    </row>
    <row r="1649" spans="26:29">
      <c r="Z1649">
        <v>1058</v>
      </c>
      <c r="AA1649" s="211" t="s">
        <v>7951</v>
      </c>
      <c r="AB1649" s="211" t="s">
        <v>12485</v>
      </c>
      <c r="AC1649" s="211" t="s">
        <v>8756</v>
      </c>
    </row>
    <row r="1650" spans="26:29">
      <c r="Z1650">
        <v>1059</v>
      </c>
      <c r="AA1650" s="211" t="s">
        <v>7952</v>
      </c>
      <c r="AB1650" s="211" t="s">
        <v>12486</v>
      </c>
      <c r="AC1650" s="211" t="s">
        <v>8756</v>
      </c>
    </row>
    <row r="1651" spans="26:29">
      <c r="Z1651">
        <v>1060</v>
      </c>
      <c r="AA1651" s="211" t="s">
        <v>7953</v>
      </c>
      <c r="AB1651" s="211" t="s">
        <v>12487</v>
      </c>
      <c r="AC1651" s="211" t="s">
        <v>8756</v>
      </c>
    </row>
    <row r="1652" spans="26:29">
      <c r="Z1652">
        <v>1061</v>
      </c>
      <c r="AA1652" s="211" t="s">
        <v>7954</v>
      </c>
      <c r="AB1652" s="211" t="s">
        <v>12488</v>
      </c>
      <c r="AC1652" s="211" t="s">
        <v>8756</v>
      </c>
    </row>
    <row r="1653" spans="26:29">
      <c r="Z1653">
        <v>1062</v>
      </c>
      <c r="AA1653" s="211" t="s">
        <v>7955</v>
      </c>
      <c r="AB1653" s="211" t="s">
        <v>12489</v>
      </c>
      <c r="AC1653" s="211" t="s">
        <v>8756</v>
      </c>
    </row>
    <row r="1654" spans="26:29">
      <c r="Z1654">
        <v>1063</v>
      </c>
      <c r="AA1654" s="211" t="s">
        <v>7956</v>
      </c>
      <c r="AB1654" s="211" t="s">
        <v>12490</v>
      </c>
      <c r="AC1654" s="211" t="s">
        <v>8756</v>
      </c>
    </row>
    <row r="1655" spans="26:29">
      <c r="Z1655">
        <v>1064</v>
      </c>
      <c r="AA1655" s="211" t="s">
        <v>7957</v>
      </c>
      <c r="AB1655" s="211" t="s">
        <v>12491</v>
      </c>
      <c r="AC1655" s="211" t="s">
        <v>8756</v>
      </c>
    </row>
    <row r="1656" spans="26:29">
      <c r="Z1656">
        <v>1065</v>
      </c>
      <c r="AA1656" s="211" t="s">
        <v>7958</v>
      </c>
      <c r="AB1656" s="211" t="s">
        <v>12492</v>
      </c>
      <c r="AC1656" s="211" t="s">
        <v>8756</v>
      </c>
    </row>
    <row r="1657" spans="26:29">
      <c r="Z1657">
        <v>1066</v>
      </c>
      <c r="AA1657" s="211" t="s">
        <v>7959</v>
      </c>
      <c r="AB1657" s="211" t="s">
        <v>12493</v>
      </c>
      <c r="AC1657" s="211" t="s">
        <v>8756</v>
      </c>
    </row>
    <row r="1658" spans="26:29">
      <c r="Z1658">
        <v>1067</v>
      </c>
      <c r="AA1658" s="211" t="s">
        <v>7960</v>
      </c>
      <c r="AB1658" s="211" t="s">
        <v>12494</v>
      </c>
      <c r="AC1658" s="211" t="s">
        <v>8756</v>
      </c>
    </row>
    <row r="1659" spans="26:29">
      <c r="Z1659">
        <v>1068</v>
      </c>
      <c r="AA1659" s="211" t="s">
        <v>7961</v>
      </c>
      <c r="AB1659" s="211" t="s">
        <v>12495</v>
      </c>
      <c r="AC1659" s="211" t="s">
        <v>8756</v>
      </c>
    </row>
    <row r="1660" spans="26:29">
      <c r="Z1660">
        <v>1069</v>
      </c>
      <c r="AA1660" s="211" t="s">
        <v>7962</v>
      </c>
      <c r="AB1660" s="211" t="s">
        <v>12496</v>
      </c>
      <c r="AC1660" s="211" t="s">
        <v>8756</v>
      </c>
    </row>
    <row r="1661" spans="26:29">
      <c r="Z1661">
        <v>1070</v>
      </c>
      <c r="AA1661" s="211" t="s">
        <v>7963</v>
      </c>
      <c r="AB1661" s="211" t="s">
        <v>12497</v>
      </c>
      <c r="AC1661" s="211" t="s">
        <v>8756</v>
      </c>
    </row>
    <row r="1662" spans="26:29">
      <c r="Z1662">
        <v>1071</v>
      </c>
      <c r="AA1662" s="211" t="s">
        <v>7964</v>
      </c>
      <c r="AB1662" s="211" t="s">
        <v>12498</v>
      </c>
      <c r="AC1662" s="211" t="s">
        <v>8756</v>
      </c>
    </row>
    <row r="1663" spans="26:29">
      <c r="Z1663">
        <v>1072</v>
      </c>
      <c r="AA1663" s="211" t="s">
        <v>7965</v>
      </c>
      <c r="AB1663" s="211" t="s">
        <v>12499</v>
      </c>
      <c r="AC1663" s="211" t="s">
        <v>8756</v>
      </c>
    </row>
    <row r="1664" spans="26:29">
      <c r="Z1664">
        <v>1073</v>
      </c>
      <c r="AA1664" s="211" t="s">
        <v>7966</v>
      </c>
      <c r="AB1664" s="211" t="s">
        <v>12500</v>
      </c>
      <c r="AC1664" s="211" t="s">
        <v>8756</v>
      </c>
    </row>
    <row r="1665" spans="26:29">
      <c r="Z1665">
        <v>1074</v>
      </c>
      <c r="AA1665" s="211" t="s">
        <v>7967</v>
      </c>
      <c r="AB1665" s="211" t="s">
        <v>12501</v>
      </c>
      <c r="AC1665" s="211" t="s">
        <v>8756</v>
      </c>
    </row>
    <row r="1666" spans="26:29">
      <c r="Z1666">
        <v>1075</v>
      </c>
      <c r="AA1666" s="211" t="s">
        <v>7968</v>
      </c>
      <c r="AB1666" s="211" t="s">
        <v>12502</v>
      </c>
      <c r="AC1666" s="211" t="s">
        <v>8756</v>
      </c>
    </row>
    <row r="1667" spans="26:29">
      <c r="Z1667">
        <v>1076</v>
      </c>
      <c r="AA1667" s="211" t="s">
        <v>7969</v>
      </c>
      <c r="AB1667" s="211" t="s">
        <v>12503</v>
      </c>
      <c r="AC1667" s="211" t="s">
        <v>8756</v>
      </c>
    </row>
    <row r="1668" spans="26:29">
      <c r="Z1668">
        <v>1077</v>
      </c>
      <c r="AA1668" s="211" t="s">
        <v>7970</v>
      </c>
      <c r="AB1668" s="211" t="s">
        <v>12504</v>
      </c>
      <c r="AC1668" s="211" t="s">
        <v>8756</v>
      </c>
    </row>
    <row r="1669" spans="26:29">
      <c r="Z1669">
        <v>1078</v>
      </c>
      <c r="AA1669" s="211" t="s">
        <v>7971</v>
      </c>
      <c r="AB1669" s="211" t="s">
        <v>12505</v>
      </c>
      <c r="AC1669" s="211" t="s">
        <v>8756</v>
      </c>
    </row>
    <row r="1670" spans="26:29">
      <c r="Z1670">
        <v>1079</v>
      </c>
      <c r="AA1670" s="211" t="s">
        <v>7972</v>
      </c>
      <c r="AB1670" s="211" t="s">
        <v>12506</v>
      </c>
      <c r="AC1670" s="211" t="s">
        <v>8756</v>
      </c>
    </row>
    <row r="1671" spans="26:29">
      <c r="Z1671">
        <v>1080</v>
      </c>
      <c r="AA1671" s="211" t="s">
        <v>7973</v>
      </c>
      <c r="AB1671" s="211" t="s">
        <v>12507</v>
      </c>
      <c r="AC1671" s="211" t="s">
        <v>8756</v>
      </c>
    </row>
    <row r="1672" spans="26:29">
      <c r="Z1672">
        <v>1081</v>
      </c>
      <c r="AA1672" s="211" t="s">
        <v>7974</v>
      </c>
      <c r="AB1672" s="211" t="s">
        <v>12508</v>
      </c>
      <c r="AC1672" s="211" t="s">
        <v>8756</v>
      </c>
    </row>
    <row r="1673" spans="26:29">
      <c r="Z1673">
        <v>1082</v>
      </c>
      <c r="AA1673" s="211" t="s">
        <v>7975</v>
      </c>
      <c r="AB1673" s="211" t="s">
        <v>12509</v>
      </c>
      <c r="AC1673" s="211" t="s">
        <v>8756</v>
      </c>
    </row>
    <row r="1674" spans="26:29">
      <c r="Z1674">
        <v>1083</v>
      </c>
      <c r="AA1674" s="211" t="s">
        <v>7976</v>
      </c>
      <c r="AB1674" s="211" t="s">
        <v>12510</v>
      </c>
      <c r="AC1674" s="211" t="s">
        <v>8756</v>
      </c>
    </row>
    <row r="1675" spans="26:29">
      <c r="Z1675">
        <v>1084</v>
      </c>
      <c r="AA1675" s="211" t="s">
        <v>7977</v>
      </c>
      <c r="AB1675" s="211" t="s">
        <v>12511</v>
      </c>
      <c r="AC1675" s="211" t="s">
        <v>8756</v>
      </c>
    </row>
    <row r="1676" spans="26:29">
      <c r="Z1676">
        <v>1085</v>
      </c>
      <c r="AA1676" s="211" t="s">
        <v>7978</v>
      </c>
      <c r="AB1676" s="211" t="s">
        <v>12512</v>
      </c>
      <c r="AC1676" s="211" t="s">
        <v>8756</v>
      </c>
    </row>
    <row r="1677" spans="26:29">
      <c r="Z1677">
        <v>1086</v>
      </c>
      <c r="AA1677" s="211" t="s">
        <v>7979</v>
      </c>
      <c r="AB1677" s="211" t="s">
        <v>12513</v>
      </c>
      <c r="AC1677" s="211" t="s">
        <v>8756</v>
      </c>
    </row>
    <row r="1678" spans="26:29">
      <c r="Z1678">
        <v>1087</v>
      </c>
      <c r="AA1678" s="211" t="s">
        <v>7980</v>
      </c>
      <c r="AB1678" s="211" t="s">
        <v>12514</v>
      </c>
      <c r="AC1678" s="211" t="s">
        <v>8756</v>
      </c>
    </row>
    <row r="1679" spans="26:29">
      <c r="Z1679">
        <v>1088</v>
      </c>
      <c r="AA1679" s="211" t="s">
        <v>7981</v>
      </c>
      <c r="AB1679" s="211" t="s">
        <v>12515</v>
      </c>
      <c r="AC1679" s="211" t="s">
        <v>8756</v>
      </c>
    </row>
    <row r="1680" spans="26:29">
      <c r="Z1680">
        <v>1089</v>
      </c>
      <c r="AA1680" s="211" t="s">
        <v>7982</v>
      </c>
      <c r="AB1680" s="211" t="s">
        <v>12516</v>
      </c>
      <c r="AC1680" s="211" t="s">
        <v>8756</v>
      </c>
    </row>
    <row r="1681" spans="26:29">
      <c r="Z1681">
        <v>1090</v>
      </c>
      <c r="AA1681" s="211" t="s">
        <v>7983</v>
      </c>
      <c r="AB1681" s="211" t="s">
        <v>12517</v>
      </c>
      <c r="AC1681" s="211" t="s">
        <v>8756</v>
      </c>
    </row>
    <row r="1682" spans="26:29">
      <c r="Z1682">
        <v>1091</v>
      </c>
      <c r="AA1682" s="211" t="s">
        <v>7984</v>
      </c>
      <c r="AB1682" s="211" t="s">
        <v>12518</v>
      </c>
      <c r="AC1682" s="211" t="s">
        <v>8756</v>
      </c>
    </row>
    <row r="1683" spans="26:29">
      <c r="Z1683">
        <v>1092</v>
      </c>
      <c r="AA1683" s="211" t="s">
        <v>7985</v>
      </c>
      <c r="AB1683" s="211" t="s">
        <v>12519</v>
      </c>
      <c r="AC1683" s="211" t="s">
        <v>8756</v>
      </c>
    </row>
    <row r="1684" spans="26:29">
      <c r="Z1684">
        <v>1093</v>
      </c>
      <c r="AA1684" s="211" t="s">
        <v>7986</v>
      </c>
      <c r="AB1684" s="211" t="s">
        <v>12520</v>
      </c>
      <c r="AC1684" s="211" t="s">
        <v>8756</v>
      </c>
    </row>
    <row r="1685" spans="26:29">
      <c r="Z1685">
        <v>1094</v>
      </c>
      <c r="AA1685" s="211" t="s">
        <v>7987</v>
      </c>
      <c r="AB1685" s="211" t="s">
        <v>12521</v>
      </c>
      <c r="AC1685" s="211" t="s">
        <v>8756</v>
      </c>
    </row>
    <row r="1686" spans="26:29">
      <c r="Z1686">
        <v>1095</v>
      </c>
      <c r="AA1686" s="211" t="s">
        <v>7988</v>
      </c>
      <c r="AB1686" s="211" t="s">
        <v>12522</v>
      </c>
      <c r="AC1686" s="211" t="s">
        <v>8756</v>
      </c>
    </row>
    <row r="1687" spans="26:29">
      <c r="Z1687">
        <v>1096</v>
      </c>
      <c r="AA1687" s="211" t="s">
        <v>7989</v>
      </c>
      <c r="AB1687" s="211" t="s">
        <v>12523</v>
      </c>
      <c r="AC1687" s="211" t="s">
        <v>8756</v>
      </c>
    </row>
    <row r="1688" spans="26:29">
      <c r="Z1688">
        <v>1097</v>
      </c>
      <c r="AA1688" s="211" t="s">
        <v>7990</v>
      </c>
      <c r="AB1688" s="211" t="s">
        <v>12524</v>
      </c>
      <c r="AC1688" s="211" t="s">
        <v>8756</v>
      </c>
    </row>
    <row r="1689" spans="26:29">
      <c r="Z1689">
        <v>1098</v>
      </c>
      <c r="AA1689" s="211" t="s">
        <v>7991</v>
      </c>
      <c r="AB1689" s="211" t="s">
        <v>12525</v>
      </c>
      <c r="AC1689" s="211" t="s">
        <v>8756</v>
      </c>
    </row>
    <row r="1690" spans="26:29">
      <c r="Z1690">
        <v>1099</v>
      </c>
      <c r="AA1690" s="211" t="s">
        <v>7992</v>
      </c>
      <c r="AB1690" s="211" t="s">
        <v>12526</v>
      </c>
      <c r="AC1690" s="211" t="s">
        <v>8756</v>
      </c>
    </row>
    <row r="1691" spans="26:29">
      <c r="Z1691">
        <v>1100</v>
      </c>
      <c r="AA1691" s="211" t="s">
        <v>7993</v>
      </c>
      <c r="AB1691" s="211" t="s">
        <v>12527</v>
      </c>
      <c r="AC1691" s="211" t="s">
        <v>8756</v>
      </c>
    </row>
    <row r="1692" spans="26:29">
      <c r="Z1692">
        <v>1101</v>
      </c>
      <c r="AA1692" s="211" t="s">
        <v>7994</v>
      </c>
      <c r="AB1692" s="211" t="s">
        <v>12528</v>
      </c>
      <c r="AC1692" s="211" t="s">
        <v>8756</v>
      </c>
    </row>
    <row r="1693" spans="26:29">
      <c r="Z1693">
        <v>1102</v>
      </c>
      <c r="AA1693" s="211" t="s">
        <v>7995</v>
      </c>
      <c r="AB1693" s="211" t="s">
        <v>12529</v>
      </c>
      <c r="AC1693" s="211" t="s">
        <v>8756</v>
      </c>
    </row>
    <row r="1694" spans="26:29">
      <c r="Z1694">
        <v>1103</v>
      </c>
      <c r="AA1694" s="211" t="s">
        <v>7996</v>
      </c>
      <c r="AB1694" s="211" t="s">
        <v>12530</v>
      </c>
      <c r="AC1694" s="211" t="s">
        <v>8756</v>
      </c>
    </row>
    <row r="1695" spans="26:29">
      <c r="Z1695">
        <v>1104</v>
      </c>
      <c r="AA1695" s="211" t="s">
        <v>7997</v>
      </c>
      <c r="AB1695" s="211" t="s">
        <v>12531</v>
      </c>
      <c r="AC1695" s="211" t="s">
        <v>8756</v>
      </c>
    </row>
    <row r="1696" spans="26:29">
      <c r="Z1696">
        <v>1105</v>
      </c>
      <c r="AA1696" s="211" t="s">
        <v>7998</v>
      </c>
      <c r="AB1696" s="211" t="s">
        <v>12532</v>
      </c>
      <c r="AC1696" s="211" t="s">
        <v>8756</v>
      </c>
    </row>
    <row r="1697" spans="26:29">
      <c r="Z1697">
        <v>1106</v>
      </c>
      <c r="AA1697" s="211" t="s">
        <v>7999</v>
      </c>
      <c r="AB1697" s="211" t="s">
        <v>12533</v>
      </c>
      <c r="AC1697" s="211" t="s">
        <v>8756</v>
      </c>
    </row>
    <row r="1698" spans="26:29">
      <c r="Z1698">
        <v>1107</v>
      </c>
      <c r="AA1698" s="211" t="s">
        <v>8000</v>
      </c>
      <c r="AB1698" s="211" t="s">
        <v>12534</v>
      </c>
      <c r="AC1698" s="211" t="s">
        <v>8756</v>
      </c>
    </row>
    <row r="1699" spans="26:29">
      <c r="Z1699">
        <v>1108</v>
      </c>
      <c r="AA1699" s="211" t="s">
        <v>8001</v>
      </c>
      <c r="AB1699" s="211" t="s">
        <v>12535</v>
      </c>
      <c r="AC1699" s="211" t="s">
        <v>8756</v>
      </c>
    </row>
    <row r="1700" spans="26:29">
      <c r="Z1700">
        <v>1109</v>
      </c>
      <c r="AA1700" s="211" t="s">
        <v>8002</v>
      </c>
      <c r="AB1700" s="211" t="s">
        <v>12536</v>
      </c>
      <c r="AC1700" s="211" t="s">
        <v>8756</v>
      </c>
    </row>
    <row r="1701" spans="26:29">
      <c r="Z1701">
        <v>1110</v>
      </c>
      <c r="AA1701" s="211" t="s">
        <v>8003</v>
      </c>
      <c r="AB1701" s="211" t="s">
        <v>12537</v>
      </c>
      <c r="AC1701" s="211" t="s">
        <v>8756</v>
      </c>
    </row>
    <row r="1702" spans="26:29">
      <c r="Z1702">
        <v>1111</v>
      </c>
      <c r="AA1702" s="211" t="s">
        <v>8004</v>
      </c>
      <c r="AB1702" s="211" t="s">
        <v>12538</v>
      </c>
      <c r="AC1702" s="211" t="s">
        <v>8756</v>
      </c>
    </row>
    <row r="1703" spans="26:29">
      <c r="Z1703">
        <v>1112</v>
      </c>
      <c r="AA1703" s="211" t="s">
        <v>8005</v>
      </c>
      <c r="AB1703" s="211" t="s">
        <v>12539</v>
      </c>
      <c r="AC1703" s="211" t="s">
        <v>8756</v>
      </c>
    </row>
    <row r="1704" spans="26:29">
      <c r="Z1704">
        <v>1113</v>
      </c>
      <c r="AA1704" s="211" t="s">
        <v>8006</v>
      </c>
      <c r="AB1704" s="211" t="s">
        <v>12540</v>
      </c>
      <c r="AC1704" s="211" t="s">
        <v>8756</v>
      </c>
    </row>
    <row r="1705" spans="26:29">
      <c r="Z1705">
        <v>1114</v>
      </c>
      <c r="AA1705" s="211" t="s">
        <v>8007</v>
      </c>
      <c r="AB1705" s="211" t="s">
        <v>12541</v>
      </c>
      <c r="AC1705" s="211" t="s">
        <v>8756</v>
      </c>
    </row>
    <row r="1706" spans="26:29">
      <c r="Z1706">
        <v>1115</v>
      </c>
      <c r="AA1706" s="211" t="s">
        <v>8008</v>
      </c>
      <c r="AB1706" s="211" t="s">
        <v>12542</v>
      </c>
      <c r="AC1706" s="211" t="s">
        <v>8756</v>
      </c>
    </row>
    <row r="1707" spans="26:29">
      <c r="Z1707">
        <v>1116</v>
      </c>
      <c r="AA1707" s="211" t="s">
        <v>8009</v>
      </c>
      <c r="AB1707" s="211" t="s">
        <v>12543</v>
      </c>
      <c r="AC1707" s="211" t="s">
        <v>8756</v>
      </c>
    </row>
    <row r="1708" spans="26:29">
      <c r="Z1708">
        <v>1117</v>
      </c>
      <c r="AA1708" s="211" t="s">
        <v>8010</v>
      </c>
      <c r="AB1708" s="211" t="s">
        <v>12544</v>
      </c>
      <c r="AC1708" s="211" t="s">
        <v>8756</v>
      </c>
    </row>
    <row r="1709" spans="26:29">
      <c r="Z1709">
        <v>1118</v>
      </c>
      <c r="AA1709" s="211" t="s">
        <v>8011</v>
      </c>
      <c r="AB1709" s="211" t="s">
        <v>12545</v>
      </c>
      <c r="AC1709" s="211" t="s">
        <v>8756</v>
      </c>
    </row>
    <row r="1710" spans="26:29">
      <c r="Z1710">
        <v>1119</v>
      </c>
      <c r="AA1710" s="211" t="s">
        <v>8012</v>
      </c>
      <c r="AB1710" s="211" t="s">
        <v>12546</v>
      </c>
      <c r="AC1710" s="211" t="s">
        <v>8756</v>
      </c>
    </row>
    <row r="1711" spans="26:29">
      <c r="Z1711">
        <v>1120</v>
      </c>
      <c r="AA1711" s="211" t="s">
        <v>8013</v>
      </c>
      <c r="AB1711" s="211" t="s">
        <v>12547</v>
      </c>
      <c r="AC1711" s="211" t="s">
        <v>8756</v>
      </c>
    </row>
    <row r="1712" spans="26:29">
      <c r="Z1712">
        <v>1121</v>
      </c>
      <c r="AA1712" s="211" t="s">
        <v>8014</v>
      </c>
      <c r="AB1712" s="211" t="s">
        <v>12548</v>
      </c>
      <c r="AC1712" s="211" t="s">
        <v>8756</v>
      </c>
    </row>
    <row r="1713" spans="26:29">
      <c r="Z1713">
        <v>1122</v>
      </c>
      <c r="AA1713" s="211" t="s">
        <v>8015</v>
      </c>
      <c r="AB1713" s="211" t="s">
        <v>12549</v>
      </c>
      <c r="AC1713" s="211" t="s">
        <v>8756</v>
      </c>
    </row>
    <row r="1714" spans="26:29">
      <c r="Z1714">
        <v>1123</v>
      </c>
      <c r="AA1714" s="211" t="s">
        <v>8016</v>
      </c>
      <c r="AB1714" s="211" t="s">
        <v>12550</v>
      </c>
      <c r="AC1714" s="211" t="s">
        <v>8756</v>
      </c>
    </row>
    <row r="1715" spans="26:29">
      <c r="Z1715">
        <v>1124</v>
      </c>
      <c r="AA1715" s="211" t="s">
        <v>8017</v>
      </c>
      <c r="AB1715" s="211" t="s">
        <v>12551</v>
      </c>
      <c r="AC1715" s="211" t="s">
        <v>8756</v>
      </c>
    </row>
    <row r="1716" spans="26:29">
      <c r="Z1716">
        <v>1125</v>
      </c>
      <c r="AA1716" s="211" t="s">
        <v>8018</v>
      </c>
      <c r="AB1716" s="211" t="s">
        <v>12552</v>
      </c>
      <c r="AC1716" s="211" t="s">
        <v>8756</v>
      </c>
    </row>
    <row r="1717" spans="26:29">
      <c r="Z1717">
        <v>1126</v>
      </c>
      <c r="AA1717" s="211" t="s">
        <v>8019</v>
      </c>
      <c r="AB1717" s="211" t="s">
        <v>12553</v>
      </c>
      <c r="AC1717" s="211" t="s">
        <v>8756</v>
      </c>
    </row>
    <row r="1718" spans="26:29">
      <c r="Z1718">
        <v>1127</v>
      </c>
      <c r="AA1718" s="211" t="s">
        <v>8020</v>
      </c>
      <c r="AB1718" s="211" t="s">
        <v>12554</v>
      </c>
      <c r="AC1718" s="211" t="s">
        <v>8756</v>
      </c>
    </row>
    <row r="1719" spans="26:29">
      <c r="Z1719">
        <v>1128</v>
      </c>
      <c r="AA1719" s="211" t="s">
        <v>8021</v>
      </c>
      <c r="AB1719" s="211" t="s">
        <v>12555</v>
      </c>
      <c r="AC1719" s="211" t="s">
        <v>8756</v>
      </c>
    </row>
    <row r="1720" spans="26:29">
      <c r="Z1720">
        <v>1129</v>
      </c>
      <c r="AA1720" s="211" t="s">
        <v>8022</v>
      </c>
      <c r="AB1720" s="211" t="s">
        <v>12556</v>
      </c>
      <c r="AC1720" s="211" t="s">
        <v>8756</v>
      </c>
    </row>
    <row r="1721" spans="26:29">
      <c r="Z1721">
        <v>1130</v>
      </c>
      <c r="AA1721" s="211" t="s">
        <v>8023</v>
      </c>
      <c r="AB1721" s="211" t="s">
        <v>12557</v>
      </c>
      <c r="AC1721" s="211" t="s">
        <v>8756</v>
      </c>
    </row>
    <row r="1722" spans="26:29">
      <c r="Z1722">
        <v>1131</v>
      </c>
      <c r="AA1722" s="211" t="s">
        <v>8024</v>
      </c>
      <c r="AB1722" s="211" t="s">
        <v>12558</v>
      </c>
      <c r="AC1722" s="211" t="s">
        <v>8756</v>
      </c>
    </row>
    <row r="1723" spans="26:29">
      <c r="Z1723">
        <v>1132</v>
      </c>
      <c r="AA1723" s="211" t="s">
        <v>8025</v>
      </c>
      <c r="AB1723" s="211" t="s">
        <v>12559</v>
      </c>
      <c r="AC1723" s="211" t="s">
        <v>8756</v>
      </c>
    </row>
    <row r="1724" spans="26:29">
      <c r="Z1724">
        <v>1133</v>
      </c>
      <c r="AA1724" s="211" t="s">
        <v>8026</v>
      </c>
      <c r="AB1724" s="211" t="s">
        <v>12560</v>
      </c>
      <c r="AC1724" s="211" t="s">
        <v>8756</v>
      </c>
    </row>
    <row r="1725" spans="26:29">
      <c r="Z1725">
        <v>1134</v>
      </c>
      <c r="AA1725" s="211" t="s">
        <v>8027</v>
      </c>
      <c r="AB1725" s="211" t="s">
        <v>12561</v>
      </c>
      <c r="AC1725" s="211" t="s">
        <v>8756</v>
      </c>
    </row>
    <row r="1726" spans="26:29">
      <c r="Z1726">
        <v>1135</v>
      </c>
      <c r="AA1726" s="211" t="s">
        <v>8028</v>
      </c>
      <c r="AB1726" s="211" t="s">
        <v>12562</v>
      </c>
      <c r="AC1726" s="211" t="s">
        <v>8756</v>
      </c>
    </row>
    <row r="1727" spans="26:29">
      <c r="Z1727">
        <v>1136</v>
      </c>
      <c r="AA1727" s="211" t="s">
        <v>8029</v>
      </c>
      <c r="AB1727" s="211" t="s">
        <v>12563</v>
      </c>
      <c r="AC1727" s="211" t="s">
        <v>8756</v>
      </c>
    </row>
    <row r="1728" spans="26:29">
      <c r="Z1728">
        <v>1137</v>
      </c>
      <c r="AA1728" s="211" t="s">
        <v>8030</v>
      </c>
      <c r="AB1728" s="211" t="s">
        <v>12564</v>
      </c>
      <c r="AC1728" s="211" t="s">
        <v>8756</v>
      </c>
    </row>
    <row r="1729" spans="26:29">
      <c r="Z1729">
        <v>1138</v>
      </c>
      <c r="AA1729" s="211" t="s">
        <v>8031</v>
      </c>
      <c r="AB1729" s="211" t="s">
        <v>12565</v>
      </c>
      <c r="AC1729" s="211" t="s">
        <v>8756</v>
      </c>
    </row>
    <row r="1730" spans="26:29">
      <c r="Z1730">
        <v>1139</v>
      </c>
      <c r="AA1730" s="211" t="s">
        <v>8032</v>
      </c>
      <c r="AB1730" s="211" t="s">
        <v>12566</v>
      </c>
      <c r="AC1730" s="211" t="s">
        <v>8756</v>
      </c>
    </row>
    <row r="1731" spans="26:29">
      <c r="Z1731">
        <v>1140</v>
      </c>
      <c r="AA1731" s="211" t="s">
        <v>8033</v>
      </c>
      <c r="AB1731" s="211" t="s">
        <v>12567</v>
      </c>
      <c r="AC1731" s="211" t="s">
        <v>8756</v>
      </c>
    </row>
    <row r="1732" spans="26:29">
      <c r="Z1732">
        <v>1141</v>
      </c>
      <c r="AA1732" s="211" t="s">
        <v>8034</v>
      </c>
      <c r="AB1732" s="211" t="s">
        <v>12568</v>
      </c>
      <c r="AC1732" s="211" t="s">
        <v>8756</v>
      </c>
    </row>
    <row r="1733" spans="26:29">
      <c r="Z1733">
        <v>1142</v>
      </c>
      <c r="AA1733" s="211" t="s">
        <v>8035</v>
      </c>
      <c r="AB1733" s="211" t="s">
        <v>12569</v>
      </c>
      <c r="AC1733" s="211" t="s">
        <v>8756</v>
      </c>
    </row>
    <row r="1734" spans="26:29">
      <c r="Z1734">
        <v>1143</v>
      </c>
      <c r="AA1734" s="211" t="s">
        <v>8036</v>
      </c>
      <c r="AB1734" s="211" t="s">
        <v>12570</v>
      </c>
      <c r="AC1734" s="211" t="s">
        <v>8756</v>
      </c>
    </row>
    <row r="1735" spans="26:29">
      <c r="Z1735">
        <v>1144</v>
      </c>
      <c r="AA1735" s="211" t="s">
        <v>8037</v>
      </c>
      <c r="AB1735" s="211" t="s">
        <v>12571</v>
      </c>
      <c r="AC1735" s="211" t="s">
        <v>8756</v>
      </c>
    </row>
    <row r="1736" spans="26:29">
      <c r="Z1736">
        <v>1145</v>
      </c>
      <c r="AA1736" s="211" t="s">
        <v>8038</v>
      </c>
      <c r="AB1736" s="211" t="s">
        <v>12572</v>
      </c>
      <c r="AC1736" s="211" t="s">
        <v>8756</v>
      </c>
    </row>
    <row r="1737" spans="26:29">
      <c r="Z1737">
        <v>1146</v>
      </c>
      <c r="AA1737" s="211" t="s">
        <v>8039</v>
      </c>
      <c r="AB1737" s="211" t="s">
        <v>12573</v>
      </c>
      <c r="AC1737" s="211" t="s">
        <v>8756</v>
      </c>
    </row>
    <row r="1738" spans="26:29">
      <c r="Z1738">
        <v>1147</v>
      </c>
      <c r="AA1738" s="211" t="s">
        <v>8040</v>
      </c>
      <c r="AB1738" s="211" t="s">
        <v>12574</v>
      </c>
      <c r="AC1738" s="211" t="s">
        <v>8756</v>
      </c>
    </row>
    <row r="1739" spans="26:29">
      <c r="Z1739">
        <v>1148</v>
      </c>
      <c r="AA1739" s="211" t="s">
        <v>8041</v>
      </c>
      <c r="AB1739" s="211" t="s">
        <v>12575</v>
      </c>
      <c r="AC1739" s="211" t="s">
        <v>8756</v>
      </c>
    </row>
    <row r="1740" spans="26:29">
      <c r="Z1740">
        <v>1149</v>
      </c>
      <c r="AA1740" s="211" t="s">
        <v>8042</v>
      </c>
      <c r="AB1740" s="211" t="s">
        <v>12576</v>
      </c>
      <c r="AC1740" s="211" t="s">
        <v>8756</v>
      </c>
    </row>
    <row r="1741" spans="26:29">
      <c r="Z1741">
        <v>1150</v>
      </c>
      <c r="AA1741" s="211" t="s">
        <v>8043</v>
      </c>
      <c r="AB1741" s="211" t="s">
        <v>12577</v>
      </c>
      <c r="AC1741" s="211" t="s">
        <v>8756</v>
      </c>
    </row>
    <row r="1742" spans="26:29">
      <c r="Z1742">
        <v>1151</v>
      </c>
      <c r="AA1742" s="211" t="s">
        <v>8044</v>
      </c>
      <c r="AB1742" s="211" t="s">
        <v>12578</v>
      </c>
      <c r="AC1742" s="211" t="s">
        <v>8756</v>
      </c>
    </row>
    <row r="1743" spans="26:29">
      <c r="Z1743">
        <v>1152</v>
      </c>
      <c r="AA1743" s="211" t="s">
        <v>8045</v>
      </c>
      <c r="AB1743" s="211" t="s">
        <v>12579</v>
      </c>
      <c r="AC1743" s="211" t="s">
        <v>8756</v>
      </c>
    </row>
    <row r="1744" spans="26:29">
      <c r="Z1744">
        <v>1153</v>
      </c>
      <c r="AA1744" s="211" t="s">
        <v>8046</v>
      </c>
      <c r="AB1744" s="211" t="s">
        <v>12580</v>
      </c>
      <c r="AC1744" s="211" t="s">
        <v>8756</v>
      </c>
    </row>
    <row r="1745" spans="26:29">
      <c r="Z1745">
        <v>1154</v>
      </c>
      <c r="AA1745" s="211" t="s">
        <v>8047</v>
      </c>
      <c r="AB1745" s="211" t="s">
        <v>12581</v>
      </c>
      <c r="AC1745" s="211" t="s">
        <v>8756</v>
      </c>
    </row>
    <row r="1746" spans="26:29">
      <c r="Z1746">
        <v>1155</v>
      </c>
      <c r="AA1746" s="211" t="s">
        <v>8048</v>
      </c>
      <c r="AB1746" s="211" t="s">
        <v>12582</v>
      </c>
      <c r="AC1746" s="211" t="s">
        <v>8756</v>
      </c>
    </row>
    <row r="1747" spans="26:29">
      <c r="Z1747">
        <v>1156</v>
      </c>
      <c r="AA1747" s="211" t="s">
        <v>8049</v>
      </c>
      <c r="AB1747" s="211" t="s">
        <v>12583</v>
      </c>
      <c r="AC1747" s="211" t="s">
        <v>8756</v>
      </c>
    </row>
    <row r="1748" spans="26:29">
      <c r="Z1748">
        <v>1157</v>
      </c>
      <c r="AA1748" s="211" t="s">
        <v>8050</v>
      </c>
      <c r="AB1748" s="211" t="s">
        <v>12584</v>
      </c>
      <c r="AC1748" s="211" t="s">
        <v>8756</v>
      </c>
    </row>
    <row r="1749" spans="26:29">
      <c r="Z1749">
        <v>1158</v>
      </c>
      <c r="AA1749" s="211" t="s">
        <v>8051</v>
      </c>
      <c r="AB1749" s="211" t="s">
        <v>12585</v>
      </c>
      <c r="AC1749" s="211" t="s">
        <v>8756</v>
      </c>
    </row>
    <row r="1750" spans="26:29">
      <c r="Z1750">
        <v>1159</v>
      </c>
      <c r="AA1750" s="211" t="s">
        <v>8052</v>
      </c>
      <c r="AB1750" s="211" t="s">
        <v>12586</v>
      </c>
      <c r="AC1750" s="211" t="s">
        <v>8756</v>
      </c>
    </row>
    <row r="1751" spans="26:29">
      <c r="Z1751">
        <v>1160</v>
      </c>
      <c r="AA1751" s="211" t="s">
        <v>8053</v>
      </c>
      <c r="AB1751" s="211" t="s">
        <v>12587</v>
      </c>
      <c r="AC1751" s="211" t="s">
        <v>8756</v>
      </c>
    </row>
    <row r="1752" spans="26:29">
      <c r="Z1752">
        <v>1161</v>
      </c>
      <c r="AA1752" s="211" t="s">
        <v>8054</v>
      </c>
      <c r="AB1752" s="211" t="s">
        <v>12588</v>
      </c>
      <c r="AC1752" s="211" t="s">
        <v>8756</v>
      </c>
    </row>
    <row r="1753" spans="26:29">
      <c r="Z1753">
        <v>1162</v>
      </c>
      <c r="AA1753" s="211" t="s">
        <v>8055</v>
      </c>
      <c r="AB1753" s="211" t="s">
        <v>12589</v>
      </c>
      <c r="AC1753" s="211" t="s">
        <v>8756</v>
      </c>
    </row>
    <row r="1754" spans="26:29">
      <c r="Z1754">
        <v>1163</v>
      </c>
      <c r="AA1754" s="211" t="s">
        <v>8056</v>
      </c>
      <c r="AB1754" s="211" t="s">
        <v>12590</v>
      </c>
      <c r="AC1754" s="211" t="s">
        <v>8756</v>
      </c>
    </row>
    <row r="1755" spans="26:29">
      <c r="Z1755">
        <v>1164</v>
      </c>
      <c r="AA1755" s="211" t="s">
        <v>8057</v>
      </c>
      <c r="AB1755" s="211" t="s">
        <v>12591</v>
      </c>
      <c r="AC1755" s="211" t="s">
        <v>8756</v>
      </c>
    </row>
    <row r="1756" spans="26:29">
      <c r="Z1756">
        <v>1165</v>
      </c>
      <c r="AA1756" s="211" t="s">
        <v>8058</v>
      </c>
      <c r="AB1756" s="211" t="s">
        <v>12592</v>
      </c>
      <c r="AC1756" s="211" t="s">
        <v>8756</v>
      </c>
    </row>
    <row r="1757" spans="26:29">
      <c r="Z1757">
        <v>1166</v>
      </c>
      <c r="AA1757" s="211" t="s">
        <v>8059</v>
      </c>
      <c r="AB1757" s="211" t="s">
        <v>12593</v>
      </c>
      <c r="AC1757" s="211" t="s">
        <v>8756</v>
      </c>
    </row>
    <row r="1758" spans="26:29">
      <c r="Z1758">
        <v>1167</v>
      </c>
      <c r="AA1758" s="211" t="s">
        <v>8060</v>
      </c>
      <c r="AB1758" s="211" t="s">
        <v>12594</v>
      </c>
      <c r="AC1758" s="211" t="s">
        <v>8756</v>
      </c>
    </row>
    <row r="1759" spans="26:29">
      <c r="Z1759">
        <v>1168</v>
      </c>
      <c r="AA1759" s="211" t="s">
        <v>8061</v>
      </c>
      <c r="AB1759" s="211" t="s">
        <v>12595</v>
      </c>
      <c r="AC1759" s="211" t="s">
        <v>8756</v>
      </c>
    </row>
    <row r="1760" spans="26:29">
      <c r="Z1760">
        <v>1169</v>
      </c>
      <c r="AA1760" s="211" t="s">
        <v>8062</v>
      </c>
      <c r="AB1760" s="211" t="s">
        <v>12596</v>
      </c>
      <c r="AC1760" s="211" t="s">
        <v>8756</v>
      </c>
    </row>
    <row r="1761" spans="26:29">
      <c r="Z1761">
        <v>1170</v>
      </c>
      <c r="AA1761" s="211" t="s">
        <v>8063</v>
      </c>
      <c r="AB1761" s="211" t="s">
        <v>12597</v>
      </c>
      <c r="AC1761" s="211" t="s">
        <v>8756</v>
      </c>
    </row>
    <row r="1762" spans="26:29">
      <c r="Z1762">
        <v>1171</v>
      </c>
      <c r="AA1762" s="211" t="s">
        <v>8064</v>
      </c>
      <c r="AB1762" s="211" t="s">
        <v>12598</v>
      </c>
      <c r="AC1762" s="211" t="s">
        <v>8756</v>
      </c>
    </row>
    <row r="1763" spans="26:29">
      <c r="Z1763">
        <v>1172</v>
      </c>
      <c r="AA1763" s="211" t="s">
        <v>8065</v>
      </c>
      <c r="AB1763" s="211" t="s">
        <v>12599</v>
      </c>
      <c r="AC1763" s="211" t="s">
        <v>8756</v>
      </c>
    </row>
    <row r="1764" spans="26:29">
      <c r="Z1764">
        <v>1173</v>
      </c>
      <c r="AA1764" s="211" t="s">
        <v>8066</v>
      </c>
      <c r="AB1764" s="211" t="s">
        <v>12600</v>
      </c>
      <c r="AC1764" s="211" t="s">
        <v>8756</v>
      </c>
    </row>
    <row r="1765" spans="26:29">
      <c r="Z1765">
        <v>1174</v>
      </c>
      <c r="AA1765" s="211" t="s">
        <v>8067</v>
      </c>
      <c r="AB1765" s="211" t="s">
        <v>12601</v>
      </c>
      <c r="AC1765" s="211" t="s">
        <v>8756</v>
      </c>
    </row>
    <row r="1766" spans="26:29">
      <c r="Z1766">
        <v>1175</v>
      </c>
      <c r="AA1766" s="211" t="s">
        <v>8068</v>
      </c>
      <c r="AB1766" s="211" t="s">
        <v>12602</v>
      </c>
      <c r="AC1766" s="211" t="s">
        <v>8756</v>
      </c>
    </row>
    <row r="1767" spans="26:29">
      <c r="Z1767">
        <v>1176</v>
      </c>
      <c r="AA1767" s="211" t="s">
        <v>8069</v>
      </c>
      <c r="AB1767" s="211" t="s">
        <v>12603</v>
      </c>
      <c r="AC1767" s="211" t="s">
        <v>8756</v>
      </c>
    </row>
    <row r="1768" spans="26:29">
      <c r="Z1768">
        <v>1177</v>
      </c>
      <c r="AA1768" s="211" t="s">
        <v>8070</v>
      </c>
      <c r="AB1768" s="211" t="s">
        <v>12604</v>
      </c>
      <c r="AC1768" s="211" t="s">
        <v>8756</v>
      </c>
    </row>
    <row r="1769" spans="26:29">
      <c r="Z1769">
        <v>1178</v>
      </c>
      <c r="AA1769" s="211" t="s">
        <v>8071</v>
      </c>
      <c r="AB1769" s="211" t="s">
        <v>12605</v>
      </c>
      <c r="AC1769" s="211" t="s">
        <v>8756</v>
      </c>
    </row>
    <row r="1770" spans="26:29">
      <c r="Z1770">
        <v>1179</v>
      </c>
      <c r="AA1770" s="211" t="s">
        <v>8072</v>
      </c>
      <c r="AB1770" s="211" t="s">
        <v>12606</v>
      </c>
      <c r="AC1770" s="211" t="s">
        <v>8756</v>
      </c>
    </row>
    <row r="1771" spans="26:29">
      <c r="Z1771">
        <v>1180</v>
      </c>
      <c r="AA1771" s="211" t="s">
        <v>8073</v>
      </c>
      <c r="AB1771" s="211" t="s">
        <v>12607</v>
      </c>
      <c r="AC1771" s="211" t="s">
        <v>8756</v>
      </c>
    </row>
    <row r="1772" spans="26:29">
      <c r="Z1772">
        <v>1181</v>
      </c>
      <c r="AA1772" s="211" t="s">
        <v>8074</v>
      </c>
      <c r="AB1772" s="211" t="s">
        <v>12608</v>
      </c>
      <c r="AC1772" s="211" t="s">
        <v>8756</v>
      </c>
    </row>
    <row r="1773" spans="26:29">
      <c r="Z1773">
        <v>1182</v>
      </c>
      <c r="AA1773" s="211" t="s">
        <v>8075</v>
      </c>
      <c r="AB1773" s="211" t="s">
        <v>12609</v>
      </c>
      <c r="AC1773" s="211" t="s">
        <v>8756</v>
      </c>
    </row>
    <row r="1774" spans="26:29">
      <c r="Z1774">
        <v>1183</v>
      </c>
      <c r="AA1774" s="211" t="s">
        <v>8076</v>
      </c>
      <c r="AB1774" s="211" t="s">
        <v>12610</v>
      </c>
      <c r="AC1774" s="211" t="s">
        <v>8756</v>
      </c>
    </row>
    <row r="1775" spans="26:29">
      <c r="Z1775">
        <v>1184</v>
      </c>
      <c r="AA1775" s="211" t="s">
        <v>8077</v>
      </c>
      <c r="AB1775" s="211" t="s">
        <v>12611</v>
      </c>
      <c r="AC1775" s="211" t="s">
        <v>8756</v>
      </c>
    </row>
    <row r="1776" spans="26:29">
      <c r="Z1776">
        <v>1185</v>
      </c>
      <c r="AA1776" s="211" t="s">
        <v>8078</v>
      </c>
      <c r="AB1776" s="211" t="s">
        <v>12612</v>
      </c>
      <c r="AC1776" s="211" t="s">
        <v>8756</v>
      </c>
    </row>
    <row r="1777" spans="26:29">
      <c r="Z1777">
        <v>1186</v>
      </c>
      <c r="AA1777" s="211" t="s">
        <v>8079</v>
      </c>
      <c r="AB1777" s="211" t="s">
        <v>12613</v>
      </c>
      <c r="AC1777" s="211" t="s">
        <v>8756</v>
      </c>
    </row>
    <row r="1778" spans="26:29">
      <c r="Z1778">
        <v>1187</v>
      </c>
      <c r="AA1778" s="211" t="s">
        <v>8080</v>
      </c>
      <c r="AB1778" s="211" t="s">
        <v>12614</v>
      </c>
      <c r="AC1778" s="211" t="s">
        <v>8756</v>
      </c>
    </row>
    <row r="1779" spans="26:29">
      <c r="Z1779">
        <v>1188</v>
      </c>
      <c r="AA1779" s="211" t="s">
        <v>8081</v>
      </c>
      <c r="AB1779" s="211" t="s">
        <v>12615</v>
      </c>
      <c r="AC1779" s="211" t="s">
        <v>8756</v>
      </c>
    </row>
    <row r="1780" spans="26:29">
      <c r="Z1780">
        <v>1189</v>
      </c>
      <c r="AA1780" s="211" t="s">
        <v>8082</v>
      </c>
      <c r="AB1780" s="211" t="s">
        <v>12616</v>
      </c>
      <c r="AC1780" s="211" t="s">
        <v>8756</v>
      </c>
    </row>
    <row r="1781" spans="26:29">
      <c r="Z1781">
        <v>1190</v>
      </c>
      <c r="AA1781" s="211" t="s">
        <v>8083</v>
      </c>
      <c r="AB1781" s="211" t="s">
        <v>12617</v>
      </c>
      <c r="AC1781" s="211" t="s">
        <v>8756</v>
      </c>
    </row>
    <row r="1782" spans="26:29">
      <c r="Z1782">
        <v>1191</v>
      </c>
      <c r="AA1782" s="211" t="s">
        <v>8084</v>
      </c>
      <c r="AB1782" s="211" t="s">
        <v>12618</v>
      </c>
      <c r="AC1782" s="211" t="s">
        <v>8756</v>
      </c>
    </row>
    <row r="1783" spans="26:29">
      <c r="Z1783">
        <v>1192</v>
      </c>
      <c r="AA1783" s="211" t="s">
        <v>8085</v>
      </c>
      <c r="AB1783" s="211" t="s">
        <v>12619</v>
      </c>
      <c r="AC1783" s="211" t="s">
        <v>8756</v>
      </c>
    </row>
    <row r="1784" spans="26:29">
      <c r="Z1784">
        <v>1193</v>
      </c>
      <c r="AA1784" s="211" t="s">
        <v>8086</v>
      </c>
      <c r="AB1784" s="211" t="s">
        <v>12620</v>
      </c>
      <c r="AC1784" s="211" t="s">
        <v>8756</v>
      </c>
    </row>
    <row r="1785" spans="26:29">
      <c r="Z1785">
        <v>1194</v>
      </c>
      <c r="AA1785" s="211" t="s">
        <v>8087</v>
      </c>
      <c r="AB1785" s="211" t="s">
        <v>12621</v>
      </c>
      <c r="AC1785" s="211" t="s">
        <v>8756</v>
      </c>
    </row>
    <row r="1786" spans="26:29">
      <c r="Z1786">
        <v>1195</v>
      </c>
      <c r="AA1786" s="211" t="s">
        <v>8088</v>
      </c>
      <c r="AB1786" s="211" t="s">
        <v>12622</v>
      </c>
      <c r="AC1786" s="211" t="s">
        <v>8756</v>
      </c>
    </row>
    <row r="1787" spans="26:29">
      <c r="Z1787">
        <v>1196</v>
      </c>
      <c r="AA1787" s="211" t="s">
        <v>8089</v>
      </c>
      <c r="AB1787" s="211" t="s">
        <v>12623</v>
      </c>
      <c r="AC1787" s="211" t="s">
        <v>8756</v>
      </c>
    </row>
    <row r="1788" spans="26:29">
      <c r="Z1788">
        <v>1197</v>
      </c>
      <c r="AA1788" s="211" t="s">
        <v>8090</v>
      </c>
      <c r="AB1788" s="211" t="s">
        <v>12624</v>
      </c>
      <c r="AC1788" s="211" t="s">
        <v>8756</v>
      </c>
    </row>
    <row r="1789" spans="26:29">
      <c r="Z1789">
        <v>1198</v>
      </c>
      <c r="AA1789" s="211" t="s">
        <v>8091</v>
      </c>
      <c r="AB1789" s="211" t="s">
        <v>12625</v>
      </c>
      <c r="AC1789" s="211" t="s">
        <v>8756</v>
      </c>
    </row>
    <row r="1790" spans="26:29">
      <c r="Z1790">
        <v>1199</v>
      </c>
      <c r="AA1790" s="211" t="s">
        <v>8092</v>
      </c>
      <c r="AB1790" s="211" t="s">
        <v>12626</v>
      </c>
      <c r="AC1790" s="211" t="s">
        <v>8756</v>
      </c>
    </row>
    <row r="1791" spans="26:29">
      <c r="Z1791">
        <v>1200</v>
      </c>
      <c r="AA1791" s="211" t="s">
        <v>8093</v>
      </c>
      <c r="AB1791" s="211" t="s">
        <v>12627</v>
      </c>
      <c r="AC1791" s="211" t="s">
        <v>8756</v>
      </c>
    </row>
    <row r="1792" spans="26:29">
      <c r="Z1792">
        <v>1201</v>
      </c>
      <c r="AA1792" s="211" t="s">
        <v>8094</v>
      </c>
      <c r="AB1792" s="211" t="s">
        <v>12628</v>
      </c>
      <c r="AC1792" s="211" t="s">
        <v>8756</v>
      </c>
    </row>
    <row r="1793" spans="26:29">
      <c r="Z1793">
        <v>1202</v>
      </c>
      <c r="AA1793" s="211" t="s">
        <v>8095</v>
      </c>
      <c r="AB1793" s="211" t="s">
        <v>12629</v>
      </c>
      <c r="AC1793" s="211" t="s">
        <v>8756</v>
      </c>
    </row>
    <row r="1794" spans="26:29">
      <c r="Z1794">
        <v>1203</v>
      </c>
      <c r="AA1794" s="211" t="s">
        <v>8096</v>
      </c>
      <c r="AB1794" s="211" t="s">
        <v>12630</v>
      </c>
      <c r="AC1794" s="211" t="s">
        <v>8756</v>
      </c>
    </row>
    <row r="1795" spans="26:29">
      <c r="Z1795">
        <v>1204</v>
      </c>
      <c r="AA1795" s="211" t="s">
        <v>8097</v>
      </c>
      <c r="AB1795" s="211" t="s">
        <v>12631</v>
      </c>
      <c r="AC1795" s="211" t="s">
        <v>8756</v>
      </c>
    </row>
    <row r="1796" spans="26:29">
      <c r="Z1796">
        <v>1205</v>
      </c>
      <c r="AA1796" s="211" t="s">
        <v>8098</v>
      </c>
      <c r="AB1796" s="211" t="s">
        <v>12632</v>
      </c>
      <c r="AC1796" s="211" t="s">
        <v>8756</v>
      </c>
    </row>
    <row r="1797" spans="26:29">
      <c r="Z1797">
        <v>1206</v>
      </c>
      <c r="AA1797" s="211" t="s">
        <v>8099</v>
      </c>
      <c r="AB1797" s="211" t="s">
        <v>12633</v>
      </c>
      <c r="AC1797" s="211" t="s">
        <v>8756</v>
      </c>
    </row>
    <row r="1798" spans="26:29">
      <c r="Z1798">
        <v>1207</v>
      </c>
      <c r="AA1798" s="211" t="s">
        <v>8100</v>
      </c>
      <c r="AB1798" s="211" t="s">
        <v>12634</v>
      </c>
      <c r="AC1798" s="211" t="s">
        <v>8756</v>
      </c>
    </row>
    <row r="1799" spans="26:29">
      <c r="Z1799">
        <v>1208</v>
      </c>
      <c r="AA1799" s="211" t="s">
        <v>8101</v>
      </c>
      <c r="AB1799" s="211" t="s">
        <v>12635</v>
      </c>
      <c r="AC1799" s="211" t="s">
        <v>8756</v>
      </c>
    </row>
    <row r="1800" spans="26:29">
      <c r="Z1800">
        <v>1209</v>
      </c>
      <c r="AA1800" s="211" t="s">
        <v>8102</v>
      </c>
      <c r="AB1800" s="211" t="s">
        <v>12636</v>
      </c>
      <c r="AC1800" s="211" t="s">
        <v>8756</v>
      </c>
    </row>
    <row r="1801" spans="26:29">
      <c r="Z1801">
        <v>1210</v>
      </c>
      <c r="AA1801" s="211" t="s">
        <v>8103</v>
      </c>
      <c r="AB1801" s="211" t="s">
        <v>12637</v>
      </c>
      <c r="AC1801" s="211" t="s">
        <v>8756</v>
      </c>
    </row>
    <row r="1802" spans="26:29">
      <c r="Z1802">
        <v>1211</v>
      </c>
      <c r="AA1802" s="211" t="s">
        <v>8104</v>
      </c>
      <c r="AB1802" s="211" t="s">
        <v>12638</v>
      </c>
      <c r="AC1802" s="211" t="s">
        <v>8756</v>
      </c>
    </row>
    <row r="1803" spans="26:29">
      <c r="Z1803">
        <v>1212</v>
      </c>
      <c r="AA1803" s="211" t="s">
        <v>8105</v>
      </c>
      <c r="AB1803" s="211" t="s">
        <v>12639</v>
      </c>
      <c r="AC1803" s="211" t="s">
        <v>8756</v>
      </c>
    </row>
    <row r="1804" spans="26:29">
      <c r="Z1804">
        <v>1213</v>
      </c>
      <c r="AA1804" s="211" t="s">
        <v>8106</v>
      </c>
      <c r="AB1804" s="211" t="s">
        <v>12640</v>
      </c>
      <c r="AC1804" s="211" t="s">
        <v>8756</v>
      </c>
    </row>
    <row r="1805" spans="26:29">
      <c r="Z1805">
        <v>1214</v>
      </c>
      <c r="AA1805" s="211" t="s">
        <v>8107</v>
      </c>
      <c r="AB1805" s="211" t="s">
        <v>12641</v>
      </c>
      <c r="AC1805" s="211" t="s">
        <v>8756</v>
      </c>
    </row>
    <row r="1806" spans="26:29">
      <c r="Z1806">
        <v>1215</v>
      </c>
      <c r="AA1806" s="211" t="s">
        <v>8108</v>
      </c>
      <c r="AB1806" s="211" t="s">
        <v>12642</v>
      </c>
      <c r="AC1806" s="211" t="s">
        <v>8756</v>
      </c>
    </row>
    <row r="1807" spans="26:29">
      <c r="Z1807">
        <v>1216</v>
      </c>
      <c r="AA1807" s="211" t="s">
        <v>8109</v>
      </c>
      <c r="AB1807" s="211" t="s">
        <v>12643</v>
      </c>
      <c r="AC1807" s="211" t="s">
        <v>8756</v>
      </c>
    </row>
    <row r="1808" spans="26:29">
      <c r="Z1808">
        <v>1217</v>
      </c>
      <c r="AA1808" s="211" t="s">
        <v>8110</v>
      </c>
      <c r="AB1808" s="211" t="s">
        <v>12644</v>
      </c>
      <c r="AC1808" s="211" t="s">
        <v>8756</v>
      </c>
    </row>
    <row r="1809" spans="26:29">
      <c r="Z1809">
        <v>1218</v>
      </c>
      <c r="AA1809" s="211" t="s">
        <v>8111</v>
      </c>
      <c r="AB1809" s="211" t="s">
        <v>12645</v>
      </c>
      <c r="AC1809" s="211" t="s">
        <v>8756</v>
      </c>
    </row>
    <row r="1810" spans="26:29">
      <c r="Z1810">
        <v>1219</v>
      </c>
      <c r="AA1810" s="211" t="s">
        <v>8112</v>
      </c>
      <c r="AB1810" s="211" t="s">
        <v>12646</v>
      </c>
      <c r="AC1810" s="211" t="s">
        <v>8756</v>
      </c>
    </row>
    <row r="1811" spans="26:29">
      <c r="Z1811">
        <v>1220</v>
      </c>
      <c r="AA1811" s="211" t="s">
        <v>8113</v>
      </c>
      <c r="AB1811" s="211" t="s">
        <v>12647</v>
      </c>
      <c r="AC1811" s="211" t="s">
        <v>8756</v>
      </c>
    </row>
    <row r="1812" spans="26:29">
      <c r="Z1812">
        <v>1221</v>
      </c>
      <c r="AA1812" s="211" t="s">
        <v>8114</v>
      </c>
      <c r="AB1812" s="211" t="s">
        <v>12648</v>
      </c>
      <c r="AC1812" s="211" t="s">
        <v>8756</v>
      </c>
    </row>
    <row r="1813" spans="26:29">
      <c r="Z1813">
        <v>1222</v>
      </c>
      <c r="AA1813" s="211" t="s">
        <v>8115</v>
      </c>
      <c r="AB1813" s="211" t="s">
        <v>12649</v>
      </c>
      <c r="AC1813" s="211" t="s">
        <v>8756</v>
      </c>
    </row>
    <row r="1814" spans="26:29">
      <c r="Z1814">
        <v>1223</v>
      </c>
      <c r="AA1814" s="211" t="s">
        <v>8116</v>
      </c>
      <c r="AB1814" s="211" t="s">
        <v>12650</v>
      </c>
      <c r="AC1814" s="211" t="s">
        <v>8756</v>
      </c>
    </row>
    <row r="1815" spans="26:29">
      <c r="Z1815">
        <v>1224</v>
      </c>
      <c r="AA1815" s="211" t="s">
        <v>8117</v>
      </c>
      <c r="AB1815" s="211" t="s">
        <v>12651</v>
      </c>
      <c r="AC1815" s="211" t="s">
        <v>8756</v>
      </c>
    </row>
    <row r="1816" spans="26:29">
      <c r="Z1816">
        <v>1225</v>
      </c>
      <c r="AA1816" s="211" t="s">
        <v>8118</v>
      </c>
      <c r="AB1816" s="211" t="s">
        <v>12652</v>
      </c>
      <c r="AC1816" s="211" t="s">
        <v>8756</v>
      </c>
    </row>
    <row r="1817" spans="26:29">
      <c r="Z1817">
        <v>1226</v>
      </c>
      <c r="AA1817" s="211" t="s">
        <v>8119</v>
      </c>
      <c r="AB1817" s="211" t="s">
        <v>12653</v>
      </c>
      <c r="AC1817" s="211" t="s">
        <v>8756</v>
      </c>
    </row>
    <row r="1818" spans="26:29">
      <c r="Z1818">
        <v>1227</v>
      </c>
      <c r="AA1818" s="211" t="s">
        <v>8120</v>
      </c>
      <c r="AB1818" s="211" t="s">
        <v>12654</v>
      </c>
      <c r="AC1818" s="211" t="s">
        <v>8756</v>
      </c>
    </row>
    <row r="1819" spans="26:29">
      <c r="Z1819">
        <v>1228</v>
      </c>
      <c r="AA1819" s="211" t="s">
        <v>8121</v>
      </c>
      <c r="AB1819" s="211" t="s">
        <v>12655</v>
      </c>
      <c r="AC1819" s="211" t="s">
        <v>8756</v>
      </c>
    </row>
    <row r="1820" spans="26:29">
      <c r="Z1820">
        <v>1229</v>
      </c>
      <c r="AA1820" s="211" t="s">
        <v>8122</v>
      </c>
      <c r="AB1820" s="211" t="s">
        <v>12656</v>
      </c>
      <c r="AC1820" s="211" t="s">
        <v>8756</v>
      </c>
    </row>
    <row r="1821" spans="26:29">
      <c r="Z1821">
        <v>1230</v>
      </c>
      <c r="AA1821" s="211" t="s">
        <v>8123</v>
      </c>
      <c r="AB1821" s="211" t="s">
        <v>12657</v>
      </c>
      <c r="AC1821" s="211" t="s">
        <v>8756</v>
      </c>
    </row>
    <row r="1822" spans="26:29">
      <c r="Z1822">
        <v>1231</v>
      </c>
      <c r="AA1822" s="211" t="s">
        <v>8124</v>
      </c>
      <c r="AB1822" s="211" t="s">
        <v>12658</v>
      </c>
      <c r="AC1822" s="211" t="s">
        <v>8756</v>
      </c>
    </row>
    <row r="1823" spans="26:29">
      <c r="Z1823">
        <v>1232</v>
      </c>
      <c r="AA1823" s="211" t="s">
        <v>8125</v>
      </c>
      <c r="AB1823" s="211" t="s">
        <v>12659</v>
      </c>
      <c r="AC1823" s="211" t="s">
        <v>8756</v>
      </c>
    </row>
    <row r="1824" spans="26:29">
      <c r="Z1824">
        <v>1233</v>
      </c>
      <c r="AA1824" s="211" t="s">
        <v>8126</v>
      </c>
      <c r="AB1824" s="211" t="s">
        <v>12660</v>
      </c>
      <c r="AC1824" s="211" t="s">
        <v>8756</v>
      </c>
    </row>
    <row r="1825" spans="26:29">
      <c r="Z1825">
        <v>1234</v>
      </c>
      <c r="AA1825" s="211" t="s">
        <v>8127</v>
      </c>
      <c r="AB1825" s="211" t="s">
        <v>12661</v>
      </c>
      <c r="AC1825" s="211" t="s">
        <v>8756</v>
      </c>
    </row>
    <row r="1826" spans="26:29">
      <c r="Z1826">
        <v>1235</v>
      </c>
      <c r="AA1826" s="211" t="s">
        <v>8128</v>
      </c>
      <c r="AB1826" s="211" t="s">
        <v>12662</v>
      </c>
      <c r="AC1826" s="211" t="s">
        <v>8756</v>
      </c>
    </row>
    <row r="1827" spans="26:29">
      <c r="Z1827">
        <v>1236</v>
      </c>
      <c r="AA1827" s="211" t="s">
        <v>8129</v>
      </c>
      <c r="AB1827" s="211" t="s">
        <v>12663</v>
      </c>
      <c r="AC1827" s="211" t="s">
        <v>8756</v>
      </c>
    </row>
    <row r="1828" spans="26:29">
      <c r="Z1828">
        <v>1237</v>
      </c>
      <c r="AA1828" s="211" t="s">
        <v>8130</v>
      </c>
      <c r="AB1828" s="211" t="s">
        <v>12664</v>
      </c>
      <c r="AC1828" s="211" t="s">
        <v>8756</v>
      </c>
    </row>
    <row r="1829" spans="26:29">
      <c r="Z1829">
        <v>1238</v>
      </c>
      <c r="AA1829" s="211" t="s">
        <v>8131</v>
      </c>
      <c r="AB1829" s="211" t="s">
        <v>12665</v>
      </c>
      <c r="AC1829" s="211" t="s">
        <v>8756</v>
      </c>
    </row>
    <row r="1830" spans="26:29">
      <c r="Z1830">
        <v>1239</v>
      </c>
      <c r="AA1830" s="211" t="s">
        <v>8132</v>
      </c>
      <c r="AB1830" s="211" t="s">
        <v>12666</v>
      </c>
      <c r="AC1830" s="211" t="s">
        <v>8756</v>
      </c>
    </row>
    <row r="1831" spans="26:29">
      <c r="Z1831">
        <v>1240</v>
      </c>
      <c r="AA1831" s="211" t="s">
        <v>8133</v>
      </c>
      <c r="AB1831" s="211" t="s">
        <v>12667</v>
      </c>
      <c r="AC1831" s="211" t="s">
        <v>8756</v>
      </c>
    </row>
    <row r="1832" spans="26:29">
      <c r="Z1832">
        <v>1241</v>
      </c>
      <c r="AA1832" s="211" t="s">
        <v>8134</v>
      </c>
      <c r="AB1832" s="211" t="s">
        <v>12668</v>
      </c>
      <c r="AC1832" s="211" t="s">
        <v>8756</v>
      </c>
    </row>
    <row r="1833" spans="26:29">
      <c r="Z1833">
        <v>1242</v>
      </c>
      <c r="AA1833" s="211" t="s">
        <v>8135</v>
      </c>
      <c r="AB1833" s="211" t="s">
        <v>12669</v>
      </c>
      <c r="AC1833" s="211" t="s">
        <v>8756</v>
      </c>
    </row>
    <row r="1834" spans="26:29">
      <c r="Z1834">
        <v>1243</v>
      </c>
      <c r="AA1834" s="211" t="s">
        <v>8136</v>
      </c>
      <c r="AB1834" s="211" t="s">
        <v>12670</v>
      </c>
      <c r="AC1834" s="211" t="s">
        <v>8756</v>
      </c>
    </row>
    <row r="1835" spans="26:29">
      <c r="Z1835">
        <v>1244</v>
      </c>
      <c r="AA1835" s="211" t="s">
        <v>8137</v>
      </c>
      <c r="AB1835" s="211" t="s">
        <v>12671</v>
      </c>
      <c r="AC1835" s="211" t="s">
        <v>8756</v>
      </c>
    </row>
    <row r="1836" spans="26:29">
      <c r="Z1836">
        <v>1245</v>
      </c>
      <c r="AA1836" s="211" t="s">
        <v>8138</v>
      </c>
      <c r="AB1836" s="211" t="s">
        <v>12672</v>
      </c>
      <c r="AC1836" s="211" t="s">
        <v>8756</v>
      </c>
    </row>
    <row r="1837" spans="26:29">
      <c r="Z1837">
        <v>1246</v>
      </c>
      <c r="AA1837" s="211" t="s">
        <v>8139</v>
      </c>
      <c r="AB1837" s="211" t="s">
        <v>12673</v>
      </c>
      <c r="AC1837" s="211" t="s">
        <v>8756</v>
      </c>
    </row>
    <row r="1838" spans="26:29">
      <c r="Z1838">
        <v>1247</v>
      </c>
      <c r="AA1838" s="211" t="s">
        <v>8140</v>
      </c>
      <c r="AB1838" s="211" t="s">
        <v>12674</v>
      </c>
      <c r="AC1838" s="211" t="s">
        <v>8756</v>
      </c>
    </row>
    <row r="1839" spans="26:29">
      <c r="Z1839">
        <v>1248</v>
      </c>
      <c r="AA1839" s="211" t="s">
        <v>8141</v>
      </c>
      <c r="AB1839" s="211" t="s">
        <v>12675</v>
      </c>
      <c r="AC1839" s="211" t="s">
        <v>8756</v>
      </c>
    </row>
    <row r="1840" spans="26:29">
      <c r="Z1840">
        <v>1249</v>
      </c>
      <c r="AA1840" s="211" t="s">
        <v>8142</v>
      </c>
      <c r="AB1840" s="211" t="s">
        <v>12676</v>
      </c>
      <c r="AC1840" s="211" t="s">
        <v>8756</v>
      </c>
    </row>
    <row r="1841" spans="26:29">
      <c r="Z1841">
        <v>1250</v>
      </c>
      <c r="AA1841" s="211" t="s">
        <v>8143</v>
      </c>
      <c r="AB1841" s="211" t="s">
        <v>12677</v>
      </c>
      <c r="AC1841" s="211" t="s">
        <v>8756</v>
      </c>
    </row>
    <row r="1842" spans="26:29">
      <c r="Z1842">
        <v>1251</v>
      </c>
      <c r="AA1842" s="211" t="s">
        <v>8144</v>
      </c>
      <c r="AB1842" s="211" t="s">
        <v>12678</v>
      </c>
      <c r="AC1842" s="211" t="s">
        <v>8756</v>
      </c>
    </row>
    <row r="1843" spans="26:29">
      <c r="Z1843">
        <v>1252</v>
      </c>
      <c r="AA1843" s="211" t="s">
        <v>8145</v>
      </c>
      <c r="AB1843" s="211" t="s">
        <v>12679</v>
      </c>
      <c r="AC1843" s="211" t="s">
        <v>8756</v>
      </c>
    </row>
    <row r="1844" spans="26:29">
      <c r="Z1844">
        <v>1253</v>
      </c>
      <c r="AA1844" s="211" t="s">
        <v>8146</v>
      </c>
      <c r="AB1844" s="211" t="s">
        <v>12680</v>
      </c>
      <c r="AC1844" s="211" t="s">
        <v>8756</v>
      </c>
    </row>
    <row r="1845" spans="26:29">
      <c r="Z1845">
        <v>1254</v>
      </c>
      <c r="AA1845" s="211" t="s">
        <v>8147</v>
      </c>
      <c r="AB1845" s="211" t="s">
        <v>12681</v>
      </c>
      <c r="AC1845" s="211" t="s">
        <v>8756</v>
      </c>
    </row>
    <row r="1846" spans="26:29">
      <c r="Z1846">
        <v>1255</v>
      </c>
      <c r="AA1846" s="211" t="s">
        <v>8148</v>
      </c>
      <c r="AB1846" s="211" t="s">
        <v>12682</v>
      </c>
      <c r="AC1846" s="211" t="s">
        <v>8756</v>
      </c>
    </row>
    <row r="1847" spans="26:29">
      <c r="Z1847">
        <v>1256</v>
      </c>
      <c r="AA1847" s="211" t="s">
        <v>8149</v>
      </c>
      <c r="AB1847" s="211" t="s">
        <v>12683</v>
      </c>
      <c r="AC1847" s="211" t="s">
        <v>8756</v>
      </c>
    </row>
    <row r="1848" spans="26:29">
      <c r="Z1848">
        <v>1257</v>
      </c>
      <c r="AA1848" s="211" t="s">
        <v>8150</v>
      </c>
      <c r="AB1848" s="211" t="s">
        <v>12684</v>
      </c>
      <c r="AC1848" s="211" t="s">
        <v>8756</v>
      </c>
    </row>
    <row r="1849" spans="26:29">
      <c r="Z1849">
        <v>1258</v>
      </c>
      <c r="AA1849" s="211" t="s">
        <v>8151</v>
      </c>
      <c r="AB1849" s="211" t="s">
        <v>12685</v>
      </c>
      <c r="AC1849" s="211" t="s">
        <v>8756</v>
      </c>
    </row>
    <row r="1850" spans="26:29">
      <c r="Z1850">
        <v>1259</v>
      </c>
      <c r="AA1850" s="211" t="s">
        <v>8152</v>
      </c>
      <c r="AB1850" s="211" t="s">
        <v>12686</v>
      </c>
      <c r="AC1850" s="211" t="s">
        <v>8756</v>
      </c>
    </row>
    <row r="1851" spans="26:29">
      <c r="Z1851">
        <v>1260</v>
      </c>
      <c r="AA1851" s="211" t="s">
        <v>8153</v>
      </c>
      <c r="AB1851" s="211" t="s">
        <v>12687</v>
      </c>
      <c r="AC1851" s="211" t="s">
        <v>8756</v>
      </c>
    </row>
    <row r="1852" spans="26:29">
      <c r="Z1852">
        <v>1261</v>
      </c>
      <c r="AA1852" s="211" t="s">
        <v>8154</v>
      </c>
      <c r="AB1852" s="211" t="s">
        <v>12688</v>
      </c>
      <c r="AC1852" s="211" t="s">
        <v>8756</v>
      </c>
    </row>
    <row r="1853" spans="26:29">
      <c r="Z1853">
        <v>1262</v>
      </c>
      <c r="AA1853" s="211" t="s">
        <v>8155</v>
      </c>
      <c r="AB1853" s="211" t="s">
        <v>12689</v>
      </c>
      <c r="AC1853" s="211" t="s">
        <v>8756</v>
      </c>
    </row>
    <row r="1854" spans="26:29">
      <c r="Z1854">
        <v>1263</v>
      </c>
      <c r="AA1854" s="211" t="s">
        <v>8156</v>
      </c>
      <c r="AB1854" s="211" t="s">
        <v>12690</v>
      </c>
      <c r="AC1854" s="211" t="s">
        <v>8756</v>
      </c>
    </row>
    <row r="1855" spans="26:29">
      <c r="Z1855">
        <v>1264</v>
      </c>
      <c r="AA1855" s="211" t="s">
        <v>8157</v>
      </c>
      <c r="AB1855" s="211" t="s">
        <v>12691</v>
      </c>
      <c r="AC1855" s="211" t="s">
        <v>8756</v>
      </c>
    </row>
    <row r="1856" spans="26:29">
      <c r="Z1856">
        <v>1265</v>
      </c>
      <c r="AA1856" s="211" t="s">
        <v>8158</v>
      </c>
      <c r="AB1856" s="211" t="s">
        <v>12692</v>
      </c>
      <c r="AC1856" s="211" t="s">
        <v>8756</v>
      </c>
    </row>
    <row r="1857" spans="26:29">
      <c r="Z1857">
        <v>1266</v>
      </c>
      <c r="AA1857" s="211" t="s">
        <v>8159</v>
      </c>
      <c r="AB1857" s="211" t="s">
        <v>12693</v>
      </c>
      <c r="AC1857" s="211" t="s">
        <v>8756</v>
      </c>
    </row>
    <row r="1858" spans="26:29">
      <c r="Z1858">
        <v>1267</v>
      </c>
      <c r="AA1858" s="211" t="s">
        <v>8160</v>
      </c>
      <c r="AB1858" s="211" t="s">
        <v>12694</v>
      </c>
      <c r="AC1858" s="211" t="s">
        <v>8756</v>
      </c>
    </row>
    <row r="1859" spans="26:29">
      <c r="Z1859">
        <v>1268</v>
      </c>
      <c r="AA1859" s="211" t="s">
        <v>8161</v>
      </c>
      <c r="AB1859" s="211" t="s">
        <v>12695</v>
      </c>
      <c r="AC1859" s="211" t="s">
        <v>8756</v>
      </c>
    </row>
    <row r="1860" spans="26:29">
      <c r="Z1860">
        <v>1269</v>
      </c>
      <c r="AA1860" s="211" t="s">
        <v>8162</v>
      </c>
      <c r="AB1860" s="211" t="s">
        <v>12696</v>
      </c>
      <c r="AC1860" s="211" t="s">
        <v>8756</v>
      </c>
    </row>
    <row r="1861" spans="26:29">
      <c r="Z1861">
        <v>1270</v>
      </c>
      <c r="AA1861" s="211" t="s">
        <v>8163</v>
      </c>
      <c r="AB1861" s="211" t="s">
        <v>12697</v>
      </c>
      <c r="AC1861" s="211" t="s">
        <v>8756</v>
      </c>
    </row>
    <row r="1862" spans="26:29">
      <c r="Z1862">
        <v>1271</v>
      </c>
      <c r="AA1862" s="211" t="s">
        <v>8164</v>
      </c>
      <c r="AB1862" s="211" t="s">
        <v>12698</v>
      </c>
      <c r="AC1862" s="211" t="s">
        <v>8756</v>
      </c>
    </row>
    <row r="1863" spans="26:29">
      <c r="Z1863">
        <v>1272</v>
      </c>
      <c r="AA1863" s="211" t="s">
        <v>8165</v>
      </c>
      <c r="AB1863" s="211" t="s">
        <v>12699</v>
      </c>
      <c r="AC1863" s="211" t="s">
        <v>8756</v>
      </c>
    </row>
    <row r="1864" spans="26:29">
      <c r="Z1864">
        <v>1273</v>
      </c>
      <c r="AA1864" s="211" t="s">
        <v>8166</v>
      </c>
      <c r="AB1864" s="211" t="s">
        <v>12700</v>
      </c>
      <c r="AC1864" s="211" t="s">
        <v>8756</v>
      </c>
    </row>
    <row r="1865" spans="26:29">
      <c r="Z1865">
        <v>1274</v>
      </c>
      <c r="AA1865" s="211" t="s">
        <v>8167</v>
      </c>
      <c r="AB1865" s="211" t="s">
        <v>12701</v>
      </c>
      <c r="AC1865" s="211" t="s">
        <v>8756</v>
      </c>
    </row>
    <row r="1866" spans="26:29">
      <c r="Z1866">
        <v>1275</v>
      </c>
      <c r="AA1866" s="211" t="s">
        <v>8168</v>
      </c>
      <c r="AB1866" s="211" t="s">
        <v>12702</v>
      </c>
      <c r="AC1866" s="211" t="s">
        <v>8756</v>
      </c>
    </row>
    <row r="1867" spans="26:29">
      <c r="Z1867">
        <v>1276</v>
      </c>
      <c r="AA1867" s="211" t="s">
        <v>8169</v>
      </c>
      <c r="AB1867" s="211" t="s">
        <v>12703</v>
      </c>
      <c r="AC1867" s="211" t="s">
        <v>8756</v>
      </c>
    </row>
    <row r="1868" spans="26:29">
      <c r="Z1868">
        <v>1277</v>
      </c>
      <c r="AA1868" s="211" t="s">
        <v>8170</v>
      </c>
      <c r="AB1868" s="211" t="s">
        <v>12704</v>
      </c>
      <c r="AC1868" s="211" t="s">
        <v>8756</v>
      </c>
    </row>
    <row r="1869" spans="26:29">
      <c r="Z1869">
        <v>1278</v>
      </c>
      <c r="AA1869" s="211" t="s">
        <v>8171</v>
      </c>
      <c r="AB1869" s="211" t="s">
        <v>12705</v>
      </c>
      <c r="AC1869" s="211" t="s">
        <v>8756</v>
      </c>
    </row>
    <row r="1870" spans="26:29">
      <c r="Z1870">
        <v>1279</v>
      </c>
      <c r="AA1870" s="211" t="s">
        <v>8172</v>
      </c>
      <c r="AB1870" s="211" t="s">
        <v>12706</v>
      </c>
      <c r="AC1870" s="211" t="s">
        <v>8756</v>
      </c>
    </row>
    <row r="1871" spans="26:29">
      <c r="Z1871">
        <v>1280</v>
      </c>
      <c r="AA1871" s="211" t="s">
        <v>8173</v>
      </c>
      <c r="AB1871" s="211" t="s">
        <v>12707</v>
      </c>
      <c r="AC1871" s="211" t="s">
        <v>8756</v>
      </c>
    </row>
    <row r="1872" spans="26:29">
      <c r="Z1872">
        <v>1281</v>
      </c>
      <c r="AA1872" s="211" t="s">
        <v>8174</v>
      </c>
      <c r="AB1872" s="211" t="s">
        <v>12708</v>
      </c>
      <c r="AC1872" s="211" t="s">
        <v>8756</v>
      </c>
    </row>
    <row r="1873" spans="26:29">
      <c r="Z1873">
        <v>1282</v>
      </c>
      <c r="AA1873" s="211" t="s">
        <v>8175</v>
      </c>
      <c r="AB1873" s="211" t="s">
        <v>12709</v>
      </c>
      <c r="AC1873" s="211" t="s">
        <v>8756</v>
      </c>
    </row>
    <row r="1874" spans="26:29">
      <c r="Z1874">
        <v>1283</v>
      </c>
      <c r="AA1874" s="211" t="s">
        <v>8176</v>
      </c>
      <c r="AB1874" s="211" t="s">
        <v>12710</v>
      </c>
      <c r="AC1874" s="211" t="s">
        <v>8756</v>
      </c>
    </row>
    <row r="1875" spans="26:29">
      <c r="Z1875">
        <v>1284</v>
      </c>
      <c r="AA1875" s="211" t="s">
        <v>8177</v>
      </c>
      <c r="AB1875" s="211" t="s">
        <v>12711</v>
      </c>
      <c r="AC1875" s="211" t="s">
        <v>8756</v>
      </c>
    </row>
    <row r="1876" spans="26:29">
      <c r="Z1876">
        <v>1285</v>
      </c>
      <c r="AA1876" s="211" t="s">
        <v>8178</v>
      </c>
      <c r="AB1876" s="211" t="s">
        <v>12712</v>
      </c>
      <c r="AC1876" s="211" t="s">
        <v>8756</v>
      </c>
    </row>
    <row r="1877" spans="26:29">
      <c r="Z1877">
        <v>1286</v>
      </c>
      <c r="AA1877" s="211" t="s">
        <v>8179</v>
      </c>
      <c r="AB1877" s="211" t="s">
        <v>12713</v>
      </c>
      <c r="AC1877" s="211" t="s">
        <v>8756</v>
      </c>
    </row>
    <row r="1878" spans="26:29">
      <c r="Z1878">
        <v>1287</v>
      </c>
      <c r="AA1878" s="211" t="s">
        <v>8180</v>
      </c>
      <c r="AB1878" s="211" t="s">
        <v>12714</v>
      </c>
      <c r="AC1878" s="211" t="s">
        <v>8756</v>
      </c>
    </row>
    <row r="1879" spans="26:29">
      <c r="Z1879">
        <v>1288</v>
      </c>
      <c r="AA1879" s="211" t="s">
        <v>8181</v>
      </c>
      <c r="AB1879" s="211" t="s">
        <v>12715</v>
      </c>
      <c r="AC1879" s="211" t="s">
        <v>8756</v>
      </c>
    </row>
    <row r="1880" spans="26:29">
      <c r="Z1880">
        <v>1289</v>
      </c>
      <c r="AA1880" s="211" t="s">
        <v>8182</v>
      </c>
      <c r="AB1880" s="211" t="s">
        <v>12716</v>
      </c>
      <c r="AC1880" s="211" t="s">
        <v>8756</v>
      </c>
    </row>
    <row r="1881" spans="26:29">
      <c r="Z1881">
        <v>1290</v>
      </c>
      <c r="AA1881" s="211" t="s">
        <v>8183</v>
      </c>
      <c r="AB1881" s="211" t="s">
        <v>12717</v>
      </c>
      <c r="AC1881" s="211" t="s">
        <v>8756</v>
      </c>
    </row>
    <row r="1882" spans="26:29">
      <c r="Z1882">
        <v>1291</v>
      </c>
      <c r="AA1882" s="211" t="s">
        <v>8184</v>
      </c>
      <c r="AB1882" s="211" t="s">
        <v>12718</v>
      </c>
      <c r="AC1882" s="211" t="s">
        <v>8756</v>
      </c>
    </row>
    <row r="1883" spans="26:29">
      <c r="Z1883">
        <v>1292</v>
      </c>
      <c r="AA1883" s="211" t="s">
        <v>8185</v>
      </c>
      <c r="AB1883" s="211" t="s">
        <v>12719</v>
      </c>
      <c r="AC1883" s="211" t="s">
        <v>8756</v>
      </c>
    </row>
    <row r="1884" spans="26:29">
      <c r="Z1884">
        <v>1293</v>
      </c>
      <c r="AA1884" s="211" t="s">
        <v>8186</v>
      </c>
      <c r="AB1884" s="211" t="s">
        <v>12720</v>
      </c>
      <c r="AC1884" s="211" t="s">
        <v>8756</v>
      </c>
    </row>
    <row r="1885" spans="26:29">
      <c r="Z1885">
        <v>1294</v>
      </c>
      <c r="AA1885" s="211" t="s">
        <v>8187</v>
      </c>
      <c r="AB1885" s="211" t="s">
        <v>12721</v>
      </c>
      <c r="AC1885" s="211" t="s">
        <v>8756</v>
      </c>
    </row>
    <row r="1886" spans="26:29">
      <c r="Z1886">
        <v>1295</v>
      </c>
      <c r="AA1886" s="211" t="s">
        <v>8188</v>
      </c>
      <c r="AB1886" s="211" t="s">
        <v>12722</v>
      </c>
      <c r="AC1886" s="211" t="s">
        <v>8756</v>
      </c>
    </row>
    <row r="1887" spans="26:29">
      <c r="Z1887">
        <v>1296</v>
      </c>
      <c r="AA1887" s="211" t="s">
        <v>8189</v>
      </c>
      <c r="AB1887" s="211" t="s">
        <v>12723</v>
      </c>
      <c r="AC1887" s="211" t="s">
        <v>8756</v>
      </c>
    </row>
    <row r="1888" spans="26:29">
      <c r="Z1888">
        <v>1297</v>
      </c>
      <c r="AA1888" s="211" t="s">
        <v>8190</v>
      </c>
      <c r="AB1888" s="211" t="s">
        <v>12724</v>
      </c>
      <c r="AC1888" s="211" t="s">
        <v>8756</v>
      </c>
    </row>
    <row r="1889" spans="26:29">
      <c r="Z1889">
        <v>1298</v>
      </c>
      <c r="AA1889" s="211" t="s">
        <v>8191</v>
      </c>
      <c r="AB1889" s="211" t="s">
        <v>12725</v>
      </c>
      <c r="AC1889" s="211" t="s">
        <v>8756</v>
      </c>
    </row>
    <row r="1890" spans="26:29">
      <c r="Z1890">
        <v>1299</v>
      </c>
      <c r="AA1890" s="211" t="s">
        <v>8192</v>
      </c>
      <c r="AB1890" s="211" t="s">
        <v>12726</v>
      </c>
      <c r="AC1890" s="211" t="s">
        <v>8756</v>
      </c>
    </row>
    <row r="1891" spans="26:29">
      <c r="Z1891">
        <v>1300</v>
      </c>
      <c r="AA1891" s="211" t="s">
        <v>8193</v>
      </c>
      <c r="AB1891" s="211" t="s">
        <v>12727</v>
      </c>
      <c r="AC1891" s="211" t="s">
        <v>8756</v>
      </c>
    </row>
    <row r="1892" spans="26:29">
      <c r="Z1892">
        <v>1301</v>
      </c>
      <c r="AA1892" s="211" t="s">
        <v>8194</v>
      </c>
      <c r="AB1892" s="211" t="s">
        <v>12728</v>
      </c>
      <c r="AC1892" s="211" t="s">
        <v>8756</v>
      </c>
    </row>
    <row r="1893" spans="26:29">
      <c r="Z1893">
        <v>1302</v>
      </c>
      <c r="AA1893" s="211" t="s">
        <v>8195</v>
      </c>
      <c r="AB1893" s="211" t="s">
        <v>12729</v>
      </c>
      <c r="AC1893" s="211" t="s">
        <v>8756</v>
      </c>
    </row>
    <row r="1894" spans="26:29">
      <c r="Z1894">
        <v>1303</v>
      </c>
      <c r="AA1894" s="211" t="s">
        <v>8196</v>
      </c>
      <c r="AB1894" s="211" t="s">
        <v>12730</v>
      </c>
      <c r="AC1894" s="211" t="s">
        <v>8756</v>
      </c>
    </row>
    <row r="1895" spans="26:29">
      <c r="Z1895">
        <v>1304</v>
      </c>
      <c r="AA1895" s="211" t="s">
        <v>8197</v>
      </c>
      <c r="AB1895" s="211" t="s">
        <v>12731</v>
      </c>
      <c r="AC1895" s="211" t="s">
        <v>8756</v>
      </c>
    </row>
    <row r="1896" spans="26:29">
      <c r="Z1896">
        <v>1305</v>
      </c>
      <c r="AA1896" s="211" t="s">
        <v>8198</v>
      </c>
      <c r="AB1896" s="211" t="s">
        <v>12732</v>
      </c>
      <c r="AC1896" s="211" t="s">
        <v>8756</v>
      </c>
    </row>
    <row r="1897" spans="26:29">
      <c r="Z1897">
        <v>1306</v>
      </c>
      <c r="AA1897" s="211" t="s">
        <v>8199</v>
      </c>
      <c r="AB1897" s="211" t="s">
        <v>12733</v>
      </c>
      <c r="AC1897" s="211" t="s">
        <v>8756</v>
      </c>
    </row>
    <row r="1898" spans="26:29">
      <c r="Z1898">
        <v>1307</v>
      </c>
      <c r="AA1898" s="211" t="s">
        <v>8200</v>
      </c>
      <c r="AB1898" s="211" t="s">
        <v>12734</v>
      </c>
      <c r="AC1898" s="211" t="s">
        <v>8756</v>
      </c>
    </row>
    <row r="1899" spans="26:29">
      <c r="Z1899">
        <v>1308</v>
      </c>
      <c r="AA1899" s="211" t="s">
        <v>8201</v>
      </c>
      <c r="AB1899" s="211" t="s">
        <v>12735</v>
      </c>
      <c r="AC1899" s="211" t="s">
        <v>8756</v>
      </c>
    </row>
    <row r="1900" spans="26:29">
      <c r="Z1900">
        <v>1309</v>
      </c>
      <c r="AA1900" s="211" t="s">
        <v>8202</v>
      </c>
      <c r="AB1900" s="211" t="s">
        <v>12736</v>
      </c>
      <c r="AC1900" s="211" t="s">
        <v>8756</v>
      </c>
    </row>
    <row r="1901" spans="26:29">
      <c r="Z1901">
        <v>1310</v>
      </c>
      <c r="AA1901" s="211" t="s">
        <v>8203</v>
      </c>
      <c r="AB1901" s="211" t="s">
        <v>12737</v>
      </c>
      <c r="AC1901" s="211" t="s">
        <v>8756</v>
      </c>
    </row>
    <row r="1902" spans="26:29">
      <c r="Z1902">
        <v>1311</v>
      </c>
      <c r="AA1902" s="211" t="s">
        <v>8204</v>
      </c>
      <c r="AB1902" s="211" t="s">
        <v>12738</v>
      </c>
      <c r="AC1902" s="211" t="s">
        <v>8756</v>
      </c>
    </row>
    <row r="1903" spans="26:29">
      <c r="Z1903">
        <v>1312</v>
      </c>
      <c r="AA1903" s="211" t="s">
        <v>8205</v>
      </c>
      <c r="AB1903" s="211" t="s">
        <v>12739</v>
      </c>
      <c r="AC1903" s="211" t="s">
        <v>8756</v>
      </c>
    </row>
    <row r="1904" spans="26:29">
      <c r="Z1904">
        <v>1313</v>
      </c>
      <c r="AA1904" s="211" t="s">
        <v>8206</v>
      </c>
      <c r="AB1904" s="211" t="s">
        <v>12740</v>
      </c>
      <c r="AC1904" s="211" t="s">
        <v>8756</v>
      </c>
    </row>
    <row r="1905" spans="26:29">
      <c r="Z1905">
        <v>1314</v>
      </c>
      <c r="AA1905" s="211" t="s">
        <v>8207</v>
      </c>
      <c r="AB1905" s="211" t="s">
        <v>12741</v>
      </c>
      <c r="AC1905" s="211" t="s">
        <v>8756</v>
      </c>
    </row>
    <row r="1906" spans="26:29">
      <c r="Z1906">
        <v>1315</v>
      </c>
      <c r="AA1906" s="211" t="s">
        <v>8208</v>
      </c>
      <c r="AB1906" s="211" t="s">
        <v>12742</v>
      </c>
      <c r="AC1906" s="211" t="s">
        <v>8756</v>
      </c>
    </row>
    <row r="1907" spans="26:29">
      <c r="Z1907">
        <v>1316</v>
      </c>
      <c r="AA1907" s="211" t="s">
        <v>8209</v>
      </c>
      <c r="AB1907" s="211" t="s">
        <v>12743</v>
      </c>
      <c r="AC1907" s="211" t="s">
        <v>8756</v>
      </c>
    </row>
    <row r="1908" spans="26:29">
      <c r="Z1908">
        <v>1317</v>
      </c>
      <c r="AA1908" s="211" t="s">
        <v>8210</v>
      </c>
      <c r="AB1908" s="211" t="s">
        <v>12744</v>
      </c>
      <c r="AC1908" s="211" t="s">
        <v>8756</v>
      </c>
    </row>
    <row r="1909" spans="26:29">
      <c r="Z1909">
        <v>1318</v>
      </c>
      <c r="AA1909" s="211" t="s">
        <v>8211</v>
      </c>
      <c r="AB1909" s="211" t="s">
        <v>12745</v>
      </c>
      <c r="AC1909" s="211" t="s">
        <v>8756</v>
      </c>
    </row>
    <row r="1910" spans="26:29">
      <c r="Z1910">
        <v>1319</v>
      </c>
      <c r="AA1910" s="211" t="s">
        <v>8212</v>
      </c>
      <c r="AB1910" s="211" t="s">
        <v>12746</v>
      </c>
      <c r="AC1910" s="211" t="s">
        <v>8756</v>
      </c>
    </row>
    <row r="1911" spans="26:29">
      <c r="Z1911">
        <v>1320</v>
      </c>
      <c r="AA1911" s="211" t="s">
        <v>8213</v>
      </c>
      <c r="AB1911" s="211" t="s">
        <v>12747</v>
      </c>
      <c r="AC1911" s="211" t="s">
        <v>8756</v>
      </c>
    </row>
    <row r="1912" spans="26:29">
      <c r="Z1912">
        <v>1321</v>
      </c>
      <c r="AA1912" s="211" t="s">
        <v>8214</v>
      </c>
      <c r="AB1912" s="211" t="s">
        <v>12748</v>
      </c>
      <c r="AC1912" s="211" t="s">
        <v>8756</v>
      </c>
    </row>
    <row r="1913" spans="26:29">
      <c r="Z1913">
        <v>1322</v>
      </c>
      <c r="AA1913" s="211" t="s">
        <v>8215</v>
      </c>
      <c r="AB1913" s="211" t="s">
        <v>12749</v>
      </c>
      <c r="AC1913" s="211" t="s">
        <v>8756</v>
      </c>
    </row>
    <row r="1914" spans="26:29">
      <c r="Z1914">
        <v>1323</v>
      </c>
      <c r="AA1914" s="211" t="s">
        <v>8216</v>
      </c>
      <c r="AB1914" s="211" t="s">
        <v>12750</v>
      </c>
      <c r="AC1914" s="211" t="s">
        <v>8756</v>
      </c>
    </row>
    <row r="1915" spans="26:29">
      <c r="Z1915">
        <v>1324</v>
      </c>
      <c r="AA1915" s="211" t="s">
        <v>8217</v>
      </c>
      <c r="AB1915" s="211" t="s">
        <v>12751</v>
      </c>
      <c r="AC1915" s="211" t="s">
        <v>8756</v>
      </c>
    </row>
    <row r="1916" spans="26:29">
      <c r="Z1916">
        <v>1325</v>
      </c>
      <c r="AA1916" s="211" t="s">
        <v>8218</v>
      </c>
      <c r="AB1916" s="211" t="s">
        <v>12752</v>
      </c>
      <c r="AC1916" s="211" t="s">
        <v>8756</v>
      </c>
    </row>
    <row r="1917" spans="26:29">
      <c r="Z1917">
        <v>1326</v>
      </c>
      <c r="AA1917" s="211" t="s">
        <v>8219</v>
      </c>
      <c r="AB1917" s="211" t="s">
        <v>12753</v>
      </c>
      <c r="AC1917" s="211" t="s">
        <v>8756</v>
      </c>
    </row>
    <row r="1918" spans="26:29">
      <c r="Z1918">
        <v>1327</v>
      </c>
      <c r="AA1918" s="211" t="s">
        <v>8220</v>
      </c>
      <c r="AB1918" s="211" t="s">
        <v>12754</v>
      </c>
      <c r="AC1918" s="211" t="s">
        <v>8756</v>
      </c>
    </row>
    <row r="1919" spans="26:29">
      <c r="Z1919">
        <v>1328</v>
      </c>
      <c r="AA1919" s="211" t="s">
        <v>8221</v>
      </c>
      <c r="AB1919" s="211" t="s">
        <v>12755</v>
      </c>
      <c r="AC1919" s="211" t="s">
        <v>8756</v>
      </c>
    </row>
    <row r="1920" spans="26:29">
      <c r="Z1920">
        <v>1329</v>
      </c>
      <c r="AA1920" s="211" t="s">
        <v>8222</v>
      </c>
      <c r="AB1920" s="211" t="s">
        <v>12756</v>
      </c>
      <c r="AC1920" s="211" t="s">
        <v>8756</v>
      </c>
    </row>
    <row r="1921" spans="26:29">
      <c r="Z1921">
        <v>1330</v>
      </c>
      <c r="AA1921" s="211" t="s">
        <v>8223</v>
      </c>
      <c r="AB1921" s="211" t="s">
        <v>12757</v>
      </c>
      <c r="AC1921" s="211" t="s">
        <v>8756</v>
      </c>
    </row>
    <row r="1922" spans="26:29">
      <c r="Z1922">
        <v>1331</v>
      </c>
      <c r="AA1922" s="211" t="s">
        <v>8224</v>
      </c>
      <c r="AB1922" s="211" t="s">
        <v>12758</v>
      </c>
      <c r="AC1922" s="211" t="s">
        <v>8756</v>
      </c>
    </row>
    <row r="1923" spans="26:29">
      <c r="Z1923">
        <v>1332</v>
      </c>
      <c r="AA1923" s="211" t="s">
        <v>8225</v>
      </c>
      <c r="AB1923" s="211" t="s">
        <v>12759</v>
      </c>
      <c r="AC1923" s="211" t="s">
        <v>8756</v>
      </c>
    </row>
    <row r="1924" spans="26:29">
      <c r="Z1924">
        <v>1333</v>
      </c>
      <c r="AA1924" s="211" t="s">
        <v>8226</v>
      </c>
      <c r="AB1924" s="211" t="s">
        <v>12760</v>
      </c>
      <c r="AC1924" s="211" t="s">
        <v>8756</v>
      </c>
    </row>
    <row r="1925" spans="26:29">
      <c r="Z1925">
        <v>1334</v>
      </c>
      <c r="AA1925" s="211" t="s">
        <v>8227</v>
      </c>
      <c r="AB1925" s="211" t="s">
        <v>12761</v>
      </c>
      <c r="AC1925" s="211" t="s">
        <v>8756</v>
      </c>
    </row>
    <row r="1926" spans="26:29">
      <c r="Z1926">
        <v>1335</v>
      </c>
      <c r="AA1926" s="211" t="s">
        <v>8228</v>
      </c>
      <c r="AB1926" s="211" t="s">
        <v>12762</v>
      </c>
      <c r="AC1926" s="211" t="s">
        <v>8756</v>
      </c>
    </row>
    <row r="1927" spans="26:29">
      <c r="Z1927">
        <v>1336</v>
      </c>
      <c r="AA1927" s="211" t="s">
        <v>8229</v>
      </c>
      <c r="AB1927" s="211" t="s">
        <v>12763</v>
      </c>
      <c r="AC1927" s="211" t="s">
        <v>8756</v>
      </c>
    </row>
    <row r="1928" spans="26:29">
      <c r="Z1928">
        <v>1337</v>
      </c>
      <c r="AA1928" s="211" t="s">
        <v>8230</v>
      </c>
      <c r="AB1928" s="211" t="s">
        <v>12764</v>
      </c>
      <c r="AC1928" s="211" t="s">
        <v>8756</v>
      </c>
    </row>
    <row r="1929" spans="26:29">
      <c r="Z1929">
        <v>1338</v>
      </c>
      <c r="AA1929" s="211" t="s">
        <v>8231</v>
      </c>
      <c r="AB1929" s="211" t="s">
        <v>12765</v>
      </c>
      <c r="AC1929" s="211" t="s">
        <v>8756</v>
      </c>
    </row>
    <row r="1930" spans="26:29">
      <c r="Z1930">
        <v>1339</v>
      </c>
      <c r="AA1930" s="211" t="s">
        <v>8232</v>
      </c>
      <c r="AB1930" s="211" t="s">
        <v>12766</v>
      </c>
      <c r="AC1930" s="211" t="s">
        <v>8756</v>
      </c>
    </row>
    <row r="1931" spans="26:29">
      <c r="Z1931">
        <v>1340</v>
      </c>
      <c r="AA1931" s="211" t="s">
        <v>8233</v>
      </c>
      <c r="AB1931" s="211" t="s">
        <v>12767</v>
      </c>
      <c r="AC1931" s="211" t="s">
        <v>8756</v>
      </c>
    </row>
    <row r="1932" spans="26:29">
      <c r="Z1932">
        <v>1341</v>
      </c>
      <c r="AA1932" s="211" t="s">
        <v>8234</v>
      </c>
      <c r="AB1932" s="211" t="s">
        <v>12768</v>
      </c>
      <c r="AC1932" s="211" t="s">
        <v>8756</v>
      </c>
    </row>
    <row r="1933" spans="26:29">
      <c r="Z1933">
        <v>1342</v>
      </c>
      <c r="AA1933" s="211" t="s">
        <v>8235</v>
      </c>
      <c r="AB1933" s="211" t="s">
        <v>12769</v>
      </c>
      <c r="AC1933" s="211" t="s">
        <v>8756</v>
      </c>
    </row>
    <row r="1934" spans="26:29">
      <c r="Z1934">
        <v>1343</v>
      </c>
      <c r="AA1934" s="211" t="s">
        <v>8236</v>
      </c>
      <c r="AB1934" s="211" t="s">
        <v>12770</v>
      </c>
      <c r="AC1934" s="211" t="s">
        <v>8756</v>
      </c>
    </row>
    <row r="1935" spans="26:29">
      <c r="Z1935">
        <v>1344</v>
      </c>
      <c r="AA1935" s="211" t="s">
        <v>8237</v>
      </c>
      <c r="AB1935" s="211" t="s">
        <v>12771</v>
      </c>
      <c r="AC1935" s="211" t="s">
        <v>8756</v>
      </c>
    </row>
    <row r="1936" spans="26:29">
      <c r="Z1936">
        <v>1345</v>
      </c>
      <c r="AA1936" s="211" t="s">
        <v>8238</v>
      </c>
      <c r="AB1936" s="211" t="s">
        <v>12772</v>
      </c>
      <c r="AC1936" s="211" t="s">
        <v>8756</v>
      </c>
    </row>
    <row r="1937" spans="26:29">
      <c r="Z1937">
        <v>1346</v>
      </c>
      <c r="AA1937" s="211" t="s">
        <v>8239</v>
      </c>
      <c r="AB1937" s="211" t="s">
        <v>12773</v>
      </c>
      <c r="AC1937" s="211" t="s">
        <v>8756</v>
      </c>
    </row>
    <row r="1938" spans="26:29">
      <c r="Z1938">
        <v>1347</v>
      </c>
      <c r="AA1938" s="211" t="s">
        <v>8240</v>
      </c>
      <c r="AB1938" s="211" t="s">
        <v>12774</v>
      </c>
      <c r="AC1938" s="211" t="s">
        <v>8756</v>
      </c>
    </row>
    <row r="1939" spans="26:29">
      <c r="Z1939">
        <v>1348</v>
      </c>
      <c r="AA1939" s="211" t="s">
        <v>8241</v>
      </c>
      <c r="AB1939" s="211" t="s">
        <v>12775</v>
      </c>
      <c r="AC1939" s="211" t="s">
        <v>8756</v>
      </c>
    </row>
    <row r="1940" spans="26:29">
      <c r="Z1940">
        <v>1349</v>
      </c>
      <c r="AA1940" s="211" t="s">
        <v>8242</v>
      </c>
      <c r="AB1940" s="211" t="s">
        <v>12776</v>
      </c>
      <c r="AC1940" s="211" t="s">
        <v>8756</v>
      </c>
    </row>
    <row r="1941" spans="26:29">
      <c r="Z1941">
        <v>1350</v>
      </c>
      <c r="AA1941" s="211" t="s">
        <v>8243</v>
      </c>
      <c r="AB1941" s="211" t="s">
        <v>12777</v>
      </c>
      <c r="AC1941" s="211" t="s">
        <v>8756</v>
      </c>
    </row>
    <row r="1942" spans="26:29">
      <c r="Z1942">
        <v>1351</v>
      </c>
      <c r="AA1942" s="211" t="s">
        <v>8244</v>
      </c>
      <c r="AB1942" s="211" t="s">
        <v>12778</v>
      </c>
      <c r="AC1942" s="211" t="s">
        <v>8756</v>
      </c>
    </row>
    <row r="1943" spans="26:29">
      <c r="Z1943">
        <v>1352</v>
      </c>
      <c r="AA1943" s="211" t="s">
        <v>8245</v>
      </c>
      <c r="AB1943" s="211" t="s">
        <v>12779</v>
      </c>
      <c r="AC1943" s="211" t="s">
        <v>8756</v>
      </c>
    </row>
    <row r="1944" spans="26:29">
      <c r="Z1944">
        <v>1353</v>
      </c>
      <c r="AA1944" s="211" t="s">
        <v>8246</v>
      </c>
      <c r="AB1944" s="211" t="s">
        <v>12780</v>
      </c>
      <c r="AC1944" s="211" t="s">
        <v>8756</v>
      </c>
    </row>
    <row r="1945" spans="26:29">
      <c r="Z1945">
        <v>1354</v>
      </c>
      <c r="AA1945" s="211" t="s">
        <v>8247</v>
      </c>
      <c r="AB1945" s="211" t="s">
        <v>12781</v>
      </c>
      <c r="AC1945" s="211" t="s">
        <v>8756</v>
      </c>
    </row>
    <row r="1946" spans="26:29">
      <c r="Z1946">
        <v>1355</v>
      </c>
      <c r="AA1946" s="211" t="s">
        <v>8248</v>
      </c>
      <c r="AB1946" s="211" t="s">
        <v>12782</v>
      </c>
      <c r="AC1946" s="211" t="s">
        <v>8756</v>
      </c>
    </row>
    <row r="1947" spans="26:29">
      <c r="Z1947">
        <v>1356</v>
      </c>
      <c r="AA1947" s="211" t="s">
        <v>8249</v>
      </c>
      <c r="AB1947" s="211" t="s">
        <v>12783</v>
      </c>
      <c r="AC1947" s="211" t="s">
        <v>8756</v>
      </c>
    </row>
    <row r="1948" spans="26:29">
      <c r="Z1948">
        <v>1357</v>
      </c>
      <c r="AA1948" s="211" t="s">
        <v>8250</v>
      </c>
      <c r="AB1948" s="211" t="s">
        <v>12784</v>
      </c>
      <c r="AC1948" s="211" t="s">
        <v>8756</v>
      </c>
    </row>
    <row r="1949" spans="26:29">
      <c r="Z1949">
        <v>1358</v>
      </c>
      <c r="AA1949" s="211" t="s">
        <v>8251</v>
      </c>
      <c r="AB1949" s="211" t="s">
        <v>12785</v>
      </c>
      <c r="AC1949" s="211" t="s">
        <v>8756</v>
      </c>
    </row>
    <row r="1950" spans="26:29">
      <c r="Z1950">
        <v>1359</v>
      </c>
      <c r="AA1950" s="211" t="s">
        <v>8252</v>
      </c>
      <c r="AB1950" s="211" t="s">
        <v>12786</v>
      </c>
      <c r="AC1950" s="211" t="s">
        <v>8756</v>
      </c>
    </row>
    <row r="1951" spans="26:29">
      <c r="Z1951">
        <v>1360</v>
      </c>
      <c r="AA1951" s="211" t="s">
        <v>8253</v>
      </c>
      <c r="AB1951" s="211" t="s">
        <v>12787</v>
      </c>
      <c r="AC1951" s="211" t="s">
        <v>8756</v>
      </c>
    </row>
    <row r="1952" spans="26:29">
      <c r="Z1952">
        <v>1361</v>
      </c>
      <c r="AA1952" s="211" t="s">
        <v>8254</v>
      </c>
      <c r="AB1952" s="211" t="s">
        <v>12788</v>
      </c>
      <c r="AC1952" s="211" t="s">
        <v>8756</v>
      </c>
    </row>
    <row r="1953" spans="26:29">
      <c r="Z1953">
        <v>1362</v>
      </c>
      <c r="AA1953" s="211" t="s">
        <v>8255</v>
      </c>
      <c r="AB1953" s="211" t="s">
        <v>12789</v>
      </c>
      <c r="AC1953" s="211" t="s">
        <v>8756</v>
      </c>
    </row>
    <row r="1954" spans="26:29">
      <c r="Z1954">
        <v>1363</v>
      </c>
      <c r="AA1954" s="211" t="s">
        <v>8256</v>
      </c>
      <c r="AB1954" s="211" t="s">
        <v>12790</v>
      </c>
      <c r="AC1954" s="211" t="s">
        <v>8756</v>
      </c>
    </row>
    <row r="1955" spans="26:29">
      <c r="Z1955">
        <v>1364</v>
      </c>
      <c r="AA1955" s="211" t="s">
        <v>8257</v>
      </c>
      <c r="AB1955" s="211" t="s">
        <v>12791</v>
      </c>
      <c r="AC1955" s="211" t="s">
        <v>8756</v>
      </c>
    </row>
    <row r="1956" spans="26:29">
      <c r="Z1956">
        <v>1365</v>
      </c>
      <c r="AA1956" s="211" t="s">
        <v>8258</v>
      </c>
      <c r="AB1956" s="211" t="s">
        <v>12792</v>
      </c>
      <c r="AC1956" s="211" t="s">
        <v>8756</v>
      </c>
    </row>
    <row r="1957" spans="26:29">
      <c r="Z1957">
        <v>1366</v>
      </c>
      <c r="AA1957" s="211" t="s">
        <v>8259</v>
      </c>
      <c r="AB1957" s="211" t="s">
        <v>12793</v>
      </c>
      <c r="AC1957" s="211" t="s">
        <v>8756</v>
      </c>
    </row>
    <row r="1958" spans="26:29">
      <c r="Z1958">
        <v>1367</v>
      </c>
      <c r="AA1958" s="211" t="s">
        <v>8260</v>
      </c>
      <c r="AB1958" s="211" t="s">
        <v>12794</v>
      </c>
      <c r="AC1958" s="211" t="s">
        <v>8756</v>
      </c>
    </row>
    <row r="1959" spans="26:29">
      <c r="Z1959">
        <v>1368</v>
      </c>
      <c r="AA1959" s="211" t="s">
        <v>8261</v>
      </c>
      <c r="AB1959" s="211" t="s">
        <v>12795</v>
      </c>
      <c r="AC1959" s="211" t="s">
        <v>8756</v>
      </c>
    </row>
    <row r="1960" spans="26:29">
      <c r="Z1960">
        <v>1369</v>
      </c>
      <c r="AA1960" s="211" t="s">
        <v>8262</v>
      </c>
      <c r="AB1960" s="211" t="s">
        <v>12796</v>
      </c>
      <c r="AC1960" s="211" t="s">
        <v>8756</v>
      </c>
    </row>
    <row r="1961" spans="26:29">
      <c r="Z1961">
        <v>1370</v>
      </c>
      <c r="AA1961" s="211" t="s">
        <v>8263</v>
      </c>
      <c r="AB1961" s="211" t="s">
        <v>12797</v>
      </c>
      <c r="AC1961" s="211" t="s">
        <v>8756</v>
      </c>
    </row>
    <row r="1962" spans="26:29">
      <c r="Z1962">
        <v>1371</v>
      </c>
      <c r="AA1962" s="211" t="s">
        <v>8264</v>
      </c>
      <c r="AB1962" s="211" t="s">
        <v>12798</v>
      </c>
      <c r="AC1962" s="211" t="s">
        <v>8756</v>
      </c>
    </row>
    <row r="1963" spans="26:29">
      <c r="Z1963">
        <v>1372</v>
      </c>
      <c r="AA1963" s="211" t="s">
        <v>8265</v>
      </c>
      <c r="AB1963" s="211" t="s">
        <v>12799</v>
      </c>
      <c r="AC1963" s="211" t="s">
        <v>8756</v>
      </c>
    </row>
    <row r="1964" spans="26:29">
      <c r="Z1964">
        <v>1373</v>
      </c>
      <c r="AA1964" s="211" t="s">
        <v>8266</v>
      </c>
      <c r="AB1964" s="211" t="s">
        <v>12800</v>
      </c>
      <c r="AC1964" s="211" t="s">
        <v>8756</v>
      </c>
    </row>
    <row r="1965" spans="26:29">
      <c r="Z1965">
        <v>1374</v>
      </c>
      <c r="AA1965" s="211" t="s">
        <v>8267</v>
      </c>
      <c r="AB1965" s="211" t="s">
        <v>12801</v>
      </c>
      <c r="AC1965" s="211" t="s">
        <v>8756</v>
      </c>
    </row>
    <row r="1966" spans="26:29">
      <c r="Z1966">
        <v>1375</v>
      </c>
      <c r="AA1966" s="211" t="s">
        <v>8268</v>
      </c>
      <c r="AB1966" s="211" t="s">
        <v>12802</v>
      </c>
      <c r="AC1966" s="211" t="s">
        <v>8756</v>
      </c>
    </row>
    <row r="1967" spans="26:29">
      <c r="Z1967">
        <v>1376</v>
      </c>
      <c r="AA1967" s="211" t="s">
        <v>8269</v>
      </c>
      <c r="AB1967" s="211" t="s">
        <v>12803</v>
      </c>
      <c r="AC1967" s="211" t="s">
        <v>8756</v>
      </c>
    </row>
    <row r="1968" spans="26:29">
      <c r="Z1968">
        <v>1377</v>
      </c>
      <c r="AA1968" s="211" t="s">
        <v>8270</v>
      </c>
      <c r="AB1968" s="211" t="s">
        <v>12804</v>
      </c>
      <c r="AC1968" s="211" t="s">
        <v>8756</v>
      </c>
    </row>
    <row r="1969" spans="26:29">
      <c r="Z1969">
        <v>1378</v>
      </c>
      <c r="AA1969" s="211" t="s">
        <v>8271</v>
      </c>
      <c r="AB1969" s="211" t="s">
        <v>12805</v>
      </c>
      <c r="AC1969" s="211" t="s">
        <v>8756</v>
      </c>
    </row>
    <row r="1970" spans="26:29">
      <c r="Z1970">
        <v>1379</v>
      </c>
      <c r="AA1970" s="211" t="s">
        <v>8272</v>
      </c>
      <c r="AB1970" s="211" t="s">
        <v>12806</v>
      </c>
      <c r="AC1970" s="211" t="s">
        <v>8756</v>
      </c>
    </row>
    <row r="1971" spans="26:29">
      <c r="Z1971">
        <v>1380</v>
      </c>
      <c r="AA1971" s="211" t="s">
        <v>8273</v>
      </c>
      <c r="AB1971" s="211" t="s">
        <v>12807</v>
      </c>
      <c r="AC1971" s="211" t="s">
        <v>8756</v>
      </c>
    </row>
    <row r="1972" spans="26:29">
      <c r="Z1972">
        <v>1381</v>
      </c>
      <c r="AA1972" s="211" t="s">
        <v>8274</v>
      </c>
      <c r="AB1972" s="211" t="s">
        <v>12808</v>
      </c>
      <c r="AC1972" s="211" t="s">
        <v>8756</v>
      </c>
    </row>
    <row r="1973" spans="26:29">
      <c r="Z1973">
        <v>1382</v>
      </c>
      <c r="AA1973" s="211" t="s">
        <v>8275</v>
      </c>
      <c r="AB1973" s="211" t="s">
        <v>12809</v>
      </c>
      <c r="AC1973" s="211" t="s">
        <v>8756</v>
      </c>
    </row>
    <row r="1974" spans="26:29">
      <c r="Z1974">
        <v>1383</v>
      </c>
      <c r="AA1974" s="211" t="s">
        <v>8276</v>
      </c>
      <c r="AB1974" s="211" t="s">
        <v>12810</v>
      </c>
      <c r="AC1974" s="211" t="s">
        <v>8756</v>
      </c>
    </row>
    <row r="1975" spans="26:29">
      <c r="Z1975">
        <v>1384</v>
      </c>
      <c r="AA1975" s="211" t="s">
        <v>8277</v>
      </c>
      <c r="AB1975" s="211" t="s">
        <v>12811</v>
      </c>
      <c r="AC1975" s="211" t="s">
        <v>8756</v>
      </c>
    </row>
    <row r="1976" spans="26:29">
      <c r="Z1976">
        <v>1385</v>
      </c>
      <c r="AA1976" s="211" t="s">
        <v>8278</v>
      </c>
      <c r="AB1976" s="211" t="s">
        <v>12812</v>
      </c>
      <c r="AC1976" s="211" t="s">
        <v>8756</v>
      </c>
    </row>
    <row r="1977" spans="26:29">
      <c r="Z1977">
        <v>1386</v>
      </c>
      <c r="AA1977" s="211" t="s">
        <v>8279</v>
      </c>
      <c r="AB1977" s="211" t="s">
        <v>12813</v>
      </c>
      <c r="AC1977" s="211" t="s">
        <v>8756</v>
      </c>
    </row>
    <row r="1978" spans="26:29">
      <c r="Z1978">
        <v>1387</v>
      </c>
      <c r="AA1978" s="211" t="s">
        <v>8280</v>
      </c>
      <c r="AB1978" s="211" t="s">
        <v>12814</v>
      </c>
      <c r="AC1978" s="211" t="s">
        <v>8756</v>
      </c>
    </row>
    <row r="1979" spans="26:29">
      <c r="Z1979">
        <v>1388</v>
      </c>
      <c r="AA1979" s="211" t="s">
        <v>8281</v>
      </c>
      <c r="AB1979" s="211" t="s">
        <v>12815</v>
      </c>
      <c r="AC1979" s="211" t="s">
        <v>8756</v>
      </c>
    </row>
    <row r="1980" spans="26:29">
      <c r="Z1980">
        <v>1389</v>
      </c>
      <c r="AA1980" s="211" t="s">
        <v>8282</v>
      </c>
      <c r="AB1980" s="211" t="s">
        <v>12816</v>
      </c>
      <c r="AC1980" s="211" t="s">
        <v>8756</v>
      </c>
    </row>
    <row r="1981" spans="26:29">
      <c r="Z1981">
        <v>1390</v>
      </c>
      <c r="AA1981" s="211" t="s">
        <v>8283</v>
      </c>
      <c r="AB1981" s="211" t="s">
        <v>12817</v>
      </c>
      <c r="AC1981" s="211" t="s">
        <v>8756</v>
      </c>
    </row>
    <row r="1982" spans="26:29">
      <c r="Z1982">
        <v>1391</v>
      </c>
      <c r="AA1982" s="211" t="s">
        <v>8284</v>
      </c>
      <c r="AB1982" s="211" t="s">
        <v>12818</v>
      </c>
      <c r="AC1982" s="211" t="s">
        <v>8756</v>
      </c>
    </row>
    <row r="1983" spans="26:29">
      <c r="Z1983">
        <v>1392</v>
      </c>
      <c r="AA1983" s="211" t="s">
        <v>8285</v>
      </c>
      <c r="AB1983" s="211" t="s">
        <v>12819</v>
      </c>
      <c r="AC1983" s="211" t="s">
        <v>8756</v>
      </c>
    </row>
    <row r="1984" spans="26:29">
      <c r="Z1984">
        <v>1393</v>
      </c>
      <c r="AA1984" s="211" t="s">
        <v>8286</v>
      </c>
      <c r="AB1984" s="211" t="s">
        <v>12820</v>
      </c>
      <c r="AC1984" s="211" t="s">
        <v>8756</v>
      </c>
    </row>
    <row r="1985" spans="26:29">
      <c r="Z1985">
        <v>1394</v>
      </c>
      <c r="AA1985" s="211" t="s">
        <v>8287</v>
      </c>
      <c r="AB1985" s="211" t="s">
        <v>12821</v>
      </c>
      <c r="AC1985" s="211" t="s">
        <v>8756</v>
      </c>
    </row>
    <row r="1986" spans="26:29">
      <c r="Z1986">
        <v>1395</v>
      </c>
      <c r="AA1986" s="211" t="s">
        <v>8288</v>
      </c>
      <c r="AB1986" s="211" t="s">
        <v>12822</v>
      </c>
      <c r="AC1986" s="211" t="s">
        <v>8756</v>
      </c>
    </row>
    <row r="1987" spans="26:29">
      <c r="Z1987">
        <v>1396</v>
      </c>
      <c r="AA1987" s="211" t="s">
        <v>8289</v>
      </c>
      <c r="AB1987" s="211" t="s">
        <v>12823</v>
      </c>
      <c r="AC1987" s="211" t="s">
        <v>8756</v>
      </c>
    </row>
    <row r="1988" spans="26:29">
      <c r="Z1988">
        <v>1397</v>
      </c>
      <c r="AA1988" s="211" t="s">
        <v>8290</v>
      </c>
      <c r="AB1988" s="211" t="s">
        <v>12824</v>
      </c>
      <c r="AC1988" s="211" t="s">
        <v>8756</v>
      </c>
    </row>
    <row r="1989" spans="26:29">
      <c r="Z1989">
        <v>1398</v>
      </c>
      <c r="AA1989" s="211" t="s">
        <v>8291</v>
      </c>
      <c r="AB1989" s="211" t="s">
        <v>12825</v>
      </c>
      <c r="AC1989" s="211" t="s">
        <v>8756</v>
      </c>
    </row>
    <row r="1990" spans="26:29">
      <c r="Z1990">
        <v>1399</v>
      </c>
      <c r="AA1990" s="211" t="s">
        <v>8292</v>
      </c>
      <c r="AB1990" s="211" t="s">
        <v>12826</v>
      </c>
      <c r="AC1990" s="211" t="s">
        <v>8756</v>
      </c>
    </row>
    <row r="1991" spans="26:29">
      <c r="Z1991">
        <v>1400</v>
      </c>
      <c r="AA1991" s="211" t="s">
        <v>8293</v>
      </c>
      <c r="AB1991" s="211" t="s">
        <v>12827</v>
      </c>
      <c r="AC1991" s="211" t="s">
        <v>8756</v>
      </c>
    </row>
    <row r="1992" spans="26:29">
      <c r="Z1992">
        <v>1401</v>
      </c>
      <c r="AA1992" s="211" t="s">
        <v>8294</v>
      </c>
      <c r="AB1992" s="211" t="s">
        <v>12828</v>
      </c>
      <c r="AC1992" s="211" t="s">
        <v>8756</v>
      </c>
    </row>
    <row r="1993" spans="26:29">
      <c r="Z1993">
        <v>1402</v>
      </c>
      <c r="AA1993" s="211" t="s">
        <v>8295</v>
      </c>
      <c r="AB1993" s="211" t="s">
        <v>12829</v>
      </c>
      <c r="AC1993" s="211" t="s">
        <v>8756</v>
      </c>
    </row>
    <row r="1994" spans="26:29">
      <c r="Z1994">
        <v>1403</v>
      </c>
      <c r="AA1994" s="211" t="s">
        <v>8296</v>
      </c>
      <c r="AB1994" s="211" t="s">
        <v>12830</v>
      </c>
      <c r="AC1994" s="211" t="s">
        <v>8756</v>
      </c>
    </row>
    <row r="1995" spans="26:29">
      <c r="Z1995">
        <v>1404</v>
      </c>
      <c r="AA1995" s="211" t="s">
        <v>8297</v>
      </c>
      <c r="AB1995" s="211" t="s">
        <v>12831</v>
      </c>
      <c r="AC1995" s="211" t="s">
        <v>8756</v>
      </c>
    </row>
    <row r="1996" spans="26:29">
      <c r="Z1996">
        <v>1405</v>
      </c>
      <c r="AA1996" s="211" t="s">
        <v>8298</v>
      </c>
      <c r="AB1996" s="211" t="s">
        <v>12832</v>
      </c>
      <c r="AC1996" s="211" t="s">
        <v>8756</v>
      </c>
    </row>
    <row r="1997" spans="26:29">
      <c r="Z1997">
        <v>1406</v>
      </c>
      <c r="AA1997" s="211" t="s">
        <v>8299</v>
      </c>
      <c r="AB1997" s="211" t="s">
        <v>12833</v>
      </c>
      <c r="AC1997" s="211" t="s">
        <v>8756</v>
      </c>
    </row>
    <row r="1998" spans="26:29">
      <c r="Z1998">
        <v>1407</v>
      </c>
      <c r="AA1998" s="211" t="s">
        <v>8300</v>
      </c>
      <c r="AB1998" s="211" t="s">
        <v>12834</v>
      </c>
      <c r="AC1998" s="211" t="s">
        <v>8756</v>
      </c>
    </row>
    <row r="1999" spans="26:29">
      <c r="Z1999">
        <v>1408</v>
      </c>
      <c r="AA1999" s="211" t="s">
        <v>8301</v>
      </c>
      <c r="AB1999" s="211" t="s">
        <v>12835</v>
      </c>
      <c r="AC1999" s="211" t="s">
        <v>8756</v>
      </c>
    </row>
    <row r="2000" spans="26:29">
      <c r="Z2000">
        <v>1409</v>
      </c>
      <c r="AA2000" s="211" t="s">
        <v>8302</v>
      </c>
      <c r="AB2000" s="211" t="s">
        <v>12836</v>
      </c>
      <c r="AC2000" s="211" t="s">
        <v>8756</v>
      </c>
    </row>
    <row r="2001" spans="26:29">
      <c r="Z2001">
        <v>1410</v>
      </c>
      <c r="AA2001" s="211" t="s">
        <v>8303</v>
      </c>
      <c r="AB2001" s="211" t="s">
        <v>12837</v>
      </c>
      <c r="AC2001" s="211" t="s">
        <v>8756</v>
      </c>
    </row>
    <row r="2002" spans="26:29">
      <c r="Z2002">
        <v>1411</v>
      </c>
      <c r="AA2002" s="211" t="s">
        <v>8304</v>
      </c>
      <c r="AB2002" s="211" t="s">
        <v>12838</v>
      </c>
      <c r="AC2002" s="211" t="s">
        <v>8756</v>
      </c>
    </row>
    <row r="2003" spans="26:29">
      <c r="Z2003">
        <v>1412</v>
      </c>
      <c r="AA2003" s="211" t="s">
        <v>8305</v>
      </c>
      <c r="AB2003" s="211" t="s">
        <v>12839</v>
      </c>
      <c r="AC2003" s="211" t="s">
        <v>8756</v>
      </c>
    </row>
    <row r="2004" spans="26:29">
      <c r="Z2004">
        <v>1413</v>
      </c>
      <c r="AA2004" s="211" t="s">
        <v>8306</v>
      </c>
      <c r="AB2004" s="211" t="s">
        <v>12840</v>
      </c>
      <c r="AC2004" s="211" t="s">
        <v>8756</v>
      </c>
    </row>
    <row r="2005" spans="26:29">
      <c r="Z2005">
        <v>1414</v>
      </c>
      <c r="AA2005" s="211" t="s">
        <v>8307</v>
      </c>
      <c r="AB2005" s="211" t="s">
        <v>12841</v>
      </c>
      <c r="AC2005" s="211" t="s">
        <v>8756</v>
      </c>
    </row>
    <row r="2006" spans="26:29">
      <c r="Z2006">
        <v>1415</v>
      </c>
      <c r="AA2006" s="211" t="s">
        <v>8308</v>
      </c>
      <c r="AB2006" s="211" t="s">
        <v>12842</v>
      </c>
      <c r="AC2006" s="211" t="s">
        <v>8756</v>
      </c>
    </row>
    <row r="2007" spans="26:29">
      <c r="Z2007">
        <v>1416</v>
      </c>
      <c r="AA2007" s="211" t="s">
        <v>8309</v>
      </c>
      <c r="AB2007" s="211" t="s">
        <v>12843</v>
      </c>
      <c r="AC2007" s="211" t="s">
        <v>8756</v>
      </c>
    </row>
    <row r="2008" spans="26:29">
      <c r="Z2008">
        <v>1417</v>
      </c>
      <c r="AA2008" s="211" t="s">
        <v>8310</v>
      </c>
      <c r="AB2008" s="211" t="s">
        <v>12844</v>
      </c>
      <c r="AC2008" s="211" t="s">
        <v>8756</v>
      </c>
    </row>
    <row r="2009" spans="26:29">
      <c r="Z2009">
        <v>1418</v>
      </c>
      <c r="AA2009" s="211" t="s">
        <v>8311</v>
      </c>
      <c r="AB2009" s="211" t="s">
        <v>12845</v>
      </c>
      <c r="AC2009" s="211" t="s">
        <v>8756</v>
      </c>
    </row>
    <row r="2010" spans="26:29">
      <c r="Z2010">
        <v>1419</v>
      </c>
      <c r="AA2010" s="211" t="s">
        <v>8312</v>
      </c>
      <c r="AB2010" s="211" t="s">
        <v>12846</v>
      </c>
      <c r="AC2010" s="211" t="s">
        <v>8756</v>
      </c>
    </row>
    <row r="2011" spans="26:29">
      <c r="Z2011">
        <v>1420</v>
      </c>
      <c r="AA2011" s="211" t="s">
        <v>8313</v>
      </c>
      <c r="AB2011" s="211" t="s">
        <v>12847</v>
      </c>
      <c r="AC2011" s="211" t="s">
        <v>8756</v>
      </c>
    </row>
    <row r="2012" spans="26:29">
      <c r="Z2012">
        <v>1421</v>
      </c>
      <c r="AA2012" s="211" t="s">
        <v>8314</v>
      </c>
      <c r="AB2012" s="211" t="s">
        <v>12848</v>
      </c>
      <c r="AC2012" s="211" t="s">
        <v>8756</v>
      </c>
    </row>
    <row r="2013" spans="26:29">
      <c r="Z2013">
        <v>1422</v>
      </c>
      <c r="AA2013" s="211" t="s">
        <v>8315</v>
      </c>
      <c r="AB2013" s="211" t="s">
        <v>12849</v>
      </c>
      <c r="AC2013" s="211" t="s">
        <v>8756</v>
      </c>
    </row>
    <row r="2014" spans="26:29">
      <c r="Z2014">
        <v>1423</v>
      </c>
      <c r="AA2014" s="211" t="s">
        <v>8316</v>
      </c>
      <c r="AB2014" s="211" t="s">
        <v>12850</v>
      </c>
      <c r="AC2014" s="211" t="s">
        <v>8756</v>
      </c>
    </row>
    <row r="2015" spans="26:29">
      <c r="Z2015">
        <v>1424</v>
      </c>
      <c r="AA2015" s="211" t="s">
        <v>8317</v>
      </c>
      <c r="AB2015" s="211" t="s">
        <v>12851</v>
      </c>
      <c r="AC2015" s="211" t="s">
        <v>8756</v>
      </c>
    </row>
    <row r="2016" spans="26:29">
      <c r="Z2016">
        <v>1425</v>
      </c>
      <c r="AA2016" s="211" t="s">
        <v>8318</v>
      </c>
      <c r="AB2016" s="211" t="s">
        <v>12852</v>
      </c>
      <c r="AC2016" s="211" t="s">
        <v>8756</v>
      </c>
    </row>
    <row r="2017" spans="26:29">
      <c r="Z2017">
        <v>1426</v>
      </c>
      <c r="AA2017" s="211" t="s">
        <v>8319</v>
      </c>
      <c r="AB2017" s="211" t="s">
        <v>12853</v>
      </c>
      <c r="AC2017" s="211" t="s">
        <v>8756</v>
      </c>
    </row>
    <row r="2018" spans="26:29">
      <c r="Z2018">
        <v>1427</v>
      </c>
      <c r="AA2018" s="211" t="s">
        <v>8320</v>
      </c>
      <c r="AB2018" s="211" t="s">
        <v>12854</v>
      </c>
      <c r="AC2018" s="211" t="s">
        <v>8756</v>
      </c>
    </row>
    <row r="2019" spans="26:29">
      <c r="Z2019">
        <v>1428</v>
      </c>
      <c r="AA2019" s="211" t="s">
        <v>8321</v>
      </c>
      <c r="AB2019" s="211" t="s">
        <v>12855</v>
      </c>
      <c r="AC2019" s="211" t="s">
        <v>8756</v>
      </c>
    </row>
    <row r="2020" spans="26:29">
      <c r="Z2020">
        <v>1429</v>
      </c>
      <c r="AA2020" s="211" t="s">
        <v>8322</v>
      </c>
      <c r="AB2020" s="211" t="s">
        <v>12856</v>
      </c>
      <c r="AC2020" s="211" t="s">
        <v>8756</v>
      </c>
    </row>
    <row r="2021" spans="26:29">
      <c r="Z2021">
        <v>1430</v>
      </c>
      <c r="AA2021" s="211" t="s">
        <v>8323</v>
      </c>
      <c r="AB2021" s="211" t="s">
        <v>12857</v>
      </c>
      <c r="AC2021" s="211" t="s">
        <v>8756</v>
      </c>
    </row>
    <row r="2022" spans="26:29">
      <c r="Z2022">
        <v>1431</v>
      </c>
      <c r="AA2022" s="211" t="s">
        <v>8324</v>
      </c>
      <c r="AB2022" s="211" t="s">
        <v>12858</v>
      </c>
      <c r="AC2022" s="211" t="s">
        <v>8756</v>
      </c>
    </row>
    <row r="2023" spans="26:29">
      <c r="Z2023">
        <v>1432</v>
      </c>
      <c r="AA2023" s="211" t="s">
        <v>8325</v>
      </c>
      <c r="AB2023" s="211" t="s">
        <v>12859</v>
      </c>
      <c r="AC2023" s="211" t="s">
        <v>8756</v>
      </c>
    </row>
    <row r="2024" spans="26:29">
      <c r="Z2024">
        <v>1433</v>
      </c>
      <c r="AA2024" s="211" t="s">
        <v>8326</v>
      </c>
      <c r="AB2024" s="211" t="s">
        <v>12860</v>
      </c>
      <c r="AC2024" s="211" t="s">
        <v>8756</v>
      </c>
    </row>
    <row r="2025" spans="26:29">
      <c r="Z2025">
        <v>1434</v>
      </c>
      <c r="AA2025" s="211" t="s">
        <v>8327</v>
      </c>
      <c r="AB2025" s="211" t="s">
        <v>12861</v>
      </c>
      <c r="AC2025" s="211" t="s">
        <v>8756</v>
      </c>
    </row>
    <row r="2026" spans="26:29">
      <c r="Z2026">
        <v>1435</v>
      </c>
      <c r="AA2026" s="211" t="s">
        <v>8328</v>
      </c>
      <c r="AB2026" s="211" t="s">
        <v>12862</v>
      </c>
      <c r="AC2026" s="211" t="s">
        <v>8756</v>
      </c>
    </row>
    <row r="2027" spans="26:29">
      <c r="Z2027">
        <v>1436</v>
      </c>
      <c r="AA2027" s="211" t="s">
        <v>8329</v>
      </c>
      <c r="AB2027" s="211" t="s">
        <v>12863</v>
      </c>
      <c r="AC2027" s="211" t="s">
        <v>8756</v>
      </c>
    </row>
    <row r="2028" spans="26:29">
      <c r="Z2028">
        <v>1437</v>
      </c>
      <c r="AA2028" s="211" t="s">
        <v>8330</v>
      </c>
      <c r="AB2028" s="211" t="s">
        <v>12864</v>
      </c>
      <c r="AC2028" s="211" t="s">
        <v>8756</v>
      </c>
    </row>
    <row r="2029" spans="26:29">
      <c r="Z2029">
        <v>1438</v>
      </c>
      <c r="AA2029" s="211" t="s">
        <v>8331</v>
      </c>
      <c r="AB2029" s="211" t="s">
        <v>12865</v>
      </c>
      <c r="AC2029" s="211" t="s">
        <v>8756</v>
      </c>
    </row>
    <row r="2030" spans="26:29">
      <c r="Z2030">
        <v>1439</v>
      </c>
      <c r="AA2030" s="211" t="s">
        <v>8332</v>
      </c>
      <c r="AB2030" s="211" t="s">
        <v>12866</v>
      </c>
      <c r="AC2030" s="211" t="s">
        <v>8756</v>
      </c>
    </row>
    <row r="2031" spans="26:29">
      <c r="Z2031">
        <v>1440</v>
      </c>
      <c r="AA2031" s="211" t="s">
        <v>8333</v>
      </c>
      <c r="AB2031" s="211" t="s">
        <v>12867</v>
      </c>
      <c r="AC2031" s="211" t="s">
        <v>8756</v>
      </c>
    </row>
    <row r="2032" spans="26:29">
      <c r="Z2032">
        <v>1441</v>
      </c>
      <c r="AA2032" s="211" t="s">
        <v>8334</v>
      </c>
      <c r="AB2032" s="211" t="s">
        <v>12868</v>
      </c>
      <c r="AC2032" s="211" t="s">
        <v>8756</v>
      </c>
    </row>
    <row r="2033" spans="26:29">
      <c r="Z2033">
        <v>1442</v>
      </c>
      <c r="AA2033" s="211" t="s">
        <v>8335</v>
      </c>
      <c r="AB2033" s="211" t="s">
        <v>12869</v>
      </c>
      <c r="AC2033" s="211" t="s">
        <v>8756</v>
      </c>
    </row>
    <row r="2034" spans="26:29">
      <c r="Z2034">
        <v>1443</v>
      </c>
      <c r="AA2034" s="211" t="s">
        <v>8336</v>
      </c>
      <c r="AB2034" s="211" t="s">
        <v>12870</v>
      </c>
      <c r="AC2034" s="211" t="s">
        <v>8756</v>
      </c>
    </row>
    <row r="2035" spans="26:29">
      <c r="Z2035">
        <v>1444</v>
      </c>
      <c r="AA2035" s="211" t="s">
        <v>8337</v>
      </c>
      <c r="AB2035" s="211" t="s">
        <v>12871</v>
      </c>
      <c r="AC2035" s="211" t="s">
        <v>8756</v>
      </c>
    </row>
    <row r="2036" spans="26:29">
      <c r="Z2036">
        <v>1445</v>
      </c>
      <c r="AA2036" s="211" t="s">
        <v>8338</v>
      </c>
      <c r="AB2036" s="211" t="s">
        <v>12872</v>
      </c>
      <c r="AC2036" s="211" t="s">
        <v>8756</v>
      </c>
    </row>
    <row r="2037" spans="26:29">
      <c r="Z2037">
        <v>1446</v>
      </c>
      <c r="AA2037" s="211" t="s">
        <v>8339</v>
      </c>
      <c r="AB2037" s="211" t="s">
        <v>12873</v>
      </c>
      <c r="AC2037" s="211" t="s">
        <v>8756</v>
      </c>
    </row>
    <row r="2038" spans="26:29">
      <c r="Z2038">
        <v>1447</v>
      </c>
      <c r="AA2038" s="211" t="s">
        <v>8340</v>
      </c>
      <c r="AB2038" s="211" t="s">
        <v>12874</v>
      </c>
      <c r="AC2038" s="211" t="s">
        <v>8756</v>
      </c>
    </row>
    <row r="2039" spans="26:29">
      <c r="Z2039">
        <v>1448</v>
      </c>
      <c r="AA2039" s="211" t="s">
        <v>8341</v>
      </c>
      <c r="AB2039" s="211" t="s">
        <v>12875</v>
      </c>
      <c r="AC2039" s="211" t="s">
        <v>8756</v>
      </c>
    </row>
    <row r="2040" spans="26:29">
      <c r="Z2040">
        <v>1449</v>
      </c>
      <c r="AA2040" s="211" t="s">
        <v>8342</v>
      </c>
      <c r="AB2040" s="211" t="s">
        <v>12876</v>
      </c>
      <c r="AC2040" s="211" t="s">
        <v>8756</v>
      </c>
    </row>
    <row r="2041" spans="26:29">
      <c r="Z2041">
        <v>1450</v>
      </c>
      <c r="AA2041" s="211" t="s">
        <v>8343</v>
      </c>
      <c r="AB2041" s="211" t="s">
        <v>12877</v>
      </c>
      <c r="AC2041" s="211" t="s">
        <v>8756</v>
      </c>
    </row>
    <row r="2042" spans="26:29">
      <c r="Z2042">
        <v>1451</v>
      </c>
      <c r="AA2042" s="211" t="s">
        <v>8344</v>
      </c>
      <c r="AB2042" s="211" t="s">
        <v>12878</v>
      </c>
      <c r="AC2042" s="211" t="s">
        <v>8756</v>
      </c>
    </row>
    <row r="2043" spans="26:29">
      <c r="Z2043">
        <v>1452</v>
      </c>
      <c r="AA2043" s="211" t="s">
        <v>8345</v>
      </c>
      <c r="AB2043" s="211" t="s">
        <v>12879</v>
      </c>
      <c r="AC2043" s="211" t="s">
        <v>8756</v>
      </c>
    </row>
    <row r="2044" spans="26:29">
      <c r="Z2044">
        <v>1453</v>
      </c>
      <c r="AA2044" s="211" t="s">
        <v>8346</v>
      </c>
      <c r="AB2044" s="211" t="s">
        <v>12880</v>
      </c>
      <c r="AC2044" s="211" t="s">
        <v>8756</v>
      </c>
    </row>
    <row r="2045" spans="26:29">
      <c r="Z2045">
        <v>1454</v>
      </c>
      <c r="AA2045" s="211" t="s">
        <v>8347</v>
      </c>
      <c r="AB2045" s="211" t="s">
        <v>12881</v>
      </c>
      <c r="AC2045" s="211" t="s">
        <v>8756</v>
      </c>
    </row>
    <row r="2046" spans="26:29">
      <c r="Z2046">
        <v>1455</v>
      </c>
      <c r="AA2046" s="211" t="s">
        <v>8348</v>
      </c>
      <c r="AB2046" s="211" t="s">
        <v>12882</v>
      </c>
      <c r="AC2046" s="211" t="s">
        <v>8756</v>
      </c>
    </row>
    <row r="2047" spans="26:29">
      <c r="Z2047">
        <v>1456</v>
      </c>
      <c r="AA2047" s="211" t="s">
        <v>8349</v>
      </c>
      <c r="AB2047" s="211" t="s">
        <v>12883</v>
      </c>
      <c r="AC2047" s="211" t="s">
        <v>8756</v>
      </c>
    </row>
    <row r="2048" spans="26:29">
      <c r="Z2048">
        <v>1457</v>
      </c>
      <c r="AA2048" s="211" t="s">
        <v>8350</v>
      </c>
      <c r="AB2048" s="211" t="s">
        <v>12884</v>
      </c>
      <c r="AC2048" s="211" t="s">
        <v>8756</v>
      </c>
    </row>
    <row r="2049" spans="26:29">
      <c r="Z2049">
        <v>1458</v>
      </c>
      <c r="AA2049" s="211" t="s">
        <v>8351</v>
      </c>
      <c r="AB2049" s="211" t="s">
        <v>12885</v>
      </c>
      <c r="AC2049" s="211" t="s">
        <v>8756</v>
      </c>
    </row>
    <row r="2050" spans="26:29">
      <c r="Z2050">
        <v>1459</v>
      </c>
      <c r="AA2050" s="211" t="s">
        <v>8352</v>
      </c>
      <c r="AB2050" s="211" t="s">
        <v>12886</v>
      </c>
      <c r="AC2050" s="211" t="s">
        <v>8756</v>
      </c>
    </row>
    <row r="2051" spans="26:29">
      <c r="Z2051">
        <v>1460</v>
      </c>
      <c r="AA2051" s="211" t="s">
        <v>8353</v>
      </c>
      <c r="AB2051" s="211" t="s">
        <v>12887</v>
      </c>
      <c r="AC2051" s="211" t="s">
        <v>8756</v>
      </c>
    </row>
    <row r="2052" spans="26:29">
      <c r="Z2052">
        <v>1461</v>
      </c>
      <c r="AA2052" s="211" t="s">
        <v>8354</v>
      </c>
      <c r="AB2052" s="211" t="s">
        <v>12888</v>
      </c>
      <c r="AC2052" s="211" t="s">
        <v>8756</v>
      </c>
    </row>
    <row r="2053" spans="26:29">
      <c r="Z2053">
        <v>1462</v>
      </c>
      <c r="AA2053" s="211" t="s">
        <v>8355</v>
      </c>
      <c r="AB2053" s="211" t="s">
        <v>12889</v>
      </c>
      <c r="AC2053" s="211" t="s">
        <v>8756</v>
      </c>
    </row>
    <row r="2054" spans="26:29">
      <c r="Z2054">
        <v>1463</v>
      </c>
      <c r="AA2054" s="211" t="s">
        <v>8356</v>
      </c>
      <c r="AB2054" s="211" t="s">
        <v>12890</v>
      </c>
      <c r="AC2054" s="211" t="s">
        <v>8756</v>
      </c>
    </row>
    <row r="2055" spans="26:29">
      <c r="Z2055">
        <v>1464</v>
      </c>
      <c r="AA2055" s="211" t="s">
        <v>8357</v>
      </c>
      <c r="AB2055" s="211" t="s">
        <v>12891</v>
      </c>
      <c r="AC2055" s="211" t="s">
        <v>8756</v>
      </c>
    </row>
    <row r="2056" spans="26:29">
      <c r="Z2056">
        <v>1465</v>
      </c>
      <c r="AA2056" s="211" t="s">
        <v>8358</v>
      </c>
      <c r="AB2056" s="211" t="s">
        <v>12892</v>
      </c>
      <c r="AC2056" s="211" t="s">
        <v>8756</v>
      </c>
    </row>
    <row r="2057" spans="26:29">
      <c r="Z2057">
        <v>1466</v>
      </c>
      <c r="AA2057" s="211" t="s">
        <v>8359</v>
      </c>
      <c r="AB2057" s="211" t="s">
        <v>12893</v>
      </c>
      <c r="AC2057" s="211" t="s">
        <v>8756</v>
      </c>
    </row>
    <row r="2058" spans="26:29">
      <c r="Z2058">
        <v>1467</v>
      </c>
      <c r="AA2058" s="211" t="s">
        <v>8360</v>
      </c>
      <c r="AB2058" s="211" t="s">
        <v>12894</v>
      </c>
      <c r="AC2058" s="211" t="s">
        <v>8756</v>
      </c>
    </row>
    <row r="2059" spans="26:29">
      <c r="Z2059">
        <v>1468</v>
      </c>
      <c r="AA2059" s="211" t="s">
        <v>8361</v>
      </c>
      <c r="AB2059" s="211" t="s">
        <v>12895</v>
      </c>
      <c r="AC2059" s="211" t="s">
        <v>8756</v>
      </c>
    </row>
    <row r="2060" spans="26:29">
      <c r="Z2060">
        <v>1469</v>
      </c>
      <c r="AA2060" s="211" t="s">
        <v>8362</v>
      </c>
      <c r="AB2060" s="211" t="s">
        <v>12896</v>
      </c>
      <c r="AC2060" s="211" t="s">
        <v>8756</v>
      </c>
    </row>
    <row r="2061" spans="26:29">
      <c r="Z2061">
        <v>1470</v>
      </c>
      <c r="AA2061" s="211" t="s">
        <v>8363</v>
      </c>
      <c r="AB2061" s="211" t="s">
        <v>12897</v>
      </c>
      <c r="AC2061" s="211" t="s">
        <v>8756</v>
      </c>
    </row>
    <row r="2062" spans="26:29">
      <c r="Z2062">
        <v>1471</v>
      </c>
      <c r="AA2062" s="211" t="s">
        <v>8364</v>
      </c>
      <c r="AB2062" s="211" t="s">
        <v>12898</v>
      </c>
      <c r="AC2062" s="211" t="s">
        <v>8756</v>
      </c>
    </row>
    <row r="2063" spans="26:29">
      <c r="Z2063">
        <v>1472</v>
      </c>
      <c r="AA2063" s="211" t="s">
        <v>8365</v>
      </c>
      <c r="AB2063" s="211" t="s">
        <v>12899</v>
      </c>
      <c r="AC2063" s="211" t="s">
        <v>8756</v>
      </c>
    </row>
    <row r="2064" spans="26:29">
      <c r="Z2064">
        <v>1473</v>
      </c>
      <c r="AA2064" s="211" t="s">
        <v>8366</v>
      </c>
      <c r="AB2064" s="211" t="s">
        <v>12900</v>
      </c>
      <c r="AC2064" s="211" t="s">
        <v>8756</v>
      </c>
    </row>
    <row r="2065" spans="26:29">
      <c r="Z2065">
        <v>1474</v>
      </c>
      <c r="AA2065" s="211" t="s">
        <v>8367</v>
      </c>
      <c r="AB2065" s="211" t="s">
        <v>12901</v>
      </c>
      <c r="AC2065" s="211" t="s">
        <v>8756</v>
      </c>
    </row>
    <row r="2066" spans="26:29">
      <c r="Z2066">
        <v>1475</v>
      </c>
      <c r="AA2066" s="211" t="s">
        <v>8368</v>
      </c>
      <c r="AB2066" s="211" t="s">
        <v>12902</v>
      </c>
      <c r="AC2066" s="211" t="s">
        <v>8756</v>
      </c>
    </row>
    <row r="2067" spans="26:29">
      <c r="Z2067">
        <v>1476</v>
      </c>
      <c r="AA2067" s="211" t="s">
        <v>8369</v>
      </c>
      <c r="AB2067" s="211" t="s">
        <v>12903</v>
      </c>
      <c r="AC2067" s="211" t="s">
        <v>8756</v>
      </c>
    </row>
    <row r="2068" spans="26:29">
      <c r="Z2068">
        <v>1477</v>
      </c>
      <c r="AA2068" s="211" t="s">
        <v>8370</v>
      </c>
      <c r="AB2068" s="211" t="s">
        <v>12904</v>
      </c>
      <c r="AC2068" s="211" t="s">
        <v>8756</v>
      </c>
    </row>
    <row r="2069" spans="26:29">
      <c r="Z2069">
        <v>1478</v>
      </c>
      <c r="AA2069" s="211" t="s">
        <v>8371</v>
      </c>
      <c r="AB2069" s="211" t="s">
        <v>12905</v>
      </c>
      <c r="AC2069" s="211" t="s">
        <v>8756</v>
      </c>
    </row>
    <row r="2070" spans="26:29">
      <c r="Z2070">
        <v>1479</v>
      </c>
      <c r="AA2070" s="211" t="s">
        <v>8372</v>
      </c>
      <c r="AB2070" s="211" t="s">
        <v>12906</v>
      </c>
      <c r="AC2070" s="211" t="s">
        <v>8756</v>
      </c>
    </row>
    <row r="2071" spans="26:29">
      <c r="Z2071">
        <v>1480</v>
      </c>
      <c r="AA2071" s="211" t="s">
        <v>8373</v>
      </c>
      <c r="AB2071" s="211" t="s">
        <v>12907</v>
      </c>
      <c r="AC2071" s="211" t="s">
        <v>8756</v>
      </c>
    </row>
    <row r="2072" spans="26:29">
      <c r="Z2072">
        <v>1481</v>
      </c>
      <c r="AA2072" s="211" t="s">
        <v>8374</v>
      </c>
      <c r="AB2072" s="211" t="s">
        <v>12908</v>
      </c>
      <c r="AC2072" s="211" t="s">
        <v>8756</v>
      </c>
    </row>
    <row r="2073" spans="26:29">
      <c r="Z2073">
        <v>1482</v>
      </c>
      <c r="AA2073" s="211" t="s">
        <v>8375</v>
      </c>
      <c r="AB2073" s="211" t="s">
        <v>12909</v>
      </c>
      <c r="AC2073" s="211" t="s">
        <v>8756</v>
      </c>
    </row>
    <row r="2074" spans="26:29">
      <c r="Z2074">
        <v>1483</v>
      </c>
      <c r="AA2074" s="211" t="s">
        <v>8376</v>
      </c>
      <c r="AB2074" s="211" t="s">
        <v>12910</v>
      </c>
      <c r="AC2074" s="211" t="s">
        <v>8756</v>
      </c>
    </row>
    <row r="2075" spans="26:29">
      <c r="Z2075">
        <v>1484</v>
      </c>
      <c r="AA2075" s="211" t="s">
        <v>8377</v>
      </c>
      <c r="AB2075" s="211" t="s">
        <v>12911</v>
      </c>
      <c r="AC2075" s="211" t="s">
        <v>8756</v>
      </c>
    </row>
    <row r="2076" spans="26:29">
      <c r="Z2076">
        <v>1485</v>
      </c>
      <c r="AA2076" s="211" t="s">
        <v>8378</v>
      </c>
      <c r="AB2076" s="211" t="s">
        <v>12912</v>
      </c>
      <c r="AC2076" s="211" t="s">
        <v>8756</v>
      </c>
    </row>
    <row r="2077" spans="26:29">
      <c r="Z2077">
        <v>1486</v>
      </c>
      <c r="AA2077" s="211" t="s">
        <v>8379</v>
      </c>
      <c r="AB2077" s="211" t="s">
        <v>12913</v>
      </c>
      <c r="AC2077" s="211" t="s">
        <v>8756</v>
      </c>
    </row>
    <row r="2078" spans="26:29">
      <c r="Z2078">
        <v>1487</v>
      </c>
      <c r="AA2078" s="211" t="s">
        <v>8380</v>
      </c>
      <c r="AB2078" s="211" t="s">
        <v>12914</v>
      </c>
      <c r="AC2078" s="211" t="s">
        <v>8756</v>
      </c>
    </row>
    <row r="2079" spans="26:29">
      <c r="Z2079">
        <v>1488</v>
      </c>
      <c r="AA2079" s="211" t="s">
        <v>8381</v>
      </c>
      <c r="AB2079" s="211" t="s">
        <v>12915</v>
      </c>
      <c r="AC2079" s="211" t="s">
        <v>8756</v>
      </c>
    </row>
    <row r="2080" spans="26:29">
      <c r="Z2080">
        <v>1489</v>
      </c>
      <c r="AA2080" s="211" t="s">
        <v>8382</v>
      </c>
      <c r="AB2080" s="211" t="s">
        <v>12916</v>
      </c>
      <c r="AC2080" s="211" t="s">
        <v>8756</v>
      </c>
    </row>
    <row r="2081" spans="26:29">
      <c r="Z2081">
        <v>1490</v>
      </c>
      <c r="AA2081" s="211" t="s">
        <v>8383</v>
      </c>
      <c r="AB2081" s="211" t="s">
        <v>12917</v>
      </c>
      <c r="AC2081" s="211" t="s">
        <v>8756</v>
      </c>
    </row>
    <row r="2082" spans="26:29">
      <c r="Z2082">
        <v>1491</v>
      </c>
      <c r="AA2082" s="211" t="s">
        <v>8384</v>
      </c>
      <c r="AB2082" s="211" t="s">
        <v>12918</v>
      </c>
      <c r="AC2082" s="211" t="s">
        <v>8756</v>
      </c>
    </row>
    <row r="2083" spans="26:29">
      <c r="Z2083">
        <v>1492</v>
      </c>
      <c r="AA2083" s="211" t="s">
        <v>8385</v>
      </c>
      <c r="AB2083" s="211" t="s">
        <v>12919</v>
      </c>
      <c r="AC2083" s="211" t="s">
        <v>8756</v>
      </c>
    </row>
    <row r="2084" spans="26:29">
      <c r="Z2084">
        <v>1493</v>
      </c>
      <c r="AA2084" s="211" t="s">
        <v>8386</v>
      </c>
      <c r="AB2084" s="211" t="s">
        <v>12920</v>
      </c>
      <c r="AC2084" s="211" t="s">
        <v>8756</v>
      </c>
    </row>
    <row r="2085" spans="26:29">
      <c r="Z2085">
        <v>1494</v>
      </c>
      <c r="AA2085" s="211" t="s">
        <v>8387</v>
      </c>
      <c r="AB2085" s="211" t="s">
        <v>12921</v>
      </c>
      <c r="AC2085" s="211" t="s">
        <v>8756</v>
      </c>
    </row>
    <row r="2086" spans="26:29">
      <c r="Z2086">
        <v>1495</v>
      </c>
      <c r="AA2086" s="211" t="s">
        <v>8388</v>
      </c>
      <c r="AB2086" s="211" t="s">
        <v>12922</v>
      </c>
      <c r="AC2086" s="211" t="s">
        <v>8756</v>
      </c>
    </row>
    <row r="2087" spans="26:29">
      <c r="Z2087">
        <v>1496</v>
      </c>
      <c r="AA2087" s="211" t="s">
        <v>8389</v>
      </c>
      <c r="AB2087" s="211" t="s">
        <v>12923</v>
      </c>
      <c r="AC2087" s="211" t="s">
        <v>8756</v>
      </c>
    </row>
    <row r="2088" spans="26:29">
      <c r="Z2088">
        <v>1497</v>
      </c>
      <c r="AA2088" s="211" t="s">
        <v>8390</v>
      </c>
      <c r="AB2088" s="211" t="s">
        <v>12924</v>
      </c>
      <c r="AC2088" s="211" t="s">
        <v>8756</v>
      </c>
    </row>
    <row r="2089" spans="26:29">
      <c r="Z2089">
        <v>1498</v>
      </c>
      <c r="AA2089" s="211" t="s">
        <v>8391</v>
      </c>
      <c r="AB2089" s="211" t="s">
        <v>12925</v>
      </c>
      <c r="AC2089" s="211" t="s">
        <v>8756</v>
      </c>
    </row>
    <row r="2090" spans="26:29">
      <c r="Z2090">
        <v>1499</v>
      </c>
      <c r="AA2090" s="211" t="s">
        <v>8392</v>
      </c>
      <c r="AB2090" s="211" t="s">
        <v>12926</v>
      </c>
      <c r="AC2090" s="211" t="s">
        <v>8756</v>
      </c>
    </row>
    <row r="2091" spans="26:29">
      <c r="Z2091">
        <v>1500</v>
      </c>
      <c r="AA2091" s="211" t="s">
        <v>8393</v>
      </c>
      <c r="AB2091" s="211" t="s">
        <v>12927</v>
      </c>
      <c r="AC2091" s="211" t="s">
        <v>8756</v>
      </c>
    </row>
    <row r="2092" spans="26:29">
      <c r="Z2092">
        <v>1501</v>
      </c>
      <c r="AA2092" s="211" t="s">
        <v>8394</v>
      </c>
      <c r="AB2092" s="211" t="s">
        <v>12928</v>
      </c>
      <c r="AC2092" s="211" t="s">
        <v>8756</v>
      </c>
    </row>
    <row r="2093" spans="26:29">
      <c r="Z2093">
        <v>1502</v>
      </c>
      <c r="AA2093" s="211" t="s">
        <v>8395</v>
      </c>
      <c r="AB2093" s="211" t="s">
        <v>12929</v>
      </c>
      <c r="AC2093" s="211" t="s">
        <v>8756</v>
      </c>
    </row>
    <row r="2094" spans="26:29">
      <c r="Z2094">
        <v>1503</v>
      </c>
      <c r="AA2094" s="211" t="s">
        <v>8396</v>
      </c>
      <c r="AB2094" s="211" t="s">
        <v>12930</v>
      </c>
      <c r="AC2094" s="211" t="s">
        <v>8756</v>
      </c>
    </row>
    <row r="2095" spans="26:29">
      <c r="Z2095">
        <v>1504</v>
      </c>
      <c r="AA2095" s="211" t="s">
        <v>8397</v>
      </c>
      <c r="AB2095" s="211" t="s">
        <v>12931</v>
      </c>
      <c r="AC2095" s="211" t="s">
        <v>8756</v>
      </c>
    </row>
    <row r="2096" spans="26:29">
      <c r="Z2096">
        <v>1505</v>
      </c>
      <c r="AA2096" s="211" t="s">
        <v>8398</v>
      </c>
      <c r="AB2096" s="211" t="s">
        <v>12932</v>
      </c>
      <c r="AC2096" s="211" t="s">
        <v>8756</v>
      </c>
    </row>
    <row r="2097" spans="26:29">
      <c r="Z2097">
        <v>1506</v>
      </c>
      <c r="AA2097" s="211" t="s">
        <v>8399</v>
      </c>
      <c r="AB2097" s="211" t="s">
        <v>12933</v>
      </c>
      <c r="AC2097" s="211" t="s">
        <v>8756</v>
      </c>
    </row>
    <row r="2098" spans="26:29">
      <c r="Z2098">
        <v>1507</v>
      </c>
      <c r="AA2098" s="211" t="s">
        <v>8400</v>
      </c>
      <c r="AB2098" s="211" t="s">
        <v>12934</v>
      </c>
      <c r="AC2098" s="211" t="s">
        <v>8756</v>
      </c>
    </row>
    <row r="2099" spans="26:29">
      <c r="Z2099">
        <v>1508</v>
      </c>
      <c r="AA2099" s="211" t="s">
        <v>8401</v>
      </c>
      <c r="AB2099" s="211" t="s">
        <v>12935</v>
      </c>
      <c r="AC2099" s="211" t="s">
        <v>8756</v>
      </c>
    </row>
    <row r="2100" spans="26:29">
      <c r="Z2100">
        <v>1509</v>
      </c>
      <c r="AA2100" s="211" t="s">
        <v>8402</v>
      </c>
      <c r="AB2100" s="211" t="s">
        <v>12936</v>
      </c>
      <c r="AC2100" s="211" t="s">
        <v>8756</v>
      </c>
    </row>
    <row r="2101" spans="26:29">
      <c r="Z2101">
        <v>1510</v>
      </c>
      <c r="AA2101" s="211" t="s">
        <v>8403</v>
      </c>
      <c r="AB2101" s="211" t="s">
        <v>12937</v>
      </c>
      <c r="AC2101" s="211" t="s">
        <v>8756</v>
      </c>
    </row>
    <row r="2102" spans="26:29">
      <c r="Z2102">
        <v>1511</v>
      </c>
      <c r="AA2102" s="211" t="s">
        <v>8404</v>
      </c>
      <c r="AB2102" s="211" t="s">
        <v>12938</v>
      </c>
      <c r="AC2102" s="211" t="s">
        <v>8756</v>
      </c>
    </row>
    <row r="2103" spans="26:29">
      <c r="Z2103">
        <v>1512</v>
      </c>
      <c r="AA2103" s="211" t="s">
        <v>8405</v>
      </c>
      <c r="AB2103" s="211" t="s">
        <v>12939</v>
      </c>
      <c r="AC2103" s="211" t="s">
        <v>8756</v>
      </c>
    </row>
    <row r="2104" spans="26:29">
      <c r="Z2104">
        <v>1513</v>
      </c>
      <c r="AA2104" s="211" t="s">
        <v>8406</v>
      </c>
      <c r="AB2104" s="211" t="s">
        <v>12940</v>
      </c>
      <c r="AC2104" s="211" t="s">
        <v>8756</v>
      </c>
    </row>
    <row r="2105" spans="26:29">
      <c r="Z2105">
        <v>1514</v>
      </c>
      <c r="AA2105" s="211" t="s">
        <v>8407</v>
      </c>
      <c r="AB2105" s="211" t="s">
        <v>12941</v>
      </c>
      <c r="AC2105" s="211" t="s">
        <v>8756</v>
      </c>
    </row>
    <row r="2106" spans="26:29">
      <c r="Z2106">
        <v>1515</v>
      </c>
      <c r="AA2106" s="211" t="s">
        <v>8408</v>
      </c>
      <c r="AB2106" s="211" t="s">
        <v>12942</v>
      </c>
      <c r="AC2106" s="211" t="s">
        <v>8756</v>
      </c>
    </row>
    <row r="2107" spans="26:29">
      <c r="Z2107">
        <v>1516</v>
      </c>
      <c r="AA2107" s="211" t="s">
        <v>8409</v>
      </c>
      <c r="AB2107" s="211" t="s">
        <v>12943</v>
      </c>
      <c r="AC2107" s="211" t="s">
        <v>8756</v>
      </c>
    </row>
    <row r="2108" spans="26:29">
      <c r="Z2108">
        <v>1517</v>
      </c>
      <c r="AA2108" s="211" t="s">
        <v>8410</v>
      </c>
      <c r="AB2108" s="211" t="s">
        <v>12944</v>
      </c>
      <c r="AC2108" s="211" t="s">
        <v>8756</v>
      </c>
    </row>
    <row r="2109" spans="26:29">
      <c r="Z2109">
        <v>1518</v>
      </c>
      <c r="AA2109" s="211" t="s">
        <v>8411</v>
      </c>
      <c r="AB2109" s="211" t="s">
        <v>12945</v>
      </c>
      <c r="AC2109" s="211" t="s">
        <v>8756</v>
      </c>
    </row>
    <row r="2110" spans="26:29">
      <c r="Z2110">
        <v>1519</v>
      </c>
      <c r="AA2110" s="211" t="s">
        <v>8412</v>
      </c>
      <c r="AB2110" s="211" t="s">
        <v>12946</v>
      </c>
      <c r="AC2110" s="211" t="s">
        <v>8756</v>
      </c>
    </row>
    <row r="2111" spans="26:29">
      <c r="Z2111">
        <v>1520</v>
      </c>
      <c r="AA2111" s="211" t="s">
        <v>8413</v>
      </c>
      <c r="AB2111" s="211" t="s">
        <v>12947</v>
      </c>
      <c r="AC2111" s="211" t="s">
        <v>8756</v>
      </c>
    </row>
    <row r="2112" spans="26:29">
      <c r="Z2112">
        <v>1521</v>
      </c>
      <c r="AA2112" s="211" t="s">
        <v>8414</v>
      </c>
      <c r="AB2112" s="211" t="s">
        <v>12948</v>
      </c>
      <c r="AC2112" s="211" t="s">
        <v>8756</v>
      </c>
    </row>
    <row r="2113" spans="26:29">
      <c r="Z2113">
        <v>1522</v>
      </c>
      <c r="AA2113" s="211" t="s">
        <v>8415</v>
      </c>
      <c r="AB2113" s="211" t="s">
        <v>12949</v>
      </c>
      <c r="AC2113" s="211" t="s">
        <v>8756</v>
      </c>
    </row>
    <row r="2114" spans="26:29">
      <c r="Z2114">
        <v>1523</v>
      </c>
      <c r="AA2114" s="211" t="s">
        <v>8416</v>
      </c>
      <c r="AB2114" s="211" t="s">
        <v>12950</v>
      </c>
      <c r="AC2114" s="211" t="s">
        <v>8756</v>
      </c>
    </row>
    <row r="2115" spans="26:29">
      <c r="Z2115">
        <v>1524</v>
      </c>
      <c r="AA2115" s="211" t="s">
        <v>8417</v>
      </c>
      <c r="AB2115" s="211" t="s">
        <v>12951</v>
      </c>
      <c r="AC2115" s="211" t="s">
        <v>8756</v>
      </c>
    </row>
    <row r="2116" spans="26:29">
      <c r="Z2116">
        <v>1525</v>
      </c>
      <c r="AA2116" s="211" t="s">
        <v>8418</v>
      </c>
      <c r="AB2116" s="211" t="s">
        <v>12952</v>
      </c>
      <c r="AC2116" s="211" t="s">
        <v>8756</v>
      </c>
    </row>
    <row r="2117" spans="26:29">
      <c r="Z2117">
        <v>1526</v>
      </c>
      <c r="AA2117" s="211" t="s">
        <v>8419</v>
      </c>
      <c r="AB2117" s="211" t="s">
        <v>12953</v>
      </c>
      <c r="AC2117" s="211" t="s">
        <v>8756</v>
      </c>
    </row>
    <row r="2118" spans="26:29">
      <c r="Z2118">
        <v>1527</v>
      </c>
      <c r="AA2118" s="211" t="s">
        <v>8420</v>
      </c>
      <c r="AB2118" s="211" t="s">
        <v>12954</v>
      </c>
      <c r="AC2118" s="211" t="s">
        <v>8756</v>
      </c>
    </row>
    <row r="2119" spans="26:29">
      <c r="Z2119">
        <v>1528</v>
      </c>
      <c r="AA2119" s="211" t="s">
        <v>8421</v>
      </c>
      <c r="AB2119" s="211" t="s">
        <v>12955</v>
      </c>
      <c r="AC2119" s="211" t="s">
        <v>8756</v>
      </c>
    </row>
    <row r="2120" spans="26:29">
      <c r="Z2120">
        <v>1529</v>
      </c>
      <c r="AA2120" s="211" t="s">
        <v>8422</v>
      </c>
      <c r="AB2120" s="211" t="s">
        <v>12956</v>
      </c>
      <c r="AC2120" s="211" t="s">
        <v>8756</v>
      </c>
    </row>
    <row r="2121" spans="26:29">
      <c r="Z2121">
        <v>1530</v>
      </c>
      <c r="AA2121" s="211" t="s">
        <v>8423</v>
      </c>
      <c r="AB2121" s="211" t="s">
        <v>12957</v>
      </c>
      <c r="AC2121" s="211" t="s">
        <v>8756</v>
      </c>
    </row>
    <row r="2122" spans="26:29">
      <c r="Z2122">
        <v>1531</v>
      </c>
      <c r="AA2122" s="211" t="s">
        <v>8424</v>
      </c>
      <c r="AB2122" s="211" t="s">
        <v>12958</v>
      </c>
      <c r="AC2122" s="211" t="s">
        <v>8756</v>
      </c>
    </row>
    <row r="2123" spans="26:29">
      <c r="Z2123">
        <v>1532</v>
      </c>
      <c r="AA2123" s="211" t="s">
        <v>8425</v>
      </c>
      <c r="AB2123" s="211" t="s">
        <v>12959</v>
      </c>
      <c r="AC2123" s="211" t="s">
        <v>8756</v>
      </c>
    </row>
    <row r="2124" spans="26:29">
      <c r="Z2124">
        <v>1533</v>
      </c>
      <c r="AA2124" s="211" t="s">
        <v>8426</v>
      </c>
      <c r="AB2124" s="211" t="s">
        <v>12960</v>
      </c>
      <c r="AC2124" s="211" t="s">
        <v>8756</v>
      </c>
    </row>
    <row r="2125" spans="26:29">
      <c r="Z2125">
        <v>1534</v>
      </c>
      <c r="AA2125" s="211" t="s">
        <v>8427</v>
      </c>
      <c r="AB2125" s="211" t="s">
        <v>12961</v>
      </c>
      <c r="AC2125" s="211" t="s">
        <v>8756</v>
      </c>
    </row>
    <row r="2126" spans="26:29">
      <c r="Z2126">
        <v>1535</v>
      </c>
      <c r="AA2126" s="211" t="s">
        <v>8428</v>
      </c>
      <c r="AB2126" s="211" t="s">
        <v>12962</v>
      </c>
      <c r="AC2126" s="211" t="s">
        <v>8756</v>
      </c>
    </row>
    <row r="2127" spans="26:29">
      <c r="Z2127">
        <v>1536</v>
      </c>
      <c r="AA2127" s="211" t="s">
        <v>8429</v>
      </c>
      <c r="AB2127" s="211" t="s">
        <v>12963</v>
      </c>
      <c r="AC2127" s="211" t="s">
        <v>8756</v>
      </c>
    </row>
    <row r="2128" spans="26:29">
      <c r="Z2128">
        <v>1537</v>
      </c>
      <c r="AA2128" s="211" t="s">
        <v>8430</v>
      </c>
      <c r="AB2128" s="211" t="s">
        <v>12964</v>
      </c>
      <c r="AC2128" s="211" t="s">
        <v>8756</v>
      </c>
    </row>
    <row r="2129" spans="26:29">
      <c r="Z2129">
        <v>1538</v>
      </c>
      <c r="AA2129" s="211" t="s">
        <v>8431</v>
      </c>
      <c r="AB2129" s="211" t="s">
        <v>12965</v>
      </c>
      <c r="AC2129" s="211" t="s">
        <v>8756</v>
      </c>
    </row>
    <row r="2130" spans="26:29">
      <c r="Z2130">
        <v>1539</v>
      </c>
      <c r="AA2130" s="211" t="s">
        <v>8432</v>
      </c>
      <c r="AB2130" s="211" t="s">
        <v>12966</v>
      </c>
      <c r="AC2130" s="211" t="s">
        <v>8756</v>
      </c>
    </row>
    <row r="2131" spans="26:29">
      <c r="Z2131">
        <v>1540</v>
      </c>
      <c r="AA2131" s="211" t="s">
        <v>8433</v>
      </c>
      <c r="AB2131" s="211" t="s">
        <v>12967</v>
      </c>
      <c r="AC2131" s="211" t="s">
        <v>8756</v>
      </c>
    </row>
    <row r="2132" spans="26:29">
      <c r="Z2132">
        <v>1541</v>
      </c>
      <c r="AA2132" s="211" t="s">
        <v>8434</v>
      </c>
      <c r="AB2132" s="211" t="s">
        <v>12968</v>
      </c>
      <c r="AC2132" s="211" t="s">
        <v>8756</v>
      </c>
    </row>
    <row r="2133" spans="26:29">
      <c r="Z2133">
        <v>1542</v>
      </c>
      <c r="AA2133" s="211" t="s">
        <v>8435</v>
      </c>
      <c r="AB2133" s="211" t="s">
        <v>12969</v>
      </c>
      <c r="AC2133" s="211" t="s">
        <v>8756</v>
      </c>
    </row>
    <row r="2134" spans="26:29">
      <c r="Z2134">
        <v>1543</v>
      </c>
      <c r="AA2134" s="211" t="s">
        <v>8436</v>
      </c>
      <c r="AB2134" s="211" t="s">
        <v>12970</v>
      </c>
      <c r="AC2134" s="211" t="s">
        <v>8756</v>
      </c>
    </row>
    <row r="2135" spans="26:29">
      <c r="Z2135">
        <v>1544</v>
      </c>
      <c r="AA2135" s="211" t="s">
        <v>8437</v>
      </c>
      <c r="AB2135" s="211" t="s">
        <v>12971</v>
      </c>
      <c r="AC2135" s="211" t="s">
        <v>8756</v>
      </c>
    </row>
    <row r="2136" spans="26:29">
      <c r="Z2136">
        <v>1545</v>
      </c>
      <c r="AA2136" s="211" t="s">
        <v>8438</v>
      </c>
      <c r="AB2136" s="211" t="s">
        <v>12972</v>
      </c>
      <c r="AC2136" s="211" t="s">
        <v>8756</v>
      </c>
    </row>
    <row r="2137" spans="26:29">
      <c r="Z2137">
        <v>1546</v>
      </c>
      <c r="AA2137" s="211" t="s">
        <v>8439</v>
      </c>
      <c r="AB2137" s="211" t="s">
        <v>12973</v>
      </c>
      <c r="AC2137" s="211" t="s">
        <v>8756</v>
      </c>
    </row>
    <row r="2138" spans="26:29">
      <c r="Z2138">
        <v>1547</v>
      </c>
      <c r="AA2138" s="211" t="s">
        <v>8440</v>
      </c>
      <c r="AB2138" s="211" t="s">
        <v>12974</v>
      </c>
      <c r="AC2138" s="211" t="s">
        <v>8756</v>
      </c>
    </row>
    <row r="2139" spans="26:29">
      <c r="Z2139">
        <v>1548</v>
      </c>
      <c r="AA2139" s="211" t="s">
        <v>8441</v>
      </c>
      <c r="AB2139" s="211" t="s">
        <v>12975</v>
      </c>
      <c r="AC2139" s="211" t="s">
        <v>8756</v>
      </c>
    </row>
    <row r="2140" spans="26:29">
      <c r="Z2140">
        <v>1549</v>
      </c>
      <c r="AA2140" s="211" t="s">
        <v>8442</v>
      </c>
      <c r="AB2140" s="211" t="s">
        <v>12976</v>
      </c>
      <c r="AC2140" s="211" t="s">
        <v>8756</v>
      </c>
    </row>
    <row r="2141" spans="26:29">
      <c r="Z2141">
        <v>1550</v>
      </c>
      <c r="AA2141" s="211" t="s">
        <v>8443</v>
      </c>
      <c r="AB2141" s="211" t="s">
        <v>12977</v>
      </c>
      <c r="AC2141" s="211" t="s">
        <v>8756</v>
      </c>
    </row>
    <row r="2142" spans="26:29">
      <c r="Z2142">
        <v>1551</v>
      </c>
      <c r="AA2142" s="211" t="s">
        <v>8444</v>
      </c>
      <c r="AB2142" s="211" t="s">
        <v>12978</v>
      </c>
      <c r="AC2142" s="211" t="s">
        <v>8756</v>
      </c>
    </row>
    <row r="2143" spans="26:29">
      <c r="Z2143">
        <v>1552</v>
      </c>
      <c r="AA2143" s="211" t="s">
        <v>8445</v>
      </c>
      <c r="AB2143" s="211" t="s">
        <v>12979</v>
      </c>
      <c r="AC2143" s="211" t="s">
        <v>8756</v>
      </c>
    </row>
    <row r="2144" spans="26:29">
      <c r="Z2144">
        <v>1553</v>
      </c>
      <c r="AA2144" s="211" t="s">
        <v>8446</v>
      </c>
      <c r="AB2144" s="211" t="s">
        <v>12980</v>
      </c>
      <c r="AC2144" s="211" t="s">
        <v>8756</v>
      </c>
    </row>
    <row r="2145" spans="26:29">
      <c r="Z2145">
        <v>1554</v>
      </c>
      <c r="AA2145" s="211" t="s">
        <v>8447</v>
      </c>
      <c r="AB2145" s="211" t="s">
        <v>12981</v>
      </c>
      <c r="AC2145" s="211" t="s">
        <v>8756</v>
      </c>
    </row>
    <row r="2146" spans="26:29">
      <c r="Z2146">
        <v>1555</v>
      </c>
      <c r="AA2146" s="211" t="s">
        <v>8448</v>
      </c>
      <c r="AB2146" s="211" t="s">
        <v>12982</v>
      </c>
      <c r="AC2146" s="211" t="s">
        <v>8756</v>
      </c>
    </row>
    <row r="2147" spans="26:29">
      <c r="Z2147">
        <v>1556</v>
      </c>
      <c r="AA2147" s="211" t="s">
        <v>8449</v>
      </c>
      <c r="AB2147" s="211" t="s">
        <v>12983</v>
      </c>
      <c r="AC2147" s="211" t="s">
        <v>8756</v>
      </c>
    </row>
    <row r="2148" spans="26:29">
      <c r="Z2148">
        <v>1557</v>
      </c>
      <c r="AA2148" s="211" t="s">
        <v>8450</v>
      </c>
      <c r="AB2148" s="211" t="s">
        <v>12984</v>
      </c>
      <c r="AC2148" s="211" t="s">
        <v>8756</v>
      </c>
    </row>
    <row r="2149" spans="26:29">
      <c r="Z2149">
        <v>1558</v>
      </c>
      <c r="AA2149" s="211" t="s">
        <v>8451</v>
      </c>
      <c r="AB2149" s="211" t="s">
        <v>12985</v>
      </c>
      <c r="AC2149" s="211" t="s">
        <v>8756</v>
      </c>
    </row>
    <row r="2150" spans="26:29">
      <c r="Z2150">
        <v>1559</v>
      </c>
      <c r="AA2150" s="211" t="s">
        <v>8452</v>
      </c>
      <c r="AB2150" s="211" t="s">
        <v>12986</v>
      </c>
      <c r="AC2150" s="211" t="s">
        <v>8756</v>
      </c>
    </row>
    <row r="2151" spans="26:29">
      <c r="Z2151">
        <v>1560</v>
      </c>
      <c r="AA2151" s="211" t="s">
        <v>8453</v>
      </c>
      <c r="AB2151" s="211" t="s">
        <v>12987</v>
      </c>
      <c r="AC2151" s="211" t="s">
        <v>8756</v>
      </c>
    </row>
    <row r="2152" spans="26:29">
      <c r="Z2152">
        <v>1561</v>
      </c>
      <c r="AA2152" s="211" t="s">
        <v>8454</v>
      </c>
      <c r="AB2152" s="211" t="s">
        <v>12988</v>
      </c>
      <c r="AC2152" s="211" t="s">
        <v>8756</v>
      </c>
    </row>
    <row r="2153" spans="26:29">
      <c r="Z2153">
        <v>1562</v>
      </c>
      <c r="AA2153" s="211" t="s">
        <v>8455</v>
      </c>
      <c r="AB2153" s="211" t="s">
        <v>12989</v>
      </c>
      <c r="AC2153" s="211" t="s">
        <v>8756</v>
      </c>
    </row>
    <row r="2154" spans="26:29">
      <c r="Z2154">
        <v>1563</v>
      </c>
      <c r="AA2154" s="211" t="s">
        <v>8456</v>
      </c>
      <c r="AB2154" s="211" t="s">
        <v>12990</v>
      </c>
      <c r="AC2154" s="211" t="s">
        <v>8756</v>
      </c>
    </row>
    <row r="2155" spans="26:29">
      <c r="Z2155">
        <v>1564</v>
      </c>
      <c r="AA2155" s="211" t="s">
        <v>8457</v>
      </c>
      <c r="AB2155" s="211" t="s">
        <v>12991</v>
      </c>
      <c r="AC2155" s="211" t="s">
        <v>8756</v>
      </c>
    </row>
    <row r="2156" spans="26:29">
      <c r="Z2156">
        <v>1565</v>
      </c>
      <c r="AA2156" s="211" t="s">
        <v>8458</v>
      </c>
      <c r="AB2156" s="211" t="s">
        <v>12992</v>
      </c>
      <c r="AC2156" s="211" t="s">
        <v>8756</v>
      </c>
    </row>
    <row r="2157" spans="26:29">
      <c r="Z2157">
        <v>1566</v>
      </c>
      <c r="AA2157" s="211" t="s">
        <v>8459</v>
      </c>
      <c r="AB2157" s="211" t="s">
        <v>12993</v>
      </c>
      <c r="AC2157" s="211" t="s">
        <v>8756</v>
      </c>
    </row>
    <row r="2158" spans="26:29">
      <c r="Z2158">
        <v>1567</v>
      </c>
      <c r="AA2158" s="211" t="s">
        <v>8460</v>
      </c>
      <c r="AB2158" s="211" t="s">
        <v>12994</v>
      </c>
      <c r="AC2158" s="211" t="s">
        <v>8756</v>
      </c>
    </row>
    <row r="2159" spans="26:29">
      <c r="Z2159">
        <v>1568</v>
      </c>
      <c r="AA2159" s="211" t="s">
        <v>8461</v>
      </c>
      <c r="AB2159" s="211" t="s">
        <v>12995</v>
      </c>
      <c r="AC2159" s="211" t="s">
        <v>8756</v>
      </c>
    </row>
    <row r="2160" spans="26:29">
      <c r="Z2160">
        <v>1569</v>
      </c>
      <c r="AA2160" s="211" t="s">
        <v>8462</v>
      </c>
      <c r="AB2160" s="211" t="s">
        <v>12996</v>
      </c>
      <c r="AC2160" s="211" t="s">
        <v>8756</v>
      </c>
    </row>
    <row r="2161" spans="26:29">
      <c r="Z2161">
        <v>1570</v>
      </c>
      <c r="AA2161" s="211" t="s">
        <v>8463</v>
      </c>
      <c r="AB2161" s="211" t="s">
        <v>12997</v>
      </c>
      <c r="AC2161" s="211" t="s">
        <v>8756</v>
      </c>
    </row>
    <row r="2162" spans="26:29">
      <c r="Z2162">
        <v>1571</v>
      </c>
      <c r="AA2162" s="211" t="s">
        <v>8464</v>
      </c>
      <c r="AB2162" s="211" t="s">
        <v>12998</v>
      </c>
      <c r="AC2162" s="211" t="s">
        <v>8756</v>
      </c>
    </row>
    <row r="2163" spans="26:29">
      <c r="Z2163">
        <v>1572</v>
      </c>
      <c r="AA2163" s="211" t="s">
        <v>8465</v>
      </c>
      <c r="AB2163" s="211" t="s">
        <v>12999</v>
      </c>
      <c r="AC2163" s="211" t="s">
        <v>8756</v>
      </c>
    </row>
    <row r="2164" spans="26:29">
      <c r="Z2164">
        <v>1573</v>
      </c>
      <c r="AA2164" s="211" t="s">
        <v>8466</v>
      </c>
      <c r="AB2164" s="211" t="s">
        <v>13000</v>
      </c>
      <c r="AC2164" s="211" t="s">
        <v>8756</v>
      </c>
    </row>
    <row r="2165" spans="26:29">
      <c r="Z2165">
        <v>1574</v>
      </c>
      <c r="AA2165" s="211" t="s">
        <v>8467</v>
      </c>
      <c r="AB2165" s="211" t="s">
        <v>13001</v>
      </c>
      <c r="AC2165" s="211" t="s">
        <v>8756</v>
      </c>
    </row>
    <row r="2166" spans="26:29">
      <c r="Z2166">
        <v>1575</v>
      </c>
      <c r="AA2166" s="211" t="s">
        <v>8468</v>
      </c>
      <c r="AB2166" s="211" t="s">
        <v>13002</v>
      </c>
      <c r="AC2166" s="211" t="s">
        <v>8756</v>
      </c>
    </row>
    <row r="2167" spans="26:29">
      <c r="Z2167">
        <v>1576</v>
      </c>
      <c r="AA2167" s="211" t="s">
        <v>8469</v>
      </c>
      <c r="AB2167" s="211" t="s">
        <v>13003</v>
      </c>
      <c r="AC2167" s="211" t="s">
        <v>8756</v>
      </c>
    </row>
    <row r="2168" spans="26:29">
      <c r="Z2168">
        <v>1577</v>
      </c>
      <c r="AA2168" s="211" t="s">
        <v>8470</v>
      </c>
      <c r="AB2168" s="211" t="s">
        <v>13004</v>
      </c>
      <c r="AC2168" s="211" t="s">
        <v>8756</v>
      </c>
    </row>
    <row r="2169" spans="26:29">
      <c r="Z2169">
        <v>1578</v>
      </c>
      <c r="AA2169" s="211" t="s">
        <v>8471</v>
      </c>
      <c r="AB2169" s="211" t="s">
        <v>13005</v>
      </c>
      <c r="AC2169" s="211" t="s">
        <v>8756</v>
      </c>
    </row>
    <row r="2170" spans="26:29">
      <c r="Z2170">
        <v>1579</v>
      </c>
      <c r="AA2170" s="211" t="s">
        <v>8472</v>
      </c>
      <c r="AB2170" s="211" t="s">
        <v>13006</v>
      </c>
      <c r="AC2170" s="211" t="s">
        <v>8756</v>
      </c>
    </row>
    <row r="2171" spans="26:29">
      <c r="Z2171">
        <v>1580</v>
      </c>
      <c r="AA2171" s="211" t="s">
        <v>8473</v>
      </c>
      <c r="AB2171" s="211" t="s">
        <v>13007</v>
      </c>
      <c r="AC2171" s="211" t="s">
        <v>8756</v>
      </c>
    </row>
    <row r="2172" spans="26:29">
      <c r="Z2172">
        <v>1581</v>
      </c>
      <c r="AA2172" s="211" t="s">
        <v>8474</v>
      </c>
      <c r="AB2172" s="211" t="s">
        <v>13008</v>
      </c>
      <c r="AC2172" s="211" t="s">
        <v>8756</v>
      </c>
    </row>
    <row r="2173" spans="26:29">
      <c r="Z2173">
        <v>1582</v>
      </c>
      <c r="AA2173" s="211" t="s">
        <v>8475</v>
      </c>
      <c r="AB2173" s="211" t="s">
        <v>13009</v>
      </c>
      <c r="AC2173" s="211" t="s">
        <v>8756</v>
      </c>
    </row>
    <row r="2174" spans="26:29">
      <c r="Z2174">
        <v>1583</v>
      </c>
      <c r="AA2174" s="211" t="s">
        <v>8476</v>
      </c>
      <c r="AB2174" s="211" t="s">
        <v>13010</v>
      </c>
      <c r="AC2174" s="211" t="s">
        <v>8756</v>
      </c>
    </row>
    <row r="2175" spans="26:29">
      <c r="Z2175">
        <v>1584</v>
      </c>
      <c r="AA2175" s="211" t="s">
        <v>8477</v>
      </c>
      <c r="AB2175" s="211" t="s">
        <v>13011</v>
      </c>
      <c r="AC2175" s="211" t="s">
        <v>8756</v>
      </c>
    </row>
    <row r="2176" spans="26:29">
      <c r="Z2176">
        <v>1585</v>
      </c>
      <c r="AA2176" s="211" t="s">
        <v>8478</v>
      </c>
      <c r="AB2176" s="211" t="s">
        <v>13012</v>
      </c>
      <c r="AC2176" s="211" t="s">
        <v>8756</v>
      </c>
    </row>
    <row r="2177" spans="26:29">
      <c r="Z2177">
        <v>1586</v>
      </c>
      <c r="AA2177" s="211" t="s">
        <v>8479</v>
      </c>
      <c r="AB2177" s="211" t="s">
        <v>13013</v>
      </c>
      <c r="AC2177" s="211" t="s">
        <v>8756</v>
      </c>
    </row>
    <row r="2178" spans="26:29">
      <c r="Z2178">
        <v>1587</v>
      </c>
      <c r="AA2178" s="211" t="s">
        <v>8480</v>
      </c>
      <c r="AB2178" s="211" t="s">
        <v>13014</v>
      </c>
      <c r="AC2178" s="211" t="s">
        <v>8756</v>
      </c>
    </row>
    <row r="2179" spans="26:29">
      <c r="Z2179">
        <v>1588</v>
      </c>
      <c r="AA2179" s="211" t="s">
        <v>8481</v>
      </c>
      <c r="AB2179" s="211" t="s">
        <v>13015</v>
      </c>
      <c r="AC2179" s="211" t="s">
        <v>8756</v>
      </c>
    </row>
    <row r="2180" spans="26:29">
      <c r="Z2180">
        <v>1589</v>
      </c>
      <c r="AA2180" s="211" t="s">
        <v>8482</v>
      </c>
      <c r="AB2180" s="211" t="s">
        <v>13016</v>
      </c>
      <c r="AC2180" s="211" t="s">
        <v>8756</v>
      </c>
    </row>
    <row r="2181" spans="26:29">
      <c r="Z2181">
        <v>1590</v>
      </c>
      <c r="AA2181" s="211" t="s">
        <v>8483</v>
      </c>
      <c r="AB2181" s="211" t="s">
        <v>13017</v>
      </c>
      <c r="AC2181" s="211" t="s">
        <v>8756</v>
      </c>
    </row>
    <row r="2182" spans="26:29">
      <c r="Z2182">
        <v>1591</v>
      </c>
      <c r="AA2182" s="211" t="s">
        <v>8484</v>
      </c>
      <c r="AB2182" s="211" t="s">
        <v>13018</v>
      </c>
      <c r="AC2182" s="211" t="s">
        <v>8756</v>
      </c>
    </row>
    <row r="2183" spans="26:29">
      <c r="Z2183">
        <v>1592</v>
      </c>
      <c r="AA2183" s="211" t="s">
        <v>8485</v>
      </c>
      <c r="AB2183" s="211" t="s">
        <v>13019</v>
      </c>
      <c r="AC2183" s="211" t="s">
        <v>8756</v>
      </c>
    </row>
    <row r="2184" spans="26:29">
      <c r="Z2184">
        <v>1593</v>
      </c>
      <c r="AA2184" s="211" t="s">
        <v>8486</v>
      </c>
      <c r="AB2184" s="211" t="s">
        <v>13020</v>
      </c>
      <c r="AC2184" s="211" t="s">
        <v>8756</v>
      </c>
    </row>
    <row r="2185" spans="26:29">
      <c r="Z2185">
        <v>1594</v>
      </c>
      <c r="AA2185" s="211" t="s">
        <v>8487</v>
      </c>
      <c r="AB2185" s="211" t="s">
        <v>13021</v>
      </c>
      <c r="AC2185" s="211" t="s">
        <v>8756</v>
      </c>
    </row>
    <row r="2186" spans="26:29">
      <c r="Z2186">
        <v>1595</v>
      </c>
      <c r="AA2186" s="211" t="s">
        <v>8488</v>
      </c>
      <c r="AB2186" s="211" t="s">
        <v>13022</v>
      </c>
      <c r="AC2186" s="211" t="s">
        <v>8756</v>
      </c>
    </row>
    <row r="2187" spans="26:29">
      <c r="Z2187">
        <v>1596</v>
      </c>
      <c r="AA2187" s="211" t="s">
        <v>8489</v>
      </c>
      <c r="AB2187" s="211" t="s">
        <v>13023</v>
      </c>
      <c r="AC2187" s="211" t="s">
        <v>8756</v>
      </c>
    </row>
    <row r="2188" spans="26:29">
      <c r="Z2188">
        <v>1597</v>
      </c>
      <c r="AA2188" s="211" t="s">
        <v>8490</v>
      </c>
      <c r="AB2188" s="211" t="s">
        <v>13024</v>
      </c>
      <c r="AC2188" s="211" t="s">
        <v>8756</v>
      </c>
    </row>
    <row r="2189" spans="26:29">
      <c r="Z2189">
        <v>1598</v>
      </c>
      <c r="AA2189" s="211" t="s">
        <v>8491</v>
      </c>
      <c r="AB2189" s="211" t="s">
        <v>13025</v>
      </c>
      <c r="AC2189" s="211" t="s">
        <v>8756</v>
      </c>
    </row>
    <row r="2190" spans="26:29">
      <c r="Z2190">
        <v>1599</v>
      </c>
      <c r="AA2190" s="211" t="s">
        <v>8492</v>
      </c>
      <c r="AB2190" s="211" t="s">
        <v>13026</v>
      </c>
      <c r="AC2190" s="211" t="s">
        <v>8756</v>
      </c>
    </row>
    <row r="2191" spans="26:29">
      <c r="Z2191">
        <v>1600</v>
      </c>
      <c r="AA2191" s="211" t="s">
        <v>8493</v>
      </c>
      <c r="AB2191" s="211" t="s">
        <v>13027</v>
      </c>
      <c r="AC2191" s="211" t="s">
        <v>8756</v>
      </c>
    </row>
    <row r="2192" spans="26:29">
      <c r="Z2192">
        <v>1601</v>
      </c>
      <c r="AA2192" s="211" t="s">
        <v>8494</v>
      </c>
      <c r="AB2192" s="211" t="s">
        <v>13028</v>
      </c>
      <c r="AC2192" s="211" t="s">
        <v>8756</v>
      </c>
    </row>
    <row r="2193" spans="26:29">
      <c r="Z2193">
        <v>1602</v>
      </c>
      <c r="AA2193" s="211" t="s">
        <v>8495</v>
      </c>
      <c r="AB2193" s="211" t="s">
        <v>13029</v>
      </c>
      <c r="AC2193" s="211" t="s">
        <v>8756</v>
      </c>
    </row>
    <row r="2194" spans="26:29">
      <c r="Z2194">
        <v>1603</v>
      </c>
      <c r="AA2194" s="211" t="s">
        <v>8496</v>
      </c>
      <c r="AB2194" s="211" t="s">
        <v>13030</v>
      </c>
      <c r="AC2194" s="211" t="s">
        <v>8756</v>
      </c>
    </row>
    <row r="2195" spans="26:29">
      <c r="Z2195">
        <v>1604</v>
      </c>
      <c r="AA2195" s="211" t="s">
        <v>8497</v>
      </c>
      <c r="AB2195" s="211" t="s">
        <v>13031</v>
      </c>
      <c r="AC2195" s="211" t="s">
        <v>8756</v>
      </c>
    </row>
    <row r="2196" spans="26:29">
      <c r="Z2196">
        <v>1605</v>
      </c>
      <c r="AA2196" s="211" t="s">
        <v>8498</v>
      </c>
      <c r="AB2196" s="211" t="s">
        <v>13032</v>
      </c>
      <c r="AC2196" s="211" t="s">
        <v>8756</v>
      </c>
    </row>
    <row r="2197" spans="26:29">
      <c r="Z2197">
        <v>1606</v>
      </c>
      <c r="AA2197" s="211" t="s">
        <v>8499</v>
      </c>
      <c r="AB2197" s="211" t="s">
        <v>13033</v>
      </c>
      <c r="AC2197" s="211" t="s">
        <v>8756</v>
      </c>
    </row>
    <row r="2198" spans="26:29">
      <c r="Z2198">
        <v>1607</v>
      </c>
      <c r="AA2198" s="211" t="s">
        <v>8500</v>
      </c>
      <c r="AB2198" s="211" t="s">
        <v>13034</v>
      </c>
      <c r="AC2198" s="211" t="s">
        <v>8756</v>
      </c>
    </row>
    <row r="2199" spans="26:29">
      <c r="Z2199">
        <v>1608</v>
      </c>
      <c r="AA2199" s="211" t="s">
        <v>8501</v>
      </c>
      <c r="AB2199" s="211" t="s">
        <v>13035</v>
      </c>
      <c r="AC2199" s="211" t="s">
        <v>8756</v>
      </c>
    </row>
    <row r="2200" spans="26:29">
      <c r="Z2200">
        <v>1609</v>
      </c>
      <c r="AA2200" s="211" t="s">
        <v>8502</v>
      </c>
      <c r="AB2200" s="211" t="s">
        <v>13036</v>
      </c>
      <c r="AC2200" s="211" t="s">
        <v>8756</v>
      </c>
    </row>
    <row r="2201" spans="26:29">
      <c r="Z2201">
        <v>1610</v>
      </c>
      <c r="AA2201" s="211" t="s">
        <v>8503</v>
      </c>
      <c r="AB2201" s="211" t="s">
        <v>13037</v>
      </c>
      <c r="AC2201" s="211" t="s">
        <v>8756</v>
      </c>
    </row>
    <row r="2202" spans="26:29">
      <c r="Z2202">
        <v>1611</v>
      </c>
      <c r="AA2202" s="211" t="s">
        <v>8504</v>
      </c>
      <c r="AB2202" s="211" t="s">
        <v>13038</v>
      </c>
      <c r="AC2202" s="211" t="s">
        <v>8756</v>
      </c>
    </row>
    <row r="2203" spans="26:29">
      <c r="Z2203">
        <v>1612</v>
      </c>
      <c r="AA2203" s="211" t="s">
        <v>8505</v>
      </c>
      <c r="AB2203" s="211" t="s">
        <v>13039</v>
      </c>
      <c r="AC2203" s="211" t="s">
        <v>8756</v>
      </c>
    </row>
    <row r="2204" spans="26:29">
      <c r="Z2204">
        <v>1613</v>
      </c>
      <c r="AA2204" s="211" t="s">
        <v>8506</v>
      </c>
      <c r="AB2204" s="211" t="s">
        <v>13040</v>
      </c>
      <c r="AC2204" s="211" t="s">
        <v>8756</v>
      </c>
    </row>
    <row r="2205" spans="26:29">
      <c r="Z2205">
        <v>1614</v>
      </c>
      <c r="AA2205" s="211" t="s">
        <v>8507</v>
      </c>
      <c r="AB2205" s="211" t="s">
        <v>13041</v>
      </c>
      <c r="AC2205" s="211" t="s">
        <v>8756</v>
      </c>
    </row>
    <row r="2206" spans="26:29">
      <c r="Z2206">
        <v>1615</v>
      </c>
      <c r="AA2206" s="211" t="s">
        <v>8508</v>
      </c>
      <c r="AB2206" s="211" t="s">
        <v>13042</v>
      </c>
      <c r="AC2206" s="211" t="s">
        <v>8756</v>
      </c>
    </row>
    <row r="2207" spans="26:29">
      <c r="Z2207">
        <v>1616</v>
      </c>
      <c r="AA2207" s="211" t="s">
        <v>8509</v>
      </c>
      <c r="AB2207" s="211" t="s">
        <v>13043</v>
      </c>
      <c r="AC2207" s="211" t="s">
        <v>8756</v>
      </c>
    </row>
    <row r="2208" spans="26:29">
      <c r="Z2208">
        <v>1617</v>
      </c>
      <c r="AA2208" s="211" t="s">
        <v>8510</v>
      </c>
      <c r="AB2208" s="211" t="s">
        <v>13044</v>
      </c>
      <c r="AC2208" s="211" t="s">
        <v>8756</v>
      </c>
    </row>
    <row r="2209" spans="26:29">
      <c r="Z2209">
        <v>1618</v>
      </c>
      <c r="AA2209" s="211" t="s">
        <v>8511</v>
      </c>
      <c r="AB2209" s="211" t="s">
        <v>13045</v>
      </c>
      <c r="AC2209" s="211" t="s">
        <v>8756</v>
      </c>
    </row>
    <row r="2210" spans="26:29">
      <c r="Z2210">
        <v>1619</v>
      </c>
      <c r="AA2210" s="211" t="s">
        <v>8512</v>
      </c>
      <c r="AB2210" s="211" t="s">
        <v>13046</v>
      </c>
      <c r="AC2210" s="211" t="s">
        <v>8756</v>
      </c>
    </row>
    <row r="2211" spans="26:29">
      <c r="Z2211">
        <v>1620</v>
      </c>
      <c r="AA2211" s="211" t="s">
        <v>8513</v>
      </c>
      <c r="AB2211" s="211" t="s">
        <v>13047</v>
      </c>
      <c r="AC2211" s="211" t="s">
        <v>8756</v>
      </c>
    </row>
    <row r="2212" spans="26:29">
      <c r="Z2212">
        <v>1621</v>
      </c>
      <c r="AA2212" s="211" t="s">
        <v>8514</v>
      </c>
      <c r="AB2212" s="211" t="s">
        <v>13048</v>
      </c>
      <c r="AC2212" s="211" t="s">
        <v>8756</v>
      </c>
    </row>
    <row r="2213" spans="26:29">
      <c r="Z2213">
        <v>1622</v>
      </c>
      <c r="AA2213" s="211" t="s">
        <v>8515</v>
      </c>
      <c r="AB2213" s="211" t="s">
        <v>13049</v>
      </c>
      <c r="AC2213" s="211" t="s">
        <v>8756</v>
      </c>
    </row>
    <row r="2214" spans="26:29">
      <c r="Z2214">
        <v>1623</v>
      </c>
      <c r="AA2214" s="211" t="s">
        <v>8516</v>
      </c>
      <c r="AB2214" s="211" t="s">
        <v>13050</v>
      </c>
      <c r="AC2214" s="211" t="s">
        <v>8756</v>
      </c>
    </row>
    <row r="2215" spans="26:29">
      <c r="Z2215">
        <v>1624</v>
      </c>
      <c r="AA2215" s="211" t="s">
        <v>8517</v>
      </c>
      <c r="AB2215" s="211" t="s">
        <v>13051</v>
      </c>
      <c r="AC2215" s="211" t="s">
        <v>8756</v>
      </c>
    </row>
    <row r="2216" spans="26:29">
      <c r="Z2216">
        <v>1625</v>
      </c>
      <c r="AA2216" s="211" t="s">
        <v>8518</v>
      </c>
      <c r="AB2216" s="211" t="s">
        <v>13052</v>
      </c>
      <c r="AC2216" s="211" t="s">
        <v>8756</v>
      </c>
    </row>
    <row r="2217" spans="26:29">
      <c r="Z2217">
        <v>1626</v>
      </c>
      <c r="AA2217" s="211" t="s">
        <v>8519</v>
      </c>
      <c r="AB2217" s="211" t="s">
        <v>13053</v>
      </c>
      <c r="AC2217" s="211" t="s">
        <v>8756</v>
      </c>
    </row>
    <row r="2218" spans="26:29">
      <c r="Z2218">
        <v>1627</v>
      </c>
      <c r="AA2218" s="211" t="s">
        <v>8520</v>
      </c>
      <c r="AB2218" s="211" t="s">
        <v>13054</v>
      </c>
      <c r="AC2218" s="211" t="s">
        <v>8756</v>
      </c>
    </row>
    <row r="2219" spans="26:29">
      <c r="Z2219">
        <v>1628</v>
      </c>
      <c r="AA2219" s="211" t="s">
        <v>8521</v>
      </c>
      <c r="AB2219" s="211" t="s">
        <v>13055</v>
      </c>
      <c r="AC2219" s="211" t="s">
        <v>8756</v>
      </c>
    </row>
    <row r="2220" spans="26:29">
      <c r="Z2220">
        <v>1629</v>
      </c>
      <c r="AA2220" s="211" t="s">
        <v>8522</v>
      </c>
      <c r="AB2220" s="211" t="s">
        <v>13056</v>
      </c>
      <c r="AC2220" s="211" t="s">
        <v>8756</v>
      </c>
    </row>
    <row r="2221" spans="26:29">
      <c r="Z2221">
        <v>1630</v>
      </c>
      <c r="AA2221" s="211" t="s">
        <v>8523</v>
      </c>
      <c r="AB2221" s="211" t="s">
        <v>13057</v>
      </c>
      <c r="AC2221" s="211" t="s">
        <v>8756</v>
      </c>
    </row>
    <row r="2222" spans="26:29">
      <c r="Z2222">
        <v>1631</v>
      </c>
      <c r="AA2222" s="211" t="s">
        <v>8524</v>
      </c>
      <c r="AB2222" s="211" t="s">
        <v>13058</v>
      </c>
      <c r="AC2222" s="211" t="s">
        <v>8756</v>
      </c>
    </row>
    <row r="2223" spans="26:29">
      <c r="Z2223">
        <v>1632</v>
      </c>
      <c r="AA2223" s="211" t="s">
        <v>8525</v>
      </c>
      <c r="AB2223" s="211" t="s">
        <v>13059</v>
      </c>
      <c r="AC2223" s="211" t="s">
        <v>8756</v>
      </c>
    </row>
    <row r="2224" spans="26:29">
      <c r="Z2224">
        <v>1633</v>
      </c>
      <c r="AA2224" s="211" t="s">
        <v>8526</v>
      </c>
      <c r="AB2224" s="211" t="s">
        <v>13060</v>
      </c>
      <c r="AC2224" s="211" t="s">
        <v>8756</v>
      </c>
    </row>
    <row r="2225" spans="26:29">
      <c r="Z2225">
        <v>1634</v>
      </c>
      <c r="AA2225" s="211" t="s">
        <v>8527</v>
      </c>
      <c r="AB2225" s="211" t="s">
        <v>13061</v>
      </c>
      <c r="AC2225" s="211" t="s">
        <v>8756</v>
      </c>
    </row>
    <row r="2226" spans="26:29">
      <c r="Z2226">
        <v>1635</v>
      </c>
      <c r="AA2226" s="211" t="s">
        <v>8528</v>
      </c>
      <c r="AB2226" s="211" t="s">
        <v>13062</v>
      </c>
      <c r="AC2226" s="211" t="s">
        <v>8756</v>
      </c>
    </row>
    <row r="2227" spans="26:29">
      <c r="Z2227">
        <v>1636</v>
      </c>
      <c r="AA2227" s="211" t="s">
        <v>8529</v>
      </c>
      <c r="AB2227" s="211" t="s">
        <v>13063</v>
      </c>
      <c r="AC2227" s="211" t="s">
        <v>8756</v>
      </c>
    </row>
    <row r="2228" spans="26:29">
      <c r="Z2228">
        <v>1637</v>
      </c>
      <c r="AA2228" s="211" t="s">
        <v>8530</v>
      </c>
      <c r="AB2228" s="211" t="s">
        <v>13064</v>
      </c>
      <c r="AC2228" s="211" t="s">
        <v>8756</v>
      </c>
    </row>
    <row r="2229" spans="26:29">
      <c r="Z2229">
        <v>1638</v>
      </c>
      <c r="AA2229" s="211" t="s">
        <v>8531</v>
      </c>
      <c r="AB2229" s="211" t="s">
        <v>13065</v>
      </c>
      <c r="AC2229" s="211" t="s">
        <v>8756</v>
      </c>
    </row>
    <row r="2230" spans="26:29">
      <c r="Z2230">
        <v>1639</v>
      </c>
      <c r="AA2230" s="211" t="s">
        <v>8532</v>
      </c>
      <c r="AB2230" s="211" t="s">
        <v>13066</v>
      </c>
      <c r="AC2230" s="211" t="s">
        <v>8756</v>
      </c>
    </row>
    <row r="2231" spans="26:29">
      <c r="Z2231">
        <v>1640</v>
      </c>
      <c r="AA2231" s="211" t="s">
        <v>8533</v>
      </c>
      <c r="AB2231" s="211" t="s">
        <v>13067</v>
      </c>
      <c r="AC2231" s="211" t="s">
        <v>8756</v>
      </c>
    </row>
    <row r="2232" spans="26:29">
      <c r="Z2232">
        <v>1641</v>
      </c>
      <c r="AA2232" s="211" t="s">
        <v>8534</v>
      </c>
      <c r="AB2232" s="211" t="s">
        <v>13068</v>
      </c>
      <c r="AC2232" s="211" t="s">
        <v>8756</v>
      </c>
    </row>
    <row r="2233" spans="26:29">
      <c r="Z2233">
        <v>1642</v>
      </c>
      <c r="AA2233" s="211" t="s">
        <v>8535</v>
      </c>
      <c r="AB2233" s="211" t="s">
        <v>13069</v>
      </c>
      <c r="AC2233" s="211" t="s">
        <v>8756</v>
      </c>
    </row>
    <row r="2234" spans="26:29">
      <c r="Z2234">
        <v>1643</v>
      </c>
      <c r="AA2234" s="211" t="s">
        <v>8536</v>
      </c>
      <c r="AB2234" s="211" t="s">
        <v>13070</v>
      </c>
      <c r="AC2234" s="211" t="s">
        <v>8756</v>
      </c>
    </row>
    <row r="2235" spans="26:29">
      <c r="Z2235">
        <v>1644</v>
      </c>
      <c r="AA2235" s="211" t="s">
        <v>8537</v>
      </c>
      <c r="AB2235" s="211" t="s">
        <v>13071</v>
      </c>
      <c r="AC2235" s="211" t="s">
        <v>8756</v>
      </c>
    </row>
    <row r="2236" spans="26:29">
      <c r="Z2236">
        <v>1645</v>
      </c>
      <c r="AA2236" s="211" t="s">
        <v>8538</v>
      </c>
      <c r="AB2236" s="211" t="s">
        <v>13072</v>
      </c>
      <c r="AC2236" s="211" t="s">
        <v>8756</v>
      </c>
    </row>
    <row r="2237" spans="26:29">
      <c r="Z2237">
        <v>1646</v>
      </c>
      <c r="AA2237" s="211" t="s">
        <v>8539</v>
      </c>
      <c r="AB2237" s="211" t="s">
        <v>13073</v>
      </c>
      <c r="AC2237" s="211" t="s">
        <v>8756</v>
      </c>
    </row>
    <row r="2238" spans="26:29">
      <c r="Z2238">
        <v>1647</v>
      </c>
      <c r="AA2238" s="211" t="s">
        <v>8540</v>
      </c>
      <c r="AB2238" s="211" t="s">
        <v>13074</v>
      </c>
      <c r="AC2238" s="211" t="s">
        <v>8756</v>
      </c>
    </row>
    <row r="2239" spans="26:29">
      <c r="Z2239">
        <v>1648</v>
      </c>
      <c r="AA2239" s="211" t="s">
        <v>8541</v>
      </c>
      <c r="AB2239" s="211" t="s">
        <v>13075</v>
      </c>
      <c r="AC2239" s="211" t="s">
        <v>8756</v>
      </c>
    </row>
    <row r="2240" spans="26:29">
      <c r="Z2240">
        <v>1649</v>
      </c>
      <c r="AA2240" s="211" t="s">
        <v>8542</v>
      </c>
      <c r="AB2240" s="211" t="s">
        <v>13076</v>
      </c>
      <c r="AC2240" s="211" t="s">
        <v>8756</v>
      </c>
    </row>
    <row r="2241" spans="26:29">
      <c r="Z2241">
        <v>1650</v>
      </c>
      <c r="AA2241" s="211" t="s">
        <v>8543</v>
      </c>
      <c r="AB2241" s="211" t="s">
        <v>13077</v>
      </c>
      <c r="AC2241" s="211" t="s">
        <v>8756</v>
      </c>
    </row>
    <row r="2242" spans="26:29">
      <c r="Z2242">
        <v>1651</v>
      </c>
      <c r="AA2242" s="211" t="s">
        <v>8544</v>
      </c>
      <c r="AB2242" s="211" t="s">
        <v>13078</v>
      </c>
      <c r="AC2242" s="211" t="s">
        <v>8756</v>
      </c>
    </row>
    <row r="2243" spans="26:29">
      <c r="Z2243">
        <v>1652</v>
      </c>
      <c r="AA2243" s="211" t="s">
        <v>8545</v>
      </c>
      <c r="AB2243" s="211" t="s">
        <v>13079</v>
      </c>
      <c r="AC2243" s="211" t="s">
        <v>8756</v>
      </c>
    </row>
    <row r="2244" spans="26:29">
      <c r="Z2244">
        <v>1653</v>
      </c>
      <c r="AA2244" s="211" t="s">
        <v>8546</v>
      </c>
      <c r="AB2244" s="211" t="s">
        <v>13080</v>
      </c>
      <c r="AC2244" s="211" t="s">
        <v>8756</v>
      </c>
    </row>
    <row r="2245" spans="26:29">
      <c r="Z2245">
        <v>1654</v>
      </c>
      <c r="AA2245" s="211" t="s">
        <v>8547</v>
      </c>
      <c r="AB2245" s="211" t="s">
        <v>13081</v>
      </c>
      <c r="AC2245" s="211" t="s">
        <v>8756</v>
      </c>
    </row>
    <row r="2246" spans="26:29">
      <c r="Z2246">
        <v>1655</v>
      </c>
      <c r="AA2246" s="211" t="s">
        <v>8548</v>
      </c>
      <c r="AB2246" s="211" t="s">
        <v>13082</v>
      </c>
      <c r="AC2246" s="211" t="s">
        <v>8756</v>
      </c>
    </row>
    <row r="2247" spans="26:29">
      <c r="Z2247">
        <v>1656</v>
      </c>
      <c r="AA2247" s="211" t="s">
        <v>8549</v>
      </c>
      <c r="AB2247" s="211" t="s">
        <v>13083</v>
      </c>
      <c r="AC2247" s="211" t="s">
        <v>8756</v>
      </c>
    </row>
    <row r="2248" spans="26:29">
      <c r="Z2248">
        <v>1657</v>
      </c>
      <c r="AA2248" s="211" t="s">
        <v>8550</v>
      </c>
      <c r="AB2248" s="211" t="s">
        <v>13084</v>
      </c>
      <c r="AC2248" s="211" t="s">
        <v>8756</v>
      </c>
    </row>
    <row r="2249" spans="26:29">
      <c r="Z2249">
        <v>1658</v>
      </c>
      <c r="AA2249" s="211" t="s">
        <v>8551</v>
      </c>
      <c r="AB2249" s="211" t="s">
        <v>13085</v>
      </c>
      <c r="AC2249" s="211" t="s">
        <v>8756</v>
      </c>
    </row>
    <row r="2250" spans="26:29">
      <c r="Z2250">
        <v>1659</v>
      </c>
      <c r="AA2250" s="211" t="s">
        <v>8552</v>
      </c>
      <c r="AB2250" s="211" t="s">
        <v>13086</v>
      </c>
      <c r="AC2250" s="211" t="s">
        <v>8756</v>
      </c>
    </row>
    <row r="2251" spans="26:29">
      <c r="Z2251">
        <v>1660</v>
      </c>
      <c r="AA2251" s="211" t="s">
        <v>8553</v>
      </c>
      <c r="AB2251" s="211" t="s">
        <v>13087</v>
      </c>
      <c r="AC2251" s="211" t="s">
        <v>8756</v>
      </c>
    </row>
    <row r="2252" spans="26:29">
      <c r="Z2252">
        <v>1661</v>
      </c>
      <c r="AA2252" s="211" t="s">
        <v>8554</v>
      </c>
      <c r="AB2252" s="211" t="s">
        <v>13088</v>
      </c>
      <c r="AC2252" s="211" t="s">
        <v>8756</v>
      </c>
    </row>
    <row r="2253" spans="26:29">
      <c r="Z2253">
        <v>1662</v>
      </c>
      <c r="AA2253" s="211" t="s">
        <v>8555</v>
      </c>
      <c r="AB2253" s="211" t="s">
        <v>13089</v>
      </c>
      <c r="AC2253" s="211" t="s">
        <v>8756</v>
      </c>
    </row>
    <row r="2254" spans="26:29">
      <c r="Z2254">
        <v>1663</v>
      </c>
      <c r="AA2254" s="211" t="s">
        <v>8556</v>
      </c>
      <c r="AB2254" s="211" t="s">
        <v>13090</v>
      </c>
      <c r="AC2254" s="211" t="s">
        <v>8756</v>
      </c>
    </row>
    <row r="2255" spans="26:29">
      <c r="Z2255">
        <v>1664</v>
      </c>
      <c r="AA2255" s="211" t="s">
        <v>8557</v>
      </c>
      <c r="AB2255" s="211" t="s">
        <v>13091</v>
      </c>
      <c r="AC2255" s="211" t="s">
        <v>8756</v>
      </c>
    </row>
    <row r="2256" spans="26:29">
      <c r="Z2256">
        <v>1665</v>
      </c>
      <c r="AA2256" s="211" t="s">
        <v>8558</v>
      </c>
      <c r="AB2256" s="211" t="s">
        <v>13092</v>
      </c>
      <c r="AC2256" s="211" t="s">
        <v>8756</v>
      </c>
    </row>
    <row r="2257" spans="26:29">
      <c r="Z2257">
        <v>1666</v>
      </c>
      <c r="AA2257" s="211" t="s">
        <v>8559</v>
      </c>
      <c r="AB2257" s="211" t="s">
        <v>13093</v>
      </c>
      <c r="AC2257" s="211" t="s">
        <v>8756</v>
      </c>
    </row>
    <row r="2258" spans="26:29">
      <c r="Z2258">
        <v>1667</v>
      </c>
      <c r="AA2258" s="211" t="s">
        <v>8560</v>
      </c>
      <c r="AB2258" s="211" t="s">
        <v>13094</v>
      </c>
      <c r="AC2258" s="211" t="s">
        <v>8756</v>
      </c>
    </row>
    <row r="2259" spans="26:29">
      <c r="Z2259">
        <v>1668</v>
      </c>
      <c r="AA2259" s="211" t="s">
        <v>8561</v>
      </c>
      <c r="AB2259" s="211" t="s">
        <v>13095</v>
      </c>
      <c r="AC2259" s="211" t="s">
        <v>8756</v>
      </c>
    </row>
    <row r="2260" spans="26:29">
      <c r="Z2260">
        <v>1669</v>
      </c>
      <c r="AA2260" s="211" t="s">
        <v>8562</v>
      </c>
      <c r="AB2260" s="211" t="s">
        <v>13096</v>
      </c>
      <c r="AC2260" s="211" t="s">
        <v>8756</v>
      </c>
    </row>
    <row r="2261" spans="26:29">
      <c r="Z2261">
        <v>1670</v>
      </c>
      <c r="AA2261" s="211" t="s">
        <v>8563</v>
      </c>
      <c r="AB2261" s="211" t="s">
        <v>13097</v>
      </c>
      <c r="AC2261" s="211" t="s">
        <v>8756</v>
      </c>
    </row>
    <row r="2262" spans="26:29">
      <c r="Z2262">
        <v>1671</v>
      </c>
      <c r="AA2262" s="211" t="s">
        <v>8564</v>
      </c>
      <c r="AB2262" s="211" t="s">
        <v>13098</v>
      </c>
      <c r="AC2262" s="211" t="s">
        <v>8756</v>
      </c>
    </row>
    <row r="2263" spans="26:29">
      <c r="Z2263">
        <v>1672</v>
      </c>
      <c r="AA2263" s="211" t="s">
        <v>8565</v>
      </c>
      <c r="AB2263" s="211" t="s">
        <v>13099</v>
      </c>
      <c r="AC2263" s="211" t="s">
        <v>8756</v>
      </c>
    </row>
    <row r="2264" spans="26:29">
      <c r="Z2264">
        <v>1673</v>
      </c>
      <c r="AA2264" s="211" t="s">
        <v>8566</v>
      </c>
      <c r="AB2264" s="211" t="s">
        <v>13100</v>
      </c>
      <c r="AC2264" s="211" t="s">
        <v>8756</v>
      </c>
    </row>
    <row r="2265" spans="26:29">
      <c r="Z2265">
        <v>1674</v>
      </c>
      <c r="AA2265" s="211" t="s">
        <v>8567</v>
      </c>
      <c r="AB2265" s="211" t="s">
        <v>13101</v>
      </c>
      <c r="AC2265" s="211" t="s">
        <v>8756</v>
      </c>
    </row>
    <row r="2266" spans="26:29">
      <c r="Z2266">
        <v>1675</v>
      </c>
      <c r="AA2266" s="211" t="s">
        <v>8568</v>
      </c>
      <c r="AB2266" s="211" t="s">
        <v>13102</v>
      </c>
      <c r="AC2266" s="211" t="s">
        <v>8756</v>
      </c>
    </row>
    <row r="2267" spans="26:29">
      <c r="Z2267">
        <v>1676</v>
      </c>
      <c r="AA2267" s="211" t="s">
        <v>8569</v>
      </c>
      <c r="AB2267" s="211" t="s">
        <v>13103</v>
      </c>
      <c r="AC2267" s="211" t="s">
        <v>8756</v>
      </c>
    </row>
    <row r="2268" spans="26:29">
      <c r="Z2268">
        <v>1677</v>
      </c>
      <c r="AA2268" s="211" t="s">
        <v>8570</v>
      </c>
      <c r="AB2268" s="211" t="s">
        <v>13104</v>
      </c>
      <c r="AC2268" s="211" t="s">
        <v>8756</v>
      </c>
    </row>
    <row r="2269" spans="26:29">
      <c r="Z2269">
        <v>1678</v>
      </c>
      <c r="AA2269" s="211" t="s">
        <v>8571</v>
      </c>
      <c r="AB2269" s="211" t="s">
        <v>13105</v>
      </c>
      <c r="AC2269" s="211" t="s">
        <v>8756</v>
      </c>
    </row>
    <row r="2270" spans="26:29">
      <c r="Z2270">
        <v>1679</v>
      </c>
      <c r="AA2270" s="211" t="s">
        <v>8572</v>
      </c>
      <c r="AB2270" s="211" t="s">
        <v>13106</v>
      </c>
      <c r="AC2270" s="211" t="s">
        <v>8756</v>
      </c>
    </row>
    <row r="2271" spans="26:29">
      <c r="Z2271">
        <v>1680</v>
      </c>
      <c r="AA2271" s="211" t="s">
        <v>8573</v>
      </c>
      <c r="AB2271" s="211" t="s">
        <v>13107</v>
      </c>
      <c r="AC2271" s="211" t="s">
        <v>8756</v>
      </c>
    </row>
    <row r="2272" spans="26:29">
      <c r="Z2272">
        <v>1681</v>
      </c>
      <c r="AA2272" s="211" t="s">
        <v>8574</v>
      </c>
      <c r="AB2272" s="211" t="s">
        <v>13108</v>
      </c>
      <c r="AC2272" s="211" t="s">
        <v>8756</v>
      </c>
    </row>
    <row r="2273" spans="26:29">
      <c r="Z2273">
        <v>1682</v>
      </c>
      <c r="AA2273" s="211" t="s">
        <v>8575</v>
      </c>
      <c r="AB2273" s="211" t="s">
        <v>13109</v>
      </c>
      <c r="AC2273" s="211" t="s">
        <v>8756</v>
      </c>
    </row>
    <row r="2274" spans="26:29">
      <c r="Z2274">
        <v>1683</v>
      </c>
      <c r="AA2274" s="211" t="s">
        <v>8576</v>
      </c>
      <c r="AB2274" s="211" t="s">
        <v>13110</v>
      </c>
      <c r="AC2274" s="211" t="s">
        <v>8756</v>
      </c>
    </row>
    <row r="2275" spans="26:29">
      <c r="Z2275">
        <v>1684</v>
      </c>
      <c r="AA2275" s="211" t="s">
        <v>8577</v>
      </c>
      <c r="AB2275" s="211" t="s">
        <v>13111</v>
      </c>
      <c r="AC2275" s="211" t="s">
        <v>8756</v>
      </c>
    </row>
    <row r="2276" spans="26:29">
      <c r="Z2276">
        <v>1685</v>
      </c>
      <c r="AA2276" s="211" t="s">
        <v>8578</v>
      </c>
      <c r="AB2276" s="211" t="s">
        <v>13112</v>
      </c>
      <c r="AC2276" s="211" t="s">
        <v>8756</v>
      </c>
    </row>
    <row r="2277" spans="26:29">
      <c r="Z2277">
        <v>1686</v>
      </c>
      <c r="AA2277" s="211" t="s">
        <v>8579</v>
      </c>
      <c r="AB2277" s="211" t="s">
        <v>13113</v>
      </c>
      <c r="AC2277" s="211" t="s">
        <v>8756</v>
      </c>
    </row>
    <row r="2278" spans="26:29">
      <c r="Z2278">
        <v>1687</v>
      </c>
      <c r="AA2278" s="211" t="s">
        <v>8580</v>
      </c>
      <c r="AB2278" s="211" t="s">
        <v>13114</v>
      </c>
      <c r="AC2278" s="211" t="s">
        <v>8756</v>
      </c>
    </row>
    <row r="2279" spans="26:29">
      <c r="Z2279">
        <v>1688</v>
      </c>
      <c r="AA2279" s="211" t="s">
        <v>8581</v>
      </c>
      <c r="AB2279" s="211" t="s">
        <v>13115</v>
      </c>
      <c r="AC2279" s="211" t="s">
        <v>8756</v>
      </c>
    </row>
    <row r="2280" spans="26:29">
      <c r="Z2280">
        <v>1689</v>
      </c>
      <c r="AA2280" s="211" t="s">
        <v>8582</v>
      </c>
      <c r="AB2280" s="211" t="s">
        <v>13116</v>
      </c>
      <c r="AC2280" s="211" t="s">
        <v>8756</v>
      </c>
    </row>
    <row r="2281" spans="26:29">
      <c r="Z2281">
        <v>1690</v>
      </c>
      <c r="AA2281" s="211" t="s">
        <v>8583</v>
      </c>
      <c r="AB2281" s="211" t="s">
        <v>13117</v>
      </c>
      <c r="AC2281" s="211" t="s">
        <v>8756</v>
      </c>
    </row>
    <row r="2282" spans="26:29">
      <c r="Z2282">
        <v>1691</v>
      </c>
      <c r="AA2282" s="211" t="s">
        <v>8584</v>
      </c>
      <c r="AB2282" s="211" t="s">
        <v>13118</v>
      </c>
      <c r="AC2282" s="211" t="s">
        <v>8756</v>
      </c>
    </row>
    <row r="2283" spans="26:29">
      <c r="Z2283">
        <v>1692</v>
      </c>
      <c r="AA2283" s="211" t="s">
        <v>8585</v>
      </c>
      <c r="AB2283" s="211" t="s">
        <v>13119</v>
      </c>
      <c r="AC2283" s="211" t="s">
        <v>8756</v>
      </c>
    </row>
    <row r="2284" spans="26:29">
      <c r="Z2284">
        <v>1693</v>
      </c>
      <c r="AA2284" s="211" t="s">
        <v>8586</v>
      </c>
      <c r="AB2284" s="211" t="s">
        <v>13120</v>
      </c>
      <c r="AC2284" s="211" t="s">
        <v>8756</v>
      </c>
    </row>
    <row r="2285" spans="26:29">
      <c r="Z2285">
        <v>1694</v>
      </c>
      <c r="AA2285" s="211" t="s">
        <v>8587</v>
      </c>
      <c r="AB2285" s="211" t="s">
        <v>13121</v>
      </c>
      <c r="AC2285" s="211" t="s">
        <v>8756</v>
      </c>
    </row>
    <row r="2286" spans="26:29">
      <c r="Z2286">
        <v>1695</v>
      </c>
      <c r="AA2286" s="211" t="s">
        <v>8588</v>
      </c>
      <c r="AB2286" s="211" t="s">
        <v>13131</v>
      </c>
      <c r="AC2286" s="211" t="s">
        <v>8756</v>
      </c>
    </row>
    <row r="2287" spans="26:29">
      <c r="Z2287">
        <v>1696</v>
      </c>
      <c r="AA2287" s="211" t="s">
        <v>8589</v>
      </c>
      <c r="AB2287" s="211" t="s">
        <v>13132</v>
      </c>
      <c r="AC2287" s="211" t="s">
        <v>8756</v>
      </c>
    </row>
    <row r="2288" spans="26:29">
      <c r="Z2288">
        <v>1697</v>
      </c>
      <c r="AA2288" s="211" t="s">
        <v>8590</v>
      </c>
      <c r="AB2288" s="211" t="s">
        <v>13133</v>
      </c>
      <c r="AC2288" s="211" t="s">
        <v>8756</v>
      </c>
    </row>
    <row r="2289" spans="26:29">
      <c r="Z2289">
        <v>1698</v>
      </c>
      <c r="AA2289" s="211" t="s">
        <v>8591</v>
      </c>
      <c r="AB2289" s="211" t="s">
        <v>13134</v>
      </c>
      <c r="AC2289" s="211" t="s">
        <v>8756</v>
      </c>
    </row>
    <row r="2290" spans="26:29">
      <c r="Z2290">
        <v>1699</v>
      </c>
      <c r="AA2290" s="211" t="s">
        <v>8592</v>
      </c>
      <c r="AB2290" s="211" t="s">
        <v>13122</v>
      </c>
      <c r="AC2290" s="211" t="s">
        <v>8756</v>
      </c>
    </row>
    <row r="2291" spans="26:29">
      <c r="Z2291">
        <v>1700</v>
      </c>
      <c r="AA2291" s="211" t="s">
        <v>8593</v>
      </c>
      <c r="AB2291" s="211" t="s">
        <v>13123</v>
      </c>
      <c r="AC2291" s="211" t="s">
        <v>8756</v>
      </c>
    </row>
    <row r="2292" spans="26:29">
      <c r="Z2292">
        <v>1701</v>
      </c>
      <c r="AA2292" s="211" t="s">
        <v>8594</v>
      </c>
      <c r="AB2292" s="211" t="s">
        <v>13124</v>
      </c>
      <c r="AC2292" s="211" t="s">
        <v>8756</v>
      </c>
    </row>
    <row r="2293" spans="26:29">
      <c r="Z2293">
        <v>1702</v>
      </c>
      <c r="AA2293" s="211" t="s">
        <v>8595</v>
      </c>
      <c r="AB2293" s="211" t="s">
        <v>13135</v>
      </c>
      <c r="AC2293" s="211" t="s">
        <v>8756</v>
      </c>
    </row>
    <row r="2294" spans="26:29">
      <c r="Z2294">
        <v>1703</v>
      </c>
      <c r="AA2294" s="211" t="s">
        <v>8596</v>
      </c>
      <c r="AB2294" s="211" t="s">
        <v>13136</v>
      </c>
      <c r="AC2294" s="211" t="s">
        <v>8756</v>
      </c>
    </row>
    <row r="2295" spans="26:29">
      <c r="Z2295">
        <v>1704</v>
      </c>
      <c r="AA2295" s="211" t="s">
        <v>8597</v>
      </c>
      <c r="AB2295" s="211" t="s">
        <v>13125</v>
      </c>
      <c r="AC2295" s="211" t="s">
        <v>8756</v>
      </c>
    </row>
    <row r="2296" spans="26:29">
      <c r="Z2296">
        <v>1705</v>
      </c>
      <c r="AA2296" s="211" t="s">
        <v>8598</v>
      </c>
      <c r="AB2296" s="211" t="s">
        <v>13126</v>
      </c>
      <c r="AC2296" s="211" t="s">
        <v>8756</v>
      </c>
    </row>
    <row r="2297" spans="26:29">
      <c r="Z2297">
        <v>1706</v>
      </c>
      <c r="AA2297" s="211" t="s">
        <v>8599</v>
      </c>
      <c r="AB2297" s="211" t="s">
        <v>13127</v>
      </c>
      <c r="AC2297" s="211" t="s">
        <v>8756</v>
      </c>
    </row>
    <row r="2298" spans="26:29">
      <c r="Z2298">
        <v>1707</v>
      </c>
      <c r="AA2298" s="211" t="s">
        <v>13137</v>
      </c>
      <c r="AB2298" s="211" t="s">
        <v>13138</v>
      </c>
      <c r="AC2298" s="211" t="s">
        <v>76</v>
      </c>
    </row>
    <row r="2299" spans="26:29">
      <c r="Z2299">
        <v>1708</v>
      </c>
      <c r="AA2299" s="211" t="s">
        <v>13139</v>
      </c>
      <c r="AB2299" s="211" t="s">
        <v>13140</v>
      </c>
      <c r="AC2299" s="211" t="s">
        <v>13141</v>
      </c>
    </row>
    <row r="2300" spans="26:29">
      <c r="Z2300">
        <v>1709</v>
      </c>
      <c r="AA2300" s="211" t="s">
        <v>13142</v>
      </c>
      <c r="AB2300" s="211" t="s">
        <v>13143</v>
      </c>
      <c r="AC2300" s="211" t="s">
        <v>13141</v>
      </c>
    </row>
    <row r="2301" spans="26:29">
      <c r="Z2301">
        <v>1710</v>
      </c>
      <c r="AA2301" s="211" t="s">
        <v>13144</v>
      </c>
      <c r="AB2301" s="211" t="s">
        <v>13145</v>
      </c>
      <c r="AC2301" s="211" t="s">
        <v>13141</v>
      </c>
    </row>
    <row r="2302" spans="26:29">
      <c r="Z2302">
        <v>1711</v>
      </c>
      <c r="AA2302" s="211" t="s">
        <v>13146</v>
      </c>
      <c r="AB2302" s="211" t="s">
        <v>13147</v>
      </c>
      <c r="AC2302" s="211" t="s">
        <v>13148</v>
      </c>
    </row>
    <row r="2303" spans="26:29">
      <c r="Z2303">
        <v>1712</v>
      </c>
      <c r="AA2303" s="211" t="s">
        <v>13149</v>
      </c>
      <c r="AB2303" s="211" t="s">
        <v>13150</v>
      </c>
      <c r="AC2303" s="211" t="s">
        <v>76</v>
      </c>
    </row>
    <row r="2304" spans="26:29">
      <c r="Z2304">
        <v>1713</v>
      </c>
      <c r="AA2304" s="211" t="s">
        <v>13151</v>
      </c>
      <c r="AB2304" s="211" t="s">
        <v>13152</v>
      </c>
      <c r="AC2304" s="211" t="s">
        <v>76</v>
      </c>
    </row>
    <row r="2305" spans="25:34">
      <c r="Z2305">
        <v>1714</v>
      </c>
      <c r="AA2305" s="211" t="s">
        <v>13153</v>
      </c>
      <c r="AB2305" s="211" t="s">
        <v>13154</v>
      </c>
      <c r="AC2305" s="211" t="s">
        <v>9651</v>
      </c>
    </row>
    <row r="2306" spans="25:34">
      <c r="Z2306">
        <v>1715</v>
      </c>
      <c r="AA2306" s="211" t="s">
        <v>13155</v>
      </c>
      <c r="AB2306" s="211" t="s">
        <v>13156</v>
      </c>
      <c r="AC2306" s="211" t="s">
        <v>8756</v>
      </c>
    </row>
    <row r="2307" spans="25:34">
      <c r="Z2307">
        <v>1716</v>
      </c>
      <c r="AA2307" s="211" t="s">
        <v>13157</v>
      </c>
      <c r="AB2307" s="211" t="s">
        <v>13158</v>
      </c>
      <c r="AC2307" s="211" t="s">
        <v>8756</v>
      </c>
    </row>
    <row r="2310" spans="25:34">
      <c r="Y2310" s="239" t="str">
        <f>"INSERT INTO "&amp;$H591&amp;" ("&amp;Z2311&amp;", "&amp;AA2311&amp;", "&amp;AB2311&amp;", "&amp;AE2311&amp;", "&amp;AF2311&amp;") VALUES ("</f>
        <v>INSERT INTO UPK_IKOU.main_masters.mm_buhin_no (data_id, buhin_no, coefficient, created_date, created_tantou_id) VALUES (</v>
      </c>
    </row>
    <row r="2311" spans="25:34">
      <c r="Z2311" s="239" t="s">
        <v>257</v>
      </c>
      <c r="AA2311" s="239" t="s">
        <v>246</v>
      </c>
      <c r="AB2311" t="s">
        <v>13159</v>
      </c>
      <c r="AC2311" s="239" t="s">
        <v>270</v>
      </c>
      <c r="AD2311" s="239" t="s">
        <v>273</v>
      </c>
      <c r="AE2311" s="143" t="s">
        <v>50</v>
      </c>
      <c r="AF2311" s="239" t="s">
        <v>51</v>
      </c>
      <c r="AG2311" s="143" t="s">
        <v>52</v>
      </c>
      <c r="AH2311" s="239" t="s">
        <v>53</v>
      </c>
    </row>
    <row r="2312" spans="25:34">
      <c r="Z2312">
        <v>1</v>
      </c>
      <c r="AA2312" t="str">
        <f>$Y$2310&amp;AA592&amp;", '"&amp;TRIM(AB592)&amp;"', "&amp;AC592&amp;", GETDATE(), 999);"</f>
        <v>INSERT INTO UPK_IKOU.main_masters.mm_buhin_no (data_id, buhin_no, coefficient, created_date, created_tantou_id) VALUES (1709, '1133080G09', 1, GETDATE(), 999);</v>
      </c>
    </row>
    <row r="2313" spans="25:34">
      <c r="Z2313">
        <v>2</v>
      </c>
      <c r="AA2313" t="str">
        <f t="shared" ref="AA2313:AA2376" si="8">$Y$2310&amp;AA593&amp;", '"&amp;TRIM(AB593)&amp;"', "&amp;AC593&amp;", GETDATE(), 999);"</f>
        <v>INSERT INTO UPK_IKOU.main_masters.mm_buhin_no (data_id, buhin_no, coefficient, created_date, created_tantou_id) VALUES (1710, '113312S60001', 1, GETDATE(), 999);</v>
      </c>
    </row>
    <row r="2314" spans="25:34">
      <c r="Z2314">
        <v>3</v>
      </c>
      <c r="AA2314" t="str">
        <f t="shared" si="8"/>
        <v>INSERT INTO UPK_IKOU.main_masters.mm_buhin_no (data_id, buhin_no, coefficient, created_date, created_tantou_id) VALUES (1711, '1133133G00-1', 1, GETDATE(), 999);</v>
      </c>
    </row>
    <row r="2315" spans="25:34">
      <c r="Z2315">
        <v>4</v>
      </c>
      <c r="AA2315" t="str">
        <f t="shared" si="8"/>
        <v>INSERT INTO UPK_IKOU.main_masters.mm_buhin_no (data_id, buhin_no, coefficient, created_date, created_tantou_id) VALUES (1712, '1133135G00-1', 1, GETDATE(), 999);</v>
      </c>
    </row>
    <row r="2316" spans="25:34">
      <c r="Z2316">
        <v>5</v>
      </c>
      <c r="AA2316" t="str">
        <f t="shared" si="8"/>
        <v>INSERT INTO UPK_IKOU.main_masters.mm_buhin_no (data_id, buhin_no, coefficient, created_date, created_tantou_id) VALUES (1713, '1133137G00-1', 1, GETDATE(), 999);</v>
      </c>
    </row>
    <row r="2317" spans="25:34">
      <c r="Z2317">
        <v>6</v>
      </c>
      <c r="AA2317" t="str">
        <f t="shared" si="8"/>
        <v>INSERT INTO UPK_IKOU.main_masters.mm_buhin_no (data_id, buhin_no, coefficient, created_date, created_tantou_id) VALUES (1714, '1133186G09', 1, GETDATE(), 999);</v>
      </c>
    </row>
    <row r="2318" spans="25:34">
      <c r="Z2318">
        <v>7</v>
      </c>
      <c r="AA2318" t="str">
        <f t="shared" si="8"/>
        <v>INSERT INTO UPK_IKOU.main_masters.mm_buhin_no (data_id, buhin_no, coefficient, created_date, created_tantou_id) VALUES (1715, '11331VK30001', 1, GETDATE(), 999);</v>
      </c>
    </row>
    <row r="2319" spans="25:34">
      <c r="Z2319">
        <v>8</v>
      </c>
      <c r="AA2319" t="str">
        <f t="shared" si="8"/>
        <v>INSERT INTO UPK_IKOU.main_masters.mm_buhin_no (data_id, buhin_no, coefficient, created_date, created_tantou_id) VALUES (1716, '172051VA0A', 1, GETDATE(), 999);</v>
      </c>
    </row>
    <row r="2320" spans="25:34">
      <c r="Z2320">
        <v>9</v>
      </c>
      <c r="AA2320" t="str">
        <f t="shared" si="8"/>
        <v>INSERT INTO UPK_IKOU.main_masters.mm_buhin_no (data_id, buhin_no, coefficient, created_date, created_tantou_id) VALUES (1717, '172051VB0A', 1, GETDATE(), 999);</v>
      </c>
    </row>
    <row r="2321" spans="26:27">
      <c r="Z2321">
        <v>10</v>
      </c>
      <c r="AA2321" t="str">
        <f t="shared" si="8"/>
        <v>INSERT INTO UPK_IKOU.main_masters.mm_buhin_no (data_id, buhin_no, coefficient, created_date, created_tantou_id) VALUES (1718, '172055TA0A', 1, GETDATE(), 999);</v>
      </c>
    </row>
    <row r="2322" spans="26:27">
      <c r="Z2322">
        <v>11</v>
      </c>
      <c r="AA2322" t="str">
        <f t="shared" si="8"/>
        <v>INSERT INTO UPK_IKOU.main_masters.mm_buhin_no (data_id, buhin_no, coefficient, created_date, created_tantou_id) VALUES (1719, '17206CY00A', 1, GETDATE(), 999);</v>
      </c>
    </row>
    <row r="2323" spans="26:27">
      <c r="Z2323">
        <v>12</v>
      </c>
      <c r="AA2323" t="str">
        <f t="shared" si="8"/>
        <v>INSERT INTO UPK_IKOU.main_masters.mm_buhin_no (data_id, buhin_no, coefficient, created_date, created_tantou_id) VALUES (1720, '17206CY10A', 1, GETDATE(), 999);</v>
      </c>
    </row>
    <row r="2324" spans="26:27">
      <c r="Z2324">
        <v>13</v>
      </c>
      <c r="AA2324" t="str">
        <f t="shared" si="8"/>
        <v>INSERT INTO UPK_IKOU.main_masters.mm_buhin_no (data_id, buhin_no, coefficient, created_date, created_tantou_id) VALUES (1721, '172168N00001', 1, GETDATE(), 999);</v>
      </c>
    </row>
    <row r="2325" spans="26:27">
      <c r="Z2325">
        <v>14</v>
      </c>
      <c r="AA2325" t="str">
        <f t="shared" si="8"/>
        <v>INSERT INTO UPK_IKOU.main_masters.mm_buhin_no (data_id, buhin_no, coefficient, created_date, created_tantou_id) VALUES (1722, '172168N00002', 1, GETDATE(), 999);</v>
      </c>
    </row>
    <row r="2326" spans="26:27">
      <c r="Z2326">
        <v>15</v>
      </c>
      <c r="AA2326" t="str">
        <f t="shared" si="8"/>
        <v>INSERT INTO UPK_IKOU.main_masters.mm_buhin_no (data_id, buhin_no, coefficient, created_date, created_tantou_id) VALUES (1723, '172168N001', 1, GETDATE(), 999);</v>
      </c>
    </row>
    <row r="2327" spans="26:27">
      <c r="Z2327">
        <v>16</v>
      </c>
      <c r="AA2327" t="str">
        <f t="shared" si="8"/>
        <v>INSERT INTO UPK_IKOU.main_masters.mm_buhin_no (data_id, buhin_no, coefficient, created_date, created_tantou_id) VALUES (1724, '17216CY00A', 1, GETDATE(), 999);</v>
      </c>
    </row>
    <row r="2328" spans="26:27">
      <c r="Z2328">
        <v>17</v>
      </c>
      <c r="AA2328" t="str">
        <f t="shared" si="8"/>
        <v>INSERT INTO UPK_IKOU.main_masters.mm_buhin_no (data_id, buhin_no, coefficient, created_date, created_tantou_id) VALUES (1725, '17217CY00A', 1, GETDATE(), 999);</v>
      </c>
    </row>
    <row r="2329" spans="26:27">
      <c r="Z2329">
        <v>18</v>
      </c>
      <c r="AA2329" t="str">
        <f t="shared" si="8"/>
        <v>INSERT INTO UPK_IKOU.main_masters.mm_buhin_no (data_id, buhin_no, coefficient, created_date, created_tantou_id) VALUES (1727, '172851AA1A', 1, GETDATE(), 999);</v>
      </c>
    </row>
    <row r="2330" spans="26:27">
      <c r="Z2330">
        <v>19</v>
      </c>
      <c r="AA2330" t="str">
        <f t="shared" si="8"/>
        <v>INSERT INTO UPK_IKOU.main_masters.mm_buhin_no (data_id, buhin_no, coefficient, created_date, created_tantou_id) VALUES (1728, '172851AA2A', 1, GETDATE(), 999);</v>
      </c>
    </row>
    <row r="2331" spans="26:27">
      <c r="Z2331">
        <v>20</v>
      </c>
      <c r="AA2331" t="str">
        <f t="shared" si="8"/>
        <v>INSERT INTO UPK_IKOU.main_masters.mm_buhin_no (data_id, buhin_no, coefficient, created_date, created_tantou_id) VALUES (1729, '172851LA0A01', 1, GETDATE(), 999);</v>
      </c>
    </row>
    <row r="2332" spans="26:27">
      <c r="Z2332">
        <v>21</v>
      </c>
      <c r="AA2332" t="str">
        <f t="shared" si="8"/>
        <v>INSERT INTO UPK_IKOU.main_masters.mm_buhin_no (data_id, buhin_no, coefficient, created_date, created_tantou_id) VALUES (1730, '172851LA0A02', 1, GETDATE(), 999);</v>
      </c>
    </row>
    <row r="2333" spans="26:27">
      <c r="Z2333">
        <v>22</v>
      </c>
      <c r="AA2333" t="str">
        <f t="shared" si="8"/>
        <v>INSERT INTO UPK_IKOU.main_masters.mm_buhin_no (data_id, buhin_no, coefficient, created_date, created_tantou_id) VALUES (1731, '172851LA1A01', 1, GETDATE(), 999);</v>
      </c>
    </row>
    <row r="2334" spans="26:27">
      <c r="Z2334">
        <v>23</v>
      </c>
      <c r="AA2334" t="str">
        <f t="shared" si="8"/>
        <v>INSERT INTO UPK_IKOU.main_masters.mm_buhin_no (data_id, buhin_no, coefficient, created_date, created_tantou_id) VALUES (1732, '172853XP0A01', 1, GETDATE(), 999);</v>
      </c>
    </row>
    <row r="2335" spans="26:27">
      <c r="Z2335">
        <v>24</v>
      </c>
      <c r="AA2335" t="str">
        <f t="shared" si="8"/>
        <v>INSERT INTO UPK_IKOU.main_masters.mm_buhin_no (data_id, buhin_no, coefficient, created_date, created_tantou_id) VALUES (1733, '172855YJ0A01', 1, GETDATE(), 999);</v>
      </c>
    </row>
    <row r="2336" spans="26:27">
      <c r="Z2336">
        <v>25</v>
      </c>
      <c r="AA2336" t="str">
        <f t="shared" si="8"/>
        <v>INSERT INTO UPK_IKOU.main_masters.mm_buhin_no (data_id, buhin_no, coefficient, created_date, created_tantou_id) VALUES (1734, '17285EN00001', 1, GETDATE(), 999);</v>
      </c>
    </row>
    <row r="2337" spans="26:27">
      <c r="Z2337">
        <v>26</v>
      </c>
      <c r="AA2337" t="str">
        <f t="shared" si="8"/>
        <v>INSERT INTO UPK_IKOU.main_masters.mm_buhin_no (data_id, buhin_no, coefficient, created_date, created_tantou_id) VALUES (1735, '17285EN00002', 1, GETDATE(), 999);</v>
      </c>
    </row>
    <row r="2338" spans="26:27">
      <c r="Z2338">
        <v>27</v>
      </c>
      <c r="AA2338" t="str">
        <f t="shared" si="8"/>
        <v>INSERT INTO UPK_IKOU.main_masters.mm_buhin_no (data_id, buhin_no, coefficient, created_date, created_tantou_id) VALUES (1736, '17285EN00003', 1, GETDATE(), 999);</v>
      </c>
    </row>
    <row r="2339" spans="26:27">
      <c r="Z2339">
        <v>28</v>
      </c>
      <c r="AA2339" t="str">
        <f t="shared" si="8"/>
        <v>INSERT INTO UPK_IKOU.main_masters.mm_buhin_no (data_id, buhin_no, coefficient, created_date, created_tantou_id) VALUES (1737, '17285EN10001', 1, GETDATE(), 999);</v>
      </c>
    </row>
    <row r="2340" spans="26:27">
      <c r="Z2340">
        <v>29</v>
      </c>
      <c r="AA2340" t="str">
        <f t="shared" si="8"/>
        <v>INSERT INTO UPK_IKOU.main_masters.mm_buhin_no (data_id, buhin_no, coefficient, created_date, created_tantou_id) VALUES (1738, '17285JM00A', 1, GETDATE(), 999);</v>
      </c>
    </row>
    <row r="2341" spans="26:27">
      <c r="Z2341">
        <v>30</v>
      </c>
      <c r="AA2341" t="str">
        <f t="shared" si="8"/>
        <v>INSERT INTO UPK_IKOU.main_masters.mm_buhin_no (data_id, buhin_no, coefficient, created_date, created_tantou_id) VALUES (1739, '172868H300', 1, GETDATE(), 999);</v>
      </c>
    </row>
    <row r="2342" spans="26:27">
      <c r="Z2342">
        <v>31</v>
      </c>
      <c r="AA2342" t="str">
        <f t="shared" si="8"/>
        <v>INSERT INTO UPK_IKOU.main_masters.mm_buhin_no (data_id, buhin_no, coefficient, created_date, created_tantou_id) VALUES (1740, '172868H30001', 1, GETDATE(), 999);</v>
      </c>
    </row>
    <row r="2343" spans="26:27">
      <c r="Z2343">
        <v>32</v>
      </c>
      <c r="AA2343" t="str">
        <f t="shared" si="8"/>
        <v>INSERT INTO UPK_IKOU.main_masters.mm_buhin_no (data_id, buhin_no, coefficient, created_date, created_tantou_id) VALUES (1741, '172868H30002', 1, GETDATE(), 999);</v>
      </c>
    </row>
    <row r="2344" spans="26:27">
      <c r="Z2344">
        <v>33</v>
      </c>
      <c r="AA2344" t="str">
        <f t="shared" si="8"/>
        <v>INSERT INTO UPK_IKOU.main_masters.mm_buhin_no (data_id, buhin_no, coefficient, created_date, created_tantou_id) VALUES (1742, '1742011G08', 1, GETDATE(), 999);</v>
      </c>
    </row>
    <row r="2345" spans="26:27">
      <c r="Z2345">
        <v>34</v>
      </c>
      <c r="AA2345" t="str">
        <f t="shared" si="8"/>
        <v>INSERT INTO UPK_IKOU.main_masters.mm_buhin_no (data_id, buhin_no, coefficient, created_date, created_tantou_id) VALUES (1743, '1742011G09', 1, GETDATE(), 999);</v>
      </c>
    </row>
    <row r="2346" spans="26:27">
      <c r="Z2346">
        <v>35</v>
      </c>
      <c r="AA2346" t="str">
        <f t="shared" si="8"/>
        <v>INSERT INTO UPK_IKOU.main_masters.mm_buhin_no (data_id, buhin_no, coefficient, created_date, created_tantou_id) VALUES (1744, '174221LB0C01', 1, GETDATE(), 999);</v>
      </c>
    </row>
    <row r="2347" spans="26:27">
      <c r="Z2347">
        <v>36</v>
      </c>
      <c r="AA2347" t="str">
        <f t="shared" si="8"/>
        <v>INSERT INTO UPK_IKOU.main_masters.mm_buhin_no (data_id, buhin_no, coefficient, created_date, created_tantou_id) VALUES (1745, '174231LB0C01', 1, GETDATE(), 999);</v>
      </c>
    </row>
    <row r="2348" spans="26:27">
      <c r="Z2348">
        <v>37</v>
      </c>
      <c r="AA2348" t="str">
        <f t="shared" si="8"/>
        <v>INSERT INTO UPK_IKOU.main_masters.mm_buhin_no (data_id, buhin_no, coefficient, created_date, created_tantou_id) VALUES (1746, '1742601G09', 1, GETDATE(), 999);</v>
      </c>
    </row>
    <row r="2349" spans="26:27">
      <c r="Z2349">
        <v>38</v>
      </c>
      <c r="AA2349" t="str">
        <f t="shared" si="8"/>
        <v>INSERT INTO UPK_IKOU.main_masters.mm_buhin_no (data_id, buhin_no, coefficient, created_date, created_tantou_id) VALUES (1747, '451151-1026P', 1, GETDATE(), 999);</v>
      </c>
    </row>
    <row r="2350" spans="26:27">
      <c r="Z2350">
        <v>39</v>
      </c>
      <c r="AA2350" t="str">
        <f t="shared" si="8"/>
        <v>INSERT INTO UPK_IKOU.main_masters.mm_buhin_no (data_id, buhin_no, coefficient, created_date, created_tantou_id) VALUES (1748, '451152-1025P', 1, GETDATE(), 999);</v>
      </c>
    </row>
    <row r="2351" spans="26:27">
      <c r="Z2351">
        <v>40</v>
      </c>
      <c r="AA2351" t="str">
        <f t="shared" si="8"/>
        <v>INSERT INTO UPK_IKOU.main_masters.mm_buhin_no (data_id, buhin_no, coefficient, created_date, created_tantou_id) VALUES (1749, '451155-1020P', 1, GETDATE(), 999);</v>
      </c>
    </row>
    <row r="2352" spans="26:27">
      <c r="Z2352">
        <v>41</v>
      </c>
      <c r="AA2352" t="str">
        <f t="shared" si="8"/>
        <v>INSERT INTO UPK_IKOU.main_masters.mm_buhin_no (data_id, buhin_no, coefficient, created_date, created_tantou_id) VALUES (1750, '451156-1020P', 1, GETDATE(), 999);</v>
      </c>
    </row>
    <row r="2353" spans="26:27">
      <c r="Z2353">
        <v>42</v>
      </c>
      <c r="AA2353" t="str">
        <f t="shared" si="8"/>
        <v>INSERT INTO UPK_IKOU.main_masters.mm_buhin_no (data_id, buhin_no, coefficient, created_date, created_tantou_id) VALUES (1751, '451621-1052P', 1, GETDATE(), 999);</v>
      </c>
    </row>
    <row r="2354" spans="26:27">
      <c r="Z2354">
        <v>43</v>
      </c>
      <c r="AA2354" t="str">
        <f t="shared" si="8"/>
        <v>INSERT INTO UPK_IKOU.main_masters.mm_buhin_no (data_id, buhin_no, coefficient, created_date, created_tantou_id) VALUES (1752, '451622-1028P', 1, GETDATE(), 999);</v>
      </c>
    </row>
    <row r="2355" spans="26:27">
      <c r="Z2355">
        <v>44</v>
      </c>
      <c r="AA2355" t="str">
        <f t="shared" si="8"/>
        <v>INSERT INTO UPK_IKOU.main_masters.mm_buhin_no (data_id, buhin_no, coefficient, created_date, created_tantou_id) VALUES (1753, '451631-1017P', 1, GETDATE(), 999);</v>
      </c>
    </row>
    <row r="2356" spans="26:27">
      <c r="Z2356">
        <v>45</v>
      </c>
      <c r="AA2356" t="str">
        <f t="shared" si="8"/>
        <v>INSERT INTO UPK_IKOU.main_masters.mm_buhin_no (data_id, buhin_no, coefficient, created_date, created_tantou_id) VALUES (1754, '451632-1005P', 1, GETDATE(), 999);</v>
      </c>
    </row>
    <row r="2357" spans="26:27">
      <c r="Z2357">
        <v>46</v>
      </c>
      <c r="AA2357" t="str">
        <f t="shared" si="8"/>
        <v>INSERT INTO UPK_IKOU.main_masters.mm_buhin_no (data_id, buhin_no, coefficient, created_date, created_tantou_id) VALUES (1755, '451631-1047P', 1, GETDATE(), 999);</v>
      </c>
    </row>
    <row r="2358" spans="26:27">
      <c r="Z2358">
        <v>47</v>
      </c>
      <c r="AA2358" t="str">
        <f t="shared" si="8"/>
        <v>INSERT INTO UPK_IKOU.main_masters.mm_buhin_no (data_id, buhin_no, coefficient, created_date, created_tantou_id) VALUES (1756, '451632-1029P', 1, GETDATE(), 999);</v>
      </c>
    </row>
    <row r="2359" spans="26:27">
      <c r="Z2359">
        <v>48</v>
      </c>
      <c r="AA2359" t="str">
        <f t="shared" si="8"/>
        <v>INSERT INTO UPK_IKOU.main_masters.mm_buhin_no (data_id, buhin_no, coefficient, created_date, created_tantou_id) VALUES (1757, '451633-1004P', 1, GETDATE(), 999);</v>
      </c>
    </row>
    <row r="2360" spans="26:27">
      <c r="Z2360">
        <v>49</v>
      </c>
      <c r="AA2360" t="str">
        <f t="shared" si="8"/>
        <v>INSERT INTO UPK_IKOU.main_masters.mm_buhin_no (data_id, buhin_no, coefficient, created_date, created_tantou_id) VALUES (1758, '451634-1004P', 1, GETDATE(), 999);</v>
      </c>
    </row>
    <row r="2361" spans="26:27">
      <c r="Z2361">
        <v>50</v>
      </c>
      <c r="AA2361" t="str">
        <f t="shared" si="8"/>
        <v>INSERT INTO UPK_IKOU.main_masters.mm_buhin_no (data_id, buhin_no, coefficient, created_date, created_tantou_id) VALUES (1759, '451633-1017P', 1, GETDATE(), 999);</v>
      </c>
    </row>
    <row r="2362" spans="26:27">
      <c r="Z2362">
        <v>51</v>
      </c>
      <c r="AA2362" t="str">
        <f t="shared" si="8"/>
        <v>INSERT INTO UPK_IKOU.main_masters.mm_buhin_no (data_id, buhin_no, coefficient, created_date, created_tantou_id) VALUES (1760, '451634-1016P', 1, GETDATE(), 999);</v>
      </c>
    </row>
    <row r="2363" spans="26:27">
      <c r="Z2363">
        <v>52</v>
      </c>
      <c r="AA2363" t="str">
        <f t="shared" si="8"/>
        <v>INSERT INTO UPK_IKOU.main_masters.mm_buhin_no (data_id, buhin_no, coefficient, created_date, created_tantou_id) VALUES (1761, '451671-1006P', 1, GETDATE(), 999);</v>
      </c>
    </row>
    <row r="2364" spans="26:27">
      <c r="Z2364">
        <v>53</v>
      </c>
      <c r="AA2364" t="str">
        <f t="shared" si="8"/>
        <v>INSERT INTO UPK_IKOU.main_masters.mm_buhin_no (data_id, buhin_no, coefficient, created_date, created_tantou_id) VALUES (1762, '451672-1006P', 1, GETDATE(), 999);</v>
      </c>
    </row>
    <row r="2365" spans="26:27">
      <c r="Z2365">
        <v>54</v>
      </c>
      <c r="AA2365" t="str">
        <f t="shared" si="8"/>
        <v>INSERT INTO UPK_IKOU.main_masters.mm_buhin_no (data_id, buhin_no, coefficient, created_date, created_tantou_id) VALUES (1763, '451671-1011P', 1, GETDATE(), 999);</v>
      </c>
    </row>
    <row r="2366" spans="26:27">
      <c r="Z2366">
        <v>55</v>
      </c>
      <c r="AA2366" t="str">
        <f t="shared" si="8"/>
        <v>INSERT INTO UPK_IKOU.main_masters.mm_buhin_no (data_id, buhin_no, coefficient, created_date, created_tantou_id) VALUES (1764, '451672-1011P', 1, GETDATE(), 999);</v>
      </c>
    </row>
    <row r="2367" spans="26:27">
      <c r="Z2367">
        <v>56</v>
      </c>
      <c r="AA2367" t="str">
        <f t="shared" si="8"/>
        <v>INSERT INTO UPK_IKOU.main_masters.mm_buhin_no (data_id, buhin_no, coefficient, created_date, created_tantou_id) VALUES (1765, '451671-1026P', 1, GETDATE(), 999);</v>
      </c>
    </row>
    <row r="2368" spans="26:27">
      <c r="Z2368">
        <v>57</v>
      </c>
      <c r="AA2368" t="str">
        <f t="shared" si="8"/>
        <v>INSERT INTO UPK_IKOU.main_masters.mm_buhin_no (data_id, buhin_no, coefficient, created_date, created_tantou_id) VALUES (1766, '451672-1025P', 1, GETDATE(), 999);</v>
      </c>
    </row>
    <row r="2369" spans="26:27">
      <c r="Z2369">
        <v>58</v>
      </c>
      <c r="AA2369" t="str">
        <f t="shared" si="8"/>
        <v>INSERT INTO UPK_IKOU.main_masters.mm_buhin_no (data_id, buhin_no, coefficient, created_date, created_tantou_id) VALUES (1767, '451673-1006P', 1, GETDATE(), 999);</v>
      </c>
    </row>
    <row r="2370" spans="26:27">
      <c r="Z2370">
        <v>59</v>
      </c>
      <c r="AA2370" t="str">
        <f t="shared" si="8"/>
        <v>INSERT INTO UPK_IKOU.main_masters.mm_buhin_no (data_id, buhin_no, coefficient, created_date, created_tantou_id) VALUES (1768, '451674-1006P', 1, GETDATE(), 999);</v>
      </c>
    </row>
    <row r="2371" spans="26:27">
      <c r="Z2371">
        <v>60</v>
      </c>
      <c r="AA2371" t="str">
        <f t="shared" si="8"/>
        <v>INSERT INTO UPK_IKOU.main_masters.mm_buhin_no (data_id, buhin_no, coefficient, created_date, created_tantou_id) VALUES (1769, '451673-1011P', 1, GETDATE(), 999);</v>
      </c>
    </row>
    <row r="2372" spans="26:27">
      <c r="Z2372">
        <v>61</v>
      </c>
      <c r="AA2372" t="str">
        <f t="shared" si="8"/>
        <v>INSERT INTO UPK_IKOU.main_masters.mm_buhin_no (data_id, buhin_no, coefficient, created_date, created_tantou_id) VALUES (1770, '451674-1011P', 1, GETDATE(), 999);</v>
      </c>
    </row>
    <row r="2373" spans="26:27">
      <c r="Z2373">
        <v>62</v>
      </c>
      <c r="AA2373" t="str">
        <f t="shared" si="8"/>
        <v>INSERT INTO UPK_IKOU.main_masters.mm_buhin_no (data_id, buhin_no, coefficient, created_date, created_tantou_id) VALUES (1771, '451673-1019P', 1, GETDATE(), 999);</v>
      </c>
    </row>
    <row r="2374" spans="26:27">
      <c r="Z2374">
        <v>63</v>
      </c>
      <c r="AA2374" t="str">
        <f t="shared" si="8"/>
        <v>INSERT INTO UPK_IKOU.main_masters.mm_buhin_no (data_id, buhin_no, coefficient, created_date, created_tantou_id) VALUES (1772, '451674-1019P', 1, GETDATE(), 999);</v>
      </c>
    </row>
    <row r="2375" spans="26:27">
      <c r="Z2375">
        <v>64</v>
      </c>
      <c r="AA2375" t="str">
        <f t="shared" si="8"/>
        <v>INSERT INTO UPK_IKOU.main_masters.mm_buhin_no (data_id, buhin_no, coefficient, created_date, created_tantou_id) VALUES (1773, '451673-1053P', 1, GETDATE(), 999);</v>
      </c>
    </row>
    <row r="2376" spans="26:27">
      <c r="Z2376">
        <v>65</v>
      </c>
      <c r="AA2376" t="str">
        <f t="shared" si="8"/>
        <v>INSERT INTO UPK_IKOU.main_masters.mm_buhin_no (data_id, buhin_no, coefficient, created_date, created_tantou_id) VALUES (1774, '451674-1053P', 1, GETDATE(), 999);</v>
      </c>
    </row>
    <row r="2377" spans="26:27">
      <c r="Z2377">
        <v>66</v>
      </c>
      <c r="AA2377" t="str">
        <f t="shared" ref="AA2377:AA2440" si="9">$Y$2310&amp;AA657&amp;", '"&amp;TRIM(AB657)&amp;"', "&amp;AC657&amp;", GETDATE(), 999);"</f>
        <v>INSERT INTO UPK_IKOU.main_masters.mm_buhin_no (data_id, buhin_no, coefficient, created_date, created_tantou_id) VALUES (1775, '511623VA4A', 1, GETDATE(), 999);</v>
      </c>
    </row>
    <row r="2378" spans="26:27">
      <c r="Z2378">
        <v>67</v>
      </c>
      <c r="AA2378" t="str">
        <f t="shared" si="9"/>
        <v>INSERT INTO UPK_IKOU.main_masters.mm_buhin_no (data_id, buhin_no, coefficient, created_date, created_tantou_id) VALUES (1776, '5220AM7300', 1, GETDATE(), 999);</v>
      </c>
    </row>
    <row r="2379" spans="26:27">
      <c r="Z2379">
        <v>68</v>
      </c>
      <c r="AA2379" t="str">
        <f t="shared" si="9"/>
        <v>INSERT INTO UPK_IKOU.main_masters.mm_buhin_no (data_id, buhin_no, coefficient, created_date, created_tantou_id) VALUES (1777, '5220AM7400', 1, GETDATE(), 999);</v>
      </c>
    </row>
    <row r="2380" spans="26:27">
      <c r="Z2380">
        <v>69</v>
      </c>
      <c r="AA2380" t="str">
        <f t="shared" si="9"/>
        <v>INSERT INTO UPK_IKOU.main_masters.mm_buhin_no (data_id, buhin_no, coefficient, created_date, created_tantou_id) VALUES (1778, '5220AM7900', 1, GETDATE(), 999);</v>
      </c>
    </row>
    <row r="2381" spans="26:27">
      <c r="Z2381">
        <v>70</v>
      </c>
      <c r="AA2381" t="str">
        <f t="shared" si="9"/>
        <v>INSERT INTO UPK_IKOU.main_masters.mm_buhin_no (data_id, buhin_no, coefficient, created_date, created_tantou_id) VALUES (1779, '5220AM8000', 1, GETDATE(), 999);</v>
      </c>
    </row>
    <row r="2382" spans="26:27">
      <c r="Z2382">
        <v>71</v>
      </c>
      <c r="AA2382" t="str">
        <f t="shared" si="9"/>
        <v>INSERT INTO UPK_IKOU.main_masters.mm_buhin_no (data_id, buhin_no, coefficient, created_date, created_tantou_id) VALUES (1780, '5220AM8300', 1, GETDATE(), 999);</v>
      </c>
    </row>
    <row r="2383" spans="26:27">
      <c r="Z2383">
        <v>72</v>
      </c>
      <c r="AA2383" t="str">
        <f t="shared" si="9"/>
        <v>INSERT INTO UPK_IKOU.main_masters.mm_buhin_no (data_id, buhin_no, coefficient, created_date, created_tantou_id) VALUES (1781, '5220AM8400', 1, GETDATE(), 999);</v>
      </c>
    </row>
    <row r="2384" spans="26:27">
      <c r="Z2384">
        <v>73</v>
      </c>
      <c r="AA2384" t="str">
        <f t="shared" si="9"/>
        <v>INSERT INTO UPK_IKOU.main_masters.mm_buhin_no (data_id, buhin_no, coefficient, created_date, created_tantou_id) VALUES (1782, '5220AM9100', 1, GETDATE(), 999);</v>
      </c>
    </row>
    <row r="2385" spans="26:27">
      <c r="Z2385">
        <v>74</v>
      </c>
      <c r="AA2385" t="str">
        <f t="shared" si="9"/>
        <v>INSERT INTO UPK_IKOU.main_masters.mm_buhin_no (data_id, buhin_no, coefficient, created_date, created_tantou_id) VALUES (1783, '5220AM9200', 1, GETDATE(), 999);</v>
      </c>
    </row>
    <row r="2386" spans="26:27">
      <c r="Z2386">
        <v>75</v>
      </c>
      <c r="AA2386" t="str">
        <f t="shared" si="9"/>
        <v>INSERT INTO UPK_IKOU.main_masters.mm_buhin_no (data_id, buhin_no, coefficient, created_date, created_tantou_id) VALUES (1784, '5220AM9300', 1, GETDATE(), 999);</v>
      </c>
    </row>
    <row r="2387" spans="26:27">
      <c r="Z2387">
        <v>76</v>
      </c>
      <c r="AA2387" t="str">
        <f t="shared" si="9"/>
        <v>INSERT INTO UPK_IKOU.main_masters.mm_buhin_no (data_id, buhin_no, coefficient, created_date, created_tantou_id) VALUES (1785, '5220AM9400', 1, GETDATE(), 999);</v>
      </c>
    </row>
    <row r="2388" spans="26:27">
      <c r="Z2388">
        <v>77</v>
      </c>
      <c r="AA2388" t="str">
        <f t="shared" si="9"/>
        <v>INSERT INTO UPK_IKOU.main_masters.mm_buhin_no (data_id, buhin_no, coefficient, created_date, created_tantou_id) VALUES (1786, '5220AN0100', 1, GETDATE(), 999);</v>
      </c>
    </row>
    <row r="2389" spans="26:27">
      <c r="Z2389">
        <v>78</v>
      </c>
      <c r="AA2389" t="str">
        <f t="shared" si="9"/>
        <v>INSERT INTO UPK_IKOU.main_masters.mm_buhin_no (data_id, buhin_no, coefficient, created_date, created_tantou_id) VALUES (1787, '5220AN0200', 1, GETDATE(), 999);</v>
      </c>
    </row>
    <row r="2390" spans="26:27">
      <c r="Z2390">
        <v>79</v>
      </c>
      <c r="AA2390" t="str">
        <f t="shared" si="9"/>
        <v>INSERT INTO UPK_IKOU.main_masters.mm_buhin_no (data_id, buhin_no, coefficient, created_date, created_tantou_id) VALUES (1788, '5220AN1100', 1, GETDATE(), 999);</v>
      </c>
    </row>
    <row r="2391" spans="26:27">
      <c r="Z2391">
        <v>80</v>
      </c>
      <c r="AA2391" t="str">
        <f t="shared" si="9"/>
        <v>INSERT INTO UPK_IKOU.main_masters.mm_buhin_no (data_id, buhin_no, coefficient, created_date, created_tantou_id) VALUES (1789, '5220AN1200', 1, GETDATE(), 999);</v>
      </c>
    </row>
    <row r="2392" spans="26:27">
      <c r="Z2392">
        <v>81</v>
      </c>
      <c r="AA2392" t="str">
        <f t="shared" si="9"/>
        <v>INSERT INTO UPK_IKOU.main_masters.mm_buhin_no (data_id, buhin_no, coefficient, created_date, created_tantou_id) VALUES (1790, '5220AN290000', 1, GETDATE(), 999);</v>
      </c>
    </row>
    <row r="2393" spans="26:27">
      <c r="Z2393">
        <v>82</v>
      </c>
      <c r="AA2393" t="str">
        <f t="shared" si="9"/>
        <v>INSERT INTO UPK_IKOU.main_masters.mm_buhin_no (data_id, buhin_no, coefficient, created_date, created_tantou_id) VALUES (1791, '5220AN300000', 1, GETDATE(), 999);</v>
      </c>
    </row>
    <row r="2394" spans="26:27">
      <c r="Z2394">
        <v>83</v>
      </c>
      <c r="AA2394" t="str">
        <f t="shared" si="9"/>
        <v>INSERT INTO UPK_IKOU.main_masters.mm_buhin_no (data_id, buhin_no, coefficient, created_date, created_tantou_id) VALUES (1792, '5220AN4100', 1, GETDATE(), 999);</v>
      </c>
    </row>
    <row r="2395" spans="26:27">
      <c r="Z2395">
        <v>84</v>
      </c>
      <c r="AA2395" t="str">
        <f t="shared" si="9"/>
        <v>INSERT INTO UPK_IKOU.main_masters.mm_buhin_no (data_id, buhin_no, coefficient, created_date, created_tantou_id) VALUES (1793, '5220AN4200', 1, GETDATE(), 999);</v>
      </c>
    </row>
    <row r="2396" spans="26:27">
      <c r="Z2396">
        <v>85</v>
      </c>
      <c r="AA2396" t="str">
        <f t="shared" si="9"/>
        <v>INSERT INTO UPK_IKOU.main_masters.mm_buhin_no (data_id, buhin_no, coefficient, created_date, created_tantou_id) VALUES (1794, '5220AT9100', 1, GETDATE(), 999);</v>
      </c>
    </row>
    <row r="2397" spans="26:27">
      <c r="Z2397">
        <v>86</v>
      </c>
      <c r="AA2397" t="str">
        <f t="shared" si="9"/>
        <v>INSERT INTO UPK_IKOU.main_masters.mm_buhin_no (data_id, buhin_no, coefficient, created_date, created_tantou_id) VALUES (1795, '5220AT9200', 1, GETDATE(), 999);</v>
      </c>
    </row>
    <row r="2398" spans="26:27">
      <c r="Z2398">
        <v>87</v>
      </c>
      <c r="AA2398" t="str">
        <f t="shared" si="9"/>
        <v>INSERT INTO UPK_IKOU.main_masters.mm_buhin_no (data_id, buhin_no, coefficient, created_date, created_tantou_id) VALUES (1796, '5228A52100', 1, GETDATE(), 999);</v>
      </c>
    </row>
    <row r="2399" spans="26:27">
      <c r="Z2399">
        <v>88</v>
      </c>
      <c r="AA2399" t="str">
        <f t="shared" si="9"/>
        <v>INSERT INTO UPK_IKOU.main_masters.mm_buhin_no (data_id, buhin_no, coefficient, created_date, created_tantou_id) VALUES (1797, '5228A52200', 1, GETDATE(), 999);</v>
      </c>
    </row>
    <row r="2400" spans="26:27">
      <c r="Z2400">
        <v>89</v>
      </c>
      <c r="AA2400" t="str">
        <f t="shared" si="9"/>
        <v>INSERT INTO UPK_IKOU.main_masters.mm_buhin_no (data_id, buhin_no, coefficient, created_date, created_tantou_id) VALUES (1798, '5240C66500', 1, GETDATE(), 999);</v>
      </c>
    </row>
    <row r="2401" spans="26:27">
      <c r="Z2401">
        <v>90</v>
      </c>
      <c r="AA2401" t="str">
        <f t="shared" si="9"/>
        <v>INSERT INTO UPK_IKOU.main_masters.mm_buhin_no (data_id, buhin_no, coefficient, created_date, created_tantou_id) VALUES (1799, '5253BY9300', 1, GETDATE(), 999);</v>
      </c>
    </row>
    <row r="2402" spans="26:27">
      <c r="Z2402">
        <v>91</v>
      </c>
      <c r="AA2402" t="str">
        <f t="shared" si="9"/>
        <v>INSERT INTO UPK_IKOU.main_masters.mm_buhin_no (data_id, buhin_no, coefficient, created_date, created_tantou_id) VALUES (1800, '5253CG9800', 1, GETDATE(), 999);</v>
      </c>
    </row>
    <row r="2403" spans="26:27">
      <c r="Z2403">
        <v>92</v>
      </c>
      <c r="AA2403" t="str">
        <f t="shared" si="9"/>
        <v>INSERT INTO UPK_IKOU.main_masters.mm_buhin_no (data_id, buhin_no, coefficient, created_date, created_tantou_id) VALUES (1801, '5253BM5600', 1, GETDATE(), 999);</v>
      </c>
    </row>
    <row r="2404" spans="26:27">
      <c r="Z2404">
        <v>93</v>
      </c>
      <c r="AA2404" t="str">
        <f t="shared" si="9"/>
        <v>INSERT INTO UPK_IKOU.main_masters.mm_buhin_no (data_id, buhin_no, coefficient, created_date, created_tantou_id) VALUES (1802, '5253BX2700', 1, GETDATE(), 999);</v>
      </c>
    </row>
    <row r="2405" spans="26:27">
      <c r="Z2405">
        <v>94</v>
      </c>
      <c r="AA2405" t="str">
        <f t="shared" si="9"/>
        <v>INSERT INTO UPK_IKOU.main_masters.mm_buhin_no (data_id, buhin_no, coefficient, created_date, created_tantou_id) VALUES (1803, '5253BY6400', 1, GETDATE(), 999);</v>
      </c>
    </row>
    <row r="2406" spans="26:27">
      <c r="Z2406">
        <v>95</v>
      </c>
      <c r="AA2406" t="str">
        <f t="shared" si="9"/>
        <v>INSERT INTO UPK_IKOU.main_masters.mm_buhin_no (data_id, buhin_no, coefficient, created_date, created_tantou_id) VALUES (1804, '5253CA0700', 1, GETDATE(), 999);</v>
      </c>
    </row>
    <row r="2407" spans="26:27">
      <c r="Z2407">
        <v>96</v>
      </c>
      <c r="AA2407" t="str">
        <f t="shared" si="9"/>
        <v>INSERT INTO UPK_IKOU.main_masters.mm_buhin_no (data_id, buhin_no, coefficient, created_date, created_tantou_id) VALUES (1805, '5253CA0800', 1, GETDATE(), 999);</v>
      </c>
    </row>
    <row r="2408" spans="26:27">
      <c r="Z2408">
        <v>97</v>
      </c>
      <c r="AA2408" t="str">
        <f t="shared" si="9"/>
        <v>INSERT INTO UPK_IKOU.main_masters.mm_buhin_no (data_id, buhin_no, coefficient, created_date, created_tantou_id) VALUES (1806, '5253CA4500', 1, GETDATE(), 999);</v>
      </c>
    </row>
    <row r="2409" spans="26:27">
      <c r="Z2409">
        <v>98</v>
      </c>
      <c r="AA2409" t="str">
        <f t="shared" si="9"/>
        <v>INSERT INTO UPK_IKOU.main_masters.mm_buhin_no (data_id, buhin_no, coefficient, created_date, created_tantou_id) VALUES (1807, '5253CA4600', 1, GETDATE(), 999);</v>
      </c>
    </row>
    <row r="2410" spans="26:27">
      <c r="Z2410">
        <v>99</v>
      </c>
      <c r="AA2410" t="str">
        <f t="shared" si="9"/>
        <v>INSERT INTO UPK_IKOU.main_masters.mm_buhin_no (data_id, buhin_no, coefficient, created_date, created_tantou_id) VALUES (1808, '5253CA5700', 1, GETDATE(), 999);</v>
      </c>
    </row>
    <row r="2411" spans="26:27">
      <c r="Z2411">
        <v>100</v>
      </c>
      <c r="AA2411" t="str">
        <f t="shared" si="9"/>
        <v>INSERT INTO UPK_IKOU.main_masters.mm_buhin_no (data_id, buhin_no, coefficient, created_date, created_tantou_id) VALUES (1809, '5253CA5800', 1, GETDATE(), 999);</v>
      </c>
    </row>
    <row r="2412" spans="26:27">
      <c r="Z2412">
        <v>101</v>
      </c>
      <c r="AA2412" t="str">
        <f t="shared" si="9"/>
        <v>INSERT INTO UPK_IKOU.main_masters.mm_buhin_no (data_id, buhin_no, coefficient, created_date, created_tantou_id) VALUES (1810, '5253CA6500', 1, GETDATE(), 999);</v>
      </c>
    </row>
    <row r="2413" spans="26:27">
      <c r="Z2413">
        <v>102</v>
      </c>
      <c r="AA2413" t="str">
        <f t="shared" si="9"/>
        <v>INSERT INTO UPK_IKOU.main_masters.mm_buhin_no (data_id, buhin_no, coefficient, created_date, created_tantou_id) VALUES (1811, '5253CA6600', 1, GETDATE(), 999);</v>
      </c>
    </row>
    <row r="2414" spans="26:27">
      <c r="Z2414">
        <v>103</v>
      </c>
      <c r="AA2414" t="str">
        <f t="shared" si="9"/>
        <v>INSERT INTO UPK_IKOU.main_masters.mm_buhin_no (data_id, buhin_no, coefficient, created_date, created_tantou_id) VALUES (1812, '5253CA7300', 1, GETDATE(), 999);</v>
      </c>
    </row>
    <row r="2415" spans="26:27">
      <c r="Z2415">
        <v>104</v>
      </c>
      <c r="AA2415" t="str">
        <f t="shared" si="9"/>
        <v>INSERT INTO UPK_IKOU.main_masters.mm_buhin_no (data_id, buhin_no, coefficient, created_date, created_tantou_id) VALUES (1813, '5253CA7400', 1, GETDATE(), 999);</v>
      </c>
    </row>
    <row r="2416" spans="26:27">
      <c r="Z2416">
        <v>105</v>
      </c>
      <c r="AA2416" t="str">
        <f t="shared" si="9"/>
        <v>INSERT INTO UPK_IKOU.main_masters.mm_buhin_no (data_id, buhin_no, coefficient, created_date, created_tantou_id) VALUES (1814, '5253CA9500', 1, GETDATE(), 999);</v>
      </c>
    </row>
    <row r="2417" spans="26:27">
      <c r="Z2417">
        <v>106</v>
      </c>
      <c r="AA2417" t="str">
        <f t="shared" si="9"/>
        <v>INSERT INTO UPK_IKOU.main_masters.mm_buhin_no (data_id, buhin_no, coefficient, created_date, created_tantou_id) VALUES (1815, '5253CA9600', 1, GETDATE(), 999);</v>
      </c>
    </row>
    <row r="2418" spans="26:27">
      <c r="Z2418">
        <v>107</v>
      </c>
      <c r="AA2418" t="str">
        <f t="shared" si="9"/>
        <v>INSERT INTO UPK_IKOU.main_masters.mm_buhin_no (data_id, buhin_no, coefficient, created_date, created_tantou_id) VALUES (1816, '5253CB3100', 1, GETDATE(), 999);</v>
      </c>
    </row>
    <row r="2419" spans="26:27">
      <c r="Z2419">
        <v>108</v>
      </c>
      <c r="AA2419" t="str">
        <f t="shared" si="9"/>
        <v>INSERT INTO UPK_IKOU.main_masters.mm_buhin_no (data_id, buhin_no, coefficient, created_date, created_tantou_id) VALUES (1817, '5253CB3200', 1, GETDATE(), 999);</v>
      </c>
    </row>
    <row r="2420" spans="26:27">
      <c r="Z2420">
        <v>109</v>
      </c>
      <c r="AA2420" t="str">
        <f t="shared" si="9"/>
        <v>INSERT INTO UPK_IKOU.main_masters.mm_buhin_no (data_id, buhin_no, coefficient, created_date, created_tantou_id) VALUES (1818, '5253CB4700', 1, GETDATE(), 999);</v>
      </c>
    </row>
    <row r="2421" spans="26:27">
      <c r="Z2421">
        <v>110</v>
      </c>
      <c r="AA2421" t="str">
        <f t="shared" si="9"/>
        <v>INSERT INTO UPK_IKOU.main_masters.mm_buhin_no (data_id, buhin_no, coefficient, created_date, created_tantou_id) VALUES (1819, '5253CB4800', 1, GETDATE(), 999);</v>
      </c>
    </row>
    <row r="2422" spans="26:27">
      <c r="Z2422">
        <v>111</v>
      </c>
      <c r="AA2422" t="str">
        <f t="shared" si="9"/>
        <v>INSERT INTO UPK_IKOU.main_masters.mm_buhin_no (data_id, buhin_no, coefficient, created_date, created_tantou_id) VALUES (1820, '5253CC9700', 1, GETDATE(), 999);</v>
      </c>
    </row>
    <row r="2423" spans="26:27">
      <c r="Z2423">
        <v>112</v>
      </c>
      <c r="AA2423" t="str">
        <f t="shared" si="9"/>
        <v>INSERT INTO UPK_IKOU.main_masters.mm_buhin_no (data_id, buhin_no, coefficient, created_date, created_tantou_id) VALUES (1821, '5253CD4100', 1, GETDATE(), 999);</v>
      </c>
    </row>
    <row r="2424" spans="26:27">
      <c r="Z2424">
        <v>113</v>
      </c>
      <c r="AA2424" t="str">
        <f t="shared" si="9"/>
        <v>INSERT INTO UPK_IKOU.main_masters.mm_buhin_no (data_id, buhin_no, coefficient, created_date, created_tantou_id) VALUES (1822, '5253CD4300', 1, GETDATE(), 999);</v>
      </c>
    </row>
    <row r="2425" spans="26:27">
      <c r="Z2425">
        <v>114</v>
      </c>
      <c r="AA2425" t="str">
        <f t="shared" si="9"/>
        <v>INSERT INTO UPK_IKOU.main_masters.mm_buhin_no (data_id, buhin_no, coefficient, created_date, created_tantou_id) VALUES (1823, '5253CD5500', 1, GETDATE(), 999);</v>
      </c>
    </row>
    <row r="2426" spans="26:27">
      <c r="Z2426">
        <v>115</v>
      </c>
      <c r="AA2426" t="str">
        <f t="shared" si="9"/>
        <v>INSERT INTO UPK_IKOU.main_masters.mm_buhin_no (data_id, buhin_no, coefficient, created_date, created_tantou_id) VALUES (1824, '5253CD5600', 1, GETDATE(), 999);</v>
      </c>
    </row>
    <row r="2427" spans="26:27">
      <c r="Z2427">
        <v>116</v>
      </c>
      <c r="AA2427" t="str">
        <f t="shared" si="9"/>
        <v>INSERT INTO UPK_IKOU.main_masters.mm_buhin_no (data_id, buhin_no, coefficient, created_date, created_tantou_id) VALUES (1825, '5253CD6100', 1, GETDATE(), 999);</v>
      </c>
    </row>
    <row r="2428" spans="26:27">
      <c r="Z2428">
        <v>117</v>
      </c>
      <c r="AA2428" t="str">
        <f t="shared" si="9"/>
        <v>INSERT INTO UPK_IKOU.main_masters.mm_buhin_no (data_id, buhin_no, coefficient, created_date, created_tantou_id) VALUES (1826, '5253CD7100', 1, GETDATE(), 999);</v>
      </c>
    </row>
    <row r="2429" spans="26:27">
      <c r="Z2429">
        <v>118</v>
      </c>
      <c r="AA2429" t="str">
        <f t="shared" si="9"/>
        <v>INSERT INTO UPK_IKOU.main_masters.mm_buhin_no (data_id, buhin_no, coefficient, created_date, created_tantou_id) VALUES (1827, '5253CD7200', 1, GETDATE(), 999);</v>
      </c>
    </row>
    <row r="2430" spans="26:27">
      <c r="Z2430">
        <v>119</v>
      </c>
      <c r="AA2430" t="str">
        <f t="shared" si="9"/>
        <v>INSERT INTO UPK_IKOU.main_masters.mm_buhin_no (data_id, buhin_no, coefficient, created_date, created_tantou_id) VALUES (1828, '5253C0100BL', 1, GETDATE(), 999);</v>
      </c>
    </row>
    <row r="2431" spans="26:27">
      <c r="Z2431">
        <v>120</v>
      </c>
      <c r="AA2431" t="str">
        <f t="shared" si="9"/>
        <v>INSERT INTO UPK_IKOU.main_masters.mm_buhin_no (data_id, buhin_no, coefficient, created_date, created_tantou_id) VALUES (1829, '5253CF0200', 1, GETDATE(), 999);</v>
      </c>
    </row>
    <row r="2432" spans="26:27">
      <c r="Z2432">
        <v>121</v>
      </c>
      <c r="AA2432" t="str">
        <f t="shared" si="9"/>
        <v>INSERT INTO UPK_IKOU.main_masters.mm_buhin_no (data_id, buhin_no, coefficient, created_date, created_tantou_id) VALUES (1830, '5253CG9700', 1, GETDATE(), 999);</v>
      </c>
    </row>
    <row r="2433" spans="26:27">
      <c r="Z2433">
        <v>122</v>
      </c>
      <c r="AA2433" t="str">
        <f t="shared" si="9"/>
        <v>INSERT INTO UPK_IKOU.main_masters.mm_buhin_no (data_id, buhin_no, coefficient, created_date, created_tantou_id) VALUES (1831, '5253CJ1700', 1, GETDATE(), 999);</v>
      </c>
    </row>
    <row r="2434" spans="26:27">
      <c r="Z2434">
        <v>123</v>
      </c>
      <c r="AA2434" t="str">
        <f t="shared" si="9"/>
        <v>INSERT INTO UPK_IKOU.main_masters.mm_buhin_no (data_id, buhin_no, coefficient, created_date, created_tantou_id) VALUES (1832, '5253CJ1800', 1, GETDATE(), 999);</v>
      </c>
    </row>
    <row r="2435" spans="26:27">
      <c r="Z2435">
        <v>124</v>
      </c>
      <c r="AA2435" t="str">
        <f t="shared" si="9"/>
        <v>INSERT INTO UPK_IKOU.main_masters.mm_buhin_no (data_id, buhin_no, coefficient, created_date, created_tantou_id) VALUES (1833, '5253CJ2100', 1, GETDATE(), 999);</v>
      </c>
    </row>
    <row r="2436" spans="26:27">
      <c r="Z2436">
        <v>125</v>
      </c>
      <c r="AA2436" t="str">
        <f t="shared" si="9"/>
        <v>INSERT INTO UPK_IKOU.main_masters.mm_buhin_no (data_id, buhin_no, coefficient, created_date, created_tantou_id) VALUES (1834, '5253CJ2200', 1, GETDATE(), 999);</v>
      </c>
    </row>
    <row r="2437" spans="26:27">
      <c r="Z2437">
        <v>126</v>
      </c>
      <c r="AA2437" t="str">
        <f t="shared" si="9"/>
        <v>INSERT INTO UPK_IKOU.main_masters.mm_buhin_no (data_id, buhin_no, coefficient, created_date, created_tantou_id) VALUES (1835, '5253CJ9700', 1, GETDATE(), 999);</v>
      </c>
    </row>
    <row r="2438" spans="26:27">
      <c r="Z2438">
        <v>127</v>
      </c>
      <c r="AA2438" t="str">
        <f t="shared" si="9"/>
        <v>INSERT INTO UPK_IKOU.main_masters.mm_buhin_no (data_id, buhin_no, coefficient, created_date, created_tantou_id) VALUES (1836, '5253CJ9800', 1, GETDATE(), 999);</v>
      </c>
    </row>
    <row r="2439" spans="26:27">
      <c r="Z2439">
        <v>128</v>
      </c>
      <c r="AA2439" t="str">
        <f t="shared" si="9"/>
        <v>INSERT INTO UPK_IKOU.main_masters.mm_buhin_no (data_id, buhin_no, coefficient, created_date, created_tantou_id) VALUES (1837, '5253CK0900', 1, GETDATE(), 999);</v>
      </c>
    </row>
    <row r="2440" spans="26:27">
      <c r="Z2440">
        <v>129</v>
      </c>
      <c r="AA2440" t="str">
        <f t="shared" si="9"/>
        <v>INSERT INTO UPK_IKOU.main_masters.mm_buhin_no (data_id, buhin_no, coefficient, created_date, created_tantou_id) VALUES (1838, '5253CK1000', 1, GETDATE(), 999);</v>
      </c>
    </row>
    <row r="2441" spans="26:27">
      <c r="Z2441">
        <v>130</v>
      </c>
      <c r="AA2441" t="str">
        <f t="shared" ref="AA2441:AA2504" si="10">$Y$2310&amp;AA721&amp;", '"&amp;TRIM(AB721)&amp;"', "&amp;AC721&amp;", GETDATE(), 999);"</f>
        <v>INSERT INTO UPK_IKOU.main_masters.mm_buhin_no (data_id, buhin_no, coefficient, created_date, created_tantou_id) VALUES (1839, '5253CK2900', 1, GETDATE(), 999);</v>
      </c>
    </row>
    <row r="2442" spans="26:27">
      <c r="Z2442">
        <v>131</v>
      </c>
      <c r="AA2442" t="str">
        <f t="shared" si="10"/>
        <v>INSERT INTO UPK_IKOU.main_masters.mm_buhin_no (data_id, buhin_no, coefficient, created_date, created_tantou_id) VALUES (1840, '5253CK3000', 1, GETDATE(), 999);</v>
      </c>
    </row>
    <row r="2443" spans="26:27">
      <c r="Z2443">
        <v>132</v>
      </c>
      <c r="AA2443" t="str">
        <f t="shared" si="10"/>
        <v>INSERT INTO UPK_IKOU.main_masters.mm_buhin_no (data_id, buhin_no, coefficient, created_date, created_tantou_id) VALUES (1841, '5253CQ4100', 1, GETDATE(), 999);</v>
      </c>
    </row>
    <row r="2444" spans="26:27">
      <c r="Z2444">
        <v>133</v>
      </c>
      <c r="AA2444" t="str">
        <f t="shared" si="10"/>
        <v>INSERT INTO UPK_IKOU.main_masters.mm_buhin_no (data_id, buhin_no, coefficient, created_date, created_tantou_id) VALUES (1842, '5253CQ4200', 1, GETDATE(), 999);</v>
      </c>
    </row>
    <row r="2445" spans="26:27">
      <c r="Z2445">
        <v>134</v>
      </c>
      <c r="AA2445" t="str">
        <f t="shared" si="10"/>
        <v>INSERT INTO UPK_IKOU.main_masters.mm_buhin_no (data_id, buhin_no, coefficient, created_date, created_tantou_id) VALUES (1843, '5253CQ4300', 1, GETDATE(), 999);</v>
      </c>
    </row>
    <row r="2446" spans="26:27">
      <c r="Z2446">
        <v>135</v>
      </c>
      <c r="AA2446" t="str">
        <f t="shared" si="10"/>
        <v>INSERT INTO UPK_IKOU.main_masters.mm_buhin_no (data_id, buhin_no, coefficient, created_date, created_tantou_id) VALUES (1844, '5253CS6800', 1, GETDATE(), 999);</v>
      </c>
    </row>
    <row r="2447" spans="26:27">
      <c r="Z2447">
        <v>136</v>
      </c>
      <c r="AA2447" t="str">
        <f t="shared" si="10"/>
        <v>INSERT INTO UPK_IKOU.main_masters.mm_buhin_no (data_id, buhin_no, coefficient, created_date, created_tantou_id) VALUES (1845, '53216B217101', 1, GETDATE(), 999);</v>
      </c>
    </row>
    <row r="2448" spans="26:27">
      <c r="Z2448">
        <v>137</v>
      </c>
      <c r="AA2448" t="str">
        <f t="shared" si="10"/>
        <v>INSERT INTO UPK_IKOU.main_masters.mm_buhin_no (data_id, buhin_no, coefficient, created_date, created_tantou_id) VALUES (1846, '542723XA0A', 1, GETDATE(), 999);</v>
      </c>
    </row>
    <row r="2449" spans="26:27">
      <c r="Z2449">
        <v>138</v>
      </c>
      <c r="AA2449" t="str">
        <f t="shared" si="10"/>
        <v>INSERT INTO UPK_IKOU.main_masters.mm_buhin_no (data_id, buhin_no, coefficient, created_date, created_tantou_id) VALUES (1847, '542733XA0A', 1, GETDATE(), 999);</v>
      </c>
    </row>
    <row r="2450" spans="26:27">
      <c r="Z2450">
        <v>139</v>
      </c>
      <c r="AA2450" t="str">
        <f t="shared" si="10"/>
        <v>INSERT INTO UPK_IKOU.main_masters.mm_buhin_no (data_id, buhin_no, coefficient, created_date, created_tantou_id) VALUES (1848, '542923XA0A', 1, GETDATE(), 999);</v>
      </c>
    </row>
    <row r="2451" spans="26:27">
      <c r="Z2451">
        <v>140</v>
      </c>
      <c r="AA2451" t="str">
        <f t="shared" si="10"/>
        <v>INSERT INTO UPK_IKOU.main_masters.mm_buhin_no (data_id, buhin_no, coefficient, created_date, created_tantou_id) VALUES (1849, '542933XA0A', 1, GETDATE(), 999);</v>
      </c>
    </row>
    <row r="2452" spans="26:27">
      <c r="Z2452">
        <v>141</v>
      </c>
      <c r="AA2452" t="str">
        <f t="shared" si="10"/>
        <v>INSERT INTO UPK_IKOU.main_masters.mm_buhin_no (data_id, buhin_no, coefficient, created_date, created_tantou_id) VALUES (1850, '542945YJ0A', 1, GETDATE(), 999);</v>
      </c>
    </row>
    <row r="2453" spans="26:27">
      <c r="Z2453">
        <v>142</v>
      </c>
      <c r="AA2453" t="str">
        <f t="shared" si="10"/>
        <v>INSERT INTO UPK_IKOU.main_masters.mm_buhin_no (data_id, buhin_no, coefficient, created_date, created_tantou_id) VALUES (1851, '542953XA0A', 1, GETDATE(), 999);</v>
      </c>
    </row>
    <row r="2454" spans="26:27">
      <c r="Z2454">
        <v>143</v>
      </c>
      <c r="AA2454" t="str">
        <f t="shared" si="10"/>
        <v>INSERT INTO UPK_IKOU.main_masters.mm_buhin_no (data_id, buhin_no, coefficient, created_date, created_tantou_id) VALUES (1852, '547240W00001', 1, GETDATE(), 999);</v>
      </c>
    </row>
    <row r="2455" spans="26:27">
      <c r="Z2455">
        <v>144</v>
      </c>
      <c r="AA2455" t="str">
        <f t="shared" si="10"/>
        <v>INSERT INTO UPK_IKOU.main_masters.mm_buhin_no (data_id, buhin_no, coefficient, created_date, created_tantou_id) VALUES (1853, '547340W00001', 1, GETDATE(), 999);</v>
      </c>
    </row>
    <row r="2456" spans="26:27">
      <c r="Z2456">
        <v>145</v>
      </c>
      <c r="AA2456" t="str">
        <f t="shared" si="10"/>
        <v>INSERT INTO UPK_IKOU.main_masters.mm_buhin_no (data_id, buhin_no, coefficient, created_date, created_tantou_id) VALUES (1854, '57131B5011', 1, GETDATE(), 999);</v>
      </c>
    </row>
    <row r="2457" spans="26:27">
      <c r="Z2457">
        <v>146</v>
      </c>
      <c r="AA2457" t="str">
        <f t="shared" si="10"/>
        <v>INSERT INTO UPK_IKOU.main_masters.mm_buhin_no (data_id, buhin_no, coefficient, created_date, created_tantou_id) VALUES (1855, '57131B5020', 1, GETDATE(), 999);</v>
      </c>
    </row>
    <row r="2458" spans="26:27">
      <c r="Z2458">
        <v>147</v>
      </c>
      <c r="AA2458" t="str">
        <f t="shared" si="10"/>
        <v>INSERT INTO UPK_IKOU.main_masters.mm_buhin_no (data_id, buhin_no, coefficient, created_date, created_tantou_id) VALUES (1856, '57132B5011', 1, GETDATE(), 999);</v>
      </c>
    </row>
    <row r="2459" spans="26:27">
      <c r="Z2459">
        <v>148</v>
      </c>
      <c r="AA2459" t="str">
        <f t="shared" si="10"/>
        <v>INSERT INTO UPK_IKOU.main_masters.mm_buhin_no (data_id, buhin_no, coefficient, created_date, created_tantou_id) VALUES (1857, '57132B5020', 1, GETDATE(), 999);</v>
      </c>
    </row>
    <row r="2460" spans="26:27">
      <c r="Z2460">
        <v>149</v>
      </c>
      <c r="AA2460" t="str">
        <f t="shared" si="10"/>
        <v>INSERT INTO UPK_IKOU.main_masters.mm_buhin_no (data_id, buhin_no, coefficient, created_date, created_tantou_id) VALUES (1858, '61137B5010', 1, GETDATE(), 999);</v>
      </c>
    </row>
    <row r="2461" spans="26:27">
      <c r="Z2461">
        <v>150</v>
      </c>
      <c r="AA2461" t="str">
        <f t="shared" si="10"/>
        <v>INSERT INTO UPK_IKOU.main_masters.mm_buhin_no (data_id, buhin_no, coefficient, created_date, created_tantou_id) VALUES (1859, '61138B5010', 1, GETDATE(), 999);</v>
      </c>
    </row>
    <row r="2462" spans="26:27">
      <c r="Z2462">
        <v>151</v>
      </c>
      <c r="AA2462" t="str">
        <f t="shared" si="10"/>
        <v>INSERT INTO UPK_IKOU.main_masters.mm_buhin_no (data_id, buhin_no, coefficient, created_date, created_tantou_id) VALUES (1860, '61161B5010', 1, GETDATE(), 999);</v>
      </c>
    </row>
    <row r="2463" spans="26:27">
      <c r="Z2463">
        <v>152</v>
      </c>
      <c r="AA2463" t="str">
        <f t="shared" si="10"/>
        <v>INSERT INTO UPK_IKOU.main_masters.mm_buhin_no (data_id, buhin_no, coefficient, created_date, created_tantou_id) VALUES (1861, '61161B5030', 1, GETDATE(), 999);</v>
      </c>
    </row>
    <row r="2464" spans="26:27">
      <c r="Z2464">
        <v>153</v>
      </c>
      <c r="AA2464" t="str">
        <f t="shared" si="10"/>
        <v>INSERT INTO UPK_IKOU.main_masters.mm_buhin_no (data_id, buhin_no, coefficient, created_date, created_tantou_id) VALUES (1862, '61162B5010', 1, GETDATE(), 999);</v>
      </c>
    </row>
    <row r="2465" spans="26:27">
      <c r="Z2465">
        <v>154</v>
      </c>
      <c r="AA2465" t="str">
        <f t="shared" si="10"/>
        <v>INSERT INTO UPK_IKOU.main_masters.mm_buhin_no (data_id, buhin_no, coefficient, created_date, created_tantou_id) VALUES (1863, '61162B5030', 1, GETDATE(), 999);</v>
      </c>
    </row>
    <row r="2466" spans="26:27">
      <c r="Z2466">
        <v>155</v>
      </c>
      <c r="AA2466" t="str">
        <f t="shared" si="10"/>
        <v>INSERT INTO UPK_IKOU.main_masters.mm_buhin_no (data_id, buhin_no, coefficient, created_date, created_tantou_id) VALUES (1864, '61175B5010', 1, GETDATE(), 999);</v>
      </c>
    </row>
    <row r="2467" spans="26:27">
      <c r="Z2467">
        <v>156</v>
      </c>
      <c r="AA2467" t="str">
        <f t="shared" si="10"/>
        <v>INSERT INTO UPK_IKOU.main_masters.mm_buhin_no (data_id, buhin_no, coefficient, created_date, created_tantou_id) VALUES (1865, '61176B5010', 1, GETDATE(), 999);</v>
      </c>
    </row>
    <row r="2468" spans="26:27">
      <c r="Z2468">
        <v>157</v>
      </c>
      <c r="AA2468" t="str">
        <f t="shared" si="10"/>
        <v>INSERT INTO UPK_IKOU.main_masters.mm_buhin_no (data_id, buhin_no, coefficient, created_date, created_tantou_id) VALUES (1866, '612123XA0A', 1, GETDATE(), 999);</v>
      </c>
    </row>
    <row r="2469" spans="26:27">
      <c r="Z2469">
        <v>158</v>
      </c>
      <c r="AA2469" t="str">
        <f t="shared" si="10"/>
        <v>INSERT INTO UPK_IKOU.main_masters.mm_buhin_no (data_id, buhin_no, coefficient, created_date, created_tantou_id) VALUES (1867, '612133XA0A', 1, GETDATE(), 999);</v>
      </c>
    </row>
    <row r="2470" spans="26:27">
      <c r="Z2470">
        <v>159</v>
      </c>
      <c r="AA2470" t="str">
        <f t="shared" si="10"/>
        <v>INSERT INTO UPK_IKOU.main_masters.mm_buhin_no (data_id, buhin_no, coefficient, created_date, created_tantou_id) VALUES (1869, '612133XE0A', 1, GETDATE(), 999);</v>
      </c>
    </row>
    <row r="2471" spans="26:27">
      <c r="Z2471">
        <v>160</v>
      </c>
      <c r="AA2471" t="str">
        <f t="shared" si="10"/>
        <v>INSERT INTO UPK_IKOU.main_masters.mm_buhin_no (data_id, buhin_no, coefficient, created_date, created_tantou_id) VALUES (1870, '612123XA2A', 1, GETDATE(), 999);</v>
      </c>
    </row>
    <row r="2472" spans="26:27">
      <c r="Z2472">
        <v>161</v>
      </c>
      <c r="AA2472" t="str">
        <f t="shared" si="10"/>
        <v>INSERT INTO UPK_IKOU.main_masters.mm_buhin_no (data_id, buhin_no, coefficient, created_date, created_tantou_id) VALUES (1871, '612133XA2A', 1, GETDATE(), 999);</v>
      </c>
    </row>
    <row r="2473" spans="26:27">
      <c r="Z2473">
        <v>162</v>
      </c>
      <c r="AA2473" t="str">
        <f t="shared" si="10"/>
        <v>INSERT INTO UPK_IKOU.main_masters.mm_buhin_no (data_id, buhin_no, coefficient, created_date, created_tantou_id) VALUES (1872, '612123XE2A', 1, GETDATE(), 999);</v>
      </c>
    </row>
    <row r="2474" spans="26:27">
      <c r="Z2474">
        <v>163</v>
      </c>
      <c r="AA2474" t="str">
        <f t="shared" si="10"/>
        <v>INSERT INTO UPK_IKOU.main_masters.mm_buhin_no (data_id, buhin_no, coefficient, created_date, created_tantou_id) VALUES (1874, '61231B5010', 1, GETDATE(), 999);</v>
      </c>
    </row>
    <row r="2475" spans="26:27">
      <c r="Z2475">
        <v>164</v>
      </c>
      <c r="AA2475" t="str">
        <f t="shared" si="10"/>
        <v>INSERT INTO UPK_IKOU.main_masters.mm_buhin_no (data_id, buhin_no, coefficient, created_date, created_tantou_id) VALUES (1875, '61232B5010', 1, GETDATE(), 999);</v>
      </c>
    </row>
    <row r="2476" spans="26:27">
      <c r="Z2476">
        <v>165</v>
      </c>
      <c r="AA2476" t="str">
        <f t="shared" si="10"/>
        <v>INSERT INTO UPK_IKOU.main_masters.mm_buhin_no (data_id, buhin_no, coefficient, created_date, created_tantou_id) VALUES (1876, '61231B5020', 1, GETDATE(), 999);</v>
      </c>
    </row>
    <row r="2477" spans="26:27">
      <c r="Z2477">
        <v>166</v>
      </c>
      <c r="AA2477" t="str">
        <f t="shared" si="10"/>
        <v>INSERT INTO UPK_IKOU.main_masters.mm_buhin_no (data_id, buhin_no, coefficient, created_date, created_tantou_id) VALUES (1877, '61232B5020', 1, GETDATE(), 999);</v>
      </c>
    </row>
    <row r="2478" spans="26:27">
      <c r="Z2478">
        <v>167</v>
      </c>
      <c r="AA2478" t="str">
        <f t="shared" si="10"/>
        <v>INSERT INTO UPK_IKOU.main_masters.mm_buhin_no (data_id, buhin_no, coefficient, created_date, created_tantou_id) VALUES (1878, '61231B5020-B', 1, GETDATE(), 999);</v>
      </c>
    </row>
    <row r="2479" spans="26:27">
      <c r="Z2479">
        <v>168</v>
      </c>
      <c r="AA2479" t="str">
        <f t="shared" si="10"/>
        <v>INSERT INTO UPK_IKOU.main_masters.mm_buhin_no (data_id, buhin_no, coefficient, created_date, created_tantou_id) VALUES (1879, '61232B5020-B', 1, GETDATE(), 999);</v>
      </c>
    </row>
    <row r="2480" spans="26:27">
      <c r="Z2480">
        <v>169</v>
      </c>
      <c r="AA2480" t="str">
        <f t="shared" si="10"/>
        <v>INSERT INTO UPK_IKOU.main_masters.mm_buhin_no (data_id, buhin_no, coefficient, created_date, created_tantou_id) VALUES (1880, '61231B5030', 1, GETDATE(), 999);</v>
      </c>
    </row>
    <row r="2481" spans="26:27">
      <c r="Z2481">
        <v>170</v>
      </c>
      <c r="AA2481" t="str">
        <f t="shared" si="10"/>
        <v>INSERT INTO UPK_IKOU.main_masters.mm_buhin_no (data_id, buhin_no, coefficient, created_date, created_tantou_id) VALUES (1881, '61232B5030', 1, GETDATE(), 999);</v>
      </c>
    </row>
    <row r="2482" spans="26:27">
      <c r="Z2482">
        <v>171</v>
      </c>
      <c r="AA2482" t="str">
        <f t="shared" si="10"/>
        <v>INSERT INTO UPK_IKOU.main_masters.mm_buhin_no (data_id, buhin_no, coefficient, created_date, created_tantou_id) VALUES (1882, '61413B5010', 1, GETDATE(), 999);</v>
      </c>
    </row>
    <row r="2483" spans="26:27">
      <c r="Z2483">
        <v>172</v>
      </c>
      <c r="AA2483" t="str">
        <f t="shared" si="10"/>
        <v>INSERT INTO UPK_IKOU.main_masters.mm_buhin_no (data_id, buhin_no, coefficient, created_date, created_tantou_id) VALUES (1883, '61414B5010', 1, GETDATE(), 999);</v>
      </c>
    </row>
    <row r="2484" spans="26:27">
      <c r="Z2484">
        <v>173</v>
      </c>
      <c r="AA2484" t="str">
        <f t="shared" si="10"/>
        <v>INSERT INTO UPK_IKOU.main_masters.mm_buhin_no (data_id, buhin_no, coefficient, created_date, created_tantou_id) VALUES (1884, '62030EQ30001', 1, GETDATE(), 999);</v>
      </c>
    </row>
    <row r="2485" spans="26:27">
      <c r="Z2485">
        <v>174</v>
      </c>
      <c r="AA2485" t="str">
        <f t="shared" si="10"/>
        <v>INSERT INTO UPK_IKOU.main_masters.mm_buhin_no (data_id, buhin_no, coefficient, created_date, created_tantou_id) VALUES (1885, '620326N000-B', 1, GETDATE(), 999);</v>
      </c>
    </row>
    <row r="2486" spans="26:27">
      <c r="Z2486">
        <v>175</v>
      </c>
      <c r="AA2486" t="str">
        <f t="shared" si="10"/>
        <v>INSERT INTO UPK_IKOU.main_masters.mm_buhin_no (data_id, buhin_no, coefficient, created_date, created_tantou_id) VALUES (1886, '620368H700', 1, GETDATE(), 999);</v>
      </c>
    </row>
    <row r="2487" spans="26:27">
      <c r="Z2487">
        <v>176</v>
      </c>
      <c r="AA2487" t="str">
        <f t="shared" si="10"/>
        <v>INSERT INTO UPK_IKOU.main_masters.mm_buhin_no (data_id, buhin_no, coefficient, created_date, created_tantou_id) VALUES (1887, '620388H710', 1, GETDATE(), 999);</v>
      </c>
    </row>
    <row r="2488" spans="26:27">
      <c r="Z2488">
        <v>177</v>
      </c>
      <c r="AA2488" t="str">
        <f t="shared" si="10"/>
        <v>INSERT INTO UPK_IKOU.main_masters.mm_buhin_no (data_id, buhin_no, coefficient, created_date, created_tantou_id) VALUES (1888, '622400M010', 1, GETDATE(), 999);</v>
      </c>
    </row>
    <row r="2489" spans="26:27">
      <c r="Z2489">
        <v>178</v>
      </c>
      <c r="AA2489" t="str">
        <f t="shared" si="10"/>
        <v>INSERT INTO UPK_IKOU.main_masters.mm_buhin_no (data_id, buhin_no, coefficient, created_date, created_tantou_id) VALUES (1889, '622404M500', 1, GETDATE(), 999);</v>
      </c>
    </row>
    <row r="2490" spans="26:27">
      <c r="Z2490">
        <v>179</v>
      </c>
      <c r="AA2490" t="str">
        <f t="shared" si="10"/>
        <v>INSERT INTO UPK_IKOU.main_masters.mm_buhin_no (data_id, buhin_no, coefficient, created_date, created_tantou_id) VALUES (1890, '625123VA3A', 1, GETDATE(), 999);</v>
      </c>
    </row>
    <row r="2491" spans="26:27">
      <c r="Z2491">
        <v>180</v>
      </c>
      <c r="AA2491" t="str">
        <f t="shared" si="10"/>
        <v>INSERT INTO UPK_IKOU.main_masters.mm_buhin_no (data_id, buhin_no, coefficient, created_date, created_tantou_id) VALUES (1891, '625124U000', 1, GETDATE(), 999);</v>
      </c>
    </row>
    <row r="2492" spans="26:27">
      <c r="Z2492">
        <v>181</v>
      </c>
      <c r="AA2492" t="str">
        <f t="shared" si="10"/>
        <v>INSERT INTO UPK_IKOU.main_masters.mm_buhin_no (data_id, buhin_no, coefficient, created_date, created_tantou_id) VALUES (1892, '625125WK0A', 1, GETDATE(), 999);</v>
      </c>
    </row>
    <row r="2493" spans="26:27">
      <c r="Z2493">
        <v>182</v>
      </c>
      <c r="AA2493" t="str">
        <f t="shared" si="10"/>
        <v>INSERT INTO UPK_IKOU.main_masters.mm_buhin_no (data_id, buhin_no, coefficient, created_date, created_tantou_id) VALUES (1893, '6251265F00', 1, GETDATE(), 999);</v>
      </c>
    </row>
    <row r="2494" spans="26:27">
      <c r="Z2494">
        <v>183</v>
      </c>
      <c r="AA2494" t="str">
        <f t="shared" si="10"/>
        <v>INSERT INTO UPK_IKOU.main_masters.mm_buhin_no (data_id, buhin_no, coefficient, created_date, created_tantou_id) VALUES (1894, '6251285F00', 1, GETDATE(), 999);</v>
      </c>
    </row>
    <row r="2495" spans="26:27">
      <c r="Z2495">
        <v>184</v>
      </c>
      <c r="AA2495" t="str">
        <f t="shared" si="10"/>
        <v>INSERT INTO UPK_IKOU.main_masters.mm_buhin_no (data_id, buhin_no, coefficient, created_date, created_tantou_id) VALUES (1895, '62512AU00001', 1, GETDATE(), 999);</v>
      </c>
    </row>
    <row r="2496" spans="26:27">
      <c r="Z2496">
        <v>185</v>
      </c>
      <c r="AA2496" t="str">
        <f t="shared" si="10"/>
        <v>INSERT INTO UPK_IKOU.main_masters.mm_buhin_no (data_id, buhin_no, coefficient, created_date, created_tantou_id) VALUES (1896, '625163VA3A', 1, GETDATE(), 999);</v>
      </c>
    </row>
    <row r="2497" spans="26:27">
      <c r="Z2497">
        <v>186</v>
      </c>
      <c r="AA2497" t="str">
        <f t="shared" si="10"/>
        <v>INSERT INTO UPK_IKOU.main_masters.mm_buhin_no (data_id, buhin_no, coefficient, created_date, created_tantou_id) VALUES (1897, '625164CB0A', 1, GETDATE(), 999);</v>
      </c>
    </row>
    <row r="2498" spans="26:27">
      <c r="Z2498">
        <v>187</v>
      </c>
      <c r="AA2498" t="str">
        <f t="shared" si="10"/>
        <v>INSERT INTO UPK_IKOU.main_masters.mm_buhin_no (data_id, buhin_no, coefficient, created_date, created_tantou_id) VALUES (1898, '625166MA0A', 1, GETDATE(), 999);</v>
      </c>
    </row>
    <row r="2499" spans="26:27">
      <c r="Z2499">
        <v>188</v>
      </c>
      <c r="AA2499" t="str">
        <f t="shared" si="10"/>
        <v>INSERT INTO UPK_IKOU.main_masters.mm_buhin_no (data_id, buhin_no, coefficient, created_date, created_tantou_id) VALUES (1899, '625181JA0A', 1, GETDATE(), 999);</v>
      </c>
    </row>
    <row r="2500" spans="26:27">
      <c r="Z2500">
        <v>189</v>
      </c>
      <c r="AA2500" t="str">
        <f t="shared" si="10"/>
        <v>INSERT INTO UPK_IKOU.main_masters.mm_buhin_no (data_id, buhin_no, coefficient, created_date, created_tantou_id) VALUES (1900, '625181JB0A', 1, GETDATE(), 999);</v>
      </c>
    </row>
    <row r="2501" spans="26:27">
      <c r="Z2501">
        <v>190</v>
      </c>
      <c r="AA2501" t="str">
        <f t="shared" si="10"/>
        <v>INSERT INTO UPK_IKOU.main_masters.mm_buhin_no (data_id, buhin_no, coefficient, created_date, created_tantou_id) VALUES (1901, '625186RA0A', 1, GETDATE(), 999);</v>
      </c>
    </row>
    <row r="2502" spans="26:27">
      <c r="Z2502">
        <v>191</v>
      </c>
      <c r="AA2502" t="str">
        <f t="shared" si="10"/>
        <v>INSERT INTO UPK_IKOU.main_masters.mm_buhin_no (data_id, buhin_no, coefficient, created_date, created_tantou_id) VALUES (1902, '625196RA0A', 1, GETDATE(), 999);</v>
      </c>
    </row>
    <row r="2503" spans="26:27">
      <c r="Z2503">
        <v>192</v>
      </c>
      <c r="AA2503" t="str">
        <f t="shared" si="10"/>
        <v>INSERT INTO UPK_IKOU.main_masters.mm_buhin_no (data_id, buhin_no, coefficient, created_date, created_tantou_id) VALUES (1903, '625191JA0A', 1, GETDATE(), 999);</v>
      </c>
    </row>
    <row r="2504" spans="26:27">
      <c r="Z2504">
        <v>193</v>
      </c>
      <c r="AA2504" t="str">
        <f t="shared" si="10"/>
        <v>INSERT INTO UPK_IKOU.main_masters.mm_buhin_no (data_id, buhin_no, coefficient, created_date, created_tantou_id) VALUES (1904, '625191JB0A', 1, GETDATE(), 999);</v>
      </c>
    </row>
    <row r="2505" spans="26:27">
      <c r="Z2505">
        <v>194</v>
      </c>
      <c r="AA2505" t="str">
        <f t="shared" ref="AA2505:AA2568" si="11">$Y$2310&amp;AA785&amp;", '"&amp;TRIM(AB785)&amp;"', "&amp;AC785&amp;", GETDATE(), 999);"</f>
        <v>INSERT INTO UPK_IKOU.main_masters.mm_buhin_no (data_id, buhin_no, coefficient, created_date, created_tantou_id) VALUES (1905, '625221LA5A', 1, GETDATE(), 999);</v>
      </c>
    </row>
    <row r="2506" spans="26:27">
      <c r="Z2506">
        <v>195</v>
      </c>
      <c r="AA2506" t="str">
        <f t="shared" si="11"/>
        <v>INSERT INTO UPK_IKOU.main_masters.mm_buhin_no (data_id, buhin_no, coefficient, created_date, created_tantou_id) VALUES (1906, '625221VA0A', 1, GETDATE(), 999);</v>
      </c>
    </row>
    <row r="2507" spans="26:27">
      <c r="Z2507">
        <v>196</v>
      </c>
      <c r="AA2507" t="str">
        <f t="shared" si="11"/>
        <v>INSERT INTO UPK_IKOU.main_masters.mm_buhin_no (data_id, buhin_no, coefficient, created_date, created_tantou_id) VALUES (1907, '625220W000', 1, GETDATE(), 999);</v>
      </c>
    </row>
    <row r="2508" spans="26:27">
      <c r="Z2508">
        <v>197</v>
      </c>
      <c r="AA2508" t="str">
        <f t="shared" si="11"/>
        <v>INSERT INTO UPK_IKOU.main_masters.mm_buhin_no (data_id, buhin_no, coefficient, created_date, created_tantou_id) VALUES (1908, '625230W000', 1, GETDATE(), 999);</v>
      </c>
    </row>
    <row r="2509" spans="26:27">
      <c r="Z2509">
        <v>198</v>
      </c>
      <c r="AA2509" t="str">
        <f t="shared" si="11"/>
        <v>INSERT INTO UPK_IKOU.main_masters.mm_buhin_no (data_id, buhin_no, coefficient, created_date, created_tantou_id) VALUES (1909, '625221LA0A', 1, GETDATE(), 999);</v>
      </c>
    </row>
    <row r="2510" spans="26:27">
      <c r="Z2510">
        <v>199</v>
      </c>
      <c r="AA2510" t="str">
        <f t="shared" si="11"/>
        <v>INSERT INTO UPK_IKOU.main_masters.mm_buhin_no (data_id, buhin_no, coefficient, created_date, created_tantou_id) VALUES (1910, '625231LA0A', 1, GETDATE(), 999);</v>
      </c>
    </row>
    <row r="2511" spans="26:27">
      <c r="Z2511">
        <v>200</v>
      </c>
      <c r="AA2511" t="str">
        <f t="shared" si="11"/>
        <v>INSERT INTO UPK_IKOU.main_masters.mm_buhin_no (data_id, buhin_no, coefficient, created_date, created_tantou_id) VALUES (1911, '625223VA0A', 1, GETDATE(), 999);</v>
      </c>
    </row>
    <row r="2512" spans="26:27">
      <c r="Z2512">
        <v>201</v>
      </c>
      <c r="AA2512" t="str">
        <f t="shared" si="11"/>
        <v>INSERT INTO UPK_IKOU.main_masters.mm_buhin_no (data_id, buhin_no, coefficient, created_date, created_tantou_id) VALUES (1912, '625233VA0A', 1, GETDATE(), 999);</v>
      </c>
    </row>
    <row r="2513" spans="26:27">
      <c r="Z2513">
        <v>202</v>
      </c>
      <c r="AA2513" t="str">
        <f t="shared" si="11"/>
        <v>INSERT INTO UPK_IKOU.main_masters.mm_buhin_no (data_id, buhin_no, coefficient, created_date, created_tantou_id) VALUES (1913, '625224U000', 1, GETDATE(), 999);</v>
      </c>
    </row>
    <row r="2514" spans="26:27">
      <c r="Z2514">
        <v>203</v>
      </c>
      <c r="AA2514" t="str">
        <f t="shared" si="11"/>
        <v>INSERT INTO UPK_IKOU.main_masters.mm_buhin_no (data_id, buhin_no, coefficient, created_date, created_tantou_id) VALUES (1914, '625234U000', 1, GETDATE(), 999);</v>
      </c>
    </row>
    <row r="2515" spans="26:27">
      <c r="Z2515">
        <v>204</v>
      </c>
      <c r="AA2515" t="str">
        <f t="shared" si="11"/>
        <v>INSERT INTO UPK_IKOU.main_masters.mm_buhin_no (data_id, buhin_no, coefficient, created_date, created_tantou_id) VALUES (1915, '625225TA0A', 1, GETDATE(), 999);</v>
      </c>
    </row>
    <row r="2516" spans="26:27">
      <c r="Z2516">
        <v>205</v>
      </c>
      <c r="AA2516" t="str">
        <f t="shared" si="11"/>
        <v>INSERT INTO UPK_IKOU.main_masters.mm_buhin_no (data_id, buhin_no, coefficient, created_date, created_tantou_id) VALUES (1916, '625235TA0A', 1, GETDATE(), 999);</v>
      </c>
    </row>
    <row r="2517" spans="26:27">
      <c r="Z2517">
        <v>206</v>
      </c>
      <c r="AA2517" t="str">
        <f t="shared" si="11"/>
        <v>INSERT INTO UPK_IKOU.main_masters.mm_buhin_no (data_id, buhin_no, coefficient, created_date, created_tantou_id) VALUES (1917, '6252280F00', 1, GETDATE(), 999);</v>
      </c>
    </row>
    <row r="2518" spans="26:27">
      <c r="Z2518">
        <v>207</v>
      </c>
      <c r="AA2518" t="str">
        <f t="shared" si="11"/>
        <v>INSERT INTO UPK_IKOU.main_masters.mm_buhin_no (data_id, buhin_no, coefficient, created_date, created_tantou_id) VALUES (1918, '6252380F00', 1, GETDATE(), 999);</v>
      </c>
    </row>
    <row r="2519" spans="26:27">
      <c r="Z2519">
        <v>208</v>
      </c>
      <c r="AA2519" t="str">
        <f t="shared" si="11"/>
        <v>INSERT INTO UPK_IKOU.main_masters.mm_buhin_no (data_id, buhin_no, coefficient, created_date, created_tantou_id) VALUES (1919, '6252285F00', 1, GETDATE(), 999);</v>
      </c>
    </row>
    <row r="2520" spans="26:27">
      <c r="Z2520">
        <v>209</v>
      </c>
      <c r="AA2520" t="str">
        <f t="shared" si="11"/>
        <v>INSERT INTO UPK_IKOU.main_masters.mm_buhin_no (data_id, buhin_no, coefficient, created_date, created_tantou_id) VALUES (1920, '6252385F00', 1, GETDATE(), 999);</v>
      </c>
    </row>
    <row r="2521" spans="26:27">
      <c r="Z2521">
        <v>210</v>
      </c>
      <c r="AA2521" t="str">
        <f t="shared" si="11"/>
        <v>INSERT INTO UPK_IKOU.main_masters.mm_buhin_no (data_id, buhin_no, coefficient, created_date, created_tantou_id) VALUES (1921, '625231VA0A', 1, GETDATE(), 999);</v>
      </c>
    </row>
    <row r="2522" spans="26:27">
      <c r="Z2522">
        <v>211</v>
      </c>
      <c r="AA2522" t="str">
        <f t="shared" si="11"/>
        <v>INSERT INTO UPK_IKOU.main_masters.mm_buhin_no (data_id, buhin_no, coefficient, created_date, created_tantou_id) VALUES (1922, '625320W700-1', 1, GETDATE(), 999);</v>
      </c>
    </row>
    <row r="2523" spans="26:27">
      <c r="Z2523">
        <v>212</v>
      </c>
      <c r="AA2523" t="str">
        <f t="shared" si="11"/>
        <v>INSERT INTO UPK_IKOU.main_masters.mm_buhin_no (data_id, buhin_no, coefficient, created_date, created_tantou_id) VALUES (1923, '625321W200-1', 1, GETDATE(), 999);</v>
      </c>
    </row>
    <row r="2524" spans="26:27">
      <c r="Z2524">
        <v>213</v>
      </c>
      <c r="AA2524" t="str">
        <f t="shared" si="11"/>
        <v>INSERT INTO UPK_IKOU.main_masters.mm_buhin_no (data_id, buhin_no, coefficient, created_date, created_tantou_id) VALUES (1924, '625323VA1A', 1, GETDATE(), 999);</v>
      </c>
    </row>
    <row r="2525" spans="26:27">
      <c r="Z2525">
        <v>214</v>
      </c>
      <c r="AA2525" t="str">
        <f t="shared" si="11"/>
        <v>INSERT INTO UPK_IKOU.main_masters.mm_buhin_no (data_id, buhin_no, coefficient, created_date, created_tantou_id) VALUES (1925, '625324M410001', 1, GETDATE(), 999);</v>
      </c>
    </row>
    <row r="2526" spans="26:27">
      <c r="Z2526">
        <v>215</v>
      </c>
      <c r="AA2526" t="str">
        <f t="shared" si="11"/>
        <v>INSERT INTO UPK_IKOU.main_masters.mm_buhin_no (data_id, buhin_no, coefficient, created_date, created_tantou_id) VALUES (1926, '6253265F00', 1, GETDATE(), 999);</v>
      </c>
    </row>
    <row r="2527" spans="26:27">
      <c r="Z2527">
        <v>216</v>
      </c>
      <c r="AA2527" t="str">
        <f t="shared" si="11"/>
        <v>INSERT INTO UPK_IKOU.main_masters.mm_buhin_no (data_id, buhin_no, coefficient, created_date, created_tantou_id) VALUES (1927, '6253270F00', 1, GETDATE(), 999);</v>
      </c>
    </row>
    <row r="2528" spans="26:27">
      <c r="Z2528">
        <v>217</v>
      </c>
      <c r="AA2528" t="str">
        <f t="shared" si="11"/>
        <v>INSERT INTO UPK_IKOU.main_masters.mm_buhin_no (data_id, buhin_no, coefficient, created_date, created_tantou_id) VALUES (1928, '62532AU00001', 1, GETDATE(), 999);</v>
      </c>
    </row>
    <row r="2529" spans="26:27">
      <c r="Z2529">
        <v>218</v>
      </c>
      <c r="AA2529" t="str">
        <f t="shared" si="11"/>
        <v>INSERT INTO UPK_IKOU.main_masters.mm_buhin_no (data_id, buhin_no, coefficient, created_date, created_tantou_id) VALUES (1929, '62532VE000', 1, GETDATE(), 999);</v>
      </c>
    </row>
    <row r="2530" spans="26:27">
      <c r="Z2530">
        <v>219</v>
      </c>
      <c r="AA2530" t="str">
        <f t="shared" si="11"/>
        <v>INSERT INTO UPK_IKOU.main_masters.mm_buhin_no (data_id, buhin_no, coefficient, created_date, created_tantou_id) VALUES (1930, '62532VG200', 1, GETDATE(), 999);</v>
      </c>
    </row>
    <row r="2531" spans="26:27">
      <c r="Z2531">
        <v>220</v>
      </c>
      <c r="AA2531" t="str">
        <f t="shared" si="11"/>
        <v>INSERT INTO UPK_IKOU.main_masters.mm_buhin_no (data_id, buhin_no, coefficient, created_date, created_tantou_id) VALUES (1931, '62532WL00001', 1, GETDATE(), 999);</v>
      </c>
    </row>
    <row r="2532" spans="26:27">
      <c r="Z2532">
        <v>221</v>
      </c>
      <c r="AA2532" t="str">
        <f t="shared" si="11"/>
        <v>INSERT INTO UPK_IKOU.main_masters.mm_buhin_no (data_id, buhin_no, coefficient, created_date, created_tantou_id) VALUES (1932, '625321LA0A', 1, GETDATE(), 999);</v>
      </c>
    </row>
    <row r="2533" spans="26:27">
      <c r="Z2533">
        <v>222</v>
      </c>
      <c r="AA2533" t="str">
        <f t="shared" si="11"/>
        <v>INSERT INTO UPK_IKOU.main_masters.mm_buhin_no (data_id, buhin_no, coefficient, created_date, created_tantou_id) VALUES (1933, '625331LA0A', 1, GETDATE(), 999);</v>
      </c>
    </row>
    <row r="2534" spans="26:27">
      <c r="Z2534">
        <v>223</v>
      </c>
      <c r="AA2534" t="str">
        <f t="shared" si="11"/>
        <v>INSERT INTO UPK_IKOU.main_masters.mm_buhin_no (data_id, buhin_no, coefficient, created_date, created_tantou_id) VALUES (1934, '625334M41001', 1, GETDATE(), 999);</v>
      </c>
    </row>
    <row r="2535" spans="26:27">
      <c r="Z2535">
        <v>224</v>
      </c>
      <c r="AA2535" t="str">
        <f t="shared" si="11"/>
        <v>INSERT INTO UPK_IKOU.main_masters.mm_buhin_no (data_id, buhin_no, coefficient, created_date, created_tantou_id) VALUES (1935, '625414CB0A', 1, GETDATE(), 999);</v>
      </c>
    </row>
    <row r="2536" spans="26:27">
      <c r="Z2536">
        <v>225</v>
      </c>
      <c r="AA2536" t="str">
        <f t="shared" si="11"/>
        <v>INSERT INTO UPK_IKOU.main_masters.mm_buhin_no (data_id, buhin_no, coefficient, created_date, created_tantou_id) VALUES (1936, '625416MA0A', 1, GETDATE(), 999);</v>
      </c>
    </row>
    <row r="2537" spans="26:27">
      <c r="Z2537">
        <v>226</v>
      </c>
      <c r="AA2537" t="str">
        <f t="shared" si="11"/>
        <v>INSERT INTO UPK_IKOU.main_masters.mm_buhin_no (data_id, buhin_no, coefficient, created_date, created_tantou_id) VALUES (1937, '625906MA0A', 1, GETDATE(), 999);</v>
      </c>
    </row>
    <row r="2538" spans="26:27">
      <c r="Z2538">
        <v>227</v>
      </c>
      <c r="AA2538" t="str">
        <f t="shared" si="11"/>
        <v>INSERT INTO UPK_IKOU.main_masters.mm_buhin_no (data_id, buhin_no, coefficient, created_date, created_tantou_id) VALUES (1938, '62592VG200-01', 1, GETDATE(), 999);</v>
      </c>
    </row>
    <row r="2539" spans="26:27">
      <c r="Z2539">
        <v>228</v>
      </c>
      <c r="AA2539" t="str">
        <f t="shared" si="11"/>
        <v>INSERT INTO UPK_IKOU.main_masters.mm_buhin_no (data_id, buhin_no, coefficient, created_date, created_tantou_id) VALUES (1939, '62593VG200-01', 1, GETDATE(), 999);</v>
      </c>
    </row>
    <row r="2540" spans="26:27">
      <c r="Z2540">
        <v>229</v>
      </c>
      <c r="AA2540" t="str">
        <f t="shared" si="11"/>
        <v>INSERT INTO UPK_IKOU.main_masters.mm_buhin_no (data_id, buhin_no, coefficient, created_date, created_tantou_id) VALUES (1940, '631226GW0A', 1, GETDATE(), 999);</v>
      </c>
    </row>
    <row r="2541" spans="26:27">
      <c r="Z2541">
        <v>230</v>
      </c>
      <c r="AA2541" t="str">
        <f t="shared" si="11"/>
        <v>INSERT INTO UPK_IKOU.main_masters.mm_buhin_no (data_id, buhin_no, coefficient, created_date, created_tantou_id) VALUES (1941, '631236GW0A', 1, GETDATE(), 999);</v>
      </c>
    </row>
    <row r="2542" spans="26:27">
      <c r="Z2542">
        <v>231</v>
      </c>
      <c r="AA2542" t="str">
        <f t="shared" si="11"/>
        <v>INSERT INTO UPK_IKOU.main_masters.mm_buhin_no (data_id, buhin_no, coefficient, created_date, created_tantou_id) VALUES (1942, '641121JA0A-C', 1, GETDATE(), 999);</v>
      </c>
    </row>
    <row r="2543" spans="26:27">
      <c r="Z2543">
        <v>232</v>
      </c>
      <c r="AA2543" t="str">
        <f t="shared" si="11"/>
        <v>INSERT INTO UPK_IKOU.main_masters.mm_buhin_no (data_id, buhin_no, coefficient, created_date, created_tantou_id) VALUES (1943, '641121JA0A-B', 1, GETDATE(), 999);</v>
      </c>
    </row>
    <row r="2544" spans="26:27">
      <c r="Z2544">
        <v>233</v>
      </c>
      <c r="AA2544" t="str">
        <f t="shared" si="11"/>
        <v>INSERT INTO UPK_IKOU.main_masters.mm_buhin_no (data_id, buhin_no, coefficient, created_date, created_tantou_id) VALUES (1944, '641131JA0A-B', 1, GETDATE(), 999);</v>
      </c>
    </row>
    <row r="2545" spans="26:27">
      <c r="Z2545">
        <v>234</v>
      </c>
      <c r="AA2545" t="str">
        <f t="shared" si="11"/>
        <v>INSERT INTO UPK_IKOU.main_masters.mm_buhin_no (data_id, buhin_no, coefficient, created_date, created_tantou_id) VALUES (1945, '641123VA0A', 1, GETDATE(), 999);</v>
      </c>
    </row>
    <row r="2546" spans="26:27">
      <c r="Z2546">
        <v>235</v>
      </c>
      <c r="AA2546" t="str">
        <f t="shared" si="11"/>
        <v>INSERT INTO UPK_IKOU.main_masters.mm_buhin_no (data_id, buhin_no, coefficient, created_date, created_tantou_id) VALUES (1946, '641133VA0A', 1, GETDATE(), 999);</v>
      </c>
    </row>
    <row r="2547" spans="26:27">
      <c r="Z2547">
        <v>236</v>
      </c>
      <c r="AA2547" t="str">
        <f t="shared" si="11"/>
        <v>INSERT INTO UPK_IKOU.main_masters.mm_buhin_no (data_id, buhin_no, coefficient, created_date, created_tantou_id) VALUES (1947, '641125TA0A', 1, GETDATE(), 999);</v>
      </c>
    </row>
    <row r="2548" spans="26:27">
      <c r="Z2548">
        <v>237</v>
      </c>
      <c r="AA2548" t="str">
        <f t="shared" si="11"/>
        <v>INSERT INTO UPK_IKOU.main_masters.mm_buhin_no (data_id, buhin_no, coefficient, created_date, created_tantou_id) VALUES (1948, '641135TA0A', 1, GETDATE(), 999);</v>
      </c>
    </row>
    <row r="2549" spans="26:27">
      <c r="Z2549">
        <v>238</v>
      </c>
      <c r="AA2549" t="str">
        <f t="shared" si="11"/>
        <v>INSERT INTO UPK_IKOU.main_masters.mm_buhin_no (data_id, buhin_no, coefficient, created_date, created_tantou_id) VALUES (1949, '641126RA0A', 1, GETDATE(), 999);</v>
      </c>
    </row>
    <row r="2550" spans="26:27">
      <c r="Z2550">
        <v>239</v>
      </c>
      <c r="AA2550" t="str">
        <f t="shared" si="11"/>
        <v>INSERT INTO UPK_IKOU.main_masters.mm_buhin_no (data_id, buhin_no, coefficient, created_date, created_tantou_id) VALUES (1950, '641136RA0A', 1, GETDATE(), 999);</v>
      </c>
    </row>
    <row r="2551" spans="26:27">
      <c r="Z2551">
        <v>240</v>
      </c>
      <c r="AA2551" t="str">
        <f t="shared" si="11"/>
        <v>INSERT INTO UPK_IKOU.main_masters.mm_buhin_no (data_id, buhin_no, coefficient, created_date, created_tantou_id) VALUES (1951, '64112JG00A', 1, GETDATE(), 999);</v>
      </c>
    </row>
    <row r="2552" spans="26:27">
      <c r="Z2552">
        <v>241</v>
      </c>
      <c r="AA2552" t="str">
        <f t="shared" si="11"/>
        <v>INSERT INTO UPK_IKOU.main_masters.mm_buhin_no (data_id, buhin_no, coefficient, created_date, created_tantou_id) VALUES (1952, '64113JG00A', 1, GETDATE(), 999);</v>
      </c>
    </row>
    <row r="2553" spans="26:27">
      <c r="Z2553">
        <v>242</v>
      </c>
      <c r="AA2553" t="str">
        <f t="shared" si="11"/>
        <v>INSERT INTO UPK_IKOU.main_masters.mm_buhin_no (data_id, buhin_no, coefficient, created_date, created_tantou_id) VALUES (1953, '64112JGA00-E', 1, GETDATE(), 999);</v>
      </c>
    </row>
    <row r="2554" spans="26:27">
      <c r="Z2554">
        <v>243</v>
      </c>
      <c r="AA2554" t="str">
        <f t="shared" si="11"/>
        <v>INSERT INTO UPK_IKOU.main_masters.mm_buhin_no (data_id, buhin_no, coefficient, created_date, created_tantou_id) VALUES (1954, '64113JGA00-E', 1, GETDATE(), 999);</v>
      </c>
    </row>
    <row r="2555" spans="26:27">
      <c r="Z2555">
        <v>244</v>
      </c>
      <c r="AA2555" t="str">
        <f t="shared" si="11"/>
        <v>INSERT INTO UPK_IKOU.main_masters.mm_buhin_no (data_id, buhin_no, coefficient, created_date, created_tantou_id) VALUES (1955, '64112JH00A', 1, GETDATE(), 999);</v>
      </c>
    </row>
    <row r="2556" spans="26:27">
      <c r="Z2556">
        <v>245</v>
      </c>
      <c r="AA2556" t="str">
        <f t="shared" si="11"/>
        <v>INSERT INTO UPK_IKOU.main_masters.mm_buhin_no (data_id, buhin_no, coefficient, created_date, created_tantou_id) VALUES (1956, '64113JH00A', 1, GETDATE(), 999);</v>
      </c>
    </row>
    <row r="2557" spans="26:27">
      <c r="Z2557">
        <v>246</v>
      </c>
      <c r="AA2557" t="str">
        <f t="shared" si="11"/>
        <v>INSERT INTO UPK_IKOU.main_masters.mm_buhin_no (data_id, buhin_no, coefficient, created_date, created_tantou_id) VALUES (1957, '641131JA0A', 1, GETDATE(), 999);</v>
      </c>
    </row>
    <row r="2558" spans="26:27">
      <c r="Z2558">
        <v>247</v>
      </c>
      <c r="AA2558" t="str">
        <f t="shared" si="11"/>
        <v>INSERT INTO UPK_IKOU.main_masters.mm_buhin_no (data_id, buhin_no, coefficient, created_date, created_tantou_id) VALUES (1958, '641224CB0A', 1, GETDATE(), 999);</v>
      </c>
    </row>
    <row r="2559" spans="26:27">
      <c r="Z2559">
        <v>248</v>
      </c>
      <c r="AA2559" t="str">
        <f t="shared" si="11"/>
        <v>INSERT INTO UPK_IKOU.main_masters.mm_buhin_no (data_id, buhin_no, coefficient, created_date, created_tantou_id) VALUES (1959, '641234CB0A', 1, GETDATE(), 999);</v>
      </c>
    </row>
    <row r="2560" spans="26:27">
      <c r="Z2560">
        <v>249</v>
      </c>
      <c r="AA2560" t="str">
        <f t="shared" si="11"/>
        <v>INSERT INTO UPK_IKOU.main_masters.mm_buhin_no (data_id, buhin_no, coefficient, created_date, created_tantou_id) VALUES (1960, '641224CB0A-E', 1, GETDATE(), 999);</v>
      </c>
    </row>
    <row r="2561" spans="26:27">
      <c r="Z2561">
        <v>250</v>
      </c>
      <c r="AA2561" t="str">
        <f t="shared" si="11"/>
        <v>INSERT INTO UPK_IKOU.main_masters.mm_buhin_no (data_id, buhin_no, coefficient, created_date, created_tantou_id) VALUES (1961, '641234CB0A-E', 1, GETDATE(), 999);</v>
      </c>
    </row>
    <row r="2562" spans="26:27">
      <c r="Z2562">
        <v>251</v>
      </c>
      <c r="AA2562" t="str">
        <f t="shared" si="11"/>
        <v>INSERT INTO UPK_IKOU.main_masters.mm_buhin_no (data_id, buhin_no, coefficient, created_date, created_tantou_id) VALUES (1962, '641226RA0A', 1, GETDATE(), 999);</v>
      </c>
    </row>
    <row r="2563" spans="26:27">
      <c r="Z2563">
        <v>252</v>
      </c>
      <c r="AA2563" t="str">
        <f t="shared" si="11"/>
        <v>INSERT INTO UPK_IKOU.main_masters.mm_buhin_no (data_id, buhin_no, coefficient, created_date, created_tantou_id) VALUES (1963, '641236RA0A', 1, GETDATE(), 999);</v>
      </c>
    </row>
    <row r="2564" spans="26:27">
      <c r="Z2564">
        <v>253</v>
      </c>
      <c r="AA2564" t="str">
        <f t="shared" si="11"/>
        <v>INSERT INTO UPK_IKOU.main_masters.mm_buhin_no (data_id, buhin_no, coefficient, created_date, created_tantou_id) VALUES (1964, '64122EN000', 1, GETDATE(), 999);</v>
      </c>
    </row>
    <row r="2565" spans="26:27">
      <c r="Z2565">
        <v>254</v>
      </c>
      <c r="AA2565" t="str">
        <f t="shared" si="11"/>
        <v>INSERT INTO UPK_IKOU.main_masters.mm_buhin_no (data_id, buhin_no, coefficient, created_date, created_tantou_id) VALUES (1965, '64123EN000', 1, GETDATE(), 999);</v>
      </c>
    </row>
    <row r="2566" spans="26:27">
      <c r="Z2566">
        <v>255</v>
      </c>
      <c r="AA2566" t="str">
        <f t="shared" si="11"/>
        <v>INSERT INTO UPK_IKOU.main_masters.mm_buhin_no (data_id, buhin_no, coefficient, created_date, created_tantou_id) VALUES (1966, '641241AA0A', 1, GETDATE(), 999);</v>
      </c>
    </row>
    <row r="2567" spans="26:27">
      <c r="Z2567">
        <v>256</v>
      </c>
      <c r="AA2567" t="str">
        <f t="shared" si="11"/>
        <v>INSERT INTO UPK_IKOU.main_masters.mm_buhin_no (data_id, buhin_no, coefficient, created_date, created_tantou_id) VALUES (1967, '641241AA0A-K', 1, GETDATE(), 999);</v>
      </c>
    </row>
    <row r="2568" spans="26:27">
      <c r="Z2568">
        <v>257</v>
      </c>
      <c r="AA2568" t="str">
        <f t="shared" si="11"/>
        <v>INSERT INTO UPK_IKOU.main_masters.mm_buhin_no (data_id, buhin_no, coefficient, created_date, created_tantou_id) VALUES (1968, '641244CB0A', 1, GETDATE(), 999);</v>
      </c>
    </row>
    <row r="2569" spans="26:27">
      <c r="Z2569">
        <v>258</v>
      </c>
      <c r="AA2569" t="str">
        <f t="shared" ref="AA2569:AA2632" si="12">$Y$2310&amp;AA849&amp;", '"&amp;TRIM(AB849)&amp;"', "&amp;AC849&amp;", GETDATE(), 999);"</f>
        <v>INSERT INTO UPK_IKOU.main_masters.mm_buhin_no (data_id, buhin_no, coefficient, created_date, created_tantou_id) VALUES (1969, '641244CB0A-G', 1, GETDATE(), 999);</v>
      </c>
    </row>
    <row r="2570" spans="26:27">
      <c r="Z2570">
        <v>259</v>
      </c>
      <c r="AA2570" t="str">
        <f t="shared" si="12"/>
        <v>INSERT INTO UPK_IKOU.main_masters.mm_buhin_no (data_id, buhin_no, coefficient, created_date, created_tantou_id) VALUES (1970, '641246RA0A', 1, GETDATE(), 999);</v>
      </c>
    </row>
    <row r="2571" spans="26:27">
      <c r="Z2571">
        <v>260</v>
      </c>
      <c r="AA2571" t="str">
        <f t="shared" si="12"/>
        <v>INSERT INTO UPK_IKOU.main_masters.mm_buhin_no (data_id, buhin_no, coefficient, created_date, created_tantou_id) VALUES (1971, '64124EN000', 1, GETDATE(), 999);</v>
      </c>
    </row>
    <row r="2572" spans="26:27">
      <c r="Z2572">
        <v>261</v>
      </c>
      <c r="AA2572" t="str">
        <f t="shared" si="12"/>
        <v>INSERT INTO UPK_IKOU.main_masters.mm_buhin_no (data_id, buhin_no, coefficient, created_date, created_tantou_id) VALUES (1972, '64124JN20A', 1, GETDATE(), 999);</v>
      </c>
    </row>
    <row r="2573" spans="26:27">
      <c r="Z2573">
        <v>262</v>
      </c>
      <c r="AA2573" t="str">
        <f t="shared" si="12"/>
        <v>INSERT INTO UPK_IKOU.main_masters.mm_buhin_no (data_id, buhin_no, coefficient, created_date, created_tantou_id) VALUES (1973, '641251AA0A', 1, GETDATE(), 999);</v>
      </c>
    </row>
    <row r="2574" spans="26:27">
      <c r="Z2574">
        <v>263</v>
      </c>
      <c r="AA2574" t="str">
        <f t="shared" si="12"/>
        <v>INSERT INTO UPK_IKOU.main_masters.mm_buhin_no (data_id, buhin_no, coefficient, created_date, created_tantou_id) VALUES (1974, '641251AA0A-K', 1, GETDATE(), 999);</v>
      </c>
    </row>
    <row r="2575" spans="26:27">
      <c r="Z2575">
        <v>264</v>
      </c>
      <c r="AA2575" t="str">
        <f t="shared" si="12"/>
        <v>INSERT INTO UPK_IKOU.main_masters.mm_buhin_no (data_id, buhin_no, coefficient, created_date, created_tantou_id) VALUES (1975, '641254CB0A', 1, GETDATE(), 999);</v>
      </c>
    </row>
    <row r="2576" spans="26:27">
      <c r="Z2576">
        <v>265</v>
      </c>
      <c r="AA2576" t="str">
        <f t="shared" si="12"/>
        <v>INSERT INTO UPK_IKOU.main_masters.mm_buhin_no (data_id, buhin_no, coefficient, created_date, created_tantou_id) VALUES (1976, '641254CB0A-G', 1, GETDATE(), 999);</v>
      </c>
    </row>
    <row r="2577" spans="26:27">
      <c r="Z2577">
        <v>266</v>
      </c>
      <c r="AA2577" t="str">
        <f t="shared" si="12"/>
        <v>INSERT INTO UPK_IKOU.main_masters.mm_buhin_no (data_id, buhin_no, coefficient, created_date, created_tantou_id) VALUES (1977, '641256RA0A', 1, GETDATE(), 999);</v>
      </c>
    </row>
    <row r="2578" spans="26:27">
      <c r="Z2578">
        <v>267</v>
      </c>
      <c r="AA2578" t="str">
        <f t="shared" si="12"/>
        <v>INSERT INTO UPK_IKOU.main_masters.mm_buhin_no (data_id, buhin_no, coefficient, created_date, created_tantou_id) VALUES (1978, '64125EN000', 1, GETDATE(), 999);</v>
      </c>
    </row>
    <row r="2579" spans="26:27">
      <c r="Z2579">
        <v>268</v>
      </c>
      <c r="AA2579" t="str">
        <f t="shared" si="12"/>
        <v>INSERT INTO UPK_IKOU.main_masters.mm_buhin_no (data_id, buhin_no, coefficient, created_date, created_tantou_id) VALUES (1979, '64125JN20A', 1, GETDATE(), 999);</v>
      </c>
    </row>
    <row r="2580" spans="26:27">
      <c r="Z2580">
        <v>269</v>
      </c>
      <c r="AA2580" t="str">
        <f t="shared" si="12"/>
        <v>INSERT INTO UPK_IKOU.main_masters.mm_buhin_no (data_id, buhin_no, coefficient, created_date, created_tantou_id) VALUES (1980, '641321LA0A', 1, GETDATE(), 999);</v>
      </c>
    </row>
    <row r="2581" spans="26:27">
      <c r="Z2581">
        <v>270</v>
      </c>
      <c r="AA2581" t="str">
        <f t="shared" si="12"/>
        <v>INSERT INTO UPK_IKOU.main_masters.mm_buhin_no (data_id, buhin_no, coefficient, created_date, created_tantou_id) VALUES (1981, '641321LA0A-G', 1, GETDATE(), 999);</v>
      </c>
    </row>
    <row r="2582" spans="26:27">
      <c r="Z2582">
        <v>271</v>
      </c>
      <c r="AA2582" t="str">
        <f t="shared" si="12"/>
        <v>INSERT INTO UPK_IKOU.main_masters.mm_buhin_no (data_id, buhin_no, coefficient, created_date, created_tantou_id) VALUES (1982, '641321AA0A', 1, GETDATE(), 999);</v>
      </c>
    </row>
    <row r="2583" spans="26:27">
      <c r="Z2583">
        <v>272</v>
      </c>
      <c r="AA2583" t="str">
        <f t="shared" si="12"/>
        <v>INSERT INTO UPK_IKOU.main_masters.mm_buhin_no (data_id, buhin_no, coefficient, created_date, created_tantou_id) VALUES (1983, '641331AA0A', 1, GETDATE(), 999);</v>
      </c>
    </row>
    <row r="2584" spans="26:27">
      <c r="Z2584">
        <v>273</v>
      </c>
      <c r="AA2584" t="str">
        <f t="shared" si="12"/>
        <v>INSERT INTO UPK_IKOU.main_masters.mm_buhin_no (data_id, buhin_no, coefficient, created_date, created_tantou_id) VALUES (1984, '64132AU000', 1, GETDATE(), 999);</v>
      </c>
    </row>
    <row r="2585" spans="26:27">
      <c r="Z2585">
        <v>274</v>
      </c>
      <c r="AA2585" t="str">
        <f t="shared" si="12"/>
        <v>INSERT INTO UPK_IKOU.main_masters.mm_buhin_no (data_id, buhin_no, coefficient, created_date, created_tantou_id) VALUES (1985, '64133AU000', 1, GETDATE(), 999);</v>
      </c>
    </row>
    <row r="2586" spans="26:27">
      <c r="Z2586">
        <v>275</v>
      </c>
      <c r="AA2586" t="str">
        <f t="shared" si="12"/>
        <v>INSERT INTO UPK_IKOU.main_masters.mm_buhin_no (data_id, buhin_no, coefficient, created_date, created_tantou_id) VALUES (1986, '641331LA0A', 1, GETDATE(), 999);</v>
      </c>
    </row>
    <row r="2587" spans="26:27">
      <c r="Z2587">
        <v>276</v>
      </c>
      <c r="AA2587" t="str">
        <f t="shared" si="12"/>
        <v>INSERT INTO UPK_IKOU.main_masters.mm_buhin_no (data_id, buhin_no, coefficient, created_date, created_tantou_id) VALUES (1987, '641421AA0A', 1, GETDATE(), 999);</v>
      </c>
    </row>
    <row r="2588" spans="26:27">
      <c r="Z2588">
        <v>277</v>
      </c>
      <c r="AA2588" t="str">
        <f t="shared" si="12"/>
        <v>INSERT INTO UPK_IKOU.main_masters.mm_buhin_no (data_id, buhin_no, coefficient, created_date, created_tantou_id) VALUES (1988, '641431AA0A', 1, GETDATE(), 999);</v>
      </c>
    </row>
    <row r="2589" spans="26:27">
      <c r="Z2589">
        <v>278</v>
      </c>
      <c r="AA2589" t="str">
        <f t="shared" si="12"/>
        <v>INSERT INTO UPK_IKOU.main_masters.mm_buhin_no (data_id, buhin_no, coefficient, created_date, created_tantou_id) VALUES (1989, '641421AA0A-K', 1, GETDATE(), 999);</v>
      </c>
    </row>
    <row r="2590" spans="26:27">
      <c r="Z2590">
        <v>279</v>
      </c>
      <c r="AA2590" t="str">
        <f t="shared" si="12"/>
        <v>INSERT INTO UPK_IKOU.main_masters.mm_buhin_no (data_id, buhin_no, coefficient, created_date, created_tantou_id) VALUES (1990, '641431AA0A-K', 1, GETDATE(), 999);</v>
      </c>
    </row>
    <row r="2591" spans="26:27">
      <c r="Z2591">
        <v>280</v>
      </c>
      <c r="AA2591" t="str">
        <f t="shared" si="12"/>
        <v>INSERT INTO UPK_IKOU.main_masters.mm_buhin_no (data_id, buhin_no, coefficient, created_date, created_tantou_id) VALUES (1991, '641421JA0A', 1, GETDATE(), 999);</v>
      </c>
    </row>
    <row r="2592" spans="26:27">
      <c r="Z2592">
        <v>281</v>
      </c>
      <c r="AA2592" t="str">
        <f t="shared" si="12"/>
        <v>INSERT INTO UPK_IKOU.main_masters.mm_buhin_no (data_id, buhin_no, coefficient, created_date, created_tantou_id) VALUES (1992, '641431JA0A', 1, GETDATE(), 999);</v>
      </c>
    </row>
    <row r="2593" spans="26:27">
      <c r="Z2593">
        <v>282</v>
      </c>
      <c r="AA2593" t="str">
        <f t="shared" si="12"/>
        <v>INSERT INTO UPK_IKOU.main_masters.mm_buhin_no (data_id, buhin_no, coefficient, created_date, created_tantou_id) VALUES (1993, '641423TU0A', 1, GETDATE(), 999);</v>
      </c>
    </row>
    <row r="2594" spans="26:27">
      <c r="Z2594">
        <v>283</v>
      </c>
      <c r="AA2594" t="str">
        <f t="shared" si="12"/>
        <v>INSERT INTO UPK_IKOU.main_masters.mm_buhin_no (data_id, buhin_no, coefficient, created_date, created_tantou_id) VALUES (1994, '64143JN20A', 1, GETDATE(), 999);</v>
      </c>
    </row>
    <row r="2595" spans="26:27">
      <c r="Z2595">
        <v>284</v>
      </c>
      <c r="AA2595" t="str">
        <f t="shared" si="12"/>
        <v>INSERT INTO UPK_IKOU.main_masters.mm_buhin_no (data_id, buhin_no, coefficient, created_date, created_tantou_id) VALUES (1996, '64143JN20A-E', 1, GETDATE(), 999);</v>
      </c>
    </row>
    <row r="2596" spans="26:27">
      <c r="Z2596">
        <v>285</v>
      </c>
      <c r="AA2596" t="str">
        <f t="shared" si="12"/>
        <v>INSERT INTO UPK_IKOU.main_masters.mm_buhin_no (data_id, buhin_no, coefficient, created_date, created_tantou_id) VALUES (1997, '641786RA0A', 1, GETDATE(), 999);</v>
      </c>
    </row>
    <row r="2597" spans="26:27">
      <c r="Z2597">
        <v>286</v>
      </c>
      <c r="AA2597" t="str">
        <f t="shared" si="12"/>
        <v>INSERT INTO UPK_IKOU.main_masters.mm_buhin_no (data_id, buhin_no, coefficient, created_date, created_tantou_id) VALUES (1998, '641796RA0A', 1, GETDATE(), 999);</v>
      </c>
    </row>
    <row r="2598" spans="26:27">
      <c r="Z2598">
        <v>287</v>
      </c>
      <c r="AA2598" t="str">
        <f t="shared" si="12"/>
        <v>INSERT INTO UPK_IKOU.main_masters.mm_buhin_no (data_id, buhin_no, coefficient, created_date, created_tantou_id) VALUES (1999, '641821AA0A', 1, GETDATE(), 999);</v>
      </c>
    </row>
    <row r="2599" spans="26:27">
      <c r="Z2599">
        <v>288</v>
      </c>
      <c r="AA2599" t="str">
        <f t="shared" si="12"/>
        <v>INSERT INTO UPK_IKOU.main_masters.mm_buhin_no (data_id, buhin_no, coefficient, created_date, created_tantou_id) VALUES (2000, '641831AA0A', 1, GETDATE(), 999);</v>
      </c>
    </row>
    <row r="2600" spans="26:27">
      <c r="Z2600">
        <v>289</v>
      </c>
      <c r="AA2600" t="str">
        <f t="shared" si="12"/>
        <v>INSERT INTO UPK_IKOU.main_masters.mm_buhin_no (data_id, buhin_no, coefficient, created_date, created_tantou_id) VALUES (2001, '641821LA0A', 1, GETDATE(), 999);</v>
      </c>
    </row>
    <row r="2601" spans="26:27">
      <c r="Z2601">
        <v>290</v>
      </c>
      <c r="AA2601" t="str">
        <f t="shared" si="12"/>
        <v>INSERT INTO UPK_IKOU.main_masters.mm_buhin_no (data_id, buhin_no, coefficient, created_date, created_tantou_id) VALUES (2002, '641831LA0A', 1, GETDATE(), 999);</v>
      </c>
    </row>
    <row r="2602" spans="26:27">
      <c r="Z2602">
        <v>291</v>
      </c>
      <c r="AA2602" t="str">
        <f t="shared" si="12"/>
        <v>INSERT INTO UPK_IKOU.main_masters.mm_buhin_no (data_id, buhin_no, coefficient, created_date, created_tantou_id) VALUES (2003, '641824CB0A', 1, GETDATE(), 999);</v>
      </c>
    </row>
    <row r="2603" spans="26:27">
      <c r="Z2603">
        <v>292</v>
      </c>
      <c r="AA2603" t="str">
        <f t="shared" si="12"/>
        <v>INSERT INTO UPK_IKOU.main_masters.mm_buhin_no (data_id, buhin_no, coefficient, created_date, created_tantou_id) VALUES (2004, '641834CB0A', 1, GETDATE(), 999);</v>
      </c>
    </row>
    <row r="2604" spans="26:27">
      <c r="Z2604">
        <v>293</v>
      </c>
      <c r="AA2604" t="str">
        <f t="shared" si="12"/>
        <v>INSERT INTO UPK_IKOU.main_masters.mm_buhin_no (data_id, buhin_no, coefficient, created_date, created_tantou_id) VALUES (2005, '641824M41001', 1, GETDATE(), 999);</v>
      </c>
    </row>
    <row r="2605" spans="26:27">
      <c r="Z2605">
        <v>294</v>
      </c>
      <c r="AA2605" t="str">
        <f t="shared" si="12"/>
        <v>INSERT INTO UPK_IKOU.main_masters.mm_buhin_no (data_id, buhin_no, coefficient, created_date, created_tantou_id) VALUES (2006, '641834M41001', 1, GETDATE(), 999);</v>
      </c>
    </row>
    <row r="2606" spans="26:27">
      <c r="Z2606">
        <v>295</v>
      </c>
      <c r="AA2606" t="str">
        <f t="shared" si="12"/>
        <v>INSERT INTO UPK_IKOU.main_masters.mm_buhin_no (data_id, buhin_no, coefficient, created_date, created_tantou_id) VALUES (2007, '641824M410-G', 1, GETDATE(), 999);</v>
      </c>
    </row>
    <row r="2607" spans="26:27">
      <c r="Z2607">
        <v>296</v>
      </c>
      <c r="AA2607" t="str">
        <f t="shared" si="12"/>
        <v>INSERT INTO UPK_IKOU.main_masters.mm_buhin_no (data_id, buhin_no, coefficient, created_date, created_tantou_id) VALUES (2008, '641834M410-G', 1, GETDATE(), 999);</v>
      </c>
    </row>
    <row r="2608" spans="26:27">
      <c r="Z2608">
        <v>297</v>
      </c>
      <c r="AA2608" t="str">
        <f t="shared" si="12"/>
        <v>INSERT INTO UPK_IKOU.main_masters.mm_buhin_no (data_id, buhin_no, coefficient, created_date, created_tantou_id) VALUES (2009, '641825M01001', 1, GETDATE(), 999);</v>
      </c>
    </row>
    <row r="2609" spans="26:27">
      <c r="Z2609">
        <v>298</v>
      </c>
      <c r="AA2609" t="str">
        <f t="shared" si="12"/>
        <v>INSERT INTO UPK_IKOU.main_masters.mm_buhin_no (data_id, buhin_no, coefficient, created_date, created_tantou_id) VALUES (2010, '641835M01001', 1, GETDATE(), 999);</v>
      </c>
    </row>
    <row r="2610" spans="26:27">
      <c r="Z2610">
        <v>299</v>
      </c>
      <c r="AA2610" t="str">
        <f t="shared" si="12"/>
        <v>INSERT INTO UPK_IKOU.main_masters.mm_buhin_no (data_id, buhin_no, coefficient, created_date, created_tantou_id) VALUES (2011, '641826MA0A', 1, GETDATE(), 999);</v>
      </c>
    </row>
    <row r="2611" spans="26:27">
      <c r="Z2611">
        <v>300</v>
      </c>
      <c r="AA2611" t="str">
        <f t="shared" si="12"/>
        <v>INSERT INTO UPK_IKOU.main_masters.mm_buhin_no (data_id, buhin_no, coefficient, created_date, created_tantou_id) VALUES (2012, '641836MA0A', 1, GETDATE(), 999);</v>
      </c>
    </row>
    <row r="2612" spans="26:27">
      <c r="Z2612">
        <v>301</v>
      </c>
      <c r="AA2612" t="str">
        <f t="shared" si="12"/>
        <v>INSERT INTO UPK_IKOU.main_masters.mm_buhin_no (data_id, buhin_no, coefficient, created_date, created_tantou_id) VALUES (2013, '641826RA0A', 1, GETDATE(), 999);</v>
      </c>
    </row>
    <row r="2613" spans="26:27">
      <c r="Z2613">
        <v>302</v>
      </c>
      <c r="AA2613" t="str">
        <f t="shared" si="12"/>
        <v>INSERT INTO UPK_IKOU.main_masters.mm_buhin_no (data_id, buhin_no, coefficient, created_date, created_tantou_id) VALUES (2014, '641836RA0A', 1, GETDATE(), 999);</v>
      </c>
    </row>
    <row r="2614" spans="26:27">
      <c r="Z2614">
        <v>303</v>
      </c>
      <c r="AA2614" t="str">
        <f t="shared" si="12"/>
        <v>INSERT INTO UPK_IKOU.main_masters.mm_buhin_no (data_id, buhin_no, coefficient, created_date, created_tantou_id) VALUES (2015, '641826RA1A', 1, GETDATE(), 999);</v>
      </c>
    </row>
    <row r="2615" spans="26:27">
      <c r="Z2615">
        <v>304</v>
      </c>
      <c r="AA2615" t="str">
        <f t="shared" si="12"/>
        <v>INSERT INTO UPK_IKOU.main_masters.mm_buhin_no (data_id, buhin_no, coefficient, created_date, created_tantou_id) VALUES (2016, '641836RA1A', 1, GETDATE(), 999);</v>
      </c>
    </row>
    <row r="2616" spans="26:27">
      <c r="Z2616">
        <v>305</v>
      </c>
      <c r="AA2616" t="str">
        <f t="shared" si="12"/>
        <v>INSERT INTO UPK_IKOU.main_masters.mm_buhin_no (data_id, buhin_no, coefficient, created_date, created_tantou_id) VALUES (2017, '64182EN000', 1, GETDATE(), 999);</v>
      </c>
    </row>
    <row r="2617" spans="26:27">
      <c r="Z2617">
        <v>306</v>
      </c>
      <c r="AA2617" t="str">
        <f t="shared" si="12"/>
        <v>INSERT INTO UPK_IKOU.main_masters.mm_buhin_no (data_id, buhin_no, coefficient, created_date, created_tantou_id) VALUES (2018, '64183EN000', 1, GETDATE(), 999);</v>
      </c>
    </row>
    <row r="2618" spans="26:27">
      <c r="Z2618">
        <v>307</v>
      </c>
      <c r="AA2618" t="str">
        <f t="shared" si="12"/>
        <v>INSERT INTO UPK_IKOU.main_masters.mm_buhin_no (data_id, buhin_no, coefficient, created_date, created_tantou_id) VALUES (2019, '64182JG00A', 1, GETDATE(), 999);</v>
      </c>
    </row>
    <row r="2619" spans="26:27">
      <c r="Z2619">
        <v>308</v>
      </c>
      <c r="AA2619" t="str">
        <f t="shared" si="12"/>
        <v>INSERT INTO UPK_IKOU.main_masters.mm_buhin_no (data_id, buhin_no, coefficient, created_date, created_tantou_id) VALUES (2020, '64183JG00A', 1, GETDATE(), 999);</v>
      </c>
    </row>
    <row r="2620" spans="26:27">
      <c r="Z2620">
        <v>309</v>
      </c>
      <c r="AA2620" t="str">
        <f t="shared" si="12"/>
        <v>INSERT INTO UPK_IKOU.main_masters.mm_buhin_no (data_id, buhin_no, coefficient, created_date, created_tantou_id) VALUES (2021, '64184JG00A', 1, GETDATE(), 999);</v>
      </c>
    </row>
    <row r="2621" spans="26:27">
      <c r="Z2621">
        <v>310</v>
      </c>
      <c r="AA2621" t="str">
        <f t="shared" si="12"/>
        <v>INSERT INTO UPK_IKOU.main_masters.mm_buhin_no (data_id, buhin_no, coefficient, created_date, created_tantou_id) VALUES (2022, '641844CB0A', 1, GETDATE(), 999);</v>
      </c>
    </row>
    <row r="2622" spans="26:27">
      <c r="Z2622">
        <v>311</v>
      </c>
      <c r="AA2622" t="str">
        <f t="shared" si="12"/>
        <v>INSERT INTO UPK_IKOU.main_masters.mm_buhin_no (data_id, buhin_no, coefficient, created_date, created_tantou_id) VALUES (2023, '641854CB0A', 1, GETDATE(), 999);</v>
      </c>
    </row>
    <row r="2623" spans="26:27">
      <c r="Z2623">
        <v>312</v>
      </c>
      <c r="AA2623" t="str">
        <f t="shared" si="12"/>
        <v>INSERT INTO UPK_IKOU.main_masters.mm_buhin_no (data_id, buhin_no, coefficient, created_date, created_tantou_id) VALUES (2024, '641846MA0A', 1, GETDATE(), 999);</v>
      </c>
    </row>
    <row r="2624" spans="26:27">
      <c r="Z2624">
        <v>313</v>
      </c>
      <c r="AA2624" t="str">
        <f t="shared" si="12"/>
        <v>INSERT INTO UPK_IKOU.main_masters.mm_buhin_no (data_id, buhin_no, coefficient, created_date, created_tantou_id) VALUES (2025, '641856MA0A', 1, GETDATE(), 999);</v>
      </c>
    </row>
    <row r="2625" spans="26:27">
      <c r="Z2625">
        <v>314</v>
      </c>
      <c r="AA2625" t="str">
        <f t="shared" si="12"/>
        <v>INSERT INTO UPK_IKOU.main_masters.mm_buhin_no (data_id, buhin_no, coefficient, created_date, created_tantou_id) VALUES (2026, '64184JN20A', 1, GETDATE(), 999);</v>
      </c>
    </row>
    <row r="2626" spans="26:27">
      <c r="Z2626">
        <v>315</v>
      </c>
      <c r="AA2626" t="str">
        <f t="shared" si="12"/>
        <v>INSERT INTO UPK_IKOU.main_masters.mm_buhin_no (data_id, buhin_no, coefficient, created_date, created_tantou_id) VALUES (2027, '64185JN20A', 1, GETDATE(), 999);</v>
      </c>
    </row>
    <row r="2627" spans="26:27">
      <c r="Z2627">
        <v>316</v>
      </c>
      <c r="AA2627" t="str">
        <f t="shared" si="12"/>
        <v>INSERT INTO UPK_IKOU.main_masters.mm_buhin_no (data_id, buhin_no, coefficient, created_date, created_tantou_id) VALUES (2028, '64184JN20A-E', 1, GETDATE(), 999);</v>
      </c>
    </row>
    <row r="2628" spans="26:27">
      <c r="Z2628">
        <v>317</v>
      </c>
      <c r="AA2628" t="str">
        <f t="shared" si="12"/>
        <v>INSERT INTO UPK_IKOU.main_masters.mm_buhin_no (data_id, buhin_no, coefficient, created_date, created_tantou_id) VALUES (2029, '64185JN20A-E', 1, GETDATE(), 999);</v>
      </c>
    </row>
    <row r="2629" spans="26:27">
      <c r="Z2629">
        <v>318</v>
      </c>
      <c r="AA2629" t="str">
        <f t="shared" si="12"/>
        <v>INSERT INTO UPK_IKOU.main_masters.mm_buhin_no (data_id, buhin_no, coefficient, created_date, created_tantou_id) VALUES (2030, '64185JG00A', 1, GETDATE(), 999);</v>
      </c>
    </row>
    <row r="2630" spans="26:27">
      <c r="Z2630">
        <v>319</v>
      </c>
      <c r="AA2630" t="str">
        <f t="shared" si="12"/>
        <v>INSERT INTO UPK_IKOU.main_masters.mm_buhin_no (data_id, buhin_no, coefficient, created_date, created_tantou_id) VALUES (2031, '641946RA0A', 1, GETDATE(), 999);</v>
      </c>
    </row>
    <row r="2631" spans="26:27">
      <c r="Z2631">
        <v>320</v>
      </c>
      <c r="AA2631" t="str">
        <f t="shared" si="12"/>
        <v>INSERT INTO UPK_IKOU.main_masters.mm_buhin_no (data_id, buhin_no, coefficient, created_date, created_tantou_id) VALUES (2032, '641956RA0A', 1, GETDATE(), 999);</v>
      </c>
    </row>
    <row r="2632" spans="26:27">
      <c r="Z2632">
        <v>321</v>
      </c>
      <c r="AA2632" t="str">
        <f t="shared" si="12"/>
        <v>INSERT INTO UPK_IKOU.main_masters.mm_buhin_no (data_id, buhin_no, coefficient, created_date, created_tantou_id) VALUES (2033, '641C2JG00A', 1, GETDATE(), 999);</v>
      </c>
    </row>
    <row r="2633" spans="26:27">
      <c r="Z2633">
        <v>322</v>
      </c>
      <c r="AA2633" t="str">
        <f t="shared" ref="AA2633:AA2696" si="13">$Y$2310&amp;AA913&amp;", '"&amp;TRIM(AB913)&amp;"', "&amp;AC913&amp;", GETDATE(), 999);"</f>
        <v>INSERT INTO UPK_IKOU.main_masters.mm_buhin_no (data_id, buhin_no, coefficient, created_date, created_tantou_id) VALUES (2034, '641C3JG00A', 1, GETDATE(), 999);</v>
      </c>
    </row>
    <row r="2634" spans="26:27">
      <c r="Z2634">
        <v>323</v>
      </c>
      <c r="AA2634" t="str">
        <f t="shared" si="13"/>
        <v>INSERT INTO UPK_IKOU.main_masters.mm_buhin_no (data_id, buhin_no, coefficient, created_date, created_tantou_id) VALUES (2035, '641G06RA0A', 1, GETDATE(), 999);</v>
      </c>
    </row>
    <row r="2635" spans="26:27">
      <c r="Z2635">
        <v>324</v>
      </c>
      <c r="AA2635" t="str">
        <f t="shared" si="13"/>
        <v>INSERT INTO UPK_IKOU.main_masters.mm_buhin_no (data_id, buhin_no, coefficient, created_date, created_tantou_id) VALUES (2036, '641G16RA0A', 1, GETDATE(), 999);</v>
      </c>
    </row>
    <row r="2636" spans="26:27">
      <c r="Z2636">
        <v>325</v>
      </c>
      <c r="AA2636" t="str">
        <f t="shared" si="13"/>
        <v>INSERT INTO UPK_IKOU.main_masters.mm_buhin_no (data_id, buhin_no, coefficient, created_date, created_tantou_id) VALUES (2037, '642855301001', 1, GETDATE(), 999);</v>
      </c>
    </row>
    <row r="2637" spans="26:27">
      <c r="Z2637">
        <v>326</v>
      </c>
      <c r="AA2637" t="str">
        <f t="shared" si="13"/>
        <v>INSERT INTO UPK_IKOU.main_masters.mm_buhin_no (data_id, buhin_no, coefficient, created_date, created_tantou_id) VALUES (2038, '64828D0109', 1, GETDATE(), 999);</v>
      </c>
    </row>
    <row r="2638" spans="26:27">
      <c r="Z2638">
        <v>327</v>
      </c>
      <c r="AA2638" t="str">
        <f t="shared" si="13"/>
        <v>INSERT INTO UPK_IKOU.main_masters.mm_buhin_no (data_id, buhin_no, coefficient, created_date, created_tantou_id) VALUES (2039, '64828D0109-G', 1, GETDATE(), 999);</v>
      </c>
    </row>
    <row r="2639" spans="26:27">
      <c r="Z2639">
        <v>328</v>
      </c>
      <c r="AA2639" t="str">
        <f t="shared" si="13"/>
        <v>INSERT INTO UPK_IKOU.main_masters.mm_buhin_no (data_id, buhin_no, coefficient, created_date, created_tantou_id) VALUES (2040, '654265301001', 1, GETDATE(), 999);</v>
      </c>
    </row>
    <row r="2640" spans="26:27">
      <c r="Z2640">
        <v>329</v>
      </c>
      <c r="AA2640" t="str">
        <f t="shared" si="13"/>
        <v>INSERT INTO UPK_IKOU.main_masters.mm_buhin_no (data_id, buhin_no, coefficient, created_date, created_tantou_id) VALUES (2041, '654375301001', 1, GETDATE(), 999);</v>
      </c>
    </row>
    <row r="2641" spans="26:27">
      <c r="Z2641">
        <v>330</v>
      </c>
      <c r="AA2641" t="str">
        <f t="shared" si="13"/>
        <v>INSERT INTO UPK_IKOU.main_masters.mm_buhin_no (data_id, buhin_no, coefficient, created_date, created_tantou_id) VALUES (2042, '656165TA0A', 1, GETDATE(), 999);</v>
      </c>
    </row>
    <row r="2642" spans="26:27">
      <c r="Z2642">
        <v>331</v>
      </c>
      <c r="AA2642" t="str">
        <f t="shared" si="13"/>
        <v>INSERT INTO UPK_IKOU.main_masters.mm_buhin_no (data_id, buhin_no, coefficient, created_date, created_tantou_id) VALUES (2043, '65616JM00A', 1, GETDATE(), 999);</v>
      </c>
    </row>
    <row r="2643" spans="26:27">
      <c r="Z2643">
        <v>332</v>
      </c>
      <c r="AA2643" t="str">
        <f t="shared" si="13"/>
        <v>INSERT INTO UPK_IKOU.main_masters.mm_buhin_no (data_id, buhin_no, coefficient, created_date, created_tantou_id) VALUES (2044, '65616JN20A', 1, GETDATE(), 999);</v>
      </c>
    </row>
    <row r="2644" spans="26:27">
      <c r="Z2644">
        <v>333</v>
      </c>
      <c r="AA2644" t="str">
        <f t="shared" si="13"/>
        <v>INSERT INTO UPK_IKOU.main_masters.mm_buhin_no (data_id, buhin_no, coefficient, created_date, created_tantou_id) VALUES (2045, '663123VA1C', 1, GETDATE(), 999);</v>
      </c>
    </row>
    <row r="2645" spans="26:27">
      <c r="Z2645">
        <v>334</v>
      </c>
      <c r="AA2645" t="str">
        <f t="shared" si="13"/>
        <v>INSERT INTO UPK_IKOU.main_masters.mm_buhin_no (data_id, buhin_no, coefficient, created_date, created_tantou_id) VALUES (2046, '663124CB0A', 1, GETDATE(), 999);</v>
      </c>
    </row>
    <row r="2646" spans="26:27">
      <c r="Z2646">
        <v>335</v>
      </c>
      <c r="AA2646" t="str">
        <f t="shared" si="13"/>
        <v>INSERT INTO UPK_IKOU.main_masters.mm_buhin_no (data_id, buhin_no, coefficient, created_date, created_tantou_id) VALUES (2047, '663124M410', 1, GETDATE(), 999);</v>
      </c>
    </row>
    <row r="2647" spans="26:27">
      <c r="Z2647">
        <v>336</v>
      </c>
      <c r="AA2647" t="str">
        <f t="shared" si="13"/>
        <v>INSERT INTO UPK_IKOU.main_masters.mm_buhin_no (data_id, buhin_no, coefficient, created_date, created_tantou_id) VALUES (2048, '663125M410', 1, GETDATE(), 999);</v>
      </c>
    </row>
    <row r="2648" spans="26:27">
      <c r="Z2648">
        <v>337</v>
      </c>
      <c r="AA2648" t="str">
        <f t="shared" si="13"/>
        <v>INSERT INTO UPK_IKOU.main_masters.mm_buhin_no (data_id, buhin_no, coefficient, created_date, created_tantou_id) VALUES (2049, '663125WK1C', 1, GETDATE(), 999);</v>
      </c>
    </row>
    <row r="2649" spans="26:27">
      <c r="Z2649">
        <v>338</v>
      </c>
      <c r="AA2649" t="str">
        <f t="shared" si="13"/>
        <v>INSERT INTO UPK_IKOU.main_masters.mm_buhin_no (data_id, buhin_no, coefficient, created_date, created_tantou_id) VALUES (2050, '663126M000', 1, GETDATE(), 999);</v>
      </c>
    </row>
    <row r="2650" spans="26:27">
      <c r="Z2650">
        <v>339</v>
      </c>
      <c r="AA2650" t="str">
        <f t="shared" si="13"/>
        <v>INSERT INTO UPK_IKOU.main_masters.mm_buhin_no (data_id, buhin_no, coefficient, created_date, created_tantou_id) VALUES (2051, '66312EN000', 1, GETDATE(), 999);</v>
      </c>
    </row>
    <row r="2651" spans="26:27">
      <c r="Z2651">
        <v>340</v>
      </c>
      <c r="AA2651" t="str">
        <f t="shared" si="13"/>
        <v>INSERT INTO UPK_IKOU.main_masters.mm_buhin_no (data_id, buhin_no, coefficient, created_date, created_tantou_id) VALUES (2052, '66312JG00A', 1, GETDATE(), 999);</v>
      </c>
    </row>
    <row r="2652" spans="26:27">
      <c r="Z2652">
        <v>341</v>
      </c>
      <c r="AA2652" t="str">
        <f t="shared" si="13"/>
        <v>INSERT INTO UPK_IKOU.main_masters.mm_buhin_no (data_id, buhin_no, coefficient, created_date, created_tantou_id) VALUES (2053, '66316JN20A', 1, GETDATE(), 999);</v>
      </c>
    </row>
    <row r="2653" spans="26:27">
      <c r="Z2653">
        <v>342</v>
      </c>
      <c r="AA2653" t="str">
        <f t="shared" si="13"/>
        <v>INSERT INTO UPK_IKOU.main_masters.mm_buhin_no (data_id, buhin_no, coefficient, created_date, created_tantou_id) VALUES (2054, '663196RA0A', 1, GETDATE(), 999);</v>
      </c>
    </row>
    <row r="2654" spans="26:27">
      <c r="Z2654">
        <v>343</v>
      </c>
      <c r="AA2654" t="str">
        <f t="shared" si="13"/>
        <v>INSERT INTO UPK_IKOU.main_masters.mm_buhin_no (data_id, buhin_no, coefficient, created_date, created_tantou_id) VALUES (2055, '66319CA00001', 1, GETDATE(), 999);</v>
      </c>
    </row>
    <row r="2655" spans="26:27">
      <c r="Z2655">
        <v>344</v>
      </c>
      <c r="AA2655" t="str">
        <f t="shared" si="13"/>
        <v>INSERT INTO UPK_IKOU.main_masters.mm_buhin_no (data_id, buhin_no, coefficient, created_date, created_tantou_id) VALUES (2056, '66319EN000', 1, GETDATE(), 999);</v>
      </c>
    </row>
    <row r="2656" spans="26:27">
      <c r="Z2656">
        <v>345</v>
      </c>
      <c r="AA2656" t="str">
        <f t="shared" si="13"/>
        <v>INSERT INTO UPK_IKOU.main_masters.mm_buhin_no (data_id, buhin_no, coefficient, created_date, created_tantou_id) VALUES (2057, '663226RA0A', 1, GETDATE(), 999);</v>
      </c>
    </row>
    <row r="2657" spans="26:27">
      <c r="Z2657">
        <v>346</v>
      </c>
      <c r="AA2657" t="str">
        <f t="shared" si="13"/>
        <v>INSERT INTO UPK_IKOU.main_masters.mm_buhin_no (data_id, buhin_no, coefficient, created_date, created_tantou_id) VALUES (2058, '663236RA0A', 1, GETDATE(), 999);</v>
      </c>
    </row>
    <row r="2658" spans="26:27">
      <c r="Z2658">
        <v>347</v>
      </c>
      <c r="AA2658" t="str">
        <f t="shared" si="13"/>
        <v>INSERT INTO UPK_IKOU.main_masters.mm_buhin_no (data_id, buhin_no, coefficient, created_date, created_tantou_id) VALUES (2059, '663228H300', 1, GETDATE(), 999);</v>
      </c>
    </row>
    <row r="2659" spans="26:27">
      <c r="Z2659">
        <v>348</v>
      </c>
      <c r="AA2659" t="str">
        <f t="shared" si="13"/>
        <v>INSERT INTO UPK_IKOU.main_masters.mm_buhin_no (data_id, buhin_no, coefficient, created_date, created_tantou_id) VALUES (2060, '663238H300', 1, GETDATE(), 999);</v>
      </c>
    </row>
    <row r="2660" spans="26:27">
      <c r="Z2660">
        <v>349</v>
      </c>
      <c r="AA2660" t="str">
        <f t="shared" si="13"/>
        <v>INSERT INTO UPK_IKOU.main_masters.mm_buhin_no (data_id, buhin_no, coefficient, created_date, created_tantou_id) VALUES (2061, '663228H900', 1, GETDATE(), 999);</v>
      </c>
    </row>
    <row r="2661" spans="26:27">
      <c r="Z2661">
        <v>350</v>
      </c>
      <c r="AA2661" t="str">
        <f t="shared" si="13"/>
        <v>INSERT INTO UPK_IKOU.main_masters.mm_buhin_no (data_id, buhin_no, coefficient, created_date, created_tantou_id) VALUES (2062, '663238H900', 1, GETDATE(), 999);</v>
      </c>
    </row>
    <row r="2662" spans="26:27">
      <c r="Z2662">
        <v>351</v>
      </c>
      <c r="AA2662" t="str">
        <f t="shared" si="13"/>
        <v>INSERT INTO UPK_IKOU.main_masters.mm_buhin_no (data_id, buhin_no, coefficient, created_date, created_tantou_id) VALUES (2063, '663241AA0A01', 1, GETDATE(), 999);</v>
      </c>
    </row>
    <row r="2663" spans="26:27">
      <c r="Z2663">
        <v>352</v>
      </c>
      <c r="AA2663" t="str">
        <f t="shared" si="13"/>
        <v>INSERT INTO UPK_IKOU.main_masters.mm_buhin_no (data_id, buhin_no, coefficient, created_date, created_tantou_id) VALUES (2064, '663251AA0A01', 1, GETDATE(), 999);</v>
      </c>
    </row>
    <row r="2664" spans="26:27">
      <c r="Z2664">
        <v>353</v>
      </c>
      <c r="AA2664" t="str">
        <f t="shared" si="13"/>
        <v>INSERT INTO UPK_IKOU.main_masters.mm_buhin_no (data_id, buhin_no, coefficient, created_date, created_tantou_id) VALUES (2065, '663241AE0A01', 1, GETDATE(), 999);</v>
      </c>
    </row>
    <row r="2665" spans="26:27">
      <c r="Z2665">
        <v>354</v>
      </c>
      <c r="AA2665" t="str">
        <f t="shared" si="13"/>
        <v>INSERT INTO UPK_IKOU.main_masters.mm_buhin_no (data_id, buhin_no, coefficient, created_date, created_tantou_id) VALUES (2066, '663251AE0A01', 1, GETDATE(), 999);</v>
      </c>
    </row>
    <row r="2666" spans="26:27">
      <c r="Z2666">
        <v>355</v>
      </c>
      <c r="AA2666" t="str">
        <f t="shared" si="13"/>
        <v>INSERT INTO UPK_IKOU.main_masters.mm_buhin_no (data_id, buhin_no, coefficient, created_date, created_tantou_id) VALUES (2067, '66355JN20A', 1, GETDATE(), 999);</v>
      </c>
    </row>
    <row r="2667" spans="26:27">
      <c r="Z2667">
        <v>356</v>
      </c>
      <c r="AA2667" t="str">
        <f t="shared" si="13"/>
        <v>INSERT INTO UPK_IKOU.main_masters.mm_buhin_no (data_id, buhin_no, coefficient, created_date, created_tantou_id) VALUES (2068, '663626RA0A', 1, GETDATE(), 999);</v>
      </c>
    </row>
    <row r="2668" spans="26:27">
      <c r="Z2668">
        <v>357</v>
      </c>
      <c r="AA2668" t="str">
        <f t="shared" si="13"/>
        <v>INSERT INTO UPK_IKOU.main_masters.mm_buhin_no (data_id, buhin_no, coefficient, created_date, created_tantou_id) VALUES (2069, '663621GR0A', 1, GETDATE(), 999);</v>
      </c>
    </row>
    <row r="2669" spans="26:27">
      <c r="Z2669">
        <v>358</v>
      </c>
      <c r="AA2669" t="str">
        <f t="shared" si="13"/>
        <v>INSERT INTO UPK_IKOU.main_masters.mm_buhin_no (data_id, buhin_no, coefficient, created_date, created_tantou_id) VALUES (2070, '663631GR0A', 1, GETDATE(), 999);</v>
      </c>
    </row>
    <row r="2670" spans="26:27">
      <c r="Z2670">
        <v>359</v>
      </c>
      <c r="AA2670" t="str">
        <f t="shared" si="13"/>
        <v>INSERT INTO UPK_IKOU.main_masters.mm_buhin_no (data_id, buhin_no, coefficient, created_date, created_tantou_id) VALUES (2071, '6681292G00', 1, GETDATE(), 999);</v>
      </c>
    </row>
    <row r="2671" spans="26:27">
      <c r="Z2671">
        <v>360</v>
      </c>
      <c r="AA2671" t="str">
        <f t="shared" si="13"/>
        <v>INSERT INTO UPK_IKOU.main_masters.mm_buhin_no (data_id, buhin_no, coefficient, created_date, created_tantou_id) VALUES (2072, '6681292G10', 1, GETDATE(), 999);</v>
      </c>
    </row>
    <row r="2672" spans="26:27">
      <c r="Z2672">
        <v>361</v>
      </c>
      <c r="AA2672" t="str">
        <f t="shared" si="13"/>
        <v>INSERT INTO UPK_IKOU.main_masters.mm_buhin_no (data_id, buhin_no, coefficient, created_date, created_tantou_id) VALUES (2073, '671121AE0A', 1, GETDATE(), 999);</v>
      </c>
    </row>
    <row r="2673" spans="26:27">
      <c r="Z2673">
        <v>362</v>
      </c>
      <c r="AA2673" t="str">
        <f t="shared" si="13"/>
        <v>INSERT INTO UPK_IKOU.main_masters.mm_buhin_no (data_id, buhin_no, coefficient, created_date, created_tantou_id) VALUES (2074, '671124CB0A', 1, GETDATE(), 999);</v>
      </c>
    </row>
    <row r="2674" spans="26:27">
      <c r="Z2674">
        <v>363</v>
      </c>
      <c r="AA2674" t="str">
        <f t="shared" si="13"/>
        <v>INSERT INTO UPK_IKOU.main_masters.mm_buhin_no (data_id, buhin_no, coefficient, created_date, created_tantou_id) VALUES (2075, '671124CC0A', 1, GETDATE(), 999);</v>
      </c>
    </row>
    <row r="2675" spans="26:27">
      <c r="Z2675">
        <v>364</v>
      </c>
      <c r="AA2675" t="str">
        <f t="shared" si="13"/>
        <v>INSERT INTO UPK_IKOU.main_masters.mm_buhin_no (data_id, buhin_no, coefficient, created_date, created_tantou_id) VALUES (2076, '67112JG00A', 1, GETDATE(), 999);</v>
      </c>
    </row>
    <row r="2676" spans="26:27">
      <c r="Z2676">
        <v>365</v>
      </c>
      <c r="AA2676" t="str">
        <f t="shared" si="13"/>
        <v>INSERT INTO UPK_IKOU.main_masters.mm_buhin_no (data_id, buhin_no, coefficient, created_date, created_tantou_id) VALUES (2077, '67112JG40A', 1, GETDATE(), 999);</v>
      </c>
    </row>
    <row r="2677" spans="26:27">
      <c r="Z2677">
        <v>366</v>
      </c>
      <c r="AA2677" t="str">
        <f t="shared" si="13"/>
        <v>INSERT INTO UPK_IKOU.main_masters.mm_buhin_no (data_id, buhin_no, coefficient, created_date, created_tantou_id) VALUES (2078, '67112JM00A', 1, GETDATE(), 999);</v>
      </c>
    </row>
    <row r="2678" spans="26:27">
      <c r="Z2678">
        <v>367</v>
      </c>
      <c r="AA2678" t="str">
        <f t="shared" si="13"/>
        <v>INSERT INTO UPK_IKOU.main_masters.mm_buhin_no (data_id, buhin_no, coefficient, created_date, created_tantou_id) VALUES (2079, '671224M409', 1, GETDATE(), 999);</v>
      </c>
    </row>
    <row r="2679" spans="26:27">
      <c r="Z2679">
        <v>368</v>
      </c>
      <c r="AA2679" t="str">
        <f t="shared" si="13"/>
        <v>INSERT INTO UPK_IKOU.main_masters.mm_buhin_no (data_id, buhin_no, coefficient, created_date, created_tantou_id) VALUES (2080, '671225M019', 1, GETDATE(), 999);</v>
      </c>
    </row>
    <row r="2680" spans="26:27">
      <c r="Z2680">
        <v>369</v>
      </c>
      <c r="AA2680" t="str">
        <f t="shared" si="13"/>
        <v>INSERT INTO UPK_IKOU.main_masters.mm_buhin_no (data_id, buhin_no, coefficient, created_date, created_tantou_id) VALUES (2081, '671228H30001', 1, GETDATE(), 999);</v>
      </c>
    </row>
    <row r="2681" spans="26:27">
      <c r="Z2681">
        <v>370</v>
      </c>
      <c r="AA2681" t="str">
        <f t="shared" si="13"/>
        <v>INSERT INTO UPK_IKOU.main_masters.mm_buhin_no (data_id, buhin_no, coefficient, created_date, created_tantou_id) VALUES (2082, '671228H70001', 1, GETDATE(), 999);</v>
      </c>
    </row>
    <row r="2682" spans="26:27">
      <c r="Z2682">
        <v>371</v>
      </c>
      <c r="AA2682" t="str">
        <f t="shared" si="13"/>
        <v>INSERT INTO UPK_IKOU.main_masters.mm_buhin_no (data_id, buhin_no, coefficient, created_date, created_tantou_id) VALUES (2083, '671228H90001', 1, GETDATE(), 999);</v>
      </c>
    </row>
    <row r="2683" spans="26:27">
      <c r="Z2683">
        <v>372</v>
      </c>
      <c r="AA2683" t="str">
        <f t="shared" si="13"/>
        <v>INSERT INTO UPK_IKOU.main_masters.mm_buhin_no (data_id, buhin_no, coefficient, created_date, created_tantou_id) VALUES (2084, '671234M400', 1, GETDATE(), 999);</v>
      </c>
    </row>
    <row r="2684" spans="26:27">
      <c r="Z2684">
        <v>373</v>
      </c>
      <c r="AA2684" t="str">
        <f t="shared" si="13"/>
        <v>INSERT INTO UPK_IKOU.main_masters.mm_buhin_no (data_id, buhin_no, coefficient, created_date, created_tantou_id) VALUES (2085, '671238H30001', 1, GETDATE(), 999);</v>
      </c>
    </row>
    <row r="2685" spans="26:27">
      <c r="Z2685">
        <v>374</v>
      </c>
      <c r="AA2685" t="str">
        <f t="shared" si="13"/>
        <v>INSERT INTO UPK_IKOU.main_masters.mm_buhin_no (data_id, buhin_no, coefficient, created_date, created_tantou_id) VALUES (2086, '671238H70001', 1, GETDATE(), 999);</v>
      </c>
    </row>
    <row r="2686" spans="26:27">
      <c r="Z2686">
        <v>375</v>
      </c>
      <c r="AA2686" t="str">
        <f t="shared" si="13"/>
        <v>INSERT INTO UPK_IKOU.main_masters.mm_buhin_no (data_id, buhin_no, coefficient, created_date, created_tantou_id) VALUES (2087, '671238H90001', 1, GETDATE(), 999);</v>
      </c>
    </row>
    <row r="2687" spans="26:27">
      <c r="Z2687">
        <v>376</v>
      </c>
      <c r="AA2687" t="str">
        <f t="shared" si="13"/>
        <v>INSERT INTO UPK_IKOU.main_masters.mm_buhin_no (data_id, buhin_no, coefficient, created_date, created_tantou_id) VALUES (2088, '671C11JB0A', 1, GETDATE(), 999);</v>
      </c>
    </row>
    <row r="2688" spans="26:27">
      <c r="Z2688">
        <v>377</v>
      </c>
      <c r="AA2688" t="str">
        <f t="shared" si="13"/>
        <v>INSERT INTO UPK_IKOU.main_masters.mm_buhin_no (data_id, buhin_no, coefficient, created_date, created_tantou_id) VALUES (2089, '673091LA0A', 1, GETDATE(), 999);</v>
      </c>
    </row>
    <row r="2689" spans="26:27">
      <c r="Z2689">
        <v>378</v>
      </c>
      <c r="AA2689" t="str">
        <f t="shared" si="13"/>
        <v>INSERT INTO UPK_IKOU.main_masters.mm_buhin_no (data_id, buhin_no, coefficient, created_date, created_tantou_id) VALUES (2090, '6733115G11', 1, GETDATE(), 999);</v>
      </c>
    </row>
    <row r="2690" spans="26:27">
      <c r="Z2690">
        <v>379</v>
      </c>
      <c r="AA2690" t="str">
        <f t="shared" si="13"/>
        <v>INSERT INTO UPK_IKOU.main_masters.mm_buhin_no (data_id, buhin_no, coefficient, created_date, created_tantou_id) VALUES (2091, '6733121G00', 1, GETDATE(), 999);</v>
      </c>
    </row>
    <row r="2691" spans="26:27">
      <c r="Z2691">
        <v>380</v>
      </c>
      <c r="AA2691" t="str">
        <f t="shared" si="13"/>
        <v>INSERT INTO UPK_IKOU.main_masters.mm_buhin_no (data_id, buhin_no, coefficient, created_date, created_tantou_id) VALUES (2092, '6733121G00-B', 1, GETDATE(), 999);</v>
      </c>
    </row>
    <row r="2692" spans="26:27">
      <c r="Z2692">
        <v>381</v>
      </c>
      <c r="AA2692" t="str">
        <f t="shared" si="13"/>
        <v>INSERT INTO UPK_IKOU.main_masters.mm_buhin_no (data_id, buhin_no, coefficient, created_date, created_tantou_id) VALUES (2093, '6733121G00-E', 1, GETDATE(), 999);</v>
      </c>
    </row>
    <row r="2693" spans="26:27">
      <c r="Z2693">
        <v>382</v>
      </c>
      <c r="AA2693" t="str">
        <f t="shared" si="13"/>
        <v>INSERT INTO UPK_IKOU.main_masters.mm_buhin_no (data_id, buhin_no, coefficient, created_date, created_tantou_id) VALUES (2094, '673321LA0A', 1, GETDATE(), 999);</v>
      </c>
    </row>
    <row r="2694" spans="26:27">
      <c r="Z2694">
        <v>383</v>
      </c>
      <c r="AA2694" t="str">
        <f t="shared" si="13"/>
        <v>INSERT INTO UPK_IKOU.main_masters.mm_buhin_no (data_id, buhin_no, coefficient, created_date, created_tantou_id) VALUES (2095, '673321LA0B', 1, GETDATE(), 999);</v>
      </c>
    </row>
    <row r="2695" spans="26:27">
      <c r="Z2695">
        <v>384</v>
      </c>
      <c r="AA2695" t="str">
        <f t="shared" si="13"/>
        <v>INSERT INTO UPK_IKOU.main_masters.mm_buhin_no (data_id, buhin_no, coefficient, created_date, created_tantou_id) VALUES (2096, '673321LA0C', 1, GETDATE(), 999);</v>
      </c>
    </row>
    <row r="2696" spans="26:27">
      <c r="Z2696">
        <v>385</v>
      </c>
      <c r="AA2696" t="str">
        <f t="shared" si="13"/>
        <v>INSERT INTO UPK_IKOU.main_masters.mm_buhin_no (data_id, buhin_no, coefficient, created_date, created_tantou_id) VALUES (2097, '673321ZR0A', 1, GETDATE(), 999);</v>
      </c>
    </row>
    <row r="2697" spans="26:27">
      <c r="Z2697">
        <v>386</v>
      </c>
      <c r="AA2697" t="str">
        <f t="shared" ref="AA2697:AA2760" si="14">$Y$2310&amp;AA977&amp;", '"&amp;TRIM(AB977)&amp;"', "&amp;AC977&amp;", GETDATE(), 999);"</f>
        <v>INSERT INTO UPK_IKOU.main_masters.mm_buhin_no (data_id, buhin_no, coefficient, created_date, created_tantou_id) VALUES (2098, '673321ZR0B', 1, GETDATE(), 999);</v>
      </c>
    </row>
    <row r="2698" spans="26:27">
      <c r="Z2698">
        <v>387</v>
      </c>
      <c r="AA2698" t="str">
        <f t="shared" si="14"/>
        <v>INSERT INTO UPK_IKOU.main_masters.mm_buhin_no (data_id, buhin_no, coefficient, created_date, created_tantou_id) VALUES (2099, '673321ZR0C', 1, GETDATE(), 999);</v>
      </c>
    </row>
    <row r="2699" spans="26:27">
      <c r="Z2699">
        <v>388</v>
      </c>
      <c r="AA2699" t="str">
        <f t="shared" si="14"/>
        <v>INSERT INTO UPK_IKOU.main_masters.mm_buhin_no (data_id, buhin_no, coefficient, created_date, created_tantou_id) VALUES (2100, '673324M400', 1, GETDATE(), 999);</v>
      </c>
    </row>
    <row r="2700" spans="26:27">
      <c r="Z2700">
        <v>389</v>
      </c>
      <c r="AA2700" t="str">
        <f t="shared" si="14"/>
        <v>INSERT INTO UPK_IKOU.main_masters.mm_buhin_no (data_id, buhin_no, coefficient, created_date, created_tantou_id) VALUES (2101, '673325M000', 1, GETDATE(), 999);</v>
      </c>
    </row>
    <row r="2701" spans="26:27">
      <c r="Z2701">
        <v>390</v>
      </c>
      <c r="AA2701" t="str">
        <f t="shared" si="14"/>
        <v>INSERT INTO UPK_IKOU.main_masters.mm_buhin_no (data_id, buhin_no, coefficient, created_date, created_tantou_id) VALUES (2102, '67332EN000', 1, GETDATE(), 999);</v>
      </c>
    </row>
    <row r="2702" spans="26:27">
      <c r="Z2702">
        <v>391</v>
      </c>
      <c r="AA2702" t="str">
        <f t="shared" si="14"/>
        <v>INSERT INTO UPK_IKOU.main_masters.mm_buhin_no (data_id, buhin_no, coefficient, created_date, created_tantou_id) VALUES (2103, '673361LA0A', 1, GETDATE(), 999);</v>
      </c>
    </row>
    <row r="2703" spans="26:27">
      <c r="Z2703">
        <v>392</v>
      </c>
      <c r="AA2703" t="str">
        <f t="shared" si="14"/>
        <v>INSERT INTO UPK_IKOU.main_masters.mm_buhin_no (data_id, buhin_no, coefficient, created_date, created_tantou_id) VALUES (2104, '67338JN20A', 1, GETDATE(), 999);</v>
      </c>
    </row>
    <row r="2704" spans="26:27">
      <c r="Z2704">
        <v>393</v>
      </c>
      <c r="AA2704" t="str">
        <f t="shared" si="14"/>
        <v>INSERT INTO UPK_IKOU.main_masters.mm_buhin_no (data_id, buhin_no, coefficient, created_date, created_tantou_id) VALUES (2105, '673381AE0A', 1, GETDATE(), 999);</v>
      </c>
    </row>
    <row r="2705" spans="26:27">
      <c r="Z2705">
        <v>394</v>
      </c>
      <c r="AA2705" t="str">
        <f t="shared" si="14"/>
        <v>INSERT INTO UPK_IKOU.main_masters.mm_buhin_no (data_id, buhin_no, coefficient, created_date, created_tantou_id) VALUES (2106, '673391AA0A', 1, GETDATE(), 999);</v>
      </c>
    </row>
    <row r="2706" spans="26:27">
      <c r="Z2706">
        <v>395</v>
      </c>
      <c r="AA2706" t="str">
        <f t="shared" si="14"/>
        <v>INSERT INTO UPK_IKOU.main_masters.mm_buhin_no (data_id, buhin_no, coefficient, created_date, created_tantou_id) VALUES (2107, '673391AT0A', 1, GETDATE(), 999);</v>
      </c>
    </row>
    <row r="2707" spans="26:27">
      <c r="Z2707">
        <v>396</v>
      </c>
      <c r="AA2707" t="str">
        <f t="shared" si="14"/>
        <v>INSERT INTO UPK_IKOU.main_masters.mm_buhin_no (data_id, buhin_no, coefficient, created_date, created_tantou_id) VALUES (2108, '673391AT0B', 1, GETDATE(), 999);</v>
      </c>
    </row>
    <row r="2708" spans="26:27">
      <c r="Z2708">
        <v>397</v>
      </c>
      <c r="AA2708" t="str">
        <f t="shared" si="14"/>
        <v>INSERT INTO UPK_IKOU.main_masters.mm_buhin_no (data_id, buhin_no, coefficient, created_date, created_tantou_id) VALUES (2109, '674081AA0A', 1, GETDATE(), 999);</v>
      </c>
    </row>
    <row r="2709" spans="26:27">
      <c r="Z2709">
        <v>398</v>
      </c>
      <c r="AA2709" t="str">
        <f t="shared" si="14"/>
        <v>INSERT INTO UPK_IKOU.main_masters.mm_buhin_no (data_id, buhin_no, coefficient, created_date, created_tantou_id) VALUES (2110, '674081GR0A', 1, GETDATE(), 999);</v>
      </c>
    </row>
    <row r="2710" spans="26:27">
      <c r="Z2710">
        <v>399</v>
      </c>
      <c r="AA2710" t="str">
        <f t="shared" si="14"/>
        <v>INSERT INTO UPK_IKOU.main_masters.mm_buhin_no (data_id, buhin_no, coefficient, created_date, created_tantou_id) VALUES (2111, '674091GR0A', 1, GETDATE(), 999);</v>
      </c>
    </row>
    <row r="2711" spans="26:27">
      <c r="Z2711">
        <v>400</v>
      </c>
      <c r="AA2711" t="str">
        <f t="shared" si="14"/>
        <v>INSERT INTO UPK_IKOU.main_masters.mm_buhin_no (data_id, buhin_no, coefficient, created_date, created_tantou_id) VALUES (2112, '674081JA0A', 1, GETDATE(), 999);</v>
      </c>
    </row>
    <row r="2712" spans="26:27">
      <c r="Z2712">
        <v>401</v>
      </c>
      <c r="AA2712" t="str">
        <f t="shared" si="14"/>
        <v>INSERT INTO UPK_IKOU.main_masters.mm_buhin_no (data_id, buhin_no, coefficient, created_date, created_tantou_id) VALUES (2113, '674091JA0A', 1, GETDATE(), 999);</v>
      </c>
    </row>
    <row r="2713" spans="26:27">
      <c r="Z2713">
        <v>402</v>
      </c>
      <c r="AA2713" t="str">
        <f t="shared" si="14"/>
        <v>INSERT INTO UPK_IKOU.main_masters.mm_buhin_no (data_id, buhin_no, coefficient, created_date, created_tantou_id) VALUES (2114, '674081JB0A', 1, GETDATE(), 999);</v>
      </c>
    </row>
    <row r="2714" spans="26:27">
      <c r="Z2714">
        <v>403</v>
      </c>
      <c r="AA2714" t="str">
        <f t="shared" si="14"/>
        <v>INSERT INTO UPK_IKOU.main_masters.mm_buhin_no (data_id, buhin_no, coefficient, created_date, created_tantou_id) VALUES (2115, '674091JB0A', 1, GETDATE(), 999);</v>
      </c>
    </row>
    <row r="2715" spans="26:27">
      <c r="Z2715">
        <v>404</v>
      </c>
      <c r="AA2715" t="str">
        <f t="shared" si="14"/>
        <v>INSERT INTO UPK_IKOU.main_masters.mm_buhin_no (data_id, buhin_no, coefficient, created_date, created_tantou_id) VALUES (2116, '674084M400', 1, GETDATE(), 999);</v>
      </c>
    </row>
    <row r="2716" spans="26:27">
      <c r="Z2716">
        <v>405</v>
      </c>
      <c r="AA2716" t="str">
        <f t="shared" si="14"/>
        <v>INSERT INTO UPK_IKOU.main_masters.mm_buhin_no (data_id, buhin_no, coefficient, created_date, created_tantou_id) VALUES (2117, '674094M400', 1, GETDATE(), 999);</v>
      </c>
    </row>
    <row r="2717" spans="26:27">
      <c r="Z2717">
        <v>406</v>
      </c>
      <c r="AA2717" t="str">
        <f t="shared" si="14"/>
        <v>INSERT INTO UPK_IKOU.main_masters.mm_buhin_no (data_id, buhin_no, coefficient, created_date, created_tantou_id) VALUES (2118, '674089Y000', 1, GETDATE(), 999);</v>
      </c>
    </row>
    <row r="2718" spans="26:27">
      <c r="Z2718">
        <v>407</v>
      </c>
      <c r="AA2718" t="str">
        <f t="shared" si="14"/>
        <v>INSERT INTO UPK_IKOU.main_masters.mm_buhin_no (data_id, buhin_no, coefficient, created_date, created_tantou_id) VALUES (2119, '674099Y000', 1, GETDATE(), 999);</v>
      </c>
    </row>
    <row r="2719" spans="26:27">
      <c r="Z2719">
        <v>408</v>
      </c>
      <c r="AA2719" t="str">
        <f t="shared" si="14"/>
        <v>INSERT INTO UPK_IKOU.main_masters.mm_buhin_no (data_id, buhin_no, coefficient, created_date, created_tantou_id) VALUES (2120, '67408EN000', 1, GETDATE(), 999);</v>
      </c>
    </row>
    <row r="2720" spans="26:27">
      <c r="Z2720">
        <v>409</v>
      </c>
      <c r="AA2720" t="str">
        <f t="shared" si="14"/>
        <v>INSERT INTO UPK_IKOU.main_masters.mm_buhin_no (data_id, buhin_no, coefficient, created_date, created_tantou_id) VALUES (2121, '67409EN000', 1, GETDATE(), 999);</v>
      </c>
    </row>
    <row r="2721" spans="26:27">
      <c r="Z2721">
        <v>410</v>
      </c>
      <c r="AA2721" t="str">
        <f t="shared" si="14"/>
        <v>INSERT INTO UPK_IKOU.main_masters.mm_buhin_no (data_id, buhin_no, coefficient, created_date, created_tantou_id) VALUES (2122, '67408JN20A', 1, GETDATE(), 999);</v>
      </c>
    </row>
    <row r="2722" spans="26:27">
      <c r="Z2722">
        <v>411</v>
      </c>
      <c r="AA2722" t="str">
        <f t="shared" si="14"/>
        <v>INSERT INTO UPK_IKOU.main_masters.mm_buhin_no (data_id, buhin_no, coefficient, created_date, created_tantou_id) VALUES (2123, '67409JN20A', 1, GETDATE(), 999);</v>
      </c>
    </row>
    <row r="2723" spans="26:27">
      <c r="Z2723">
        <v>412</v>
      </c>
      <c r="AA2723" t="str">
        <f t="shared" si="14"/>
        <v>INSERT INTO UPK_IKOU.main_masters.mm_buhin_no (data_id, buhin_no, coefficient, created_date, created_tantou_id) VALUES (2124, '67408JN20A-E', 1, GETDATE(), 999);</v>
      </c>
    </row>
    <row r="2724" spans="26:27">
      <c r="Z2724">
        <v>413</v>
      </c>
      <c r="AA2724" t="str">
        <f t="shared" si="14"/>
        <v>INSERT INTO UPK_IKOU.main_masters.mm_buhin_no (data_id, buhin_no, coefficient, created_date, created_tantou_id) VALUES (2125, '67409JN20A-E', 1, GETDATE(), 999);</v>
      </c>
    </row>
    <row r="2725" spans="26:27">
      <c r="Z2725">
        <v>414</v>
      </c>
      <c r="AA2725" t="str">
        <f t="shared" si="14"/>
        <v>INSERT INTO UPK_IKOU.main_masters.mm_buhin_no (data_id, buhin_no, coefficient, created_date, created_tantou_id) VALUES (2126, '674091AA0A', 1, GETDATE(), 999);</v>
      </c>
    </row>
    <row r="2726" spans="26:27">
      <c r="Z2726">
        <v>415</v>
      </c>
      <c r="AA2726" t="str">
        <f t="shared" si="14"/>
        <v>INSERT INTO UPK_IKOU.main_masters.mm_buhin_no (data_id, buhin_no, coefficient, created_date, created_tantou_id) VALUES (2127, '674121AE0A', 1, GETDATE(), 999);</v>
      </c>
    </row>
    <row r="2727" spans="26:27">
      <c r="Z2727">
        <v>416</v>
      </c>
      <c r="AA2727" t="str">
        <f t="shared" si="14"/>
        <v>INSERT INTO UPK_IKOU.main_masters.mm_buhin_no (data_id, buhin_no, coefficient, created_date, created_tantou_id) VALUES (2128, '674121AE0B', 1, GETDATE(), 999);</v>
      </c>
    </row>
    <row r="2728" spans="26:27">
      <c r="Z2728">
        <v>417</v>
      </c>
      <c r="AA2728" t="str">
        <f t="shared" si="14"/>
        <v>INSERT INTO UPK_IKOU.main_masters.mm_buhin_no (data_id, buhin_no, coefficient, created_date, created_tantou_id) VALUES (2129, '67412JN20A', 1, GETDATE(), 999);</v>
      </c>
    </row>
    <row r="2729" spans="26:27">
      <c r="Z2729">
        <v>418</v>
      </c>
      <c r="AA2729" t="str">
        <f t="shared" si="14"/>
        <v>INSERT INTO UPK_IKOU.main_masters.mm_buhin_no (data_id, buhin_no, coefficient, created_date, created_tantou_id) VALUES (2130, '67412JN20A-G', 1, GETDATE(), 999);</v>
      </c>
    </row>
    <row r="2730" spans="26:27">
      <c r="Z2730">
        <v>419</v>
      </c>
      <c r="AA2730" t="str">
        <f t="shared" si="14"/>
        <v>INSERT INTO UPK_IKOU.main_masters.mm_buhin_no (data_id, buhin_no, coefficient, created_date, created_tantou_id) VALUES (2131, '67412JN90A', 1, GETDATE(), 999);</v>
      </c>
    </row>
    <row r="2731" spans="26:27">
      <c r="Z2731">
        <v>420</v>
      </c>
      <c r="AA2731" t="str">
        <f t="shared" si="14"/>
        <v>INSERT INTO UPK_IKOU.main_masters.mm_buhin_no (data_id, buhin_no, coefficient, created_date, created_tantou_id) VALUES (2132, '67412JN90A-E', 1, GETDATE(), 999);</v>
      </c>
    </row>
    <row r="2732" spans="26:27">
      <c r="Z2732">
        <v>421</v>
      </c>
      <c r="AA2732" t="str">
        <f t="shared" si="14"/>
        <v>INSERT INTO UPK_IKOU.main_masters.mm_buhin_no (data_id, buhin_no, coefficient, created_date, created_tantou_id) VALUES (2133, '674131AA0A', 1, GETDATE(), 999);</v>
      </c>
    </row>
    <row r="2733" spans="26:27">
      <c r="Z2733">
        <v>422</v>
      </c>
      <c r="AA2733" t="str">
        <f t="shared" si="14"/>
        <v>INSERT INTO UPK_IKOU.main_masters.mm_buhin_no (data_id, buhin_no, coefficient, created_date, created_tantou_id) VALUES (2134, '674131AA0B', 1, GETDATE(), 999);</v>
      </c>
    </row>
    <row r="2734" spans="26:27">
      <c r="Z2734">
        <v>423</v>
      </c>
      <c r="AA2734" t="str">
        <f t="shared" si="14"/>
        <v>INSERT INTO UPK_IKOU.main_masters.mm_buhin_no (data_id, buhin_no, coefficient, created_date, created_tantou_id) VALUES (2135, '674131AE0A', 1, GETDATE(), 999);</v>
      </c>
    </row>
    <row r="2735" spans="26:27">
      <c r="Z2735">
        <v>424</v>
      </c>
      <c r="AA2735" t="str">
        <f t="shared" si="14"/>
        <v>INSERT INTO UPK_IKOU.main_masters.mm_buhin_no (data_id, buhin_no, coefficient, created_date, created_tantou_id) VALUES (2136, '674131VA0A', 1, GETDATE(), 999);</v>
      </c>
    </row>
    <row r="2736" spans="26:27">
      <c r="Z2736">
        <v>425</v>
      </c>
      <c r="AA2736" t="str">
        <f t="shared" si="14"/>
        <v>INSERT INTO UPK_IKOU.main_masters.mm_buhin_no (data_id, buhin_no, coefficient, created_date, created_tantou_id) VALUES (2137, '674135TA0A', 1, GETDATE(), 999);</v>
      </c>
    </row>
    <row r="2737" spans="26:27">
      <c r="Z2737">
        <v>426</v>
      </c>
      <c r="AA2737" t="str">
        <f t="shared" si="14"/>
        <v>INSERT INTO UPK_IKOU.main_masters.mm_buhin_no (data_id, buhin_no, coefficient, created_date, created_tantou_id) VALUES (2138, '674136RA0ABL', 1, GETDATE(), 999);</v>
      </c>
    </row>
    <row r="2738" spans="26:27">
      <c r="Z2738">
        <v>427</v>
      </c>
      <c r="AA2738" t="str">
        <f t="shared" si="14"/>
        <v>INSERT INTO UPK_IKOU.main_masters.mm_buhin_no (data_id, buhin_no, coefficient, created_date, created_tantou_id) VALUES (2139, '674136RL0B', 1, GETDATE(), 999);</v>
      </c>
    </row>
    <row r="2739" spans="26:27">
      <c r="Z2739">
        <v>428</v>
      </c>
      <c r="AA2739" t="str">
        <f t="shared" si="14"/>
        <v>INSERT INTO UPK_IKOU.main_masters.mm_buhin_no (data_id, buhin_no, coefficient, created_date, created_tantou_id) VALUES (2140, '674136US0B', 1, GETDATE(), 999);</v>
      </c>
    </row>
    <row r="2740" spans="26:27">
      <c r="Z2740">
        <v>429</v>
      </c>
      <c r="AA2740" t="str">
        <f t="shared" si="14"/>
        <v>INSERT INTO UPK_IKOU.main_masters.mm_buhin_no (data_id, buhin_no, coefficient, created_date, created_tantou_id) VALUES (2141, '67413JN20A', 1, GETDATE(), 999);</v>
      </c>
    </row>
    <row r="2741" spans="26:27">
      <c r="Z2741">
        <v>430</v>
      </c>
      <c r="AA2741" t="str">
        <f t="shared" si="14"/>
        <v>INSERT INTO UPK_IKOU.main_masters.mm_buhin_no (data_id, buhin_no, coefficient, created_date, created_tantou_id) VALUES (2142, '67413JN20A-G', 1, GETDATE(), 999);</v>
      </c>
    </row>
    <row r="2742" spans="26:27">
      <c r="Z2742">
        <v>431</v>
      </c>
      <c r="AA2742" t="str">
        <f t="shared" si="14"/>
        <v>INSERT INTO UPK_IKOU.main_masters.mm_buhin_no (data_id, buhin_no, coefficient, created_date, created_tantou_id) VALUES (2143, '67413JN90A', 1, GETDATE(), 999);</v>
      </c>
    </row>
    <row r="2743" spans="26:27">
      <c r="Z2743">
        <v>432</v>
      </c>
      <c r="AA2743" t="str">
        <f t="shared" si="14"/>
        <v>INSERT INTO UPK_IKOU.main_masters.mm_buhin_no (data_id, buhin_no, coefficient, created_date, created_tantou_id) VALUES (2144, '67413JN90A-E', 1, GETDATE(), 999);</v>
      </c>
    </row>
    <row r="2744" spans="26:27">
      <c r="Z2744">
        <v>433</v>
      </c>
      <c r="AA2744" t="str">
        <f t="shared" si="14"/>
        <v>INSERT INTO UPK_IKOU.main_masters.mm_buhin_no (data_id, buhin_no, coefficient, created_date, created_tantou_id) VALUES (2145, '67416JG01A', 1, GETDATE(), 999);</v>
      </c>
    </row>
    <row r="2745" spans="26:27">
      <c r="Z2745">
        <v>434</v>
      </c>
      <c r="AA2745" t="str">
        <f t="shared" si="14"/>
        <v>INSERT INTO UPK_IKOU.main_masters.mm_buhin_no (data_id, buhin_no, coefficient, created_date, created_tantou_id) VALUES (2146, '67416JG01A-G', 1, GETDATE(), 999);</v>
      </c>
    </row>
    <row r="2746" spans="26:27">
      <c r="Z2746">
        <v>435</v>
      </c>
      <c r="AA2746" t="str">
        <f t="shared" si="14"/>
        <v>INSERT INTO UPK_IKOU.main_masters.mm_buhin_no (data_id, buhin_no, coefficient, created_date, created_tantou_id) VALUES (2147, '674184CB0A', 1, GETDATE(), 999);</v>
      </c>
    </row>
    <row r="2747" spans="26:27">
      <c r="Z2747">
        <v>436</v>
      </c>
      <c r="AA2747" t="str">
        <f t="shared" si="14"/>
        <v>INSERT INTO UPK_IKOU.main_masters.mm_buhin_no (data_id, buhin_no, coefficient, created_date, created_tantou_id) VALUES (2148, '67418JN20A', 1, GETDATE(), 999);</v>
      </c>
    </row>
    <row r="2748" spans="26:27">
      <c r="Z2748">
        <v>437</v>
      </c>
      <c r="AA2748" t="str">
        <f t="shared" si="14"/>
        <v>INSERT INTO UPK_IKOU.main_masters.mm_buhin_no (data_id, buhin_no, coefficient, created_date, created_tantou_id) VALUES (2149, '674191AT0A', 1, GETDATE(), 999);</v>
      </c>
    </row>
    <row r="2749" spans="26:27">
      <c r="Z2749">
        <v>438</v>
      </c>
      <c r="AA2749" t="str">
        <f t="shared" si="14"/>
        <v>INSERT INTO UPK_IKOU.main_masters.mm_buhin_no (data_id, buhin_no, coefficient, created_date, created_tantou_id) VALUES (2150, '67419JN20A', 1, GETDATE(), 999);</v>
      </c>
    </row>
    <row r="2750" spans="26:27">
      <c r="Z2750">
        <v>439</v>
      </c>
      <c r="AA2750" t="str">
        <f t="shared" si="14"/>
        <v>INSERT INTO UPK_IKOU.main_masters.mm_buhin_no (data_id, buhin_no, coefficient, created_date, created_tantou_id) VALUES (2151, '67419JN90A', 1, GETDATE(), 999);</v>
      </c>
    </row>
    <row r="2751" spans="26:27">
      <c r="Z2751">
        <v>440</v>
      </c>
      <c r="AA2751" t="str">
        <f t="shared" si="14"/>
        <v>INSERT INTO UPK_IKOU.main_masters.mm_buhin_no (data_id, buhin_no, coefficient, created_date, created_tantou_id) VALUES (2152, '674664CB0A', 1, GETDATE(), 999);</v>
      </c>
    </row>
    <row r="2752" spans="26:27">
      <c r="Z2752">
        <v>441</v>
      </c>
      <c r="AA2752" t="str">
        <f t="shared" si="14"/>
        <v>INSERT INTO UPK_IKOU.main_masters.mm_buhin_no (data_id, buhin_no, coefficient, created_date, created_tantou_id) VALUES (2153, '674664CB0A-E', 1, GETDATE(), 999);</v>
      </c>
    </row>
    <row r="2753" spans="26:27">
      <c r="Z2753">
        <v>442</v>
      </c>
      <c r="AA2753" t="str">
        <f t="shared" si="14"/>
        <v>INSERT INTO UPK_IKOU.main_masters.mm_buhin_no (data_id, buhin_no, coefficient, created_date, created_tantou_id) VALUES (2154, '67466JN20A', 1, GETDATE(), 999);</v>
      </c>
    </row>
    <row r="2754" spans="26:27">
      <c r="Z2754">
        <v>443</v>
      </c>
      <c r="AA2754" t="str">
        <f t="shared" si="14"/>
        <v>INSERT INTO UPK_IKOU.main_masters.mm_buhin_no (data_id, buhin_no, coefficient, created_date, created_tantou_id) VALUES (2155, '674666RA0A', 1, GETDATE(), 999);</v>
      </c>
    </row>
    <row r="2755" spans="26:27">
      <c r="Z2755">
        <v>444</v>
      </c>
      <c r="AA2755" t="str">
        <f t="shared" si="14"/>
        <v>INSERT INTO UPK_IKOU.main_masters.mm_buhin_no (data_id, buhin_no, coefficient, created_date, created_tantou_id) VALUES (2156, '674676RA0A', 1, GETDATE(), 999);</v>
      </c>
    </row>
    <row r="2756" spans="26:27">
      <c r="Z2756">
        <v>445</v>
      </c>
      <c r="AA2756" t="str">
        <f t="shared" si="14"/>
        <v>INSERT INTO UPK_IKOU.main_masters.mm_buhin_no (data_id, buhin_no, coefficient, created_date, created_tantou_id) VALUES (2157, '674674CC0A', 1, GETDATE(), 999);</v>
      </c>
    </row>
    <row r="2757" spans="26:27">
      <c r="Z2757">
        <v>446</v>
      </c>
      <c r="AA2757" t="str">
        <f t="shared" si="14"/>
        <v>INSERT INTO UPK_IKOU.main_masters.mm_buhin_no (data_id, buhin_no, coefficient, created_date, created_tantou_id) VALUES (2158, '674674CC0A-E', 1, GETDATE(), 999);</v>
      </c>
    </row>
    <row r="2758" spans="26:27">
      <c r="Z2758">
        <v>447</v>
      </c>
      <c r="AA2758" t="str">
        <f t="shared" si="14"/>
        <v>INSERT INTO UPK_IKOU.main_masters.mm_buhin_no (data_id, buhin_no, coefficient, created_date, created_tantou_id) VALUES (2159, '675031JA0ACE', 1, GETDATE(), 999);</v>
      </c>
    </row>
    <row r="2759" spans="26:27">
      <c r="Z2759">
        <v>448</v>
      </c>
      <c r="AA2759" t="str">
        <f t="shared" si="14"/>
        <v>INSERT INTO UPK_IKOU.main_masters.mm_buhin_no (data_id, buhin_no, coefficient, created_date, created_tantou_id) VALUES (2160, '676121GR0AT1', 1, GETDATE(), 999);</v>
      </c>
    </row>
    <row r="2760" spans="26:27">
      <c r="Z2760">
        <v>449</v>
      </c>
      <c r="AA2760" t="str">
        <f t="shared" si="14"/>
        <v>INSERT INTO UPK_IKOU.main_masters.mm_buhin_no (data_id, buhin_no, coefficient, created_date, created_tantou_id) VALUES (2161, '676121GR0AT2', 1, GETDATE(), 999);</v>
      </c>
    </row>
    <row r="2761" spans="26:27">
      <c r="Z2761">
        <v>450</v>
      </c>
      <c r="AA2761" t="str">
        <f t="shared" ref="AA2761:AA2824" si="15">$Y$2310&amp;AA1041&amp;", '"&amp;TRIM(AB1041)&amp;"', "&amp;AC1041&amp;", GETDATE(), 999);"</f>
        <v>INSERT INTO UPK_IKOU.main_masters.mm_buhin_no (data_id, buhin_no, coefficient, created_date, created_tantou_id) VALUES (2162, '676131GR0AT1', 1, GETDATE(), 999);</v>
      </c>
    </row>
    <row r="2762" spans="26:27">
      <c r="Z2762">
        <v>451</v>
      </c>
      <c r="AA2762" t="str">
        <f t="shared" si="15"/>
        <v>INSERT INTO UPK_IKOU.main_masters.mm_buhin_no (data_id, buhin_no, coefficient, created_date, created_tantou_id) VALUES (2163, '676131GR0AT2', 1, GETDATE(), 999);</v>
      </c>
    </row>
    <row r="2763" spans="26:27">
      <c r="Z2763">
        <v>452</v>
      </c>
      <c r="AA2763" t="str">
        <f t="shared" si="15"/>
        <v>INSERT INTO UPK_IKOU.main_masters.mm_buhin_no (data_id, buhin_no, coefficient, created_date, created_tantou_id) VALUES (2164, '676325TA0A', 1, GETDATE(), 999);</v>
      </c>
    </row>
    <row r="2764" spans="26:27">
      <c r="Z2764">
        <v>453</v>
      </c>
      <c r="AA2764" t="str">
        <f t="shared" si="15"/>
        <v>INSERT INTO UPK_IKOU.main_masters.mm_buhin_no (data_id, buhin_no, coefficient, created_date, created_tantou_id) VALUES (2165, '67632JM00A', 1, GETDATE(), 999);</v>
      </c>
    </row>
    <row r="2765" spans="26:27">
      <c r="Z2765">
        <v>454</v>
      </c>
      <c r="AA2765" t="str">
        <f t="shared" si="15"/>
        <v>INSERT INTO UPK_IKOU.main_masters.mm_buhin_no (data_id, buhin_no, coefficient, created_date, created_tantou_id) VALUES (2166, '67633JM00A', 1, GETDATE(), 999);</v>
      </c>
    </row>
    <row r="2766" spans="26:27">
      <c r="Z2766">
        <v>455</v>
      </c>
      <c r="AA2766" t="str">
        <f t="shared" si="15"/>
        <v>INSERT INTO UPK_IKOU.main_masters.mm_buhin_no (data_id, buhin_no, coefficient, created_date, created_tantou_id) VALUES (2167, '678701AE0A03', 1, GETDATE(), 999);</v>
      </c>
    </row>
    <row r="2767" spans="26:27">
      <c r="Z2767">
        <v>456</v>
      </c>
      <c r="AA2767" t="str">
        <f t="shared" si="15"/>
        <v>INSERT INTO UPK_IKOU.main_masters.mm_buhin_no (data_id, buhin_no, coefficient, created_date, created_tantou_id) VALUES (2168, '678701AE0A04', 1, GETDATE(), 999);</v>
      </c>
    </row>
    <row r="2768" spans="26:27">
      <c r="Z2768">
        <v>457</v>
      </c>
      <c r="AA2768" t="str">
        <f t="shared" si="15"/>
        <v>INSERT INTO UPK_IKOU.main_masters.mm_buhin_no (data_id, buhin_no, coefficient, created_date, created_tantou_id) VALUES (2169, '678701AE0A05', 1, GETDATE(), 999);</v>
      </c>
    </row>
    <row r="2769" spans="26:27">
      <c r="Z2769">
        <v>458</v>
      </c>
      <c r="AA2769" t="str">
        <f t="shared" si="15"/>
        <v>INSERT INTO UPK_IKOU.main_masters.mm_buhin_no (data_id, buhin_no, coefficient, created_date, created_tantou_id) VALUES (2170, '678701JA0A03', 1, GETDATE(), 999);</v>
      </c>
    </row>
    <row r="2770" spans="26:27">
      <c r="Z2770">
        <v>459</v>
      </c>
      <c r="AA2770" t="str">
        <f t="shared" si="15"/>
        <v>INSERT INTO UPK_IKOU.main_masters.mm_buhin_no (data_id, buhin_no, coefficient, created_date, created_tantou_id) VALUES (2171, '678701JA0A04', 1, GETDATE(), 999);</v>
      </c>
    </row>
    <row r="2771" spans="26:27">
      <c r="Z2771">
        <v>460</v>
      </c>
      <c r="AA2771" t="str">
        <f t="shared" si="15"/>
        <v>INSERT INTO UPK_IKOU.main_masters.mm_buhin_no (data_id, buhin_no, coefficient, created_date, created_tantou_id) VALUES (2172, '678701JA0A06', 1, GETDATE(), 999);</v>
      </c>
    </row>
    <row r="2772" spans="26:27">
      <c r="Z2772">
        <v>461</v>
      </c>
      <c r="AA2772" t="str">
        <f t="shared" si="15"/>
        <v>INSERT INTO UPK_IKOU.main_masters.mm_buhin_no (data_id, buhin_no, coefficient, created_date, created_tantou_id) VALUES (2173, '678701JB0A03', 1, GETDATE(), 999);</v>
      </c>
    </row>
    <row r="2773" spans="26:27">
      <c r="Z2773">
        <v>462</v>
      </c>
      <c r="AA2773" t="str">
        <f t="shared" si="15"/>
        <v>INSERT INTO UPK_IKOU.main_masters.mm_buhin_no (data_id, buhin_no, coefficient, created_date, created_tantou_id) VALUES (2174, '678701JB0A04', 1, GETDATE(), 999);</v>
      </c>
    </row>
    <row r="2774" spans="26:27">
      <c r="Z2774">
        <v>463</v>
      </c>
      <c r="AA2774" t="str">
        <f t="shared" si="15"/>
        <v>INSERT INTO UPK_IKOU.main_masters.mm_buhin_no (data_id, buhin_no, coefficient, created_date, created_tantou_id) VALUES (2175, '678701JB0A06', 1, GETDATE(), 999);</v>
      </c>
    </row>
    <row r="2775" spans="26:27">
      <c r="Z2775">
        <v>464</v>
      </c>
      <c r="AA2775" t="str">
        <f t="shared" si="15"/>
        <v>INSERT INTO UPK_IKOU.main_masters.mm_buhin_no (data_id, buhin_no, coefficient, created_date, created_tantou_id) VALUES (2176, '678701VA0A06', 1, GETDATE(), 999);</v>
      </c>
    </row>
    <row r="2776" spans="26:27">
      <c r="Z2776">
        <v>465</v>
      </c>
      <c r="AA2776" t="str">
        <f t="shared" si="15"/>
        <v>INSERT INTO UPK_IKOU.main_masters.mm_buhin_no (data_id, buhin_no, coefficient, created_date, created_tantou_id) VALUES (2177, '678701ZR0A03', 1, GETDATE(), 999);</v>
      </c>
    </row>
    <row r="2777" spans="26:27">
      <c r="Z2777">
        <v>466</v>
      </c>
      <c r="AA2777" t="str">
        <f t="shared" si="15"/>
        <v>INSERT INTO UPK_IKOU.main_masters.mm_buhin_no (data_id, buhin_no, coefficient, created_date, created_tantou_id) VALUES (2178, '678701ZR0A04', 1, GETDATE(), 999);</v>
      </c>
    </row>
    <row r="2778" spans="26:27">
      <c r="Z2778">
        <v>467</v>
      </c>
      <c r="AA2778" t="str">
        <f t="shared" si="15"/>
        <v>INSERT INTO UPK_IKOU.main_masters.mm_buhin_no (data_id, buhin_no, coefficient, created_date, created_tantou_id) VALUES (2179, '67870JN20A03', 1, GETDATE(), 999);</v>
      </c>
    </row>
    <row r="2779" spans="26:27">
      <c r="Z2779">
        <v>468</v>
      </c>
      <c r="AA2779" t="str">
        <f t="shared" si="15"/>
        <v>INSERT INTO UPK_IKOU.main_masters.mm_buhin_no (data_id, buhin_no, coefficient, created_date, created_tantou_id) VALUES (2180, '67870JN20A04', 1, GETDATE(), 999);</v>
      </c>
    </row>
    <row r="2780" spans="26:27">
      <c r="Z2780">
        <v>469</v>
      </c>
      <c r="AA2780" t="str">
        <f t="shared" si="15"/>
        <v>INSERT INTO UPK_IKOU.main_masters.mm_buhin_no (data_id, buhin_no, coefficient, created_date, created_tantou_id) VALUES (2181, '67870JN20A05', 1, GETDATE(), 999);</v>
      </c>
    </row>
    <row r="2781" spans="26:27">
      <c r="Z2781">
        <v>470</v>
      </c>
      <c r="AA2781" t="str">
        <f t="shared" si="15"/>
        <v>INSERT INTO UPK_IKOU.main_masters.mm_buhin_no (data_id, buhin_no, coefficient, created_date, created_tantou_id) VALUES (2182, '73141JM010', 1, GETDATE(), 999);</v>
      </c>
    </row>
    <row r="2782" spans="26:27">
      <c r="Z2782">
        <v>471</v>
      </c>
      <c r="AA2782" t="str">
        <f t="shared" si="15"/>
        <v>INSERT INTO UPK_IKOU.main_masters.mm_buhin_no (data_id, buhin_no, coefficient, created_date, created_tantou_id) VALUES (2183, '73152JM010', 1, GETDATE(), 999);</v>
      </c>
    </row>
    <row r="2783" spans="26:27">
      <c r="Z2783">
        <v>472</v>
      </c>
      <c r="AA2783" t="str">
        <f t="shared" si="15"/>
        <v>INSERT INTO UPK_IKOU.main_masters.mm_buhin_no (data_id, buhin_no, coefficient, created_date, created_tantou_id) VALUES (2184, '73153JM010', 1, GETDATE(), 999);</v>
      </c>
    </row>
    <row r="2784" spans="26:27">
      <c r="Z2784">
        <v>473</v>
      </c>
      <c r="AA2784" t="str">
        <f t="shared" si="15"/>
        <v>INSERT INTO UPK_IKOU.main_masters.mm_buhin_no (data_id, buhin_no, coefficient, created_date, created_tantou_id) VALUES (2185, '732113VA0A', 1, GETDATE(), 999);</v>
      </c>
    </row>
    <row r="2785" spans="26:27">
      <c r="Z2785">
        <v>474</v>
      </c>
      <c r="AA2785" t="str">
        <f t="shared" si="15"/>
        <v>INSERT INTO UPK_IKOU.main_masters.mm_buhin_no (data_id, buhin_no, coefficient, created_date, created_tantou_id) VALUES (2186, '732113XA0A', 1, GETDATE(), 999);</v>
      </c>
    </row>
    <row r="2786" spans="26:27">
      <c r="Z2786">
        <v>475</v>
      </c>
      <c r="AA2786" t="str">
        <f t="shared" si="15"/>
        <v>INSERT INTO UPK_IKOU.main_masters.mm_buhin_no (data_id, buhin_no, coefficient, created_date, created_tantou_id) VALUES (2187, '732113XE0A', 1, GETDATE(), 999);</v>
      </c>
    </row>
    <row r="2787" spans="26:27">
      <c r="Z2787">
        <v>476</v>
      </c>
      <c r="AA2787" t="str">
        <f t="shared" si="15"/>
        <v>INSERT INTO UPK_IKOU.main_masters.mm_buhin_no (data_id, buhin_no, coefficient, created_date, created_tantou_id) VALUES (2188, '732114CC1A', 1, GETDATE(), 999);</v>
      </c>
    </row>
    <row r="2788" spans="26:27">
      <c r="Z2788">
        <v>477</v>
      </c>
      <c r="AA2788" t="str">
        <f t="shared" si="15"/>
        <v>INSERT INTO UPK_IKOU.main_masters.mm_buhin_no (data_id, buhin_no, coefficient, created_date, created_tantou_id) VALUES (2189, '732115TA0A', 1, GETDATE(), 999);</v>
      </c>
    </row>
    <row r="2789" spans="26:27">
      <c r="Z2789">
        <v>478</v>
      </c>
      <c r="AA2789" t="str">
        <f t="shared" si="15"/>
        <v>INSERT INTO UPK_IKOU.main_masters.mm_buhin_no (data_id, buhin_no, coefficient, created_date, created_tantou_id) VALUES (2190, '73211JM000', 1, GETDATE(), 999);</v>
      </c>
    </row>
    <row r="2790" spans="26:27">
      <c r="Z2790">
        <v>479</v>
      </c>
      <c r="AA2790" t="str">
        <f t="shared" si="15"/>
        <v>INSERT INTO UPK_IKOU.main_masters.mm_buhin_no (data_id, buhin_no, coefficient, created_date, created_tantou_id) VALUES (2191, '73211JN22A', 1, GETDATE(), 999);</v>
      </c>
    </row>
    <row r="2791" spans="26:27">
      <c r="Z2791">
        <v>480</v>
      </c>
      <c r="AA2791" t="str">
        <f t="shared" si="15"/>
        <v>INSERT INTO UPK_IKOU.main_masters.mm_buhin_no (data_id, buhin_no, coefficient, created_date, created_tantou_id) VALUES (2192, '732123XC0A', 1, GETDATE(), 999);</v>
      </c>
    </row>
    <row r="2792" spans="26:27">
      <c r="Z2792">
        <v>481</v>
      </c>
      <c r="AA2792" t="str">
        <f t="shared" si="15"/>
        <v>INSERT INTO UPK_IKOU.main_masters.mm_buhin_no (data_id, buhin_no, coefficient, created_date, created_tantou_id) VALUES (2193, '73231JN22A', 1, GETDATE(), 999);</v>
      </c>
    </row>
    <row r="2793" spans="26:27">
      <c r="Z2793">
        <v>482</v>
      </c>
      <c r="AA2793" t="str">
        <f t="shared" si="15"/>
        <v>INSERT INTO UPK_IKOU.main_masters.mm_buhin_no (data_id, buhin_no, coefficient, created_date, created_tantou_id) VALUES (2194, '732323XC0A', 1, GETDATE(), 999);</v>
      </c>
    </row>
    <row r="2794" spans="26:27">
      <c r="Z2794">
        <v>483</v>
      </c>
      <c r="AA2794" t="str">
        <f t="shared" si="15"/>
        <v>INSERT INTO UPK_IKOU.main_masters.mm_buhin_no (data_id, buhin_no, coefficient, created_date, created_tantou_id) VALUES (2195, '73232JM000', 1, GETDATE(), 999);</v>
      </c>
    </row>
    <row r="2795" spans="26:27">
      <c r="Z2795">
        <v>484</v>
      </c>
      <c r="AA2795" t="str">
        <f t="shared" si="15"/>
        <v>INSERT INTO UPK_IKOU.main_masters.mm_buhin_no (data_id, buhin_no, coefficient, created_date, created_tantou_id) VALUES (2196, '732333VA0A', 1, GETDATE(), 999);</v>
      </c>
    </row>
    <row r="2796" spans="26:27">
      <c r="Z2796">
        <v>485</v>
      </c>
      <c r="AA2796" t="str">
        <f t="shared" si="15"/>
        <v>INSERT INTO UPK_IKOU.main_masters.mm_buhin_no (data_id, buhin_no, coefficient, created_date, created_tantou_id) VALUES (2197, '732333XC0A', 1, GETDATE(), 999);</v>
      </c>
    </row>
    <row r="2797" spans="26:27">
      <c r="Z2797">
        <v>486</v>
      </c>
      <c r="AA2797" t="str">
        <f t="shared" si="15"/>
        <v>INSERT INTO UPK_IKOU.main_masters.mm_buhin_no (data_id, buhin_no, coefficient, created_date, created_tantou_id) VALUES (2198, '732333XC0B', 1, GETDATE(), 999);</v>
      </c>
    </row>
    <row r="2798" spans="26:27">
      <c r="Z2798">
        <v>487</v>
      </c>
      <c r="AA2798" t="str">
        <f t="shared" si="15"/>
        <v>INSERT INTO UPK_IKOU.main_masters.mm_buhin_no (data_id, buhin_no, coefficient, created_date, created_tantou_id) VALUES (2199, '732333XC0C', 1, GETDATE(), 999);</v>
      </c>
    </row>
    <row r="2799" spans="26:27">
      <c r="Z2799">
        <v>488</v>
      </c>
      <c r="AA2799" t="str">
        <f t="shared" si="15"/>
        <v>INSERT INTO UPK_IKOU.main_masters.mm_buhin_no (data_id, buhin_no, coefficient, created_date, created_tantou_id) VALUES (2200, '732333XE0A', 1, GETDATE(), 999);</v>
      </c>
    </row>
    <row r="2800" spans="26:27">
      <c r="Z2800">
        <v>489</v>
      </c>
      <c r="AA2800" t="str">
        <f t="shared" si="15"/>
        <v>INSERT INTO UPK_IKOU.main_masters.mm_buhin_no (data_id, buhin_no, coefficient, created_date, created_tantou_id) VALUES (2201, '732333XE0B', 1, GETDATE(), 999);</v>
      </c>
    </row>
    <row r="2801" spans="26:27">
      <c r="Z2801">
        <v>490</v>
      </c>
      <c r="AA2801" t="str">
        <f t="shared" si="15"/>
        <v>INSERT INTO UPK_IKOU.main_masters.mm_buhin_no (data_id, buhin_no, coefficient, created_date, created_tantou_id) VALUES (2202, '732333XE0C', 1, GETDATE(), 999);</v>
      </c>
    </row>
    <row r="2802" spans="26:27">
      <c r="Z2802">
        <v>491</v>
      </c>
      <c r="AA2802" t="str">
        <f t="shared" si="15"/>
        <v>INSERT INTO UPK_IKOU.main_masters.mm_buhin_no (data_id, buhin_no, coefficient, created_date, created_tantou_id) VALUES (2203, '732343VA0A', 1, GETDATE(), 999);</v>
      </c>
    </row>
    <row r="2803" spans="26:27">
      <c r="Z2803">
        <v>492</v>
      </c>
      <c r="AA2803" t="str">
        <f t="shared" si="15"/>
        <v>INSERT INTO UPK_IKOU.main_masters.mm_buhin_no (data_id, buhin_no, coefficient, created_date, created_tantou_id) VALUES (2204, '732353VA0A', 1, GETDATE(), 999);</v>
      </c>
    </row>
    <row r="2804" spans="26:27">
      <c r="Z2804">
        <v>493</v>
      </c>
      <c r="AA2804" t="str">
        <f t="shared" si="15"/>
        <v>INSERT INTO UPK_IKOU.main_masters.mm_buhin_no (data_id, buhin_no, coefficient, created_date, created_tantou_id) VALUES (2205, '73236JM000', 1, GETDATE(), 999);</v>
      </c>
    </row>
    <row r="2805" spans="26:27">
      <c r="Z2805">
        <v>494</v>
      </c>
      <c r="AA2805" t="str">
        <f t="shared" si="15"/>
        <v>INSERT INTO UPK_IKOU.main_masters.mm_buhin_no (data_id, buhin_no, coefficient, created_date, created_tantou_id) VALUES (2206, '73237JM000', 1, GETDATE(), 999);</v>
      </c>
    </row>
    <row r="2806" spans="26:27">
      <c r="Z2806">
        <v>495</v>
      </c>
      <c r="AA2806" t="str">
        <f t="shared" si="15"/>
        <v>INSERT INTO UPK_IKOU.main_masters.mm_buhin_no (data_id, buhin_no, coefficient, created_date, created_tantou_id) VALUES (2207, '732424M700', 1, GETDATE(), 999);</v>
      </c>
    </row>
    <row r="2807" spans="26:27">
      <c r="Z2807">
        <v>496</v>
      </c>
      <c r="AA2807" t="str">
        <f t="shared" si="15"/>
        <v>INSERT INTO UPK_IKOU.main_masters.mm_buhin_no (data_id, buhin_no, coefficient, created_date, created_tantou_id) VALUES (2208, '732425TA0A', 1, GETDATE(), 999);</v>
      </c>
    </row>
    <row r="2808" spans="26:27">
      <c r="Z2808">
        <v>497</v>
      </c>
      <c r="AA2808" t="str">
        <f t="shared" si="15"/>
        <v>INSERT INTO UPK_IKOU.main_masters.mm_buhin_no (data_id, buhin_no, coefficient, created_date, created_tantou_id) VALUES (2209, '73252JM000', 1, GETDATE(), 999);</v>
      </c>
    </row>
    <row r="2809" spans="26:27">
      <c r="Z2809">
        <v>498</v>
      </c>
      <c r="AA2809" t="str">
        <f t="shared" si="15"/>
        <v>INSERT INTO UPK_IKOU.main_masters.mm_buhin_no (data_id, buhin_no, coefficient, created_date, created_tantou_id) VALUES (2210, '732564M500', 1, GETDATE(), 999);</v>
      </c>
    </row>
    <row r="2810" spans="26:27">
      <c r="Z2810">
        <v>499</v>
      </c>
      <c r="AA2810" t="str">
        <f t="shared" si="15"/>
        <v>INSERT INTO UPK_IKOU.main_masters.mm_buhin_no (data_id, buhin_no, coefficient, created_date, created_tantou_id) VALUES (2211, '732624M500', 1, GETDATE(), 999);</v>
      </c>
    </row>
    <row r="2811" spans="26:27">
      <c r="Z2811">
        <v>500</v>
      </c>
      <c r="AA2811" t="str">
        <f t="shared" si="15"/>
        <v>INSERT INTO UPK_IKOU.main_masters.mm_buhin_no (data_id, buhin_no, coefficient, created_date, created_tantou_id) VALUES (2212, '732625TA0A', 1, GETDATE(), 999);</v>
      </c>
    </row>
    <row r="2812" spans="26:27">
      <c r="Z2812">
        <v>501</v>
      </c>
      <c r="AA2812" t="str">
        <f t="shared" si="15"/>
        <v>INSERT INTO UPK_IKOU.main_masters.mm_buhin_no (data_id, buhin_no, coefficient, created_date, created_tantou_id) VALUES (2213, '732725TA0A', 1, GETDATE(), 999);</v>
      </c>
    </row>
    <row r="2813" spans="26:27">
      <c r="Z2813">
        <v>502</v>
      </c>
      <c r="AA2813" t="str">
        <f t="shared" si="15"/>
        <v>INSERT INTO UPK_IKOU.main_masters.mm_buhin_no (data_id, buhin_no, coefficient, created_date, created_tantou_id) VALUES (2214, '742233XA0A', 1, GETDATE(), 999);</v>
      </c>
    </row>
    <row r="2814" spans="26:27">
      <c r="Z2814">
        <v>503</v>
      </c>
      <c r="AA2814" t="str">
        <f t="shared" si="15"/>
        <v>INSERT INTO UPK_IKOU.main_masters.mm_buhin_no (data_id, buhin_no, coefficient, created_date, created_tantou_id) VALUES (2215, '742823XA0AUF', 1, GETDATE(), 999);</v>
      </c>
    </row>
    <row r="2815" spans="26:27">
      <c r="Z2815">
        <v>504</v>
      </c>
      <c r="AA2815" t="str">
        <f t="shared" si="15"/>
        <v>INSERT INTO UPK_IKOU.main_masters.mm_buhin_no (data_id, buhin_no, coefficient, created_date, created_tantou_id) VALUES (2216, '742823XE0AUF', 1, GETDATE(), 999);</v>
      </c>
    </row>
    <row r="2816" spans="26:27">
      <c r="Z2816">
        <v>505</v>
      </c>
      <c r="AA2816" t="str">
        <f t="shared" si="15"/>
        <v>INSERT INTO UPK_IKOU.main_masters.mm_buhin_no (data_id, buhin_no, coefficient, created_date, created_tantou_id) VALUES (2217, '742825YJ0A', 1, GETDATE(), 999);</v>
      </c>
    </row>
    <row r="2817" spans="26:27">
      <c r="Z2817">
        <v>506</v>
      </c>
      <c r="AA2817" t="str">
        <f t="shared" si="15"/>
        <v>INSERT INTO UPK_IKOU.main_masters.mm_buhin_no (data_id, buhin_no, coefficient, created_date, created_tantou_id) VALUES (2218, '742825YJ0B', 1, GETDATE(), 999);</v>
      </c>
    </row>
    <row r="2818" spans="26:27">
      <c r="Z2818">
        <v>507</v>
      </c>
      <c r="AA2818" t="str">
        <f t="shared" si="15"/>
        <v>INSERT INTO UPK_IKOU.main_masters.mm_buhin_no (data_id, buhin_no, coefficient, created_date, created_tantou_id) VALUES (2219, '742825YJ0D', 1, GETDATE(), 999);</v>
      </c>
    </row>
    <row r="2819" spans="26:27">
      <c r="Z2819">
        <v>508</v>
      </c>
      <c r="AA2819" t="str">
        <f t="shared" si="15"/>
        <v>INSERT INTO UPK_IKOU.main_masters.mm_buhin_no (data_id, buhin_no, coefficient, created_date, created_tantou_id) VALUES (2220, '742833XA0A', 1, GETDATE(), 999);</v>
      </c>
    </row>
    <row r="2820" spans="26:27">
      <c r="Z2820">
        <v>509</v>
      </c>
      <c r="AA2820" t="str">
        <f t="shared" si="15"/>
        <v>INSERT INTO UPK_IKOU.main_masters.mm_buhin_no (data_id, buhin_no, coefficient, created_date, created_tantou_id) VALUES (2221, '742833XA0B', 1, GETDATE(), 999);</v>
      </c>
    </row>
    <row r="2821" spans="26:27">
      <c r="Z2821">
        <v>510</v>
      </c>
      <c r="AA2821" t="str">
        <f t="shared" si="15"/>
        <v>INSERT INTO UPK_IKOU.main_masters.mm_buhin_no (data_id, buhin_no, coefficient, created_date, created_tantou_id) VALUES (2222, '742D13XA0A', 1, GETDATE(), 999);</v>
      </c>
    </row>
    <row r="2822" spans="26:27">
      <c r="Z2822">
        <v>511</v>
      </c>
      <c r="AA2822" t="str">
        <f t="shared" si="15"/>
        <v>INSERT INTO UPK_IKOU.main_masters.mm_buhin_no (data_id, buhin_no, coefficient, created_date, created_tantou_id) VALUES (2223, '742D13XA0B', 1, GETDATE(), 999);</v>
      </c>
    </row>
    <row r="2823" spans="26:27">
      <c r="Z2823">
        <v>512</v>
      </c>
      <c r="AA2823" t="str">
        <f t="shared" si="15"/>
        <v>INSERT INTO UPK_IKOU.main_masters.mm_buhin_no (data_id, buhin_no, coefficient, created_date, created_tantou_id) VALUES (2224, '743171AA0A', 1, GETDATE(), 999);</v>
      </c>
    </row>
    <row r="2824" spans="26:27">
      <c r="Z2824">
        <v>513</v>
      </c>
      <c r="AA2824" t="str">
        <f t="shared" si="15"/>
        <v>INSERT INTO UPK_IKOU.main_masters.mm_buhin_no (data_id, buhin_no, coefficient, created_date, created_tantou_id) VALUES (2225, '743174BD0A', 1, GETDATE(), 999);</v>
      </c>
    </row>
    <row r="2825" spans="26:27">
      <c r="Z2825">
        <v>514</v>
      </c>
      <c r="AA2825" t="str">
        <f t="shared" ref="AA2825:AA2888" si="16">$Y$2310&amp;AA1105&amp;", '"&amp;TRIM(AB1105)&amp;"', "&amp;AC1105&amp;", GETDATE(), 999);"</f>
        <v>INSERT INTO UPK_IKOU.main_masters.mm_buhin_no (data_id, buhin_no, coefficient, created_date, created_tantou_id) VALUES (2226, '743174CB0A', 1, GETDATE(), 999);</v>
      </c>
    </row>
    <row r="2826" spans="26:27">
      <c r="Z2826">
        <v>515</v>
      </c>
      <c r="AA2826" t="str">
        <f t="shared" si="16"/>
        <v>INSERT INTO UPK_IKOU.main_masters.mm_buhin_no (data_id, buhin_no, coefficient, created_date, created_tantou_id) VALUES (2227, '74317JG00A', 1, GETDATE(), 999);</v>
      </c>
    </row>
    <row r="2827" spans="26:27">
      <c r="Z2827">
        <v>516</v>
      </c>
      <c r="AA2827" t="str">
        <f t="shared" si="16"/>
        <v>INSERT INTO UPK_IKOU.main_masters.mm_buhin_no (data_id, buhin_no, coefficient, created_date, created_tantou_id) VALUES (2228, '74317JG00A-K', 1, GETDATE(), 999);</v>
      </c>
    </row>
    <row r="2828" spans="26:27">
      <c r="Z2828">
        <v>517</v>
      </c>
      <c r="AA2828" t="str">
        <f t="shared" si="16"/>
        <v>INSERT INTO UPK_IKOU.main_masters.mm_buhin_no (data_id, buhin_no, coefficient, created_date, created_tantou_id) VALUES (2229, '743225YJ0A', 1, GETDATE(), 999);</v>
      </c>
    </row>
    <row r="2829" spans="26:27">
      <c r="Z2829">
        <v>518</v>
      </c>
      <c r="AA2829" t="str">
        <f t="shared" si="16"/>
        <v>INSERT INTO UPK_IKOU.main_masters.mm_buhin_no (data_id, buhin_no, coefficient, created_date, created_tantou_id) VALUES (2230, '743233XA0A', 1, GETDATE(), 999);</v>
      </c>
    </row>
    <row r="2830" spans="26:27">
      <c r="Z2830">
        <v>519</v>
      </c>
      <c r="AA2830" t="str">
        <f t="shared" si="16"/>
        <v>INSERT INTO UPK_IKOU.main_masters.mm_buhin_no (data_id, buhin_no, coefficient, created_date, created_tantou_id) VALUES (2231, '743263XA0A', 1, GETDATE(), 999);</v>
      </c>
    </row>
    <row r="2831" spans="26:27">
      <c r="Z2831">
        <v>520</v>
      </c>
      <c r="AA2831" t="str">
        <f t="shared" si="16"/>
        <v>INSERT INTO UPK_IKOU.main_masters.mm_buhin_no (data_id, buhin_no, coefficient, created_date, created_tantou_id) VALUES (2232, '743273XA0A', 1, GETDATE(), 999);</v>
      </c>
    </row>
    <row r="2832" spans="26:27">
      <c r="Z2832">
        <v>521</v>
      </c>
      <c r="AA2832" t="str">
        <f t="shared" si="16"/>
        <v>INSERT INTO UPK_IKOU.main_masters.mm_buhin_no (data_id, buhin_no, coefficient, created_date, created_tantou_id) VALUES (2233, '743283XA0A', 1, GETDATE(), 999);</v>
      </c>
    </row>
    <row r="2833" spans="26:27">
      <c r="Z2833">
        <v>522</v>
      </c>
      <c r="AA2833" t="str">
        <f t="shared" si="16"/>
        <v>INSERT INTO UPK_IKOU.main_masters.mm_buhin_no (data_id, buhin_no, coefficient, created_date, created_tantou_id) VALUES (2234, '743293XN0A', 1, GETDATE(), 999);</v>
      </c>
    </row>
    <row r="2834" spans="26:27">
      <c r="Z2834">
        <v>523</v>
      </c>
      <c r="AA2834" t="str">
        <f t="shared" si="16"/>
        <v>INSERT INTO UPK_IKOU.main_masters.mm_buhin_no (data_id, buhin_no, coefficient, created_date, created_tantou_id) VALUES (2235, '7433201G00', 1, GETDATE(), 999);</v>
      </c>
    </row>
    <row r="2835" spans="26:27">
      <c r="Z2835">
        <v>524</v>
      </c>
      <c r="AA2835" t="str">
        <f t="shared" si="16"/>
        <v>INSERT INTO UPK_IKOU.main_masters.mm_buhin_no (data_id, buhin_no, coefficient, created_date, created_tantou_id) VALUES (2236, '743321AA0A', 1, GETDATE(), 999);</v>
      </c>
    </row>
    <row r="2836" spans="26:27">
      <c r="Z2836">
        <v>525</v>
      </c>
      <c r="AA2836" t="str">
        <f t="shared" si="16"/>
        <v>INSERT INTO UPK_IKOU.main_masters.mm_buhin_no (data_id, buhin_no, coefficient, created_date, created_tantou_id) VALUES (2237, '743321LA0A', 1, GETDATE(), 999);</v>
      </c>
    </row>
    <row r="2837" spans="26:27">
      <c r="Z2837">
        <v>526</v>
      </c>
      <c r="AA2837" t="str">
        <f t="shared" si="16"/>
        <v>INSERT INTO UPK_IKOU.main_masters.mm_buhin_no (data_id, buhin_no, coefficient, created_date, created_tantou_id) VALUES (2238, '74332CA000', 1, GETDATE(), 999);</v>
      </c>
    </row>
    <row r="2838" spans="26:27">
      <c r="Z2838">
        <v>527</v>
      </c>
      <c r="AA2838" t="str">
        <f t="shared" si="16"/>
        <v>INSERT INTO UPK_IKOU.main_masters.mm_buhin_no (data_id, buhin_no, coefficient, created_date, created_tantou_id) VALUES (2239, '743323VA0A', 1, GETDATE(), 999);</v>
      </c>
    </row>
    <row r="2839" spans="26:27">
      <c r="Z2839">
        <v>528</v>
      </c>
      <c r="AA2839" t="str">
        <f t="shared" si="16"/>
        <v>INSERT INTO UPK_IKOU.main_masters.mm_buhin_no (data_id, buhin_no, coefficient, created_date, created_tantou_id) VALUES (2240, '743333VA0A', 1, GETDATE(), 999);</v>
      </c>
    </row>
    <row r="2840" spans="26:27">
      <c r="Z2840">
        <v>529</v>
      </c>
      <c r="AA2840" t="str">
        <f t="shared" si="16"/>
        <v>INSERT INTO UPK_IKOU.main_masters.mm_buhin_no (data_id, buhin_no, coefficient, created_date, created_tantou_id) VALUES (2241, '743324CB0A', 1, GETDATE(), 999);</v>
      </c>
    </row>
    <row r="2841" spans="26:27">
      <c r="Z2841">
        <v>530</v>
      </c>
      <c r="AA2841" t="str">
        <f t="shared" si="16"/>
        <v>INSERT INTO UPK_IKOU.main_masters.mm_buhin_no (data_id, buhin_no, coefficient, created_date, created_tantou_id) VALUES (2242, '743334CB0A', 1, GETDATE(), 999);</v>
      </c>
    </row>
    <row r="2842" spans="26:27">
      <c r="Z2842">
        <v>531</v>
      </c>
      <c r="AA2842" t="str">
        <f t="shared" si="16"/>
        <v>INSERT INTO UPK_IKOU.main_masters.mm_buhin_no (data_id, buhin_no, coefficient, created_date, created_tantou_id) VALUES (2243, '743324M400', 1, GETDATE(), 999);</v>
      </c>
    </row>
    <row r="2843" spans="26:27">
      <c r="Z2843">
        <v>532</v>
      </c>
      <c r="AA2843" t="str">
        <f t="shared" si="16"/>
        <v>INSERT INTO UPK_IKOU.main_masters.mm_buhin_no (data_id, buhin_no, coefficient, created_date, created_tantou_id) VALUES (2244, '743334M400', 1, GETDATE(), 999);</v>
      </c>
    </row>
    <row r="2844" spans="26:27">
      <c r="Z2844">
        <v>533</v>
      </c>
      <c r="AA2844" t="str">
        <f t="shared" si="16"/>
        <v>INSERT INTO UPK_IKOU.main_masters.mm_buhin_no (data_id, buhin_no, coefficient, created_date, created_tantou_id) VALUES (2245, '743326RA0A', 1, GETDATE(), 999);</v>
      </c>
    </row>
    <row r="2845" spans="26:27">
      <c r="Z2845">
        <v>534</v>
      </c>
      <c r="AA2845" t="str">
        <f t="shared" si="16"/>
        <v>INSERT INTO UPK_IKOU.main_masters.mm_buhin_no (data_id, buhin_no, coefficient, created_date, created_tantou_id) VALUES (2246, '743336RA0A', 1, GETDATE(), 999);</v>
      </c>
    </row>
    <row r="2846" spans="26:27">
      <c r="Z2846">
        <v>535</v>
      </c>
      <c r="AA2846" t="str">
        <f t="shared" si="16"/>
        <v>INSERT INTO UPK_IKOU.main_masters.mm_buhin_no (data_id, buhin_no, coefficient, created_date, created_tantou_id) VALUES (2247, '7433301G00', 1, GETDATE(), 999);</v>
      </c>
    </row>
    <row r="2847" spans="26:27">
      <c r="Z2847">
        <v>536</v>
      </c>
      <c r="AA2847" t="str">
        <f t="shared" si="16"/>
        <v>INSERT INTO UPK_IKOU.main_masters.mm_buhin_no (data_id, buhin_no, coefficient, created_date, created_tantou_id) VALUES (2248, '743331AA0A', 1, GETDATE(), 999);</v>
      </c>
    </row>
    <row r="2848" spans="26:27">
      <c r="Z2848">
        <v>537</v>
      </c>
      <c r="AA2848" t="str">
        <f t="shared" si="16"/>
        <v>INSERT INTO UPK_IKOU.main_masters.mm_buhin_no (data_id, buhin_no, coefficient, created_date, created_tantou_id) VALUES (2249, '743331LA0A', 1, GETDATE(), 999);</v>
      </c>
    </row>
    <row r="2849" spans="26:27">
      <c r="Z2849">
        <v>538</v>
      </c>
      <c r="AA2849" t="str">
        <f t="shared" si="16"/>
        <v>INSERT INTO UPK_IKOU.main_masters.mm_buhin_no (data_id, buhin_no, coefficient, created_date, created_tantou_id) VALUES (2250, '743338H70001', 1, GETDATE(), 999);</v>
      </c>
    </row>
    <row r="2850" spans="26:27">
      <c r="Z2850">
        <v>539</v>
      </c>
      <c r="AA2850" t="str">
        <f t="shared" si="16"/>
        <v>INSERT INTO UPK_IKOU.main_masters.mm_buhin_no (data_id, buhin_no, coefficient, created_date, created_tantou_id) VALUES (2251, '743423VA0A', 1, GETDATE(), 999);</v>
      </c>
    </row>
    <row r="2851" spans="26:27">
      <c r="Z2851">
        <v>540</v>
      </c>
      <c r="AA2851" t="str">
        <f t="shared" si="16"/>
        <v>INSERT INTO UPK_IKOU.main_masters.mm_buhin_no (data_id, buhin_no, coefficient, created_date, created_tantou_id) VALUES (2252, '743433VA0A', 1, GETDATE(), 999);</v>
      </c>
    </row>
    <row r="2852" spans="26:27">
      <c r="Z2852">
        <v>541</v>
      </c>
      <c r="AA2852" t="str">
        <f t="shared" si="16"/>
        <v>INSERT INTO UPK_IKOU.main_masters.mm_buhin_no (data_id, buhin_no, coefficient, created_date, created_tantou_id) VALUES (2253, '743464M400', 1, GETDATE(), 999);</v>
      </c>
    </row>
    <row r="2853" spans="26:27">
      <c r="Z2853">
        <v>542</v>
      </c>
      <c r="AA2853" t="str">
        <f t="shared" si="16"/>
        <v>INSERT INTO UPK_IKOU.main_masters.mm_buhin_no (data_id, buhin_no, coefficient, created_date, created_tantou_id) VALUES (2254, '743464M400-G', 1, GETDATE(), 999);</v>
      </c>
    </row>
    <row r="2854" spans="26:27">
      <c r="Z2854">
        <v>543</v>
      </c>
      <c r="AA2854" t="str">
        <f t="shared" si="16"/>
        <v>INSERT INTO UPK_IKOU.main_masters.mm_buhin_no (data_id, buhin_no, coefficient, created_date, created_tantou_id) VALUES (2255, '743468H300', 1, GETDATE(), 999);</v>
      </c>
    </row>
    <row r="2855" spans="26:27">
      <c r="Z2855">
        <v>544</v>
      </c>
      <c r="AA2855" t="str">
        <f t="shared" si="16"/>
        <v>INSERT INTO UPK_IKOU.main_masters.mm_buhin_no (data_id, buhin_no, coefficient, created_date, created_tantou_id) VALUES (2256, '74352EN012', 1, GETDATE(), 999);</v>
      </c>
    </row>
    <row r="2856" spans="26:27">
      <c r="Z2856">
        <v>545</v>
      </c>
      <c r="AA2856" t="str">
        <f t="shared" si="16"/>
        <v>INSERT INTO UPK_IKOU.main_masters.mm_buhin_no (data_id, buhin_no, coefficient, created_date, created_tantou_id) VALUES (2257, '74353EN012', 1, GETDATE(), 999);</v>
      </c>
    </row>
    <row r="2857" spans="26:27">
      <c r="Z2857">
        <v>546</v>
      </c>
      <c r="AA2857" t="str">
        <f t="shared" si="16"/>
        <v>INSERT INTO UPK_IKOU.main_masters.mm_buhin_no (data_id, buhin_no, coefficient, created_date, created_tantou_id) VALUES (2258, '743561AA0A', 1, GETDATE(), 999);</v>
      </c>
    </row>
    <row r="2858" spans="26:27">
      <c r="Z2858">
        <v>547</v>
      </c>
      <c r="AA2858" t="str">
        <f t="shared" si="16"/>
        <v>INSERT INTO UPK_IKOU.main_masters.mm_buhin_no (data_id, buhin_no, coefficient, created_date, created_tantou_id) VALUES (2259, '743564CB0A', 1, GETDATE(), 999);</v>
      </c>
    </row>
    <row r="2859" spans="26:27">
      <c r="Z2859">
        <v>548</v>
      </c>
      <c r="AA2859" t="str">
        <f t="shared" si="16"/>
        <v>INSERT INTO UPK_IKOU.main_masters.mm_buhin_no (data_id, buhin_no, coefficient, created_date, created_tantou_id) VALUES (2260, '743564CB0A-G', 1, GETDATE(), 999);</v>
      </c>
    </row>
    <row r="2860" spans="26:27">
      <c r="Z2860">
        <v>549</v>
      </c>
      <c r="AA2860" t="str">
        <f t="shared" si="16"/>
        <v>INSERT INTO UPK_IKOU.main_masters.mm_buhin_no (data_id, buhin_no, coefficient, created_date, created_tantou_id) VALUES (2261, '743564CE0A', 1, GETDATE(), 999);</v>
      </c>
    </row>
    <row r="2861" spans="26:27">
      <c r="Z2861">
        <v>550</v>
      </c>
      <c r="AA2861" t="str">
        <f t="shared" si="16"/>
        <v>INSERT INTO UPK_IKOU.main_masters.mm_buhin_no (data_id, buhin_no, coefficient, created_date, created_tantou_id) VALUES (2262, '743564CE0A-B', 1, GETDATE(), 999);</v>
      </c>
    </row>
    <row r="2862" spans="26:27">
      <c r="Z2862">
        <v>551</v>
      </c>
      <c r="AA2862" t="str">
        <f t="shared" si="16"/>
        <v>INSERT INTO UPK_IKOU.main_masters.mm_buhin_no (data_id, buhin_no, coefficient, created_date, created_tantou_id) VALUES (2263, '743564CE0A-E', 1, GETDATE(), 999);</v>
      </c>
    </row>
    <row r="2863" spans="26:27">
      <c r="Z2863">
        <v>552</v>
      </c>
      <c r="AA2863" t="str">
        <f t="shared" si="16"/>
        <v>INSERT INTO UPK_IKOU.main_masters.mm_buhin_no (data_id, buhin_no, coefficient, created_date, created_tantou_id) VALUES (2264, '743568H300', 1, GETDATE(), 999);</v>
      </c>
    </row>
    <row r="2864" spans="26:27">
      <c r="Z2864">
        <v>553</v>
      </c>
      <c r="AA2864" t="str">
        <f t="shared" si="16"/>
        <v>INSERT INTO UPK_IKOU.main_masters.mm_buhin_no (data_id, buhin_no, coefficient, created_date, created_tantou_id) VALUES (2265, '74356AW000', 1, GETDATE(), 999);</v>
      </c>
    </row>
    <row r="2865" spans="26:27">
      <c r="Z2865">
        <v>554</v>
      </c>
      <c r="AA2865" t="str">
        <f t="shared" si="16"/>
        <v>INSERT INTO UPK_IKOU.main_masters.mm_buhin_no (data_id, buhin_no, coefficient, created_date, created_tantou_id) VALUES (2266, '74356JG00A', 1, GETDATE(), 999);</v>
      </c>
    </row>
    <row r="2866" spans="26:27">
      <c r="Z2866">
        <v>555</v>
      </c>
      <c r="AA2866" t="str">
        <f t="shared" si="16"/>
        <v>INSERT INTO UPK_IKOU.main_masters.mm_buhin_no (data_id, buhin_no, coefficient, created_date, created_tantou_id) VALUES (2267, '74356JG00A-B', 1, GETDATE(), 999);</v>
      </c>
    </row>
    <row r="2867" spans="26:27">
      <c r="Z2867">
        <v>556</v>
      </c>
      <c r="AA2867" t="str">
        <f t="shared" si="16"/>
        <v>INSERT INTO UPK_IKOU.main_masters.mm_buhin_no (data_id, buhin_no, coefficient, created_date, created_tantou_id) VALUES (2268, '743621LA0A', 1, GETDATE(), 999);</v>
      </c>
    </row>
    <row r="2868" spans="26:27">
      <c r="Z2868">
        <v>557</v>
      </c>
      <c r="AA2868" t="str">
        <f t="shared" si="16"/>
        <v>INSERT INTO UPK_IKOU.main_masters.mm_buhin_no (data_id, buhin_no, coefficient, created_date, created_tantou_id) VALUES (2269, '743631LA0A', 1, GETDATE(), 999);</v>
      </c>
    </row>
    <row r="2869" spans="26:27">
      <c r="Z2869">
        <v>558</v>
      </c>
      <c r="AA2869" t="str">
        <f t="shared" si="16"/>
        <v>INSERT INTO UPK_IKOU.main_masters.mm_buhin_no (data_id, buhin_no, coefficient, created_date, created_tantou_id) VALUES (2270, '743661GR0A', 1, GETDATE(), 999);</v>
      </c>
    </row>
    <row r="2870" spans="26:27">
      <c r="Z2870">
        <v>559</v>
      </c>
      <c r="AA2870" t="str">
        <f t="shared" si="16"/>
        <v>INSERT INTO UPK_IKOU.main_masters.mm_buhin_no (data_id, buhin_no, coefficient, created_date, created_tantou_id) VALUES (2271, '743661GR0B', 1, GETDATE(), 999);</v>
      </c>
    </row>
    <row r="2871" spans="26:27">
      <c r="Z2871">
        <v>560</v>
      </c>
      <c r="AA2871" t="str">
        <f t="shared" si="16"/>
        <v>INSERT INTO UPK_IKOU.main_masters.mm_buhin_no (data_id, buhin_no, coefficient, created_date, created_tantou_id) VALUES (2272, '743661LA0B', 1, GETDATE(), 999);</v>
      </c>
    </row>
    <row r="2872" spans="26:27">
      <c r="Z2872">
        <v>561</v>
      </c>
      <c r="AA2872" t="str">
        <f t="shared" si="16"/>
        <v>INSERT INTO UPK_IKOU.main_masters.mm_buhin_no (data_id, buhin_no, coefficient, created_date, created_tantou_id) VALUES (2273, '743664CB0A', 1, GETDATE(), 999);</v>
      </c>
    </row>
    <row r="2873" spans="26:27">
      <c r="Z2873">
        <v>562</v>
      </c>
      <c r="AA2873" t="str">
        <f t="shared" si="16"/>
        <v>INSERT INTO UPK_IKOU.main_masters.mm_buhin_no (data_id, buhin_no, coefficient, created_date, created_tantou_id) VALUES (2274, '74366JG00A', 1, GETDATE(), 999);</v>
      </c>
    </row>
    <row r="2874" spans="26:27">
      <c r="Z2874">
        <v>563</v>
      </c>
      <c r="AA2874" t="str">
        <f t="shared" si="16"/>
        <v>INSERT INTO UPK_IKOU.main_masters.mm_buhin_no (data_id, buhin_no, coefficient, created_date, created_tantou_id) VALUES (2275, '74366JM00A', 1, GETDATE(), 999);</v>
      </c>
    </row>
    <row r="2875" spans="26:27">
      <c r="Z2875">
        <v>564</v>
      </c>
      <c r="AA2875" t="str">
        <f t="shared" si="16"/>
        <v>INSERT INTO UPK_IKOU.main_masters.mm_buhin_no (data_id, buhin_no, coefficient, created_date, created_tantou_id) VALUES (2276, '743671GR0A', 1, GETDATE(), 999);</v>
      </c>
    </row>
    <row r="2876" spans="26:27">
      <c r="Z2876">
        <v>565</v>
      </c>
      <c r="AA2876" t="str">
        <f t="shared" si="16"/>
        <v>INSERT INTO UPK_IKOU.main_masters.mm_buhin_no (data_id, buhin_no, coefficient, created_date, created_tantou_id) VALUES (2277, '743671GR0B', 1, GETDATE(), 999);</v>
      </c>
    </row>
    <row r="2877" spans="26:27">
      <c r="Z2877">
        <v>566</v>
      </c>
      <c r="AA2877" t="str">
        <f t="shared" si="16"/>
        <v>INSERT INTO UPK_IKOU.main_masters.mm_buhin_no (data_id, buhin_no, coefficient, created_date, created_tantou_id) VALUES (2278, '743724CB0A', 1, GETDATE(), 999);</v>
      </c>
    </row>
    <row r="2878" spans="26:27">
      <c r="Z2878">
        <v>567</v>
      </c>
      <c r="AA2878" t="str">
        <f t="shared" si="16"/>
        <v>INSERT INTO UPK_IKOU.main_masters.mm_buhin_no (data_id, buhin_no, coefficient, created_date, created_tantou_id) VALUES (2279, '743726RA0A', 1, GETDATE(), 999);</v>
      </c>
    </row>
    <row r="2879" spans="26:27">
      <c r="Z2879">
        <v>568</v>
      </c>
      <c r="AA2879" t="str">
        <f t="shared" si="16"/>
        <v>INSERT INTO UPK_IKOU.main_masters.mm_buhin_no (data_id, buhin_no, coefficient, created_date, created_tantou_id) VALUES (2280, '74372EN000', 1, GETDATE(), 999);</v>
      </c>
    </row>
    <row r="2880" spans="26:27">
      <c r="Z2880">
        <v>569</v>
      </c>
      <c r="AA2880" t="str">
        <f t="shared" si="16"/>
        <v>INSERT INTO UPK_IKOU.main_masters.mm_buhin_no (data_id, buhin_no, coefficient, created_date, created_tantou_id) VALUES (2281, '74372EN100', 1, GETDATE(), 999);</v>
      </c>
    </row>
    <row r="2881" spans="26:27">
      <c r="Z2881">
        <v>570</v>
      </c>
      <c r="AA2881" t="str">
        <f t="shared" si="16"/>
        <v>INSERT INTO UPK_IKOU.main_masters.mm_buhin_no (data_id, buhin_no, coefficient, created_date, created_tantou_id) VALUES (2282, '743843XA0A', 1, GETDATE(), 999);</v>
      </c>
    </row>
    <row r="2882" spans="26:27">
      <c r="Z2882">
        <v>571</v>
      </c>
      <c r="AA2882" t="str">
        <f t="shared" si="16"/>
        <v>INSERT INTO UPK_IKOU.main_masters.mm_buhin_no (data_id, buhin_no, coefficient, created_date, created_tantou_id) VALUES (2283, '743F21GR0A', 1, GETDATE(), 999);</v>
      </c>
    </row>
    <row r="2883" spans="26:27">
      <c r="Z2883">
        <v>572</v>
      </c>
      <c r="AA2883" t="str">
        <f t="shared" si="16"/>
        <v>INSERT INTO UPK_IKOU.main_masters.mm_buhin_no (data_id, buhin_no, coefficient, created_date, created_tantou_id) VALUES (2284, '743F31GR0A', 1, GETDATE(), 999);</v>
      </c>
    </row>
    <row r="2884" spans="26:27">
      <c r="Z2884">
        <v>573</v>
      </c>
      <c r="AA2884" t="str">
        <f t="shared" si="16"/>
        <v>INSERT INTO UPK_IKOU.main_masters.mm_buhin_no (data_id, buhin_no, coefficient, created_date, created_tantou_id) VALUES (2285, '743F21GR0C', 1, GETDATE(), 999);</v>
      </c>
    </row>
    <row r="2885" spans="26:27">
      <c r="Z2885">
        <v>574</v>
      </c>
      <c r="AA2885" t="str">
        <f t="shared" si="16"/>
        <v>INSERT INTO UPK_IKOU.main_masters.mm_buhin_no (data_id, buhin_no, coefficient, created_date, created_tantou_id) VALUES (2286, '743F31GR0C', 1, GETDATE(), 999);</v>
      </c>
    </row>
    <row r="2886" spans="26:27">
      <c r="Z2886">
        <v>575</v>
      </c>
      <c r="AA2886" t="str">
        <f t="shared" si="16"/>
        <v>INSERT INTO UPK_IKOU.main_masters.mm_buhin_no (data_id, buhin_no, coefficient, created_date, created_tantou_id) VALUES (2287, '743F21GR0D', 1, GETDATE(), 999);</v>
      </c>
    </row>
    <row r="2887" spans="26:27">
      <c r="Z2887">
        <v>576</v>
      </c>
      <c r="AA2887" t="str">
        <f t="shared" si="16"/>
        <v>INSERT INTO UPK_IKOU.main_masters.mm_buhin_no (data_id, buhin_no, coefficient, created_date, created_tantou_id) VALUES (2288, '743F31GR0D', 1, GETDATE(), 999);</v>
      </c>
    </row>
    <row r="2888" spans="26:27">
      <c r="Z2888">
        <v>577</v>
      </c>
      <c r="AA2888" t="str">
        <f t="shared" si="16"/>
        <v>INSERT INTO UPK_IKOU.main_masters.mm_buhin_no (data_id, buhin_no, coefficient, created_date, created_tantou_id) VALUES (2289, '743F21GR0E', 1, GETDATE(), 999);</v>
      </c>
    </row>
    <row r="2889" spans="26:27">
      <c r="Z2889">
        <v>578</v>
      </c>
      <c r="AA2889" t="str">
        <f t="shared" ref="AA2889:AA2952" si="17">$Y$2310&amp;AA1169&amp;", '"&amp;TRIM(AB1169)&amp;"', "&amp;AC1169&amp;", GETDATE(), 999);"</f>
        <v>INSERT INTO UPK_IKOU.main_masters.mm_buhin_no (data_id, buhin_no, coefficient, created_date, created_tantou_id) VALUES (2290, '743F31GR0E', 1, GETDATE(), 999);</v>
      </c>
    </row>
    <row r="2890" spans="26:27">
      <c r="Z2890">
        <v>579</v>
      </c>
      <c r="AA2890" t="str">
        <f t="shared" si="17"/>
        <v>INSERT INTO UPK_IKOU.main_masters.mm_buhin_no (data_id, buhin_no, coefficient, created_date, created_tantou_id) VALUES (2291, '743F3JM00A', 1, GETDATE(), 999);</v>
      </c>
    </row>
    <row r="2891" spans="26:27">
      <c r="Z2891">
        <v>580</v>
      </c>
      <c r="AA2891" t="str">
        <f t="shared" si="17"/>
        <v>INSERT INTO UPK_IKOU.main_masters.mm_buhin_no (data_id, buhin_no, coefficient, created_date, created_tantou_id) VALUES (2292, '743F63XA0A', 1, GETDATE(), 999);</v>
      </c>
    </row>
    <row r="2892" spans="26:27">
      <c r="Z2892">
        <v>581</v>
      </c>
      <c r="AA2892" t="str">
        <f t="shared" si="17"/>
        <v>INSERT INTO UPK_IKOU.main_masters.mm_buhin_no (data_id, buhin_no, coefficient, created_date, created_tantou_id) VALUES (2293, '743F73XA0A', 1, GETDATE(), 999);</v>
      </c>
    </row>
    <row r="2893" spans="26:27">
      <c r="Z2893">
        <v>582</v>
      </c>
      <c r="AA2893" t="str">
        <f t="shared" si="17"/>
        <v>INSERT INTO UPK_IKOU.main_masters.mm_buhin_no (data_id, buhin_no, coefficient, created_date, created_tantou_id) VALUES (2294, '743R23XA0A', 1, GETDATE(), 999);</v>
      </c>
    </row>
    <row r="2894" spans="26:27">
      <c r="Z2894">
        <v>583</v>
      </c>
      <c r="AA2894" t="str">
        <f t="shared" si="17"/>
        <v>INSERT INTO UPK_IKOU.main_masters.mm_buhin_no (data_id, buhin_no, coefficient, created_date, created_tantou_id) VALUES (2295, '743R33XA0A', 1, GETDATE(), 999);</v>
      </c>
    </row>
    <row r="2895" spans="26:27">
      <c r="Z2895">
        <v>584</v>
      </c>
      <c r="AA2895" t="str">
        <f t="shared" si="17"/>
        <v>INSERT INTO UPK_IKOU.main_masters.mm_buhin_no (data_id, buhin_no, coefficient, created_date, created_tantou_id) VALUES (2296, '743R43XA0A', 1, GETDATE(), 999);</v>
      </c>
    </row>
    <row r="2896" spans="26:27">
      <c r="Z2896">
        <v>585</v>
      </c>
      <c r="AA2896" t="str">
        <f t="shared" si="17"/>
        <v>INSERT INTO UPK_IKOU.main_masters.mm_buhin_no (data_id, buhin_no, coefficient, created_date, created_tantou_id) VALUES (2297, '745161GR0A', 1, GETDATE(), 999);</v>
      </c>
    </row>
    <row r="2897" spans="26:27">
      <c r="Z2897">
        <v>586</v>
      </c>
      <c r="AA2897" t="str">
        <f t="shared" si="17"/>
        <v>INSERT INTO UPK_IKOU.main_masters.mm_buhin_no (data_id, buhin_no, coefficient, created_date, created_tantou_id) VALUES (2298, '745161JA0A', 1, GETDATE(), 999);</v>
      </c>
    </row>
    <row r="2898" spans="26:27">
      <c r="Z2898">
        <v>587</v>
      </c>
      <c r="AA2898" t="str">
        <f t="shared" si="17"/>
        <v>INSERT INTO UPK_IKOU.main_masters.mm_buhin_no (data_id, buhin_no, coefficient, created_date, created_tantou_id) VALUES (2299, '745161JB0A', 1, GETDATE(), 999);</v>
      </c>
    </row>
    <row r="2899" spans="26:27">
      <c r="Z2899">
        <v>588</v>
      </c>
      <c r="AA2899" t="str">
        <f t="shared" si="17"/>
        <v>INSERT INTO UPK_IKOU.main_masters.mm_buhin_no (data_id, buhin_no, coefficient, created_date, created_tantou_id) VALUES (2300, '745166RA0A', 1, GETDATE(), 999);</v>
      </c>
    </row>
    <row r="2900" spans="26:27">
      <c r="Z2900">
        <v>589</v>
      </c>
      <c r="AA2900" t="str">
        <f t="shared" si="17"/>
        <v>INSERT INTO UPK_IKOU.main_masters.mm_buhin_no (data_id, buhin_no, coefficient, created_date, created_tantou_id) VALUES (2301, '745168H310', 1, GETDATE(), 999);</v>
      </c>
    </row>
    <row r="2901" spans="26:27">
      <c r="Z2901">
        <v>590</v>
      </c>
      <c r="AA2901" t="str">
        <f t="shared" si="17"/>
        <v>INSERT INTO UPK_IKOU.main_masters.mm_buhin_no (data_id, buhin_no, coefficient, created_date, created_tantou_id) VALUES (2302, '74516EN000', 1, GETDATE(), 999);</v>
      </c>
    </row>
    <row r="2902" spans="26:27">
      <c r="Z2902">
        <v>591</v>
      </c>
      <c r="AA2902" t="str">
        <f t="shared" si="17"/>
        <v>INSERT INTO UPK_IKOU.main_masters.mm_buhin_no (data_id, buhin_no, coefficient, created_date, created_tantou_id) VALUES (2303, '74516EN100', 1, GETDATE(), 999);</v>
      </c>
    </row>
    <row r="2903" spans="26:27">
      <c r="Z2903">
        <v>592</v>
      </c>
      <c r="AA2903" t="str">
        <f t="shared" si="17"/>
        <v>INSERT INTO UPK_IKOU.main_masters.mm_buhin_no (data_id, buhin_no, coefficient, created_date, created_tantou_id) VALUES (2304, '74516EQ000', 1, GETDATE(), 999);</v>
      </c>
    </row>
    <row r="2904" spans="26:27">
      <c r="Z2904">
        <v>593</v>
      </c>
      <c r="AA2904" t="str">
        <f t="shared" si="17"/>
        <v>INSERT INTO UPK_IKOU.main_masters.mm_buhin_no (data_id, buhin_no, coefficient, created_date, created_tantou_id) VALUES (2305, '74516EQ500', 1, GETDATE(), 999);</v>
      </c>
    </row>
    <row r="2905" spans="26:27">
      <c r="Z2905">
        <v>594</v>
      </c>
      <c r="AA2905" t="str">
        <f t="shared" si="17"/>
        <v>INSERT INTO UPK_IKOU.main_masters.mm_buhin_no (data_id, buhin_no, coefficient, created_date, created_tantou_id) VALUES (2306, '745164CE0A', 1, GETDATE(), 999);</v>
      </c>
    </row>
    <row r="2906" spans="26:27">
      <c r="Z2906">
        <v>595</v>
      </c>
      <c r="AA2906" t="str">
        <f t="shared" si="17"/>
        <v>INSERT INTO UPK_IKOU.main_masters.mm_buhin_no (data_id, buhin_no, coefficient, created_date, created_tantou_id) VALUES (2307, '745174CE0A', 1, GETDATE(), 999);</v>
      </c>
    </row>
    <row r="2907" spans="26:27">
      <c r="Z2907">
        <v>596</v>
      </c>
      <c r="AA2907" t="str">
        <f t="shared" si="17"/>
        <v>INSERT INTO UPK_IKOU.main_masters.mm_buhin_no (data_id, buhin_no, coefficient, created_date, created_tantou_id) VALUES (2308, '745164CE0A-E', 1, GETDATE(), 999);</v>
      </c>
    </row>
    <row r="2908" spans="26:27">
      <c r="Z2908">
        <v>597</v>
      </c>
      <c r="AA2908" t="str">
        <f t="shared" si="17"/>
        <v>INSERT INTO UPK_IKOU.main_masters.mm_buhin_no (data_id, buhin_no, coefficient, created_date, created_tantou_id) VALUES (2309, '745174CE0A-E', 1, GETDATE(), 999);</v>
      </c>
    </row>
    <row r="2909" spans="26:27">
      <c r="Z2909">
        <v>598</v>
      </c>
      <c r="AA2909" t="str">
        <f t="shared" si="17"/>
        <v>INSERT INTO UPK_IKOU.main_masters.mm_buhin_no (data_id, buhin_no, coefficient, created_date, created_tantou_id) VALUES (2310, '745164CE1A', 1, GETDATE(), 999);</v>
      </c>
    </row>
    <row r="2910" spans="26:27">
      <c r="Z2910">
        <v>599</v>
      </c>
      <c r="AA2910" t="str">
        <f t="shared" si="17"/>
        <v>INSERT INTO UPK_IKOU.main_masters.mm_buhin_no (data_id, buhin_no, coefficient, created_date, created_tantou_id) VALUES (2311, '745174CE1A', 1, GETDATE(), 999);</v>
      </c>
    </row>
    <row r="2911" spans="26:27">
      <c r="Z2911">
        <v>600</v>
      </c>
      <c r="AA2911" t="str">
        <f t="shared" si="17"/>
        <v>INSERT INTO UPK_IKOU.main_masters.mm_buhin_no (data_id, buhin_no, coefficient, created_date, created_tantou_id) VALUES (2312, '745166FM0A', 1, GETDATE(), 999);</v>
      </c>
    </row>
    <row r="2912" spans="26:27">
      <c r="Z2912">
        <v>601</v>
      </c>
      <c r="AA2912" t="str">
        <f t="shared" si="17"/>
        <v>INSERT INTO UPK_IKOU.main_masters.mm_buhin_no (data_id, buhin_no, coefficient, created_date, created_tantou_id) VALUES (2313, '745176FM0A', 1, GETDATE(), 999);</v>
      </c>
    </row>
    <row r="2913" spans="26:27">
      <c r="Z2913">
        <v>602</v>
      </c>
      <c r="AA2913" t="str">
        <f t="shared" si="17"/>
        <v>INSERT INTO UPK_IKOU.main_masters.mm_buhin_no (data_id, buhin_no, coefficient, created_date, created_tantou_id) VALUES (2314, '745166MA0A', 1, GETDATE(), 999);</v>
      </c>
    </row>
    <row r="2914" spans="26:27">
      <c r="Z2914">
        <v>603</v>
      </c>
      <c r="AA2914" t="str">
        <f t="shared" si="17"/>
        <v>INSERT INTO UPK_IKOU.main_masters.mm_buhin_no (data_id, buhin_no, coefficient, created_date, created_tantou_id) VALUES (2315, '745176MA0A', 1, GETDATE(), 999);</v>
      </c>
    </row>
    <row r="2915" spans="26:27">
      <c r="Z2915">
        <v>604</v>
      </c>
      <c r="AA2915" t="str">
        <f t="shared" si="17"/>
        <v>INSERT INTO UPK_IKOU.main_masters.mm_buhin_no (data_id, buhin_no, coefficient, created_date, created_tantou_id) VALUES (2316, '745171JA0A', 1, GETDATE(), 999);</v>
      </c>
    </row>
    <row r="2916" spans="26:27">
      <c r="Z2916">
        <v>605</v>
      </c>
      <c r="AA2916" t="str">
        <f t="shared" si="17"/>
        <v>INSERT INTO UPK_IKOU.main_masters.mm_buhin_no (data_id, buhin_no, coefficient, created_date, created_tantou_id) VALUES (2317, '745171JB0A', 1, GETDATE(), 999);</v>
      </c>
    </row>
    <row r="2917" spans="26:27">
      <c r="Z2917">
        <v>606</v>
      </c>
      <c r="AA2917" t="str">
        <f t="shared" si="17"/>
        <v>INSERT INTO UPK_IKOU.main_masters.mm_buhin_no (data_id, buhin_no, coefficient, created_date, created_tantou_id) VALUES (2318, '745221LA0A', 1, GETDATE(), 999);</v>
      </c>
    </row>
    <row r="2918" spans="26:27">
      <c r="Z2918">
        <v>607</v>
      </c>
      <c r="AA2918" t="str">
        <f t="shared" si="17"/>
        <v>INSERT INTO UPK_IKOU.main_masters.mm_buhin_no (data_id, buhin_no, coefficient, created_date, created_tantou_id) VALUES (2319, '745261LA0A', 1, GETDATE(), 999);</v>
      </c>
    </row>
    <row r="2919" spans="26:27">
      <c r="Z2919">
        <v>608</v>
      </c>
      <c r="AA2919" t="str">
        <f t="shared" si="17"/>
        <v>INSERT INTO UPK_IKOU.main_masters.mm_buhin_no (data_id, buhin_no, coefficient, created_date, created_tantou_id) VALUES (2320, '745321LA0A', 1, GETDATE(), 999);</v>
      </c>
    </row>
    <row r="2920" spans="26:27">
      <c r="Z2920">
        <v>609</v>
      </c>
      <c r="AA2920" t="str">
        <f t="shared" si="17"/>
        <v>INSERT INTO UPK_IKOU.main_masters.mm_buhin_no (data_id, buhin_no, coefficient, created_date, created_tantou_id) VALUES (2321, '74532CA000', 1, GETDATE(), 999);</v>
      </c>
    </row>
    <row r="2921" spans="26:27">
      <c r="Z2921">
        <v>610</v>
      </c>
      <c r="AA2921" t="str">
        <f t="shared" si="17"/>
        <v>INSERT INTO UPK_IKOU.main_masters.mm_buhin_no (data_id, buhin_no, coefficient, created_date, created_tantou_id) VALUES (2322, '745321JA1A', 1, GETDATE(), 999);</v>
      </c>
    </row>
    <row r="2922" spans="26:27">
      <c r="Z2922">
        <v>611</v>
      </c>
      <c r="AA2922" t="str">
        <f t="shared" si="17"/>
        <v>INSERT INTO UPK_IKOU.main_masters.mm_buhin_no (data_id, buhin_no, coefficient, created_date, created_tantou_id) VALUES (2323, '745331JA1A', 1, GETDATE(), 999);</v>
      </c>
    </row>
    <row r="2923" spans="26:27">
      <c r="Z2923">
        <v>612</v>
      </c>
      <c r="AA2923" t="str">
        <f t="shared" si="17"/>
        <v>INSERT INTO UPK_IKOU.main_masters.mm_buhin_no (data_id, buhin_no, coefficient, created_date, created_tantou_id) VALUES (2324, '745393XA0A', 1, GETDATE(), 999);</v>
      </c>
    </row>
    <row r="2924" spans="26:27">
      <c r="Z2924">
        <v>613</v>
      </c>
      <c r="AA2924" t="str">
        <f t="shared" si="17"/>
        <v>INSERT INTO UPK_IKOU.main_masters.mm_buhin_no (data_id, buhin_no, coefficient, created_date, created_tantou_id) VALUES (2325, '745421LA0A', 1, GETDATE(), 999);</v>
      </c>
    </row>
    <row r="2925" spans="26:27">
      <c r="Z2925">
        <v>614</v>
      </c>
      <c r="AA2925" t="str">
        <f t="shared" si="17"/>
        <v>INSERT INTO UPK_IKOU.main_masters.mm_buhin_no (data_id, buhin_no, coefficient, created_date, created_tantou_id) VALUES (2326, '745421LA0B', 1, GETDATE(), 999);</v>
      </c>
    </row>
    <row r="2926" spans="26:27">
      <c r="Z2926">
        <v>615</v>
      </c>
      <c r="AA2926" t="str">
        <f t="shared" si="17"/>
        <v>INSERT INTO UPK_IKOU.main_masters.mm_buhin_no (data_id, buhin_no, coefficient, created_date, created_tantou_id) VALUES (2327, '74542JM00A', 1, GETDATE(), 999);</v>
      </c>
    </row>
    <row r="2927" spans="26:27">
      <c r="Z2927">
        <v>616</v>
      </c>
      <c r="AA2927" t="str">
        <f t="shared" si="17"/>
        <v>INSERT INTO UPK_IKOU.main_masters.mm_buhin_no (data_id, buhin_no, coefficient, created_date, created_tantou_id) VALUES (2328, '745426MR0A', 1, GETDATE(), 999);</v>
      </c>
    </row>
    <row r="2928" spans="26:27">
      <c r="Z2928">
        <v>617</v>
      </c>
      <c r="AA2928" t="str">
        <f t="shared" si="17"/>
        <v>INSERT INTO UPK_IKOU.main_masters.mm_buhin_no (data_id, buhin_no, coefficient, created_date, created_tantou_id) VALUES (2329, '745436MR0A', 1, GETDATE(), 999);</v>
      </c>
    </row>
    <row r="2929" spans="26:27">
      <c r="Z2929">
        <v>618</v>
      </c>
      <c r="AA2929" t="str">
        <f t="shared" si="17"/>
        <v>INSERT INTO UPK_IKOU.main_masters.mm_buhin_no (data_id, buhin_no, coefficient, created_date, created_tantou_id) VALUES (2330, '745481LA0A', 1, GETDATE(), 999);</v>
      </c>
    </row>
    <row r="2930" spans="26:27">
      <c r="Z2930">
        <v>619</v>
      </c>
      <c r="AA2930" t="str">
        <f t="shared" si="17"/>
        <v>INSERT INTO UPK_IKOU.main_masters.mm_buhin_no (data_id, buhin_no, coefficient, created_date, created_tantou_id) VALUES (2331, '745481LA0B', 1, GETDATE(), 999);</v>
      </c>
    </row>
    <row r="2931" spans="26:27">
      <c r="Z2931">
        <v>620</v>
      </c>
      <c r="AA2931" t="str">
        <f t="shared" si="17"/>
        <v>INSERT INTO UPK_IKOU.main_masters.mm_buhin_no (data_id, buhin_no, coefficient, created_date, created_tantou_id) VALUES (2332, '745481LS0B', 1, GETDATE(), 999);</v>
      </c>
    </row>
    <row r="2932" spans="26:27">
      <c r="Z2932">
        <v>621</v>
      </c>
      <c r="AA2932" t="str">
        <f t="shared" si="17"/>
        <v>INSERT INTO UPK_IKOU.main_masters.mm_buhin_no (data_id, buhin_no, coefficient, created_date, created_tantou_id) VALUES (2333, '745543XA0A', 1, GETDATE(), 999);</v>
      </c>
    </row>
    <row r="2933" spans="26:27">
      <c r="Z2933">
        <v>622</v>
      </c>
      <c r="AA2933" t="str">
        <f t="shared" si="17"/>
        <v>INSERT INTO UPK_IKOU.main_masters.mm_buhin_no (data_id, buhin_no, coefficient, created_date, created_tantou_id) VALUES (2334, '745543XA0B', 1, GETDATE(), 999);</v>
      </c>
    </row>
    <row r="2934" spans="26:27">
      <c r="Z2934">
        <v>623</v>
      </c>
      <c r="AA2934" t="str">
        <f t="shared" si="17"/>
        <v>INSERT INTO UPK_IKOU.main_masters.mm_buhin_no (data_id, buhin_no, coefficient, created_date, created_tantou_id) VALUES (2335, '745543XR0A', 1, GETDATE(), 999);</v>
      </c>
    </row>
    <row r="2935" spans="26:27">
      <c r="Z2935">
        <v>624</v>
      </c>
      <c r="AA2935" t="str">
        <f t="shared" si="17"/>
        <v>INSERT INTO UPK_IKOU.main_masters.mm_buhin_no (data_id, buhin_no, coefficient, created_date, created_tantou_id) VALUES (2336, '745585TA0A', 1, GETDATE(), 999);</v>
      </c>
    </row>
    <row r="2936" spans="26:27">
      <c r="Z2936">
        <v>625</v>
      </c>
      <c r="AA2936" t="str">
        <f t="shared" si="17"/>
        <v>INSERT INTO UPK_IKOU.main_masters.mm_buhin_no (data_id, buhin_no, coefficient, created_date, created_tantou_id) VALUES (2337, '745581LA0A', 1, GETDATE(), 999);</v>
      </c>
    </row>
    <row r="2937" spans="26:27">
      <c r="Z2937">
        <v>626</v>
      </c>
      <c r="AA2937" t="str">
        <f t="shared" si="17"/>
        <v>INSERT INTO UPK_IKOU.main_masters.mm_buhin_no (data_id, buhin_no, coefficient, created_date, created_tantou_id) VALUES (2338, '745591LA0A', 1, GETDATE(), 999);</v>
      </c>
    </row>
    <row r="2938" spans="26:27">
      <c r="Z2938">
        <v>627</v>
      </c>
      <c r="AA2938" t="str">
        <f t="shared" si="17"/>
        <v>INSERT INTO UPK_IKOU.main_masters.mm_buhin_no (data_id, buhin_no, coefficient, created_date, created_tantou_id) VALUES (2339, '745581LA0A-B', 1, GETDATE(), 999);</v>
      </c>
    </row>
    <row r="2939" spans="26:27">
      <c r="Z2939">
        <v>628</v>
      </c>
      <c r="AA2939" t="str">
        <f t="shared" si="17"/>
        <v>INSERT INTO UPK_IKOU.main_masters.mm_buhin_no (data_id, buhin_no, coefficient, created_date, created_tantou_id) VALUES (2340, '745591LA0A-B', 1, GETDATE(), 999);</v>
      </c>
    </row>
    <row r="2940" spans="26:27">
      <c r="Z2940">
        <v>629</v>
      </c>
      <c r="AA2940" t="str">
        <f t="shared" si="17"/>
        <v>INSERT INTO UPK_IKOU.main_masters.mm_buhin_no (data_id, buhin_no, coefficient, created_date, created_tantou_id) VALUES (2341, '745595TA0A', 1, GETDATE(), 999);</v>
      </c>
    </row>
    <row r="2941" spans="26:27">
      <c r="Z2941">
        <v>630</v>
      </c>
      <c r="AA2941" t="str">
        <f t="shared" si="17"/>
        <v>INSERT INTO UPK_IKOU.main_masters.mm_buhin_no (data_id, buhin_no, coefficient, created_date, created_tantou_id) VALUES (2342, '745685TA0A', 1, GETDATE(), 999);</v>
      </c>
    </row>
    <row r="2942" spans="26:27">
      <c r="Z2942">
        <v>631</v>
      </c>
      <c r="AA2942" t="str">
        <f t="shared" si="17"/>
        <v>INSERT INTO UPK_IKOU.main_masters.mm_buhin_no (data_id, buhin_no, coefficient, created_date, created_tantou_id) VALUES (2343, '745861LA0A', 1, GETDATE(), 999);</v>
      </c>
    </row>
    <row r="2943" spans="26:27">
      <c r="Z2943">
        <v>632</v>
      </c>
      <c r="AA2943" t="str">
        <f t="shared" si="17"/>
        <v>INSERT INTO UPK_IKOU.main_masters.mm_buhin_no (data_id, buhin_no, coefficient, created_date, created_tantou_id) VALUES (2344, '745871LA0A', 1, GETDATE(), 999);</v>
      </c>
    </row>
    <row r="2944" spans="26:27">
      <c r="Z2944">
        <v>633</v>
      </c>
      <c r="AA2944" t="str">
        <f t="shared" si="17"/>
        <v>INSERT INTO UPK_IKOU.main_masters.mm_buhin_no (data_id, buhin_no, coefficient, created_date, created_tantou_id) VALUES (2345, '745861LA0A-G', 1, GETDATE(), 999);</v>
      </c>
    </row>
    <row r="2945" spans="26:27">
      <c r="Z2945">
        <v>634</v>
      </c>
      <c r="AA2945" t="str">
        <f t="shared" si="17"/>
        <v>INSERT INTO UPK_IKOU.main_masters.mm_buhin_no (data_id, buhin_no, coefficient, created_date, created_tantou_id) VALUES (2346, '745871LA0A-G', 1, GETDATE(), 999);</v>
      </c>
    </row>
    <row r="2946" spans="26:27">
      <c r="Z2946">
        <v>635</v>
      </c>
      <c r="AA2946" t="str">
        <f t="shared" si="17"/>
        <v>INSERT INTO UPK_IKOU.main_masters.mm_buhin_no (data_id, buhin_no, coefficient, created_date, created_tantou_id) VALUES (2347, '745B61LA0A', 1, GETDATE(), 999);</v>
      </c>
    </row>
    <row r="2947" spans="26:27">
      <c r="Z2947">
        <v>636</v>
      </c>
      <c r="AA2947" t="str">
        <f t="shared" si="17"/>
        <v>INSERT INTO UPK_IKOU.main_masters.mm_buhin_no (data_id, buhin_no, coefficient, created_date, created_tantou_id) VALUES (2348, '745B71LA0A', 1, GETDATE(), 999);</v>
      </c>
    </row>
    <row r="2948" spans="26:27">
      <c r="Z2948">
        <v>637</v>
      </c>
      <c r="AA2948" t="str">
        <f t="shared" si="17"/>
        <v>INSERT INTO UPK_IKOU.main_masters.mm_buhin_no (data_id, buhin_no, coefficient, created_date, created_tantou_id) VALUES (2349, '745B61LA0A-G', 1, GETDATE(), 999);</v>
      </c>
    </row>
    <row r="2949" spans="26:27">
      <c r="Z2949">
        <v>638</v>
      </c>
      <c r="AA2949" t="str">
        <f t="shared" si="17"/>
        <v>INSERT INTO UPK_IKOU.main_masters.mm_buhin_no (data_id, buhin_no, coefficient, created_date, created_tantou_id) VALUES (2350, '745B71LA0A-G', 1, GETDATE(), 999);</v>
      </c>
    </row>
    <row r="2950" spans="26:27">
      <c r="Z2950">
        <v>639</v>
      </c>
      <c r="AA2950" t="str">
        <f t="shared" si="17"/>
        <v>INSERT INTO UPK_IKOU.main_masters.mm_buhin_no (data_id, buhin_no, coefficient, created_date, created_tantou_id) VALUES (2351, '745G31GR0A', 1, GETDATE(), 999);</v>
      </c>
    </row>
    <row r="2951" spans="26:27">
      <c r="Z2951">
        <v>640</v>
      </c>
      <c r="AA2951" t="str">
        <f t="shared" si="17"/>
        <v>INSERT INTO UPK_IKOU.main_masters.mm_buhin_no (data_id, buhin_no, coefficient, created_date, created_tantou_id) VALUES (2352, '745J41GR0A', 1, GETDATE(), 999);</v>
      </c>
    </row>
    <row r="2952" spans="26:27">
      <c r="Z2952">
        <v>641</v>
      </c>
      <c r="AA2952" t="str">
        <f t="shared" si="17"/>
        <v>INSERT INTO UPK_IKOU.main_masters.mm_buhin_no (data_id, buhin_no, coefficient, created_date, created_tantou_id) VALUES (2353, '745J51GR0A', 1, GETDATE(), 999);</v>
      </c>
    </row>
    <row r="2953" spans="26:27">
      <c r="Z2953">
        <v>642</v>
      </c>
      <c r="AA2953" t="str">
        <f t="shared" ref="AA2953:AA3016" si="18">$Y$2310&amp;AA1233&amp;", '"&amp;TRIM(AB1233)&amp;"', "&amp;AC1233&amp;", GETDATE(), 999);"</f>
        <v>INSERT INTO UPK_IKOU.main_masters.mm_buhin_no (data_id, buhin_no, coefficient, created_date, created_tantou_id) VALUES (2354, '745P41LA0B', 1, GETDATE(), 999);</v>
      </c>
    </row>
    <row r="2954" spans="26:27">
      <c r="Z2954">
        <v>643</v>
      </c>
      <c r="AA2954" t="str">
        <f t="shared" si="18"/>
        <v>INSERT INTO UPK_IKOU.main_masters.mm_buhin_no (data_id, buhin_no, coefficient, created_date, created_tantou_id) VALUES (2355, '745Q21JA0A', 1, GETDATE(), 999);</v>
      </c>
    </row>
    <row r="2955" spans="26:27">
      <c r="Z2955">
        <v>644</v>
      </c>
      <c r="AA2955" t="str">
        <f t="shared" si="18"/>
        <v>INSERT INTO UPK_IKOU.main_masters.mm_buhin_no (data_id, buhin_no, coefficient, created_date, created_tantou_id) VALUES (2356, '745Q31JA0A', 1, GETDATE(), 999);</v>
      </c>
    </row>
    <row r="2956" spans="26:27">
      <c r="Z2956">
        <v>645</v>
      </c>
      <c r="AA2956" t="str">
        <f t="shared" si="18"/>
        <v>INSERT INTO UPK_IKOU.main_masters.mm_buhin_no (data_id, buhin_no, coefficient, created_date, created_tantou_id) VALUES (2357, '746231JB0A01', 1, GETDATE(), 999);</v>
      </c>
    </row>
    <row r="2957" spans="26:27">
      <c r="Z2957">
        <v>646</v>
      </c>
      <c r="AA2957" t="str">
        <f t="shared" si="18"/>
        <v>INSERT INTO UPK_IKOU.main_masters.mm_buhin_no (data_id, buhin_no, coefficient, created_date, created_tantou_id) VALUES (2358, '74753EN00A', 1, GETDATE(), 999);</v>
      </c>
    </row>
    <row r="2958" spans="26:27">
      <c r="Z2958">
        <v>647</v>
      </c>
      <c r="AA2958" t="str">
        <f t="shared" si="18"/>
        <v>INSERT INTO UPK_IKOU.main_masters.mm_buhin_no (data_id, buhin_no, coefficient, created_date, created_tantou_id) VALUES (2359, '74754CA000', 1, GETDATE(), 999);</v>
      </c>
    </row>
    <row r="2959" spans="26:27">
      <c r="Z2959">
        <v>648</v>
      </c>
      <c r="AA2959" t="str">
        <f t="shared" si="18"/>
        <v>INSERT INTO UPK_IKOU.main_masters.mm_buhin_no (data_id, buhin_no, coefficient, created_date, created_tantou_id) VALUES (2360, '74754CA000-E', 1, GETDATE(), 999);</v>
      </c>
    </row>
    <row r="2960" spans="26:27">
      <c r="Z2960">
        <v>649</v>
      </c>
      <c r="AA2960" t="str">
        <f t="shared" si="18"/>
        <v>INSERT INTO UPK_IKOU.main_masters.mm_buhin_no (data_id, buhin_no, coefficient, created_date, created_tantou_id) VALUES (2361, '7475565Y0001', 1, GETDATE(), 999);</v>
      </c>
    </row>
    <row r="2961" spans="26:27">
      <c r="Z2961">
        <v>650</v>
      </c>
      <c r="AA2961" t="str">
        <f t="shared" si="18"/>
        <v>INSERT INTO UPK_IKOU.main_masters.mm_buhin_no (data_id, buhin_no, coefficient, created_date, created_tantou_id) VALUES (2362, '7475573R0001', 1, GETDATE(), 999);</v>
      </c>
    </row>
    <row r="2962" spans="26:27">
      <c r="Z2962">
        <v>651</v>
      </c>
      <c r="AA2962" t="str">
        <f t="shared" si="18"/>
        <v>INSERT INTO UPK_IKOU.main_masters.mm_buhin_no (data_id, buhin_no, coefficient, created_date, created_tantou_id) VALUES (2363, '74758EN100', 1, GETDATE(), 999);</v>
      </c>
    </row>
    <row r="2963" spans="26:27">
      <c r="Z2963">
        <v>652</v>
      </c>
      <c r="AA2963" t="str">
        <f t="shared" si="18"/>
        <v>INSERT INTO UPK_IKOU.main_masters.mm_buhin_no (data_id, buhin_no, coefficient, created_date, created_tantou_id) VALUES (2364, '74762CA01A', 1, GETDATE(), 999);</v>
      </c>
    </row>
    <row r="2964" spans="26:27">
      <c r="Z2964">
        <v>653</v>
      </c>
      <c r="AA2964" t="str">
        <f t="shared" si="18"/>
        <v>INSERT INTO UPK_IKOU.main_masters.mm_buhin_no (data_id, buhin_no, coefficient, created_date, created_tantou_id) VALUES (2365, '74763EN000', 1, GETDATE(), 999);</v>
      </c>
    </row>
    <row r="2965" spans="26:27">
      <c r="Z2965">
        <v>654</v>
      </c>
      <c r="AA2965" t="str">
        <f t="shared" si="18"/>
        <v>INSERT INTO UPK_IKOU.main_masters.mm_buhin_no (data_id, buhin_no, coefficient, created_date, created_tantou_id) VALUES (2366, '747729Y300', 1, GETDATE(), 999);</v>
      </c>
    </row>
    <row r="2966" spans="26:27">
      <c r="Z2966">
        <v>655</v>
      </c>
      <c r="AA2966" t="str">
        <f t="shared" si="18"/>
        <v>INSERT INTO UPK_IKOU.main_masters.mm_buhin_no (data_id, buhin_no, coefficient, created_date, created_tantou_id) VALUES (2367, '747729Y300-E', 1, GETDATE(), 999);</v>
      </c>
    </row>
    <row r="2967" spans="26:27">
      <c r="Z2967">
        <v>656</v>
      </c>
      <c r="AA2967" t="str">
        <f t="shared" si="18"/>
        <v>INSERT INTO UPK_IKOU.main_masters.mm_buhin_no (data_id, buhin_no, coefficient, created_date, created_tantou_id) VALUES (2368, '74772EN100', 1, GETDATE(), 999);</v>
      </c>
    </row>
    <row r="2968" spans="26:27">
      <c r="Z2968">
        <v>657</v>
      </c>
      <c r="AA2968" t="str">
        <f t="shared" si="18"/>
        <v>INSERT INTO UPK_IKOU.main_masters.mm_buhin_no (data_id, buhin_no, coefficient, created_date, created_tantou_id) VALUES (2369, '74798JM00ACE', 1, GETDATE(), 999);</v>
      </c>
    </row>
    <row r="2969" spans="26:27">
      <c r="Z2969">
        <v>658</v>
      </c>
      <c r="AA2969" t="str">
        <f t="shared" si="18"/>
        <v>INSERT INTO UPK_IKOU.main_masters.mm_buhin_no (data_id, buhin_no, coefficient, created_date, created_tantou_id) VALUES (2370, '7481101G0A', 1, GETDATE(), 999);</v>
      </c>
    </row>
    <row r="2970" spans="26:27">
      <c r="Z2970">
        <v>659</v>
      </c>
      <c r="AA2970" t="str">
        <f t="shared" si="18"/>
        <v>INSERT INTO UPK_IKOU.main_masters.mm_buhin_no (data_id, buhin_no, coefficient, created_date, created_tantou_id) VALUES (2371, '7481108G00', 1, GETDATE(), 999);</v>
      </c>
    </row>
    <row r="2971" spans="26:27">
      <c r="Z2971">
        <v>660</v>
      </c>
      <c r="AA2971" t="str">
        <f t="shared" si="18"/>
        <v>INSERT INTO UPK_IKOU.main_masters.mm_buhin_no (data_id, buhin_no, coefficient, created_date, created_tantou_id) VALUES (2372, '7481131G0A', 1, GETDATE(), 999);</v>
      </c>
    </row>
    <row r="2972" spans="26:27">
      <c r="Z2972">
        <v>661</v>
      </c>
      <c r="AA2972" t="str">
        <f t="shared" si="18"/>
        <v>INSERT INTO UPK_IKOU.main_masters.mm_buhin_no (data_id, buhin_no, coefficient, created_date, created_tantou_id) VALUES (2373, '748113S800', 1, GETDATE(), 999);</v>
      </c>
    </row>
    <row r="2973" spans="26:27">
      <c r="Z2973">
        <v>662</v>
      </c>
      <c r="AA2973" t="str">
        <f t="shared" si="18"/>
        <v>INSERT INTO UPK_IKOU.main_masters.mm_buhin_no (data_id, buhin_no, coefficient, created_date, created_tantou_id) VALUES (2374, '748113S810', 1, GETDATE(), 999);</v>
      </c>
    </row>
    <row r="2974" spans="26:27">
      <c r="Z2974">
        <v>663</v>
      </c>
      <c r="AA2974" t="str">
        <f t="shared" si="18"/>
        <v>INSERT INTO UPK_IKOU.main_masters.mm_buhin_no (data_id, buhin_no, coefficient, created_date, created_tantou_id) VALUES (2375, '74811VJ30A', 1, GETDATE(), 999);</v>
      </c>
    </row>
    <row r="2975" spans="26:27">
      <c r="Z2975">
        <v>664</v>
      </c>
      <c r="AA2975" t="str">
        <f t="shared" si="18"/>
        <v>INSERT INTO UPK_IKOU.main_masters.mm_buhin_no (data_id, buhin_no, coefficient, created_date, created_tantou_id) VALUES (2376, '74811VJ40A', 1, GETDATE(), 999);</v>
      </c>
    </row>
    <row r="2976" spans="26:27">
      <c r="Z2976">
        <v>665</v>
      </c>
      <c r="AA2976" t="str">
        <f t="shared" si="18"/>
        <v>INSERT INTO UPK_IKOU.main_masters.mm_buhin_no (data_id, buhin_no, coefficient, created_date, created_tantou_id) VALUES (2377, '748B21GR0ATE', 1, GETDATE(), 999);</v>
      </c>
    </row>
    <row r="2977" spans="26:27">
      <c r="Z2977">
        <v>666</v>
      </c>
      <c r="AA2977" t="str">
        <f t="shared" si="18"/>
        <v>INSERT INTO UPK_IKOU.main_masters.mm_buhin_no (data_id, buhin_no, coefficient, created_date, created_tantou_id) VALUES (2378, '748B31GR0ATE', 1, GETDATE(), 999);</v>
      </c>
    </row>
    <row r="2978" spans="26:27">
      <c r="Z2978">
        <v>667</v>
      </c>
      <c r="AA2978" t="str">
        <f t="shared" si="18"/>
        <v>INSERT INTO UPK_IKOU.main_masters.mm_buhin_no (data_id, buhin_no, coefficient, created_date, created_tantou_id) VALUES (2379, '751121AA0A', 1, GETDATE(), 999);</v>
      </c>
    </row>
    <row r="2979" spans="26:27">
      <c r="Z2979">
        <v>668</v>
      </c>
      <c r="AA2979" t="str">
        <f t="shared" si="18"/>
        <v>INSERT INTO UPK_IKOU.main_masters.mm_buhin_no (data_id, buhin_no, coefficient, created_date, created_tantou_id) VALUES (2380, '751121JA0A', 1, GETDATE(), 999);</v>
      </c>
    </row>
    <row r="2980" spans="26:27">
      <c r="Z2980">
        <v>669</v>
      </c>
      <c r="AA2980" t="str">
        <f t="shared" si="18"/>
        <v>INSERT INTO UPK_IKOU.main_masters.mm_buhin_no (data_id, buhin_no, coefficient, created_date, created_tantou_id) VALUES (2381, '751121JA0AT2', 1, GETDATE(), 999);</v>
      </c>
    </row>
    <row r="2981" spans="26:27">
      <c r="Z2981">
        <v>670</v>
      </c>
      <c r="AA2981" t="str">
        <f t="shared" si="18"/>
        <v>INSERT INTO UPK_IKOU.main_masters.mm_buhin_no (data_id, buhin_no, coefficient, created_date, created_tantou_id) VALUES (2382, '751123NU0A', 1, GETDATE(), 999);</v>
      </c>
    </row>
    <row r="2982" spans="26:27">
      <c r="Z2982">
        <v>671</v>
      </c>
      <c r="AA2982" t="str">
        <f t="shared" si="18"/>
        <v>INSERT INTO UPK_IKOU.main_masters.mm_buhin_no (data_id, buhin_no, coefficient, created_date, created_tantou_id) VALUES (2383, '751123VA0A', 1, GETDATE(), 999);</v>
      </c>
    </row>
    <row r="2983" spans="26:27">
      <c r="Z2983">
        <v>672</v>
      </c>
      <c r="AA2983" t="str">
        <f t="shared" si="18"/>
        <v>INSERT INTO UPK_IKOU.main_masters.mm_buhin_no (data_id, buhin_no, coefficient, created_date, created_tantou_id) VALUES (2384, '751123VA0AT2', 1, GETDATE(), 999);</v>
      </c>
    </row>
    <row r="2984" spans="26:27">
      <c r="Z2984">
        <v>673</v>
      </c>
      <c r="AA2984" t="str">
        <f t="shared" si="18"/>
        <v>INSERT INTO UPK_IKOU.main_masters.mm_buhin_no (data_id, buhin_no, coefficient, created_date, created_tantou_id) VALUES (2385, '751123XA0A', 1, GETDATE(), 999);</v>
      </c>
    </row>
    <row r="2985" spans="26:27">
      <c r="Z2985">
        <v>674</v>
      </c>
      <c r="AA2985" t="str">
        <f t="shared" si="18"/>
        <v>INSERT INTO UPK_IKOU.main_masters.mm_buhin_no (data_id, buhin_no, coefficient, created_date, created_tantou_id) VALUES (2386, '751123XE0A', 1, GETDATE(), 999);</v>
      </c>
    </row>
    <row r="2986" spans="26:27">
      <c r="Z2986">
        <v>675</v>
      </c>
      <c r="AA2986" t="str">
        <f t="shared" si="18"/>
        <v>INSERT INTO UPK_IKOU.main_masters.mm_buhin_no (data_id, buhin_no, coefficient, created_date, created_tantou_id) VALUES (2387, '751125TA0A', 1, GETDATE(), 999);</v>
      </c>
    </row>
    <row r="2987" spans="26:27">
      <c r="Z2987">
        <v>676</v>
      </c>
      <c r="AA2987" t="str">
        <f t="shared" si="18"/>
        <v>INSERT INTO UPK_IKOU.main_masters.mm_buhin_no (data_id, buhin_no, coefficient, created_date, created_tantou_id) VALUES (2388, '751125TA0AT2', 1, GETDATE(), 999);</v>
      </c>
    </row>
    <row r="2988" spans="26:27">
      <c r="Z2988">
        <v>677</v>
      </c>
      <c r="AA2988" t="str">
        <f t="shared" si="18"/>
        <v>INSERT INTO UPK_IKOU.main_masters.mm_buhin_no (data_id, buhin_no, coefficient, created_date, created_tantou_id) VALUES (2389, '751125YJ0A', 1, GETDATE(), 999);</v>
      </c>
    </row>
    <row r="2989" spans="26:27">
      <c r="Z2989">
        <v>678</v>
      </c>
      <c r="AA2989" t="str">
        <f t="shared" si="18"/>
        <v>INSERT INTO UPK_IKOU.main_masters.mm_buhin_no (data_id, buhin_no, coefficient, created_date, created_tantou_id) VALUES (2390, '751126RA0A', 1, GETDATE(), 999);</v>
      </c>
    </row>
    <row r="2990" spans="26:27">
      <c r="Z2990">
        <v>679</v>
      </c>
      <c r="AA2990" t="str">
        <f t="shared" si="18"/>
        <v>INSERT INTO UPK_IKOU.main_masters.mm_buhin_no (data_id, buhin_no, coefficient, created_date, created_tantou_id) VALUES (2391, '75112CA00001', 1, GETDATE(), 999);</v>
      </c>
    </row>
    <row r="2991" spans="26:27">
      <c r="Z2991">
        <v>680</v>
      </c>
      <c r="AA2991" t="str">
        <f t="shared" si="18"/>
        <v>INSERT INTO UPK_IKOU.main_masters.mm_buhin_no (data_id, buhin_no, coefficient, created_date, created_tantou_id) VALUES (2392, '75112EN000', 1, GETDATE(), 999);</v>
      </c>
    </row>
    <row r="2992" spans="26:27">
      <c r="Z2992">
        <v>681</v>
      </c>
      <c r="AA2992" t="str">
        <f t="shared" si="18"/>
        <v>INSERT INTO UPK_IKOU.main_masters.mm_buhin_no (data_id, buhin_no, coefficient, created_date, created_tantou_id) VALUES (2393, '75112JG00A02', 1, GETDATE(), 999);</v>
      </c>
    </row>
    <row r="2993" spans="26:27">
      <c r="Z2993">
        <v>682</v>
      </c>
      <c r="AA2993" t="str">
        <f t="shared" si="18"/>
        <v>INSERT INTO UPK_IKOU.main_masters.mm_buhin_no (data_id, buhin_no, coefficient, created_date, created_tantou_id) VALUES (2394, '75112JG00A-K', 1, GETDATE(), 999);</v>
      </c>
    </row>
    <row r="2994" spans="26:27">
      <c r="Z2994">
        <v>683</v>
      </c>
      <c r="AA2994" t="str">
        <f t="shared" si="18"/>
        <v>INSERT INTO UPK_IKOU.main_masters.mm_buhin_no (data_id, buhin_no, coefficient, created_date, created_tantou_id) VALUES (2395, '751121AA0AT1', 1, GETDATE(), 999);</v>
      </c>
    </row>
    <row r="2995" spans="26:27">
      <c r="Z2995">
        <v>684</v>
      </c>
      <c r="AA2995" t="str">
        <f t="shared" si="18"/>
        <v>INSERT INTO UPK_IKOU.main_masters.mm_buhin_no (data_id, buhin_no, coefficient, created_date, created_tantou_id) VALUES (2396, '751131AA0AT1', 1, GETDATE(), 999);</v>
      </c>
    </row>
    <row r="2996" spans="26:27">
      <c r="Z2996">
        <v>685</v>
      </c>
      <c r="AA2996" t="str">
        <f t="shared" si="18"/>
        <v>INSERT INTO UPK_IKOU.main_masters.mm_buhin_no (data_id, buhin_no, coefficient, created_date, created_tantou_id) VALUES (2397, '751121JA0AT1', 1, GETDATE(), 999);</v>
      </c>
    </row>
    <row r="2997" spans="26:27">
      <c r="Z2997">
        <v>686</v>
      </c>
      <c r="AA2997" t="str">
        <f t="shared" si="18"/>
        <v>INSERT INTO UPK_IKOU.main_masters.mm_buhin_no (data_id, buhin_no, coefficient, created_date, created_tantou_id) VALUES (2398, '751131JA0AT1', 1, GETDATE(), 999);</v>
      </c>
    </row>
    <row r="2998" spans="26:27">
      <c r="Z2998">
        <v>687</v>
      </c>
      <c r="AA2998" t="str">
        <f t="shared" si="18"/>
        <v>INSERT INTO UPK_IKOU.main_masters.mm_buhin_no (data_id, buhin_no, coefficient, created_date, created_tantou_id) VALUES (2399, '751123VA0AT1', 1, GETDATE(), 999);</v>
      </c>
    </row>
    <row r="2999" spans="26:27">
      <c r="Z2999">
        <v>688</v>
      </c>
      <c r="AA2999" t="str">
        <f t="shared" si="18"/>
        <v>INSERT INTO UPK_IKOU.main_masters.mm_buhin_no (data_id, buhin_no, coefficient, created_date, created_tantou_id) VALUES (2400, '751133VA0AT1', 1, GETDATE(), 999);</v>
      </c>
    </row>
    <row r="3000" spans="26:27">
      <c r="Z3000">
        <v>689</v>
      </c>
      <c r="AA3000" t="str">
        <f t="shared" si="18"/>
        <v>INSERT INTO UPK_IKOU.main_masters.mm_buhin_no (data_id, buhin_no, coefficient, created_date, created_tantou_id) VALUES (2401, '751125TA0AT1', 1, GETDATE(), 999);</v>
      </c>
    </row>
    <row r="3001" spans="26:27">
      <c r="Z3001">
        <v>690</v>
      </c>
      <c r="AA3001" t="str">
        <f t="shared" si="18"/>
        <v>INSERT INTO UPK_IKOU.main_masters.mm_buhin_no (data_id, buhin_no, coefficient, created_date, created_tantou_id) VALUES (2402, '751135TA0AT1', 1, GETDATE(), 999);</v>
      </c>
    </row>
    <row r="3002" spans="26:27">
      <c r="Z3002">
        <v>691</v>
      </c>
      <c r="AA3002" t="str">
        <f t="shared" si="18"/>
        <v>INSERT INTO UPK_IKOU.main_masters.mm_buhin_no (data_id, buhin_no, coefficient, created_date, created_tantou_id) VALUES (2403, '75112JG00A01', 1, GETDATE(), 999);</v>
      </c>
    </row>
    <row r="3003" spans="26:27">
      <c r="Z3003">
        <v>692</v>
      </c>
      <c r="AA3003" t="str">
        <f t="shared" si="18"/>
        <v>INSERT INTO UPK_IKOU.main_masters.mm_buhin_no (data_id, buhin_no, coefficient, created_date, created_tantou_id) VALUES (2404, '75113JG00A01', 1, GETDATE(), 999);</v>
      </c>
    </row>
    <row r="3004" spans="26:27">
      <c r="Z3004">
        <v>693</v>
      </c>
      <c r="AA3004" t="str">
        <f t="shared" si="18"/>
        <v>INSERT INTO UPK_IKOU.main_masters.mm_buhin_no (data_id, buhin_no, coefficient, created_date, created_tantou_id) VALUES (2405, '75112JN20AT1', 1, GETDATE(), 999);</v>
      </c>
    </row>
    <row r="3005" spans="26:27">
      <c r="Z3005">
        <v>694</v>
      </c>
      <c r="AA3005" t="str">
        <f t="shared" si="18"/>
        <v>INSERT INTO UPK_IKOU.main_masters.mm_buhin_no (data_id, buhin_no, coefficient, created_date, created_tantou_id) VALUES (2406, '75113JN20AT1', 1, GETDATE(), 999);</v>
      </c>
    </row>
    <row r="3006" spans="26:27">
      <c r="Z3006">
        <v>695</v>
      </c>
      <c r="AA3006" t="str">
        <f t="shared" si="18"/>
        <v>INSERT INTO UPK_IKOU.main_masters.mm_buhin_no (data_id, buhin_no, coefficient, created_date, created_tantou_id) VALUES (2407, '75112JN20AT2', 1, GETDATE(), 999);</v>
      </c>
    </row>
    <row r="3007" spans="26:27">
      <c r="Z3007">
        <v>696</v>
      </c>
      <c r="AA3007" t="str">
        <f t="shared" si="18"/>
        <v>INSERT INTO UPK_IKOU.main_masters.mm_buhin_no (data_id, buhin_no, coefficient, created_date, created_tantou_id) VALUES (2408, '75113JN20AT2', 1, GETDATE(), 999);</v>
      </c>
    </row>
    <row r="3008" spans="26:27">
      <c r="Z3008">
        <v>697</v>
      </c>
      <c r="AA3008" t="str">
        <f t="shared" si="18"/>
        <v>INSERT INTO UPK_IKOU.main_masters.mm_buhin_no (data_id, buhin_no, coefficient, created_date, created_tantou_id) VALUES (2409, '751131AA0A', 1, GETDATE(), 999);</v>
      </c>
    </row>
    <row r="3009" spans="26:27">
      <c r="Z3009">
        <v>698</v>
      </c>
      <c r="AA3009" t="str">
        <f t="shared" si="18"/>
        <v>INSERT INTO UPK_IKOU.main_masters.mm_buhin_no (data_id, buhin_no, coefficient, created_date, created_tantou_id) VALUES (2410, '751131JA0A', 1, GETDATE(), 999);</v>
      </c>
    </row>
    <row r="3010" spans="26:27">
      <c r="Z3010">
        <v>699</v>
      </c>
      <c r="AA3010" t="str">
        <f t="shared" si="18"/>
        <v>INSERT INTO UPK_IKOU.main_masters.mm_buhin_no (data_id, buhin_no, coefficient, created_date, created_tantou_id) VALUES (2411, '751131JA0AT2', 1, GETDATE(), 999);</v>
      </c>
    </row>
    <row r="3011" spans="26:27">
      <c r="Z3011">
        <v>700</v>
      </c>
      <c r="AA3011" t="str">
        <f t="shared" si="18"/>
        <v>INSERT INTO UPK_IKOU.main_masters.mm_buhin_no (data_id, buhin_no, coefficient, created_date, created_tantou_id) VALUES (2412, '751133NU0A', 1, GETDATE(), 999);</v>
      </c>
    </row>
    <row r="3012" spans="26:27">
      <c r="Z3012">
        <v>701</v>
      </c>
      <c r="AA3012" t="str">
        <f t="shared" si="18"/>
        <v>INSERT INTO UPK_IKOU.main_masters.mm_buhin_no (data_id, buhin_no, coefficient, created_date, created_tantou_id) VALUES (2413, '751133VA0A', 1, GETDATE(), 999);</v>
      </c>
    </row>
    <row r="3013" spans="26:27">
      <c r="Z3013">
        <v>702</v>
      </c>
      <c r="AA3013" t="str">
        <f t="shared" si="18"/>
        <v>INSERT INTO UPK_IKOU.main_masters.mm_buhin_no (data_id, buhin_no, coefficient, created_date, created_tantou_id) VALUES (2414, '751133VA0AT2', 1, GETDATE(), 999);</v>
      </c>
    </row>
    <row r="3014" spans="26:27">
      <c r="Z3014">
        <v>703</v>
      </c>
      <c r="AA3014" t="str">
        <f t="shared" si="18"/>
        <v>INSERT INTO UPK_IKOU.main_masters.mm_buhin_no (data_id, buhin_no, coefficient, created_date, created_tantou_id) VALUES (2415, '751133XA0A', 1, GETDATE(), 999);</v>
      </c>
    </row>
    <row r="3015" spans="26:27">
      <c r="Z3015">
        <v>704</v>
      </c>
      <c r="AA3015" t="str">
        <f t="shared" si="18"/>
        <v>INSERT INTO UPK_IKOU.main_masters.mm_buhin_no (data_id, buhin_no, coefficient, created_date, created_tantou_id) VALUES (2416, '751133XE0A', 1, GETDATE(), 999);</v>
      </c>
    </row>
    <row r="3016" spans="26:27">
      <c r="Z3016">
        <v>705</v>
      </c>
      <c r="AA3016" t="str">
        <f t="shared" si="18"/>
        <v>INSERT INTO UPK_IKOU.main_masters.mm_buhin_no (data_id, buhin_no, coefficient, created_date, created_tantou_id) VALUES (2417, '751135TA0A', 1, GETDATE(), 999);</v>
      </c>
    </row>
    <row r="3017" spans="26:27">
      <c r="Z3017">
        <v>706</v>
      </c>
      <c r="AA3017" t="str">
        <f t="shared" ref="AA3017:AA3080" si="19">$Y$2310&amp;AA1297&amp;", '"&amp;TRIM(AB1297)&amp;"', "&amp;AC1297&amp;", GETDATE(), 999);"</f>
        <v>INSERT INTO UPK_IKOU.main_masters.mm_buhin_no (data_id, buhin_no, coefficient, created_date, created_tantou_id) VALUES (2418, '751135TA0AT2', 1, GETDATE(), 999);</v>
      </c>
    </row>
    <row r="3018" spans="26:27">
      <c r="Z3018">
        <v>707</v>
      </c>
      <c r="AA3018" t="str">
        <f t="shared" si="19"/>
        <v>INSERT INTO UPK_IKOU.main_masters.mm_buhin_no (data_id, buhin_no, coefficient, created_date, created_tantou_id) VALUES (2419, '751135YJ0A', 1, GETDATE(), 999);</v>
      </c>
    </row>
    <row r="3019" spans="26:27">
      <c r="Z3019">
        <v>708</v>
      </c>
      <c r="AA3019" t="str">
        <f t="shared" si="19"/>
        <v>INSERT INTO UPK_IKOU.main_masters.mm_buhin_no (data_id, buhin_no, coefficient, created_date, created_tantou_id) VALUES (2420, '751136FK0A', 1, GETDATE(), 999);</v>
      </c>
    </row>
    <row r="3020" spans="26:27">
      <c r="Z3020">
        <v>709</v>
      </c>
      <c r="AA3020" t="str">
        <f t="shared" si="19"/>
        <v>INSERT INTO UPK_IKOU.main_masters.mm_buhin_no (data_id, buhin_no, coefficient, created_date, created_tantou_id) VALUES (2421, '751136RA0A', 1, GETDATE(), 999);</v>
      </c>
    </row>
    <row r="3021" spans="26:27">
      <c r="Z3021">
        <v>710</v>
      </c>
      <c r="AA3021" t="str">
        <f t="shared" si="19"/>
        <v>INSERT INTO UPK_IKOU.main_masters.mm_buhin_no (data_id, buhin_no, coefficient, created_date, created_tantou_id) VALUES (2422, '75113CA00001', 1, GETDATE(), 999);</v>
      </c>
    </row>
    <row r="3022" spans="26:27">
      <c r="Z3022">
        <v>711</v>
      </c>
      <c r="AA3022" t="str">
        <f t="shared" si="19"/>
        <v>INSERT INTO UPK_IKOU.main_masters.mm_buhin_no (data_id, buhin_no, coefficient, created_date, created_tantou_id) VALUES (2423, '75113EN000', 1, GETDATE(), 999);</v>
      </c>
    </row>
    <row r="3023" spans="26:27">
      <c r="Z3023">
        <v>712</v>
      </c>
      <c r="AA3023" t="str">
        <f t="shared" si="19"/>
        <v>INSERT INTO UPK_IKOU.main_masters.mm_buhin_no (data_id, buhin_no, coefficient, created_date, created_tantou_id) VALUES (2424, '75113JG00A02', 1, GETDATE(), 999);</v>
      </c>
    </row>
    <row r="3024" spans="26:27">
      <c r="Z3024">
        <v>713</v>
      </c>
      <c r="AA3024" t="str">
        <f t="shared" si="19"/>
        <v>INSERT INTO UPK_IKOU.main_masters.mm_buhin_no (data_id, buhin_no, coefficient, created_date, created_tantou_id) VALUES (2425, '75113JG00A-K', 1, GETDATE(), 999);</v>
      </c>
    </row>
    <row r="3025" spans="26:27">
      <c r="Z3025">
        <v>714</v>
      </c>
      <c r="AA3025" t="str">
        <f t="shared" si="19"/>
        <v>INSERT INTO UPK_IKOU.main_masters.mm_buhin_no (data_id, buhin_no, coefficient, created_date, created_tantou_id) VALUES (2426, '751184CB0A', 1, GETDATE(), 999);</v>
      </c>
    </row>
    <row r="3026" spans="26:27">
      <c r="Z3026">
        <v>715</v>
      </c>
      <c r="AA3026" t="str">
        <f t="shared" si="19"/>
        <v>INSERT INTO UPK_IKOU.main_masters.mm_buhin_no (data_id, buhin_no, coefficient, created_date, created_tantou_id) VALUES (2427, '751185TA0A', 1, GETDATE(), 999);</v>
      </c>
    </row>
    <row r="3027" spans="26:27">
      <c r="Z3027">
        <v>716</v>
      </c>
      <c r="AA3027" t="str">
        <f t="shared" si="19"/>
        <v>INSERT INTO UPK_IKOU.main_masters.mm_buhin_no (data_id, buhin_no, coefficient, created_date, created_tantou_id) VALUES (2428, '751185TL0A', 1, GETDATE(), 999);</v>
      </c>
    </row>
    <row r="3028" spans="26:27">
      <c r="Z3028">
        <v>717</v>
      </c>
      <c r="AA3028" t="str">
        <f t="shared" si="19"/>
        <v>INSERT INTO UPK_IKOU.main_masters.mm_buhin_no (data_id, buhin_no, coefficient, created_date, created_tantou_id) VALUES (2429, '751261JB0A', 1, GETDATE(), 999);</v>
      </c>
    </row>
    <row r="3029" spans="26:27">
      <c r="Z3029">
        <v>718</v>
      </c>
      <c r="AA3029" t="str">
        <f t="shared" si="19"/>
        <v>INSERT INTO UPK_IKOU.main_masters.mm_buhin_no (data_id, buhin_no, coefficient, created_date, created_tantou_id) VALUES (2430, '751263XE0A', 1, GETDATE(), 999);</v>
      </c>
    </row>
    <row r="3030" spans="26:27">
      <c r="Z3030">
        <v>719</v>
      </c>
      <c r="AA3030" t="str">
        <f t="shared" si="19"/>
        <v>INSERT INTO UPK_IKOU.main_masters.mm_buhin_no (data_id, buhin_no, coefficient, created_date, created_tantou_id) VALUES (2431, '751263XF0A', 1, GETDATE(), 999);</v>
      </c>
    </row>
    <row r="3031" spans="26:27">
      <c r="Z3031">
        <v>720</v>
      </c>
      <c r="AA3031" t="str">
        <f t="shared" si="19"/>
        <v>INSERT INTO UPK_IKOU.main_masters.mm_buhin_no (data_id, buhin_no, coefficient, created_date, created_tantou_id) VALUES (2432, '751263XY0A', 1, GETDATE(), 999);</v>
      </c>
    </row>
    <row r="3032" spans="26:27">
      <c r="Z3032">
        <v>721</v>
      </c>
      <c r="AA3032" t="str">
        <f t="shared" si="19"/>
        <v>INSERT INTO UPK_IKOU.main_masters.mm_buhin_no (data_id, buhin_no, coefficient, created_date, created_tantou_id) VALUES (2433, '751265YJ0A', 1, GETDATE(), 999);</v>
      </c>
    </row>
    <row r="3033" spans="26:27">
      <c r="Z3033">
        <v>722</v>
      </c>
      <c r="AA3033" t="str">
        <f t="shared" si="19"/>
        <v>INSERT INTO UPK_IKOU.main_masters.mm_buhin_no (data_id, buhin_no, coefficient, created_date, created_tantou_id) VALUES (2434, '75126JN20A', 1, GETDATE(), 999);</v>
      </c>
    </row>
    <row r="3034" spans="26:27">
      <c r="Z3034">
        <v>723</v>
      </c>
      <c r="AA3034" t="str">
        <f t="shared" si="19"/>
        <v>INSERT INTO UPK_IKOU.main_masters.mm_buhin_no (data_id, buhin_no, coefficient, created_date, created_tantou_id) VALUES (2435, '75126JN20A-E', 1, GETDATE(), 999);</v>
      </c>
    </row>
    <row r="3035" spans="26:27">
      <c r="Z3035">
        <v>724</v>
      </c>
      <c r="AA3035" t="str">
        <f t="shared" si="19"/>
        <v>INSERT INTO UPK_IKOU.main_masters.mm_buhin_no (data_id, buhin_no, coefficient, created_date, created_tantou_id) VALUES (2436, '751271GR0A', 1, GETDATE(), 999);</v>
      </c>
    </row>
    <row r="3036" spans="26:27">
      <c r="Z3036">
        <v>725</v>
      </c>
      <c r="AA3036" t="str">
        <f t="shared" si="19"/>
        <v>INSERT INTO UPK_IKOU.main_masters.mm_buhin_no (data_id, buhin_no, coefficient, created_date, created_tantou_id) VALUES (2437, '751271GR0AT1', 1, GETDATE(), 999);</v>
      </c>
    </row>
    <row r="3037" spans="26:27">
      <c r="Z3037">
        <v>726</v>
      </c>
      <c r="AA3037" t="str">
        <f t="shared" si="19"/>
        <v>INSERT INTO UPK_IKOU.main_masters.mm_buhin_no (data_id, buhin_no, coefficient, created_date, created_tantou_id) VALUES (2438, '751271GR0AT2', 1, GETDATE(), 999);</v>
      </c>
    </row>
    <row r="3038" spans="26:27">
      <c r="Z3038">
        <v>727</v>
      </c>
      <c r="AA3038" t="str">
        <f t="shared" si="19"/>
        <v>INSERT INTO UPK_IKOU.main_masters.mm_buhin_no (data_id, buhin_no, coefficient, created_date, created_tantou_id) VALUES (2439, '751273XE0A', 1, GETDATE(), 999);</v>
      </c>
    </row>
    <row r="3039" spans="26:27">
      <c r="Z3039">
        <v>728</v>
      </c>
      <c r="AA3039" t="str">
        <f t="shared" si="19"/>
        <v>INSERT INTO UPK_IKOU.main_masters.mm_buhin_no (data_id, buhin_no, coefficient, created_date, created_tantou_id) VALUES (2440, '751273XF0A', 1, GETDATE(), 999);</v>
      </c>
    </row>
    <row r="3040" spans="26:27">
      <c r="Z3040">
        <v>729</v>
      </c>
      <c r="AA3040" t="str">
        <f t="shared" si="19"/>
        <v>INSERT INTO UPK_IKOU.main_masters.mm_buhin_no (data_id, buhin_no, coefficient, created_date, created_tantou_id) VALUES (2441, '751273XY0A', 1, GETDATE(), 999);</v>
      </c>
    </row>
    <row r="3041" spans="26:27">
      <c r="Z3041">
        <v>730</v>
      </c>
      <c r="AA3041" t="str">
        <f t="shared" si="19"/>
        <v>INSERT INTO UPK_IKOU.main_masters.mm_buhin_no (data_id, buhin_no, coefficient, created_date, created_tantou_id) VALUES (2442, '751275YJ0A', 1, GETDATE(), 999);</v>
      </c>
    </row>
    <row r="3042" spans="26:27">
      <c r="Z3042">
        <v>731</v>
      </c>
      <c r="AA3042" t="str">
        <f t="shared" si="19"/>
        <v>INSERT INTO UPK_IKOU.main_masters.mm_buhin_no (data_id, buhin_no, coefficient, created_date, created_tantou_id) VALUES (2443, '75128JG00A', 1, GETDATE(), 999);</v>
      </c>
    </row>
    <row r="3043" spans="26:27">
      <c r="Z3043">
        <v>732</v>
      </c>
      <c r="AA3043" t="str">
        <f t="shared" si="19"/>
        <v>INSERT INTO UPK_IKOU.main_masters.mm_buhin_no (data_id, buhin_no, coefficient, created_date, created_tantou_id) VALUES (2444, '75128JG00A-E', 1, GETDATE(), 999);</v>
      </c>
    </row>
    <row r="3044" spans="26:27">
      <c r="Z3044">
        <v>733</v>
      </c>
      <c r="AA3044" t="str">
        <f t="shared" si="19"/>
        <v>INSERT INTO UPK_IKOU.main_masters.mm_buhin_no (data_id, buhin_no, coefficient, created_date, created_tantou_id) VALUES (2445, '75128JG00A-K', 1, GETDATE(), 999);</v>
      </c>
    </row>
    <row r="3045" spans="26:27">
      <c r="Z3045">
        <v>734</v>
      </c>
      <c r="AA3045" t="str">
        <f t="shared" si="19"/>
        <v>INSERT INTO UPK_IKOU.main_masters.mm_buhin_no (data_id, buhin_no, coefficient, created_date, created_tantou_id) VALUES (2446, '751341AA0A', 1, GETDATE(), 999);</v>
      </c>
    </row>
    <row r="3046" spans="26:27">
      <c r="Z3046">
        <v>735</v>
      </c>
      <c r="AA3046" t="str">
        <f t="shared" si="19"/>
        <v>INSERT INTO UPK_IKOU.main_masters.mm_buhin_no (data_id, buhin_no, coefficient, created_date, created_tantou_id) VALUES (2447, '751341JA0A', 1, GETDATE(), 999);</v>
      </c>
    </row>
    <row r="3047" spans="26:27">
      <c r="Z3047">
        <v>736</v>
      </c>
      <c r="AA3047" t="str">
        <f t="shared" si="19"/>
        <v>INSERT INTO UPK_IKOU.main_masters.mm_buhin_no (data_id, buhin_no, coefficient, created_date, created_tantou_id) VALUES (2448, '751341JA0AT2', 1, GETDATE(), 999);</v>
      </c>
    </row>
    <row r="3048" spans="26:27">
      <c r="Z3048">
        <v>737</v>
      </c>
      <c r="AA3048" t="str">
        <f t="shared" si="19"/>
        <v>INSERT INTO UPK_IKOU.main_masters.mm_buhin_no (data_id, buhin_no, coefficient, created_date, created_tantou_id) VALUES (2449, '751343XA0A', 1, GETDATE(), 999);</v>
      </c>
    </row>
    <row r="3049" spans="26:27">
      <c r="Z3049">
        <v>738</v>
      </c>
      <c r="AA3049" t="str">
        <f t="shared" si="19"/>
        <v>INSERT INTO UPK_IKOU.main_masters.mm_buhin_no (data_id, buhin_no, coefficient, created_date, created_tantou_id) VALUES (2450, '751343XE0A', 1, GETDATE(), 999);</v>
      </c>
    </row>
    <row r="3050" spans="26:27">
      <c r="Z3050">
        <v>739</v>
      </c>
      <c r="AA3050" t="str">
        <f t="shared" si="19"/>
        <v>INSERT INTO UPK_IKOU.main_masters.mm_buhin_no (data_id, buhin_no, coefficient, created_date, created_tantou_id) VALUES (2451, '751345TA0A', 1, GETDATE(), 999);</v>
      </c>
    </row>
    <row r="3051" spans="26:27">
      <c r="Z3051">
        <v>740</v>
      </c>
      <c r="AA3051" t="str">
        <f t="shared" si="19"/>
        <v>INSERT INTO UPK_IKOU.main_masters.mm_buhin_no (data_id, buhin_no, coefficient, created_date, created_tantou_id) VALUES (2452, '751345TA0AT2', 1, GETDATE(), 999);</v>
      </c>
    </row>
    <row r="3052" spans="26:27">
      <c r="Z3052">
        <v>741</v>
      </c>
      <c r="AA3052" t="str">
        <f t="shared" si="19"/>
        <v>INSERT INTO UPK_IKOU.main_masters.mm_buhin_no (data_id, buhin_no, coefficient, created_date, created_tantou_id) VALUES (2453, '751346FK1A', 1, GETDATE(), 999);</v>
      </c>
    </row>
    <row r="3053" spans="26:27">
      <c r="Z3053">
        <v>742</v>
      </c>
      <c r="AA3053" t="str">
        <f t="shared" si="19"/>
        <v>INSERT INTO UPK_IKOU.main_masters.mm_buhin_no (data_id, buhin_no, coefficient, created_date, created_tantou_id) VALUES (2454, '75134EN000', 1, GETDATE(), 999);</v>
      </c>
    </row>
    <row r="3054" spans="26:27">
      <c r="Z3054">
        <v>743</v>
      </c>
      <c r="AA3054" t="str">
        <f t="shared" si="19"/>
        <v>INSERT INTO UPK_IKOU.main_masters.mm_buhin_no (data_id, buhin_no, coefficient, created_date, created_tantou_id) VALUES (2455, '75134JG00A', 1, GETDATE(), 999);</v>
      </c>
    </row>
    <row r="3055" spans="26:27">
      <c r="Z3055">
        <v>744</v>
      </c>
      <c r="AA3055" t="str">
        <f t="shared" si="19"/>
        <v>INSERT INTO UPK_IKOU.main_masters.mm_buhin_no (data_id, buhin_no, coefficient, created_date, created_tantou_id) VALUES (2456, '75134JG00A02', 1, GETDATE(), 999);</v>
      </c>
    </row>
    <row r="3056" spans="26:27">
      <c r="Z3056">
        <v>745</v>
      </c>
      <c r="AA3056" t="str">
        <f t="shared" si="19"/>
        <v>INSERT INTO UPK_IKOU.main_masters.mm_buhin_no (data_id, buhin_no, coefficient, created_date, created_tantou_id) VALUES (2457, '75134JG40A', 1, GETDATE(), 999);</v>
      </c>
    </row>
    <row r="3057" spans="26:27">
      <c r="Z3057">
        <v>746</v>
      </c>
      <c r="AA3057" t="str">
        <f t="shared" si="19"/>
        <v>INSERT INTO UPK_IKOU.main_masters.mm_buhin_no (data_id, buhin_no, coefficient, created_date, created_tantou_id) VALUES (2458, '75134JN20A', 1, GETDATE(), 999);</v>
      </c>
    </row>
    <row r="3058" spans="26:27">
      <c r="Z3058">
        <v>747</v>
      </c>
      <c r="AA3058" t="str">
        <f t="shared" si="19"/>
        <v>INSERT INTO UPK_IKOU.main_masters.mm_buhin_no (data_id, buhin_no, coefficient, created_date, created_tantou_id) VALUES (2459, '75134JN20A-E', 1, GETDATE(), 999);</v>
      </c>
    </row>
    <row r="3059" spans="26:27">
      <c r="Z3059">
        <v>748</v>
      </c>
      <c r="AA3059" t="str">
        <f t="shared" si="19"/>
        <v>INSERT INTO UPK_IKOU.main_masters.mm_buhin_no (data_id, buhin_no, coefficient, created_date, created_tantou_id) VALUES (2460, '751341JA0AT1', 1, GETDATE(), 999);</v>
      </c>
    </row>
    <row r="3060" spans="26:27">
      <c r="Z3060">
        <v>749</v>
      </c>
      <c r="AA3060" t="str">
        <f t="shared" si="19"/>
        <v>INSERT INTO UPK_IKOU.main_masters.mm_buhin_no (data_id, buhin_no, coefficient, created_date, created_tantou_id) VALUES (2461, '751351JA0AT1', 1, GETDATE(), 999);</v>
      </c>
    </row>
    <row r="3061" spans="26:27">
      <c r="Z3061">
        <v>750</v>
      </c>
      <c r="AA3061" t="str">
        <f t="shared" si="19"/>
        <v>INSERT INTO UPK_IKOU.main_masters.mm_buhin_no (data_id, buhin_no, coefficient, created_date, created_tantou_id) VALUES (2462, '751345TA0AT1', 1, GETDATE(), 999);</v>
      </c>
    </row>
    <row r="3062" spans="26:27">
      <c r="Z3062">
        <v>751</v>
      </c>
      <c r="AA3062" t="str">
        <f t="shared" si="19"/>
        <v>INSERT INTO UPK_IKOU.main_masters.mm_buhin_no (data_id, buhin_no, coefficient, created_date, created_tantou_id) VALUES (2463, '751355TA0AT1', 1, GETDATE(), 999);</v>
      </c>
    </row>
    <row r="3063" spans="26:27">
      <c r="Z3063">
        <v>752</v>
      </c>
      <c r="AA3063" t="str">
        <f t="shared" si="19"/>
        <v>INSERT INTO UPK_IKOU.main_masters.mm_buhin_no (data_id, buhin_no, coefficient, created_date, created_tantou_id) VALUES (2464, '751346RA0A', 1, GETDATE(), 999);</v>
      </c>
    </row>
    <row r="3064" spans="26:27">
      <c r="Z3064">
        <v>753</v>
      </c>
      <c r="AA3064" t="str">
        <f t="shared" si="19"/>
        <v>INSERT INTO UPK_IKOU.main_masters.mm_buhin_no (data_id, buhin_no, coefficient, created_date, created_tantou_id) VALUES (2465, '751356RA0A', 1, GETDATE(), 999);</v>
      </c>
    </row>
    <row r="3065" spans="26:27">
      <c r="Z3065">
        <v>754</v>
      </c>
      <c r="AA3065" t="str">
        <f t="shared" si="19"/>
        <v>INSERT INTO UPK_IKOU.main_masters.mm_buhin_no (data_id, buhin_no, coefficient, created_date, created_tantou_id) VALUES (2466, '75134JG00A01', 1, GETDATE(), 999);</v>
      </c>
    </row>
    <row r="3066" spans="26:27">
      <c r="Z3066">
        <v>755</v>
      </c>
      <c r="AA3066" t="str">
        <f t="shared" si="19"/>
        <v>INSERT INTO UPK_IKOU.main_masters.mm_buhin_no (data_id, buhin_no, coefficient, created_date, created_tantou_id) VALUES (2467, '75135JG00A01', 1, GETDATE(), 999);</v>
      </c>
    </row>
    <row r="3067" spans="26:27">
      <c r="Z3067">
        <v>756</v>
      </c>
      <c r="AA3067" t="str">
        <f t="shared" si="19"/>
        <v>INSERT INTO UPK_IKOU.main_masters.mm_buhin_no (data_id, buhin_no, coefficient, created_date, created_tantou_id) VALUES (2468, '75134JG40A01', 1, GETDATE(), 999);</v>
      </c>
    </row>
    <row r="3068" spans="26:27">
      <c r="Z3068">
        <v>757</v>
      </c>
      <c r="AA3068" t="str">
        <f t="shared" si="19"/>
        <v>INSERT INTO UPK_IKOU.main_masters.mm_buhin_no (data_id, buhin_no, coefficient, created_date, created_tantou_id) VALUES (2469, '75135JG40A01', 1, GETDATE(), 999);</v>
      </c>
    </row>
    <row r="3069" spans="26:27">
      <c r="Z3069">
        <v>758</v>
      </c>
      <c r="AA3069" t="str">
        <f t="shared" si="19"/>
        <v>INSERT INTO UPK_IKOU.main_masters.mm_buhin_no (data_id, buhin_no, coefficient, created_date, created_tantou_id) VALUES (2470, '751351AA0A', 1, GETDATE(), 999);</v>
      </c>
    </row>
    <row r="3070" spans="26:27">
      <c r="Z3070">
        <v>759</v>
      </c>
      <c r="AA3070" t="str">
        <f t="shared" si="19"/>
        <v>INSERT INTO UPK_IKOU.main_masters.mm_buhin_no (data_id, buhin_no, coefficient, created_date, created_tantou_id) VALUES (2471, '751351JA0A', 1, GETDATE(), 999);</v>
      </c>
    </row>
    <row r="3071" spans="26:27">
      <c r="Z3071">
        <v>760</v>
      </c>
      <c r="AA3071" t="str">
        <f t="shared" si="19"/>
        <v>INSERT INTO UPK_IKOU.main_masters.mm_buhin_no (data_id, buhin_no, coefficient, created_date, created_tantou_id) VALUES (2472, '751351JA0AT2', 1, GETDATE(), 999);</v>
      </c>
    </row>
    <row r="3072" spans="26:27">
      <c r="Z3072">
        <v>761</v>
      </c>
      <c r="AA3072" t="str">
        <f t="shared" si="19"/>
        <v>INSERT INTO UPK_IKOU.main_masters.mm_buhin_no (data_id, buhin_no, coefficient, created_date, created_tantou_id) VALUES (2473, '751353XA0A', 1, GETDATE(), 999);</v>
      </c>
    </row>
    <row r="3073" spans="26:27">
      <c r="Z3073">
        <v>762</v>
      </c>
      <c r="AA3073" t="str">
        <f t="shared" si="19"/>
        <v>INSERT INTO UPK_IKOU.main_masters.mm_buhin_no (data_id, buhin_no, coefficient, created_date, created_tantou_id) VALUES (2474, '751353XE0A', 1, GETDATE(), 999);</v>
      </c>
    </row>
    <row r="3074" spans="26:27">
      <c r="Z3074">
        <v>763</v>
      </c>
      <c r="AA3074" t="str">
        <f t="shared" si="19"/>
        <v>INSERT INTO UPK_IKOU.main_masters.mm_buhin_no (data_id, buhin_no, coefficient, created_date, created_tantou_id) VALUES (2475, '751355TA0A', 1, GETDATE(), 999);</v>
      </c>
    </row>
    <row r="3075" spans="26:27">
      <c r="Z3075">
        <v>764</v>
      </c>
      <c r="AA3075" t="str">
        <f t="shared" si="19"/>
        <v>INSERT INTO UPK_IKOU.main_masters.mm_buhin_no (data_id, buhin_no, coefficient, created_date, created_tantou_id) VALUES (2476, '751355TA0AT2', 1, GETDATE(), 999);</v>
      </c>
    </row>
    <row r="3076" spans="26:27">
      <c r="Z3076">
        <v>765</v>
      </c>
      <c r="AA3076" t="str">
        <f t="shared" si="19"/>
        <v>INSERT INTO UPK_IKOU.main_masters.mm_buhin_no (data_id, buhin_no, coefficient, created_date, created_tantou_id) VALUES (2477, '751356FK1A', 1, GETDATE(), 999);</v>
      </c>
    </row>
    <row r="3077" spans="26:27">
      <c r="Z3077">
        <v>766</v>
      </c>
      <c r="AA3077" t="str">
        <f t="shared" si="19"/>
        <v>INSERT INTO UPK_IKOU.main_masters.mm_buhin_no (data_id, buhin_no, coefficient, created_date, created_tantou_id) VALUES (2478, '75135EN000', 1, GETDATE(), 999);</v>
      </c>
    </row>
    <row r="3078" spans="26:27">
      <c r="Z3078">
        <v>767</v>
      </c>
      <c r="AA3078" t="str">
        <f t="shared" si="19"/>
        <v>INSERT INTO UPK_IKOU.main_masters.mm_buhin_no (data_id, buhin_no, coefficient, created_date, created_tantou_id) VALUES (2479, '75135JG00A', 1, GETDATE(), 999);</v>
      </c>
    </row>
    <row r="3079" spans="26:27">
      <c r="Z3079">
        <v>768</v>
      </c>
      <c r="AA3079" t="str">
        <f t="shared" si="19"/>
        <v>INSERT INTO UPK_IKOU.main_masters.mm_buhin_no (data_id, buhin_no, coefficient, created_date, created_tantou_id) VALUES (2480, '75135JG00A02', 1, GETDATE(), 999);</v>
      </c>
    </row>
    <row r="3080" spans="26:27">
      <c r="Z3080">
        <v>769</v>
      </c>
      <c r="AA3080" t="str">
        <f t="shared" si="19"/>
        <v>INSERT INTO UPK_IKOU.main_masters.mm_buhin_no (data_id, buhin_no, coefficient, created_date, created_tantou_id) VALUES (2481, '75135JG40A', 1, GETDATE(), 999);</v>
      </c>
    </row>
    <row r="3081" spans="26:27">
      <c r="Z3081">
        <v>770</v>
      </c>
      <c r="AA3081" t="str">
        <f t="shared" ref="AA3081:AA3144" si="20">$Y$2310&amp;AA1361&amp;", '"&amp;TRIM(AB1361)&amp;"', "&amp;AC1361&amp;", GETDATE(), 999);"</f>
        <v>INSERT INTO UPK_IKOU.main_masters.mm_buhin_no (data_id, buhin_no, coefficient, created_date, created_tantou_id) VALUES (2482, '75135JN20A', 1, GETDATE(), 999);</v>
      </c>
    </row>
    <row r="3082" spans="26:27">
      <c r="Z3082">
        <v>771</v>
      </c>
      <c r="AA3082" t="str">
        <f t="shared" si="20"/>
        <v>INSERT INTO UPK_IKOU.main_masters.mm_buhin_no (data_id, buhin_no, coefficient, created_date, created_tantou_id) VALUES (2483, '75135JN20A-E', 1, GETDATE(), 999);</v>
      </c>
    </row>
    <row r="3083" spans="26:27">
      <c r="Z3083">
        <v>772</v>
      </c>
      <c r="AA3083" t="str">
        <f t="shared" si="20"/>
        <v>INSERT INTO UPK_IKOU.main_masters.mm_buhin_no (data_id, buhin_no, coefficient, created_date, created_tantou_id) VALUES (2484, '751388H90001', 1, GETDATE(), 999);</v>
      </c>
    </row>
    <row r="3084" spans="26:27">
      <c r="Z3084">
        <v>773</v>
      </c>
      <c r="AA3084" t="str">
        <f t="shared" si="20"/>
        <v>INSERT INTO UPK_IKOU.main_masters.mm_buhin_no (data_id, buhin_no, coefficient, created_date, created_tantou_id) VALUES (2485, '751398H90001', 1, GETDATE(), 999);</v>
      </c>
    </row>
    <row r="3085" spans="26:27">
      <c r="Z3085">
        <v>774</v>
      </c>
      <c r="AA3085" t="str">
        <f t="shared" si="20"/>
        <v>INSERT INTO UPK_IKOU.main_masters.mm_buhin_no (data_id, buhin_no, coefficient, created_date, created_tantou_id) VALUES (2486, '75142JN20A', 1, GETDATE(), 999);</v>
      </c>
    </row>
    <row r="3086" spans="26:27">
      <c r="Z3086">
        <v>775</v>
      </c>
      <c r="AA3086" t="str">
        <f t="shared" si="20"/>
        <v>INSERT INTO UPK_IKOU.main_masters.mm_buhin_no (data_id, buhin_no, coefficient, created_date, created_tantou_id) VALUES (2487, '75143JN20A', 1, GETDATE(), 999);</v>
      </c>
    </row>
    <row r="3087" spans="26:27">
      <c r="Z3087">
        <v>776</v>
      </c>
      <c r="AA3087" t="str">
        <f t="shared" si="20"/>
        <v>INSERT INTO UPK_IKOU.main_masters.mm_buhin_no (data_id, buhin_no, coefficient, created_date, created_tantou_id) VALUES (2488, '751524CB0A', 1, GETDATE(), 999);</v>
      </c>
    </row>
    <row r="3088" spans="26:27">
      <c r="Z3088">
        <v>777</v>
      </c>
      <c r="AA3088" t="str">
        <f t="shared" si="20"/>
        <v>INSERT INTO UPK_IKOU.main_masters.mm_buhin_no (data_id, buhin_no, coefficient, created_date, created_tantou_id) VALUES (2489, '751534CB0A', 1, GETDATE(), 999);</v>
      </c>
    </row>
    <row r="3089" spans="26:27">
      <c r="Z3089">
        <v>778</v>
      </c>
      <c r="AA3089" t="str">
        <f t="shared" si="20"/>
        <v>INSERT INTO UPK_IKOU.main_masters.mm_buhin_no (data_id, buhin_no, coefficient, created_date, created_tantou_id) VALUES (2490, '75152EN000', 1, GETDATE(), 999);</v>
      </c>
    </row>
    <row r="3090" spans="26:27">
      <c r="Z3090">
        <v>779</v>
      </c>
      <c r="AA3090" t="str">
        <f t="shared" si="20"/>
        <v>INSERT INTO UPK_IKOU.main_masters.mm_buhin_no (data_id, buhin_no, coefficient, created_date, created_tantou_id) VALUES (2491, '75153EN000', 1, GETDATE(), 999);</v>
      </c>
    </row>
    <row r="3091" spans="26:27">
      <c r="Z3091">
        <v>780</v>
      </c>
      <c r="AA3091" t="str">
        <f t="shared" si="20"/>
        <v>INSERT INTO UPK_IKOU.main_masters.mm_buhin_no (data_id, buhin_no, coefficient, created_date, created_tantou_id) VALUES (2492, '75152JG00A-K', 1, GETDATE(), 999);</v>
      </c>
    </row>
    <row r="3092" spans="26:27">
      <c r="Z3092">
        <v>781</v>
      </c>
      <c r="AA3092" t="str">
        <f t="shared" si="20"/>
        <v>INSERT INTO UPK_IKOU.main_masters.mm_buhin_no (data_id, buhin_no, coefficient, created_date, created_tantou_id) VALUES (2493, '75153JG00A-K', 1, GETDATE(), 999);</v>
      </c>
    </row>
    <row r="3093" spans="26:27">
      <c r="Z3093">
        <v>782</v>
      </c>
      <c r="AA3093" t="str">
        <f t="shared" si="20"/>
        <v>INSERT INTO UPK_IKOU.main_masters.mm_buhin_no (data_id, buhin_no, coefficient, created_date, created_tantou_id) VALUES (2494, '751721AA0A', 1, GETDATE(), 999);</v>
      </c>
    </row>
    <row r="3094" spans="26:27">
      <c r="Z3094">
        <v>783</v>
      </c>
      <c r="AA3094" t="str">
        <f t="shared" si="20"/>
        <v>INSERT INTO UPK_IKOU.main_masters.mm_buhin_no (data_id, buhin_no, coefficient, created_date, created_tantou_id) VALUES (2495, '751721AA0A-E', 1, GETDATE(), 999);</v>
      </c>
    </row>
    <row r="3095" spans="26:27">
      <c r="Z3095">
        <v>784</v>
      </c>
      <c r="AA3095" t="str">
        <f t="shared" si="20"/>
        <v>INSERT INTO UPK_IKOU.main_masters.mm_buhin_no (data_id, buhin_no, coefficient, created_date, created_tantou_id) VALUES (2496, '751721AE0A', 1, GETDATE(), 999);</v>
      </c>
    </row>
    <row r="3096" spans="26:27">
      <c r="Z3096">
        <v>785</v>
      </c>
      <c r="AA3096" t="str">
        <f t="shared" si="20"/>
        <v>INSERT INTO UPK_IKOU.main_masters.mm_buhin_no (data_id, buhin_no, coefficient, created_date, created_tantou_id) VALUES (2497, '751724M412', 1, GETDATE(), 999);</v>
      </c>
    </row>
    <row r="3097" spans="26:27">
      <c r="Z3097">
        <v>786</v>
      </c>
      <c r="AA3097" t="str">
        <f t="shared" si="20"/>
        <v>INSERT INTO UPK_IKOU.main_masters.mm_buhin_no (data_id, buhin_no, coefficient, created_date, created_tantou_id) VALUES (2498, '75172AU000', 1, GETDATE(), 999);</v>
      </c>
    </row>
    <row r="3098" spans="26:27">
      <c r="Z3098">
        <v>787</v>
      </c>
      <c r="AA3098" t="str">
        <f t="shared" si="20"/>
        <v>INSERT INTO UPK_IKOU.main_masters.mm_buhin_no (data_id, buhin_no, coefficient, created_date, created_tantou_id) VALUES (2499, '75172JN20A', 1, GETDATE(), 999);</v>
      </c>
    </row>
    <row r="3099" spans="26:27">
      <c r="Z3099">
        <v>788</v>
      </c>
      <c r="AA3099" t="str">
        <f t="shared" si="20"/>
        <v>INSERT INTO UPK_IKOU.main_masters.mm_buhin_no (data_id, buhin_no, coefficient, created_date, created_tantou_id) VALUES (2500, '751731AA0A', 1, GETDATE(), 999);</v>
      </c>
    </row>
    <row r="3100" spans="26:27">
      <c r="Z3100">
        <v>789</v>
      </c>
      <c r="AA3100" t="str">
        <f t="shared" si="20"/>
        <v>INSERT INTO UPK_IKOU.main_masters.mm_buhin_no (data_id, buhin_no, coefficient, created_date, created_tantou_id) VALUES (2501, '751731AA0A-E', 1, GETDATE(), 999);</v>
      </c>
    </row>
    <row r="3101" spans="26:27">
      <c r="Z3101">
        <v>790</v>
      </c>
      <c r="AA3101" t="str">
        <f t="shared" si="20"/>
        <v>INSERT INTO UPK_IKOU.main_masters.mm_buhin_no (data_id, buhin_no, coefficient, created_date, created_tantou_id) VALUES (2502, '751734M412', 1, GETDATE(), 999);</v>
      </c>
    </row>
    <row r="3102" spans="26:27">
      <c r="Z3102">
        <v>791</v>
      </c>
      <c r="AA3102" t="str">
        <f t="shared" si="20"/>
        <v>INSERT INTO UPK_IKOU.main_masters.mm_buhin_no (data_id, buhin_no, coefficient, created_date, created_tantou_id) VALUES (2503, '75173AU000', 1, GETDATE(), 999);</v>
      </c>
    </row>
    <row r="3103" spans="26:27">
      <c r="Z3103">
        <v>792</v>
      </c>
      <c r="AA3103" t="str">
        <f t="shared" si="20"/>
        <v>INSERT INTO UPK_IKOU.main_masters.mm_buhin_no (data_id, buhin_no, coefficient, created_date, created_tantou_id) VALUES (2504, '75173CA000', 1, GETDATE(), 999);</v>
      </c>
    </row>
    <row r="3104" spans="26:27">
      <c r="Z3104">
        <v>793</v>
      </c>
      <c r="AA3104" t="str">
        <f t="shared" si="20"/>
        <v>INSERT INTO UPK_IKOU.main_masters.mm_buhin_no (data_id, buhin_no, coefficient, created_date, created_tantou_id) VALUES (2505, '75173JN20A', 1, GETDATE(), 999);</v>
      </c>
    </row>
    <row r="3105" spans="26:27">
      <c r="Z3105">
        <v>794</v>
      </c>
      <c r="AA3105" t="str">
        <f t="shared" si="20"/>
        <v>INSERT INTO UPK_IKOU.main_masters.mm_buhin_no (data_id, buhin_no, coefficient, created_date, created_tantou_id) VALUES (2506, '75174JG00A', 1, GETDATE(), 999);</v>
      </c>
    </row>
    <row r="3106" spans="26:27">
      <c r="Z3106">
        <v>795</v>
      </c>
      <c r="AA3106" t="str">
        <f t="shared" si="20"/>
        <v>INSERT INTO UPK_IKOU.main_masters.mm_buhin_no (data_id, buhin_no, coefficient, created_date, created_tantou_id) VALUES (2507, '75174JG00A-K', 1, GETDATE(), 999);</v>
      </c>
    </row>
    <row r="3107" spans="26:27">
      <c r="Z3107">
        <v>796</v>
      </c>
      <c r="AA3107" t="str">
        <f t="shared" si="20"/>
        <v>INSERT INTO UPK_IKOU.main_masters.mm_buhin_no (data_id, buhin_no, coefficient, created_date, created_tantou_id) VALUES (2508, '75174JG00A-W', 1, GETDATE(), 999);</v>
      </c>
    </row>
    <row r="3108" spans="26:27">
      <c r="Z3108">
        <v>797</v>
      </c>
      <c r="AA3108" t="str">
        <f t="shared" si="20"/>
        <v>INSERT INTO UPK_IKOU.main_masters.mm_buhin_no (data_id, buhin_no, coefficient, created_date, created_tantou_id) VALUES (2509, '751746RA0ABL', 1, GETDATE(), 999);</v>
      </c>
    </row>
    <row r="3109" spans="26:27">
      <c r="Z3109">
        <v>798</v>
      </c>
      <c r="AA3109" t="str">
        <f t="shared" si="20"/>
        <v>INSERT INTO UPK_IKOU.main_masters.mm_buhin_no (data_id, buhin_no, coefficient, created_date, created_tantou_id) VALUES (2510, '751756RA0ABL', 1, GETDATE(), 999);</v>
      </c>
    </row>
    <row r="3110" spans="26:27">
      <c r="Z3110">
        <v>799</v>
      </c>
      <c r="AA3110" t="str">
        <f t="shared" si="20"/>
        <v>INSERT INTO UPK_IKOU.main_masters.mm_buhin_no (data_id, buhin_no, coefficient, created_date, created_tantou_id) VALUES (2511, '751746RL0ABL', 1, GETDATE(), 999);</v>
      </c>
    </row>
    <row r="3111" spans="26:27">
      <c r="Z3111">
        <v>800</v>
      </c>
      <c r="AA3111" t="str">
        <f t="shared" si="20"/>
        <v>INSERT INTO UPK_IKOU.main_masters.mm_buhin_no (data_id, buhin_no, coefficient, created_date, created_tantou_id) VALUES (2512, '751756RL0ABL', 1, GETDATE(), 999);</v>
      </c>
    </row>
    <row r="3112" spans="26:27">
      <c r="Z3112">
        <v>801</v>
      </c>
      <c r="AA3112" t="str">
        <f t="shared" si="20"/>
        <v>INSERT INTO UPK_IKOU.main_masters.mm_buhin_no (data_id, buhin_no, coefficient, created_date, created_tantou_id) VALUES (2513, '751761JB0A', 1, GETDATE(), 999);</v>
      </c>
    </row>
    <row r="3113" spans="26:27">
      <c r="Z3113">
        <v>802</v>
      </c>
      <c r="AA3113" t="str">
        <f t="shared" si="20"/>
        <v>INSERT INTO UPK_IKOU.main_masters.mm_buhin_no (data_id, buhin_no, coefficient, created_date, created_tantou_id) VALUES (2514, '751763VA0A', 1, GETDATE(), 999);</v>
      </c>
    </row>
    <row r="3114" spans="26:27">
      <c r="Z3114">
        <v>803</v>
      </c>
      <c r="AA3114" t="str">
        <f t="shared" si="20"/>
        <v>INSERT INTO UPK_IKOU.main_masters.mm_buhin_no (data_id, buhin_no, coefficient, created_date, created_tantou_id) VALUES (2515, '751765WK0A', 1, GETDATE(), 999);</v>
      </c>
    </row>
    <row r="3115" spans="26:27">
      <c r="Z3115">
        <v>804</v>
      </c>
      <c r="AA3115" t="str">
        <f t="shared" si="20"/>
        <v>INSERT INTO UPK_IKOU.main_masters.mm_buhin_no (data_id, buhin_no, coefficient, created_date, created_tantou_id) VALUES (2516, '751766RA0A', 1, GETDATE(), 999);</v>
      </c>
    </row>
    <row r="3116" spans="26:27">
      <c r="Z3116">
        <v>805</v>
      </c>
      <c r="AA3116" t="str">
        <f t="shared" si="20"/>
        <v>INSERT INTO UPK_IKOU.main_masters.mm_buhin_no (data_id, buhin_no, coefficient, created_date, created_tantou_id) VALUES (2517, '751776RA0A', 1, GETDATE(), 999);</v>
      </c>
    </row>
    <row r="3117" spans="26:27">
      <c r="Z3117">
        <v>806</v>
      </c>
      <c r="AA3117" t="str">
        <f t="shared" si="20"/>
        <v>INSERT INTO UPK_IKOU.main_masters.mm_buhin_no (data_id, buhin_no, coefficient, created_date, created_tantou_id) VALUES (2518, '751771JA0A', 1, GETDATE(), 999);</v>
      </c>
    </row>
    <row r="3118" spans="26:27">
      <c r="Z3118">
        <v>807</v>
      </c>
      <c r="AA3118" t="str">
        <f t="shared" si="20"/>
        <v>INSERT INTO UPK_IKOU.main_masters.mm_buhin_no (data_id, buhin_no, coefficient, created_date, created_tantou_id) VALUES (2519, '751821JB0A', 1, GETDATE(), 999);</v>
      </c>
    </row>
    <row r="3119" spans="26:27">
      <c r="Z3119">
        <v>808</v>
      </c>
      <c r="AA3119" t="str">
        <f t="shared" si="20"/>
        <v>INSERT INTO UPK_IKOU.main_masters.mm_buhin_no (data_id, buhin_no, coefficient, created_date, created_tantou_id) VALUES (2520, '751825TA0A', 1, GETDATE(), 999);</v>
      </c>
    </row>
    <row r="3120" spans="26:27">
      <c r="Z3120">
        <v>809</v>
      </c>
      <c r="AA3120" t="str">
        <f t="shared" si="20"/>
        <v>INSERT INTO UPK_IKOU.main_masters.mm_buhin_no (data_id, buhin_no, coefficient, created_date, created_tantou_id) VALUES (2521, '75182CA000', 1, GETDATE(), 999);</v>
      </c>
    </row>
    <row r="3121" spans="26:27">
      <c r="Z3121">
        <v>810</v>
      </c>
      <c r="AA3121" t="str">
        <f t="shared" si="20"/>
        <v>INSERT INTO UPK_IKOU.main_masters.mm_buhin_no (data_id, buhin_no, coefficient, created_date, created_tantou_id) VALUES (2522, '75182CB000', 1, GETDATE(), 999);</v>
      </c>
    </row>
    <row r="3122" spans="26:27">
      <c r="Z3122">
        <v>811</v>
      </c>
      <c r="AA3122" t="str">
        <f t="shared" si="20"/>
        <v>INSERT INTO UPK_IKOU.main_masters.mm_buhin_no (data_id, buhin_no, coefficient, created_date, created_tantou_id) VALUES (2523, '75182JN20A', 1, GETDATE(), 999);</v>
      </c>
    </row>
    <row r="3123" spans="26:27">
      <c r="Z3123">
        <v>812</v>
      </c>
      <c r="AA3123" t="str">
        <f t="shared" si="20"/>
        <v>INSERT INTO UPK_IKOU.main_masters.mm_buhin_no (data_id, buhin_no, coefficient, created_date, created_tantou_id) VALUES (2524, '751831JB0A', 1, GETDATE(), 999);</v>
      </c>
    </row>
    <row r="3124" spans="26:27">
      <c r="Z3124">
        <v>813</v>
      </c>
      <c r="AA3124" t="str">
        <f t="shared" si="20"/>
        <v>INSERT INTO UPK_IKOU.main_masters.mm_buhin_no (data_id, buhin_no, coefficient, created_date, created_tantou_id) VALUES (2525, '751861AA0A', 1, GETDATE(), 999);</v>
      </c>
    </row>
    <row r="3125" spans="26:27">
      <c r="Z3125">
        <v>814</v>
      </c>
      <c r="AA3125" t="str">
        <f t="shared" si="20"/>
        <v>INSERT INTO UPK_IKOU.main_masters.mm_buhin_no (data_id, buhin_no, coefficient, created_date, created_tantou_id) VALUES (2526, '751871AA0A', 1, GETDATE(), 999);</v>
      </c>
    </row>
    <row r="3126" spans="26:27">
      <c r="Z3126">
        <v>815</v>
      </c>
      <c r="AA3126" t="str">
        <f t="shared" si="20"/>
        <v>INSERT INTO UPK_IKOU.main_masters.mm_buhin_no (data_id, buhin_no, coefficient, created_date, created_tantou_id) VALUES (2527, '751865TA0A', 1, GETDATE(), 999);</v>
      </c>
    </row>
    <row r="3127" spans="26:27">
      <c r="Z3127">
        <v>816</v>
      </c>
      <c r="AA3127" t="str">
        <f t="shared" si="20"/>
        <v>INSERT INTO UPK_IKOU.main_masters.mm_buhin_no (data_id, buhin_no, coefficient, created_date, created_tantou_id) VALUES (2528, '751875TA0A', 1, GETDATE(), 999);</v>
      </c>
    </row>
    <row r="3128" spans="26:27">
      <c r="Z3128">
        <v>817</v>
      </c>
      <c r="AA3128" t="str">
        <f t="shared" si="20"/>
        <v>INSERT INTO UPK_IKOU.main_masters.mm_buhin_no (data_id, buhin_no, coefficient, created_date, created_tantou_id) VALUES (2529, '751866FK0A', 1, GETDATE(), 999);</v>
      </c>
    </row>
    <row r="3129" spans="26:27">
      <c r="Z3129">
        <v>818</v>
      </c>
      <c r="AA3129" t="str">
        <f t="shared" si="20"/>
        <v>INSERT INTO UPK_IKOU.main_masters.mm_buhin_no (data_id, buhin_no, coefficient, created_date, created_tantou_id) VALUES (2530, '751876FK0A', 1, GETDATE(), 999);</v>
      </c>
    </row>
    <row r="3130" spans="26:27">
      <c r="Z3130">
        <v>819</v>
      </c>
      <c r="AA3130" t="str">
        <f t="shared" si="20"/>
        <v>INSERT INTO UPK_IKOU.main_masters.mm_buhin_no (data_id, buhin_no, coefficient, created_date, created_tantou_id) VALUES (2531, '751866MA0A', 1, GETDATE(), 999);</v>
      </c>
    </row>
    <row r="3131" spans="26:27">
      <c r="Z3131">
        <v>820</v>
      </c>
      <c r="AA3131" t="str">
        <f t="shared" si="20"/>
        <v>INSERT INTO UPK_IKOU.main_masters.mm_buhin_no (data_id, buhin_no, coefficient, created_date, created_tantou_id) VALUES (2532, '751876MA0A', 1, GETDATE(), 999);</v>
      </c>
    </row>
    <row r="3132" spans="26:27">
      <c r="Z3132">
        <v>821</v>
      </c>
      <c r="AA3132" t="str">
        <f t="shared" si="20"/>
        <v>INSERT INTO UPK_IKOU.main_masters.mm_buhin_no (data_id, buhin_no, coefficient, created_date, created_tantou_id) VALUES (2533, '751866RA0A', 1, GETDATE(), 999);</v>
      </c>
    </row>
    <row r="3133" spans="26:27">
      <c r="Z3133">
        <v>822</v>
      </c>
      <c r="AA3133" t="str">
        <f t="shared" si="20"/>
        <v>INSERT INTO UPK_IKOU.main_masters.mm_buhin_no (data_id, buhin_no, coefficient, created_date, created_tantou_id) VALUES (2534, '751876RA0A', 1, GETDATE(), 999);</v>
      </c>
    </row>
    <row r="3134" spans="26:27">
      <c r="Z3134">
        <v>823</v>
      </c>
      <c r="AA3134" t="str">
        <f t="shared" si="20"/>
        <v>INSERT INTO UPK_IKOU.main_masters.mm_buhin_no (data_id, buhin_no, coefficient, created_date, created_tantou_id) VALUES (2535, '75196JN20A', 1, GETDATE(), 999);</v>
      </c>
    </row>
    <row r="3135" spans="26:27">
      <c r="Z3135">
        <v>824</v>
      </c>
      <c r="AA3135" t="str">
        <f t="shared" si="20"/>
        <v>INSERT INTO UPK_IKOU.main_masters.mm_buhin_no (data_id, buhin_no, coefficient, created_date, created_tantou_id) VALUES (2536, '751971AA0A', 1, GETDATE(), 999);</v>
      </c>
    </row>
    <row r="3136" spans="26:27">
      <c r="Z3136">
        <v>825</v>
      </c>
      <c r="AA3136" t="str">
        <f t="shared" si="20"/>
        <v>INSERT INTO UPK_IKOU.main_masters.mm_buhin_no (data_id, buhin_no, coefficient, created_date, created_tantou_id) VALUES (2537, '751A31AN0A', 1, GETDATE(), 999);</v>
      </c>
    </row>
    <row r="3137" spans="26:27">
      <c r="Z3137">
        <v>826</v>
      </c>
      <c r="AA3137" t="str">
        <f t="shared" si="20"/>
        <v>INSERT INTO UPK_IKOU.main_masters.mm_buhin_no (data_id, buhin_no, coefficient, created_date, created_tantou_id) VALUES (2538, '751A31AN0A-E', 1, GETDATE(), 999);</v>
      </c>
    </row>
    <row r="3138" spans="26:27">
      <c r="Z3138">
        <v>827</v>
      </c>
      <c r="AA3138" t="str">
        <f t="shared" si="20"/>
        <v>INSERT INTO UPK_IKOU.main_masters.mm_buhin_no (data_id, buhin_no, coefficient, created_date, created_tantou_id) VALUES (2539, '751B06RA0A', 1, GETDATE(), 999);</v>
      </c>
    </row>
    <row r="3139" spans="26:27">
      <c r="Z3139">
        <v>828</v>
      </c>
      <c r="AA3139" t="str">
        <f t="shared" si="20"/>
        <v>INSERT INTO UPK_IKOU.main_masters.mm_buhin_no (data_id, buhin_no, coefficient, created_date, created_tantou_id) VALUES (2540, '751B16RA0A', 1, GETDATE(), 999);</v>
      </c>
    </row>
    <row r="3140" spans="26:27">
      <c r="Z3140">
        <v>829</v>
      </c>
      <c r="AA3140" t="str">
        <f t="shared" si="20"/>
        <v>INSERT INTO UPK_IKOU.main_masters.mm_buhin_no (data_id, buhin_no, coefficient, created_date, created_tantou_id) VALUES (2541, '751B11AA0A', 1, GETDATE(), 999);</v>
      </c>
    </row>
    <row r="3141" spans="26:27">
      <c r="Z3141">
        <v>830</v>
      </c>
      <c r="AA3141" t="str">
        <f t="shared" si="20"/>
        <v>INSERT INTO UPK_IKOU.main_masters.mm_buhin_no (data_id, buhin_no, coefficient, created_date, created_tantou_id) VALUES (2542, '751B25TA0A', 1, GETDATE(), 999);</v>
      </c>
    </row>
    <row r="3142" spans="26:27">
      <c r="Z3142">
        <v>831</v>
      </c>
      <c r="AA3142" t="str">
        <f t="shared" si="20"/>
        <v>INSERT INTO UPK_IKOU.main_masters.mm_buhin_no (data_id, buhin_no, coefficient, created_date, created_tantou_id) VALUES (2543, '751C56FK0A', 1, GETDATE(), 999);</v>
      </c>
    </row>
    <row r="3143" spans="26:27">
      <c r="Z3143">
        <v>832</v>
      </c>
      <c r="AA3143" t="str">
        <f t="shared" si="20"/>
        <v>INSERT INTO UPK_IKOU.main_masters.mm_buhin_no (data_id, buhin_no, coefficient, created_date, created_tantou_id) VALUES (2544, '751F23VA0A', 1, GETDATE(), 999);</v>
      </c>
    </row>
    <row r="3144" spans="26:27">
      <c r="Z3144">
        <v>833</v>
      </c>
      <c r="AA3144" t="str">
        <f t="shared" si="20"/>
        <v>INSERT INTO UPK_IKOU.main_masters.mm_buhin_no (data_id, buhin_no, coefficient, created_date, created_tantou_id) VALUES (2545, '751F33VA0A', 1, GETDATE(), 999);</v>
      </c>
    </row>
    <row r="3145" spans="26:27">
      <c r="Z3145">
        <v>834</v>
      </c>
      <c r="AA3145" t="str">
        <f t="shared" ref="AA3145:AA3208" si="21">$Y$2310&amp;AA1425&amp;", '"&amp;TRIM(AB1425)&amp;"', "&amp;AC1425&amp;", GETDATE(), 999);"</f>
        <v>INSERT INTO UPK_IKOU.main_masters.mm_buhin_no (data_id, buhin_no, coefficient, created_date, created_tantou_id) VALUES (2546, '751F63VA0A', 1, GETDATE(), 999);</v>
      </c>
    </row>
    <row r="3146" spans="26:27">
      <c r="Z3146">
        <v>835</v>
      </c>
      <c r="AA3146" t="str">
        <f t="shared" si="21"/>
        <v>INSERT INTO UPK_IKOU.main_masters.mm_buhin_no (data_id, buhin_no, coefficient, created_date, created_tantou_id) VALUES (2547, '751F73VA0A', 1, GETDATE(), 999);</v>
      </c>
    </row>
    <row r="3147" spans="26:27">
      <c r="Z3147">
        <v>836</v>
      </c>
      <c r="AA3147" t="str">
        <f t="shared" si="21"/>
        <v>INSERT INTO UPK_IKOU.main_masters.mm_buhin_no (data_id, buhin_no, coefficient, created_date, created_tantou_id) VALUES (2548, '751J21AA0A', 1, GETDATE(), 999);</v>
      </c>
    </row>
    <row r="3148" spans="26:27">
      <c r="Z3148">
        <v>837</v>
      </c>
      <c r="AA3148" t="str">
        <f t="shared" si="21"/>
        <v>INSERT INTO UPK_IKOU.main_masters.mm_buhin_no (data_id, buhin_no, coefficient, created_date, created_tantou_id) VALUES (2549, '751J21JA0A', 1, GETDATE(), 999);</v>
      </c>
    </row>
    <row r="3149" spans="26:27">
      <c r="Z3149">
        <v>838</v>
      </c>
      <c r="AA3149" t="str">
        <f t="shared" si="21"/>
        <v>INSERT INTO UPK_IKOU.main_masters.mm_buhin_no (data_id, buhin_no, coefficient, created_date, created_tantou_id) VALUES (2550, '751J21VA0A', 1, GETDATE(), 999);</v>
      </c>
    </row>
    <row r="3150" spans="26:27">
      <c r="Z3150">
        <v>839</v>
      </c>
      <c r="AA3150" t="str">
        <f t="shared" si="21"/>
        <v>INSERT INTO UPK_IKOU.main_masters.mm_buhin_no (data_id, buhin_no, coefficient, created_date, created_tantou_id) VALUES (2551, '751J31VA0A', 1, GETDATE(), 999);</v>
      </c>
    </row>
    <row r="3151" spans="26:27">
      <c r="Z3151">
        <v>840</v>
      </c>
      <c r="AA3151" t="str">
        <f t="shared" si="21"/>
        <v>INSERT INTO UPK_IKOU.main_masters.mm_buhin_no (data_id, buhin_no, coefficient, created_date, created_tantou_id) VALUES (2552, '751J31AA0A', 1, GETDATE(), 999);</v>
      </c>
    </row>
    <row r="3152" spans="26:27">
      <c r="Z3152">
        <v>841</v>
      </c>
      <c r="AA3152" t="str">
        <f t="shared" si="21"/>
        <v>INSERT INTO UPK_IKOU.main_masters.mm_buhin_no (data_id, buhin_no, coefficient, created_date, created_tantou_id) VALUES (2553, '751J31AA0A-E', 1, GETDATE(), 999);</v>
      </c>
    </row>
    <row r="3153" spans="26:27">
      <c r="Z3153">
        <v>842</v>
      </c>
      <c r="AA3153" t="str">
        <f t="shared" si="21"/>
        <v>INSERT INTO UPK_IKOU.main_masters.mm_buhin_no (data_id, buhin_no, coefficient, created_date, created_tantou_id) VALUES (2554, '751J31JA0A', 1, GETDATE(), 999);</v>
      </c>
    </row>
    <row r="3154" spans="26:27">
      <c r="Z3154">
        <v>843</v>
      </c>
      <c r="AA3154" t="str">
        <f t="shared" si="21"/>
        <v>INSERT INTO UPK_IKOU.main_masters.mm_buhin_no (data_id, buhin_no, coefficient, created_date, created_tantou_id) VALUES (2555, '751L73XA0A', 1, GETDATE(), 999);</v>
      </c>
    </row>
    <row r="3155" spans="26:27">
      <c r="Z3155">
        <v>844</v>
      </c>
      <c r="AA3155" t="str">
        <f t="shared" si="21"/>
        <v>INSERT INTO UPK_IKOU.main_masters.mm_buhin_no (data_id, buhin_no, coefficient, created_date, created_tantou_id) VALUES (2556, '751L73XA0A-K', 1, GETDATE(), 999);</v>
      </c>
    </row>
    <row r="3156" spans="26:27">
      <c r="Z3156">
        <v>845</v>
      </c>
      <c r="AA3156" t="str">
        <f t="shared" si="21"/>
        <v>INSERT INTO UPK_IKOU.main_masters.mm_buhin_no (data_id, buhin_no, coefficient, created_date, created_tantou_id) VALUES (2557, '751L73XE0A', 1, GETDATE(), 999);</v>
      </c>
    </row>
    <row r="3157" spans="26:27">
      <c r="Z3157">
        <v>846</v>
      </c>
      <c r="AA3157" t="str">
        <f t="shared" si="21"/>
        <v>INSERT INTO UPK_IKOU.main_masters.mm_buhin_no (data_id, buhin_no, coefficient, created_date, created_tantou_id) VALUES (2558, '751N86RA0ABL', 1, GETDATE(), 999);</v>
      </c>
    </row>
    <row r="3158" spans="26:27">
      <c r="Z3158">
        <v>847</v>
      </c>
      <c r="AA3158" t="str">
        <f t="shared" si="21"/>
        <v>INSERT INTO UPK_IKOU.main_masters.mm_buhin_no (data_id, buhin_no, coefficient, created_date, created_tantou_id) VALUES (2559, '751N96RA0ABL', 1, GETDATE(), 999);</v>
      </c>
    </row>
    <row r="3159" spans="26:27">
      <c r="Z3159">
        <v>848</v>
      </c>
      <c r="AA3159" t="str">
        <f t="shared" si="21"/>
        <v>INSERT INTO UPK_IKOU.main_masters.mm_buhin_no (data_id, buhin_no, coefficient, created_date, created_tantou_id) VALUES (2560, '751T76FK0A', 1, GETDATE(), 999);</v>
      </c>
    </row>
    <row r="3160" spans="26:27">
      <c r="Z3160">
        <v>849</v>
      </c>
      <c r="AA3160" t="str">
        <f t="shared" si="21"/>
        <v>INSERT INTO UPK_IKOU.main_masters.mm_buhin_no (data_id, buhin_no, coefficient, created_date, created_tantou_id) VALUES (2561, '751T76FK0B', 1, GETDATE(), 999);</v>
      </c>
    </row>
    <row r="3161" spans="26:27">
      <c r="Z3161">
        <v>850</v>
      </c>
      <c r="AA3161" t="str">
        <f t="shared" si="21"/>
        <v>INSERT INTO UPK_IKOU.main_masters.mm_buhin_no (data_id, buhin_no, coefficient, created_date, created_tantou_id) VALUES (2562, '751T76FK0C', 1, GETDATE(), 999);</v>
      </c>
    </row>
    <row r="3162" spans="26:27">
      <c r="Z3162">
        <v>851</v>
      </c>
      <c r="AA3162" t="str">
        <f t="shared" si="21"/>
        <v>INSERT INTO UPK_IKOU.main_masters.mm_buhin_no (data_id, buhin_no, coefficient, created_date, created_tantou_id) VALUES (2563, '752122N300', 1, GETDATE(), 999);</v>
      </c>
    </row>
    <row r="3163" spans="26:27">
      <c r="Z3163">
        <v>852</v>
      </c>
      <c r="AA3163" t="str">
        <f t="shared" si="21"/>
        <v>INSERT INTO UPK_IKOU.main_masters.mm_buhin_no (data_id, buhin_no, coefficient, created_date, created_tantou_id) VALUES (2564, '752343XA0A', 1, GETDATE(), 999);</v>
      </c>
    </row>
    <row r="3164" spans="26:27">
      <c r="Z3164">
        <v>853</v>
      </c>
      <c r="AA3164" t="str">
        <f t="shared" si="21"/>
        <v>INSERT INTO UPK_IKOU.main_masters.mm_buhin_no (data_id, buhin_no, coefficient, created_date, created_tantou_id) VALUES (2565, '752343XY0A', 1, GETDATE(), 999);</v>
      </c>
    </row>
    <row r="3165" spans="26:27">
      <c r="Z3165">
        <v>854</v>
      </c>
      <c r="AA3165" t="str">
        <f t="shared" si="21"/>
        <v>INSERT INTO UPK_IKOU.main_masters.mm_buhin_no (data_id, buhin_no, coefficient, created_date, created_tantou_id) VALUES (2566, '752626RA1A', 1, GETDATE(), 999);</v>
      </c>
    </row>
    <row r="3166" spans="26:27">
      <c r="Z3166">
        <v>855</v>
      </c>
      <c r="AA3166" t="str">
        <f t="shared" si="21"/>
        <v>INSERT INTO UPK_IKOU.main_masters.mm_buhin_no (data_id, buhin_no, coefficient, created_date, created_tantou_id) VALUES (2567, '752621VA0A', 1, GETDATE(), 999);</v>
      </c>
    </row>
    <row r="3167" spans="26:27">
      <c r="Z3167">
        <v>856</v>
      </c>
      <c r="AA3167" t="str">
        <f t="shared" si="21"/>
        <v>INSERT INTO UPK_IKOU.main_masters.mm_buhin_no (data_id, buhin_no, coefficient, created_date, created_tantou_id) VALUES (2568, '752631VA0A', 1, GETDATE(), 999);</v>
      </c>
    </row>
    <row r="3168" spans="26:27">
      <c r="Z3168">
        <v>857</v>
      </c>
      <c r="AA3168" t="str">
        <f t="shared" si="21"/>
        <v>INSERT INTO UPK_IKOU.main_masters.mm_buhin_no (data_id, buhin_no, coefficient, created_date, created_tantou_id) VALUES (2569, '752623VA0A', 1, GETDATE(), 999);</v>
      </c>
    </row>
    <row r="3169" spans="26:27">
      <c r="Z3169">
        <v>858</v>
      </c>
      <c r="AA3169" t="str">
        <f t="shared" si="21"/>
        <v>INSERT INTO UPK_IKOU.main_masters.mm_buhin_no (data_id, buhin_no, coefficient, created_date, created_tantou_id) VALUES (2570, '752633VA0A', 1, GETDATE(), 999);</v>
      </c>
    </row>
    <row r="3170" spans="26:27">
      <c r="Z3170">
        <v>859</v>
      </c>
      <c r="AA3170" t="str">
        <f t="shared" si="21"/>
        <v>INSERT INTO UPK_IKOU.main_masters.mm_buhin_no (data_id, buhin_no, coefficient, created_date, created_tantou_id) VALUES (2571, '752624CB5A', 1, GETDATE(), 999);</v>
      </c>
    </row>
    <row r="3171" spans="26:27">
      <c r="Z3171">
        <v>860</v>
      </c>
      <c r="AA3171" t="str">
        <f t="shared" si="21"/>
        <v>INSERT INTO UPK_IKOU.main_masters.mm_buhin_no (data_id, buhin_no, coefficient, created_date, created_tantou_id) VALUES (2572, '752634CB5A', 1, GETDATE(), 999);</v>
      </c>
    </row>
    <row r="3172" spans="26:27">
      <c r="Z3172">
        <v>861</v>
      </c>
      <c r="AA3172" t="str">
        <f t="shared" si="21"/>
        <v>INSERT INTO UPK_IKOU.main_masters.mm_buhin_no (data_id, buhin_no, coefficient, created_date, created_tantou_id) VALUES (2573, '752626FK5A', 1, GETDATE(), 999);</v>
      </c>
    </row>
    <row r="3173" spans="26:27">
      <c r="Z3173">
        <v>862</v>
      </c>
      <c r="AA3173" t="str">
        <f t="shared" si="21"/>
        <v>INSERT INTO UPK_IKOU.main_masters.mm_buhin_no (data_id, buhin_no, coefficient, created_date, created_tantou_id) VALUES (2574, '752636FK5A', 1, GETDATE(), 999);</v>
      </c>
    </row>
    <row r="3174" spans="26:27">
      <c r="Z3174">
        <v>863</v>
      </c>
      <c r="AA3174" t="str">
        <f t="shared" si="21"/>
        <v>INSERT INTO UPK_IKOU.main_masters.mm_buhin_no (data_id, buhin_no, coefficient, created_date, created_tantou_id) VALUES (2575, '752626RA0A', 1, GETDATE(), 999);</v>
      </c>
    </row>
    <row r="3175" spans="26:27">
      <c r="Z3175">
        <v>864</v>
      </c>
      <c r="AA3175" t="str">
        <f t="shared" si="21"/>
        <v>INSERT INTO UPK_IKOU.main_masters.mm_buhin_no (data_id, buhin_no, coefficient, created_date, created_tantou_id) VALUES (2576, '752636RA0A', 1, GETDATE(), 999);</v>
      </c>
    </row>
    <row r="3176" spans="26:27">
      <c r="Z3176">
        <v>865</v>
      </c>
      <c r="AA3176" t="str">
        <f t="shared" si="21"/>
        <v>INSERT INTO UPK_IKOU.main_masters.mm_buhin_no (data_id, buhin_no, coefficient, created_date, created_tantou_id) VALUES (2577, '75262EN000', 1, GETDATE(), 999);</v>
      </c>
    </row>
    <row r="3177" spans="26:27">
      <c r="Z3177">
        <v>866</v>
      </c>
      <c r="AA3177" t="str">
        <f t="shared" si="21"/>
        <v>INSERT INTO UPK_IKOU.main_masters.mm_buhin_no (data_id, buhin_no, coefficient, created_date, created_tantou_id) VALUES (2578, '75263EN000', 1, GETDATE(), 999);</v>
      </c>
    </row>
    <row r="3178" spans="26:27">
      <c r="Z3178">
        <v>867</v>
      </c>
      <c r="AA3178" t="str">
        <f t="shared" si="21"/>
        <v>INSERT INTO UPK_IKOU.main_masters.mm_buhin_no (data_id, buhin_no, coefficient, created_date, created_tantou_id) VALUES (2579, '75262JG00A', 1, GETDATE(), 999);</v>
      </c>
    </row>
    <row r="3179" spans="26:27">
      <c r="Z3179">
        <v>868</v>
      </c>
      <c r="AA3179" t="str">
        <f t="shared" si="21"/>
        <v>INSERT INTO UPK_IKOU.main_masters.mm_buhin_no (data_id, buhin_no, coefficient, created_date, created_tantou_id) VALUES (2580, '75263JG00A', 1, GETDATE(), 999);</v>
      </c>
    </row>
    <row r="3180" spans="26:27">
      <c r="Z3180">
        <v>869</v>
      </c>
      <c r="AA3180" t="str">
        <f t="shared" si="21"/>
        <v>INSERT INTO UPK_IKOU.main_masters.mm_buhin_no (data_id, buhin_no, coefficient, created_date, created_tantou_id) VALUES (2581, '75262JG01A', 1, GETDATE(), 999);</v>
      </c>
    </row>
    <row r="3181" spans="26:27">
      <c r="Z3181">
        <v>870</v>
      </c>
      <c r="AA3181" t="str">
        <f t="shared" si="21"/>
        <v>INSERT INTO UPK_IKOU.main_masters.mm_buhin_no (data_id, buhin_no, coefficient, created_date, created_tantou_id) VALUES (2582, '75263JG01A', 1, GETDATE(), 999);</v>
      </c>
    </row>
    <row r="3182" spans="26:27">
      <c r="Z3182">
        <v>871</v>
      </c>
      <c r="AA3182" t="str">
        <f t="shared" si="21"/>
        <v>INSERT INTO UPK_IKOU.main_masters.mm_buhin_no (data_id, buhin_no, coefficient, created_date, created_tantou_id) VALUES (2583, '75262JG01A-E', 1, GETDATE(), 999);</v>
      </c>
    </row>
    <row r="3183" spans="26:27">
      <c r="Z3183">
        <v>872</v>
      </c>
      <c r="AA3183" t="str">
        <f t="shared" si="21"/>
        <v>INSERT INTO UPK_IKOU.main_masters.mm_buhin_no (data_id, buhin_no, coefficient, created_date, created_tantou_id) VALUES (2584, '75263JG01A-E', 1, GETDATE(), 999);</v>
      </c>
    </row>
    <row r="3184" spans="26:27">
      <c r="Z3184">
        <v>873</v>
      </c>
      <c r="AA3184" t="str">
        <f t="shared" si="21"/>
        <v>INSERT INTO UPK_IKOU.main_masters.mm_buhin_no (data_id, buhin_no, coefficient, created_date, created_tantou_id) VALUES (2585, '752636RA1A', 1, GETDATE(), 999);</v>
      </c>
    </row>
    <row r="3185" spans="26:27">
      <c r="Z3185">
        <v>874</v>
      </c>
      <c r="AA3185" t="str">
        <f t="shared" si="21"/>
        <v>INSERT INTO UPK_IKOU.main_masters.mm_buhin_no (data_id, buhin_no, coefficient, created_date, created_tantou_id) VALUES (2586, '753123NU0A', 1, GETDATE(), 999);</v>
      </c>
    </row>
    <row r="3186" spans="26:27">
      <c r="Z3186">
        <v>875</v>
      </c>
      <c r="AA3186" t="str">
        <f t="shared" si="21"/>
        <v>INSERT INTO UPK_IKOU.main_masters.mm_buhin_no (data_id, buhin_no, coefficient, created_date, created_tantou_id) VALUES (2587, '753126RA1A', 1, GETDATE(), 999);</v>
      </c>
    </row>
    <row r="3187" spans="26:27">
      <c r="Z3187">
        <v>876</v>
      </c>
      <c r="AA3187" t="str">
        <f t="shared" si="21"/>
        <v>INSERT INTO UPK_IKOU.main_masters.mm_buhin_no (data_id, buhin_no, coefficient, created_date, created_tantou_id) VALUES (2588, '75312CA000', 1, GETDATE(), 999);</v>
      </c>
    </row>
    <row r="3188" spans="26:27">
      <c r="Z3188">
        <v>877</v>
      </c>
      <c r="AA3188" t="str">
        <f t="shared" si="21"/>
        <v>INSERT INTO UPK_IKOU.main_masters.mm_buhin_no (data_id, buhin_no, coefficient, created_date, created_tantou_id) VALUES (2589, '753126RA0A', 1, GETDATE(), 999);</v>
      </c>
    </row>
    <row r="3189" spans="26:27">
      <c r="Z3189">
        <v>878</v>
      </c>
      <c r="AA3189" t="str">
        <f t="shared" si="21"/>
        <v>INSERT INTO UPK_IKOU.main_masters.mm_buhin_no (data_id, buhin_no, coefficient, created_date, created_tantou_id) VALUES (2590, '753136RA0A', 1, GETDATE(), 999);</v>
      </c>
    </row>
    <row r="3190" spans="26:27">
      <c r="Z3190">
        <v>879</v>
      </c>
      <c r="AA3190" t="str">
        <f t="shared" si="21"/>
        <v>INSERT INTO UPK_IKOU.main_masters.mm_buhin_no (data_id, buhin_no, coefficient, created_date, created_tantou_id) VALUES (2591, '753133NU0A', 1, GETDATE(), 999);</v>
      </c>
    </row>
    <row r="3191" spans="26:27">
      <c r="Z3191">
        <v>880</v>
      </c>
      <c r="AA3191" t="str">
        <f t="shared" si="21"/>
        <v>INSERT INTO UPK_IKOU.main_masters.mm_buhin_no (data_id, buhin_no, coefficient, created_date, created_tantou_id) VALUES (2592, '753136RA1A', 1, GETDATE(), 999);</v>
      </c>
    </row>
    <row r="3192" spans="26:27">
      <c r="Z3192">
        <v>881</v>
      </c>
      <c r="AA3192" t="str">
        <f t="shared" si="21"/>
        <v>INSERT INTO UPK_IKOU.main_masters.mm_buhin_no (data_id, buhin_no, coefficient, created_date, created_tantou_id) VALUES (2593, '75313CA000', 1, GETDATE(), 999);</v>
      </c>
    </row>
    <row r="3193" spans="26:27">
      <c r="Z3193">
        <v>882</v>
      </c>
      <c r="AA3193" t="str">
        <f t="shared" si="21"/>
        <v>INSERT INTO UPK_IKOU.main_masters.mm_buhin_no (data_id, buhin_no, coefficient, created_date, created_tantou_id) VALUES (2594, '75352JN20A', 1, GETDATE(), 999);</v>
      </c>
    </row>
    <row r="3194" spans="26:27">
      <c r="Z3194">
        <v>883</v>
      </c>
      <c r="AA3194" t="str">
        <f t="shared" si="21"/>
        <v>INSERT INTO UPK_IKOU.main_masters.mm_buhin_no (data_id, buhin_no, coefficient, created_date, created_tantou_id) VALUES (2595, '75353JN20A', 1, GETDATE(), 999);</v>
      </c>
    </row>
    <row r="3195" spans="26:27">
      <c r="Z3195">
        <v>884</v>
      </c>
      <c r="AA3195" t="str">
        <f t="shared" si="21"/>
        <v>INSERT INTO UPK_IKOU.main_masters.mm_buhin_no (data_id, buhin_no, coefficient, created_date, created_tantou_id) VALUES (2596, '754121LA0A', 1, GETDATE(), 999);</v>
      </c>
    </row>
    <row r="3196" spans="26:27">
      <c r="Z3196">
        <v>885</v>
      </c>
      <c r="AA3196" t="str">
        <f t="shared" si="21"/>
        <v>INSERT INTO UPK_IKOU.main_masters.mm_buhin_no (data_id, buhin_no, coefficient, created_date, created_tantou_id) VALUES (2597, '75412JG00A', 1, GETDATE(), 999);</v>
      </c>
    </row>
    <row r="3197" spans="26:27">
      <c r="Z3197">
        <v>886</v>
      </c>
      <c r="AA3197" t="str">
        <f t="shared" si="21"/>
        <v>INSERT INTO UPK_IKOU.main_masters.mm_buhin_no (data_id, buhin_no, coefficient, created_date, created_tantou_id) VALUES (2598, '754221AA0A', 1, GETDATE(), 999);</v>
      </c>
    </row>
    <row r="3198" spans="26:27">
      <c r="Z3198">
        <v>887</v>
      </c>
      <c r="AA3198" t="str">
        <f t="shared" si="21"/>
        <v>INSERT INTO UPK_IKOU.main_masters.mm_buhin_no (data_id, buhin_no, coefficient, created_date, created_tantou_id) VALUES (2599, '754223VA0A', 1, GETDATE(), 999);</v>
      </c>
    </row>
    <row r="3199" spans="26:27">
      <c r="Z3199">
        <v>888</v>
      </c>
      <c r="AA3199" t="str">
        <f t="shared" si="21"/>
        <v>INSERT INTO UPK_IKOU.main_masters.mm_buhin_no (data_id, buhin_no, coefficient, created_date, created_tantou_id) VALUES (2600, '754225YJ0A', 1, GETDATE(), 999);</v>
      </c>
    </row>
    <row r="3200" spans="26:27">
      <c r="Z3200">
        <v>889</v>
      </c>
      <c r="AA3200" t="str">
        <f t="shared" si="21"/>
        <v>INSERT INTO UPK_IKOU.main_masters.mm_buhin_no (data_id, buhin_no, coefficient, created_date, created_tantou_id) VALUES (2601, '754225YJ2A', 1, GETDATE(), 999);</v>
      </c>
    </row>
    <row r="3201" spans="26:27">
      <c r="Z3201">
        <v>890</v>
      </c>
      <c r="AA3201" t="str">
        <f t="shared" si="21"/>
        <v>INSERT INTO UPK_IKOU.main_masters.mm_buhin_no (data_id, buhin_no, coefficient, created_date, created_tantou_id) VALUES (2602, '75422EN100', 1, GETDATE(), 999);</v>
      </c>
    </row>
    <row r="3202" spans="26:27">
      <c r="Z3202">
        <v>891</v>
      </c>
      <c r="AA3202" t="str">
        <f t="shared" si="21"/>
        <v>INSERT INTO UPK_IKOU.main_masters.mm_buhin_no (data_id, buhin_no, coefficient, created_date, created_tantou_id) VALUES (2603, '75422EN100UF', 1, GETDATE(), 999);</v>
      </c>
    </row>
    <row r="3203" spans="26:27">
      <c r="Z3203">
        <v>892</v>
      </c>
      <c r="AA3203" t="str">
        <f t="shared" si="21"/>
        <v>INSERT INTO UPK_IKOU.main_masters.mm_buhin_no (data_id, buhin_no, coefficient, created_date, created_tantou_id) VALUES (2604, '75422JN20A', 1, GETDATE(), 999);</v>
      </c>
    </row>
    <row r="3204" spans="26:27">
      <c r="Z3204">
        <v>893</v>
      </c>
      <c r="AA3204" t="str">
        <f t="shared" si="21"/>
        <v>INSERT INTO UPK_IKOU.main_masters.mm_buhin_no (data_id, buhin_no, coefficient, created_date, created_tantou_id) VALUES (2605, '754266RL1ABL', 1, GETDATE(), 999);</v>
      </c>
    </row>
    <row r="3205" spans="26:27">
      <c r="Z3205">
        <v>894</v>
      </c>
      <c r="AA3205" t="str">
        <f t="shared" si="21"/>
        <v>INSERT INTO UPK_IKOU.main_masters.mm_buhin_no (data_id, buhin_no, coefficient, created_date, created_tantou_id) VALUES (2606, '754266RL1BBL', 1, GETDATE(), 999);</v>
      </c>
    </row>
    <row r="3206" spans="26:27">
      <c r="Z3206">
        <v>895</v>
      </c>
      <c r="AA3206" t="str">
        <f t="shared" si="21"/>
        <v>INSERT INTO UPK_IKOU.main_masters.mm_buhin_no (data_id, buhin_no, coefficient, created_date, created_tantou_id) VALUES (2607, '75426JM00A', 1, GETDATE(), 999);</v>
      </c>
    </row>
    <row r="3207" spans="26:27">
      <c r="Z3207">
        <v>896</v>
      </c>
      <c r="AA3207" t="str">
        <f t="shared" si="21"/>
        <v>INSERT INTO UPK_IKOU.main_masters.mm_buhin_no (data_id, buhin_no, coefficient, created_date, created_tantou_id) VALUES (2608, '75427JM00A', 1, GETDATE(), 999);</v>
      </c>
    </row>
    <row r="3208" spans="26:27">
      <c r="Z3208">
        <v>897</v>
      </c>
      <c r="AA3208" t="str">
        <f t="shared" si="21"/>
        <v>INSERT INTO UPK_IKOU.main_masters.mm_buhin_no (data_id, buhin_no, coefficient, created_date, created_tantou_id) VALUES (2609, '75426JM00A-E', 1, GETDATE(), 999);</v>
      </c>
    </row>
    <row r="3209" spans="26:27">
      <c r="Z3209">
        <v>898</v>
      </c>
      <c r="AA3209" t="str">
        <f t="shared" ref="AA3209:AA3272" si="22">$Y$2310&amp;AA1489&amp;", '"&amp;TRIM(AB1489)&amp;"', "&amp;AC1489&amp;", GETDATE(), 999);"</f>
        <v>INSERT INTO UPK_IKOU.main_masters.mm_buhin_no (data_id, buhin_no, coefficient, created_date, created_tantou_id) VALUES (2610, '75427JM00A-E', 1, GETDATE(), 999);</v>
      </c>
    </row>
    <row r="3210" spans="26:27">
      <c r="Z3210">
        <v>899</v>
      </c>
      <c r="AA3210" t="str">
        <f t="shared" si="22"/>
        <v>INSERT INTO UPK_IKOU.main_masters.mm_buhin_no (data_id, buhin_no, coefficient, created_date, created_tantou_id) VALUES (2611, '754321LA0A', 1, GETDATE(), 999);</v>
      </c>
    </row>
    <row r="3211" spans="26:27">
      <c r="Z3211">
        <v>900</v>
      </c>
      <c r="AA3211" t="str">
        <f t="shared" si="22"/>
        <v>INSERT INTO UPK_IKOU.main_masters.mm_buhin_no (data_id, buhin_no, coefficient, created_date, created_tantou_id) VALUES (2612, '754323VA0A', 1, GETDATE(), 999);</v>
      </c>
    </row>
    <row r="3212" spans="26:27">
      <c r="Z3212">
        <v>901</v>
      </c>
      <c r="AA3212" t="str">
        <f t="shared" si="22"/>
        <v>INSERT INTO UPK_IKOU.main_masters.mm_buhin_no (data_id, buhin_no, coefficient, created_date, created_tantou_id) VALUES (2613, '754333VA0A', 1, GETDATE(), 999);</v>
      </c>
    </row>
    <row r="3213" spans="26:27">
      <c r="Z3213">
        <v>902</v>
      </c>
      <c r="AA3213" t="str">
        <f t="shared" si="22"/>
        <v>INSERT INTO UPK_IKOU.main_masters.mm_buhin_no (data_id, buhin_no, coefficient, created_date, created_tantou_id) VALUES (2614, '754324CB0A', 1, GETDATE(), 999);</v>
      </c>
    </row>
    <row r="3214" spans="26:27">
      <c r="Z3214">
        <v>903</v>
      </c>
      <c r="AA3214" t="str">
        <f t="shared" si="22"/>
        <v>INSERT INTO UPK_IKOU.main_masters.mm_buhin_no (data_id, buhin_no, coefficient, created_date, created_tantou_id) VALUES (2615, '754334CB0A', 1, GETDATE(), 999);</v>
      </c>
    </row>
    <row r="3215" spans="26:27">
      <c r="Z3215">
        <v>904</v>
      </c>
      <c r="AA3215" t="str">
        <f t="shared" si="22"/>
        <v>INSERT INTO UPK_IKOU.main_masters.mm_buhin_no (data_id, buhin_no, coefficient, created_date, created_tantou_id) VALUES (2616, '75432JN20A', 1, GETDATE(), 999);</v>
      </c>
    </row>
    <row r="3216" spans="26:27">
      <c r="Z3216">
        <v>905</v>
      </c>
      <c r="AA3216" t="str">
        <f t="shared" si="22"/>
        <v>INSERT INTO UPK_IKOU.main_masters.mm_buhin_no (data_id, buhin_no, coefficient, created_date, created_tantou_id) VALUES (2617, '75433JN20A', 1, GETDATE(), 999);</v>
      </c>
    </row>
    <row r="3217" spans="26:27">
      <c r="Z3217">
        <v>906</v>
      </c>
      <c r="AA3217" t="str">
        <f t="shared" si="22"/>
        <v>INSERT INTO UPK_IKOU.main_masters.mm_buhin_no (data_id, buhin_no, coefficient, created_date, created_tantou_id) VALUES (2618, '754421LA0A', 1, GETDATE(), 999);</v>
      </c>
    </row>
    <row r="3218" spans="26:27">
      <c r="Z3218">
        <v>907</v>
      </c>
      <c r="AA3218" t="str">
        <f t="shared" si="22"/>
        <v>INSERT INTO UPK_IKOU.main_masters.mm_buhin_no (data_id, buhin_no, coefficient, created_date, created_tantou_id) VALUES (2619, '754425TA0A', 1, GETDATE(), 999);</v>
      </c>
    </row>
    <row r="3219" spans="26:27">
      <c r="Z3219">
        <v>908</v>
      </c>
      <c r="AA3219" t="str">
        <f t="shared" si="22"/>
        <v>INSERT INTO UPK_IKOU.main_masters.mm_buhin_no (data_id, buhin_no, coefficient, created_date, created_tantou_id) VALUES (2620, '754541VN0A', 1, GETDATE(), 999);</v>
      </c>
    </row>
    <row r="3220" spans="26:27">
      <c r="Z3220">
        <v>909</v>
      </c>
      <c r="AA3220" t="str">
        <f t="shared" si="22"/>
        <v>INSERT INTO UPK_IKOU.main_masters.mm_buhin_no (data_id, buhin_no, coefficient, created_date, created_tantou_id) VALUES (2621, '754581LA0B', 1, GETDATE(), 999);</v>
      </c>
    </row>
    <row r="3221" spans="26:27">
      <c r="Z3221">
        <v>910</v>
      </c>
      <c r="AA3221" t="str">
        <f t="shared" si="22"/>
        <v>INSERT INTO UPK_IKOU.main_masters.mm_buhin_no (data_id, buhin_no, coefficient, created_date, created_tantou_id) VALUES (2622, '754591LA0B', 1, GETDATE(), 999);</v>
      </c>
    </row>
    <row r="3222" spans="26:27">
      <c r="Z3222">
        <v>911</v>
      </c>
      <c r="AA3222" t="str">
        <f t="shared" si="22"/>
        <v>INSERT INTO UPK_IKOU.main_masters.mm_buhin_no (data_id, buhin_no, coefficient, created_date, created_tantou_id) VALUES (2623, '754581LA0B-G', 1, GETDATE(), 999);</v>
      </c>
    </row>
    <row r="3223" spans="26:27">
      <c r="Z3223">
        <v>912</v>
      </c>
      <c r="AA3223" t="str">
        <f t="shared" si="22"/>
        <v>INSERT INTO UPK_IKOU.main_masters.mm_buhin_no (data_id, buhin_no, coefficient, created_date, created_tantou_id) VALUES (2624, '754591LA0B-G', 1, GETDATE(), 999);</v>
      </c>
    </row>
    <row r="3224" spans="26:27">
      <c r="Z3224">
        <v>913</v>
      </c>
      <c r="AA3224" t="str">
        <f t="shared" si="22"/>
        <v>INSERT INTO UPK_IKOU.main_masters.mm_buhin_no (data_id, buhin_no, coefficient, created_date, created_tantou_id) VALUES (2625, '754666RL1ABL', 1, GETDATE(), 999);</v>
      </c>
    </row>
    <row r="3225" spans="26:27">
      <c r="Z3225">
        <v>914</v>
      </c>
      <c r="AA3225" t="str">
        <f t="shared" si="22"/>
        <v>INSERT INTO UPK_IKOU.main_masters.mm_buhin_no (data_id, buhin_no, coefficient, created_date, created_tantou_id) VALUES (2626, '754666RL1BBL', 1, GETDATE(), 999);</v>
      </c>
    </row>
    <row r="3226" spans="26:27">
      <c r="Z3226">
        <v>915</v>
      </c>
      <c r="AA3226" t="str">
        <f t="shared" si="22"/>
        <v>INSERT INTO UPK_IKOU.main_masters.mm_buhin_no (data_id, buhin_no, coefficient, created_date, created_tantou_id) VALUES (2627, '754666RA0A', 1, GETDATE(), 999);</v>
      </c>
    </row>
    <row r="3227" spans="26:27">
      <c r="Z3227">
        <v>916</v>
      </c>
      <c r="AA3227" t="str">
        <f t="shared" si="22"/>
        <v>INSERT INTO UPK_IKOU.main_masters.mm_buhin_no (data_id, buhin_no, coefficient, created_date, created_tantou_id) VALUES (2628, '754676RA0A', 1, GETDATE(), 999);</v>
      </c>
    </row>
    <row r="3228" spans="26:27">
      <c r="Z3228">
        <v>917</v>
      </c>
      <c r="AA3228" t="str">
        <f t="shared" si="22"/>
        <v>INSERT INTO UPK_IKOU.main_masters.mm_buhin_no (data_id, buhin_no, coefficient, created_date, created_tantou_id) VALUES (2629, '75466JM00A', 1, GETDATE(), 999);</v>
      </c>
    </row>
    <row r="3229" spans="26:27">
      <c r="Z3229">
        <v>918</v>
      </c>
      <c r="AA3229" t="str">
        <f t="shared" si="22"/>
        <v>INSERT INTO UPK_IKOU.main_masters.mm_buhin_no (data_id, buhin_no, coefficient, created_date, created_tantou_id) VALUES (2630, '75467JM00A', 1, GETDATE(), 999);</v>
      </c>
    </row>
    <row r="3230" spans="26:27">
      <c r="Z3230">
        <v>919</v>
      </c>
      <c r="AA3230" t="str">
        <f t="shared" si="22"/>
        <v>INSERT INTO UPK_IKOU.main_masters.mm_buhin_no (data_id, buhin_no, coefficient, created_date, created_tantou_id) VALUES (2631, '754721JB0A', 1, GETDATE(), 999);</v>
      </c>
    </row>
    <row r="3231" spans="26:27">
      <c r="Z3231">
        <v>920</v>
      </c>
      <c r="AA3231" t="str">
        <f t="shared" si="22"/>
        <v>INSERT INTO UPK_IKOU.main_masters.mm_buhin_no (data_id, buhin_no, coefficient, created_date, created_tantou_id) VALUES (2632, '754761JA0A', 1, GETDATE(), 999);</v>
      </c>
    </row>
    <row r="3232" spans="26:27">
      <c r="Z3232">
        <v>921</v>
      </c>
      <c r="AA3232" t="str">
        <f t="shared" si="22"/>
        <v>INSERT INTO UPK_IKOU.main_masters.mm_buhin_no (data_id, buhin_no, coefficient, created_date, created_tantou_id) VALUES (2633, '754921JB0A', 1, GETDATE(), 999);</v>
      </c>
    </row>
    <row r="3233" spans="26:27">
      <c r="Z3233">
        <v>922</v>
      </c>
      <c r="AA3233" t="str">
        <f t="shared" si="22"/>
        <v>INSERT INTO UPK_IKOU.main_masters.mm_buhin_no (data_id, buhin_no, coefficient, created_date, created_tantou_id) VALUES (2634, '754931JB0A', 1, GETDATE(), 999);</v>
      </c>
    </row>
    <row r="3234" spans="26:27">
      <c r="Z3234">
        <v>923</v>
      </c>
      <c r="AA3234" t="str">
        <f t="shared" si="22"/>
        <v>INSERT INTO UPK_IKOU.main_masters.mm_buhin_no (data_id, buhin_no, coefficient, created_date, created_tantou_id) VALUES (2635, '754946RA0A', 1, GETDATE(), 999);</v>
      </c>
    </row>
    <row r="3235" spans="26:27">
      <c r="Z3235">
        <v>924</v>
      </c>
      <c r="AA3235" t="str">
        <f t="shared" si="22"/>
        <v>INSERT INTO UPK_IKOU.main_masters.mm_buhin_no (data_id, buhin_no, coefficient, created_date, created_tantou_id) VALUES (2636, '754956RA0A', 1, GETDATE(), 999);</v>
      </c>
    </row>
    <row r="3236" spans="26:27">
      <c r="Z3236">
        <v>925</v>
      </c>
      <c r="AA3236" t="str">
        <f t="shared" si="22"/>
        <v>INSERT INTO UPK_IKOU.main_masters.mm_buhin_no (data_id, buhin_no, coefficient, created_date, created_tantou_id) VALUES (2637, '754955YJ2A', 1, GETDATE(), 999);</v>
      </c>
    </row>
    <row r="3237" spans="26:27">
      <c r="Z3237">
        <v>926</v>
      </c>
      <c r="AA3237" t="str">
        <f t="shared" si="22"/>
        <v>INSERT INTO UPK_IKOU.main_masters.mm_buhin_no (data_id, buhin_no, coefficient, created_date, created_tantou_id) VALUES (2638, '755121AC0A', 1, GETDATE(), 999);</v>
      </c>
    </row>
    <row r="3238" spans="26:27">
      <c r="Z3238">
        <v>927</v>
      </c>
      <c r="AA3238" t="str">
        <f t="shared" si="22"/>
        <v>INSERT INTO UPK_IKOU.main_masters.mm_buhin_no (data_id, buhin_no, coefficient, created_date, created_tantou_id) VALUES (2639, '755121JA0A', 1, GETDATE(), 999);</v>
      </c>
    </row>
    <row r="3239" spans="26:27">
      <c r="Z3239">
        <v>928</v>
      </c>
      <c r="AA3239" t="str">
        <f t="shared" si="22"/>
        <v>INSERT INTO UPK_IKOU.main_masters.mm_buhin_no (data_id, buhin_no, coefficient, created_date, created_tantou_id) VALUES (2640, '755123NU0A', 1, GETDATE(), 999);</v>
      </c>
    </row>
    <row r="3240" spans="26:27">
      <c r="Z3240">
        <v>929</v>
      </c>
      <c r="AA3240" t="str">
        <f t="shared" si="22"/>
        <v>INSERT INTO UPK_IKOU.main_masters.mm_buhin_no (data_id, buhin_no, coefficient, created_date, created_tantou_id) VALUES (2641, '755126MA0A', 1, GETDATE(), 999);</v>
      </c>
    </row>
    <row r="3241" spans="26:27">
      <c r="Z3241">
        <v>930</v>
      </c>
      <c r="AA3241" t="str">
        <f t="shared" si="22"/>
        <v>INSERT INTO UPK_IKOU.main_masters.mm_buhin_no (data_id, buhin_no, coefficient, created_date, created_tantou_id) VALUES (2642, '755126RA0ABL', 1, GETDATE(), 999);</v>
      </c>
    </row>
    <row r="3242" spans="26:27">
      <c r="Z3242">
        <v>931</v>
      </c>
      <c r="AA3242" t="str">
        <f t="shared" si="22"/>
        <v>INSERT INTO UPK_IKOU.main_masters.mm_buhin_no (data_id, buhin_no, coefficient, created_date, created_tantou_id) VALUES (2643, '75512EN000', 1, GETDATE(), 999);</v>
      </c>
    </row>
    <row r="3243" spans="26:27">
      <c r="Z3243">
        <v>932</v>
      </c>
      <c r="AA3243" t="str">
        <f t="shared" si="22"/>
        <v>INSERT INTO UPK_IKOU.main_masters.mm_buhin_no (data_id, buhin_no, coefficient, created_date, created_tantou_id) VALUES (2644, '75512EN100', 1, GETDATE(), 999);</v>
      </c>
    </row>
    <row r="3244" spans="26:27">
      <c r="Z3244">
        <v>933</v>
      </c>
      <c r="AA3244" t="str">
        <f t="shared" si="22"/>
        <v>INSERT INTO UPK_IKOU.main_masters.mm_buhin_no (data_id, buhin_no, coefficient, created_date, created_tantou_id) VALUES (2645, '75512JG00A', 1, GETDATE(), 999);</v>
      </c>
    </row>
    <row r="3245" spans="26:27">
      <c r="Z3245">
        <v>934</v>
      </c>
      <c r="AA3245" t="str">
        <f t="shared" si="22"/>
        <v>INSERT INTO UPK_IKOU.main_masters.mm_buhin_no (data_id, buhin_no, coefficient, created_date, created_tantou_id) VALUES (2646, '75512JM00A', 1, GETDATE(), 999);</v>
      </c>
    </row>
    <row r="3246" spans="26:27">
      <c r="Z3246">
        <v>935</v>
      </c>
      <c r="AA3246" t="str">
        <f t="shared" si="22"/>
        <v>INSERT INTO UPK_IKOU.main_masters.mm_buhin_no (data_id, buhin_no, coefficient, created_date, created_tantou_id) VALUES (2647, '75512JN20A', 1, GETDATE(), 999);</v>
      </c>
    </row>
    <row r="3247" spans="26:27">
      <c r="Z3247">
        <v>936</v>
      </c>
      <c r="AA3247" t="str">
        <f t="shared" si="22"/>
        <v>INSERT INTO UPK_IKOU.main_masters.mm_buhin_no (data_id, buhin_no, coefficient, created_date, created_tantou_id) VALUES (2648, '755131AC0A', 1, GETDATE(), 999);</v>
      </c>
    </row>
    <row r="3248" spans="26:27">
      <c r="Z3248">
        <v>937</v>
      </c>
      <c r="AA3248" t="str">
        <f t="shared" si="22"/>
        <v>INSERT INTO UPK_IKOU.main_masters.mm_buhin_no (data_id, buhin_no, coefficient, created_date, created_tantou_id) VALUES (2649, '755131JA0A', 1, GETDATE(), 999);</v>
      </c>
    </row>
    <row r="3249" spans="26:27">
      <c r="Z3249">
        <v>938</v>
      </c>
      <c r="AA3249" t="str">
        <f t="shared" si="22"/>
        <v>INSERT INTO UPK_IKOU.main_masters.mm_buhin_no (data_id, buhin_no, coefficient, created_date, created_tantou_id) VALUES (2650, '755133NU0A', 1, GETDATE(), 999);</v>
      </c>
    </row>
    <row r="3250" spans="26:27">
      <c r="Z3250">
        <v>939</v>
      </c>
      <c r="AA3250" t="str">
        <f t="shared" si="22"/>
        <v>INSERT INTO UPK_IKOU.main_masters.mm_buhin_no (data_id, buhin_no, coefficient, created_date, created_tantou_id) VALUES (2651, '755136MA0A', 1, GETDATE(), 999);</v>
      </c>
    </row>
    <row r="3251" spans="26:27">
      <c r="Z3251">
        <v>940</v>
      </c>
      <c r="AA3251" t="str">
        <f t="shared" si="22"/>
        <v>INSERT INTO UPK_IKOU.main_masters.mm_buhin_no (data_id, buhin_no, coefficient, created_date, created_tantou_id) VALUES (2652, '755136RA0ABL', 1, GETDATE(), 999);</v>
      </c>
    </row>
    <row r="3252" spans="26:27">
      <c r="Z3252">
        <v>941</v>
      </c>
      <c r="AA3252" t="str">
        <f t="shared" si="22"/>
        <v>INSERT INTO UPK_IKOU.main_masters.mm_buhin_no (data_id, buhin_no, coefficient, created_date, created_tantou_id) VALUES (2653, '755139Y000', 1, GETDATE(), 999);</v>
      </c>
    </row>
    <row r="3253" spans="26:27">
      <c r="Z3253">
        <v>942</v>
      </c>
      <c r="AA3253" t="str">
        <f t="shared" si="22"/>
        <v>INSERT INTO UPK_IKOU.main_masters.mm_buhin_no (data_id, buhin_no, coefficient, created_date, created_tantou_id) VALUES (2654, '75513CA00001', 1, GETDATE(), 999);</v>
      </c>
    </row>
    <row r="3254" spans="26:27">
      <c r="Z3254">
        <v>943</v>
      </c>
      <c r="AA3254" t="str">
        <f t="shared" si="22"/>
        <v>INSERT INTO UPK_IKOU.main_masters.mm_buhin_no (data_id, buhin_no, coefficient, created_date, created_tantou_id) VALUES (2655, '75513CN000', 1, GETDATE(), 999);</v>
      </c>
    </row>
    <row r="3255" spans="26:27">
      <c r="Z3255">
        <v>944</v>
      </c>
      <c r="AA3255" t="str">
        <f t="shared" si="22"/>
        <v>INSERT INTO UPK_IKOU.main_masters.mm_buhin_no (data_id, buhin_no, coefficient, created_date, created_tantou_id) VALUES (2656, '75513EN000', 1, GETDATE(), 999);</v>
      </c>
    </row>
    <row r="3256" spans="26:27">
      <c r="Z3256">
        <v>945</v>
      </c>
      <c r="AA3256" t="str">
        <f t="shared" si="22"/>
        <v>INSERT INTO UPK_IKOU.main_masters.mm_buhin_no (data_id, buhin_no, coefficient, created_date, created_tantou_id) VALUES (2657, '75513EN100', 1, GETDATE(), 999);</v>
      </c>
    </row>
    <row r="3257" spans="26:27">
      <c r="Z3257">
        <v>946</v>
      </c>
      <c r="AA3257" t="str">
        <f t="shared" si="22"/>
        <v>INSERT INTO UPK_IKOU.main_masters.mm_buhin_no (data_id, buhin_no, coefficient, created_date, created_tantou_id) VALUES (2658, '75513JG00A', 1, GETDATE(), 999);</v>
      </c>
    </row>
    <row r="3258" spans="26:27">
      <c r="Z3258">
        <v>947</v>
      </c>
      <c r="AA3258" t="str">
        <f t="shared" si="22"/>
        <v>INSERT INTO UPK_IKOU.main_masters.mm_buhin_no (data_id, buhin_no, coefficient, created_date, created_tantou_id) VALUES (2659, '75513JM00A', 1, GETDATE(), 999);</v>
      </c>
    </row>
    <row r="3259" spans="26:27">
      <c r="Z3259">
        <v>948</v>
      </c>
      <c r="AA3259" t="str">
        <f t="shared" si="22"/>
        <v>INSERT INTO UPK_IKOU.main_masters.mm_buhin_no (data_id, buhin_no, coefficient, created_date, created_tantou_id) VALUES (2660, '75513JN20A', 1, GETDATE(), 999);</v>
      </c>
    </row>
    <row r="3260" spans="26:27">
      <c r="Z3260">
        <v>949</v>
      </c>
      <c r="AA3260" t="str">
        <f t="shared" si="22"/>
        <v>INSERT INTO UPK_IKOU.main_masters.mm_buhin_no (data_id, buhin_no, coefficient, created_date, created_tantou_id) VALUES (2661, '755181JA0A', 1, GETDATE(), 999);</v>
      </c>
    </row>
    <row r="3261" spans="26:27">
      <c r="Z3261">
        <v>950</v>
      </c>
      <c r="AA3261" t="str">
        <f t="shared" si="22"/>
        <v>INSERT INTO UPK_IKOU.main_masters.mm_buhin_no (data_id, buhin_no, coefficient, created_date, created_tantou_id) VALUES (2662, '755191JA0A', 1, GETDATE(), 999);</v>
      </c>
    </row>
    <row r="3262" spans="26:27">
      <c r="Z3262">
        <v>951</v>
      </c>
      <c r="AA3262" t="str">
        <f t="shared" si="22"/>
        <v>INSERT INTO UPK_IKOU.main_masters.mm_buhin_no (data_id, buhin_no, coefficient, created_date, created_tantou_id) VALUES (2663, '755221JA0A', 1, GETDATE(), 999);</v>
      </c>
    </row>
    <row r="3263" spans="26:27">
      <c r="Z3263">
        <v>952</v>
      </c>
      <c r="AA3263" t="str">
        <f t="shared" si="22"/>
        <v>INSERT INTO UPK_IKOU.main_masters.mm_buhin_no (data_id, buhin_no, coefficient, created_date, created_tantou_id) VALUES (2664, '755231JA0A', 1, GETDATE(), 999);</v>
      </c>
    </row>
    <row r="3264" spans="26:27">
      <c r="Z3264">
        <v>953</v>
      </c>
      <c r="AA3264" t="str">
        <f t="shared" si="22"/>
        <v>INSERT INTO UPK_IKOU.main_masters.mm_buhin_no (data_id, buhin_no, coefficient, created_date, created_tantou_id) VALUES (2665, '755221LA0A', 1, GETDATE(), 999);</v>
      </c>
    </row>
    <row r="3265" spans="26:27">
      <c r="Z3265">
        <v>954</v>
      </c>
      <c r="AA3265" t="str">
        <f t="shared" si="22"/>
        <v>INSERT INTO UPK_IKOU.main_masters.mm_buhin_no (data_id, buhin_no, coefficient, created_date, created_tantou_id) VALUES (2666, '755231LA0A', 1, GETDATE(), 999);</v>
      </c>
    </row>
    <row r="3266" spans="26:27">
      <c r="Z3266">
        <v>955</v>
      </c>
      <c r="AA3266" t="str">
        <f t="shared" si="22"/>
        <v>INSERT INTO UPK_IKOU.main_masters.mm_buhin_no (data_id, buhin_no, coefficient, created_date, created_tantou_id) VALUES (2667, '755224BC1A', 1, GETDATE(), 999);</v>
      </c>
    </row>
    <row r="3267" spans="26:27">
      <c r="Z3267">
        <v>956</v>
      </c>
      <c r="AA3267" t="str">
        <f t="shared" si="22"/>
        <v>INSERT INTO UPK_IKOU.main_masters.mm_buhin_no (data_id, buhin_no, coefficient, created_date, created_tantou_id) VALUES (2668, '755234BC1A', 1, GETDATE(), 999);</v>
      </c>
    </row>
    <row r="3268" spans="26:27">
      <c r="Z3268">
        <v>957</v>
      </c>
      <c r="AA3268" t="str">
        <f t="shared" si="22"/>
        <v>INSERT INTO UPK_IKOU.main_masters.mm_buhin_no (data_id, buhin_no, coefficient, created_date, created_tantou_id) VALUES (2669, '755224CE0A', 1, GETDATE(), 999);</v>
      </c>
    </row>
    <row r="3269" spans="26:27">
      <c r="Z3269">
        <v>958</v>
      </c>
      <c r="AA3269" t="str">
        <f t="shared" si="22"/>
        <v>INSERT INTO UPK_IKOU.main_masters.mm_buhin_no (data_id, buhin_no, coefficient, created_date, created_tantou_id) VALUES (2670, '755234CE0A', 1, GETDATE(), 999);</v>
      </c>
    </row>
    <row r="3270" spans="26:27">
      <c r="Z3270">
        <v>959</v>
      </c>
      <c r="AA3270" t="str">
        <f t="shared" si="22"/>
        <v>INSERT INTO UPK_IKOU.main_masters.mm_buhin_no (data_id, buhin_no, coefficient, created_date, created_tantou_id) VALUES (2671, '755224M400', 1, GETDATE(), 999);</v>
      </c>
    </row>
    <row r="3271" spans="26:27">
      <c r="Z3271">
        <v>960</v>
      </c>
      <c r="AA3271" t="str">
        <f t="shared" si="22"/>
        <v>INSERT INTO UPK_IKOU.main_masters.mm_buhin_no (data_id, buhin_no, coefficient, created_date, created_tantou_id) VALUES (2672, '755234M400', 1, GETDATE(), 999);</v>
      </c>
    </row>
    <row r="3272" spans="26:27">
      <c r="Z3272">
        <v>961</v>
      </c>
      <c r="AA3272" t="str">
        <f t="shared" si="22"/>
        <v>INSERT INTO UPK_IKOU.main_masters.mm_buhin_no (data_id, buhin_no, coefficient, created_date, created_tantou_id) VALUES (2673, '755225M500', 1, GETDATE(), 999);</v>
      </c>
    </row>
    <row r="3273" spans="26:27">
      <c r="Z3273">
        <v>962</v>
      </c>
      <c r="AA3273" t="str">
        <f t="shared" ref="AA3273:AA3336" si="23">$Y$2310&amp;AA1553&amp;", '"&amp;TRIM(AB1553)&amp;"', "&amp;AC1553&amp;", GETDATE(), 999);"</f>
        <v>INSERT INTO UPK_IKOU.main_masters.mm_buhin_no (data_id, buhin_no, coefficient, created_date, created_tantou_id) VALUES (2674, '755235M000', 1, GETDATE(), 999);</v>
      </c>
    </row>
    <row r="3274" spans="26:27">
      <c r="Z3274">
        <v>963</v>
      </c>
      <c r="AA3274" t="str">
        <f t="shared" si="23"/>
        <v>INSERT INTO UPK_IKOU.main_masters.mm_buhin_no (data_id, buhin_no, coefficient, created_date, created_tantou_id) VALUES (2675, '755225TA0A', 1, GETDATE(), 999);</v>
      </c>
    </row>
    <row r="3275" spans="26:27">
      <c r="Z3275">
        <v>964</v>
      </c>
      <c r="AA3275" t="str">
        <f t="shared" si="23"/>
        <v>INSERT INTO UPK_IKOU.main_masters.mm_buhin_no (data_id, buhin_no, coefficient, created_date, created_tantou_id) VALUES (2676, '755235TA0A', 1, GETDATE(), 999);</v>
      </c>
    </row>
    <row r="3276" spans="26:27">
      <c r="Z3276">
        <v>965</v>
      </c>
      <c r="AA3276" t="str">
        <f t="shared" si="23"/>
        <v>INSERT INTO UPK_IKOU.main_masters.mm_buhin_no (data_id, buhin_no, coefficient, created_date, created_tantou_id) VALUES (2677, '755226MA0A', 1, GETDATE(), 999);</v>
      </c>
    </row>
    <row r="3277" spans="26:27">
      <c r="Z3277">
        <v>966</v>
      </c>
      <c r="AA3277" t="str">
        <f t="shared" si="23"/>
        <v>INSERT INTO UPK_IKOU.main_masters.mm_buhin_no (data_id, buhin_no, coefficient, created_date, created_tantou_id) VALUES (2678, '755236MA0A', 1, GETDATE(), 999);</v>
      </c>
    </row>
    <row r="3278" spans="26:27">
      <c r="Z3278">
        <v>967</v>
      </c>
      <c r="AA3278" t="str">
        <f t="shared" si="23"/>
        <v>INSERT INTO UPK_IKOU.main_masters.mm_buhin_no (data_id, buhin_no, coefficient, created_date, created_tantou_id) VALUES (2679, '755226RA0A', 1, GETDATE(), 999);</v>
      </c>
    </row>
    <row r="3279" spans="26:27">
      <c r="Z3279">
        <v>968</v>
      </c>
      <c r="AA3279" t="str">
        <f t="shared" si="23"/>
        <v>INSERT INTO UPK_IKOU.main_masters.mm_buhin_no (data_id, buhin_no, coefficient, created_date, created_tantou_id) VALUES (2680, '755236RA0A', 1, GETDATE(), 999);</v>
      </c>
    </row>
    <row r="3280" spans="26:27">
      <c r="Z3280">
        <v>969</v>
      </c>
      <c r="AA3280" t="str">
        <f t="shared" si="23"/>
        <v>INSERT INTO UPK_IKOU.main_masters.mm_buhin_no (data_id, buhin_no, coefficient, created_date, created_tantou_id) VALUES (2681, '75522EN000', 1, GETDATE(), 999);</v>
      </c>
    </row>
    <row r="3281" spans="26:27">
      <c r="Z3281">
        <v>970</v>
      </c>
      <c r="AA3281" t="str">
        <f t="shared" si="23"/>
        <v>INSERT INTO UPK_IKOU.main_masters.mm_buhin_no (data_id, buhin_no, coefficient, created_date, created_tantou_id) VALUES (2682, '75523EN000', 1, GETDATE(), 999);</v>
      </c>
    </row>
    <row r="3282" spans="26:27">
      <c r="Z3282">
        <v>971</v>
      </c>
      <c r="AA3282" t="str">
        <f t="shared" si="23"/>
        <v>INSERT INTO UPK_IKOU.main_masters.mm_buhin_no (data_id, buhin_no, coefficient, created_date, created_tantou_id) VALUES (2683, '75522JG00A', 1, GETDATE(), 999);</v>
      </c>
    </row>
    <row r="3283" spans="26:27">
      <c r="Z3283">
        <v>972</v>
      </c>
      <c r="AA3283" t="str">
        <f t="shared" si="23"/>
        <v>INSERT INTO UPK_IKOU.main_masters.mm_buhin_no (data_id, buhin_no, coefficient, created_date, created_tantou_id) VALUES (2684, '75523JG00A', 1, GETDATE(), 999);</v>
      </c>
    </row>
    <row r="3284" spans="26:27">
      <c r="Z3284">
        <v>973</v>
      </c>
      <c r="AA3284" t="str">
        <f t="shared" si="23"/>
        <v>INSERT INTO UPK_IKOU.main_masters.mm_buhin_no (data_id, buhin_no, coefficient, created_date, created_tantou_id) VALUES (2685, '75522JG00A-E', 1, GETDATE(), 999);</v>
      </c>
    </row>
    <row r="3285" spans="26:27">
      <c r="Z3285">
        <v>974</v>
      </c>
      <c r="AA3285" t="str">
        <f t="shared" si="23"/>
        <v>INSERT INTO UPK_IKOU.main_masters.mm_buhin_no (data_id, buhin_no, coefficient, created_date, created_tantou_id) VALUES (2686, '75523JG00A-E', 1, GETDATE(), 999);</v>
      </c>
    </row>
    <row r="3286" spans="26:27">
      <c r="Z3286">
        <v>975</v>
      </c>
      <c r="AA3286" t="str">
        <f t="shared" si="23"/>
        <v>INSERT INTO UPK_IKOU.main_masters.mm_buhin_no (data_id, buhin_no, coefficient, created_date, created_tantou_id) VALUES (2687, '755281AA0A', 1, GETDATE(), 999);</v>
      </c>
    </row>
    <row r="3287" spans="26:27">
      <c r="Z3287">
        <v>976</v>
      </c>
      <c r="AA3287" t="str">
        <f t="shared" si="23"/>
        <v>INSERT INTO UPK_IKOU.main_masters.mm_buhin_no (data_id, buhin_no, coefficient, created_date, created_tantou_id) VALUES (2688, '755291AA0A', 1, GETDATE(), 999);</v>
      </c>
    </row>
    <row r="3288" spans="26:27">
      <c r="Z3288">
        <v>977</v>
      </c>
      <c r="AA3288" t="str">
        <f t="shared" si="23"/>
        <v>INSERT INTO UPK_IKOU.main_masters.mm_buhin_no (data_id, buhin_no, coefficient, created_date, created_tantou_id) VALUES (2689, '755281JA0A', 1, GETDATE(), 999);</v>
      </c>
    </row>
    <row r="3289" spans="26:27">
      <c r="Z3289">
        <v>978</v>
      </c>
      <c r="AA3289" t="str">
        <f t="shared" si="23"/>
        <v>INSERT INTO UPK_IKOU.main_masters.mm_buhin_no (data_id, buhin_no, coefficient, created_date, created_tantou_id) VALUES (2690, '755291JA0A', 1, GETDATE(), 999);</v>
      </c>
    </row>
    <row r="3290" spans="26:27">
      <c r="Z3290">
        <v>979</v>
      </c>
      <c r="AA3290" t="str">
        <f t="shared" si="23"/>
        <v>INSERT INTO UPK_IKOU.main_masters.mm_buhin_no (data_id, buhin_no, coefficient, created_date, created_tantou_id) VALUES (2691, '755286MA0A', 1, GETDATE(), 999);</v>
      </c>
    </row>
    <row r="3291" spans="26:27">
      <c r="Z3291">
        <v>980</v>
      </c>
      <c r="AA3291" t="str">
        <f t="shared" si="23"/>
        <v>INSERT INTO UPK_IKOU.main_masters.mm_buhin_no (data_id, buhin_no, coefficient, created_date, created_tantou_id) VALUES (2692, '755296MA0A', 1, GETDATE(), 999);</v>
      </c>
    </row>
    <row r="3292" spans="26:27">
      <c r="Z3292">
        <v>981</v>
      </c>
      <c r="AA3292" t="str">
        <f t="shared" si="23"/>
        <v>INSERT INTO UPK_IKOU.main_masters.mm_buhin_no (data_id, buhin_no, coefficient, created_date, created_tantou_id) VALUES (2693, '755286RA0A', 1, GETDATE(), 999);</v>
      </c>
    </row>
    <row r="3293" spans="26:27">
      <c r="Z3293">
        <v>982</v>
      </c>
      <c r="AA3293" t="str">
        <f t="shared" si="23"/>
        <v>INSERT INTO UPK_IKOU.main_masters.mm_buhin_no (data_id, buhin_no, coefficient, created_date, created_tantou_id) VALUES (2694, '755296RA0A', 1, GETDATE(), 999);</v>
      </c>
    </row>
    <row r="3294" spans="26:27">
      <c r="Z3294">
        <v>983</v>
      </c>
      <c r="AA3294" t="str">
        <f t="shared" si="23"/>
        <v>INSERT INTO UPK_IKOU.main_masters.mm_buhin_no (data_id, buhin_no, coefficient, created_date, created_tantou_id) VALUES (2695, '75528JG00A', 1, GETDATE(), 999);</v>
      </c>
    </row>
    <row r="3295" spans="26:27">
      <c r="Z3295">
        <v>984</v>
      </c>
      <c r="AA3295" t="str">
        <f t="shared" si="23"/>
        <v>INSERT INTO UPK_IKOU.main_masters.mm_buhin_no (data_id, buhin_no, coefficient, created_date, created_tantou_id) VALUES (2696, '75529JG00A', 1, GETDATE(), 999);</v>
      </c>
    </row>
    <row r="3296" spans="26:27">
      <c r="Z3296">
        <v>985</v>
      </c>
      <c r="AA3296" t="str">
        <f t="shared" si="23"/>
        <v>INSERT INTO UPK_IKOU.main_masters.mm_buhin_no (data_id, buhin_no, coefficient, created_date, created_tantou_id) VALUES (2697, '75528JN20A', 1, GETDATE(), 999);</v>
      </c>
    </row>
    <row r="3297" spans="26:27">
      <c r="Z3297">
        <v>986</v>
      </c>
      <c r="AA3297" t="str">
        <f t="shared" si="23"/>
        <v>INSERT INTO UPK_IKOU.main_masters.mm_buhin_no (data_id, buhin_no, coefficient, created_date, created_tantou_id) VALUES (2698, '75529JN20A', 1, GETDATE(), 999);</v>
      </c>
    </row>
    <row r="3298" spans="26:27">
      <c r="Z3298">
        <v>987</v>
      </c>
      <c r="AA3298" t="str">
        <f t="shared" si="23"/>
        <v>INSERT INTO UPK_IKOU.main_masters.mm_buhin_no (data_id, buhin_no, coefficient, created_date, created_tantou_id) VALUES (2699, '755291LA0A', 1, GETDATE(), 999);</v>
      </c>
    </row>
    <row r="3299" spans="26:27">
      <c r="Z3299">
        <v>988</v>
      </c>
      <c r="AA3299" t="str">
        <f t="shared" si="23"/>
        <v>INSERT INTO UPK_IKOU.main_masters.mm_buhin_no (data_id, buhin_no, coefficient, created_date, created_tantou_id) VALUES (2700, '75532EN000', 1, GETDATE(), 999);</v>
      </c>
    </row>
    <row r="3300" spans="26:27">
      <c r="Z3300">
        <v>989</v>
      </c>
      <c r="AA3300" t="str">
        <f t="shared" si="23"/>
        <v>INSERT INTO UPK_IKOU.main_masters.mm_buhin_no (data_id, buhin_no, coefficient, created_date, created_tantou_id) VALUES (2701, '75533EN000', 1, GETDATE(), 999);</v>
      </c>
    </row>
    <row r="3301" spans="26:27">
      <c r="Z3301">
        <v>990</v>
      </c>
      <c r="AA3301" t="str">
        <f t="shared" si="23"/>
        <v>INSERT INTO UPK_IKOU.main_masters.mm_buhin_no (data_id, buhin_no, coefficient, created_date, created_tantou_id) VALUES (2702, '75532EN100', 1, GETDATE(), 999);</v>
      </c>
    </row>
    <row r="3302" spans="26:27">
      <c r="Z3302">
        <v>991</v>
      </c>
      <c r="AA3302" t="str">
        <f t="shared" si="23"/>
        <v>INSERT INTO UPK_IKOU.main_masters.mm_buhin_no (data_id, buhin_no, coefficient, created_date, created_tantou_id) VALUES (2703, '75533EN100', 1, GETDATE(), 999);</v>
      </c>
    </row>
    <row r="3303" spans="26:27">
      <c r="Z3303">
        <v>992</v>
      </c>
      <c r="AA3303" t="str">
        <f t="shared" si="23"/>
        <v>INSERT INTO UPK_IKOU.main_masters.mm_buhin_no (data_id, buhin_no, coefficient, created_date, created_tantou_id) VALUES (2704, '755345TA0A', 1, GETDATE(), 999);</v>
      </c>
    </row>
    <row r="3304" spans="26:27">
      <c r="Z3304">
        <v>993</v>
      </c>
      <c r="AA3304" t="str">
        <f t="shared" si="23"/>
        <v>INSERT INTO UPK_IKOU.main_masters.mm_buhin_no (data_id, buhin_no, coefficient, created_date, created_tantou_id) VALUES (2705, '755355TA0A', 1, GETDATE(), 999);</v>
      </c>
    </row>
    <row r="3305" spans="26:27">
      <c r="Z3305">
        <v>994</v>
      </c>
      <c r="AA3305" t="str">
        <f t="shared" si="23"/>
        <v>INSERT INTO UPK_IKOU.main_masters.mm_buhin_no (data_id, buhin_no, coefficient, created_date, created_tantou_id) VALUES (2706, '755361AC0A', 1, GETDATE(), 999);</v>
      </c>
    </row>
    <row r="3306" spans="26:27">
      <c r="Z3306">
        <v>995</v>
      </c>
      <c r="AA3306" t="str">
        <f t="shared" si="23"/>
        <v>INSERT INTO UPK_IKOU.main_masters.mm_buhin_no (data_id, buhin_no, coefficient, created_date, created_tantou_id) VALUES (2707, '755371AC0A', 1, GETDATE(), 999);</v>
      </c>
    </row>
    <row r="3307" spans="26:27">
      <c r="Z3307">
        <v>996</v>
      </c>
      <c r="AA3307" t="str">
        <f t="shared" si="23"/>
        <v>INSERT INTO UPK_IKOU.main_masters.mm_buhin_no (data_id, buhin_no, coefficient, created_date, created_tantou_id) VALUES (2708, '755361AC0A-E', 1, GETDATE(), 999);</v>
      </c>
    </row>
    <row r="3308" spans="26:27">
      <c r="Z3308">
        <v>997</v>
      </c>
      <c r="AA3308" t="str">
        <f t="shared" si="23"/>
        <v>INSERT INTO UPK_IKOU.main_masters.mm_buhin_no (data_id, buhin_no, coefficient, created_date, created_tantou_id) VALUES (2709, '755371AC0A-E', 1, GETDATE(), 999);</v>
      </c>
    </row>
    <row r="3309" spans="26:27">
      <c r="Z3309">
        <v>998</v>
      </c>
      <c r="AA3309" t="str">
        <f t="shared" si="23"/>
        <v>INSERT INTO UPK_IKOU.main_masters.mm_buhin_no (data_id, buhin_no, coefficient, created_date, created_tantou_id) VALUES (2710, '755564BC1B', 1, GETDATE(), 999);</v>
      </c>
    </row>
    <row r="3310" spans="26:27">
      <c r="Z3310">
        <v>999</v>
      </c>
      <c r="AA3310" t="str">
        <f t="shared" si="23"/>
        <v>INSERT INTO UPK_IKOU.main_masters.mm_buhin_no (data_id, buhin_no, coefficient, created_date, created_tantou_id) VALUES (2711, '755565TA0A', 1, GETDATE(), 999);</v>
      </c>
    </row>
    <row r="3311" spans="26:27">
      <c r="Z3311">
        <v>1000</v>
      </c>
      <c r="AA3311" t="str">
        <f t="shared" si="23"/>
        <v>INSERT INTO UPK_IKOU.main_masters.mm_buhin_no (data_id, buhin_no, coefficient, created_date, created_tantou_id) VALUES (2712, '755575TA0A', 1, GETDATE(), 999);</v>
      </c>
    </row>
    <row r="3312" spans="26:27">
      <c r="Z3312">
        <v>1001</v>
      </c>
      <c r="AA3312" t="str">
        <f t="shared" si="23"/>
        <v>INSERT INTO UPK_IKOU.main_masters.mm_buhin_no (data_id, buhin_no, coefficient, created_date, created_tantou_id) VALUES (2713, '755566MA0A', 1, GETDATE(), 999);</v>
      </c>
    </row>
    <row r="3313" spans="26:27">
      <c r="Z3313">
        <v>1002</v>
      </c>
      <c r="AA3313" t="str">
        <f t="shared" si="23"/>
        <v>INSERT INTO UPK_IKOU.main_masters.mm_buhin_no (data_id, buhin_no, coefficient, created_date, created_tantou_id) VALUES (2714, '755576MA0A', 1, GETDATE(), 999);</v>
      </c>
    </row>
    <row r="3314" spans="26:27">
      <c r="Z3314">
        <v>1003</v>
      </c>
      <c r="AA3314" t="str">
        <f t="shared" si="23"/>
        <v>INSERT INTO UPK_IKOU.main_masters.mm_buhin_no (data_id, buhin_no, coefficient, created_date, created_tantou_id) VALUES (2715, '755574BC1B', 1, GETDATE(), 999);</v>
      </c>
    </row>
    <row r="3315" spans="26:27">
      <c r="Z3315">
        <v>1004</v>
      </c>
      <c r="AA3315" t="str">
        <f t="shared" si="23"/>
        <v>INSERT INTO UPK_IKOU.main_masters.mm_buhin_no (data_id, buhin_no, coefficient, created_date, created_tantou_id) VALUES (2716, '755781JA0A', 1, GETDATE(), 999);</v>
      </c>
    </row>
    <row r="3316" spans="26:27">
      <c r="Z3316">
        <v>1005</v>
      </c>
      <c r="AA3316" t="str">
        <f t="shared" si="23"/>
        <v>INSERT INTO UPK_IKOU.main_masters.mm_buhin_no (data_id, buhin_no, coefficient, created_date, created_tantou_id) VALUES (2717, '755791JA0A', 1, GETDATE(), 999);</v>
      </c>
    </row>
    <row r="3317" spans="26:27">
      <c r="Z3317">
        <v>1006</v>
      </c>
      <c r="AA3317" t="str">
        <f t="shared" si="23"/>
        <v>INSERT INTO UPK_IKOU.main_masters.mm_buhin_no (data_id, buhin_no, coefficient, created_date, created_tantou_id) VALUES (2718, '755781JB0A', 1, GETDATE(), 999);</v>
      </c>
    </row>
    <row r="3318" spans="26:27">
      <c r="Z3318">
        <v>1007</v>
      </c>
      <c r="AA3318" t="str">
        <f t="shared" si="23"/>
        <v>INSERT INTO UPK_IKOU.main_masters.mm_buhin_no (data_id, buhin_no, coefficient, created_date, created_tantou_id) VALUES (2719, '755791JB0A', 1, GETDATE(), 999);</v>
      </c>
    </row>
    <row r="3319" spans="26:27">
      <c r="Z3319">
        <v>1008</v>
      </c>
      <c r="AA3319" t="str">
        <f t="shared" si="23"/>
        <v>INSERT INTO UPK_IKOU.main_masters.mm_buhin_no (data_id, buhin_no, coefficient, created_date, created_tantou_id) VALUES (2720, '755C23VA0A', 1, GETDATE(), 999);</v>
      </c>
    </row>
    <row r="3320" spans="26:27">
      <c r="Z3320">
        <v>1009</v>
      </c>
      <c r="AA3320" t="str">
        <f t="shared" si="23"/>
        <v>INSERT INTO UPK_IKOU.main_masters.mm_buhin_no (data_id, buhin_no, coefficient, created_date, created_tantou_id) VALUES (2721, '755C33VA0A', 1, GETDATE(), 999);</v>
      </c>
    </row>
    <row r="3321" spans="26:27">
      <c r="Z3321">
        <v>1010</v>
      </c>
      <c r="AA3321" t="str">
        <f t="shared" si="23"/>
        <v>INSERT INTO UPK_IKOU.main_masters.mm_buhin_no (data_id, buhin_no, coefficient, created_date, created_tantou_id) VALUES (2722, '755C43VA0A', 1, GETDATE(), 999);</v>
      </c>
    </row>
    <row r="3322" spans="26:27">
      <c r="Z3322">
        <v>1011</v>
      </c>
      <c r="AA3322" t="str">
        <f t="shared" si="23"/>
        <v>INSERT INTO UPK_IKOU.main_masters.mm_buhin_no (data_id, buhin_no, coefficient, created_date, created_tantou_id) VALUES (2723, '755C53VA0A', 1, GETDATE(), 999);</v>
      </c>
    </row>
    <row r="3323" spans="26:27">
      <c r="Z3323">
        <v>1012</v>
      </c>
      <c r="AA3323" t="str">
        <f t="shared" si="23"/>
        <v>INSERT INTO UPK_IKOU.main_masters.mm_buhin_no (data_id, buhin_no, coefficient, created_date, created_tantou_id) VALUES (2724, '755C46RA0A', 1, GETDATE(), 999);</v>
      </c>
    </row>
    <row r="3324" spans="26:27">
      <c r="Z3324">
        <v>1013</v>
      </c>
      <c r="AA3324" t="str">
        <f t="shared" si="23"/>
        <v>INSERT INTO UPK_IKOU.main_masters.mm_buhin_no (data_id, buhin_no, coefficient, created_date, created_tantou_id) VALUES (2725, '755C56RA0A', 1, GETDATE(), 999);</v>
      </c>
    </row>
    <row r="3325" spans="26:27">
      <c r="Z3325">
        <v>1014</v>
      </c>
      <c r="AA3325" t="str">
        <f t="shared" si="23"/>
        <v>INSERT INTO UPK_IKOU.main_masters.mm_buhin_no (data_id, buhin_no, coefficient, created_date, created_tantou_id) VALUES (2726, '755D63NU0A', 1, GETDATE(), 999);</v>
      </c>
    </row>
    <row r="3326" spans="26:27">
      <c r="Z3326">
        <v>1015</v>
      </c>
      <c r="AA3326" t="str">
        <f t="shared" si="23"/>
        <v>INSERT INTO UPK_IKOU.main_masters.mm_buhin_no (data_id, buhin_no, coefficient, created_date, created_tantou_id) VALUES (2727, '755D73NU0A', 1, GETDATE(), 999);</v>
      </c>
    </row>
    <row r="3327" spans="26:27">
      <c r="Z3327">
        <v>1016</v>
      </c>
      <c r="AA3327" t="str">
        <f t="shared" si="23"/>
        <v>INSERT INTO UPK_IKOU.main_masters.mm_buhin_no (data_id, buhin_no, coefficient, created_date, created_tantou_id) VALUES (2728, '756171LA0A', 1, GETDATE(), 999);</v>
      </c>
    </row>
    <row r="3328" spans="26:27">
      <c r="Z3328">
        <v>1017</v>
      </c>
      <c r="AA3328" t="str">
        <f t="shared" si="23"/>
        <v>INSERT INTO UPK_IKOU.main_masters.mm_buhin_no (data_id, buhin_no, coefficient, created_date, created_tantou_id) VALUES (2729, '756221LA0A', 1, GETDATE(), 999);</v>
      </c>
    </row>
    <row r="3329" spans="26:27">
      <c r="Z3329">
        <v>1018</v>
      </c>
      <c r="AA3329" t="str">
        <f t="shared" si="23"/>
        <v>INSERT INTO UPK_IKOU.main_masters.mm_buhin_no (data_id, buhin_no, coefficient, created_date, created_tantou_id) VALUES (2730, '756231LA0A', 1, GETDATE(), 999);</v>
      </c>
    </row>
    <row r="3330" spans="26:27">
      <c r="Z3330">
        <v>1019</v>
      </c>
      <c r="AA3330" t="str">
        <f t="shared" si="23"/>
        <v>INSERT INTO UPK_IKOU.main_masters.mm_buhin_no (data_id, buhin_no, coefficient, created_date, created_tantou_id) VALUES (2731, '756221LA0A-G', 1, GETDATE(), 999);</v>
      </c>
    </row>
    <row r="3331" spans="26:27">
      <c r="Z3331">
        <v>1020</v>
      </c>
      <c r="AA3331" t="str">
        <f t="shared" si="23"/>
        <v>INSERT INTO UPK_IKOU.main_masters.mm_buhin_no (data_id, buhin_no, coefficient, created_date, created_tantou_id) VALUES (2732, '756231LA0A-G', 1, GETDATE(), 999);</v>
      </c>
    </row>
    <row r="3332" spans="26:27">
      <c r="Z3332">
        <v>1021</v>
      </c>
      <c r="AA3332" t="str">
        <f t="shared" si="23"/>
        <v>INSERT INTO UPK_IKOU.main_masters.mm_buhin_no (data_id, buhin_no, coefficient, created_date, created_tantou_id) VALUES (2733, '756241LA0A', 1, GETDATE(), 999);</v>
      </c>
    </row>
    <row r="3333" spans="26:27">
      <c r="Z3333">
        <v>1022</v>
      </c>
      <c r="AA3333" t="str">
        <f t="shared" si="23"/>
        <v>INSERT INTO UPK_IKOU.main_masters.mm_buhin_no (data_id, buhin_no, coefficient, created_date, created_tantou_id) VALUES (2734, '756251LA0A', 1, GETDATE(), 999);</v>
      </c>
    </row>
    <row r="3334" spans="26:27">
      <c r="Z3334">
        <v>1023</v>
      </c>
      <c r="AA3334" t="str">
        <f t="shared" si="23"/>
        <v>INSERT INTO UPK_IKOU.main_masters.mm_buhin_no (data_id, buhin_no, coefficient, created_date, created_tantou_id) VALUES (2735, '756241LA0A-G', 1, GETDATE(), 999);</v>
      </c>
    </row>
    <row r="3335" spans="26:27">
      <c r="Z3335">
        <v>1024</v>
      </c>
      <c r="AA3335" t="str">
        <f t="shared" si="23"/>
        <v>INSERT INTO UPK_IKOU.main_masters.mm_buhin_no (data_id, buhin_no, coefficient, created_date, created_tantou_id) VALUES (2736, '756251LA0A-G', 1, GETDATE(), 999);</v>
      </c>
    </row>
    <row r="3336" spans="26:27">
      <c r="Z3336">
        <v>1025</v>
      </c>
      <c r="AA3336" t="str">
        <f t="shared" si="23"/>
        <v>INSERT INTO UPK_IKOU.main_masters.mm_buhin_no (data_id, buhin_no, coefficient, created_date, created_tantou_id) VALUES (2737, '756283VA0A', 1, GETDATE(), 999);</v>
      </c>
    </row>
    <row r="3337" spans="26:27">
      <c r="Z3337">
        <v>1026</v>
      </c>
      <c r="AA3337" t="str">
        <f t="shared" ref="AA3337:AA3400" si="24">$Y$2310&amp;AA1617&amp;", '"&amp;TRIM(AB1617)&amp;"', "&amp;AC1617&amp;", GETDATE(), 999);"</f>
        <v>INSERT INTO UPK_IKOU.main_masters.mm_buhin_no (data_id, buhin_no, coefficient, created_date, created_tantou_id) VALUES (2738, '756321AA0A01', 1, GETDATE(), 999);</v>
      </c>
    </row>
    <row r="3338" spans="26:27">
      <c r="Z3338">
        <v>1027</v>
      </c>
      <c r="AA3338" t="str">
        <f t="shared" si="24"/>
        <v>INSERT INTO UPK_IKOU.main_masters.mm_buhin_no (data_id, buhin_no, coefficient, created_date, created_tantou_id) VALUES (2739, '756321YA0A', 1, GETDATE(), 999);</v>
      </c>
    </row>
    <row r="3339" spans="26:27">
      <c r="Z3339">
        <v>1028</v>
      </c>
      <c r="AA3339" t="str">
        <f t="shared" si="24"/>
        <v>INSERT INTO UPK_IKOU.main_masters.mm_buhin_no (data_id, buhin_no, coefficient, created_date, created_tantou_id) VALUES (2740, '756323VA0A', 1, GETDATE(), 999);</v>
      </c>
    </row>
    <row r="3340" spans="26:27">
      <c r="Z3340">
        <v>1029</v>
      </c>
      <c r="AA3340" t="str">
        <f t="shared" si="24"/>
        <v>INSERT INTO UPK_IKOU.main_masters.mm_buhin_no (data_id, buhin_no, coefficient, created_date, created_tantou_id) VALUES (2741, '756324CE0A', 1, GETDATE(), 999);</v>
      </c>
    </row>
    <row r="3341" spans="26:27">
      <c r="Z3341">
        <v>1030</v>
      </c>
      <c r="AA3341" t="str">
        <f t="shared" si="24"/>
        <v>INSERT INTO UPK_IKOU.main_masters.mm_buhin_no (data_id, buhin_no, coefficient, created_date, created_tantou_id) VALUES (2742, '756326MA0A', 1, GETDATE(), 999);</v>
      </c>
    </row>
    <row r="3342" spans="26:27">
      <c r="Z3342">
        <v>1031</v>
      </c>
      <c r="AA3342" t="str">
        <f t="shared" si="24"/>
        <v>INSERT INTO UPK_IKOU.main_masters.mm_buhin_no (data_id, buhin_no, coefficient, created_date, created_tantou_id) VALUES (2743, '756326RA0A', 1, GETDATE(), 999);</v>
      </c>
    </row>
    <row r="3343" spans="26:27">
      <c r="Z3343">
        <v>1032</v>
      </c>
      <c r="AA3343" t="str">
        <f t="shared" si="24"/>
        <v>INSERT INTO UPK_IKOU.main_masters.mm_buhin_no (data_id, buhin_no, coefficient, created_date, created_tantou_id) VALUES (2744, '756326RA3A', 1, GETDATE(), 999);</v>
      </c>
    </row>
    <row r="3344" spans="26:27">
      <c r="Z3344">
        <v>1033</v>
      </c>
      <c r="AA3344" t="str">
        <f t="shared" si="24"/>
        <v>INSERT INTO UPK_IKOU.main_masters.mm_buhin_no (data_id, buhin_no, coefficient, created_date, created_tantou_id) VALUES (2745, '75632EN000', 1, GETDATE(), 999);</v>
      </c>
    </row>
    <row r="3345" spans="26:27">
      <c r="Z3345">
        <v>1034</v>
      </c>
      <c r="AA3345" t="str">
        <f t="shared" si="24"/>
        <v>INSERT INTO UPK_IKOU.main_masters.mm_buhin_no (data_id, buhin_no, coefficient, created_date, created_tantou_id) VALUES (2746, '75632EN100', 1, GETDATE(), 999);</v>
      </c>
    </row>
    <row r="3346" spans="26:27">
      <c r="Z3346">
        <v>1035</v>
      </c>
      <c r="AA3346" t="str">
        <f t="shared" si="24"/>
        <v>INSERT INTO UPK_IKOU.main_masters.mm_buhin_no (data_id, buhin_no, coefficient, created_date, created_tantou_id) VALUES (2747, '75632JG00A', 1, GETDATE(), 999);</v>
      </c>
    </row>
    <row r="3347" spans="26:27">
      <c r="Z3347">
        <v>1036</v>
      </c>
      <c r="AA3347" t="str">
        <f t="shared" si="24"/>
        <v>INSERT INTO UPK_IKOU.main_masters.mm_buhin_no (data_id, buhin_no, coefficient, created_date, created_tantou_id) VALUES (2748, '75632JH00A', 1, GETDATE(), 999);</v>
      </c>
    </row>
    <row r="3348" spans="26:27">
      <c r="Z3348">
        <v>1037</v>
      </c>
      <c r="AA3348" t="str">
        <f t="shared" si="24"/>
        <v>INSERT INTO UPK_IKOU.main_masters.mm_buhin_no (data_id, buhin_no, coefficient, created_date, created_tantou_id) VALUES (2749, '75632JM00A', 1, GETDATE(), 999);</v>
      </c>
    </row>
    <row r="3349" spans="26:27">
      <c r="Z3349">
        <v>1038</v>
      </c>
      <c r="AA3349" t="str">
        <f t="shared" si="24"/>
        <v>INSERT INTO UPK_IKOU.main_masters.mm_buhin_no (data_id, buhin_no, coefficient, created_date, created_tantou_id) VALUES (2750, '756361AA0A', 1, GETDATE(), 999);</v>
      </c>
    </row>
    <row r="3350" spans="26:27">
      <c r="Z3350">
        <v>1039</v>
      </c>
      <c r="AA3350" t="str">
        <f t="shared" si="24"/>
        <v>INSERT INTO UPK_IKOU.main_masters.mm_buhin_no (data_id, buhin_no, coefficient, created_date, created_tantou_id) VALUES (2751, '756361AA0A-E', 1, GETDATE(), 999);</v>
      </c>
    </row>
    <row r="3351" spans="26:27">
      <c r="Z3351">
        <v>1040</v>
      </c>
      <c r="AA3351" t="str">
        <f t="shared" si="24"/>
        <v>INSERT INTO UPK_IKOU.main_masters.mm_buhin_no (data_id, buhin_no, coefficient, created_date, created_tantou_id) VALUES (2752, '756361VX0A', 1, GETDATE(), 999);</v>
      </c>
    </row>
    <row r="3352" spans="26:27">
      <c r="Z3352">
        <v>1041</v>
      </c>
      <c r="AA3352" t="str">
        <f t="shared" si="24"/>
        <v>INSERT INTO UPK_IKOU.main_masters.mm_buhin_no (data_id, buhin_no, coefficient, created_date, created_tantou_id) VALUES (2753, '756361VX0A-G', 1, GETDATE(), 999);</v>
      </c>
    </row>
    <row r="3353" spans="26:27">
      <c r="Z3353">
        <v>1042</v>
      </c>
      <c r="AA3353" t="str">
        <f t="shared" si="24"/>
        <v>INSERT INTO UPK_IKOU.main_masters.mm_buhin_no (data_id, buhin_no, coefficient, created_date, created_tantou_id) VALUES (2754, '756366MA0B', 1, GETDATE(), 999);</v>
      </c>
    </row>
    <row r="3354" spans="26:27">
      <c r="Z3354">
        <v>1043</v>
      </c>
      <c r="AA3354" t="str">
        <f t="shared" si="24"/>
        <v>INSERT INTO UPK_IKOU.main_masters.mm_buhin_no (data_id, buhin_no, coefficient, created_date, created_tantou_id) VALUES (2755, '756361GR0A', 1, GETDATE(), 999);</v>
      </c>
    </row>
    <row r="3355" spans="26:27">
      <c r="Z3355">
        <v>1044</v>
      </c>
      <c r="AA3355" t="str">
        <f t="shared" si="24"/>
        <v>INSERT INTO UPK_IKOU.main_masters.mm_buhin_no (data_id, buhin_no, coefficient, created_date, created_tantou_id) VALUES (2756, '756371GR0A', 1, GETDATE(), 999);</v>
      </c>
    </row>
    <row r="3356" spans="26:27">
      <c r="Z3356">
        <v>1045</v>
      </c>
      <c r="AA3356" t="str">
        <f t="shared" si="24"/>
        <v>INSERT INTO UPK_IKOU.main_masters.mm_buhin_no (data_id, buhin_no, coefficient, created_date, created_tantou_id) VALUES (2757, '756366RA0A', 1, GETDATE(), 999);</v>
      </c>
    </row>
    <row r="3357" spans="26:27">
      <c r="Z3357">
        <v>1046</v>
      </c>
      <c r="AA3357" t="str">
        <f t="shared" si="24"/>
        <v>INSERT INTO UPK_IKOU.main_masters.mm_buhin_no (data_id, buhin_no, coefficient, created_date, created_tantou_id) VALUES (2758, '756376RA0A', 1, GETDATE(), 999);</v>
      </c>
    </row>
    <row r="3358" spans="26:27">
      <c r="Z3358">
        <v>1047</v>
      </c>
      <c r="AA3358" t="str">
        <f t="shared" si="24"/>
        <v>INSERT INTO UPK_IKOU.main_masters.mm_buhin_no (data_id, buhin_no, coefficient, created_date, created_tantou_id) VALUES (2759, '75636JG00A', 1, GETDATE(), 999);</v>
      </c>
    </row>
    <row r="3359" spans="26:27">
      <c r="Z3359">
        <v>1048</v>
      </c>
      <c r="AA3359" t="str">
        <f t="shared" si="24"/>
        <v>INSERT INTO UPK_IKOU.main_masters.mm_buhin_no (data_id, buhin_no, coefficient, created_date, created_tantou_id) VALUES (2760, '75637JG00A', 1, GETDATE(), 999);</v>
      </c>
    </row>
    <row r="3360" spans="26:27">
      <c r="Z3360">
        <v>1049</v>
      </c>
      <c r="AA3360" t="str">
        <f t="shared" si="24"/>
        <v>INSERT INTO UPK_IKOU.main_masters.mm_buhin_no (data_id, buhin_no, coefficient, created_date, created_tantou_id) VALUES (2761, '756371AA0A', 1, GETDATE(), 999);</v>
      </c>
    </row>
    <row r="3361" spans="26:27">
      <c r="Z3361">
        <v>1050</v>
      </c>
      <c r="AA3361" t="str">
        <f t="shared" si="24"/>
        <v>INSERT INTO UPK_IKOU.main_masters.mm_buhin_no (data_id, buhin_no, coefficient, created_date, created_tantou_id) VALUES (2762, '756371AA0A-E', 1, GETDATE(), 999);</v>
      </c>
    </row>
    <row r="3362" spans="26:27">
      <c r="Z3362">
        <v>1051</v>
      </c>
      <c r="AA3362" t="str">
        <f t="shared" si="24"/>
        <v>INSERT INTO UPK_IKOU.main_masters.mm_buhin_no (data_id, buhin_no, coefficient, created_date, created_tantou_id) VALUES (2763, '756523VA0A', 1, GETDATE(), 999);</v>
      </c>
    </row>
    <row r="3363" spans="26:27">
      <c r="Z3363">
        <v>1052</v>
      </c>
      <c r="AA3363" t="str">
        <f t="shared" si="24"/>
        <v>INSERT INTO UPK_IKOU.main_masters.mm_buhin_no (data_id, buhin_no, coefficient, created_date, created_tantou_id) VALUES (2764, '756526RA0A', 1, GETDATE(), 999);</v>
      </c>
    </row>
    <row r="3364" spans="26:27">
      <c r="Z3364">
        <v>1053</v>
      </c>
      <c r="AA3364" t="str">
        <f t="shared" si="24"/>
        <v>INSERT INTO UPK_IKOU.main_masters.mm_buhin_no (data_id, buhin_no, coefficient, created_date, created_tantou_id) VALUES (2765, '756526RA0A-J', 1, GETDATE(), 999);</v>
      </c>
    </row>
    <row r="3365" spans="26:27">
      <c r="Z3365">
        <v>1054</v>
      </c>
      <c r="AA3365" t="str">
        <f t="shared" si="24"/>
        <v>INSERT INTO UPK_IKOU.main_masters.mm_buhin_no (data_id, buhin_no, coefficient, created_date, created_tantou_id) VALUES (2766, '756586RA0A', 1, GETDATE(), 999);</v>
      </c>
    </row>
    <row r="3366" spans="26:27">
      <c r="Z3366">
        <v>1055</v>
      </c>
      <c r="AA3366" t="str">
        <f t="shared" si="24"/>
        <v>INSERT INTO UPK_IKOU.main_masters.mm_buhin_no (data_id, buhin_no, coefficient, created_date, created_tantou_id) VALUES (2767, '756596RA0A', 1, GETDATE(), 999);</v>
      </c>
    </row>
    <row r="3367" spans="26:27">
      <c r="Z3367">
        <v>1056</v>
      </c>
      <c r="AA3367" t="str">
        <f t="shared" si="24"/>
        <v>INSERT INTO UPK_IKOU.main_masters.mm_buhin_no (data_id, buhin_no, coefficient, created_date, created_tantou_id) VALUES (2768, '75658JG00A', 1, GETDATE(), 999);</v>
      </c>
    </row>
    <row r="3368" spans="26:27">
      <c r="Z3368">
        <v>1057</v>
      </c>
      <c r="AA3368" t="str">
        <f t="shared" si="24"/>
        <v>INSERT INTO UPK_IKOU.main_masters.mm_buhin_no (data_id, buhin_no, coefficient, created_date, created_tantou_id) VALUES (2769, '75659JG00A', 1, GETDATE(), 999);</v>
      </c>
    </row>
    <row r="3369" spans="26:27">
      <c r="Z3369">
        <v>1058</v>
      </c>
      <c r="AA3369" t="str">
        <f t="shared" si="24"/>
        <v>INSERT INTO UPK_IKOU.main_masters.mm_buhin_no (data_id, buhin_no, coefficient, created_date, created_tantou_id) VALUES (2770, '756621LA0A', 1, GETDATE(), 999);</v>
      </c>
    </row>
    <row r="3370" spans="26:27">
      <c r="Z3370">
        <v>1059</v>
      </c>
      <c r="AA3370" t="str">
        <f t="shared" si="24"/>
        <v>INSERT INTO UPK_IKOU.main_masters.mm_buhin_no (data_id, buhin_no, coefficient, created_date, created_tantou_id) VALUES (2771, '756631LA0A', 1, GETDATE(), 999);</v>
      </c>
    </row>
    <row r="3371" spans="26:27">
      <c r="Z3371">
        <v>1060</v>
      </c>
      <c r="AA3371" t="str">
        <f t="shared" si="24"/>
        <v>INSERT INTO UPK_IKOU.main_masters.mm_buhin_no (data_id, buhin_no, coefficient, created_date, created_tantou_id) VALUES (2772, '756625TL0A', 1, GETDATE(), 999);</v>
      </c>
    </row>
    <row r="3372" spans="26:27">
      <c r="Z3372">
        <v>1061</v>
      </c>
      <c r="AA3372" t="str">
        <f t="shared" si="24"/>
        <v>INSERT INTO UPK_IKOU.main_masters.mm_buhin_no (data_id, buhin_no, coefficient, created_date, created_tantou_id) VALUES (2773, '756635TL0A', 1, GETDATE(), 999);</v>
      </c>
    </row>
    <row r="3373" spans="26:27">
      <c r="Z3373">
        <v>1062</v>
      </c>
      <c r="AA3373" t="str">
        <f t="shared" si="24"/>
        <v>INSERT INTO UPK_IKOU.main_masters.mm_buhin_no (data_id, buhin_no, coefficient, created_date, created_tantou_id) VALUES (2774, '756626RA0A', 1, GETDATE(), 999);</v>
      </c>
    </row>
    <row r="3374" spans="26:27">
      <c r="Z3374">
        <v>1063</v>
      </c>
      <c r="AA3374" t="str">
        <f t="shared" si="24"/>
        <v>INSERT INTO UPK_IKOU.main_masters.mm_buhin_no (data_id, buhin_no, coefficient, created_date, created_tantou_id) VALUES (2775, '756636RA0A', 1, GETDATE(), 999);</v>
      </c>
    </row>
    <row r="3375" spans="26:27">
      <c r="Z3375">
        <v>1064</v>
      </c>
      <c r="AA3375" t="str">
        <f t="shared" si="24"/>
        <v>INSERT INTO UPK_IKOU.main_masters.mm_buhin_no (data_id, buhin_no, coefficient, created_date, created_tantou_id) VALUES (2776, '756723XA1A', 1, GETDATE(), 999);</v>
      </c>
    </row>
    <row r="3376" spans="26:27">
      <c r="Z3376">
        <v>1065</v>
      </c>
      <c r="AA3376" t="str">
        <f t="shared" si="24"/>
        <v>INSERT INTO UPK_IKOU.main_masters.mm_buhin_no (data_id, buhin_no, coefficient, created_date, created_tantou_id) VALUES (2777, '756733XA1A', 1, GETDATE(), 999);</v>
      </c>
    </row>
    <row r="3377" spans="26:27">
      <c r="Z3377">
        <v>1066</v>
      </c>
      <c r="AA3377" t="str">
        <f t="shared" si="24"/>
        <v>INSERT INTO UPK_IKOU.main_masters.mm_buhin_no (data_id, buhin_no, coefficient, created_date, created_tantou_id) VALUES (2778, '756764CE0A', 1, GETDATE(), 999);</v>
      </c>
    </row>
    <row r="3378" spans="26:27">
      <c r="Z3378">
        <v>1067</v>
      </c>
      <c r="AA3378" t="str">
        <f t="shared" si="24"/>
        <v>INSERT INTO UPK_IKOU.main_masters.mm_buhin_no (data_id, buhin_no, coefficient, created_date, created_tantou_id) VALUES (2779, '756774CE0A', 1, GETDATE(), 999);</v>
      </c>
    </row>
    <row r="3379" spans="26:27">
      <c r="Z3379">
        <v>1068</v>
      </c>
      <c r="AA3379" t="str">
        <f t="shared" si="24"/>
        <v>INSERT INTO UPK_IKOU.main_masters.mm_buhin_no (data_id, buhin_no, coefficient, created_date, created_tantou_id) VALUES (2780, '756764CE0A-G', 1, GETDATE(), 999);</v>
      </c>
    </row>
    <row r="3380" spans="26:27">
      <c r="Z3380">
        <v>1069</v>
      </c>
      <c r="AA3380" t="str">
        <f t="shared" si="24"/>
        <v>INSERT INTO UPK_IKOU.main_masters.mm_buhin_no (data_id, buhin_no, coefficient, created_date, created_tantou_id) VALUES (2781, '756774CE0A-G', 1, GETDATE(), 999);</v>
      </c>
    </row>
    <row r="3381" spans="26:27">
      <c r="Z3381">
        <v>1070</v>
      </c>
      <c r="AA3381" t="str">
        <f t="shared" si="24"/>
        <v>INSERT INTO UPK_IKOU.main_masters.mm_buhin_no (data_id, buhin_no, coefficient, created_date, created_tantou_id) VALUES (2782, '75676JG00A', 1, GETDATE(), 999);</v>
      </c>
    </row>
    <row r="3382" spans="26:27">
      <c r="Z3382">
        <v>1071</v>
      </c>
      <c r="AA3382" t="str">
        <f t="shared" si="24"/>
        <v>INSERT INTO UPK_IKOU.main_masters.mm_buhin_no (data_id, buhin_no, coefficient, created_date, created_tantou_id) VALUES (2783, '75677JG00A', 1, GETDATE(), 999);</v>
      </c>
    </row>
    <row r="3383" spans="26:27">
      <c r="Z3383">
        <v>1072</v>
      </c>
      <c r="AA3383" t="str">
        <f t="shared" si="24"/>
        <v>INSERT INTO UPK_IKOU.main_masters.mm_buhin_no (data_id, buhin_no, coefficient, created_date, created_tantou_id) VALUES (2784, '75676JG00A-E', 1, GETDATE(), 999);</v>
      </c>
    </row>
    <row r="3384" spans="26:27">
      <c r="Z3384">
        <v>1073</v>
      </c>
      <c r="AA3384" t="str">
        <f t="shared" si="24"/>
        <v>INSERT INTO UPK_IKOU.main_masters.mm_buhin_no (data_id, buhin_no, coefficient, created_date, created_tantou_id) VALUES (2785, '75677JG00A-E', 1, GETDATE(), 999);</v>
      </c>
    </row>
    <row r="3385" spans="26:27">
      <c r="Z3385">
        <v>1074</v>
      </c>
      <c r="AA3385" t="str">
        <f t="shared" si="24"/>
        <v>INSERT INTO UPK_IKOU.main_masters.mm_buhin_no (data_id, buhin_no, coefficient, created_date, created_tantou_id) VALUES (2786, '756825TA0A', 1, GETDATE(), 999);</v>
      </c>
    </row>
    <row r="3386" spans="26:27">
      <c r="Z3386">
        <v>1075</v>
      </c>
      <c r="AA3386" t="str">
        <f t="shared" si="24"/>
        <v>INSERT INTO UPK_IKOU.main_masters.mm_buhin_no (data_id, buhin_no, coefficient, created_date, created_tantou_id) VALUES (2787, '756835TA0A', 1, GETDATE(), 999);</v>
      </c>
    </row>
    <row r="3387" spans="26:27">
      <c r="Z3387">
        <v>1076</v>
      </c>
      <c r="AA3387" t="str">
        <f t="shared" si="24"/>
        <v>INSERT INTO UPK_IKOU.main_masters.mm_buhin_no (data_id, buhin_no, coefficient, created_date, created_tantou_id) VALUES (2788, '756926RA0A', 1, GETDATE(), 999);</v>
      </c>
    </row>
    <row r="3388" spans="26:27">
      <c r="Z3388">
        <v>1077</v>
      </c>
      <c r="AA3388" t="str">
        <f t="shared" si="24"/>
        <v>INSERT INTO UPK_IKOU.main_masters.mm_buhin_no (data_id, buhin_no, coefficient, created_date, created_tantou_id) VALUES (2789, '75692JN20A', 1, GETDATE(), 999);</v>
      </c>
    </row>
    <row r="3389" spans="26:27">
      <c r="Z3389">
        <v>1078</v>
      </c>
      <c r="AA3389" t="str">
        <f t="shared" si="24"/>
        <v>INSERT INTO UPK_IKOU.main_masters.mm_buhin_no (data_id, buhin_no, coefficient, created_date, created_tantou_id) VALUES (2790, '75692JN20A-E', 1, GETDATE(), 999);</v>
      </c>
    </row>
    <row r="3390" spans="26:27">
      <c r="Z3390">
        <v>1079</v>
      </c>
      <c r="AA3390" t="str">
        <f t="shared" si="24"/>
        <v>INSERT INTO UPK_IKOU.main_masters.mm_buhin_no (data_id, buhin_no, coefficient, created_date, created_tantou_id) VALUES (2791, '756926RA1A', 1, GETDATE(), 999);</v>
      </c>
    </row>
    <row r="3391" spans="26:27">
      <c r="Z3391">
        <v>1080</v>
      </c>
      <c r="AA3391" t="str">
        <f t="shared" si="24"/>
        <v>INSERT INTO UPK_IKOU.main_masters.mm_buhin_no (data_id, buhin_no, coefficient, created_date, created_tantou_id) VALUES (2792, '756936RA1A', 1, GETDATE(), 999);</v>
      </c>
    </row>
    <row r="3392" spans="26:27">
      <c r="Z3392">
        <v>1081</v>
      </c>
      <c r="AA3392" t="str">
        <f t="shared" si="24"/>
        <v>INSERT INTO UPK_IKOU.main_masters.mm_buhin_no (data_id, buhin_no, coefficient, created_date, created_tantou_id) VALUES (2793, '756936RA0A', 1, GETDATE(), 999);</v>
      </c>
    </row>
    <row r="3393" spans="26:27">
      <c r="Z3393">
        <v>1082</v>
      </c>
      <c r="AA3393" t="str">
        <f t="shared" si="24"/>
        <v>INSERT INTO UPK_IKOU.main_masters.mm_buhin_no (data_id, buhin_no, coefficient, created_date, created_tantou_id) VALUES (2794, '75693JN20A', 1, GETDATE(), 999);</v>
      </c>
    </row>
    <row r="3394" spans="26:27">
      <c r="Z3394">
        <v>1083</v>
      </c>
      <c r="AA3394" t="str">
        <f t="shared" si="24"/>
        <v>INSERT INTO UPK_IKOU.main_masters.mm_buhin_no (data_id, buhin_no, coefficient, created_date, created_tantou_id) VALUES (2795, '75693JN20A-E', 1, GETDATE(), 999);</v>
      </c>
    </row>
    <row r="3395" spans="26:27">
      <c r="Z3395">
        <v>1084</v>
      </c>
      <c r="AA3395" t="str">
        <f t="shared" si="24"/>
        <v>INSERT INTO UPK_IKOU.main_masters.mm_buhin_no (data_id, buhin_no, coefficient, created_date, created_tantou_id) VALUES (2796, '756B45TL0A', 1, GETDATE(), 999);</v>
      </c>
    </row>
    <row r="3396" spans="26:27">
      <c r="Z3396">
        <v>1085</v>
      </c>
      <c r="AA3396" t="str">
        <f t="shared" si="24"/>
        <v>INSERT INTO UPK_IKOU.main_masters.mm_buhin_no (data_id, buhin_no, coefficient, created_date, created_tantou_id) VALUES (2797, '756B55TL0A', 1, GETDATE(), 999);</v>
      </c>
    </row>
    <row r="3397" spans="26:27">
      <c r="Z3397">
        <v>1086</v>
      </c>
      <c r="AA3397" t="str">
        <f t="shared" si="24"/>
        <v>INSERT INTO UPK_IKOU.main_masters.mm_buhin_no (data_id, buhin_no, coefficient, created_date, created_tantou_id) VALUES (2798, '756B61LA0A', 1, GETDATE(), 999);</v>
      </c>
    </row>
    <row r="3398" spans="26:27">
      <c r="Z3398">
        <v>1087</v>
      </c>
      <c r="AA3398" t="str">
        <f t="shared" si="24"/>
        <v>INSERT INTO UPK_IKOU.main_masters.mm_buhin_no (data_id, buhin_no, coefficient, created_date, created_tantou_id) VALUES (2799, '756B71LA0A', 1, GETDATE(), 999);</v>
      </c>
    </row>
    <row r="3399" spans="26:27">
      <c r="Z3399">
        <v>1088</v>
      </c>
      <c r="AA3399" t="str">
        <f t="shared" si="24"/>
        <v>INSERT INTO UPK_IKOU.main_masters.mm_buhin_no (data_id, buhin_no, coefficient, created_date, created_tantou_id) VALUES (2800, '756B61LA0A-G', 1, GETDATE(), 999);</v>
      </c>
    </row>
    <row r="3400" spans="26:27">
      <c r="Z3400">
        <v>1089</v>
      </c>
      <c r="AA3400" t="str">
        <f t="shared" si="24"/>
        <v>INSERT INTO UPK_IKOU.main_masters.mm_buhin_no (data_id, buhin_no, coefficient, created_date, created_tantou_id) VALUES (2801, '756B71LA0A-G', 1, GETDATE(), 999);</v>
      </c>
    </row>
    <row r="3401" spans="26:27">
      <c r="Z3401">
        <v>1090</v>
      </c>
      <c r="AA3401" t="str">
        <f t="shared" ref="AA3401:AA3464" si="25">$Y$2310&amp;AA1681&amp;", '"&amp;TRIM(AB1681)&amp;"', "&amp;AC1681&amp;", GETDATE(), 999);"</f>
        <v>INSERT INTO UPK_IKOU.main_masters.mm_buhin_no (data_id, buhin_no, coefficient, created_date, created_tantou_id) VALUES (2802, '756C01LA0A', 1, GETDATE(), 999);</v>
      </c>
    </row>
    <row r="3402" spans="26:27">
      <c r="Z3402">
        <v>1091</v>
      </c>
      <c r="AA3402" t="str">
        <f t="shared" si="25"/>
        <v>INSERT INTO UPK_IKOU.main_masters.mm_buhin_no (data_id, buhin_no, coefficient, created_date, created_tantou_id) VALUES (2803, '756C11LA0A', 1, GETDATE(), 999);</v>
      </c>
    </row>
    <row r="3403" spans="26:27">
      <c r="Z3403">
        <v>1092</v>
      </c>
      <c r="AA3403" t="str">
        <f t="shared" si="25"/>
        <v>INSERT INTO UPK_IKOU.main_masters.mm_buhin_no (data_id, buhin_no, coefficient, created_date, created_tantou_id) VALUES (2804, '756C01LA0A-G', 1, GETDATE(), 999);</v>
      </c>
    </row>
    <row r="3404" spans="26:27">
      <c r="Z3404">
        <v>1093</v>
      </c>
      <c r="AA3404" t="str">
        <f t="shared" si="25"/>
        <v>INSERT INTO UPK_IKOU.main_masters.mm_buhin_no (data_id, buhin_no, coefficient, created_date, created_tantou_id) VALUES (2805, '756C11LA0A-G', 1, GETDATE(), 999);</v>
      </c>
    </row>
    <row r="3405" spans="26:27">
      <c r="Z3405">
        <v>1094</v>
      </c>
      <c r="AA3405" t="str">
        <f t="shared" si="25"/>
        <v>INSERT INTO UPK_IKOU.main_masters.mm_buhin_no (data_id, buhin_no, coefficient, created_date, created_tantou_id) VALUES (2806, '756C0JG00A', 1, GETDATE(), 999);</v>
      </c>
    </row>
    <row r="3406" spans="26:27">
      <c r="Z3406">
        <v>1095</v>
      </c>
      <c r="AA3406" t="str">
        <f t="shared" si="25"/>
        <v>INSERT INTO UPK_IKOU.main_masters.mm_buhin_no (data_id, buhin_no, coefficient, created_date, created_tantou_id) VALUES (2807, '756C1JG00A', 1, GETDATE(), 999);</v>
      </c>
    </row>
    <row r="3407" spans="26:27">
      <c r="Z3407">
        <v>1096</v>
      </c>
      <c r="AA3407" t="str">
        <f t="shared" si="25"/>
        <v>INSERT INTO UPK_IKOU.main_masters.mm_buhin_no (data_id, buhin_no, coefficient, created_date, created_tantou_id) VALUES (2808, '756R2JG00A', 1, GETDATE(), 999);</v>
      </c>
    </row>
    <row r="3408" spans="26:27">
      <c r="Z3408">
        <v>1097</v>
      </c>
      <c r="AA3408" t="str">
        <f t="shared" si="25"/>
        <v>INSERT INTO UPK_IKOU.main_masters.mm_buhin_no (data_id, buhin_no, coefficient, created_date, created_tantou_id) VALUES (2809, '756R3JG00A', 1, GETDATE(), 999);</v>
      </c>
    </row>
    <row r="3409" spans="26:27">
      <c r="Z3409">
        <v>1098</v>
      </c>
      <c r="AA3409" t="str">
        <f t="shared" si="25"/>
        <v>INSERT INTO UPK_IKOU.main_masters.mm_buhin_no (data_id, buhin_no, coefficient, created_date, created_tantou_id) VALUES (2810, '756S83XE0A', 1, GETDATE(), 999);</v>
      </c>
    </row>
    <row r="3410" spans="26:27">
      <c r="Z3410">
        <v>1099</v>
      </c>
      <c r="AA3410" t="str">
        <f t="shared" si="25"/>
        <v>INSERT INTO UPK_IKOU.main_masters.mm_buhin_no (data_id, buhin_no, coefficient, created_date, created_tantou_id) VALUES (2811, '757843VA0A', 1, GETDATE(), 999);</v>
      </c>
    </row>
    <row r="3411" spans="26:27">
      <c r="Z3411">
        <v>1100</v>
      </c>
      <c r="AA3411" t="str">
        <f t="shared" si="25"/>
        <v>INSERT INTO UPK_IKOU.main_masters.mm_buhin_no (data_id, buhin_no, coefficient, created_date, created_tantou_id) VALUES (2812, '757853VA0A', 1, GETDATE(), 999);</v>
      </c>
    </row>
    <row r="3412" spans="26:27">
      <c r="Z3412">
        <v>1101</v>
      </c>
      <c r="AA3412" t="str">
        <f t="shared" si="25"/>
        <v>INSERT INTO UPK_IKOU.main_masters.mm_buhin_no (data_id, buhin_no, coefficient, created_date, created_tantou_id) VALUES (2813, '759261JA0A', 1, GETDATE(), 999);</v>
      </c>
    </row>
    <row r="3413" spans="26:27">
      <c r="Z3413">
        <v>1102</v>
      </c>
      <c r="AA3413" t="str">
        <f t="shared" si="25"/>
        <v>INSERT INTO UPK_IKOU.main_masters.mm_buhin_no (data_id, buhin_no, coefficient, created_date, created_tantou_id) VALUES (2814, '759271JA0A', 1, GETDATE(), 999);</v>
      </c>
    </row>
    <row r="3414" spans="26:27">
      <c r="Z3414">
        <v>1103</v>
      </c>
      <c r="AA3414" t="str">
        <f t="shared" si="25"/>
        <v>INSERT INTO UPK_IKOU.main_masters.mm_buhin_no (data_id, buhin_no, coefficient, created_date, created_tantou_id) VALUES (2815, '759346RA0A', 1, GETDATE(), 999);</v>
      </c>
    </row>
    <row r="3415" spans="26:27">
      <c r="Z3415">
        <v>1104</v>
      </c>
      <c r="AA3415" t="str">
        <f t="shared" si="25"/>
        <v>INSERT INTO UPK_IKOU.main_masters.mm_buhin_no (data_id, buhin_no, coefficient, created_date, created_tantou_id) VALUES (2816, '759356RA0A', 1, GETDATE(), 999);</v>
      </c>
    </row>
    <row r="3416" spans="26:27">
      <c r="Z3416">
        <v>1105</v>
      </c>
      <c r="AA3416" t="str">
        <f t="shared" si="25"/>
        <v>INSERT INTO UPK_IKOU.main_masters.mm_buhin_no (data_id, buhin_no, coefficient, created_date, created_tantou_id) VALUES (2817, '759424CB0A', 1, GETDATE(), 999);</v>
      </c>
    </row>
    <row r="3417" spans="26:27">
      <c r="Z3417">
        <v>1106</v>
      </c>
      <c r="AA3417" t="str">
        <f t="shared" si="25"/>
        <v>INSERT INTO UPK_IKOU.main_masters.mm_buhin_no (data_id, buhin_no, coefficient, created_date, created_tantou_id) VALUES (2818, '759434CB0A', 1, GETDATE(), 999);</v>
      </c>
    </row>
    <row r="3418" spans="26:27">
      <c r="Z3418">
        <v>1107</v>
      </c>
      <c r="AA3418" t="str">
        <f t="shared" si="25"/>
        <v>INSERT INTO UPK_IKOU.main_masters.mm_buhin_no (data_id, buhin_no, coefficient, created_date, created_tantou_id) VALUES (2819, '759426RA0A', 1, GETDATE(), 999);</v>
      </c>
    </row>
    <row r="3419" spans="26:27">
      <c r="Z3419">
        <v>1108</v>
      </c>
      <c r="AA3419" t="str">
        <f t="shared" si="25"/>
        <v>INSERT INTO UPK_IKOU.main_masters.mm_buhin_no (data_id, buhin_no, coefficient, created_date, created_tantou_id) VALUES (2820, '759436RA0A', 1, GETDATE(), 999);</v>
      </c>
    </row>
    <row r="3420" spans="26:27">
      <c r="Z3420">
        <v>1109</v>
      </c>
      <c r="AA3420" t="str">
        <f t="shared" si="25"/>
        <v>INSERT INTO UPK_IKOU.main_masters.mm_buhin_no (data_id, buhin_no, coefficient, created_date, created_tantou_id) VALUES (2821, '759426RA1A', 1, GETDATE(), 999);</v>
      </c>
    </row>
    <row r="3421" spans="26:27">
      <c r="Z3421">
        <v>1110</v>
      </c>
      <c r="AA3421" t="str">
        <f t="shared" si="25"/>
        <v>INSERT INTO UPK_IKOU.main_masters.mm_buhin_no (data_id, buhin_no, coefficient, created_date, created_tantou_id) VALUES (2822, '759436RA1A', 1, GETDATE(), 999);</v>
      </c>
    </row>
    <row r="3422" spans="26:27">
      <c r="Z3422">
        <v>1111</v>
      </c>
      <c r="AA3422" t="str">
        <f t="shared" si="25"/>
        <v>INSERT INTO UPK_IKOU.main_masters.mm_buhin_no (data_id, buhin_no, coefficient, created_date, created_tantou_id) VALUES (2823, '75942JN20A', 1, GETDATE(), 999);</v>
      </c>
    </row>
    <row r="3423" spans="26:27">
      <c r="Z3423">
        <v>1112</v>
      </c>
      <c r="AA3423" t="str">
        <f t="shared" si="25"/>
        <v>INSERT INTO UPK_IKOU.main_masters.mm_buhin_no (data_id, buhin_no, coefficient, created_date, created_tantou_id) VALUES (2824, '75943JN20A', 1, GETDATE(), 999);</v>
      </c>
    </row>
    <row r="3424" spans="26:27">
      <c r="Z3424">
        <v>1113</v>
      </c>
      <c r="AA3424" t="str">
        <f t="shared" si="25"/>
        <v>INSERT INTO UPK_IKOU.main_masters.mm_buhin_no (data_id, buhin_no, coefficient, created_date, created_tantou_id) VALUES (2825, '762183VA0A', 1, GETDATE(), 999);</v>
      </c>
    </row>
    <row r="3425" spans="26:27">
      <c r="Z3425">
        <v>1114</v>
      </c>
      <c r="AA3425" t="str">
        <f t="shared" si="25"/>
        <v>INSERT INTO UPK_IKOU.main_masters.mm_buhin_no (data_id, buhin_no, coefficient, created_date, created_tantou_id) VALUES (2826, '762183XJ0A', 1, GETDATE(), 999);</v>
      </c>
    </row>
    <row r="3426" spans="26:27">
      <c r="Z3426">
        <v>1115</v>
      </c>
      <c r="AA3426" t="str">
        <f t="shared" si="25"/>
        <v>INSERT INTO UPK_IKOU.main_masters.mm_buhin_no (data_id, buhin_no, coefficient, created_date, created_tantou_id) VALUES (2827, '762183XE0A', 1, GETDATE(), 999);</v>
      </c>
    </row>
    <row r="3427" spans="26:27">
      <c r="Z3427">
        <v>1116</v>
      </c>
      <c r="AA3427" t="str">
        <f t="shared" si="25"/>
        <v>INSERT INTO UPK_IKOU.main_masters.mm_buhin_no (data_id, buhin_no, coefficient, created_date, created_tantou_id) VALUES (2828, '762193XE0A', 1, GETDATE(), 999);</v>
      </c>
    </row>
    <row r="3428" spans="26:27">
      <c r="Z3428">
        <v>1117</v>
      </c>
      <c r="AA3428" t="str">
        <f t="shared" si="25"/>
        <v>INSERT INTO UPK_IKOU.main_masters.mm_buhin_no (data_id, buhin_no, coefficient, created_date, created_tantou_id) VALUES (2829, '762184CC0A', 1, GETDATE(), 999);</v>
      </c>
    </row>
    <row r="3429" spans="26:27">
      <c r="Z3429">
        <v>1118</v>
      </c>
      <c r="AA3429" t="str">
        <f t="shared" si="25"/>
        <v>INSERT INTO UPK_IKOU.main_masters.mm_buhin_no (data_id, buhin_no, coefficient, created_date, created_tantou_id) VALUES (2830, '762194CC0A', 1, GETDATE(), 999);</v>
      </c>
    </row>
    <row r="3430" spans="26:27">
      <c r="Z3430">
        <v>1119</v>
      </c>
      <c r="AA3430" t="str">
        <f t="shared" si="25"/>
        <v>INSERT INTO UPK_IKOU.main_masters.mm_buhin_no (data_id, buhin_no, coefficient, created_date, created_tantou_id) VALUES (2831, '762193VA0A', 1, GETDATE(), 999);</v>
      </c>
    </row>
    <row r="3431" spans="26:27">
      <c r="Z3431">
        <v>1120</v>
      </c>
      <c r="AA3431" t="str">
        <f t="shared" si="25"/>
        <v>INSERT INTO UPK_IKOU.main_masters.mm_buhin_no (data_id, buhin_no, coefficient, created_date, created_tantou_id) VALUES (2832, '762193XJ0A', 1, GETDATE(), 999);</v>
      </c>
    </row>
    <row r="3432" spans="26:27">
      <c r="Z3432">
        <v>1121</v>
      </c>
      <c r="AA3432" t="str">
        <f t="shared" si="25"/>
        <v>INSERT INTO UPK_IKOU.main_masters.mm_buhin_no (data_id, buhin_no, coefficient, created_date, created_tantou_id) VALUES (2833, '762268H300', 1, GETDATE(), 999);</v>
      </c>
    </row>
    <row r="3433" spans="26:27">
      <c r="Z3433">
        <v>1122</v>
      </c>
      <c r="AA3433" t="str">
        <f t="shared" si="25"/>
        <v>INSERT INTO UPK_IKOU.main_masters.mm_buhin_no (data_id, buhin_no, coefficient, created_date, created_tantou_id) VALUES (2834, '762278H300', 1, GETDATE(), 999);</v>
      </c>
    </row>
    <row r="3434" spans="26:27">
      <c r="Z3434">
        <v>1123</v>
      </c>
      <c r="AA3434" t="str">
        <f t="shared" si="25"/>
        <v>INSERT INTO UPK_IKOU.main_masters.mm_buhin_no (data_id, buhin_no, coefficient, created_date, created_tantou_id) VALUES (2835, '762268H700', 1, GETDATE(), 999);</v>
      </c>
    </row>
    <row r="3435" spans="26:27">
      <c r="Z3435">
        <v>1124</v>
      </c>
      <c r="AA3435" t="str">
        <f t="shared" si="25"/>
        <v>INSERT INTO UPK_IKOU.main_masters.mm_buhin_no (data_id, buhin_no, coefficient, created_date, created_tantou_id) VALUES (2836, '762278H700', 1, GETDATE(), 999);</v>
      </c>
    </row>
    <row r="3436" spans="26:27">
      <c r="Z3436">
        <v>1125</v>
      </c>
      <c r="AA3436" t="str">
        <f t="shared" si="25"/>
        <v>INSERT INTO UPK_IKOU.main_masters.mm_buhin_no (data_id, buhin_no, coefficient, created_date, created_tantou_id) VALUES (2837, '762321VA0A', 1, GETDATE(), 999);</v>
      </c>
    </row>
    <row r="3437" spans="26:27">
      <c r="Z3437">
        <v>1126</v>
      </c>
      <c r="AA3437" t="str">
        <f t="shared" si="25"/>
        <v>INSERT INTO UPK_IKOU.main_masters.mm_buhin_no (data_id, buhin_no, coefficient, created_date, created_tantou_id) VALUES (2838, '762321VA0B', 1, GETDATE(), 999);</v>
      </c>
    </row>
    <row r="3438" spans="26:27">
      <c r="Z3438">
        <v>1127</v>
      </c>
      <c r="AA3438" t="str">
        <f t="shared" si="25"/>
        <v>INSERT INTO UPK_IKOU.main_masters.mm_buhin_no (data_id, buhin_no, coefficient, created_date, created_tantou_id) VALUES (2839, '762323VA0A', 1, GETDATE(), 999);</v>
      </c>
    </row>
    <row r="3439" spans="26:27">
      <c r="Z3439">
        <v>1128</v>
      </c>
      <c r="AA3439" t="str">
        <f t="shared" si="25"/>
        <v>INSERT INTO UPK_IKOU.main_masters.mm_buhin_no (data_id, buhin_no, coefficient, created_date, created_tantou_id) VALUES (2840, '762323XA0A', 1, GETDATE(), 999);</v>
      </c>
    </row>
    <row r="3440" spans="26:27">
      <c r="Z3440">
        <v>1129</v>
      </c>
      <c r="AA3440" t="str">
        <f t="shared" si="25"/>
        <v>INSERT INTO UPK_IKOU.main_masters.mm_buhin_no (data_id, buhin_no, coefficient, created_date, created_tantou_id) VALUES (2841, '762323XJ0A', 1, GETDATE(), 999);</v>
      </c>
    </row>
    <row r="3441" spans="26:27">
      <c r="Z3441">
        <v>1130</v>
      </c>
      <c r="AA3441" t="str">
        <f t="shared" si="25"/>
        <v>INSERT INTO UPK_IKOU.main_masters.mm_buhin_no (data_id, buhin_no, coefficient, created_date, created_tantou_id) VALUES (2842, '762328H30001', 1, GETDATE(), 999);</v>
      </c>
    </row>
    <row r="3442" spans="26:27">
      <c r="Z3442">
        <v>1131</v>
      </c>
      <c r="AA3442" t="str">
        <f t="shared" si="25"/>
        <v>INSERT INTO UPK_IKOU.main_masters.mm_buhin_no (data_id, buhin_no, coefficient, created_date, created_tantou_id) VALUES (2843, '76232JM00A', 1, GETDATE(), 999);</v>
      </c>
    </row>
    <row r="3443" spans="26:27">
      <c r="Z3443">
        <v>1132</v>
      </c>
      <c r="AA3443" t="str">
        <f t="shared" si="25"/>
        <v>INSERT INTO UPK_IKOU.main_masters.mm_buhin_no (data_id, buhin_no, coefficient, created_date, created_tantou_id) VALUES (2844, '76232JN20A', 1, GETDATE(), 999);</v>
      </c>
    </row>
    <row r="3444" spans="26:27">
      <c r="Z3444">
        <v>1133</v>
      </c>
      <c r="AA3444" t="str">
        <f t="shared" si="25"/>
        <v>INSERT INTO UPK_IKOU.main_masters.mm_buhin_no (data_id, buhin_no, coefficient, created_date, created_tantou_id) VALUES (2845, '762324CC0A', 1, GETDATE(), 999);</v>
      </c>
    </row>
    <row r="3445" spans="26:27">
      <c r="Z3445">
        <v>1134</v>
      </c>
      <c r="AA3445" t="str">
        <f t="shared" si="25"/>
        <v>INSERT INTO UPK_IKOU.main_masters.mm_buhin_no (data_id, buhin_no, coefficient, created_date, created_tantou_id) VALUES (2846, '762334CC0A', 1, GETDATE(), 999);</v>
      </c>
    </row>
    <row r="3446" spans="26:27">
      <c r="Z3446">
        <v>1135</v>
      </c>
      <c r="AA3446" t="str">
        <f t="shared" si="25"/>
        <v>INSERT INTO UPK_IKOU.main_masters.mm_buhin_no (data_id, buhin_no, coefficient, created_date, created_tantou_id) VALUES (2847, '762331VA0A', 1, GETDATE(), 999);</v>
      </c>
    </row>
    <row r="3447" spans="26:27">
      <c r="Z3447">
        <v>1136</v>
      </c>
      <c r="AA3447" t="str">
        <f t="shared" si="25"/>
        <v>INSERT INTO UPK_IKOU.main_masters.mm_buhin_no (data_id, buhin_no, coefficient, created_date, created_tantou_id) VALUES (2848, '762331VA0B', 1, GETDATE(), 999);</v>
      </c>
    </row>
    <row r="3448" spans="26:27">
      <c r="Z3448">
        <v>1137</v>
      </c>
      <c r="AA3448" t="str">
        <f t="shared" si="25"/>
        <v>INSERT INTO UPK_IKOU.main_masters.mm_buhin_no (data_id, buhin_no, coefficient, created_date, created_tantou_id) VALUES (2849, '762333VA0A', 1, GETDATE(), 999);</v>
      </c>
    </row>
    <row r="3449" spans="26:27">
      <c r="Z3449">
        <v>1138</v>
      </c>
      <c r="AA3449" t="str">
        <f t="shared" si="25"/>
        <v>INSERT INTO UPK_IKOU.main_masters.mm_buhin_no (data_id, buhin_no, coefficient, created_date, created_tantou_id) VALUES (2850, '762333XA0A', 1, GETDATE(), 999);</v>
      </c>
    </row>
    <row r="3450" spans="26:27">
      <c r="Z3450">
        <v>1139</v>
      </c>
      <c r="AA3450" t="str">
        <f t="shared" si="25"/>
        <v>INSERT INTO UPK_IKOU.main_masters.mm_buhin_no (data_id, buhin_no, coefficient, created_date, created_tantou_id) VALUES (2851, '762333XJ0A', 1, GETDATE(), 999);</v>
      </c>
    </row>
    <row r="3451" spans="26:27">
      <c r="Z3451">
        <v>1140</v>
      </c>
      <c r="AA3451" t="str">
        <f t="shared" si="25"/>
        <v>INSERT INTO UPK_IKOU.main_masters.mm_buhin_no (data_id, buhin_no, coefficient, created_date, created_tantou_id) VALUES (2852, '762338H30001', 1, GETDATE(), 999);</v>
      </c>
    </row>
    <row r="3452" spans="26:27">
      <c r="Z3452">
        <v>1141</v>
      </c>
      <c r="AA3452" t="str">
        <f t="shared" si="25"/>
        <v>INSERT INTO UPK_IKOU.main_masters.mm_buhin_no (data_id, buhin_no, coefficient, created_date, created_tantou_id) VALUES (2853, '76233JM00A', 1, GETDATE(), 999);</v>
      </c>
    </row>
    <row r="3453" spans="26:27">
      <c r="Z3453">
        <v>1142</v>
      </c>
      <c r="AA3453" t="str">
        <f t="shared" si="25"/>
        <v>INSERT INTO UPK_IKOU.main_masters.mm_buhin_no (data_id, buhin_no, coefficient, created_date, created_tantou_id) VALUES (2854, '76233JN20A', 1, GETDATE(), 999);</v>
      </c>
    </row>
    <row r="3454" spans="26:27">
      <c r="Z3454">
        <v>1143</v>
      </c>
      <c r="AA3454" t="str">
        <f t="shared" si="25"/>
        <v>INSERT INTO UPK_IKOU.main_masters.mm_buhin_no (data_id, buhin_no, coefficient, created_date, created_tantou_id) VALUES (2855, '762348H700', 1, GETDATE(), 999);</v>
      </c>
    </row>
    <row r="3455" spans="26:27">
      <c r="Z3455">
        <v>1144</v>
      </c>
      <c r="AA3455" t="str">
        <f t="shared" si="25"/>
        <v>INSERT INTO UPK_IKOU.main_masters.mm_buhin_no (data_id, buhin_no, coefficient, created_date, created_tantou_id) VALUES (2856, '762358H700', 1, GETDATE(), 999);</v>
      </c>
    </row>
    <row r="3456" spans="26:27">
      <c r="Z3456">
        <v>1145</v>
      </c>
      <c r="AA3456" t="str">
        <f t="shared" si="25"/>
        <v>INSERT INTO UPK_IKOU.main_masters.mm_buhin_no (data_id, buhin_no, coefficient, created_date, created_tantou_id) VALUES (2857, '762423VA0A', 1, GETDATE(), 999);</v>
      </c>
    </row>
    <row r="3457" spans="26:27">
      <c r="Z3457">
        <v>1146</v>
      </c>
      <c r="AA3457" t="str">
        <f t="shared" si="25"/>
        <v>INSERT INTO UPK_IKOU.main_masters.mm_buhin_no (data_id, buhin_no, coefficient, created_date, created_tantou_id) VALUES (2858, '762424CB0A', 1, GETDATE(), 999);</v>
      </c>
    </row>
    <row r="3458" spans="26:27">
      <c r="Z3458">
        <v>1147</v>
      </c>
      <c r="AA3458" t="str">
        <f t="shared" si="25"/>
        <v>INSERT INTO UPK_IKOU.main_masters.mm_buhin_no (data_id, buhin_no, coefficient, created_date, created_tantou_id) VALUES (2859, '76242EN000', 1, GETDATE(), 999);</v>
      </c>
    </row>
    <row r="3459" spans="26:27">
      <c r="Z3459">
        <v>1148</v>
      </c>
      <c r="AA3459" t="str">
        <f t="shared" si="25"/>
        <v>INSERT INTO UPK_IKOU.main_masters.mm_buhin_no (data_id, buhin_no, coefficient, created_date, created_tantou_id) VALUES (2860, '76242JG00A', 1, GETDATE(), 999);</v>
      </c>
    </row>
    <row r="3460" spans="26:27">
      <c r="Z3460">
        <v>1149</v>
      </c>
      <c r="AA3460" t="str">
        <f t="shared" si="25"/>
        <v>INSERT INTO UPK_IKOU.main_masters.mm_buhin_no (data_id, buhin_no, coefficient, created_date, created_tantou_id) VALUES (2861, '76242JG40A', 1, GETDATE(), 999);</v>
      </c>
    </row>
    <row r="3461" spans="26:27">
      <c r="Z3461">
        <v>1150</v>
      </c>
      <c r="AA3461" t="str">
        <f t="shared" si="25"/>
        <v>INSERT INTO UPK_IKOU.main_masters.mm_buhin_no (data_id, buhin_no, coefficient, created_date, created_tantou_id) VALUES (2862, '76242JG40A-E', 1, GETDATE(), 999);</v>
      </c>
    </row>
    <row r="3462" spans="26:27">
      <c r="Z3462">
        <v>1151</v>
      </c>
      <c r="AA3462" t="str">
        <f t="shared" si="25"/>
        <v>INSERT INTO UPK_IKOU.main_masters.mm_buhin_no (data_id, buhin_no, coefficient, created_date, created_tantou_id) VALUES (2863, '762424M408', 1, GETDATE(), 999);</v>
      </c>
    </row>
    <row r="3463" spans="26:27">
      <c r="Z3463">
        <v>1152</v>
      </c>
      <c r="AA3463" t="str">
        <f t="shared" si="25"/>
        <v>INSERT INTO UPK_IKOU.main_masters.mm_buhin_no (data_id, buhin_no, coefficient, created_date, created_tantou_id) VALUES (2864, '762434M400', 1, GETDATE(), 999);</v>
      </c>
    </row>
    <row r="3464" spans="26:27">
      <c r="Z3464">
        <v>1153</v>
      </c>
      <c r="AA3464" t="str">
        <f t="shared" si="25"/>
        <v>INSERT INTO UPK_IKOU.main_masters.mm_buhin_no (data_id, buhin_no, coefficient, created_date, created_tantou_id) VALUES (2865, '762425TA0A', 1, GETDATE(), 999);</v>
      </c>
    </row>
    <row r="3465" spans="26:27">
      <c r="Z3465">
        <v>1154</v>
      </c>
      <c r="AA3465" t="str">
        <f t="shared" ref="AA3465:AA3528" si="26">$Y$2310&amp;AA1745&amp;", '"&amp;TRIM(AB1745)&amp;"', "&amp;AC1745&amp;", GETDATE(), 999);"</f>
        <v>INSERT INTO UPK_IKOU.main_masters.mm_buhin_no (data_id, buhin_no, coefficient, created_date, created_tantou_id) VALUES (2866, '762435TA0A', 1, GETDATE(), 999);</v>
      </c>
    </row>
    <row r="3466" spans="26:27">
      <c r="Z3466">
        <v>1155</v>
      </c>
      <c r="AA3466" t="str">
        <f t="shared" si="26"/>
        <v>INSERT INTO UPK_IKOU.main_masters.mm_buhin_no (data_id, buhin_no, coefficient, created_date, created_tantou_id) VALUES (2867, '762425TA1A', 1, GETDATE(), 999);</v>
      </c>
    </row>
    <row r="3467" spans="26:27">
      <c r="Z3467">
        <v>1156</v>
      </c>
      <c r="AA3467" t="str">
        <f t="shared" si="26"/>
        <v>INSERT INTO UPK_IKOU.main_masters.mm_buhin_no (data_id, buhin_no, coefficient, created_date, created_tantou_id) VALUES (2868, '762435TA1A', 1, GETDATE(), 999);</v>
      </c>
    </row>
    <row r="3468" spans="26:27">
      <c r="Z3468">
        <v>1157</v>
      </c>
      <c r="AA3468" t="str">
        <f t="shared" si="26"/>
        <v>INSERT INTO UPK_IKOU.main_masters.mm_buhin_no (data_id, buhin_no, coefficient, created_date, created_tantou_id) VALUES (2869, '762426RA0A', 1, GETDATE(), 999);</v>
      </c>
    </row>
    <row r="3469" spans="26:27">
      <c r="Z3469">
        <v>1158</v>
      </c>
      <c r="AA3469" t="str">
        <f t="shared" si="26"/>
        <v>INSERT INTO UPK_IKOU.main_masters.mm_buhin_no (data_id, buhin_no, coefficient, created_date, created_tantou_id) VALUES (2870, '762436RA0A', 1, GETDATE(), 999);</v>
      </c>
    </row>
    <row r="3470" spans="26:27">
      <c r="Z3470">
        <v>1159</v>
      </c>
      <c r="AA3470" t="str">
        <f t="shared" si="26"/>
        <v>INSERT INTO UPK_IKOU.main_masters.mm_buhin_no (data_id, buhin_no, coefficient, created_date, created_tantou_id) VALUES (2871, '762433VA0A', 1, GETDATE(), 999);</v>
      </c>
    </row>
    <row r="3471" spans="26:27">
      <c r="Z3471">
        <v>1160</v>
      </c>
      <c r="AA3471" t="str">
        <f t="shared" si="26"/>
        <v>INSERT INTO UPK_IKOU.main_masters.mm_buhin_no (data_id, buhin_no, coefficient, created_date, created_tantou_id) VALUES (2872, '762434CB0A', 1, GETDATE(), 999);</v>
      </c>
    </row>
    <row r="3472" spans="26:27">
      <c r="Z3472">
        <v>1161</v>
      </c>
      <c r="AA3472" t="str">
        <f t="shared" si="26"/>
        <v>INSERT INTO UPK_IKOU.main_masters.mm_buhin_no (data_id, buhin_no, coefficient, created_date, created_tantou_id) VALUES (2873, '76243EN000', 1, GETDATE(), 999);</v>
      </c>
    </row>
    <row r="3473" spans="26:27">
      <c r="Z3473">
        <v>1162</v>
      </c>
      <c r="AA3473" t="str">
        <f t="shared" si="26"/>
        <v>INSERT INTO UPK_IKOU.main_masters.mm_buhin_no (data_id, buhin_no, coefficient, created_date, created_tantou_id) VALUES (2874, '76243JG00A', 1, GETDATE(), 999);</v>
      </c>
    </row>
    <row r="3474" spans="26:27">
      <c r="Z3474">
        <v>1163</v>
      </c>
      <c r="AA3474" t="str">
        <f t="shared" si="26"/>
        <v>INSERT INTO UPK_IKOU.main_masters.mm_buhin_no (data_id, buhin_no, coefficient, created_date, created_tantou_id) VALUES (2875, '76243JG40A', 1, GETDATE(), 999);</v>
      </c>
    </row>
    <row r="3475" spans="26:27">
      <c r="Z3475">
        <v>1164</v>
      </c>
      <c r="AA3475" t="str">
        <f t="shared" si="26"/>
        <v>INSERT INTO UPK_IKOU.main_masters.mm_buhin_no (data_id, buhin_no, coefficient, created_date, created_tantou_id) VALUES (2876, '76243JG40A-E', 1, GETDATE(), 999);</v>
      </c>
    </row>
    <row r="3476" spans="26:27">
      <c r="Z3476">
        <v>1165</v>
      </c>
      <c r="AA3476" t="str">
        <f t="shared" si="26"/>
        <v>INSERT INTO UPK_IKOU.main_masters.mm_buhin_no (data_id, buhin_no, coefficient, created_date, created_tantou_id) VALUES (2877, '762461JA0A', 1, GETDATE(), 999);</v>
      </c>
    </row>
    <row r="3477" spans="26:27">
      <c r="Z3477">
        <v>1166</v>
      </c>
      <c r="AA3477" t="str">
        <f t="shared" si="26"/>
        <v>INSERT INTO UPK_IKOU.main_masters.mm_buhin_no (data_id, buhin_no, coefficient, created_date, created_tantou_id) VALUES (2878, '76246JG00A', 1, GETDATE(), 999);</v>
      </c>
    </row>
    <row r="3478" spans="26:27">
      <c r="Z3478">
        <v>1167</v>
      </c>
      <c r="AA3478" t="str">
        <f t="shared" si="26"/>
        <v>INSERT INTO UPK_IKOU.main_masters.mm_buhin_no (data_id, buhin_no, coefficient, created_date, created_tantou_id) VALUES (2879, '762463XJ0A', 1, GETDATE(), 999);</v>
      </c>
    </row>
    <row r="3479" spans="26:27">
      <c r="Z3479">
        <v>1168</v>
      </c>
      <c r="AA3479" t="str">
        <f t="shared" si="26"/>
        <v>INSERT INTO UPK_IKOU.main_masters.mm_buhin_no (data_id, buhin_no, coefficient, created_date, created_tantou_id) VALUES (2880, '762473XJ0A', 1, GETDATE(), 999);</v>
      </c>
    </row>
    <row r="3480" spans="26:27">
      <c r="Z3480">
        <v>1169</v>
      </c>
      <c r="AA3480" t="str">
        <f t="shared" si="26"/>
        <v>INSERT INTO UPK_IKOU.main_masters.mm_buhin_no (data_id, buhin_no, coefficient, created_date, created_tantou_id) VALUES (2881, '762466RA0A', 1, GETDATE(), 999);</v>
      </c>
    </row>
    <row r="3481" spans="26:27">
      <c r="Z3481">
        <v>1170</v>
      </c>
      <c r="AA3481" t="str">
        <f t="shared" si="26"/>
        <v>INSERT INTO UPK_IKOU.main_masters.mm_buhin_no (data_id, buhin_no, coefficient, created_date, created_tantou_id) VALUES (2882, '762476RA0A', 1, GETDATE(), 999);</v>
      </c>
    </row>
    <row r="3482" spans="26:27">
      <c r="Z3482">
        <v>1171</v>
      </c>
      <c r="AA3482" t="str">
        <f t="shared" si="26"/>
        <v>INSERT INTO UPK_IKOU.main_masters.mm_buhin_no (data_id, buhin_no, coefficient, created_date, created_tantou_id) VALUES (2883, '762471JA0A', 1, GETDATE(), 999);</v>
      </c>
    </row>
    <row r="3483" spans="26:27">
      <c r="Z3483">
        <v>1172</v>
      </c>
      <c r="AA3483" t="str">
        <f t="shared" si="26"/>
        <v>INSERT INTO UPK_IKOU.main_masters.mm_buhin_no (data_id, buhin_no, coefficient, created_date, created_tantou_id) VALUES (2884, '76247JG00A', 1, GETDATE(), 999);</v>
      </c>
    </row>
    <row r="3484" spans="26:27">
      <c r="Z3484">
        <v>1173</v>
      </c>
      <c r="AA3484" t="str">
        <f t="shared" si="26"/>
        <v>INSERT INTO UPK_IKOU.main_masters.mm_buhin_no (data_id, buhin_no, coefficient, created_date, created_tantou_id) VALUES (2885, '762621LA0A', 1, GETDATE(), 999);</v>
      </c>
    </row>
    <row r="3485" spans="26:27">
      <c r="Z3485">
        <v>1174</v>
      </c>
      <c r="AA3485" t="str">
        <f t="shared" si="26"/>
        <v>INSERT INTO UPK_IKOU.main_masters.mm_buhin_no (data_id, buhin_no, coefficient, created_date, created_tantou_id) VALUES (2886, '762624M400', 1, GETDATE(), 999);</v>
      </c>
    </row>
    <row r="3486" spans="26:27">
      <c r="Z3486">
        <v>1175</v>
      </c>
      <c r="AA3486" t="str">
        <f t="shared" si="26"/>
        <v>INSERT INTO UPK_IKOU.main_masters.mm_buhin_no (data_id, buhin_no, coefficient, created_date, created_tantou_id) VALUES (2887, '762624M710', 1, GETDATE(), 999);</v>
      </c>
    </row>
    <row r="3487" spans="26:27">
      <c r="Z3487">
        <v>1176</v>
      </c>
      <c r="AA3487" t="str">
        <f t="shared" si="26"/>
        <v>INSERT INTO UPK_IKOU.main_masters.mm_buhin_no (data_id, buhin_no, coefficient, created_date, created_tantou_id) VALUES (2888, '762631LA0A', 1, GETDATE(), 999);</v>
      </c>
    </row>
    <row r="3488" spans="26:27">
      <c r="Z3488">
        <v>1177</v>
      </c>
      <c r="AA3488" t="str">
        <f t="shared" si="26"/>
        <v>INSERT INTO UPK_IKOU.main_masters.mm_buhin_no (data_id, buhin_no, coefficient, created_date, created_tantou_id) VALUES (2889, '762634M400', 1, GETDATE(), 999);</v>
      </c>
    </row>
    <row r="3489" spans="26:27">
      <c r="Z3489">
        <v>1178</v>
      </c>
      <c r="AA3489" t="str">
        <f t="shared" si="26"/>
        <v>INSERT INTO UPK_IKOU.main_masters.mm_buhin_no (data_id, buhin_no, coefficient, created_date, created_tantou_id) VALUES (2890, '762634M710', 1, GETDATE(), 999);</v>
      </c>
    </row>
    <row r="3490" spans="26:27">
      <c r="Z3490">
        <v>1179</v>
      </c>
      <c r="AA3490" t="str">
        <f t="shared" si="26"/>
        <v>INSERT INTO UPK_IKOU.main_masters.mm_buhin_no (data_id, buhin_no, coefficient, created_date, created_tantou_id) VALUES (2891, '762723VA0A', 1, GETDATE(), 999);</v>
      </c>
    </row>
    <row r="3491" spans="26:27">
      <c r="Z3491">
        <v>1180</v>
      </c>
      <c r="AA3491" t="str">
        <f t="shared" si="26"/>
        <v>INSERT INTO UPK_IKOU.main_masters.mm_buhin_no (data_id, buhin_no, coefficient, created_date, created_tantou_id) VALUES (2892, '762724CC0A', 1, GETDATE(), 999);</v>
      </c>
    </row>
    <row r="3492" spans="26:27">
      <c r="Z3492">
        <v>1181</v>
      </c>
      <c r="AA3492" t="str">
        <f t="shared" si="26"/>
        <v>INSERT INTO UPK_IKOU.main_masters.mm_buhin_no (data_id, buhin_no, coefficient, created_date, created_tantou_id) VALUES (2893, '762724M400', 1, GETDATE(), 999);</v>
      </c>
    </row>
    <row r="3493" spans="26:27">
      <c r="Z3493">
        <v>1182</v>
      </c>
      <c r="AA3493" t="str">
        <f t="shared" si="26"/>
        <v>INSERT INTO UPK_IKOU.main_masters.mm_buhin_no (data_id, buhin_no, coefficient, created_date, created_tantou_id) VALUES (2894, '762724M500', 1, GETDATE(), 999);</v>
      </c>
    </row>
    <row r="3494" spans="26:27">
      <c r="Z3494">
        <v>1183</v>
      </c>
      <c r="AA3494" t="str">
        <f t="shared" si="26"/>
        <v>INSERT INTO UPK_IKOU.main_masters.mm_buhin_no (data_id, buhin_no, coefficient, created_date, created_tantou_id) VALUES (2895, '76272JM00A', 1, GETDATE(), 999);</v>
      </c>
    </row>
    <row r="3495" spans="26:27">
      <c r="Z3495">
        <v>1184</v>
      </c>
      <c r="AA3495" t="str">
        <f t="shared" si="26"/>
        <v>INSERT INTO UPK_IKOU.main_masters.mm_buhin_no (data_id, buhin_no, coefficient, created_date, created_tantou_id) VALUES (2896, '762721LA0A', 1, GETDATE(), 999);</v>
      </c>
    </row>
    <row r="3496" spans="26:27">
      <c r="Z3496">
        <v>1185</v>
      </c>
      <c r="AA3496" t="str">
        <f t="shared" si="26"/>
        <v>INSERT INTO UPK_IKOU.main_masters.mm_buhin_no (data_id, buhin_no, coefficient, created_date, created_tantou_id) VALUES (2897, '762731LA0A', 1, GETDATE(), 999);</v>
      </c>
    </row>
    <row r="3497" spans="26:27">
      <c r="Z3497">
        <v>1186</v>
      </c>
      <c r="AA3497" t="str">
        <f t="shared" si="26"/>
        <v>INSERT INTO UPK_IKOU.main_masters.mm_buhin_no (data_id, buhin_no, coefficient, created_date, created_tantou_id) VALUES (2898, '76272JN20A', 1, GETDATE(), 999);</v>
      </c>
    </row>
    <row r="3498" spans="26:27">
      <c r="Z3498">
        <v>1187</v>
      </c>
      <c r="AA3498" t="str">
        <f t="shared" si="26"/>
        <v>INSERT INTO UPK_IKOU.main_masters.mm_buhin_no (data_id, buhin_no, coefficient, created_date, created_tantou_id) VALUES (2899, '76273JN20A', 1, GETDATE(), 999);</v>
      </c>
    </row>
    <row r="3499" spans="26:27">
      <c r="Z3499">
        <v>1188</v>
      </c>
      <c r="AA3499" t="str">
        <f t="shared" si="26"/>
        <v>INSERT INTO UPK_IKOU.main_masters.mm_buhin_no (data_id, buhin_no, coefficient, created_date, created_tantou_id) VALUES (2900, '76272JN20A-E', 1, GETDATE(), 999);</v>
      </c>
    </row>
    <row r="3500" spans="26:27">
      <c r="Z3500">
        <v>1189</v>
      </c>
      <c r="AA3500" t="str">
        <f t="shared" si="26"/>
        <v>INSERT INTO UPK_IKOU.main_masters.mm_buhin_no (data_id, buhin_no, coefficient, created_date, created_tantou_id) VALUES (2901, '76273JN20A-E', 1, GETDATE(), 999);</v>
      </c>
    </row>
    <row r="3501" spans="26:27">
      <c r="Z3501">
        <v>1190</v>
      </c>
      <c r="AA3501" t="str">
        <f t="shared" si="26"/>
        <v>INSERT INTO UPK_IKOU.main_masters.mm_buhin_no (data_id, buhin_no, coefficient, created_date, created_tantou_id) VALUES (2902, '762733VA0A', 1, GETDATE(), 999);</v>
      </c>
    </row>
    <row r="3502" spans="26:27">
      <c r="Z3502">
        <v>1191</v>
      </c>
      <c r="AA3502" t="str">
        <f t="shared" si="26"/>
        <v>INSERT INTO UPK_IKOU.main_masters.mm_buhin_no (data_id, buhin_no, coefficient, created_date, created_tantou_id) VALUES (2903, '762734CC0A', 1, GETDATE(), 999);</v>
      </c>
    </row>
    <row r="3503" spans="26:27">
      <c r="Z3503">
        <v>1192</v>
      </c>
      <c r="AA3503" t="str">
        <f t="shared" si="26"/>
        <v>INSERT INTO UPK_IKOU.main_masters.mm_buhin_no (data_id, buhin_no, coefficient, created_date, created_tantou_id) VALUES (2904, '762734M400', 1, GETDATE(), 999);</v>
      </c>
    </row>
    <row r="3504" spans="26:27">
      <c r="Z3504">
        <v>1193</v>
      </c>
      <c r="AA3504" t="str">
        <f t="shared" si="26"/>
        <v>INSERT INTO UPK_IKOU.main_masters.mm_buhin_no (data_id, buhin_no, coefficient, created_date, created_tantou_id) VALUES (2905, '762734M500', 1, GETDATE(), 999);</v>
      </c>
    </row>
    <row r="3505" spans="26:27">
      <c r="Z3505">
        <v>1194</v>
      </c>
      <c r="AA3505" t="str">
        <f t="shared" si="26"/>
        <v>INSERT INTO UPK_IKOU.main_masters.mm_buhin_no (data_id, buhin_no, coefficient, created_date, created_tantou_id) VALUES (2906, '76273JM00A', 1, GETDATE(), 999);</v>
      </c>
    </row>
    <row r="3506" spans="26:27">
      <c r="Z3506">
        <v>1195</v>
      </c>
      <c r="AA3506" t="str">
        <f t="shared" si="26"/>
        <v>INSERT INTO UPK_IKOU.main_masters.mm_buhin_no (data_id, buhin_no, coefficient, created_date, created_tantou_id) VALUES (2907, '762748H300', 1, GETDATE(), 999);</v>
      </c>
    </row>
    <row r="3507" spans="26:27">
      <c r="Z3507">
        <v>1196</v>
      </c>
      <c r="AA3507" t="str">
        <f t="shared" si="26"/>
        <v>INSERT INTO UPK_IKOU.main_masters.mm_buhin_no (data_id, buhin_no, coefficient, created_date, created_tantou_id) VALUES (2908, '762758H300', 1, GETDATE(), 999);</v>
      </c>
    </row>
    <row r="3508" spans="26:27">
      <c r="Z3508">
        <v>1197</v>
      </c>
      <c r="AA3508" t="str">
        <f t="shared" si="26"/>
        <v>INSERT INTO UPK_IKOU.main_masters.mm_buhin_no (data_id, buhin_no, coefficient, created_date, created_tantou_id) VALUES (2909, '762988H300', 1, GETDATE(), 999);</v>
      </c>
    </row>
    <row r="3509" spans="26:27">
      <c r="Z3509">
        <v>1198</v>
      </c>
      <c r="AA3509" t="str">
        <f t="shared" si="26"/>
        <v>INSERT INTO UPK_IKOU.main_masters.mm_buhin_no (data_id, buhin_no, coefficient, created_date, created_tantou_id) VALUES (2910, '762998H300', 1, GETDATE(), 999);</v>
      </c>
    </row>
    <row r="3510" spans="26:27">
      <c r="Z3510">
        <v>1199</v>
      </c>
      <c r="AA3510" t="str">
        <f t="shared" si="26"/>
        <v>INSERT INTO UPK_IKOU.main_masters.mm_buhin_no (data_id, buhin_no, coefficient, created_date, created_tantou_id) VALUES (2911, '762A21JA0A', 1, GETDATE(), 999);</v>
      </c>
    </row>
    <row r="3511" spans="26:27">
      <c r="Z3511">
        <v>1200</v>
      </c>
      <c r="AA3511" t="str">
        <f t="shared" si="26"/>
        <v>INSERT INTO UPK_IKOU.main_masters.mm_buhin_no (data_id, buhin_no, coefficient, created_date, created_tantou_id) VALUES (2912, '762A31JA0A', 1, GETDATE(), 999);</v>
      </c>
    </row>
    <row r="3512" spans="26:27">
      <c r="Z3512">
        <v>1201</v>
      </c>
      <c r="AA3512" t="str">
        <f t="shared" si="26"/>
        <v>INSERT INTO UPK_IKOU.main_masters.mm_buhin_no (data_id, buhin_no, coefficient, created_date, created_tantou_id) VALUES (2913, '763124CC0A', 1, GETDATE(), 999);</v>
      </c>
    </row>
    <row r="3513" spans="26:27">
      <c r="Z3513">
        <v>1202</v>
      </c>
      <c r="AA3513" t="str">
        <f t="shared" si="26"/>
        <v>INSERT INTO UPK_IKOU.main_masters.mm_buhin_no (data_id, buhin_no, coefficient, created_date, created_tantou_id) VALUES (2914, '763134CC0A', 1, GETDATE(), 999);</v>
      </c>
    </row>
    <row r="3514" spans="26:27">
      <c r="Z3514">
        <v>1203</v>
      </c>
      <c r="AA3514" t="str">
        <f t="shared" si="26"/>
        <v>INSERT INTO UPK_IKOU.main_masters.mm_buhin_no (data_id, buhin_no, coefficient, created_date, created_tantou_id) VALUES (2915, '76316JN20A', 1, GETDATE(), 999);</v>
      </c>
    </row>
    <row r="3515" spans="26:27">
      <c r="Z3515">
        <v>1204</v>
      </c>
      <c r="AA3515" t="str">
        <f t="shared" si="26"/>
        <v>INSERT INTO UPK_IKOU.main_masters.mm_buhin_no (data_id, buhin_no, coefficient, created_date, created_tantou_id) VALUES (2916, '763163VA0A', 1, GETDATE(), 999);</v>
      </c>
    </row>
    <row r="3516" spans="26:27">
      <c r="Z3516">
        <v>1205</v>
      </c>
      <c r="AA3516" t="str">
        <f t="shared" si="26"/>
        <v>INSERT INTO UPK_IKOU.main_masters.mm_buhin_no (data_id, buhin_no, coefficient, created_date, created_tantou_id) VALUES (2917, '763173VA0A', 1, GETDATE(), 999);</v>
      </c>
    </row>
    <row r="3517" spans="26:27">
      <c r="Z3517">
        <v>1206</v>
      </c>
      <c r="AA3517" t="str">
        <f t="shared" si="26"/>
        <v>INSERT INTO UPK_IKOU.main_masters.mm_buhin_no (data_id, buhin_no, coefficient, created_date, created_tantou_id) VALUES (2918, '763164M400', 1, GETDATE(), 999);</v>
      </c>
    </row>
    <row r="3518" spans="26:27">
      <c r="Z3518">
        <v>1207</v>
      </c>
      <c r="AA3518" t="str">
        <f t="shared" si="26"/>
        <v>INSERT INTO UPK_IKOU.main_masters.mm_buhin_no (data_id, buhin_no, coefficient, created_date, created_tantou_id) VALUES (2919, '763174M400', 1, GETDATE(), 999);</v>
      </c>
    </row>
    <row r="3519" spans="26:27">
      <c r="Z3519">
        <v>1208</v>
      </c>
      <c r="AA3519" t="str">
        <f t="shared" si="26"/>
        <v>INSERT INTO UPK_IKOU.main_masters.mm_buhin_no (data_id, buhin_no, coefficient, created_date, created_tantou_id) VALUES (2920, '763164M500', 1, GETDATE(), 999);</v>
      </c>
    </row>
    <row r="3520" spans="26:27">
      <c r="Z3520">
        <v>1209</v>
      </c>
      <c r="AA3520" t="str">
        <f t="shared" si="26"/>
        <v>INSERT INTO UPK_IKOU.main_masters.mm_buhin_no (data_id, buhin_no, coefficient, created_date, created_tantou_id) VALUES (2921, '763174M500', 1, GETDATE(), 999);</v>
      </c>
    </row>
    <row r="3521" spans="26:27">
      <c r="Z3521">
        <v>1210</v>
      </c>
      <c r="AA3521" t="str">
        <f t="shared" si="26"/>
        <v>INSERT INTO UPK_IKOU.main_masters.mm_buhin_no (data_id, buhin_no, coefficient, created_date, created_tantou_id) VALUES (2922, '763164M500-B', 1, GETDATE(), 999);</v>
      </c>
    </row>
    <row r="3522" spans="26:27">
      <c r="Z3522">
        <v>1211</v>
      </c>
      <c r="AA3522" t="str">
        <f t="shared" si="26"/>
        <v>INSERT INTO UPK_IKOU.main_masters.mm_buhin_no (data_id, buhin_no, coefficient, created_date, created_tantou_id) VALUES (2923, '763174M500-B', 1, GETDATE(), 999);</v>
      </c>
    </row>
    <row r="3523" spans="26:27">
      <c r="Z3523">
        <v>1212</v>
      </c>
      <c r="AA3523" t="str">
        <f t="shared" si="26"/>
        <v>INSERT INTO UPK_IKOU.main_masters.mm_buhin_no (data_id, buhin_no, coefficient, created_date, created_tantou_id) VALUES (2924, '76317JN20A', 1, GETDATE(), 999);</v>
      </c>
    </row>
    <row r="3524" spans="26:27">
      <c r="Z3524">
        <v>1213</v>
      </c>
      <c r="AA3524" t="str">
        <f t="shared" si="26"/>
        <v>INSERT INTO UPK_IKOU.main_masters.mm_buhin_no (data_id, buhin_no, coefficient, created_date, created_tantou_id) VALUES (2925, '763201JA0A', 1, GETDATE(), 999);</v>
      </c>
    </row>
    <row r="3525" spans="26:27">
      <c r="Z3525">
        <v>1214</v>
      </c>
      <c r="AA3525" t="str">
        <f t="shared" si="26"/>
        <v>INSERT INTO UPK_IKOU.main_masters.mm_buhin_no (data_id, buhin_no, coefficient, created_date, created_tantou_id) VALUES (2926, '763211JA0A', 1, GETDATE(), 999);</v>
      </c>
    </row>
    <row r="3526" spans="26:27">
      <c r="Z3526">
        <v>1215</v>
      </c>
      <c r="AA3526" t="str">
        <f t="shared" si="26"/>
        <v>INSERT INTO UPK_IKOU.main_masters.mm_buhin_no (data_id, buhin_no, coefficient, created_date, created_tantou_id) VALUES (2927, '763203VA0B', 1, GETDATE(), 999);</v>
      </c>
    </row>
    <row r="3527" spans="26:27">
      <c r="Z3527">
        <v>1216</v>
      </c>
      <c r="AA3527" t="str">
        <f t="shared" si="26"/>
        <v>INSERT INTO UPK_IKOU.main_masters.mm_buhin_no (data_id, buhin_no, coefficient, created_date, created_tantou_id) VALUES (2928, '763213VA0B', 1, GETDATE(), 999);</v>
      </c>
    </row>
    <row r="3528" spans="26:27">
      <c r="Z3528">
        <v>1217</v>
      </c>
      <c r="AA3528" t="str">
        <f t="shared" si="26"/>
        <v>INSERT INTO UPK_IKOU.main_masters.mm_buhin_no (data_id, buhin_no, coefficient, created_date, created_tantou_id) VALUES (2929, '763203XA0A', 1, GETDATE(), 999);</v>
      </c>
    </row>
    <row r="3529" spans="26:27">
      <c r="Z3529">
        <v>1218</v>
      </c>
      <c r="AA3529" t="str">
        <f t="shared" ref="AA3529:AA3592" si="27">$Y$2310&amp;AA1809&amp;", '"&amp;TRIM(AB1809)&amp;"', "&amp;AC1809&amp;", GETDATE(), 999);"</f>
        <v>INSERT INTO UPK_IKOU.main_masters.mm_buhin_no (data_id, buhin_no, coefficient, created_date, created_tantou_id) VALUES (2930, '763213XA0A', 1, GETDATE(), 999);</v>
      </c>
    </row>
    <row r="3530" spans="26:27">
      <c r="Z3530">
        <v>1219</v>
      </c>
      <c r="AA3530" t="str">
        <f t="shared" si="27"/>
        <v>INSERT INTO UPK_IKOU.main_masters.mm_buhin_no (data_id, buhin_no, coefficient, created_date, created_tantou_id) VALUES (2931, '763204M510', 1, GETDATE(), 999);</v>
      </c>
    </row>
    <row r="3531" spans="26:27">
      <c r="Z3531">
        <v>1220</v>
      </c>
      <c r="AA3531" t="str">
        <f t="shared" si="27"/>
        <v>INSERT INTO UPK_IKOU.main_masters.mm_buhin_no (data_id, buhin_no, coefficient, created_date, created_tantou_id) VALUES (2932, '763214M510', 1, GETDATE(), 999);</v>
      </c>
    </row>
    <row r="3532" spans="26:27">
      <c r="Z3532">
        <v>1221</v>
      </c>
      <c r="AA3532" t="str">
        <f t="shared" si="27"/>
        <v>INSERT INTO UPK_IKOU.main_masters.mm_buhin_no (data_id, buhin_no, coefficient, created_date, created_tantou_id) VALUES (2933, '76320JM00A', 1, GETDATE(), 999);</v>
      </c>
    </row>
    <row r="3533" spans="26:27">
      <c r="Z3533">
        <v>1222</v>
      </c>
      <c r="AA3533" t="str">
        <f t="shared" si="27"/>
        <v>INSERT INTO UPK_IKOU.main_masters.mm_buhin_no (data_id, buhin_no, coefficient, created_date, created_tantou_id) VALUES (2934, '76321JM00A', 1, GETDATE(), 999);</v>
      </c>
    </row>
    <row r="3534" spans="26:27">
      <c r="Z3534">
        <v>1223</v>
      </c>
      <c r="AA3534" t="str">
        <f t="shared" si="27"/>
        <v>INSERT INTO UPK_IKOU.main_masters.mm_buhin_no (data_id, buhin_no, coefficient, created_date, created_tantou_id) VALUES (2935, '763321VA0A', 1, GETDATE(), 999);</v>
      </c>
    </row>
    <row r="3535" spans="26:27">
      <c r="Z3535">
        <v>1224</v>
      </c>
      <c r="AA3535" t="str">
        <f t="shared" si="27"/>
        <v>INSERT INTO UPK_IKOU.main_masters.mm_buhin_no (data_id, buhin_no, coefficient, created_date, created_tantou_id) VALUES (2936, '763331VA0A', 1, GETDATE(), 999);</v>
      </c>
    </row>
    <row r="3536" spans="26:27">
      <c r="Z3536">
        <v>1225</v>
      </c>
      <c r="AA3536" t="str">
        <f t="shared" si="27"/>
        <v>INSERT INTO UPK_IKOU.main_masters.mm_buhin_no (data_id, buhin_no, coefficient, created_date, created_tantou_id) VALUES (2937, '763321VA0B', 1, GETDATE(), 999);</v>
      </c>
    </row>
    <row r="3537" spans="26:27">
      <c r="Z3537">
        <v>1226</v>
      </c>
      <c r="AA3537" t="str">
        <f t="shared" si="27"/>
        <v>INSERT INTO UPK_IKOU.main_masters.mm_buhin_no (data_id, buhin_no, coefficient, created_date, created_tantou_id) VALUES (2938, '763331VA0B', 1, GETDATE(), 999);</v>
      </c>
    </row>
    <row r="3538" spans="26:27">
      <c r="Z3538">
        <v>1227</v>
      </c>
      <c r="AA3538" t="str">
        <f t="shared" si="27"/>
        <v>INSERT INTO UPK_IKOU.main_masters.mm_buhin_no (data_id, buhin_no, coefficient, created_date, created_tantou_id) VALUES (2939, '763323VA0A', 1, GETDATE(), 999);</v>
      </c>
    </row>
    <row r="3539" spans="26:27">
      <c r="Z3539">
        <v>1228</v>
      </c>
      <c r="AA3539" t="str">
        <f t="shared" si="27"/>
        <v>INSERT INTO UPK_IKOU.main_masters.mm_buhin_no (data_id, buhin_no, coefficient, created_date, created_tantou_id) VALUES (2940, '763333VA0A', 1, GETDATE(), 999);</v>
      </c>
    </row>
    <row r="3540" spans="26:27">
      <c r="Z3540">
        <v>1229</v>
      </c>
      <c r="AA3540" t="str">
        <f t="shared" si="27"/>
        <v>INSERT INTO UPK_IKOU.main_masters.mm_buhin_no (data_id, buhin_no, coefficient, created_date, created_tantou_id) VALUES (2941, '763323XC0A', 1, GETDATE(), 999);</v>
      </c>
    </row>
    <row r="3541" spans="26:27">
      <c r="Z3541">
        <v>1230</v>
      </c>
      <c r="AA3541" t="str">
        <f t="shared" si="27"/>
        <v>INSERT INTO UPK_IKOU.main_masters.mm_buhin_no (data_id, buhin_no, coefficient, created_date, created_tantou_id) VALUES (2942, '763333XC0A', 1, GETDATE(), 999);</v>
      </c>
    </row>
    <row r="3542" spans="26:27">
      <c r="Z3542">
        <v>1231</v>
      </c>
      <c r="AA3542" t="str">
        <f t="shared" si="27"/>
        <v>INSERT INTO UPK_IKOU.main_masters.mm_buhin_no (data_id, buhin_no, coefficient, created_date, created_tantou_id) VALUES (2943, '763324CC1A', 1, GETDATE(), 999);</v>
      </c>
    </row>
    <row r="3543" spans="26:27">
      <c r="Z3543">
        <v>1232</v>
      </c>
      <c r="AA3543" t="str">
        <f t="shared" si="27"/>
        <v>INSERT INTO UPK_IKOU.main_masters.mm_buhin_no (data_id, buhin_no, coefficient, created_date, created_tantou_id) VALUES (2944, '763334CC1A', 1, GETDATE(), 999);</v>
      </c>
    </row>
    <row r="3544" spans="26:27">
      <c r="Z3544">
        <v>1233</v>
      </c>
      <c r="AA3544" t="str">
        <f t="shared" si="27"/>
        <v>INSERT INTO UPK_IKOU.main_masters.mm_buhin_no (data_id, buhin_no, coefficient, created_date, created_tantou_id) VALUES (2945, '763403VA0A', 1, GETDATE(), 999);</v>
      </c>
    </row>
    <row r="3545" spans="26:27">
      <c r="Z3545">
        <v>1234</v>
      </c>
      <c r="AA3545" t="str">
        <f t="shared" si="27"/>
        <v>INSERT INTO UPK_IKOU.main_masters.mm_buhin_no (data_id, buhin_no, coefficient, created_date, created_tantou_id) VALUES (2946, '763413VA0A', 1, GETDATE(), 999);</v>
      </c>
    </row>
    <row r="3546" spans="26:27">
      <c r="Z3546">
        <v>1235</v>
      </c>
      <c r="AA3546" t="str">
        <f t="shared" si="27"/>
        <v>INSERT INTO UPK_IKOU.main_masters.mm_buhin_no (data_id, buhin_no, coefficient, created_date, created_tantou_id) VALUES (2947, '7635201G00', 1, GETDATE(), 999);</v>
      </c>
    </row>
    <row r="3547" spans="26:27">
      <c r="Z3547">
        <v>1236</v>
      </c>
      <c r="AA3547" t="str">
        <f t="shared" si="27"/>
        <v>INSERT INTO UPK_IKOU.main_masters.mm_buhin_no (data_id, buhin_no, coefficient, created_date, created_tantou_id) VALUES (2948, '7635301G00', 1, GETDATE(), 999);</v>
      </c>
    </row>
    <row r="3548" spans="26:27">
      <c r="Z3548">
        <v>1237</v>
      </c>
      <c r="AA3548" t="str">
        <f t="shared" si="27"/>
        <v>INSERT INTO UPK_IKOU.main_masters.mm_buhin_no (data_id, buhin_no, coefficient, created_date, created_tantou_id) VALUES (2949, '763525TA1A', 1, GETDATE(), 999);</v>
      </c>
    </row>
    <row r="3549" spans="26:27">
      <c r="Z3549">
        <v>1238</v>
      </c>
      <c r="AA3549" t="str">
        <f t="shared" si="27"/>
        <v>INSERT INTO UPK_IKOU.main_masters.mm_buhin_no (data_id, buhin_no, coefficient, created_date, created_tantou_id) VALUES (2950, '763535TA1A', 1, GETDATE(), 999);</v>
      </c>
    </row>
    <row r="3550" spans="26:27">
      <c r="Z3550">
        <v>1239</v>
      </c>
      <c r="AA3550" t="str">
        <f t="shared" si="27"/>
        <v>INSERT INTO UPK_IKOU.main_masters.mm_buhin_no (data_id, buhin_no, coefficient, created_date, created_tantou_id) VALUES (2951, '763661VA0A', 1, GETDATE(), 999);</v>
      </c>
    </row>
    <row r="3551" spans="26:27">
      <c r="Z3551">
        <v>1240</v>
      </c>
      <c r="AA3551" t="str">
        <f t="shared" si="27"/>
        <v>INSERT INTO UPK_IKOU.main_masters.mm_buhin_no (data_id, buhin_no, coefficient, created_date, created_tantou_id) VALUES (2952, '763671VA0A', 1, GETDATE(), 999);</v>
      </c>
    </row>
    <row r="3552" spans="26:27">
      <c r="Z3552">
        <v>1241</v>
      </c>
      <c r="AA3552" t="str">
        <f t="shared" si="27"/>
        <v>INSERT INTO UPK_IKOU.main_masters.mm_buhin_no (data_id, buhin_no, coefficient, created_date, created_tantou_id) VALUES (2953, '763661VA0A-E', 1, GETDATE(), 999);</v>
      </c>
    </row>
    <row r="3553" spans="26:27">
      <c r="Z3553">
        <v>1242</v>
      </c>
      <c r="AA3553" t="str">
        <f t="shared" si="27"/>
        <v>INSERT INTO UPK_IKOU.main_masters.mm_buhin_no (data_id, buhin_no, coefficient, created_date, created_tantou_id) VALUES (2954, '763671VA0A-E', 1, GETDATE(), 999);</v>
      </c>
    </row>
    <row r="3554" spans="26:27">
      <c r="Z3554">
        <v>1243</v>
      </c>
      <c r="AA3554" t="str">
        <f t="shared" si="27"/>
        <v>INSERT INTO UPK_IKOU.main_masters.mm_buhin_no (data_id, buhin_no, coefficient, created_date, created_tantou_id) VALUES (2955, '763723XB0AUF', 1, GETDATE(), 999);</v>
      </c>
    </row>
    <row r="3555" spans="26:27">
      <c r="Z3555">
        <v>1244</v>
      </c>
      <c r="AA3555" t="str">
        <f t="shared" si="27"/>
        <v>INSERT INTO UPK_IKOU.main_masters.mm_buhin_no (data_id, buhin_no, coefficient, created_date, created_tantou_id) VALUES (2956, '763723XD3A', 1, GETDATE(), 999);</v>
      </c>
    </row>
    <row r="3556" spans="26:27">
      <c r="Z3556">
        <v>1245</v>
      </c>
      <c r="AA3556" t="str">
        <f t="shared" si="27"/>
        <v>INSERT INTO UPK_IKOU.main_masters.mm_buhin_no (data_id, buhin_no, coefficient, created_date, created_tantou_id) VALUES (2957, '763733XB0AUF', 1, GETDATE(), 999);</v>
      </c>
    </row>
    <row r="3557" spans="26:27">
      <c r="Z3557">
        <v>1246</v>
      </c>
      <c r="AA3557" t="str">
        <f t="shared" si="27"/>
        <v>INSERT INTO UPK_IKOU.main_masters.mm_buhin_no (data_id, buhin_no, coefficient, created_date, created_tantou_id) VALUES (2958, '763733XD3A', 1, GETDATE(), 999);</v>
      </c>
    </row>
    <row r="3558" spans="26:27">
      <c r="Z3558">
        <v>1247</v>
      </c>
      <c r="AA3558" t="str">
        <f t="shared" si="27"/>
        <v>INSERT INTO UPK_IKOU.main_masters.mm_buhin_no (data_id, buhin_no, coefficient, created_date, created_tantou_id) VALUES (2959, '763733YF3A', 1, GETDATE(), 999);</v>
      </c>
    </row>
    <row r="3559" spans="26:27">
      <c r="Z3559">
        <v>1248</v>
      </c>
      <c r="AA3559" t="str">
        <f t="shared" si="27"/>
        <v>INSERT INTO UPK_IKOU.main_masters.mm_buhin_no (data_id, buhin_no, coefficient, created_date, created_tantou_id) VALUES (2960, '763733YF3A-B', 1, GETDATE(), 999);</v>
      </c>
    </row>
    <row r="3560" spans="26:27">
      <c r="Z3560">
        <v>1249</v>
      </c>
      <c r="AA3560" t="str">
        <f t="shared" si="27"/>
        <v>INSERT INTO UPK_IKOU.main_masters.mm_buhin_no (data_id, buhin_no, coefficient, created_date, created_tantou_id) VALUES (2961, '763963XD0A', 1, GETDATE(), 999);</v>
      </c>
    </row>
    <row r="3561" spans="26:27">
      <c r="Z3561">
        <v>1250</v>
      </c>
      <c r="AA3561" t="str">
        <f t="shared" si="27"/>
        <v>INSERT INTO UPK_IKOU.main_masters.mm_buhin_no (data_id, buhin_no, coefficient, created_date, created_tantou_id) VALUES (2962, '763973XC9A', 1, GETDATE(), 999);</v>
      </c>
    </row>
    <row r="3562" spans="26:27">
      <c r="Z3562">
        <v>1251</v>
      </c>
      <c r="AA3562" t="str">
        <f t="shared" si="27"/>
        <v>INSERT INTO UPK_IKOU.main_masters.mm_buhin_no (data_id, buhin_no, coefficient, created_date, created_tantou_id) VALUES (2963, '763973XD0A', 1, GETDATE(), 999);</v>
      </c>
    </row>
    <row r="3563" spans="26:27">
      <c r="Z3563">
        <v>1252</v>
      </c>
      <c r="AA3563" t="str">
        <f t="shared" si="27"/>
        <v>INSERT INTO UPK_IKOU.main_masters.mm_buhin_no (data_id, buhin_no, coefficient, created_date, created_tantou_id) VALUES (2964, '763973YF0A', 1, GETDATE(), 999);</v>
      </c>
    </row>
    <row r="3564" spans="26:27">
      <c r="Z3564">
        <v>1253</v>
      </c>
      <c r="AA3564" t="str">
        <f t="shared" si="27"/>
        <v>INSERT INTO UPK_IKOU.main_masters.mm_buhin_no (data_id, buhin_no, coefficient, created_date, created_tantou_id) VALUES (2965, '763973YF0A-B', 1, GETDATE(), 999);</v>
      </c>
    </row>
    <row r="3565" spans="26:27">
      <c r="Z3565">
        <v>1254</v>
      </c>
      <c r="AA3565" t="str">
        <f t="shared" si="27"/>
        <v>INSERT INTO UPK_IKOU.main_masters.mm_buhin_no (data_id, buhin_no, coefficient, created_date, created_tantou_id) VALUES (2966, '764261LA0A', 1, GETDATE(), 999);</v>
      </c>
    </row>
    <row r="3566" spans="26:27">
      <c r="Z3566">
        <v>1255</v>
      </c>
      <c r="AA3566" t="str">
        <f t="shared" si="27"/>
        <v>INSERT INTO UPK_IKOU.main_masters.mm_buhin_no (data_id, buhin_no, coefficient, created_date, created_tantou_id) VALUES (2967, '764264CC0A', 1, GETDATE(), 999);</v>
      </c>
    </row>
    <row r="3567" spans="26:27">
      <c r="Z3567">
        <v>1256</v>
      </c>
      <c r="AA3567" t="str">
        <f t="shared" si="27"/>
        <v>INSERT INTO UPK_IKOU.main_masters.mm_buhin_no (data_id, buhin_no, coefficient, created_date, created_tantou_id) VALUES (2968, '764268H300', 1, GETDATE(), 999);</v>
      </c>
    </row>
    <row r="3568" spans="26:27">
      <c r="Z3568">
        <v>1257</v>
      </c>
      <c r="AA3568" t="str">
        <f t="shared" si="27"/>
        <v>INSERT INTO UPK_IKOU.main_masters.mm_buhin_no (data_id, buhin_no, coefficient, created_date, created_tantou_id) VALUES (2969, '76426JN20A', 1, GETDATE(), 999);</v>
      </c>
    </row>
    <row r="3569" spans="26:27">
      <c r="Z3569">
        <v>1258</v>
      </c>
      <c r="AA3569" t="str">
        <f t="shared" si="27"/>
        <v>INSERT INTO UPK_IKOU.main_masters.mm_buhin_no (data_id, buhin_no, coefficient, created_date, created_tantou_id) VALUES (2970, '764271LA0A', 1, GETDATE(), 999);</v>
      </c>
    </row>
    <row r="3570" spans="26:27">
      <c r="Z3570">
        <v>1259</v>
      </c>
      <c r="AA3570" t="str">
        <f t="shared" si="27"/>
        <v>INSERT INTO UPK_IKOU.main_masters.mm_buhin_no (data_id, buhin_no, coefficient, created_date, created_tantou_id) VALUES (2971, '764274CC0A', 1, GETDATE(), 999);</v>
      </c>
    </row>
    <row r="3571" spans="26:27">
      <c r="Z3571">
        <v>1260</v>
      </c>
      <c r="AA3571" t="str">
        <f t="shared" si="27"/>
        <v>INSERT INTO UPK_IKOU.main_masters.mm_buhin_no (data_id, buhin_no, coefficient, created_date, created_tantou_id) VALUES (2972, '764278H300', 1, GETDATE(), 999);</v>
      </c>
    </row>
    <row r="3572" spans="26:27">
      <c r="Z3572">
        <v>1261</v>
      </c>
      <c r="AA3572" t="str">
        <f t="shared" si="27"/>
        <v>INSERT INTO UPK_IKOU.main_masters.mm_buhin_no (data_id, buhin_no, coefficient, created_date, created_tantou_id) VALUES (2973, '76427JN20A', 1, GETDATE(), 999);</v>
      </c>
    </row>
    <row r="3573" spans="26:27">
      <c r="Z3573">
        <v>1262</v>
      </c>
      <c r="AA3573" t="str">
        <f t="shared" si="27"/>
        <v>INSERT INTO UPK_IKOU.main_masters.mm_buhin_no (data_id, buhin_no, coefficient, created_date, created_tantou_id) VALUES (2974, '764288H300', 1, GETDATE(), 999);</v>
      </c>
    </row>
    <row r="3574" spans="26:27">
      <c r="Z3574">
        <v>1263</v>
      </c>
      <c r="AA3574" t="str">
        <f t="shared" si="27"/>
        <v>INSERT INTO UPK_IKOU.main_masters.mm_buhin_no (data_id, buhin_no, coefficient, created_date, created_tantou_id) VALUES (2975, '764281JA0A', 1, GETDATE(), 999);</v>
      </c>
    </row>
    <row r="3575" spans="26:27">
      <c r="Z3575">
        <v>1264</v>
      </c>
      <c r="AA3575" t="str">
        <f t="shared" si="27"/>
        <v>INSERT INTO UPK_IKOU.main_masters.mm_buhin_no (data_id, buhin_no, coefficient, created_date, created_tantou_id) VALUES (2976, '764291JA0A', 1, GETDATE(), 999);</v>
      </c>
    </row>
    <row r="3576" spans="26:27">
      <c r="Z3576">
        <v>1265</v>
      </c>
      <c r="AA3576" t="str">
        <f t="shared" si="27"/>
        <v>INSERT INTO UPK_IKOU.main_masters.mm_buhin_no (data_id, buhin_no, coefficient, created_date, created_tantou_id) VALUES (2977, '76428JN20A', 1, GETDATE(), 999);</v>
      </c>
    </row>
    <row r="3577" spans="26:27">
      <c r="Z3577">
        <v>1266</v>
      </c>
      <c r="AA3577" t="str">
        <f t="shared" si="27"/>
        <v>INSERT INTO UPK_IKOU.main_masters.mm_buhin_no (data_id, buhin_no, coefficient, created_date, created_tantou_id) VALUES (2978, '76429JN20A', 1, GETDATE(), 999);</v>
      </c>
    </row>
    <row r="3578" spans="26:27">
      <c r="Z3578">
        <v>1267</v>
      </c>
      <c r="AA3578" t="str">
        <f t="shared" si="27"/>
        <v>INSERT INTO UPK_IKOU.main_masters.mm_buhin_no (data_id, buhin_no, coefficient, created_date, created_tantou_id) VALUES (2979, '764298H300', 1, GETDATE(), 999);</v>
      </c>
    </row>
    <row r="3579" spans="26:27">
      <c r="Z3579">
        <v>1268</v>
      </c>
      <c r="AA3579" t="str">
        <f t="shared" si="27"/>
        <v>INSERT INTO UPK_IKOU.main_masters.mm_buhin_no (data_id, buhin_no, coefficient, created_date, created_tantou_id) VALUES (2980, '764521GR0A', 1, GETDATE(), 999);</v>
      </c>
    </row>
    <row r="3580" spans="26:27">
      <c r="Z3580">
        <v>1269</v>
      </c>
      <c r="AA3580" t="str">
        <f t="shared" si="27"/>
        <v>INSERT INTO UPK_IKOU.main_masters.mm_buhin_no (data_id, buhin_no, coefficient, created_date, created_tantou_id) VALUES (2981, '764521LA0A', 1, GETDATE(), 999);</v>
      </c>
    </row>
    <row r="3581" spans="26:27">
      <c r="Z3581">
        <v>1270</v>
      </c>
      <c r="AA3581" t="str">
        <f t="shared" si="27"/>
        <v>INSERT INTO UPK_IKOU.main_masters.mm_buhin_no (data_id, buhin_no, coefficient, created_date, created_tantou_id) VALUES (2982, '764523VA0A', 1, GETDATE(), 999);</v>
      </c>
    </row>
    <row r="3582" spans="26:27">
      <c r="Z3582">
        <v>1271</v>
      </c>
      <c r="AA3582" t="str">
        <f t="shared" si="27"/>
        <v>INSERT INTO UPK_IKOU.main_masters.mm_buhin_no (data_id, buhin_no, coefficient, created_date, created_tantou_id) VALUES (2983, '764524BC1A', 1, GETDATE(), 999);</v>
      </c>
    </row>
    <row r="3583" spans="26:27">
      <c r="Z3583">
        <v>1272</v>
      </c>
      <c r="AA3583" t="str">
        <f t="shared" si="27"/>
        <v>INSERT INTO UPK_IKOU.main_masters.mm_buhin_no (data_id, buhin_no, coefficient, created_date, created_tantou_id) VALUES (2984, '764524CE0A', 1, GETDATE(), 999);</v>
      </c>
    </row>
    <row r="3584" spans="26:27">
      <c r="Z3584">
        <v>1273</v>
      </c>
      <c r="AA3584" t="str">
        <f t="shared" si="27"/>
        <v>INSERT INTO UPK_IKOU.main_masters.mm_buhin_no (data_id, buhin_no, coefficient, created_date, created_tantou_id) VALUES (2985, '764524CE0A-E', 1, GETDATE(), 999);</v>
      </c>
    </row>
    <row r="3585" spans="26:27">
      <c r="Z3585">
        <v>1274</v>
      </c>
      <c r="AA3585" t="str">
        <f t="shared" si="27"/>
        <v>INSERT INTO UPK_IKOU.main_masters.mm_buhin_no (data_id, buhin_no, coefficient, created_date, created_tantou_id) VALUES (2986, '764525TA0A', 1, GETDATE(), 999);</v>
      </c>
    </row>
    <row r="3586" spans="26:27">
      <c r="Z3586">
        <v>1275</v>
      </c>
      <c r="AA3586" t="str">
        <f t="shared" si="27"/>
        <v>INSERT INTO UPK_IKOU.main_masters.mm_buhin_no (data_id, buhin_no, coefficient, created_date, created_tantou_id) VALUES (2987, '764526MA0A', 1, GETDATE(), 999);</v>
      </c>
    </row>
    <row r="3587" spans="26:27">
      <c r="Z3587">
        <v>1276</v>
      </c>
      <c r="AA3587" t="str">
        <f t="shared" si="27"/>
        <v>INSERT INTO UPK_IKOU.main_masters.mm_buhin_no (data_id, buhin_no, coefficient, created_date, created_tantou_id) VALUES (2988, '764526MT0A', 1, GETDATE(), 999);</v>
      </c>
    </row>
    <row r="3588" spans="26:27">
      <c r="Z3588">
        <v>1277</v>
      </c>
      <c r="AA3588" t="str">
        <f t="shared" si="27"/>
        <v>INSERT INTO UPK_IKOU.main_masters.mm_buhin_no (data_id, buhin_no, coefficient, created_date, created_tantou_id) VALUES (2989, '764526RA0A', 1, GETDATE(), 999);</v>
      </c>
    </row>
    <row r="3589" spans="26:27">
      <c r="Z3589">
        <v>1278</v>
      </c>
      <c r="AA3589" t="str">
        <f t="shared" si="27"/>
        <v>INSERT INTO UPK_IKOU.main_masters.mm_buhin_no (data_id, buhin_no, coefficient, created_date, created_tantou_id) VALUES (2990, '76452CA000', 1, GETDATE(), 999);</v>
      </c>
    </row>
    <row r="3590" spans="26:27">
      <c r="Z3590">
        <v>1279</v>
      </c>
      <c r="AA3590" t="str">
        <f t="shared" si="27"/>
        <v>INSERT INTO UPK_IKOU.main_masters.mm_buhin_no (data_id, buhin_no, coefficient, created_date, created_tantou_id) VALUES (2991, '76452EN000', 1, GETDATE(), 999);</v>
      </c>
    </row>
    <row r="3591" spans="26:27">
      <c r="Z3591">
        <v>1280</v>
      </c>
      <c r="AA3591" t="str">
        <f t="shared" si="27"/>
        <v>INSERT INTO UPK_IKOU.main_masters.mm_buhin_no (data_id, buhin_no, coefficient, created_date, created_tantou_id) VALUES (2992, '764521JA0A', 1, GETDATE(), 999);</v>
      </c>
    </row>
    <row r="3592" spans="26:27">
      <c r="Z3592">
        <v>1281</v>
      </c>
      <c r="AA3592" t="str">
        <f t="shared" si="27"/>
        <v>INSERT INTO UPK_IKOU.main_masters.mm_buhin_no (data_id, buhin_no, coefficient, created_date, created_tantou_id) VALUES (2993, '764531JA0A', 1, GETDATE(), 999);</v>
      </c>
    </row>
    <row r="3593" spans="26:27">
      <c r="Z3593">
        <v>1282</v>
      </c>
      <c r="AA3593" t="str">
        <f t="shared" ref="AA3593:AA3656" si="28">$Y$2310&amp;AA1873&amp;", '"&amp;TRIM(AB1873)&amp;"', "&amp;AC1873&amp;", GETDATE(), 999);"</f>
        <v>INSERT INTO UPK_IKOU.main_masters.mm_buhin_no (data_id, buhin_no, coefficient, created_date, created_tantou_id) VALUES (2994, '764524M400', 1, GETDATE(), 999);</v>
      </c>
    </row>
    <row r="3594" spans="26:27">
      <c r="Z3594">
        <v>1283</v>
      </c>
      <c r="AA3594" t="str">
        <f t="shared" si="28"/>
        <v>INSERT INTO UPK_IKOU.main_masters.mm_buhin_no (data_id, buhin_no, coefficient, created_date, created_tantou_id) VALUES (2995, '764534M400', 1, GETDATE(), 999);</v>
      </c>
    </row>
    <row r="3595" spans="26:27">
      <c r="Z3595">
        <v>1284</v>
      </c>
      <c r="AA3595" t="str">
        <f t="shared" si="28"/>
        <v>INSERT INTO UPK_IKOU.main_masters.mm_buhin_no (data_id, buhin_no, coefficient, created_date, created_tantou_id) VALUES (2996, '764531GR0A', 1, GETDATE(), 999);</v>
      </c>
    </row>
    <row r="3596" spans="26:27">
      <c r="Z3596">
        <v>1285</v>
      </c>
      <c r="AA3596" t="str">
        <f t="shared" si="28"/>
        <v>INSERT INTO UPK_IKOU.main_masters.mm_buhin_no (data_id, buhin_no, coefficient, created_date, created_tantou_id) VALUES (2997, '764531LA0A', 1, GETDATE(), 999);</v>
      </c>
    </row>
    <row r="3597" spans="26:27">
      <c r="Z3597">
        <v>1286</v>
      </c>
      <c r="AA3597" t="str">
        <f t="shared" si="28"/>
        <v>INSERT INTO UPK_IKOU.main_masters.mm_buhin_no (data_id, buhin_no, coefficient, created_date, created_tantou_id) VALUES (2998, '764533VA0A', 1, GETDATE(), 999);</v>
      </c>
    </row>
    <row r="3598" spans="26:27">
      <c r="Z3598">
        <v>1287</v>
      </c>
      <c r="AA3598" t="str">
        <f t="shared" si="28"/>
        <v>INSERT INTO UPK_IKOU.main_masters.mm_buhin_no (data_id, buhin_no, coefficient, created_date, created_tantou_id) VALUES (2999, '764534BC1A', 1, GETDATE(), 999);</v>
      </c>
    </row>
    <row r="3599" spans="26:27">
      <c r="Z3599">
        <v>1288</v>
      </c>
      <c r="AA3599" t="str">
        <f t="shared" si="28"/>
        <v>INSERT INTO UPK_IKOU.main_masters.mm_buhin_no (data_id, buhin_no, coefficient, created_date, created_tantou_id) VALUES (3000, '764534CE0A', 1, GETDATE(), 999);</v>
      </c>
    </row>
    <row r="3600" spans="26:27">
      <c r="Z3600">
        <v>1289</v>
      </c>
      <c r="AA3600" t="str">
        <f t="shared" si="28"/>
        <v>INSERT INTO UPK_IKOU.main_masters.mm_buhin_no (data_id, buhin_no, coefficient, created_date, created_tantou_id) VALUES (3001, '764534CE0A-E', 1, GETDATE(), 999);</v>
      </c>
    </row>
    <row r="3601" spans="26:27">
      <c r="Z3601">
        <v>1290</v>
      </c>
      <c r="AA3601" t="str">
        <f t="shared" si="28"/>
        <v>INSERT INTO UPK_IKOU.main_masters.mm_buhin_no (data_id, buhin_no, coefficient, created_date, created_tantou_id) VALUES (3002, '764535TA0A', 1, GETDATE(), 999);</v>
      </c>
    </row>
    <row r="3602" spans="26:27">
      <c r="Z3602">
        <v>1291</v>
      </c>
      <c r="AA3602" t="str">
        <f t="shared" si="28"/>
        <v>INSERT INTO UPK_IKOU.main_masters.mm_buhin_no (data_id, buhin_no, coefficient, created_date, created_tantou_id) VALUES (3003, '764536MT0A', 1, GETDATE(), 999);</v>
      </c>
    </row>
    <row r="3603" spans="26:27">
      <c r="Z3603">
        <v>1292</v>
      </c>
      <c r="AA3603" t="str">
        <f t="shared" si="28"/>
        <v>INSERT INTO UPK_IKOU.main_masters.mm_buhin_no (data_id, buhin_no, coefficient, created_date, created_tantou_id) VALUES (3004, '764536RA0A', 1, GETDATE(), 999);</v>
      </c>
    </row>
    <row r="3604" spans="26:27">
      <c r="Z3604">
        <v>1293</v>
      </c>
      <c r="AA3604" t="str">
        <f t="shared" si="28"/>
        <v>INSERT INTO UPK_IKOU.main_masters.mm_buhin_no (data_id, buhin_no, coefficient, created_date, created_tantou_id) VALUES (3005, '76453CA000', 1, GETDATE(), 999);</v>
      </c>
    </row>
    <row r="3605" spans="26:27">
      <c r="Z3605">
        <v>1294</v>
      </c>
      <c r="AA3605" t="str">
        <f t="shared" si="28"/>
        <v>INSERT INTO UPK_IKOU.main_masters.mm_buhin_no (data_id, buhin_no, coefficient, created_date, created_tantou_id) VALUES (3006, '76453EN000', 1, GETDATE(), 999);</v>
      </c>
    </row>
    <row r="3606" spans="26:27">
      <c r="Z3606">
        <v>1295</v>
      </c>
      <c r="AA3606" t="str">
        <f t="shared" si="28"/>
        <v>INSERT INTO UPK_IKOU.main_masters.mm_buhin_no (data_id, buhin_no, coefficient, created_date, created_tantou_id) VALUES (3007, '764561AC0A', 1, GETDATE(), 999);</v>
      </c>
    </row>
    <row r="3607" spans="26:27">
      <c r="Z3607">
        <v>1296</v>
      </c>
      <c r="AA3607" t="str">
        <f t="shared" si="28"/>
        <v>INSERT INTO UPK_IKOU.main_masters.mm_buhin_no (data_id, buhin_no, coefficient, created_date, created_tantou_id) VALUES (3008, '764571AC0A', 1, GETDATE(), 999);</v>
      </c>
    </row>
    <row r="3608" spans="26:27">
      <c r="Z3608">
        <v>1297</v>
      </c>
      <c r="AA3608" t="str">
        <f t="shared" si="28"/>
        <v>INSERT INTO UPK_IKOU.main_masters.mm_buhin_no (data_id, buhin_no, coefficient, created_date, created_tantou_id) VALUES (3009, '764561GR0A', 1, GETDATE(), 999);</v>
      </c>
    </row>
    <row r="3609" spans="26:27">
      <c r="Z3609">
        <v>1298</v>
      </c>
      <c r="AA3609" t="str">
        <f t="shared" si="28"/>
        <v>INSERT INTO UPK_IKOU.main_masters.mm_buhin_no (data_id, buhin_no, coefficient, created_date, created_tantou_id) VALUES (3010, '764571GR0A', 1, GETDATE(), 999);</v>
      </c>
    </row>
    <row r="3610" spans="26:27">
      <c r="Z3610">
        <v>1299</v>
      </c>
      <c r="AA3610" t="str">
        <f t="shared" si="28"/>
        <v>INSERT INTO UPK_IKOU.main_masters.mm_buhin_no (data_id, buhin_no, coefficient, created_date, created_tantou_id) VALUES (3011, '764561LA0A', 1, GETDATE(), 999);</v>
      </c>
    </row>
    <row r="3611" spans="26:27">
      <c r="Z3611">
        <v>1300</v>
      </c>
      <c r="AA3611" t="str">
        <f t="shared" si="28"/>
        <v>INSERT INTO UPK_IKOU.main_masters.mm_buhin_no (data_id, buhin_no, coefficient, created_date, created_tantou_id) VALUES (3012, '764571LA0A', 1, GETDATE(), 999);</v>
      </c>
    </row>
    <row r="3612" spans="26:27">
      <c r="Z3612">
        <v>1301</v>
      </c>
      <c r="AA3612" t="str">
        <f t="shared" si="28"/>
        <v>INSERT INTO UPK_IKOU.main_masters.mm_buhin_no (data_id, buhin_no, coefficient, created_date, created_tantou_id) VALUES (3013, '764561LA0A-G', 1, GETDATE(), 999);</v>
      </c>
    </row>
    <row r="3613" spans="26:27">
      <c r="Z3613">
        <v>1302</v>
      </c>
      <c r="AA3613" t="str">
        <f t="shared" si="28"/>
        <v>INSERT INTO UPK_IKOU.main_masters.mm_buhin_no (data_id, buhin_no, coefficient, created_date, created_tantou_id) VALUES (3014, '764571LA0A-G', 1, GETDATE(), 999);</v>
      </c>
    </row>
    <row r="3614" spans="26:27">
      <c r="Z3614">
        <v>1303</v>
      </c>
      <c r="AA3614" t="str">
        <f t="shared" si="28"/>
        <v>INSERT INTO UPK_IKOU.main_masters.mm_buhin_no (data_id, buhin_no, coefficient, created_date, created_tantou_id) VALUES (3015, '764564CE0A', 1, GETDATE(), 999);</v>
      </c>
    </row>
    <row r="3615" spans="26:27">
      <c r="Z3615">
        <v>1304</v>
      </c>
      <c r="AA3615" t="str">
        <f t="shared" si="28"/>
        <v>INSERT INTO UPK_IKOU.main_masters.mm_buhin_no (data_id, buhin_no, coefficient, created_date, created_tantou_id) VALUES (3016, '764574CE0A', 1, GETDATE(), 999);</v>
      </c>
    </row>
    <row r="3616" spans="26:27">
      <c r="Z3616">
        <v>1305</v>
      </c>
      <c r="AA3616" t="str">
        <f t="shared" si="28"/>
        <v>INSERT INTO UPK_IKOU.main_masters.mm_buhin_no (data_id, buhin_no, coefficient, created_date, created_tantou_id) VALUES (3017, '764564CE0A-E', 1, GETDATE(), 999);</v>
      </c>
    </row>
    <row r="3617" spans="26:27">
      <c r="Z3617">
        <v>1306</v>
      </c>
      <c r="AA3617" t="str">
        <f t="shared" si="28"/>
        <v>INSERT INTO UPK_IKOU.main_masters.mm_buhin_no (data_id, buhin_no, coefficient, created_date, created_tantou_id) VALUES (3018, '764574CE0A-E', 1, GETDATE(), 999);</v>
      </c>
    </row>
    <row r="3618" spans="26:27">
      <c r="Z3618">
        <v>1307</v>
      </c>
      <c r="AA3618" t="str">
        <f t="shared" si="28"/>
        <v>INSERT INTO UPK_IKOU.main_masters.mm_buhin_no (data_id, buhin_no, coefficient, created_date, created_tantou_id) VALUES (3019, '764564M400', 1, GETDATE(), 999);</v>
      </c>
    </row>
    <row r="3619" spans="26:27">
      <c r="Z3619">
        <v>1308</v>
      </c>
      <c r="AA3619" t="str">
        <f t="shared" si="28"/>
        <v>INSERT INTO UPK_IKOU.main_masters.mm_buhin_no (data_id, buhin_no, coefficient, created_date, created_tantou_id) VALUES (3020, '764574M400', 1, GETDATE(), 999);</v>
      </c>
    </row>
    <row r="3620" spans="26:27">
      <c r="Z3620">
        <v>1309</v>
      </c>
      <c r="AA3620" t="str">
        <f t="shared" si="28"/>
        <v>INSERT INTO UPK_IKOU.main_masters.mm_buhin_no (data_id, buhin_no, coefficient, created_date, created_tantou_id) VALUES (3021, '764566FK0A', 1, GETDATE(), 999);</v>
      </c>
    </row>
    <row r="3621" spans="26:27">
      <c r="Z3621">
        <v>1310</v>
      </c>
      <c r="AA3621" t="str">
        <f t="shared" si="28"/>
        <v>INSERT INTO UPK_IKOU.main_masters.mm_buhin_no (data_id, buhin_no, coefficient, created_date, created_tantou_id) VALUES (3022, '764576FK0A', 1, GETDATE(), 999);</v>
      </c>
    </row>
    <row r="3622" spans="26:27">
      <c r="Z3622">
        <v>1311</v>
      </c>
      <c r="AA3622" t="str">
        <f t="shared" si="28"/>
        <v>INSERT INTO UPK_IKOU.main_masters.mm_buhin_no (data_id, buhin_no, coefficient, created_date, created_tantou_id) VALUES (3023, '764566MA0A', 1, GETDATE(), 999);</v>
      </c>
    </row>
    <row r="3623" spans="26:27">
      <c r="Z3623">
        <v>1312</v>
      </c>
      <c r="AA3623" t="str">
        <f t="shared" si="28"/>
        <v>INSERT INTO UPK_IKOU.main_masters.mm_buhin_no (data_id, buhin_no, coefficient, created_date, created_tantou_id) VALUES (3024, '764576MA0A', 1, GETDATE(), 999);</v>
      </c>
    </row>
    <row r="3624" spans="26:27">
      <c r="Z3624">
        <v>1313</v>
      </c>
      <c r="AA3624" t="str">
        <f t="shared" si="28"/>
        <v>INSERT INTO UPK_IKOU.main_masters.mm_buhin_no (data_id, buhin_no, coefficient, created_date, created_tantou_id) VALUES (3025, '764566MR0A', 1, GETDATE(), 999);</v>
      </c>
    </row>
    <row r="3625" spans="26:27">
      <c r="Z3625">
        <v>1314</v>
      </c>
      <c r="AA3625" t="str">
        <f t="shared" si="28"/>
        <v>INSERT INTO UPK_IKOU.main_masters.mm_buhin_no (data_id, buhin_no, coefficient, created_date, created_tantou_id) VALUES (3026, '764576MR0A', 1, GETDATE(), 999);</v>
      </c>
    </row>
    <row r="3626" spans="26:27">
      <c r="Z3626">
        <v>1315</v>
      </c>
      <c r="AA3626" t="str">
        <f t="shared" si="28"/>
        <v>INSERT INTO UPK_IKOU.main_masters.mm_buhin_no (data_id, buhin_no, coefficient, created_date, created_tantou_id) VALUES (3027, '76456CA000', 1, GETDATE(), 999);</v>
      </c>
    </row>
    <row r="3627" spans="26:27">
      <c r="Z3627">
        <v>1316</v>
      </c>
      <c r="AA3627" t="str">
        <f t="shared" si="28"/>
        <v>INSERT INTO UPK_IKOU.main_masters.mm_buhin_no (data_id, buhin_no, coefficient, created_date, created_tantou_id) VALUES (3028, '76457CA000', 1, GETDATE(), 999);</v>
      </c>
    </row>
    <row r="3628" spans="26:27">
      <c r="Z3628">
        <v>1317</v>
      </c>
      <c r="AA3628" t="str">
        <f t="shared" si="28"/>
        <v>INSERT INTO UPK_IKOU.main_masters.mm_buhin_no (data_id, buhin_no, coefficient, created_date, created_tantou_id) VALUES (3029, '76456EN000', 1, GETDATE(), 999);</v>
      </c>
    </row>
    <row r="3629" spans="26:27">
      <c r="Z3629">
        <v>1318</v>
      </c>
      <c r="AA3629" t="str">
        <f t="shared" si="28"/>
        <v>INSERT INTO UPK_IKOU.main_masters.mm_buhin_no (data_id, buhin_no, coefficient, created_date, created_tantou_id) VALUES (3030, '76457EN000', 1, GETDATE(), 999);</v>
      </c>
    </row>
    <row r="3630" spans="26:27">
      <c r="Z3630">
        <v>1319</v>
      </c>
      <c r="AA3630" t="str">
        <f t="shared" si="28"/>
        <v>INSERT INTO UPK_IKOU.main_masters.mm_buhin_no (data_id, buhin_no, coefficient, created_date, created_tantou_id) VALUES (3031, '76456EN100', 1, GETDATE(), 999);</v>
      </c>
    </row>
    <row r="3631" spans="26:27">
      <c r="Z3631">
        <v>1320</v>
      </c>
      <c r="AA3631" t="str">
        <f t="shared" si="28"/>
        <v>INSERT INTO UPK_IKOU.main_masters.mm_buhin_no (data_id, buhin_no, coefficient, created_date, created_tantou_id) VALUES (3032, '76457EN100', 1, GETDATE(), 999);</v>
      </c>
    </row>
    <row r="3632" spans="26:27">
      <c r="Z3632">
        <v>1321</v>
      </c>
      <c r="AA3632" t="str">
        <f t="shared" si="28"/>
        <v>INSERT INTO UPK_IKOU.main_masters.mm_buhin_no (data_id, buhin_no, coefficient, created_date, created_tantou_id) VALUES (3033, '764583XA0A', 1, GETDATE(), 999);</v>
      </c>
    </row>
    <row r="3633" spans="26:27">
      <c r="Z3633">
        <v>1322</v>
      </c>
      <c r="AA3633" t="str">
        <f t="shared" si="28"/>
        <v>INSERT INTO UPK_IKOU.main_masters.mm_buhin_no (data_id, buhin_no, coefficient, created_date, created_tantou_id) VALUES (3034, '764585TA0A', 1, GETDATE(), 999);</v>
      </c>
    </row>
    <row r="3634" spans="26:27">
      <c r="Z3634">
        <v>1323</v>
      </c>
      <c r="AA3634" t="str">
        <f t="shared" si="28"/>
        <v>INSERT INTO UPK_IKOU.main_masters.mm_buhin_no (data_id, buhin_no, coefficient, created_date, created_tantou_id) VALUES (3035, '764593XA0A', 1, GETDATE(), 999);</v>
      </c>
    </row>
    <row r="3635" spans="26:27">
      <c r="Z3635">
        <v>1324</v>
      </c>
      <c r="AA3635" t="str">
        <f t="shared" si="28"/>
        <v>INSERT INTO UPK_IKOU.main_masters.mm_buhin_no (data_id, buhin_no, coefficient, created_date, created_tantou_id) VALUES (3036, '764595TA0A', 1, GETDATE(), 999);</v>
      </c>
    </row>
    <row r="3636" spans="26:27">
      <c r="Z3636">
        <v>1325</v>
      </c>
      <c r="AA3636" t="str">
        <f t="shared" si="28"/>
        <v>INSERT INTO UPK_IKOU.main_masters.mm_buhin_no (data_id, buhin_no, coefficient, created_date, created_tantou_id) VALUES (3037, '764646RA0A', 1, GETDATE(), 999);</v>
      </c>
    </row>
    <row r="3637" spans="26:27">
      <c r="Z3637">
        <v>1326</v>
      </c>
      <c r="AA3637" t="str">
        <f t="shared" si="28"/>
        <v>INSERT INTO UPK_IKOU.main_masters.mm_buhin_no (data_id, buhin_no, coefficient, created_date, created_tantou_id) VALUES (3038, '764656RA0A', 1, GETDATE(), 999);</v>
      </c>
    </row>
    <row r="3638" spans="26:27">
      <c r="Z3638">
        <v>1327</v>
      </c>
      <c r="AA3638" t="str">
        <f t="shared" si="28"/>
        <v>INSERT INTO UPK_IKOU.main_masters.mm_buhin_no (data_id, buhin_no, coefficient, created_date, created_tantou_id) VALUES (3039, '764664BC1A', 1, GETDATE(), 999);</v>
      </c>
    </row>
    <row r="3639" spans="26:27">
      <c r="Z3639">
        <v>1328</v>
      </c>
      <c r="AA3639" t="str">
        <f t="shared" si="28"/>
        <v>INSERT INTO UPK_IKOU.main_masters.mm_buhin_no (data_id, buhin_no, coefficient, created_date, created_tantou_id) VALUES (3040, '764674BC1A', 1, GETDATE(), 999);</v>
      </c>
    </row>
    <row r="3640" spans="26:27">
      <c r="Z3640">
        <v>1329</v>
      </c>
      <c r="AA3640" t="str">
        <f t="shared" si="28"/>
        <v>INSERT INTO UPK_IKOU.main_masters.mm_buhin_no (data_id, buhin_no, coefficient, created_date, created_tantou_id) VALUES (3041, '764666FK0A', 1, GETDATE(), 999);</v>
      </c>
    </row>
    <row r="3641" spans="26:27">
      <c r="Z3641">
        <v>1330</v>
      </c>
      <c r="AA3641" t="str">
        <f t="shared" si="28"/>
        <v>INSERT INTO UPK_IKOU.main_masters.mm_buhin_no (data_id, buhin_no, coefficient, created_date, created_tantou_id) VALUES (3042, '764676FK0A', 1, GETDATE(), 999);</v>
      </c>
    </row>
    <row r="3642" spans="26:27">
      <c r="Z3642">
        <v>1331</v>
      </c>
      <c r="AA3642" t="str">
        <f t="shared" si="28"/>
        <v>INSERT INTO UPK_IKOU.main_masters.mm_buhin_no (data_id, buhin_no, coefficient, created_date, created_tantou_id) VALUES (3043, '764824CB0A', 1, GETDATE(), 999);</v>
      </c>
    </row>
    <row r="3643" spans="26:27">
      <c r="Z3643">
        <v>1332</v>
      </c>
      <c r="AA3643" t="str">
        <f t="shared" si="28"/>
        <v>INSERT INTO UPK_IKOU.main_masters.mm_buhin_no (data_id, buhin_no, coefficient, created_date, created_tantou_id) VALUES (3044, '764824CB0A-E', 1, GETDATE(), 999);</v>
      </c>
    </row>
    <row r="3644" spans="26:27">
      <c r="Z3644">
        <v>1333</v>
      </c>
      <c r="AA3644" t="str">
        <f t="shared" si="28"/>
        <v>INSERT INTO UPK_IKOU.main_masters.mm_buhin_no (data_id, buhin_no, coefficient, created_date, created_tantou_id) VALUES (3045, '764826RA0A', 1, GETDATE(), 999);</v>
      </c>
    </row>
    <row r="3645" spans="26:27">
      <c r="Z3645">
        <v>1334</v>
      </c>
      <c r="AA3645" t="str">
        <f t="shared" si="28"/>
        <v>INSERT INTO UPK_IKOU.main_masters.mm_buhin_no (data_id, buhin_no, coefficient, created_date, created_tantou_id) VALUES (3046, '764836RA0A', 1, GETDATE(), 999);</v>
      </c>
    </row>
    <row r="3646" spans="26:27">
      <c r="Z3646">
        <v>1335</v>
      </c>
      <c r="AA3646" t="str">
        <f t="shared" si="28"/>
        <v>INSERT INTO UPK_IKOU.main_masters.mm_buhin_no (data_id, buhin_no, coefficient, created_date, created_tantou_id) VALUES (3047, '764826RA1A', 1, GETDATE(), 999);</v>
      </c>
    </row>
    <row r="3647" spans="26:27">
      <c r="Z3647">
        <v>1336</v>
      </c>
      <c r="AA3647" t="str">
        <f t="shared" si="28"/>
        <v>INSERT INTO UPK_IKOU.main_masters.mm_buhin_no (data_id, buhin_no, coefficient, created_date, created_tantou_id) VALUES (3048, '764836RA1A', 1, GETDATE(), 999);</v>
      </c>
    </row>
    <row r="3648" spans="26:27">
      <c r="Z3648">
        <v>1337</v>
      </c>
      <c r="AA3648" t="str">
        <f t="shared" si="28"/>
        <v>INSERT INTO UPK_IKOU.main_masters.mm_buhin_no (data_id, buhin_no, coefficient, created_date, created_tantou_id) VALUES (3049, '764834CB0A', 1, GETDATE(), 999);</v>
      </c>
    </row>
    <row r="3649" spans="26:27">
      <c r="Z3649">
        <v>1338</v>
      </c>
      <c r="AA3649" t="str">
        <f t="shared" si="28"/>
        <v>INSERT INTO UPK_IKOU.main_masters.mm_buhin_no (data_id, buhin_no, coefficient, created_date, created_tantou_id) VALUES (3050, '764836MA0A', 1, GETDATE(), 999);</v>
      </c>
    </row>
    <row r="3650" spans="26:27">
      <c r="Z3650">
        <v>1339</v>
      </c>
      <c r="AA3650" t="str">
        <f t="shared" si="28"/>
        <v>INSERT INTO UPK_IKOU.main_masters.mm_buhin_no (data_id, buhin_no, coefficient, created_date, created_tantou_id) VALUES (3051, '764863VA0B', 1, GETDATE(), 999);</v>
      </c>
    </row>
    <row r="3651" spans="26:27">
      <c r="Z3651">
        <v>1340</v>
      </c>
      <c r="AA3651" t="str">
        <f t="shared" si="28"/>
        <v>INSERT INTO UPK_IKOU.main_masters.mm_buhin_no (data_id, buhin_no, coefficient, created_date, created_tantou_id) VALUES (3052, '764861AA0A', 1, GETDATE(), 999);</v>
      </c>
    </row>
    <row r="3652" spans="26:27">
      <c r="Z3652">
        <v>1341</v>
      </c>
      <c r="AA3652" t="str">
        <f t="shared" si="28"/>
        <v>INSERT INTO UPK_IKOU.main_masters.mm_buhin_no (data_id, buhin_no, coefficient, created_date, created_tantou_id) VALUES (3053, '764871AA0A', 1, GETDATE(), 999);</v>
      </c>
    </row>
    <row r="3653" spans="26:27">
      <c r="Z3653">
        <v>1342</v>
      </c>
      <c r="AA3653" t="str">
        <f t="shared" si="28"/>
        <v>INSERT INTO UPK_IKOU.main_masters.mm_buhin_no (data_id, buhin_no, coefficient, created_date, created_tantou_id) VALUES (3054, '764861AA0A-E', 1, GETDATE(), 999);</v>
      </c>
    </row>
    <row r="3654" spans="26:27">
      <c r="Z3654">
        <v>1343</v>
      </c>
      <c r="AA3654" t="str">
        <f t="shared" si="28"/>
        <v>INSERT INTO UPK_IKOU.main_masters.mm_buhin_no (data_id, buhin_no, coefficient, created_date, created_tantou_id) VALUES (3055, '764871AA0A-E', 1, GETDATE(), 999);</v>
      </c>
    </row>
    <row r="3655" spans="26:27">
      <c r="Z3655">
        <v>1344</v>
      </c>
      <c r="AA3655" t="str">
        <f t="shared" si="28"/>
        <v>INSERT INTO UPK_IKOU.main_masters.mm_buhin_no (data_id, buhin_no, coefficient, created_date, created_tantou_id) VALUES (3056, '764861GR0A', 1, GETDATE(), 999);</v>
      </c>
    </row>
    <row r="3656" spans="26:27">
      <c r="Z3656">
        <v>1345</v>
      </c>
      <c r="AA3656" t="str">
        <f t="shared" si="28"/>
        <v>INSERT INTO UPK_IKOU.main_masters.mm_buhin_no (data_id, buhin_no, coefficient, created_date, created_tantou_id) VALUES (3057, '764871GR0A', 1, GETDATE(), 999);</v>
      </c>
    </row>
    <row r="3657" spans="26:27">
      <c r="Z3657">
        <v>1346</v>
      </c>
      <c r="AA3657" t="str">
        <f t="shared" ref="AA3657:AA3720" si="29">$Y$2310&amp;AA1937&amp;", '"&amp;TRIM(AB1937)&amp;"', "&amp;AC1937&amp;", GETDATE(), 999);"</f>
        <v>INSERT INTO UPK_IKOU.main_masters.mm_buhin_no (data_id, buhin_no, coefficient, created_date, created_tantou_id) VALUES (3058, '76486JN20A', 1, GETDATE(), 999);</v>
      </c>
    </row>
    <row r="3658" spans="26:27">
      <c r="Z3658">
        <v>1347</v>
      </c>
      <c r="AA3658" t="str">
        <f t="shared" si="29"/>
        <v>INSERT INTO UPK_IKOU.main_masters.mm_buhin_no (data_id, buhin_no, coefficient, created_date, created_tantou_id) VALUES (3059, '76487JN20A', 1, GETDATE(), 999);</v>
      </c>
    </row>
    <row r="3659" spans="26:27">
      <c r="Z3659">
        <v>1348</v>
      </c>
      <c r="AA3659" t="str">
        <f t="shared" si="29"/>
        <v>INSERT INTO UPK_IKOU.main_masters.mm_buhin_no (data_id, buhin_no, coefficient, created_date, created_tantou_id) VALUES (3060, '764881GR0A', 1, GETDATE(), 999);</v>
      </c>
    </row>
    <row r="3660" spans="26:27">
      <c r="Z3660">
        <v>1349</v>
      </c>
      <c r="AA3660" t="str">
        <f t="shared" si="29"/>
        <v>INSERT INTO UPK_IKOU.main_masters.mm_buhin_no (data_id, buhin_no, coefficient, created_date, created_tantou_id) VALUES (3061, '764886RA0A', 1, GETDATE(), 999);</v>
      </c>
    </row>
    <row r="3661" spans="26:27">
      <c r="Z3661">
        <v>1350</v>
      </c>
      <c r="AA3661" t="str">
        <f t="shared" si="29"/>
        <v>INSERT INTO UPK_IKOU.main_masters.mm_buhin_no (data_id, buhin_no, coefficient, created_date, created_tantou_id) VALUES (3062, '764896RA0A', 1, GETDATE(), 999);</v>
      </c>
    </row>
    <row r="3662" spans="26:27">
      <c r="Z3662">
        <v>1351</v>
      </c>
      <c r="AA3662" t="str">
        <f t="shared" si="29"/>
        <v>INSERT INTO UPK_IKOU.main_masters.mm_buhin_no (data_id, buhin_no, coefficient, created_date, created_tantou_id) VALUES (3063, '764891GR0A', 1, GETDATE(), 999);</v>
      </c>
    </row>
    <row r="3663" spans="26:27">
      <c r="Z3663">
        <v>1352</v>
      </c>
      <c r="AA3663" t="str">
        <f t="shared" si="29"/>
        <v>INSERT INTO UPK_IKOU.main_masters.mm_buhin_no (data_id, buhin_no, coefficient, created_date, created_tantou_id) VALUES (3064, '764B03VA0A', 1, GETDATE(), 999);</v>
      </c>
    </row>
    <row r="3664" spans="26:27">
      <c r="Z3664">
        <v>1353</v>
      </c>
      <c r="AA3664" t="str">
        <f t="shared" si="29"/>
        <v>INSERT INTO UPK_IKOU.main_masters.mm_buhin_no (data_id, buhin_no, coefficient, created_date, created_tantou_id) VALUES (3065, '764B04M400', 1, GETDATE(), 999);</v>
      </c>
    </row>
    <row r="3665" spans="26:27">
      <c r="Z3665">
        <v>1354</v>
      </c>
      <c r="AA3665" t="str">
        <f t="shared" si="29"/>
        <v>INSERT INTO UPK_IKOU.main_masters.mm_buhin_no (data_id, buhin_no, coefficient, created_date, created_tantou_id) VALUES (3066, '764B14M400', 1, GETDATE(), 999);</v>
      </c>
    </row>
    <row r="3666" spans="26:27">
      <c r="Z3666">
        <v>1355</v>
      </c>
      <c r="AA3666" t="str">
        <f t="shared" si="29"/>
        <v>INSERT INTO UPK_IKOU.main_masters.mm_buhin_no (data_id, buhin_no, coefficient, created_date, created_tantou_id) VALUES (3067, '764B41LA0A', 1, GETDATE(), 999);</v>
      </c>
    </row>
    <row r="3667" spans="26:27">
      <c r="Z3667">
        <v>1356</v>
      </c>
      <c r="AA3667" t="str">
        <f t="shared" si="29"/>
        <v>INSERT INTO UPK_IKOU.main_masters.mm_buhin_no (data_id, buhin_no, coefficient, created_date, created_tantou_id) VALUES (3068, '764B51LA0A', 1, GETDATE(), 999);</v>
      </c>
    </row>
    <row r="3668" spans="26:27">
      <c r="Z3668">
        <v>1357</v>
      </c>
      <c r="AA3668" t="str">
        <f t="shared" si="29"/>
        <v>INSERT INTO UPK_IKOU.main_masters.mm_buhin_no (data_id, buhin_no, coefficient, created_date, created_tantou_id) VALUES (3069, '764B41LB0A', 1, GETDATE(), 999);</v>
      </c>
    </row>
    <row r="3669" spans="26:27">
      <c r="Z3669">
        <v>1358</v>
      </c>
      <c r="AA3669" t="str">
        <f t="shared" si="29"/>
        <v>INSERT INTO UPK_IKOU.main_masters.mm_buhin_no (data_id, buhin_no, coefficient, created_date, created_tantou_id) VALUES (3070, '764B51LB0A', 1, GETDATE(), 999);</v>
      </c>
    </row>
    <row r="3670" spans="26:27">
      <c r="Z3670">
        <v>1359</v>
      </c>
      <c r="AA3670" t="str">
        <f t="shared" si="29"/>
        <v>INSERT INTO UPK_IKOU.main_masters.mm_buhin_no (data_id, buhin_no, coefficient, created_date, created_tantou_id) VALUES (3071, '764B4JN20A', 1, GETDATE(), 999);</v>
      </c>
    </row>
    <row r="3671" spans="26:27">
      <c r="Z3671">
        <v>1360</v>
      </c>
      <c r="AA3671" t="str">
        <f t="shared" si="29"/>
        <v>INSERT INTO UPK_IKOU.main_masters.mm_buhin_no (data_id, buhin_no, coefficient, created_date, created_tantou_id) VALUES (3072, '764B5JN20A', 1, GETDATE(), 999);</v>
      </c>
    </row>
    <row r="3672" spans="26:27">
      <c r="Z3672">
        <v>1361</v>
      </c>
      <c r="AA3672" t="str">
        <f t="shared" si="29"/>
        <v>INSERT INTO UPK_IKOU.main_masters.mm_buhin_no (data_id, buhin_no, coefficient, created_date, created_tantou_id) VALUES (3073, '764B81JB0A', 1, GETDATE(), 999);</v>
      </c>
    </row>
    <row r="3673" spans="26:27">
      <c r="Z3673">
        <v>1362</v>
      </c>
      <c r="AA3673" t="str">
        <f t="shared" si="29"/>
        <v>INSERT INTO UPK_IKOU.main_masters.mm_buhin_no (data_id, buhin_no, coefficient, created_date, created_tantou_id) VALUES (3074, '764B91JB0A', 1, GETDATE(), 999);</v>
      </c>
    </row>
    <row r="3674" spans="26:27">
      <c r="Z3674">
        <v>1363</v>
      </c>
      <c r="AA3674" t="str">
        <f t="shared" si="29"/>
        <v>INSERT INTO UPK_IKOU.main_masters.mm_buhin_no (data_id, buhin_no, coefficient, created_date, created_tantou_id) VALUES (3075, '765161VA0A', 1, GETDATE(), 999);</v>
      </c>
    </row>
    <row r="3675" spans="26:27">
      <c r="Z3675">
        <v>1364</v>
      </c>
      <c r="AA3675" t="str">
        <f t="shared" si="29"/>
        <v>INSERT INTO UPK_IKOU.main_masters.mm_buhin_no (data_id, buhin_no, coefficient, created_date, created_tantou_id) VALUES (3076, '76516JM00A', 1, GETDATE(), 999);</v>
      </c>
    </row>
    <row r="3676" spans="26:27">
      <c r="Z3676">
        <v>1365</v>
      </c>
      <c r="AA3676" t="str">
        <f t="shared" si="29"/>
        <v>INSERT INTO UPK_IKOU.main_masters.mm_buhin_no (data_id, buhin_no, coefficient, created_date, created_tantou_id) VALUES (3077, '76516JN20A', 1, GETDATE(), 999);</v>
      </c>
    </row>
    <row r="3677" spans="26:27">
      <c r="Z3677">
        <v>1366</v>
      </c>
      <c r="AA3677" t="str">
        <f t="shared" si="29"/>
        <v>INSERT INTO UPK_IKOU.main_masters.mm_buhin_no (data_id, buhin_no, coefficient, created_date, created_tantou_id) VALUES (3078, '76516JN20AT1', 1, GETDATE(), 999);</v>
      </c>
    </row>
    <row r="3678" spans="26:27">
      <c r="Z3678">
        <v>1367</v>
      </c>
      <c r="AA3678" t="str">
        <f t="shared" si="29"/>
        <v>INSERT INTO UPK_IKOU.main_masters.mm_buhin_no (data_id, buhin_no, coefficient, created_date, created_tantou_id) VALUES (3079, '765163VA0A', 1, GETDATE(), 999);</v>
      </c>
    </row>
    <row r="3679" spans="26:27">
      <c r="Z3679">
        <v>1368</v>
      </c>
      <c r="AA3679" t="str">
        <f t="shared" si="29"/>
        <v>INSERT INTO UPK_IKOU.main_masters.mm_buhin_no (data_id, buhin_no, coefficient, created_date, created_tantou_id) VALUES (3080, '765173VA0A', 1, GETDATE(), 999);</v>
      </c>
    </row>
    <row r="3680" spans="26:27">
      <c r="Z3680">
        <v>1369</v>
      </c>
      <c r="AA3680" t="str">
        <f t="shared" si="29"/>
        <v>INSERT INTO UPK_IKOU.main_masters.mm_buhin_no (data_id, buhin_no, coefficient, created_date, created_tantou_id) VALUES (3081, '765163XA0A', 1, GETDATE(), 999);</v>
      </c>
    </row>
    <row r="3681" spans="26:27">
      <c r="Z3681">
        <v>1370</v>
      </c>
      <c r="AA3681" t="str">
        <f t="shared" si="29"/>
        <v>INSERT INTO UPK_IKOU.main_masters.mm_buhin_no (data_id, buhin_no, coefficient, created_date, created_tantou_id) VALUES (3082, '765173XA0A', 1, GETDATE(), 999);</v>
      </c>
    </row>
    <row r="3682" spans="26:27">
      <c r="Z3682">
        <v>1371</v>
      </c>
      <c r="AA3682" t="str">
        <f t="shared" si="29"/>
        <v>INSERT INTO UPK_IKOU.main_masters.mm_buhin_no (data_id, buhin_no, coefficient, created_date, created_tantou_id) VALUES (3083, '765163XA2A', 1, GETDATE(), 999);</v>
      </c>
    </row>
    <row r="3683" spans="26:27">
      <c r="Z3683">
        <v>1372</v>
      </c>
      <c r="AA3683" t="str">
        <f t="shared" si="29"/>
        <v>INSERT INTO UPK_IKOU.main_masters.mm_buhin_no (data_id, buhin_no, coefficient, created_date, created_tantou_id) VALUES (3084, '765173XA2A', 1, GETDATE(), 999);</v>
      </c>
    </row>
    <row r="3684" spans="26:27">
      <c r="Z3684">
        <v>1373</v>
      </c>
      <c r="AA3684" t="str">
        <f t="shared" si="29"/>
        <v>INSERT INTO UPK_IKOU.main_masters.mm_buhin_no (data_id, buhin_no, coefficient, created_date, created_tantou_id) VALUES (3085, '765164CC0A', 1, GETDATE(), 999);</v>
      </c>
    </row>
    <row r="3685" spans="26:27">
      <c r="Z3685">
        <v>1374</v>
      </c>
      <c r="AA3685" t="str">
        <f t="shared" si="29"/>
        <v>INSERT INTO UPK_IKOU.main_masters.mm_buhin_no (data_id, buhin_no, coefficient, created_date, created_tantou_id) VALUES (3086, '765174CC0A', 1, GETDATE(), 999);</v>
      </c>
    </row>
    <row r="3686" spans="26:27">
      <c r="Z3686">
        <v>1375</v>
      </c>
      <c r="AA3686" t="str">
        <f t="shared" si="29"/>
        <v>INSERT INTO UPK_IKOU.main_masters.mm_buhin_no (data_id, buhin_no, coefficient, created_date, created_tantou_id) VALUES (3087, '76516JN20AT2', 1, GETDATE(), 999);</v>
      </c>
    </row>
    <row r="3687" spans="26:27">
      <c r="Z3687">
        <v>1376</v>
      </c>
      <c r="AA3687" t="str">
        <f t="shared" si="29"/>
        <v>INSERT INTO UPK_IKOU.main_masters.mm_buhin_no (data_id, buhin_no, coefficient, created_date, created_tantou_id) VALUES (3088, '76517JN20AT2', 1, GETDATE(), 999);</v>
      </c>
    </row>
    <row r="3688" spans="26:27">
      <c r="Z3688">
        <v>1377</v>
      </c>
      <c r="AA3688" t="str">
        <f t="shared" si="29"/>
        <v>INSERT INTO UPK_IKOU.main_masters.mm_buhin_no (data_id, buhin_no, coefficient, created_date, created_tantou_id) VALUES (3089, '765171VA0A', 1, GETDATE(), 999);</v>
      </c>
    </row>
    <row r="3689" spans="26:27">
      <c r="Z3689">
        <v>1378</v>
      </c>
      <c r="AA3689" t="str">
        <f t="shared" si="29"/>
        <v>INSERT INTO UPK_IKOU.main_masters.mm_buhin_no (data_id, buhin_no, coefficient, created_date, created_tantou_id) VALUES (3090, '76517JM00A', 1, GETDATE(), 999);</v>
      </c>
    </row>
    <row r="3690" spans="26:27">
      <c r="Z3690">
        <v>1379</v>
      </c>
      <c r="AA3690" t="str">
        <f t="shared" si="29"/>
        <v>INSERT INTO UPK_IKOU.main_masters.mm_buhin_no (data_id, buhin_no, coefficient, created_date, created_tantou_id) VALUES (3091, '76517JN20A', 1, GETDATE(), 999);</v>
      </c>
    </row>
    <row r="3691" spans="26:27">
      <c r="Z3691">
        <v>1380</v>
      </c>
      <c r="AA3691" t="str">
        <f t="shared" si="29"/>
        <v>INSERT INTO UPK_IKOU.main_masters.mm_buhin_no (data_id, buhin_no, coefficient, created_date, created_tantou_id) VALUES (3092, '76517JN20AT1', 1, GETDATE(), 999);</v>
      </c>
    </row>
    <row r="3692" spans="26:27">
      <c r="Z3692">
        <v>1381</v>
      </c>
      <c r="AA3692" t="str">
        <f t="shared" si="29"/>
        <v>INSERT INTO UPK_IKOU.main_masters.mm_buhin_no (data_id, buhin_no, coefficient, created_date, created_tantou_id) VALUES (3093, '765324CC0A', 1, GETDATE(), 999);</v>
      </c>
    </row>
    <row r="3693" spans="26:27">
      <c r="Z3693">
        <v>1382</v>
      </c>
      <c r="AA3693" t="str">
        <f t="shared" si="29"/>
        <v>INSERT INTO UPK_IKOU.main_masters.mm_buhin_no (data_id, buhin_no, coefficient, created_date, created_tantou_id) VALUES (3094, '76532JM00B', 1, GETDATE(), 999);</v>
      </c>
    </row>
    <row r="3694" spans="26:27">
      <c r="Z3694">
        <v>1383</v>
      </c>
      <c r="AA3694" t="str">
        <f t="shared" si="29"/>
        <v>INSERT INTO UPK_IKOU.main_masters.mm_buhin_no (data_id, buhin_no, coefficient, created_date, created_tantou_id) VALUES (3095, '76532JN20A', 1, GETDATE(), 999);</v>
      </c>
    </row>
    <row r="3695" spans="26:27">
      <c r="Z3695">
        <v>1384</v>
      </c>
      <c r="AA3695" t="str">
        <f t="shared" si="29"/>
        <v>INSERT INTO UPK_IKOU.main_masters.mm_buhin_no (data_id, buhin_no, coefficient, created_date, created_tantou_id) VALUES (3096, '765324CC0AT1', 1, GETDATE(), 999);</v>
      </c>
    </row>
    <row r="3696" spans="26:27">
      <c r="Z3696">
        <v>1385</v>
      </c>
      <c r="AA3696" t="str">
        <f t="shared" si="29"/>
        <v>INSERT INTO UPK_IKOU.main_masters.mm_buhin_no (data_id, buhin_no, coefficient, created_date, created_tantou_id) VALUES (3097, '765334CC0AT1', 1, GETDATE(), 999);</v>
      </c>
    </row>
    <row r="3697" spans="26:27">
      <c r="Z3697">
        <v>1386</v>
      </c>
      <c r="AA3697" t="str">
        <f t="shared" si="29"/>
        <v>INSERT INTO UPK_IKOU.main_masters.mm_buhin_no (data_id, buhin_no, coefficient, created_date, created_tantou_id) VALUES (3098, '765324CC0AT2', 1, GETDATE(), 999);</v>
      </c>
    </row>
    <row r="3698" spans="26:27">
      <c r="Z3698">
        <v>1387</v>
      </c>
      <c r="AA3698" t="str">
        <f t="shared" si="29"/>
        <v>INSERT INTO UPK_IKOU.main_masters.mm_buhin_no (data_id, buhin_no, coefficient, created_date, created_tantou_id) VALUES (3099, '765334CC0AT2', 1, GETDATE(), 999);</v>
      </c>
    </row>
    <row r="3699" spans="26:27">
      <c r="Z3699">
        <v>1388</v>
      </c>
      <c r="AA3699" t="str">
        <f t="shared" si="29"/>
        <v>INSERT INTO UPK_IKOU.main_masters.mm_buhin_no (data_id, buhin_no, coefficient, created_date, created_tantou_id) VALUES (3100, '765326AX0A', 1, GETDATE(), 999);</v>
      </c>
    </row>
    <row r="3700" spans="26:27">
      <c r="Z3700">
        <v>1389</v>
      </c>
      <c r="AA3700" t="str">
        <f t="shared" si="29"/>
        <v>INSERT INTO UPK_IKOU.main_masters.mm_buhin_no (data_id, buhin_no, coefficient, created_date, created_tantou_id) VALUES (3101, '765336AX0A', 1, GETDATE(), 999);</v>
      </c>
    </row>
    <row r="3701" spans="26:27">
      <c r="Z3701">
        <v>1390</v>
      </c>
      <c r="AA3701" t="str">
        <f t="shared" si="29"/>
        <v>INSERT INTO UPK_IKOU.main_masters.mm_buhin_no (data_id, buhin_no, coefficient, created_date, created_tantou_id) VALUES (3102, '76532JM00A', 1, GETDATE(), 999);</v>
      </c>
    </row>
    <row r="3702" spans="26:27">
      <c r="Z3702">
        <v>1391</v>
      </c>
      <c r="AA3702" t="str">
        <f t="shared" si="29"/>
        <v>INSERT INTO UPK_IKOU.main_masters.mm_buhin_no (data_id, buhin_no, coefficient, created_date, created_tantou_id) VALUES (3103, '76533JM00A', 1, GETDATE(), 999);</v>
      </c>
    </row>
    <row r="3703" spans="26:27">
      <c r="Z3703">
        <v>1392</v>
      </c>
      <c r="AA3703" t="str">
        <f t="shared" si="29"/>
        <v>INSERT INTO UPK_IKOU.main_masters.mm_buhin_no (data_id, buhin_no, coefficient, created_date, created_tantou_id) VALUES (3104, '76532JM00B01', 1, GETDATE(), 999);</v>
      </c>
    </row>
    <row r="3704" spans="26:27">
      <c r="Z3704">
        <v>1393</v>
      </c>
      <c r="AA3704" t="str">
        <f t="shared" si="29"/>
        <v>INSERT INTO UPK_IKOU.main_masters.mm_buhin_no (data_id, buhin_no, coefficient, created_date, created_tantou_id) VALUES (3105, '76533JM00B01', 1, GETDATE(), 999);</v>
      </c>
    </row>
    <row r="3705" spans="26:27">
      <c r="Z3705">
        <v>1394</v>
      </c>
      <c r="AA3705" t="str">
        <f t="shared" si="29"/>
        <v>INSERT INTO UPK_IKOU.main_masters.mm_buhin_no (data_id, buhin_no, coefficient, created_date, created_tantou_id) VALUES (3106, '76532JM00B02', 1, GETDATE(), 999);</v>
      </c>
    </row>
    <row r="3706" spans="26:27">
      <c r="Z3706">
        <v>1395</v>
      </c>
      <c r="AA3706" t="str">
        <f t="shared" si="29"/>
        <v>INSERT INTO UPK_IKOU.main_masters.mm_buhin_no (data_id, buhin_no, coefficient, created_date, created_tantou_id) VALUES (3107, '76533JM00B02', 1, GETDATE(), 999);</v>
      </c>
    </row>
    <row r="3707" spans="26:27">
      <c r="Z3707">
        <v>1396</v>
      </c>
      <c r="AA3707" t="str">
        <f t="shared" si="29"/>
        <v>INSERT INTO UPK_IKOU.main_masters.mm_buhin_no (data_id, buhin_no, coefficient, created_date, created_tantou_id) VALUES (3108, '765334CC0A', 1, GETDATE(), 999);</v>
      </c>
    </row>
    <row r="3708" spans="26:27">
      <c r="Z3708">
        <v>1397</v>
      </c>
      <c r="AA3708" t="str">
        <f t="shared" si="29"/>
        <v>INSERT INTO UPK_IKOU.main_masters.mm_buhin_no (data_id, buhin_no, coefficient, created_date, created_tantou_id) VALUES (3109, '76533JM00B', 1, GETDATE(), 999);</v>
      </c>
    </row>
    <row r="3709" spans="26:27">
      <c r="Z3709">
        <v>1398</v>
      </c>
      <c r="AA3709" t="str">
        <f t="shared" si="29"/>
        <v>INSERT INTO UPK_IKOU.main_masters.mm_buhin_no (data_id, buhin_no, coefficient, created_date, created_tantou_id) VALUES (3110, '76533JN20A', 1, GETDATE(), 999);</v>
      </c>
    </row>
    <row r="3710" spans="26:27">
      <c r="Z3710">
        <v>1399</v>
      </c>
      <c r="AA3710" t="str">
        <f t="shared" si="29"/>
        <v>INSERT INTO UPK_IKOU.main_masters.mm_buhin_no (data_id, buhin_no, coefficient, created_date, created_tantou_id) VALUES (3111, '765426AX0A', 1, GETDATE(), 999);</v>
      </c>
    </row>
    <row r="3711" spans="26:27">
      <c r="Z3711">
        <v>1400</v>
      </c>
      <c r="AA3711" t="str">
        <f t="shared" si="29"/>
        <v>INSERT INTO UPK_IKOU.main_masters.mm_buhin_no (data_id, buhin_no, coefficient, created_date, created_tantou_id) VALUES (3112, '765436AX0A', 1, GETDATE(), 999);</v>
      </c>
    </row>
    <row r="3712" spans="26:27">
      <c r="Z3712">
        <v>1401</v>
      </c>
      <c r="AA3712" t="str">
        <f t="shared" si="29"/>
        <v>INSERT INTO UPK_IKOU.main_masters.mm_buhin_no (data_id, buhin_no, coefficient, created_date, created_tantou_id) VALUES (3113, '765465YM0B', 1, GETDATE(), 999);</v>
      </c>
    </row>
    <row r="3713" spans="26:27">
      <c r="Z3713">
        <v>1402</v>
      </c>
      <c r="AA3713" t="str">
        <f t="shared" si="29"/>
        <v>INSERT INTO UPK_IKOU.main_masters.mm_buhin_no (data_id, buhin_no, coefficient, created_date, created_tantou_id) VALUES (3114, '765464M400', 1, GETDATE(), 999);</v>
      </c>
    </row>
    <row r="3714" spans="26:27">
      <c r="Z3714">
        <v>1403</v>
      </c>
      <c r="AA3714" t="str">
        <f t="shared" si="29"/>
        <v>INSERT INTO UPK_IKOU.main_masters.mm_buhin_no (data_id, buhin_no, coefficient, created_date, created_tantou_id) VALUES (3115, '765474M400', 1, GETDATE(), 999);</v>
      </c>
    </row>
    <row r="3715" spans="26:27">
      <c r="Z3715">
        <v>1404</v>
      </c>
      <c r="AA3715" t="str">
        <f t="shared" si="29"/>
        <v>INSERT INTO UPK_IKOU.main_masters.mm_buhin_no (data_id, buhin_no, coefficient, created_date, created_tantou_id) VALUES (3116, '765475YM0B', 1, GETDATE(), 999);</v>
      </c>
    </row>
    <row r="3716" spans="26:27">
      <c r="Z3716">
        <v>1405</v>
      </c>
      <c r="AA3716" t="str">
        <f t="shared" si="29"/>
        <v>INSERT INTO UPK_IKOU.main_masters.mm_buhin_no (data_id, buhin_no, coefficient, created_date, created_tantou_id) VALUES (3117, '765486AX0A', 1, GETDATE(), 999);</v>
      </c>
    </row>
    <row r="3717" spans="26:27">
      <c r="Z3717">
        <v>1406</v>
      </c>
      <c r="AA3717" t="str">
        <f t="shared" si="29"/>
        <v>INSERT INTO UPK_IKOU.main_masters.mm_buhin_no (data_id, buhin_no, coefficient, created_date, created_tantou_id) VALUES (3118, '765496AX0A', 1, GETDATE(), 999);</v>
      </c>
    </row>
    <row r="3718" spans="26:27">
      <c r="Z3718">
        <v>1407</v>
      </c>
      <c r="AA3718" t="str">
        <f t="shared" si="29"/>
        <v>INSERT INTO UPK_IKOU.main_masters.mm_buhin_no (data_id, buhin_no, coefficient, created_date, created_tantou_id) VALUES (3119, '765723VA0A', 1, GETDATE(), 999);</v>
      </c>
    </row>
    <row r="3719" spans="26:27">
      <c r="Z3719">
        <v>1408</v>
      </c>
      <c r="AA3719" t="str">
        <f t="shared" si="29"/>
        <v>INSERT INTO UPK_IKOU.main_masters.mm_buhin_no (data_id, buhin_no, coefficient, created_date, created_tantou_id) VALUES (3120, '765724CC0A', 1, GETDATE(), 999);</v>
      </c>
    </row>
    <row r="3720" spans="26:27">
      <c r="Z3720">
        <v>1409</v>
      </c>
      <c r="AA3720" t="str">
        <f t="shared" si="29"/>
        <v>INSERT INTO UPK_IKOU.main_masters.mm_buhin_no (data_id, buhin_no, coefficient, created_date, created_tantou_id) VALUES (3121, '765724CC0AT1', 1, GETDATE(), 999);</v>
      </c>
    </row>
    <row r="3721" spans="26:27">
      <c r="Z3721">
        <v>1410</v>
      </c>
      <c r="AA3721" t="str">
        <f t="shared" ref="AA3721:AA3784" si="30">$Y$2310&amp;AA2001&amp;", '"&amp;TRIM(AB2001)&amp;"', "&amp;AC2001&amp;", GETDATE(), 999);"</f>
        <v>INSERT INTO UPK_IKOU.main_masters.mm_buhin_no (data_id, buhin_no, coefficient, created_date, created_tantou_id) VALUES (3122, '76572JM00A', 1, GETDATE(), 999);</v>
      </c>
    </row>
    <row r="3722" spans="26:27">
      <c r="Z3722">
        <v>1411</v>
      </c>
      <c r="AA3722" t="str">
        <f t="shared" si="30"/>
        <v>INSERT INTO UPK_IKOU.main_masters.mm_buhin_no (data_id, buhin_no, coefficient, created_date, created_tantou_id) VALUES (3123, '765724CC0AT2', 1, GETDATE(), 999);</v>
      </c>
    </row>
    <row r="3723" spans="26:27">
      <c r="Z3723">
        <v>1412</v>
      </c>
      <c r="AA3723" t="str">
        <f t="shared" si="30"/>
        <v>INSERT INTO UPK_IKOU.main_masters.mm_buhin_no (data_id, buhin_no, coefficient, created_date, created_tantou_id) VALUES (3124, '765734CC0AT2', 1, GETDATE(), 999);</v>
      </c>
    </row>
    <row r="3724" spans="26:27">
      <c r="Z3724">
        <v>1413</v>
      </c>
      <c r="AA3724" t="str">
        <f t="shared" si="30"/>
        <v>INSERT INTO UPK_IKOU.main_masters.mm_buhin_no (data_id, buhin_no, coefficient, created_date, created_tantou_id) VALUES (3125, '765733VA0A', 1, GETDATE(), 999);</v>
      </c>
    </row>
    <row r="3725" spans="26:27">
      <c r="Z3725">
        <v>1414</v>
      </c>
      <c r="AA3725" t="str">
        <f t="shared" si="30"/>
        <v>INSERT INTO UPK_IKOU.main_masters.mm_buhin_no (data_id, buhin_no, coefficient, created_date, created_tantou_id) VALUES (3126, '765734CC0A', 1, GETDATE(), 999);</v>
      </c>
    </row>
    <row r="3726" spans="26:27">
      <c r="Z3726">
        <v>1415</v>
      </c>
      <c r="AA3726" t="str">
        <f t="shared" si="30"/>
        <v>INSERT INTO UPK_IKOU.main_masters.mm_buhin_no (data_id, buhin_no, coefficient, created_date, created_tantou_id) VALUES (3127, '765734CC0AT1', 1, GETDATE(), 999);</v>
      </c>
    </row>
    <row r="3727" spans="26:27">
      <c r="Z3727">
        <v>1416</v>
      </c>
      <c r="AA3727" t="str">
        <f t="shared" si="30"/>
        <v>INSERT INTO UPK_IKOU.main_masters.mm_buhin_no (data_id, buhin_no, coefficient, created_date, created_tantou_id) VALUES (3128, '76573JM00A', 1, GETDATE(), 999);</v>
      </c>
    </row>
    <row r="3728" spans="26:27">
      <c r="Z3728">
        <v>1417</v>
      </c>
      <c r="AA3728" t="str">
        <f t="shared" si="30"/>
        <v>INSERT INTO UPK_IKOU.main_masters.mm_buhin_no (data_id, buhin_no, coefficient, created_date, created_tantou_id) VALUES (3129, '765824CF0B', 1, GETDATE(), 999);</v>
      </c>
    </row>
    <row r="3729" spans="26:27">
      <c r="Z3729">
        <v>1418</v>
      </c>
      <c r="AA3729" t="str">
        <f t="shared" si="30"/>
        <v>INSERT INTO UPK_IKOU.main_masters.mm_buhin_no (data_id, buhin_no, coefficient, created_date, created_tantou_id) VALUES (3130, '765834CF0B', 1, GETDATE(), 999);</v>
      </c>
    </row>
    <row r="3730" spans="26:27">
      <c r="Z3730">
        <v>1419</v>
      </c>
      <c r="AA3730" t="str">
        <f t="shared" si="30"/>
        <v>INSERT INTO UPK_IKOU.main_masters.mm_buhin_no (data_id, buhin_no, coefficient, created_date, created_tantou_id) VALUES (3131, '765841VA0A', 1, GETDATE(), 999);</v>
      </c>
    </row>
    <row r="3731" spans="26:27">
      <c r="Z3731">
        <v>1420</v>
      </c>
      <c r="AA3731" t="str">
        <f t="shared" si="30"/>
        <v>INSERT INTO UPK_IKOU.main_masters.mm_buhin_no (data_id, buhin_no, coefficient, created_date, created_tantou_id) VALUES (3132, '765851VA0A', 1, GETDATE(), 999);</v>
      </c>
    </row>
    <row r="3732" spans="26:27">
      <c r="Z3732">
        <v>1421</v>
      </c>
      <c r="AA3732" t="str">
        <f t="shared" si="30"/>
        <v>INSERT INTO UPK_IKOU.main_masters.mm_buhin_no (data_id, buhin_no, coefficient, created_date, created_tantou_id) VALUES (3133, '765861JA0A', 1, GETDATE(), 999);</v>
      </c>
    </row>
    <row r="3733" spans="26:27">
      <c r="Z3733">
        <v>1422</v>
      </c>
      <c r="AA3733" t="str">
        <f t="shared" si="30"/>
        <v>INSERT INTO UPK_IKOU.main_masters.mm_buhin_no (data_id, buhin_no, coefficient, created_date, created_tantou_id) VALUES (3134, '765863VA0A', 1, GETDATE(), 999);</v>
      </c>
    </row>
    <row r="3734" spans="26:27">
      <c r="Z3734">
        <v>1423</v>
      </c>
      <c r="AA3734" t="str">
        <f t="shared" si="30"/>
        <v>INSERT INTO UPK_IKOU.main_masters.mm_buhin_no (data_id, buhin_no, coefficient, created_date, created_tantou_id) VALUES (3135, '765873VA0A', 1, GETDATE(), 999);</v>
      </c>
    </row>
    <row r="3735" spans="26:27">
      <c r="Z3735">
        <v>1424</v>
      </c>
      <c r="AA3735" t="str">
        <f t="shared" si="30"/>
        <v>INSERT INTO UPK_IKOU.main_masters.mm_buhin_no (data_id, buhin_no, coefficient, created_date, created_tantou_id) VALUES (3136, '765871JA0A', 1, GETDATE(), 999);</v>
      </c>
    </row>
    <row r="3736" spans="26:27">
      <c r="Z3736">
        <v>1425</v>
      </c>
      <c r="AA3736" t="str">
        <f t="shared" si="30"/>
        <v>INSERT INTO UPK_IKOU.main_masters.mm_buhin_no (data_id, buhin_no, coefficient, created_date, created_tantou_id) VALUES (3137, '765F44CC0A', 1, GETDATE(), 999);</v>
      </c>
    </row>
    <row r="3737" spans="26:27">
      <c r="Z3737">
        <v>1426</v>
      </c>
      <c r="AA3737" t="str">
        <f t="shared" si="30"/>
        <v>INSERT INTO UPK_IKOU.main_masters.mm_buhin_no (data_id, buhin_no, coefficient, created_date, created_tantou_id) VALUES (3138, '765F54CC0A', 1, GETDATE(), 999);</v>
      </c>
    </row>
    <row r="3738" spans="26:27">
      <c r="Z3738">
        <v>1427</v>
      </c>
      <c r="AA3738" t="str">
        <f t="shared" si="30"/>
        <v>INSERT INTO UPK_IKOU.main_masters.mm_buhin_no (data_id, buhin_no, coefficient, created_date, created_tantou_id) VALUES (3139, '765F64CF0A', 1, GETDATE(), 999);</v>
      </c>
    </row>
    <row r="3739" spans="26:27">
      <c r="Z3739">
        <v>1428</v>
      </c>
      <c r="AA3739" t="str">
        <f t="shared" si="30"/>
        <v>INSERT INTO UPK_IKOU.main_masters.mm_buhin_no (data_id, buhin_no, coefficient, created_date, created_tantou_id) VALUES (3140, '765F74CF0A', 1, GETDATE(), 999);</v>
      </c>
    </row>
    <row r="3740" spans="26:27">
      <c r="Z3740">
        <v>1429</v>
      </c>
      <c r="AA3740" t="str">
        <f t="shared" si="30"/>
        <v>INSERT INTO UPK_IKOU.main_masters.mm_buhin_no (data_id, buhin_no, coefficient, created_date, created_tantou_id) VALUES (3141, '765M23XA0A', 1, GETDATE(), 999);</v>
      </c>
    </row>
    <row r="3741" spans="26:27">
      <c r="Z3741">
        <v>1430</v>
      </c>
      <c r="AA3741" t="str">
        <f t="shared" si="30"/>
        <v>INSERT INTO UPK_IKOU.main_masters.mm_buhin_no (data_id, buhin_no, coefficient, created_date, created_tantou_id) VALUES (3142, '765M23XC0A', 1, GETDATE(), 999);</v>
      </c>
    </row>
    <row r="3742" spans="26:27">
      <c r="Z3742">
        <v>1431</v>
      </c>
      <c r="AA3742" t="str">
        <f t="shared" si="30"/>
        <v>INSERT INTO UPK_IKOU.main_masters.mm_buhin_no (data_id, buhin_no, coefficient, created_date, created_tantou_id) VALUES (3143, '765M33XA0A', 1, GETDATE(), 999);</v>
      </c>
    </row>
    <row r="3743" spans="26:27">
      <c r="Z3743">
        <v>1432</v>
      </c>
      <c r="AA3743" t="str">
        <f t="shared" si="30"/>
        <v>INSERT INTO UPK_IKOU.main_masters.mm_buhin_no (data_id, buhin_no, coefficient, created_date, created_tantou_id) VALUES (3144, '765M33XC0A', 1, GETDATE(), 999);</v>
      </c>
    </row>
    <row r="3744" spans="26:27">
      <c r="Z3744">
        <v>1433</v>
      </c>
      <c r="AA3744" t="str">
        <f t="shared" si="30"/>
        <v>INSERT INTO UPK_IKOU.main_masters.mm_buhin_no (data_id, buhin_no, coefficient, created_date, created_tantou_id) VALUES (3145, '766324M400-1', 1, GETDATE(), 999);</v>
      </c>
    </row>
    <row r="3745" spans="26:27">
      <c r="Z3745">
        <v>1434</v>
      </c>
      <c r="AA3745" t="str">
        <f t="shared" si="30"/>
        <v>INSERT INTO UPK_IKOU.main_masters.mm_buhin_no (data_id, buhin_no, coefficient, created_date, created_tantou_id) VALUES (3146, '766328H300', 1, GETDATE(), 999);</v>
      </c>
    </row>
    <row r="3746" spans="26:27">
      <c r="Z3746">
        <v>1435</v>
      </c>
      <c r="AA3746" t="str">
        <f t="shared" si="30"/>
        <v>INSERT INTO UPK_IKOU.main_masters.mm_buhin_no (data_id, buhin_no, coefficient, created_date, created_tantou_id) VALUES (3147, '76632JM00A', 1, GETDATE(), 999);</v>
      </c>
    </row>
    <row r="3747" spans="26:27">
      <c r="Z3747">
        <v>1436</v>
      </c>
      <c r="AA3747" t="str">
        <f t="shared" si="30"/>
        <v>INSERT INTO UPK_IKOU.main_masters.mm_buhin_no (data_id, buhin_no, coefficient, created_date, created_tantou_id) VALUES (3148, '766334M400-1', 1, GETDATE(), 999);</v>
      </c>
    </row>
    <row r="3748" spans="26:27">
      <c r="Z3748">
        <v>1437</v>
      </c>
      <c r="AA3748" t="str">
        <f t="shared" si="30"/>
        <v>INSERT INTO UPK_IKOU.main_masters.mm_buhin_no (data_id, buhin_no, coefficient, created_date, created_tantou_id) VALUES (3149, '766338H300', 1, GETDATE(), 999);</v>
      </c>
    </row>
    <row r="3749" spans="26:27">
      <c r="Z3749">
        <v>1438</v>
      </c>
      <c r="AA3749" t="str">
        <f t="shared" si="30"/>
        <v>INSERT INTO UPK_IKOU.main_masters.mm_buhin_no (data_id, buhin_no, coefficient, created_date, created_tantou_id) VALUES (3150, '76633JM00A', 1, GETDATE(), 999);</v>
      </c>
    </row>
    <row r="3750" spans="26:27">
      <c r="Z3750">
        <v>1439</v>
      </c>
      <c r="AA3750" t="str">
        <f t="shared" si="30"/>
        <v>INSERT INTO UPK_IKOU.main_masters.mm_buhin_no (data_id, buhin_no, coefficient, created_date, created_tantou_id) VALUES (3151, '766343VA0A', 1, GETDATE(), 999);</v>
      </c>
    </row>
    <row r="3751" spans="26:27">
      <c r="Z3751">
        <v>1440</v>
      </c>
      <c r="AA3751" t="str">
        <f t="shared" si="30"/>
        <v>INSERT INTO UPK_IKOU.main_masters.mm_buhin_no (data_id, buhin_no, coefficient, created_date, created_tantou_id) VALUES (3152, '766353VA0A', 1, GETDATE(), 999);</v>
      </c>
    </row>
    <row r="3752" spans="26:27">
      <c r="Z3752">
        <v>1441</v>
      </c>
      <c r="AA3752" t="str">
        <f t="shared" si="30"/>
        <v>INSERT INTO UPK_IKOU.main_masters.mm_buhin_no (data_id, buhin_no, coefficient, created_date, created_tantou_id) VALUES (3153, '766344M400', 1, GETDATE(), 999);</v>
      </c>
    </row>
    <row r="3753" spans="26:27">
      <c r="Z3753">
        <v>1442</v>
      </c>
      <c r="AA3753" t="str">
        <f t="shared" si="30"/>
        <v>INSERT INTO UPK_IKOU.main_masters.mm_buhin_no (data_id, buhin_no, coefficient, created_date, created_tantou_id) VALUES (3154, '766354M400', 1, GETDATE(), 999);</v>
      </c>
    </row>
    <row r="3754" spans="26:27">
      <c r="Z3754">
        <v>1443</v>
      </c>
      <c r="AA3754" t="str">
        <f t="shared" si="30"/>
        <v>INSERT INTO UPK_IKOU.main_masters.mm_buhin_no (data_id, buhin_no, coefficient, created_date, created_tantou_id) VALUES (3155, '766344M500', 1, GETDATE(), 999);</v>
      </c>
    </row>
    <row r="3755" spans="26:27">
      <c r="Z3755">
        <v>1444</v>
      </c>
      <c r="AA3755" t="str">
        <f t="shared" si="30"/>
        <v>INSERT INTO UPK_IKOU.main_masters.mm_buhin_no (data_id, buhin_no, coefficient, created_date, created_tantou_id) VALUES (3156, '766354M500', 1, GETDATE(), 999);</v>
      </c>
    </row>
    <row r="3756" spans="26:27">
      <c r="Z3756">
        <v>1445</v>
      </c>
      <c r="AA3756" t="str">
        <f t="shared" si="30"/>
        <v>INSERT INTO UPK_IKOU.main_masters.mm_buhin_no (data_id, buhin_no, coefficient, created_date, created_tantou_id) VALUES (3157, '766348H300', 1, GETDATE(), 999);</v>
      </c>
    </row>
    <row r="3757" spans="26:27">
      <c r="Z3757">
        <v>1446</v>
      </c>
      <c r="AA3757" t="str">
        <f t="shared" si="30"/>
        <v>INSERT INTO UPK_IKOU.main_masters.mm_buhin_no (data_id, buhin_no, coefficient, created_date, created_tantou_id) VALUES (3158, '766358H300', 1, GETDATE(), 999);</v>
      </c>
    </row>
    <row r="3758" spans="26:27">
      <c r="Z3758">
        <v>1447</v>
      </c>
      <c r="AA3758" t="str">
        <f t="shared" si="30"/>
        <v>INSERT INTO UPK_IKOU.main_masters.mm_buhin_no (data_id, buhin_no, coefficient, created_date, created_tantou_id) VALUES (3159, '766366MR0A', 1, GETDATE(), 999);</v>
      </c>
    </row>
    <row r="3759" spans="26:27">
      <c r="Z3759">
        <v>1448</v>
      </c>
      <c r="AA3759" t="str">
        <f t="shared" si="30"/>
        <v>INSERT INTO UPK_IKOU.main_masters.mm_buhin_no (data_id, buhin_no, coefficient, created_date, created_tantou_id) VALUES (3160, '766376MR0A', 1, GETDATE(), 999);</v>
      </c>
    </row>
    <row r="3760" spans="26:27">
      <c r="Z3760">
        <v>1449</v>
      </c>
      <c r="AA3760" t="str">
        <f t="shared" si="30"/>
        <v>INSERT INTO UPK_IKOU.main_masters.mm_buhin_no (data_id, buhin_no, coefficient, created_date, created_tantou_id) VALUES (3161, '766425TA0A', 1, GETDATE(), 999);</v>
      </c>
    </row>
    <row r="3761" spans="26:27">
      <c r="Z3761">
        <v>1450</v>
      </c>
      <c r="AA3761" t="str">
        <f t="shared" si="30"/>
        <v>INSERT INTO UPK_IKOU.main_masters.mm_buhin_no (data_id, buhin_no, coefficient, created_date, created_tantou_id) VALUES (3162, '766435TA0A', 1, GETDATE(), 999);</v>
      </c>
    </row>
    <row r="3762" spans="26:27">
      <c r="Z3762">
        <v>1451</v>
      </c>
      <c r="AA3762" t="str">
        <f t="shared" si="30"/>
        <v>INSERT INTO UPK_IKOU.main_masters.mm_buhin_no (data_id, buhin_no, coefficient, created_date, created_tantou_id) VALUES (3163, '766448H300', 1, GETDATE(), 999);</v>
      </c>
    </row>
    <row r="3763" spans="26:27">
      <c r="Z3763">
        <v>1452</v>
      </c>
      <c r="AA3763" t="str">
        <f t="shared" si="30"/>
        <v>INSERT INTO UPK_IKOU.main_masters.mm_buhin_no (data_id, buhin_no, coefficient, created_date, created_tantou_id) VALUES (3164, '766458H300', 1, GETDATE(), 999);</v>
      </c>
    </row>
    <row r="3764" spans="26:27">
      <c r="Z3764">
        <v>1453</v>
      </c>
      <c r="AA3764" t="str">
        <f t="shared" si="30"/>
        <v>INSERT INTO UPK_IKOU.main_masters.mm_buhin_no (data_id, buhin_no, coefficient, created_date, created_tantou_id) VALUES (3165, '766468H300', 1, GETDATE(), 999);</v>
      </c>
    </row>
    <row r="3765" spans="26:27">
      <c r="Z3765">
        <v>1454</v>
      </c>
      <c r="AA3765" t="str">
        <f t="shared" si="30"/>
        <v>INSERT INTO UPK_IKOU.main_masters.mm_buhin_no (data_id, buhin_no, coefficient, created_date, created_tantou_id) VALUES (3166, '766478H300', 1, GETDATE(), 999);</v>
      </c>
    </row>
    <row r="3766" spans="26:27">
      <c r="Z3766">
        <v>1455</v>
      </c>
      <c r="AA3766" t="str">
        <f t="shared" si="30"/>
        <v>INSERT INTO UPK_IKOU.main_masters.mm_buhin_no (data_id, buhin_no, coefficient, created_date, created_tantou_id) VALUES (3167, '76646EQ500', 1, GETDATE(), 999);</v>
      </c>
    </row>
    <row r="3767" spans="26:27">
      <c r="Z3767">
        <v>1456</v>
      </c>
      <c r="AA3767" t="str">
        <f t="shared" si="30"/>
        <v>INSERT INTO UPK_IKOU.main_masters.mm_buhin_no (data_id, buhin_no, coefficient, created_date, created_tantou_id) VALUES (3168, '76647EQ500', 1, GETDATE(), 999);</v>
      </c>
    </row>
    <row r="3768" spans="26:27">
      <c r="Z3768">
        <v>1457</v>
      </c>
      <c r="AA3768" t="str">
        <f t="shared" si="30"/>
        <v>INSERT INTO UPK_IKOU.main_masters.mm_buhin_no (data_id, buhin_no, coefficient, created_date, created_tantou_id) VALUES (3169, '766543TU0A', 1, GETDATE(), 999);</v>
      </c>
    </row>
    <row r="3769" spans="26:27">
      <c r="Z3769">
        <v>1458</v>
      </c>
      <c r="AA3769" t="str">
        <f t="shared" si="30"/>
        <v>INSERT INTO UPK_IKOU.main_masters.mm_buhin_no (data_id, buhin_no, coefficient, created_date, created_tantou_id) VALUES (3170, '766553TU0A', 1, GETDATE(), 999);</v>
      </c>
    </row>
    <row r="3770" spans="26:27">
      <c r="Z3770">
        <v>1459</v>
      </c>
      <c r="AA3770" t="str">
        <f t="shared" si="30"/>
        <v>INSERT INTO UPK_IKOU.main_masters.mm_buhin_no (data_id, buhin_no, coefficient, created_date, created_tantou_id) VALUES (3171, '76682JM00A', 1, GETDATE(), 999);</v>
      </c>
    </row>
    <row r="3771" spans="26:27">
      <c r="Z3771">
        <v>1460</v>
      </c>
      <c r="AA3771" t="str">
        <f t="shared" si="30"/>
        <v>INSERT INTO UPK_IKOU.main_masters.mm_buhin_no (data_id, buhin_no, coefficient, created_date, created_tantou_id) VALUES (3172, '76683JM00A', 1, GETDATE(), 999);</v>
      </c>
    </row>
    <row r="3772" spans="26:27">
      <c r="Z3772">
        <v>1461</v>
      </c>
      <c r="AA3772" t="str">
        <f t="shared" si="30"/>
        <v>INSERT INTO UPK_IKOU.main_masters.mm_buhin_no (data_id, buhin_no, coefficient, created_date, created_tantou_id) VALUES (3173, '767146RA0A', 1, GETDATE(), 999);</v>
      </c>
    </row>
    <row r="3773" spans="26:27">
      <c r="Z3773">
        <v>1462</v>
      </c>
      <c r="AA3773" t="str">
        <f t="shared" si="30"/>
        <v>INSERT INTO UPK_IKOU.main_masters.mm_buhin_no (data_id, buhin_no, coefficient, created_date, created_tantou_id) VALUES (3174, '767156RA0A', 1, GETDATE(), 999);</v>
      </c>
    </row>
    <row r="3774" spans="26:27">
      <c r="Z3774">
        <v>1463</v>
      </c>
      <c r="AA3774" t="str">
        <f t="shared" si="30"/>
        <v>INSERT INTO UPK_IKOU.main_masters.mm_buhin_no (data_id, buhin_no, coefficient, created_date, created_tantou_id) VALUES (3175, '767223VA0A', 1, GETDATE(), 999);</v>
      </c>
    </row>
    <row r="3775" spans="26:27">
      <c r="Z3775">
        <v>1464</v>
      </c>
      <c r="AA3775" t="str">
        <f t="shared" si="30"/>
        <v>INSERT INTO UPK_IKOU.main_masters.mm_buhin_no (data_id, buhin_no, coefficient, created_date, created_tantou_id) VALUES (3176, '767233VA0A', 1, GETDATE(), 999);</v>
      </c>
    </row>
    <row r="3776" spans="26:27">
      <c r="Z3776">
        <v>1465</v>
      </c>
      <c r="AA3776" t="str">
        <f t="shared" si="30"/>
        <v>INSERT INTO UPK_IKOU.main_masters.mm_buhin_no (data_id, buhin_no, coefficient, created_date, created_tantou_id) VALUES (3177, '76731JN21A', 1, GETDATE(), 999);</v>
      </c>
    </row>
    <row r="3777" spans="26:27">
      <c r="Z3777">
        <v>1466</v>
      </c>
      <c r="AA3777" t="str">
        <f t="shared" si="30"/>
        <v>INSERT INTO UPK_IKOU.main_masters.mm_buhin_no (data_id, buhin_no, coefficient, created_date, created_tantou_id) VALUES (3178, '767421AA0A', 1, GETDATE(), 999);</v>
      </c>
    </row>
    <row r="3778" spans="26:27">
      <c r="Z3778">
        <v>1467</v>
      </c>
      <c r="AA3778" t="str">
        <f t="shared" si="30"/>
        <v>INSERT INTO UPK_IKOU.main_masters.mm_buhin_no (data_id, buhin_no, coefficient, created_date, created_tantou_id) VALUES (3179, '76742EN000', 1, GETDATE(), 999);</v>
      </c>
    </row>
    <row r="3779" spans="26:27">
      <c r="Z3779">
        <v>1468</v>
      </c>
      <c r="AA3779" t="str">
        <f t="shared" si="30"/>
        <v>INSERT INTO UPK_IKOU.main_masters.mm_buhin_no (data_id, buhin_no, coefficient, created_date, created_tantou_id) VALUES (3180, '767424CE1A', 1, GETDATE(), 999);</v>
      </c>
    </row>
    <row r="3780" spans="26:27">
      <c r="Z3780">
        <v>1469</v>
      </c>
      <c r="AA3780" t="str">
        <f t="shared" si="30"/>
        <v>INSERT INTO UPK_IKOU.main_masters.mm_buhin_no (data_id, buhin_no, coefficient, created_date, created_tantou_id) VALUES (3181, '767434CE1A', 1, GETDATE(), 999);</v>
      </c>
    </row>
    <row r="3781" spans="26:27">
      <c r="Z3781">
        <v>1470</v>
      </c>
      <c r="AA3781" t="str">
        <f t="shared" si="30"/>
        <v>INSERT INTO UPK_IKOU.main_masters.mm_buhin_no (data_id, buhin_no, coefficient, created_date, created_tantou_id) VALUES (3182, '767424M400-1', 1, GETDATE(), 999);</v>
      </c>
    </row>
    <row r="3782" spans="26:27">
      <c r="Z3782">
        <v>1471</v>
      </c>
      <c r="AA3782" t="str">
        <f t="shared" si="30"/>
        <v>INSERT INTO UPK_IKOU.main_masters.mm_buhin_no (data_id, buhin_no, coefficient, created_date, created_tantou_id) VALUES (3183, '767434M400-1', 1, GETDATE(), 999);</v>
      </c>
    </row>
    <row r="3783" spans="26:27">
      <c r="Z3783">
        <v>1472</v>
      </c>
      <c r="AA3783" t="str">
        <f t="shared" si="30"/>
        <v>INSERT INTO UPK_IKOU.main_masters.mm_buhin_no (data_id, buhin_no, coefficient, created_date, created_tantou_id) VALUES (3184, '767426MA0A', 1, GETDATE(), 999);</v>
      </c>
    </row>
    <row r="3784" spans="26:27">
      <c r="Z3784">
        <v>1473</v>
      </c>
      <c r="AA3784" t="str">
        <f t="shared" si="30"/>
        <v>INSERT INTO UPK_IKOU.main_masters.mm_buhin_no (data_id, buhin_no, coefficient, created_date, created_tantou_id) VALUES (3185, '767436MA0A', 1, GETDATE(), 999);</v>
      </c>
    </row>
    <row r="3785" spans="26:27">
      <c r="Z3785">
        <v>1474</v>
      </c>
      <c r="AA3785" t="str">
        <f t="shared" ref="AA3785:AA3848" si="31">$Y$2310&amp;AA2065&amp;", '"&amp;TRIM(AB2065)&amp;"', "&amp;AC2065&amp;", GETDATE(), 999);"</f>
        <v>INSERT INTO UPK_IKOU.main_masters.mm_buhin_no (data_id, buhin_no, coefficient, created_date, created_tantou_id) VALUES (3186, '76742JM00A', 1, GETDATE(), 999);</v>
      </c>
    </row>
    <row r="3786" spans="26:27">
      <c r="Z3786">
        <v>1475</v>
      </c>
      <c r="AA3786" t="str">
        <f t="shared" si="31"/>
        <v>INSERT INTO UPK_IKOU.main_masters.mm_buhin_no (data_id, buhin_no, coefficient, created_date, created_tantou_id) VALUES (3187, '76743JM00A', 1, GETDATE(), 999);</v>
      </c>
    </row>
    <row r="3787" spans="26:27">
      <c r="Z3787">
        <v>1476</v>
      </c>
      <c r="AA3787" t="str">
        <f t="shared" si="31"/>
        <v>INSERT INTO UPK_IKOU.main_masters.mm_buhin_no (data_id, buhin_no, coefficient, created_date, created_tantou_id) VALUES (3188, '76742JN20A', 1, GETDATE(), 999);</v>
      </c>
    </row>
    <row r="3788" spans="26:27">
      <c r="Z3788">
        <v>1477</v>
      </c>
      <c r="AA3788" t="str">
        <f t="shared" si="31"/>
        <v>INSERT INTO UPK_IKOU.main_masters.mm_buhin_no (data_id, buhin_no, coefficient, created_date, created_tantou_id) VALUES (3189, '76743JN20A', 1, GETDATE(), 999);</v>
      </c>
    </row>
    <row r="3789" spans="26:27">
      <c r="Z3789">
        <v>1478</v>
      </c>
      <c r="AA3789" t="str">
        <f t="shared" si="31"/>
        <v>INSERT INTO UPK_IKOU.main_masters.mm_buhin_no (data_id, buhin_no, coefficient, created_date, created_tantou_id) VALUES (3190, '767431AA0A', 1, GETDATE(), 999);</v>
      </c>
    </row>
    <row r="3790" spans="26:27">
      <c r="Z3790">
        <v>1479</v>
      </c>
      <c r="AA3790" t="str">
        <f t="shared" si="31"/>
        <v>INSERT INTO UPK_IKOU.main_masters.mm_buhin_no (data_id, buhin_no, coefficient, created_date, created_tantou_id) VALUES (3191, '76743EN000', 1, GETDATE(), 999);</v>
      </c>
    </row>
    <row r="3791" spans="26:27">
      <c r="Z3791">
        <v>1480</v>
      </c>
      <c r="AA3791" t="str">
        <f t="shared" si="31"/>
        <v>INSERT INTO UPK_IKOU.main_masters.mm_buhin_no (data_id, buhin_no, coefficient, created_date, created_tantou_id) VALUES (3192, '76752JN20A', 1, GETDATE(), 999);</v>
      </c>
    </row>
    <row r="3792" spans="26:27">
      <c r="Z3792">
        <v>1481</v>
      </c>
      <c r="AA3792" t="str">
        <f t="shared" si="31"/>
        <v>INSERT INTO UPK_IKOU.main_masters.mm_buhin_no (data_id, buhin_no, coefficient, created_date, created_tantou_id) VALUES (3193, '767521AC0A', 1, GETDATE(), 999);</v>
      </c>
    </row>
    <row r="3793" spans="26:27">
      <c r="Z3793">
        <v>1482</v>
      </c>
      <c r="AA3793" t="str">
        <f t="shared" si="31"/>
        <v>INSERT INTO UPK_IKOU.main_masters.mm_buhin_no (data_id, buhin_no, coefficient, created_date, created_tantou_id) VALUES (3194, '767531AC0A', 1, GETDATE(), 999);</v>
      </c>
    </row>
    <row r="3794" spans="26:27">
      <c r="Z3794">
        <v>1483</v>
      </c>
      <c r="AA3794" t="str">
        <f t="shared" si="31"/>
        <v>INSERT INTO UPK_IKOU.main_masters.mm_buhin_no (data_id, buhin_no, coefficient, created_date, created_tantou_id) VALUES (3195, '767526MA0A', 1, GETDATE(), 999);</v>
      </c>
    </row>
    <row r="3795" spans="26:27">
      <c r="Z3795">
        <v>1484</v>
      </c>
      <c r="AA3795" t="str">
        <f t="shared" si="31"/>
        <v>INSERT INTO UPK_IKOU.main_masters.mm_buhin_no (data_id, buhin_no, coefficient, created_date, created_tantou_id) VALUES (3196, '767536MA0A', 1, GETDATE(), 999);</v>
      </c>
    </row>
    <row r="3796" spans="26:27">
      <c r="Z3796">
        <v>1485</v>
      </c>
      <c r="AA3796" t="str">
        <f t="shared" si="31"/>
        <v>INSERT INTO UPK_IKOU.main_masters.mm_buhin_no (data_id, buhin_no, coefficient, created_date, created_tantou_id) VALUES (3197, '76752CA000', 1, GETDATE(), 999);</v>
      </c>
    </row>
    <row r="3797" spans="26:27">
      <c r="Z3797">
        <v>1486</v>
      </c>
      <c r="AA3797" t="str">
        <f t="shared" si="31"/>
        <v>INSERT INTO UPK_IKOU.main_masters.mm_buhin_no (data_id, buhin_no, coefficient, created_date, created_tantou_id) VALUES (3198, '76753CA000', 1, GETDATE(), 999);</v>
      </c>
    </row>
    <row r="3798" spans="26:27">
      <c r="Z3798">
        <v>1487</v>
      </c>
      <c r="AA3798" t="str">
        <f t="shared" si="31"/>
        <v>INSERT INTO UPK_IKOU.main_masters.mm_buhin_no (data_id, buhin_no, coefficient, created_date, created_tantou_id) VALUES (3199, '76752CN00001', 1, GETDATE(), 999);</v>
      </c>
    </row>
    <row r="3799" spans="26:27">
      <c r="Z3799">
        <v>1488</v>
      </c>
      <c r="AA3799" t="str">
        <f t="shared" si="31"/>
        <v>INSERT INTO UPK_IKOU.main_masters.mm_buhin_no (data_id, buhin_no, coefficient, created_date, created_tantou_id) VALUES (3200, '76753CN00001', 1, GETDATE(), 999);</v>
      </c>
    </row>
    <row r="3800" spans="26:27">
      <c r="Z3800">
        <v>1489</v>
      </c>
      <c r="AA3800" t="str">
        <f t="shared" si="31"/>
        <v>INSERT INTO UPK_IKOU.main_masters.mm_buhin_no (data_id, buhin_no, coefficient, created_date, created_tantou_id) VALUES (3201, '76752EN000', 1, GETDATE(), 999);</v>
      </c>
    </row>
    <row r="3801" spans="26:27">
      <c r="Z3801">
        <v>1490</v>
      </c>
      <c r="AA3801" t="str">
        <f t="shared" si="31"/>
        <v>INSERT INTO UPK_IKOU.main_masters.mm_buhin_no (data_id, buhin_no, coefficient, created_date, created_tantou_id) VALUES (3202, '76753EN000', 1, GETDATE(), 999);</v>
      </c>
    </row>
    <row r="3802" spans="26:27">
      <c r="Z3802">
        <v>1491</v>
      </c>
      <c r="AA3802" t="str">
        <f t="shared" si="31"/>
        <v>INSERT INTO UPK_IKOU.main_masters.mm_buhin_no (data_id, buhin_no, coefficient, created_date, created_tantou_id) VALUES (3203, '76752JG00A', 1, GETDATE(), 999);</v>
      </c>
    </row>
    <row r="3803" spans="26:27">
      <c r="Z3803">
        <v>1492</v>
      </c>
      <c r="AA3803" t="str">
        <f t="shared" si="31"/>
        <v>INSERT INTO UPK_IKOU.main_masters.mm_buhin_no (data_id, buhin_no, coefficient, created_date, created_tantou_id) VALUES (3204, '76753JG00A', 1, GETDATE(), 999);</v>
      </c>
    </row>
    <row r="3804" spans="26:27">
      <c r="Z3804">
        <v>1493</v>
      </c>
      <c r="AA3804" t="str">
        <f t="shared" si="31"/>
        <v>INSERT INTO UPK_IKOU.main_masters.mm_buhin_no (data_id, buhin_no, coefficient, created_date, created_tantou_id) VALUES (3205, '76752JG40A', 1, GETDATE(), 999);</v>
      </c>
    </row>
    <row r="3805" spans="26:27">
      <c r="Z3805">
        <v>1494</v>
      </c>
      <c r="AA3805" t="str">
        <f t="shared" si="31"/>
        <v>INSERT INTO UPK_IKOU.main_masters.mm_buhin_no (data_id, buhin_no, coefficient, created_date, created_tantou_id) VALUES (3206, '76753JG40A', 1, GETDATE(), 999);</v>
      </c>
    </row>
    <row r="3806" spans="26:27">
      <c r="Z3806">
        <v>1495</v>
      </c>
      <c r="AA3806" t="str">
        <f t="shared" si="31"/>
        <v>INSERT INTO UPK_IKOU.main_masters.mm_buhin_no (data_id, buhin_no, coefficient, created_date, created_tantou_id) VALUES (3207, '76753JN20A', 1, GETDATE(), 999);</v>
      </c>
    </row>
    <row r="3807" spans="26:27">
      <c r="Z3807">
        <v>1496</v>
      </c>
      <c r="AA3807" t="str">
        <f t="shared" si="31"/>
        <v>INSERT INTO UPK_IKOU.main_masters.mm_buhin_no (data_id, buhin_no, coefficient, created_date, created_tantou_id) VALUES (3208, '767646RA0A', 1, GETDATE(), 999);</v>
      </c>
    </row>
    <row r="3808" spans="26:27">
      <c r="Z3808">
        <v>1497</v>
      </c>
      <c r="AA3808" t="str">
        <f t="shared" si="31"/>
        <v>INSERT INTO UPK_IKOU.main_masters.mm_buhin_no (data_id, buhin_no, coefficient, created_date, created_tantou_id) VALUES (3209, '767656RA0A', 1, GETDATE(), 999);</v>
      </c>
    </row>
    <row r="3809" spans="26:27">
      <c r="Z3809">
        <v>1498</v>
      </c>
      <c r="AA3809" t="str">
        <f t="shared" si="31"/>
        <v>INSERT INTO UPK_IKOU.main_masters.mm_buhin_no (data_id, buhin_no, coefficient, created_date, created_tantou_id) VALUES (3210, '76776JN20A', 1, GETDATE(), 999);</v>
      </c>
    </row>
    <row r="3810" spans="26:27">
      <c r="Z3810">
        <v>1499</v>
      </c>
      <c r="AA3810" t="str">
        <f t="shared" si="31"/>
        <v>INSERT INTO UPK_IKOU.main_masters.mm_buhin_no (data_id, buhin_no, coefficient, created_date, created_tantou_id) VALUES (3211, '76777JN20A', 1, GETDATE(), 999);</v>
      </c>
    </row>
    <row r="3811" spans="26:27">
      <c r="Z3811">
        <v>1500</v>
      </c>
      <c r="AA3811" t="str">
        <f t="shared" si="31"/>
        <v>INSERT INTO UPK_IKOU.main_masters.mm_buhin_no (data_id, buhin_no, coefficient, created_date, created_tantou_id) VALUES (3212, '767C26MA0A', 1, GETDATE(), 999);</v>
      </c>
    </row>
    <row r="3812" spans="26:27">
      <c r="Z3812">
        <v>1501</v>
      </c>
      <c r="AA3812" t="str">
        <f t="shared" si="31"/>
        <v>INSERT INTO UPK_IKOU.main_masters.mm_buhin_no (data_id, buhin_no, coefficient, created_date, created_tantou_id) VALUES (3213, '767C36MA0A', 1, GETDATE(), 999);</v>
      </c>
    </row>
    <row r="3813" spans="26:27">
      <c r="Z3813">
        <v>1502</v>
      </c>
      <c r="AA3813" t="str">
        <f t="shared" si="31"/>
        <v>INSERT INTO UPK_IKOU.main_masters.mm_buhin_no (data_id, buhin_no, coefficient, created_date, created_tantou_id) VALUES (3214, '767C2JG00A', 1, GETDATE(), 999);</v>
      </c>
    </row>
    <row r="3814" spans="26:27">
      <c r="Z3814">
        <v>1503</v>
      </c>
      <c r="AA3814" t="str">
        <f t="shared" si="31"/>
        <v>INSERT INTO UPK_IKOU.main_masters.mm_buhin_no (data_id, buhin_no, coefficient, created_date, created_tantou_id) VALUES (3215, '767C3JG00A', 1, GETDATE(), 999);</v>
      </c>
    </row>
    <row r="3815" spans="26:27">
      <c r="Z3815">
        <v>1504</v>
      </c>
      <c r="AA3815" t="str">
        <f t="shared" si="31"/>
        <v>INSERT INTO UPK_IKOU.main_masters.mm_buhin_no (data_id, buhin_no, coefficient, created_date, created_tantou_id) VALUES (3216, '767C2JM00A', 1, GETDATE(), 999);</v>
      </c>
    </row>
    <row r="3816" spans="26:27">
      <c r="Z3816">
        <v>1505</v>
      </c>
      <c r="AA3816" t="str">
        <f t="shared" si="31"/>
        <v>INSERT INTO UPK_IKOU.main_masters.mm_buhin_no (data_id, buhin_no, coefficient, created_date, created_tantou_id) VALUES (3217, '767C3JM00A', 1, GETDATE(), 999);</v>
      </c>
    </row>
    <row r="3817" spans="26:27">
      <c r="Z3817">
        <v>1506</v>
      </c>
      <c r="AA3817" t="str">
        <f t="shared" si="31"/>
        <v>INSERT INTO UPK_IKOU.main_masters.mm_buhin_no (data_id, buhin_no, coefficient, created_date, created_tantou_id) VALUES (3218, '767C41LA0A', 1, GETDATE(), 999);</v>
      </c>
    </row>
    <row r="3818" spans="26:27">
      <c r="Z3818">
        <v>1507</v>
      </c>
      <c r="AA3818" t="str">
        <f t="shared" si="31"/>
        <v>INSERT INTO UPK_IKOU.main_masters.mm_buhin_no (data_id, buhin_no, coefficient, created_date, created_tantou_id) VALUES (3219, '767C51LA0A', 1, GETDATE(), 999);</v>
      </c>
    </row>
    <row r="3819" spans="26:27">
      <c r="Z3819">
        <v>1508</v>
      </c>
      <c r="AA3819" t="str">
        <f t="shared" si="31"/>
        <v>INSERT INTO UPK_IKOU.main_masters.mm_buhin_no (data_id, buhin_no, coefficient, created_date, created_tantou_id) VALUES (3220, '768060W001', 1, GETDATE(), 999);</v>
      </c>
    </row>
    <row r="3820" spans="26:27">
      <c r="Z3820">
        <v>1509</v>
      </c>
      <c r="AA3820" t="str">
        <f t="shared" si="31"/>
        <v>INSERT INTO UPK_IKOU.main_masters.mm_buhin_no (data_id, buhin_no, coefficient, created_date, created_tantou_id) VALUES (3221, '768070W001', 1, GETDATE(), 999);</v>
      </c>
    </row>
    <row r="3821" spans="26:27">
      <c r="Z3821">
        <v>1510</v>
      </c>
      <c r="AA3821" t="str">
        <f t="shared" si="31"/>
        <v>INSERT INTO UPK_IKOU.main_masters.mm_buhin_no (data_id, buhin_no, coefficient, created_date, created_tantou_id) VALUES (3222, '775323XA0AUF', 1, GETDATE(), 999);</v>
      </c>
    </row>
    <row r="3822" spans="26:27">
      <c r="Z3822">
        <v>1511</v>
      </c>
      <c r="AA3822" t="str">
        <f t="shared" si="31"/>
        <v>INSERT INTO UPK_IKOU.main_masters.mm_buhin_no (data_id, buhin_no, coefficient, created_date, created_tantou_id) VALUES (3223, '775323XA2CUF', 1, GETDATE(), 999);</v>
      </c>
    </row>
    <row r="3823" spans="26:27">
      <c r="Z3823">
        <v>1512</v>
      </c>
      <c r="AA3823" t="str">
        <f t="shared" si="31"/>
        <v>INSERT INTO UPK_IKOU.main_masters.mm_buhin_no (data_id, buhin_no, coefficient, created_date, created_tantou_id) VALUES (3224, '775323YB0CUF', 1, GETDATE(), 999);</v>
      </c>
    </row>
    <row r="3824" spans="26:27">
      <c r="Z3824">
        <v>1513</v>
      </c>
      <c r="AA3824" t="str">
        <f t="shared" si="31"/>
        <v>INSERT INTO UPK_IKOU.main_masters.mm_buhin_no (data_id, buhin_no, coefficient, created_date, created_tantou_id) VALUES (3225, '775323YF2AUF', 1, GETDATE(), 999);</v>
      </c>
    </row>
    <row r="3825" spans="26:27">
      <c r="Z3825">
        <v>1514</v>
      </c>
      <c r="AA3825" t="str">
        <f t="shared" si="31"/>
        <v>INSERT INTO UPK_IKOU.main_masters.mm_buhin_no (data_id, buhin_no, coefficient, created_date, created_tantou_id) VALUES (3226, '775333YB0AUF', 1, GETDATE(), 999);</v>
      </c>
    </row>
    <row r="3826" spans="26:27">
      <c r="Z3826">
        <v>1515</v>
      </c>
      <c r="AA3826" t="str">
        <f t="shared" si="31"/>
        <v>INSERT INTO UPK_IKOU.main_masters.mm_buhin_no (data_id, buhin_no, coefficient, created_date, created_tantou_id) VALUES (3227, '775333YD0BUF', 1, GETDATE(), 999);</v>
      </c>
    </row>
    <row r="3827" spans="26:27">
      <c r="Z3827">
        <v>1516</v>
      </c>
      <c r="AA3827" t="str">
        <f t="shared" si="31"/>
        <v>INSERT INTO UPK_IKOU.main_masters.mm_buhin_no (data_id, buhin_no, coefficient, created_date, created_tantou_id) VALUES (3228, '775333YE2AUF', 1, GETDATE(), 999);</v>
      </c>
    </row>
    <row r="3828" spans="26:27">
      <c r="Z3828">
        <v>1517</v>
      </c>
      <c r="AA3828" t="str">
        <f t="shared" si="31"/>
        <v>INSERT INTO UPK_IKOU.main_masters.mm_buhin_no (data_id, buhin_no, coefficient, created_date, created_tantou_id) VALUES (3229, '775333YF2BUF', 1, GETDATE(), 999);</v>
      </c>
    </row>
    <row r="3829" spans="26:27">
      <c r="Z3829">
        <v>1518</v>
      </c>
      <c r="AA3829" t="str">
        <f t="shared" si="31"/>
        <v>INSERT INTO UPK_IKOU.main_masters.mm_buhin_no (data_id, buhin_no, coefficient, created_date, created_tantou_id) VALUES (3230, '775363XA0A', 1, GETDATE(), 999);</v>
      </c>
    </row>
    <row r="3830" spans="26:27">
      <c r="Z3830">
        <v>1519</v>
      </c>
      <c r="AA3830" t="str">
        <f t="shared" si="31"/>
        <v>INSERT INTO UPK_IKOU.main_masters.mm_buhin_no (data_id, buhin_no, coefficient, created_date, created_tantou_id) VALUES (3231, '775373XA0A', 1, GETDATE(), 999);</v>
      </c>
    </row>
    <row r="3831" spans="26:27">
      <c r="Z3831">
        <v>1520</v>
      </c>
      <c r="AA3831" t="str">
        <f t="shared" si="31"/>
        <v>INSERT INTO UPK_IKOU.main_masters.mm_buhin_no (data_id, buhin_no, coefficient, created_date, created_tantou_id) VALUES (3232, '775523YF2AUF', 1, GETDATE(), 999);</v>
      </c>
    </row>
    <row r="3832" spans="26:27">
      <c r="Z3832">
        <v>1521</v>
      </c>
      <c r="AA3832" t="str">
        <f t="shared" si="31"/>
        <v>INSERT INTO UPK_IKOU.main_masters.mm_buhin_no (data_id, buhin_no, coefficient, created_date, created_tantou_id) VALUES (3233, '775533YE2AUF', 1, GETDATE(), 999);</v>
      </c>
    </row>
    <row r="3833" spans="26:27">
      <c r="Z3833">
        <v>1522</v>
      </c>
      <c r="AA3833" t="str">
        <f t="shared" si="31"/>
        <v>INSERT INTO UPK_IKOU.main_masters.mm_buhin_no (data_id, buhin_no, coefficient, created_date, created_tantou_id) VALUES (3234, '775743XA0A', 1, GETDATE(), 999);</v>
      </c>
    </row>
    <row r="3834" spans="26:27">
      <c r="Z3834">
        <v>1523</v>
      </c>
      <c r="AA3834" t="str">
        <f t="shared" si="31"/>
        <v>INSERT INTO UPK_IKOU.main_masters.mm_buhin_no (data_id, buhin_no, coefficient, created_date, created_tantou_id) VALUES (3235, '775753XA0A', 1, GETDATE(), 999);</v>
      </c>
    </row>
    <row r="3835" spans="26:27">
      <c r="Z3835">
        <v>1524</v>
      </c>
      <c r="AA3835" t="str">
        <f t="shared" si="31"/>
        <v>INSERT INTO UPK_IKOU.main_masters.mm_buhin_no (data_id, buhin_no, coefficient, created_date, created_tantou_id) VALUES (3236, '775983XC8A', 1, GETDATE(), 999);</v>
      </c>
    </row>
    <row r="3836" spans="26:27">
      <c r="Z3836">
        <v>1525</v>
      </c>
      <c r="AA3836" t="str">
        <f t="shared" si="31"/>
        <v>INSERT INTO UPK_IKOU.main_masters.mm_buhin_no (data_id, buhin_no, coefficient, created_date, created_tantou_id) VALUES (3237, '776143VA0A', 1, GETDATE(), 999);</v>
      </c>
    </row>
    <row r="3837" spans="26:27">
      <c r="Z3837">
        <v>1526</v>
      </c>
      <c r="AA3837" t="str">
        <f t="shared" si="31"/>
        <v>INSERT INTO UPK_IKOU.main_masters.mm_buhin_no (data_id, buhin_no, coefficient, created_date, created_tantou_id) VALUES (3238, '776153VA0A', 1, GETDATE(), 999);</v>
      </c>
    </row>
    <row r="3838" spans="26:27">
      <c r="Z3838">
        <v>1527</v>
      </c>
      <c r="AA3838" t="str">
        <f t="shared" si="31"/>
        <v>INSERT INTO UPK_IKOU.main_masters.mm_buhin_no (data_id, buhin_no, coefficient, created_date, created_tantou_id) VALUES (3239, '77632JM00A', 1, GETDATE(), 999);</v>
      </c>
    </row>
    <row r="3839" spans="26:27">
      <c r="Z3839">
        <v>1528</v>
      </c>
      <c r="AA3839" t="str">
        <f t="shared" si="31"/>
        <v>INSERT INTO UPK_IKOU.main_masters.mm_buhin_no (data_id, buhin_no, coefficient, created_date, created_tantou_id) VALUES (3240, '77633JM00A', 1, GETDATE(), 999);</v>
      </c>
    </row>
    <row r="3840" spans="26:27">
      <c r="Z3840">
        <v>1529</v>
      </c>
      <c r="AA3840" t="str">
        <f t="shared" si="31"/>
        <v>INSERT INTO UPK_IKOU.main_masters.mm_buhin_no (data_id, buhin_no, coefficient, created_date, created_tantou_id) VALUES (3241, '77646JM00A', 1, GETDATE(), 999);</v>
      </c>
    </row>
    <row r="3841" spans="26:27">
      <c r="Z3841">
        <v>1530</v>
      </c>
      <c r="AA3841" t="str">
        <f t="shared" si="31"/>
        <v>INSERT INTO UPK_IKOU.main_masters.mm_buhin_no (data_id, buhin_no, coefficient, created_date, created_tantou_id) VALUES (3242, '77647JM00A', 1, GETDATE(), 999);</v>
      </c>
    </row>
    <row r="3842" spans="26:27">
      <c r="Z3842">
        <v>1531</v>
      </c>
      <c r="AA3842" t="str">
        <f t="shared" si="31"/>
        <v>INSERT INTO UPK_IKOU.main_masters.mm_buhin_no (data_id, buhin_no, coefficient, created_date, created_tantou_id) VALUES (3243, '776483VA0A', 1, GETDATE(), 999);</v>
      </c>
    </row>
    <row r="3843" spans="26:27">
      <c r="Z3843">
        <v>1532</v>
      </c>
      <c r="AA3843" t="str">
        <f t="shared" si="31"/>
        <v>INSERT INTO UPK_IKOU.main_masters.mm_buhin_no (data_id, buhin_no, coefficient, created_date, created_tantou_id) VALUES (3244, '776488H300', 1, GETDATE(), 999);</v>
      </c>
    </row>
    <row r="3844" spans="26:27">
      <c r="Z3844">
        <v>1533</v>
      </c>
      <c r="AA3844" t="str">
        <f t="shared" si="31"/>
        <v>INSERT INTO UPK_IKOU.main_masters.mm_buhin_no (data_id, buhin_no, coefficient, created_date, created_tantou_id) VALUES (3245, '776498H300', 1, GETDATE(), 999);</v>
      </c>
    </row>
    <row r="3845" spans="26:27">
      <c r="Z3845">
        <v>1534</v>
      </c>
      <c r="AA3845" t="str">
        <f t="shared" si="31"/>
        <v>INSERT INTO UPK_IKOU.main_masters.mm_buhin_no (data_id, buhin_no, coefficient, created_date, created_tantou_id) VALUES (3246, '776493VA0A', 1, GETDATE(), 999);</v>
      </c>
    </row>
    <row r="3846" spans="26:27">
      <c r="Z3846">
        <v>1535</v>
      </c>
      <c r="AA3846" t="str">
        <f t="shared" si="31"/>
        <v>INSERT INTO UPK_IKOU.main_masters.mm_buhin_no (data_id, buhin_no, coefficient, created_date, created_tantou_id) VALUES (3247, '77652JM00A', 1, GETDATE(), 999);</v>
      </c>
    </row>
    <row r="3847" spans="26:27">
      <c r="Z3847">
        <v>1536</v>
      </c>
      <c r="AA3847" t="str">
        <f t="shared" si="31"/>
        <v>INSERT INTO UPK_IKOU.main_masters.mm_buhin_no (data_id, buhin_no, coefficient, created_date, created_tantou_id) VALUES (3248, '77653JM00A', 1, GETDATE(), 999);</v>
      </c>
    </row>
    <row r="3848" spans="26:27">
      <c r="Z3848">
        <v>1537</v>
      </c>
      <c r="AA3848" t="str">
        <f t="shared" si="31"/>
        <v>INSERT INTO UPK_IKOU.main_masters.mm_buhin_no (data_id, buhin_no, coefficient, created_date, created_tantou_id) VALUES (3249, '776626MR0A', 1, GETDATE(), 999);</v>
      </c>
    </row>
    <row r="3849" spans="26:27">
      <c r="Z3849">
        <v>1538</v>
      </c>
      <c r="AA3849" t="str">
        <f t="shared" ref="AA3849:AA3912" si="32">$Y$2310&amp;AA2129&amp;", '"&amp;TRIM(AB2129)&amp;"', "&amp;AC2129&amp;", GETDATE(), 999);"</f>
        <v>INSERT INTO UPK_IKOU.main_masters.mm_buhin_no (data_id, buhin_no, coefficient, created_date, created_tantou_id) VALUES (3250, '776636MR0A', 1, GETDATE(), 999);</v>
      </c>
    </row>
    <row r="3850" spans="26:27">
      <c r="Z3850">
        <v>1539</v>
      </c>
      <c r="AA3850" t="str">
        <f t="shared" si="32"/>
        <v>INSERT INTO UPK_IKOU.main_masters.mm_buhin_no (data_id, buhin_no, coefficient, created_date, created_tantou_id) VALUES (3251, '781186MA0A', 1, GETDATE(), 999);</v>
      </c>
    </row>
    <row r="3851" spans="26:27">
      <c r="Z3851">
        <v>1540</v>
      </c>
      <c r="AA3851" t="str">
        <f t="shared" si="32"/>
        <v>INSERT INTO UPK_IKOU.main_masters.mm_buhin_no (data_id, buhin_no, coefficient, created_date, created_tantou_id) VALUES (3252, '781180N000', 1, GETDATE(), 999);</v>
      </c>
    </row>
    <row r="3852" spans="26:27">
      <c r="Z3852">
        <v>1541</v>
      </c>
      <c r="AA3852" t="str">
        <f t="shared" si="32"/>
        <v>INSERT INTO UPK_IKOU.main_masters.mm_buhin_no (data_id, buhin_no, coefficient, created_date, created_tantou_id) VALUES (3253, '781190N000', 1, GETDATE(), 999);</v>
      </c>
    </row>
    <row r="3853" spans="26:27">
      <c r="Z3853">
        <v>1542</v>
      </c>
      <c r="AA3853" t="str">
        <f t="shared" si="32"/>
        <v>INSERT INTO UPK_IKOU.main_masters.mm_buhin_no (data_id, buhin_no, coefficient, created_date, created_tantou_id) VALUES (3254, '781186MA0AUF', 1, GETDATE(), 999);</v>
      </c>
    </row>
    <row r="3854" spans="26:27">
      <c r="Z3854">
        <v>1543</v>
      </c>
      <c r="AA3854" t="str">
        <f t="shared" si="32"/>
        <v>INSERT INTO UPK_IKOU.main_masters.mm_buhin_no (data_id, buhin_no, coefficient, created_date, created_tantou_id) VALUES (3255, '781196MA0AUF', 1, GETDATE(), 999);</v>
      </c>
    </row>
    <row r="3855" spans="26:27">
      <c r="Z3855">
        <v>1544</v>
      </c>
      <c r="AA3855" t="str">
        <f t="shared" si="32"/>
        <v>INSERT INTO UPK_IKOU.main_masters.mm_buhin_no (data_id, buhin_no, coefficient, created_date, created_tantou_id) VALUES (3256, '781188H300', 1, GETDATE(), 999);</v>
      </c>
    </row>
    <row r="3856" spans="26:27">
      <c r="Z3856">
        <v>1545</v>
      </c>
      <c r="AA3856" t="str">
        <f t="shared" si="32"/>
        <v>INSERT INTO UPK_IKOU.main_masters.mm_buhin_no (data_id, buhin_no, coefficient, created_date, created_tantou_id) VALUES (3257, '781198H300', 1, GETDATE(), 999);</v>
      </c>
    </row>
    <row r="3857" spans="26:27">
      <c r="Z3857">
        <v>1546</v>
      </c>
      <c r="AA3857" t="str">
        <f t="shared" si="32"/>
        <v>INSERT INTO UPK_IKOU.main_masters.mm_buhin_no (data_id, buhin_no, coefficient, created_date, created_tantou_id) VALUES (3258, '781188H710', 1, GETDATE(), 999);</v>
      </c>
    </row>
    <row r="3858" spans="26:27">
      <c r="Z3858">
        <v>1547</v>
      </c>
      <c r="AA3858" t="str">
        <f t="shared" si="32"/>
        <v>INSERT INTO UPK_IKOU.main_masters.mm_buhin_no (data_id, buhin_no, coefficient, created_date, created_tantou_id) VALUES (3259, '781198H710', 1, GETDATE(), 999);</v>
      </c>
    </row>
    <row r="3859" spans="26:27">
      <c r="Z3859">
        <v>1548</v>
      </c>
      <c r="AA3859" t="str">
        <f t="shared" si="32"/>
        <v>INSERT INTO UPK_IKOU.main_masters.mm_buhin_no (data_id, buhin_no, coefficient, created_date, created_tantou_id) VALUES (3260, '781196MA0A', 1, GETDATE(), 999);</v>
      </c>
    </row>
    <row r="3860" spans="26:27">
      <c r="Z3860">
        <v>1549</v>
      </c>
      <c r="AA3860" t="str">
        <f t="shared" si="32"/>
        <v>INSERT INTO UPK_IKOU.main_masters.mm_buhin_no (data_id, buhin_no, coefficient, created_date, created_tantou_id) VALUES (3261, '781324M500', 1, GETDATE(), 999);</v>
      </c>
    </row>
    <row r="3861" spans="26:27">
      <c r="Z3861">
        <v>1550</v>
      </c>
      <c r="AA3861" t="str">
        <f t="shared" si="32"/>
        <v>INSERT INTO UPK_IKOU.main_masters.mm_buhin_no (data_id, buhin_no, coefficient, created_date, created_tantou_id) VALUES (3262, '781334M500', 1, GETDATE(), 999);</v>
      </c>
    </row>
    <row r="3862" spans="26:27">
      <c r="Z3862">
        <v>1551</v>
      </c>
      <c r="AA3862" t="str">
        <f t="shared" si="32"/>
        <v>INSERT INTO UPK_IKOU.main_masters.mm_buhin_no (data_id, buhin_no, coefficient, created_date, created_tantou_id) VALUES (3263, '78136JN20A', 1, GETDATE(), 999);</v>
      </c>
    </row>
    <row r="3863" spans="26:27">
      <c r="Z3863">
        <v>1552</v>
      </c>
      <c r="AA3863" t="str">
        <f t="shared" si="32"/>
        <v>INSERT INTO UPK_IKOU.main_masters.mm_buhin_no (data_id, buhin_no, coefficient, created_date, created_tantou_id) VALUES (3264, '781364M500', 1, GETDATE(), 999);</v>
      </c>
    </row>
    <row r="3864" spans="26:27">
      <c r="Z3864">
        <v>1553</v>
      </c>
      <c r="AA3864" t="str">
        <f t="shared" si="32"/>
        <v>INSERT INTO UPK_IKOU.main_masters.mm_buhin_no (data_id, buhin_no, coefficient, created_date, created_tantou_id) VALUES (3265, '781374M500', 1, GETDATE(), 999);</v>
      </c>
    </row>
    <row r="3865" spans="26:27">
      <c r="Z3865">
        <v>1554</v>
      </c>
      <c r="AA3865" t="str">
        <f t="shared" si="32"/>
        <v>INSERT INTO UPK_IKOU.main_masters.mm_buhin_no (data_id, buhin_no, coefficient, created_date, created_tantou_id) VALUES (3266, '781369Y000', 1, GETDATE(), 999);</v>
      </c>
    </row>
    <row r="3866" spans="26:27">
      <c r="Z3866">
        <v>1555</v>
      </c>
      <c r="AA3866" t="str">
        <f t="shared" si="32"/>
        <v>INSERT INTO UPK_IKOU.main_masters.mm_buhin_no (data_id, buhin_no, coefficient, created_date, created_tantou_id) VALUES (3267, '781379Y000', 1, GETDATE(), 999);</v>
      </c>
    </row>
    <row r="3867" spans="26:27">
      <c r="Z3867">
        <v>1556</v>
      </c>
      <c r="AA3867" t="str">
        <f t="shared" si="32"/>
        <v>INSERT INTO UPK_IKOU.main_masters.mm_buhin_no (data_id, buhin_no, coefficient, created_date, created_tantou_id) VALUES (3268, '78137JN20A', 1, GETDATE(), 999);</v>
      </c>
    </row>
    <row r="3868" spans="26:27">
      <c r="Z3868">
        <v>1557</v>
      </c>
      <c r="AA3868" t="str">
        <f t="shared" si="32"/>
        <v>INSERT INTO UPK_IKOU.main_masters.mm_buhin_no (data_id, buhin_no, coefficient, created_date, created_tantou_id) VALUES (3269, '781426N600', 1, GETDATE(), 999);</v>
      </c>
    </row>
    <row r="3869" spans="26:27">
      <c r="Z3869">
        <v>1558</v>
      </c>
      <c r="AA3869" t="str">
        <f t="shared" si="32"/>
        <v>INSERT INTO UPK_IKOU.main_masters.mm_buhin_no (data_id, buhin_no, coefficient, created_date, created_tantou_id) VALUES (3270, '781429Y00001', 1, GETDATE(), 999);</v>
      </c>
    </row>
    <row r="3870" spans="26:27">
      <c r="Z3870">
        <v>1559</v>
      </c>
      <c r="AA3870" t="str">
        <f t="shared" si="32"/>
        <v>INSERT INTO UPK_IKOU.main_masters.mm_buhin_no (data_id, buhin_no, coefficient, created_date, created_tantou_id) VALUES (3271, '781424M500', 1, GETDATE(), 999);</v>
      </c>
    </row>
    <row r="3871" spans="26:27">
      <c r="Z3871">
        <v>1560</v>
      </c>
      <c r="AA3871" t="str">
        <f t="shared" si="32"/>
        <v>INSERT INTO UPK_IKOU.main_masters.mm_buhin_no (data_id, buhin_no, coefficient, created_date, created_tantou_id) VALUES (3272, '781434M500', 1, GETDATE(), 999);</v>
      </c>
    </row>
    <row r="3872" spans="26:27">
      <c r="Z3872">
        <v>1561</v>
      </c>
      <c r="AA3872" t="str">
        <f t="shared" si="32"/>
        <v>INSERT INTO UPK_IKOU.main_masters.mm_buhin_no (data_id, buhin_no, coefficient, created_date, created_tantou_id) VALUES (3273, '781426MA0A', 1, GETDATE(), 999);</v>
      </c>
    </row>
    <row r="3873" spans="26:27">
      <c r="Z3873">
        <v>1562</v>
      </c>
      <c r="AA3873" t="str">
        <f t="shared" si="32"/>
        <v>INSERT INTO UPK_IKOU.main_masters.mm_buhin_no (data_id, buhin_no, coefficient, created_date, created_tantou_id) VALUES (3274, '781436MA0A', 1, GETDATE(), 999);</v>
      </c>
    </row>
    <row r="3874" spans="26:27">
      <c r="Z3874">
        <v>1563</v>
      </c>
      <c r="AA3874" t="str">
        <f t="shared" si="32"/>
        <v>INSERT INTO UPK_IKOU.main_masters.mm_buhin_no (data_id, buhin_no, coefficient, created_date, created_tantou_id) VALUES (3275, '78142JN20A', 1, GETDATE(), 999);</v>
      </c>
    </row>
    <row r="3875" spans="26:27">
      <c r="Z3875">
        <v>1564</v>
      </c>
      <c r="AA3875" t="str">
        <f t="shared" si="32"/>
        <v>INSERT INTO UPK_IKOU.main_masters.mm_buhin_no (data_id, buhin_no, coefficient, created_date, created_tantou_id) VALUES (3276, '78143JN20A', 1, GETDATE(), 999);</v>
      </c>
    </row>
    <row r="3876" spans="26:27">
      <c r="Z3876">
        <v>1565</v>
      </c>
      <c r="AA3876" t="str">
        <f t="shared" si="32"/>
        <v>INSERT INTO UPK_IKOU.main_masters.mm_buhin_no (data_id, buhin_no, coefficient, created_date, created_tantou_id) VALUES (3277, '781436N600', 1, GETDATE(), 999);</v>
      </c>
    </row>
    <row r="3877" spans="26:27">
      <c r="Z3877">
        <v>1566</v>
      </c>
      <c r="AA3877" t="str">
        <f t="shared" si="32"/>
        <v>INSERT INTO UPK_IKOU.main_masters.mm_buhin_no (data_id, buhin_no, coefficient, created_date, created_tantou_id) VALUES (3278, '781439Y00001', 1, GETDATE(), 999);</v>
      </c>
    </row>
    <row r="3878" spans="26:27">
      <c r="Z3878">
        <v>1567</v>
      </c>
      <c r="AA3878" t="str">
        <f t="shared" si="32"/>
        <v>INSERT INTO UPK_IKOU.main_masters.mm_buhin_no (data_id, buhin_no, coefficient, created_date, created_tantou_id) VALUES (3279, '78152CN000', 1, GETDATE(), 999);</v>
      </c>
    </row>
    <row r="3879" spans="26:27">
      <c r="Z3879">
        <v>1568</v>
      </c>
      <c r="AA3879" t="str">
        <f t="shared" si="32"/>
        <v>INSERT INTO UPK_IKOU.main_masters.mm_buhin_no (data_id, buhin_no, coefficient, created_date, created_tantou_id) VALUES (3280, '791123MA0A', 1, GETDATE(), 999);</v>
      </c>
    </row>
    <row r="3880" spans="26:27">
      <c r="Z3880">
        <v>1569</v>
      </c>
      <c r="AA3880" t="str">
        <f t="shared" si="32"/>
        <v>INSERT INTO UPK_IKOU.main_masters.mm_buhin_no (data_id, buhin_no, coefficient, created_date, created_tantou_id) VALUES (3281, '791124M400', 1, GETDATE(), 999);</v>
      </c>
    </row>
    <row r="3881" spans="26:27">
      <c r="Z3881">
        <v>1570</v>
      </c>
      <c r="AA3881" t="str">
        <f t="shared" si="32"/>
        <v>INSERT INTO UPK_IKOU.main_masters.mm_buhin_no (data_id, buhin_no, coefficient, created_date, created_tantou_id) VALUES (3282, '791126N600', 1, GETDATE(), 999);</v>
      </c>
    </row>
    <row r="3882" spans="26:27">
      <c r="Z3882">
        <v>1571</v>
      </c>
      <c r="AA3882" t="str">
        <f t="shared" si="32"/>
        <v>INSERT INTO UPK_IKOU.main_masters.mm_buhin_no (data_id, buhin_no, coefficient, created_date, created_tantou_id) VALUES (3283, '791126N610', 1, GETDATE(), 999);</v>
      </c>
    </row>
    <row r="3883" spans="26:27">
      <c r="Z3883">
        <v>1572</v>
      </c>
      <c r="AA3883" t="str">
        <f t="shared" si="32"/>
        <v>INSERT INTO UPK_IKOU.main_masters.mm_buhin_no (data_id, buhin_no, coefficient, created_date, created_tantou_id) VALUES (3284, '7911285F00', 1, GETDATE(), 999);</v>
      </c>
    </row>
    <row r="3884" spans="26:27">
      <c r="Z3884">
        <v>1573</v>
      </c>
      <c r="AA3884" t="str">
        <f t="shared" si="32"/>
        <v>INSERT INTO UPK_IKOU.main_masters.mm_buhin_no (data_id, buhin_no, coefficient, created_date, created_tantou_id) VALUES (3285, '79112AU100', 1, GETDATE(), 999);</v>
      </c>
    </row>
    <row r="3885" spans="26:27">
      <c r="Z3885">
        <v>1574</v>
      </c>
      <c r="AA3885" t="str">
        <f t="shared" si="32"/>
        <v>INSERT INTO UPK_IKOU.main_masters.mm_buhin_no (data_id, buhin_no, coefficient, created_date, created_tantou_id) VALUES (3286, '79112JN20A', 1, GETDATE(), 999);</v>
      </c>
    </row>
    <row r="3886" spans="26:27">
      <c r="Z3886">
        <v>1575</v>
      </c>
      <c r="AA3886" t="str">
        <f t="shared" si="32"/>
        <v>INSERT INTO UPK_IKOU.main_masters.mm_buhin_no (data_id, buhin_no, coefficient, created_date, created_tantou_id) VALUES (3287, '79112JN90A', 1, GETDATE(), 999);</v>
      </c>
    </row>
    <row r="3887" spans="26:27">
      <c r="Z3887">
        <v>1576</v>
      </c>
      <c r="AA3887" t="str">
        <f t="shared" si="32"/>
        <v>INSERT INTO UPK_IKOU.main_masters.mm_buhin_no (data_id, buhin_no, coefficient, created_date, created_tantou_id) VALUES (3288, '791134M400', 1, GETDATE(), 999);</v>
      </c>
    </row>
    <row r="3888" spans="26:27">
      <c r="Z3888">
        <v>1577</v>
      </c>
      <c r="AA3888" t="str">
        <f t="shared" si="32"/>
        <v>INSERT INTO UPK_IKOU.main_masters.mm_buhin_no (data_id, buhin_no, coefficient, created_date, created_tantou_id) VALUES (3289, '791134M500', 1, GETDATE(), 999);</v>
      </c>
    </row>
    <row r="3889" spans="26:27">
      <c r="Z3889">
        <v>1578</v>
      </c>
      <c r="AA3889" t="str">
        <f t="shared" si="32"/>
        <v>INSERT INTO UPK_IKOU.main_masters.mm_buhin_no (data_id, buhin_no, coefficient, created_date, created_tantou_id) VALUES (3290, '791136N600', 1, GETDATE(), 999);</v>
      </c>
    </row>
    <row r="3890" spans="26:27">
      <c r="Z3890">
        <v>1579</v>
      </c>
      <c r="AA3890" t="str">
        <f t="shared" si="32"/>
        <v>INSERT INTO UPK_IKOU.main_masters.mm_buhin_no (data_id, buhin_no, coefficient, created_date, created_tantou_id) VALUES (3291, '79113JN20A', 1, GETDATE(), 999);</v>
      </c>
    </row>
    <row r="3891" spans="26:27">
      <c r="Z3891">
        <v>1580</v>
      </c>
      <c r="AA3891" t="str">
        <f t="shared" si="32"/>
        <v>INSERT INTO UPK_IKOU.main_masters.mm_buhin_no (data_id, buhin_no, coefficient, created_date, created_tantou_id) VALUES (3292, '791225TA0A', 1, GETDATE(), 999);</v>
      </c>
    </row>
    <row r="3892" spans="26:27">
      <c r="Z3892">
        <v>1581</v>
      </c>
      <c r="AA3892" t="str">
        <f t="shared" si="32"/>
        <v>INSERT INTO UPK_IKOU.main_masters.mm_buhin_no (data_id, buhin_no, coefficient, created_date, created_tantou_id) VALUES (3293, '791265TA0A', 1, GETDATE(), 999);</v>
      </c>
    </row>
    <row r="3893" spans="26:27">
      <c r="Z3893">
        <v>1582</v>
      </c>
      <c r="AA3893" t="str">
        <f t="shared" si="32"/>
        <v>INSERT INTO UPK_IKOU.main_masters.mm_buhin_no (data_id, buhin_no, coefficient, created_date, created_tantou_id) VALUES (3294, '791275TA0A', 1, GETDATE(), 999);</v>
      </c>
    </row>
    <row r="3894" spans="26:27">
      <c r="Z3894">
        <v>1583</v>
      </c>
      <c r="AA3894" t="str">
        <f t="shared" si="32"/>
        <v>INSERT INTO UPK_IKOU.main_masters.mm_buhin_no (data_id, buhin_no, coefficient, created_date, created_tantou_id) VALUES (3295, '791423VA0A', 1, GETDATE(), 999);</v>
      </c>
    </row>
    <row r="3895" spans="26:27">
      <c r="Z3895">
        <v>1584</v>
      </c>
      <c r="AA3895" t="str">
        <f t="shared" si="32"/>
        <v>INSERT INTO UPK_IKOU.main_masters.mm_buhin_no (data_id, buhin_no, coefficient, created_date, created_tantou_id) VALUES (3296, '791428H300', 1, GETDATE(), 999);</v>
      </c>
    </row>
    <row r="3896" spans="26:27">
      <c r="Z3896">
        <v>1585</v>
      </c>
      <c r="AA3896" t="str">
        <f t="shared" si="32"/>
        <v>INSERT INTO UPK_IKOU.main_masters.mm_buhin_no (data_id, buhin_no, coefficient, created_date, created_tantou_id) VALUES (3297, '79142JM00A', 1, GETDATE(), 999);</v>
      </c>
    </row>
    <row r="3897" spans="26:27">
      <c r="Z3897">
        <v>1586</v>
      </c>
      <c r="AA3897" t="str">
        <f t="shared" si="32"/>
        <v>INSERT INTO UPK_IKOU.main_masters.mm_buhin_no (data_id, buhin_no, coefficient, created_date, created_tantou_id) VALUES (3298, '791460N800', 1, GETDATE(), 999);</v>
      </c>
    </row>
    <row r="3898" spans="26:27">
      <c r="Z3898">
        <v>1587</v>
      </c>
      <c r="AA3898" t="str">
        <f t="shared" si="32"/>
        <v>INSERT INTO UPK_IKOU.main_masters.mm_buhin_no (data_id, buhin_no, coefficient, created_date, created_tantou_id) VALUES (3299, '791468H300', 1, GETDATE(), 999);</v>
      </c>
    </row>
    <row r="3899" spans="26:27">
      <c r="Z3899">
        <v>1588</v>
      </c>
      <c r="AA3899" t="str">
        <f t="shared" si="32"/>
        <v>INSERT INTO UPK_IKOU.main_masters.mm_buhin_no (data_id, buhin_no, coefficient, created_date, created_tantou_id) VALUES (3300, '794124M500', 1, GETDATE(), 999);</v>
      </c>
    </row>
    <row r="3900" spans="26:27">
      <c r="Z3900">
        <v>1589</v>
      </c>
      <c r="AA3900" t="str">
        <f t="shared" si="32"/>
        <v>INSERT INTO UPK_IKOU.main_masters.mm_buhin_no (data_id, buhin_no, coefficient, created_date, created_tantou_id) VALUES (3301, '794224M500', 1, GETDATE(), 999);</v>
      </c>
    </row>
    <row r="3901" spans="26:27">
      <c r="Z3901">
        <v>1590</v>
      </c>
      <c r="AA3901" t="str">
        <f t="shared" si="32"/>
        <v>INSERT INTO UPK_IKOU.main_masters.mm_buhin_no (data_id, buhin_no, coefficient, created_date, created_tantou_id) VALUES (3302, '79422JN20A', 1, GETDATE(), 999);</v>
      </c>
    </row>
    <row r="3902" spans="26:27">
      <c r="Z3902">
        <v>1591</v>
      </c>
      <c r="AA3902" t="str">
        <f t="shared" si="32"/>
        <v>INSERT INTO UPK_IKOU.main_masters.mm_buhin_no (data_id, buhin_no, coefficient, created_date, created_tantou_id) VALUES (3303, '79422JN20B', 1, GETDATE(), 999);</v>
      </c>
    </row>
    <row r="3903" spans="26:27">
      <c r="Z3903">
        <v>1592</v>
      </c>
      <c r="AA3903" t="str">
        <f t="shared" si="32"/>
        <v>INSERT INTO UPK_IKOU.main_masters.mm_buhin_no (data_id, buhin_no, coefficient, created_date, created_tantou_id) VALUES (3304, '79424JN20A', 1, GETDATE(), 999);</v>
      </c>
    </row>
    <row r="3904" spans="26:27">
      <c r="Z3904">
        <v>1593</v>
      </c>
      <c r="AA3904" t="str">
        <f t="shared" si="32"/>
        <v>INSERT INTO UPK_IKOU.main_masters.mm_buhin_no (data_id, buhin_no, coefficient, created_date, created_tantou_id) VALUES (3305, '801183VA0A', 1, GETDATE(), 999);</v>
      </c>
    </row>
    <row r="3905" spans="26:27">
      <c r="Z3905">
        <v>1594</v>
      </c>
      <c r="AA3905" t="str">
        <f t="shared" si="32"/>
        <v>INSERT INTO UPK_IKOU.main_masters.mm_buhin_no (data_id, buhin_no, coefficient, created_date, created_tantou_id) VALUES (3306, '801193VA0A', 1, GETDATE(), 999);</v>
      </c>
    </row>
    <row r="3906" spans="26:27">
      <c r="Z3906">
        <v>1595</v>
      </c>
      <c r="AA3906" t="str">
        <f t="shared" si="32"/>
        <v>INSERT INTO UPK_IKOU.main_masters.mm_buhin_no (data_id, buhin_no, coefficient, created_date, created_tantou_id) VALUES (3307, '801184M700', 1, GETDATE(), 999);</v>
      </c>
    </row>
    <row r="3907" spans="26:27">
      <c r="Z3907">
        <v>1596</v>
      </c>
      <c r="AA3907" t="str">
        <f t="shared" si="32"/>
        <v>INSERT INTO UPK_IKOU.main_masters.mm_buhin_no (data_id, buhin_no, coefficient, created_date, created_tantou_id) VALUES (3308, '801194M700', 1, GETDATE(), 999);</v>
      </c>
    </row>
    <row r="3908" spans="26:27">
      <c r="Z3908">
        <v>1597</v>
      </c>
      <c r="AA3908" t="str">
        <f t="shared" si="32"/>
        <v>INSERT INTO UPK_IKOU.main_masters.mm_buhin_no (data_id, buhin_no, coefficient, created_date, created_tantou_id) VALUES (3309, '801264M400', 1, GETDATE(), 999);</v>
      </c>
    </row>
    <row r="3909" spans="26:27">
      <c r="Z3909">
        <v>1598</v>
      </c>
      <c r="AA3909" t="str">
        <f t="shared" si="32"/>
        <v>INSERT INTO UPK_IKOU.main_masters.mm_buhin_no (data_id, buhin_no, coefficient, created_date, created_tantou_id) VALUES (3310, '801274M400', 1, GETDATE(), 999);</v>
      </c>
    </row>
    <row r="3910" spans="26:27">
      <c r="Z3910">
        <v>1599</v>
      </c>
      <c r="AA3910" t="str">
        <f t="shared" si="32"/>
        <v>INSERT INTO UPK_IKOU.main_masters.mm_buhin_no (data_id, buhin_no, coefficient, created_date, created_tantou_id) VALUES (3311, '801426N000', 1, GETDATE(), 999);</v>
      </c>
    </row>
    <row r="3911" spans="26:27">
      <c r="Z3911">
        <v>1600</v>
      </c>
      <c r="AA3911" t="str">
        <f t="shared" si="32"/>
        <v>INSERT INTO UPK_IKOU.main_masters.mm_buhin_no (data_id, buhin_no, coefficient, created_date, created_tantou_id) VALUES (3312, '801424M400', 1, GETDATE(), 999);</v>
      </c>
    </row>
    <row r="3912" spans="26:27">
      <c r="Z3912">
        <v>1601</v>
      </c>
      <c r="AA3912" t="str">
        <f t="shared" si="32"/>
        <v>INSERT INTO UPK_IKOU.main_masters.mm_buhin_no (data_id, buhin_no, coefficient, created_date, created_tantou_id) VALUES (3313, '801434M400', 1, GETDATE(), 999);</v>
      </c>
    </row>
    <row r="3913" spans="26:27">
      <c r="Z3913">
        <v>1602</v>
      </c>
      <c r="AA3913" t="str">
        <f t="shared" ref="AA3913:AA3976" si="33">$Y$2310&amp;AA2193&amp;", '"&amp;TRIM(AB2193)&amp;"', "&amp;AC2193&amp;", GETDATE(), 999);"</f>
        <v>INSERT INTO UPK_IKOU.main_masters.mm_buhin_no (data_id, buhin_no, coefficient, created_date, created_tantou_id) VALUES (3314, '801425TA0A', 1, GETDATE(), 999);</v>
      </c>
    </row>
    <row r="3914" spans="26:27">
      <c r="Z3914">
        <v>1603</v>
      </c>
      <c r="AA3914" t="str">
        <f t="shared" si="33"/>
        <v>INSERT INTO UPK_IKOU.main_masters.mm_buhin_no (data_id, buhin_no, coefficient, created_date, created_tantou_id) VALUES (3315, '801435TA0A', 1, GETDATE(), 999);</v>
      </c>
    </row>
    <row r="3915" spans="26:27">
      <c r="Z3915">
        <v>1604</v>
      </c>
      <c r="AA3915" t="str">
        <f t="shared" si="33"/>
        <v>INSERT INTO UPK_IKOU.main_masters.mm_buhin_no (data_id, buhin_no, coefficient, created_date, created_tantou_id) VALUES (3316, '80142JM00A', 1, GETDATE(), 999);</v>
      </c>
    </row>
    <row r="3916" spans="26:27">
      <c r="Z3916">
        <v>1605</v>
      </c>
      <c r="AA3916" t="str">
        <f t="shared" si="33"/>
        <v>INSERT INTO UPK_IKOU.main_masters.mm_buhin_no (data_id, buhin_no, coefficient, created_date, created_tantou_id) VALUES (3317, '80143JM00A', 1, GETDATE(), 999);</v>
      </c>
    </row>
    <row r="3917" spans="26:27">
      <c r="Z3917">
        <v>1606</v>
      </c>
      <c r="AA3917" t="str">
        <f t="shared" si="33"/>
        <v>INSERT INTO UPK_IKOU.main_masters.mm_buhin_no (data_id, buhin_no, coefficient, created_date, created_tantou_id) VALUES (3318, '801485TA0A', 1, GETDATE(), 999);</v>
      </c>
    </row>
    <row r="3918" spans="26:27">
      <c r="Z3918">
        <v>1607</v>
      </c>
      <c r="AA3918" t="str">
        <f t="shared" si="33"/>
        <v>INSERT INTO UPK_IKOU.main_masters.mm_buhin_no (data_id, buhin_no, coefficient, created_date, created_tantou_id) VALUES (3319, '801495TA0A', 1, GETDATE(), 999);</v>
      </c>
    </row>
    <row r="3919" spans="26:27">
      <c r="Z3919">
        <v>1608</v>
      </c>
      <c r="AA3919" t="str">
        <f t="shared" si="33"/>
        <v>INSERT INTO UPK_IKOU.main_masters.mm_buhin_no (data_id, buhin_no, coefficient, created_date, created_tantou_id) VALUES (3320, '80148JM00A', 1, GETDATE(), 999);</v>
      </c>
    </row>
    <row r="3920" spans="26:27">
      <c r="Z3920">
        <v>1609</v>
      </c>
      <c r="AA3920" t="str">
        <f t="shared" si="33"/>
        <v>INSERT INTO UPK_IKOU.main_masters.mm_buhin_no (data_id, buhin_no, coefficient, created_date, created_tantou_id) VALUES (3321, '80149JM00A', 1, GETDATE(), 999);</v>
      </c>
    </row>
    <row r="3921" spans="26:27">
      <c r="Z3921">
        <v>1610</v>
      </c>
      <c r="AA3921" t="str">
        <f t="shared" si="33"/>
        <v>INSERT INTO UPK_IKOU.main_masters.mm_buhin_no (data_id, buhin_no, coefficient, created_date, created_tantou_id) VALUES (3322, '80154JM00A', 1, GETDATE(), 999);</v>
      </c>
    </row>
    <row r="3922" spans="26:27">
      <c r="Z3922">
        <v>1611</v>
      </c>
      <c r="AA3922" t="str">
        <f t="shared" si="33"/>
        <v>INSERT INTO UPK_IKOU.main_masters.mm_buhin_no (data_id, buhin_no, coefficient, created_date, created_tantou_id) VALUES (3323, '80155JM00A', 1, GETDATE(), 999);</v>
      </c>
    </row>
    <row r="3923" spans="26:27">
      <c r="Z3923">
        <v>1612</v>
      </c>
      <c r="AA3923" t="str">
        <f t="shared" si="33"/>
        <v>INSERT INTO UPK_IKOU.main_masters.mm_buhin_no (data_id, buhin_no, coefficient, created_date, created_tantou_id) VALUES (3324, '801625TA0A', 1, GETDATE(), 999);</v>
      </c>
    </row>
    <row r="3924" spans="26:27">
      <c r="Z3924">
        <v>1613</v>
      </c>
      <c r="AA3924" t="str">
        <f t="shared" si="33"/>
        <v>INSERT INTO UPK_IKOU.main_masters.mm_buhin_no (data_id, buhin_no, coefficient, created_date, created_tantou_id) VALUES (3325, '801625TA1A', 1, GETDATE(), 999);</v>
      </c>
    </row>
    <row r="3925" spans="26:27">
      <c r="Z3925">
        <v>1614</v>
      </c>
      <c r="AA3925" t="str">
        <f t="shared" si="33"/>
        <v>INSERT INTO UPK_IKOU.main_masters.mm_buhin_no (data_id, buhin_no, coefficient, created_date, created_tantou_id) VALUES (3326, '801635TA0A', 1, GETDATE(), 999);</v>
      </c>
    </row>
    <row r="3926" spans="26:27">
      <c r="Z3926">
        <v>1615</v>
      </c>
      <c r="AA3926" t="str">
        <f t="shared" si="33"/>
        <v>INSERT INTO UPK_IKOU.main_masters.mm_buhin_no (data_id, buhin_no, coefficient, created_date, created_tantou_id) VALUES (3327, '801635TA1A', 1, GETDATE(), 999);</v>
      </c>
    </row>
    <row r="3927" spans="26:27">
      <c r="Z3927">
        <v>1616</v>
      </c>
      <c r="AA3927" t="str">
        <f t="shared" si="33"/>
        <v>INSERT INTO UPK_IKOU.main_masters.mm_buhin_no (data_id, buhin_no, coefficient, created_date, created_tantou_id) VALUES (3328, '802384M400', 1, GETDATE(), 999);</v>
      </c>
    </row>
    <row r="3928" spans="26:27">
      <c r="Z3928">
        <v>1617</v>
      </c>
      <c r="AA3928" t="str">
        <f t="shared" si="33"/>
        <v>INSERT INTO UPK_IKOU.main_masters.mm_buhin_no (data_id, buhin_no, coefficient, created_date, created_tantou_id) VALUES (3329, '802394M400', 1, GETDATE(), 999);</v>
      </c>
    </row>
    <row r="3929" spans="26:27">
      <c r="Z3929">
        <v>1618</v>
      </c>
      <c r="AA3929" t="str">
        <f t="shared" si="33"/>
        <v>INSERT INTO UPK_IKOU.main_masters.mm_buhin_no (data_id, buhin_no, coefficient, created_date, created_tantou_id) VALUES (3330, '806331LC0A', 1, GETDATE(), 999);</v>
      </c>
    </row>
    <row r="3930" spans="26:27">
      <c r="Z3930">
        <v>1619</v>
      </c>
      <c r="AA3930" t="str">
        <f t="shared" si="33"/>
        <v>INSERT INTO UPK_IKOU.main_masters.mm_buhin_no (data_id, buhin_no, coefficient, created_date, created_tantou_id) VALUES (3331, '821184M400', 1, GETDATE(), 999);</v>
      </c>
    </row>
    <row r="3931" spans="26:27">
      <c r="Z3931">
        <v>1620</v>
      </c>
      <c r="AA3931" t="str">
        <f t="shared" si="33"/>
        <v>INSERT INTO UPK_IKOU.main_masters.mm_buhin_no (data_id, buhin_no, coefficient, created_date, created_tantou_id) VALUES (3332, '821194M400', 1, GETDATE(), 999);</v>
      </c>
    </row>
    <row r="3932" spans="26:27">
      <c r="Z3932">
        <v>1621</v>
      </c>
      <c r="AA3932" t="str">
        <f t="shared" si="33"/>
        <v>INSERT INTO UPK_IKOU.main_masters.mm_buhin_no (data_id, buhin_no, coefficient, created_date, created_tantou_id) VALUES (3333, '821185M000', 1, GETDATE(), 999);</v>
      </c>
    </row>
    <row r="3933" spans="26:27">
      <c r="Z3933">
        <v>1622</v>
      </c>
      <c r="AA3933" t="str">
        <f t="shared" si="33"/>
        <v>INSERT INTO UPK_IKOU.main_masters.mm_buhin_no (data_id, buhin_no, coefficient, created_date, created_tantou_id) VALUES (3334, '821195M000', 1, GETDATE(), 999);</v>
      </c>
    </row>
    <row r="3934" spans="26:27">
      <c r="Z3934">
        <v>1623</v>
      </c>
      <c r="AA3934" t="str">
        <f t="shared" si="33"/>
        <v>INSERT INTO UPK_IKOU.main_masters.mm_buhin_no (data_id, buhin_no, coefficient, created_date, created_tantou_id) VALUES (3335, '821264M400', 1, GETDATE(), 999);</v>
      </c>
    </row>
    <row r="3935" spans="26:27">
      <c r="Z3935">
        <v>1624</v>
      </c>
      <c r="AA3935" t="str">
        <f t="shared" si="33"/>
        <v>INSERT INTO UPK_IKOU.main_masters.mm_buhin_no (data_id, buhin_no, coefficient, created_date, created_tantou_id) VALUES (3336, '821274M400', 1, GETDATE(), 999);</v>
      </c>
    </row>
    <row r="3936" spans="26:27">
      <c r="Z3936">
        <v>1625</v>
      </c>
      <c r="AA3936" t="str">
        <f t="shared" si="33"/>
        <v>INSERT INTO UPK_IKOU.main_masters.mm_buhin_no (data_id, buhin_no, coefficient, created_date, created_tantou_id) VALUES (3337, '821264M700', 1, GETDATE(), 999);</v>
      </c>
    </row>
    <row r="3937" spans="26:27">
      <c r="Z3937">
        <v>1626</v>
      </c>
      <c r="AA3937" t="str">
        <f t="shared" si="33"/>
        <v>INSERT INTO UPK_IKOU.main_masters.mm_buhin_no (data_id, buhin_no, coefficient, created_date, created_tantou_id) VALUES (3338, '821274M700', 1, GETDATE(), 999);</v>
      </c>
    </row>
    <row r="3938" spans="26:27">
      <c r="Z3938">
        <v>1627</v>
      </c>
      <c r="AA3938" t="str">
        <f t="shared" si="33"/>
        <v>INSERT INTO UPK_IKOU.main_masters.mm_buhin_no (data_id, buhin_no, coefficient, created_date, created_tantou_id) VALUES (3339, '821265M400', 1, GETDATE(), 999);</v>
      </c>
    </row>
    <row r="3939" spans="26:27">
      <c r="Z3939">
        <v>1628</v>
      </c>
      <c r="AA3939" t="str">
        <f t="shared" si="33"/>
        <v>INSERT INTO UPK_IKOU.main_masters.mm_buhin_no (data_id, buhin_no, coefficient, created_date, created_tantou_id) VALUES (3340, '821275M400', 1, GETDATE(), 999);</v>
      </c>
    </row>
    <row r="3940" spans="26:27">
      <c r="Z3940">
        <v>1629</v>
      </c>
      <c r="AA3940" t="str">
        <f t="shared" si="33"/>
        <v>INSERT INTO UPK_IKOU.main_masters.mm_buhin_no (data_id, buhin_no, coefficient, created_date, created_tantou_id) VALUES (3341, '82142JM00A', 1, GETDATE(), 999);</v>
      </c>
    </row>
    <row r="3941" spans="26:27">
      <c r="Z3941">
        <v>1630</v>
      </c>
      <c r="AA3941" t="str">
        <f t="shared" si="33"/>
        <v>INSERT INTO UPK_IKOU.main_masters.mm_buhin_no (data_id, buhin_no, coefficient, created_date, created_tantou_id) VALUES (3342, '82143JM00A', 1, GETDATE(), 999);</v>
      </c>
    </row>
    <row r="3942" spans="26:27">
      <c r="Z3942">
        <v>1631</v>
      </c>
      <c r="AA3942" t="str">
        <f t="shared" si="33"/>
        <v>INSERT INTO UPK_IKOU.main_masters.mm_buhin_no (data_id, buhin_no, coefficient, created_date, created_tantou_id) VALUES (3343, '82148JM00A', 1, GETDATE(), 999);</v>
      </c>
    </row>
    <row r="3943" spans="26:27">
      <c r="Z3943">
        <v>1632</v>
      </c>
      <c r="AA3943" t="str">
        <f t="shared" si="33"/>
        <v>INSERT INTO UPK_IKOU.main_masters.mm_buhin_no (data_id, buhin_no, coefficient, created_date, created_tantou_id) VALUES (3344, '82149JM00A', 1, GETDATE(), 999);</v>
      </c>
    </row>
    <row r="3944" spans="26:27">
      <c r="Z3944">
        <v>1633</v>
      </c>
      <c r="AA3944" t="str">
        <f t="shared" si="33"/>
        <v>INSERT INTO UPK_IKOU.main_masters.mm_buhin_no (data_id, buhin_no, coefficient, created_date, created_tantou_id) VALUES (3345, '821545TA0A', 1, GETDATE(), 999);</v>
      </c>
    </row>
    <row r="3945" spans="26:27">
      <c r="Z3945">
        <v>1634</v>
      </c>
      <c r="AA3945" t="str">
        <f t="shared" si="33"/>
        <v>INSERT INTO UPK_IKOU.main_masters.mm_buhin_no (data_id, buhin_no, coefficient, created_date, created_tantou_id) VALUES (3346, '821555TA0A', 1, GETDATE(), 999);</v>
      </c>
    </row>
    <row r="3946" spans="26:27">
      <c r="Z3946">
        <v>1635</v>
      </c>
      <c r="AA3946" t="str">
        <f t="shared" si="33"/>
        <v>INSERT INTO UPK_IKOU.main_masters.mm_buhin_no (data_id, buhin_no, coefficient, created_date, created_tantou_id) VALUES (3347, '821555TA1A', 1, GETDATE(), 999);</v>
      </c>
    </row>
    <row r="3947" spans="26:27">
      <c r="Z3947">
        <v>1636</v>
      </c>
      <c r="AA3947" t="str">
        <f t="shared" si="33"/>
        <v>INSERT INTO UPK_IKOU.main_masters.mm_buhin_no (data_id, buhin_no, coefficient, created_date, created_tantou_id) VALUES (3348, '821984M400', 1, GETDATE(), 999);</v>
      </c>
    </row>
    <row r="3948" spans="26:27">
      <c r="Z3948">
        <v>1637</v>
      </c>
      <c r="AA3948" t="str">
        <f t="shared" si="33"/>
        <v>INSERT INTO UPK_IKOU.main_masters.mm_buhin_no (data_id, buhin_no, coefficient, created_date, created_tantou_id) VALUES (3349, '821994M400', 1, GETDATE(), 999);</v>
      </c>
    </row>
    <row r="3949" spans="26:27">
      <c r="Z3949">
        <v>1638</v>
      </c>
      <c r="AA3949" t="str">
        <f t="shared" si="33"/>
        <v>INSERT INTO UPK_IKOU.main_masters.mm_buhin_no (data_id, buhin_no, coefficient, created_date, created_tantou_id) VALUES (3350, '85032EN000', 1, GETDATE(), 999);</v>
      </c>
    </row>
    <row r="3950" spans="26:27">
      <c r="Z3950">
        <v>1639</v>
      </c>
      <c r="AA3950" t="str">
        <f t="shared" si="33"/>
        <v>INSERT INTO UPK_IKOU.main_masters.mm_buhin_no (data_id, buhin_no, coefficient, created_date, created_tantou_id) VALUES (3351, '85032JG00A', 1, GETDATE(), 999);</v>
      </c>
    </row>
    <row r="3951" spans="26:27">
      <c r="Z3951">
        <v>1640</v>
      </c>
      <c r="AA3951" t="str">
        <f t="shared" si="33"/>
        <v>INSERT INTO UPK_IKOU.main_masters.mm_buhin_no (data_id, buhin_no, coefficient, created_date, created_tantou_id) VALUES (3352, '85032JG00ACE', 1, GETDATE(), 999);</v>
      </c>
    </row>
    <row r="3952" spans="26:27">
      <c r="Z3952">
        <v>1641</v>
      </c>
      <c r="AA3952" t="str">
        <f t="shared" si="33"/>
        <v>INSERT INTO UPK_IKOU.main_masters.mm_buhin_no (data_id, buhin_no, coefficient, created_date, created_tantou_id) VALUES (3353, '850341LA0A01', 1, GETDATE(), 999);</v>
      </c>
    </row>
    <row r="3953" spans="26:27">
      <c r="Z3953">
        <v>1642</v>
      </c>
      <c r="AA3953" t="str">
        <f t="shared" si="33"/>
        <v>INSERT INTO UPK_IKOU.main_masters.mm_buhin_no (data_id, buhin_no, coefficient, created_date, created_tantou_id) VALUES (3354, '850351LA0A01', 1, GETDATE(), 999);</v>
      </c>
    </row>
    <row r="3954" spans="26:27">
      <c r="Z3954">
        <v>1643</v>
      </c>
      <c r="AA3954" t="str">
        <f t="shared" si="33"/>
        <v>INSERT INTO UPK_IKOU.main_masters.mm_buhin_no (data_id, buhin_no, coefficient, created_date, created_tantou_id) VALUES (3355, '850341LA0A02', 1, GETDATE(), 999);</v>
      </c>
    </row>
    <row r="3955" spans="26:27">
      <c r="Z3955">
        <v>1644</v>
      </c>
      <c r="AA3955" t="str">
        <f t="shared" si="33"/>
        <v>INSERT INTO UPK_IKOU.main_masters.mm_buhin_no (data_id, buhin_no, coefficient, created_date, created_tantou_id) VALUES (3356, '850351LA0A02', 1, GETDATE(), 999);</v>
      </c>
    </row>
    <row r="3956" spans="26:27">
      <c r="Z3956">
        <v>1645</v>
      </c>
      <c r="AA3956" t="str">
        <f t="shared" si="33"/>
        <v>INSERT INTO UPK_IKOU.main_masters.mm_buhin_no (data_id, buhin_no, coefficient, created_date, created_tantou_id) VALUES (3357, '850341LB0A01', 1, GETDATE(), 999);</v>
      </c>
    </row>
    <row r="3957" spans="26:27">
      <c r="Z3957">
        <v>1646</v>
      </c>
      <c r="AA3957" t="str">
        <f t="shared" si="33"/>
        <v>INSERT INTO UPK_IKOU.main_masters.mm_buhin_no (data_id, buhin_no, coefficient, created_date, created_tantou_id) VALUES (3358, '850351LB0A01', 1, GETDATE(), 999);</v>
      </c>
    </row>
    <row r="3958" spans="26:27">
      <c r="Z3958">
        <v>1647</v>
      </c>
      <c r="AA3958" t="str">
        <f t="shared" si="33"/>
        <v>INSERT INTO UPK_IKOU.main_masters.mm_buhin_no (data_id, buhin_no, coefficient, created_date, created_tantou_id) VALUES (3359, '850341LB0A02', 1, GETDATE(), 999);</v>
      </c>
    </row>
    <row r="3959" spans="26:27">
      <c r="Z3959">
        <v>1648</v>
      </c>
      <c r="AA3959" t="str">
        <f t="shared" si="33"/>
        <v>INSERT INTO UPK_IKOU.main_masters.mm_buhin_no (data_id, buhin_no, coefficient, created_date, created_tantou_id) VALUES (3360, '850351LB0A02', 1, GETDATE(), 999);</v>
      </c>
    </row>
    <row r="3960" spans="26:27">
      <c r="Z3960">
        <v>1649</v>
      </c>
      <c r="AA3960" t="str">
        <f t="shared" si="33"/>
        <v>INSERT INTO UPK_IKOU.main_masters.mm_buhin_no (data_id, buhin_no, coefficient, created_date, created_tantou_id) VALUES (3361, '850641DA0A', 1, GETDATE(), 999);</v>
      </c>
    </row>
    <row r="3961" spans="26:27">
      <c r="Z3961">
        <v>1650</v>
      </c>
      <c r="AA3961" t="str">
        <f t="shared" si="33"/>
        <v>INSERT INTO UPK_IKOU.main_masters.mm_buhin_no (data_id, buhin_no, coefficient, created_date, created_tantou_id) VALUES (3362, '850651DA0A', 1, GETDATE(), 999);</v>
      </c>
    </row>
    <row r="3962" spans="26:27">
      <c r="Z3962">
        <v>1651</v>
      </c>
      <c r="AA3962" t="str">
        <f t="shared" si="33"/>
        <v>INSERT INTO UPK_IKOU.main_masters.mm_buhin_no (data_id, buhin_no, coefficient, created_date, created_tantou_id) VALUES (3363, '8521240F29', 1, GETDATE(), 999);</v>
      </c>
    </row>
    <row r="3963" spans="26:27">
      <c r="Z3963">
        <v>1652</v>
      </c>
      <c r="AA3963" t="str">
        <f t="shared" si="33"/>
        <v>INSERT INTO UPK_IKOU.main_masters.mm_buhin_no (data_id, buhin_no, coefficient, created_date, created_tantou_id) VALUES (3364, '8521340F29', 1, GETDATE(), 999);</v>
      </c>
    </row>
    <row r="3964" spans="26:27">
      <c r="Z3964">
        <v>1653</v>
      </c>
      <c r="AA3964" t="str">
        <f t="shared" si="33"/>
        <v>INSERT INTO UPK_IKOU.main_masters.mm_buhin_no (data_id, buhin_no, coefficient, created_date, created_tantou_id) VALUES (3365, '852324M400', 1, GETDATE(), 999);</v>
      </c>
    </row>
    <row r="3965" spans="26:27">
      <c r="Z3965">
        <v>1654</v>
      </c>
      <c r="AA3965" t="str">
        <f t="shared" si="33"/>
        <v>INSERT INTO UPK_IKOU.main_masters.mm_buhin_no (data_id, buhin_no, coefficient, created_date, created_tantou_id) VALUES (3366, '852334M400', 1, GETDATE(), 999);</v>
      </c>
    </row>
    <row r="3966" spans="26:27">
      <c r="Z3966">
        <v>1655</v>
      </c>
      <c r="AA3966" t="str">
        <f t="shared" si="33"/>
        <v>INSERT INTO UPK_IKOU.main_masters.mm_buhin_no (data_id, buhin_no, coefficient, created_date, created_tantou_id) VALUES (3367, '901265TA0A', 1, GETDATE(), 999);</v>
      </c>
    </row>
    <row r="3967" spans="26:27">
      <c r="Z3967">
        <v>1656</v>
      </c>
      <c r="AA3967" t="str">
        <f t="shared" si="33"/>
        <v>INSERT INTO UPK_IKOU.main_masters.mm_buhin_no (data_id, buhin_no, coefficient, created_date, created_tantou_id) VALUES (3368, '901275TA0A', 1, GETDATE(), 999);</v>
      </c>
    </row>
    <row r="3968" spans="26:27">
      <c r="Z3968">
        <v>1657</v>
      </c>
      <c r="AA3968" t="str">
        <f t="shared" si="33"/>
        <v>INSERT INTO UPK_IKOU.main_masters.mm_buhin_no (data_id, buhin_no, coefficient, created_date, created_tantou_id) VALUES (3369, '90126JM00A', 1, GETDATE(), 999);</v>
      </c>
    </row>
    <row r="3969" spans="26:27">
      <c r="Z3969">
        <v>1658</v>
      </c>
      <c r="AA3969" t="str">
        <f t="shared" si="33"/>
        <v>INSERT INTO UPK_IKOU.main_masters.mm_buhin_no (data_id, buhin_no, coefficient, created_date, created_tantou_id) VALUES (3370, '90127JM00A', 1, GETDATE(), 999);</v>
      </c>
    </row>
    <row r="3970" spans="26:27">
      <c r="Z3970">
        <v>1659</v>
      </c>
      <c r="AA3970" t="str">
        <f t="shared" si="33"/>
        <v>INSERT INTO UPK_IKOU.main_masters.mm_buhin_no (data_id, buhin_no, coefficient, created_date, created_tantou_id) VALUES (3371, '901365TA0A', 1, GETDATE(), 999);</v>
      </c>
    </row>
    <row r="3971" spans="26:27">
      <c r="Z3971">
        <v>1660</v>
      </c>
      <c r="AA3971" t="str">
        <f t="shared" si="33"/>
        <v>INSERT INTO UPK_IKOU.main_masters.mm_buhin_no (data_id, buhin_no, coefficient, created_date, created_tantou_id) VALUES (3372, '901375TA0A', 1, GETDATE(), 999);</v>
      </c>
    </row>
    <row r="3972" spans="26:27">
      <c r="Z3972">
        <v>1661</v>
      </c>
      <c r="AA3972" t="str">
        <f t="shared" si="33"/>
        <v>INSERT INTO UPK_IKOU.main_masters.mm_buhin_no (data_id, buhin_no, coefficient, created_date, created_tantou_id) VALUES (3373, '913140W000-P', 1, GETDATE(), 999);</v>
      </c>
    </row>
    <row r="3973" spans="26:27">
      <c r="Z3973">
        <v>1662</v>
      </c>
      <c r="AA3973" t="str">
        <f t="shared" si="33"/>
        <v>INSERT INTO UPK_IKOU.main_masters.mm_buhin_no (data_id, buhin_no, coefficient, created_date, created_tantou_id) VALUES (3374, '913150W000-P', 1, GETDATE(), 999);</v>
      </c>
    </row>
    <row r="3974" spans="26:27">
      <c r="Z3974">
        <v>1663</v>
      </c>
      <c r="AA3974" t="str">
        <f t="shared" si="33"/>
        <v>INSERT INTO UPK_IKOU.main_masters.mm_buhin_no (data_id, buhin_no, coefficient, created_date, created_tantou_id) VALUES (3375, '913180W000-P', 1, GETDATE(), 999);</v>
      </c>
    </row>
    <row r="3975" spans="26:27">
      <c r="Z3975">
        <v>1664</v>
      </c>
      <c r="AA3975" t="str">
        <f t="shared" si="33"/>
        <v>INSERT INTO UPK_IKOU.main_masters.mm_buhin_no (data_id, buhin_no, coefficient, created_date, created_tantou_id) VALUES (3376, '913190W000-P', 1, GETDATE(), 999);</v>
      </c>
    </row>
    <row r="3976" spans="26:27">
      <c r="Z3976">
        <v>1665</v>
      </c>
      <c r="AA3976" t="str">
        <f t="shared" si="33"/>
        <v>INSERT INTO UPK_IKOU.main_masters.mm_buhin_no (data_id, buhin_no, coefficient, created_date, created_tantou_id) VALUES (3377, '9363401G00-G', 1, GETDATE(), 999);</v>
      </c>
    </row>
    <row r="3977" spans="26:27">
      <c r="Z3977">
        <v>1666</v>
      </c>
      <c r="AA3977" t="str">
        <f t="shared" ref="AA3977:AA4027" si="34">$Y$2310&amp;AA2257&amp;", '"&amp;TRIM(AB2257)&amp;"', "&amp;AC2257&amp;", GETDATE(), 999);"</f>
        <v>INSERT INTO UPK_IKOU.main_masters.mm_buhin_no (data_id, buhin_no, coefficient, created_date, created_tantou_id) VALUES (3378, '9374201G00', 1, GETDATE(), 999);</v>
      </c>
    </row>
    <row r="3978" spans="26:27">
      <c r="Z3978">
        <v>1667</v>
      </c>
      <c r="AA3978" t="str">
        <f t="shared" si="34"/>
        <v>INSERT INTO UPK_IKOU.main_masters.mm_buhin_no (data_id, buhin_no, coefficient, created_date, created_tantou_id) VALUES (3379, '9375212G00', 1, GETDATE(), 999);</v>
      </c>
    </row>
    <row r="3979" spans="26:27">
      <c r="Z3979">
        <v>1668</v>
      </c>
      <c r="AA3979" t="str">
        <f t="shared" si="34"/>
        <v>INSERT INTO UPK_IKOU.main_masters.mm_buhin_no (data_id, buhin_no, coefficient, created_date, created_tantou_id) VALUES (3380, '9377201G00', 1, GETDATE(), 999);</v>
      </c>
    </row>
    <row r="3980" spans="26:27">
      <c r="Z3980">
        <v>1669</v>
      </c>
      <c r="AA3980" t="str">
        <f t="shared" si="34"/>
        <v>INSERT INTO UPK_IKOU.main_masters.mm_buhin_no (data_id, buhin_no, coefficient, created_date, created_tantou_id) VALUES (3381, '9387292G00', 1, GETDATE(), 999);</v>
      </c>
    </row>
    <row r="3981" spans="26:27">
      <c r="Z3981">
        <v>1670</v>
      </c>
      <c r="AA3981" t="str">
        <f t="shared" si="34"/>
        <v>INSERT INTO UPK_IKOU.main_masters.mm_buhin_no (data_id, buhin_no, coefficient, created_date, created_tantou_id) VALUES (3382, '9450B39400', 1, GETDATE(), 999);</v>
      </c>
    </row>
    <row r="3982" spans="26:27">
      <c r="Z3982">
        <v>1671</v>
      </c>
      <c r="AA3982" t="str">
        <f t="shared" si="34"/>
        <v>INSERT INTO UPK_IKOU.main_masters.mm_buhin_no (data_id, buhin_no, coefficient, created_date, created_tantou_id) VALUES (3383, '9450B39500', 1, GETDATE(), 999);</v>
      </c>
    </row>
    <row r="3983" spans="26:27">
      <c r="Z3983">
        <v>1672</v>
      </c>
      <c r="AA3983" t="str">
        <f t="shared" si="34"/>
        <v>INSERT INTO UPK_IKOU.main_masters.mm_buhin_no (data_id, buhin_no, coefficient, created_date, created_tantou_id) VALUES (3384, '9450B86300', 1, GETDATE(), 999);</v>
      </c>
    </row>
    <row r="3984" spans="26:27">
      <c r="Z3984">
        <v>1673</v>
      </c>
      <c r="AA3984" t="str">
        <f t="shared" si="34"/>
        <v>INSERT INTO UPK_IKOU.main_masters.mm_buhin_no (data_id, buhin_no, coefficient, created_date, created_tantou_id) VALUES (3385, '9450B98900', 1, GETDATE(), 999);</v>
      </c>
    </row>
    <row r="3985" spans="26:27">
      <c r="Z3985">
        <v>1674</v>
      </c>
      <c r="AA3985" t="str">
        <f t="shared" si="34"/>
        <v>INSERT INTO UPK_IKOU.main_masters.mm_buhin_no (data_id, buhin_no, coefficient, created_date, created_tantou_id) VALUES (3386, '9450B99000', 1, GETDATE(), 999);</v>
      </c>
    </row>
    <row r="3986" spans="26:27">
      <c r="Z3986">
        <v>1675</v>
      </c>
      <c r="AA3986" t="str">
        <f t="shared" si="34"/>
        <v>INSERT INTO UPK_IKOU.main_masters.mm_buhin_no (data_id, buhin_no, coefficient, created_date, created_tantou_id) VALUES (3387, '9450C01700', 1, GETDATE(), 999);</v>
      </c>
    </row>
    <row r="3987" spans="26:27">
      <c r="Z3987">
        <v>1676</v>
      </c>
      <c r="AA3987" t="str">
        <f t="shared" si="34"/>
        <v>INSERT INTO UPK_IKOU.main_masters.mm_buhin_no (data_id, buhin_no, coefficient, created_date, created_tantou_id) VALUES (3388, '9450C01800', 1, GETDATE(), 999);</v>
      </c>
    </row>
    <row r="3988" spans="26:27">
      <c r="Z3988">
        <v>1677</v>
      </c>
      <c r="AA3988" t="str">
        <f t="shared" si="34"/>
        <v>INSERT INTO UPK_IKOU.main_masters.mm_buhin_no (data_id, buhin_no, coefficient, created_date, created_tantou_id) VALUES (3389, '9450C01900', 1, GETDATE(), 999);</v>
      </c>
    </row>
    <row r="3989" spans="26:27">
      <c r="Z3989">
        <v>1678</v>
      </c>
      <c r="AA3989" t="str">
        <f t="shared" si="34"/>
        <v>INSERT INTO UPK_IKOU.main_masters.mm_buhin_no (data_id, buhin_no, coefficient, created_date, created_tantou_id) VALUES (3390, '9450C02000', 1, GETDATE(), 999);</v>
      </c>
    </row>
    <row r="3990" spans="26:27">
      <c r="Z3990">
        <v>1679</v>
      </c>
      <c r="AA3990" t="str">
        <f t="shared" si="34"/>
        <v>INSERT INTO UPK_IKOU.main_masters.mm_buhin_no (data_id, buhin_no, coefficient, created_date, created_tantou_id) VALUES (3391, '9450C02200', 1, GETDATE(), 999);</v>
      </c>
    </row>
    <row r="3991" spans="26:27">
      <c r="Z3991">
        <v>1680</v>
      </c>
      <c r="AA3991" t="str">
        <f t="shared" si="34"/>
        <v>INSERT INTO UPK_IKOU.main_masters.mm_buhin_no (data_id, buhin_no, coefficient, created_date, created_tantou_id) VALUES (3392, '9450C02900', 1, GETDATE(), 999);</v>
      </c>
    </row>
    <row r="3992" spans="26:27">
      <c r="Z3992">
        <v>1681</v>
      </c>
      <c r="AA3992" t="str">
        <f t="shared" si="34"/>
        <v>INSERT INTO UPK_IKOU.main_masters.mm_buhin_no (data_id, buhin_no, coefficient, created_date, created_tantou_id) VALUES (3393, '9450C03000', 1, GETDATE(), 999);</v>
      </c>
    </row>
    <row r="3993" spans="26:27">
      <c r="Z3993">
        <v>1682</v>
      </c>
      <c r="AA3993" t="str">
        <f t="shared" si="34"/>
        <v>INSERT INTO UPK_IKOU.main_masters.mm_buhin_no (data_id, buhin_no, coefficient, created_date, created_tantou_id) VALUES (3394, '9450C02700', 1, GETDATE(), 999);</v>
      </c>
    </row>
    <row r="3994" spans="26:27">
      <c r="Z3994">
        <v>1683</v>
      </c>
      <c r="AA3994" t="str">
        <f t="shared" si="34"/>
        <v>INSERT INTO UPK_IKOU.main_masters.mm_buhin_no (data_id, buhin_no, coefficient, created_date, created_tantou_id) VALUES (3395, '9450C03300', 1, GETDATE(), 999);</v>
      </c>
    </row>
    <row r="3995" spans="26:27">
      <c r="Z3995">
        <v>1684</v>
      </c>
      <c r="AA3995" t="str">
        <f t="shared" si="34"/>
        <v>INSERT INTO UPK_IKOU.main_masters.mm_buhin_no (data_id, buhin_no, coefficient, created_date, created_tantou_id) VALUES (3396, '9450C02800', 1, GETDATE(), 999);</v>
      </c>
    </row>
    <row r="3996" spans="26:27">
      <c r="Z3996">
        <v>1685</v>
      </c>
      <c r="AA3996" t="str">
        <f t="shared" si="34"/>
        <v>INSERT INTO UPK_IKOU.main_masters.mm_buhin_no (data_id, buhin_no, coefficient, created_date, created_tantou_id) VALUES (3397, '9450C03400', 1, GETDATE(), 999);</v>
      </c>
    </row>
    <row r="3997" spans="26:27">
      <c r="Z3997">
        <v>1686</v>
      </c>
      <c r="AA3997" t="str">
        <f t="shared" si="34"/>
        <v>INSERT INTO UPK_IKOU.main_masters.mm_buhin_no (data_id, buhin_no, coefficient, created_date, created_tantou_id) VALUES (3398, '9450C03600', 1, GETDATE(), 999);</v>
      </c>
    </row>
    <row r="3998" spans="26:27">
      <c r="Z3998">
        <v>1687</v>
      </c>
      <c r="AA3998" t="str">
        <f t="shared" si="34"/>
        <v>INSERT INTO UPK_IKOU.main_masters.mm_buhin_no (data_id, buhin_no, coefficient, created_date, created_tantou_id) VALUES (3399, '9450C03800', 1, GETDATE(), 999);</v>
      </c>
    </row>
    <row r="3999" spans="26:27">
      <c r="Z3999">
        <v>1688</v>
      </c>
      <c r="AA3999" t="str">
        <f t="shared" si="34"/>
        <v>INSERT INTO UPK_IKOU.main_masters.mm_buhin_no (data_id, buhin_no, coefficient, created_date, created_tantou_id) VALUES (3400, '9450C04000', 1, GETDATE(), 999);</v>
      </c>
    </row>
    <row r="4000" spans="26:27">
      <c r="Z4000">
        <v>1689</v>
      </c>
      <c r="AA4000" t="str">
        <f t="shared" si="34"/>
        <v>INSERT INTO UPK_IKOU.main_masters.mm_buhin_no (data_id, buhin_no, coefficient, created_date, created_tantou_id) VALUES (3401, '9450C04300', 1, GETDATE(), 999);</v>
      </c>
    </row>
    <row r="4001" spans="26:27">
      <c r="Z4001">
        <v>1690</v>
      </c>
      <c r="AA4001" t="str">
        <f t="shared" si="34"/>
        <v>INSERT INTO UPK_IKOU.main_masters.mm_buhin_no (data_id, buhin_no, coefficient, created_date, created_tantou_id) VALUES (3402, '9450C04500', 1, GETDATE(), 999);</v>
      </c>
    </row>
    <row r="4002" spans="26:27">
      <c r="Z4002">
        <v>1691</v>
      </c>
      <c r="AA4002" t="str">
        <f t="shared" si="34"/>
        <v>INSERT INTO UPK_IKOU.main_masters.mm_buhin_no (data_id, buhin_no, coefficient, created_date, created_tantou_id) VALUES (3403, '9450C04400', 1, GETDATE(), 999);</v>
      </c>
    </row>
    <row r="4003" spans="26:27">
      <c r="Z4003">
        <v>1692</v>
      </c>
      <c r="AA4003" t="str">
        <f t="shared" si="34"/>
        <v>INSERT INTO UPK_IKOU.main_masters.mm_buhin_no (data_id, buhin_no, coefficient, created_date, created_tantou_id) VALUES (3404, '9450C04600', 1, GETDATE(), 999);</v>
      </c>
    </row>
    <row r="4004" spans="26:27">
      <c r="Z4004">
        <v>1693</v>
      </c>
      <c r="AA4004" t="str">
        <f t="shared" si="34"/>
        <v>INSERT INTO UPK_IKOU.main_masters.mm_buhin_no (data_id, buhin_no, coefficient, created_date, created_tantou_id) VALUES (3405, '9450C04900', 1, GETDATE(), 999);</v>
      </c>
    </row>
    <row r="4005" spans="26:27">
      <c r="Z4005">
        <v>1694</v>
      </c>
      <c r="AA4005" t="str">
        <f t="shared" si="34"/>
        <v>INSERT INTO UPK_IKOU.main_masters.mm_buhin_no (data_id, buhin_no, coefficient, created_date, created_tantou_id) VALUES (3406, '9450C05000', 1, GETDATE(), 999);</v>
      </c>
    </row>
    <row r="4006" spans="26:27">
      <c r="Z4006">
        <v>1695</v>
      </c>
      <c r="AA4006" t="str">
        <f t="shared" si="34"/>
        <v>INSERT INTO UPK_IKOU.main_masters.mm_buhin_no (data_id, buhin_no, coefficient, created_date, created_tantou_id) VALUES (3407, '960614193', 1, GETDATE(), 999);</v>
      </c>
    </row>
    <row r="4007" spans="26:27">
      <c r="Z4007">
        <v>1696</v>
      </c>
      <c r="AA4007" t="str">
        <f t="shared" si="34"/>
        <v>INSERT INTO UPK_IKOU.main_masters.mm_buhin_no (data_id, buhin_no, coefficient, created_date, created_tantou_id) VALUES (3408, '960714193', 1, GETDATE(), 999);</v>
      </c>
    </row>
    <row r="4008" spans="26:27">
      <c r="Z4008">
        <v>1697</v>
      </c>
      <c r="AA4008" t="str">
        <f t="shared" si="34"/>
        <v>INSERT INTO UPK_IKOU.main_masters.mm_buhin_no (data_id, buhin_no, coefficient, created_date, created_tantou_id) VALUES (3409, '960814193', 1, GETDATE(), 999);</v>
      </c>
    </row>
    <row r="4009" spans="26:27">
      <c r="Z4009">
        <v>1698</v>
      </c>
      <c r="AA4009" t="str">
        <f t="shared" si="34"/>
        <v>INSERT INTO UPK_IKOU.main_masters.mm_buhin_no (data_id, buhin_no, coefficient, created_date, created_tantou_id) VALUES (3410, '960914193', 1, GETDATE(), 999);</v>
      </c>
    </row>
    <row r="4010" spans="26:27">
      <c r="Z4010">
        <v>1699</v>
      </c>
      <c r="AA4010" t="str">
        <f t="shared" si="34"/>
        <v>INSERT INTO UPK_IKOU.main_masters.mm_buhin_no (data_id, buhin_no, coefficient, created_date, created_tantou_id) VALUES (3411, '961120W700', 1, GETDATE(), 999);</v>
      </c>
    </row>
    <row r="4011" spans="26:27">
      <c r="Z4011">
        <v>1700</v>
      </c>
      <c r="AA4011" t="str">
        <f t="shared" si="34"/>
        <v>INSERT INTO UPK_IKOU.main_masters.mm_buhin_no (data_id, buhin_no, coefficient, created_date, created_tantou_id) VALUES (3412, '961130W700', 1, GETDATE(), 999);</v>
      </c>
    </row>
    <row r="4012" spans="26:27">
      <c r="Z4012">
        <v>1701</v>
      </c>
      <c r="AA4012" t="str">
        <f t="shared" si="34"/>
        <v>INSERT INTO UPK_IKOU.main_masters.mm_buhin_no (data_id, buhin_no, coefficient, created_date, created_tantou_id) VALUES (3413, '963214190-P', 1, GETDATE(), 999);</v>
      </c>
    </row>
    <row r="4013" spans="26:27">
      <c r="Z4013">
        <v>1702</v>
      </c>
      <c r="AA4013" t="str">
        <f t="shared" si="34"/>
        <v>INSERT INTO UPK_IKOU.main_masters.mm_buhin_no (data_id, buhin_no, coefficient, created_date, created_tantou_id) VALUES (3414, '964014220', 1, GETDATE(), 999);</v>
      </c>
    </row>
    <row r="4014" spans="26:27">
      <c r="Z4014">
        <v>1703</v>
      </c>
      <c r="AA4014" t="str">
        <f t="shared" si="34"/>
        <v>INSERT INTO UPK_IKOU.main_masters.mm_buhin_no (data_id, buhin_no, coefficient, created_date, created_tantou_id) VALUES (3415, '964114220', 1, GETDATE(), 999);</v>
      </c>
    </row>
    <row r="4015" spans="26:27">
      <c r="Z4015">
        <v>1704</v>
      </c>
      <c r="AA4015" t="str">
        <f t="shared" si="34"/>
        <v>INSERT INTO UPK_IKOU.main_masters.mm_buhin_no (data_id, buhin_no, coefficient, created_date, created_tantou_id) VALUES (3416, 'BRQP33552-1', 1, GETDATE(), 999);</v>
      </c>
    </row>
    <row r="4016" spans="26:27">
      <c r="Z4016">
        <v>1705</v>
      </c>
      <c r="AA4016" t="str">
        <f t="shared" si="34"/>
        <v>INSERT INTO UPK_IKOU.main_masters.mm_buhin_no (data_id, buhin_no, coefficient, created_date, created_tantou_id) VALUES (3417, 'BRQP33553-1', 1, GETDATE(), 999);</v>
      </c>
    </row>
    <row r="4017" spans="2:28">
      <c r="Z4017">
        <v>1706</v>
      </c>
      <c r="AA4017" t="str">
        <f t="shared" si="34"/>
        <v>INSERT INTO UPK_IKOU.main_masters.mm_buhin_no (data_id, buhin_no, coefficient, created_date, created_tantou_id) VALUES (3418, 'BRQP33554-1', 1, GETDATE(), 999);</v>
      </c>
    </row>
    <row r="4018" spans="2:28">
      <c r="Z4018">
        <v>1707</v>
      </c>
      <c r="AA4018" t="str">
        <f t="shared" si="34"/>
        <v>INSERT INTO UPK_IKOU.main_masters.mm_buhin_no (data_id, buhin_no, coefficient, created_date, created_tantou_id) VALUES (3419, '0test', 2, GETDATE(), 999);</v>
      </c>
    </row>
    <row r="4019" spans="2:28">
      <c r="Z4019">
        <v>1708</v>
      </c>
      <c r="AA4019" t="str">
        <f t="shared" si="34"/>
        <v>INSERT INTO UPK_IKOU.main_masters.mm_buhin_no (data_id, buhin_no, coefficient, created_date, created_tantou_id) VALUES (3420, '172851AA0A', 1.01, GETDATE(), 999);</v>
      </c>
    </row>
    <row r="4020" spans="2:28">
      <c r="Z4020">
        <v>1709</v>
      </c>
      <c r="AA4020" t="str">
        <f t="shared" si="34"/>
        <v>INSERT INTO UPK_IKOU.main_masters.mm_buhin_no (data_id, buhin_no, coefficient, created_date, created_tantou_id) VALUES (3421, '172851AA0A0B', 1.01, GETDATE(), 999);</v>
      </c>
    </row>
    <row r="4021" spans="2:28">
      <c r="Z4021">
        <v>1710</v>
      </c>
      <c r="AA4021" t="str">
        <f t="shared" si="34"/>
        <v>INSERT INTO UPK_IKOU.main_masters.mm_buhin_no (data_id, buhin_no, coefficient, created_date, created_tantou_id) VALUES (3422, '1test', 1.01, GETDATE(), 999);</v>
      </c>
    </row>
    <row r="4022" spans="2:28">
      <c r="Z4022">
        <v>1711</v>
      </c>
      <c r="AA4022" t="str">
        <f t="shared" si="34"/>
        <v>INSERT INTO UPK_IKOU.main_masters.mm_buhin_no (data_id, buhin_no, coefficient, created_date, created_tantou_id) VALUES (3423, '2test', 1.02, GETDATE(), 999);</v>
      </c>
    </row>
    <row r="4023" spans="2:28">
      <c r="Z4023">
        <v>1712</v>
      </c>
      <c r="AA4023" t="str">
        <f t="shared" si="34"/>
        <v>INSERT INTO UPK_IKOU.main_masters.mm_buhin_no (data_id, buhin_no, coefficient, created_date, created_tantou_id) VALUES (3424, '01test', 2, GETDATE(), 999);</v>
      </c>
    </row>
    <row r="4024" spans="2:28">
      <c r="Z4024">
        <v>1713</v>
      </c>
      <c r="AA4024" t="str">
        <f t="shared" si="34"/>
        <v>INSERT INTO UPK_IKOU.main_masters.mm_buhin_no (data_id, buhin_no, coefficient, created_date, created_tantou_id) VALUES (3425, '02test', 2, GETDATE(), 999);</v>
      </c>
    </row>
    <row r="4025" spans="2:28">
      <c r="Z4025">
        <v>1714</v>
      </c>
      <c r="AA4025" t="str">
        <f t="shared" si="34"/>
        <v>INSERT INTO UPK_IKOU.main_masters.mm_buhin_no (data_id, buhin_no, coefficient, created_date, created_tantou_id) VALUES (3426, '03test', 3, GETDATE(), 999);</v>
      </c>
    </row>
    <row r="4026" spans="2:28">
      <c r="Z4026">
        <v>1715</v>
      </c>
      <c r="AA4026" t="str">
        <f t="shared" si="34"/>
        <v>INSERT INTO UPK_IKOU.main_masters.mm_buhin_no (data_id, buhin_no, coefficient, created_date, created_tantou_id) VALUES (3427, '04test', 1, GETDATE(), 999);</v>
      </c>
    </row>
    <row r="4027" spans="2:28">
      <c r="Z4027">
        <v>1716</v>
      </c>
      <c r="AA4027" t="str">
        <f t="shared" si="34"/>
        <v>INSERT INTO UPK_IKOU.main_masters.mm_buhin_no (data_id, buhin_no, coefficient, created_date, created_tantou_id) VALUES (3428, '172055TA0A-T', 1, GETDATE(), 999);</v>
      </c>
    </row>
    <row r="4028" spans="2:28">
      <c r="B4028" t="s">
        <v>250</v>
      </c>
      <c r="H4028" t="str">
        <f>$H$1&amp;".upk_k40.m_k60_buhin_no"</f>
        <v>UPK_IKOU.upk_k40.m_k60_buhin_no</v>
      </c>
    </row>
    <row r="4029" spans="2:28">
      <c r="C4029" s="228" t="s">
        <v>13160</v>
      </c>
      <c r="D4029" s="228" t="s">
        <v>13161</v>
      </c>
      <c r="Z4029">
        <v>1</v>
      </c>
      <c r="AA4029">
        <v>1291</v>
      </c>
      <c r="AB4029" t="s">
        <v>10142</v>
      </c>
    </row>
    <row r="4030" spans="2:28">
      <c r="C4030" s="228"/>
      <c r="D4030" s="228" t="s">
        <v>13162</v>
      </c>
      <c r="Z4030">
        <v>2</v>
      </c>
      <c r="AA4030">
        <v>1292</v>
      </c>
      <c r="AB4030" t="s">
        <v>10143</v>
      </c>
    </row>
    <row r="4031" spans="2:28">
      <c r="C4031" s="228"/>
      <c r="D4031" s="228" t="s">
        <v>13163</v>
      </c>
      <c r="Z4031">
        <v>3</v>
      </c>
      <c r="AA4031">
        <v>1293</v>
      </c>
      <c r="AB4031" t="s">
        <v>10144</v>
      </c>
    </row>
    <row r="4032" spans="2:28">
      <c r="Z4032">
        <v>4</v>
      </c>
      <c r="AA4032">
        <v>1294</v>
      </c>
      <c r="AB4032" t="s">
        <v>10145</v>
      </c>
    </row>
    <row r="4033" spans="26:28">
      <c r="Z4033">
        <v>5</v>
      </c>
      <c r="AA4033">
        <v>1295</v>
      </c>
      <c r="AB4033" t="s">
        <v>10146</v>
      </c>
    </row>
    <row r="4034" spans="26:28">
      <c r="Z4034">
        <v>6</v>
      </c>
      <c r="AA4034">
        <v>1296</v>
      </c>
      <c r="AB4034" t="s">
        <v>10147</v>
      </c>
    </row>
    <row r="4035" spans="26:28">
      <c r="Z4035">
        <v>7</v>
      </c>
      <c r="AA4035">
        <v>1297</v>
      </c>
      <c r="AB4035" t="s">
        <v>10148</v>
      </c>
    </row>
    <row r="4036" spans="26:28">
      <c r="Z4036">
        <v>8</v>
      </c>
      <c r="AA4036">
        <v>1298</v>
      </c>
      <c r="AB4036" t="s">
        <v>10149</v>
      </c>
    </row>
    <row r="4037" spans="26:28">
      <c r="Z4037">
        <v>9</v>
      </c>
      <c r="AA4037">
        <v>1299</v>
      </c>
      <c r="AB4037" t="s">
        <v>10150</v>
      </c>
    </row>
    <row r="4038" spans="26:28">
      <c r="Z4038">
        <v>10</v>
      </c>
      <c r="AA4038">
        <v>1300</v>
      </c>
      <c r="AB4038" t="s">
        <v>10151</v>
      </c>
    </row>
    <row r="4039" spans="26:28">
      <c r="Z4039">
        <v>11</v>
      </c>
      <c r="AA4039">
        <v>1301</v>
      </c>
      <c r="AB4039" t="s">
        <v>10152</v>
      </c>
    </row>
    <row r="4040" spans="26:28">
      <c r="Z4040">
        <v>12</v>
      </c>
      <c r="AA4040">
        <v>1302</v>
      </c>
      <c r="AB4040" t="s">
        <v>10153</v>
      </c>
    </row>
    <row r="4041" spans="26:28">
      <c r="Z4041">
        <v>13</v>
      </c>
      <c r="AA4041">
        <v>1303</v>
      </c>
      <c r="AB4041" t="s">
        <v>10154</v>
      </c>
    </row>
    <row r="4042" spans="26:28">
      <c r="Z4042">
        <v>14</v>
      </c>
      <c r="AA4042">
        <v>1304</v>
      </c>
      <c r="AB4042" t="s">
        <v>10155</v>
      </c>
    </row>
    <row r="4043" spans="26:28">
      <c r="Z4043">
        <v>15</v>
      </c>
      <c r="AA4043">
        <v>1305</v>
      </c>
      <c r="AB4043" t="s">
        <v>10156</v>
      </c>
    </row>
    <row r="4044" spans="26:28">
      <c r="Z4044">
        <v>16</v>
      </c>
      <c r="AA4044">
        <v>1306</v>
      </c>
      <c r="AB4044" t="s">
        <v>10157</v>
      </c>
    </row>
    <row r="4045" spans="26:28">
      <c r="Z4045">
        <v>17</v>
      </c>
      <c r="AA4045">
        <v>1307</v>
      </c>
      <c r="AB4045" t="s">
        <v>10158</v>
      </c>
    </row>
    <row r="4046" spans="26:28">
      <c r="Z4046">
        <v>18</v>
      </c>
      <c r="AA4046">
        <v>1308</v>
      </c>
      <c r="AB4046" t="s">
        <v>10159</v>
      </c>
    </row>
    <row r="4047" spans="26:28">
      <c r="Z4047">
        <v>19</v>
      </c>
      <c r="AA4047">
        <v>1309</v>
      </c>
      <c r="AB4047" t="s">
        <v>10160</v>
      </c>
    </row>
    <row r="4048" spans="26:28">
      <c r="Z4048">
        <v>20</v>
      </c>
      <c r="AA4048">
        <v>1310</v>
      </c>
      <c r="AB4048" t="s">
        <v>10161</v>
      </c>
    </row>
    <row r="4049" spans="26:28">
      <c r="Z4049">
        <v>21</v>
      </c>
      <c r="AA4049">
        <v>1311</v>
      </c>
      <c r="AB4049" t="s">
        <v>10162</v>
      </c>
    </row>
    <row r="4050" spans="26:28">
      <c r="Z4050">
        <v>22</v>
      </c>
      <c r="AA4050">
        <v>1312</v>
      </c>
      <c r="AB4050" t="s">
        <v>10163</v>
      </c>
    </row>
    <row r="4051" spans="26:28">
      <c r="Z4051">
        <v>23</v>
      </c>
      <c r="AA4051">
        <v>1313</v>
      </c>
      <c r="AB4051" t="s">
        <v>10164</v>
      </c>
    </row>
    <row r="4052" spans="26:28">
      <c r="Z4052">
        <v>24</v>
      </c>
      <c r="AA4052">
        <v>1314</v>
      </c>
      <c r="AB4052" t="s">
        <v>10165</v>
      </c>
    </row>
    <row r="4053" spans="26:28">
      <c r="Z4053">
        <v>25</v>
      </c>
      <c r="AA4053">
        <v>1315</v>
      </c>
      <c r="AB4053" t="s">
        <v>10166</v>
      </c>
    </row>
    <row r="4054" spans="26:28">
      <c r="Z4054">
        <v>26</v>
      </c>
      <c r="AA4054">
        <v>1316</v>
      </c>
      <c r="AB4054" t="s">
        <v>10167</v>
      </c>
    </row>
    <row r="4055" spans="26:28">
      <c r="Z4055">
        <v>27</v>
      </c>
      <c r="AA4055">
        <v>1317</v>
      </c>
      <c r="AB4055" t="s">
        <v>10168</v>
      </c>
    </row>
    <row r="4056" spans="26:28">
      <c r="Z4056">
        <v>28</v>
      </c>
      <c r="AA4056">
        <v>1318</v>
      </c>
      <c r="AB4056" t="s">
        <v>10169</v>
      </c>
    </row>
    <row r="4057" spans="26:28">
      <c r="Z4057">
        <v>29</v>
      </c>
      <c r="AA4057">
        <v>1319</v>
      </c>
      <c r="AB4057" t="s">
        <v>10170</v>
      </c>
    </row>
    <row r="4058" spans="26:28">
      <c r="Z4058">
        <v>30</v>
      </c>
      <c r="AA4058">
        <v>1320</v>
      </c>
      <c r="AB4058" t="s">
        <v>10171</v>
      </c>
    </row>
    <row r="4059" spans="26:28">
      <c r="Z4059">
        <v>31</v>
      </c>
      <c r="AA4059">
        <v>1321</v>
      </c>
      <c r="AB4059" t="s">
        <v>10172</v>
      </c>
    </row>
    <row r="4060" spans="26:28">
      <c r="Z4060">
        <v>32</v>
      </c>
      <c r="AA4060">
        <v>1322</v>
      </c>
      <c r="AB4060" t="s">
        <v>10173</v>
      </c>
    </row>
    <row r="4061" spans="26:28">
      <c r="Z4061">
        <v>33</v>
      </c>
      <c r="AA4061">
        <v>1323</v>
      </c>
      <c r="AB4061" t="s">
        <v>10174</v>
      </c>
    </row>
    <row r="4062" spans="26:28">
      <c r="Z4062">
        <v>34</v>
      </c>
      <c r="AA4062">
        <v>1324</v>
      </c>
      <c r="AB4062" t="s">
        <v>10175</v>
      </c>
    </row>
    <row r="4063" spans="26:28">
      <c r="Z4063">
        <v>35</v>
      </c>
      <c r="AA4063">
        <v>1325</v>
      </c>
      <c r="AB4063" t="s">
        <v>10176</v>
      </c>
    </row>
    <row r="4064" spans="26:28">
      <c r="Z4064">
        <v>36</v>
      </c>
      <c r="AA4064">
        <v>1326</v>
      </c>
      <c r="AB4064" t="s">
        <v>10177</v>
      </c>
    </row>
    <row r="4065" spans="26:28">
      <c r="Z4065">
        <v>37</v>
      </c>
      <c r="AA4065">
        <v>1327</v>
      </c>
      <c r="AB4065" t="s">
        <v>10178</v>
      </c>
    </row>
    <row r="4066" spans="26:28">
      <c r="Z4066">
        <v>38</v>
      </c>
      <c r="AA4066">
        <v>1328</v>
      </c>
      <c r="AB4066" t="s">
        <v>10179</v>
      </c>
    </row>
    <row r="4067" spans="26:28">
      <c r="Z4067">
        <v>39</v>
      </c>
      <c r="AA4067">
        <v>1329</v>
      </c>
      <c r="AB4067" t="s">
        <v>10180</v>
      </c>
    </row>
    <row r="4068" spans="26:28">
      <c r="Z4068">
        <v>40</v>
      </c>
      <c r="AA4068">
        <v>1330</v>
      </c>
      <c r="AB4068" t="s">
        <v>10181</v>
      </c>
    </row>
    <row r="4069" spans="26:28">
      <c r="Z4069">
        <v>41</v>
      </c>
      <c r="AA4069">
        <v>1331</v>
      </c>
      <c r="AB4069" t="s">
        <v>10182</v>
      </c>
    </row>
    <row r="4070" spans="26:28">
      <c r="Z4070">
        <v>42</v>
      </c>
      <c r="AA4070">
        <v>1332</v>
      </c>
      <c r="AB4070" t="s">
        <v>10183</v>
      </c>
    </row>
    <row r="4071" spans="26:28">
      <c r="Z4071">
        <v>43</v>
      </c>
      <c r="AA4071">
        <v>1333</v>
      </c>
      <c r="AB4071" t="s">
        <v>10184</v>
      </c>
    </row>
    <row r="4072" spans="26:28">
      <c r="Z4072">
        <v>44</v>
      </c>
      <c r="AA4072">
        <v>1334</v>
      </c>
      <c r="AB4072" t="s">
        <v>10185</v>
      </c>
    </row>
    <row r="4073" spans="26:28">
      <c r="Z4073">
        <v>45</v>
      </c>
      <c r="AA4073">
        <v>1335</v>
      </c>
      <c r="AB4073" t="s">
        <v>10186</v>
      </c>
    </row>
    <row r="4074" spans="26:28">
      <c r="Z4074">
        <v>46</v>
      </c>
      <c r="AA4074">
        <v>1336</v>
      </c>
      <c r="AB4074" t="s">
        <v>10187</v>
      </c>
    </row>
    <row r="4075" spans="26:28">
      <c r="Z4075">
        <v>47</v>
      </c>
      <c r="AA4075">
        <v>1337</v>
      </c>
      <c r="AB4075" t="s">
        <v>10188</v>
      </c>
    </row>
    <row r="4076" spans="26:28">
      <c r="Z4076">
        <v>48</v>
      </c>
      <c r="AA4076">
        <v>1338</v>
      </c>
      <c r="AB4076" t="s">
        <v>10189</v>
      </c>
    </row>
    <row r="4077" spans="26:28">
      <c r="Z4077">
        <v>49</v>
      </c>
      <c r="AA4077">
        <v>1339</v>
      </c>
      <c r="AB4077" t="s">
        <v>10190</v>
      </c>
    </row>
    <row r="4078" spans="26:28">
      <c r="Z4078">
        <v>50</v>
      </c>
      <c r="AA4078">
        <v>1340</v>
      </c>
      <c r="AB4078" t="s">
        <v>10191</v>
      </c>
    </row>
    <row r="4079" spans="26:28">
      <c r="Z4079">
        <v>51</v>
      </c>
      <c r="AA4079">
        <v>1341</v>
      </c>
      <c r="AB4079" t="s">
        <v>10192</v>
      </c>
    </row>
    <row r="4080" spans="26:28">
      <c r="Z4080">
        <v>52</v>
      </c>
      <c r="AA4080">
        <v>1342</v>
      </c>
      <c r="AB4080" t="s">
        <v>10193</v>
      </c>
    </row>
    <row r="4081" spans="26:28">
      <c r="Z4081">
        <v>53</v>
      </c>
      <c r="AA4081">
        <v>1343</v>
      </c>
      <c r="AB4081" t="s">
        <v>10194</v>
      </c>
    </row>
    <row r="4082" spans="26:28">
      <c r="Z4082">
        <v>54</v>
      </c>
      <c r="AA4082">
        <v>1344</v>
      </c>
      <c r="AB4082" t="s">
        <v>10195</v>
      </c>
    </row>
    <row r="4083" spans="26:28">
      <c r="Z4083">
        <v>55</v>
      </c>
      <c r="AA4083">
        <v>1345</v>
      </c>
      <c r="AB4083" t="s">
        <v>10196</v>
      </c>
    </row>
    <row r="4084" spans="26:28">
      <c r="Z4084">
        <v>56</v>
      </c>
      <c r="AA4084">
        <v>1346</v>
      </c>
      <c r="AB4084" t="s">
        <v>10197</v>
      </c>
    </row>
    <row r="4085" spans="26:28">
      <c r="Z4085">
        <v>57</v>
      </c>
      <c r="AA4085">
        <v>1347</v>
      </c>
      <c r="AB4085" t="s">
        <v>10198</v>
      </c>
    </row>
    <row r="4086" spans="26:28">
      <c r="Z4086">
        <v>58</v>
      </c>
      <c r="AA4086">
        <v>1348</v>
      </c>
      <c r="AB4086" t="s">
        <v>10199</v>
      </c>
    </row>
    <row r="4087" spans="26:28">
      <c r="Z4087">
        <v>59</v>
      </c>
      <c r="AA4087">
        <v>1349</v>
      </c>
      <c r="AB4087" t="s">
        <v>10200</v>
      </c>
    </row>
    <row r="4088" spans="26:28">
      <c r="Z4088">
        <v>60</v>
      </c>
      <c r="AA4088">
        <v>1350</v>
      </c>
      <c r="AB4088" t="s">
        <v>10201</v>
      </c>
    </row>
    <row r="4089" spans="26:28">
      <c r="Z4089">
        <v>61</v>
      </c>
      <c r="AA4089">
        <v>1351</v>
      </c>
      <c r="AB4089" t="s">
        <v>10202</v>
      </c>
    </row>
    <row r="4090" spans="26:28">
      <c r="Z4090">
        <v>62</v>
      </c>
      <c r="AA4090">
        <v>1352</v>
      </c>
      <c r="AB4090" t="s">
        <v>10203</v>
      </c>
    </row>
    <row r="4091" spans="26:28">
      <c r="Z4091">
        <v>63</v>
      </c>
      <c r="AA4091">
        <v>1353</v>
      </c>
      <c r="AB4091" t="s">
        <v>10204</v>
      </c>
    </row>
    <row r="4092" spans="26:28">
      <c r="Z4092">
        <v>64</v>
      </c>
      <c r="AA4092">
        <v>1354</v>
      </c>
      <c r="AB4092" t="s">
        <v>10205</v>
      </c>
    </row>
    <row r="4093" spans="26:28">
      <c r="Z4093">
        <v>65</v>
      </c>
      <c r="AA4093">
        <v>1355</v>
      </c>
      <c r="AB4093" t="s">
        <v>10206</v>
      </c>
    </row>
    <row r="4094" spans="26:28">
      <c r="Z4094">
        <v>66</v>
      </c>
      <c r="AA4094">
        <v>1356</v>
      </c>
      <c r="AB4094" t="s">
        <v>10207</v>
      </c>
    </row>
    <row r="4095" spans="26:28">
      <c r="Z4095">
        <v>67</v>
      </c>
      <c r="AA4095">
        <v>1357</v>
      </c>
      <c r="AB4095" t="s">
        <v>10208</v>
      </c>
    </row>
    <row r="4096" spans="26:28">
      <c r="Z4096">
        <v>68</v>
      </c>
      <c r="AA4096">
        <v>1358</v>
      </c>
      <c r="AB4096" t="s">
        <v>10209</v>
      </c>
    </row>
    <row r="4097" spans="26:28">
      <c r="Z4097">
        <v>69</v>
      </c>
      <c r="AA4097">
        <v>1359</v>
      </c>
      <c r="AB4097" t="s">
        <v>10210</v>
      </c>
    </row>
    <row r="4098" spans="26:28">
      <c r="Z4098">
        <v>70</v>
      </c>
      <c r="AA4098">
        <v>1360</v>
      </c>
      <c r="AB4098" t="s">
        <v>10211</v>
      </c>
    </row>
    <row r="4099" spans="26:28">
      <c r="Z4099">
        <v>71</v>
      </c>
      <c r="AA4099">
        <v>1361</v>
      </c>
      <c r="AB4099" t="s">
        <v>10212</v>
      </c>
    </row>
    <row r="4100" spans="26:28">
      <c r="Z4100">
        <v>72</v>
      </c>
      <c r="AA4100">
        <v>1362</v>
      </c>
      <c r="AB4100" t="s">
        <v>10213</v>
      </c>
    </row>
    <row r="4101" spans="26:28">
      <c r="Z4101">
        <v>73</v>
      </c>
      <c r="AA4101">
        <v>1363</v>
      </c>
      <c r="AB4101" t="s">
        <v>10214</v>
      </c>
    </row>
    <row r="4102" spans="26:28">
      <c r="Z4102">
        <v>74</v>
      </c>
      <c r="AA4102">
        <v>1364</v>
      </c>
      <c r="AB4102" t="s">
        <v>10215</v>
      </c>
    </row>
    <row r="4103" spans="26:28">
      <c r="Z4103">
        <v>75</v>
      </c>
      <c r="AA4103">
        <v>1365</v>
      </c>
      <c r="AB4103" t="s">
        <v>10216</v>
      </c>
    </row>
    <row r="4104" spans="26:28">
      <c r="Z4104">
        <v>76</v>
      </c>
      <c r="AA4104">
        <v>1366</v>
      </c>
      <c r="AB4104" t="s">
        <v>10217</v>
      </c>
    </row>
    <row r="4105" spans="26:28">
      <c r="Z4105">
        <v>77</v>
      </c>
      <c r="AA4105">
        <v>1367</v>
      </c>
      <c r="AB4105" t="s">
        <v>10218</v>
      </c>
    </row>
    <row r="4106" spans="26:28">
      <c r="Z4106">
        <v>78</v>
      </c>
      <c r="AA4106">
        <v>1368</v>
      </c>
      <c r="AB4106" t="s">
        <v>10219</v>
      </c>
    </row>
    <row r="4107" spans="26:28">
      <c r="Z4107">
        <v>79</v>
      </c>
      <c r="AA4107">
        <v>1369</v>
      </c>
      <c r="AB4107" t="s">
        <v>10220</v>
      </c>
    </row>
    <row r="4108" spans="26:28">
      <c r="Z4108">
        <v>80</v>
      </c>
      <c r="AA4108">
        <v>1370</v>
      </c>
      <c r="AB4108" t="s">
        <v>10221</v>
      </c>
    </row>
    <row r="4109" spans="26:28">
      <c r="Z4109">
        <v>81</v>
      </c>
      <c r="AA4109">
        <v>1371</v>
      </c>
      <c r="AB4109" t="s">
        <v>10222</v>
      </c>
    </row>
    <row r="4110" spans="26:28">
      <c r="Z4110">
        <v>82</v>
      </c>
      <c r="AA4110">
        <v>1372</v>
      </c>
      <c r="AB4110" t="s">
        <v>10223</v>
      </c>
    </row>
    <row r="4111" spans="26:28">
      <c r="Z4111">
        <v>83</v>
      </c>
      <c r="AA4111">
        <v>1373</v>
      </c>
      <c r="AB4111" t="s">
        <v>10224</v>
      </c>
    </row>
    <row r="4112" spans="26:28">
      <c r="Z4112">
        <v>84</v>
      </c>
      <c r="AA4112">
        <v>1374</v>
      </c>
      <c r="AB4112" t="s">
        <v>10225</v>
      </c>
    </row>
    <row r="4113" spans="26:28">
      <c r="Z4113">
        <v>85</v>
      </c>
      <c r="AA4113">
        <v>1375</v>
      </c>
      <c r="AB4113" t="s">
        <v>10226</v>
      </c>
    </row>
    <row r="4114" spans="26:28">
      <c r="Z4114">
        <v>86</v>
      </c>
      <c r="AA4114">
        <v>1376</v>
      </c>
      <c r="AB4114" t="s">
        <v>10227</v>
      </c>
    </row>
    <row r="4115" spans="26:28">
      <c r="Z4115">
        <v>87</v>
      </c>
      <c r="AA4115">
        <v>1377</v>
      </c>
      <c r="AB4115" t="s">
        <v>10228</v>
      </c>
    </row>
    <row r="4116" spans="26:28">
      <c r="Z4116">
        <v>88</v>
      </c>
      <c r="AA4116">
        <v>1378</v>
      </c>
      <c r="AB4116" t="s">
        <v>10229</v>
      </c>
    </row>
    <row r="4117" spans="26:28">
      <c r="Z4117">
        <v>89</v>
      </c>
      <c r="AA4117">
        <v>1379</v>
      </c>
      <c r="AB4117" t="s">
        <v>10230</v>
      </c>
    </row>
    <row r="4118" spans="26:28">
      <c r="Z4118">
        <v>90</v>
      </c>
      <c r="AA4118">
        <v>1380</v>
      </c>
      <c r="AB4118" t="s">
        <v>10231</v>
      </c>
    </row>
    <row r="4119" spans="26:28">
      <c r="Z4119">
        <v>91</v>
      </c>
      <c r="AA4119">
        <v>1381</v>
      </c>
      <c r="AB4119" t="s">
        <v>10232</v>
      </c>
    </row>
    <row r="4120" spans="26:28">
      <c r="Z4120">
        <v>92</v>
      </c>
      <c r="AA4120">
        <v>1382</v>
      </c>
      <c r="AB4120" t="s">
        <v>10233</v>
      </c>
    </row>
    <row r="4121" spans="26:28">
      <c r="Z4121">
        <v>93</v>
      </c>
      <c r="AA4121">
        <v>1383</v>
      </c>
      <c r="AB4121" t="s">
        <v>10234</v>
      </c>
    </row>
    <row r="4122" spans="26:28">
      <c r="Z4122">
        <v>94</v>
      </c>
      <c r="AA4122">
        <v>1384</v>
      </c>
      <c r="AB4122" t="s">
        <v>10235</v>
      </c>
    </row>
    <row r="4123" spans="26:28">
      <c r="Z4123">
        <v>95</v>
      </c>
      <c r="AA4123">
        <v>1385</v>
      </c>
      <c r="AB4123" t="s">
        <v>10236</v>
      </c>
    </row>
    <row r="4124" spans="26:28">
      <c r="Z4124">
        <v>96</v>
      </c>
      <c r="AA4124">
        <v>1386</v>
      </c>
      <c r="AB4124" t="s">
        <v>10237</v>
      </c>
    </row>
    <row r="4125" spans="26:28">
      <c r="Z4125">
        <v>97</v>
      </c>
      <c r="AA4125">
        <v>1387</v>
      </c>
      <c r="AB4125" t="s">
        <v>10238</v>
      </c>
    </row>
    <row r="4126" spans="26:28">
      <c r="Z4126">
        <v>98</v>
      </c>
      <c r="AA4126">
        <v>1388</v>
      </c>
      <c r="AB4126" t="s">
        <v>10239</v>
      </c>
    </row>
    <row r="4127" spans="26:28">
      <c r="Z4127">
        <v>99</v>
      </c>
      <c r="AA4127">
        <v>1389</v>
      </c>
      <c r="AB4127" t="s">
        <v>10240</v>
      </c>
    </row>
    <row r="4128" spans="26:28">
      <c r="Z4128">
        <v>100</v>
      </c>
      <c r="AA4128">
        <v>1390</v>
      </c>
      <c r="AB4128" t="s">
        <v>10241</v>
      </c>
    </row>
    <row r="4129" spans="26:28">
      <c r="Z4129">
        <v>101</v>
      </c>
      <c r="AA4129">
        <v>1391</v>
      </c>
      <c r="AB4129" t="s">
        <v>10242</v>
      </c>
    </row>
    <row r="4130" spans="26:28">
      <c r="Z4130">
        <v>102</v>
      </c>
      <c r="AA4130">
        <v>1392</v>
      </c>
      <c r="AB4130" t="s">
        <v>10243</v>
      </c>
    </row>
    <row r="4131" spans="26:28">
      <c r="Z4131">
        <v>103</v>
      </c>
      <c r="AA4131">
        <v>1393</v>
      </c>
      <c r="AB4131" t="s">
        <v>10244</v>
      </c>
    </row>
    <row r="4132" spans="26:28">
      <c r="Z4132">
        <v>104</v>
      </c>
      <c r="AA4132">
        <v>1394</v>
      </c>
      <c r="AB4132" t="s">
        <v>10245</v>
      </c>
    </row>
    <row r="4133" spans="26:28">
      <c r="Z4133">
        <v>105</v>
      </c>
      <c r="AA4133">
        <v>1395</v>
      </c>
      <c r="AB4133" t="s">
        <v>10246</v>
      </c>
    </row>
    <row r="4134" spans="26:28">
      <c r="Z4134">
        <v>106</v>
      </c>
      <c r="AA4134">
        <v>1396</v>
      </c>
      <c r="AB4134" t="s">
        <v>10247</v>
      </c>
    </row>
    <row r="4135" spans="26:28">
      <c r="Z4135">
        <v>107</v>
      </c>
      <c r="AA4135">
        <v>1397</v>
      </c>
      <c r="AB4135" t="s">
        <v>10248</v>
      </c>
    </row>
    <row r="4136" spans="26:28">
      <c r="Z4136">
        <v>108</v>
      </c>
      <c r="AA4136">
        <v>1398</v>
      </c>
      <c r="AB4136" t="s">
        <v>10249</v>
      </c>
    </row>
    <row r="4137" spans="26:28">
      <c r="Z4137">
        <v>109</v>
      </c>
      <c r="AA4137">
        <v>1399</v>
      </c>
      <c r="AB4137" t="s">
        <v>10250</v>
      </c>
    </row>
    <row r="4138" spans="26:28">
      <c r="Z4138">
        <v>110</v>
      </c>
      <c r="AA4138">
        <v>1400</v>
      </c>
      <c r="AB4138" t="s">
        <v>10251</v>
      </c>
    </row>
    <row r="4139" spans="26:28">
      <c r="Z4139">
        <v>111</v>
      </c>
      <c r="AA4139">
        <v>1401</v>
      </c>
      <c r="AB4139" t="s">
        <v>10252</v>
      </c>
    </row>
    <row r="4140" spans="26:28">
      <c r="Z4140">
        <v>112</v>
      </c>
      <c r="AA4140">
        <v>1402</v>
      </c>
      <c r="AB4140" t="s">
        <v>10253</v>
      </c>
    </row>
    <row r="4141" spans="26:28">
      <c r="Z4141">
        <v>113</v>
      </c>
      <c r="AA4141">
        <v>1403</v>
      </c>
      <c r="AB4141" t="s">
        <v>10254</v>
      </c>
    </row>
    <row r="4142" spans="26:28">
      <c r="Z4142">
        <v>114</v>
      </c>
      <c r="AA4142">
        <v>1404</v>
      </c>
      <c r="AB4142" t="s">
        <v>10255</v>
      </c>
    </row>
    <row r="4143" spans="26:28">
      <c r="Z4143">
        <v>115</v>
      </c>
      <c r="AA4143">
        <v>1405</v>
      </c>
      <c r="AB4143" t="s">
        <v>10256</v>
      </c>
    </row>
    <row r="4144" spans="26:28">
      <c r="Z4144">
        <v>116</v>
      </c>
      <c r="AA4144">
        <v>1406</v>
      </c>
      <c r="AB4144" t="s">
        <v>10257</v>
      </c>
    </row>
    <row r="4145" spans="26:28">
      <c r="Z4145">
        <v>117</v>
      </c>
      <c r="AA4145">
        <v>1407</v>
      </c>
      <c r="AB4145" t="s">
        <v>10258</v>
      </c>
    </row>
    <row r="4146" spans="26:28">
      <c r="Z4146">
        <v>118</v>
      </c>
      <c r="AA4146">
        <v>1408</v>
      </c>
      <c r="AB4146" t="s">
        <v>10259</v>
      </c>
    </row>
    <row r="4147" spans="26:28">
      <c r="Z4147">
        <v>119</v>
      </c>
      <c r="AA4147">
        <v>1409</v>
      </c>
      <c r="AB4147" t="s">
        <v>10260</v>
      </c>
    </row>
    <row r="4148" spans="26:28">
      <c r="Z4148">
        <v>120</v>
      </c>
      <c r="AA4148">
        <v>1410</v>
      </c>
      <c r="AB4148" t="s">
        <v>10261</v>
      </c>
    </row>
    <row r="4149" spans="26:28">
      <c r="Z4149">
        <v>121</v>
      </c>
      <c r="AA4149">
        <v>1411</v>
      </c>
      <c r="AB4149" t="s">
        <v>10262</v>
      </c>
    </row>
    <row r="4150" spans="26:28">
      <c r="Z4150">
        <v>122</v>
      </c>
      <c r="AA4150">
        <v>1412</v>
      </c>
      <c r="AB4150" t="s">
        <v>10263</v>
      </c>
    </row>
    <row r="4151" spans="26:28">
      <c r="Z4151">
        <v>123</v>
      </c>
      <c r="AA4151">
        <v>1413</v>
      </c>
      <c r="AB4151" t="s">
        <v>10264</v>
      </c>
    </row>
    <row r="4152" spans="26:28">
      <c r="Z4152">
        <v>124</v>
      </c>
      <c r="AA4152">
        <v>1414</v>
      </c>
      <c r="AB4152" t="s">
        <v>10265</v>
      </c>
    </row>
    <row r="4153" spans="26:28">
      <c r="Z4153">
        <v>125</v>
      </c>
      <c r="AA4153">
        <v>1415</v>
      </c>
      <c r="AB4153" t="s">
        <v>10266</v>
      </c>
    </row>
    <row r="4154" spans="26:28">
      <c r="Z4154">
        <v>126</v>
      </c>
      <c r="AA4154">
        <v>1416</v>
      </c>
      <c r="AB4154" t="s">
        <v>10267</v>
      </c>
    </row>
    <row r="4155" spans="26:28">
      <c r="Z4155">
        <v>127</v>
      </c>
      <c r="AA4155">
        <v>1417</v>
      </c>
      <c r="AB4155" t="s">
        <v>10268</v>
      </c>
    </row>
    <row r="4156" spans="26:28">
      <c r="Z4156">
        <v>128</v>
      </c>
      <c r="AA4156">
        <v>1418</v>
      </c>
      <c r="AB4156" t="s">
        <v>10269</v>
      </c>
    </row>
    <row r="4157" spans="26:28">
      <c r="Z4157">
        <v>129</v>
      </c>
      <c r="AA4157">
        <v>1419</v>
      </c>
      <c r="AB4157" t="s">
        <v>10270</v>
      </c>
    </row>
    <row r="4158" spans="26:28">
      <c r="Z4158">
        <v>130</v>
      </c>
      <c r="AA4158">
        <v>1420</v>
      </c>
      <c r="AB4158" t="s">
        <v>10271</v>
      </c>
    </row>
    <row r="4159" spans="26:28">
      <c r="Z4159">
        <v>131</v>
      </c>
      <c r="AA4159">
        <v>1421</v>
      </c>
      <c r="AB4159" t="s">
        <v>10272</v>
      </c>
    </row>
    <row r="4160" spans="26:28">
      <c r="Z4160">
        <v>132</v>
      </c>
      <c r="AA4160">
        <v>1422</v>
      </c>
      <c r="AB4160" t="s">
        <v>10273</v>
      </c>
    </row>
    <row r="4161" spans="26:28">
      <c r="Z4161">
        <v>133</v>
      </c>
      <c r="AA4161">
        <v>1423</v>
      </c>
      <c r="AB4161" t="s">
        <v>10274</v>
      </c>
    </row>
    <row r="4162" spans="26:28">
      <c r="Z4162">
        <v>134</v>
      </c>
      <c r="AA4162">
        <v>1424</v>
      </c>
      <c r="AB4162" t="s">
        <v>10275</v>
      </c>
    </row>
    <row r="4163" spans="26:28">
      <c r="Z4163">
        <v>135</v>
      </c>
      <c r="AA4163">
        <v>1425</v>
      </c>
      <c r="AB4163" t="s">
        <v>10276</v>
      </c>
    </row>
    <row r="4164" spans="26:28">
      <c r="Z4164">
        <v>136</v>
      </c>
      <c r="AA4164">
        <v>1426</v>
      </c>
      <c r="AB4164" t="s">
        <v>10277</v>
      </c>
    </row>
    <row r="4165" spans="26:28">
      <c r="Z4165">
        <v>137</v>
      </c>
      <c r="AA4165">
        <v>1427</v>
      </c>
      <c r="AB4165" t="s">
        <v>10278</v>
      </c>
    </row>
    <row r="4166" spans="26:28">
      <c r="Z4166">
        <v>138</v>
      </c>
      <c r="AA4166">
        <v>1428</v>
      </c>
      <c r="AB4166" t="s">
        <v>10279</v>
      </c>
    </row>
    <row r="4167" spans="26:28">
      <c r="Z4167">
        <v>139</v>
      </c>
      <c r="AA4167">
        <v>1429</v>
      </c>
      <c r="AB4167" t="s">
        <v>10280</v>
      </c>
    </row>
    <row r="4168" spans="26:28">
      <c r="Z4168">
        <v>140</v>
      </c>
      <c r="AA4168">
        <v>1430</v>
      </c>
      <c r="AB4168" t="s">
        <v>10281</v>
      </c>
    </row>
    <row r="4169" spans="26:28">
      <c r="Z4169">
        <v>141</v>
      </c>
      <c r="AA4169">
        <v>1431</v>
      </c>
      <c r="AB4169" t="s">
        <v>10282</v>
      </c>
    </row>
    <row r="4170" spans="26:28">
      <c r="Z4170">
        <v>142</v>
      </c>
      <c r="AA4170">
        <v>1432</v>
      </c>
      <c r="AB4170" t="s">
        <v>10283</v>
      </c>
    </row>
    <row r="4171" spans="26:28">
      <c r="Z4171">
        <v>143</v>
      </c>
      <c r="AA4171">
        <v>1433</v>
      </c>
      <c r="AB4171" t="s">
        <v>10284</v>
      </c>
    </row>
    <row r="4172" spans="26:28">
      <c r="Z4172">
        <v>144</v>
      </c>
      <c r="AA4172">
        <v>1434</v>
      </c>
      <c r="AB4172" t="s">
        <v>10285</v>
      </c>
    </row>
    <row r="4173" spans="26:28">
      <c r="Z4173">
        <v>145</v>
      </c>
      <c r="AA4173">
        <v>1435</v>
      </c>
      <c r="AB4173" t="s">
        <v>10286</v>
      </c>
    </row>
    <row r="4174" spans="26:28">
      <c r="Z4174">
        <v>146</v>
      </c>
      <c r="AA4174">
        <v>1436</v>
      </c>
      <c r="AB4174" t="s">
        <v>10287</v>
      </c>
    </row>
    <row r="4175" spans="26:28">
      <c r="Z4175">
        <v>147</v>
      </c>
      <c r="AA4175">
        <v>1437</v>
      </c>
      <c r="AB4175" t="s">
        <v>10288</v>
      </c>
    </row>
    <row r="4176" spans="26:28">
      <c r="Z4176">
        <v>148</v>
      </c>
      <c r="AA4176">
        <v>1438</v>
      </c>
      <c r="AB4176" t="s">
        <v>10289</v>
      </c>
    </row>
    <row r="4177" spans="26:28">
      <c r="Z4177">
        <v>149</v>
      </c>
      <c r="AA4177">
        <v>1439</v>
      </c>
      <c r="AB4177" t="s">
        <v>10290</v>
      </c>
    </row>
    <row r="4178" spans="26:28">
      <c r="Z4178">
        <v>150</v>
      </c>
      <c r="AA4178">
        <v>1440</v>
      </c>
      <c r="AB4178" t="s">
        <v>10291</v>
      </c>
    </row>
    <row r="4179" spans="26:28">
      <c r="Z4179">
        <v>151</v>
      </c>
      <c r="AA4179">
        <v>1441</v>
      </c>
      <c r="AB4179" t="s">
        <v>10292</v>
      </c>
    </row>
    <row r="4180" spans="26:28">
      <c r="Z4180">
        <v>152</v>
      </c>
      <c r="AA4180">
        <v>1442</v>
      </c>
      <c r="AB4180" t="s">
        <v>10293</v>
      </c>
    </row>
    <row r="4181" spans="26:28">
      <c r="Z4181">
        <v>153</v>
      </c>
      <c r="AA4181">
        <v>1443</v>
      </c>
      <c r="AB4181" t="s">
        <v>10294</v>
      </c>
    </row>
    <row r="4182" spans="26:28">
      <c r="Z4182">
        <v>154</v>
      </c>
      <c r="AA4182">
        <v>1444</v>
      </c>
      <c r="AB4182" t="s">
        <v>10295</v>
      </c>
    </row>
    <row r="4183" spans="26:28">
      <c r="Z4183">
        <v>155</v>
      </c>
      <c r="AA4183">
        <v>1445</v>
      </c>
      <c r="AB4183" t="s">
        <v>10296</v>
      </c>
    </row>
    <row r="4184" spans="26:28">
      <c r="Z4184">
        <v>156</v>
      </c>
      <c r="AA4184">
        <v>1446</v>
      </c>
      <c r="AB4184" t="s">
        <v>10297</v>
      </c>
    </row>
    <row r="4185" spans="26:28">
      <c r="Z4185">
        <v>157</v>
      </c>
      <c r="AA4185">
        <v>1447</v>
      </c>
      <c r="AB4185" t="s">
        <v>10298</v>
      </c>
    </row>
    <row r="4186" spans="26:28">
      <c r="Z4186">
        <v>158</v>
      </c>
      <c r="AA4186">
        <v>1448</v>
      </c>
      <c r="AB4186" t="s">
        <v>10299</v>
      </c>
    </row>
    <row r="4187" spans="26:28">
      <c r="Z4187">
        <v>159</v>
      </c>
      <c r="AA4187">
        <v>1449</v>
      </c>
      <c r="AB4187" t="s">
        <v>10300</v>
      </c>
    </row>
    <row r="4188" spans="26:28">
      <c r="Z4188">
        <v>160</v>
      </c>
      <c r="AA4188">
        <v>1450</v>
      </c>
      <c r="AB4188" t="s">
        <v>10301</v>
      </c>
    </row>
    <row r="4189" spans="26:28">
      <c r="Z4189">
        <v>161</v>
      </c>
      <c r="AA4189">
        <v>1451</v>
      </c>
      <c r="AB4189" t="s">
        <v>10302</v>
      </c>
    </row>
    <row r="4190" spans="26:28">
      <c r="Z4190">
        <v>162</v>
      </c>
      <c r="AA4190">
        <v>1452</v>
      </c>
      <c r="AB4190" t="s">
        <v>10303</v>
      </c>
    </row>
    <row r="4191" spans="26:28">
      <c r="Z4191">
        <v>163</v>
      </c>
      <c r="AA4191">
        <v>1453</v>
      </c>
      <c r="AB4191" t="s">
        <v>10304</v>
      </c>
    </row>
    <row r="4192" spans="26:28">
      <c r="Z4192">
        <v>164</v>
      </c>
      <c r="AA4192">
        <v>1454</v>
      </c>
      <c r="AB4192" t="s">
        <v>10305</v>
      </c>
    </row>
    <row r="4193" spans="26:28">
      <c r="Z4193">
        <v>165</v>
      </c>
      <c r="AA4193">
        <v>1455</v>
      </c>
      <c r="AB4193" t="s">
        <v>10306</v>
      </c>
    </row>
    <row r="4194" spans="26:28">
      <c r="Z4194">
        <v>166</v>
      </c>
      <c r="AA4194">
        <v>1456</v>
      </c>
      <c r="AB4194" t="s">
        <v>10307</v>
      </c>
    </row>
    <row r="4195" spans="26:28">
      <c r="Z4195">
        <v>167</v>
      </c>
      <c r="AA4195">
        <v>1457</v>
      </c>
      <c r="AB4195" t="s">
        <v>10308</v>
      </c>
    </row>
    <row r="4196" spans="26:28">
      <c r="Z4196">
        <v>168</v>
      </c>
      <c r="AA4196">
        <v>1458</v>
      </c>
      <c r="AB4196" t="s">
        <v>10309</v>
      </c>
    </row>
    <row r="4197" spans="26:28">
      <c r="Z4197">
        <v>169</v>
      </c>
      <c r="AA4197">
        <v>1459</v>
      </c>
      <c r="AB4197" t="s">
        <v>10310</v>
      </c>
    </row>
    <row r="4198" spans="26:28">
      <c r="Z4198">
        <v>170</v>
      </c>
      <c r="AA4198">
        <v>1460</v>
      </c>
      <c r="AB4198" t="s">
        <v>10311</v>
      </c>
    </row>
    <row r="4199" spans="26:28">
      <c r="Z4199">
        <v>171</v>
      </c>
      <c r="AA4199">
        <v>1461</v>
      </c>
      <c r="AB4199" t="s">
        <v>10312</v>
      </c>
    </row>
    <row r="4200" spans="26:28">
      <c r="Z4200">
        <v>172</v>
      </c>
      <c r="AA4200">
        <v>1462</v>
      </c>
      <c r="AB4200" t="s">
        <v>10313</v>
      </c>
    </row>
    <row r="4201" spans="26:28">
      <c r="Z4201">
        <v>173</v>
      </c>
      <c r="AA4201">
        <v>1463</v>
      </c>
      <c r="AB4201" t="s">
        <v>10314</v>
      </c>
    </row>
    <row r="4202" spans="26:28">
      <c r="Z4202">
        <v>174</v>
      </c>
      <c r="AA4202">
        <v>1464</v>
      </c>
      <c r="AB4202" t="s">
        <v>10315</v>
      </c>
    </row>
    <row r="4203" spans="26:28">
      <c r="Z4203">
        <v>175</v>
      </c>
      <c r="AA4203">
        <v>1465</v>
      </c>
      <c r="AB4203" t="s">
        <v>10316</v>
      </c>
    </row>
    <row r="4204" spans="26:28">
      <c r="Z4204">
        <v>176</v>
      </c>
      <c r="AA4204">
        <v>1466</v>
      </c>
      <c r="AB4204" t="s">
        <v>10317</v>
      </c>
    </row>
    <row r="4205" spans="26:28">
      <c r="Z4205">
        <v>177</v>
      </c>
      <c r="AA4205">
        <v>1467</v>
      </c>
      <c r="AB4205" t="s">
        <v>10318</v>
      </c>
    </row>
    <row r="4206" spans="26:28">
      <c r="Z4206">
        <v>178</v>
      </c>
      <c r="AA4206">
        <v>1468</v>
      </c>
      <c r="AB4206" t="s">
        <v>10319</v>
      </c>
    </row>
    <row r="4207" spans="26:28">
      <c r="Z4207">
        <v>179</v>
      </c>
      <c r="AA4207">
        <v>1469</v>
      </c>
      <c r="AB4207" t="s">
        <v>10320</v>
      </c>
    </row>
    <row r="4208" spans="26:28">
      <c r="Z4208">
        <v>180</v>
      </c>
      <c r="AA4208">
        <v>1470</v>
      </c>
      <c r="AB4208" t="s">
        <v>10321</v>
      </c>
    </row>
    <row r="4209" spans="26:28">
      <c r="Z4209">
        <v>181</v>
      </c>
      <c r="AA4209">
        <v>1471</v>
      </c>
      <c r="AB4209" t="s">
        <v>10322</v>
      </c>
    </row>
    <row r="4210" spans="26:28">
      <c r="Z4210">
        <v>182</v>
      </c>
      <c r="AA4210">
        <v>1472</v>
      </c>
      <c r="AB4210" t="s">
        <v>10323</v>
      </c>
    </row>
    <row r="4211" spans="26:28">
      <c r="Z4211">
        <v>183</v>
      </c>
      <c r="AA4211">
        <v>1473</v>
      </c>
      <c r="AB4211" t="s">
        <v>10324</v>
      </c>
    </row>
    <row r="4212" spans="26:28">
      <c r="Z4212">
        <v>184</v>
      </c>
      <c r="AA4212">
        <v>1474</v>
      </c>
      <c r="AB4212" t="s">
        <v>10325</v>
      </c>
    </row>
    <row r="4213" spans="26:28">
      <c r="Z4213">
        <v>185</v>
      </c>
      <c r="AA4213">
        <v>1475</v>
      </c>
      <c r="AB4213" t="s">
        <v>10326</v>
      </c>
    </row>
    <row r="4214" spans="26:28">
      <c r="Z4214">
        <v>186</v>
      </c>
      <c r="AA4214">
        <v>1476</v>
      </c>
      <c r="AB4214" t="s">
        <v>10327</v>
      </c>
    </row>
    <row r="4215" spans="26:28">
      <c r="Z4215">
        <v>187</v>
      </c>
      <c r="AA4215">
        <v>1477</v>
      </c>
      <c r="AB4215" t="s">
        <v>10328</v>
      </c>
    </row>
    <row r="4216" spans="26:28">
      <c r="Z4216">
        <v>188</v>
      </c>
      <c r="AA4216">
        <v>1478</v>
      </c>
      <c r="AB4216" t="s">
        <v>10329</v>
      </c>
    </row>
    <row r="4217" spans="26:28">
      <c r="Z4217">
        <v>189</v>
      </c>
      <c r="AA4217">
        <v>1479</v>
      </c>
      <c r="AB4217" t="s">
        <v>10330</v>
      </c>
    </row>
    <row r="4218" spans="26:28">
      <c r="Z4218">
        <v>190</v>
      </c>
      <c r="AA4218">
        <v>1480</v>
      </c>
      <c r="AB4218" t="s">
        <v>10331</v>
      </c>
    </row>
    <row r="4219" spans="26:28">
      <c r="Z4219">
        <v>191</v>
      </c>
      <c r="AA4219">
        <v>1481</v>
      </c>
      <c r="AB4219" t="s">
        <v>10332</v>
      </c>
    </row>
    <row r="4220" spans="26:28">
      <c r="Z4220">
        <v>192</v>
      </c>
      <c r="AA4220">
        <v>1482</v>
      </c>
      <c r="AB4220" t="s">
        <v>10333</v>
      </c>
    </row>
    <row r="4221" spans="26:28">
      <c r="Z4221">
        <v>193</v>
      </c>
      <c r="AA4221">
        <v>1483</v>
      </c>
      <c r="AB4221" t="s">
        <v>10334</v>
      </c>
    </row>
    <row r="4222" spans="26:28">
      <c r="Z4222">
        <v>194</v>
      </c>
      <c r="AA4222">
        <v>1484</v>
      </c>
      <c r="AB4222" t="s">
        <v>10335</v>
      </c>
    </row>
    <row r="4223" spans="26:28">
      <c r="Z4223">
        <v>195</v>
      </c>
      <c r="AA4223">
        <v>1485</v>
      </c>
      <c r="AB4223" t="s">
        <v>10336</v>
      </c>
    </row>
    <row r="4224" spans="26:28">
      <c r="Z4224">
        <v>196</v>
      </c>
      <c r="AA4224">
        <v>1486</v>
      </c>
      <c r="AB4224" t="s">
        <v>10337</v>
      </c>
    </row>
    <row r="4225" spans="26:28">
      <c r="Z4225">
        <v>197</v>
      </c>
      <c r="AA4225">
        <v>1487</v>
      </c>
      <c r="AB4225" t="s">
        <v>10338</v>
      </c>
    </row>
    <row r="4226" spans="26:28">
      <c r="Z4226">
        <v>198</v>
      </c>
      <c r="AA4226">
        <v>1488</v>
      </c>
      <c r="AB4226" t="s">
        <v>10339</v>
      </c>
    </row>
    <row r="4227" spans="26:28">
      <c r="Z4227">
        <v>199</v>
      </c>
      <c r="AA4227">
        <v>1489</v>
      </c>
      <c r="AB4227" t="s">
        <v>10340</v>
      </c>
    </row>
    <row r="4228" spans="26:28">
      <c r="Z4228">
        <v>200</v>
      </c>
      <c r="AA4228">
        <v>1490</v>
      </c>
      <c r="AB4228" t="s">
        <v>10341</v>
      </c>
    </row>
    <row r="4229" spans="26:28">
      <c r="Z4229">
        <v>201</v>
      </c>
      <c r="AA4229">
        <v>1491</v>
      </c>
      <c r="AB4229" t="s">
        <v>10342</v>
      </c>
    </row>
    <row r="4230" spans="26:28">
      <c r="Z4230">
        <v>202</v>
      </c>
      <c r="AA4230">
        <v>1492</v>
      </c>
      <c r="AB4230" t="s">
        <v>10343</v>
      </c>
    </row>
    <row r="4231" spans="26:28">
      <c r="Z4231">
        <v>203</v>
      </c>
      <c r="AA4231">
        <v>1493</v>
      </c>
      <c r="AB4231" t="s">
        <v>10344</v>
      </c>
    </row>
    <row r="4232" spans="26:28">
      <c r="Z4232">
        <v>204</v>
      </c>
      <c r="AA4232">
        <v>1494</v>
      </c>
      <c r="AB4232" t="s">
        <v>10345</v>
      </c>
    </row>
    <row r="4233" spans="26:28">
      <c r="Z4233">
        <v>205</v>
      </c>
      <c r="AA4233">
        <v>1495</v>
      </c>
      <c r="AB4233" t="s">
        <v>10346</v>
      </c>
    </row>
    <row r="4234" spans="26:28">
      <c r="Z4234">
        <v>206</v>
      </c>
      <c r="AA4234">
        <v>1496</v>
      </c>
      <c r="AB4234" t="s">
        <v>10347</v>
      </c>
    </row>
    <row r="4235" spans="26:28">
      <c r="Z4235">
        <v>207</v>
      </c>
      <c r="AA4235">
        <v>1497</v>
      </c>
      <c r="AB4235" t="s">
        <v>10348</v>
      </c>
    </row>
    <row r="4236" spans="26:28">
      <c r="Z4236">
        <v>208</v>
      </c>
      <c r="AA4236">
        <v>1498</v>
      </c>
      <c r="AB4236" t="s">
        <v>10349</v>
      </c>
    </row>
    <row r="4237" spans="26:28">
      <c r="Z4237">
        <v>209</v>
      </c>
      <c r="AA4237">
        <v>1499</v>
      </c>
      <c r="AB4237" t="s">
        <v>10350</v>
      </c>
    </row>
    <row r="4238" spans="26:28">
      <c r="Z4238">
        <v>210</v>
      </c>
      <c r="AA4238">
        <v>1500</v>
      </c>
      <c r="AB4238" t="s">
        <v>10351</v>
      </c>
    </row>
    <row r="4239" spans="26:28">
      <c r="Z4239">
        <v>211</v>
      </c>
      <c r="AA4239">
        <v>1501</v>
      </c>
      <c r="AB4239" t="s">
        <v>10352</v>
      </c>
    </row>
    <row r="4240" spans="26:28">
      <c r="Z4240">
        <v>212</v>
      </c>
      <c r="AA4240">
        <v>1502</v>
      </c>
      <c r="AB4240" t="s">
        <v>10353</v>
      </c>
    </row>
    <row r="4241" spans="26:28">
      <c r="Z4241">
        <v>213</v>
      </c>
      <c r="AA4241">
        <v>1503</v>
      </c>
      <c r="AB4241" t="s">
        <v>10354</v>
      </c>
    </row>
    <row r="4242" spans="26:28">
      <c r="Z4242">
        <v>214</v>
      </c>
      <c r="AA4242">
        <v>1504</v>
      </c>
      <c r="AB4242" t="s">
        <v>10355</v>
      </c>
    </row>
    <row r="4243" spans="26:28">
      <c r="Z4243">
        <v>215</v>
      </c>
      <c r="AA4243">
        <v>1505</v>
      </c>
      <c r="AB4243" t="s">
        <v>10356</v>
      </c>
    </row>
    <row r="4244" spans="26:28">
      <c r="Z4244">
        <v>216</v>
      </c>
      <c r="AA4244">
        <v>1506</v>
      </c>
      <c r="AB4244" t="s">
        <v>10357</v>
      </c>
    </row>
    <row r="4245" spans="26:28">
      <c r="Z4245">
        <v>217</v>
      </c>
      <c r="AA4245">
        <v>1507</v>
      </c>
      <c r="AB4245" t="s">
        <v>10358</v>
      </c>
    </row>
    <row r="4246" spans="26:28">
      <c r="Z4246">
        <v>218</v>
      </c>
      <c r="AA4246">
        <v>1508</v>
      </c>
      <c r="AB4246" t="s">
        <v>10359</v>
      </c>
    </row>
    <row r="4247" spans="26:28">
      <c r="Z4247">
        <v>219</v>
      </c>
      <c r="AA4247">
        <v>1509</v>
      </c>
      <c r="AB4247" t="s">
        <v>10360</v>
      </c>
    </row>
    <row r="4248" spans="26:28">
      <c r="Z4248">
        <v>220</v>
      </c>
      <c r="AA4248">
        <v>1510</v>
      </c>
      <c r="AB4248" t="s">
        <v>10361</v>
      </c>
    </row>
    <row r="4249" spans="26:28">
      <c r="Z4249">
        <v>221</v>
      </c>
      <c r="AA4249">
        <v>1511</v>
      </c>
      <c r="AB4249" t="s">
        <v>10362</v>
      </c>
    </row>
    <row r="4250" spans="26:28">
      <c r="Z4250">
        <v>222</v>
      </c>
      <c r="AA4250">
        <v>1512</v>
      </c>
      <c r="AB4250" t="s">
        <v>10363</v>
      </c>
    </row>
    <row r="4251" spans="26:28">
      <c r="Z4251">
        <v>223</v>
      </c>
      <c r="AA4251">
        <v>1513</v>
      </c>
      <c r="AB4251" t="s">
        <v>10364</v>
      </c>
    </row>
    <row r="4252" spans="26:28">
      <c r="Z4252">
        <v>224</v>
      </c>
      <c r="AA4252">
        <v>1514</v>
      </c>
      <c r="AB4252" t="s">
        <v>10365</v>
      </c>
    </row>
    <row r="4253" spans="26:28">
      <c r="Z4253">
        <v>225</v>
      </c>
      <c r="AA4253">
        <v>1515</v>
      </c>
      <c r="AB4253" t="s">
        <v>10366</v>
      </c>
    </row>
    <row r="4254" spans="26:28">
      <c r="Z4254">
        <v>226</v>
      </c>
      <c r="AA4254">
        <v>1516</v>
      </c>
      <c r="AB4254" t="s">
        <v>10367</v>
      </c>
    </row>
    <row r="4255" spans="26:28">
      <c r="Z4255">
        <v>227</v>
      </c>
      <c r="AA4255">
        <v>1517</v>
      </c>
      <c r="AB4255" t="s">
        <v>10368</v>
      </c>
    </row>
    <row r="4256" spans="26:28">
      <c r="Z4256">
        <v>228</v>
      </c>
      <c r="AA4256">
        <v>1518</v>
      </c>
      <c r="AB4256" t="s">
        <v>10369</v>
      </c>
    </row>
    <row r="4257" spans="26:28">
      <c r="Z4257">
        <v>229</v>
      </c>
      <c r="AA4257">
        <v>1519</v>
      </c>
      <c r="AB4257" t="s">
        <v>10370</v>
      </c>
    </row>
    <row r="4258" spans="26:28">
      <c r="Z4258">
        <v>230</v>
      </c>
      <c r="AA4258">
        <v>1520</v>
      </c>
      <c r="AB4258" t="s">
        <v>10371</v>
      </c>
    </row>
    <row r="4259" spans="26:28">
      <c r="Z4259">
        <v>231</v>
      </c>
      <c r="AA4259">
        <v>1521</v>
      </c>
      <c r="AB4259" t="s">
        <v>10372</v>
      </c>
    </row>
    <row r="4260" spans="26:28">
      <c r="Z4260">
        <v>232</v>
      </c>
      <c r="AA4260">
        <v>1522</v>
      </c>
      <c r="AB4260" t="s">
        <v>10373</v>
      </c>
    </row>
    <row r="4261" spans="26:28">
      <c r="Z4261">
        <v>233</v>
      </c>
      <c r="AA4261">
        <v>1523</v>
      </c>
      <c r="AB4261" t="s">
        <v>10374</v>
      </c>
    </row>
    <row r="4262" spans="26:28">
      <c r="Z4262">
        <v>234</v>
      </c>
      <c r="AA4262">
        <v>1524</v>
      </c>
      <c r="AB4262" t="s">
        <v>10375</v>
      </c>
    </row>
    <row r="4263" spans="26:28">
      <c r="Z4263">
        <v>235</v>
      </c>
      <c r="AA4263">
        <v>1525</v>
      </c>
      <c r="AB4263" t="s">
        <v>10376</v>
      </c>
    </row>
    <row r="4264" spans="26:28">
      <c r="Z4264">
        <v>236</v>
      </c>
      <c r="AA4264">
        <v>1526</v>
      </c>
      <c r="AB4264" t="s">
        <v>10377</v>
      </c>
    </row>
    <row r="4265" spans="26:28">
      <c r="Z4265">
        <v>237</v>
      </c>
      <c r="AA4265">
        <v>1527</v>
      </c>
      <c r="AB4265" t="s">
        <v>10378</v>
      </c>
    </row>
    <row r="4266" spans="26:28">
      <c r="Z4266">
        <v>238</v>
      </c>
      <c r="AA4266">
        <v>1528</v>
      </c>
      <c r="AB4266" t="s">
        <v>10379</v>
      </c>
    </row>
    <row r="4267" spans="26:28">
      <c r="Z4267">
        <v>239</v>
      </c>
      <c r="AA4267">
        <v>1529</v>
      </c>
      <c r="AB4267" t="s">
        <v>10380</v>
      </c>
    </row>
    <row r="4268" spans="26:28">
      <c r="Z4268">
        <v>240</v>
      </c>
      <c r="AA4268">
        <v>1530</v>
      </c>
      <c r="AB4268" t="s">
        <v>10381</v>
      </c>
    </row>
    <row r="4269" spans="26:28">
      <c r="Z4269">
        <v>241</v>
      </c>
      <c r="AA4269">
        <v>1531</v>
      </c>
      <c r="AB4269" t="s">
        <v>10382</v>
      </c>
    </row>
    <row r="4270" spans="26:28">
      <c r="Z4270">
        <v>242</v>
      </c>
      <c r="AA4270">
        <v>1532</v>
      </c>
      <c r="AB4270" t="s">
        <v>10383</v>
      </c>
    </row>
    <row r="4271" spans="26:28">
      <c r="Z4271">
        <v>243</v>
      </c>
      <c r="AA4271">
        <v>1533</v>
      </c>
      <c r="AB4271" t="s">
        <v>10384</v>
      </c>
    </row>
    <row r="4272" spans="26:28">
      <c r="Z4272">
        <v>244</v>
      </c>
      <c r="AA4272">
        <v>1534</v>
      </c>
      <c r="AB4272" t="s">
        <v>10385</v>
      </c>
    </row>
    <row r="4273" spans="26:28">
      <c r="Z4273">
        <v>245</v>
      </c>
      <c r="AA4273">
        <v>1535</v>
      </c>
      <c r="AB4273" t="s">
        <v>10386</v>
      </c>
    </row>
    <row r="4274" spans="26:28">
      <c r="Z4274">
        <v>246</v>
      </c>
      <c r="AA4274">
        <v>1536</v>
      </c>
      <c r="AB4274" t="s">
        <v>10387</v>
      </c>
    </row>
    <row r="4275" spans="26:28">
      <c r="Z4275">
        <v>247</v>
      </c>
      <c r="AA4275">
        <v>1537</v>
      </c>
      <c r="AB4275" t="s">
        <v>10388</v>
      </c>
    </row>
    <row r="4276" spans="26:28">
      <c r="Z4276">
        <v>248</v>
      </c>
      <c r="AA4276">
        <v>1538</v>
      </c>
      <c r="AB4276" t="s">
        <v>10389</v>
      </c>
    </row>
    <row r="4277" spans="26:28">
      <c r="Z4277">
        <v>249</v>
      </c>
      <c r="AA4277">
        <v>1539</v>
      </c>
      <c r="AB4277" t="s">
        <v>10390</v>
      </c>
    </row>
    <row r="4278" spans="26:28">
      <c r="Z4278">
        <v>250</v>
      </c>
      <c r="AA4278">
        <v>1540</v>
      </c>
      <c r="AB4278" t="s">
        <v>10391</v>
      </c>
    </row>
    <row r="4279" spans="26:28">
      <c r="Z4279">
        <v>251</v>
      </c>
      <c r="AA4279">
        <v>1541</v>
      </c>
      <c r="AB4279" t="s">
        <v>10392</v>
      </c>
    </row>
    <row r="4280" spans="26:28">
      <c r="Z4280">
        <v>252</v>
      </c>
      <c r="AA4280">
        <v>1542</v>
      </c>
      <c r="AB4280" t="s">
        <v>10393</v>
      </c>
    </row>
    <row r="4281" spans="26:28">
      <c r="Z4281">
        <v>253</v>
      </c>
      <c r="AA4281">
        <v>1543</v>
      </c>
      <c r="AB4281" t="s">
        <v>10394</v>
      </c>
    </row>
    <row r="4282" spans="26:28">
      <c r="Z4282">
        <v>254</v>
      </c>
      <c r="AA4282">
        <v>1544</v>
      </c>
      <c r="AB4282" t="s">
        <v>10395</v>
      </c>
    </row>
    <row r="4283" spans="26:28">
      <c r="Z4283">
        <v>255</v>
      </c>
      <c r="AA4283">
        <v>1545</v>
      </c>
      <c r="AB4283" t="s">
        <v>10396</v>
      </c>
    </row>
    <row r="4284" spans="26:28">
      <c r="Z4284">
        <v>256</v>
      </c>
      <c r="AA4284">
        <v>1546</v>
      </c>
      <c r="AB4284" t="s">
        <v>10397</v>
      </c>
    </row>
    <row r="4285" spans="26:28">
      <c r="Z4285">
        <v>257</v>
      </c>
      <c r="AA4285">
        <v>1547</v>
      </c>
      <c r="AB4285" t="s">
        <v>10398</v>
      </c>
    </row>
    <row r="4286" spans="26:28">
      <c r="Z4286">
        <v>258</v>
      </c>
      <c r="AA4286">
        <v>1548</v>
      </c>
      <c r="AB4286" t="s">
        <v>10399</v>
      </c>
    </row>
    <row r="4287" spans="26:28">
      <c r="Z4287">
        <v>259</v>
      </c>
      <c r="AA4287">
        <v>1549</v>
      </c>
      <c r="AB4287" t="s">
        <v>10400</v>
      </c>
    </row>
    <row r="4288" spans="26:28">
      <c r="Z4288">
        <v>260</v>
      </c>
      <c r="AA4288">
        <v>1550</v>
      </c>
      <c r="AB4288" t="s">
        <v>10401</v>
      </c>
    </row>
    <row r="4289" spans="26:28">
      <c r="Z4289">
        <v>261</v>
      </c>
      <c r="AA4289">
        <v>1551</v>
      </c>
      <c r="AB4289" t="s">
        <v>10402</v>
      </c>
    </row>
    <row r="4290" spans="26:28">
      <c r="Z4290">
        <v>262</v>
      </c>
      <c r="AA4290">
        <v>1552</v>
      </c>
      <c r="AB4290" t="s">
        <v>10403</v>
      </c>
    </row>
    <row r="4291" spans="26:28">
      <c r="Z4291">
        <v>263</v>
      </c>
      <c r="AA4291">
        <v>1553</v>
      </c>
      <c r="AB4291" t="s">
        <v>10404</v>
      </c>
    </row>
    <row r="4292" spans="26:28">
      <c r="Z4292">
        <v>264</v>
      </c>
      <c r="AA4292">
        <v>1554</v>
      </c>
      <c r="AB4292" t="s">
        <v>10405</v>
      </c>
    </row>
    <row r="4293" spans="26:28">
      <c r="Z4293">
        <v>265</v>
      </c>
      <c r="AA4293">
        <v>1555</v>
      </c>
      <c r="AB4293" t="s">
        <v>10406</v>
      </c>
    </row>
    <row r="4294" spans="26:28">
      <c r="Z4294">
        <v>266</v>
      </c>
      <c r="AA4294">
        <v>1556</v>
      </c>
      <c r="AB4294" t="s">
        <v>10407</v>
      </c>
    </row>
    <row r="4295" spans="26:28">
      <c r="Z4295">
        <v>267</v>
      </c>
      <c r="AA4295">
        <v>1557</v>
      </c>
      <c r="AB4295" t="s">
        <v>10408</v>
      </c>
    </row>
    <row r="4296" spans="26:28">
      <c r="Z4296">
        <v>268</v>
      </c>
      <c r="AA4296">
        <v>1558</v>
      </c>
      <c r="AB4296" t="s">
        <v>10409</v>
      </c>
    </row>
    <row r="4297" spans="26:28">
      <c r="Z4297">
        <v>269</v>
      </c>
      <c r="AA4297">
        <v>1559</v>
      </c>
      <c r="AB4297" t="s">
        <v>10410</v>
      </c>
    </row>
    <row r="4298" spans="26:28">
      <c r="Z4298">
        <v>270</v>
      </c>
      <c r="AA4298">
        <v>1560</v>
      </c>
      <c r="AB4298" t="s">
        <v>10411</v>
      </c>
    </row>
    <row r="4299" spans="26:28">
      <c r="Z4299">
        <v>271</v>
      </c>
      <c r="AA4299">
        <v>1561</v>
      </c>
      <c r="AB4299" t="s">
        <v>10412</v>
      </c>
    </row>
    <row r="4300" spans="26:28">
      <c r="Z4300">
        <v>272</v>
      </c>
      <c r="AA4300">
        <v>1562</v>
      </c>
      <c r="AB4300" t="s">
        <v>10413</v>
      </c>
    </row>
    <row r="4301" spans="26:28">
      <c r="Z4301">
        <v>273</v>
      </c>
      <c r="AA4301">
        <v>1563</v>
      </c>
      <c r="AB4301" t="s">
        <v>10414</v>
      </c>
    </row>
    <row r="4302" spans="26:28">
      <c r="Z4302">
        <v>274</v>
      </c>
      <c r="AA4302">
        <v>1564</v>
      </c>
      <c r="AB4302" t="s">
        <v>10415</v>
      </c>
    </row>
    <row r="4303" spans="26:28">
      <c r="Z4303">
        <v>275</v>
      </c>
      <c r="AA4303">
        <v>1565</v>
      </c>
      <c r="AB4303" t="s">
        <v>10416</v>
      </c>
    </row>
    <row r="4304" spans="26:28">
      <c r="Z4304">
        <v>276</v>
      </c>
      <c r="AA4304">
        <v>1566</v>
      </c>
      <c r="AB4304" t="s">
        <v>10417</v>
      </c>
    </row>
    <row r="4305" spans="26:28">
      <c r="Z4305">
        <v>277</v>
      </c>
      <c r="AA4305">
        <v>1567</v>
      </c>
      <c r="AB4305" t="s">
        <v>10418</v>
      </c>
    </row>
    <row r="4306" spans="26:28">
      <c r="Z4306">
        <v>278</v>
      </c>
      <c r="AA4306">
        <v>1568</v>
      </c>
      <c r="AB4306" t="s">
        <v>10419</v>
      </c>
    </row>
    <row r="4307" spans="26:28">
      <c r="Z4307">
        <v>279</v>
      </c>
      <c r="AA4307">
        <v>1569</v>
      </c>
      <c r="AB4307" t="s">
        <v>10420</v>
      </c>
    </row>
    <row r="4308" spans="26:28">
      <c r="Z4308">
        <v>280</v>
      </c>
      <c r="AA4308">
        <v>1570</v>
      </c>
      <c r="AB4308" t="s">
        <v>10421</v>
      </c>
    </row>
    <row r="4309" spans="26:28">
      <c r="Z4309">
        <v>281</v>
      </c>
      <c r="AA4309">
        <v>1571</v>
      </c>
      <c r="AB4309" t="s">
        <v>10422</v>
      </c>
    </row>
    <row r="4310" spans="26:28">
      <c r="Z4310">
        <v>282</v>
      </c>
      <c r="AA4310">
        <v>1572</v>
      </c>
      <c r="AB4310" t="s">
        <v>10423</v>
      </c>
    </row>
    <row r="4311" spans="26:28">
      <c r="Z4311">
        <v>283</v>
      </c>
      <c r="AA4311">
        <v>1573</v>
      </c>
      <c r="AB4311" t="s">
        <v>10424</v>
      </c>
    </row>
    <row r="4312" spans="26:28">
      <c r="Z4312">
        <v>284</v>
      </c>
      <c r="AA4312">
        <v>1574</v>
      </c>
      <c r="AB4312" t="s">
        <v>10425</v>
      </c>
    </row>
    <row r="4313" spans="26:28">
      <c r="Z4313">
        <v>285</v>
      </c>
      <c r="AA4313">
        <v>1575</v>
      </c>
      <c r="AB4313" t="s">
        <v>10426</v>
      </c>
    </row>
    <row r="4314" spans="26:28">
      <c r="Z4314">
        <v>286</v>
      </c>
      <c r="AA4314">
        <v>1576</v>
      </c>
      <c r="AB4314" t="s">
        <v>10427</v>
      </c>
    </row>
    <row r="4315" spans="26:28">
      <c r="Z4315">
        <v>287</v>
      </c>
      <c r="AA4315">
        <v>1577</v>
      </c>
      <c r="AB4315" t="s">
        <v>10428</v>
      </c>
    </row>
    <row r="4316" spans="26:28">
      <c r="Z4316">
        <v>288</v>
      </c>
      <c r="AA4316">
        <v>1578</v>
      </c>
      <c r="AB4316" t="s">
        <v>10429</v>
      </c>
    </row>
    <row r="4317" spans="26:28">
      <c r="Z4317">
        <v>289</v>
      </c>
      <c r="AA4317">
        <v>1579</v>
      </c>
      <c r="AB4317" t="s">
        <v>10430</v>
      </c>
    </row>
    <row r="4318" spans="26:28">
      <c r="Z4318">
        <v>290</v>
      </c>
      <c r="AA4318">
        <v>1580</v>
      </c>
      <c r="AB4318" t="s">
        <v>10431</v>
      </c>
    </row>
    <row r="4319" spans="26:28">
      <c r="Z4319">
        <v>291</v>
      </c>
      <c r="AA4319">
        <v>1581</v>
      </c>
      <c r="AB4319" t="s">
        <v>10432</v>
      </c>
    </row>
    <row r="4320" spans="26:28">
      <c r="Z4320">
        <v>292</v>
      </c>
      <c r="AA4320">
        <v>1582</v>
      </c>
      <c r="AB4320" t="s">
        <v>10433</v>
      </c>
    </row>
    <row r="4321" spans="26:28">
      <c r="Z4321">
        <v>293</v>
      </c>
      <c r="AA4321">
        <v>1583</v>
      </c>
      <c r="AB4321" t="s">
        <v>10434</v>
      </c>
    </row>
    <row r="4322" spans="26:28">
      <c r="Z4322">
        <v>294</v>
      </c>
      <c r="AA4322">
        <v>1584</v>
      </c>
      <c r="AB4322" t="s">
        <v>10435</v>
      </c>
    </row>
    <row r="4323" spans="26:28">
      <c r="Z4323">
        <v>295</v>
      </c>
      <c r="AA4323">
        <v>1585</v>
      </c>
      <c r="AB4323" t="s">
        <v>10436</v>
      </c>
    </row>
    <row r="4324" spans="26:28">
      <c r="Z4324">
        <v>296</v>
      </c>
      <c r="AA4324">
        <v>1586</v>
      </c>
      <c r="AB4324" t="s">
        <v>10437</v>
      </c>
    </row>
    <row r="4325" spans="26:28">
      <c r="Z4325">
        <v>297</v>
      </c>
      <c r="AA4325">
        <v>1587</v>
      </c>
      <c r="AB4325" t="s">
        <v>10438</v>
      </c>
    </row>
    <row r="4326" spans="26:28">
      <c r="Z4326">
        <v>298</v>
      </c>
      <c r="AA4326">
        <v>1588</v>
      </c>
      <c r="AB4326" t="s">
        <v>10439</v>
      </c>
    </row>
    <row r="4327" spans="26:28">
      <c r="Z4327">
        <v>299</v>
      </c>
      <c r="AA4327">
        <v>1589</v>
      </c>
      <c r="AB4327" t="s">
        <v>10440</v>
      </c>
    </row>
    <row r="4328" spans="26:28">
      <c r="Z4328">
        <v>300</v>
      </c>
      <c r="AA4328">
        <v>1590</v>
      </c>
      <c r="AB4328" t="s">
        <v>10441</v>
      </c>
    </row>
    <row r="4329" spans="26:28">
      <c r="Z4329">
        <v>301</v>
      </c>
      <c r="AA4329">
        <v>1591</v>
      </c>
      <c r="AB4329" t="s">
        <v>10442</v>
      </c>
    </row>
    <row r="4330" spans="26:28">
      <c r="Z4330">
        <v>302</v>
      </c>
      <c r="AA4330">
        <v>1592</v>
      </c>
      <c r="AB4330" t="s">
        <v>10443</v>
      </c>
    </row>
    <row r="4331" spans="26:28">
      <c r="Z4331">
        <v>303</v>
      </c>
      <c r="AA4331">
        <v>1593</v>
      </c>
      <c r="AB4331" t="s">
        <v>10444</v>
      </c>
    </row>
    <row r="4332" spans="26:28">
      <c r="Z4332">
        <v>304</v>
      </c>
      <c r="AA4332">
        <v>1594</v>
      </c>
      <c r="AB4332" t="s">
        <v>10445</v>
      </c>
    </row>
    <row r="4333" spans="26:28">
      <c r="Z4333">
        <v>305</v>
      </c>
      <c r="AA4333">
        <v>1595</v>
      </c>
      <c r="AB4333" t="s">
        <v>10446</v>
      </c>
    </row>
    <row r="4334" spans="26:28">
      <c r="Z4334">
        <v>306</v>
      </c>
      <c r="AA4334">
        <v>1596</v>
      </c>
      <c r="AB4334" t="s">
        <v>10447</v>
      </c>
    </row>
    <row r="4335" spans="26:28">
      <c r="Z4335">
        <v>307</v>
      </c>
      <c r="AA4335">
        <v>1597</v>
      </c>
      <c r="AB4335" t="s">
        <v>10448</v>
      </c>
    </row>
    <row r="4336" spans="26:28">
      <c r="Z4336">
        <v>308</v>
      </c>
      <c r="AA4336">
        <v>1598</v>
      </c>
      <c r="AB4336" t="s">
        <v>10449</v>
      </c>
    </row>
    <row r="4337" spans="26:28">
      <c r="Z4337">
        <v>309</v>
      </c>
      <c r="AA4337">
        <v>1599</v>
      </c>
      <c r="AB4337" t="s">
        <v>10450</v>
      </c>
    </row>
    <row r="4338" spans="26:28">
      <c r="Z4338">
        <v>310</v>
      </c>
      <c r="AA4338">
        <v>1600</v>
      </c>
      <c r="AB4338" t="s">
        <v>10451</v>
      </c>
    </row>
    <row r="4339" spans="26:28">
      <c r="Z4339">
        <v>311</v>
      </c>
      <c r="AA4339">
        <v>1601</v>
      </c>
      <c r="AB4339" t="s">
        <v>10452</v>
      </c>
    </row>
    <row r="4340" spans="26:28">
      <c r="Z4340">
        <v>312</v>
      </c>
      <c r="AA4340">
        <v>1602</v>
      </c>
      <c r="AB4340" t="s">
        <v>10453</v>
      </c>
    </row>
    <row r="4341" spans="26:28">
      <c r="Z4341">
        <v>313</v>
      </c>
      <c r="AA4341">
        <v>1603</v>
      </c>
      <c r="AB4341" t="s">
        <v>10454</v>
      </c>
    </row>
    <row r="4342" spans="26:28">
      <c r="Z4342">
        <v>314</v>
      </c>
      <c r="AA4342">
        <v>1604</v>
      </c>
      <c r="AB4342" t="s">
        <v>10455</v>
      </c>
    </row>
    <row r="4343" spans="26:28">
      <c r="Z4343">
        <v>315</v>
      </c>
      <c r="AA4343">
        <v>1605</v>
      </c>
      <c r="AB4343" t="s">
        <v>10456</v>
      </c>
    </row>
    <row r="4344" spans="26:28">
      <c r="Z4344">
        <v>316</v>
      </c>
      <c r="AA4344">
        <v>1606</v>
      </c>
      <c r="AB4344" t="s">
        <v>10457</v>
      </c>
    </row>
    <row r="4345" spans="26:28">
      <c r="Z4345">
        <v>317</v>
      </c>
      <c r="AA4345">
        <v>1607</v>
      </c>
      <c r="AB4345" t="s">
        <v>10458</v>
      </c>
    </row>
    <row r="4346" spans="26:28">
      <c r="Z4346">
        <v>318</v>
      </c>
      <c r="AA4346">
        <v>1608</v>
      </c>
      <c r="AB4346" t="s">
        <v>10459</v>
      </c>
    </row>
    <row r="4347" spans="26:28">
      <c r="Z4347">
        <v>319</v>
      </c>
      <c r="AA4347">
        <v>1609</v>
      </c>
      <c r="AB4347" t="s">
        <v>10460</v>
      </c>
    </row>
    <row r="4348" spans="26:28">
      <c r="Z4348">
        <v>320</v>
      </c>
      <c r="AA4348">
        <v>1610</v>
      </c>
      <c r="AB4348" t="s">
        <v>10461</v>
      </c>
    </row>
    <row r="4349" spans="26:28">
      <c r="Z4349">
        <v>321</v>
      </c>
      <c r="AA4349">
        <v>1611</v>
      </c>
      <c r="AB4349" t="s">
        <v>10462</v>
      </c>
    </row>
    <row r="4350" spans="26:28">
      <c r="Z4350">
        <v>322</v>
      </c>
      <c r="AA4350">
        <v>1612</v>
      </c>
      <c r="AB4350" t="s">
        <v>10463</v>
      </c>
    </row>
    <row r="4351" spans="26:28">
      <c r="Z4351">
        <v>323</v>
      </c>
      <c r="AA4351">
        <v>1613</v>
      </c>
      <c r="AB4351" t="s">
        <v>10464</v>
      </c>
    </row>
    <row r="4352" spans="26:28">
      <c r="Z4352">
        <v>324</v>
      </c>
      <c r="AA4352">
        <v>1614</v>
      </c>
      <c r="AB4352" t="s">
        <v>10465</v>
      </c>
    </row>
    <row r="4353" spans="26:28">
      <c r="Z4353">
        <v>325</v>
      </c>
      <c r="AA4353">
        <v>1615</v>
      </c>
      <c r="AB4353" t="s">
        <v>10466</v>
      </c>
    </row>
    <row r="4354" spans="26:28">
      <c r="Z4354">
        <v>326</v>
      </c>
      <c r="AA4354">
        <v>1616</v>
      </c>
      <c r="AB4354" t="s">
        <v>10467</v>
      </c>
    </row>
    <row r="4355" spans="26:28">
      <c r="Z4355">
        <v>327</v>
      </c>
      <c r="AA4355">
        <v>1617</v>
      </c>
      <c r="AB4355" t="s">
        <v>10468</v>
      </c>
    </row>
    <row r="4356" spans="26:28">
      <c r="Z4356">
        <v>328</v>
      </c>
      <c r="AA4356">
        <v>1618</v>
      </c>
      <c r="AB4356" t="s">
        <v>10469</v>
      </c>
    </row>
    <row r="4357" spans="26:28">
      <c r="Z4357">
        <v>329</v>
      </c>
      <c r="AA4357">
        <v>1619</v>
      </c>
      <c r="AB4357" t="s">
        <v>10470</v>
      </c>
    </row>
    <row r="4358" spans="26:28">
      <c r="Z4358">
        <v>330</v>
      </c>
      <c r="AA4358">
        <v>1620</v>
      </c>
      <c r="AB4358" t="s">
        <v>10471</v>
      </c>
    </row>
    <row r="4359" spans="26:28">
      <c r="Z4359">
        <v>331</v>
      </c>
      <c r="AA4359">
        <v>1621</v>
      </c>
      <c r="AB4359" t="s">
        <v>10472</v>
      </c>
    </row>
    <row r="4360" spans="26:28">
      <c r="Z4360">
        <v>332</v>
      </c>
      <c r="AA4360">
        <v>1622</v>
      </c>
      <c r="AB4360" t="s">
        <v>10473</v>
      </c>
    </row>
    <row r="4361" spans="26:28">
      <c r="Z4361">
        <v>333</v>
      </c>
      <c r="AA4361">
        <v>1623</v>
      </c>
      <c r="AB4361" t="s">
        <v>10474</v>
      </c>
    </row>
    <row r="4362" spans="26:28">
      <c r="Z4362">
        <v>334</v>
      </c>
      <c r="AA4362">
        <v>1624</v>
      </c>
      <c r="AB4362" t="s">
        <v>10475</v>
      </c>
    </row>
    <row r="4363" spans="26:28">
      <c r="Z4363">
        <v>335</v>
      </c>
      <c r="AA4363">
        <v>1625</v>
      </c>
      <c r="AB4363" t="s">
        <v>10476</v>
      </c>
    </row>
    <row r="4364" spans="26:28">
      <c r="Z4364">
        <v>336</v>
      </c>
      <c r="AA4364">
        <v>1626</v>
      </c>
      <c r="AB4364" t="s">
        <v>10477</v>
      </c>
    </row>
    <row r="4365" spans="26:28">
      <c r="Z4365">
        <v>337</v>
      </c>
      <c r="AA4365">
        <v>1627</v>
      </c>
      <c r="AB4365" t="s">
        <v>10478</v>
      </c>
    </row>
    <row r="4366" spans="26:28">
      <c r="Z4366">
        <v>338</v>
      </c>
      <c r="AA4366">
        <v>1628</v>
      </c>
      <c r="AB4366" t="s">
        <v>10479</v>
      </c>
    </row>
    <row r="4367" spans="26:28">
      <c r="Z4367">
        <v>339</v>
      </c>
      <c r="AA4367">
        <v>1629</v>
      </c>
      <c r="AB4367" t="s">
        <v>10480</v>
      </c>
    </row>
    <row r="4368" spans="26:28">
      <c r="Z4368">
        <v>340</v>
      </c>
      <c r="AA4368">
        <v>1630</v>
      </c>
      <c r="AB4368" t="s">
        <v>10481</v>
      </c>
    </row>
    <row r="4369" spans="26:28">
      <c r="Z4369">
        <v>341</v>
      </c>
      <c r="AA4369">
        <v>1631</v>
      </c>
      <c r="AB4369" t="s">
        <v>10482</v>
      </c>
    </row>
    <row r="4370" spans="26:28">
      <c r="Z4370">
        <v>342</v>
      </c>
      <c r="AA4370">
        <v>1632</v>
      </c>
      <c r="AB4370" t="s">
        <v>10483</v>
      </c>
    </row>
    <row r="4371" spans="26:28">
      <c r="Z4371">
        <v>343</v>
      </c>
      <c r="AA4371">
        <v>1633</v>
      </c>
      <c r="AB4371" t="s">
        <v>10484</v>
      </c>
    </row>
    <row r="4372" spans="26:28">
      <c r="Z4372">
        <v>344</v>
      </c>
      <c r="AA4372">
        <v>1634</v>
      </c>
      <c r="AB4372" t="s">
        <v>10485</v>
      </c>
    </row>
    <row r="4373" spans="26:28">
      <c r="Z4373">
        <v>345</v>
      </c>
      <c r="AA4373">
        <v>1635</v>
      </c>
      <c r="AB4373" t="s">
        <v>10486</v>
      </c>
    </row>
    <row r="4374" spans="26:28">
      <c r="Z4374">
        <v>346</v>
      </c>
      <c r="AA4374">
        <v>1636</v>
      </c>
      <c r="AB4374" t="s">
        <v>10487</v>
      </c>
    </row>
    <row r="4375" spans="26:28">
      <c r="Z4375">
        <v>347</v>
      </c>
      <c r="AA4375">
        <v>1637</v>
      </c>
      <c r="AB4375" t="s">
        <v>10488</v>
      </c>
    </row>
    <row r="4376" spans="26:28">
      <c r="Z4376">
        <v>348</v>
      </c>
      <c r="AA4376">
        <v>1638</v>
      </c>
      <c r="AB4376" t="s">
        <v>10489</v>
      </c>
    </row>
    <row r="4377" spans="26:28">
      <c r="Z4377">
        <v>349</v>
      </c>
      <c r="AA4377">
        <v>1639</v>
      </c>
      <c r="AB4377" t="s">
        <v>10490</v>
      </c>
    </row>
    <row r="4378" spans="26:28">
      <c r="Z4378">
        <v>350</v>
      </c>
      <c r="AA4378">
        <v>1640</v>
      </c>
      <c r="AB4378" t="s">
        <v>10491</v>
      </c>
    </row>
    <row r="4379" spans="26:28">
      <c r="Z4379">
        <v>351</v>
      </c>
      <c r="AA4379">
        <v>1641</v>
      </c>
      <c r="AB4379" t="s">
        <v>10492</v>
      </c>
    </row>
    <row r="4380" spans="26:28">
      <c r="Z4380">
        <v>352</v>
      </c>
      <c r="AA4380">
        <v>1642</v>
      </c>
      <c r="AB4380" t="s">
        <v>10493</v>
      </c>
    </row>
    <row r="4381" spans="26:28">
      <c r="Z4381">
        <v>353</v>
      </c>
      <c r="AA4381">
        <v>1643</v>
      </c>
      <c r="AB4381" t="s">
        <v>10494</v>
      </c>
    </row>
    <row r="4382" spans="26:28">
      <c r="Z4382">
        <v>354</v>
      </c>
      <c r="AA4382">
        <v>1644</v>
      </c>
      <c r="AB4382" t="s">
        <v>10495</v>
      </c>
    </row>
    <row r="4383" spans="26:28">
      <c r="Z4383">
        <v>355</v>
      </c>
      <c r="AA4383">
        <v>1645</v>
      </c>
      <c r="AB4383" t="s">
        <v>10496</v>
      </c>
    </row>
    <row r="4384" spans="26:28">
      <c r="Z4384">
        <v>356</v>
      </c>
      <c r="AA4384">
        <v>1646</v>
      </c>
      <c r="AB4384" t="s">
        <v>10497</v>
      </c>
    </row>
    <row r="4385" spans="26:28">
      <c r="Z4385">
        <v>357</v>
      </c>
      <c r="AA4385">
        <v>1647</v>
      </c>
      <c r="AB4385" t="s">
        <v>10498</v>
      </c>
    </row>
    <row r="4386" spans="26:28">
      <c r="Z4386">
        <v>358</v>
      </c>
      <c r="AA4386">
        <v>1648</v>
      </c>
      <c r="AB4386" t="s">
        <v>10499</v>
      </c>
    </row>
    <row r="4387" spans="26:28">
      <c r="Z4387">
        <v>359</v>
      </c>
      <c r="AA4387">
        <v>1649</v>
      </c>
      <c r="AB4387" t="s">
        <v>10500</v>
      </c>
    </row>
    <row r="4388" spans="26:28">
      <c r="Z4388">
        <v>360</v>
      </c>
      <c r="AA4388">
        <v>1650</v>
      </c>
      <c r="AB4388" t="s">
        <v>10501</v>
      </c>
    </row>
    <row r="4389" spans="26:28">
      <c r="Z4389">
        <v>361</v>
      </c>
      <c r="AA4389">
        <v>1651</v>
      </c>
      <c r="AB4389" t="s">
        <v>10502</v>
      </c>
    </row>
    <row r="4390" spans="26:28">
      <c r="Z4390">
        <v>362</v>
      </c>
      <c r="AA4390">
        <v>1652</v>
      </c>
      <c r="AB4390" t="s">
        <v>10503</v>
      </c>
    </row>
    <row r="4391" spans="26:28">
      <c r="Z4391">
        <v>363</v>
      </c>
      <c r="AA4391">
        <v>1653</v>
      </c>
      <c r="AB4391" t="s">
        <v>10504</v>
      </c>
    </row>
    <row r="4392" spans="26:28">
      <c r="Z4392">
        <v>364</v>
      </c>
      <c r="AA4392">
        <v>1654</v>
      </c>
      <c r="AB4392" t="s">
        <v>10505</v>
      </c>
    </row>
    <row r="4393" spans="26:28">
      <c r="Z4393">
        <v>365</v>
      </c>
      <c r="AA4393">
        <v>1655</v>
      </c>
      <c r="AB4393" t="s">
        <v>10506</v>
      </c>
    </row>
    <row r="4394" spans="26:28">
      <c r="Z4394">
        <v>366</v>
      </c>
      <c r="AA4394">
        <v>1656</v>
      </c>
      <c r="AB4394" t="s">
        <v>10507</v>
      </c>
    </row>
    <row r="4395" spans="26:28">
      <c r="Z4395">
        <v>367</v>
      </c>
      <c r="AA4395">
        <v>1657</v>
      </c>
      <c r="AB4395" t="s">
        <v>10508</v>
      </c>
    </row>
    <row r="4396" spans="26:28">
      <c r="Z4396">
        <v>368</v>
      </c>
      <c r="AA4396">
        <v>1658</v>
      </c>
      <c r="AB4396" t="s">
        <v>10509</v>
      </c>
    </row>
    <row r="4397" spans="26:28">
      <c r="Z4397">
        <v>369</v>
      </c>
      <c r="AA4397">
        <v>1659</v>
      </c>
      <c r="AB4397" t="s">
        <v>10510</v>
      </c>
    </row>
    <row r="4398" spans="26:28">
      <c r="Z4398">
        <v>370</v>
      </c>
      <c r="AA4398">
        <v>1660</v>
      </c>
      <c r="AB4398" t="s">
        <v>10511</v>
      </c>
    </row>
    <row r="4399" spans="26:28">
      <c r="Z4399">
        <v>371</v>
      </c>
      <c r="AA4399">
        <v>1661</v>
      </c>
      <c r="AB4399" t="s">
        <v>10512</v>
      </c>
    </row>
    <row r="4400" spans="26:28">
      <c r="Z4400">
        <v>372</v>
      </c>
      <c r="AA4400">
        <v>1662</v>
      </c>
      <c r="AB4400" t="s">
        <v>10513</v>
      </c>
    </row>
    <row r="4401" spans="26:28">
      <c r="Z4401">
        <v>373</v>
      </c>
      <c r="AA4401">
        <v>1663</v>
      </c>
      <c r="AB4401" t="s">
        <v>10514</v>
      </c>
    </row>
    <row r="4402" spans="26:28">
      <c r="Z4402">
        <v>374</v>
      </c>
      <c r="AA4402">
        <v>1664</v>
      </c>
      <c r="AB4402" t="s">
        <v>10515</v>
      </c>
    </row>
    <row r="4403" spans="26:28">
      <c r="Z4403">
        <v>375</v>
      </c>
      <c r="AA4403">
        <v>1665</v>
      </c>
      <c r="AB4403" t="s">
        <v>10516</v>
      </c>
    </row>
    <row r="4404" spans="26:28">
      <c r="Z4404">
        <v>376</v>
      </c>
      <c r="AA4404">
        <v>1666</v>
      </c>
      <c r="AB4404" t="s">
        <v>10517</v>
      </c>
    </row>
    <row r="4405" spans="26:28">
      <c r="Z4405">
        <v>377</v>
      </c>
      <c r="AA4405">
        <v>1667</v>
      </c>
      <c r="AB4405" t="s">
        <v>10518</v>
      </c>
    </row>
    <row r="4406" spans="26:28">
      <c r="Z4406">
        <v>378</v>
      </c>
      <c r="AA4406">
        <v>1668</v>
      </c>
      <c r="AB4406" t="s">
        <v>10519</v>
      </c>
    </row>
    <row r="4407" spans="26:28">
      <c r="Z4407">
        <v>379</v>
      </c>
      <c r="AA4407">
        <v>1669</v>
      </c>
      <c r="AB4407" t="s">
        <v>10520</v>
      </c>
    </row>
    <row r="4408" spans="26:28">
      <c r="Z4408">
        <v>380</v>
      </c>
      <c r="AA4408">
        <v>1670</v>
      </c>
      <c r="AB4408" t="s">
        <v>10521</v>
      </c>
    </row>
    <row r="4409" spans="26:28">
      <c r="Z4409">
        <v>381</v>
      </c>
      <c r="AA4409">
        <v>1671</v>
      </c>
      <c r="AB4409" t="s">
        <v>10522</v>
      </c>
    </row>
    <row r="4410" spans="26:28">
      <c r="Z4410">
        <v>382</v>
      </c>
      <c r="AA4410">
        <v>1672</v>
      </c>
      <c r="AB4410" t="s">
        <v>10523</v>
      </c>
    </row>
    <row r="4411" spans="26:28">
      <c r="Z4411">
        <v>383</v>
      </c>
      <c r="AA4411">
        <v>1673</v>
      </c>
      <c r="AB4411" t="s">
        <v>10524</v>
      </c>
    </row>
    <row r="4412" spans="26:28">
      <c r="Z4412">
        <v>384</v>
      </c>
      <c r="AA4412">
        <v>1674</v>
      </c>
      <c r="AB4412" t="s">
        <v>10525</v>
      </c>
    </row>
    <row r="4413" spans="26:28">
      <c r="Z4413">
        <v>385</v>
      </c>
      <c r="AA4413">
        <v>1675</v>
      </c>
      <c r="AB4413" t="s">
        <v>10526</v>
      </c>
    </row>
    <row r="4414" spans="26:28">
      <c r="Z4414">
        <v>386</v>
      </c>
      <c r="AA4414">
        <v>1676</v>
      </c>
      <c r="AB4414" t="s">
        <v>10527</v>
      </c>
    </row>
    <row r="4415" spans="26:28">
      <c r="Z4415">
        <v>387</v>
      </c>
      <c r="AA4415">
        <v>1677</v>
      </c>
      <c r="AB4415" t="s">
        <v>10528</v>
      </c>
    </row>
    <row r="4416" spans="26:28">
      <c r="Z4416">
        <v>388</v>
      </c>
      <c r="AA4416">
        <v>1678</v>
      </c>
      <c r="AB4416" t="s">
        <v>10529</v>
      </c>
    </row>
    <row r="4417" spans="26:28">
      <c r="Z4417">
        <v>389</v>
      </c>
      <c r="AA4417">
        <v>1679</v>
      </c>
      <c r="AB4417" t="s">
        <v>10530</v>
      </c>
    </row>
    <row r="4418" spans="26:28">
      <c r="Z4418">
        <v>390</v>
      </c>
      <c r="AA4418">
        <v>1680</v>
      </c>
      <c r="AB4418" t="s">
        <v>10531</v>
      </c>
    </row>
    <row r="4419" spans="26:28">
      <c r="Z4419">
        <v>391</v>
      </c>
      <c r="AA4419">
        <v>1681</v>
      </c>
      <c r="AB4419" t="s">
        <v>10532</v>
      </c>
    </row>
    <row r="4420" spans="26:28">
      <c r="Z4420">
        <v>392</v>
      </c>
      <c r="AA4420">
        <v>1682</v>
      </c>
      <c r="AB4420" t="s">
        <v>10533</v>
      </c>
    </row>
    <row r="4421" spans="26:28">
      <c r="Z4421">
        <v>393</v>
      </c>
      <c r="AA4421">
        <v>1683</v>
      </c>
      <c r="AB4421" t="s">
        <v>10534</v>
      </c>
    </row>
    <row r="4422" spans="26:28">
      <c r="Z4422">
        <v>394</v>
      </c>
      <c r="AA4422">
        <v>1684</v>
      </c>
      <c r="AB4422" t="s">
        <v>10535</v>
      </c>
    </row>
    <row r="4423" spans="26:28">
      <c r="Z4423">
        <v>395</v>
      </c>
      <c r="AA4423">
        <v>1685</v>
      </c>
      <c r="AB4423" t="s">
        <v>10536</v>
      </c>
    </row>
    <row r="4424" spans="26:28">
      <c r="Z4424">
        <v>396</v>
      </c>
      <c r="AA4424">
        <v>1686</v>
      </c>
      <c r="AB4424" t="s">
        <v>10537</v>
      </c>
    </row>
    <row r="4425" spans="26:28">
      <c r="Z4425">
        <v>397</v>
      </c>
      <c r="AA4425">
        <v>1687</v>
      </c>
      <c r="AB4425" t="s">
        <v>10538</v>
      </c>
    </row>
    <row r="4426" spans="26:28">
      <c r="Z4426">
        <v>398</v>
      </c>
      <c r="AA4426">
        <v>1688</v>
      </c>
      <c r="AB4426" t="s">
        <v>10539</v>
      </c>
    </row>
    <row r="4427" spans="26:28">
      <c r="Z4427">
        <v>399</v>
      </c>
      <c r="AA4427">
        <v>1689</v>
      </c>
      <c r="AB4427" t="s">
        <v>10540</v>
      </c>
    </row>
    <row r="4428" spans="26:28">
      <c r="Z4428">
        <v>400</v>
      </c>
      <c r="AA4428">
        <v>1690</v>
      </c>
      <c r="AB4428" t="s">
        <v>10541</v>
      </c>
    </row>
    <row r="4429" spans="26:28">
      <c r="Z4429">
        <v>401</v>
      </c>
      <c r="AA4429">
        <v>1691</v>
      </c>
      <c r="AB4429" t="s">
        <v>10542</v>
      </c>
    </row>
    <row r="4430" spans="26:28">
      <c r="Z4430">
        <v>402</v>
      </c>
      <c r="AA4430">
        <v>1692</v>
      </c>
      <c r="AB4430" t="s">
        <v>10543</v>
      </c>
    </row>
    <row r="4431" spans="26:28">
      <c r="Z4431">
        <v>403</v>
      </c>
      <c r="AA4431">
        <v>1693</v>
      </c>
      <c r="AB4431" t="s">
        <v>10544</v>
      </c>
    </row>
    <row r="4432" spans="26:28">
      <c r="Z4432">
        <v>404</v>
      </c>
      <c r="AA4432">
        <v>1694</v>
      </c>
      <c r="AB4432" t="s">
        <v>10545</v>
      </c>
    </row>
    <row r="4433" spans="26:28">
      <c r="Z4433">
        <v>405</v>
      </c>
      <c r="AA4433">
        <v>1695</v>
      </c>
      <c r="AB4433" t="s">
        <v>10546</v>
      </c>
    </row>
    <row r="4434" spans="26:28">
      <c r="Z4434">
        <v>406</v>
      </c>
      <c r="AA4434">
        <v>1696</v>
      </c>
      <c r="AB4434" t="s">
        <v>10547</v>
      </c>
    </row>
    <row r="4435" spans="26:28">
      <c r="Z4435">
        <v>407</v>
      </c>
      <c r="AA4435">
        <v>1697</v>
      </c>
      <c r="AB4435" t="s">
        <v>10548</v>
      </c>
    </row>
    <row r="4436" spans="26:28">
      <c r="Z4436">
        <v>408</v>
      </c>
      <c r="AA4436">
        <v>1698</v>
      </c>
      <c r="AB4436" t="s">
        <v>10549</v>
      </c>
    </row>
    <row r="4437" spans="26:28">
      <c r="Z4437">
        <v>409</v>
      </c>
      <c r="AA4437">
        <v>1699</v>
      </c>
      <c r="AB4437" t="s">
        <v>10550</v>
      </c>
    </row>
    <row r="4438" spans="26:28">
      <c r="Z4438">
        <v>410</v>
      </c>
      <c r="AA4438">
        <v>1700</v>
      </c>
      <c r="AB4438" t="s">
        <v>10551</v>
      </c>
    </row>
    <row r="4439" spans="26:28">
      <c r="Z4439">
        <v>411</v>
      </c>
      <c r="AA4439">
        <v>1701</v>
      </c>
      <c r="AB4439" t="s">
        <v>10552</v>
      </c>
    </row>
    <row r="4440" spans="26:28">
      <c r="Z4440">
        <v>412</v>
      </c>
      <c r="AA4440">
        <v>1702</v>
      </c>
      <c r="AB4440" t="s">
        <v>10553</v>
      </c>
    </row>
    <row r="4441" spans="26:28">
      <c r="Z4441">
        <v>413</v>
      </c>
      <c r="AA4441">
        <v>1703</v>
      </c>
      <c r="AB4441" t="s">
        <v>10554</v>
      </c>
    </row>
    <row r="4442" spans="26:28">
      <c r="Z4442">
        <v>414</v>
      </c>
      <c r="AA4442">
        <v>1704</v>
      </c>
      <c r="AB4442" t="s">
        <v>10555</v>
      </c>
    </row>
    <row r="4443" spans="26:28">
      <c r="Z4443">
        <v>415</v>
      </c>
      <c r="AA4443">
        <v>1705</v>
      </c>
      <c r="AB4443" t="s">
        <v>10556</v>
      </c>
    </row>
    <row r="4444" spans="26:28">
      <c r="Z4444">
        <v>416</v>
      </c>
      <c r="AA4444">
        <v>1706</v>
      </c>
      <c r="AB4444" t="s">
        <v>10557</v>
      </c>
    </row>
    <row r="4445" spans="26:28">
      <c r="Z4445">
        <v>417</v>
      </c>
      <c r="AA4445">
        <v>1707</v>
      </c>
      <c r="AB4445" t="s">
        <v>10558</v>
      </c>
    </row>
    <row r="4446" spans="26:28">
      <c r="Z4446">
        <v>418</v>
      </c>
      <c r="AA4446">
        <v>1708</v>
      </c>
      <c r="AB4446" t="s">
        <v>10559</v>
      </c>
    </row>
    <row r="4447" spans="26:28">
      <c r="Z4447">
        <v>419</v>
      </c>
      <c r="AA4447">
        <v>1709</v>
      </c>
      <c r="AB4447" t="s">
        <v>10560</v>
      </c>
    </row>
    <row r="4448" spans="26:28">
      <c r="Z4448">
        <v>420</v>
      </c>
      <c r="AA4448">
        <v>1710</v>
      </c>
      <c r="AB4448" t="s">
        <v>10561</v>
      </c>
    </row>
    <row r="4449" spans="26:28">
      <c r="Z4449">
        <v>421</v>
      </c>
      <c r="AA4449">
        <v>1711</v>
      </c>
      <c r="AB4449" t="s">
        <v>10562</v>
      </c>
    </row>
    <row r="4450" spans="26:28">
      <c r="Z4450">
        <v>422</v>
      </c>
      <c r="AA4450">
        <v>1712</v>
      </c>
      <c r="AB4450" t="s">
        <v>10563</v>
      </c>
    </row>
    <row r="4451" spans="26:28">
      <c r="Z4451">
        <v>423</v>
      </c>
      <c r="AA4451">
        <v>1713</v>
      </c>
      <c r="AB4451" t="s">
        <v>10564</v>
      </c>
    </row>
    <row r="4452" spans="26:28">
      <c r="Z4452">
        <v>424</v>
      </c>
      <c r="AA4452">
        <v>1714</v>
      </c>
      <c r="AB4452" t="s">
        <v>10565</v>
      </c>
    </row>
    <row r="4453" spans="26:28">
      <c r="Z4453">
        <v>425</v>
      </c>
      <c r="AA4453">
        <v>1715</v>
      </c>
      <c r="AB4453" t="s">
        <v>10566</v>
      </c>
    </row>
    <row r="4454" spans="26:28">
      <c r="Z4454">
        <v>426</v>
      </c>
      <c r="AA4454">
        <v>1716</v>
      </c>
      <c r="AB4454" t="s">
        <v>10567</v>
      </c>
    </row>
    <row r="4455" spans="26:28">
      <c r="Z4455">
        <v>427</v>
      </c>
      <c r="AA4455">
        <v>1717</v>
      </c>
      <c r="AB4455" t="s">
        <v>10568</v>
      </c>
    </row>
    <row r="4456" spans="26:28">
      <c r="Z4456">
        <v>428</v>
      </c>
      <c r="AA4456">
        <v>1718</v>
      </c>
      <c r="AB4456" t="s">
        <v>10569</v>
      </c>
    </row>
    <row r="4457" spans="26:28">
      <c r="Z4457">
        <v>429</v>
      </c>
      <c r="AA4457">
        <v>1719</v>
      </c>
      <c r="AB4457" t="s">
        <v>10570</v>
      </c>
    </row>
    <row r="4458" spans="26:28">
      <c r="Z4458">
        <v>430</v>
      </c>
      <c r="AA4458">
        <v>1720</v>
      </c>
      <c r="AB4458" t="s">
        <v>10571</v>
      </c>
    </row>
    <row r="4459" spans="26:28">
      <c r="Z4459">
        <v>431</v>
      </c>
      <c r="AA4459">
        <v>1721</v>
      </c>
      <c r="AB4459" t="s">
        <v>10572</v>
      </c>
    </row>
    <row r="4460" spans="26:28">
      <c r="Z4460">
        <v>432</v>
      </c>
      <c r="AA4460">
        <v>1722</v>
      </c>
      <c r="AB4460" t="s">
        <v>10573</v>
      </c>
    </row>
    <row r="4461" spans="26:28">
      <c r="Z4461">
        <v>433</v>
      </c>
      <c r="AA4461">
        <v>1723</v>
      </c>
      <c r="AB4461" t="s">
        <v>10574</v>
      </c>
    </row>
    <row r="4462" spans="26:28">
      <c r="Z4462">
        <v>434</v>
      </c>
      <c r="AA4462">
        <v>1724</v>
      </c>
      <c r="AB4462" t="s">
        <v>10575</v>
      </c>
    </row>
    <row r="4463" spans="26:28">
      <c r="Z4463">
        <v>435</v>
      </c>
      <c r="AA4463">
        <v>1725</v>
      </c>
      <c r="AB4463" t="s">
        <v>10576</v>
      </c>
    </row>
    <row r="4464" spans="26:28">
      <c r="Z4464">
        <v>436</v>
      </c>
      <c r="AA4464">
        <v>1726</v>
      </c>
      <c r="AB4464" t="s">
        <v>10577</v>
      </c>
    </row>
    <row r="4465" spans="26:28">
      <c r="Z4465">
        <v>437</v>
      </c>
      <c r="AA4465">
        <v>1727</v>
      </c>
      <c r="AB4465" t="s">
        <v>10578</v>
      </c>
    </row>
    <row r="4466" spans="26:28">
      <c r="Z4466">
        <v>438</v>
      </c>
      <c r="AA4466">
        <v>1728</v>
      </c>
      <c r="AB4466" t="s">
        <v>10579</v>
      </c>
    </row>
    <row r="4467" spans="26:28">
      <c r="Z4467">
        <v>439</v>
      </c>
      <c r="AA4467">
        <v>1729</v>
      </c>
      <c r="AB4467" t="s">
        <v>10580</v>
      </c>
    </row>
    <row r="4468" spans="26:28">
      <c r="Z4468">
        <v>440</v>
      </c>
      <c r="AA4468">
        <v>1730</v>
      </c>
      <c r="AB4468" t="s">
        <v>10581</v>
      </c>
    </row>
    <row r="4469" spans="26:28">
      <c r="Z4469">
        <v>441</v>
      </c>
      <c r="AA4469">
        <v>1731</v>
      </c>
      <c r="AB4469" t="s">
        <v>10582</v>
      </c>
    </row>
    <row r="4470" spans="26:28">
      <c r="Z4470">
        <v>442</v>
      </c>
      <c r="AA4470">
        <v>1732</v>
      </c>
      <c r="AB4470" t="s">
        <v>10583</v>
      </c>
    </row>
    <row r="4471" spans="26:28">
      <c r="Z4471">
        <v>443</v>
      </c>
      <c r="AA4471">
        <v>1733</v>
      </c>
      <c r="AB4471" t="s">
        <v>10584</v>
      </c>
    </row>
    <row r="4472" spans="26:28">
      <c r="Z4472">
        <v>444</v>
      </c>
      <c r="AA4472">
        <v>1734</v>
      </c>
      <c r="AB4472" t="s">
        <v>10585</v>
      </c>
    </row>
    <row r="4473" spans="26:28">
      <c r="Z4473">
        <v>445</v>
      </c>
      <c r="AA4473">
        <v>1735</v>
      </c>
      <c r="AB4473" t="s">
        <v>10586</v>
      </c>
    </row>
    <row r="4474" spans="26:28">
      <c r="Z4474">
        <v>446</v>
      </c>
      <c r="AA4474">
        <v>1736</v>
      </c>
      <c r="AB4474" t="s">
        <v>10587</v>
      </c>
    </row>
    <row r="4475" spans="26:28">
      <c r="Z4475">
        <v>447</v>
      </c>
      <c r="AA4475">
        <v>1737</v>
      </c>
      <c r="AB4475" t="s">
        <v>10588</v>
      </c>
    </row>
    <row r="4476" spans="26:28">
      <c r="Z4476">
        <v>448</v>
      </c>
      <c r="AA4476">
        <v>1738</v>
      </c>
      <c r="AB4476" t="s">
        <v>10589</v>
      </c>
    </row>
    <row r="4477" spans="26:28">
      <c r="Z4477">
        <v>449</v>
      </c>
      <c r="AA4477">
        <v>1739</v>
      </c>
      <c r="AB4477" t="s">
        <v>10590</v>
      </c>
    </row>
    <row r="4478" spans="26:28">
      <c r="Z4478">
        <v>450</v>
      </c>
      <c r="AA4478">
        <v>1740</v>
      </c>
      <c r="AB4478" t="s">
        <v>10591</v>
      </c>
    </row>
    <row r="4479" spans="26:28">
      <c r="Z4479">
        <v>451</v>
      </c>
      <c r="AA4479">
        <v>1741</v>
      </c>
      <c r="AB4479" t="s">
        <v>10592</v>
      </c>
    </row>
    <row r="4480" spans="26:28">
      <c r="Z4480">
        <v>452</v>
      </c>
      <c r="AA4480">
        <v>1742</v>
      </c>
      <c r="AB4480" t="s">
        <v>10593</v>
      </c>
    </row>
    <row r="4481" spans="26:28">
      <c r="Z4481">
        <v>453</v>
      </c>
      <c r="AA4481">
        <v>1743</v>
      </c>
      <c r="AB4481" t="s">
        <v>10594</v>
      </c>
    </row>
    <row r="4482" spans="26:28">
      <c r="Z4482">
        <v>454</v>
      </c>
      <c r="AA4482">
        <v>1744</v>
      </c>
      <c r="AB4482" t="s">
        <v>10595</v>
      </c>
    </row>
    <row r="4483" spans="26:28">
      <c r="Z4483">
        <v>455</v>
      </c>
      <c r="AA4483">
        <v>1745</v>
      </c>
      <c r="AB4483" t="s">
        <v>10596</v>
      </c>
    </row>
    <row r="4484" spans="26:28">
      <c r="Z4484">
        <v>456</v>
      </c>
      <c r="AA4484">
        <v>1746</v>
      </c>
      <c r="AB4484" t="s">
        <v>10597</v>
      </c>
    </row>
    <row r="4485" spans="26:28">
      <c r="Z4485">
        <v>457</v>
      </c>
      <c r="AA4485">
        <v>1747</v>
      </c>
      <c r="AB4485" t="s">
        <v>10598</v>
      </c>
    </row>
    <row r="4486" spans="26:28">
      <c r="Z4486">
        <v>458</v>
      </c>
      <c r="AA4486">
        <v>1748</v>
      </c>
      <c r="AB4486" t="s">
        <v>10599</v>
      </c>
    </row>
    <row r="4487" spans="26:28">
      <c r="Z4487">
        <v>459</v>
      </c>
      <c r="AA4487">
        <v>1749</v>
      </c>
      <c r="AB4487" t="s">
        <v>10600</v>
      </c>
    </row>
    <row r="4488" spans="26:28">
      <c r="Z4488">
        <v>460</v>
      </c>
      <c r="AA4488">
        <v>1750</v>
      </c>
      <c r="AB4488" t="s">
        <v>10601</v>
      </c>
    </row>
    <row r="4489" spans="26:28">
      <c r="Z4489">
        <v>461</v>
      </c>
      <c r="AA4489">
        <v>1751</v>
      </c>
      <c r="AB4489" t="s">
        <v>10602</v>
      </c>
    </row>
    <row r="4490" spans="26:28">
      <c r="Z4490">
        <v>462</v>
      </c>
      <c r="AA4490">
        <v>1752</v>
      </c>
      <c r="AB4490" t="s">
        <v>10603</v>
      </c>
    </row>
    <row r="4491" spans="26:28">
      <c r="Z4491">
        <v>463</v>
      </c>
      <c r="AA4491">
        <v>1753</v>
      </c>
      <c r="AB4491" t="s">
        <v>10604</v>
      </c>
    </row>
    <row r="4492" spans="26:28">
      <c r="Z4492">
        <v>464</v>
      </c>
      <c r="AA4492">
        <v>1754</v>
      </c>
      <c r="AB4492" t="s">
        <v>10605</v>
      </c>
    </row>
    <row r="4493" spans="26:28">
      <c r="Z4493">
        <v>465</v>
      </c>
      <c r="AA4493">
        <v>1755</v>
      </c>
      <c r="AB4493" t="s">
        <v>10606</v>
      </c>
    </row>
    <row r="4494" spans="26:28">
      <c r="Z4494">
        <v>466</v>
      </c>
      <c r="AA4494">
        <v>1756</v>
      </c>
      <c r="AB4494" t="s">
        <v>10607</v>
      </c>
    </row>
    <row r="4495" spans="26:28">
      <c r="Z4495">
        <v>467</v>
      </c>
      <c r="AA4495">
        <v>1757</v>
      </c>
      <c r="AB4495" t="s">
        <v>10608</v>
      </c>
    </row>
    <row r="4496" spans="26:28">
      <c r="Z4496">
        <v>468</v>
      </c>
      <c r="AA4496">
        <v>1758</v>
      </c>
      <c r="AB4496" t="s">
        <v>10609</v>
      </c>
    </row>
    <row r="4497" spans="26:28">
      <c r="Z4497">
        <v>469</v>
      </c>
      <c r="AA4497">
        <v>1759</v>
      </c>
      <c r="AB4497" t="s">
        <v>10610</v>
      </c>
    </row>
    <row r="4498" spans="26:28">
      <c r="Z4498">
        <v>470</v>
      </c>
      <c r="AA4498">
        <v>1760</v>
      </c>
      <c r="AB4498" t="s">
        <v>10611</v>
      </c>
    </row>
    <row r="4499" spans="26:28">
      <c r="Z4499">
        <v>471</v>
      </c>
      <c r="AA4499">
        <v>1761</v>
      </c>
      <c r="AB4499" t="s">
        <v>10612</v>
      </c>
    </row>
    <row r="4500" spans="26:28">
      <c r="Z4500">
        <v>472</v>
      </c>
      <c r="AA4500">
        <v>1762</v>
      </c>
      <c r="AB4500" t="s">
        <v>10613</v>
      </c>
    </row>
    <row r="4501" spans="26:28">
      <c r="Z4501">
        <v>473</v>
      </c>
      <c r="AA4501">
        <v>1763</v>
      </c>
      <c r="AB4501" t="s">
        <v>10614</v>
      </c>
    </row>
    <row r="4502" spans="26:28">
      <c r="Z4502">
        <v>474</v>
      </c>
      <c r="AA4502">
        <v>1764</v>
      </c>
      <c r="AB4502" t="s">
        <v>10615</v>
      </c>
    </row>
    <row r="4503" spans="26:28">
      <c r="Z4503">
        <v>475</v>
      </c>
      <c r="AA4503">
        <v>1765</v>
      </c>
      <c r="AB4503" t="s">
        <v>10616</v>
      </c>
    </row>
    <row r="4504" spans="26:28">
      <c r="Z4504">
        <v>476</v>
      </c>
      <c r="AA4504">
        <v>1766</v>
      </c>
      <c r="AB4504" t="s">
        <v>10617</v>
      </c>
    </row>
    <row r="4505" spans="26:28">
      <c r="Z4505">
        <v>477</v>
      </c>
      <c r="AA4505">
        <v>1767</v>
      </c>
      <c r="AB4505" t="s">
        <v>10618</v>
      </c>
    </row>
    <row r="4506" spans="26:28">
      <c r="Z4506">
        <v>478</v>
      </c>
      <c r="AA4506">
        <v>1768</v>
      </c>
      <c r="AB4506" t="s">
        <v>10619</v>
      </c>
    </row>
    <row r="4507" spans="26:28">
      <c r="Z4507">
        <v>479</v>
      </c>
      <c r="AA4507">
        <v>1769</v>
      </c>
      <c r="AB4507" t="s">
        <v>10620</v>
      </c>
    </row>
    <row r="4508" spans="26:28">
      <c r="Z4508">
        <v>480</v>
      </c>
      <c r="AA4508">
        <v>1770</v>
      </c>
      <c r="AB4508" t="s">
        <v>10621</v>
      </c>
    </row>
    <row r="4509" spans="26:28">
      <c r="Z4509">
        <v>481</v>
      </c>
      <c r="AA4509">
        <v>1771</v>
      </c>
      <c r="AB4509" t="s">
        <v>10622</v>
      </c>
    </row>
    <row r="4510" spans="26:28">
      <c r="Z4510">
        <v>482</v>
      </c>
      <c r="AA4510">
        <v>1772</v>
      </c>
      <c r="AB4510" t="s">
        <v>10623</v>
      </c>
    </row>
    <row r="4511" spans="26:28">
      <c r="Z4511">
        <v>483</v>
      </c>
      <c r="AA4511">
        <v>1773</v>
      </c>
      <c r="AB4511" t="s">
        <v>10624</v>
      </c>
    </row>
    <row r="4512" spans="26:28">
      <c r="Z4512">
        <v>484</v>
      </c>
      <c r="AA4512">
        <v>1774</v>
      </c>
      <c r="AB4512" t="s">
        <v>10625</v>
      </c>
    </row>
    <row r="4513" spans="26:28">
      <c r="Z4513">
        <v>485</v>
      </c>
      <c r="AA4513">
        <v>1775</v>
      </c>
      <c r="AB4513" t="s">
        <v>10626</v>
      </c>
    </row>
    <row r="4514" spans="26:28">
      <c r="Z4514">
        <v>486</v>
      </c>
      <c r="AA4514">
        <v>1776</v>
      </c>
      <c r="AB4514" t="s">
        <v>10627</v>
      </c>
    </row>
    <row r="4515" spans="26:28">
      <c r="Z4515">
        <v>487</v>
      </c>
      <c r="AA4515">
        <v>1777</v>
      </c>
      <c r="AB4515" t="s">
        <v>10628</v>
      </c>
    </row>
    <row r="4516" spans="26:28">
      <c r="Z4516">
        <v>488</v>
      </c>
      <c r="AA4516">
        <v>1778</v>
      </c>
      <c r="AB4516" t="s">
        <v>10629</v>
      </c>
    </row>
    <row r="4517" spans="26:28">
      <c r="Z4517">
        <v>489</v>
      </c>
      <c r="AA4517">
        <v>1779</v>
      </c>
      <c r="AB4517" t="s">
        <v>10630</v>
      </c>
    </row>
    <row r="4518" spans="26:28">
      <c r="Z4518">
        <v>490</v>
      </c>
      <c r="AA4518">
        <v>1780</v>
      </c>
      <c r="AB4518" t="s">
        <v>10631</v>
      </c>
    </row>
    <row r="4519" spans="26:28">
      <c r="Z4519">
        <v>491</v>
      </c>
      <c r="AA4519">
        <v>1781</v>
      </c>
      <c r="AB4519" t="s">
        <v>10632</v>
      </c>
    </row>
    <row r="4520" spans="26:28">
      <c r="Z4520">
        <v>492</v>
      </c>
      <c r="AA4520">
        <v>1782</v>
      </c>
      <c r="AB4520" t="s">
        <v>10633</v>
      </c>
    </row>
    <row r="4521" spans="26:28">
      <c r="Z4521">
        <v>493</v>
      </c>
      <c r="AA4521">
        <v>1783</v>
      </c>
      <c r="AB4521" t="s">
        <v>10634</v>
      </c>
    </row>
    <row r="4522" spans="26:28">
      <c r="Z4522">
        <v>494</v>
      </c>
      <c r="AA4522">
        <v>1784</v>
      </c>
      <c r="AB4522" t="s">
        <v>10635</v>
      </c>
    </row>
    <row r="4523" spans="26:28">
      <c r="Z4523">
        <v>495</v>
      </c>
      <c r="AA4523">
        <v>1785</v>
      </c>
      <c r="AB4523" t="s">
        <v>10636</v>
      </c>
    </row>
    <row r="4524" spans="26:28">
      <c r="Z4524">
        <v>496</v>
      </c>
      <c r="AA4524">
        <v>1786</v>
      </c>
      <c r="AB4524" t="s">
        <v>10637</v>
      </c>
    </row>
    <row r="4525" spans="26:28">
      <c r="Z4525">
        <v>497</v>
      </c>
      <c r="AA4525">
        <v>1787</v>
      </c>
      <c r="AB4525" t="s">
        <v>10638</v>
      </c>
    </row>
    <row r="4526" spans="26:28">
      <c r="Z4526">
        <v>498</v>
      </c>
      <c r="AA4526">
        <v>1788</v>
      </c>
      <c r="AB4526" t="s">
        <v>10639</v>
      </c>
    </row>
    <row r="4527" spans="26:28">
      <c r="Z4527">
        <v>499</v>
      </c>
      <c r="AA4527">
        <v>1789</v>
      </c>
      <c r="AB4527" t="s">
        <v>10640</v>
      </c>
    </row>
    <row r="4528" spans="26:28">
      <c r="Z4528">
        <v>500</v>
      </c>
      <c r="AA4528">
        <v>1790</v>
      </c>
      <c r="AB4528" t="s">
        <v>10641</v>
      </c>
    </row>
    <row r="4529" spans="26:28">
      <c r="Z4529">
        <v>501</v>
      </c>
      <c r="AA4529">
        <v>1791</v>
      </c>
      <c r="AB4529" t="s">
        <v>10642</v>
      </c>
    </row>
    <row r="4530" spans="26:28">
      <c r="Z4530">
        <v>502</v>
      </c>
      <c r="AA4530">
        <v>1792</v>
      </c>
      <c r="AB4530" t="s">
        <v>10643</v>
      </c>
    </row>
    <row r="4531" spans="26:28">
      <c r="Z4531">
        <v>503</v>
      </c>
      <c r="AA4531">
        <v>1793</v>
      </c>
      <c r="AB4531" t="s">
        <v>10644</v>
      </c>
    </row>
    <row r="4532" spans="26:28">
      <c r="Z4532">
        <v>504</v>
      </c>
      <c r="AA4532">
        <v>1794</v>
      </c>
      <c r="AB4532" t="s">
        <v>10645</v>
      </c>
    </row>
    <row r="4533" spans="26:28">
      <c r="Z4533">
        <v>505</v>
      </c>
      <c r="AA4533">
        <v>1795</v>
      </c>
      <c r="AB4533" t="s">
        <v>10646</v>
      </c>
    </row>
    <row r="4534" spans="26:28">
      <c r="Z4534">
        <v>506</v>
      </c>
      <c r="AA4534">
        <v>1796</v>
      </c>
      <c r="AB4534" t="s">
        <v>10647</v>
      </c>
    </row>
    <row r="4535" spans="26:28">
      <c r="Z4535">
        <v>507</v>
      </c>
      <c r="AA4535">
        <v>1797</v>
      </c>
      <c r="AB4535" t="s">
        <v>10648</v>
      </c>
    </row>
    <row r="4536" spans="26:28">
      <c r="Z4536">
        <v>508</v>
      </c>
      <c r="AA4536">
        <v>1798</v>
      </c>
      <c r="AB4536" t="s">
        <v>10649</v>
      </c>
    </row>
    <row r="4537" spans="26:28">
      <c r="Z4537">
        <v>509</v>
      </c>
      <c r="AA4537">
        <v>1799</v>
      </c>
      <c r="AB4537" t="s">
        <v>10650</v>
      </c>
    </row>
    <row r="4538" spans="26:28">
      <c r="Z4538">
        <v>510</v>
      </c>
      <c r="AA4538">
        <v>1800</v>
      </c>
      <c r="AB4538" t="s">
        <v>10651</v>
      </c>
    </row>
    <row r="4539" spans="26:28">
      <c r="Z4539">
        <v>511</v>
      </c>
      <c r="AA4539">
        <v>1801</v>
      </c>
      <c r="AB4539" t="s">
        <v>10652</v>
      </c>
    </row>
    <row r="4540" spans="26:28">
      <c r="Z4540">
        <v>512</v>
      </c>
      <c r="AA4540">
        <v>1802</v>
      </c>
      <c r="AB4540" t="s">
        <v>10653</v>
      </c>
    </row>
    <row r="4541" spans="26:28">
      <c r="Z4541">
        <v>513</v>
      </c>
      <c r="AA4541">
        <v>1803</v>
      </c>
      <c r="AB4541" t="s">
        <v>10654</v>
      </c>
    </row>
    <row r="4542" spans="26:28">
      <c r="Z4542">
        <v>514</v>
      </c>
      <c r="AA4542">
        <v>1804</v>
      </c>
      <c r="AB4542" t="s">
        <v>10655</v>
      </c>
    </row>
    <row r="4543" spans="26:28">
      <c r="Z4543">
        <v>515</v>
      </c>
      <c r="AA4543">
        <v>1805</v>
      </c>
      <c r="AB4543" t="s">
        <v>10656</v>
      </c>
    </row>
    <row r="4544" spans="26:28">
      <c r="Z4544">
        <v>516</v>
      </c>
      <c r="AA4544">
        <v>1806</v>
      </c>
      <c r="AB4544" t="s">
        <v>10657</v>
      </c>
    </row>
    <row r="4545" spans="26:28">
      <c r="Z4545">
        <v>517</v>
      </c>
      <c r="AA4545">
        <v>1807</v>
      </c>
      <c r="AB4545" t="s">
        <v>10658</v>
      </c>
    </row>
    <row r="4546" spans="26:28">
      <c r="Z4546">
        <v>518</v>
      </c>
      <c r="AA4546">
        <v>1808</v>
      </c>
      <c r="AB4546" t="s">
        <v>10659</v>
      </c>
    </row>
    <row r="4547" spans="26:28">
      <c r="Z4547">
        <v>519</v>
      </c>
      <c r="AA4547">
        <v>1809</v>
      </c>
      <c r="AB4547" t="s">
        <v>10660</v>
      </c>
    </row>
    <row r="4548" spans="26:28">
      <c r="Z4548">
        <v>520</v>
      </c>
      <c r="AA4548">
        <v>1810</v>
      </c>
      <c r="AB4548" t="s">
        <v>10661</v>
      </c>
    </row>
    <row r="4549" spans="26:28">
      <c r="Z4549">
        <v>521</v>
      </c>
      <c r="AA4549">
        <v>1811</v>
      </c>
      <c r="AB4549" t="s">
        <v>10662</v>
      </c>
    </row>
    <row r="4550" spans="26:28">
      <c r="Z4550">
        <v>522</v>
      </c>
      <c r="AA4550">
        <v>1812</v>
      </c>
      <c r="AB4550" t="s">
        <v>10663</v>
      </c>
    </row>
    <row r="4551" spans="26:28">
      <c r="Z4551">
        <v>523</v>
      </c>
      <c r="AA4551">
        <v>1813</v>
      </c>
      <c r="AB4551" t="s">
        <v>10664</v>
      </c>
    </row>
    <row r="4552" spans="26:28">
      <c r="Z4552">
        <v>524</v>
      </c>
      <c r="AA4552">
        <v>1814</v>
      </c>
      <c r="AB4552" t="s">
        <v>10665</v>
      </c>
    </row>
    <row r="4553" spans="26:28">
      <c r="Z4553">
        <v>525</v>
      </c>
      <c r="AA4553">
        <v>1815</v>
      </c>
      <c r="AB4553" t="s">
        <v>10666</v>
      </c>
    </row>
    <row r="4554" spans="26:28">
      <c r="Z4554">
        <v>526</v>
      </c>
      <c r="AA4554">
        <v>1816</v>
      </c>
      <c r="AB4554" t="s">
        <v>10667</v>
      </c>
    </row>
    <row r="4555" spans="26:28">
      <c r="Z4555">
        <v>527</v>
      </c>
      <c r="AA4555">
        <v>1817</v>
      </c>
      <c r="AB4555" t="s">
        <v>10668</v>
      </c>
    </row>
    <row r="4556" spans="26:28">
      <c r="Z4556">
        <v>528</v>
      </c>
      <c r="AA4556">
        <v>1818</v>
      </c>
      <c r="AB4556" t="s">
        <v>10669</v>
      </c>
    </row>
    <row r="4557" spans="26:28">
      <c r="Z4557">
        <v>529</v>
      </c>
      <c r="AA4557">
        <v>1819</v>
      </c>
      <c r="AB4557" t="s">
        <v>10670</v>
      </c>
    </row>
    <row r="4558" spans="26:28">
      <c r="Z4558">
        <v>530</v>
      </c>
      <c r="AA4558">
        <v>1820</v>
      </c>
      <c r="AB4558" t="s">
        <v>10671</v>
      </c>
    </row>
    <row r="4559" spans="26:28">
      <c r="Z4559">
        <v>531</v>
      </c>
      <c r="AA4559">
        <v>1821</v>
      </c>
      <c r="AB4559" t="s">
        <v>10672</v>
      </c>
    </row>
    <row r="4560" spans="26:28">
      <c r="Z4560">
        <v>532</v>
      </c>
      <c r="AA4560">
        <v>1822</v>
      </c>
      <c r="AB4560" t="s">
        <v>10673</v>
      </c>
    </row>
    <row r="4561" spans="26:28">
      <c r="Z4561">
        <v>533</v>
      </c>
      <c r="AA4561">
        <v>1823</v>
      </c>
      <c r="AB4561" t="s">
        <v>10674</v>
      </c>
    </row>
    <row r="4562" spans="26:28">
      <c r="Z4562">
        <v>534</v>
      </c>
      <c r="AA4562">
        <v>1824</v>
      </c>
      <c r="AB4562" t="s">
        <v>10675</v>
      </c>
    </row>
    <row r="4563" spans="26:28">
      <c r="Z4563">
        <v>535</v>
      </c>
      <c r="AA4563">
        <v>1825</v>
      </c>
      <c r="AB4563" t="s">
        <v>10676</v>
      </c>
    </row>
    <row r="4564" spans="26:28">
      <c r="Z4564">
        <v>536</v>
      </c>
      <c r="AA4564">
        <v>1826</v>
      </c>
      <c r="AB4564" t="s">
        <v>10677</v>
      </c>
    </row>
    <row r="4565" spans="26:28">
      <c r="Z4565">
        <v>537</v>
      </c>
      <c r="AA4565">
        <v>1827</v>
      </c>
      <c r="AB4565" t="s">
        <v>10678</v>
      </c>
    </row>
    <row r="4566" spans="26:28">
      <c r="Z4566">
        <v>538</v>
      </c>
      <c r="AA4566">
        <v>1828</v>
      </c>
      <c r="AB4566" t="s">
        <v>10679</v>
      </c>
    </row>
    <row r="4567" spans="26:28">
      <c r="Z4567">
        <v>539</v>
      </c>
      <c r="AA4567">
        <v>1829</v>
      </c>
      <c r="AB4567" t="s">
        <v>10680</v>
      </c>
    </row>
    <row r="4568" spans="26:28">
      <c r="Z4568">
        <v>540</v>
      </c>
      <c r="AA4568">
        <v>1830</v>
      </c>
      <c r="AB4568" t="s">
        <v>10681</v>
      </c>
    </row>
    <row r="4569" spans="26:28">
      <c r="Z4569">
        <v>541</v>
      </c>
      <c r="AA4569">
        <v>1831</v>
      </c>
      <c r="AB4569" t="s">
        <v>10682</v>
      </c>
    </row>
    <row r="4570" spans="26:28">
      <c r="Z4570">
        <v>542</v>
      </c>
      <c r="AA4570">
        <v>1832</v>
      </c>
      <c r="AB4570" t="s">
        <v>10683</v>
      </c>
    </row>
    <row r="4571" spans="26:28">
      <c r="Z4571">
        <v>543</v>
      </c>
      <c r="AA4571">
        <v>1833</v>
      </c>
      <c r="AB4571" t="s">
        <v>10684</v>
      </c>
    </row>
    <row r="4572" spans="26:28">
      <c r="Z4572">
        <v>544</v>
      </c>
      <c r="AA4572">
        <v>1834</v>
      </c>
      <c r="AB4572" t="s">
        <v>10685</v>
      </c>
    </row>
    <row r="4573" spans="26:28">
      <c r="Z4573">
        <v>545</v>
      </c>
      <c r="AA4573">
        <v>1835</v>
      </c>
      <c r="AB4573" t="s">
        <v>10686</v>
      </c>
    </row>
    <row r="4574" spans="26:28">
      <c r="Z4574">
        <v>546</v>
      </c>
      <c r="AA4574">
        <v>1836</v>
      </c>
      <c r="AB4574" t="s">
        <v>10687</v>
      </c>
    </row>
    <row r="4575" spans="26:28">
      <c r="Z4575">
        <v>547</v>
      </c>
      <c r="AA4575">
        <v>1837</v>
      </c>
      <c r="AB4575" t="s">
        <v>10688</v>
      </c>
    </row>
    <row r="4576" spans="26:28">
      <c r="Z4576">
        <v>548</v>
      </c>
      <c r="AA4576">
        <v>1838</v>
      </c>
      <c r="AB4576" t="s">
        <v>10689</v>
      </c>
    </row>
    <row r="4577" spans="26:28">
      <c r="Z4577">
        <v>549</v>
      </c>
      <c r="AA4577">
        <v>1839</v>
      </c>
      <c r="AB4577" t="s">
        <v>10690</v>
      </c>
    </row>
    <row r="4578" spans="26:28">
      <c r="Z4578">
        <v>550</v>
      </c>
      <c r="AA4578">
        <v>1840</v>
      </c>
      <c r="AB4578" t="s">
        <v>10691</v>
      </c>
    </row>
    <row r="4579" spans="26:28">
      <c r="Z4579">
        <v>551</v>
      </c>
      <c r="AA4579">
        <v>1841</v>
      </c>
      <c r="AB4579" t="s">
        <v>10692</v>
      </c>
    </row>
    <row r="4580" spans="26:28">
      <c r="Z4580">
        <v>552</v>
      </c>
      <c r="AA4580">
        <v>1842</v>
      </c>
      <c r="AB4580" t="s">
        <v>10693</v>
      </c>
    </row>
    <row r="4581" spans="26:28">
      <c r="Z4581">
        <v>553</v>
      </c>
      <c r="AA4581">
        <v>1843</v>
      </c>
      <c r="AB4581" t="s">
        <v>10694</v>
      </c>
    </row>
    <row r="4582" spans="26:28">
      <c r="Z4582">
        <v>554</v>
      </c>
      <c r="AA4582">
        <v>1844</v>
      </c>
      <c r="AB4582" t="s">
        <v>10695</v>
      </c>
    </row>
    <row r="4583" spans="26:28">
      <c r="Z4583">
        <v>555</v>
      </c>
      <c r="AA4583">
        <v>1845</v>
      </c>
      <c r="AB4583" t="s">
        <v>10696</v>
      </c>
    </row>
    <row r="4584" spans="26:28">
      <c r="Z4584">
        <v>556</v>
      </c>
      <c r="AA4584">
        <v>1846</v>
      </c>
      <c r="AB4584" t="s">
        <v>10697</v>
      </c>
    </row>
    <row r="4585" spans="26:28">
      <c r="Z4585">
        <v>557</v>
      </c>
      <c r="AA4585">
        <v>1847</v>
      </c>
      <c r="AB4585" t="s">
        <v>10698</v>
      </c>
    </row>
    <row r="4586" spans="26:28">
      <c r="Z4586">
        <v>558</v>
      </c>
      <c r="AA4586">
        <v>1848</v>
      </c>
      <c r="AB4586" t="s">
        <v>10699</v>
      </c>
    </row>
    <row r="4587" spans="26:28">
      <c r="Z4587">
        <v>559</v>
      </c>
      <c r="AA4587">
        <v>1849</v>
      </c>
      <c r="AB4587" t="s">
        <v>10700</v>
      </c>
    </row>
    <row r="4588" spans="26:28">
      <c r="Z4588">
        <v>560</v>
      </c>
      <c r="AA4588">
        <v>1850</v>
      </c>
      <c r="AB4588" t="s">
        <v>10701</v>
      </c>
    </row>
    <row r="4589" spans="26:28">
      <c r="Z4589">
        <v>561</v>
      </c>
      <c r="AA4589">
        <v>1851</v>
      </c>
      <c r="AB4589" t="s">
        <v>10702</v>
      </c>
    </row>
    <row r="4590" spans="26:28">
      <c r="Z4590">
        <v>562</v>
      </c>
      <c r="AA4590">
        <v>1852</v>
      </c>
      <c r="AB4590" t="s">
        <v>10703</v>
      </c>
    </row>
    <row r="4591" spans="26:28">
      <c r="Z4591">
        <v>563</v>
      </c>
      <c r="AA4591">
        <v>1853</v>
      </c>
      <c r="AB4591" t="s">
        <v>10704</v>
      </c>
    </row>
    <row r="4592" spans="26:28">
      <c r="Z4592">
        <v>564</v>
      </c>
      <c r="AA4592">
        <v>1854</v>
      </c>
      <c r="AB4592" t="s">
        <v>10705</v>
      </c>
    </row>
    <row r="4593" spans="26:28">
      <c r="Z4593">
        <v>565</v>
      </c>
      <c r="AA4593">
        <v>1855</v>
      </c>
      <c r="AB4593" t="s">
        <v>10706</v>
      </c>
    </row>
    <row r="4594" spans="26:28">
      <c r="Z4594">
        <v>566</v>
      </c>
      <c r="AA4594">
        <v>1856</v>
      </c>
      <c r="AB4594" t="s">
        <v>10707</v>
      </c>
    </row>
    <row r="4595" spans="26:28">
      <c r="Z4595">
        <v>567</v>
      </c>
      <c r="AA4595">
        <v>1857</v>
      </c>
      <c r="AB4595" t="s">
        <v>10708</v>
      </c>
    </row>
    <row r="4596" spans="26:28">
      <c r="Z4596">
        <v>568</v>
      </c>
      <c r="AA4596">
        <v>1858</v>
      </c>
      <c r="AB4596" t="s">
        <v>10709</v>
      </c>
    </row>
    <row r="4597" spans="26:28">
      <c r="Z4597">
        <v>569</v>
      </c>
      <c r="AA4597">
        <v>1859</v>
      </c>
      <c r="AB4597" t="s">
        <v>10710</v>
      </c>
    </row>
    <row r="4598" spans="26:28">
      <c r="Z4598">
        <v>570</v>
      </c>
      <c r="AA4598">
        <v>1860</v>
      </c>
      <c r="AB4598" t="s">
        <v>10711</v>
      </c>
    </row>
    <row r="4599" spans="26:28">
      <c r="Z4599">
        <v>571</v>
      </c>
      <c r="AA4599">
        <v>1861</v>
      </c>
      <c r="AB4599" t="s">
        <v>10712</v>
      </c>
    </row>
    <row r="4600" spans="26:28">
      <c r="Z4600">
        <v>572</v>
      </c>
      <c r="AA4600">
        <v>1862</v>
      </c>
      <c r="AB4600" t="s">
        <v>10713</v>
      </c>
    </row>
    <row r="4601" spans="26:28">
      <c r="Z4601">
        <v>573</v>
      </c>
      <c r="AA4601">
        <v>1863</v>
      </c>
      <c r="AB4601" t="s">
        <v>10714</v>
      </c>
    </row>
    <row r="4602" spans="26:28">
      <c r="Z4602">
        <v>574</v>
      </c>
      <c r="AA4602">
        <v>1864</v>
      </c>
      <c r="AB4602" t="s">
        <v>10715</v>
      </c>
    </row>
    <row r="4603" spans="26:28">
      <c r="Z4603">
        <v>575</v>
      </c>
      <c r="AA4603">
        <v>1865</v>
      </c>
      <c r="AB4603" t="s">
        <v>10716</v>
      </c>
    </row>
    <row r="4604" spans="26:28">
      <c r="Z4604">
        <v>576</v>
      </c>
      <c r="AA4604">
        <v>1866</v>
      </c>
      <c r="AB4604" t="s">
        <v>10717</v>
      </c>
    </row>
    <row r="4605" spans="26:28">
      <c r="Z4605">
        <v>577</v>
      </c>
      <c r="AA4605">
        <v>1867</v>
      </c>
      <c r="AB4605" t="s">
        <v>10718</v>
      </c>
    </row>
    <row r="4606" spans="26:28">
      <c r="Z4606">
        <v>578</v>
      </c>
      <c r="AA4606">
        <v>1868</v>
      </c>
      <c r="AB4606" t="s">
        <v>10719</v>
      </c>
    </row>
    <row r="4607" spans="26:28">
      <c r="Z4607">
        <v>579</v>
      </c>
      <c r="AA4607">
        <v>1869</v>
      </c>
      <c r="AB4607" t="s">
        <v>10720</v>
      </c>
    </row>
    <row r="4608" spans="26:28">
      <c r="Z4608">
        <v>580</v>
      </c>
      <c r="AA4608">
        <v>1870</v>
      </c>
      <c r="AB4608" t="s">
        <v>10721</v>
      </c>
    </row>
    <row r="4609" spans="26:28">
      <c r="Z4609">
        <v>581</v>
      </c>
      <c r="AA4609">
        <v>1871</v>
      </c>
      <c r="AB4609" t="s">
        <v>10722</v>
      </c>
    </row>
    <row r="4610" spans="26:28">
      <c r="Z4610">
        <v>582</v>
      </c>
      <c r="AA4610">
        <v>1872</v>
      </c>
      <c r="AB4610" t="s">
        <v>10723</v>
      </c>
    </row>
    <row r="4611" spans="26:28">
      <c r="Z4611">
        <v>583</v>
      </c>
      <c r="AA4611">
        <v>1873</v>
      </c>
      <c r="AB4611" t="s">
        <v>10724</v>
      </c>
    </row>
    <row r="4612" spans="26:28">
      <c r="Z4612">
        <v>584</v>
      </c>
      <c r="AA4612">
        <v>1874</v>
      </c>
      <c r="AB4612" t="s">
        <v>10725</v>
      </c>
    </row>
    <row r="4613" spans="26:28">
      <c r="Z4613">
        <v>585</v>
      </c>
      <c r="AA4613">
        <v>1875</v>
      </c>
      <c r="AB4613" t="s">
        <v>10726</v>
      </c>
    </row>
    <row r="4614" spans="26:28">
      <c r="Z4614">
        <v>586</v>
      </c>
      <c r="AA4614">
        <v>1876</v>
      </c>
      <c r="AB4614" t="s">
        <v>10727</v>
      </c>
    </row>
    <row r="4615" spans="26:28">
      <c r="Z4615">
        <v>587</v>
      </c>
      <c r="AA4615">
        <v>1877</v>
      </c>
      <c r="AB4615" t="s">
        <v>10728</v>
      </c>
    </row>
    <row r="4616" spans="26:28">
      <c r="Z4616">
        <v>588</v>
      </c>
      <c r="AA4616">
        <v>1878</v>
      </c>
      <c r="AB4616" t="s">
        <v>10729</v>
      </c>
    </row>
    <row r="4617" spans="26:28">
      <c r="Z4617">
        <v>589</v>
      </c>
      <c r="AA4617">
        <v>1879</v>
      </c>
      <c r="AB4617" t="s">
        <v>10730</v>
      </c>
    </row>
    <row r="4618" spans="26:28">
      <c r="Z4618">
        <v>590</v>
      </c>
      <c r="AA4618">
        <v>1880</v>
      </c>
      <c r="AB4618" t="s">
        <v>10731</v>
      </c>
    </row>
    <row r="4619" spans="26:28">
      <c r="Z4619">
        <v>591</v>
      </c>
      <c r="AA4619">
        <v>1881</v>
      </c>
      <c r="AB4619" t="s">
        <v>10732</v>
      </c>
    </row>
    <row r="4620" spans="26:28">
      <c r="Z4620">
        <v>592</v>
      </c>
      <c r="AA4620">
        <v>1882</v>
      </c>
      <c r="AB4620" t="s">
        <v>10733</v>
      </c>
    </row>
    <row r="4621" spans="26:28">
      <c r="Z4621">
        <v>593</v>
      </c>
      <c r="AA4621">
        <v>1883</v>
      </c>
      <c r="AB4621" t="s">
        <v>10734</v>
      </c>
    </row>
    <row r="4622" spans="26:28">
      <c r="Z4622">
        <v>594</v>
      </c>
      <c r="AA4622">
        <v>1884</v>
      </c>
      <c r="AB4622" t="s">
        <v>10735</v>
      </c>
    </row>
    <row r="4623" spans="26:28">
      <c r="Z4623">
        <v>595</v>
      </c>
      <c r="AA4623">
        <v>1885</v>
      </c>
      <c r="AB4623" t="s">
        <v>10736</v>
      </c>
    </row>
    <row r="4624" spans="26:28">
      <c r="Z4624">
        <v>596</v>
      </c>
      <c r="AA4624">
        <v>1886</v>
      </c>
      <c r="AB4624" t="s">
        <v>10737</v>
      </c>
    </row>
    <row r="4625" spans="26:28">
      <c r="Z4625">
        <v>597</v>
      </c>
      <c r="AA4625">
        <v>1887</v>
      </c>
      <c r="AB4625" t="s">
        <v>10738</v>
      </c>
    </row>
    <row r="4626" spans="26:28">
      <c r="Z4626">
        <v>598</v>
      </c>
      <c r="AA4626">
        <v>1888</v>
      </c>
      <c r="AB4626" t="s">
        <v>10739</v>
      </c>
    </row>
    <row r="4627" spans="26:28">
      <c r="Z4627">
        <v>599</v>
      </c>
      <c r="AA4627">
        <v>1889</v>
      </c>
      <c r="AB4627" t="s">
        <v>10740</v>
      </c>
    </row>
    <row r="4628" spans="26:28">
      <c r="Z4628">
        <v>600</v>
      </c>
      <c r="AA4628">
        <v>1890</v>
      </c>
      <c r="AB4628" t="s">
        <v>10741</v>
      </c>
    </row>
    <row r="4629" spans="26:28">
      <c r="Z4629">
        <v>601</v>
      </c>
      <c r="AA4629">
        <v>1891</v>
      </c>
      <c r="AB4629" t="s">
        <v>10742</v>
      </c>
    </row>
    <row r="4630" spans="26:28">
      <c r="Z4630">
        <v>602</v>
      </c>
      <c r="AA4630">
        <v>1892</v>
      </c>
      <c r="AB4630" t="s">
        <v>10743</v>
      </c>
    </row>
    <row r="4631" spans="26:28">
      <c r="Z4631">
        <v>603</v>
      </c>
      <c r="AA4631">
        <v>1893</v>
      </c>
      <c r="AB4631" t="s">
        <v>10744</v>
      </c>
    </row>
    <row r="4632" spans="26:28">
      <c r="Z4632">
        <v>604</v>
      </c>
      <c r="AA4632">
        <v>1894</v>
      </c>
      <c r="AB4632" t="s">
        <v>10745</v>
      </c>
    </row>
    <row r="4633" spans="26:28">
      <c r="Z4633">
        <v>605</v>
      </c>
      <c r="AA4633">
        <v>1895</v>
      </c>
      <c r="AB4633" t="s">
        <v>10746</v>
      </c>
    </row>
    <row r="4634" spans="26:28">
      <c r="Z4634">
        <v>606</v>
      </c>
      <c r="AA4634">
        <v>1896</v>
      </c>
      <c r="AB4634" t="s">
        <v>10747</v>
      </c>
    </row>
    <row r="4635" spans="26:28">
      <c r="Z4635">
        <v>607</v>
      </c>
      <c r="AA4635">
        <v>1897</v>
      </c>
      <c r="AB4635" t="s">
        <v>10748</v>
      </c>
    </row>
    <row r="4636" spans="26:28">
      <c r="Z4636">
        <v>608</v>
      </c>
      <c r="AA4636">
        <v>1898</v>
      </c>
      <c r="AB4636" t="s">
        <v>10749</v>
      </c>
    </row>
    <row r="4637" spans="26:28">
      <c r="Z4637">
        <v>609</v>
      </c>
      <c r="AA4637">
        <v>1899</v>
      </c>
      <c r="AB4637" t="s">
        <v>10750</v>
      </c>
    </row>
    <row r="4638" spans="26:28">
      <c r="Z4638">
        <v>610</v>
      </c>
      <c r="AA4638">
        <v>1900</v>
      </c>
      <c r="AB4638" t="s">
        <v>10751</v>
      </c>
    </row>
    <row r="4639" spans="26:28">
      <c r="Z4639">
        <v>611</v>
      </c>
      <c r="AA4639">
        <v>1901</v>
      </c>
      <c r="AB4639" t="s">
        <v>10752</v>
      </c>
    </row>
    <row r="4640" spans="26:28">
      <c r="Z4640">
        <v>612</v>
      </c>
      <c r="AA4640">
        <v>1902</v>
      </c>
      <c r="AB4640" t="s">
        <v>10753</v>
      </c>
    </row>
    <row r="4641" spans="26:28">
      <c r="Z4641">
        <v>613</v>
      </c>
      <c r="AA4641">
        <v>1903</v>
      </c>
      <c r="AB4641" t="s">
        <v>10754</v>
      </c>
    </row>
    <row r="4642" spans="26:28">
      <c r="Z4642">
        <v>614</v>
      </c>
      <c r="AA4642">
        <v>1904</v>
      </c>
      <c r="AB4642" t="s">
        <v>10755</v>
      </c>
    </row>
    <row r="4643" spans="26:28">
      <c r="Z4643">
        <v>615</v>
      </c>
      <c r="AA4643">
        <v>1905</v>
      </c>
      <c r="AB4643" t="s">
        <v>10756</v>
      </c>
    </row>
    <row r="4644" spans="26:28">
      <c r="Z4644">
        <v>616</v>
      </c>
      <c r="AA4644">
        <v>1906</v>
      </c>
      <c r="AB4644" t="s">
        <v>10757</v>
      </c>
    </row>
    <row r="4645" spans="26:28">
      <c r="Z4645">
        <v>617</v>
      </c>
      <c r="AA4645">
        <v>1907</v>
      </c>
      <c r="AB4645" t="s">
        <v>10758</v>
      </c>
    </row>
    <row r="4646" spans="26:28">
      <c r="Z4646">
        <v>618</v>
      </c>
      <c r="AA4646">
        <v>1908</v>
      </c>
      <c r="AB4646" t="s">
        <v>10759</v>
      </c>
    </row>
    <row r="4647" spans="26:28">
      <c r="Z4647">
        <v>619</v>
      </c>
      <c r="AA4647">
        <v>1909</v>
      </c>
      <c r="AB4647" t="s">
        <v>10760</v>
      </c>
    </row>
    <row r="4648" spans="26:28">
      <c r="Z4648">
        <v>620</v>
      </c>
      <c r="AA4648">
        <v>1910</v>
      </c>
      <c r="AB4648" t="s">
        <v>10761</v>
      </c>
    </row>
    <row r="4649" spans="26:28">
      <c r="Z4649">
        <v>621</v>
      </c>
      <c r="AA4649">
        <v>1911</v>
      </c>
      <c r="AB4649" t="s">
        <v>10762</v>
      </c>
    </row>
    <row r="4650" spans="26:28">
      <c r="Z4650">
        <v>622</v>
      </c>
      <c r="AA4650">
        <v>1912</v>
      </c>
      <c r="AB4650" t="s">
        <v>10763</v>
      </c>
    </row>
    <row r="4651" spans="26:28">
      <c r="Z4651">
        <v>623</v>
      </c>
      <c r="AA4651">
        <v>1913</v>
      </c>
      <c r="AB4651" t="s">
        <v>10764</v>
      </c>
    </row>
    <row r="4652" spans="26:28">
      <c r="Z4652">
        <v>624</v>
      </c>
      <c r="AA4652">
        <v>1914</v>
      </c>
      <c r="AB4652" t="s">
        <v>10765</v>
      </c>
    </row>
    <row r="4653" spans="26:28">
      <c r="Z4653">
        <v>625</v>
      </c>
      <c r="AA4653">
        <v>1915</v>
      </c>
      <c r="AB4653" t="s">
        <v>10766</v>
      </c>
    </row>
    <row r="4654" spans="26:28">
      <c r="Z4654">
        <v>626</v>
      </c>
      <c r="AA4654">
        <v>1916</v>
      </c>
      <c r="AB4654" t="s">
        <v>10767</v>
      </c>
    </row>
    <row r="4655" spans="26:28">
      <c r="Z4655">
        <v>627</v>
      </c>
      <c r="AA4655">
        <v>1917</v>
      </c>
      <c r="AB4655" t="s">
        <v>10768</v>
      </c>
    </row>
    <row r="4656" spans="26:28">
      <c r="Z4656">
        <v>628</v>
      </c>
      <c r="AA4656">
        <v>1918</v>
      </c>
      <c r="AB4656" t="s">
        <v>10769</v>
      </c>
    </row>
    <row r="4657" spans="26:28">
      <c r="Z4657">
        <v>629</v>
      </c>
      <c r="AA4657">
        <v>1919</v>
      </c>
      <c r="AB4657" t="s">
        <v>10770</v>
      </c>
    </row>
    <row r="4658" spans="26:28">
      <c r="Z4658">
        <v>630</v>
      </c>
      <c r="AA4658">
        <v>1920</v>
      </c>
      <c r="AB4658" t="s">
        <v>10771</v>
      </c>
    </row>
    <row r="4659" spans="26:28">
      <c r="Z4659">
        <v>631</v>
      </c>
      <c r="AA4659">
        <v>1921</v>
      </c>
      <c r="AB4659" t="s">
        <v>10772</v>
      </c>
    </row>
    <row r="4660" spans="26:28">
      <c r="Z4660">
        <v>632</v>
      </c>
      <c r="AA4660">
        <v>1922</v>
      </c>
      <c r="AB4660" t="s">
        <v>10773</v>
      </c>
    </row>
    <row r="4661" spans="26:28">
      <c r="Z4661">
        <v>633</v>
      </c>
      <c r="AA4661">
        <v>1923</v>
      </c>
      <c r="AB4661" t="s">
        <v>10774</v>
      </c>
    </row>
    <row r="4662" spans="26:28">
      <c r="Z4662">
        <v>634</v>
      </c>
      <c r="AA4662">
        <v>1924</v>
      </c>
      <c r="AB4662" t="s">
        <v>10775</v>
      </c>
    </row>
    <row r="4663" spans="26:28">
      <c r="Z4663">
        <v>635</v>
      </c>
      <c r="AA4663">
        <v>1925</v>
      </c>
      <c r="AB4663" t="s">
        <v>10776</v>
      </c>
    </row>
    <row r="4664" spans="26:28">
      <c r="Z4664">
        <v>636</v>
      </c>
      <c r="AA4664">
        <v>1926</v>
      </c>
      <c r="AB4664" t="s">
        <v>10777</v>
      </c>
    </row>
    <row r="4665" spans="26:28">
      <c r="Z4665">
        <v>637</v>
      </c>
      <c r="AA4665">
        <v>1927</v>
      </c>
      <c r="AB4665" t="s">
        <v>10778</v>
      </c>
    </row>
    <row r="4666" spans="26:28">
      <c r="Z4666">
        <v>638</v>
      </c>
      <c r="AA4666">
        <v>1928</v>
      </c>
      <c r="AB4666" t="s">
        <v>10779</v>
      </c>
    </row>
    <row r="4667" spans="26:28">
      <c r="Z4667">
        <v>639</v>
      </c>
      <c r="AA4667">
        <v>1929</v>
      </c>
      <c r="AB4667" t="s">
        <v>10780</v>
      </c>
    </row>
    <row r="4668" spans="26:28">
      <c r="Z4668">
        <v>640</v>
      </c>
      <c r="AA4668">
        <v>1930</v>
      </c>
      <c r="AB4668" t="s">
        <v>10781</v>
      </c>
    </row>
    <row r="4669" spans="26:28">
      <c r="Z4669">
        <v>641</v>
      </c>
      <c r="AA4669">
        <v>1931</v>
      </c>
      <c r="AB4669" t="s">
        <v>10782</v>
      </c>
    </row>
    <row r="4670" spans="26:28">
      <c r="Z4670">
        <v>642</v>
      </c>
      <c r="AA4670">
        <v>1932</v>
      </c>
      <c r="AB4670" t="s">
        <v>10783</v>
      </c>
    </row>
    <row r="4671" spans="26:28">
      <c r="Z4671">
        <v>643</v>
      </c>
      <c r="AA4671">
        <v>1933</v>
      </c>
      <c r="AB4671" t="s">
        <v>10784</v>
      </c>
    </row>
    <row r="4672" spans="26:28">
      <c r="Z4672">
        <v>644</v>
      </c>
      <c r="AA4672">
        <v>1934</v>
      </c>
      <c r="AB4672" t="s">
        <v>10785</v>
      </c>
    </row>
    <row r="4673" spans="26:28">
      <c r="Z4673">
        <v>645</v>
      </c>
      <c r="AA4673">
        <v>1935</v>
      </c>
      <c r="AB4673" t="s">
        <v>10786</v>
      </c>
    </row>
    <row r="4674" spans="26:28">
      <c r="Z4674">
        <v>646</v>
      </c>
      <c r="AA4674">
        <v>1936</v>
      </c>
      <c r="AB4674" t="s">
        <v>10787</v>
      </c>
    </row>
    <row r="4675" spans="26:28">
      <c r="Z4675">
        <v>647</v>
      </c>
      <c r="AA4675">
        <v>1937</v>
      </c>
      <c r="AB4675" t="s">
        <v>10788</v>
      </c>
    </row>
    <row r="4676" spans="26:28">
      <c r="Z4676">
        <v>648</v>
      </c>
      <c r="AA4676">
        <v>1938</v>
      </c>
      <c r="AB4676" t="s">
        <v>10789</v>
      </c>
    </row>
    <row r="4677" spans="26:28">
      <c r="Z4677">
        <v>649</v>
      </c>
      <c r="AA4677">
        <v>1939</v>
      </c>
      <c r="AB4677" t="s">
        <v>10790</v>
      </c>
    </row>
    <row r="4678" spans="26:28">
      <c r="Z4678">
        <v>650</v>
      </c>
      <c r="AA4678">
        <v>1940</v>
      </c>
      <c r="AB4678" t="s">
        <v>10791</v>
      </c>
    </row>
    <row r="4679" spans="26:28">
      <c r="Z4679">
        <v>651</v>
      </c>
      <c r="AA4679">
        <v>1941</v>
      </c>
      <c r="AB4679" t="s">
        <v>10792</v>
      </c>
    </row>
    <row r="4680" spans="26:28">
      <c r="Z4680">
        <v>652</v>
      </c>
      <c r="AA4680">
        <v>1942</v>
      </c>
      <c r="AB4680" t="s">
        <v>10793</v>
      </c>
    </row>
    <row r="4681" spans="26:28">
      <c r="Z4681">
        <v>653</v>
      </c>
      <c r="AA4681">
        <v>1943</v>
      </c>
      <c r="AB4681" t="s">
        <v>10794</v>
      </c>
    </row>
    <row r="4682" spans="26:28">
      <c r="Z4682">
        <v>654</v>
      </c>
      <c r="AA4682">
        <v>1944</v>
      </c>
      <c r="AB4682" t="s">
        <v>10795</v>
      </c>
    </row>
    <row r="4683" spans="26:28">
      <c r="Z4683">
        <v>655</v>
      </c>
      <c r="AA4683">
        <v>1945</v>
      </c>
      <c r="AB4683" t="s">
        <v>10796</v>
      </c>
    </row>
    <row r="4684" spans="26:28">
      <c r="Z4684">
        <v>656</v>
      </c>
      <c r="AA4684">
        <v>1946</v>
      </c>
      <c r="AB4684" t="s">
        <v>10797</v>
      </c>
    </row>
    <row r="4685" spans="26:28">
      <c r="Z4685">
        <v>657</v>
      </c>
      <c r="AA4685">
        <v>1947</v>
      </c>
      <c r="AB4685" t="s">
        <v>10798</v>
      </c>
    </row>
    <row r="4686" spans="26:28">
      <c r="Z4686">
        <v>658</v>
      </c>
      <c r="AA4686">
        <v>1948</v>
      </c>
      <c r="AB4686" t="s">
        <v>10799</v>
      </c>
    </row>
    <row r="4687" spans="26:28">
      <c r="Z4687">
        <v>659</v>
      </c>
      <c r="AA4687">
        <v>1949</v>
      </c>
      <c r="AB4687" t="s">
        <v>10800</v>
      </c>
    </row>
    <row r="4688" spans="26:28">
      <c r="Z4688">
        <v>660</v>
      </c>
      <c r="AA4688">
        <v>1950</v>
      </c>
      <c r="AB4688" t="s">
        <v>10801</v>
      </c>
    </row>
    <row r="4689" spans="26:28">
      <c r="Z4689">
        <v>661</v>
      </c>
      <c r="AA4689">
        <v>1951</v>
      </c>
      <c r="AB4689" t="s">
        <v>10802</v>
      </c>
    </row>
    <row r="4690" spans="26:28">
      <c r="Z4690">
        <v>662</v>
      </c>
      <c r="AA4690">
        <v>1952</v>
      </c>
      <c r="AB4690" t="s">
        <v>10803</v>
      </c>
    </row>
    <row r="4691" spans="26:28">
      <c r="Z4691">
        <v>663</v>
      </c>
      <c r="AA4691">
        <v>1953</v>
      </c>
      <c r="AB4691" t="s">
        <v>10804</v>
      </c>
    </row>
    <row r="4692" spans="26:28">
      <c r="Z4692">
        <v>664</v>
      </c>
      <c r="AA4692">
        <v>1954</v>
      </c>
      <c r="AB4692" t="s">
        <v>10805</v>
      </c>
    </row>
    <row r="4693" spans="26:28">
      <c r="Z4693">
        <v>665</v>
      </c>
      <c r="AA4693">
        <v>1955</v>
      </c>
      <c r="AB4693" t="s">
        <v>10806</v>
      </c>
    </row>
    <row r="4694" spans="26:28">
      <c r="Z4694">
        <v>666</v>
      </c>
      <c r="AA4694">
        <v>1956</v>
      </c>
      <c r="AB4694" t="s">
        <v>10807</v>
      </c>
    </row>
    <row r="4695" spans="26:28">
      <c r="Z4695">
        <v>667</v>
      </c>
      <c r="AA4695">
        <v>1957</v>
      </c>
      <c r="AB4695" t="s">
        <v>10808</v>
      </c>
    </row>
    <row r="4696" spans="26:28">
      <c r="Z4696">
        <v>668</v>
      </c>
      <c r="AA4696">
        <v>1958</v>
      </c>
      <c r="AB4696" t="s">
        <v>10809</v>
      </c>
    </row>
    <row r="4697" spans="26:28">
      <c r="Z4697">
        <v>669</v>
      </c>
      <c r="AA4697">
        <v>1959</v>
      </c>
      <c r="AB4697" t="s">
        <v>10810</v>
      </c>
    </row>
    <row r="4698" spans="26:28">
      <c r="Z4698">
        <v>670</v>
      </c>
      <c r="AA4698">
        <v>1960</v>
      </c>
      <c r="AB4698" t="s">
        <v>10811</v>
      </c>
    </row>
    <row r="4699" spans="26:28">
      <c r="Z4699">
        <v>671</v>
      </c>
      <c r="AA4699">
        <v>1961</v>
      </c>
      <c r="AB4699" t="s">
        <v>10812</v>
      </c>
    </row>
    <row r="4700" spans="26:28">
      <c r="Z4700">
        <v>672</v>
      </c>
      <c r="AA4700">
        <v>1962</v>
      </c>
      <c r="AB4700" t="s">
        <v>10813</v>
      </c>
    </row>
    <row r="4701" spans="26:28">
      <c r="Z4701">
        <v>673</v>
      </c>
      <c r="AA4701">
        <v>1963</v>
      </c>
      <c r="AB4701" t="s">
        <v>10814</v>
      </c>
    </row>
    <row r="4702" spans="26:28">
      <c r="Z4702">
        <v>674</v>
      </c>
      <c r="AA4702">
        <v>1964</v>
      </c>
      <c r="AB4702" t="s">
        <v>10815</v>
      </c>
    </row>
    <row r="4703" spans="26:28">
      <c r="Z4703">
        <v>675</v>
      </c>
      <c r="AA4703">
        <v>1965</v>
      </c>
      <c r="AB4703" t="s">
        <v>10816</v>
      </c>
    </row>
    <row r="4704" spans="26:28">
      <c r="Z4704">
        <v>676</v>
      </c>
      <c r="AA4704">
        <v>1966</v>
      </c>
      <c r="AB4704" t="s">
        <v>10817</v>
      </c>
    </row>
    <row r="4705" spans="26:28">
      <c r="Z4705">
        <v>677</v>
      </c>
      <c r="AA4705">
        <v>1967</v>
      </c>
      <c r="AB4705" t="s">
        <v>10818</v>
      </c>
    </row>
    <row r="4706" spans="26:28">
      <c r="Z4706">
        <v>678</v>
      </c>
      <c r="AA4706">
        <v>1968</v>
      </c>
      <c r="AB4706" t="s">
        <v>10819</v>
      </c>
    </row>
    <row r="4707" spans="26:28">
      <c r="Z4707">
        <v>679</v>
      </c>
      <c r="AA4707">
        <v>1969</v>
      </c>
      <c r="AB4707" t="s">
        <v>10820</v>
      </c>
    </row>
    <row r="4708" spans="26:28">
      <c r="Z4708">
        <v>680</v>
      </c>
      <c r="AA4708">
        <v>1970</v>
      </c>
      <c r="AB4708" t="s">
        <v>10821</v>
      </c>
    </row>
    <row r="4709" spans="26:28">
      <c r="Z4709">
        <v>681</v>
      </c>
      <c r="AA4709">
        <v>1971</v>
      </c>
      <c r="AB4709" t="s">
        <v>10822</v>
      </c>
    </row>
    <row r="4710" spans="26:28">
      <c r="Z4710">
        <v>682</v>
      </c>
      <c r="AA4710">
        <v>1972</v>
      </c>
      <c r="AB4710" t="s">
        <v>10823</v>
      </c>
    </row>
    <row r="4711" spans="26:28">
      <c r="Z4711">
        <v>683</v>
      </c>
      <c r="AA4711">
        <v>1973</v>
      </c>
      <c r="AB4711" t="s">
        <v>10824</v>
      </c>
    </row>
    <row r="4712" spans="26:28">
      <c r="Z4712">
        <v>684</v>
      </c>
      <c r="AA4712">
        <v>1974</v>
      </c>
      <c r="AB4712" t="s">
        <v>10825</v>
      </c>
    </row>
    <row r="4713" spans="26:28">
      <c r="Z4713">
        <v>685</v>
      </c>
      <c r="AA4713">
        <v>1975</v>
      </c>
      <c r="AB4713" t="s">
        <v>10826</v>
      </c>
    </row>
    <row r="4714" spans="26:28">
      <c r="Z4714">
        <v>686</v>
      </c>
      <c r="AA4714">
        <v>1976</v>
      </c>
      <c r="AB4714" t="s">
        <v>10827</v>
      </c>
    </row>
    <row r="4715" spans="26:28">
      <c r="Z4715">
        <v>687</v>
      </c>
      <c r="AA4715">
        <v>1977</v>
      </c>
      <c r="AB4715" t="s">
        <v>10828</v>
      </c>
    </row>
    <row r="4716" spans="26:28">
      <c r="Z4716">
        <v>688</v>
      </c>
      <c r="AA4716">
        <v>1978</v>
      </c>
      <c r="AB4716" t="s">
        <v>10829</v>
      </c>
    </row>
    <row r="4717" spans="26:28">
      <c r="Z4717">
        <v>689</v>
      </c>
      <c r="AA4717">
        <v>1979</v>
      </c>
      <c r="AB4717" t="s">
        <v>10830</v>
      </c>
    </row>
    <row r="4718" spans="26:28">
      <c r="Z4718">
        <v>690</v>
      </c>
      <c r="AA4718">
        <v>1980</v>
      </c>
      <c r="AB4718" t="s">
        <v>10831</v>
      </c>
    </row>
    <row r="4719" spans="26:28">
      <c r="Z4719">
        <v>691</v>
      </c>
      <c r="AA4719">
        <v>1981</v>
      </c>
      <c r="AB4719" t="s">
        <v>10832</v>
      </c>
    </row>
    <row r="4720" spans="26:28">
      <c r="Z4720">
        <v>692</v>
      </c>
      <c r="AA4720">
        <v>1982</v>
      </c>
      <c r="AB4720" t="s">
        <v>10833</v>
      </c>
    </row>
    <row r="4721" spans="26:28">
      <c r="Z4721">
        <v>693</v>
      </c>
      <c r="AA4721">
        <v>1983</v>
      </c>
      <c r="AB4721" t="s">
        <v>10834</v>
      </c>
    </row>
    <row r="4722" spans="26:28">
      <c r="Z4722">
        <v>694</v>
      </c>
      <c r="AA4722">
        <v>1984</v>
      </c>
      <c r="AB4722" t="s">
        <v>10835</v>
      </c>
    </row>
    <row r="4723" spans="26:28">
      <c r="Z4723">
        <v>695</v>
      </c>
      <c r="AA4723">
        <v>1985</v>
      </c>
      <c r="AB4723" t="s">
        <v>10836</v>
      </c>
    </row>
    <row r="4724" spans="26:28">
      <c r="Z4724">
        <v>696</v>
      </c>
      <c r="AA4724">
        <v>1986</v>
      </c>
      <c r="AB4724" t="s">
        <v>10837</v>
      </c>
    </row>
    <row r="4725" spans="26:28">
      <c r="Z4725">
        <v>697</v>
      </c>
      <c r="AA4725">
        <v>1987</v>
      </c>
      <c r="AB4725" t="s">
        <v>10838</v>
      </c>
    </row>
    <row r="4726" spans="26:28">
      <c r="Z4726">
        <v>698</v>
      </c>
      <c r="AA4726">
        <v>1988</v>
      </c>
      <c r="AB4726" t="s">
        <v>10839</v>
      </c>
    </row>
    <row r="4727" spans="26:28">
      <c r="Z4727">
        <v>699</v>
      </c>
      <c r="AA4727">
        <v>1989</v>
      </c>
      <c r="AB4727" t="s">
        <v>10840</v>
      </c>
    </row>
    <row r="4728" spans="26:28">
      <c r="Z4728">
        <v>700</v>
      </c>
      <c r="AA4728">
        <v>1990</v>
      </c>
      <c r="AB4728" t="s">
        <v>10841</v>
      </c>
    </row>
    <row r="4729" spans="26:28">
      <c r="Z4729">
        <v>701</v>
      </c>
      <c r="AA4729">
        <v>1991</v>
      </c>
      <c r="AB4729" t="s">
        <v>10842</v>
      </c>
    </row>
    <row r="4730" spans="26:28">
      <c r="Z4730">
        <v>702</v>
      </c>
      <c r="AA4730">
        <v>1992</v>
      </c>
      <c r="AB4730" t="s">
        <v>10843</v>
      </c>
    </row>
    <row r="4731" spans="26:28">
      <c r="Z4731">
        <v>703</v>
      </c>
      <c r="AA4731">
        <v>1993</v>
      </c>
      <c r="AB4731" t="s">
        <v>10844</v>
      </c>
    </row>
    <row r="4732" spans="26:28">
      <c r="Z4732">
        <v>704</v>
      </c>
      <c r="AA4732">
        <v>1994</v>
      </c>
      <c r="AB4732" t="s">
        <v>10845</v>
      </c>
    </row>
    <row r="4733" spans="26:28">
      <c r="Z4733">
        <v>705</v>
      </c>
      <c r="AA4733">
        <v>1995</v>
      </c>
      <c r="AB4733" t="s">
        <v>10846</v>
      </c>
    </row>
    <row r="4734" spans="26:28">
      <c r="Z4734">
        <v>706</v>
      </c>
      <c r="AA4734">
        <v>1996</v>
      </c>
      <c r="AB4734" t="s">
        <v>10847</v>
      </c>
    </row>
    <row r="4735" spans="26:28">
      <c r="Z4735">
        <v>707</v>
      </c>
      <c r="AA4735">
        <v>1997</v>
      </c>
      <c r="AB4735" t="s">
        <v>10848</v>
      </c>
    </row>
    <row r="4736" spans="26:28">
      <c r="Z4736">
        <v>708</v>
      </c>
      <c r="AA4736">
        <v>1998</v>
      </c>
      <c r="AB4736" t="s">
        <v>10849</v>
      </c>
    </row>
    <row r="4737" spans="26:28">
      <c r="Z4737">
        <v>709</v>
      </c>
      <c r="AA4737">
        <v>1999</v>
      </c>
      <c r="AB4737" t="s">
        <v>10850</v>
      </c>
    </row>
    <row r="4738" spans="26:28">
      <c r="Z4738">
        <v>710</v>
      </c>
      <c r="AA4738">
        <v>2000</v>
      </c>
      <c r="AB4738" t="s">
        <v>10851</v>
      </c>
    </row>
    <row r="4739" spans="26:28">
      <c r="Z4739">
        <v>711</v>
      </c>
      <c r="AA4739">
        <v>2001</v>
      </c>
      <c r="AB4739" t="s">
        <v>10852</v>
      </c>
    </row>
    <row r="4740" spans="26:28">
      <c r="Z4740">
        <v>712</v>
      </c>
      <c r="AA4740">
        <v>2002</v>
      </c>
      <c r="AB4740" t="s">
        <v>10853</v>
      </c>
    </row>
    <row r="4741" spans="26:28">
      <c r="Z4741">
        <v>713</v>
      </c>
      <c r="AA4741">
        <v>2003</v>
      </c>
      <c r="AB4741" t="s">
        <v>10854</v>
      </c>
    </row>
    <row r="4742" spans="26:28">
      <c r="Z4742">
        <v>714</v>
      </c>
      <c r="AA4742">
        <v>2004</v>
      </c>
      <c r="AB4742" t="s">
        <v>10855</v>
      </c>
    </row>
    <row r="4743" spans="26:28">
      <c r="Z4743">
        <v>715</v>
      </c>
      <c r="AA4743">
        <v>2005</v>
      </c>
      <c r="AB4743" t="s">
        <v>10856</v>
      </c>
    </row>
    <row r="4744" spans="26:28">
      <c r="Z4744">
        <v>716</v>
      </c>
      <c r="AA4744">
        <v>2006</v>
      </c>
      <c r="AB4744" t="s">
        <v>10857</v>
      </c>
    </row>
    <row r="4745" spans="26:28">
      <c r="Z4745">
        <v>717</v>
      </c>
      <c r="AA4745">
        <v>2007</v>
      </c>
      <c r="AB4745" t="s">
        <v>10858</v>
      </c>
    </row>
    <row r="4746" spans="26:28">
      <c r="Z4746">
        <v>718</v>
      </c>
      <c r="AA4746">
        <v>2008</v>
      </c>
      <c r="AB4746" t="s">
        <v>10859</v>
      </c>
    </row>
    <row r="4747" spans="26:28">
      <c r="Z4747">
        <v>719</v>
      </c>
      <c r="AA4747">
        <v>2009</v>
      </c>
      <c r="AB4747" t="s">
        <v>10860</v>
      </c>
    </row>
    <row r="4748" spans="26:28">
      <c r="Z4748">
        <v>720</v>
      </c>
      <c r="AA4748">
        <v>2010</v>
      </c>
      <c r="AB4748" t="s">
        <v>10861</v>
      </c>
    </row>
    <row r="4749" spans="26:28">
      <c r="Z4749">
        <v>721</v>
      </c>
      <c r="AA4749">
        <v>2011</v>
      </c>
      <c r="AB4749" t="s">
        <v>10862</v>
      </c>
    </row>
    <row r="4750" spans="26:28">
      <c r="Z4750">
        <v>722</v>
      </c>
      <c r="AA4750">
        <v>2012</v>
      </c>
      <c r="AB4750" t="s">
        <v>10863</v>
      </c>
    </row>
    <row r="4751" spans="26:28">
      <c r="Z4751">
        <v>723</v>
      </c>
      <c r="AA4751">
        <v>2013</v>
      </c>
      <c r="AB4751" t="s">
        <v>10864</v>
      </c>
    </row>
    <row r="4752" spans="26:28">
      <c r="Z4752">
        <v>724</v>
      </c>
      <c r="AA4752">
        <v>2014</v>
      </c>
      <c r="AB4752" t="s">
        <v>10865</v>
      </c>
    </row>
    <row r="4753" spans="26:28">
      <c r="Z4753">
        <v>725</v>
      </c>
      <c r="AA4753">
        <v>2015</v>
      </c>
      <c r="AB4753" t="s">
        <v>10866</v>
      </c>
    </row>
    <row r="4754" spans="26:28">
      <c r="Z4754">
        <v>726</v>
      </c>
      <c r="AA4754">
        <v>2016</v>
      </c>
      <c r="AB4754" t="s">
        <v>10867</v>
      </c>
    </row>
    <row r="4755" spans="26:28">
      <c r="Z4755">
        <v>727</v>
      </c>
      <c r="AA4755">
        <v>2017</v>
      </c>
      <c r="AB4755" t="s">
        <v>10868</v>
      </c>
    </row>
    <row r="4756" spans="26:28">
      <c r="Z4756">
        <v>728</v>
      </c>
      <c r="AA4756">
        <v>2018</v>
      </c>
      <c r="AB4756" t="s">
        <v>10869</v>
      </c>
    </row>
    <row r="4757" spans="26:28">
      <c r="Z4757">
        <v>729</v>
      </c>
      <c r="AA4757">
        <v>2019</v>
      </c>
      <c r="AB4757" t="s">
        <v>10870</v>
      </c>
    </row>
    <row r="4758" spans="26:28">
      <c r="Z4758">
        <v>730</v>
      </c>
      <c r="AA4758">
        <v>2020</v>
      </c>
      <c r="AB4758" t="s">
        <v>10871</v>
      </c>
    </row>
    <row r="4759" spans="26:28">
      <c r="Z4759">
        <v>731</v>
      </c>
      <c r="AA4759">
        <v>2021</v>
      </c>
      <c r="AB4759" t="s">
        <v>10872</v>
      </c>
    </row>
    <row r="4760" spans="26:28">
      <c r="Z4760">
        <v>732</v>
      </c>
      <c r="AA4760">
        <v>2022</v>
      </c>
      <c r="AB4760" t="s">
        <v>10873</v>
      </c>
    </row>
    <row r="4761" spans="26:28">
      <c r="Z4761">
        <v>733</v>
      </c>
      <c r="AA4761">
        <v>2023</v>
      </c>
      <c r="AB4761" t="s">
        <v>10874</v>
      </c>
    </row>
    <row r="4762" spans="26:28">
      <c r="Z4762">
        <v>734</v>
      </c>
      <c r="AA4762">
        <v>2024</v>
      </c>
      <c r="AB4762" t="s">
        <v>10875</v>
      </c>
    </row>
    <row r="4763" spans="26:28">
      <c r="Z4763">
        <v>735</v>
      </c>
      <c r="AA4763">
        <v>2025</v>
      </c>
      <c r="AB4763" t="s">
        <v>10876</v>
      </c>
    </row>
    <row r="4764" spans="26:28">
      <c r="Z4764">
        <v>736</v>
      </c>
      <c r="AA4764">
        <v>2026</v>
      </c>
      <c r="AB4764" t="s">
        <v>10877</v>
      </c>
    </row>
    <row r="4765" spans="26:28">
      <c r="Z4765">
        <v>737</v>
      </c>
      <c r="AA4765">
        <v>2027</v>
      </c>
      <c r="AB4765" t="s">
        <v>10878</v>
      </c>
    </row>
    <row r="4766" spans="26:28">
      <c r="Z4766">
        <v>738</v>
      </c>
      <c r="AA4766">
        <v>2028</v>
      </c>
      <c r="AB4766" t="s">
        <v>10879</v>
      </c>
    </row>
    <row r="4767" spans="26:28">
      <c r="Z4767">
        <v>739</v>
      </c>
      <c r="AA4767">
        <v>2029</v>
      </c>
      <c r="AB4767" t="s">
        <v>10880</v>
      </c>
    </row>
    <row r="4768" spans="26:28">
      <c r="Z4768">
        <v>740</v>
      </c>
      <c r="AA4768">
        <v>2030</v>
      </c>
      <c r="AB4768" t="s">
        <v>10881</v>
      </c>
    </row>
    <row r="4769" spans="26:28">
      <c r="Z4769">
        <v>741</v>
      </c>
      <c r="AA4769">
        <v>2031</v>
      </c>
      <c r="AB4769" t="s">
        <v>10882</v>
      </c>
    </row>
    <row r="4770" spans="26:28">
      <c r="Z4770">
        <v>742</v>
      </c>
      <c r="AA4770">
        <v>2032</v>
      </c>
      <c r="AB4770" t="s">
        <v>10883</v>
      </c>
    </row>
    <row r="4771" spans="26:28">
      <c r="Z4771">
        <v>743</v>
      </c>
      <c r="AA4771">
        <v>2033</v>
      </c>
      <c r="AB4771" t="s">
        <v>10884</v>
      </c>
    </row>
    <row r="4772" spans="26:28">
      <c r="Z4772">
        <v>744</v>
      </c>
      <c r="AA4772">
        <v>2034</v>
      </c>
      <c r="AB4772" t="s">
        <v>10885</v>
      </c>
    </row>
    <row r="4773" spans="26:28">
      <c r="Z4773">
        <v>745</v>
      </c>
      <c r="AA4773">
        <v>2035</v>
      </c>
      <c r="AB4773" t="s">
        <v>10886</v>
      </c>
    </row>
    <row r="4774" spans="26:28">
      <c r="Z4774">
        <v>746</v>
      </c>
      <c r="AA4774">
        <v>2036</v>
      </c>
      <c r="AB4774" t="s">
        <v>10887</v>
      </c>
    </row>
    <row r="4775" spans="26:28">
      <c r="Z4775">
        <v>747</v>
      </c>
      <c r="AA4775">
        <v>2037</v>
      </c>
      <c r="AB4775" t="s">
        <v>10888</v>
      </c>
    </row>
    <row r="4776" spans="26:28">
      <c r="Z4776">
        <v>748</v>
      </c>
      <c r="AA4776">
        <v>2038</v>
      </c>
      <c r="AB4776" t="s">
        <v>10889</v>
      </c>
    </row>
    <row r="4777" spans="26:28">
      <c r="Z4777">
        <v>749</v>
      </c>
      <c r="AA4777">
        <v>2039</v>
      </c>
      <c r="AB4777" t="s">
        <v>10890</v>
      </c>
    </row>
    <row r="4778" spans="26:28">
      <c r="Z4778">
        <v>750</v>
      </c>
      <c r="AA4778">
        <v>2040</v>
      </c>
      <c r="AB4778" t="s">
        <v>10891</v>
      </c>
    </row>
    <row r="4779" spans="26:28">
      <c r="Z4779">
        <v>751</v>
      </c>
      <c r="AA4779">
        <v>2041</v>
      </c>
      <c r="AB4779" t="s">
        <v>10892</v>
      </c>
    </row>
    <row r="4780" spans="26:28">
      <c r="Z4780">
        <v>752</v>
      </c>
      <c r="AA4780">
        <v>2042</v>
      </c>
      <c r="AB4780" t="s">
        <v>10893</v>
      </c>
    </row>
    <row r="4781" spans="26:28">
      <c r="Z4781">
        <v>753</v>
      </c>
      <c r="AA4781">
        <v>2043</v>
      </c>
      <c r="AB4781" t="s">
        <v>10894</v>
      </c>
    </row>
    <row r="4782" spans="26:28">
      <c r="Z4782">
        <v>754</v>
      </c>
      <c r="AA4782">
        <v>2044</v>
      </c>
      <c r="AB4782" t="s">
        <v>10895</v>
      </c>
    </row>
    <row r="4783" spans="26:28">
      <c r="Z4783">
        <v>755</v>
      </c>
      <c r="AA4783">
        <v>2045</v>
      </c>
      <c r="AB4783" t="s">
        <v>10896</v>
      </c>
    </row>
    <row r="4784" spans="26:28">
      <c r="Z4784">
        <v>756</v>
      </c>
      <c r="AA4784">
        <v>2046</v>
      </c>
      <c r="AB4784" t="s">
        <v>10897</v>
      </c>
    </row>
    <row r="4785" spans="26:28">
      <c r="Z4785">
        <v>757</v>
      </c>
      <c r="AA4785">
        <v>2047</v>
      </c>
      <c r="AB4785" t="s">
        <v>10898</v>
      </c>
    </row>
    <row r="4786" spans="26:28">
      <c r="Z4786">
        <v>758</v>
      </c>
      <c r="AA4786">
        <v>2048</v>
      </c>
      <c r="AB4786" t="s">
        <v>10899</v>
      </c>
    </row>
    <row r="4787" spans="26:28">
      <c r="Z4787">
        <v>759</v>
      </c>
      <c r="AA4787">
        <v>2049</v>
      </c>
      <c r="AB4787" t="s">
        <v>10900</v>
      </c>
    </row>
    <row r="4788" spans="26:28">
      <c r="Z4788">
        <v>760</v>
      </c>
      <c r="AA4788">
        <v>2050</v>
      </c>
      <c r="AB4788" t="s">
        <v>10901</v>
      </c>
    </row>
    <row r="4789" spans="26:28">
      <c r="Z4789">
        <v>761</v>
      </c>
      <c r="AA4789">
        <v>2051</v>
      </c>
      <c r="AB4789" t="s">
        <v>10902</v>
      </c>
    </row>
    <row r="4790" spans="26:28">
      <c r="Z4790">
        <v>762</v>
      </c>
      <c r="AA4790">
        <v>2052</v>
      </c>
      <c r="AB4790" t="s">
        <v>10903</v>
      </c>
    </row>
    <row r="4791" spans="26:28">
      <c r="Z4791">
        <v>763</v>
      </c>
      <c r="AA4791">
        <v>2053</v>
      </c>
      <c r="AB4791" t="s">
        <v>10904</v>
      </c>
    </row>
    <row r="4792" spans="26:28">
      <c r="Z4792">
        <v>764</v>
      </c>
      <c r="AA4792">
        <v>2054</v>
      </c>
      <c r="AB4792" t="s">
        <v>10905</v>
      </c>
    </row>
    <row r="4793" spans="26:28">
      <c r="Z4793">
        <v>765</v>
      </c>
      <c r="AA4793">
        <v>2055</v>
      </c>
      <c r="AB4793" t="s">
        <v>10906</v>
      </c>
    </row>
    <row r="4794" spans="26:28">
      <c r="Z4794">
        <v>766</v>
      </c>
      <c r="AA4794">
        <v>2056</v>
      </c>
      <c r="AB4794" t="s">
        <v>10907</v>
      </c>
    </row>
    <row r="4795" spans="26:28">
      <c r="Z4795">
        <v>767</v>
      </c>
      <c r="AA4795">
        <v>2057</v>
      </c>
      <c r="AB4795" t="s">
        <v>10908</v>
      </c>
    </row>
    <row r="4796" spans="26:28">
      <c r="Z4796">
        <v>768</v>
      </c>
      <c r="AA4796">
        <v>2058</v>
      </c>
      <c r="AB4796" t="s">
        <v>10909</v>
      </c>
    </row>
    <row r="4797" spans="26:28">
      <c r="Z4797">
        <v>769</v>
      </c>
      <c r="AA4797">
        <v>2059</v>
      </c>
      <c r="AB4797" t="s">
        <v>10910</v>
      </c>
    </row>
    <row r="4798" spans="26:28">
      <c r="Z4798">
        <v>770</v>
      </c>
      <c r="AA4798">
        <v>2060</v>
      </c>
      <c r="AB4798" t="s">
        <v>10911</v>
      </c>
    </row>
    <row r="4799" spans="26:28">
      <c r="Z4799">
        <v>771</v>
      </c>
      <c r="AA4799">
        <v>2061</v>
      </c>
      <c r="AB4799" t="s">
        <v>10912</v>
      </c>
    </row>
    <row r="4800" spans="26:28">
      <c r="Z4800">
        <v>772</v>
      </c>
      <c r="AA4800">
        <v>2062</v>
      </c>
      <c r="AB4800" t="s">
        <v>10913</v>
      </c>
    </row>
    <row r="4801" spans="26:28">
      <c r="Z4801">
        <v>773</v>
      </c>
      <c r="AA4801">
        <v>2063</v>
      </c>
      <c r="AB4801" t="s">
        <v>10914</v>
      </c>
    </row>
    <row r="4802" spans="26:28">
      <c r="Z4802">
        <v>774</v>
      </c>
      <c r="AA4802">
        <v>2064</v>
      </c>
      <c r="AB4802" t="s">
        <v>10915</v>
      </c>
    </row>
    <row r="4803" spans="26:28">
      <c r="Z4803">
        <v>775</v>
      </c>
      <c r="AA4803">
        <v>2065</v>
      </c>
      <c r="AB4803" t="s">
        <v>10916</v>
      </c>
    </row>
    <row r="4804" spans="26:28">
      <c r="Z4804">
        <v>776</v>
      </c>
      <c r="AA4804">
        <v>2066</v>
      </c>
      <c r="AB4804" t="s">
        <v>10917</v>
      </c>
    </row>
    <row r="4805" spans="26:28">
      <c r="Z4805">
        <v>777</v>
      </c>
      <c r="AA4805">
        <v>2067</v>
      </c>
      <c r="AB4805" t="s">
        <v>10918</v>
      </c>
    </row>
    <row r="4806" spans="26:28">
      <c r="Z4806">
        <v>778</v>
      </c>
      <c r="AA4806">
        <v>2068</v>
      </c>
      <c r="AB4806" t="s">
        <v>10919</v>
      </c>
    </row>
    <row r="4807" spans="26:28">
      <c r="Z4807">
        <v>779</v>
      </c>
      <c r="AA4807">
        <v>2069</v>
      </c>
      <c r="AB4807" t="s">
        <v>10920</v>
      </c>
    </row>
    <row r="4808" spans="26:28">
      <c r="Z4808">
        <v>780</v>
      </c>
      <c r="AA4808">
        <v>2070</v>
      </c>
      <c r="AB4808" t="s">
        <v>10921</v>
      </c>
    </row>
    <row r="4809" spans="26:28">
      <c r="Z4809">
        <v>781</v>
      </c>
      <c r="AA4809">
        <v>2071</v>
      </c>
      <c r="AB4809" t="s">
        <v>10922</v>
      </c>
    </row>
    <row r="4810" spans="26:28">
      <c r="Z4810">
        <v>782</v>
      </c>
      <c r="AA4810">
        <v>2072</v>
      </c>
      <c r="AB4810" t="s">
        <v>10923</v>
      </c>
    </row>
    <row r="4811" spans="26:28">
      <c r="Z4811">
        <v>783</v>
      </c>
      <c r="AA4811">
        <v>2073</v>
      </c>
      <c r="AB4811" t="s">
        <v>10924</v>
      </c>
    </row>
    <row r="4812" spans="26:28">
      <c r="Z4812">
        <v>784</v>
      </c>
      <c r="AA4812">
        <v>2074</v>
      </c>
      <c r="AB4812" t="s">
        <v>10925</v>
      </c>
    </row>
    <row r="4813" spans="26:28">
      <c r="Z4813">
        <v>785</v>
      </c>
      <c r="AA4813">
        <v>2075</v>
      </c>
      <c r="AB4813" t="s">
        <v>10926</v>
      </c>
    </row>
    <row r="4814" spans="26:28">
      <c r="Z4814">
        <v>786</v>
      </c>
      <c r="AA4814">
        <v>2076</v>
      </c>
      <c r="AB4814" t="s">
        <v>10927</v>
      </c>
    </row>
    <row r="4815" spans="26:28">
      <c r="Z4815">
        <v>787</v>
      </c>
      <c r="AA4815">
        <v>2077</v>
      </c>
      <c r="AB4815" t="s">
        <v>10928</v>
      </c>
    </row>
    <row r="4816" spans="26:28">
      <c r="Z4816">
        <v>788</v>
      </c>
      <c r="AA4816">
        <v>2078</v>
      </c>
      <c r="AB4816" t="s">
        <v>10929</v>
      </c>
    </row>
    <row r="4817" spans="26:28">
      <c r="Z4817">
        <v>789</v>
      </c>
      <c r="AA4817">
        <v>2079</v>
      </c>
      <c r="AB4817" t="s">
        <v>10930</v>
      </c>
    </row>
    <row r="4818" spans="26:28">
      <c r="Z4818">
        <v>790</v>
      </c>
      <c r="AA4818">
        <v>2080</v>
      </c>
      <c r="AB4818" t="s">
        <v>10931</v>
      </c>
    </row>
    <row r="4819" spans="26:28">
      <c r="Z4819">
        <v>791</v>
      </c>
      <c r="AA4819">
        <v>2081</v>
      </c>
      <c r="AB4819" t="s">
        <v>10932</v>
      </c>
    </row>
    <row r="4820" spans="26:28">
      <c r="Z4820">
        <v>792</v>
      </c>
      <c r="AA4820">
        <v>2082</v>
      </c>
      <c r="AB4820" t="s">
        <v>10933</v>
      </c>
    </row>
    <row r="4821" spans="26:28">
      <c r="Z4821">
        <v>793</v>
      </c>
      <c r="AA4821">
        <v>2083</v>
      </c>
      <c r="AB4821" t="s">
        <v>10934</v>
      </c>
    </row>
    <row r="4822" spans="26:28">
      <c r="Z4822">
        <v>794</v>
      </c>
      <c r="AA4822">
        <v>2084</v>
      </c>
      <c r="AB4822" t="s">
        <v>10935</v>
      </c>
    </row>
    <row r="4823" spans="26:28">
      <c r="Z4823">
        <v>795</v>
      </c>
      <c r="AA4823">
        <v>2085</v>
      </c>
      <c r="AB4823" t="s">
        <v>10936</v>
      </c>
    </row>
    <row r="4824" spans="26:28">
      <c r="Z4824">
        <v>796</v>
      </c>
      <c r="AA4824">
        <v>2086</v>
      </c>
      <c r="AB4824" t="s">
        <v>10937</v>
      </c>
    </row>
    <row r="4825" spans="26:28">
      <c r="Z4825">
        <v>797</v>
      </c>
      <c r="AA4825">
        <v>2087</v>
      </c>
      <c r="AB4825" t="s">
        <v>10938</v>
      </c>
    </row>
    <row r="4826" spans="26:28">
      <c r="Z4826">
        <v>798</v>
      </c>
      <c r="AA4826">
        <v>2088</v>
      </c>
      <c r="AB4826" t="s">
        <v>10939</v>
      </c>
    </row>
    <row r="4827" spans="26:28">
      <c r="Z4827">
        <v>799</v>
      </c>
      <c r="AA4827">
        <v>2089</v>
      </c>
      <c r="AB4827" t="s">
        <v>10940</v>
      </c>
    </row>
    <row r="4828" spans="26:28">
      <c r="Z4828">
        <v>800</v>
      </c>
      <c r="AA4828">
        <v>2090</v>
      </c>
      <c r="AB4828" t="s">
        <v>10941</v>
      </c>
    </row>
    <row r="4829" spans="26:28">
      <c r="Z4829">
        <v>801</v>
      </c>
      <c r="AA4829">
        <v>2091</v>
      </c>
      <c r="AB4829" t="s">
        <v>10942</v>
      </c>
    </row>
    <row r="4830" spans="26:28">
      <c r="Z4830">
        <v>802</v>
      </c>
      <c r="AA4830">
        <v>2092</v>
      </c>
      <c r="AB4830" t="s">
        <v>10943</v>
      </c>
    </row>
    <row r="4831" spans="26:28">
      <c r="Z4831">
        <v>803</v>
      </c>
      <c r="AA4831">
        <v>2093</v>
      </c>
      <c r="AB4831" t="s">
        <v>10944</v>
      </c>
    </row>
    <row r="4832" spans="26:28">
      <c r="Z4832">
        <v>804</v>
      </c>
      <c r="AA4832">
        <v>2094</v>
      </c>
      <c r="AB4832" t="s">
        <v>10945</v>
      </c>
    </row>
    <row r="4833" spans="26:28">
      <c r="Z4833">
        <v>805</v>
      </c>
      <c r="AA4833">
        <v>2095</v>
      </c>
      <c r="AB4833" t="s">
        <v>10946</v>
      </c>
    </row>
    <row r="4834" spans="26:28">
      <c r="Z4834">
        <v>806</v>
      </c>
      <c r="AA4834">
        <v>2096</v>
      </c>
      <c r="AB4834" t="s">
        <v>10947</v>
      </c>
    </row>
    <row r="4835" spans="26:28">
      <c r="Z4835">
        <v>807</v>
      </c>
      <c r="AA4835">
        <v>2097</v>
      </c>
      <c r="AB4835" t="s">
        <v>10948</v>
      </c>
    </row>
    <row r="4836" spans="26:28">
      <c r="Z4836">
        <v>808</v>
      </c>
      <c r="AA4836">
        <v>2098</v>
      </c>
      <c r="AB4836" t="s">
        <v>10949</v>
      </c>
    </row>
    <row r="4837" spans="26:28">
      <c r="Z4837">
        <v>809</v>
      </c>
      <c r="AA4837">
        <v>2099</v>
      </c>
      <c r="AB4837" t="s">
        <v>10950</v>
      </c>
    </row>
    <row r="4838" spans="26:28">
      <c r="Z4838">
        <v>810</v>
      </c>
      <c r="AA4838">
        <v>2100</v>
      </c>
      <c r="AB4838" t="s">
        <v>10951</v>
      </c>
    </row>
    <row r="4839" spans="26:28">
      <c r="Z4839">
        <v>811</v>
      </c>
      <c r="AA4839">
        <v>2101</v>
      </c>
      <c r="AB4839" t="s">
        <v>10952</v>
      </c>
    </row>
    <row r="4840" spans="26:28">
      <c r="Z4840">
        <v>812</v>
      </c>
      <c r="AA4840">
        <v>2102</v>
      </c>
      <c r="AB4840" t="s">
        <v>10953</v>
      </c>
    </row>
    <row r="4841" spans="26:28">
      <c r="Z4841">
        <v>813</v>
      </c>
      <c r="AA4841">
        <v>2103</v>
      </c>
      <c r="AB4841" t="s">
        <v>10954</v>
      </c>
    </row>
    <row r="4842" spans="26:28">
      <c r="Z4842">
        <v>814</v>
      </c>
      <c r="AA4842">
        <v>2104</v>
      </c>
      <c r="AB4842" t="s">
        <v>10955</v>
      </c>
    </row>
    <row r="4843" spans="26:28">
      <c r="Z4843">
        <v>815</v>
      </c>
      <c r="AA4843">
        <v>2105</v>
      </c>
      <c r="AB4843" t="s">
        <v>10956</v>
      </c>
    </row>
    <row r="4844" spans="26:28">
      <c r="Z4844">
        <v>816</v>
      </c>
      <c r="AA4844">
        <v>2106</v>
      </c>
      <c r="AB4844" t="s">
        <v>10957</v>
      </c>
    </row>
    <row r="4845" spans="26:28">
      <c r="Z4845">
        <v>817</v>
      </c>
      <c r="AA4845">
        <v>2107</v>
      </c>
      <c r="AB4845" t="s">
        <v>10958</v>
      </c>
    </row>
    <row r="4846" spans="26:28">
      <c r="Z4846">
        <v>818</v>
      </c>
      <c r="AA4846">
        <v>2108</v>
      </c>
      <c r="AB4846" t="s">
        <v>10959</v>
      </c>
    </row>
    <row r="4847" spans="26:28">
      <c r="Z4847">
        <v>819</v>
      </c>
      <c r="AA4847">
        <v>2109</v>
      </c>
      <c r="AB4847" t="s">
        <v>10960</v>
      </c>
    </row>
    <row r="4848" spans="26:28">
      <c r="Z4848">
        <v>820</v>
      </c>
      <c r="AA4848">
        <v>2110</v>
      </c>
      <c r="AB4848" t="s">
        <v>10961</v>
      </c>
    </row>
    <row r="4849" spans="26:28">
      <c r="Z4849">
        <v>821</v>
      </c>
      <c r="AA4849">
        <v>2111</v>
      </c>
      <c r="AB4849" t="s">
        <v>10962</v>
      </c>
    </row>
    <row r="4850" spans="26:28">
      <c r="Z4850">
        <v>822</v>
      </c>
      <c r="AA4850">
        <v>2112</v>
      </c>
      <c r="AB4850" t="s">
        <v>10963</v>
      </c>
    </row>
    <row r="4851" spans="26:28">
      <c r="Z4851">
        <v>823</v>
      </c>
      <c r="AA4851">
        <v>2113</v>
      </c>
      <c r="AB4851" t="s">
        <v>10964</v>
      </c>
    </row>
    <row r="4852" spans="26:28">
      <c r="Z4852">
        <v>824</v>
      </c>
      <c r="AA4852">
        <v>2114</v>
      </c>
      <c r="AB4852" t="s">
        <v>10965</v>
      </c>
    </row>
    <row r="4853" spans="26:28">
      <c r="Z4853">
        <v>825</v>
      </c>
      <c r="AA4853">
        <v>2115</v>
      </c>
      <c r="AB4853" t="s">
        <v>10966</v>
      </c>
    </row>
    <row r="4854" spans="26:28">
      <c r="Z4854">
        <v>826</v>
      </c>
      <c r="AA4854">
        <v>2116</v>
      </c>
      <c r="AB4854" t="s">
        <v>10967</v>
      </c>
    </row>
    <row r="4855" spans="26:28">
      <c r="Z4855">
        <v>827</v>
      </c>
      <c r="AA4855">
        <v>2117</v>
      </c>
      <c r="AB4855" t="s">
        <v>10968</v>
      </c>
    </row>
    <row r="4856" spans="26:28">
      <c r="Z4856">
        <v>828</v>
      </c>
      <c r="AA4856">
        <v>2118</v>
      </c>
      <c r="AB4856" t="s">
        <v>10969</v>
      </c>
    </row>
    <row r="4857" spans="26:28">
      <c r="Z4857">
        <v>829</v>
      </c>
      <c r="AA4857">
        <v>2119</v>
      </c>
      <c r="AB4857" t="s">
        <v>10970</v>
      </c>
    </row>
    <row r="4858" spans="26:28">
      <c r="Z4858">
        <v>830</v>
      </c>
      <c r="AA4858">
        <v>2120</v>
      </c>
      <c r="AB4858" t="s">
        <v>10971</v>
      </c>
    </row>
    <row r="4859" spans="26:28">
      <c r="Z4859">
        <v>831</v>
      </c>
      <c r="AA4859">
        <v>2121</v>
      </c>
      <c r="AB4859" t="s">
        <v>10972</v>
      </c>
    </row>
    <row r="4860" spans="26:28">
      <c r="Z4860">
        <v>832</v>
      </c>
      <c r="AA4860">
        <v>2122</v>
      </c>
      <c r="AB4860" t="s">
        <v>10973</v>
      </c>
    </row>
    <row r="4861" spans="26:28">
      <c r="Z4861">
        <v>833</v>
      </c>
      <c r="AA4861">
        <v>2123</v>
      </c>
      <c r="AB4861" t="s">
        <v>10974</v>
      </c>
    </row>
    <row r="4862" spans="26:28">
      <c r="Z4862">
        <v>834</v>
      </c>
      <c r="AA4862">
        <v>2124</v>
      </c>
      <c r="AB4862" t="s">
        <v>10975</v>
      </c>
    </row>
    <row r="4863" spans="26:28">
      <c r="Z4863">
        <v>835</v>
      </c>
      <c r="AA4863">
        <v>2125</v>
      </c>
      <c r="AB4863" t="s">
        <v>10976</v>
      </c>
    </row>
    <row r="4864" spans="26:28">
      <c r="Z4864">
        <v>836</v>
      </c>
      <c r="AA4864">
        <v>2126</v>
      </c>
      <c r="AB4864" t="s">
        <v>10977</v>
      </c>
    </row>
    <row r="4865" spans="26:28">
      <c r="Z4865">
        <v>837</v>
      </c>
      <c r="AA4865">
        <v>2127</v>
      </c>
      <c r="AB4865" t="s">
        <v>10978</v>
      </c>
    </row>
    <row r="4866" spans="26:28">
      <c r="Z4866">
        <v>838</v>
      </c>
      <c r="AA4866">
        <v>2128</v>
      </c>
      <c r="AB4866" t="s">
        <v>10979</v>
      </c>
    </row>
    <row r="4867" spans="26:28">
      <c r="Z4867">
        <v>839</v>
      </c>
      <c r="AA4867">
        <v>2129</v>
      </c>
      <c r="AB4867" t="s">
        <v>10980</v>
      </c>
    </row>
    <row r="4868" spans="26:28">
      <c r="Z4868">
        <v>840</v>
      </c>
      <c r="AA4868">
        <v>2130</v>
      </c>
      <c r="AB4868" t="s">
        <v>10981</v>
      </c>
    </row>
    <row r="4869" spans="26:28">
      <c r="Z4869">
        <v>841</v>
      </c>
      <c r="AA4869">
        <v>2131</v>
      </c>
      <c r="AB4869" t="s">
        <v>10982</v>
      </c>
    </row>
    <row r="4870" spans="26:28">
      <c r="Z4870">
        <v>842</v>
      </c>
      <c r="AA4870">
        <v>2132</v>
      </c>
      <c r="AB4870" t="s">
        <v>10983</v>
      </c>
    </row>
    <row r="4871" spans="26:28">
      <c r="Z4871">
        <v>843</v>
      </c>
      <c r="AA4871">
        <v>2133</v>
      </c>
      <c r="AB4871" t="s">
        <v>10984</v>
      </c>
    </row>
    <row r="4872" spans="26:28">
      <c r="Z4872">
        <v>844</v>
      </c>
      <c r="AA4872">
        <v>2134</v>
      </c>
      <c r="AB4872" t="s">
        <v>10985</v>
      </c>
    </row>
    <row r="4873" spans="26:28">
      <c r="Z4873">
        <v>845</v>
      </c>
      <c r="AA4873">
        <v>2135</v>
      </c>
      <c r="AB4873" t="s">
        <v>10986</v>
      </c>
    </row>
    <row r="4874" spans="26:28">
      <c r="Z4874">
        <v>846</v>
      </c>
      <c r="AA4874">
        <v>2136</v>
      </c>
      <c r="AB4874" t="s">
        <v>10987</v>
      </c>
    </row>
    <row r="4875" spans="26:28">
      <c r="Z4875">
        <v>847</v>
      </c>
      <c r="AA4875">
        <v>2137</v>
      </c>
      <c r="AB4875" t="s">
        <v>10988</v>
      </c>
    </row>
    <row r="4876" spans="26:28">
      <c r="Z4876">
        <v>848</v>
      </c>
      <c r="AA4876">
        <v>2138</v>
      </c>
      <c r="AB4876" t="s">
        <v>10989</v>
      </c>
    </row>
    <row r="4877" spans="26:28">
      <c r="Z4877">
        <v>849</v>
      </c>
      <c r="AA4877">
        <v>2139</v>
      </c>
      <c r="AB4877" t="s">
        <v>10990</v>
      </c>
    </row>
    <row r="4878" spans="26:28">
      <c r="Z4878">
        <v>850</v>
      </c>
      <c r="AA4878">
        <v>2140</v>
      </c>
      <c r="AB4878" t="s">
        <v>10991</v>
      </c>
    </row>
    <row r="4879" spans="26:28">
      <c r="Z4879">
        <v>851</v>
      </c>
      <c r="AA4879">
        <v>2141</v>
      </c>
      <c r="AB4879" t="s">
        <v>10992</v>
      </c>
    </row>
    <row r="4880" spans="26:28">
      <c r="Z4880">
        <v>852</v>
      </c>
      <c r="AA4880">
        <v>2142</v>
      </c>
      <c r="AB4880" t="s">
        <v>10993</v>
      </c>
    </row>
    <row r="4881" spans="26:28">
      <c r="Z4881">
        <v>853</v>
      </c>
      <c r="AA4881">
        <v>2143</v>
      </c>
      <c r="AB4881" t="s">
        <v>10994</v>
      </c>
    </row>
    <row r="4882" spans="26:28">
      <c r="Z4882">
        <v>854</v>
      </c>
      <c r="AA4882">
        <v>2144</v>
      </c>
      <c r="AB4882" t="s">
        <v>10995</v>
      </c>
    </row>
    <row r="4883" spans="26:28">
      <c r="Z4883">
        <v>855</v>
      </c>
      <c r="AA4883">
        <v>2145</v>
      </c>
      <c r="AB4883" t="s">
        <v>10996</v>
      </c>
    </row>
    <row r="4884" spans="26:28">
      <c r="Z4884">
        <v>856</v>
      </c>
      <c r="AA4884">
        <v>2146</v>
      </c>
      <c r="AB4884" t="s">
        <v>10997</v>
      </c>
    </row>
    <row r="4885" spans="26:28">
      <c r="Z4885">
        <v>857</v>
      </c>
      <c r="AA4885">
        <v>2147</v>
      </c>
      <c r="AB4885" t="s">
        <v>10998</v>
      </c>
    </row>
    <row r="4886" spans="26:28">
      <c r="Z4886">
        <v>858</v>
      </c>
      <c r="AA4886">
        <v>2148</v>
      </c>
      <c r="AB4886" t="s">
        <v>10999</v>
      </c>
    </row>
    <row r="4887" spans="26:28">
      <c r="Z4887">
        <v>859</v>
      </c>
      <c r="AA4887">
        <v>2149</v>
      </c>
      <c r="AB4887" t="s">
        <v>11000</v>
      </c>
    </row>
    <row r="4888" spans="26:28">
      <c r="Z4888">
        <v>860</v>
      </c>
      <c r="AA4888">
        <v>2150</v>
      </c>
      <c r="AB4888" t="s">
        <v>11001</v>
      </c>
    </row>
    <row r="4889" spans="26:28">
      <c r="Z4889">
        <v>861</v>
      </c>
      <c r="AA4889">
        <v>2151</v>
      </c>
      <c r="AB4889" t="s">
        <v>11002</v>
      </c>
    </row>
    <row r="4890" spans="26:28">
      <c r="Z4890">
        <v>862</v>
      </c>
      <c r="AA4890">
        <v>2152</v>
      </c>
      <c r="AB4890" t="s">
        <v>11003</v>
      </c>
    </row>
    <row r="4891" spans="26:28">
      <c r="Z4891">
        <v>863</v>
      </c>
      <c r="AA4891">
        <v>2153</v>
      </c>
      <c r="AB4891" t="s">
        <v>11004</v>
      </c>
    </row>
    <row r="4892" spans="26:28">
      <c r="Z4892">
        <v>864</v>
      </c>
      <c r="AA4892">
        <v>2154</v>
      </c>
      <c r="AB4892" t="s">
        <v>11005</v>
      </c>
    </row>
    <row r="4893" spans="26:28">
      <c r="Z4893">
        <v>865</v>
      </c>
      <c r="AA4893">
        <v>2155</v>
      </c>
      <c r="AB4893" t="s">
        <v>11006</v>
      </c>
    </row>
    <row r="4894" spans="26:28">
      <c r="Z4894">
        <v>866</v>
      </c>
      <c r="AA4894">
        <v>2156</v>
      </c>
      <c r="AB4894" t="s">
        <v>11007</v>
      </c>
    </row>
    <row r="4895" spans="26:28">
      <c r="Z4895">
        <v>867</v>
      </c>
      <c r="AA4895">
        <v>2157</v>
      </c>
      <c r="AB4895" t="s">
        <v>11008</v>
      </c>
    </row>
    <row r="4896" spans="26:28">
      <c r="Z4896">
        <v>868</v>
      </c>
      <c r="AA4896">
        <v>2158</v>
      </c>
      <c r="AB4896" t="s">
        <v>11009</v>
      </c>
    </row>
    <row r="4897" spans="26:28">
      <c r="Z4897">
        <v>869</v>
      </c>
      <c r="AA4897">
        <v>2159</v>
      </c>
      <c r="AB4897" t="s">
        <v>11010</v>
      </c>
    </row>
    <row r="4898" spans="26:28">
      <c r="Z4898">
        <v>870</v>
      </c>
      <c r="AA4898">
        <v>2160</v>
      </c>
      <c r="AB4898" t="s">
        <v>11011</v>
      </c>
    </row>
    <row r="4899" spans="26:28">
      <c r="Z4899">
        <v>871</v>
      </c>
      <c r="AA4899">
        <v>2161</v>
      </c>
      <c r="AB4899" t="s">
        <v>11012</v>
      </c>
    </row>
    <row r="4900" spans="26:28">
      <c r="Z4900">
        <v>872</v>
      </c>
      <c r="AA4900">
        <v>2162</v>
      </c>
      <c r="AB4900" t="s">
        <v>11013</v>
      </c>
    </row>
    <row r="4901" spans="26:28">
      <c r="Z4901">
        <v>873</v>
      </c>
      <c r="AA4901">
        <v>2163</v>
      </c>
      <c r="AB4901" t="s">
        <v>11014</v>
      </c>
    </row>
    <row r="4902" spans="26:28">
      <c r="Z4902">
        <v>874</v>
      </c>
      <c r="AA4902">
        <v>2164</v>
      </c>
      <c r="AB4902" t="s">
        <v>11015</v>
      </c>
    </row>
    <row r="4903" spans="26:28">
      <c r="Z4903">
        <v>875</v>
      </c>
      <c r="AA4903">
        <v>2165</v>
      </c>
      <c r="AB4903" t="s">
        <v>11016</v>
      </c>
    </row>
    <row r="4904" spans="26:28">
      <c r="Z4904">
        <v>876</v>
      </c>
      <c r="AA4904">
        <v>2166</v>
      </c>
      <c r="AB4904" t="s">
        <v>11017</v>
      </c>
    </row>
    <row r="4905" spans="26:28">
      <c r="Z4905">
        <v>877</v>
      </c>
      <c r="AA4905">
        <v>2167</v>
      </c>
      <c r="AB4905" t="s">
        <v>11018</v>
      </c>
    </row>
    <row r="4906" spans="26:28">
      <c r="Z4906">
        <v>878</v>
      </c>
      <c r="AA4906">
        <v>2168</v>
      </c>
      <c r="AB4906" t="s">
        <v>11019</v>
      </c>
    </row>
    <row r="4907" spans="26:28">
      <c r="Z4907">
        <v>879</v>
      </c>
      <c r="AA4907">
        <v>2169</v>
      </c>
      <c r="AB4907" t="s">
        <v>11020</v>
      </c>
    </row>
    <row r="4908" spans="26:28">
      <c r="Z4908">
        <v>880</v>
      </c>
      <c r="AA4908">
        <v>2170</v>
      </c>
      <c r="AB4908" t="s">
        <v>11021</v>
      </c>
    </row>
    <row r="4909" spans="26:28">
      <c r="Z4909">
        <v>881</v>
      </c>
      <c r="AA4909">
        <v>2171</v>
      </c>
      <c r="AB4909" t="s">
        <v>11022</v>
      </c>
    </row>
    <row r="4910" spans="26:28">
      <c r="Z4910">
        <v>882</v>
      </c>
      <c r="AA4910">
        <v>2172</v>
      </c>
      <c r="AB4910" t="s">
        <v>11023</v>
      </c>
    </row>
    <row r="4911" spans="26:28">
      <c r="Z4911">
        <v>883</v>
      </c>
      <c r="AA4911">
        <v>2173</v>
      </c>
      <c r="AB4911" t="s">
        <v>11024</v>
      </c>
    </row>
    <row r="4912" spans="26:28">
      <c r="Z4912">
        <v>884</v>
      </c>
      <c r="AA4912">
        <v>2174</v>
      </c>
      <c r="AB4912" t="s">
        <v>11025</v>
      </c>
    </row>
    <row r="4913" spans="26:28">
      <c r="Z4913">
        <v>885</v>
      </c>
      <c r="AA4913">
        <v>2175</v>
      </c>
      <c r="AB4913" t="s">
        <v>11026</v>
      </c>
    </row>
    <row r="4914" spans="26:28">
      <c r="Z4914">
        <v>886</v>
      </c>
      <c r="AA4914">
        <v>2176</v>
      </c>
      <c r="AB4914" t="s">
        <v>11027</v>
      </c>
    </row>
    <row r="4915" spans="26:28">
      <c r="Z4915">
        <v>887</v>
      </c>
      <c r="AA4915">
        <v>2177</v>
      </c>
      <c r="AB4915" t="s">
        <v>11028</v>
      </c>
    </row>
    <row r="4916" spans="26:28">
      <c r="Z4916">
        <v>888</v>
      </c>
      <c r="AA4916">
        <v>2178</v>
      </c>
      <c r="AB4916" t="s">
        <v>11029</v>
      </c>
    </row>
    <row r="4917" spans="26:28">
      <c r="Z4917">
        <v>889</v>
      </c>
      <c r="AA4917">
        <v>2179</v>
      </c>
      <c r="AB4917" t="s">
        <v>11030</v>
      </c>
    </row>
    <row r="4918" spans="26:28">
      <c r="Z4918">
        <v>890</v>
      </c>
      <c r="AA4918">
        <v>2180</v>
      </c>
      <c r="AB4918" t="s">
        <v>11031</v>
      </c>
    </row>
    <row r="4919" spans="26:28">
      <c r="Z4919">
        <v>891</v>
      </c>
      <c r="AA4919">
        <v>2181</v>
      </c>
      <c r="AB4919" t="s">
        <v>11032</v>
      </c>
    </row>
    <row r="4920" spans="26:28">
      <c r="Z4920">
        <v>892</v>
      </c>
      <c r="AA4920">
        <v>2182</v>
      </c>
      <c r="AB4920" t="s">
        <v>11033</v>
      </c>
    </row>
    <row r="4921" spans="26:28">
      <c r="Z4921">
        <v>893</v>
      </c>
      <c r="AA4921">
        <v>2183</v>
      </c>
      <c r="AB4921" t="s">
        <v>11034</v>
      </c>
    </row>
    <row r="4922" spans="26:28">
      <c r="Z4922">
        <v>894</v>
      </c>
      <c r="AA4922">
        <v>2184</v>
      </c>
      <c r="AB4922" t="s">
        <v>11035</v>
      </c>
    </row>
    <row r="4923" spans="26:28">
      <c r="Z4923">
        <v>895</v>
      </c>
      <c r="AA4923">
        <v>2185</v>
      </c>
      <c r="AB4923" t="s">
        <v>11036</v>
      </c>
    </row>
    <row r="4924" spans="26:28">
      <c r="Z4924">
        <v>896</v>
      </c>
      <c r="AA4924">
        <v>2186</v>
      </c>
      <c r="AB4924" t="s">
        <v>11037</v>
      </c>
    </row>
    <row r="4925" spans="26:28">
      <c r="Z4925">
        <v>897</v>
      </c>
      <c r="AA4925">
        <v>2187</v>
      </c>
      <c r="AB4925" t="s">
        <v>11038</v>
      </c>
    </row>
    <row r="4926" spans="26:28">
      <c r="Z4926">
        <v>898</v>
      </c>
      <c r="AA4926">
        <v>2188</v>
      </c>
      <c r="AB4926" t="s">
        <v>11039</v>
      </c>
    </row>
    <row r="4927" spans="26:28">
      <c r="Z4927">
        <v>899</v>
      </c>
      <c r="AA4927">
        <v>2189</v>
      </c>
      <c r="AB4927" t="s">
        <v>11040</v>
      </c>
    </row>
    <row r="4928" spans="26:28">
      <c r="Z4928">
        <v>900</v>
      </c>
      <c r="AA4928">
        <v>2190</v>
      </c>
      <c r="AB4928" t="s">
        <v>11041</v>
      </c>
    </row>
    <row r="4929" spans="26:28">
      <c r="Z4929">
        <v>901</v>
      </c>
      <c r="AA4929">
        <v>2191</v>
      </c>
      <c r="AB4929" t="s">
        <v>11042</v>
      </c>
    </row>
    <row r="4930" spans="26:28">
      <c r="Z4930">
        <v>902</v>
      </c>
      <c r="AA4930">
        <v>2192</v>
      </c>
      <c r="AB4930" t="s">
        <v>11043</v>
      </c>
    </row>
    <row r="4931" spans="26:28">
      <c r="Z4931">
        <v>903</v>
      </c>
      <c r="AA4931">
        <v>2193</v>
      </c>
      <c r="AB4931" t="s">
        <v>11044</v>
      </c>
    </row>
    <row r="4932" spans="26:28">
      <c r="Z4932">
        <v>904</v>
      </c>
      <c r="AA4932">
        <v>2194</v>
      </c>
      <c r="AB4932" t="s">
        <v>11045</v>
      </c>
    </row>
    <row r="4933" spans="26:28">
      <c r="Z4933">
        <v>905</v>
      </c>
      <c r="AA4933">
        <v>2195</v>
      </c>
      <c r="AB4933" t="s">
        <v>11046</v>
      </c>
    </row>
    <row r="4934" spans="26:28">
      <c r="Z4934">
        <v>906</v>
      </c>
      <c r="AA4934">
        <v>2196</v>
      </c>
      <c r="AB4934" t="s">
        <v>11047</v>
      </c>
    </row>
    <row r="4935" spans="26:28">
      <c r="Z4935">
        <v>907</v>
      </c>
      <c r="AA4935">
        <v>2197</v>
      </c>
      <c r="AB4935" t="s">
        <v>11048</v>
      </c>
    </row>
    <row r="4936" spans="26:28">
      <c r="Z4936">
        <v>908</v>
      </c>
      <c r="AA4936">
        <v>2198</v>
      </c>
      <c r="AB4936" t="s">
        <v>11049</v>
      </c>
    </row>
    <row r="4937" spans="26:28">
      <c r="Z4937">
        <v>909</v>
      </c>
      <c r="AA4937">
        <v>2199</v>
      </c>
      <c r="AB4937" t="s">
        <v>11050</v>
      </c>
    </row>
    <row r="4938" spans="26:28">
      <c r="Z4938">
        <v>910</v>
      </c>
      <c r="AA4938">
        <v>2200</v>
      </c>
      <c r="AB4938" t="s">
        <v>11051</v>
      </c>
    </row>
    <row r="4939" spans="26:28">
      <c r="Z4939">
        <v>911</v>
      </c>
      <c r="AA4939">
        <v>2201</v>
      </c>
      <c r="AB4939" t="s">
        <v>11052</v>
      </c>
    </row>
    <row r="4940" spans="26:28">
      <c r="Z4940">
        <v>912</v>
      </c>
      <c r="AA4940">
        <v>2202</v>
      </c>
      <c r="AB4940" t="s">
        <v>11053</v>
      </c>
    </row>
    <row r="4941" spans="26:28">
      <c r="Z4941">
        <v>913</v>
      </c>
      <c r="AA4941">
        <v>2203</v>
      </c>
      <c r="AB4941" t="s">
        <v>11054</v>
      </c>
    </row>
    <row r="4942" spans="26:28">
      <c r="Z4942">
        <v>914</v>
      </c>
      <c r="AA4942">
        <v>2204</v>
      </c>
      <c r="AB4942" t="s">
        <v>11055</v>
      </c>
    </row>
    <row r="4943" spans="26:28">
      <c r="Z4943">
        <v>915</v>
      </c>
      <c r="AA4943">
        <v>2205</v>
      </c>
      <c r="AB4943" t="s">
        <v>11056</v>
      </c>
    </row>
    <row r="4944" spans="26:28">
      <c r="Z4944">
        <v>916</v>
      </c>
      <c r="AA4944">
        <v>2206</v>
      </c>
      <c r="AB4944" t="s">
        <v>11057</v>
      </c>
    </row>
    <row r="4945" spans="26:28">
      <c r="Z4945">
        <v>917</v>
      </c>
      <c r="AA4945">
        <v>2207</v>
      </c>
      <c r="AB4945" t="s">
        <v>11058</v>
      </c>
    </row>
    <row r="4946" spans="26:28">
      <c r="Z4946">
        <v>918</v>
      </c>
      <c r="AA4946">
        <v>2208</v>
      </c>
      <c r="AB4946" t="s">
        <v>11059</v>
      </c>
    </row>
    <row r="4947" spans="26:28">
      <c r="Z4947">
        <v>919</v>
      </c>
      <c r="AA4947">
        <v>2209</v>
      </c>
      <c r="AB4947" t="s">
        <v>11060</v>
      </c>
    </row>
    <row r="4948" spans="26:28">
      <c r="Z4948">
        <v>920</v>
      </c>
      <c r="AA4948">
        <v>2210</v>
      </c>
      <c r="AB4948" t="s">
        <v>11061</v>
      </c>
    </row>
    <row r="4949" spans="26:28">
      <c r="Z4949">
        <v>921</v>
      </c>
      <c r="AA4949">
        <v>2211</v>
      </c>
      <c r="AB4949" t="s">
        <v>11062</v>
      </c>
    </row>
    <row r="4950" spans="26:28">
      <c r="Z4950">
        <v>922</v>
      </c>
      <c r="AA4950">
        <v>2212</v>
      </c>
      <c r="AB4950" t="s">
        <v>11063</v>
      </c>
    </row>
    <row r="4951" spans="26:28">
      <c r="Z4951">
        <v>923</v>
      </c>
      <c r="AA4951">
        <v>2213</v>
      </c>
      <c r="AB4951" t="s">
        <v>11064</v>
      </c>
    </row>
    <row r="4952" spans="26:28">
      <c r="Z4952">
        <v>924</v>
      </c>
      <c r="AA4952">
        <v>2214</v>
      </c>
      <c r="AB4952" t="s">
        <v>11065</v>
      </c>
    </row>
    <row r="4953" spans="26:28">
      <c r="Z4953">
        <v>925</v>
      </c>
      <c r="AA4953">
        <v>2215</v>
      </c>
      <c r="AB4953" t="s">
        <v>11066</v>
      </c>
    </row>
    <row r="4954" spans="26:28">
      <c r="Z4954">
        <v>926</v>
      </c>
      <c r="AA4954">
        <v>2216</v>
      </c>
      <c r="AB4954" t="s">
        <v>11067</v>
      </c>
    </row>
    <row r="4955" spans="26:28">
      <c r="Z4955">
        <v>927</v>
      </c>
      <c r="AA4955">
        <v>2217</v>
      </c>
      <c r="AB4955" t="s">
        <v>11068</v>
      </c>
    </row>
    <row r="4956" spans="26:28">
      <c r="Z4956">
        <v>928</v>
      </c>
      <c r="AA4956">
        <v>2218</v>
      </c>
      <c r="AB4956" t="s">
        <v>11069</v>
      </c>
    </row>
    <row r="4957" spans="26:28">
      <c r="Z4957">
        <v>929</v>
      </c>
      <c r="AA4957">
        <v>2219</v>
      </c>
      <c r="AB4957" t="s">
        <v>11070</v>
      </c>
    </row>
    <row r="4958" spans="26:28">
      <c r="Z4958">
        <v>930</v>
      </c>
      <c r="AA4958">
        <v>2220</v>
      </c>
      <c r="AB4958" t="s">
        <v>11071</v>
      </c>
    </row>
    <row r="4959" spans="26:28">
      <c r="Z4959">
        <v>931</v>
      </c>
      <c r="AA4959">
        <v>2221</v>
      </c>
      <c r="AB4959" t="s">
        <v>11072</v>
      </c>
    </row>
    <row r="4960" spans="26:28">
      <c r="Z4960">
        <v>932</v>
      </c>
      <c r="AA4960">
        <v>2222</v>
      </c>
      <c r="AB4960" t="s">
        <v>11073</v>
      </c>
    </row>
    <row r="4961" spans="26:28">
      <c r="Z4961">
        <v>933</v>
      </c>
      <c r="AA4961">
        <v>2223</v>
      </c>
      <c r="AB4961" t="s">
        <v>11074</v>
      </c>
    </row>
    <row r="4962" spans="26:28">
      <c r="Z4962">
        <v>934</v>
      </c>
      <c r="AA4962">
        <v>2224</v>
      </c>
      <c r="AB4962" t="s">
        <v>11075</v>
      </c>
    </row>
    <row r="4963" spans="26:28">
      <c r="Z4963">
        <v>935</v>
      </c>
      <c r="AA4963">
        <v>2225</v>
      </c>
      <c r="AB4963" t="s">
        <v>11076</v>
      </c>
    </row>
    <row r="4964" spans="26:28">
      <c r="Z4964">
        <v>936</v>
      </c>
      <c r="AA4964">
        <v>2226</v>
      </c>
      <c r="AB4964" t="s">
        <v>11077</v>
      </c>
    </row>
    <row r="4965" spans="26:28">
      <c r="Z4965">
        <v>937</v>
      </c>
      <c r="AA4965">
        <v>2227</v>
      </c>
      <c r="AB4965" t="s">
        <v>11078</v>
      </c>
    </row>
    <row r="4966" spans="26:28">
      <c r="Z4966">
        <v>938</v>
      </c>
      <c r="AA4966">
        <v>2228</v>
      </c>
      <c r="AB4966" t="s">
        <v>11079</v>
      </c>
    </row>
    <row r="4967" spans="26:28">
      <c r="Z4967">
        <v>939</v>
      </c>
      <c r="AA4967">
        <v>2229</v>
      </c>
      <c r="AB4967" t="s">
        <v>11080</v>
      </c>
    </row>
    <row r="4968" spans="26:28">
      <c r="Z4968">
        <v>940</v>
      </c>
      <c r="AA4968">
        <v>2230</v>
      </c>
      <c r="AB4968" t="s">
        <v>11081</v>
      </c>
    </row>
    <row r="4969" spans="26:28">
      <c r="Z4969">
        <v>941</v>
      </c>
      <c r="AA4969">
        <v>2231</v>
      </c>
      <c r="AB4969" t="s">
        <v>11082</v>
      </c>
    </row>
    <row r="4970" spans="26:28">
      <c r="Z4970">
        <v>942</v>
      </c>
      <c r="AA4970">
        <v>2232</v>
      </c>
      <c r="AB4970" t="s">
        <v>11083</v>
      </c>
    </row>
    <row r="4971" spans="26:28">
      <c r="Z4971">
        <v>943</v>
      </c>
      <c r="AA4971">
        <v>2233</v>
      </c>
      <c r="AB4971" t="s">
        <v>11084</v>
      </c>
    </row>
    <row r="4972" spans="26:28">
      <c r="Z4972">
        <v>944</v>
      </c>
      <c r="AA4972">
        <v>2234</v>
      </c>
      <c r="AB4972" t="s">
        <v>11085</v>
      </c>
    </row>
    <row r="4973" spans="26:28">
      <c r="Z4973">
        <v>945</v>
      </c>
      <c r="AA4973">
        <v>2235</v>
      </c>
      <c r="AB4973" t="s">
        <v>11086</v>
      </c>
    </row>
    <row r="4974" spans="26:28">
      <c r="Z4974">
        <v>946</v>
      </c>
      <c r="AA4974">
        <v>2236</v>
      </c>
      <c r="AB4974" t="s">
        <v>11087</v>
      </c>
    </row>
    <row r="4975" spans="26:28">
      <c r="Z4975">
        <v>947</v>
      </c>
      <c r="AA4975">
        <v>2237</v>
      </c>
      <c r="AB4975" t="s">
        <v>11088</v>
      </c>
    </row>
    <row r="4976" spans="26:28">
      <c r="Z4976">
        <v>948</v>
      </c>
      <c r="AA4976">
        <v>2238</v>
      </c>
      <c r="AB4976" t="s">
        <v>11089</v>
      </c>
    </row>
    <row r="4977" spans="26:28">
      <c r="Z4977">
        <v>949</v>
      </c>
      <c r="AA4977">
        <v>2239</v>
      </c>
      <c r="AB4977" t="s">
        <v>11090</v>
      </c>
    </row>
    <row r="4978" spans="26:28">
      <c r="Z4978">
        <v>950</v>
      </c>
      <c r="AA4978">
        <v>2240</v>
      </c>
      <c r="AB4978" t="s">
        <v>11091</v>
      </c>
    </row>
    <row r="4979" spans="26:28">
      <c r="Z4979">
        <v>951</v>
      </c>
      <c r="AA4979">
        <v>2241</v>
      </c>
      <c r="AB4979" t="s">
        <v>11092</v>
      </c>
    </row>
    <row r="4980" spans="26:28">
      <c r="Z4980">
        <v>952</v>
      </c>
      <c r="AA4980">
        <v>2242</v>
      </c>
      <c r="AB4980" t="s">
        <v>11093</v>
      </c>
    </row>
    <row r="4981" spans="26:28">
      <c r="Z4981">
        <v>953</v>
      </c>
      <c r="AA4981">
        <v>2243</v>
      </c>
      <c r="AB4981" t="s">
        <v>11094</v>
      </c>
    </row>
    <row r="4982" spans="26:28">
      <c r="Z4982">
        <v>954</v>
      </c>
      <c r="AA4982">
        <v>2244</v>
      </c>
      <c r="AB4982" t="s">
        <v>11095</v>
      </c>
    </row>
    <row r="4983" spans="26:28">
      <c r="Z4983">
        <v>955</v>
      </c>
      <c r="AA4983">
        <v>2245</v>
      </c>
      <c r="AB4983" t="s">
        <v>11096</v>
      </c>
    </row>
    <row r="4984" spans="26:28">
      <c r="Z4984">
        <v>956</v>
      </c>
      <c r="AA4984">
        <v>2246</v>
      </c>
      <c r="AB4984" t="s">
        <v>11097</v>
      </c>
    </row>
    <row r="4985" spans="26:28">
      <c r="Z4985">
        <v>957</v>
      </c>
      <c r="AA4985">
        <v>2247</v>
      </c>
      <c r="AB4985" t="s">
        <v>11098</v>
      </c>
    </row>
    <row r="4986" spans="26:28">
      <c r="Z4986">
        <v>958</v>
      </c>
      <c r="AA4986">
        <v>2248</v>
      </c>
      <c r="AB4986" t="s">
        <v>11099</v>
      </c>
    </row>
    <row r="4987" spans="26:28">
      <c r="Z4987">
        <v>959</v>
      </c>
      <c r="AA4987">
        <v>2249</v>
      </c>
      <c r="AB4987" t="s">
        <v>11100</v>
      </c>
    </row>
    <row r="4988" spans="26:28">
      <c r="Z4988">
        <v>960</v>
      </c>
      <c r="AA4988">
        <v>2250</v>
      </c>
      <c r="AB4988" t="s">
        <v>11101</v>
      </c>
    </row>
    <row r="4989" spans="26:28">
      <c r="Z4989">
        <v>961</v>
      </c>
      <c r="AA4989">
        <v>2251</v>
      </c>
      <c r="AB4989" t="s">
        <v>11102</v>
      </c>
    </row>
    <row r="4990" spans="26:28">
      <c r="Z4990">
        <v>962</v>
      </c>
      <c r="AA4990">
        <v>2252</v>
      </c>
      <c r="AB4990" t="s">
        <v>11103</v>
      </c>
    </row>
    <row r="4991" spans="26:28">
      <c r="Z4991">
        <v>963</v>
      </c>
      <c r="AA4991">
        <v>2253</v>
      </c>
      <c r="AB4991" t="s">
        <v>11104</v>
      </c>
    </row>
    <row r="4992" spans="26:28">
      <c r="Z4992">
        <v>964</v>
      </c>
      <c r="AA4992">
        <v>2254</v>
      </c>
      <c r="AB4992" t="s">
        <v>11105</v>
      </c>
    </row>
    <row r="4993" spans="26:28">
      <c r="Z4993">
        <v>965</v>
      </c>
      <c r="AA4993">
        <v>2255</v>
      </c>
      <c r="AB4993" t="s">
        <v>11106</v>
      </c>
    </row>
    <row r="4994" spans="26:28">
      <c r="Z4994">
        <v>966</v>
      </c>
      <c r="AA4994">
        <v>2256</v>
      </c>
      <c r="AB4994" t="s">
        <v>11107</v>
      </c>
    </row>
    <row r="4995" spans="26:28">
      <c r="Z4995">
        <v>967</v>
      </c>
      <c r="AA4995">
        <v>2257</v>
      </c>
      <c r="AB4995" t="s">
        <v>11108</v>
      </c>
    </row>
    <row r="4996" spans="26:28">
      <c r="Z4996">
        <v>968</v>
      </c>
      <c r="AA4996">
        <v>2258</v>
      </c>
      <c r="AB4996" t="s">
        <v>11109</v>
      </c>
    </row>
    <row r="4997" spans="26:28">
      <c r="Z4997">
        <v>969</v>
      </c>
      <c r="AA4997">
        <v>2259</v>
      </c>
      <c r="AB4997" t="s">
        <v>11110</v>
      </c>
    </row>
    <row r="4998" spans="26:28">
      <c r="Z4998">
        <v>970</v>
      </c>
      <c r="AA4998">
        <v>2260</v>
      </c>
      <c r="AB4998" t="s">
        <v>11111</v>
      </c>
    </row>
    <row r="4999" spans="26:28">
      <c r="Z4999">
        <v>971</v>
      </c>
      <c r="AA4999">
        <v>2261</v>
      </c>
      <c r="AB4999" t="s">
        <v>11112</v>
      </c>
    </row>
    <row r="5000" spans="26:28">
      <c r="Z5000">
        <v>972</v>
      </c>
      <c r="AA5000">
        <v>2262</v>
      </c>
      <c r="AB5000" t="s">
        <v>11113</v>
      </c>
    </row>
    <row r="5001" spans="26:28">
      <c r="Z5001">
        <v>973</v>
      </c>
      <c r="AA5001">
        <v>2263</v>
      </c>
      <c r="AB5001" t="s">
        <v>11114</v>
      </c>
    </row>
    <row r="5002" spans="26:28">
      <c r="Z5002">
        <v>974</v>
      </c>
      <c r="AA5002">
        <v>2264</v>
      </c>
      <c r="AB5002" t="s">
        <v>11115</v>
      </c>
    </row>
    <row r="5003" spans="26:28">
      <c r="Z5003">
        <v>975</v>
      </c>
      <c r="AA5003">
        <v>2265</v>
      </c>
      <c r="AB5003" t="s">
        <v>11116</v>
      </c>
    </row>
    <row r="5004" spans="26:28">
      <c r="Z5004">
        <v>976</v>
      </c>
      <c r="AA5004">
        <v>2266</v>
      </c>
      <c r="AB5004" t="s">
        <v>11117</v>
      </c>
    </row>
    <row r="5005" spans="26:28">
      <c r="Z5005">
        <v>977</v>
      </c>
      <c r="AA5005">
        <v>2267</v>
      </c>
      <c r="AB5005" t="s">
        <v>11118</v>
      </c>
    </row>
    <row r="5006" spans="26:28">
      <c r="Z5006">
        <v>978</v>
      </c>
      <c r="AA5006">
        <v>2268</v>
      </c>
      <c r="AB5006" t="s">
        <v>11119</v>
      </c>
    </row>
    <row r="5007" spans="26:28">
      <c r="Z5007">
        <v>979</v>
      </c>
      <c r="AA5007">
        <v>2269</v>
      </c>
      <c r="AB5007" t="s">
        <v>11120</v>
      </c>
    </row>
    <row r="5008" spans="26:28">
      <c r="Z5008">
        <v>980</v>
      </c>
      <c r="AA5008">
        <v>2270</v>
      </c>
      <c r="AB5008" t="s">
        <v>11121</v>
      </c>
    </row>
    <row r="5009" spans="26:28">
      <c r="Z5009">
        <v>981</v>
      </c>
      <c r="AA5009">
        <v>2271</v>
      </c>
      <c r="AB5009" t="s">
        <v>11122</v>
      </c>
    </row>
    <row r="5010" spans="26:28">
      <c r="Z5010">
        <v>982</v>
      </c>
      <c r="AA5010">
        <v>2272</v>
      </c>
      <c r="AB5010" t="s">
        <v>11123</v>
      </c>
    </row>
    <row r="5011" spans="26:28">
      <c r="Z5011">
        <v>983</v>
      </c>
      <c r="AA5011">
        <v>2273</v>
      </c>
      <c r="AB5011" t="s">
        <v>11124</v>
      </c>
    </row>
    <row r="5012" spans="26:28">
      <c r="Z5012">
        <v>984</v>
      </c>
      <c r="AA5012">
        <v>2274</v>
      </c>
      <c r="AB5012" t="s">
        <v>11125</v>
      </c>
    </row>
    <row r="5013" spans="26:28">
      <c r="Z5013">
        <v>985</v>
      </c>
      <c r="AA5013">
        <v>2275</v>
      </c>
      <c r="AB5013" t="s">
        <v>11126</v>
      </c>
    </row>
    <row r="5014" spans="26:28">
      <c r="Z5014">
        <v>986</v>
      </c>
      <c r="AA5014">
        <v>2276</v>
      </c>
      <c r="AB5014" t="s">
        <v>11127</v>
      </c>
    </row>
    <row r="5015" spans="26:28">
      <c r="Z5015">
        <v>987</v>
      </c>
      <c r="AA5015">
        <v>2277</v>
      </c>
      <c r="AB5015" t="s">
        <v>11128</v>
      </c>
    </row>
    <row r="5016" spans="26:28">
      <c r="Z5016">
        <v>988</v>
      </c>
      <c r="AA5016">
        <v>2278</v>
      </c>
      <c r="AB5016" t="s">
        <v>11129</v>
      </c>
    </row>
    <row r="5017" spans="26:28">
      <c r="Z5017">
        <v>989</v>
      </c>
      <c r="AA5017">
        <v>2279</v>
      </c>
      <c r="AB5017" t="s">
        <v>11130</v>
      </c>
    </row>
    <row r="5018" spans="26:28">
      <c r="Z5018">
        <v>990</v>
      </c>
      <c r="AA5018">
        <v>2280</v>
      </c>
      <c r="AB5018" t="s">
        <v>11131</v>
      </c>
    </row>
    <row r="5019" spans="26:28">
      <c r="Z5019">
        <v>991</v>
      </c>
      <c r="AA5019">
        <v>2281</v>
      </c>
      <c r="AB5019" t="s">
        <v>11132</v>
      </c>
    </row>
    <row r="5020" spans="26:28">
      <c r="Z5020">
        <v>992</v>
      </c>
      <c r="AA5020">
        <v>2282</v>
      </c>
      <c r="AB5020" t="s">
        <v>11133</v>
      </c>
    </row>
    <row r="5021" spans="26:28">
      <c r="Z5021">
        <v>993</v>
      </c>
      <c r="AA5021">
        <v>2283</v>
      </c>
      <c r="AB5021" t="s">
        <v>11134</v>
      </c>
    </row>
    <row r="5022" spans="26:28">
      <c r="Z5022">
        <v>994</v>
      </c>
      <c r="AA5022">
        <v>2284</v>
      </c>
      <c r="AB5022" t="s">
        <v>11135</v>
      </c>
    </row>
    <row r="5023" spans="26:28">
      <c r="Z5023">
        <v>995</v>
      </c>
      <c r="AA5023">
        <v>2285</v>
      </c>
      <c r="AB5023" t="s">
        <v>11136</v>
      </c>
    </row>
    <row r="5024" spans="26:28">
      <c r="Z5024">
        <v>996</v>
      </c>
      <c r="AA5024">
        <v>2286</v>
      </c>
      <c r="AB5024" t="s">
        <v>11137</v>
      </c>
    </row>
    <row r="5025" spans="26:28">
      <c r="Z5025">
        <v>997</v>
      </c>
      <c r="AA5025">
        <v>2287</v>
      </c>
      <c r="AB5025" t="s">
        <v>11138</v>
      </c>
    </row>
    <row r="5026" spans="26:28">
      <c r="Z5026">
        <v>998</v>
      </c>
      <c r="AA5026">
        <v>2288</v>
      </c>
      <c r="AB5026" t="s">
        <v>11139</v>
      </c>
    </row>
    <row r="5027" spans="26:28">
      <c r="Z5027">
        <v>999</v>
      </c>
      <c r="AA5027">
        <v>2289</v>
      </c>
      <c r="AB5027" t="s">
        <v>11140</v>
      </c>
    </row>
    <row r="5028" spans="26:28">
      <c r="Z5028">
        <v>1000</v>
      </c>
      <c r="AA5028">
        <v>2290</v>
      </c>
      <c r="AB5028" t="s">
        <v>11141</v>
      </c>
    </row>
    <row r="5029" spans="26:28">
      <c r="Z5029">
        <v>1001</v>
      </c>
      <c r="AA5029">
        <v>2291</v>
      </c>
      <c r="AB5029" t="s">
        <v>11142</v>
      </c>
    </row>
    <row r="5030" spans="26:28">
      <c r="Z5030">
        <v>1002</v>
      </c>
      <c r="AA5030">
        <v>2292</v>
      </c>
      <c r="AB5030" t="s">
        <v>11143</v>
      </c>
    </row>
    <row r="5031" spans="26:28">
      <c r="Z5031">
        <v>1003</v>
      </c>
      <c r="AA5031">
        <v>2293</v>
      </c>
      <c r="AB5031" t="s">
        <v>11144</v>
      </c>
    </row>
    <row r="5032" spans="26:28">
      <c r="Z5032">
        <v>1004</v>
      </c>
      <c r="AA5032">
        <v>2294</v>
      </c>
      <c r="AB5032" t="s">
        <v>11145</v>
      </c>
    </row>
    <row r="5033" spans="26:28">
      <c r="Z5033">
        <v>1005</v>
      </c>
      <c r="AA5033">
        <v>2295</v>
      </c>
      <c r="AB5033" t="s">
        <v>11146</v>
      </c>
    </row>
    <row r="5034" spans="26:28">
      <c r="Z5034">
        <v>1006</v>
      </c>
      <c r="AA5034">
        <v>2296</v>
      </c>
      <c r="AB5034" t="s">
        <v>11147</v>
      </c>
    </row>
    <row r="5035" spans="26:28">
      <c r="Z5035">
        <v>1007</v>
      </c>
      <c r="AA5035">
        <v>2297</v>
      </c>
      <c r="AB5035" t="s">
        <v>11148</v>
      </c>
    </row>
    <row r="5036" spans="26:28">
      <c r="Z5036">
        <v>1008</v>
      </c>
      <c r="AA5036">
        <v>2298</v>
      </c>
      <c r="AB5036" t="s">
        <v>11149</v>
      </c>
    </row>
    <row r="5037" spans="26:28">
      <c r="Z5037">
        <v>1009</v>
      </c>
      <c r="AA5037">
        <v>2299</v>
      </c>
      <c r="AB5037" t="s">
        <v>11150</v>
      </c>
    </row>
    <row r="5038" spans="26:28">
      <c r="Z5038">
        <v>1010</v>
      </c>
      <c r="AA5038">
        <v>2300</v>
      </c>
      <c r="AB5038" t="s">
        <v>11151</v>
      </c>
    </row>
    <row r="5039" spans="26:28">
      <c r="Z5039">
        <v>1011</v>
      </c>
      <c r="AA5039">
        <v>2301</v>
      </c>
      <c r="AB5039" t="s">
        <v>11152</v>
      </c>
    </row>
    <row r="5040" spans="26:28">
      <c r="Z5040">
        <v>1012</v>
      </c>
      <c r="AA5040">
        <v>2302</v>
      </c>
      <c r="AB5040" t="s">
        <v>11153</v>
      </c>
    </row>
    <row r="5041" spans="26:28">
      <c r="Z5041">
        <v>1013</v>
      </c>
      <c r="AA5041">
        <v>2303</v>
      </c>
      <c r="AB5041" t="s">
        <v>11154</v>
      </c>
    </row>
    <row r="5042" spans="26:28">
      <c r="Z5042">
        <v>1014</v>
      </c>
      <c r="AA5042">
        <v>2304</v>
      </c>
      <c r="AB5042" t="s">
        <v>11155</v>
      </c>
    </row>
    <row r="5043" spans="26:28">
      <c r="Z5043">
        <v>1015</v>
      </c>
      <c r="AA5043">
        <v>2305</v>
      </c>
      <c r="AB5043" t="s">
        <v>11156</v>
      </c>
    </row>
    <row r="5044" spans="26:28">
      <c r="Z5044">
        <v>1016</v>
      </c>
      <c r="AA5044">
        <v>2306</v>
      </c>
      <c r="AB5044" t="s">
        <v>11157</v>
      </c>
    </row>
    <row r="5045" spans="26:28">
      <c r="Z5045">
        <v>1017</v>
      </c>
      <c r="AA5045">
        <v>2307</v>
      </c>
      <c r="AB5045" t="s">
        <v>11158</v>
      </c>
    </row>
    <row r="5046" spans="26:28">
      <c r="Z5046">
        <v>1018</v>
      </c>
      <c r="AA5046">
        <v>2308</v>
      </c>
      <c r="AB5046" t="s">
        <v>11159</v>
      </c>
    </row>
    <row r="5047" spans="26:28">
      <c r="Z5047">
        <v>1019</v>
      </c>
      <c r="AA5047">
        <v>2309</v>
      </c>
      <c r="AB5047" t="s">
        <v>11160</v>
      </c>
    </row>
    <row r="5048" spans="26:28">
      <c r="Z5048">
        <v>1020</v>
      </c>
      <c r="AA5048">
        <v>2310</v>
      </c>
      <c r="AB5048" t="s">
        <v>11161</v>
      </c>
    </row>
    <row r="5049" spans="26:28">
      <c r="Z5049">
        <v>1021</v>
      </c>
      <c r="AA5049">
        <v>2311</v>
      </c>
      <c r="AB5049" t="s">
        <v>11162</v>
      </c>
    </row>
    <row r="5050" spans="26:28">
      <c r="Z5050">
        <v>1022</v>
      </c>
      <c r="AA5050">
        <v>2312</v>
      </c>
      <c r="AB5050" t="s">
        <v>11163</v>
      </c>
    </row>
    <row r="5051" spans="26:28">
      <c r="Z5051">
        <v>1023</v>
      </c>
      <c r="AA5051">
        <v>2313</v>
      </c>
      <c r="AB5051" t="s">
        <v>11164</v>
      </c>
    </row>
    <row r="5052" spans="26:28">
      <c r="Z5052">
        <v>1024</v>
      </c>
      <c r="AA5052">
        <v>2314</v>
      </c>
      <c r="AB5052" t="s">
        <v>11165</v>
      </c>
    </row>
    <row r="5053" spans="26:28">
      <c r="Z5053">
        <v>1025</v>
      </c>
      <c r="AA5053">
        <v>2315</v>
      </c>
      <c r="AB5053" t="s">
        <v>11166</v>
      </c>
    </row>
    <row r="5054" spans="26:28">
      <c r="Z5054">
        <v>1026</v>
      </c>
      <c r="AA5054">
        <v>2316</v>
      </c>
      <c r="AB5054" t="s">
        <v>11167</v>
      </c>
    </row>
    <row r="5055" spans="26:28">
      <c r="Z5055">
        <v>1027</v>
      </c>
      <c r="AA5055">
        <v>2317</v>
      </c>
      <c r="AB5055" t="s">
        <v>11168</v>
      </c>
    </row>
    <row r="5056" spans="26:28">
      <c r="Z5056">
        <v>1028</v>
      </c>
      <c r="AA5056">
        <v>2318</v>
      </c>
      <c r="AB5056" t="s">
        <v>11169</v>
      </c>
    </row>
    <row r="5057" spans="26:28">
      <c r="Z5057">
        <v>1029</v>
      </c>
      <c r="AA5057">
        <v>2319</v>
      </c>
      <c r="AB5057" t="s">
        <v>11170</v>
      </c>
    </row>
    <row r="5058" spans="26:28">
      <c r="Z5058">
        <v>1030</v>
      </c>
      <c r="AA5058">
        <v>2320</v>
      </c>
      <c r="AB5058" t="s">
        <v>11171</v>
      </c>
    </row>
    <row r="5059" spans="26:28">
      <c r="Z5059">
        <v>1031</v>
      </c>
      <c r="AA5059">
        <v>2321</v>
      </c>
      <c r="AB5059" t="s">
        <v>11172</v>
      </c>
    </row>
    <row r="5060" spans="26:28">
      <c r="Z5060">
        <v>1032</v>
      </c>
      <c r="AA5060">
        <v>2322</v>
      </c>
      <c r="AB5060" t="s">
        <v>11173</v>
      </c>
    </row>
    <row r="5061" spans="26:28">
      <c r="Z5061">
        <v>1033</v>
      </c>
      <c r="AA5061">
        <v>2323</v>
      </c>
      <c r="AB5061" t="s">
        <v>11174</v>
      </c>
    </row>
    <row r="5062" spans="26:28">
      <c r="Z5062">
        <v>1034</v>
      </c>
      <c r="AA5062">
        <v>2324</v>
      </c>
      <c r="AB5062" t="s">
        <v>11175</v>
      </c>
    </row>
    <row r="5063" spans="26:28">
      <c r="Z5063">
        <v>1035</v>
      </c>
      <c r="AA5063">
        <v>2325</v>
      </c>
      <c r="AB5063" t="s">
        <v>11176</v>
      </c>
    </row>
    <row r="5064" spans="26:28">
      <c r="Z5064">
        <v>1036</v>
      </c>
      <c r="AA5064">
        <v>2326</v>
      </c>
      <c r="AB5064" t="s">
        <v>11177</v>
      </c>
    </row>
    <row r="5065" spans="26:28">
      <c r="Z5065">
        <v>1037</v>
      </c>
      <c r="AA5065">
        <v>2327</v>
      </c>
      <c r="AB5065" t="s">
        <v>11178</v>
      </c>
    </row>
    <row r="5066" spans="26:28">
      <c r="Z5066">
        <v>1038</v>
      </c>
      <c r="AA5066">
        <v>2328</v>
      </c>
      <c r="AB5066" t="s">
        <v>11179</v>
      </c>
    </row>
    <row r="5067" spans="26:28">
      <c r="Z5067">
        <v>1039</v>
      </c>
      <c r="AA5067">
        <v>2329</v>
      </c>
      <c r="AB5067" t="s">
        <v>11180</v>
      </c>
    </row>
    <row r="5068" spans="26:28">
      <c r="Z5068">
        <v>1040</v>
      </c>
      <c r="AA5068">
        <v>2330</v>
      </c>
      <c r="AB5068" t="s">
        <v>11181</v>
      </c>
    </row>
    <row r="5069" spans="26:28">
      <c r="Z5069">
        <v>1041</v>
      </c>
      <c r="AA5069">
        <v>2331</v>
      </c>
      <c r="AB5069" t="s">
        <v>11182</v>
      </c>
    </row>
    <row r="5070" spans="26:28">
      <c r="Z5070">
        <v>1042</v>
      </c>
      <c r="AA5070">
        <v>2332</v>
      </c>
      <c r="AB5070" t="s">
        <v>11183</v>
      </c>
    </row>
    <row r="5071" spans="26:28">
      <c r="Z5071">
        <v>1043</v>
      </c>
      <c r="AA5071">
        <v>2333</v>
      </c>
      <c r="AB5071" t="s">
        <v>11184</v>
      </c>
    </row>
    <row r="5072" spans="26:28">
      <c r="Z5072">
        <v>1044</v>
      </c>
      <c r="AA5072">
        <v>2334</v>
      </c>
      <c r="AB5072" t="s">
        <v>11185</v>
      </c>
    </row>
    <row r="5073" spans="26:28">
      <c r="Z5073">
        <v>1045</v>
      </c>
      <c r="AA5073">
        <v>2335</v>
      </c>
      <c r="AB5073" t="s">
        <v>11186</v>
      </c>
    </row>
    <row r="5074" spans="26:28">
      <c r="Z5074">
        <v>1046</v>
      </c>
      <c r="AA5074">
        <v>2336</v>
      </c>
      <c r="AB5074" t="s">
        <v>11187</v>
      </c>
    </row>
    <row r="5075" spans="26:28">
      <c r="Z5075">
        <v>1047</v>
      </c>
      <c r="AA5075">
        <v>2337</v>
      </c>
      <c r="AB5075" t="s">
        <v>11188</v>
      </c>
    </row>
    <row r="5076" spans="26:28">
      <c r="Z5076">
        <v>1048</v>
      </c>
      <c r="AA5076">
        <v>2338</v>
      </c>
      <c r="AB5076" t="s">
        <v>11189</v>
      </c>
    </row>
    <row r="5077" spans="26:28">
      <c r="Z5077">
        <v>1049</v>
      </c>
      <c r="AA5077">
        <v>2339</v>
      </c>
      <c r="AB5077" t="s">
        <v>11190</v>
      </c>
    </row>
    <row r="5078" spans="26:28">
      <c r="Z5078">
        <v>1050</v>
      </c>
      <c r="AA5078">
        <v>2340</v>
      </c>
      <c r="AB5078" t="s">
        <v>11191</v>
      </c>
    </row>
    <row r="5079" spans="26:28">
      <c r="Z5079">
        <v>1051</v>
      </c>
      <c r="AA5079">
        <v>2341</v>
      </c>
      <c r="AB5079" t="s">
        <v>11192</v>
      </c>
    </row>
    <row r="5080" spans="26:28">
      <c r="Z5080">
        <v>1052</v>
      </c>
      <c r="AA5080">
        <v>2342</v>
      </c>
      <c r="AB5080" t="s">
        <v>11193</v>
      </c>
    </row>
    <row r="5081" spans="26:28">
      <c r="Z5081">
        <v>1053</v>
      </c>
      <c r="AA5081">
        <v>2343</v>
      </c>
      <c r="AB5081" t="s">
        <v>11194</v>
      </c>
    </row>
    <row r="5082" spans="26:28">
      <c r="Z5082">
        <v>1054</v>
      </c>
      <c r="AA5082">
        <v>2344</v>
      </c>
      <c r="AB5082" t="s">
        <v>11195</v>
      </c>
    </row>
    <row r="5083" spans="26:28">
      <c r="Z5083">
        <v>1055</v>
      </c>
      <c r="AA5083">
        <v>2345</v>
      </c>
      <c r="AB5083" t="s">
        <v>11196</v>
      </c>
    </row>
    <row r="5084" spans="26:28">
      <c r="Z5084">
        <v>1056</v>
      </c>
      <c r="AA5084">
        <v>2346</v>
      </c>
      <c r="AB5084" t="s">
        <v>11197</v>
      </c>
    </row>
    <row r="5085" spans="26:28">
      <c r="Z5085">
        <v>1057</v>
      </c>
      <c r="AA5085">
        <v>2347</v>
      </c>
      <c r="AB5085" t="s">
        <v>11198</v>
      </c>
    </row>
    <row r="5086" spans="26:28">
      <c r="Z5086">
        <v>1058</v>
      </c>
      <c r="AA5086">
        <v>2348</v>
      </c>
      <c r="AB5086" t="s">
        <v>11199</v>
      </c>
    </row>
    <row r="5087" spans="26:28">
      <c r="Z5087">
        <v>1059</v>
      </c>
      <c r="AA5087">
        <v>2349</v>
      </c>
      <c r="AB5087" t="s">
        <v>11200</v>
      </c>
    </row>
    <row r="5088" spans="26:28">
      <c r="Z5088">
        <v>1060</v>
      </c>
      <c r="AA5088">
        <v>2350</v>
      </c>
      <c r="AB5088" t="s">
        <v>11201</v>
      </c>
    </row>
    <row r="5089" spans="26:28">
      <c r="Z5089">
        <v>1061</v>
      </c>
      <c r="AA5089">
        <v>2351</v>
      </c>
      <c r="AB5089" t="s">
        <v>11202</v>
      </c>
    </row>
    <row r="5090" spans="26:28">
      <c r="Z5090">
        <v>1062</v>
      </c>
      <c r="AA5090">
        <v>2352</v>
      </c>
      <c r="AB5090" t="s">
        <v>11203</v>
      </c>
    </row>
    <row r="5091" spans="26:28">
      <c r="Z5091">
        <v>1063</v>
      </c>
      <c r="AA5091">
        <v>2353</v>
      </c>
      <c r="AB5091" t="s">
        <v>11204</v>
      </c>
    </row>
    <row r="5092" spans="26:28">
      <c r="Z5092">
        <v>1064</v>
      </c>
      <c r="AA5092">
        <v>2354</v>
      </c>
      <c r="AB5092" t="s">
        <v>11205</v>
      </c>
    </row>
    <row r="5093" spans="26:28">
      <c r="Z5093">
        <v>1065</v>
      </c>
      <c r="AA5093">
        <v>2355</v>
      </c>
      <c r="AB5093" t="s">
        <v>11206</v>
      </c>
    </row>
    <row r="5094" spans="26:28">
      <c r="Z5094">
        <v>1066</v>
      </c>
      <c r="AA5094">
        <v>2356</v>
      </c>
      <c r="AB5094" t="s">
        <v>11207</v>
      </c>
    </row>
    <row r="5095" spans="26:28">
      <c r="Z5095">
        <v>1067</v>
      </c>
      <c r="AA5095">
        <v>2357</v>
      </c>
      <c r="AB5095" t="s">
        <v>11208</v>
      </c>
    </row>
    <row r="5096" spans="26:28">
      <c r="Z5096">
        <v>1068</v>
      </c>
      <c r="AA5096">
        <v>2358</v>
      </c>
      <c r="AB5096" t="s">
        <v>11209</v>
      </c>
    </row>
    <row r="5097" spans="26:28">
      <c r="Z5097">
        <v>1069</v>
      </c>
      <c r="AA5097">
        <v>2359</v>
      </c>
      <c r="AB5097" t="s">
        <v>11210</v>
      </c>
    </row>
    <row r="5098" spans="26:28">
      <c r="Z5098">
        <v>1070</v>
      </c>
      <c r="AA5098">
        <v>2360</v>
      </c>
      <c r="AB5098" t="s">
        <v>11211</v>
      </c>
    </row>
    <row r="5099" spans="26:28">
      <c r="Z5099">
        <v>1071</v>
      </c>
      <c r="AA5099">
        <v>2361</v>
      </c>
      <c r="AB5099" t="s">
        <v>11212</v>
      </c>
    </row>
    <row r="5100" spans="26:28">
      <c r="Z5100">
        <v>1072</v>
      </c>
      <c r="AA5100">
        <v>2362</v>
      </c>
      <c r="AB5100" t="s">
        <v>11213</v>
      </c>
    </row>
    <row r="5101" spans="26:28">
      <c r="Z5101">
        <v>1073</v>
      </c>
      <c r="AA5101">
        <v>2363</v>
      </c>
      <c r="AB5101" t="s">
        <v>11214</v>
      </c>
    </row>
    <row r="5102" spans="26:28">
      <c r="Z5102">
        <v>1074</v>
      </c>
      <c r="AA5102">
        <v>2364</v>
      </c>
      <c r="AB5102" t="s">
        <v>11215</v>
      </c>
    </row>
    <row r="5103" spans="26:28">
      <c r="Z5103">
        <v>1075</v>
      </c>
      <c r="AA5103">
        <v>2365</v>
      </c>
      <c r="AB5103" t="s">
        <v>11216</v>
      </c>
    </row>
    <row r="5104" spans="26:28">
      <c r="Z5104">
        <v>1076</v>
      </c>
      <c r="AA5104">
        <v>2366</v>
      </c>
      <c r="AB5104" t="s">
        <v>11217</v>
      </c>
    </row>
    <row r="5105" spans="26:28">
      <c r="Z5105">
        <v>1077</v>
      </c>
      <c r="AA5105">
        <v>2367</v>
      </c>
      <c r="AB5105" t="s">
        <v>11218</v>
      </c>
    </row>
    <row r="5106" spans="26:28">
      <c r="Z5106">
        <v>1078</v>
      </c>
      <c r="AA5106">
        <v>2368</v>
      </c>
      <c r="AB5106" t="s">
        <v>11219</v>
      </c>
    </row>
    <row r="5107" spans="26:28">
      <c r="Z5107">
        <v>1079</v>
      </c>
      <c r="AA5107">
        <v>2369</v>
      </c>
      <c r="AB5107" t="s">
        <v>11220</v>
      </c>
    </row>
    <row r="5108" spans="26:28">
      <c r="Z5108">
        <v>1080</v>
      </c>
      <c r="AA5108">
        <v>2370</v>
      </c>
      <c r="AB5108" t="s">
        <v>11221</v>
      </c>
    </row>
    <row r="5109" spans="26:28">
      <c r="Z5109">
        <v>1081</v>
      </c>
      <c r="AA5109">
        <v>2371</v>
      </c>
      <c r="AB5109" t="s">
        <v>11222</v>
      </c>
    </row>
    <row r="5110" spans="26:28">
      <c r="Z5110">
        <v>1082</v>
      </c>
      <c r="AA5110">
        <v>2372</v>
      </c>
      <c r="AB5110" t="s">
        <v>11223</v>
      </c>
    </row>
    <row r="5111" spans="26:28">
      <c r="Z5111">
        <v>1083</v>
      </c>
      <c r="AA5111">
        <v>2373</v>
      </c>
      <c r="AB5111" t="s">
        <v>11224</v>
      </c>
    </row>
    <row r="5112" spans="26:28">
      <c r="Z5112">
        <v>1084</v>
      </c>
      <c r="AA5112">
        <v>2374</v>
      </c>
      <c r="AB5112" t="s">
        <v>11225</v>
      </c>
    </row>
    <row r="5113" spans="26:28">
      <c r="Z5113">
        <v>1085</v>
      </c>
      <c r="AA5113">
        <v>2375</v>
      </c>
      <c r="AB5113" t="s">
        <v>11226</v>
      </c>
    </row>
    <row r="5114" spans="26:28">
      <c r="Z5114">
        <v>1086</v>
      </c>
      <c r="AA5114">
        <v>2376</v>
      </c>
      <c r="AB5114" t="s">
        <v>11227</v>
      </c>
    </row>
    <row r="5115" spans="26:28">
      <c r="Z5115">
        <v>1087</v>
      </c>
      <c r="AA5115">
        <v>2377</v>
      </c>
      <c r="AB5115" t="s">
        <v>11228</v>
      </c>
    </row>
    <row r="5116" spans="26:28">
      <c r="Z5116">
        <v>1088</v>
      </c>
      <c r="AA5116">
        <v>2378</v>
      </c>
      <c r="AB5116" t="s">
        <v>11229</v>
      </c>
    </row>
    <row r="5117" spans="26:28">
      <c r="Z5117">
        <v>1089</v>
      </c>
      <c r="AA5117">
        <v>2379</v>
      </c>
      <c r="AB5117" t="s">
        <v>11230</v>
      </c>
    </row>
    <row r="5118" spans="26:28">
      <c r="Z5118">
        <v>1090</v>
      </c>
      <c r="AA5118">
        <v>2380</v>
      </c>
      <c r="AB5118" t="s">
        <v>11231</v>
      </c>
    </row>
    <row r="5119" spans="26:28">
      <c r="Z5119">
        <v>1091</v>
      </c>
      <c r="AA5119">
        <v>2381</v>
      </c>
      <c r="AB5119" t="s">
        <v>11232</v>
      </c>
    </row>
    <row r="5120" spans="26:28">
      <c r="Z5120">
        <v>1092</v>
      </c>
      <c r="AA5120">
        <v>2382</v>
      </c>
      <c r="AB5120" t="s">
        <v>11233</v>
      </c>
    </row>
    <row r="5121" spans="26:28">
      <c r="Z5121">
        <v>1093</v>
      </c>
      <c r="AA5121">
        <v>2383</v>
      </c>
      <c r="AB5121" t="s">
        <v>11234</v>
      </c>
    </row>
    <row r="5122" spans="26:28">
      <c r="Z5122">
        <v>1094</v>
      </c>
      <c r="AA5122">
        <v>2384</v>
      </c>
      <c r="AB5122" t="s">
        <v>11235</v>
      </c>
    </row>
    <row r="5123" spans="26:28">
      <c r="Z5123">
        <v>1095</v>
      </c>
      <c r="AA5123">
        <v>2385</v>
      </c>
      <c r="AB5123" t="s">
        <v>11236</v>
      </c>
    </row>
    <row r="5124" spans="26:28">
      <c r="Z5124">
        <v>1096</v>
      </c>
      <c r="AA5124">
        <v>2386</v>
      </c>
      <c r="AB5124" t="s">
        <v>11237</v>
      </c>
    </row>
    <row r="5125" spans="26:28">
      <c r="Z5125">
        <v>1097</v>
      </c>
      <c r="AA5125">
        <v>2387</v>
      </c>
      <c r="AB5125" t="s">
        <v>11238</v>
      </c>
    </row>
    <row r="5126" spans="26:28">
      <c r="Z5126">
        <v>1098</v>
      </c>
      <c r="AA5126">
        <v>2388</v>
      </c>
      <c r="AB5126" t="s">
        <v>11239</v>
      </c>
    </row>
    <row r="5127" spans="26:28">
      <c r="Z5127">
        <v>1099</v>
      </c>
      <c r="AA5127">
        <v>2389</v>
      </c>
      <c r="AB5127" t="s">
        <v>11240</v>
      </c>
    </row>
    <row r="5128" spans="26:28">
      <c r="Z5128">
        <v>1100</v>
      </c>
      <c r="AA5128">
        <v>2390</v>
      </c>
      <c r="AB5128" t="s">
        <v>11241</v>
      </c>
    </row>
    <row r="5129" spans="26:28">
      <c r="Z5129">
        <v>1101</v>
      </c>
      <c r="AA5129">
        <v>2391</v>
      </c>
      <c r="AB5129" t="s">
        <v>11242</v>
      </c>
    </row>
    <row r="5130" spans="26:28">
      <c r="Z5130">
        <v>1102</v>
      </c>
      <c r="AA5130">
        <v>2392</v>
      </c>
      <c r="AB5130" t="s">
        <v>11243</v>
      </c>
    </row>
    <row r="5131" spans="26:28">
      <c r="Z5131">
        <v>1103</v>
      </c>
      <c r="AA5131">
        <v>2393</v>
      </c>
      <c r="AB5131" t="s">
        <v>11244</v>
      </c>
    </row>
    <row r="5132" spans="26:28">
      <c r="Z5132">
        <v>1104</v>
      </c>
      <c r="AA5132">
        <v>2394</v>
      </c>
      <c r="AB5132" t="s">
        <v>11245</v>
      </c>
    </row>
    <row r="5133" spans="26:28">
      <c r="Z5133">
        <v>1105</v>
      </c>
      <c r="AA5133">
        <v>2395</v>
      </c>
      <c r="AB5133" t="s">
        <v>11246</v>
      </c>
    </row>
    <row r="5134" spans="26:28">
      <c r="Z5134">
        <v>1106</v>
      </c>
      <c r="AA5134">
        <v>2396</v>
      </c>
      <c r="AB5134" t="s">
        <v>11247</v>
      </c>
    </row>
    <row r="5135" spans="26:28">
      <c r="Z5135">
        <v>1107</v>
      </c>
      <c r="AA5135">
        <v>2397</v>
      </c>
      <c r="AB5135" t="s">
        <v>11248</v>
      </c>
    </row>
    <row r="5136" spans="26:28">
      <c r="Z5136">
        <v>1108</v>
      </c>
      <c r="AA5136">
        <v>2398</v>
      </c>
      <c r="AB5136" t="s">
        <v>11249</v>
      </c>
    </row>
    <row r="5137" spans="26:28">
      <c r="Z5137">
        <v>1109</v>
      </c>
      <c r="AA5137">
        <v>2399</v>
      </c>
      <c r="AB5137" t="s">
        <v>11250</v>
      </c>
    </row>
    <row r="5138" spans="26:28">
      <c r="Z5138">
        <v>1110</v>
      </c>
      <c r="AA5138">
        <v>2400</v>
      </c>
      <c r="AB5138" t="s">
        <v>11251</v>
      </c>
    </row>
    <row r="5139" spans="26:28">
      <c r="Z5139">
        <v>1111</v>
      </c>
      <c r="AA5139">
        <v>2401</v>
      </c>
      <c r="AB5139" t="s">
        <v>11252</v>
      </c>
    </row>
    <row r="5140" spans="26:28">
      <c r="Z5140">
        <v>1112</v>
      </c>
      <c r="AA5140">
        <v>2402</v>
      </c>
      <c r="AB5140" t="s">
        <v>11253</v>
      </c>
    </row>
    <row r="5141" spans="26:28">
      <c r="Z5141">
        <v>1113</v>
      </c>
      <c r="AA5141">
        <v>2403</v>
      </c>
      <c r="AB5141" t="s">
        <v>11254</v>
      </c>
    </row>
    <row r="5142" spans="26:28">
      <c r="Z5142">
        <v>1114</v>
      </c>
      <c r="AA5142">
        <v>2404</v>
      </c>
      <c r="AB5142" t="s">
        <v>11255</v>
      </c>
    </row>
    <row r="5143" spans="26:28">
      <c r="Z5143">
        <v>1115</v>
      </c>
      <c r="AA5143">
        <v>2405</v>
      </c>
      <c r="AB5143" t="s">
        <v>11256</v>
      </c>
    </row>
    <row r="5144" spans="26:28">
      <c r="Z5144">
        <v>1116</v>
      </c>
      <c r="AA5144">
        <v>2406</v>
      </c>
      <c r="AB5144" t="s">
        <v>11257</v>
      </c>
    </row>
    <row r="5145" spans="26:28">
      <c r="Z5145">
        <v>1117</v>
      </c>
      <c r="AA5145">
        <v>2407</v>
      </c>
      <c r="AB5145" t="s">
        <v>11258</v>
      </c>
    </row>
    <row r="5146" spans="26:28">
      <c r="Z5146">
        <v>1118</v>
      </c>
      <c r="AA5146">
        <v>2408</v>
      </c>
      <c r="AB5146" t="s">
        <v>11259</v>
      </c>
    </row>
    <row r="5147" spans="26:28">
      <c r="Z5147">
        <v>1119</v>
      </c>
      <c r="AA5147">
        <v>2409</v>
      </c>
      <c r="AB5147" t="s">
        <v>11260</v>
      </c>
    </row>
    <row r="5148" spans="26:28">
      <c r="Z5148">
        <v>1120</v>
      </c>
      <c r="AA5148">
        <v>2410</v>
      </c>
      <c r="AB5148" t="s">
        <v>11261</v>
      </c>
    </row>
    <row r="5149" spans="26:28">
      <c r="Z5149">
        <v>1121</v>
      </c>
      <c r="AA5149">
        <v>2411</v>
      </c>
      <c r="AB5149" t="s">
        <v>11262</v>
      </c>
    </row>
    <row r="5150" spans="26:28">
      <c r="Z5150">
        <v>1122</v>
      </c>
      <c r="AA5150">
        <v>2412</v>
      </c>
      <c r="AB5150" t="s">
        <v>11263</v>
      </c>
    </row>
    <row r="5151" spans="26:28">
      <c r="Z5151">
        <v>1123</v>
      </c>
      <c r="AA5151">
        <v>2413</v>
      </c>
      <c r="AB5151" t="s">
        <v>11264</v>
      </c>
    </row>
    <row r="5152" spans="26:28">
      <c r="Z5152">
        <v>1124</v>
      </c>
      <c r="AA5152">
        <v>2414</v>
      </c>
      <c r="AB5152" t="s">
        <v>11265</v>
      </c>
    </row>
    <row r="5153" spans="26:28">
      <c r="Z5153">
        <v>1125</v>
      </c>
      <c r="AA5153">
        <v>2415</v>
      </c>
      <c r="AB5153" t="s">
        <v>11266</v>
      </c>
    </row>
    <row r="5154" spans="26:28">
      <c r="Z5154">
        <v>1126</v>
      </c>
      <c r="AA5154">
        <v>2416</v>
      </c>
      <c r="AB5154" t="s">
        <v>11267</v>
      </c>
    </row>
    <row r="5155" spans="26:28">
      <c r="Z5155">
        <v>1127</v>
      </c>
      <c r="AA5155">
        <v>2417</v>
      </c>
      <c r="AB5155" t="s">
        <v>11268</v>
      </c>
    </row>
    <row r="5156" spans="26:28">
      <c r="Z5156">
        <v>1128</v>
      </c>
      <c r="AA5156">
        <v>2418</v>
      </c>
      <c r="AB5156" t="s">
        <v>11269</v>
      </c>
    </row>
    <row r="5157" spans="26:28">
      <c r="Z5157">
        <v>1129</v>
      </c>
      <c r="AA5157">
        <v>2419</v>
      </c>
      <c r="AB5157" t="s">
        <v>11270</v>
      </c>
    </row>
    <row r="5158" spans="26:28">
      <c r="Z5158">
        <v>1130</v>
      </c>
      <c r="AA5158">
        <v>2420</v>
      </c>
      <c r="AB5158" t="s">
        <v>11271</v>
      </c>
    </row>
    <row r="5159" spans="26:28">
      <c r="Z5159">
        <v>1131</v>
      </c>
      <c r="AA5159">
        <v>2421</v>
      </c>
      <c r="AB5159" t="s">
        <v>11272</v>
      </c>
    </row>
    <row r="5160" spans="26:28">
      <c r="Z5160">
        <v>1132</v>
      </c>
      <c r="AA5160">
        <v>2422</v>
      </c>
      <c r="AB5160" t="s">
        <v>11273</v>
      </c>
    </row>
    <row r="5161" spans="26:28">
      <c r="Z5161">
        <v>1133</v>
      </c>
      <c r="AA5161">
        <v>2423</v>
      </c>
      <c r="AB5161" t="s">
        <v>11274</v>
      </c>
    </row>
    <row r="5162" spans="26:28">
      <c r="Z5162">
        <v>1134</v>
      </c>
      <c r="AA5162">
        <v>2424</v>
      </c>
      <c r="AB5162" t="s">
        <v>11275</v>
      </c>
    </row>
    <row r="5163" spans="26:28">
      <c r="Z5163">
        <v>1135</v>
      </c>
      <c r="AA5163">
        <v>2425</v>
      </c>
      <c r="AB5163" t="s">
        <v>11276</v>
      </c>
    </row>
    <row r="5164" spans="26:28">
      <c r="Z5164">
        <v>1136</v>
      </c>
      <c r="AA5164">
        <v>2426</v>
      </c>
      <c r="AB5164" t="s">
        <v>11277</v>
      </c>
    </row>
    <row r="5165" spans="26:28">
      <c r="Z5165">
        <v>1137</v>
      </c>
      <c r="AA5165">
        <v>2427</v>
      </c>
      <c r="AB5165" t="s">
        <v>11278</v>
      </c>
    </row>
    <row r="5166" spans="26:28">
      <c r="Z5166">
        <v>1138</v>
      </c>
      <c r="AA5166">
        <v>2428</v>
      </c>
      <c r="AB5166" t="s">
        <v>11279</v>
      </c>
    </row>
    <row r="5167" spans="26:28">
      <c r="Z5167">
        <v>1139</v>
      </c>
      <c r="AA5167">
        <v>2429</v>
      </c>
      <c r="AB5167" t="s">
        <v>11280</v>
      </c>
    </row>
    <row r="5168" spans="26:28">
      <c r="Z5168">
        <v>1140</v>
      </c>
      <c r="AA5168">
        <v>2430</v>
      </c>
      <c r="AB5168" t="s">
        <v>11281</v>
      </c>
    </row>
    <row r="5169" spans="26:28">
      <c r="Z5169">
        <v>1141</v>
      </c>
      <c r="AA5169">
        <v>2431</v>
      </c>
      <c r="AB5169" t="s">
        <v>11282</v>
      </c>
    </row>
    <row r="5170" spans="26:28">
      <c r="Z5170">
        <v>1142</v>
      </c>
      <c r="AA5170">
        <v>2432</v>
      </c>
      <c r="AB5170" t="s">
        <v>11283</v>
      </c>
    </row>
    <row r="5171" spans="26:28">
      <c r="Z5171">
        <v>1143</v>
      </c>
      <c r="AA5171">
        <v>2433</v>
      </c>
      <c r="AB5171" t="s">
        <v>11284</v>
      </c>
    </row>
    <row r="5172" spans="26:28">
      <c r="Z5172">
        <v>1144</v>
      </c>
      <c r="AA5172">
        <v>2434</v>
      </c>
      <c r="AB5172" t="s">
        <v>11285</v>
      </c>
    </row>
    <row r="5173" spans="26:28">
      <c r="Z5173">
        <v>1145</v>
      </c>
      <c r="AA5173">
        <v>2435</v>
      </c>
      <c r="AB5173" t="s">
        <v>11286</v>
      </c>
    </row>
    <row r="5174" spans="26:28">
      <c r="Z5174">
        <v>1146</v>
      </c>
      <c r="AA5174">
        <v>2436</v>
      </c>
      <c r="AB5174" t="s">
        <v>11287</v>
      </c>
    </row>
    <row r="5175" spans="26:28">
      <c r="Z5175">
        <v>1147</v>
      </c>
      <c r="AA5175">
        <v>2437</v>
      </c>
      <c r="AB5175" t="s">
        <v>11288</v>
      </c>
    </row>
    <row r="5176" spans="26:28">
      <c r="Z5176">
        <v>1148</v>
      </c>
      <c r="AA5176">
        <v>2438</v>
      </c>
      <c r="AB5176" t="s">
        <v>11289</v>
      </c>
    </row>
    <row r="5177" spans="26:28">
      <c r="Z5177">
        <v>1149</v>
      </c>
      <c r="AA5177">
        <v>2439</v>
      </c>
      <c r="AB5177" t="s">
        <v>11290</v>
      </c>
    </row>
    <row r="5178" spans="26:28">
      <c r="Z5178">
        <v>1150</v>
      </c>
      <c r="AA5178">
        <v>2440</v>
      </c>
      <c r="AB5178" t="s">
        <v>11291</v>
      </c>
    </row>
    <row r="5179" spans="26:28">
      <c r="Z5179">
        <v>1151</v>
      </c>
      <c r="AA5179">
        <v>2441</v>
      </c>
      <c r="AB5179" t="s">
        <v>11292</v>
      </c>
    </row>
    <row r="5180" spans="26:28">
      <c r="Z5180">
        <v>1152</v>
      </c>
      <c r="AA5180">
        <v>2442</v>
      </c>
      <c r="AB5180" t="s">
        <v>11293</v>
      </c>
    </row>
    <row r="5181" spans="26:28">
      <c r="Z5181">
        <v>1153</v>
      </c>
      <c r="AA5181">
        <v>2443</v>
      </c>
      <c r="AB5181" t="s">
        <v>11294</v>
      </c>
    </row>
    <row r="5182" spans="26:28">
      <c r="Z5182">
        <v>1154</v>
      </c>
      <c r="AA5182">
        <v>2444</v>
      </c>
      <c r="AB5182" t="s">
        <v>11295</v>
      </c>
    </row>
    <row r="5183" spans="26:28">
      <c r="Z5183">
        <v>1155</v>
      </c>
      <c r="AA5183">
        <v>2445</v>
      </c>
      <c r="AB5183" t="s">
        <v>11296</v>
      </c>
    </row>
    <row r="5184" spans="26:28">
      <c r="Z5184">
        <v>1156</v>
      </c>
      <c r="AA5184">
        <v>2446</v>
      </c>
      <c r="AB5184" t="s">
        <v>11297</v>
      </c>
    </row>
    <row r="5185" spans="26:28">
      <c r="Z5185">
        <v>1157</v>
      </c>
      <c r="AA5185">
        <v>2447</v>
      </c>
      <c r="AB5185" t="s">
        <v>11298</v>
      </c>
    </row>
    <row r="5186" spans="26:28">
      <c r="Z5186">
        <v>1158</v>
      </c>
      <c r="AA5186">
        <v>2448</v>
      </c>
      <c r="AB5186" t="s">
        <v>11299</v>
      </c>
    </row>
    <row r="5187" spans="26:28">
      <c r="Z5187">
        <v>1159</v>
      </c>
      <c r="AA5187">
        <v>2449</v>
      </c>
      <c r="AB5187" t="s">
        <v>11300</v>
      </c>
    </row>
    <row r="5188" spans="26:28">
      <c r="Z5188">
        <v>1160</v>
      </c>
      <c r="AA5188">
        <v>2450</v>
      </c>
      <c r="AB5188" t="s">
        <v>11301</v>
      </c>
    </row>
    <row r="5189" spans="26:28">
      <c r="Z5189">
        <v>1161</v>
      </c>
      <c r="AA5189">
        <v>2451</v>
      </c>
      <c r="AB5189" t="s">
        <v>11302</v>
      </c>
    </row>
    <row r="5190" spans="26:28">
      <c r="Z5190">
        <v>1162</v>
      </c>
      <c r="AA5190">
        <v>2452</v>
      </c>
      <c r="AB5190" t="s">
        <v>11303</v>
      </c>
    </row>
    <row r="5191" spans="26:28">
      <c r="Z5191">
        <v>1163</v>
      </c>
      <c r="AA5191">
        <v>2453</v>
      </c>
      <c r="AB5191" t="s">
        <v>11304</v>
      </c>
    </row>
    <row r="5192" spans="26:28">
      <c r="Z5192">
        <v>1164</v>
      </c>
      <c r="AA5192">
        <v>2454</v>
      </c>
      <c r="AB5192" t="s">
        <v>11305</v>
      </c>
    </row>
    <row r="5193" spans="26:28">
      <c r="Z5193">
        <v>1165</v>
      </c>
      <c r="AA5193">
        <v>2455</v>
      </c>
      <c r="AB5193" t="s">
        <v>11306</v>
      </c>
    </row>
    <row r="5194" spans="26:28">
      <c r="Z5194">
        <v>1166</v>
      </c>
      <c r="AA5194">
        <v>2456</v>
      </c>
      <c r="AB5194" t="s">
        <v>11307</v>
      </c>
    </row>
    <row r="5195" spans="26:28">
      <c r="Z5195">
        <v>1167</v>
      </c>
      <c r="AA5195">
        <v>2457</v>
      </c>
      <c r="AB5195" t="s">
        <v>11308</v>
      </c>
    </row>
    <row r="5196" spans="26:28">
      <c r="Z5196">
        <v>1168</v>
      </c>
      <c r="AA5196">
        <v>2458</v>
      </c>
      <c r="AB5196" t="s">
        <v>11309</v>
      </c>
    </row>
    <row r="5197" spans="26:28">
      <c r="Z5197">
        <v>1169</v>
      </c>
      <c r="AA5197">
        <v>2459</v>
      </c>
      <c r="AB5197" t="s">
        <v>11310</v>
      </c>
    </row>
    <row r="5198" spans="26:28">
      <c r="Z5198">
        <v>1170</v>
      </c>
      <c r="AA5198">
        <v>2460</v>
      </c>
      <c r="AB5198" t="s">
        <v>11311</v>
      </c>
    </row>
    <row r="5199" spans="26:28">
      <c r="Z5199">
        <v>1171</v>
      </c>
      <c r="AA5199">
        <v>2461</v>
      </c>
      <c r="AB5199" t="s">
        <v>11312</v>
      </c>
    </row>
    <row r="5200" spans="26:28">
      <c r="Z5200">
        <v>1172</v>
      </c>
      <c r="AA5200">
        <v>2462</v>
      </c>
      <c r="AB5200" t="s">
        <v>11313</v>
      </c>
    </row>
    <row r="5201" spans="26:28">
      <c r="Z5201">
        <v>1173</v>
      </c>
      <c r="AA5201">
        <v>2463</v>
      </c>
      <c r="AB5201" t="s">
        <v>11314</v>
      </c>
    </row>
    <row r="5202" spans="26:28">
      <c r="Z5202">
        <v>1174</v>
      </c>
      <c r="AA5202">
        <v>2464</v>
      </c>
      <c r="AB5202" t="s">
        <v>11315</v>
      </c>
    </row>
    <row r="5203" spans="26:28">
      <c r="Z5203">
        <v>1175</v>
      </c>
      <c r="AA5203">
        <v>2465</v>
      </c>
      <c r="AB5203" t="s">
        <v>11316</v>
      </c>
    </row>
    <row r="5204" spans="26:28">
      <c r="Z5204">
        <v>1176</v>
      </c>
      <c r="AA5204">
        <v>2466</v>
      </c>
      <c r="AB5204" t="s">
        <v>11317</v>
      </c>
    </row>
    <row r="5205" spans="26:28">
      <c r="Z5205">
        <v>1177</v>
      </c>
      <c r="AA5205">
        <v>2467</v>
      </c>
      <c r="AB5205" t="s">
        <v>11318</v>
      </c>
    </row>
    <row r="5206" spans="26:28">
      <c r="Z5206">
        <v>1178</v>
      </c>
      <c r="AA5206">
        <v>2468</v>
      </c>
      <c r="AB5206" t="s">
        <v>11319</v>
      </c>
    </row>
    <row r="5207" spans="26:28">
      <c r="Z5207">
        <v>1179</v>
      </c>
      <c r="AA5207">
        <v>2469</v>
      </c>
      <c r="AB5207" t="s">
        <v>11320</v>
      </c>
    </row>
    <row r="5208" spans="26:28">
      <c r="Z5208">
        <v>1180</v>
      </c>
      <c r="AA5208">
        <v>2470</v>
      </c>
      <c r="AB5208" t="s">
        <v>11321</v>
      </c>
    </row>
    <row r="5209" spans="26:28">
      <c r="Z5209">
        <v>1181</v>
      </c>
      <c r="AA5209">
        <v>2471</v>
      </c>
      <c r="AB5209" t="s">
        <v>11322</v>
      </c>
    </row>
    <row r="5210" spans="26:28">
      <c r="Z5210">
        <v>1182</v>
      </c>
      <c r="AA5210">
        <v>2472</v>
      </c>
      <c r="AB5210" t="s">
        <v>11323</v>
      </c>
    </row>
    <row r="5211" spans="26:28">
      <c r="Z5211">
        <v>1183</v>
      </c>
      <c r="AA5211">
        <v>2473</v>
      </c>
      <c r="AB5211" t="s">
        <v>11324</v>
      </c>
    </row>
    <row r="5212" spans="26:28">
      <c r="Z5212">
        <v>1184</v>
      </c>
      <c r="AA5212">
        <v>2474</v>
      </c>
      <c r="AB5212" t="s">
        <v>11325</v>
      </c>
    </row>
    <row r="5213" spans="26:28">
      <c r="Z5213">
        <v>1185</v>
      </c>
      <c r="AA5213">
        <v>2475</v>
      </c>
      <c r="AB5213" t="s">
        <v>11326</v>
      </c>
    </row>
    <row r="5214" spans="26:28">
      <c r="Z5214">
        <v>1186</v>
      </c>
      <c r="AA5214">
        <v>2476</v>
      </c>
      <c r="AB5214" t="s">
        <v>11327</v>
      </c>
    </row>
    <row r="5215" spans="26:28">
      <c r="Z5215">
        <v>1187</v>
      </c>
      <c r="AA5215">
        <v>2477</v>
      </c>
      <c r="AB5215" t="s">
        <v>11328</v>
      </c>
    </row>
    <row r="5216" spans="26:28">
      <c r="Z5216">
        <v>1188</v>
      </c>
      <c r="AA5216">
        <v>2478</v>
      </c>
      <c r="AB5216" t="s">
        <v>11329</v>
      </c>
    </row>
    <row r="5217" spans="26:28">
      <c r="Z5217">
        <v>1189</v>
      </c>
      <c r="AA5217">
        <v>2479</v>
      </c>
      <c r="AB5217" t="s">
        <v>11330</v>
      </c>
    </row>
    <row r="5218" spans="26:28">
      <c r="Z5218">
        <v>1190</v>
      </c>
      <c r="AA5218">
        <v>2480</v>
      </c>
      <c r="AB5218" t="s">
        <v>11331</v>
      </c>
    </row>
    <row r="5219" spans="26:28">
      <c r="Z5219">
        <v>1191</v>
      </c>
      <c r="AA5219">
        <v>2481</v>
      </c>
      <c r="AB5219" t="s">
        <v>11332</v>
      </c>
    </row>
    <row r="5220" spans="26:28">
      <c r="Z5220">
        <v>1192</v>
      </c>
      <c r="AA5220">
        <v>2482</v>
      </c>
      <c r="AB5220" t="s">
        <v>11333</v>
      </c>
    </row>
    <row r="5221" spans="26:28">
      <c r="Z5221">
        <v>1193</v>
      </c>
      <c r="AA5221">
        <v>2483</v>
      </c>
      <c r="AB5221" t="s">
        <v>11334</v>
      </c>
    </row>
    <row r="5222" spans="26:28">
      <c r="Z5222">
        <v>1194</v>
      </c>
      <c r="AA5222">
        <v>2484</v>
      </c>
      <c r="AB5222" t="s">
        <v>11335</v>
      </c>
    </row>
    <row r="5223" spans="26:28">
      <c r="Z5223">
        <v>1195</v>
      </c>
      <c r="AA5223">
        <v>2485</v>
      </c>
      <c r="AB5223" t="s">
        <v>11336</v>
      </c>
    </row>
    <row r="5224" spans="26:28">
      <c r="Z5224">
        <v>1196</v>
      </c>
      <c r="AA5224">
        <v>2486</v>
      </c>
      <c r="AB5224" t="s">
        <v>11337</v>
      </c>
    </row>
    <row r="5225" spans="26:28">
      <c r="Z5225">
        <v>1197</v>
      </c>
      <c r="AA5225">
        <v>2487</v>
      </c>
      <c r="AB5225" t="s">
        <v>11338</v>
      </c>
    </row>
    <row r="5226" spans="26:28">
      <c r="Z5226">
        <v>1198</v>
      </c>
      <c r="AA5226">
        <v>2488</v>
      </c>
      <c r="AB5226" t="s">
        <v>11339</v>
      </c>
    </row>
    <row r="5227" spans="26:28">
      <c r="Z5227">
        <v>1199</v>
      </c>
      <c r="AA5227">
        <v>2489</v>
      </c>
      <c r="AB5227" t="s">
        <v>11340</v>
      </c>
    </row>
    <row r="5228" spans="26:28">
      <c r="Z5228">
        <v>1200</v>
      </c>
      <c r="AA5228">
        <v>2490</v>
      </c>
      <c r="AB5228" t="s">
        <v>11341</v>
      </c>
    </row>
    <row r="5229" spans="26:28">
      <c r="Z5229">
        <v>1201</v>
      </c>
      <c r="AA5229">
        <v>2491</v>
      </c>
      <c r="AB5229" t="s">
        <v>11342</v>
      </c>
    </row>
    <row r="5230" spans="26:28">
      <c r="Z5230">
        <v>1202</v>
      </c>
      <c r="AA5230">
        <v>2492</v>
      </c>
      <c r="AB5230" t="s">
        <v>11343</v>
      </c>
    </row>
    <row r="5231" spans="26:28">
      <c r="Z5231">
        <v>1203</v>
      </c>
      <c r="AA5231">
        <v>2493</v>
      </c>
      <c r="AB5231" t="s">
        <v>11344</v>
      </c>
    </row>
    <row r="5232" spans="26:28">
      <c r="Z5232">
        <v>1204</v>
      </c>
      <c r="AA5232">
        <v>2494</v>
      </c>
      <c r="AB5232" t="s">
        <v>11345</v>
      </c>
    </row>
    <row r="5233" spans="26:28">
      <c r="Z5233">
        <v>1205</v>
      </c>
      <c r="AA5233">
        <v>2495</v>
      </c>
      <c r="AB5233" t="s">
        <v>11346</v>
      </c>
    </row>
    <row r="5234" spans="26:28">
      <c r="Z5234">
        <v>1206</v>
      </c>
      <c r="AA5234">
        <v>2496</v>
      </c>
      <c r="AB5234" t="s">
        <v>11347</v>
      </c>
    </row>
    <row r="5235" spans="26:28">
      <c r="Z5235">
        <v>1207</v>
      </c>
      <c r="AA5235">
        <v>2497</v>
      </c>
      <c r="AB5235" t="s">
        <v>11348</v>
      </c>
    </row>
    <row r="5236" spans="26:28">
      <c r="Z5236">
        <v>1208</v>
      </c>
      <c r="AA5236">
        <v>2498</v>
      </c>
      <c r="AB5236" t="s">
        <v>11349</v>
      </c>
    </row>
    <row r="5237" spans="26:28">
      <c r="Z5237">
        <v>1209</v>
      </c>
      <c r="AA5237">
        <v>2499</v>
      </c>
      <c r="AB5237" t="s">
        <v>11350</v>
      </c>
    </row>
    <row r="5238" spans="26:28">
      <c r="Z5238">
        <v>1210</v>
      </c>
      <c r="AA5238">
        <v>2500</v>
      </c>
      <c r="AB5238" t="s">
        <v>11351</v>
      </c>
    </row>
    <row r="5239" spans="26:28">
      <c r="Z5239">
        <v>1211</v>
      </c>
      <c r="AA5239">
        <v>2501</v>
      </c>
      <c r="AB5239" t="s">
        <v>11352</v>
      </c>
    </row>
    <row r="5240" spans="26:28">
      <c r="Z5240">
        <v>1212</v>
      </c>
      <c r="AA5240">
        <v>2502</v>
      </c>
      <c r="AB5240" t="s">
        <v>11353</v>
      </c>
    </row>
    <row r="5241" spans="26:28">
      <c r="Z5241">
        <v>1213</v>
      </c>
      <c r="AA5241">
        <v>2503</v>
      </c>
      <c r="AB5241" t="s">
        <v>11354</v>
      </c>
    </row>
    <row r="5242" spans="26:28">
      <c r="Z5242">
        <v>1214</v>
      </c>
      <c r="AA5242">
        <v>2504</v>
      </c>
      <c r="AB5242" t="s">
        <v>11355</v>
      </c>
    </row>
    <row r="5243" spans="26:28">
      <c r="Z5243">
        <v>1215</v>
      </c>
      <c r="AA5243">
        <v>2505</v>
      </c>
      <c r="AB5243" t="s">
        <v>11356</v>
      </c>
    </row>
    <row r="5244" spans="26:28">
      <c r="Z5244">
        <v>1216</v>
      </c>
      <c r="AA5244">
        <v>2506</v>
      </c>
      <c r="AB5244" t="s">
        <v>11357</v>
      </c>
    </row>
    <row r="5245" spans="26:28">
      <c r="Z5245">
        <v>1217</v>
      </c>
      <c r="AA5245">
        <v>2507</v>
      </c>
      <c r="AB5245" t="s">
        <v>11358</v>
      </c>
    </row>
    <row r="5246" spans="26:28">
      <c r="Z5246">
        <v>1218</v>
      </c>
      <c r="AA5246">
        <v>2508</v>
      </c>
      <c r="AB5246" t="s">
        <v>11359</v>
      </c>
    </row>
    <row r="5247" spans="26:28">
      <c r="Z5247">
        <v>1219</v>
      </c>
      <c r="AA5247">
        <v>2509</v>
      </c>
      <c r="AB5247" t="s">
        <v>11360</v>
      </c>
    </row>
    <row r="5248" spans="26:28">
      <c r="Z5248">
        <v>1220</v>
      </c>
      <c r="AA5248">
        <v>2510</v>
      </c>
      <c r="AB5248" t="s">
        <v>11361</v>
      </c>
    </row>
    <row r="5249" spans="26:28">
      <c r="Z5249">
        <v>1221</v>
      </c>
      <c r="AA5249">
        <v>2511</v>
      </c>
      <c r="AB5249" t="s">
        <v>11362</v>
      </c>
    </row>
    <row r="5250" spans="26:28">
      <c r="Z5250">
        <v>1222</v>
      </c>
      <c r="AA5250">
        <v>2512</v>
      </c>
      <c r="AB5250" t="s">
        <v>11363</v>
      </c>
    </row>
    <row r="5251" spans="26:28">
      <c r="Z5251">
        <v>1223</v>
      </c>
      <c r="AA5251">
        <v>2513</v>
      </c>
      <c r="AB5251" t="s">
        <v>11364</v>
      </c>
    </row>
    <row r="5252" spans="26:28">
      <c r="Z5252">
        <v>1224</v>
      </c>
      <c r="AA5252">
        <v>2514</v>
      </c>
      <c r="AB5252" t="s">
        <v>11365</v>
      </c>
    </row>
    <row r="5253" spans="26:28">
      <c r="Z5253">
        <v>1225</v>
      </c>
      <c r="AA5253">
        <v>2515</v>
      </c>
      <c r="AB5253" t="s">
        <v>11366</v>
      </c>
    </row>
    <row r="5254" spans="26:28">
      <c r="Z5254">
        <v>1226</v>
      </c>
      <c r="AA5254">
        <v>2516</v>
      </c>
      <c r="AB5254" t="s">
        <v>11367</v>
      </c>
    </row>
    <row r="5255" spans="26:28">
      <c r="Z5255">
        <v>1227</v>
      </c>
      <c r="AA5255">
        <v>2517</v>
      </c>
      <c r="AB5255" t="s">
        <v>11368</v>
      </c>
    </row>
    <row r="5256" spans="26:28">
      <c r="Z5256">
        <v>1228</v>
      </c>
      <c r="AA5256">
        <v>2518</v>
      </c>
      <c r="AB5256" t="s">
        <v>11369</v>
      </c>
    </row>
    <row r="5257" spans="26:28">
      <c r="Z5257">
        <v>1229</v>
      </c>
      <c r="AA5257">
        <v>2519</v>
      </c>
      <c r="AB5257" t="s">
        <v>11370</v>
      </c>
    </row>
    <row r="5258" spans="26:28">
      <c r="Z5258">
        <v>1230</v>
      </c>
      <c r="AA5258">
        <v>2520</v>
      </c>
      <c r="AB5258" t="s">
        <v>11371</v>
      </c>
    </row>
    <row r="5259" spans="26:28">
      <c r="Z5259">
        <v>1231</v>
      </c>
      <c r="AA5259">
        <v>2521</v>
      </c>
      <c r="AB5259" t="s">
        <v>11372</v>
      </c>
    </row>
    <row r="5260" spans="26:28">
      <c r="Z5260">
        <v>1232</v>
      </c>
      <c r="AA5260">
        <v>2522</v>
      </c>
      <c r="AB5260" t="s">
        <v>11373</v>
      </c>
    </row>
    <row r="5261" spans="26:28">
      <c r="Z5261">
        <v>1233</v>
      </c>
      <c r="AA5261">
        <v>2523</v>
      </c>
      <c r="AB5261" t="s">
        <v>11374</v>
      </c>
    </row>
    <row r="5262" spans="26:28">
      <c r="Z5262">
        <v>1234</v>
      </c>
      <c r="AA5262">
        <v>2524</v>
      </c>
      <c r="AB5262" t="s">
        <v>11375</v>
      </c>
    </row>
    <row r="5263" spans="26:28">
      <c r="Z5263">
        <v>1235</v>
      </c>
      <c r="AA5263">
        <v>2525</v>
      </c>
      <c r="AB5263" t="s">
        <v>11376</v>
      </c>
    </row>
    <row r="5264" spans="26:28">
      <c r="Z5264">
        <v>1236</v>
      </c>
      <c r="AA5264">
        <v>2526</v>
      </c>
      <c r="AB5264" t="s">
        <v>11377</v>
      </c>
    </row>
    <row r="5265" spans="26:28">
      <c r="Z5265">
        <v>1237</v>
      </c>
      <c r="AA5265">
        <v>2527</v>
      </c>
      <c r="AB5265" t="s">
        <v>11378</v>
      </c>
    </row>
    <row r="5266" spans="26:28">
      <c r="Z5266">
        <v>1238</v>
      </c>
      <c r="AA5266">
        <v>2528</v>
      </c>
      <c r="AB5266" t="s">
        <v>11379</v>
      </c>
    </row>
    <row r="5267" spans="26:28">
      <c r="Z5267">
        <v>1239</v>
      </c>
      <c r="AA5267">
        <v>2529</v>
      </c>
      <c r="AB5267" t="s">
        <v>11380</v>
      </c>
    </row>
    <row r="5268" spans="26:28">
      <c r="Z5268">
        <v>1240</v>
      </c>
      <c r="AA5268">
        <v>2530</v>
      </c>
      <c r="AB5268" t="s">
        <v>11381</v>
      </c>
    </row>
    <row r="5269" spans="26:28">
      <c r="Z5269">
        <v>1241</v>
      </c>
      <c r="AA5269">
        <v>2531</v>
      </c>
      <c r="AB5269" t="s">
        <v>11382</v>
      </c>
    </row>
    <row r="5270" spans="26:28">
      <c r="Z5270">
        <v>1242</v>
      </c>
      <c r="AA5270">
        <v>2532</v>
      </c>
      <c r="AB5270" t="s">
        <v>11383</v>
      </c>
    </row>
    <row r="5271" spans="26:28">
      <c r="Z5271">
        <v>1243</v>
      </c>
      <c r="AA5271">
        <v>2533</v>
      </c>
      <c r="AB5271" t="s">
        <v>11384</v>
      </c>
    </row>
    <row r="5272" spans="26:28">
      <c r="Z5272">
        <v>1244</v>
      </c>
      <c r="AA5272">
        <v>2534</v>
      </c>
      <c r="AB5272" t="s">
        <v>11385</v>
      </c>
    </row>
    <row r="5273" spans="26:28">
      <c r="Z5273">
        <v>1245</v>
      </c>
      <c r="AA5273">
        <v>2535</v>
      </c>
      <c r="AB5273" t="s">
        <v>11386</v>
      </c>
    </row>
    <row r="5274" spans="26:28">
      <c r="Z5274">
        <v>1246</v>
      </c>
      <c r="AA5274">
        <v>2536</v>
      </c>
      <c r="AB5274" t="s">
        <v>11387</v>
      </c>
    </row>
    <row r="5275" spans="26:28">
      <c r="Z5275">
        <v>1247</v>
      </c>
      <c r="AA5275">
        <v>2537</v>
      </c>
      <c r="AB5275" t="s">
        <v>11388</v>
      </c>
    </row>
    <row r="5276" spans="26:28">
      <c r="Z5276">
        <v>1248</v>
      </c>
      <c r="AA5276">
        <v>2538</v>
      </c>
      <c r="AB5276" t="s">
        <v>11389</v>
      </c>
    </row>
    <row r="5277" spans="26:28">
      <c r="Z5277">
        <v>1249</v>
      </c>
      <c r="AA5277">
        <v>2539</v>
      </c>
      <c r="AB5277" t="s">
        <v>11390</v>
      </c>
    </row>
    <row r="5278" spans="26:28">
      <c r="Z5278">
        <v>1250</v>
      </c>
      <c r="AA5278">
        <v>2540</v>
      </c>
      <c r="AB5278" t="s">
        <v>11391</v>
      </c>
    </row>
    <row r="5279" spans="26:28">
      <c r="Z5279">
        <v>1251</v>
      </c>
      <c r="AA5279">
        <v>2541</v>
      </c>
      <c r="AB5279" t="s">
        <v>11392</v>
      </c>
    </row>
    <row r="5280" spans="26:28">
      <c r="Z5280">
        <v>1252</v>
      </c>
      <c r="AA5280">
        <v>2542</v>
      </c>
      <c r="AB5280" t="s">
        <v>11393</v>
      </c>
    </row>
    <row r="5281" spans="26:28">
      <c r="Z5281">
        <v>1253</v>
      </c>
      <c r="AA5281">
        <v>2543</v>
      </c>
      <c r="AB5281" t="s">
        <v>11394</v>
      </c>
    </row>
    <row r="5282" spans="26:28">
      <c r="Z5282">
        <v>1254</v>
      </c>
      <c r="AA5282">
        <v>2544</v>
      </c>
      <c r="AB5282" t="s">
        <v>11395</v>
      </c>
    </row>
    <row r="5283" spans="26:28">
      <c r="Z5283">
        <v>1255</v>
      </c>
      <c r="AA5283">
        <v>2545</v>
      </c>
      <c r="AB5283" t="s">
        <v>11396</v>
      </c>
    </row>
    <row r="5284" spans="26:28">
      <c r="Z5284">
        <v>1256</v>
      </c>
      <c r="AA5284">
        <v>2546</v>
      </c>
      <c r="AB5284" t="s">
        <v>11397</v>
      </c>
    </row>
    <row r="5285" spans="26:28">
      <c r="Z5285">
        <v>1257</v>
      </c>
      <c r="AA5285">
        <v>2547</v>
      </c>
      <c r="AB5285" t="s">
        <v>11398</v>
      </c>
    </row>
    <row r="5286" spans="26:28">
      <c r="Z5286">
        <v>1258</v>
      </c>
      <c r="AA5286">
        <v>2548</v>
      </c>
      <c r="AB5286" t="s">
        <v>11399</v>
      </c>
    </row>
    <row r="5287" spans="26:28">
      <c r="Z5287">
        <v>1259</v>
      </c>
      <c r="AA5287">
        <v>2549</v>
      </c>
      <c r="AB5287" t="s">
        <v>11400</v>
      </c>
    </row>
    <row r="5288" spans="26:28">
      <c r="Z5288">
        <v>1260</v>
      </c>
      <c r="AA5288">
        <v>2550</v>
      </c>
      <c r="AB5288" t="s">
        <v>11401</v>
      </c>
    </row>
    <row r="5289" spans="26:28">
      <c r="Z5289">
        <v>1261</v>
      </c>
      <c r="AA5289">
        <v>2551</v>
      </c>
      <c r="AB5289" t="s">
        <v>11402</v>
      </c>
    </row>
    <row r="5290" spans="26:28">
      <c r="Z5290">
        <v>1262</v>
      </c>
      <c r="AA5290">
        <v>2552</v>
      </c>
      <c r="AB5290" t="s">
        <v>11403</v>
      </c>
    </row>
    <row r="5291" spans="26:28">
      <c r="Z5291">
        <v>1263</v>
      </c>
      <c r="AA5291">
        <v>2553</v>
      </c>
      <c r="AB5291" t="s">
        <v>11404</v>
      </c>
    </row>
    <row r="5292" spans="26:28">
      <c r="Z5292">
        <v>1264</v>
      </c>
      <c r="AA5292">
        <v>2554</v>
      </c>
      <c r="AB5292" t="s">
        <v>11405</v>
      </c>
    </row>
    <row r="5293" spans="26:28">
      <c r="Z5293">
        <v>1265</v>
      </c>
      <c r="AA5293">
        <v>2555</v>
      </c>
      <c r="AB5293" t="s">
        <v>11406</v>
      </c>
    </row>
    <row r="5294" spans="26:28">
      <c r="Z5294">
        <v>1266</v>
      </c>
      <c r="AA5294">
        <v>2556</v>
      </c>
      <c r="AB5294" t="s">
        <v>11407</v>
      </c>
    </row>
    <row r="5295" spans="26:28">
      <c r="Z5295">
        <v>1267</v>
      </c>
      <c r="AA5295">
        <v>2557</v>
      </c>
      <c r="AB5295" t="s">
        <v>11408</v>
      </c>
    </row>
    <row r="5296" spans="26:28">
      <c r="Z5296">
        <v>1268</v>
      </c>
      <c r="AA5296">
        <v>2558</v>
      </c>
      <c r="AB5296" t="s">
        <v>11409</v>
      </c>
    </row>
    <row r="5297" spans="26:28">
      <c r="Z5297">
        <v>1269</v>
      </c>
      <c r="AA5297">
        <v>2559</v>
      </c>
      <c r="AB5297" t="s">
        <v>11410</v>
      </c>
    </row>
    <row r="5298" spans="26:28">
      <c r="Z5298">
        <v>1270</v>
      </c>
      <c r="AA5298">
        <v>2560</v>
      </c>
      <c r="AB5298" t="s">
        <v>11411</v>
      </c>
    </row>
    <row r="5299" spans="26:28">
      <c r="Z5299">
        <v>1271</v>
      </c>
      <c r="AA5299">
        <v>2561</v>
      </c>
      <c r="AB5299" t="s">
        <v>11412</v>
      </c>
    </row>
    <row r="5300" spans="26:28">
      <c r="Z5300">
        <v>1272</v>
      </c>
      <c r="AA5300">
        <v>2562</v>
      </c>
      <c r="AB5300" t="s">
        <v>11413</v>
      </c>
    </row>
    <row r="5301" spans="26:28">
      <c r="Z5301">
        <v>1273</v>
      </c>
      <c r="AA5301">
        <v>2563</v>
      </c>
      <c r="AB5301" t="s">
        <v>11414</v>
      </c>
    </row>
    <row r="5302" spans="26:28">
      <c r="Z5302">
        <v>1274</v>
      </c>
      <c r="AA5302">
        <v>2564</v>
      </c>
      <c r="AB5302" t="s">
        <v>11415</v>
      </c>
    </row>
    <row r="5303" spans="26:28">
      <c r="Z5303">
        <v>1275</v>
      </c>
      <c r="AA5303">
        <v>2565</v>
      </c>
      <c r="AB5303" t="s">
        <v>11416</v>
      </c>
    </row>
    <row r="5304" spans="26:28">
      <c r="Z5304">
        <v>1276</v>
      </c>
      <c r="AA5304">
        <v>2566</v>
      </c>
      <c r="AB5304" t="s">
        <v>11417</v>
      </c>
    </row>
    <row r="5305" spans="26:28">
      <c r="Z5305">
        <v>1277</v>
      </c>
      <c r="AA5305">
        <v>2567</v>
      </c>
      <c r="AB5305" t="s">
        <v>11418</v>
      </c>
    </row>
    <row r="5306" spans="26:28">
      <c r="Z5306">
        <v>1278</v>
      </c>
      <c r="AA5306">
        <v>2568</v>
      </c>
      <c r="AB5306" t="s">
        <v>11419</v>
      </c>
    </row>
    <row r="5307" spans="26:28">
      <c r="Z5307">
        <v>1279</v>
      </c>
      <c r="AA5307">
        <v>2569</v>
      </c>
      <c r="AB5307" t="s">
        <v>11420</v>
      </c>
    </row>
    <row r="5308" spans="26:28">
      <c r="Z5308">
        <v>1280</v>
      </c>
      <c r="AA5308">
        <v>2570</v>
      </c>
      <c r="AB5308" t="s">
        <v>11421</v>
      </c>
    </row>
    <row r="5309" spans="26:28">
      <c r="Z5309">
        <v>1281</v>
      </c>
      <c r="AA5309">
        <v>2571</v>
      </c>
      <c r="AB5309" t="s">
        <v>11422</v>
      </c>
    </row>
    <row r="5310" spans="26:28">
      <c r="Z5310">
        <v>1282</v>
      </c>
      <c r="AA5310">
        <v>2572</v>
      </c>
      <c r="AB5310" t="s">
        <v>11423</v>
      </c>
    </row>
    <row r="5311" spans="26:28">
      <c r="Z5311">
        <v>1283</v>
      </c>
      <c r="AA5311">
        <v>2573</v>
      </c>
      <c r="AB5311" t="s">
        <v>11424</v>
      </c>
    </row>
    <row r="5312" spans="26:28">
      <c r="Z5312">
        <v>1284</v>
      </c>
      <c r="AA5312">
        <v>2574</v>
      </c>
      <c r="AB5312" t="s">
        <v>11425</v>
      </c>
    </row>
    <row r="5313" spans="25:33">
      <c r="Z5313">
        <v>1285</v>
      </c>
      <c r="AA5313">
        <v>2575</v>
      </c>
      <c r="AB5313" t="s">
        <v>11426</v>
      </c>
    </row>
    <row r="5314" spans="25:33">
      <c r="Z5314">
        <v>1286</v>
      </c>
      <c r="AA5314">
        <v>2576</v>
      </c>
      <c r="AB5314" t="s">
        <v>11427</v>
      </c>
    </row>
    <row r="5315" spans="25:33">
      <c r="Z5315">
        <v>1287</v>
      </c>
      <c r="AA5315">
        <v>2577</v>
      </c>
      <c r="AB5315" t="s">
        <v>11428</v>
      </c>
    </row>
    <row r="5316" spans="25:33">
      <c r="Z5316">
        <v>1288</v>
      </c>
      <c r="AA5316">
        <v>2578</v>
      </c>
      <c r="AB5316" t="s">
        <v>11429</v>
      </c>
    </row>
    <row r="5317" spans="25:33">
      <c r="Z5317">
        <v>1289</v>
      </c>
      <c r="AA5317">
        <v>2579</v>
      </c>
      <c r="AB5317" t="s">
        <v>11430</v>
      </c>
    </row>
    <row r="5318" spans="25:33">
      <c r="Y5318" s="229" t="str">
        <f>"INSERT INTO "&amp;$H$4028&amp;" ("&amp;Z5319&amp;", "&amp;AA5319&amp;", "&amp;AD5319&amp;", "&amp;AE5319&amp;") VALUES ("</f>
        <v>INSERT INTO UPK_IKOU.upk_k40.m_k60_buhin_no (data_id, buhin_no, created_date, created_tantou_id) VALUES (</v>
      </c>
    </row>
    <row r="5319" spans="25:33">
      <c r="Z5319" s="229" t="s">
        <v>80</v>
      </c>
      <c r="AA5319" s="229" t="s">
        <v>86</v>
      </c>
      <c r="AB5319" s="229" t="s">
        <v>91</v>
      </c>
      <c r="AC5319" s="229" t="s">
        <v>90</v>
      </c>
      <c r="AD5319" s="229" t="s">
        <v>50</v>
      </c>
      <c r="AE5319" s="229" t="s">
        <v>51</v>
      </c>
      <c r="AF5319" s="229" t="s">
        <v>52</v>
      </c>
      <c r="AG5319" s="229" t="s">
        <v>53</v>
      </c>
    </row>
    <row r="5320" spans="25:33">
      <c r="Z5320">
        <v>1</v>
      </c>
      <c r="AA5320" s="229" t="str">
        <f t="shared" ref="AA5320:AA5383" si="35">$Y$5318&amp;AA4029&amp;", '"&amp;TRIM(AB4029)&amp;"', GETDATE(), 999);"</f>
        <v>INSERT INTO UPK_IKOU.upk_k40.m_k60_buhin_no (data_id, buhin_no, created_date, created_tantou_id) VALUES (1291, '67408/9 4M400', GETDATE(), 999);</v>
      </c>
    </row>
    <row r="5321" spans="25:33">
      <c r="Z5321">
        <v>2</v>
      </c>
      <c r="AA5321" s="229" t="str">
        <f t="shared" si="35"/>
        <v>INSERT INTO UPK_IKOU.upk_k40.m_k60_buhin_no (data_id, buhin_no, created_date, created_tantou_id) VALUES (1292, '76742/3 4M400-1', GETDATE(), 999);</v>
      </c>
    </row>
    <row r="5322" spans="25:33">
      <c r="Z5322">
        <v>3</v>
      </c>
      <c r="AA5322" s="229" t="str">
        <f t="shared" si="35"/>
        <v>INSERT INTO UPK_IKOU.upk_k40.m_k60_buhin_no (data_id, buhin_no, created_date, created_tantou_id) VALUES (1293, '79112 3MA0A', GETDATE(), 999);</v>
      </c>
    </row>
    <row r="5323" spans="25:33">
      <c r="Z5323">
        <v>4</v>
      </c>
      <c r="AA5323" s="229" t="str">
        <f t="shared" si="35"/>
        <v>INSERT INTO UPK_IKOU.upk_k40.m_k60_buhin_no (data_id, buhin_no, created_date, created_tantou_id) VALUES (1294, '79112 6N600', GETDATE(), 999);</v>
      </c>
    </row>
    <row r="5324" spans="25:33">
      <c r="Z5324">
        <v>5</v>
      </c>
      <c r="AA5324" s="229" t="str">
        <f t="shared" si="35"/>
        <v>INSERT INTO UPK_IKOU.upk_k40.m_k60_buhin_no (data_id, buhin_no, created_date, created_tantou_id) VALUES (1295, '79112 6N610', GETDATE(), 999);</v>
      </c>
    </row>
    <row r="5325" spans="25:33">
      <c r="Z5325">
        <v>6</v>
      </c>
      <c r="AA5325" s="229" t="str">
        <f t="shared" si="35"/>
        <v>INSERT INTO UPK_IKOU.upk_k40.m_k60_buhin_no (data_id, buhin_no, created_date, created_tantou_id) VALUES (1296, '79422 4M500', GETDATE(), 999);</v>
      </c>
    </row>
    <row r="5326" spans="25:33">
      <c r="Z5326">
        <v>7</v>
      </c>
      <c r="AA5326" s="229" t="str">
        <f t="shared" si="35"/>
        <v>INSERT INTO UPK_IKOU.upk_k40.m_k60_buhin_no (data_id, buhin_no, created_date, created_tantou_id) VALUES (1297, '64132/3 AU000', GETDATE(), 999);</v>
      </c>
    </row>
    <row r="5327" spans="25:33">
      <c r="Z5327">
        <v>8</v>
      </c>
      <c r="AA5327" s="229" t="str">
        <f t="shared" si="35"/>
        <v>INSERT INTO UPK_IKOU.upk_k40.m_k60_buhin_no (data_id, buhin_no, created_date, created_tantou_id) VALUES (1298, '74516 8H310', GETDATE(), 999);</v>
      </c>
    </row>
    <row r="5328" spans="25:33">
      <c r="Z5328">
        <v>9</v>
      </c>
      <c r="AA5328" s="229" t="str">
        <f t="shared" si="35"/>
        <v>INSERT INTO UPK_IKOU.upk_k40.m_k60_buhin_no (data_id, buhin_no, created_date, created_tantou_id) VALUES (1299, '74516 EQ000', GETDATE(), 999);</v>
      </c>
    </row>
    <row r="5329" spans="26:27">
      <c r="Z5329">
        <v>10</v>
      </c>
      <c r="AA5329" s="229" t="str">
        <f t="shared" si="35"/>
        <v>INSERT INTO UPK_IKOU.upk_k40.m_k60_buhin_no (data_id, buhin_no, created_date, created_tantou_id) VALUES (1300, '74516 EQ500', GETDATE(), 999);</v>
      </c>
    </row>
    <row r="5330" spans="26:27">
      <c r="Z5330">
        <v>11</v>
      </c>
      <c r="AA5330" s="229" t="str">
        <f t="shared" si="35"/>
        <v>INSERT INTO UPK_IKOU.upk_k40.m_k60_buhin_no (data_id, buhin_no, created_date, created_tantou_id) VALUES (1301, '76426 8H300', GETDATE(), 999);</v>
      </c>
    </row>
    <row r="5331" spans="26:27">
      <c r="Z5331">
        <v>12</v>
      </c>
      <c r="AA5331" s="229" t="str">
        <f t="shared" si="35"/>
        <v>INSERT INTO UPK_IKOU.upk_k40.m_k60_buhin_no (data_id, buhin_no, created_date, created_tantou_id) VALUES (1302, '76427 8H300', GETDATE(), 999);</v>
      </c>
    </row>
    <row r="5332" spans="26:27">
      <c r="Z5332">
        <v>13</v>
      </c>
      <c r="AA5332" s="229" t="str">
        <f t="shared" si="35"/>
        <v>INSERT INTO UPK_IKOU.upk_k40.m_k60_buhin_no (data_id, buhin_no, created_date, created_tantou_id) VALUES (1303, '76634/5 8H300', GETDATE(), 999);</v>
      </c>
    </row>
    <row r="5333" spans="26:27">
      <c r="Z5333">
        <v>14</v>
      </c>
      <c r="AA5333" s="229" t="str">
        <f t="shared" si="35"/>
        <v>INSERT INTO UPK_IKOU.upk_k40.m_k60_buhin_no (data_id, buhin_no, created_date, created_tantou_id) VALUES (1304, '78118/9 8H300', GETDATE(), 999);</v>
      </c>
    </row>
    <row r="5334" spans="26:27">
      <c r="Z5334">
        <v>15</v>
      </c>
      <c r="AA5334" s="229" t="str">
        <f t="shared" si="35"/>
        <v>INSERT INTO UPK_IKOU.upk_k40.m_k60_buhin_no (data_id, buhin_no, created_date, created_tantou_id) VALUES (1305, '78118/9 8H710', GETDATE(), 999);</v>
      </c>
    </row>
    <row r="5335" spans="26:27">
      <c r="Z5335">
        <v>16</v>
      </c>
      <c r="AA5335" s="229" t="str">
        <f t="shared" si="35"/>
        <v>INSERT INTO UPK_IKOU.upk_k40.m_k60_buhin_no (data_id, buhin_no, created_date, created_tantou_id) VALUES (1306, '64122/3 EN000', GETDATE(), 999);</v>
      </c>
    </row>
    <row r="5336" spans="26:27">
      <c r="Z5336">
        <v>17</v>
      </c>
      <c r="AA5336" s="229" t="str">
        <f t="shared" si="35"/>
        <v>INSERT INTO UPK_IKOU.upk_k40.m_k60_buhin_no (data_id, buhin_no, created_date, created_tantou_id) VALUES (1307, '66312 EN000', GETDATE(), 999);</v>
      </c>
    </row>
    <row r="5337" spans="26:27">
      <c r="Z5337">
        <v>18</v>
      </c>
      <c r="AA5337" s="229" t="str">
        <f t="shared" si="35"/>
        <v>INSERT INTO UPK_IKOU.upk_k40.m_k60_buhin_no (data_id, buhin_no, created_date, created_tantou_id) VALUES (1308, '67408/9 EN000', GETDATE(), 999);</v>
      </c>
    </row>
    <row r="5338" spans="26:27">
      <c r="Z5338">
        <v>19</v>
      </c>
      <c r="AA5338" s="229" t="str">
        <f t="shared" si="35"/>
        <v>INSERT INTO UPK_IKOU.upk_k40.m_k60_buhin_no (data_id, buhin_no, created_date, created_tantou_id) VALUES (1309, '75262/3 EN000', GETDATE(), 999);</v>
      </c>
    </row>
    <row r="5339" spans="26:27">
      <c r="Z5339">
        <v>20</v>
      </c>
      <c r="AA5339" s="229" t="str">
        <f t="shared" si="35"/>
        <v>INSERT INTO UPK_IKOU.upk_k40.m_k60_buhin_no (data_id, buhin_no, created_date, created_tantou_id) VALUES (1310, '61231/2 B5010', GETDATE(), 999);</v>
      </c>
    </row>
    <row r="5340" spans="26:27">
      <c r="Z5340">
        <v>21</v>
      </c>
      <c r="AA5340" s="229" t="str">
        <f t="shared" si="35"/>
        <v>INSERT INTO UPK_IKOU.upk_k40.m_k60_buhin_no (data_id, buhin_no, created_date, created_tantou_id) VALUES (1311, '61231/2 B5020', GETDATE(), 999);</v>
      </c>
    </row>
    <row r="5341" spans="26:27">
      <c r="Z5341">
        <v>22</v>
      </c>
      <c r="AA5341" s="229" t="str">
        <f t="shared" si="35"/>
        <v>INSERT INTO UPK_IKOU.upk_k40.m_k60_buhin_no (data_id, buhin_no, created_date, created_tantou_id) VALUES (1312, '61231/2 B5020-B', GETDATE(), 999);</v>
      </c>
    </row>
    <row r="5342" spans="26:27">
      <c r="Z5342">
        <v>23</v>
      </c>
      <c r="AA5342" s="229" t="str">
        <f t="shared" si="35"/>
        <v>INSERT INTO UPK_IKOU.upk_k40.m_k60_buhin_no (data_id, buhin_no, created_date, created_tantou_id) VALUES (1313, '61231/2 B5030', GETDATE(), 999);</v>
      </c>
    </row>
    <row r="5343" spans="26:27">
      <c r="Z5343">
        <v>24</v>
      </c>
      <c r="AA5343" s="229" t="str">
        <f t="shared" si="35"/>
        <v>INSERT INTO UPK_IKOU.upk_k40.m_k60_buhin_no (data_id, buhin_no, created_date, created_tantou_id) VALUES (1314, '61137 B5010', GETDATE(), 999);</v>
      </c>
    </row>
    <row r="5344" spans="26:27">
      <c r="Z5344">
        <v>25</v>
      </c>
      <c r="AA5344" s="229" t="str">
        <f t="shared" si="35"/>
        <v>INSERT INTO UPK_IKOU.upk_k40.m_k60_buhin_no (data_id, buhin_no, created_date, created_tantou_id) VALUES (1315, '61138 B5010', GETDATE(), 999);</v>
      </c>
    </row>
    <row r="5345" spans="26:27">
      <c r="Z5345">
        <v>26</v>
      </c>
      <c r="AA5345" s="229" t="str">
        <f t="shared" si="35"/>
        <v>INSERT INTO UPK_IKOU.upk_k40.m_k60_buhin_no (data_id, buhin_no, created_date, created_tantou_id) VALUES (1316, '75632 JG00A', GETDATE(), 999);</v>
      </c>
    </row>
    <row r="5346" spans="26:27">
      <c r="Z5346">
        <v>27</v>
      </c>
      <c r="AA5346" s="229" t="str">
        <f t="shared" si="35"/>
        <v>INSERT INTO UPK_IKOU.upk_k40.m_k60_buhin_no (data_id, buhin_no, created_date, created_tantou_id) VALUES (1317, '75632 JH00A', GETDATE(), 999);</v>
      </c>
    </row>
    <row r="5347" spans="26:27">
      <c r="Z5347">
        <v>28</v>
      </c>
      <c r="AA5347" s="229" t="str">
        <f t="shared" si="35"/>
        <v>INSERT INTO UPK_IKOU.upk_k40.m_k60_buhin_no (data_id, buhin_no, created_date, created_tantou_id) VALUES (1318, '75632 1YA0A', GETDATE(), 999);</v>
      </c>
    </row>
    <row r="5348" spans="26:27">
      <c r="Z5348">
        <v>29</v>
      </c>
      <c r="AA5348" s="229" t="str">
        <f t="shared" si="35"/>
        <v>INSERT INTO UPK_IKOU.upk_k40.m_k60_buhin_no (data_id, buhin_no, created_date, created_tantou_id) VALUES (1319, '75522/3 JG00A', GETDATE(), 999);</v>
      </c>
    </row>
    <row r="5349" spans="26:27">
      <c r="Z5349">
        <v>30</v>
      </c>
      <c r="AA5349" s="229" t="str">
        <f t="shared" si="35"/>
        <v>INSERT INTO UPK_IKOU.upk_k40.m_k60_buhin_no (data_id, buhin_no, created_date, created_tantou_id) VALUES (1320, '75522/3 JG00A-E', GETDATE(), 999);</v>
      </c>
    </row>
    <row r="5350" spans="26:27">
      <c r="Z5350">
        <v>31</v>
      </c>
      <c r="AA5350" s="229" t="str">
        <f t="shared" si="35"/>
        <v>INSERT INTO UPK_IKOU.upk_k40.m_k60_buhin_no (data_id, buhin_no, created_date, created_tantou_id) VALUES (1321, '76242 JG00A', GETDATE(), 999);</v>
      </c>
    </row>
    <row r="5351" spans="26:27">
      <c r="Z5351">
        <v>32</v>
      </c>
      <c r="AA5351" s="229" t="str">
        <f t="shared" si="35"/>
        <v>INSERT INTO UPK_IKOU.upk_k40.m_k60_buhin_no (data_id, buhin_no, created_date, created_tantou_id) VALUES (1322, '76242 JG40A', GETDATE(), 999);</v>
      </c>
    </row>
    <row r="5352" spans="26:27">
      <c r="Z5352">
        <v>33</v>
      </c>
      <c r="AA5352" s="229" t="str">
        <f t="shared" si="35"/>
        <v>INSERT INTO UPK_IKOU.upk_k40.m_k60_buhin_no (data_id, buhin_no, created_date, created_tantou_id) VALUES (1323, '76242 JG40A-E', GETDATE(), 999);</v>
      </c>
    </row>
    <row r="5353" spans="26:27">
      <c r="Z5353">
        <v>34</v>
      </c>
      <c r="AA5353" s="229" t="str">
        <f t="shared" si="35"/>
        <v>INSERT INTO UPK_IKOU.upk_k40.m_k60_buhin_no (data_id, buhin_no, created_date, created_tantou_id) VALUES (1324, '76243 JG00A', GETDATE(), 999);</v>
      </c>
    </row>
    <row r="5354" spans="26:27">
      <c r="Z5354">
        <v>35</v>
      </c>
      <c r="AA5354" s="229" t="str">
        <f t="shared" si="35"/>
        <v>INSERT INTO UPK_IKOU.upk_k40.m_k60_buhin_no (data_id, buhin_no, created_date, created_tantou_id) VALUES (1325, '76243 JG40A', GETDATE(), 999);</v>
      </c>
    </row>
    <row r="5355" spans="26:27">
      <c r="Z5355">
        <v>36</v>
      </c>
      <c r="AA5355" s="229" t="str">
        <f t="shared" si="35"/>
        <v>INSERT INTO UPK_IKOU.upk_k40.m_k60_buhin_no (data_id, buhin_no, created_date, created_tantou_id) VALUES (1326, '76243 JG40A-E', GETDATE(), 999);</v>
      </c>
    </row>
    <row r="5356" spans="26:27">
      <c r="Z5356">
        <v>37</v>
      </c>
      <c r="AA5356" s="229" t="str">
        <f t="shared" si="35"/>
        <v>INSERT INTO UPK_IKOU.upk_k40.m_k60_buhin_no (data_id, buhin_no, created_date, created_tantou_id) VALUES (1327, '77652/3 JM00A', GETDATE(), 999);</v>
      </c>
    </row>
    <row r="5357" spans="26:27">
      <c r="Z5357">
        <v>38</v>
      </c>
      <c r="AA5357" s="229" t="str">
        <f t="shared" si="35"/>
        <v>INSERT INTO UPK_IKOU.upk_k40.m_k60_buhin_no (data_id, buhin_no, created_date, created_tantou_id) VALUES (1328, '75632 JM00A', GETDATE(), 999);</v>
      </c>
    </row>
    <row r="5358" spans="26:27">
      <c r="Z5358">
        <v>39</v>
      </c>
      <c r="AA5358" s="229" t="str">
        <f t="shared" si="35"/>
        <v>INSERT INTO UPK_IKOU.upk_k40.m_k60_buhin_no (data_id, buhin_no, created_date, created_tantou_id) VALUES (1329, '76232 JM00A', GETDATE(), 999);</v>
      </c>
    </row>
    <row r="5359" spans="26:27">
      <c r="Z5359">
        <v>40</v>
      </c>
      <c r="AA5359" s="229" t="str">
        <f t="shared" si="35"/>
        <v>INSERT INTO UPK_IKOU.upk_k40.m_k60_buhin_no (data_id, buhin_no, created_date, created_tantou_id) VALUES (1330, '76233 JM00A', GETDATE(), 999);</v>
      </c>
    </row>
    <row r="5360" spans="26:27">
      <c r="Z5360">
        <v>41</v>
      </c>
      <c r="AA5360" s="229" t="str">
        <f t="shared" si="35"/>
        <v>INSERT INTO UPK_IKOU.upk_k40.m_k60_buhin_no (data_id, buhin_no, created_date, created_tantou_id) VALUES (1331, '76272 JM00A', GETDATE(), 999);</v>
      </c>
    </row>
    <row r="5361" spans="26:27">
      <c r="Z5361">
        <v>42</v>
      </c>
      <c r="AA5361" s="229" t="str">
        <f t="shared" si="35"/>
        <v>INSERT INTO UPK_IKOU.upk_k40.m_k60_buhin_no (data_id, buhin_no, created_date, created_tantou_id) VALUES (1332, '76273 JM00A', GETDATE(), 999);</v>
      </c>
    </row>
    <row r="5362" spans="26:27">
      <c r="Z5362">
        <v>43</v>
      </c>
      <c r="AA5362" s="229" t="str">
        <f t="shared" si="35"/>
        <v>INSERT INTO UPK_IKOU.upk_k40.m_k60_buhin_no (data_id, buhin_no, created_date, created_tantou_id) VALUES (1333, '76516 JM00A', GETDATE(), 999);</v>
      </c>
    </row>
    <row r="5363" spans="26:27">
      <c r="Z5363">
        <v>44</v>
      </c>
      <c r="AA5363" s="229" t="str">
        <f t="shared" si="35"/>
        <v>INSERT INTO UPK_IKOU.upk_k40.m_k60_buhin_no (data_id, buhin_no, created_date, created_tantou_id) VALUES (1334, '76517 JM00A', GETDATE(), 999);</v>
      </c>
    </row>
    <row r="5364" spans="26:27">
      <c r="Z5364">
        <v>45</v>
      </c>
      <c r="AA5364" s="229" t="str">
        <f t="shared" si="35"/>
        <v>INSERT INTO UPK_IKOU.upk_k40.m_k60_buhin_no (data_id, buhin_no, created_date, created_tantou_id) VALUES (1335, '77632/3 JM00A', GETDATE(), 999);</v>
      </c>
    </row>
    <row r="5365" spans="26:27">
      <c r="Z5365">
        <v>46</v>
      </c>
      <c r="AA5365" s="229" t="str">
        <f t="shared" si="35"/>
        <v>INSERT INTO UPK_IKOU.upk_k40.m_k60_buhin_no (data_id, buhin_no, created_date, created_tantou_id) VALUES (1336, '77646/7 JM00A', GETDATE(), 999);</v>
      </c>
    </row>
    <row r="5366" spans="26:27">
      <c r="Z5366">
        <v>47</v>
      </c>
      <c r="AA5366" s="229" t="str">
        <f t="shared" si="35"/>
        <v>INSERT INTO UPK_IKOU.upk_k40.m_k60_buhin_no (data_id, buhin_no, created_date, created_tantou_id) VALUES (1337, '76742/3 JM00A', GETDATE(), 999);</v>
      </c>
    </row>
    <row r="5367" spans="26:27">
      <c r="Z5367">
        <v>48</v>
      </c>
      <c r="AA5367" s="229" t="str">
        <f t="shared" si="35"/>
        <v>INSERT INTO UPK_IKOU.upk_k40.m_k60_buhin_no (data_id, buhin_no, created_date, created_tantou_id) VALUES (1338, '64142/3 1AA0A', GETDATE(), 999);</v>
      </c>
    </row>
    <row r="5368" spans="26:27">
      <c r="Z5368">
        <v>49</v>
      </c>
      <c r="AA5368" s="229" t="str">
        <f t="shared" si="35"/>
        <v>INSERT INTO UPK_IKOU.upk_k40.m_k60_buhin_no (data_id, buhin_no, created_date, created_tantou_id) VALUES (1339, '64142/3 1AA0A-K', GETDATE(), 999);</v>
      </c>
    </row>
    <row r="5369" spans="26:27">
      <c r="Z5369">
        <v>50</v>
      </c>
      <c r="AA5369" s="229" t="str">
        <f t="shared" si="35"/>
        <v>INSERT INTO UPK_IKOU.upk_k40.m_k60_buhin_no (data_id, buhin_no, created_date, created_tantou_id) VALUES (1340, '67112 1AE0A', GETDATE(), 999);</v>
      </c>
    </row>
    <row r="5370" spans="26:27">
      <c r="Z5370">
        <v>51</v>
      </c>
      <c r="AA5370" s="229" t="str">
        <f t="shared" si="35"/>
        <v>INSERT INTO UPK_IKOU.upk_k40.m_k60_buhin_no (data_id, buhin_no, created_date, created_tantou_id) VALUES (1341, '67412 1AE0A', GETDATE(), 999);</v>
      </c>
    </row>
    <row r="5371" spans="26:27">
      <c r="Z5371">
        <v>52</v>
      </c>
      <c r="AA5371" s="229" t="str">
        <f t="shared" si="35"/>
        <v>INSERT INTO UPK_IKOU.upk_k40.m_k60_buhin_no (data_id, buhin_no, created_date, created_tantou_id) VALUES (1342, '67413 1AA0A', GETDATE(), 999);</v>
      </c>
    </row>
    <row r="5372" spans="26:27">
      <c r="Z5372">
        <v>53</v>
      </c>
      <c r="AA5372" s="229" t="str">
        <f t="shared" si="35"/>
        <v>INSERT INTO UPK_IKOU.upk_k40.m_k60_buhin_no (data_id, buhin_no, created_date, created_tantou_id) VALUES (1343, '751J2 1AA0A', GETDATE(), 999);</v>
      </c>
    </row>
    <row r="5373" spans="26:27">
      <c r="Z5373">
        <v>54</v>
      </c>
      <c r="AA5373" s="229" t="str">
        <f t="shared" si="35"/>
        <v>INSERT INTO UPK_IKOU.upk_k40.m_k60_buhin_no (data_id, buhin_no, created_date, created_tantou_id) VALUES (1344, '751J3 1AA0A', GETDATE(), 999);</v>
      </c>
    </row>
    <row r="5374" spans="26:27">
      <c r="Z5374">
        <v>55</v>
      </c>
      <c r="AA5374" s="229" t="str">
        <f t="shared" si="35"/>
        <v>INSERT INTO UPK_IKOU.upk_k40.m_k60_buhin_no (data_id, buhin_no, created_date, created_tantou_id) VALUES (1345, '751J3 1AA0A-E', GETDATE(), 999);</v>
      </c>
    </row>
    <row r="5375" spans="26:27">
      <c r="Z5375">
        <v>56</v>
      </c>
      <c r="AA5375" s="229" t="str">
        <f t="shared" si="35"/>
        <v>INSERT INTO UPK_IKOU.upk_k40.m_k60_buhin_no (data_id, buhin_no, created_date, created_tantou_id) VALUES (1346, '75172 1AA0A', GETDATE(), 999);</v>
      </c>
    </row>
    <row r="5376" spans="26:27">
      <c r="Z5376">
        <v>57</v>
      </c>
      <c r="AA5376" s="229" t="str">
        <f t="shared" si="35"/>
        <v>INSERT INTO UPK_IKOU.upk_k40.m_k60_buhin_no (data_id, buhin_no, created_date, created_tantou_id) VALUES (1347, '75172 1AA0A-E', GETDATE(), 999);</v>
      </c>
    </row>
    <row r="5377" spans="26:27">
      <c r="Z5377">
        <v>58</v>
      </c>
      <c r="AA5377" s="229" t="str">
        <f t="shared" si="35"/>
        <v>INSERT INTO UPK_IKOU.upk_k40.m_k60_buhin_no (data_id, buhin_no, created_date, created_tantou_id) VALUES (1348, '75172 1AE0A', GETDATE(), 999);</v>
      </c>
    </row>
    <row r="5378" spans="26:27">
      <c r="Z5378">
        <v>59</v>
      </c>
      <c r="AA5378" s="229" t="str">
        <f t="shared" si="35"/>
        <v>INSERT INTO UPK_IKOU.upk_k40.m_k60_buhin_no (data_id, buhin_no, created_date, created_tantou_id) VALUES (1349, '75173 1AA0A', GETDATE(), 999);</v>
      </c>
    </row>
    <row r="5379" spans="26:27">
      <c r="Z5379">
        <v>60</v>
      </c>
      <c r="AA5379" s="229" t="str">
        <f t="shared" si="35"/>
        <v>INSERT INTO UPK_IKOU.upk_k40.m_k60_buhin_no (data_id, buhin_no, created_date, created_tantou_id) VALUES (1350, '75173 1AA0A-E', GETDATE(), 999);</v>
      </c>
    </row>
    <row r="5380" spans="26:27">
      <c r="Z5380">
        <v>61</v>
      </c>
      <c r="AA5380" s="229" t="str">
        <f t="shared" si="35"/>
        <v>INSERT INTO UPK_IKOU.upk_k40.m_k60_buhin_no (data_id, buhin_no, created_date, created_tantou_id) VALUES (1351, '75197 1AA0A', GETDATE(), 999);</v>
      </c>
    </row>
    <row r="5381" spans="26:27">
      <c r="Z5381">
        <v>62</v>
      </c>
      <c r="AA5381" s="229" t="str">
        <f t="shared" si="35"/>
        <v>INSERT INTO UPK_IKOU.upk_k40.m_k60_buhin_no (data_id, buhin_no, created_date, created_tantou_id) VALUES (1352, '75536/7 1AC0A', GETDATE(), 999);</v>
      </c>
    </row>
    <row r="5382" spans="26:27">
      <c r="Z5382">
        <v>63</v>
      </c>
      <c r="AA5382" s="229" t="str">
        <f t="shared" si="35"/>
        <v>INSERT INTO UPK_IKOU.upk_k40.m_k60_buhin_no (data_id, buhin_no, created_date, created_tantou_id) VALUES (1353, '75536/7 1AC0A-E', GETDATE(), 999);</v>
      </c>
    </row>
    <row r="5383" spans="26:27">
      <c r="Z5383">
        <v>64</v>
      </c>
      <c r="AA5383" s="229" t="str">
        <f t="shared" si="35"/>
        <v>INSERT INTO UPK_IKOU.upk_k40.m_k60_buhin_no (data_id, buhin_no, created_date, created_tantou_id) VALUES (1354, '745G3 1GR0A', GETDATE(), 999);</v>
      </c>
    </row>
    <row r="5384" spans="26:27">
      <c r="Z5384">
        <v>65</v>
      </c>
      <c r="AA5384" s="229" t="str">
        <f t="shared" ref="AA5384:AA5447" si="36">$Y$5318&amp;AA4093&amp;", '"&amp;TRIM(AB4093)&amp;"', GETDATE(), 999);"</f>
        <v>INSERT INTO UPK_IKOU.upk_k40.m_k60_buhin_no (data_id, buhin_no, created_date, created_tantou_id) VALUES (1355, '745J4/5 1GR0A', GETDATE(), 999);</v>
      </c>
    </row>
    <row r="5385" spans="26:27">
      <c r="Z5385">
        <v>66</v>
      </c>
      <c r="AA5385" s="229" t="str">
        <f t="shared" si="36"/>
        <v>INSERT INTO UPK_IKOU.upk_k40.m_k60_buhin_no (data_id, buhin_no, created_date, created_tantou_id) VALUES (1356, '748B2/3 1GR0ATE', GETDATE(), 999);</v>
      </c>
    </row>
    <row r="5386" spans="26:27">
      <c r="Z5386">
        <v>67</v>
      </c>
      <c r="AA5386" s="229" t="str">
        <f t="shared" si="36"/>
        <v>INSERT INTO UPK_IKOU.upk_k40.m_k60_buhin_no (data_id, buhin_no, created_date, created_tantou_id) VALUES (1357, '76456/7 1GR0A', GETDATE(), 999);</v>
      </c>
    </row>
    <row r="5387" spans="26:27">
      <c r="Z5387">
        <v>68</v>
      </c>
      <c r="AA5387" s="229" t="str">
        <f t="shared" si="36"/>
        <v>INSERT INTO UPK_IKOU.upk_k40.m_k60_buhin_no (data_id, buhin_no, created_date, created_tantou_id) VALUES (1358, '76488 1GR0A', GETDATE(), 999);</v>
      </c>
    </row>
    <row r="5388" spans="26:27">
      <c r="Z5388">
        <v>69</v>
      </c>
      <c r="AA5388" s="229" t="str">
        <f t="shared" si="36"/>
        <v>INSERT INTO UPK_IKOU.upk_k40.m_k60_buhin_no (data_id, buhin_no, created_date, created_tantou_id) VALUES (1359, '76489 1GR0A', GETDATE(), 999);</v>
      </c>
    </row>
    <row r="5389" spans="26:27">
      <c r="Z5389">
        <v>70</v>
      </c>
      <c r="AA5389" s="229" t="str">
        <f t="shared" si="36"/>
        <v>INSERT INTO UPK_IKOU.upk_k40.m_k60_buhin_no (data_id, buhin_no, created_date, created_tantou_id) VALUES (1360, '67413 JN20A', GETDATE(), 999);</v>
      </c>
    </row>
    <row r="5390" spans="26:27">
      <c r="Z5390">
        <v>71</v>
      </c>
      <c r="AA5390" s="229" t="str">
        <f t="shared" si="36"/>
        <v>INSERT INTO UPK_IKOU.upk_k40.m_k60_buhin_no (data_id, buhin_no, created_date, created_tantou_id) VALUES (1361, '67413 JN20A-G', GETDATE(), 999);</v>
      </c>
    </row>
    <row r="5391" spans="26:27">
      <c r="Z5391">
        <v>72</v>
      </c>
      <c r="AA5391" s="229" t="str">
        <f t="shared" si="36"/>
        <v>INSERT INTO UPK_IKOU.upk_k40.m_k60_buhin_no (data_id, buhin_no, created_date, created_tantou_id) VALUES (1362, '67413 1VA0A', GETDATE(), 999);</v>
      </c>
    </row>
    <row r="5392" spans="26:27">
      <c r="Z5392">
        <v>73</v>
      </c>
      <c r="AA5392" s="229" t="str">
        <f t="shared" si="36"/>
        <v>INSERT INTO UPK_IKOU.upk_k40.m_k60_buhin_no (data_id, buhin_no, created_date, created_tantou_id) VALUES (1363, '76366/7 1VA0A', GETDATE(), 999);</v>
      </c>
    </row>
    <row r="5393" spans="26:27">
      <c r="Z5393">
        <v>74</v>
      </c>
      <c r="AA5393" s="229" t="str">
        <f t="shared" si="36"/>
        <v>INSERT INTO UPK_IKOU.upk_k40.m_k60_buhin_no (data_id, buhin_no, created_date, created_tantou_id) VALUES (1364, '76366/7 1VA0A-E', GETDATE(), 999);</v>
      </c>
    </row>
    <row r="5394" spans="26:27">
      <c r="Z5394">
        <v>75</v>
      </c>
      <c r="AA5394" s="229" t="str">
        <f t="shared" si="36"/>
        <v>INSERT INTO UPK_IKOU.upk_k40.m_k60_buhin_no (data_id, buhin_no, created_date, created_tantou_id) VALUES (1365, '64142/3 3TU0A/JN20A-E', GETDATE(), 999);</v>
      </c>
    </row>
    <row r="5395" spans="26:27">
      <c r="Z5395">
        <v>76</v>
      </c>
      <c r="AA5395" s="229" t="str">
        <f t="shared" si="36"/>
        <v>INSERT INTO UPK_IKOU.upk_k40.m_k60_buhin_no (data_id, buhin_no, created_date, created_tantou_id) VALUES (1366, '64142/3 3TU0A/JN20A', GETDATE(), 999);</v>
      </c>
    </row>
    <row r="5396" spans="26:27">
      <c r="Z5396">
        <v>77</v>
      </c>
      <c r="AA5396" s="229" t="str">
        <f t="shared" si="36"/>
        <v>INSERT INTO UPK_IKOU.upk_k40.m_k60_buhin_no (data_id, buhin_no, created_date, created_tantou_id) VALUES (1367, '67412 JN90A-E', GETDATE(), 999);</v>
      </c>
    </row>
    <row r="5397" spans="26:27">
      <c r="Z5397">
        <v>78</v>
      </c>
      <c r="AA5397" s="229" t="str">
        <f t="shared" si="36"/>
        <v>INSERT INTO UPK_IKOU.upk_k40.m_k60_buhin_no (data_id, buhin_no, created_date, created_tantou_id) VALUES (1368, '67412 JN90A', GETDATE(), 999);</v>
      </c>
    </row>
    <row r="5398" spans="26:27">
      <c r="Z5398">
        <v>79</v>
      </c>
      <c r="AA5398" s="229" t="str">
        <f t="shared" si="36"/>
        <v>INSERT INTO UPK_IKOU.upk_k40.m_k60_buhin_no (data_id, buhin_no, created_date, created_tantou_id) VALUES (1369, '67408/9 JN20A', GETDATE(), 999);</v>
      </c>
    </row>
    <row r="5399" spans="26:27">
      <c r="Z5399">
        <v>80</v>
      </c>
      <c r="AA5399" s="229" t="str">
        <f t="shared" si="36"/>
        <v>INSERT INTO UPK_IKOU.upk_k40.m_k60_buhin_no (data_id, buhin_no, created_date, created_tantou_id) VALUES (1370, '67408/9 JN20A-E', GETDATE(), 999);</v>
      </c>
    </row>
    <row r="5400" spans="26:27">
      <c r="Z5400">
        <v>81</v>
      </c>
      <c r="AA5400" s="229" t="str">
        <f t="shared" si="36"/>
        <v>INSERT INTO UPK_IKOU.upk_k40.m_k60_buhin_no (data_id, buhin_no, created_date, created_tantou_id) VALUES (1371, '75134 JN20A', GETDATE(), 999);</v>
      </c>
    </row>
    <row r="5401" spans="26:27">
      <c r="Z5401">
        <v>82</v>
      </c>
      <c r="AA5401" s="229" t="str">
        <f t="shared" si="36"/>
        <v>INSERT INTO UPK_IKOU.upk_k40.m_k60_buhin_no (data_id, buhin_no, created_date, created_tantou_id) VALUES (1372, '75134 JN20A-E', GETDATE(), 999);</v>
      </c>
    </row>
    <row r="5402" spans="26:27">
      <c r="Z5402">
        <v>83</v>
      </c>
      <c r="AA5402" s="229" t="str">
        <f t="shared" si="36"/>
        <v>INSERT INTO UPK_IKOU.upk_k40.m_k60_buhin_no (data_id, buhin_no, created_date, created_tantou_id) VALUES (1373, '75135 JN20A', GETDATE(), 999);</v>
      </c>
    </row>
    <row r="5403" spans="26:27">
      <c r="Z5403">
        <v>84</v>
      </c>
      <c r="AA5403" s="229" t="str">
        <f t="shared" si="36"/>
        <v>INSERT INTO UPK_IKOU.upk_k40.m_k60_buhin_no (data_id, buhin_no, created_date, created_tantou_id) VALUES (1374, '75135 JN20A-E', GETDATE(), 999);</v>
      </c>
    </row>
    <row r="5404" spans="26:27">
      <c r="Z5404">
        <v>85</v>
      </c>
      <c r="AA5404" s="229" t="str">
        <f t="shared" si="36"/>
        <v>INSERT INTO UPK_IKOU.upk_k40.m_k60_buhin_no (data_id, buhin_no, created_date, created_tantou_id) VALUES (1375, '75432/3 JN20A', GETDATE(), 999);</v>
      </c>
    </row>
    <row r="5405" spans="26:27">
      <c r="Z5405">
        <v>86</v>
      </c>
      <c r="AA5405" s="229" t="str">
        <f t="shared" si="36"/>
        <v>INSERT INTO UPK_IKOU.upk_k40.m_k60_buhin_no (data_id, buhin_no, created_date, created_tantou_id) VALUES (1376, '76272/3 JN20A', GETDATE(), 999);</v>
      </c>
    </row>
    <row r="5406" spans="26:27">
      <c r="Z5406">
        <v>87</v>
      </c>
      <c r="AA5406" s="229" t="str">
        <f t="shared" si="36"/>
        <v>INSERT INTO UPK_IKOU.upk_k40.m_k60_buhin_no (data_id, buhin_no, created_date, created_tantou_id) VALUES (1377, '76272/3 JN20A-E', GETDATE(), 999);</v>
      </c>
    </row>
    <row r="5407" spans="26:27">
      <c r="Z5407">
        <v>88</v>
      </c>
      <c r="AA5407" s="229" t="str">
        <f t="shared" si="36"/>
        <v>INSERT INTO UPK_IKOU.upk_k40.m_k60_buhin_no (data_id, buhin_no, created_date, created_tantou_id) VALUES (1378, '76232 JN20A', GETDATE(), 999);</v>
      </c>
    </row>
    <row r="5408" spans="26:27">
      <c r="Z5408">
        <v>89</v>
      </c>
      <c r="AA5408" s="229" t="str">
        <f t="shared" si="36"/>
        <v>INSERT INTO UPK_IKOU.upk_k40.m_k60_buhin_no (data_id, buhin_no, created_date, created_tantou_id) VALUES (1379, '76233 JN20A', GETDATE(), 999);</v>
      </c>
    </row>
    <row r="5409" spans="26:27">
      <c r="Z5409">
        <v>90</v>
      </c>
      <c r="AA5409" s="229" t="str">
        <f t="shared" si="36"/>
        <v>INSERT INTO UPK_IKOU.upk_k40.m_k60_buhin_no (data_id, buhin_no, created_date, created_tantou_id) VALUES (1380, '764B4/5 JN20A', GETDATE(), 999);</v>
      </c>
    </row>
    <row r="5410" spans="26:27">
      <c r="Z5410">
        <v>91</v>
      </c>
      <c r="AA5410" s="229" t="str">
        <f t="shared" si="36"/>
        <v>INSERT INTO UPK_IKOU.upk_k40.m_k60_buhin_no (data_id, buhin_no, created_date, created_tantou_id) VALUES (1381, '76753 JN20A', GETDATE(), 999);</v>
      </c>
    </row>
    <row r="5411" spans="26:27">
      <c r="Z5411">
        <v>92</v>
      </c>
      <c r="AA5411" s="229" t="str">
        <f t="shared" si="36"/>
        <v>INSERT INTO UPK_IKOU.upk_k40.m_k60_buhin_no (data_id, buhin_no, created_date, created_tantou_id) VALUES (1382, '79422 JN20A', GETDATE(), 999);</v>
      </c>
    </row>
    <row r="5412" spans="26:27">
      <c r="Z5412">
        <v>93</v>
      </c>
      <c r="AA5412" s="229" t="str">
        <f t="shared" si="36"/>
        <v>INSERT INTO UPK_IKOU.upk_k40.m_k60_buhin_no (data_id, buhin_no, created_date, created_tantou_id) VALUES (1383, '79422 JN20B', GETDATE(), 999);</v>
      </c>
    </row>
    <row r="5413" spans="26:27">
      <c r="Z5413">
        <v>94</v>
      </c>
      <c r="AA5413" s="229" t="str">
        <f t="shared" si="36"/>
        <v>INSERT INTO UPK_IKOU.upk_k40.m_k60_buhin_no (data_id, buhin_no, created_date, created_tantou_id) VALUES (1384, '17285 1LA1A01', GETDATE(), 999);</v>
      </c>
    </row>
    <row r="5414" spans="26:27">
      <c r="Z5414">
        <v>95</v>
      </c>
      <c r="AA5414" s="229" t="str">
        <f t="shared" si="36"/>
        <v>INSERT INTO UPK_IKOU.upk_k40.m_k60_buhin_no (data_id, buhin_no, created_date, created_tantou_id) VALUES (1385, '64132 1LA0A', GETDATE(), 999);</v>
      </c>
    </row>
    <row r="5415" spans="26:27">
      <c r="Z5415">
        <v>96</v>
      </c>
      <c r="AA5415" s="229" t="str">
        <f t="shared" si="36"/>
        <v>INSERT INTO UPK_IKOU.upk_k40.m_k60_buhin_no (data_id, buhin_no, created_date, created_tantou_id) VALUES (1386, '64132 1LA0A-G', GETDATE(), 999);</v>
      </c>
    </row>
    <row r="5416" spans="26:27">
      <c r="Z5416">
        <v>97</v>
      </c>
      <c r="AA5416" s="229" t="str">
        <f t="shared" si="36"/>
        <v>INSERT INTO UPK_IKOU.upk_k40.m_k60_buhin_no (data_id, buhin_no, created_date, created_tantou_id) VALUES (1387, '64133 1LA0A', GETDATE(), 999);</v>
      </c>
    </row>
    <row r="5417" spans="26:27">
      <c r="Z5417">
        <v>98</v>
      </c>
      <c r="AA5417" s="229" t="str">
        <f t="shared" si="36"/>
        <v>INSERT INTO UPK_IKOU.upk_k40.m_k60_buhin_no (data_id, buhin_no, created_date, created_tantou_id) VALUES (1388, '64182/3 1LA0A', GETDATE(), 999);</v>
      </c>
    </row>
    <row r="5418" spans="26:27">
      <c r="Z5418">
        <v>99</v>
      </c>
      <c r="AA5418" s="229" t="str">
        <f t="shared" si="36"/>
        <v>INSERT INTO UPK_IKOU.upk_k40.m_k60_buhin_no (data_id, buhin_no, created_date, created_tantou_id) VALUES (1389, '745B6/7 1LA0A', GETDATE(), 999);</v>
      </c>
    </row>
    <row r="5419" spans="26:27">
      <c r="Z5419">
        <v>100</v>
      </c>
      <c r="AA5419" s="229" t="str">
        <f t="shared" si="36"/>
        <v>INSERT INTO UPK_IKOU.upk_k40.m_k60_buhin_no (data_id, buhin_no, created_date, created_tantou_id) VALUES (1390, '745B6/7 1LA0A-G', GETDATE(), 999);</v>
      </c>
    </row>
    <row r="5420" spans="26:27">
      <c r="Z5420">
        <v>101</v>
      </c>
      <c r="AA5420" s="229" t="str">
        <f t="shared" si="36"/>
        <v>INSERT INTO UPK_IKOU.upk_k40.m_k60_buhin_no (data_id, buhin_no, created_date, created_tantou_id) VALUES (1391, '76456/7 1LA0A', GETDATE(), 999);</v>
      </c>
    </row>
    <row r="5421" spans="26:27">
      <c r="Z5421">
        <v>102</v>
      </c>
      <c r="AA5421" s="229" t="str">
        <f t="shared" si="36"/>
        <v>INSERT INTO UPK_IKOU.upk_k40.m_k60_buhin_no (data_id, buhin_no, created_date, created_tantou_id) VALUES (1392, '76456/7 1LA0A-G', GETDATE(), 999);</v>
      </c>
    </row>
    <row r="5422" spans="26:27">
      <c r="Z5422">
        <v>103</v>
      </c>
      <c r="AA5422" s="229" t="str">
        <f t="shared" si="36"/>
        <v>INSERT INTO UPK_IKOU.upk_k40.m_k60_buhin_no (data_id, buhin_no, created_date, created_tantou_id) VALUES (1393, '75432 1LA0A', GETDATE(), 999);</v>
      </c>
    </row>
    <row r="5423" spans="26:27">
      <c r="Z5423">
        <v>104</v>
      </c>
      <c r="AA5423" s="229" t="str">
        <f t="shared" si="36"/>
        <v>INSERT INTO UPK_IKOU.upk_k40.m_k60_buhin_no (data_id, buhin_no, created_date, created_tantou_id) VALUES (1394, '756C0/1 1LA0A', GETDATE(), 999);</v>
      </c>
    </row>
    <row r="5424" spans="26:27">
      <c r="Z5424">
        <v>105</v>
      </c>
      <c r="AA5424" s="229" t="str">
        <f t="shared" si="36"/>
        <v>INSERT INTO UPK_IKOU.upk_k40.m_k60_buhin_no (data_id, buhin_no, created_date, created_tantou_id) VALUES (1395, '756C0/1 1LA0A-G', GETDATE(), 999);</v>
      </c>
    </row>
    <row r="5425" spans="26:27">
      <c r="Z5425">
        <v>106</v>
      </c>
      <c r="AA5425" s="229" t="str">
        <f t="shared" si="36"/>
        <v>INSERT INTO UPK_IKOU.upk_k40.m_k60_buhin_no (data_id, buhin_no, created_date, created_tantou_id) VALUES (1396, '76262 1LA0A', GETDATE(), 999);</v>
      </c>
    </row>
    <row r="5426" spans="26:27">
      <c r="Z5426">
        <v>107</v>
      </c>
      <c r="AA5426" s="229" t="str">
        <f t="shared" si="36"/>
        <v>INSERT INTO UPK_IKOU.upk_k40.m_k60_buhin_no (data_id, buhin_no, created_date, created_tantou_id) VALUES (1397, '76263 1LA0A', GETDATE(), 999);</v>
      </c>
    </row>
    <row r="5427" spans="26:27">
      <c r="Z5427">
        <v>108</v>
      </c>
      <c r="AA5427" s="229" t="str">
        <f t="shared" si="36"/>
        <v>INSERT INTO UPK_IKOU.upk_k40.m_k60_buhin_no (data_id, buhin_no, created_date, created_tantou_id) VALUES (1398, '76272/3 1LA0A', GETDATE(), 999);</v>
      </c>
    </row>
    <row r="5428" spans="26:27">
      <c r="Z5428">
        <v>109</v>
      </c>
      <c r="AA5428" s="229" t="str">
        <f t="shared" si="36"/>
        <v>INSERT INTO UPK_IKOU.upk_k40.m_k60_buhin_no (data_id, buhin_no, created_date, created_tantou_id) VALUES (1399, '64112/3 1JA0A-B', GETDATE(), 999);</v>
      </c>
    </row>
    <row r="5429" spans="26:27">
      <c r="Z5429">
        <v>110</v>
      </c>
      <c r="AA5429" s="229" t="str">
        <f t="shared" si="36"/>
        <v>INSERT INTO UPK_IKOU.upk_k40.m_k60_buhin_no (data_id, buhin_no, created_date, created_tantou_id) VALUES (1400, '64112 1JA0A-C', GETDATE(), 999);</v>
      </c>
    </row>
    <row r="5430" spans="26:27">
      <c r="Z5430">
        <v>111</v>
      </c>
      <c r="AA5430" s="229" t="str">
        <f t="shared" si="36"/>
        <v>INSERT INTO UPK_IKOU.upk_k40.m_k60_buhin_no (data_id, buhin_no, created_date, created_tantou_id) VALUES (1401, '64113 1JA0A', GETDATE(), 999);</v>
      </c>
    </row>
    <row r="5431" spans="26:27">
      <c r="Z5431">
        <v>112</v>
      </c>
      <c r="AA5431" s="229" t="str">
        <f t="shared" si="36"/>
        <v>INSERT INTO UPK_IKOU.upk_k40.m_k60_buhin_no (data_id, buhin_no, created_date, created_tantou_id) VALUES (1402, '64142/3 1JA0A', GETDATE(), 999);</v>
      </c>
    </row>
    <row r="5432" spans="26:27">
      <c r="Z5432">
        <v>113</v>
      </c>
      <c r="AA5432" s="229" t="str">
        <f t="shared" si="36"/>
        <v>INSERT INTO UPK_IKOU.upk_k40.m_k60_buhin_no (data_id, buhin_no, created_date, created_tantou_id) VALUES (1403, '75176 1JB0A', GETDATE(), 999);</v>
      </c>
    </row>
    <row r="5433" spans="26:27">
      <c r="Z5433">
        <v>114</v>
      </c>
      <c r="AA5433" s="229" t="str">
        <f t="shared" si="36"/>
        <v>INSERT INTO UPK_IKOU.upk_k40.m_k60_buhin_no (data_id, buhin_no, created_date, created_tantou_id) VALUES (1404, '75177 1JA0A', GETDATE(), 999);</v>
      </c>
    </row>
    <row r="5434" spans="26:27">
      <c r="Z5434">
        <v>115</v>
      </c>
      <c r="AA5434" s="229" t="str">
        <f t="shared" si="36"/>
        <v>INSERT INTO UPK_IKOU.upk_k40.m_k60_buhin_no (data_id, buhin_no, created_date, created_tantou_id) VALUES (1405, '76548 6AX0A', GETDATE(), 999);</v>
      </c>
    </row>
    <row r="5435" spans="26:27">
      <c r="Z5435">
        <v>116</v>
      </c>
      <c r="AA5435" s="229" t="str">
        <f t="shared" si="36"/>
        <v>INSERT INTO UPK_IKOU.upk_k40.m_k60_buhin_no (data_id, buhin_no, created_date, created_tantou_id) VALUES (1406, '76549 6AX0A', GETDATE(), 999);</v>
      </c>
    </row>
    <row r="5436" spans="26:27">
      <c r="Z5436">
        <v>117</v>
      </c>
      <c r="AA5436" s="229" t="str">
        <f t="shared" si="36"/>
        <v>INSERT INTO UPK_IKOU.upk_k40.m_k60_buhin_no (data_id, buhin_no, created_date, created_tantou_id) VALUES (1407, '74283 3XA0A', GETDATE(), 999);</v>
      </c>
    </row>
    <row r="5437" spans="26:27">
      <c r="Z5437">
        <v>118</v>
      </c>
      <c r="AA5437" s="229" t="str">
        <f t="shared" si="36"/>
        <v>INSERT INTO UPK_IKOU.upk_k40.m_k60_buhin_no (data_id, buhin_no, created_date, created_tantou_id) VALUES (1408, '74283 3XA0B', GETDATE(), 999);</v>
      </c>
    </row>
    <row r="5438" spans="26:27">
      <c r="Z5438">
        <v>119</v>
      </c>
      <c r="AA5438" s="229" t="str">
        <f t="shared" si="36"/>
        <v>INSERT INTO UPK_IKOU.upk_k40.m_k60_buhin_no (data_id, buhin_no, created_date, created_tantou_id) VALUES (1409, '74322 5YJ0A', GETDATE(), 999);</v>
      </c>
    </row>
    <row r="5439" spans="26:27">
      <c r="Z5439">
        <v>120</v>
      </c>
      <c r="AA5439" s="229" t="str">
        <f t="shared" si="36"/>
        <v>INSERT INTO UPK_IKOU.upk_k40.m_k60_buhin_no (data_id, buhin_no, created_date, created_tantou_id) VALUES (1410, '75112 3XA0A', GETDATE(), 999);</v>
      </c>
    </row>
    <row r="5440" spans="26:27">
      <c r="Z5440">
        <v>121</v>
      </c>
      <c r="AA5440" s="229" t="str">
        <f t="shared" si="36"/>
        <v>INSERT INTO UPK_IKOU.upk_k40.m_k60_buhin_no (data_id, buhin_no, created_date, created_tantou_id) VALUES (1411, '75113 3XA0A', GETDATE(), 999);</v>
      </c>
    </row>
    <row r="5441" spans="26:27">
      <c r="Z5441">
        <v>122</v>
      </c>
      <c r="AA5441" s="229" t="str">
        <f t="shared" si="36"/>
        <v>INSERT INTO UPK_IKOU.upk_k40.m_k60_buhin_no (data_id, buhin_no, created_date, created_tantou_id) VALUES (1412, '75112 3XE0A', GETDATE(), 999);</v>
      </c>
    </row>
    <row r="5442" spans="26:27">
      <c r="Z5442">
        <v>123</v>
      </c>
      <c r="AA5442" s="229" t="str">
        <f t="shared" si="36"/>
        <v>INSERT INTO UPK_IKOU.upk_k40.m_k60_buhin_no (data_id, buhin_no, created_date, created_tantou_id) VALUES (1413, '75113 3XE0A', GETDATE(), 999);</v>
      </c>
    </row>
    <row r="5443" spans="26:27">
      <c r="Z5443">
        <v>124</v>
      </c>
      <c r="AA5443" s="229" t="str">
        <f t="shared" si="36"/>
        <v>INSERT INTO UPK_IKOU.upk_k40.m_k60_buhin_no (data_id, buhin_no, created_date, created_tantou_id) VALUES (1414, '75422 5YJ0A', GETDATE(), 999);</v>
      </c>
    </row>
    <row r="5444" spans="26:27">
      <c r="Z5444">
        <v>125</v>
      </c>
      <c r="AA5444" s="229" t="str">
        <f t="shared" si="36"/>
        <v>INSERT INTO UPK_IKOU.upk_k40.m_k60_buhin_no (data_id, buhin_no, created_date, created_tantou_id) VALUES (1415, '75422 5YJ2A', GETDATE(), 999);</v>
      </c>
    </row>
    <row r="5445" spans="26:27">
      <c r="Z5445">
        <v>126</v>
      </c>
      <c r="AA5445" s="229" t="str">
        <f t="shared" si="36"/>
        <v>INSERT INTO UPK_IKOU.upk_k40.m_k60_buhin_no (data_id, buhin_no, created_date, created_tantou_id) VALUES (1416, '17285 5YJ0A01', GETDATE(), 999);</v>
      </c>
    </row>
    <row r="5446" spans="26:27">
      <c r="Z5446">
        <v>127</v>
      </c>
      <c r="AA5446" s="229" t="str">
        <f t="shared" si="36"/>
        <v>INSERT INTO UPK_IKOU.upk_k40.m_k60_buhin_no (data_id, buhin_no, created_date, created_tantou_id) VALUES (1417, '765M2 3XA0A', GETDATE(), 999);</v>
      </c>
    </row>
    <row r="5447" spans="26:27">
      <c r="Z5447">
        <v>128</v>
      </c>
      <c r="AA5447" s="229" t="str">
        <f t="shared" si="36"/>
        <v>INSERT INTO UPK_IKOU.upk_k40.m_k60_buhin_no (data_id, buhin_no, created_date, created_tantou_id) VALUES (1418, '765M3 3XA0A', GETDATE(), 999);</v>
      </c>
    </row>
    <row r="5448" spans="26:27">
      <c r="Z5448">
        <v>129</v>
      </c>
      <c r="AA5448" s="229" t="str">
        <f t="shared" ref="AA5448:AA5511" si="37">$Y$5318&amp;AA4157&amp;", '"&amp;TRIM(AB4157)&amp;"', GETDATE(), 999);"</f>
        <v>INSERT INTO UPK_IKOU.upk_k40.m_k60_buhin_no (data_id, buhin_no, created_date, created_tantou_id) VALUES (1419, '765M2 3XC0A', GETDATE(), 999);</v>
      </c>
    </row>
    <row r="5449" spans="26:27">
      <c r="Z5449">
        <v>130</v>
      </c>
      <c r="AA5449" s="229" t="str">
        <f t="shared" si="37"/>
        <v>INSERT INTO UPK_IKOU.upk_k40.m_k60_buhin_no (data_id, buhin_no, created_date, created_tantou_id) VALUES (1420, '765M3 3XC0A', GETDATE(), 999);</v>
      </c>
    </row>
    <row r="5450" spans="26:27">
      <c r="Z5450">
        <v>131</v>
      </c>
      <c r="AA5450" s="229" t="str">
        <f t="shared" si="37"/>
        <v>INSERT INTO UPK_IKOU.upk_k40.m_k60_buhin_no (data_id, buhin_no, created_date, created_tantou_id) VALUES (1421, '77532 3XA2CUF', GETDATE(), 999);</v>
      </c>
    </row>
    <row r="5451" spans="26:27">
      <c r="Z5451">
        <v>132</v>
      </c>
      <c r="AA5451" s="229" t="str">
        <f t="shared" si="37"/>
        <v>INSERT INTO UPK_IKOU.upk_k40.m_k60_buhin_no (data_id, buhin_no, created_date, created_tantou_id) VALUES (1422, '77533 3YF2BUF', GETDATE(), 999);</v>
      </c>
    </row>
    <row r="5452" spans="26:27">
      <c r="Z5452">
        <v>133</v>
      </c>
      <c r="AA5452" s="229" t="str">
        <f t="shared" si="37"/>
        <v>INSERT INTO UPK_IKOU.upk_k40.m_k60_buhin_no (data_id, buhin_no, created_date, created_tantou_id) VALUES (1423, '77552 3YF2AUF', GETDATE(), 999);</v>
      </c>
    </row>
    <row r="5453" spans="26:27">
      <c r="Z5453">
        <v>134</v>
      </c>
      <c r="AA5453" s="229" t="str">
        <f t="shared" si="37"/>
        <v>INSERT INTO UPK_IKOU.upk_k40.m_k60_buhin_no (data_id, buhin_no, created_date, created_tantou_id) VALUES (1424, '77553 3YE2AUF', GETDATE(), 999);</v>
      </c>
    </row>
    <row r="5454" spans="26:27">
      <c r="Z5454">
        <v>135</v>
      </c>
      <c r="AA5454" s="229" t="str">
        <f t="shared" si="37"/>
        <v>INSERT INTO UPK_IKOU.upk_k40.m_k60_buhin_no (data_id, buhin_no, created_date, created_tantou_id) VALUES (1425, '77574 3XA0A', GETDATE(), 999);</v>
      </c>
    </row>
    <row r="5455" spans="26:27">
      <c r="Z5455">
        <v>136</v>
      </c>
      <c r="AA5455" s="229" t="str">
        <f t="shared" si="37"/>
        <v>INSERT INTO UPK_IKOU.upk_k40.m_k60_buhin_no (data_id, buhin_no, created_date, created_tantou_id) VALUES (1426, '77575 3XA0A', GETDATE(), 999);</v>
      </c>
    </row>
    <row r="5456" spans="26:27">
      <c r="Z5456">
        <v>137</v>
      </c>
      <c r="AA5456" s="229" t="str">
        <f t="shared" si="37"/>
        <v>INSERT INTO UPK_IKOU.upk_k40.m_k60_buhin_no (data_id, buhin_no, created_date, created_tantou_id) VALUES (1427, '76232 3XA0A', GETDATE(), 999);</v>
      </c>
    </row>
    <row r="5457" spans="26:27">
      <c r="Z5457">
        <v>138</v>
      </c>
      <c r="AA5457" s="229" t="str">
        <f t="shared" si="37"/>
        <v>INSERT INTO UPK_IKOU.upk_k40.m_k60_buhin_no (data_id, buhin_no, created_date, created_tantou_id) VALUES (1428, '76232 3XJ0A', GETDATE(), 999);</v>
      </c>
    </row>
    <row r="5458" spans="26:27">
      <c r="Z5458">
        <v>139</v>
      </c>
      <c r="AA5458" s="229" t="str">
        <f t="shared" si="37"/>
        <v>INSERT INTO UPK_IKOU.upk_k40.m_k60_buhin_no (data_id, buhin_no, created_date, created_tantou_id) VALUES (1429, '76233 3XA0A', GETDATE(), 999);</v>
      </c>
    </row>
    <row r="5459" spans="26:27">
      <c r="Z5459">
        <v>140</v>
      </c>
      <c r="AA5459" s="229" t="str">
        <f t="shared" si="37"/>
        <v>INSERT INTO UPK_IKOU.upk_k40.m_k60_buhin_no (data_id, buhin_no, created_date, created_tantou_id) VALUES (1430, '76233 3XJ0A', GETDATE(), 999);</v>
      </c>
    </row>
    <row r="5460" spans="26:27">
      <c r="Z5460">
        <v>141</v>
      </c>
      <c r="AA5460" s="229" t="str">
        <f t="shared" si="37"/>
        <v>INSERT INTO UPK_IKOU.upk_k40.m_k60_buhin_no (data_id, buhin_no, created_date, created_tantou_id) VALUES (1431, '76272 3VA0A', GETDATE(), 999);</v>
      </c>
    </row>
    <row r="5461" spans="26:27">
      <c r="Z5461">
        <v>142</v>
      </c>
      <c r="AA5461" s="229" t="str">
        <f t="shared" si="37"/>
        <v>INSERT INTO UPK_IKOU.upk_k40.m_k60_buhin_no (data_id, buhin_no, created_date, created_tantou_id) VALUES (1432, '76273 3VA0A', GETDATE(), 999);</v>
      </c>
    </row>
    <row r="5462" spans="26:27">
      <c r="Z5462">
        <v>143</v>
      </c>
      <c r="AA5462" s="229" t="str">
        <f t="shared" si="37"/>
        <v>INSERT INTO UPK_IKOU.upk_k40.m_k60_buhin_no (data_id, buhin_no, created_date, created_tantou_id) VALUES (1433, '76332/3 3VA0A', GETDATE(), 999);</v>
      </c>
    </row>
    <row r="5463" spans="26:27">
      <c r="Z5463">
        <v>144</v>
      </c>
      <c r="AA5463" s="229" t="str">
        <f t="shared" si="37"/>
        <v>INSERT INTO UPK_IKOU.upk_k40.m_k60_buhin_no (data_id, buhin_no, created_date, created_tantou_id) VALUES (1434, '66312 3VA1C', GETDATE(), 999);</v>
      </c>
    </row>
    <row r="5464" spans="26:27">
      <c r="Z5464">
        <v>145</v>
      </c>
      <c r="AA5464" s="229" t="str">
        <f t="shared" si="37"/>
        <v>INSERT INTO UPK_IKOU.upk_k40.m_k60_buhin_no (data_id, buhin_no, created_date, created_tantou_id) VALUES (1435, '66312 5WK1C', GETDATE(), 999);</v>
      </c>
    </row>
    <row r="5465" spans="26:27">
      <c r="Z5465">
        <v>146</v>
      </c>
      <c r="AA5465" s="229" t="str">
        <f t="shared" si="37"/>
        <v>INSERT INTO UPK_IKOU.upk_k40.m_k60_buhin_no (data_id, buhin_no, created_date, created_tantou_id) VALUES (1436, '80118/9 3VA0A', GETDATE(), 999);</v>
      </c>
    </row>
    <row r="5466" spans="26:27">
      <c r="Z5466">
        <v>147</v>
      </c>
      <c r="AA5466" s="229" t="str">
        <f t="shared" si="37"/>
        <v>INSERT INTO UPK_IKOU.upk_k40.m_k60_buhin_no (data_id, buhin_no, created_date, created_tantou_id) VALUES (1437, '76316/7 3VA0A', GETDATE(), 999);</v>
      </c>
    </row>
    <row r="5467" spans="26:27">
      <c r="Z5467">
        <v>148</v>
      </c>
      <c r="AA5467" s="229" t="str">
        <f t="shared" si="37"/>
        <v>INSERT INTO UPK_IKOU.upk_k40.m_k60_buhin_no (data_id, buhin_no, created_date, created_tantou_id) VALUES (1438, '75632 3VA0A', GETDATE(), 999);</v>
      </c>
    </row>
    <row r="5468" spans="26:27">
      <c r="Z5468">
        <v>149</v>
      </c>
      <c r="AA5468" s="229" t="str">
        <f t="shared" si="37"/>
        <v>INSERT INTO UPK_IKOU.upk_k40.m_k60_buhin_no (data_id, buhin_no, created_date, created_tantou_id) VALUES (1439, '75652 3VA0A', GETDATE(), 999);</v>
      </c>
    </row>
    <row r="5469" spans="26:27">
      <c r="Z5469">
        <v>150</v>
      </c>
      <c r="AA5469" s="229" t="str">
        <f t="shared" si="37"/>
        <v>INSERT INTO UPK_IKOU.upk_k40.m_k60_buhin_no (data_id, buhin_no, created_date, created_tantou_id) VALUES (1440, '755C4/5 3VA0A', GETDATE(), 999);</v>
      </c>
    </row>
    <row r="5470" spans="26:27">
      <c r="Z5470">
        <v>151</v>
      </c>
      <c r="AA5470" s="229" t="str">
        <f t="shared" si="37"/>
        <v>INSERT INTO UPK_IKOU.upk_k40.m_k60_buhin_no (data_id, buhin_no, created_date, created_tantou_id) VALUES (1441, '64122/3 4CB0A', GETDATE(), 999);</v>
      </c>
    </row>
    <row r="5471" spans="26:27">
      <c r="Z5471">
        <v>152</v>
      </c>
      <c r="AA5471" s="229" t="str">
        <f t="shared" si="37"/>
        <v>INSERT INTO UPK_IKOU.upk_k40.m_k60_buhin_no (data_id, buhin_no, created_date, created_tantou_id) VALUES (1442, '64122/3 4CB0A-E', GETDATE(), 999);</v>
      </c>
    </row>
    <row r="5472" spans="26:27">
      <c r="Z5472">
        <v>153</v>
      </c>
      <c r="AA5472" s="229" t="str">
        <f t="shared" si="37"/>
        <v>INSERT INTO UPK_IKOU.upk_k40.m_k60_buhin_no (data_id, buhin_no, created_date, created_tantou_id) VALUES (1443, '64184/5 4CB0A', GETDATE(), 999);</v>
      </c>
    </row>
    <row r="5473" spans="26:27">
      <c r="Z5473">
        <v>154</v>
      </c>
      <c r="AA5473" s="229" t="str">
        <f t="shared" si="37"/>
        <v>INSERT INTO UPK_IKOU.upk_k40.m_k60_buhin_no (data_id, buhin_no, created_date, created_tantou_id) VALUES (1444, '66312 4CB0A', GETDATE(), 999);</v>
      </c>
    </row>
    <row r="5474" spans="26:27">
      <c r="Z5474">
        <v>155</v>
      </c>
      <c r="AA5474" s="229" t="str">
        <f t="shared" si="37"/>
        <v>INSERT INTO UPK_IKOU.upk_k40.m_k60_buhin_no (data_id, buhin_no, created_date, created_tantou_id) VALUES (1445, '74516/7 4CE0A', GETDATE(), 999);</v>
      </c>
    </row>
    <row r="5475" spans="26:27">
      <c r="Z5475">
        <v>156</v>
      </c>
      <c r="AA5475" s="229" t="str">
        <f t="shared" si="37"/>
        <v>INSERT INTO UPK_IKOU.upk_k40.m_k60_buhin_no (data_id, buhin_no, created_date, created_tantou_id) VALUES (1446, '74516/7 4CE0A-E', GETDATE(), 999);</v>
      </c>
    </row>
    <row r="5476" spans="26:27">
      <c r="Z5476">
        <v>157</v>
      </c>
      <c r="AA5476" s="229" t="str">
        <f t="shared" si="37"/>
        <v>INSERT INTO UPK_IKOU.upk_k40.m_k60_buhin_no (data_id, buhin_no, created_date, created_tantou_id) VALUES (1447, '74516/7 4CE1A', GETDATE(), 999);</v>
      </c>
    </row>
    <row r="5477" spans="26:27">
      <c r="Z5477">
        <v>158</v>
      </c>
      <c r="AA5477" s="229" t="str">
        <f t="shared" si="37"/>
        <v>INSERT INTO UPK_IKOU.upk_k40.m_k60_buhin_no (data_id, buhin_no, created_date, created_tantou_id) VALUES (1448, '76218/9 4CC0A', GETDATE(), 999);</v>
      </c>
    </row>
    <row r="5478" spans="26:27">
      <c r="Z5478">
        <v>159</v>
      </c>
      <c r="AA5478" s="229" t="str">
        <f t="shared" si="37"/>
        <v>INSERT INTO UPK_IKOU.upk_k40.m_k60_buhin_no (data_id, buhin_no, created_date, created_tantou_id) VALUES (1449, '76232/3 4CC0A', GETDATE(), 999);</v>
      </c>
    </row>
    <row r="5479" spans="26:27">
      <c r="Z5479">
        <v>160</v>
      </c>
      <c r="AA5479" s="229" t="str">
        <f t="shared" si="37"/>
        <v>INSERT INTO UPK_IKOU.upk_k40.m_k60_buhin_no (data_id, buhin_no, created_date, created_tantou_id) VALUES (1450, '76242 4CB0A', GETDATE(), 999);</v>
      </c>
    </row>
    <row r="5480" spans="26:27">
      <c r="Z5480">
        <v>161</v>
      </c>
      <c r="AA5480" s="229" t="str">
        <f t="shared" si="37"/>
        <v>INSERT INTO UPK_IKOU.upk_k40.m_k60_buhin_no (data_id, buhin_no, created_date, created_tantou_id) VALUES (1451, '76243 4CB0A', GETDATE(), 999);</v>
      </c>
    </row>
    <row r="5481" spans="26:27">
      <c r="Z5481">
        <v>162</v>
      </c>
      <c r="AA5481" s="229" t="str">
        <f t="shared" si="37"/>
        <v>INSERT INTO UPK_IKOU.upk_k40.m_k60_buhin_no (data_id, buhin_no, created_date, created_tantou_id) VALUES (1452, '76272 4CC0A', GETDATE(), 999);</v>
      </c>
    </row>
    <row r="5482" spans="26:27">
      <c r="Z5482">
        <v>163</v>
      </c>
      <c r="AA5482" s="229" t="str">
        <f t="shared" si="37"/>
        <v>INSERT INTO UPK_IKOU.upk_k40.m_k60_buhin_no (data_id, buhin_no, created_date, created_tantou_id) VALUES (1453, '76273 4CC0A', GETDATE(), 999);</v>
      </c>
    </row>
    <row r="5483" spans="26:27">
      <c r="Z5483">
        <v>164</v>
      </c>
      <c r="AA5483" s="229" t="str">
        <f t="shared" si="37"/>
        <v>INSERT INTO UPK_IKOU.upk_k40.m_k60_buhin_no (data_id, buhin_no, created_date, created_tantou_id) VALUES (1454, '76426 4CC0A', GETDATE(), 999);</v>
      </c>
    </row>
    <row r="5484" spans="26:27">
      <c r="Z5484">
        <v>165</v>
      </c>
      <c r="AA5484" s="229" t="str">
        <f t="shared" si="37"/>
        <v>INSERT INTO UPK_IKOU.upk_k40.m_k60_buhin_no (data_id, buhin_no, created_date, created_tantou_id) VALUES (1455, '76427 4CC0A', GETDATE(), 999);</v>
      </c>
    </row>
    <row r="5485" spans="26:27">
      <c r="Z5485">
        <v>166</v>
      </c>
      <c r="AA5485" s="229" t="str">
        <f t="shared" si="37"/>
        <v>INSERT INTO UPK_IKOU.upk_k40.m_k60_buhin_no (data_id, buhin_no, created_date, created_tantou_id) VALUES (1456, '64112/3 5TA0A', GETDATE(), 999);</v>
      </c>
    </row>
    <row r="5486" spans="26:27">
      <c r="Z5486">
        <v>167</v>
      </c>
      <c r="AA5486" s="229" t="str">
        <f t="shared" si="37"/>
        <v>INSERT INTO UPK_IKOU.upk_k40.m_k60_buhin_no (data_id, buhin_no, created_date, created_tantou_id) VALUES (1457, '67413 5TA0A', GETDATE(), 999);</v>
      </c>
    </row>
    <row r="5487" spans="26:27">
      <c r="Z5487">
        <v>168</v>
      </c>
      <c r="AA5487" s="229" t="str">
        <f t="shared" si="37"/>
        <v>INSERT INTO UPK_IKOU.upk_k40.m_k60_buhin_no (data_id, buhin_no, created_date, created_tantou_id) VALUES (1458, '75534/5 5TA0A', GETDATE(), 999);</v>
      </c>
    </row>
    <row r="5488" spans="26:27">
      <c r="Z5488">
        <v>169</v>
      </c>
      <c r="AA5488" s="229" t="str">
        <f t="shared" si="37"/>
        <v>INSERT INTO UPK_IKOU.upk_k40.m_k60_buhin_no (data_id, buhin_no, created_date, created_tantou_id) VALUES (1459, '75682/3 5TA0A', GETDATE(), 999);</v>
      </c>
    </row>
    <row r="5489" spans="26:27">
      <c r="Z5489">
        <v>170</v>
      </c>
      <c r="AA5489" s="229" t="str">
        <f t="shared" si="37"/>
        <v>INSERT INTO UPK_IKOU.upk_k40.m_k60_buhin_no (data_id, buhin_no, created_date, created_tantou_id) VALUES (1460, '76242/3 5TA0A', GETDATE(), 999);</v>
      </c>
    </row>
    <row r="5490" spans="26:27">
      <c r="Z5490">
        <v>171</v>
      </c>
      <c r="AA5490" s="229" t="str">
        <f t="shared" si="37"/>
        <v>INSERT INTO UPK_IKOU.upk_k40.m_k60_buhin_no (data_id, buhin_no, created_date, created_tantou_id) VALUES (1461, '76242/3 5TA1A', GETDATE(), 999);</v>
      </c>
    </row>
    <row r="5491" spans="26:27">
      <c r="Z5491">
        <v>172</v>
      </c>
      <c r="AA5491" s="229" t="str">
        <f t="shared" si="37"/>
        <v>INSERT INTO UPK_IKOU.upk_k40.m_k60_buhin_no (data_id, buhin_no, created_date, created_tantou_id) VALUES (1462, '64184/5 6MA0A', GETDATE(), 999);</v>
      </c>
    </row>
    <row r="5492" spans="26:27">
      <c r="Z5492">
        <v>173</v>
      </c>
      <c r="AA5492" s="229" t="str">
        <f t="shared" si="37"/>
        <v>INSERT INTO UPK_IKOU.upk_k40.m_k60_buhin_no (data_id, buhin_no, created_date, created_tantou_id) VALUES (1463, '74516/7 6FM0A', GETDATE(), 999);</v>
      </c>
    </row>
    <row r="5493" spans="26:27">
      <c r="Z5493">
        <v>174</v>
      </c>
      <c r="AA5493" s="229" t="str">
        <f t="shared" si="37"/>
        <v>INSERT INTO UPK_IKOU.upk_k40.m_k60_buhin_no (data_id, buhin_no, created_date, created_tantou_id) VALUES (1464, '74516/7 6MA0A', GETDATE(), 999);</v>
      </c>
    </row>
    <row r="5494" spans="26:27">
      <c r="Z5494">
        <v>175</v>
      </c>
      <c r="AA5494" s="229" t="str">
        <f t="shared" si="37"/>
        <v>INSERT INTO UPK_IKOU.upk_k40.m_k60_buhin_no (data_id, buhin_no, created_date, created_tantou_id) VALUES (1465, '75528/9 6MA0A', GETDATE(), 999);</v>
      </c>
    </row>
    <row r="5495" spans="26:27">
      <c r="Z5495">
        <v>176</v>
      </c>
      <c r="AA5495" s="229" t="str">
        <f t="shared" si="37"/>
        <v>INSERT INTO UPK_IKOU.upk_k40.m_k60_buhin_no (data_id, buhin_no, created_date, created_tantou_id) VALUES (1466, '76456/7 6MA0A', GETDATE(), 999);</v>
      </c>
    </row>
    <row r="5496" spans="26:27">
      <c r="Z5496">
        <v>177</v>
      </c>
      <c r="AA5496" s="229" t="str">
        <f t="shared" si="37"/>
        <v>INSERT INTO UPK_IKOU.upk_k40.m_k60_buhin_no (data_id, buhin_no, created_date, created_tantou_id) VALUES (1467, '76483 6MA0A', GETDATE(), 999);</v>
      </c>
    </row>
    <row r="5497" spans="26:27">
      <c r="Z5497">
        <v>178</v>
      </c>
      <c r="AA5497" s="229" t="str">
        <f t="shared" si="37"/>
        <v>INSERT INTO UPK_IKOU.upk_k40.m_k60_buhin_no (data_id, buhin_no, created_date, created_tantou_id) VALUES (1468, '76742/3 6MA0A', GETDATE(), 999);</v>
      </c>
    </row>
    <row r="5498" spans="26:27">
      <c r="Z5498">
        <v>179</v>
      </c>
      <c r="AA5498" s="229" t="str">
        <f t="shared" si="37"/>
        <v>INSERT INTO UPK_IKOU.upk_k40.m_k60_buhin_no (data_id, buhin_no, created_date, created_tantou_id) VALUES (1469, '76332/3 4CC1A', GETDATE(), 999);</v>
      </c>
    </row>
    <row r="5499" spans="26:27">
      <c r="Z5499">
        <v>180</v>
      </c>
      <c r="AA5499" s="229" t="str">
        <f t="shared" si="37"/>
        <v>INSERT INTO UPK_IKOU.upk_k40.m_k60_buhin_no (data_id, buhin_no, created_date, created_tantou_id) VALUES (1470, '75662/3 5TL0A', GETDATE(), 999);</v>
      </c>
    </row>
    <row r="5500" spans="26:27">
      <c r="Z5500">
        <v>181</v>
      </c>
      <c r="AA5500" s="229" t="str">
        <f t="shared" si="37"/>
        <v>INSERT INTO UPK_IKOU.upk_k40.m_k60_buhin_no (data_id, buhin_no, created_date, created_tantou_id) VALUES (1471, '76456/7 6MR0A', GETDATE(), 999);</v>
      </c>
    </row>
    <row r="5501" spans="26:27">
      <c r="Z5501">
        <v>182</v>
      </c>
      <c r="AA5501" s="229" t="str">
        <f t="shared" si="37"/>
        <v>INSERT INTO UPK_IKOU.upk_k40.m_k60_buhin_no (data_id, buhin_no, created_date, created_tantou_id) VALUES (1472, '78118/9 6MA0AUF', GETDATE(), 999);</v>
      </c>
    </row>
    <row r="5502" spans="26:27">
      <c r="Z5502">
        <v>183</v>
      </c>
      <c r="AA5502" s="229" t="str">
        <f t="shared" si="37"/>
        <v>INSERT INTO UPK_IKOU.upk_k40.m_k60_buhin_no (data_id, buhin_no, created_date, created_tantou_id) VALUES (1473, '64112/3 6RA0A', GETDATE(), 999);</v>
      </c>
    </row>
    <row r="5503" spans="26:27">
      <c r="Z5503">
        <v>184</v>
      </c>
      <c r="AA5503" s="229" t="str">
        <f t="shared" si="37"/>
        <v>INSERT INTO UPK_IKOU.upk_k40.m_k60_buhin_no (data_id, buhin_no, created_date, created_tantou_id) VALUES (1474, '64122/3 6RA0A', GETDATE(), 999);</v>
      </c>
    </row>
    <row r="5504" spans="26:27">
      <c r="Z5504">
        <v>185</v>
      </c>
      <c r="AA5504" s="229" t="str">
        <f t="shared" si="37"/>
        <v>INSERT INTO UPK_IKOU.upk_k40.m_k60_buhin_no (data_id, buhin_no, created_date, created_tantou_id) VALUES (1475, '5220A M7400/M7300', GETDATE(), 999);</v>
      </c>
    </row>
    <row r="5505" spans="26:27">
      <c r="Z5505">
        <v>186</v>
      </c>
      <c r="AA5505" s="229" t="str">
        <f t="shared" si="37"/>
        <v>INSERT INTO UPK_IKOU.upk_k40.m_k60_buhin_no (data_id, buhin_no, created_date, created_tantou_id) VALUES (1476, '64182/3 6RA0A', GETDATE(), 999);</v>
      </c>
    </row>
    <row r="5506" spans="26:27">
      <c r="Z5506">
        <v>187</v>
      </c>
      <c r="AA5506" s="229" t="str">
        <f t="shared" si="37"/>
        <v>INSERT INTO UPK_IKOU.upk_k40.m_k60_buhin_no (data_id, buhin_no, created_date, created_tantou_id) VALUES (1477, '66319 6RA0A', GETDATE(), 999);</v>
      </c>
    </row>
    <row r="5507" spans="26:27">
      <c r="Z5507">
        <v>188</v>
      </c>
      <c r="AA5507" s="229" t="str">
        <f t="shared" si="37"/>
        <v>INSERT INTO UPK_IKOU.upk_k40.m_k60_buhin_no (data_id, buhin_no, created_date, created_tantou_id) VALUES (1478, '66362 6RA0A', GETDATE(), 999);</v>
      </c>
    </row>
    <row r="5508" spans="26:27">
      <c r="Z5508">
        <v>189</v>
      </c>
      <c r="AA5508" s="229" t="str">
        <f t="shared" si="37"/>
        <v>INSERT INTO UPK_IKOU.upk_k40.m_k60_buhin_no (data_id, buhin_no, created_date, created_tantou_id) VALUES (1479, '67466/7 6RA0A', GETDATE(), 999);</v>
      </c>
    </row>
    <row r="5509" spans="26:27">
      <c r="Z5509">
        <v>190</v>
      </c>
      <c r="AA5509" s="229" t="str">
        <f t="shared" si="37"/>
        <v>INSERT INTO UPK_IKOU.upk_k40.m_k60_buhin_no (data_id, buhin_no, created_date, created_tantou_id) VALUES (1480, '74516 6RA0A', GETDATE(), 999);</v>
      </c>
    </row>
    <row r="5510" spans="26:27">
      <c r="Z5510">
        <v>191</v>
      </c>
      <c r="AA5510" s="229" t="str">
        <f t="shared" si="37"/>
        <v>INSERT INTO UPK_IKOU.upk_k40.m_k60_buhin_no (data_id, buhin_no, created_date, created_tantou_id) VALUES (1481, '5253B Y6400', GETDATE(), 999);</v>
      </c>
    </row>
    <row r="5511" spans="26:27">
      <c r="Z5511">
        <v>192</v>
      </c>
      <c r="AA5511" s="229" t="str">
        <f t="shared" si="37"/>
        <v>INSERT INTO UPK_IKOU.upk_k40.m_k60_buhin_no (data_id, buhin_no, created_date, created_tantou_id) VALUES (1482, '75186/7 6RA0A', GETDATE(), 999);</v>
      </c>
    </row>
    <row r="5512" spans="26:27">
      <c r="Z5512">
        <v>193</v>
      </c>
      <c r="AA5512" s="229" t="str">
        <f t="shared" ref="AA5512:AA5575" si="38">$Y$5318&amp;AA4221&amp;", '"&amp;TRIM(AB4221)&amp;"', GETDATE(), 999);"</f>
        <v>INSERT INTO UPK_IKOU.upk_k40.m_k60_buhin_no (data_id, buhin_no, created_date, created_tantou_id) VALUES (1483, '751B0/1 6RA0A', GETDATE(), 999);</v>
      </c>
    </row>
    <row r="5513" spans="26:27">
      <c r="Z5513">
        <v>194</v>
      </c>
      <c r="AA5513" s="229" t="str">
        <f t="shared" si="38"/>
        <v>INSERT INTO UPK_IKOU.upk_k40.m_k60_buhin_no (data_id, buhin_no, created_date, created_tantou_id) VALUES (1484, '5253 CG9800/BY9300', GETDATE(), 999);</v>
      </c>
    </row>
    <row r="5514" spans="26:27">
      <c r="Z5514">
        <v>195</v>
      </c>
      <c r="AA5514" s="229" t="str">
        <f t="shared" si="38"/>
        <v>INSERT INTO UPK_IKOU.upk_k40.m_k60_buhin_no (data_id, buhin_no, created_date, created_tantou_id) VALUES (1485, '75262/3 6RA0A', GETDATE(), 999);</v>
      </c>
    </row>
    <row r="5515" spans="26:27">
      <c r="Z5515">
        <v>196</v>
      </c>
      <c r="AA5515" s="229" t="str">
        <f t="shared" si="38"/>
        <v>INSERT INTO UPK_IKOU.upk_k40.m_k60_buhin_no (data_id, buhin_no, created_date, created_tantou_id) VALUES (1486, '5220A M8400/M8300', GETDATE(), 999);</v>
      </c>
    </row>
    <row r="5516" spans="26:27">
      <c r="Z5516">
        <v>197</v>
      </c>
      <c r="AA5516" s="229" t="str">
        <f t="shared" si="38"/>
        <v>INSERT INTO UPK_IKOU.upk_k40.m_k60_buhin_no (data_id, buhin_no, created_date, created_tantou_id) VALUES (1487, '75494/5 6RA0A', GETDATE(), 999);</v>
      </c>
    </row>
    <row r="5517" spans="26:27">
      <c r="Z5517">
        <v>198</v>
      </c>
      <c r="AA5517" s="229" t="str">
        <f t="shared" si="38"/>
        <v>INSERT INTO UPK_IKOU.upk_k40.m_k60_buhin_no (data_id, buhin_no, created_date, created_tantou_id) VALUES (1488, '5253C A5800/A5700', GETDATE(), 999);</v>
      </c>
    </row>
    <row r="5518" spans="26:27">
      <c r="Z5518">
        <v>199</v>
      </c>
      <c r="AA5518" s="229" t="str">
        <f t="shared" si="38"/>
        <v>INSERT INTO UPK_IKOU.upk_k40.m_k60_buhin_no (data_id, buhin_no, created_date, created_tantou_id) VALUES (1489, '75522/3 6RA0A', GETDATE(), 999);</v>
      </c>
    </row>
    <row r="5519" spans="26:27">
      <c r="Z5519">
        <v>200</v>
      </c>
      <c r="AA5519" s="229" t="str">
        <f t="shared" si="38"/>
        <v>INSERT INTO UPK_IKOU.upk_k40.m_k60_buhin_no (data_id, buhin_no, created_date, created_tantou_id) VALUES (1490, '5253C A9600/A9500', GETDATE(), 999);</v>
      </c>
    </row>
    <row r="5520" spans="26:27">
      <c r="Z5520">
        <v>201</v>
      </c>
      <c r="AA5520" s="229" t="str">
        <f t="shared" si="38"/>
        <v>INSERT INTO UPK_IKOU.upk_k40.m_k60_buhin_no (data_id, buhin_no, created_date, created_tantou_id) VALUES (1491, '75632 6RA0A', GETDATE(), 999);</v>
      </c>
    </row>
    <row r="5521" spans="26:27">
      <c r="Z5521">
        <v>202</v>
      </c>
      <c r="AA5521" s="229" t="str">
        <f t="shared" si="38"/>
        <v>INSERT INTO UPK_IKOU.upk_k40.m_k60_buhin_no (data_id, buhin_no, created_date, created_tantou_id) VALUES (1492, '5253B M5600', GETDATE(), 999);</v>
      </c>
    </row>
    <row r="5522" spans="26:27">
      <c r="Z5522">
        <v>203</v>
      </c>
      <c r="AA5522" s="229" t="str">
        <f t="shared" si="38"/>
        <v>INSERT INTO UPK_IKOU.upk_k40.m_k60_buhin_no (data_id, buhin_no, created_date, created_tantou_id) VALUES (1493, '75632 6RA3A', GETDATE(), 999);</v>
      </c>
    </row>
    <row r="5523" spans="26:27">
      <c r="Z5523">
        <v>204</v>
      </c>
      <c r="AA5523" s="229" t="str">
        <f t="shared" si="38"/>
        <v>INSERT INTO UPK_IKOU.upk_k40.m_k60_buhin_no (data_id, buhin_no, created_date, created_tantou_id) VALUES (1494, '5253C C9700', GETDATE(), 999);</v>
      </c>
    </row>
    <row r="5524" spans="26:27">
      <c r="Z5524">
        <v>205</v>
      </c>
      <c r="AA5524" s="229" t="str">
        <f t="shared" si="38"/>
        <v>INSERT INTO UPK_IKOU.upk_k40.m_k60_buhin_no (data_id, buhin_no, created_date, created_tantou_id) VALUES (1495, '75942/3 6RA1A', GETDATE(), 999);</v>
      </c>
    </row>
    <row r="5525" spans="26:27">
      <c r="Z5525">
        <v>206</v>
      </c>
      <c r="AA5525" s="229" t="str">
        <f t="shared" si="38"/>
        <v>INSERT INTO UPK_IKOU.upk_k40.m_k60_buhin_no (data_id, buhin_no, created_date, created_tantou_id) VALUES (1496, '5220A N0200/N0100', GETDATE(), 999);</v>
      </c>
    </row>
    <row r="5526" spans="26:27">
      <c r="Z5526">
        <v>207</v>
      </c>
      <c r="AA5526" s="229" t="str">
        <f t="shared" si="38"/>
        <v>INSERT INTO UPK_IKOU.upk_k40.m_k60_buhin_no (data_id, buhin_no, created_date, created_tantou_id) VALUES (1497, '76242/3 6RA0A', GETDATE(), 999);</v>
      </c>
    </row>
    <row r="5527" spans="26:27">
      <c r="Z5527">
        <v>208</v>
      </c>
      <c r="AA5527" s="229" t="str">
        <f t="shared" si="38"/>
        <v>INSERT INTO UPK_IKOU.upk_k40.m_k60_buhin_no (data_id, buhin_no, created_date, created_tantou_id) VALUES (1498, '9450C 02200', GETDATE(), 999);</v>
      </c>
    </row>
    <row r="5528" spans="26:27">
      <c r="Z5528">
        <v>209</v>
      </c>
      <c r="AA5528" s="229" t="str">
        <f t="shared" si="38"/>
        <v>INSERT INTO UPK_IKOU.upk_k40.m_k60_buhin_no (data_id, buhin_no, created_date, created_tantou_id) VALUES (1499, '5253C D4300', GETDATE(), 999);</v>
      </c>
    </row>
    <row r="5529" spans="26:27">
      <c r="Z5529">
        <v>210</v>
      </c>
      <c r="AA5529" s="229" t="str">
        <f t="shared" si="38"/>
        <v>INSERT INTO UPK_IKOU.upk_k40.m_k60_buhin_no (data_id, buhin_no, created_date, created_tantou_id) VALUES (1500, '5253C D5600', GETDATE(), 999);</v>
      </c>
    </row>
    <row r="5530" spans="26:27">
      <c r="Z5530">
        <v>211</v>
      </c>
      <c r="AA5530" s="229" t="str">
        <f t="shared" si="38"/>
        <v>INSERT INTO UPK_IKOU.upk_k40.m_k60_buhin_no (data_id, buhin_no, created_date, created_tantou_id) VALUES (1501, '5253C G9700', GETDATE(), 999);</v>
      </c>
    </row>
    <row r="5531" spans="26:27">
      <c r="Z5531">
        <v>212</v>
      </c>
      <c r="AA5531" s="229" t="str">
        <f t="shared" si="38"/>
        <v>INSERT INTO UPK_IKOU.upk_k40.m_k60_buhin_no (data_id, buhin_no, created_date, created_tantou_id) VALUES (1502, '5253C Q4100', GETDATE(), 999);</v>
      </c>
    </row>
    <row r="5532" spans="26:27">
      <c r="Z5532">
        <v>213</v>
      </c>
      <c r="AA5532" s="229" t="str">
        <f t="shared" si="38"/>
        <v>INSERT INTO UPK_IKOU.upk_k40.m_k60_buhin_no (data_id, buhin_no, created_date, created_tantou_id) VALUES (1503, '5253C Q4200', GETDATE(), 999);</v>
      </c>
    </row>
    <row r="5533" spans="26:27">
      <c r="Z5533">
        <v>214</v>
      </c>
      <c r="AA5533" s="229" t="str">
        <f t="shared" si="38"/>
        <v>INSERT INTO UPK_IKOU.upk_k40.m_k60_buhin_no (data_id, buhin_no, created_date, created_tantou_id) VALUES (1504, '5253C Q4300', GETDATE(), 999);</v>
      </c>
    </row>
    <row r="5534" spans="26:27">
      <c r="Z5534">
        <v>215</v>
      </c>
      <c r="AA5534" s="229" t="str">
        <f t="shared" si="38"/>
        <v>INSERT INTO UPK_IKOU.upk_k40.m_k60_buhin_no (data_id, buhin_no, created_date, created_tantou_id) VALUES (1505, '64182/3 4M41001', GETDATE(), 999);</v>
      </c>
    </row>
    <row r="5535" spans="26:27">
      <c r="Z5535">
        <v>216</v>
      </c>
      <c r="AA5535" s="229" t="str">
        <f t="shared" si="38"/>
        <v>INSERT INTO UPK_IKOU.upk_k40.m_k60_buhin_no (data_id, buhin_no, created_date, created_tantou_id) VALUES (1506, '64182/3 4M410-G', GETDATE(), 999);</v>
      </c>
    </row>
    <row r="5536" spans="26:27">
      <c r="Z5536">
        <v>217</v>
      </c>
      <c r="AA5536" s="229" t="str">
        <f t="shared" si="38"/>
        <v>INSERT INTO UPK_IKOU.upk_k40.m_k60_buhin_no (data_id, buhin_no, created_date, created_tantou_id) VALUES (1507, '64182/3 5M01001', GETDATE(), 999);</v>
      </c>
    </row>
    <row r="5537" spans="26:27">
      <c r="Z5537">
        <v>218</v>
      </c>
      <c r="AA5537" s="229" t="str">
        <f t="shared" si="38"/>
        <v>INSERT INTO UPK_IKOU.upk_k40.m_k60_buhin_no (data_id, buhin_no, created_date, created_tantou_id) VALUES (1508, '74346 4M400', GETDATE(), 999);</v>
      </c>
    </row>
    <row r="5538" spans="26:27">
      <c r="Z5538">
        <v>219</v>
      </c>
      <c r="AA5538" s="229" t="str">
        <f t="shared" si="38"/>
        <v>INSERT INTO UPK_IKOU.upk_k40.m_k60_buhin_no (data_id, buhin_no, created_date, created_tantou_id) VALUES (1509, '74346 4M400-G', GETDATE(), 999);</v>
      </c>
    </row>
    <row r="5539" spans="26:27">
      <c r="Z5539">
        <v>220</v>
      </c>
      <c r="AA5539" s="229" t="str">
        <f t="shared" si="38"/>
        <v>INSERT INTO UPK_IKOU.upk_k40.m_k60_buhin_no (data_id, buhin_no, created_date, created_tantou_id) VALUES (1510, '76262 4M400', GETDATE(), 999);</v>
      </c>
    </row>
    <row r="5540" spans="26:27">
      <c r="Z5540">
        <v>221</v>
      </c>
      <c r="AA5540" s="229" t="str">
        <f t="shared" si="38"/>
        <v>INSERT INTO UPK_IKOU.upk_k40.m_k60_buhin_no (data_id, buhin_no, created_date, created_tantou_id) VALUES (1511, '76262 4M710', GETDATE(), 999);</v>
      </c>
    </row>
    <row r="5541" spans="26:27">
      <c r="Z5541">
        <v>222</v>
      </c>
      <c r="AA5541" s="229" t="str">
        <f t="shared" si="38"/>
        <v>INSERT INTO UPK_IKOU.upk_k40.m_k60_buhin_no (data_id, buhin_no, created_date, created_tantou_id) VALUES (1512, '76263 4M400', GETDATE(), 999);</v>
      </c>
    </row>
    <row r="5542" spans="26:27">
      <c r="Z5542">
        <v>223</v>
      </c>
      <c r="AA5542" s="229" t="str">
        <f t="shared" si="38"/>
        <v>INSERT INTO UPK_IKOU.upk_k40.m_k60_buhin_no (data_id, buhin_no, created_date, created_tantou_id) VALUES (1513, '76263 4M710', GETDATE(), 999);</v>
      </c>
    </row>
    <row r="5543" spans="26:27">
      <c r="Z5543">
        <v>224</v>
      </c>
      <c r="AA5543" s="229" t="str">
        <f t="shared" si="38"/>
        <v>INSERT INTO UPK_IKOU.upk_k40.m_k60_buhin_no (data_id, buhin_no, created_date, created_tantou_id) VALUES (1514, '76272 4M400', GETDATE(), 999);</v>
      </c>
    </row>
    <row r="5544" spans="26:27">
      <c r="Z5544">
        <v>225</v>
      </c>
      <c r="AA5544" s="229" t="str">
        <f t="shared" si="38"/>
        <v>INSERT INTO UPK_IKOU.upk_k40.m_k60_buhin_no (data_id, buhin_no, created_date, created_tantou_id) VALUES (1515, '76272 4M500', GETDATE(), 999);</v>
      </c>
    </row>
    <row r="5545" spans="26:27">
      <c r="Z5545">
        <v>226</v>
      </c>
      <c r="AA5545" s="229" t="str">
        <f t="shared" si="38"/>
        <v>INSERT INTO UPK_IKOU.upk_k40.m_k60_buhin_no (data_id, buhin_no, created_date, created_tantou_id) VALUES (1516, '76273 4M400', GETDATE(), 999);</v>
      </c>
    </row>
    <row r="5546" spans="26:27">
      <c r="Z5546">
        <v>227</v>
      </c>
      <c r="AA5546" s="229" t="str">
        <f t="shared" si="38"/>
        <v>INSERT INTO UPK_IKOU.upk_k40.m_k60_buhin_no (data_id, buhin_no, created_date, created_tantou_id) VALUES (1517, '76273 4M500', GETDATE(), 999);</v>
      </c>
    </row>
    <row r="5547" spans="26:27">
      <c r="Z5547">
        <v>228</v>
      </c>
      <c r="AA5547" s="229" t="str">
        <f t="shared" si="38"/>
        <v>INSERT INTO UPK_IKOU.upk_k40.m_k60_buhin_no (data_id, buhin_no, created_date, created_tantou_id) VALUES (1518, '76316/7 4M500', GETDATE(), 999);</v>
      </c>
    </row>
    <row r="5548" spans="26:27">
      <c r="Z5548">
        <v>229</v>
      </c>
      <c r="AA5548" s="229" t="str">
        <f t="shared" si="38"/>
        <v>INSERT INTO UPK_IKOU.upk_k40.m_k60_buhin_no (data_id, buhin_no, created_date, created_tantou_id) VALUES (1519, '76316/7 4M500-B', GETDATE(), 999);</v>
      </c>
    </row>
    <row r="5549" spans="26:27">
      <c r="Z5549">
        <v>230</v>
      </c>
      <c r="AA5549" s="229" t="str">
        <f t="shared" si="38"/>
        <v>INSERT INTO UPK_IKOU.upk_k40.m_k60_buhin_no (data_id, buhin_no, created_date, created_tantou_id) VALUES (1520, '76320/1 4M510', GETDATE(), 999);</v>
      </c>
    </row>
    <row r="5550" spans="26:27">
      <c r="Z5550">
        <v>231</v>
      </c>
      <c r="AA5550" s="229" t="str">
        <f t="shared" si="38"/>
        <v>INSERT INTO UPK_IKOU.upk_k40.m_k60_buhin_no (data_id, buhin_no, created_date, created_tantou_id) VALUES (1521, '76632 4M400-1', GETDATE(), 999);</v>
      </c>
    </row>
    <row r="5551" spans="26:27">
      <c r="Z5551">
        <v>232</v>
      </c>
      <c r="AA5551" s="229" t="str">
        <f t="shared" si="38"/>
        <v>INSERT INTO UPK_IKOU.upk_k40.m_k60_buhin_no (data_id, buhin_no, created_date, created_tantou_id) VALUES (1522, '76633 4M400-1', GETDATE(), 999);</v>
      </c>
    </row>
    <row r="5552" spans="26:27">
      <c r="Z5552">
        <v>233</v>
      </c>
      <c r="AA5552" s="229" t="str">
        <f t="shared" si="38"/>
        <v>INSERT INTO UPK_IKOU.upk_k40.m_k60_buhin_no (data_id, buhin_no, created_date, created_tantou_id) VALUES (1523, '76634/5 4M400', GETDATE(), 999);</v>
      </c>
    </row>
    <row r="5553" spans="26:27">
      <c r="Z5553">
        <v>234</v>
      </c>
      <c r="AA5553" s="229" t="str">
        <f t="shared" si="38"/>
        <v>INSERT INTO UPK_IKOU.upk_k40.m_k60_buhin_no (data_id, buhin_no, created_date, created_tantou_id) VALUES (1524, '76634/5 4M500', GETDATE(), 999);</v>
      </c>
    </row>
    <row r="5554" spans="26:27">
      <c r="Z5554">
        <v>235</v>
      </c>
      <c r="AA5554" s="229" t="str">
        <f t="shared" si="38"/>
        <v>INSERT INTO UPK_IKOU.upk_k40.m_k60_buhin_no (data_id, buhin_no, created_date, created_tantou_id) VALUES (1525, '78142/3 4M500', GETDATE(), 999);</v>
      </c>
    </row>
    <row r="5555" spans="26:27">
      <c r="Z5555">
        <v>236</v>
      </c>
      <c r="AA5555" s="229" t="str">
        <f t="shared" si="38"/>
        <v>INSERT INTO UPK_IKOU.upk_k40.m_k60_buhin_no (data_id, buhin_no, created_date, created_tantou_id) VALUES (1526, '82198/9 4M400', GETDATE(), 999);</v>
      </c>
    </row>
    <row r="5556" spans="26:27">
      <c r="Z5556">
        <v>237</v>
      </c>
      <c r="AA5556" s="229" t="str">
        <f t="shared" si="38"/>
        <v>INSERT INTO UPK_IKOU.upk_k40.m_k60_buhin_no (data_id, buhin_no, created_date, created_tantou_id) VALUES (1527, '66322/3 8H300', GETDATE(), 999);</v>
      </c>
    </row>
    <row r="5557" spans="26:27">
      <c r="Z5557">
        <v>238</v>
      </c>
      <c r="AA5557" s="229" t="str">
        <f t="shared" si="38"/>
        <v>INSERT INTO UPK_IKOU.upk_k40.m_k60_buhin_no (data_id, buhin_no, created_date, created_tantou_id) VALUES (1528, '66322/3 8H900', GETDATE(), 999);</v>
      </c>
    </row>
    <row r="5558" spans="26:27">
      <c r="Z5558">
        <v>239</v>
      </c>
      <c r="AA5558" s="229" t="str">
        <f t="shared" si="38"/>
        <v>INSERT INTO UPK_IKOU.upk_k40.m_k60_buhin_no (data_id, buhin_no, created_date, created_tantou_id) VALUES (1529, '67123 8H30001', GETDATE(), 999);</v>
      </c>
    </row>
    <row r="5559" spans="26:27">
      <c r="Z5559">
        <v>240</v>
      </c>
      <c r="AA5559" s="229" t="str">
        <f t="shared" si="38"/>
        <v>INSERT INTO UPK_IKOU.upk_k40.m_k60_buhin_no (data_id, buhin_no, created_date, created_tantou_id) VALUES (1530, '67123 8H70001', GETDATE(), 999);</v>
      </c>
    </row>
    <row r="5560" spans="26:27">
      <c r="Z5560">
        <v>241</v>
      </c>
      <c r="AA5560" s="229" t="str">
        <f t="shared" si="38"/>
        <v>INSERT INTO UPK_IKOU.upk_k40.m_k60_buhin_no (data_id, buhin_no, created_date, created_tantou_id) VALUES (1531, '67123 8H90001', GETDATE(), 999);</v>
      </c>
    </row>
    <row r="5561" spans="26:27">
      <c r="Z5561">
        <v>242</v>
      </c>
      <c r="AA5561" s="229" t="str">
        <f t="shared" si="38"/>
        <v>INSERT INTO UPK_IKOU.upk_k40.m_k60_buhin_no (data_id, buhin_no, created_date, created_tantou_id) VALUES (1532, '74333 8H70001', GETDATE(), 999);</v>
      </c>
    </row>
    <row r="5562" spans="26:27">
      <c r="Z5562">
        <v>243</v>
      </c>
      <c r="AA5562" s="229" t="str">
        <f t="shared" si="38"/>
        <v>INSERT INTO UPK_IKOU.upk_k40.m_k60_buhin_no (data_id, buhin_no, created_date, created_tantou_id) VALUES (1533, '74346 8H300', GETDATE(), 999);</v>
      </c>
    </row>
    <row r="5563" spans="26:27">
      <c r="Z5563">
        <v>244</v>
      </c>
      <c r="AA5563" s="229" t="str">
        <f t="shared" si="38"/>
        <v>INSERT INTO UPK_IKOU.upk_k40.m_k60_buhin_no (data_id, buhin_no, created_date, created_tantou_id) VALUES (1534, '74356 8H300', GETDATE(), 999);</v>
      </c>
    </row>
    <row r="5564" spans="26:27">
      <c r="Z5564">
        <v>245</v>
      </c>
      <c r="AA5564" s="229" t="str">
        <f t="shared" si="38"/>
        <v>INSERT INTO UPK_IKOU.upk_k40.m_k60_buhin_no (data_id, buhin_no, created_date, created_tantou_id) VALUES (1535, '74356 AW000', GETDATE(), 999);</v>
      </c>
    </row>
    <row r="5565" spans="26:27">
      <c r="Z5565">
        <v>246</v>
      </c>
      <c r="AA5565" s="229" t="str">
        <f t="shared" si="38"/>
        <v>INSERT INTO UPK_IKOU.upk_k40.m_k60_buhin_no (data_id, buhin_no, created_date, created_tantou_id) VALUES (1536, '75138/9 8H90001', GETDATE(), 999);</v>
      </c>
    </row>
    <row r="5566" spans="26:27">
      <c r="Z5566">
        <v>247</v>
      </c>
      <c r="AA5566" s="229" t="str">
        <f t="shared" si="38"/>
        <v>INSERT INTO UPK_IKOU.upk_k40.m_k60_buhin_no (data_id, buhin_no, created_date, created_tantou_id) VALUES (1537, '76226/7 8H300', GETDATE(), 999);</v>
      </c>
    </row>
    <row r="5567" spans="26:27">
      <c r="Z5567">
        <v>248</v>
      </c>
      <c r="AA5567" s="229" t="str">
        <f t="shared" si="38"/>
        <v>INSERT INTO UPK_IKOU.upk_k40.m_k60_buhin_no (data_id, buhin_no, created_date, created_tantou_id) VALUES (1538, '76226/7 8H700', GETDATE(), 999);</v>
      </c>
    </row>
    <row r="5568" spans="26:27">
      <c r="Z5568">
        <v>249</v>
      </c>
      <c r="AA5568" s="229" t="str">
        <f t="shared" si="38"/>
        <v>INSERT INTO UPK_IKOU.upk_k40.m_k60_buhin_no (data_id, buhin_no, created_date, created_tantou_id) VALUES (1539, '76298/9 8H300', GETDATE(), 999);</v>
      </c>
    </row>
    <row r="5569" spans="26:27">
      <c r="Z5569">
        <v>250</v>
      </c>
      <c r="AA5569" s="229" t="str">
        <f t="shared" si="38"/>
        <v>INSERT INTO UPK_IKOU.upk_k40.m_k60_buhin_no (data_id, buhin_no, created_date, created_tantou_id) VALUES (1540, '76428 8H300', GETDATE(), 999);</v>
      </c>
    </row>
    <row r="5570" spans="26:27">
      <c r="Z5570">
        <v>251</v>
      </c>
      <c r="AA5570" s="229" t="str">
        <f t="shared" si="38"/>
        <v>INSERT INTO UPK_IKOU.upk_k40.m_k60_buhin_no (data_id, buhin_no, created_date, created_tantou_id) VALUES (1541, '76429 8H300', GETDATE(), 999);</v>
      </c>
    </row>
    <row r="5571" spans="26:27">
      <c r="Z5571">
        <v>252</v>
      </c>
      <c r="AA5571" s="229" t="str">
        <f t="shared" si="38"/>
        <v>INSERT INTO UPK_IKOU.upk_k40.m_k60_buhin_no (data_id, buhin_no, created_date, created_tantou_id) VALUES (1542, '76644/5 8H300', GETDATE(), 999);</v>
      </c>
    </row>
    <row r="5572" spans="26:27">
      <c r="Z5572">
        <v>253</v>
      </c>
      <c r="AA5572" s="229" t="str">
        <f t="shared" si="38"/>
        <v>INSERT INTO UPK_IKOU.upk_k40.m_k60_buhin_no (data_id, buhin_no, created_date, created_tantou_id) VALUES (1543, '76646/7 8H300', GETDATE(), 999);</v>
      </c>
    </row>
    <row r="5573" spans="26:27">
      <c r="Z5573">
        <v>254</v>
      </c>
      <c r="AA5573" s="229" t="str">
        <f t="shared" si="38"/>
        <v>INSERT INTO UPK_IKOU.upk_k40.m_k60_buhin_no (data_id, buhin_no, created_date, created_tantou_id) VALUES (1544, '76646/7 EQ500', GETDATE(), 999);</v>
      </c>
    </row>
    <row r="5574" spans="26:27">
      <c r="Z5574">
        <v>255</v>
      </c>
      <c r="AA5574" s="229" t="str">
        <f t="shared" si="38"/>
        <v>INSERT INTO UPK_IKOU.upk_k40.m_k60_buhin_no (data_id, buhin_no, created_date, created_tantou_id) VALUES (1545, '77648/9 8H300', GETDATE(), 999);</v>
      </c>
    </row>
    <row r="5575" spans="26:27">
      <c r="Z5575">
        <v>256</v>
      </c>
      <c r="AA5575" s="229" t="str">
        <f t="shared" si="38"/>
        <v>INSERT INTO UPK_IKOU.upk_k40.m_k60_buhin_no (data_id, buhin_no, created_date, created_tantou_id) VALUES (1546, '64124 EN000', GETDATE(), 999);</v>
      </c>
    </row>
    <row r="5576" spans="26:27">
      <c r="Z5576">
        <v>257</v>
      </c>
      <c r="AA5576" s="229" t="str">
        <f t="shared" ref="AA5576:AA5639" si="39">$Y$5318&amp;AA4285&amp;", '"&amp;TRIM(AB4285)&amp;"', GETDATE(), 999);"</f>
        <v>INSERT INTO UPK_IKOU.upk_k40.m_k60_buhin_no (data_id, buhin_no, created_date, created_tantou_id) VALUES (1547, '64125 EN000', GETDATE(), 999);</v>
      </c>
    </row>
    <row r="5577" spans="26:27">
      <c r="Z5577">
        <v>258</v>
      </c>
      <c r="AA5577" s="229" t="str">
        <f t="shared" si="39"/>
        <v>INSERT INTO UPK_IKOU.upk_k40.m_k60_buhin_no (data_id, buhin_no, created_date, created_tantou_id) VALUES (1548, '64182/3 EN000', GETDATE(), 999);</v>
      </c>
    </row>
    <row r="5578" spans="26:27">
      <c r="Z5578">
        <v>259</v>
      </c>
      <c r="AA5578" s="229" t="str">
        <f t="shared" si="39"/>
        <v>INSERT INTO UPK_IKOU.upk_k40.m_k60_buhin_no (data_id, buhin_no, created_date, created_tantou_id) VALUES (1549, '74352/3 EN012', GETDATE(), 999);</v>
      </c>
    </row>
    <row r="5579" spans="26:27">
      <c r="Z5579">
        <v>260</v>
      </c>
      <c r="AA5579" s="229" t="str">
        <f t="shared" si="39"/>
        <v>INSERT INTO UPK_IKOU.upk_k40.m_k60_buhin_no (data_id, buhin_no, created_date, created_tantou_id) VALUES (1550, '75522/3 EN000', GETDATE(), 999);</v>
      </c>
    </row>
    <row r="5580" spans="26:27">
      <c r="Z5580">
        <v>261</v>
      </c>
      <c r="AA5580" s="229" t="str">
        <f t="shared" si="39"/>
        <v>INSERT INTO UPK_IKOU.upk_k40.m_k60_buhin_no (data_id, buhin_no, created_date, created_tantou_id) VALUES (1551, '75532/3 EN000', GETDATE(), 999);</v>
      </c>
    </row>
    <row r="5581" spans="26:27">
      <c r="Z5581">
        <v>262</v>
      </c>
      <c r="AA5581" s="229" t="str">
        <f t="shared" si="39"/>
        <v>INSERT INTO UPK_IKOU.upk_k40.m_k60_buhin_no (data_id, buhin_no, created_date, created_tantou_id) VALUES (1552, '75532/3 EN100', GETDATE(), 999);</v>
      </c>
    </row>
    <row r="5582" spans="26:27">
      <c r="Z5582">
        <v>263</v>
      </c>
      <c r="AA5582" s="229" t="str">
        <f t="shared" si="39"/>
        <v>INSERT INTO UPK_IKOU.upk_k40.m_k60_buhin_no (data_id, buhin_no, created_date, created_tantou_id) VALUES (1553, '76742 EN000', GETDATE(), 999);</v>
      </c>
    </row>
    <row r="5583" spans="26:27">
      <c r="Z5583">
        <v>264</v>
      </c>
      <c r="AA5583" s="229" t="str">
        <f t="shared" si="39"/>
        <v>INSERT INTO UPK_IKOU.upk_k40.m_k60_buhin_no (data_id, buhin_no, created_date, created_tantou_id) VALUES (1554, '76743 EN000', GETDATE(), 999);</v>
      </c>
    </row>
    <row r="5584" spans="26:27">
      <c r="Z5584">
        <v>265</v>
      </c>
      <c r="AA5584" s="229" t="str">
        <f t="shared" si="39"/>
        <v>INSERT INTO UPK_IKOU.upk_k40.m_k60_buhin_no (data_id, buhin_no, created_date, created_tantou_id) VALUES (1555, '53216 B217101', GETDATE(), 999);</v>
      </c>
    </row>
    <row r="5585" spans="26:27">
      <c r="Z5585">
        <v>266</v>
      </c>
      <c r="AA5585" s="229" t="str">
        <f t="shared" si="39"/>
        <v>INSERT INTO UPK_IKOU.upk_k40.m_k60_buhin_no (data_id, buhin_no, created_date, created_tantou_id) VALUES (1556, '451631/2-1017P/05P', GETDATE(), 999);</v>
      </c>
    </row>
    <row r="5586" spans="26:27">
      <c r="Z5586">
        <v>267</v>
      </c>
      <c r="AA5586" s="229" t="str">
        <f t="shared" si="39"/>
        <v>INSERT INTO UPK_IKOU.upk_k40.m_k60_buhin_no (data_id, buhin_no, created_date, created_tantou_id) VALUES (1557, '451633/4-1004P', GETDATE(), 999);</v>
      </c>
    </row>
    <row r="5587" spans="26:27">
      <c r="Z5587">
        <v>268</v>
      </c>
      <c r="AA5587" s="229" t="str">
        <f t="shared" si="39"/>
        <v>INSERT INTO UPK_IKOU.upk_k40.m_k60_buhin_no (data_id, buhin_no, created_date, created_tantou_id) VALUES (1558, '451621/2-1052P/28P', GETDATE(), 999);</v>
      </c>
    </row>
    <row r="5588" spans="26:27">
      <c r="Z5588">
        <v>269</v>
      </c>
      <c r="AA5588" s="229" t="str">
        <f t="shared" si="39"/>
        <v>INSERT INTO UPK_IKOU.upk_k40.m_k60_buhin_no (data_id, buhin_no, created_date, created_tantou_id) VALUES (1559, '451673/4-1019P', GETDATE(), 999);</v>
      </c>
    </row>
    <row r="5589" spans="26:27">
      <c r="Z5589">
        <v>270</v>
      </c>
      <c r="AA5589" s="229" t="str">
        <f t="shared" si="39"/>
        <v>INSERT INTO UPK_IKOU.upk_k40.m_k60_buhin_no (data_id, buhin_no, created_date, created_tantou_id) VALUES (1560, '64285 5301001', GETDATE(), 999);</v>
      </c>
    </row>
    <row r="5590" spans="26:27">
      <c r="Z5590">
        <v>271</v>
      </c>
      <c r="AA5590" s="229" t="str">
        <f t="shared" si="39"/>
        <v>INSERT INTO UPK_IKOU.upk_k40.m_k60_buhin_no (data_id, buhin_no, created_date, created_tantou_id) VALUES (1561, '65426 5301001', GETDATE(), 999);</v>
      </c>
    </row>
    <row r="5591" spans="26:27">
      <c r="Z5591">
        <v>272</v>
      </c>
      <c r="AA5591" s="229" t="str">
        <f t="shared" si="39"/>
        <v>INSERT INTO UPK_IKOU.upk_k40.m_k60_buhin_no (data_id, buhin_no, created_date, created_tantou_id) VALUES (1562, '65437 5301001', GETDATE(), 999);</v>
      </c>
    </row>
    <row r="5592" spans="26:27">
      <c r="Z5592">
        <v>273</v>
      </c>
      <c r="AA5592" s="229" t="str">
        <f t="shared" si="39"/>
        <v>INSERT INTO UPK_IKOU.upk_k40.m_k60_buhin_no (data_id, buhin_no, created_date, created_tantou_id) VALUES (1563, '64182/3 JG00A', GETDATE(), 999);</v>
      </c>
    </row>
    <row r="5593" spans="26:27">
      <c r="Z5593">
        <v>274</v>
      </c>
      <c r="AA5593" s="229" t="str">
        <f t="shared" si="39"/>
        <v>INSERT INTO UPK_IKOU.upk_k40.m_k60_buhin_no (data_id, buhin_no, created_date, created_tantou_id) VALUES (1564, '66312 JG00A', GETDATE(), 999);</v>
      </c>
    </row>
    <row r="5594" spans="26:27">
      <c r="Z5594">
        <v>275</v>
      </c>
      <c r="AA5594" s="229" t="str">
        <f t="shared" si="39"/>
        <v>INSERT INTO UPK_IKOU.upk_k40.m_k60_buhin_no (data_id, buhin_no, created_date, created_tantou_id) VALUES (1565, '67416 JG01A', GETDATE(), 999);</v>
      </c>
    </row>
    <row r="5595" spans="26:27">
      <c r="Z5595">
        <v>276</v>
      </c>
      <c r="AA5595" s="229" t="str">
        <f t="shared" si="39"/>
        <v>INSERT INTO UPK_IKOU.upk_k40.m_k60_buhin_no (data_id, buhin_no, created_date, created_tantou_id) VALUES (1566, '67416 JG01A-G', GETDATE(), 999);</v>
      </c>
    </row>
    <row r="5596" spans="26:27">
      <c r="Z5596">
        <v>277</v>
      </c>
      <c r="AA5596" s="229" t="str">
        <f t="shared" si="39"/>
        <v>INSERT INTO UPK_IKOU.upk_k40.m_k60_buhin_no (data_id, buhin_no, created_date, created_tantou_id) VALUES (1567, '74356 JG00A', GETDATE(), 999);</v>
      </c>
    </row>
    <row r="5597" spans="26:27">
      <c r="Z5597">
        <v>278</v>
      </c>
      <c r="AA5597" s="229" t="str">
        <f t="shared" si="39"/>
        <v>INSERT INTO UPK_IKOU.upk_k40.m_k60_buhin_no (data_id, buhin_no, created_date, created_tantou_id) VALUES (1568, '74356 JG00A-B', GETDATE(), 999);</v>
      </c>
    </row>
    <row r="5598" spans="26:27">
      <c r="Z5598">
        <v>279</v>
      </c>
      <c r="AA5598" s="229" t="str">
        <f t="shared" si="39"/>
        <v>INSERT INTO UPK_IKOU.upk_k40.m_k60_buhin_no (data_id, buhin_no, created_date, created_tantou_id) VALUES (1569, '74366 JG00A', GETDATE(), 999);</v>
      </c>
    </row>
    <row r="5599" spans="26:27">
      <c r="Z5599">
        <v>280</v>
      </c>
      <c r="AA5599" s="229" t="str">
        <f t="shared" si="39"/>
        <v>INSERT INTO UPK_IKOU.upk_k40.m_k60_buhin_no (data_id, buhin_no, created_date, created_tantou_id) VALUES (1570, '75128 JG00A', GETDATE(), 999);</v>
      </c>
    </row>
    <row r="5600" spans="26:27">
      <c r="Z5600">
        <v>281</v>
      </c>
      <c r="AA5600" s="229" t="str">
        <f t="shared" si="39"/>
        <v>INSERT INTO UPK_IKOU.upk_k40.m_k60_buhin_no (data_id, buhin_no, created_date, created_tantou_id) VALUES (1571, '75128 JG00A-K', GETDATE(), 999);</v>
      </c>
    </row>
    <row r="5601" spans="26:27">
      <c r="Z5601">
        <v>282</v>
      </c>
      <c r="AA5601" s="229" t="str">
        <f t="shared" si="39"/>
        <v>INSERT INTO UPK_IKOU.upk_k40.m_k60_buhin_no (data_id, buhin_no, created_date, created_tantou_id) VALUES (1572, '75128 JG00A-E', GETDATE(), 999);</v>
      </c>
    </row>
    <row r="5602" spans="26:27">
      <c r="Z5602">
        <v>283</v>
      </c>
      <c r="AA5602" s="229" t="str">
        <f t="shared" si="39"/>
        <v>INSERT INTO UPK_IKOU.upk_k40.m_k60_buhin_no (data_id, buhin_no, created_date, created_tantou_id) VALUES (1573, '75262/3 JG00A', GETDATE(), 999);</v>
      </c>
    </row>
    <row r="5603" spans="26:27">
      <c r="Z5603">
        <v>284</v>
      </c>
      <c r="AA5603" s="229" t="str">
        <f t="shared" si="39"/>
        <v>INSERT INTO UPK_IKOU.upk_k40.m_k60_buhin_no (data_id, buhin_no, created_date, created_tantou_id) VALUES (1574, '75262/3 JG01A', GETDATE(), 999);</v>
      </c>
    </row>
    <row r="5604" spans="26:27">
      <c r="Z5604">
        <v>285</v>
      </c>
      <c r="AA5604" s="229" t="str">
        <f t="shared" si="39"/>
        <v>INSERT INTO UPK_IKOU.upk_k40.m_k60_buhin_no (data_id, buhin_no, created_date, created_tantou_id) VALUES (1575, '75262/3 JG01A-E', GETDATE(), 999);</v>
      </c>
    </row>
    <row r="5605" spans="26:27">
      <c r="Z5605">
        <v>286</v>
      </c>
      <c r="AA5605" s="229" t="str">
        <f t="shared" si="39"/>
        <v>INSERT INTO UPK_IKOU.upk_k40.m_k60_buhin_no (data_id, buhin_no, created_date, created_tantou_id) VALUES (1576, '75636/7 JG00A', GETDATE(), 999);</v>
      </c>
    </row>
    <row r="5606" spans="26:27">
      <c r="Z5606">
        <v>287</v>
      </c>
      <c r="AA5606" s="229" t="str">
        <f t="shared" si="39"/>
        <v>INSERT INTO UPK_IKOU.upk_k40.m_k60_buhin_no (data_id, buhin_no, created_date, created_tantou_id) VALUES (1577, '75676/7 JG00A', GETDATE(), 999);</v>
      </c>
    </row>
    <row r="5607" spans="26:27">
      <c r="Z5607">
        <v>288</v>
      </c>
      <c r="AA5607" s="229" t="str">
        <f t="shared" si="39"/>
        <v>INSERT INTO UPK_IKOU.upk_k40.m_k60_buhin_no (data_id, buhin_no, created_date, created_tantou_id) VALUES (1578, '75676/7 JG00A-E', GETDATE(), 999);</v>
      </c>
    </row>
    <row r="5608" spans="26:27">
      <c r="Z5608">
        <v>289</v>
      </c>
      <c r="AA5608" s="229" t="str">
        <f t="shared" si="39"/>
        <v>INSERT INTO UPK_IKOU.upk_k40.m_k60_buhin_no (data_id, buhin_no, created_date, created_tantou_id) VALUES (1579, '756C0/1 JG00A', GETDATE(), 999);</v>
      </c>
    </row>
    <row r="5609" spans="26:27">
      <c r="Z5609">
        <v>290</v>
      </c>
      <c r="AA5609" s="229" t="str">
        <f t="shared" si="39"/>
        <v>INSERT INTO UPK_IKOU.upk_k40.m_k60_buhin_no (data_id, buhin_no, created_date, created_tantou_id) VALUES (1580, '76246 JG00A', GETDATE(), 999);</v>
      </c>
    </row>
    <row r="5610" spans="26:27">
      <c r="Z5610">
        <v>291</v>
      </c>
      <c r="AA5610" s="229" t="str">
        <f t="shared" si="39"/>
        <v>INSERT INTO UPK_IKOU.upk_k40.m_k60_buhin_no (data_id, buhin_no, created_date, created_tantou_id) VALUES (1581, '76247 JG00A', GETDATE(), 999);</v>
      </c>
    </row>
    <row r="5611" spans="26:27">
      <c r="Z5611">
        <v>292</v>
      </c>
      <c r="AA5611" s="229" t="str">
        <f t="shared" si="39"/>
        <v>INSERT INTO UPK_IKOU.upk_k40.m_k60_buhin_no (data_id, buhin_no, created_date, created_tantou_id) VALUES (1582, '767C2/3 JG00A', GETDATE(), 999);</v>
      </c>
    </row>
    <row r="5612" spans="26:27">
      <c r="Z5612">
        <v>293</v>
      </c>
      <c r="AA5612" s="229" t="str">
        <f t="shared" si="39"/>
        <v>INSERT INTO UPK_IKOU.upk_k40.m_k60_buhin_no (data_id, buhin_no, created_date, created_tantou_id) VALUES (1583, '64112/3 JGA00-E', GETDATE(), 999);</v>
      </c>
    </row>
    <row r="5613" spans="26:27">
      <c r="Z5613">
        <v>294</v>
      </c>
      <c r="AA5613" s="229" t="str">
        <f t="shared" si="39"/>
        <v>INSERT INTO UPK_IKOU.upk_k40.m_k60_buhin_no (data_id, buhin_no, created_date, created_tantou_id) VALUES (1584, '64112/3 JG00A', GETDATE(), 999);</v>
      </c>
    </row>
    <row r="5614" spans="26:27">
      <c r="Z5614">
        <v>295</v>
      </c>
      <c r="AA5614" s="229" t="str">
        <f t="shared" si="39"/>
        <v>INSERT INTO UPK_IKOU.upk_k40.m_k60_buhin_no (data_id, buhin_no, created_date, created_tantou_id) VALUES (1585, '64112/3 JH00A', GETDATE(), 999);</v>
      </c>
    </row>
    <row r="5615" spans="26:27">
      <c r="Z5615">
        <v>296</v>
      </c>
      <c r="AA5615" s="229" t="str">
        <f t="shared" si="39"/>
        <v>INSERT INTO UPK_IKOU.upk_k40.m_k60_buhin_no (data_id, buhin_no, created_date, created_tantou_id) VALUES (1586, '74332 01G00', GETDATE(), 999);</v>
      </c>
    </row>
    <row r="5616" spans="26:27">
      <c r="Z5616">
        <v>297</v>
      </c>
      <c r="AA5616" s="229" t="str">
        <f t="shared" si="39"/>
        <v>INSERT INTO UPK_IKOU.upk_k40.m_k60_buhin_no (data_id, buhin_no, created_date, created_tantou_id) VALUES (1587, '74333 01G00', GETDATE(), 999);</v>
      </c>
    </row>
    <row r="5617" spans="26:27">
      <c r="Z5617">
        <v>298</v>
      </c>
      <c r="AA5617" s="229" t="str">
        <f t="shared" si="39"/>
        <v>INSERT INTO UPK_IKOU.upk_k40.m_k60_buhin_no (data_id, buhin_no, created_date, created_tantou_id) VALUES (1588, '65616 JM00A', GETDATE(), 999);</v>
      </c>
    </row>
    <row r="5618" spans="26:27">
      <c r="Z5618">
        <v>299</v>
      </c>
      <c r="AA5618" s="229" t="str">
        <f t="shared" si="39"/>
        <v>INSERT INTO UPK_IKOU.upk_k40.m_k60_buhin_no (data_id, buhin_no, created_date, created_tantou_id) VALUES (1589, '67632/3 JM00A', GETDATE(), 999);</v>
      </c>
    </row>
    <row r="5619" spans="26:27">
      <c r="Z5619">
        <v>300</v>
      </c>
      <c r="AA5619" s="229" t="str">
        <f t="shared" si="39"/>
        <v>INSERT INTO UPK_IKOU.upk_k40.m_k60_buhin_no (data_id, buhin_no, created_date, created_tantou_id) VALUES (1590, '73141 JM010', GETDATE(), 999);</v>
      </c>
    </row>
    <row r="5620" spans="26:27">
      <c r="Z5620">
        <v>301</v>
      </c>
      <c r="AA5620" s="229" t="str">
        <f t="shared" si="39"/>
        <v>INSERT INTO UPK_IKOU.upk_k40.m_k60_buhin_no (data_id, buhin_no, created_date, created_tantou_id) VALUES (1591, '73152/3 JM010', GETDATE(), 999);</v>
      </c>
    </row>
    <row r="5621" spans="26:27">
      <c r="Z5621">
        <v>302</v>
      </c>
      <c r="AA5621" s="229" t="str">
        <f t="shared" si="39"/>
        <v>INSERT INTO UPK_IKOU.upk_k40.m_k60_buhin_no (data_id, buhin_no, created_date, created_tantou_id) VALUES (1592, '73211 JM000', GETDATE(), 999);</v>
      </c>
    </row>
    <row r="5622" spans="26:27">
      <c r="Z5622">
        <v>303</v>
      </c>
      <c r="AA5622" s="229" t="str">
        <f t="shared" si="39"/>
        <v>INSERT INTO UPK_IKOU.upk_k40.m_k60_buhin_no (data_id, buhin_no, created_date, created_tantou_id) VALUES (1593, '73232 JM000', GETDATE(), 999);</v>
      </c>
    </row>
    <row r="5623" spans="26:27">
      <c r="Z5623">
        <v>304</v>
      </c>
      <c r="AA5623" s="229" t="str">
        <f t="shared" si="39"/>
        <v>INSERT INTO UPK_IKOU.upk_k40.m_k60_buhin_no (data_id, buhin_no, created_date, created_tantou_id) VALUES (1594, '73237 JM000', GETDATE(), 999);</v>
      </c>
    </row>
    <row r="5624" spans="26:27">
      <c r="Z5624">
        <v>305</v>
      </c>
      <c r="AA5624" s="229" t="str">
        <f t="shared" si="39"/>
        <v>INSERT INTO UPK_IKOU.upk_k40.m_k60_buhin_no (data_id, buhin_no, created_date, created_tantou_id) VALUES (1595, '73252 JM000', GETDATE(), 999);</v>
      </c>
    </row>
    <row r="5625" spans="26:27">
      <c r="Z5625">
        <v>306</v>
      </c>
      <c r="AA5625" s="229" t="str">
        <f t="shared" si="39"/>
        <v>INSERT INTO UPK_IKOU.upk_k40.m_k60_buhin_no (data_id, buhin_no, created_date, created_tantou_id) VALUES (1596, '74366 JM00A', GETDATE(), 999);</v>
      </c>
    </row>
    <row r="5626" spans="26:27">
      <c r="Z5626">
        <v>307</v>
      </c>
      <c r="AA5626" s="229" t="str">
        <f t="shared" si="39"/>
        <v>INSERT INTO UPK_IKOU.upk_k40.m_k60_buhin_no (data_id, buhin_no, created_date, created_tantou_id) VALUES (1597, '743F3 JM00A', GETDATE(), 999);</v>
      </c>
    </row>
    <row r="5627" spans="26:27">
      <c r="Z5627">
        <v>308</v>
      </c>
      <c r="AA5627" s="229" t="str">
        <f t="shared" si="39"/>
        <v>INSERT INTO UPK_IKOU.upk_k40.m_k60_buhin_no (data_id, buhin_no, created_date, created_tantou_id) VALUES (1598, '74542 JM00A', GETDATE(), 999);</v>
      </c>
    </row>
    <row r="5628" spans="26:27">
      <c r="Z5628">
        <v>309</v>
      </c>
      <c r="AA5628" s="229" t="str">
        <f t="shared" si="39"/>
        <v>INSERT INTO UPK_IKOU.upk_k40.m_k60_buhin_no (data_id, buhin_no, created_date, created_tantou_id) VALUES (1599, '75426/7 JM00A', GETDATE(), 999);</v>
      </c>
    </row>
    <row r="5629" spans="26:27">
      <c r="Z5629">
        <v>310</v>
      </c>
      <c r="AA5629" s="229" t="str">
        <f t="shared" si="39"/>
        <v>INSERT INTO UPK_IKOU.upk_k40.m_k60_buhin_no (data_id, buhin_no, created_date, created_tantou_id) VALUES (1600, '75426/7 JM00A-E', GETDATE(), 999);</v>
      </c>
    </row>
    <row r="5630" spans="26:27">
      <c r="Z5630">
        <v>311</v>
      </c>
      <c r="AA5630" s="229" t="str">
        <f t="shared" si="39"/>
        <v>INSERT INTO UPK_IKOU.upk_k40.m_k60_buhin_no (data_id, buhin_no, created_date, created_tantou_id) VALUES (1601, '75466/7 JM00A', GETDATE(), 999);</v>
      </c>
    </row>
    <row r="5631" spans="26:27">
      <c r="Z5631">
        <v>312</v>
      </c>
      <c r="AA5631" s="229" t="str">
        <f t="shared" si="39"/>
        <v>INSERT INTO UPK_IKOU.upk_k40.m_k60_buhin_no (data_id, buhin_no, created_date, created_tantou_id) VALUES (1602, '76320/1 JM00A', GETDATE(), 999);</v>
      </c>
    </row>
    <row r="5632" spans="26:27">
      <c r="Z5632">
        <v>313</v>
      </c>
      <c r="AA5632" s="229" t="str">
        <f t="shared" si="39"/>
        <v>INSERT INTO UPK_IKOU.upk_k40.m_k60_buhin_no (data_id, buhin_no, created_date, created_tantou_id) VALUES (1603, '76532/3 JM00A', GETDATE(), 999);</v>
      </c>
    </row>
    <row r="5633" spans="26:27">
      <c r="Z5633">
        <v>314</v>
      </c>
      <c r="AA5633" s="229" t="str">
        <f t="shared" si="39"/>
        <v>INSERT INTO UPK_IKOU.upk_k40.m_k60_buhin_no (data_id, buhin_no, created_date, created_tantou_id) VALUES (1604, '76682/3 JM00A', GETDATE(), 999);</v>
      </c>
    </row>
    <row r="5634" spans="26:27">
      <c r="Z5634">
        <v>315</v>
      </c>
      <c r="AA5634" s="229" t="str">
        <f t="shared" si="39"/>
        <v>INSERT INTO UPK_IKOU.upk_k40.m_k60_buhin_no (data_id, buhin_no, created_date, created_tantou_id) VALUES (1605, '767C2/3 JM00A', GETDATE(), 999);</v>
      </c>
    </row>
    <row r="5635" spans="26:27">
      <c r="Z5635">
        <v>316</v>
      </c>
      <c r="AA5635" s="229" t="str">
        <f t="shared" si="39"/>
        <v>INSERT INTO UPK_IKOU.upk_k40.m_k60_buhin_no (data_id, buhin_no, created_date, created_tantou_id) VALUES (1606, '80142/3 JM00A', GETDATE(), 999);</v>
      </c>
    </row>
    <row r="5636" spans="26:27">
      <c r="Z5636">
        <v>317</v>
      </c>
      <c r="AA5636" s="229" t="str">
        <f t="shared" si="39"/>
        <v>INSERT INTO UPK_IKOU.upk_k40.m_k60_buhin_no (data_id, buhin_no, created_date, created_tantou_id) VALUES (1607, '80148/9 JM00A', GETDATE(), 999);</v>
      </c>
    </row>
    <row r="5637" spans="26:27">
      <c r="Z5637">
        <v>318</v>
      </c>
      <c r="AA5637" s="229" t="str">
        <f t="shared" si="39"/>
        <v>INSERT INTO UPK_IKOU.upk_k40.m_k60_buhin_no (data_id, buhin_no, created_date, created_tantou_id) VALUES (1608, '80154 JM00A', GETDATE(), 999);</v>
      </c>
    </row>
    <row r="5638" spans="26:27">
      <c r="Z5638">
        <v>319</v>
      </c>
      <c r="AA5638" s="229" t="str">
        <f t="shared" si="39"/>
        <v>INSERT INTO UPK_IKOU.upk_k40.m_k60_buhin_no (data_id, buhin_no, created_date, created_tantou_id) VALUES (1609, '80155 JM00A', GETDATE(), 999);</v>
      </c>
    </row>
    <row r="5639" spans="26:27">
      <c r="Z5639">
        <v>320</v>
      </c>
      <c r="AA5639" s="229" t="str">
        <f t="shared" si="39"/>
        <v>INSERT INTO UPK_IKOU.upk_k40.m_k60_buhin_no (data_id, buhin_no, created_date, created_tantou_id) VALUES (1610, '82142/3 JM00A', GETDATE(), 999);</v>
      </c>
    </row>
    <row r="5640" spans="26:27">
      <c r="Z5640">
        <v>321</v>
      </c>
      <c r="AA5640" s="229" t="str">
        <f t="shared" ref="AA5640:AA5703" si="40">$Y$5318&amp;AA4349&amp;", '"&amp;TRIM(AB4349)&amp;"', GETDATE(), 999);"</f>
        <v>INSERT INTO UPK_IKOU.upk_k40.m_k60_buhin_no (data_id, buhin_no, created_date, created_tantou_id) VALUES (1611, '82148/9 JM00A', GETDATE(), 999);</v>
      </c>
    </row>
    <row r="5641" spans="26:27">
      <c r="Z5641">
        <v>322</v>
      </c>
      <c r="AA5641" s="229" t="str">
        <f t="shared" si="40"/>
        <v>INSERT INTO UPK_IKOU.upk_k40.m_k60_buhin_no (data_id, buhin_no, created_date, created_tantou_id) VALUES (1612, '90126/7 JM00A', GETDATE(), 999);</v>
      </c>
    </row>
    <row r="5642" spans="26:27">
      <c r="Z5642">
        <v>323</v>
      </c>
      <c r="AA5642" s="229" t="str">
        <f t="shared" si="40"/>
        <v>INSERT INTO UPK_IKOU.upk_k40.m_k60_buhin_no (data_id, buhin_no, created_date, created_tantou_id) VALUES (1613, '64124 1AA0A', GETDATE(), 999);</v>
      </c>
    </row>
    <row r="5643" spans="26:27">
      <c r="Z5643">
        <v>324</v>
      </c>
      <c r="AA5643" s="229" t="str">
        <f t="shared" si="40"/>
        <v>INSERT INTO UPK_IKOU.upk_k40.m_k60_buhin_no (data_id, buhin_no, created_date, created_tantou_id) VALUES (1614, '64124 1AA0A-K', GETDATE(), 999);</v>
      </c>
    </row>
    <row r="5644" spans="26:27">
      <c r="Z5644">
        <v>325</v>
      </c>
      <c r="AA5644" s="229" t="str">
        <f t="shared" si="40"/>
        <v>INSERT INTO UPK_IKOU.upk_k40.m_k60_buhin_no (data_id, buhin_no, created_date, created_tantou_id) VALUES (1615, '64125 1AA0A', GETDATE(), 999);</v>
      </c>
    </row>
    <row r="5645" spans="26:27">
      <c r="Z5645">
        <v>326</v>
      </c>
      <c r="AA5645" s="229" t="str">
        <f t="shared" si="40"/>
        <v>INSERT INTO UPK_IKOU.upk_k40.m_k60_buhin_no (data_id, buhin_no, created_date, created_tantou_id) VALUES (1616, '64125 1AA0A-K', GETDATE(), 999);</v>
      </c>
    </row>
    <row r="5646" spans="26:27">
      <c r="Z5646">
        <v>327</v>
      </c>
      <c r="AA5646" s="229" t="str">
        <f t="shared" si="40"/>
        <v>INSERT INTO UPK_IKOU.upk_k40.m_k60_buhin_no (data_id, buhin_no, created_date, created_tantou_id) VALUES (1617, '66324/5 1AA0A01', GETDATE(), 999);</v>
      </c>
    </row>
    <row r="5647" spans="26:27">
      <c r="Z5647">
        <v>328</v>
      </c>
      <c r="AA5647" s="229" t="str">
        <f t="shared" si="40"/>
        <v>INSERT INTO UPK_IKOU.upk_k40.m_k60_buhin_no (data_id, buhin_no, created_date, created_tantou_id) VALUES (1618, '66324/5 1AE0A01', GETDATE(), 999);</v>
      </c>
    </row>
    <row r="5648" spans="26:27">
      <c r="Z5648">
        <v>329</v>
      </c>
      <c r="AA5648" s="229" t="str">
        <f t="shared" si="40"/>
        <v>INSERT INTO UPK_IKOU.upk_k40.m_k60_buhin_no (data_id, buhin_no, created_date, created_tantou_id) VALUES (1619, '67338/9 1AE0A/1AA0A', GETDATE(), 999);</v>
      </c>
    </row>
    <row r="5649" spans="26:27">
      <c r="Z5649">
        <v>330</v>
      </c>
      <c r="AA5649" s="229" t="str">
        <f t="shared" si="40"/>
        <v>INSERT INTO UPK_IKOU.upk_k40.m_k60_buhin_no (data_id, buhin_no, created_date, created_tantou_id) VALUES (1620, '67412 1AE0B', GETDATE(), 999);</v>
      </c>
    </row>
    <row r="5650" spans="26:27">
      <c r="Z5650">
        <v>331</v>
      </c>
      <c r="AA5650" s="229" t="str">
        <f t="shared" si="40"/>
        <v>INSERT INTO UPK_IKOU.upk_k40.m_k60_buhin_no (data_id, buhin_no, created_date, created_tantou_id) VALUES (1621, '67413 1AA0B', GETDATE(), 999);</v>
      </c>
    </row>
    <row r="5651" spans="26:27">
      <c r="Z5651">
        <v>332</v>
      </c>
      <c r="AA5651" s="229" t="str">
        <f t="shared" si="40"/>
        <v>INSERT INTO UPK_IKOU.upk_k40.m_k60_buhin_no (data_id, buhin_no, created_date, created_tantou_id) VALUES (1622, '67870 1AE0A03', GETDATE(), 999);</v>
      </c>
    </row>
    <row r="5652" spans="26:27">
      <c r="Z5652">
        <v>333</v>
      </c>
      <c r="AA5652" s="229" t="str">
        <f t="shared" si="40"/>
        <v>INSERT INTO UPK_IKOU.upk_k40.m_k60_buhin_no (data_id, buhin_no, created_date, created_tantou_id) VALUES (1623, '67870 1AE0A04', GETDATE(), 999);</v>
      </c>
    </row>
    <row r="5653" spans="26:27">
      <c r="Z5653">
        <v>334</v>
      </c>
      <c r="AA5653" s="229" t="str">
        <f t="shared" si="40"/>
        <v>INSERT INTO UPK_IKOU.upk_k40.m_k60_buhin_no (data_id, buhin_no, created_date, created_tantou_id) VALUES (1624, '67870 1AE0A05', GETDATE(), 999);</v>
      </c>
    </row>
    <row r="5654" spans="26:27">
      <c r="Z5654">
        <v>335</v>
      </c>
      <c r="AA5654" s="229" t="str">
        <f t="shared" si="40"/>
        <v>INSERT INTO UPK_IKOU.upk_k40.m_k60_buhin_no (data_id, buhin_no, created_date, created_tantou_id) VALUES (1625, '74317 1AA0A', GETDATE(), 999);</v>
      </c>
    </row>
    <row r="5655" spans="26:27">
      <c r="Z5655">
        <v>336</v>
      </c>
      <c r="AA5655" s="229" t="str">
        <f t="shared" si="40"/>
        <v>INSERT INTO UPK_IKOU.upk_k40.m_k60_buhin_no (data_id, buhin_no, created_date, created_tantou_id) VALUES (1626, '74356 1AA0A', GETDATE(), 999);</v>
      </c>
    </row>
    <row r="5656" spans="26:27">
      <c r="Z5656">
        <v>337</v>
      </c>
      <c r="AA5656" s="229" t="str">
        <f t="shared" si="40"/>
        <v>INSERT INTO UPK_IKOU.upk_k40.m_k60_buhin_no (data_id, buhin_no, created_date, created_tantou_id) VALUES (1627, '75186/7 1AA0A', GETDATE(), 999);</v>
      </c>
    </row>
    <row r="5657" spans="26:27">
      <c r="Z5657">
        <v>338</v>
      </c>
      <c r="AA5657" s="229" t="str">
        <f t="shared" si="40"/>
        <v>INSERT INTO UPK_IKOU.upk_k40.m_k60_buhin_no (data_id, buhin_no, created_date, created_tantou_id) VALUES (1628, '751A3 1AN0A', GETDATE(), 999);</v>
      </c>
    </row>
    <row r="5658" spans="26:27">
      <c r="Z5658">
        <v>339</v>
      </c>
      <c r="AA5658" s="229" t="str">
        <f t="shared" si="40"/>
        <v>INSERT INTO UPK_IKOU.upk_k40.m_k60_buhin_no (data_id, buhin_no, created_date, created_tantou_id) VALUES (1629, '751A3 1AN0A-E', GETDATE(), 999);</v>
      </c>
    </row>
    <row r="5659" spans="26:27">
      <c r="Z5659">
        <v>340</v>
      </c>
      <c r="AA5659" s="229" t="str">
        <f t="shared" si="40"/>
        <v>INSERT INTO UPK_IKOU.upk_k40.m_k60_buhin_no (data_id, buhin_no, created_date, created_tantou_id) VALUES (1630, '751B1 1AA0A', GETDATE(), 999);</v>
      </c>
    </row>
    <row r="5660" spans="26:27">
      <c r="Z5660">
        <v>341</v>
      </c>
      <c r="AA5660" s="229" t="str">
        <f t="shared" si="40"/>
        <v>INSERT INTO UPK_IKOU.upk_k40.m_k60_buhin_no (data_id, buhin_no, created_date, created_tantou_id) VALUES (1631, '75422 1AA0A', GETDATE(), 999);</v>
      </c>
    </row>
    <row r="5661" spans="26:27">
      <c r="Z5661">
        <v>342</v>
      </c>
      <c r="AA5661" s="229" t="str">
        <f t="shared" si="40"/>
        <v>INSERT INTO UPK_IKOU.upk_k40.m_k60_buhin_no (data_id, buhin_no, created_date, created_tantou_id) VALUES (1632, '75636 1AA0A', GETDATE(), 999);</v>
      </c>
    </row>
    <row r="5662" spans="26:27">
      <c r="Z5662">
        <v>343</v>
      </c>
      <c r="AA5662" s="229" t="str">
        <f t="shared" si="40"/>
        <v>INSERT INTO UPK_IKOU.upk_k40.m_k60_buhin_no (data_id, buhin_no, created_date, created_tantou_id) VALUES (1633, '75636 1AA0A-E', GETDATE(), 999);</v>
      </c>
    </row>
    <row r="5663" spans="26:27">
      <c r="Z5663">
        <v>344</v>
      </c>
      <c r="AA5663" s="229" t="str">
        <f t="shared" si="40"/>
        <v>INSERT INTO UPK_IKOU.upk_k40.m_k60_buhin_no (data_id, buhin_no, created_date, created_tantou_id) VALUES (1634, '75637 1AA0A', GETDATE(), 999);</v>
      </c>
    </row>
    <row r="5664" spans="26:27">
      <c r="Z5664">
        <v>345</v>
      </c>
      <c r="AA5664" s="229" t="str">
        <f t="shared" si="40"/>
        <v>INSERT INTO UPK_IKOU.upk_k40.m_k60_buhin_no (data_id, buhin_no, created_date, created_tantou_id) VALUES (1635, '75637 1AA0A-E', GETDATE(), 999);</v>
      </c>
    </row>
    <row r="5665" spans="26:27">
      <c r="Z5665">
        <v>346</v>
      </c>
      <c r="AA5665" s="229" t="str">
        <f t="shared" si="40"/>
        <v>INSERT INTO UPK_IKOU.upk_k40.m_k60_buhin_no (data_id, buhin_no, created_date, created_tantou_id) VALUES (1636, '76486/7 1AA0A', GETDATE(), 999);</v>
      </c>
    </row>
    <row r="5666" spans="26:27">
      <c r="Z5666">
        <v>347</v>
      </c>
      <c r="AA5666" s="229" t="str">
        <f t="shared" si="40"/>
        <v>INSERT INTO UPK_IKOU.upk_k40.m_k60_buhin_no (data_id, buhin_no, created_date, created_tantou_id) VALUES (1637, '76486/7 1AA0A-E', GETDATE(), 999);</v>
      </c>
    </row>
    <row r="5667" spans="26:27">
      <c r="Z5667">
        <v>348</v>
      </c>
      <c r="AA5667" s="229" t="str">
        <f t="shared" si="40"/>
        <v>INSERT INTO UPK_IKOU.upk_k40.m_k60_buhin_no (data_id, buhin_no, created_date, created_tantou_id) VALUES (1638, '64184/5 JN20A', GETDATE(), 999);</v>
      </c>
    </row>
    <row r="5668" spans="26:27">
      <c r="Z5668">
        <v>349</v>
      </c>
      <c r="AA5668" s="229" t="str">
        <f t="shared" si="40"/>
        <v>INSERT INTO UPK_IKOU.upk_k40.m_k60_buhin_no (data_id, buhin_no, created_date, created_tantou_id) VALUES (1639, '64184/5 JN20A-E', GETDATE(), 999);</v>
      </c>
    </row>
    <row r="5669" spans="26:27">
      <c r="Z5669">
        <v>350</v>
      </c>
      <c r="AA5669" s="229" t="str">
        <f t="shared" si="40"/>
        <v>INSERT INTO UPK_IKOU.upk_k40.m_k60_buhin_no (data_id, buhin_no, created_date, created_tantou_id) VALUES (1640, '66316 JN20A', GETDATE(), 999);</v>
      </c>
    </row>
    <row r="5670" spans="26:27">
      <c r="Z5670">
        <v>351</v>
      </c>
      <c r="AA5670" s="229" t="str">
        <f t="shared" si="40"/>
        <v>INSERT INTO UPK_IKOU.upk_k40.m_k60_buhin_no (data_id, buhin_no, created_date, created_tantou_id) VALUES (1641, '67338 JN20A', GETDATE(), 999);</v>
      </c>
    </row>
    <row r="5671" spans="26:27">
      <c r="Z5671">
        <v>352</v>
      </c>
      <c r="AA5671" s="229" t="str">
        <f t="shared" si="40"/>
        <v>INSERT INTO UPK_IKOU.upk_k40.m_k60_buhin_no (data_id, buhin_no, created_date, created_tantou_id) VALUES (1642, '67419 JN20A', GETDATE(), 999);</v>
      </c>
    </row>
    <row r="5672" spans="26:27">
      <c r="Z5672">
        <v>353</v>
      </c>
      <c r="AA5672" s="229" t="str">
        <f t="shared" si="40"/>
        <v>INSERT INTO UPK_IKOU.upk_k40.m_k60_buhin_no (data_id, buhin_no, created_date, created_tantou_id) VALUES (1643, '67419 JN90A', GETDATE(), 999);</v>
      </c>
    </row>
    <row r="5673" spans="26:27">
      <c r="Z5673">
        <v>354</v>
      </c>
      <c r="AA5673" s="229" t="str">
        <f t="shared" si="40"/>
        <v>INSERT INTO UPK_IKOU.upk_k40.m_k60_buhin_no (data_id, buhin_no, created_date, created_tantou_id) VALUES (1644, '67870 JN20A03', GETDATE(), 999);</v>
      </c>
    </row>
    <row r="5674" spans="26:27">
      <c r="Z5674">
        <v>355</v>
      </c>
      <c r="AA5674" s="229" t="str">
        <f t="shared" si="40"/>
        <v>INSERT INTO UPK_IKOU.upk_k40.m_k60_buhin_no (data_id, buhin_no, created_date, created_tantou_id) VALUES (1645, '67870 JN20A04', GETDATE(), 999);</v>
      </c>
    </row>
    <row r="5675" spans="26:27">
      <c r="Z5675">
        <v>356</v>
      </c>
      <c r="AA5675" s="229" t="str">
        <f t="shared" si="40"/>
        <v>INSERT INTO UPK_IKOU.upk_k40.m_k60_buhin_no (data_id, buhin_no, created_date, created_tantou_id) VALUES (1646, '67870 JN20A05', GETDATE(), 999);</v>
      </c>
    </row>
    <row r="5676" spans="26:27">
      <c r="Z5676">
        <v>357</v>
      </c>
      <c r="AA5676" s="229" t="str">
        <f t="shared" si="40"/>
        <v>INSERT INTO UPK_IKOU.upk_k40.m_k60_buhin_no (data_id, buhin_no, created_date, created_tantou_id) VALUES (1647, '75126 JN20A', GETDATE(), 999);</v>
      </c>
    </row>
    <row r="5677" spans="26:27">
      <c r="Z5677">
        <v>358</v>
      </c>
      <c r="AA5677" s="229" t="str">
        <f t="shared" si="40"/>
        <v>INSERT INTO UPK_IKOU.upk_k40.m_k60_buhin_no (data_id, buhin_no, created_date, created_tantou_id) VALUES (1648, '75126 JN20A-E', GETDATE(), 999);</v>
      </c>
    </row>
    <row r="5678" spans="26:27">
      <c r="Z5678">
        <v>359</v>
      </c>
      <c r="AA5678" s="229" t="str">
        <f t="shared" si="40"/>
        <v>INSERT INTO UPK_IKOU.upk_k40.m_k60_buhin_no (data_id, buhin_no, created_date, created_tantou_id) VALUES (1649, '75182 JN20A', GETDATE(), 999);</v>
      </c>
    </row>
    <row r="5679" spans="26:27">
      <c r="Z5679">
        <v>360</v>
      </c>
      <c r="AA5679" s="229" t="str">
        <f t="shared" si="40"/>
        <v>INSERT INTO UPK_IKOU.upk_k40.m_k60_buhin_no (data_id, buhin_no, created_date, created_tantou_id) VALUES (1650, '75352 JN20A', GETDATE(), 999);</v>
      </c>
    </row>
    <row r="5680" spans="26:27">
      <c r="Z5680">
        <v>361</v>
      </c>
      <c r="AA5680" s="229" t="str">
        <f t="shared" si="40"/>
        <v>INSERT INTO UPK_IKOU.upk_k40.m_k60_buhin_no (data_id, buhin_no, created_date, created_tantou_id) VALUES (1651, '75353 JN20A', GETDATE(), 999);</v>
      </c>
    </row>
    <row r="5681" spans="26:27">
      <c r="Z5681">
        <v>362</v>
      </c>
      <c r="AA5681" s="229" t="str">
        <f t="shared" si="40"/>
        <v>INSERT INTO UPK_IKOU.upk_k40.m_k60_buhin_no (data_id, buhin_no, created_date, created_tantou_id) VALUES (1652, '75422 JN20A', GETDATE(), 999);</v>
      </c>
    </row>
    <row r="5682" spans="26:27">
      <c r="Z5682">
        <v>363</v>
      </c>
      <c r="AA5682" s="229" t="str">
        <f t="shared" si="40"/>
        <v>INSERT INTO UPK_IKOU.upk_k40.m_k60_buhin_no (data_id, buhin_no, created_date, created_tantou_id) VALUES (1653, '75692 JN20A', GETDATE(), 999);</v>
      </c>
    </row>
    <row r="5683" spans="26:27">
      <c r="Z5683">
        <v>364</v>
      </c>
      <c r="AA5683" s="229" t="str">
        <f t="shared" si="40"/>
        <v>INSERT INTO UPK_IKOU.upk_k40.m_k60_buhin_no (data_id, buhin_no, created_date, created_tantou_id) VALUES (1654, '75692 JN20A-E', GETDATE(), 999);</v>
      </c>
    </row>
    <row r="5684" spans="26:27">
      <c r="Z5684">
        <v>365</v>
      </c>
      <c r="AA5684" s="229" t="str">
        <f t="shared" si="40"/>
        <v>INSERT INTO UPK_IKOU.upk_k40.m_k60_buhin_no (data_id, buhin_no, created_date, created_tantou_id) VALUES (1655, '75693 JN20A', GETDATE(), 999);</v>
      </c>
    </row>
    <row r="5685" spans="26:27">
      <c r="Z5685">
        <v>366</v>
      </c>
      <c r="AA5685" s="229" t="str">
        <f t="shared" si="40"/>
        <v>INSERT INTO UPK_IKOU.upk_k40.m_k60_buhin_no (data_id, buhin_no, created_date, created_tantou_id) VALUES (1656, '75693 JN20A-E', GETDATE(), 999);</v>
      </c>
    </row>
    <row r="5686" spans="26:27">
      <c r="Z5686">
        <v>367</v>
      </c>
      <c r="AA5686" s="229" t="str">
        <f t="shared" si="40"/>
        <v>INSERT INTO UPK_IKOU.upk_k40.m_k60_buhin_no (data_id, buhin_no, created_date, created_tantou_id) VALUES (1657, '76428/9 JN20A', GETDATE(), 999);</v>
      </c>
    </row>
    <row r="5687" spans="26:27">
      <c r="Z5687">
        <v>368</v>
      </c>
      <c r="AA5687" s="229" t="str">
        <f t="shared" si="40"/>
        <v>INSERT INTO UPK_IKOU.upk_k40.m_k60_buhin_no (data_id, buhin_no, created_date, created_tantou_id) VALUES (1658, '76486/7 JN20A', GETDATE(), 999);</v>
      </c>
    </row>
    <row r="5688" spans="26:27">
      <c r="Z5688">
        <v>369</v>
      </c>
      <c r="AA5688" s="229" t="str">
        <f t="shared" si="40"/>
        <v>INSERT INTO UPK_IKOU.upk_k40.m_k60_buhin_no (data_id, buhin_no, created_date, created_tantou_id) VALUES (1659, '76776/7 JN20A', GETDATE(), 999);</v>
      </c>
    </row>
    <row r="5689" spans="26:27">
      <c r="Z5689">
        <v>370</v>
      </c>
      <c r="AA5689" s="229" t="str">
        <f t="shared" si="40"/>
        <v>INSERT INTO UPK_IKOU.upk_k40.m_k60_buhin_no (data_id, buhin_no, created_date, created_tantou_id) VALUES (1660, '79424 JN20A', GETDATE(), 999);</v>
      </c>
    </row>
    <row r="5690" spans="26:27">
      <c r="Z5690">
        <v>371</v>
      </c>
      <c r="AA5690" s="229" t="str">
        <f t="shared" si="40"/>
        <v>INSERT INTO UPK_IKOU.upk_k40.m_k60_buhin_no (data_id, buhin_no, created_date, created_tantou_id) VALUES (1661, '62522 1LA5A', GETDATE(), 999);</v>
      </c>
    </row>
    <row r="5691" spans="26:27">
      <c r="Z5691">
        <v>372</v>
      </c>
      <c r="AA5691" s="229" t="str">
        <f t="shared" si="40"/>
        <v>INSERT INTO UPK_IKOU.upk_k40.m_k60_buhin_no (data_id, buhin_no, created_date, created_tantou_id) VALUES (1662, '62522/3 1LA0A', GETDATE(), 999);</v>
      </c>
    </row>
    <row r="5692" spans="26:27">
      <c r="Z5692">
        <v>373</v>
      </c>
      <c r="AA5692" s="229" t="str">
        <f t="shared" si="40"/>
        <v>INSERT INTO UPK_IKOU.upk_k40.m_k60_buhin_no (data_id, buhin_no, created_date, created_tantou_id) VALUES (1663, '62532/3 1LA0A', GETDATE(), 999);</v>
      </c>
    </row>
    <row r="5693" spans="26:27">
      <c r="Z5693">
        <v>374</v>
      </c>
      <c r="AA5693" s="229" t="str">
        <f t="shared" si="40"/>
        <v>INSERT INTO UPK_IKOU.upk_k40.m_k60_buhin_no (data_id, buhin_no, created_date, created_tantou_id) VALUES (1664, '67332 1LA0B', GETDATE(), 999);</v>
      </c>
    </row>
    <row r="5694" spans="26:27">
      <c r="Z5694">
        <v>375</v>
      </c>
      <c r="AA5694" s="229" t="str">
        <f t="shared" si="40"/>
        <v>INSERT INTO UPK_IKOU.upk_k40.m_k60_buhin_no (data_id, buhin_no, created_date, created_tantou_id) VALUES (1665, '67336 1LA0A', GETDATE(), 999);</v>
      </c>
    </row>
    <row r="5695" spans="26:27">
      <c r="Z5695">
        <v>376</v>
      </c>
      <c r="AA5695" s="229" t="str">
        <f t="shared" si="40"/>
        <v>INSERT INTO UPK_IKOU.upk_k40.m_k60_buhin_no (data_id, buhin_no, created_date, created_tantou_id) VALUES (1666, '74332 1LA0A', GETDATE(), 999);</v>
      </c>
    </row>
    <row r="5696" spans="26:27">
      <c r="Z5696">
        <v>377</v>
      </c>
      <c r="AA5696" s="229" t="str">
        <f t="shared" si="40"/>
        <v>INSERT INTO UPK_IKOU.upk_k40.m_k60_buhin_no (data_id, buhin_no, created_date, created_tantou_id) VALUES (1667, '74333 1LA0A', GETDATE(), 999);</v>
      </c>
    </row>
    <row r="5697" spans="26:27">
      <c r="Z5697">
        <v>378</v>
      </c>
      <c r="AA5697" s="229" t="str">
        <f t="shared" si="40"/>
        <v>INSERT INTO UPK_IKOU.upk_k40.m_k60_buhin_no (data_id, buhin_no, created_date, created_tantou_id) VALUES (1668, '74362/3 1LA0A', GETDATE(), 999);</v>
      </c>
    </row>
    <row r="5698" spans="26:27">
      <c r="Z5698">
        <v>379</v>
      </c>
      <c r="AA5698" s="229" t="str">
        <f t="shared" si="40"/>
        <v>INSERT INTO UPK_IKOU.upk_k40.m_k60_buhin_no (data_id, buhin_no, created_date, created_tantou_id) VALUES (1669, '74522 1LA0A', GETDATE(), 999);</v>
      </c>
    </row>
    <row r="5699" spans="26:27">
      <c r="Z5699">
        <v>380</v>
      </c>
      <c r="AA5699" s="229" t="str">
        <f t="shared" si="40"/>
        <v>INSERT INTO UPK_IKOU.upk_k40.m_k60_buhin_no (data_id, buhin_no, created_date, created_tantou_id) VALUES (1670, '74526 1LA0A', GETDATE(), 999);</v>
      </c>
    </row>
    <row r="5700" spans="26:27">
      <c r="Z5700">
        <v>381</v>
      </c>
      <c r="AA5700" s="229" t="str">
        <f t="shared" si="40"/>
        <v>INSERT INTO UPK_IKOU.upk_k40.m_k60_buhin_no (data_id, buhin_no, created_date, created_tantou_id) VALUES (1671, '74532 1LA0A', GETDATE(), 999);</v>
      </c>
    </row>
    <row r="5701" spans="26:27">
      <c r="Z5701">
        <v>382</v>
      </c>
      <c r="AA5701" s="229" t="str">
        <f t="shared" si="40"/>
        <v>INSERT INTO UPK_IKOU.upk_k40.m_k60_buhin_no (data_id, buhin_no, created_date, created_tantou_id) VALUES (1672, '74548 1LA0A', GETDATE(), 999);</v>
      </c>
    </row>
    <row r="5702" spans="26:27">
      <c r="Z5702">
        <v>383</v>
      </c>
      <c r="AA5702" s="229" t="str">
        <f t="shared" si="40"/>
        <v>INSERT INTO UPK_IKOU.upk_k40.m_k60_buhin_no (data_id, buhin_no, created_date, created_tantou_id) VALUES (1673, '74586/7 1LA0A', GETDATE(), 999);</v>
      </c>
    </row>
    <row r="5703" spans="26:27">
      <c r="Z5703">
        <v>384</v>
      </c>
      <c r="AA5703" s="229" t="str">
        <f t="shared" si="40"/>
        <v>INSERT INTO UPK_IKOU.upk_k40.m_k60_buhin_no (data_id, buhin_no, created_date, created_tantou_id) VALUES (1674, '74586/7 1LA0A-G', GETDATE(), 999);</v>
      </c>
    </row>
    <row r="5704" spans="26:27">
      <c r="Z5704">
        <v>385</v>
      </c>
      <c r="AA5704" s="229" t="str">
        <f t="shared" ref="AA5704:AA5767" si="41">$Y$5318&amp;AA4413&amp;", '"&amp;TRIM(AB4413)&amp;"', GETDATE(), 999);"</f>
        <v>INSERT INTO UPK_IKOU.upk_k40.m_k60_buhin_no (data_id, buhin_no, created_date, created_tantou_id) VALUES (1675, '75412 1LA0A', GETDATE(), 999);</v>
      </c>
    </row>
    <row r="5705" spans="26:27">
      <c r="Z5705">
        <v>386</v>
      </c>
      <c r="AA5705" s="229" t="str">
        <f t="shared" si="41"/>
        <v>INSERT INTO UPK_IKOU.upk_k40.m_k60_buhin_no (data_id, buhin_no, created_date, created_tantou_id) VALUES (1676, '75458/9 1LA0B', GETDATE(), 999);</v>
      </c>
    </row>
    <row r="5706" spans="26:27">
      <c r="Z5706">
        <v>387</v>
      </c>
      <c r="AA5706" s="229" t="str">
        <f t="shared" si="41"/>
        <v>INSERT INTO UPK_IKOU.upk_k40.m_k60_buhin_no (data_id, buhin_no, created_date, created_tantou_id) VALUES (1677, '75458/9 1LA0B-G', GETDATE(), 999);</v>
      </c>
    </row>
    <row r="5707" spans="26:27">
      <c r="Z5707">
        <v>388</v>
      </c>
      <c r="AA5707" s="229" t="str">
        <f t="shared" si="41"/>
        <v>INSERT INTO UPK_IKOU.upk_k40.m_k60_buhin_no (data_id, buhin_no, created_date, created_tantou_id) VALUES (1678, '75622/3 1LA0A', GETDATE(), 999);</v>
      </c>
    </row>
    <row r="5708" spans="26:27">
      <c r="Z5708">
        <v>389</v>
      </c>
      <c r="AA5708" s="229" t="str">
        <f t="shared" si="41"/>
        <v>INSERT INTO UPK_IKOU.upk_k40.m_k60_buhin_no (data_id, buhin_no, created_date, created_tantou_id) VALUES (1679, '75622/3 1LA0A-G', GETDATE(), 999);</v>
      </c>
    </row>
    <row r="5709" spans="26:27">
      <c r="Z5709">
        <v>390</v>
      </c>
      <c r="AA5709" s="229" t="str">
        <f t="shared" si="41"/>
        <v>INSERT INTO UPK_IKOU.upk_k40.m_k60_buhin_no (data_id, buhin_no, created_date, created_tantou_id) VALUES (1680, '75624/5 1LA0A', GETDATE(), 999);</v>
      </c>
    </row>
    <row r="5710" spans="26:27">
      <c r="Z5710">
        <v>391</v>
      </c>
      <c r="AA5710" s="229" t="str">
        <f t="shared" si="41"/>
        <v>INSERT INTO UPK_IKOU.upk_k40.m_k60_buhin_no (data_id, buhin_no, created_date, created_tantou_id) VALUES (1681, '75624/5 1LA0A-G', GETDATE(), 999);</v>
      </c>
    </row>
    <row r="5711" spans="26:27">
      <c r="Z5711">
        <v>392</v>
      </c>
      <c r="AA5711" s="229" t="str">
        <f t="shared" si="41"/>
        <v>INSERT INTO UPK_IKOU.upk_k40.m_k60_buhin_no (data_id, buhin_no, created_date, created_tantou_id) VALUES (1682, '756B6/7 1LA0A', GETDATE(), 999);</v>
      </c>
    </row>
    <row r="5712" spans="26:27">
      <c r="Z5712">
        <v>393</v>
      </c>
      <c r="AA5712" s="229" t="str">
        <f t="shared" si="41"/>
        <v>INSERT INTO UPK_IKOU.upk_k40.m_k60_buhin_no (data_id, buhin_no, created_date, created_tantou_id) VALUES (1683, '756B6/7 1LA0A-G', GETDATE(), 999);</v>
      </c>
    </row>
    <row r="5713" spans="26:27">
      <c r="Z5713">
        <v>394</v>
      </c>
      <c r="AA5713" s="229" t="str">
        <f t="shared" si="41"/>
        <v>INSERT INTO UPK_IKOU.upk_k40.m_k60_buhin_no (data_id, buhin_no, created_date, created_tantou_id) VALUES (1684, '767C4/5 1LA0A', GETDATE(), 999);</v>
      </c>
    </row>
    <row r="5714" spans="26:27">
      <c r="Z5714">
        <v>395</v>
      </c>
      <c r="AA5714" s="229" t="str">
        <f t="shared" si="41"/>
        <v>INSERT INTO UPK_IKOU.upk_k40.m_k60_buhin_no (data_id, buhin_no, created_date, created_tantou_id) VALUES (1685, '67503 1JA0ACE', GETDATE(), 999);</v>
      </c>
    </row>
    <row r="5715" spans="26:27">
      <c r="Z5715">
        <v>396</v>
      </c>
      <c r="AA5715" s="229" t="str">
        <f t="shared" si="41"/>
        <v>INSERT INTO UPK_IKOU.upk_k40.m_k60_buhin_no (data_id, buhin_no, created_date, created_tantou_id) VALUES (1686, '67870 1JA0A03', GETDATE(), 999);</v>
      </c>
    </row>
    <row r="5716" spans="26:27">
      <c r="Z5716">
        <v>397</v>
      </c>
      <c r="AA5716" s="229" t="str">
        <f t="shared" si="41"/>
        <v>INSERT INTO UPK_IKOU.upk_k40.m_k60_buhin_no (data_id, buhin_no, created_date, created_tantou_id) VALUES (1687, '67870 1JA0A04', GETDATE(), 999);</v>
      </c>
    </row>
    <row r="5717" spans="26:27">
      <c r="Z5717">
        <v>398</v>
      </c>
      <c r="AA5717" s="229" t="str">
        <f t="shared" si="41"/>
        <v>INSERT INTO UPK_IKOU.upk_k40.m_k60_buhin_no (data_id, buhin_no, created_date, created_tantou_id) VALUES (1688, '67870 1JA0A06', GETDATE(), 999);</v>
      </c>
    </row>
    <row r="5718" spans="26:27">
      <c r="Z5718">
        <v>399</v>
      </c>
      <c r="AA5718" s="229" t="str">
        <f t="shared" si="41"/>
        <v>INSERT INTO UPK_IKOU.upk_k40.m_k60_buhin_no (data_id, buhin_no, created_date, created_tantou_id) VALUES (1689, '67870 1JB0A03', GETDATE(), 999);</v>
      </c>
    </row>
    <row r="5719" spans="26:27">
      <c r="Z5719">
        <v>400</v>
      </c>
      <c r="AA5719" s="229" t="str">
        <f t="shared" si="41"/>
        <v>INSERT INTO UPK_IKOU.upk_k40.m_k60_buhin_no (data_id, buhin_no, created_date, created_tantou_id) VALUES (1690, '67870 1JB0A04', GETDATE(), 999);</v>
      </c>
    </row>
    <row r="5720" spans="26:27">
      <c r="Z5720">
        <v>401</v>
      </c>
      <c r="AA5720" s="229" t="str">
        <f t="shared" si="41"/>
        <v>INSERT INTO UPK_IKOU.upk_k40.m_k60_buhin_no (data_id, buhin_no, created_date, created_tantou_id) VALUES (1691, '67870 1JB0A06', GETDATE(), 999);</v>
      </c>
    </row>
    <row r="5721" spans="26:27">
      <c r="Z5721">
        <v>402</v>
      </c>
      <c r="AA5721" s="229" t="str">
        <f t="shared" si="41"/>
        <v>INSERT INTO UPK_IKOU.upk_k40.m_k60_buhin_no (data_id, buhin_no, created_date, created_tantou_id) VALUES (1692, '745Q2/3 1JA0A', GETDATE(), 999);</v>
      </c>
    </row>
    <row r="5722" spans="26:27">
      <c r="Z5722">
        <v>403</v>
      </c>
      <c r="AA5722" s="229" t="str">
        <f t="shared" si="41"/>
        <v>INSERT INTO UPK_IKOU.upk_k40.m_k60_buhin_no (data_id, buhin_no, created_date, created_tantou_id) VALUES (1693, '74623 1JB0A01', GETDATE(), 999);</v>
      </c>
    </row>
    <row r="5723" spans="26:27">
      <c r="Z5723">
        <v>404</v>
      </c>
      <c r="AA5723" s="229" t="str">
        <f t="shared" si="41"/>
        <v>INSERT INTO UPK_IKOU.upk_k40.m_k60_buhin_no (data_id, buhin_no, created_date, created_tantou_id) VALUES (1694, '751J2 1JA0A', GETDATE(), 999);</v>
      </c>
    </row>
    <row r="5724" spans="26:27">
      <c r="Z5724">
        <v>405</v>
      </c>
      <c r="AA5724" s="229" t="str">
        <f t="shared" si="41"/>
        <v>INSERT INTO UPK_IKOU.upk_k40.m_k60_buhin_no (data_id, buhin_no, created_date, created_tantou_id) VALUES (1695, '751J3 1JA0A', GETDATE(), 999);</v>
      </c>
    </row>
    <row r="5725" spans="26:27">
      <c r="Z5725">
        <v>406</v>
      </c>
      <c r="AA5725" s="229" t="str">
        <f t="shared" si="41"/>
        <v>INSERT INTO UPK_IKOU.upk_k40.m_k60_buhin_no (data_id, buhin_no, created_date, created_tantou_id) VALUES (1696, '75476 1JA0A', GETDATE(), 999);</v>
      </c>
    </row>
    <row r="5726" spans="26:27">
      <c r="Z5726">
        <v>407</v>
      </c>
      <c r="AA5726" s="229" t="str">
        <f t="shared" si="41"/>
        <v>INSERT INTO UPK_IKOU.upk_k40.m_k60_buhin_no (data_id, buhin_no, created_date, created_tantou_id) VALUES (1697, '75578/9 1JA0A', GETDATE(), 999);</v>
      </c>
    </row>
    <row r="5727" spans="26:27">
      <c r="Z5727">
        <v>408</v>
      </c>
      <c r="AA5727" s="229" t="str">
        <f t="shared" si="41"/>
        <v>INSERT INTO UPK_IKOU.upk_k40.m_k60_buhin_no (data_id, buhin_no, created_date, created_tantou_id) VALUES (1698, '75578/9 1JB0A', GETDATE(), 999);</v>
      </c>
    </row>
    <row r="5728" spans="26:27">
      <c r="Z5728">
        <v>409</v>
      </c>
      <c r="AA5728" s="229" t="str">
        <f t="shared" si="41"/>
        <v>INSERT INTO UPK_IKOU.upk_k40.m_k60_buhin_no (data_id, buhin_no, created_date, created_tantou_id) VALUES (1699, '75926 1JA0A', GETDATE(), 999);</v>
      </c>
    </row>
    <row r="5729" spans="26:27">
      <c r="Z5729">
        <v>410</v>
      </c>
      <c r="AA5729" s="229" t="str">
        <f t="shared" si="41"/>
        <v>INSERT INTO UPK_IKOU.upk_k40.m_k60_buhin_no (data_id, buhin_no, created_date, created_tantou_id) VALUES (1700, '75927 1JA0A', GETDATE(), 999);</v>
      </c>
    </row>
    <row r="5730" spans="26:27">
      <c r="Z5730">
        <v>411</v>
      </c>
      <c r="AA5730" s="229" t="str">
        <f t="shared" si="41"/>
        <v>INSERT INTO UPK_IKOU.upk_k40.m_k60_buhin_no (data_id, buhin_no, created_date, created_tantou_id) VALUES (1701, '76452/3 1JA0A', GETDATE(), 999);</v>
      </c>
    </row>
    <row r="5731" spans="26:27">
      <c r="Z5731">
        <v>412</v>
      </c>
      <c r="AA5731" s="229" t="str">
        <f t="shared" si="41"/>
        <v>INSERT INTO UPK_IKOU.upk_k40.m_k60_buhin_no (data_id, buhin_no, created_date, created_tantou_id) VALUES (1702, '62522 1VA0A', GETDATE(), 999);</v>
      </c>
    </row>
    <row r="5732" spans="26:27">
      <c r="Z5732">
        <v>413</v>
      </c>
      <c r="AA5732" s="229" t="str">
        <f t="shared" si="41"/>
        <v>INSERT INTO UPK_IKOU.upk_k40.m_k60_buhin_no (data_id, buhin_no, created_date, created_tantou_id) VALUES (1703, '62523 1VA0A', GETDATE(), 999);</v>
      </c>
    </row>
    <row r="5733" spans="26:27">
      <c r="Z5733">
        <v>414</v>
      </c>
      <c r="AA5733" s="229" t="str">
        <f t="shared" si="41"/>
        <v>INSERT INTO UPK_IKOU.upk_k40.m_k60_buhin_no (data_id, buhin_no, created_date, created_tantou_id) VALUES (1704, '67870 1VA0A06', GETDATE(), 999);</v>
      </c>
    </row>
    <row r="5734" spans="26:27">
      <c r="Z5734">
        <v>415</v>
      </c>
      <c r="AA5734" s="229" t="str">
        <f t="shared" si="41"/>
        <v>INSERT INTO UPK_IKOU.upk_k40.m_k60_buhin_no (data_id, buhin_no, created_date, created_tantou_id) VALUES (1705, '751J2/3 1VA0A', GETDATE(), 999);</v>
      </c>
    </row>
    <row r="5735" spans="26:27">
      <c r="Z5735">
        <v>416</v>
      </c>
      <c r="AA5735" s="229" t="str">
        <f t="shared" si="41"/>
        <v>INSERT INTO UPK_IKOU.upk_k40.m_k60_buhin_no (data_id, buhin_no, created_date, created_tantou_id) VALUES (1706, '743F2/3 1GR0A', GETDATE(), 999);</v>
      </c>
    </row>
    <row r="5736" spans="26:27">
      <c r="Z5736">
        <v>417</v>
      </c>
      <c r="AA5736" s="229" t="str">
        <f t="shared" si="41"/>
        <v>INSERT INTO UPK_IKOU.upk_k40.m_k60_buhin_no (data_id, buhin_no, created_date, created_tantou_id) VALUES (1707, '17285 3XP0A01', GETDATE(), 999);</v>
      </c>
    </row>
    <row r="5737" spans="26:27">
      <c r="Z5737">
        <v>418</v>
      </c>
      <c r="AA5737" s="229" t="str">
        <f t="shared" si="41"/>
        <v>INSERT INTO UPK_IKOU.upk_k40.m_k60_buhin_no (data_id, buhin_no, created_date, created_tantou_id) VALUES (1708, '54272/3 3XA0A', GETDATE(), 999);</v>
      </c>
    </row>
    <row r="5738" spans="26:27">
      <c r="Z5738">
        <v>419</v>
      </c>
      <c r="AA5738" s="229" t="str">
        <f t="shared" si="41"/>
        <v>INSERT INTO UPK_IKOU.upk_k40.m_k60_buhin_no (data_id, buhin_no, created_date, created_tantou_id) VALUES (1709, '73233 3XC0A', GETDATE(), 999);</v>
      </c>
    </row>
    <row r="5739" spans="26:27">
      <c r="Z5739">
        <v>420</v>
      </c>
      <c r="AA5739" s="229" t="str">
        <f t="shared" si="41"/>
        <v>INSERT INTO UPK_IKOU.upk_k40.m_k60_buhin_no (data_id, buhin_no, created_date, created_tantou_id) VALUES (1710, '73233 3XC0B', GETDATE(), 999);</v>
      </c>
    </row>
    <row r="5740" spans="26:27">
      <c r="Z5740">
        <v>421</v>
      </c>
      <c r="AA5740" s="229" t="str">
        <f t="shared" si="41"/>
        <v>INSERT INTO UPK_IKOU.upk_k40.m_k60_buhin_no (data_id, buhin_no, created_date, created_tantou_id) VALUES (1711, '73233 3XC0C', GETDATE(), 999);</v>
      </c>
    </row>
    <row r="5741" spans="26:27">
      <c r="Z5741">
        <v>422</v>
      </c>
      <c r="AA5741" s="229" t="str">
        <f t="shared" si="41"/>
        <v>INSERT INTO UPK_IKOU.upk_k40.m_k60_buhin_no (data_id, buhin_no, created_date, created_tantou_id) VALUES (1712, '73233 3XE0A', GETDATE(), 999);</v>
      </c>
    </row>
    <row r="5742" spans="26:27">
      <c r="Z5742">
        <v>423</v>
      </c>
      <c r="AA5742" s="229" t="str">
        <f t="shared" si="41"/>
        <v>INSERT INTO UPK_IKOU.upk_k40.m_k60_buhin_no (data_id, buhin_no, created_date, created_tantou_id) VALUES (1713, '73233 3XE0B', GETDATE(), 999);</v>
      </c>
    </row>
    <row r="5743" spans="26:27">
      <c r="Z5743">
        <v>424</v>
      </c>
      <c r="AA5743" s="229" t="str">
        <f t="shared" si="41"/>
        <v>INSERT INTO UPK_IKOU.upk_k40.m_k60_buhin_no (data_id, buhin_no, created_date, created_tantou_id) VALUES (1714, '73233 3XE0C', GETDATE(), 999);</v>
      </c>
    </row>
    <row r="5744" spans="26:27">
      <c r="Z5744">
        <v>425</v>
      </c>
      <c r="AA5744" s="229" t="str">
        <f t="shared" si="41"/>
        <v>INSERT INTO UPK_IKOU.upk_k40.m_k60_buhin_no (data_id, buhin_no, created_date, created_tantou_id) VALUES (1715, '74223 3XA0A', GETDATE(), 999);</v>
      </c>
    </row>
    <row r="5745" spans="26:27">
      <c r="Z5745">
        <v>426</v>
      </c>
      <c r="AA5745" s="229" t="str">
        <f t="shared" si="41"/>
        <v>INSERT INTO UPK_IKOU.upk_k40.m_k60_buhin_no (data_id, buhin_no, created_date, created_tantou_id) VALUES (1716, '742D1 3XA0A', GETDATE(), 999);</v>
      </c>
    </row>
    <row r="5746" spans="26:27">
      <c r="Z5746">
        <v>427</v>
      </c>
      <c r="AA5746" s="229" t="str">
        <f t="shared" si="41"/>
        <v>INSERT INTO UPK_IKOU.upk_k40.m_k60_buhin_no (data_id, buhin_no, created_date, created_tantou_id) VALUES (1717, '74323 3XA0A', GETDATE(), 999);</v>
      </c>
    </row>
    <row r="5747" spans="26:27">
      <c r="Z5747">
        <v>428</v>
      </c>
      <c r="AA5747" s="229" t="str">
        <f t="shared" si="41"/>
        <v>INSERT INTO UPK_IKOU.upk_k40.m_k60_buhin_no (data_id, buhin_no, created_date, created_tantou_id) VALUES (1718, '74326 3XA0A', GETDATE(), 999);</v>
      </c>
    </row>
    <row r="5748" spans="26:27">
      <c r="Z5748">
        <v>429</v>
      </c>
      <c r="AA5748" s="229" t="str">
        <f t="shared" si="41"/>
        <v>INSERT INTO UPK_IKOU.upk_k40.m_k60_buhin_no (data_id, buhin_no, created_date, created_tantou_id) VALUES (1719, '74327 3XA0A', GETDATE(), 999);</v>
      </c>
    </row>
    <row r="5749" spans="26:27">
      <c r="Z5749">
        <v>430</v>
      </c>
      <c r="AA5749" s="229" t="str">
        <f t="shared" si="41"/>
        <v>INSERT INTO UPK_IKOU.upk_k40.m_k60_buhin_no (data_id, buhin_no, created_date, created_tantou_id) VALUES (1720, '74384 3XA0A', GETDATE(), 999);</v>
      </c>
    </row>
    <row r="5750" spans="26:27">
      <c r="Z5750">
        <v>431</v>
      </c>
      <c r="AA5750" s="229" t="str">
        <f t="shared" si="41"/>
        <v>INSERT INTO UPK_IKOU.upk_k40.m_k60_buhin_no (data_id, buhin_no, created_date, created_tantou_id) VALUES (1721, '743F6 3XA0A', GETDATE(), 999);</v>
      </c>
    </row>
    <row r="5751" spans="26:27">
      <c r="Z5751">
        <v>432</v>
      </c>
      <c r="AA5751" s="229" t="str">
        <f t="shared" si="41"/>
        <v>INSERT INTO UPK_IKOU.upk_k40.m_k60_buhin_no (data_id, buhin_no, created_date, created_tantou_id) VALUES (1722, '743F7 3XA0A', GETDATE(), 999);</v>
      </c>
    </row>
    <row r="5752" spans="26:27">
      <c r="Z5752">
        <v>433</v>
      </c>
      <c r="AA5752" s="229" t="str">
        <f t="shared" si="41"/>
        <v>INSERT INTO UPK_IKOU.upk_k40.m_k60_buhin_no (data_id, buhin_no, created_date, created_tantou_id) VALUES (1723, '743R2 3XA0A', GETDATE(), 999);</v>
      </c>
    </row>
    <row r="5753" spans="26:27">
      <c r="Z5753">
        <v>434</v>
      </c>
      <c r="AA5753" s="229" t="str">
        <f t="shared" si="41"/>
        <v>INSERT INTO UPK_IKOU.upk_k40.m_k60_buhin_no (data_id, buhin_no, created_date, created_tantou_id) VALUES (1724, '743R3 3XA0A', GETDATE(), 999);</v>
      </c>
    </row>
    <row r="5754" spans="26:27">
      <c r="Z5754">
        <v>435</v>
      </c>
      <c r="AA5754" s="229" t="str">
        <f t="shared" si="41"/>
        <v>INSERT INTO UPK_IKOU.upk_k40.m_k60_buhin_no (data_id, buhin_no, created_date, created_tantou_id) VALUES (1725, '743R4 3XA0A', GETDATE(), 999);</v>
      </c>
    </row>
    <row r="5755" spans="26:27">
      <c r="Z5755">
        <v>436</v>
      </c>
      <c r="AA5755" s="229" t="str">
        <f t="shared" si="41"/>
        <v>INSERT INTO UPK_IKOU.upk_k40.m_k60_buhin_no (data_id, buhin_no, created_date, created_tantou_id) VALUES (1726, '75234 3XY0A', GETDATE(), 999);</v>
      </c>
    </row>
    <row r="5756" spans="26:27">
      <c r="Z5756">
        <v>437</v>
      </c>
      <c r="AA5756" s="229" t="str">
        <f t="shared" si="41"/>
        <v>INSERT INTO UPK_IKOU.upk_k40.m_k60_buhin_no (data_id, buhin_no, created_date, created_tantou_id) VALUES (1727, '756S8 3XE0A', GETDATE(), 999);</v>
      </c>
    </row>
    <row r="5757" spans="26:27">
      <c r="Z5757">
        <v>438</v>
      </c>
      <c r="AA5757" s="229" t="str">
        <f t="shared" si="41"/>
        <v>INSERT INTO UPK_IKOU.upk_k40.m_k60_buhin_no (data_id, buhin_no, created_date, created_tantou_id) VALUES (1728, '76218/9 3XE0A', GETDATE(), 999);</v>
      </c>
    </row>
    <row r="5758" spans="26:27">
      <c r="Z5758">
        <v>439</v>
      </c>
      <c r="AA5758" s="229" t="str">
        <f t="shared" si="41"/>
        <v>INSERT INTO UPK_IKOU.upk_k40.m_k60_buhin_no (data_id, buhin_no, created_date, created_tantou_id) VALUES (1729, '76320/1 3XA0A', GETDATE(), 999);</v>
      </c>
    </row>
    <row r="5759" spans="26:27">
      <c r="Z5759">
        <v>440</v>
      </c>
      <c r="AA5759" s="229" t="str">
        <f t="shared" si="41"/>
        <v>INSERT INTO UPK_IKOU.upk_k40.m_k60_buhin_no (data_id, buhin_no, created_date, created_tantou_id) VALUES (1730, '76396 3XD0A', GETDATE(), 999);</v>
      </c>
    </row>
    <row r="5760" spans="26:27">
      <c r="Z5760">
        <v>441</v>
      </c>
      <c r="AA5760" s="229" t="str">
        <f t="shared" si="41"/>
        <v>INSERT INTO UPK_IKOU.upk_k40.m_k60_buhin_no (data_id, buhin_no, created_date, created_tantou_id) VALUES (1731, '76397 3XD0A', GETDATE(), 999);</v>
      </c>
    </row>
    <row r="5761" spans="26:27">
      <c r="Z5761">
        <v>442</v>
      </c>
      <c r="AA5761" s="229" t="str">
        <f t="shared" si="41"/>
        <v>INSERT INTO UPK_IKOU.upk_k40.m_k60_buhin_no (data_id, buhin_no, created_date, created_tantou_id) VALUES (1732, '76397 3YF0A-B', GETDATE(), 999);</v>
      </c>
    </row>
    <row r="5762" spans="26:27">
      <c r="Z5762">
        <v>443</v>
      </c>
      <c r="AA5762" s="229" t="str">
        <f t="shared" si="41"/>
        <v>INSERT INTO UPK_IKOU.upk_k40.m_k60_buhin_no (data_id, buhin_no, created_date, created_tantou_id) VALUES (1733, '76397 3XC9A', GETDATE(), 999);</v>
      </c>
    </row>
    <row r="5763" spans="26:27">
      <c r="Z5763">
        <v>444</v>
      </c>
      <c r="AA5763" s="229" t="str">
        <f t="shared" si="41"/>
        <v>INSERT INTO UPK_IKOU.upk_k40.m_k60_buhin_no (data_id, buhin_no, created_date, created_tantou_id) VALUES (1734, '76516/7 3XA0A', GETDATE(), 999);</v>
      </c>
    </row>
    <row r="5764" spans="26:27">
      <c r="Z5764">
        <v>445</v>
      </c>
      <c r="AA5764" s="229" t="str">
        <f t="shared" si="41"/>
        <v>INSERT INTO UPK_IKOU.upk_k40.m_k60_buhin_no (data_id, buhin_no, created_date, created_tantou_id) VALUES (1735, '76516/7 3XA2A', GETDATE(), 999);</v>
      </c>
    </row>
    <row r="5765" spans="26:27">
      <c r="Z5765">
        <v>446</v>
      </c>
      <c r="AA5765" s="229" t="str">
        <f t="shared" si="41"/>
        <v>INSERT INTO UPK_IKOU.upk_k40.m_k60_buhin_no (data_id, buhin_no, created_date, created_tantou_id) VALUES (1736, '62516 4CB0A', GETDATE(), 999);</v>
      </c>
    </row>
    <row r="5766" spans="26:27">
      <c r="Z5766">
        <v>447</v>
      </c>
      <c r="AA5766" s="229" t="str">
        <f t="shared" si="41"/>
        <v>INSERT INTO UPK_IKOU.upk_k40.m_k60_buhin_no (data_id, buhin_no, created_date, created_tantou_id) VALUES (1737, '62516 6MA0A', GETDATE(), 999);</v>
      </c>
    </row>
    <row r="5767" spans="26:27">
      <c r="Z5767">
        <v>448</v>
      </c>
      <c r="AA5767" s="229" t="str">
        <f t="shared" si="41"/>
        <v>INSERT INTO UPK_IKOU.upk_k40.m_k60_buhin_no (data_id, buhin_no, created_date, created_tantou_id) VALUES (1738, '64112/3 3VA0A', GETDATE(), 999);</v>
      </c>
    </row>
    <row r="5768" spans="26:27">
      <c r="Z5768">
        <v>449</v>
      </c>
      <c r="AA5768" s="229" t="str">
        <f t="shared" ref="AA5768:AA5831" si="42">$Y$5318&amp;AA4477&amp;", '"&amp;TRIM(AB4477)&amp;"', GETDATE(), 999);"</f>
        <v>INSERT INTO UPK_IKOU.upk_k40.m_k60_buhin_no (data_id, buhin_no, created_date, created_tantou_id) VALUES (1739, '74342/3 3VA0A', GETDATE(), 999);</v>
      </c>
    </row>
    <row r="5769" spans="26:27">
      <c r="Z5769">
        <v>450</v>
      </c>
      <c r="AA5769" s="229" t="str">
        <f t="shared" si="42"/>
        <v>INSERT INTO UPK_IKOU.upk_k40.m_k60_buhin_no (data_id, buhin_no, created_date, created_tantou_id) VALUES (1740, '75176 3VA0A', GETDATE(), 999);</v>
      </c>
    </row>
    <row r="5770" spans="26:27">
      <c r="Z5770">
        <v>451</v>
      </c>
      <c r="AA5770" s="229" t="str">
        <f t="shared" si="42"/>
        <v>INSERT INTO UPK_IKOU.upk_k40.m_k60_buhin_no (data_id, buhin_no, created_date, created_tantou_id) VALUES (1741, '75422 3VA0A', GETDATE(), 999);</v>
      </c>
    </row>
    <row r="5771" spans="26:27">
      <c r="Z5771">
        <v>452</v>
      </c>
      <c r="AA5771" s="229" t="str">
        <f t="shared" si="42"/>
        <v>INSERT INTO UPK_IKOU.upk_k40.m_k60_buhin_no (data_id, buhin_no, created_date, created_tantou_id) VALUES (1742, '76586/7 3VA0A', GETDATE(), 999);</v>
      </c>
    </row>
    <row r="5772" spans="26:27">
      <c r="Z5772">
        <v>453</v>
      </c>
      <c r="AA5772" s="229" t="str">
        <f t="shared" si="42"/>
        <v>INSERT INTO UPK_IKOU.upk_k40.m_k60_buhin_no (data_id, buhin_no, created_date, created_tantou_id) VALUES (1743, '77648 3VA0A', GETDATE(), 999);</v>
      </c>
    </row>
    <row r="5773" spans="26:27">
      <c r="Z5773">
        <v>454</v>
      </c>
      <c r="AA5773" s="229" t="str">
        <f t="shared" si="42"/>
        <v>INSERT INTO UPK_IKOU.upk_k40.m_k60_buhin_no (data_id, buhin_no, created_date, created_tantou_id) VALUES (1744, '77649 3VA0A', GETDATE(), 999);</v>
      </c>
    </row>
    <row r="5774" spans="26:27">
      <c r="Z5774">
        <v>455</v>
      </c>
      <c r="AA5774" s="229" t="str">
        <f t="shared" si="42"/>
        <v>INSERT INTO UPK_IKOU.upk_k40.m_k60_buhin_no (data_id, buhin_no, created_date, created_tantou_id) VALUES (1745, '73211 3VA0A', GETDATE(), 999);</v>
      </c>
    </row>
    <row r="5775" spans="26:27">
      <c r="Z5775">
        <v>456</v>
      </c>
      <c r="AA5775" s="229" t="str">
        <f t="shared" si="42"/>
        <v>INSERT INTO UPK_IKOU.upk_k40.m_k60_buhin_no (data_id, buhin_no, created_date, created_tantou_id) VALUES (1746, '73233 3VA0A', GETDATE(), 999);</v>
      </c>
    </row>
    <row r="5776" spans="26:27">
      <c r="Z5776">
        <v>457</v>
      </c>
      <c r="AA5776" s="229" t="str">
        <f t="shared" si="42"/>
        <v>INSERT INTO UPK_IKOU.upk_k40.m_k60_buhin_no (data_id, buhin_no, created_date, created_tantou_id) VALUES (1747, '75432/3 3VA0A', GETDATE(), 999);</v>
      </c>
    </row>
    <row r="5777" spans="26:27">
      <c r="Z5777">
        <v>458</v>
      </c>
      <c r="AA5777" s="229" t="str">
        <f t="shared" si="42"/>
        <v>INSERT INTO UPK_IKOU.upk_k40.m_k60_buhin_no (data_id, buhin_no, created_date, created_tantou_id) VALUES (1748, '76722/3 3VA0A', GETDATE(), 999);</v>
      </c>
    </row>
    <row r="5778" spans="26:27">
      <c r="Z5778">
        <v>459</v>
      </c>
      <c r="AA5778" s="229" t="str">
        <f t="shared" si="42"/>
        <v>INSERT INTO UPK_IKOU.upk_k40.m_k60_buhin_no (data_id, buhin_no, created_date, created_tantou_id) VALUES (1749, '75262/3 3VA0A', GETDATE(), 999);</v>
      </c>
    </row>
    <row r="5779" spans="26:27">
      <c r="Z5779">
        <v>460</v>
      </c>
      <c r="AA5779" s="229" t="str">
        <f t="shared" si="42"/>
        <v>INSERT INTO UPK_IKOU.upk_k40.m_k60_buhin_no (data_id, buhin_no, created_date, created_tantou_id) VALUES (1750, '755C2/3 3VA0A', GETDATE(), 999);</v>
      </c>
    </row>
    <row r="5780" spans="26:27">
      <c r="Z5780">
        <v>461</v>
      </c>
      <c r="AA5780" s="229" t="str">
        <f t="shared" si="42"/>
        <v>INSERT INTO UPK_IKOU.upk_k40.m_k60_buhin_no (data_id, buhin_no, created_date, created_tantou_id) VALUES (1751, '75784/5 3VA0A', GETDATE(), 999);</v>
      </c>
    </row>
    <row r="5781" spans="26:27">
      <c r="Z5781">
        <v>462</v>
      </c>
      <c r="AA5781" s="229" t="str">
        <f t="shared" si="42"/>
        <v>INSERT INTO UPK_IKOU.upk_k40.m_k60_buhin_no (data_id, buhin_no, created_date, created_tantou_id) VALUES (1752, '64124 4CB0A', GETDATE(), 999);</v>
      </c>
    </row>
    <row r="5782" spans="26:27">
      <c r="Z5782">
        <v>463</v>
      </c>
      <c r="AA5782" s="229" t="str">
        <f t="shared" si="42"/>
        <v>INSERT INTO UPK_IKOU.upk_k40.m_k60_buhin_no (data_id, buhin_no, created_date, created_tantou_id) VALUES (1753, '64124 4CB0A-G', GETDATE(), 999);</v>
      </c>
    </row>
    <row r="5783" spans="26:27">
      <c r="Z5783">
        <v>464</v>
      </c>
      <c r="AA5783" s="229" t="str">
        <f t="shared" si="42"/>
        <v>INSERT INTO UPK_IKOU.upk_k40.m_k60_buhin_no (data_id, buhin_no, created_date, created_tantou_id) VALUES (1754, '64125 4CB0A', GETDATE(), 999);</v>
      </c>
    </row>
    <row r="5784" spans="26:27">
      <c r="Z5784">
        <v>465</v>
      </c>
      <c r="AA5784" s="229" t="str">
        <f t="shared" si="42"/>
        <v>INSERT INTO UPK_IKOU.upk_k40.m_k60_buhin_no (data_id, buhin_no, created_date, created_tantou_id) VALUES (1755, '64125 4CB0A-G', GETDATE(), 999);</v>
      </c>
    </row>
    <row r="5785" spans="26:27">
      <c r="Z5785">
        <v>466</v>
      </c>
      <c r="AA5785" s="229" t="str">
        <f t="shared" si="42"/>
        <v>INSERT INTO UPK_IKOU.upk_k40.m_k60_buhin_no (data_id, buhin_no, created_date, created_tantou_id) VALUES (1756, '64182/3 4CB0A', GETDATE(), 999);</v>
      </c>
    </row>
    <row r="5786" spans="26:27">
      <c r="Z5786">
        <v>467</v>
      </c>
      <c r="AA5786" s="229" t="str">
        <f t="shared" si="42"/>
        <v>INSERT INTO UPK_IKOU.upk_k40.m_k60_buhin_no (data_id, buhin_no, created_date, created_tantou_id) VALUES (1757, '67418 4CB0A', GETDATE(), 999);</v>
      </c>
    </row>
    <row r="5787" spans="26:27">
      <c r="Z5787">
        <v>468</v>
      </c>
      <c r="AA5787" s="229" t="str">
        <f t="shared" si="42"/>
        <v>INSERT INTO UPK_IKOU.upk_k40.m_k60_buhin_no (data_id, buhin_no, created_date, created_tantou_id) VALUES (1758, '74356 4CB0A', GETDATE(), 999);</v>
      </c>
    </row>
    <row r="5788" spans="26:27">
      <c r="Z5788">
        <v>469</v>
      </c>
      <c r="AA5788" s="229" t="str">
        <f t="shared" si="42"/>
        <v>INSERT INTO UPK_IKOU.upk_k40.m_k60_buhin_no (data_id, buhin_no, created_date, created_tantou_id) VALUES (1759, '74356 4CB0A-G', GETDATE(), 999);</v>
      </c>
    </row>
    <row r="5789" spans="26:27">
      <c r="Z5789">
        <v>470</v>
      </c>
      <c r="AA5789" s="229" t="str">
        <f t="shared" si="42"/>
        <v>INSERT INTO UPK_IKOU.upk_k40.m_k60_buhin_no (data_id, buhin_no, created_date, created_tantou_id) VALUES (1760, '74356 4CE0A-B', GETDATE(), 999);</v>
      </c>
    </row>
    <row r="5790" spans="26:27">
      <c r="Z5790">
        <v>471</v>
      </c>
      <c r="AA5790" s="229" t="str">
        <f t="shared" si="42"/>
        <v>INSERT INTO UPK_IKOU.upk_k40.m_k60_buhin_no (data_id, buhin_no, created_date, created_tantou_id) VALUES (1761, '74356 4CE0A', GETDATE(), 999);</v>
      </c>
    </row>
    <row r="5791" spans="26:27">
      <c r="Z5791">
        <v>472</v>
      </c>
      <c r="AA5791" s="229" t="str">
        <f t="shared" si="42"/>
        <v>INSERT INTO UPK_IKOU.upk_k40.m_k60_buhin_no (data_id, buhin_no, created_date, created_tantou_id) VALUES (1762, '74356 4CE0A-E', GETDATE(), 999);</v>
      </c>
    </row>
    <row r="5792" spans="26:27">
      <c r="Z5792">
        <v>473</v>
      </c>
      <c r="AA5792" s="229" t="str">
        <f t="shared" si="42"/>
        <v>INSERT INTO UPK_IKOU.upk_k40.m_k60_buhin_no (data_id, buhin_no, created_date, created_tantou_id) VALUES (1763, '74366 4CB0A', GETDATE(), 999);</v>
      </c>
    </row>
    <row r="5793" spans="26:27">
      <c r="Z5793">
        <v>474</v>
      </c>
      <c r="AA5793" s="229" t="str">
        <f t="shared" si="42"/>
        <v>INSERT INTO UPK_IKOU.upk_k40.m_k60_buhin_no (data_id, buhin_no, created_date, created_tantou_id) VALUES (1764, '75118 4CB0A', GETDATE(), 999);</v>
      </c>
    </row>
    <row r="5794" spans="26:27">
      <c r="Z5794">
        <v>475</v>
      </c>
      <c r="AA5794" s="229" t="str">
        <f t="shared" si="42"/>
        <v>INSERT INTO UPK_IKOU.upk_k40.m_k60_buhin_no (data_id, buhin_no, created_date, created_tantou_id) VALUES (1765, '75676/7 4CE0A', GETDATE(), 999);</v>
      </c>
    </row>
    <row r="5795" spans="26:27">
      <c r="Z5795">
        <v>476</v>
      </c>
      <c r="AA5795" s="229" t="str">
        <f t="shared" si="42"/>
        <v>INSERT INTO UPK_IKOU.upk_k40.m_k60_buhin_no (data_id, buhin_no, created_date, created_tantou_id) VALUES (1766, '75676/7 4CE0A-G', GETDATE(), 999);</v>
      </c>
    </row>
    <row r="5796" spans="26:27">
      <c r="Z5796">
        <v>477</v>
      </c>
      <c r="AA5796" s="229" t="str">
        <f t="shared" si="42"/>
        <v>INSERT INTO UPK_IKOU.upk_k40.m_k60_buhin_no (data_id, buhin_no, created_date, created_tantou_id) VALUES (1767, '765F4/5 4CC0A', GETDATE(), 999);</v>
      </c>
    </row>
    <row r="5797" spans="26:27">
      <c r="Z5797">
        <v>478</v>
      </c>
      <c r="AA5797" s="229" t="str">
        <f t="shared" si="42"/>
        <v>INSERT INTO UPK_IKOU.upk_k40.m_k60_buhin_no (data_id, buhin_no, created_date, created_tantou_id) VALUES (1768, '76466/7 4BC1A', GETDATE(), 999);</v>
      </c>
    </row>
    <row r="5798" spans="26:27">
      <c r="Z5798">
        <v>479</v>
      </c>
      <c r="AA5798" s="229" t="str">
        <f t="shared" si="42"/>
        <v>INSERT INTO UPK_IKOU.upk_k40.m_k60_buhin_no (data_id, buhin_no, created_date, created_tantou_id) VALUES (1769, '76466/7 6FK0A', GETDATE(), 999);</v>
      </c>
    </row>
    <row r="5799" spans="26:27">
      <c r="Z5799">
        <v>480</v>
      </c>
      <c r="AA5799" s="229" t="str">
        <f t="shared" si="42"/>
        <v>INSERT INTO UPK_IKOU.upk_k40.m_k60_buhin_no (data_id, buhin_no, created_date, created_tantou_id) VALUES (1770, '75186/7 6FK0A', GETDATE(), 999);</v>
      </c>
    </row>
    <row r="5800" spans="26:27">
      <c r="Z5800">
        <v>481</v>
      </c>
      <c r="AA5800" s="229" t="str">
        <f t="shared" si="42"/>
        <v>INSERT INTO UPK_IKOU.upk_k40.m_k60_buhin_no (data_id, buhin_no, created_date, created_tantou_id) VALUES (1771, '751C5 6FK0A', GETDATE(), 999);</v>
      </c>
    </row>
    <row r="5801" spans="26:27">
      <c r="Z5801">
        <v>482</v>
      </c>
      <c r="AA5801" s="229" t="str">
        <f t="shared" si="42"/>
        <v>INSERT INTO UPK_IKOU.upk_k40.m_k60_buhin_no (data_id, buhin_no, created_date, created_tantou_id) VALUES (1772, '751T7 6FK0B', GETDATE(), 999);</v>
      </c>
    </row>
    <row r="5802" spans="26:27">
      <c r="Z5802">
        <v>483</v>
      </c>
      <c r="AA5802" s="229" t="str">
        <f t="shared" si="42"/>
        <v>INSERT INTO UPK_IKOU.upk_k40.m_k60_buhin_no (data_id, buhin_no, created_date, created_tantou_id) VALUES (1773, '73211 4CC1A', GETDATE(), 999);</v>
      </c>
    </row>
    <row r="5803" spans="26:27">
      <c r="Z5803">
        <v>484</v>
      </c>
      <c r="AA5803" s="229" t="str">
        <f t="shared" si="42"/>
        <v>INSERT INTO UPK_IKOU.upk_k40.m_k60_buhin_no (data_id, buhin_no, created_date, created_tantou_id) VALUES (1774, '62522/3 5TA0A', GETDATE(), 999);</v>
      </c>
    </row>
    <row r="5804" spans="26:27">
      <c r="Z5804">
        <v>485</v>
      </c>
      <c r="AA5804" s="229" t="str">
        <f t="shared" si="42"/>
        <v>INSERT INTO UPK_IKOU.upk_k40.m_k60_buhin_no (data_id, buhin_no, created_date, created_tantou_id) VALUES (1775, '65616 5TA0A', GETDATE(), 999);</v>
      </c>
    </row>
    <row r="5805" spans="26:27">
      <c r="Z5805">
        <v>486</v>
      </c>
      <c r="AA5805" s="229" t="str">
        <f t="shared" si="42"/>
        <v>INSERT INTO UPK_IKOU.upk_k40.m_k60_buhin_no (data_id, buhin_no, created_date, created_tantou_id) VALUES (1776, '67632 5TA0A', GETDATE(), 999);</v>
      </c>
    </row>
    <row r="5806" spans="26:27">
      <c r="Z5806">
        <v>487</v>
      </c>
      <c r="AA5806" s="229" t="str">
        <f t="shared" si="42"/>
        <v>INSERT INTO UPK_IKOU.upk_k40.m_k60_buhin_no (data_id, buhin_no, created_date, created_tantou_id) VALUES (1777, '73211 5TA0A', GETDATE(), 999);</v>
      </c>
    </row>
    <row r="5807" spans="26:27">
      <c r="Z5807">
        <v>488</v>
      </c>
      <c r="AA5807" s="229" t="str">
        <f t="shared" si="42"/>
        <v>INSERT INTO UPK_IKOU.upk_k40.m_k60_buhin_no (data_id, buhin_no, created_date, created_tantou_id) VALUES (1778, '75118 5TA0A', GETDATE(), 999);</v>
      </c>
    </row>
    <row r="5808" spans="26:27">
      <c r="Z5808">
        <v>489</v>
      </c>
      <c r="AA5808" s="229" t="str">
        <f t="shared" si="42"/>
        <v>INSERT INTO UPK_IKOU.upk_k40.m_k60_buhin_no (data_id, buhin_no, created_date, created_tantou_id) VALUES (1779, '75442 5TA0A', GETDATE(), 999);</v>
      </c>
    </row>
    <row r="5809" spans="26:27">
      <c r="Z5809">
        <v>490</v>
      </c>
      <c r="AA5809" s="229" t="str">
        <f t="shared" si="42"/>
        <v>INSERT INTO UPK_IKOU.upk_k40.m_k60_buhin_no (data_id, buhin_no, created_date, created_tantou_id) VALUES (1780, '75556/7 5TA0A', GETDATE(), 999);</v>
      </c>
    </row>
    <row r="5810" spans="26:27">
      <c r="Z5810">
        <v>491</v>
      </c>
      <c r="AA5810" s="229" t="str">
        <f t="shared" si="42"/>
        <v>INSERT INTO UPK_IKOU.upk_k40.m_k60_buhin_no (data_id, buhin_no, created_date, created_tantou_id) VALUES (1781, '76352/3 5TA1A', GETDATE(), 999);</v>
      </c>
    </row>
    <row r="5811" spans="26:27">
      <c r="Z5811">
        <v>492</v>
      </c>
      <c r="AA5811" s="229" t="str">
        <f t="shared" si="42"/>
        <v>INSERT INTO UPK_IKOU.upk_k40.m_k60_buhin_no (data_id, buhin_no, created_date, created_tantou_id) VALUES (1782, '76458 5TA0A', GETDATE(), 999);</v>
      </c>
    </row>
    <row r="5812" spans="26:27">
      <c r="Z5812">
        <v>493</v>
      </c>
      <c r="AA5812" s="229" t="str">
        <f t="shared" si="42"/>
        <v>INSERT INTO UPK_IKOU.upk_k40.m_k60_buhin_no (data_id, buhin_no, created_date, created_tantou_id) VALUES (1783, '76459 5TA0A', GETDATE(), 999);</v>
      </c>
    </row>
    <row r="5813" spans="26:27">
      <c r="Z5813">
        <v>494</v>
      </c>
      <c r="AA5813" s="229" t="str">
        <f t="shared" si="42"/>
        <v>INSERT INTO UPK_IKOU.upk_k40.m_k60_buhin_no (data_id, buhin_no, created_date, created_tantou_id) VALUES (1784, '76642/3 5TA0A', GETDATE(), 999);</v>
      </c>
    </row>
    <row r="5814" spans="26:27">
      <c r="Z5814">
        <v>495</v>
      </c>
      <c r="AA5814" s="229" t="str">
        <f t="shared" si="42"/>
        <v>INSERT INTO UPK_IKOU.upk_k40.m_k60_buhin_no (data_id, buhin_no, created_date, created_tantou_id) VALUES (1785, '79122 5TA0A', GETDATE(), 999);</v>
      </c>
    </row>
    <row r="5815" spans="26:27">
      <c r="Z5815">
        <v>496</v>
      </c>
      <c r="AA5815" s="229" t="str">
        <f t="shared" si="42"/>
        <v>INSERT INTO UPK_IKOU.upk_k40.m_k60_buhin_no (data_id, buhin_no, created_date, created_tantou_id) VALUES (1786, '79126/7 5TA0A', GETDATE(), 999);</v>
      </c>
    </row>
    <row r="5816" spans="26:27">
      <c r="Z5816">
        <v>497</v>
      </c>
      <c r="AA5816" s="229" t="str">
        <f t="shared" si="42"/>
        <v>INSERT INTO UPK_IKOU.upk_k40.m_k60_buhin_no (data_id, buhin_no, created_date, created_tantou_id) VALUES (1787, '80142/3 5TA0A', GETDATE(), 999);</v>
      </c>
    </row>
    <row r="5817" spans="26:27">
      <c r="Z5817">
        <v>498</v>
      </c>
      <c r="AA5817" s="229" t="str">
        <f t="shared" si="42"/>
        <v>INSERT INTO UPK_IKOU.upk_k40.m_k60_buhin_no (data_id, buhin_no, created_date, created_tantou_id) VALUES (1788, '80148/9 5TA0A', GETDATE(), 999);</v>
      </c>
    </row>
    <row r="5818" spans="26:27">
      <c r="Z5818">
        <v>499</v>
      </c>
      <c r="AA5818" s="229" t="str">
        <f t="shared" si="42"/>
        <v>INSERT INTO UPK_IKOU.upk_k40.m_k60_buhin_no (data_id, buhin_no, created_date, created_tantou_id) VALUES (1789, '90136 5TA0A', GETDATE(), 999);</v>
      </c>
    </row>
    <row r="5819" spans="26:27">
      <c r="Z5819">
        <v>500</v>
      </c>
      <c r="AA5819" s="229" t="str">
        <f t="shared" si="42"/>
        <v>INSERT INTO UPK_IKOU.upk_k40.m_k60_buhin_no (data_id, buhin_no, created_date, created_tantou_id) VALUES (1790, '90137 5TA0A', GETDATE(), 999);</v>
      </c>
    </row>
    <row r="5820" spans="26:27">
      <c r="Z5820">
        <v>501</v>
      </c>
      <c r="AA5820" s="229" t="str">
        <f t="shared" si="42"/>
        <v>INSERT INTO UPK_IKOU.upk_k40.m_k60_buhin_no (data_id, buhin_no, created_date, created_tantou_id) VALUES (1791, '64182/3 6MA0A', GETDATE(), 999);</v>
      </c>
    </row>
    <row r="5821" spans="26:27">
      <c r="Z5821">
        <v>502</v>
      </c>
      <c r="AA5821" s="229" t="str">
        <f t="shared" si="42"/>
        <v>INSERT INTO UPK_IKOU.upk_k40.m_k60_buhin_no (data_id, buhin_no, created_date, created_tantou_id) VALUES (1792, '75186/7 6MA0A', GETDATE(), 999);</v>
      </c>
    </row>
    <row r="5822" spans="26:27">
      <c r="Z5822">
        <v>503</v>
      </c>
      <c r="AA5822" s="229" t="str">
        <f t="shared" si="42"/>
        <v>INSERT INTO UPK_IKOU.upk_k40.m_k60_buhin_no (data_id, buhin_no, created_date, created_tantou_id) VALUES (1793, '74542/3 6MR0A', GETDATE(), 999);</v>
      </c>
    </row>
    <row r="5823" spans="26:27">
      <c r="Z5823">
        <v>504</v>
      </c>
      <c r="AA5823" s="229" t="str">
        <f t="shared" si="42"/>
        <v>INSERT INTO UPK_IKOU.upk_k40.m_k60_buhin_no (data_id, buhin_no, created_date, created_tantou_id) VALUES (1794, '75118 5TL0A', GETDATE(), 999);</v>
      </c>
    </row>
    <row r="5824" spans="26:27">
      <c r="Z5824">
        <v>505</v>
      </c>
      <c r="AA5824" s="229" t="str">
        <f t="shared" si="42"/>
        <v>INSERT INTO UPK_IKOU.upk_k40.m_k60_buhin_no (data_id, buhin_no, created_date, created_tantou_id) VALUES (1795, '63122/3 6GW0A', GETDATE(), 999);</v>
      </c>
    </row>
    <row r="5825" spans="26:27">
      <c r="Z5825">
        <v>506</v>
      </c>
      <c r="AA5825" s="229" t="str">
        <f t="shared" si="42"/>
        <v>INSERT INTO UPK_IKOU.upk_k40.m_k60_buhin_no (data_id, buhin_no, created_date, created_tantou_id) VALUES (1796, '64178/9 6RA0A', GETDATE(), 999);</v>
      </c>
    </row>
    <row r="5826" spans="26:27">
      <c r="Z5826">
        <v>507</v>
      </c>
      <c r="AA5826" s="229" t="str">
        <f t="shared" si="42"/>
        <v>INSERT INTO UPK_IKOU.upk_k40.m_k60_buhin_no (data_id, buhin_no, created_date, created_tantou_id) VALUES (1797, '641G0/1 6RA0A', GETDATE(), 999);</v>
      </c>
    </row>
    <row r="5827" spans="26:27">
      <c r="Z5827">
        <v>508</v>
      </c>
      <c r="AA5827" s="229" t="str">
        <f t="shared" si="42"/>
        <v>INSERT INTO UPK_IKOU.upk_k40.m_k60_buhin_no (data_id, buhin_no, created_date, created_tantou_id) VALUES (1798, '5220A N1200/N1100', GETDATE(), 999);</v>
      </c>
    </row>
    <row r="5828" spans="26:27">
      <c r="Z5828">
        <v>509</v>
      </c>
      <c r="AA5828" s="229" t="str">
        <f t="shared" si="42"/>
        <v>INSERT INTO UPK_IKOU.upk_k40.m_k60_buhin_no (data_id, buhin_no, created_date, created_tantou_id) VALUES (1799, '75176/7 6RA0A', GETDATE(), 999);</v>
      </c>
    </row>
    <row r="5829" spans="26:27">
      <c r="Z5829">
        <v>510</v>
      </c>
      <c r="AA5829" s="229" t="str">
        <f t="shared" si="42"/>
        <v>INSERT INTO UPK_IKOU.upk_k40.m_k60_buhin_no (data_id, buhin_no, created_date, created_tantou_id) VALUES (1800, '5220A N4200/N4100', GETDATE(), 999);</v>
      </c>
    </row>
    <row r="5830" spans="26:27">
      <c r="Z5830">
        <v>511</v>
      </c>
      <c r="AA5830" s="229" t="str">
        <f t="shared" si="42"/>
        <v>INSERT INTO UPK_IKOU.upk_k40.m_k60_buhin_no (data_id, buhin_no, created_date, created_tantou_id) VALUES (1801, '75262 6RA1A', GETDATE(), 999);</v>
      </c>
    </row>
    <row r="5831" spans="26:27">
      <c r="Z5831">
        <v>512</v>
      </c>
      <c r="AA5831" s="229" t="str">
        <f t="shared" si="42"/>
        <v>INSERT INTO UPK_IKOU.upk_k40.m_k60_buhin_no (data_id, buhin_no, created_date, created_tantou_id) VALUES (1802, '5220A M8000', GETDATE(), 999);</v>
      </c>
    </row>
    <row r="5832" spans="26:27">
      <c r="Z5832">
        <v>513</v>
      </c>
      <c r="AA5832" s="229" t="str">
        <f t="shared" ref="AA5832:AA5895" si="43">$Y$5318&amp;AA4541&amp;", '"&amp;TRIM(AB4541)&amp;"', GETDATE(), 999);"</f>
        <v>INSERT INTO UPK_IKOU.upk_k40.m_k60_buhin_no (data_id, buhin_no, created_date, created_tantou_id) VALUES (1803, '75263 6RA1A', GETDATE(), 999);</v>
      </c>
    </row>
    <row r="5833" spans="26:27">
      <c r="Z5833">
        <v>514</v>
      </c>
      <c r="AA5833" s="229" t="str">
        <f t="shared" si="43"/>
        <v>INSERT INTO UPK_IKOU.upk_k40.m_k60_buhin_no (data_id, buhin_no, created_date, created_tantou_id) VALUES (1804, '5220A M7900', GETDATE(), 999);</v>
      </c>
    </row>
    <row r="5834" spans="26:27">
      <c r="Z5834">
        <v>515</v>
      </c>
      <c r="AA5834" s="229" t="str">
        <f t="shared" si="43"/>
        <v>INSERT INTO UPK_IKOU.upk_k40.m_k60_buhin_no (data_id, buhin_no, created_date, created_tantou_id) VALUES (1805, '75652 6RA0A-J', GETDATE(), 999);</v>
      </c>
    </row>
    <row r="5835" spans="26:27">
      <c r="Z5835">
        <v>516</v>
      </c>
      <c r="AA5835" s="229" t="str">
        <f t="shared" si="43"/>
        <v>INSERT INTO UPK_IKOU.upk_k40.m_k60_buhin_no (data_id, buhin_no, created_date, created_tantou_id) VALUES (1806, '75652 6RA0A', GETDATE(), 999);</v>
      </c>
    </row>
    <row r="5836" spans="26:27">
      <c r="Z5836">
        <v>517</v>
      </c>
      <c r="AA5836" s="229" t="str">
        <f t="shared" si="43"/>
        <v>INSERT INTO UPK_IKOU.upk_k40.m_k60_buhin_no (data_id, buhin_no, created_date, created_tantou_id) VALUES (1807, '75658/9 6RA0A', GETDATE(), 999);</v>
      </c>
    </row>
    <row r="5837" spans="26:27">
      <c r="Z5837">
        <v>518</v>
      </c>
      <c r="AA5837" s="229" t="str">
        <f t="shared" si="43"/>
        <v>INSERT INTO UPK_IKOU.upk_k40.m_k60_buhin_no (data_id, buhin_no, created_date, created_tantou_id) VALUES (1808, '75662/3 6RA0A', GETDATE(), 999);</v>
      </c>
    </row>
    <row r="5838" spans="26:27">
      <c r="Z5838">
        <v>519</v>
      </c>
      <c r="AA5838" s="229" t="str">
        <f t="shared" si="43"/>
        <v>INSERT INTO UPK_IKOU.upk_k40.m_k60_buhin_no (data_id, buhin_no, created_date, created_tantou_id) VALUES (1809, '5220A T9200/T9100', GETDATE(), 999);</v>
      </c>
    </row>
    <row r="5839" spans="26:27">
      <c r="Z5839">
        <v>520</v>
      </c>
      <c r="AA5839" s="229" t="str">
        <f t="shared" si="43"/>
        <v>INSERT INTO UPK_IKOU.upk_k40.m_k60_buhin_no (data_id, buhin_no, created_date, created_tantou_id) VALUES (1810, '75934/5 6RA0A', GETDATE(), 999);</v>
      </c>
    </row>
    <row r="5840" spans="26:27">
      <c r="Z5840">
        <v>521</v>
      </c>
      <c r="AA5840" s="229" t="str">
        <f t="shared" si="43"/>
        <v>INSERT INTO UPK_IKOU.upk_k40.m_k60_buhin_no (data_id, buhin_no, created_date, created_tantou_id) VALUES (1811, '75942/3 6RA0A', GETDATE(), 999);</v>
      </c>
    </row>
    <row r="5841" spans="26:27">
      <c r="Z5841">
        <v>522</v>
      </c>
      <c r="AA5841" s="229" t="str">
        <f t="shared" si="43"/>
        <v>INSERT INTO UPK_IKOU.upk_k40.m_k60_buhin_no (data_id, buhin_no, created_date, created_tantou_id) VALUES (1812, '5220A M9200/M9100', GETDATE(), 999);</v>
      </c>
    </row>
    <row r="5842" spans="26:27">
      <c r="Z5842">
        <v>523</v>
      </c>
      <c r="AA5842" s="229" t="str">
        <f t="shared" si="43"/>
        <v>INSERT INTO UPK_IKOU.upk_k40.m_k60_buhin_no (data_id, buhin_no, created_date, created_tantou_id) VALUES (1813, '76464/5 6RA0A', GETDATE(), 999);</v>
      </c>
    </row>
    <row r="5843" spans="26:27">
      <c r="Z5843">
        <v>524</v>
      </c>
      <c r="AA5843" s="229" t="str">
        <f t="shared" si="43"/>
        <v>INSERT INTO UPK_IKOU.upk_k40.m_k60_buhin_no (data_id, buhin_no, created_date, created_tantou_id) VALUES (1814, '9450C 04300/04500', GETDATE(), 999);</v>
      </c>
    </row>
    <row r="5844" spans="26:27">
      <c r="Z5844">
        <v>525</v>
      </c>
      <c r="AA5844" s="229" t="str">
        <f t="shared" si="43"/>
        <v>INSERT INTO UPK_IKOU.upk_k40.m_k60_buhin_no (data_id, buhin_no, created_date, created_tantou_id) VALUES (1815, '9450C 04400/04600', GETDATE(), 999);</v>
      </c>
    </row>
    <row r="5845" spans="26:27">
      <c r="Z5845">
        <v>526</v>
      </c>
      <c r="AA5845" s="229" t="str">
        <f t="shared" si="43"/>
        <v>INSERT INTO UPK_IKOU.upk_k40.m_k60_buhin_no (data_id, buhin_no, created_date, created_tantou_id) VALUES (1816, '9450C 04900', GETDATE(), 999);</v>
      </c>
    </row>
    <row r="5846" spans="26:27">
      <c r="Z5846">
        <v>527</v>
      </c>
      <c r="AA5846" s="229" t="str">
        <f t="shared" si="43"/>
        <v>INSERT INTO UPK_IKOU.upk_k40.m_k60_buhin_no (data_id, buhin_no, created_date, created_tantou_id) VALUES (1817, '9450C 05000', GETDATE(), 999);</v>
      </c>
    </row>
    <row r="5847" spans="26:27">
      <c r="Z5847">
        <v>528</v>
      </c>
      <c r="AA5847" s="229" t="str">
        <f t="shared" si="43"/>
        <v>INSERT INTO UPK_IKOU.upk_k40.m_k60_buhin_no (data_id, buhin_no, created_date, created_tantou_id) VALUES (1818, '17420 11G09', GETDATE(), 999);</v>
      </c>
    </row>
    <row r="5848" spans="26:27">
      <c r="Z5848">
        <v>529</v>
      </c>
      <c r="AA5848" s="229" t="str">
        <f t="shared" si="43"/>
        <v>INSERT INTO UPK_IKOU.upk_k40.m_k60_buhin_no (data_id, buhin_no, created_date, created_tantou_id) VALUES (1819, '93742 01G00', GETDATE(), 999);</v>
      </c>
    </row>
    <row r="5849" spans="26:27">
      <c r="Z5849">
        <v>530</v>
      </c>
      <c r="AA5849" s="229" t="str">
        <f t="shared" si="43"/>
        <v>INSERT INTO UPK_IKOU.upk_k40.m_k60_buhin_no (data_id, buhin_no, created_date, created_tantou_id) VALUES (1820, '93752 12G00', GETDATE(), 999);</v>
      </c>
    </row>
    <row r="5850" spans="26:27">
      <c r="Z5850">
        <v>531</v>
      </c>
      <c r="AA5850" s="229" t="str">
        <f t="shared" si="43"/>
        <v>INSERT INTO UPK_IKOU.upk_k40.m_k60_buhin_no (data_id, buhin_no, created_date, created_tantou_id) VALUES (1821, '93772 01G00', GETDATE(), 999);</v>
      </c>
    </row>
    <row r="5851" spans="26:27">
      <c r="Z5851">
        <v>532</v>
      </c>
      <c r="AA5851" s="229" t="str">
        <f t="shared" si="43"/>
        <v>INSERT INTO UPK_IKOU.upk_k40.m_k60_buhin_no (data_id, buhin_no, created_date, created_tantou_id) VALUES (1822, '62532 VG200', GETDATE(), 999);</v>
      </c>
    </row>
    <row r="5852" spans="26:27">
      <c r="Z5852">
        <v>533</v>
      </c>
      <c r="AA5852" s="229" t="str">
        <f t="shared" si="43"/>
        <v>INSERT INTO UPK_IKOU.upk_k40.m_k60_buhin_no (data_id, buhin_no, created_date, created_tantou_id) VALUES (1823, '62532 VE000', GETDATE(), 999);</v>
      </c>
    </row>
    <row r="5853" spans="26:27">
      <c r="Z5853">
        <v>534</v>
      </c>
      <c r="AA5853" s="229" t="str">
        <f t="shared" si="43"/>
        <v>INSERT INTO UPK_IKOU.upk_k40.m_k60_buhin_no (data_id, buhin_no, created_date, created_tantou_id) VALUES (1824, '62532 WL00001', GETDATE(), 999);</v>
      </c>
    </row>
    <row r="5854" spans="26:27">
      <c r="Z5854">
        <v>535</v>
      </c>
      <c r="AA5854" s="229" t="str">
        <f t="shared" si="43"/>
        <v>INSERT INTO UPK_IKOU.upk_k40.m_k60_buhin_no (data_id, buhin_no, created_date, created_tantou_id) VALUES (1825, '62532 0W700-1', GETDATE(), 999);</v>
      </c>
    </row>
    <row r="5855" spans="26:27">
      <c r="Z5855">
        <v>536</v>
      </c>
      <c r="AA5855" s="229" t="str">
        <f t="shared" si="43"/>
        <v>INSERT INTO UPK_IKOU.upk_k40.m_k60_buhin_no (data_id, buhin_no, created_date, created_tantou_id) VALUES (1826, '62532 1W200-1', GETDATE(), 999);</v>
      </c>
    </row>
    <row r="5856" spans="26:27">
      <c r="Z5856">
        <v>537</v>
      </c>
      <c r="AA5856" s="229" t="str">
        <f t="shared" si="43"/>
        <v>INSERT INTO UPK_IKOU.upk_k40.m_k60_buhin_no (data_id, buhin_no, created_date, created_tantou_id) VALUES (1827, '17216 8N001', GETDATE(), 999);</v>
      </c>
    </row>
    <row r="5857" spans="26:27">
      <c r="Z5857">
        <v>538</v>
      </c>
      <c r="AA5857" s="229" t="str">
        <f t="shared" si="43"/>
        <v>INSERT INTO UPK_IKOU.upk_k40.m_k60_buhin_no (data_id, buhin_no, created_date, created_tantou_id) VALUES (1828, '17216 8N00001', GETDATE(), 999);</v>
      </c>
    </row>
    <row r="5858" spans="26:27">
      <c r="Z5858">
        <v>539</v>
      </c>
      <c r="AA5858" s="229" t="str">
        <f t="shared" si="43"/>
        <v>INSERT INTO UPK_IKOU.upk_k40.m_k60_buhin_no (data_id, buhin_no, created_date, created_tantou_id) VALUES (1829, '17216 8N00002', GETDATE(), 999);</v>
      </c>
    </row>
    <row r="5859" spans="26:27">
      <c r="Z5859">
        <v>540</v>
      </c>
      <c r="AA5859" s="229" t="str">
        <f t="shared" si="43"/>
        <v>INSERT INTO UPK_IKOU.upk_k40.m_k60_buhin_no (data_id, buhin_no, created_date, created_tantou_id) VALUES (1830, '73242 4M700', GETDATE(), 999);</v>
      </c>
    </row>
    <row r="5860" spans="26:27">
      <c r="Z5860">
        <v>541</v>
      </c>
      <c r="AA5860" s="229" t="str">
        <f t="shared" si="43"/>
        <v>INSERT INTO UPK_IKOU.upk_k40.m_k60_buhin_no (data_id, buhin_no, created_date, created_tantou_id) VALUES (1831, '73262 4M500', GETDATE(), 999);</v>
      </c>
    </row>
    <row r="5861" spans="26:27">
      <c r="Z5861">
        <v>542</v>
      </c>
      <c r="AA5861" s="229" t="str">
        <f t="shared" si="43"/>
        <v>INSERT INTO UPK_IKOU.upk_k40.m_k60_buhin_no (data_id, buhin_no, created_date, created_tantou_id) VALUES (1832, '62533 4M41001', GETDATE(), 999);</v>
      </c>
    </row>
    <row r="5862" spans="26:27">
      <c r="Z5862">
        <v>543</v>
      </c>
      <c r="AA5862" s="229" t="str">
        <f t="shared" si="43"/>
        <v>INSERT INTO UPK_IKOU.upk_k40.m_k60_buhin_no (data_id, buhin_no, created_date, created_tantou_id) VALUES (1833, '764B0/1 4M400', GETDATE(), 999);</v>
      </c>
    </row>
    <row r="5863" spans="26:27">
      <c r="Z5863">
        <v>544</v>
      </c>
      <c r="AA5863" s="229" t="str">
        <f t="shared" si="43"/>
        <v>INSERT INTO UPK_IKOU.upk_k40.m_k60_buhin_no (data_id, buhin_no, created_date, created_tantou_id) VALUES (1834, '76546/7 4M400', GETDATE(), 999);</v>
      </c>
    </row>
    <row r="5864" spans="26:27">
      <c r="Z5864">
        <v>545</v>
      </c>
      <c r="AA5864" s="229" t="str">
        <f t="shared" si="43"/>
        <v>INSERT INTO UPK_IKOU.upk_k40.m_k60_buhin_no (data_id, buhin_no, created_date, created_tantou_id) VALUES (1835, '76316/7 4M400', GETDATE(), 999);</v>
      </c>
    </row>
    <row r="5865" spans="26:27">
      <c r="Z5865">
        <v>546</v>
      </c>
      <c r="AA5865" s="229" t="str">
        <f t="shared" si="43"/>
        <v>INSERT INTO UPK_IKOU.upk_k40.m_k60_buhin_no (data_id, buhin_no, created_date, created_tantou_id) VALUES (1836, '62512 3VA3A', GETDATE(), 999);</v>
      </c>
    </row>
    <row r="5866" spans="26:27">
      <c r="Z5866">
        <v>547</v>
      </c>
      <c r="AA5866" s="229" t="str">
        <f t="shared" si="43"/>
        <v>INSERT INTO UPK_IKOU.upk_k40.m_k60_buhin_no (data_id, buhin_no, created_date, created_tantou_id) VALUES (1837, '62512 5WK0A', GETDATE(), 999);</v>
      </c>
    </row>
    <row r="5867" spans="26:27">
      <c r="Z5867">
        <v>548</v>
      </c>
      <c r="AA5867" s="229" t="str">
        <f t="shared" si="43"/>
        <v>INSERT INTO UPK_IKOU.upk_k40.m_k60_buhin_no (data_id, buhin_no, created_date, created_tantou_id) VALUES (1838, '66355 JN20A', GETDATE(), 999);</v>
      </c>
    </row>
    <row r="5868" spans="26:27">
      <c r="Z5868">
        <v>549</v>
      </c>
      <c r="AA5868" s="229" t="str">
        <f t="shared" si="43"/>
        <v>INSERT INTO UPK_IKOU.upk_k40.m_k60_buhin_no (data_id, buhin_no, created_date, created_tantou_id) VALUES (1839, '751T7 6FK0C', GETDATE(), 999);</v>
      </c>
    </row>
    <row r="5869" spans="26:27">
      <c r="Z5869">
        <v>550</v>
      </c>
      <c r="AA5869" s="229" t="str">
        <f t="shared" si="43"/>
        <v>INSERT INTO UPK_IKOU.upk_k40.m_k60_buhin_no (data_id, buhin_no, created_date, created_tantou_id) VALUES (1840, '62541 4CB0A', GETDATE(), 999);</v>
      </c>
    </row>
    <row r="5870" spans="26:27">
      <c r="Z5870">
        <v>551</v>
      </c>
      <c r="AA5870" s="229" t="str">
        <f t="shared" si="43"/>
        <v>INSERT INTO UPK_IKOU.upk_k40.m_k60_buhin_no (data_id, buhin_no, created_date, created_tantou_id) VALUES (1841, '74539 3XA0A', GETDATE(), 999);</v>
      </c>
    </row>
    <row r="5871" spans="26:27">
      <c r="Z5871">
        <v>552</v>
      </c>
      <c r="AA5871" s="229" t="str">
        <f t="shared" si="43"/>
        <v>INSERT INTO UPK_IKOU.upk_k40.m_k60_buhin_no (data_id, buhin_no, created_date, created_tantou_id) VALUES (1842, '75495 5YJ2A', GETDATE(), 999);</v>
      </c>
    </row>
    <row r="5872" spans="26:27">
      <c r="Z5872">
        <v>553</v>
      </c>
      <c r="AA5872" s="229" t="str">
        <f t="shared" si="43"/>
        <v>INSERT INTO UPK_IKOU.upk_k40.m_k60_buhin_no (data_id, buhin_no, created_date, created_tantou_id) VALUES (1843, '75672/3 3XA1A', GETDATE(), 999);</v>
      </c>
    </row>
    <row r="5873" spans="26:27">
      <c r="Z5873">
        <v>554</v>
      </c>
      <c r="AA5873" s="229" t="str">
        <f t="shared" si="43"/>
        <v>INSERT INTO UPK_IKOU.upk_k40.m_k60_buhin_no (data_id, buhin_no, created_date, created_tantou_id) VALUES (1844, '77536 3XA0A', GETDATE(), 999);</v>
      </c>
    </row>
    <row r="5874" spans="26:27">
      <c r="Z5874">
        <v>555</v>
      </c>
      <c r="AA5874" s="229" t="str">
        <f t="shared" si="43"/>
        <v>INSERT INTO UPK_IKOU.upk_k40.m_k60_buhin_no (data_id, buhin_no, created_date, created_tantou_id) VALUES (1845, '77537 3XA0A', GETDATE(), 999);</v>
      </c>
    </row>
    <row r="5875" spans="26:27">
      <c r="Z5875">
        <v>556</v>
      </c>
      <c r="AA5875" s="229" t="str">
        <f t="shared" si="43"/>
        <v>INSERT INTO UPK_IKOU.upk_k40.m_k60_buhin_no (data_id, buhin_no, created_date, created_tantou_id) VALUES (1846, '73234/5 3VA0A', GETDATE(), 999);</v>
      </c>
    </row>
    <row r="5876" spans="26:27">
      <c r="Z5876">
        <v>557</v>
      </c>
      <c r="AA5876" s="229" t="str">
        <f t="shared" si="43"/>
        <v>INSERT INTO UPK_IKOU.upk_k40.m_k60_buhin_no (data_id, buhin_no, created_date, created_tantou_id) VALUES (1847, '76320/1 3VA0B', GETDATE(), 999);</v>
      </c>
    </row>
    <row r="5877" spans="26:27">
      <c r="Z5877">
        <v>558</v>
      </c>
      <c r="AA5877" s="229" t="str">
        <f t="shared" si="43"/>
        <v>INSERT INTO UPK_IKOU.upk_k40.m_k60_buhin_no (data_id, buhin_no, created_date, created_tantou_id) VALUES (1848, '76486 3VA0B', GETDATE(), 999);</v>
      </c>
    </row>
    <row r="5878" spans="26:27">
      <c r="Z5878">
        <v>559</v>
      </c>
      <c r="AA5878" s="229" t="str">
        <f t="shared" si="43"/>
        <v>INSERT INTO UPK_IKOU.upk_k40.m_k60_buhin_no (data_id, buhin_no, created_date, created_tantou_id) VALUES (1849, '764B0 3VA0A', GETDATE(), 999);</v>
      </c>
    </row>
    <row r="5879" spans="26:27">
      <c r="Z5879">
        <v>560</v>
      </c>
      <c r="AA5879" s="229" t="str">
        <f t="shared" si="43"/>
        <v>INSERT INTO UPK_IKOU.upk_k40.m_k60_buhin_no (data_id, buhin_no, created_date, created_tantou_id) VALUES (1850, '62522/3 3VA0A', GETDATE(), 999);</v>
      </c>
    </row>
    <row r="5880" spans="26:27">
      <c r="Z5880">
        <v>561</v>
      </c>
      <c r="AA5880" s="229" t="str">
        <f t="shared" si="43"/>
        <v>INSERT INTO UPK_IKOU.upk_k40.m_k60_buhin_no (data_id, buhin_no, created_date, created_tantou_id) VALUES (1851, '751F2/3 3VA0A', GETDATE(), 999);</v>
      </c>
    </row>
    <row r="5881" spans="26:27">
      <c r="Z5881">
        <v>562</v>
      </c>
      <c r="AA5881" s="229" t="str">
        <f t="shared" si="43"/>
        <v>INSERT INTO UPK_IKOU.upk_k40.m_k60_buhin_no (data_id, buhin_no, created_date, created_tantou_id) VALUES (1852, '751F6/7 3VA0A', GETDATE(), 999);</v>
      </c>
    </row>
    <row r="5882" spans="26:27">
      <c r="Z5882">
        <v>563</v>
      </c>
      <c r="AA5882" s="229" t="str">
        <f t="shared" si="43"/>
        <v>INSERT INTO UPK_IKOU.upk_k40.m_k60_buhin_no (data_id, buhin_no, created_date, created_tantou_id) VALUES (1853, '75628 3VA0A', GETDATE(), 999);</v>
      </c>
    </row>
    <row r="5883" spans="26:27">
      <c r="Z5883">
        <v>564</v>
      </c>
      <c r="AA5883" s="229" t="str">
        <f t="shared" si="43"/>
        <v>INSERT INTO UPK_IKOU.upk_k40.m_k60_buhin_no (data_id, buhin_no, created_date, created_tantou_id) VALUES (1854, '451671/2-1006P', GETDATE(), 999);</v>
      </c>
    </row>
    <row r="5884" spans="26:27">
      <c r="Z5884">
        <v>565</v>
      </c>
      <c r="AA5884" s="229" t="str">
        <f t="shared" si="43"/>
        <v>INSERT INTO UPK_IKOU.upk_k40.m_k60_buhin_no (data_id, buhin_no, created_date, created_tantou_id) VALUES (1855, '451673/4-1006P', GETDATE(), 999);</v>
      </c>
    </row>
    <row r="5885" spans="26:27">
      <c r="Z5885">
        <v>566</v>
      </c>
      <c r="AA5885" s="229" t="str">
        <f t="shared" si="43"/>
        <v>INSERT INTO UPK_IKOU.upk_k40.m_k60_buhin_no (data_id, buhin_no, created_date, created_tantou_id) VALUES (1856, '451671/2-1011P', GETDATE(), 999);</v>
      </c>
    </row>
    <row r="5886" spans="26:27">
      <c r="Z5886">
        <v>567</v>
      </c>
      <c r="AA5886" s="229" t="str">
        <f t="shared" si="43"/>
        <v>INSERT INTO UPK_IKOU.upk_k40.m_k60_buhin_no (data_id, buhin_no, created_date, created_tantou_id) VALUES (1857, '451673/4-1011P', GETDATE(), 999);</v>
      </c>
    </row>
    <row r="5887" spans="26:27">
      <c r="Z5887">
        <v>568</v>
      </c>
      <c r="AA5887" s="229" t="str">
        <f t="shared" si="43"/>
        <v>INSERT INTO UPK_IKOU.upk_k40.m_k60_buhin_no (data_id, buhin_no, created_date, created_tantou_id) VALUES (1858, '451633/4-1017P/1016P', GETDATE(), 999);</v>
      </c>
    </row>
    <row r="5888" spans="26:27">
      <c r="Z5888">
        <v>569</v>
      </c>
      <c r="AA5888" s="229" t="str">
        <f t="shared" si="43"/>
        <v>INSERT INTO UPK_IKOU.upk_k40.m_k60_buhin_no (data_id, buhin_no, created_date, created_tantou_id) VALUES (1859, '451151-1026P', GETDATE(), 999);</v>
      </c>
    </row>
    <row r="5889" spans="26:27">
      <c r="Z5889">
        <v>570</v>
      </c>
      <c r="AA5889" s="229" t="str">
        <f t="shared" si="43"/>
        <v>INSERT INTO UPK_IKOU.upk_k40.m_k60_buhin_no (data_id, buhin_no, created_date, created_tantou_id) VALUES (1860, '451152-1025P', GETDATE(), 999);</v>
      </c>
    </row>
    <row r="5890" spans="26:27">
      <c r="Z5890">
        <v>571</v>
      </c>
      <c r="AA5890" s="229" t="str">
        <f t="shared" si="43"/>
        <v>INSERT INTO UPK_IKOU.upk_k40.m_k60_buhin_no (data_id, buhin_no, created_date, created_tantou_id) VALUES (1861, '451155-1020P', GETDATE(), 999);</v>
      </c>
    </row>
    <row r="5891" spans="26:27">
      <c r="Z5891">
        <v>572</v>
      </c>
      <c r="AA5891" s="229" t="str">
        <f t="shared" si="43"/>
        <v>INSERT INTO UPK_IKOU.upk_k40.m_k60_buhin_no (data_id, buhin_no, created_date, created_tantou_id) VALUES (1862, '451156-1020P', GETDATE(), 999);</v>
      </c>
    </row>
    <row r="5892" spans="26:27">
      <c r="Z5892">
        <v>573</v>
      </c>
      <c r="AA5892" s="229" t="str">
        <f t="shared" si="43"/>
        <v>INSERT INTO UPK_IKOU.upk_k40.m_k60_buhin_no (data_id, buhin_no, created_date, created_tantou_id) VALUES (1863, '451671/2-1026P/1025', GETDATE(), 999);</v>
      </c>
    </row>
    <row r="5893" spans="26:27">
      <c r="Z5893">
        <v>574</v>
      </c>
      <c r="AA5893" s="229" t="str">
        <f t="shared" si="43"/>
        <v>INSERT INTO UPK_IKOU.upk_k40.m_k60_buhin_no (data_id, buhin_no, created_date, created_tantou_id) VALUES (1864, '451673/4-1053P', GETDATE(), 999);</v>
      </c>
    </row>
    <row r="5894" spans="26:27">
      <c r="Z5894">
        <v>575</v>
      </c>
      <c r="AA5894" s="229" t="str">
        <f t="shared" si="43"/>
        <v>INSERT INTO UPK_IKOU.upk_k40.m_k60_buhin_no (data_id, buhin_no, created_date, created_tantou_id) VALUES (1865, '73242 5TA0A', GETDATE(), 999);</v>
      </c>
    </row>
    <row r="5895" spans="26:27">
      <c r="Z5895">
        <v>576</v>
      </c>
      <c r="AA5895" s="229" t="str">
        <f t="shared" si="43"/>
        <v>INSERT INTO UPK_IKOU.upk_k40.m_k60_buhin_no (data_id, buhin_no, created_date, created_tantou_id) VALUES (1866, '73262 5TA0A', GETDATE(), 999);</v>
      </c>
    </row>
    <row r="5896" spans="26:27">
      <c r="Z5896">
        <v>577</v>
      </c>
      <c r="AA5896" s="229" t="str">
        <f t="shared" ref="AA5896:AA5959" si="44">$Y$5318&amp;AA4605&amp;", '"&amp;TRIM(AB4605)&amp;"', GETDATE(), 999);"</f>
        <v>INSERT INTO UPK_IKOU.upk_k40.m_k60_buhin_no (data_id, buhin_no, created_date, created_tantou_id) VALUES (1867, '73272 5TA0A', GETDATE(), 999);</v>
      </c>
    </row>
    <row r="5897" spans="26:27">
      <c r="Z5897">
        <v>578</v>
      </c>
      <c r="AA5897" s="229" t="str">
        <f t="shared" si="44"/>
        <v>INSERT INTO UPK_IKOU.upk_k40.m_k60_buhin_no (data_id, buhin_no, created_date, created_tantou_id) VALUES (1868, '74568 5TA0A', GETDATE(), 999);</v>
      </c>
    </row>
    <row r="5898" spans="26:27">
      <c r="Z5898">
        <v>579</v>
      </c>
      <c r="AA5898" s="229" t="str">
        <f t="shared" si="44"/>
        <v>INSERT INTO UPK_IKOU.upk_k40.m_k60_buhin_no (data_id, buhin_no, created_date, created_tantou_id) VALUES (1869, '75182 5TA0A', GETDATE(), 999);</v>
      </c>
    </row>
    <row r="5899" spans="26:27">
      <c r="Z5899">
        <v>580</v>
      </c>
      <c r="AA5899" s="229" t="str">
        <f t="shared" si="44"/>
        <v>INSERT INTO UPK_IKOU.upk_k40.m_k60_buhin_no (data_id, buhin_no, created_date, created_tantou_id) VALUES (1870, '80162 5TA0A', GETDATE(), 999);</v>
      </c>
    </row>
    <row r="5900" spans="26:27">
      <c r="Z5900">
        <v>581</v>
      </c>
      <c r="AA5900" s="229" t="str">
        <f t="shared" si="44"/>
        <v>INSERT INTO UPK_IKOU.upk_k40.m_k60_buhin_no (data_id, buhin_no, created_date, created_tantou_id) VALUES (1871, '80163 5TA0A', GETDATE(), 999);</v>
      </c>
    </row>
    <row r="5901" spans="26:27">
      <c r="Z5901">
        <v>582</v>
      </c>
      <c r="AA5901" s="229" t="str">
        <f t="shared" si="44"/>
        <v>INSERT INTO UPK_IKOU.upk_k40.m_k60_buhin_no (data_id, buhin_no, created_date, created_tantou_id) VALUES (1872, '80162 5TA1A', GETDATE(), 999);</v>
      </c>
    </row>
    <row r="5902" spans="26:27">
      <c r="Z5902">
        <v>583</v>
      </c>
      <c r="AA5902" s="229" t="str">
        <f t="shared" si="44"/>
        <v>INSERT INTO UPK_IKOU.upk_k40.m_k60_buhin_no (data_id, buhin_no, created_date, created_tantou_id) VALUES (1873, '80163 5TA1A', GETDATE(), 999);</v>
      </c>
    </row>
    <row r="5903" spans="26:27">
      <c r="Z5903">
        <v>584</v>
      </c>
      <c r="AA5903" s="229" t="str">
        <f t="shared" si="44"/>
        <v>INSERT INTO UPK_IKOU.upk_k40.m_k60_buhin_no (data_id, buhin_no, created_date, created_tantou_id) VALUES (1874, '82154 5TA0A', GETDATE(), 999);</v>
      </c>
    </row>
    <row r="5904" spans="26:27">
      <c r="Z5904">
        <v>585</v>
      </c>
      <c r="AA5904" s="229" t="str">
        <f t="shared" si="44"/>
        <v>INSERT INTO UPK_IKOU.upk_k40.m_k60_buhin_no (data_id, buhin_no, created_date, created_tantou_id) VALUES (1875, '82155 5TA0A', GETDATE(), 999);</v>
      </c>
    </row>
    <row r="5905" spans="26:27">
      <c r="Z5905">
        <v>586</v>
      </c>
      <c r="AA5905" s="229" t="str">
        <f t="shared" si="44"/>
        <v>INSERT INTO UPK_IKOU.upk_k40.m_k60_buhin_no (data_id, buhin_no, created_date, created_tantou_id) VALUES (1876, '82155 5TA1A', GETDATE(), 999);</v>
      </c>
    </row>
    <row r="5906" spans="26:27">
      <c r="Z5906">
        <v>587</v>
      </c>
      <c r="AA5906" s="229" t="str">
        <f t="shared" si="44"/>
        <v>INSERT INTO UPK_IKOU.upk_k40.m_k60_buhin_no (data_id, buhin_no, created_date, created_tantou_id) VALUES (1877, '62541 6MA0A', GETDATE(), 999);</v>
      </c>
    </row>
    <row r="5907" spans="26:27">
      <c r="Z5907">
        <v>588</v>
      </c>
      <c r="AA5907" s="229" t="str">
        <f t="shared" si="44"/>
        <v>INSERT INTO UPK_IKOU.upk_k40.m_k60_buhin_no (data_id, buhin_no, created_date, created_tantou_id) VALUES (1878, '62590 6MA0A', GETDATE(), 999);</v>
      </c>
    </row>
    <row r="5908" spans="26:27">
      <c r="Z5908">
        <v>589</v>
      </c>
      <c r="AA5908" s="229" t="str">
        <f t="shared" si="44"/>
        <v>INSERT INTO UPK_IKOU.upk_k40.m_k60_buhin_no (data_id, buhin_no, created_date, created_tantou_id) VALUES (1879, '767C2/3 6MA0A', GETDATE(), 999);</v>
      </c>
    </row>
    <row r="5909" spans="26:27">
      <c r="Z5909">
        <v>590</v>
      </c>
      <c r="AA5909" s="229" t="str">
        <f t="shared" si="44"/>
        <v>INSERT INTO UPK_IKOU.upk_k40.m_k60_buhin_no (data_id, buhin_no, created_date, created_tantou_id) VALUES (1880, '756B4/5 5TL0A', GETDATE(), 999);</v>
      </c>
    </row>
    <row r="5910" spans="26:27">
      <c r="Z5910">
        <v>591</v>
      </c>
      <c r="AA5910" s="229" t="str">
        <f t="shared" si="44"/>
        <v>INSERT INTO UPK_IKOU.upk_k40.m_k60_buhin_no (data_id, buhin_no, created_date, created_tantou_id) VALUES (1881, '73211 3XA0A', GETDATE(), 999);</v>
      </c>
    </row>
    <row r="5911" spans="26:27">
      <c r="Z5911">
        <v>592</v>
      </c>
      <c r="AA5911" s="229" t="str">
        <f t="shared" si="44"/>
        <v>INSERT INTO UPK_IKOU.upk_k40.m_k60_buhin_no (data_id, buhin_no, created_date, created_tantou_id) VALUES (1882, '9450B 99000/98900', GETDATE(), 999);</v>
      </c>
    </row>
    <row r="5912" spans="26:27">
      <c r="Z5912">
        <v>593</v>
      </c>
      <c r="AA5912" s="229" t="str">
        <f t="shared" si="44"/>
        <v>INSERT INTO UPK_IKOU.upk_k40.m_k60_buhin_no (data_id, buhin_no, created_date, created_tantou_id) VALUES (1883, '9450C 03300/02700', GETDATE(), 999);</v>
      </c>
    </row>
    <row r="5913" spans="26:27">
      <c r="Z5913">
        <v>594</v>
      </c>
      <c r="AA5913" s="229" t="str">
        <f t="shared" si="44"/>
        <v>INSERT INTO UPK_IKOU.upk_k40.m_k60_buhin_no (data_id, buhin_no, created_date, created_tantou_id) VALUES (1884, '9450C 03400/02800', GETDATE(), 999);</v>
      </c>
    </row>
    <row r="5914" spans="26:27">
      <c r="Z5914">
        <v>595</v>
      </c>
      <c r="AA5914" s="229" t="str">
        <f t="shared" si="44"/>
        <v>INSERT INTO UPK_IKOU.upk_k40.m_k60_buhin_no (data_id, buhin_no, created_date, created_tantou_id) VALUES (1885, '9450C 02900', GETDATE(), 999);</v>
      </c>
    </row>
    <row r="5915" spans="26:27">
      <c r="Z5915">
        <v>596</v>
      </c>
      <c r="AA5915" s="229" t="str">
        <f t="shared" si="44"/>
        <v>INSERT INTO UPK_IKOU.upk_k40.m_k60_buhin_no (data_id, buhin_no, created_date, created_tantou_id) VALUES (1886, '9450C 03000', GETDATE(), 999);</v>
      </c>
    </row>
    <row r="5916" spans="26:27">
      <c r="Z5916">
        <v>597</v>
      </c>
      <c r="AA5916" s="229" t="str">
        <f t="shared" si="44"/>
        <v>INSERT INTO UPK_IKOU.upk_k40.m_k60_buhin_no (data_id, buhin_no, created_date, created_tantou_id) VALUES (1887, '751N8/9 6RA0ABL', GETDATE(), 999);</v>
      </c>
    </row>
    <row r="5917" spans="26:27">
      <c r="Z5917">
        <v>598</v>
      </c>
      <c r="AA5917" s="229" t="str">
        <f t="shared" si="44"/>
        <v>INSERT INTO UPK_IKOU.upk_k40.m_k60_buhin_no (data_id, buhin_no, created_date, created_tantou_id) VALUES (1888, '67413 6RA0ABL', GETDATE(), 999);</v>
      </c>
    </row>
    <row r="5918" spans="26:27">
      <c r="Z5918">
        <v>599</v>
      </c>
      <c r="AA5918" s="229" t="str">
        <f t="shared" si="44"/>
        <v>INSERT INTO UPK_IKOU.upk_k40.m_k60_buhin_no (data_id, buhin_no, created_date, created_tantou_id) VALUES (1889, '75512 6RA0ABL', GETDATE(), 999);</v>
      </c>
    </row>
    <row r="5919" spans="26:27">
      <c r="Z5919">
        <v>600</v>
      </c>
      <c r="AA5919" s="229" t="str">
        <f t="shared" si="44"/>
        <v>INSERT INTO UPK_IKOU.upk_k40.m_k60_buhin_no (data_id, buhin_no, created_date, created_tantou_id) VALUES (1890, '75513 6RA0ABL', GETDATE(), 999);</v>
      </c>
    </row>
    <row r="5920" spans="26:27">
      <c r="Z5920">
        <v>601</v>
      </c>
      <c r="AA5920" s="229" t="str">
        <f t="shared" si="44"/>
        <v>INSERT INTO UPK_IKOU.upk_k40.m_k60_buhin_no (data_id, buhin_no, created_date, created_tantou_id) VALUES (1891, '75174/5 6RA0ABL', GETDATE(), 999);</v>
      </c>
    </row>
    <row r="5921" spans="26:27">
      <c r="Z5921">
        <v>602</v>
      </c>
      <c r="AA5921" s="229" t="str">
        <f t="shared" si="44"/>
        <v>INSERT INTO UPK_IKOU.upk_k40.m_k60_buhin_no (data_id, buhin_no, created_date, created_tantou_id) VALUES (1892, '5253C F0200/0100BL', GETDATE(), 999);</v>
      </c>
    </row>
    <row r="5922" spans="26:27">
      <c r="Z5922">
        <v>603</v>
      </c>
      <c r="AA5922" s="229" t="str">
        <f t="shared" si="44"/>
        <v>INSERT INTO UPK_IKOU.upk_k40.m_k60_buhin_no (data_id, buhin_no, created_date, created_tantou_id) VALUES (1893, '75174/5 6RL0ABL', GETDATE(), 999);</v>
      </c>
    </row>
    <row r="5923" spans="26:27">
      <c r="Z5923">
        <v>604</v>
      </c>
      <c r="AA5923" s="229" t="str">
        <f t="shared" si="44"/>
        <v>INSERT INTO UPK_IKOU.upk_k40.m_k60_buhin_no (data_id, buhin_no, created_date, created_tantou_id) VALUES (1894, '75426 6RL1ABL', GETDATE(), 999);</v>
      </c>
    </row>
    <row r="5924" spans="26:27">
      <c r="Z5924">
        <v>605</v>
      </c>
      <c r="AA5924" s="229" t="str">
        <f t="shared" si="44"/>
        <v>INSERT INTO UPK_IKOU.upk_k40.m_k60_buhin_no (data_id, buhin_no, created_date, created_tantou_id) VALUES (1895, '75426 6RL1BBL', GETDATE(), 999);</v>
      </c>
    </row>
    <row r="5925" spans="26:27">
      <c r="Z5925">
        <v>606</v>
      </c>
      <c r="AA5925" s="229" t="str">
        <f t="shared" si="44"/>
        <v>INSERT INTO UPK_IKOU.upk_k40.m_k60_buhin_no (data_id, buhin_no, created_date, created_tantou_id) VALUES (1896, '75466 6RL1ABL', GETDATE(), 999);</v>
      </c>
    </row>
    <row r="5926" spans="26:27">
      <c r="Z5926">
        <v>607</v>
      </c>
      <c r="AA5926" s="229" t="str">
        <f t="shared" si="44"/>
        <v>INSERT INTO UPK_IKOU.upk_k40.m_k60_buhin_no (data_id, buhin_no, created_date, created_tantou_id) VALUES (1897, '75466 6RL1BBL', GETDATE(), 999);</v>
      </c>
    </row>
    <row r="5927" spans="26:27">
      <c r="Z5927">
        <v>608</v>
      </c>
      <c r="AA5927" s="229" t="str">
        <f t="shared" si="44"/>
        <v>INSERT INTO UPK_IKOU.upk_k40.m_k60_buhin_no (data_id, buhin_no, created_date, created_tantou_id) VALUES (1898, '76532/3 4CC0AT1', GETDATE(), 999);</v>
      </c>
    </row>
    <row r="5928" spans="26:27">
      <c r="Z5928">
        <v>609</v>
      </c>
      <c r="AA5928" s="229" t="str">
        <f t="shared" si="44"/>
        <v>INSERT INTO UPK_IKOU.upk_k40.m_k60_buhin_no (data_id, buhin_no, created_date, created_tantou_id) VALUES (1899, '76532/3 4CC0AT2', GETDATE(), 999);</v>
      </c>
    </row>
    <row r="5929" spans="26:27">
      <c r="Z5929">
        <v>610</v>
      </c>
      <c r="AA5929" s="229" t="str">
        <f t="shared" si="44"/>
        <v>INSERT INTO UPK_IKOU.upk_k40.m_k60_buhin_no (data_id, buhin_no, created_date, created_tantou_id) VALUES (1900, '76572 4CC0AT1', GETDATE(), 999);</v>
      </c>
    </row>
    <row r="5930" spans="26:27">
      <c r="Z5930">
        <v>611</v>
      </c>
      <c r="AA5930" s="229" t="str">
        <f t="shared" si="44"/>
        <v>INSERT INTO UPK_IKOU.upk_k40.m_k60_buhin_no (data_id, buhin_no, created_date, created_tantou_id) VALUES (1901, '76573 4CC0AT1', GETDATE(), 999);</v>
      </c>
    </row>
    <row r="5931" spans="26:27">
      <c r="Z5931">
        <v>612</v>
      </c>
      <c r="AA5931" s="229" t="str">
        <f t="shared" si="44"/>
        <v>INSERT INTO UPK_IKOU.upk_k40.m_k60_buhin_no (data_id, buhin_no, created_date, created_tantou_id) VALUES (1902, '76572/3 4CC0AT2', GETDATE(), 999);</v>
      </c>
    </row>
    <row r="5932" spans="26:27">
      <c r="Z5932">
        <v>613</v>
      </c>
      <c r="AA5932" s="229" t="str">
        <f t="shared" si="44"/>
        <v>INSERT INTO UPK_IKOU.upk_k40.m_k60_buhin_no (data_id, buhin_no, created_date, created_tantou_id) VALUES (1903, '75112/3 JG00A01', GETDATE(), 999);</v>
      </c>
    </row>
    <row r="5933" spans="26:27">
      <c r="Z5933">
        <v>614</v>
      </c>
      <c r="AA5933" s="229" t="str">
        <f t="shared" si="44"/>
        <v>INSERT INTO UPK_IKOU.upk_k40.m_k60_buhin_no (data_id, buhin_no, created_date, created_tantou_id) VALUES (1904, '75112 JG00A02', GETDATE(), 999);</v>
      </c>
    </row>
    <row r="5934" spans="26:27">
      <c r="Z5934">
        <v>615</v>
      </c>
      <c r="AA5934" s="229" t="str">
        <f t="shared" si="44"/>
        <v>INSERT INTO UPK_IKOU.upk_k40.m_k60_buhin_no (data_id, buhin_no, created_date, created_tantou_id) VALUES (1905, '75113 JG00A02', GETDATE(), 999);</v>
      </c>
    </row>
    <row r="5935" spans="26:27">
      <c r="Z5935">
        <v>616</v>
      </c>
      <c r="AA5935" s="229" t="str">
        <f t="shared" si="44"/>
        <v>INSERT INTO UPK_IKOU.upk_k40.m_k60_buhin_no (data_id, buhin_no, created_date, created_tantou_id) VALUES (1906, '75134 JG00A02', GETDATE(), 999);</v>
      </c>
    </row>
    <row r="5936" spans="26:27">
      <c r="Z5936">
        <v>617</v>
      </c>
      <c r="AA5936" s="229" t="str">
        <f t="shared" si="44"/>
        <v>INSERT INTO UPK_IKOU.upk_k40.m_k60_buhin_no (data_id, buhin_no, created_date, created_tantou_id) VALUES (1907, '75135 JG00A02', GETDATE(), 999);</v>
      </c>
    </row>
    <row r="5937" spans="26:27">
      <c r="Z5937">
        <v>618</v>
      </c>
      <c r="AA5937" s="229" t="str">
        <f t="shared" si="44"/>
        <v>INSERT INTO UPK_IKOU.upk_k40.m_k60_buhin_no (data_id, buhin_no, created_date, created_tantou_id) VALUES (1908, '75134/5 JG40A01', GETDATE(), 999);</v>
      </c>
    </row>
    <row r="5938" spans="26:27">
      <c r="Z5938">
        <v>619</v>
      </c>
      <c r="AA5938" s="229" t="str">
        <f t="shared" si="44"/>
        <v>INSERT INTO UPK_IKOU.upk_k40.m_k60_buhin_no (data_id, buhin_no, created_date, created_tantou_id) VALUES (1909, '76532/3 JM00B01', GETDATE(), 999);</v>
      </c>
    </row>
    <row r="5939" spans="26:27">
      <c r="Z5939">
        <v>620</v>
      </c>
      <c r="AA5939" s="229" t="str">
        <f t="shared" si="44"/>
        <v>INSERT INTO UPK_IKOU.upk_k40.m_k60_buhin_no (data_id, buhin_no, created_date, created_tantou_id) VALUES (1910, '76532/3 JM00B02', GETDATE(), 999);</v>
      </c>
    </row>
    <row r="5940" spans="26:27">
      <c r="Z5940">
        <v>621</v>
      </c>
      <c r="AA5940" s="229" t="str">
        <f t="shared" si="44"/>
        <v>INSERT INTO UPK_IKOU.upk_k40.m_k60_buhin_no (data_id, buhin_no, created_date, created_tantou_id) VALUES (1911, '75112/3 5TA0AT1', GETDATE(), 999);</v>
      </c>
    </row>
    <row r="5941" spans="26:27">
      <c r="Z5941">
        <v>622</v>
      </c>
      <c r="AA5941" s="229" t="str">
        <f t="shared" si="44"/>
        <v>INSERT INTO UPK_IKOU.upk_k40.m_k60_buhin_no (data_id, buhin_no, created_date, created_tantou_id) VALUES (1912, '75112 5TA0AT2', GETDATE(), 999);</v>
      </c>
    </row>
    <row r="5942" spans="26:27">
      <c r="Z5942">
        <v>623</v>
      </c>
      <c r="AA5942" s="229" t="str">
        <f t="shared" si="44"/>
        <v>INSERT INTO UPK_IKOU.upk_k40.m_k60_buhin_no (data_id, buhin_no, created_date, created_tantou_id) VALUES (1913, '75113 5TA0AT2', GETDATE(), 999);</v>
      </c>
    </row>
    <row r="5943" spans="26:27">
      <c r="Z5943">
        <v>624</v>
      </c>
      <c r="AA5943" s="229" t="str">
        <f t="shared" si="44"/>
        <v>INSERT INTO UPK_IKOU.upk_k40.m_k60_buhin_no (data_id, buhin_no, created_date, created_tantou_id) VALUES (1914, '75134/5 5TA0AT1', GETDATE(), 999);</v>
      </c>
    </row>
    <row r="5944" spans="26:27">
      <c r="Z5944">
        <v>625</v>
      </c>
      <c r="AA5944" s="229" t="str">
        <f t="shared" si="44"/>
        <v>INSERT INTO UPK_IKOU.upk_k40.m_k60_buhin_no (data_id, buhin_no, created_date, created_tantou_id) VALUES (1915, '75134 5TA0AT2', GETDATE(), 999);</v>
      </c>
    </row>
    <row r="5945" spans="26:27">
      <c r="Z5945">
        <v>626</v>
      </c>
      <c r="AA5945" s="229" t="str">
        <f t="shared" si="44"/>
        <v>INSERT INTO UPK_IKOU.upk_k40.m_k60_buhin_no (data_id, buhin_no, created_date, created_tantou_id) VALUES (1916, '75135 5TA0AT2', GETDATE(), 999);</v>
      </c>
    </row>
    <row r="5946" spans="26:27">
      <c r="Z5946">
        <v>627</v>
      </c>
      <c r="AA5946" s="229" t="str">
        <f t="shared" si="44"/>
        <v>INSERT INTO UPK_IKOU.upk_k40.m_k60_buhin_no (data_id, buhin_no, created_date, created_tantou_id) VALUES (1917, '75112/3 JN20AT1', GETDATE(), 999);</v>
      </c>
    </row>
    <row r="5947" spans="26:27">
      <c r="Z5947">
        <v>628</v>
      </c>
      <c r="AA5947" s="229" t="str">
        <f t="shared" si="44"/>
        <v>INSERT INTO UPK_IKOU.upk_k40.m_k60_buhin_no (data_id, buhin_no, created_date, created_tantou_id) VALUES (1918, '75112/3 JN20AT2', GETDATE(), 999);</v>
      </c>
    </row>
    <row r="5948" spans="26:27">
      <c r="Z5948">
        <v>629</v>
      </c>
      <c r="AA5948" s="229" t="str">
        <f t="shared" si="44"/>
        <v>INSERT INTO UPK_IKOU.upk_k40.m_k60_buhin_no (data_id, buhin_no, created_date, created_tantou_id) VALUES (1919, '76516 JN20AT1', GETDATE(), 999);</v>
      </c>
    </row>
    <row r="5949" spans="26:27">
      <c r="Z5949">
        <v>630</v>
      </c>
      <c r="AA5949" s="229" t="str">
        <f t="shared" si="44"/>
        <v>INSERT INTO UPK_IKOU.upk_k40.m_k60_buhin_no (data_id, buhin_no, created_date, created_tantou_id) VALUES (1920, '76517 JN20AT1', GETDATE(), 999);</v>
      </c>
    </row>
    <row r="5950" spans="26:27">
      <c r="Z5950">
        <v>631</v>
      </c>
      <c r="AA5950" s="229" t="str">
        <f t="shared" si="44"/>
        <v>INSERT INTO UPK_IKOU.upk_k40.m_k60_buhin_no (data_id, buhin_no, created_date, created_tantou_id) VALUES (1921, '76516/7 JN20AT2', GETDATE(), 999);</v>
      </c>
    </row>
    <row r="5951" spans="26:27">
      <c r="Z5951">
        <v>632</v>
      </c>
      <c r="AA5951" s="229" t="str">
        <f t="shared" si="44"/>
        <v>INSERT INTO UPK_IKOU.upk_k40.m_k60_buhin_no (data_id, buhin_no, created_date, created_tantou_id) VALUES (1922, '75112/3 1JA0AT1', GETDATE(), 999);</v>
      </c>
    </row>
    <row r="5952" spans="26:27">
      <c r="Z5952">
        <v>633</v>
      </c>
      <c r="AA5952" s="229" t="str">
        <f t="shared" si="44"/>
        <v>INSERT INTO UPK_IKOU.upk_k40.m_k60_buhin_no (data_id, buhin_no, created_date, created_tantou_id) VALUES (1923, '75112 1JA0AT2', GETDATE(), 999);</v>
      </c>
    </row>
    <row r="5953" spans="26:27">
      <c r="Z5953">
        <v>634</v>
      </c>
      <c r="AA5953" s="229" t="str">
        <f t="shared" si="44"/>
        <v>INSERT INTO UPK_IKOU.upk_k40.m_k60_buhin_no (data_id, buhin_no, created_date, created_tantou_id) VALUES (1924, '75113 1JA0AT2', GETDATE(), 999);</v>
      </c>
    </row>
    <row r="5954" spans="26:27">
      <c r="Z5954">
        <v>635</v>
      </c>
      <c r="AA5954" s="229" t="str">
        <f t="shared" si="44"/>
        <v>INSERT INTO UPK_IKOU.upk_k40.m_k60_buhin_no (data_id, buhin_no, created_date, created_tantou_id) VALUES (1925, '75134/5 1JA0AT1', GETDATE(), 999);</v>
      </c>
    </row>
    <row r="5955" spans="26:27">
      <c r="Z5955">
        <v>636</v>
      </c>
      <c r="AA5955" s="229" t="str">
        <f t="shared" si="44"/>
        <v>INSERT INTO UPK_IKOU.upk_k40.m_k60_buhin_no (data_id, buhin_no, created_date, created_tantou_id) VALUES (1926, '75134 1JA0AT2', GETDATE(), 999);</v>
      </c>
    </row>
    <row r="5956" spans="26:27">
      <c r="Z5956">
        <v>637</v>
      </c>
      <c r="AA5956" s="229" t="str">
        <f t="shared" si="44"/>
        <v>INSERT INTO UPK_IKOU.upk_k40.m_k60_buhin_no (data_id, buhin_no, created_date, created_tantou_id) VALUES (1927, '75135 1JA0AT2', GETDATE(), 999);</v>
      </c>
    </row>
    <row r="5957" spans="26:27">
      <c r="Z5957">
        <v>638</v>
      </c>
      <c r="AA5957" s="229" t="str">
        <f t="shared" si="44"/>
        <v>INSERT INTO UPK_IKOU.upk_k40.m_k60_buhin_no (data_id, buhin_no, created_date, created_tantou_id) VALUES (1928, '67612 1GR0AT1', GETDATE(), 999);</v>
      </c>
    </row>
    <row r="5958" spans="26:27">
      <c r="Z5958">
        <v>639</v>
      </c>
      <c r="AA5958" s="229" t="str">
        <f t="shared" si="44"/>
        <v>INSERT INTO UPK_IKOU.upk_k40.m_k60_buhin_no (data_id, buhin_no, created_date, created_tantou_id) VALUES (1929, '67612 1GR0AT2', GETDATE(), 999);</v>
      </c>
    </row>
    <row r="5959" spans="26:27">
      <c r="Z5959">
        <v>640</v>
      </c>
      <c r="AA5959" s="229" t="str">
        <f t="shared" si="44"/>
        <v>INSERT INTO UPK_IKOU.upk_k40.m_k60_buhin_no (data_id, buhin_no, created_date, created_tantou_id) VALUES (1930, '67613 1GR0AT1', GETDATE(), 999);</v>
      </c>
    </row>
    <row r="5960" spans="26:27">
      <c r="Z5960">
        <v>641</v>
      </c>
      <c r="AA5960" s="229" t="str">
        <f t="shared" ref="AA5960:AA6023" si="45">$Y$5318&amp;AA4669&amp;", '"&amp;TRIM(AB4669)&amp;"', GETDATE(), 999);"</f>
        <v>INSERT INTO UPK_IKOU.upk_k40.m_k60_buhin_no (data_id, buhin_no, created_date, created_tantou_id) VALUES (1931, '67613 1GR0AT2', GETDATE(), 999);</v>
      </c>
    </row>
    <row r="5961" spans="26:27">
      <c r="Z5961">
        <v>642</v>
      </c>
      <c r="AA5961" s="229" t="str">
        <f t="shared" si="45"/>
        <v>INSERT INTO UPK_IKOU.upk_k40.m_k60_buhin_no (data_id, buhin_no, created_date, created_tantou_id) VALUES (1932, '75127 1GR0AT1', GETDATE(), 999);</v>
      </c>
    </row>
    <row r="5962" spans="26:27">
      <c r="Z5962">
        <v>643</v>
      </c>
      <c r="AA5962" s="229" t="str">
        <f t="shared" si="45"/>
        <v>INSERT INTO UPK_IKOU.upk_k40.m_k60_buhin_no (data_id, buhin_no, created_date, created_tantou_id) VALUES (1933, '75127 1GR0AT2', GETDATE(), 999);</v>
      </c>
    </row>
    <row r="5963" spans="26:27">
      <c r="Z5963">
        <v>644</v>
      </c>
      <c r="AA5963" s="229" t="str">
        <f t="shared" si="45"/>
        <v>INSERT INTO UPK_IKOU.upk_k40.m_k60_buhin_no (data_id, buhin_no, created_date, created_tantou_id) VALUES (1934, '75112/3 3VA0AT1', GETDATE(), 999);</v>
      </c>
    </row>
    <row r="5964" spans="26:27">
      <c r="Z5964">
        <v>645</v>
      </c>
      <c r="AA5964" s="229" t="str">
        <f t="shared" si="45"/>
        <v>INSERT INTO UPK_IKOU.upk_k40.m_k60_buhin_no (data_id, buhin_no, created_date, created_tantou_id) VALUES (1935, '75112 3VA0AT2', GETDATE(), 999);</v>
      </c>
    </row>
    <row r="5965" spans="26:27">
      <c r="Z5965">
        <v>646</v>
      </c>
      <c r="AA5965" s="229" t="str">
        <f t="shared" si="45"/>
        <v>INSERT INTO UPK_IKOU.upk_k40.m_k60_buhin_no (data_id, buhin_no, created_date, created_tantou_id) VALUES (1936, '75113 3VA0AT2', GETDATE(), 999);</v>
      </c>
    </row>
    <row r="5966" spans="26:27">
      <c r="Z5966">
        <v>647</v>
      </c>
      <c r="AA5966" s="229" t="str">
        <f t="shared" si="45"/>
        <v>INSERT INTO UPK_IKOU.upk_k40.m_k60_buhin_no (data_id, buhin_no, created_date, created_tantou_id) VALUES (1937, '62522/3 80F00', GETDATE(), 999);</v>
      </c>
    </row>
    <row r="5967" spans="26:27">
      <c r="Z5967">
        <v>648</v>
      </c>
      <c r="AA5967" s="229" t="str">
        <f t="shared" si="45"/>
        <v>INSERT INTO UPK_IKOU.upk_k40.m_k60_buhin_no (data_id, buhin_no, created_date, created_tantou_id) VALUES (1938, '75134/5 JG00A01', GETDATE(), 999);</v>
      </c>
    </row>
    <row r="5968" spans="26:27">
      <c r="Z5968">
        <v>649</v>
      </c>
      <c r="AA5968" s="229" t="str">
        <f t="shared" si="45"/>
        <v>INSERT INTO UPK_IKOU.upk_k40.m_k60_buhin_no (data_id, buhin_no, created_date, created_tantou_id) VALUES (1939, '75112/3 1AA0AT1', GETDATE(), 999);</v>
      </c>
    </row>
    <row r="5969" spans="26:27">
      <c r="Z5969">
        <v>650</v>
      </c>
      <c r="AA5969" s="229" t="str">
        <f t="shared" si="45"/>
        <v>INSERT INTO UPK_IKOU.upk_k40.m_k60_buhin_no (data_id, buhin_no, created_date, created_tantou_id) VALUES (1940, '61161 B5010', GETDATE(), 999);</v>
      </c>
    </row>
    <row r="5970" spans="26:27">
      <c r="Z5970">
        <v>651</v>
      </c>
      <c r="AA5970" s="229" t="str">
        <f t="shared" si="45"/>
        <v>INSERT INTO UPK_IKOU.upk_k40.m_k60_buhin_no (data_id, buhin_no, created_date, created_tantou_id) VALUES (1941, '61161 B5030', GETDATE(), 999);</v>
      </c>
    </row>
    <row r="5971" spans="26:27">
      <c r="Z5971">
        <v>652</v>
      </c>
      <c r="AA5971" s="229" t="str">
        <f t="shared" si="45"/>
        <v>INSERT INTO UPK_IKOU.upk_k40.m_k60_buhin_no (data_id, buhin_no, created_date, created_tantou_id) VALUES (1942, '61162 B5010', GETDATE(), 999);</v>
      </c>
    </row>
    <row r="5972" spans="26:27">
      <c r="Z5972">
        <v>653</v>
      </c>
      <c r="AA5972" s="229" t="str">
        <f t="shared" si="45"/>
        <v>INSERT INTO UPK_IKOU.upk_k40.m_k60_buhin_no (data_id, buhin_no, created_date, created_tantou_id) VALUES (1943, '61162 B5030', GETDATE(), 999);</v>
      </c>
    </row>
    <row r="5973" spans="26:27">
      <c r="Z5973">
        <v>654</v>
      </c>
      <c r="AA5973" s="229" t="str">
        <f t="shared" si="45"/>
        <v>INSERT INTO UPK_IKOU.upk_k40.m_k60_buhin_no (data_id, buhin_no, created_date, created_tantou_id) VALUES (1944, '61175 B5010', GETDATE(), 999);</v>
      </c>
    </row>
    <row r="5974" spans="26:27">
      <c r="Z5974">
        <v>655</v>
      </c>
      <c r="AA5974" s="229" t="str">
        <f t="shared" si="45"/>
        <v>INSERT INTO UPK_IKOU.upk_k40.m_k60_buhin_no (data_id, buhin_no, created_date, created_tantou_id) VALUES (1945, '61176 B5010', GETDATE(), 999);</v>
      </c>
    </row>
    <row r="5975" spans="26:27">
      <c r="Z5975">
        <v>656</v>
      </c>
      <c r="AA5975" s="229" t="str">
        <f t="shared" si="45"/>
        <v>INSERT INTO UPK_IKOU.upk_k40.m_k60_buhin_no (data_id, buhin_no, created_date, created_tantou_id) VALUES (1946, '451631/2-1047P/1029P', GETDATE(), 999);</v>
      </c>
    </row>
    <row r="5976" spans="26:27">
      <c r="Z5976">
        <v>657</v>
      </c>
      <c r="AA5976" s="229" t="str">
        <f t="shared" si="45"/>
        <v>INSERT INTO UPK_IKOU.upk_k40.m_k60_buhin_no (data_id, buhin_no, created_date, created_tantou_id) VALUES (1947, '62516 3VA3A', GETDATE(), 999);</v>
      </c>
    </row>
    <row r="5977" spans="26:27">
      <c r="Z5977">
        <v>658</v>
      </c>
      <c r="AA5977" s="229" t="str">
        <f t="shared" si="45"/>
        <v>INSERT INTO UPK_IKOU.upk_k40.m_k60_buhin_no (data_id, buhin_no, created_date, created_tantou_id) VALUES (1948, '62532 3VA1A', GETDATE(), 999);</v>
      </c>
    </row>
    <row r="5978" spans="26:27">
      <c r="Z5978">
        <v>659</v>
      </c>
      <c r="AA5978" s="229" t="str">
        <f t="shared" si="45"/>
        <v>INSERT INTO UPK_IKOU.upk_k40.m_k60_buhin_no (data_id, buhin_no, created_date, created_tantou_id) VALUES (1949, '76218 3VA0A', GETDATE(), 999);</v>
      </c>
    </row>
    <row r="5979" spans="26:27">
      <c r="Z5979">
        <v>660</v>
      </c>
      <c r="AA5979" s="229" t="str">
        <f t="shared" si="45"/>
        <v>INSERT INTO UPK_IKOU.upk_k40.m_k60_buhin_no (data_id, buhin_no, created_date, created_tantou_id) VALUES (1950, '76219 3VA0A', GETDATE(), 999);</v>
      </c>
    </row>
    <row r="5980" spans="26:27">
      <c r="Z5980">
        <v>661</v>
      </c>
      <c r="AA5980" s="229" t="str">
        <f t="shared" si="45"/>
        <v>INSERT INTO UPK_IKOU.upk_k40.m_k60_buhin_no (data_id, buhin_no, created_date, created_tantou_id) VALUES (1951, '75186/7 5TA0A', GETDATE(), 999);</v>
      </c>
    </row>
    <row r="5981" spans="26:27">
      <c r="Z5981">
        <v>662</v>
      </c>
      <c r="AA5981" s="229" t="str">
        <f t="shared" si="45"/>
        <v>INSERT INTO UPK_IKOU.upk_k40.m_k60_buhin_no (data_id, buhin_no, created_date, created_tantou_id) VALUES (1952, '751B2 5TA0A', GETDATE(), 999);</v>
      </c>
    </row>
    <row r="5982" spans="26:27">
      <c r="Z5982">
        <v>663</v>
      </c>
      <c r="AA5982" s="229" t="str">
        <f t="shared" si="45"/>
        <v>INSERT INTO UPK_IKOU.upk_k40.m_k60_buhin_no (data_id, buhin_no, created_date, created_tantou_id) VALUES (1953, '90126/7 5TA0A', GETDATE(), 999);</v>
      </c>
    </row>
    <row r="5983" spans="26:27">
      <c r="Z5983">
        <v>664</v>
      </c>
      <c r="AA5983" s="229" t="str">
        <f t="shared" si="45"/>
        <v>INSERT INTO UPK_IKOU.upk_k40.m_k60_buhin_no (data_id, buhin_no, created_date, created_tantou_id) VALUES (1954, '641C2/3 JG00A', GETDATE(), 999);</v>
      </c>
    </row>
    <row r="5984" spans="26:27">
      <c r="Z5984">
        <v>665</v>
      </c>
      <c r="AA5984" s="229" t="str">
        <f t="shared" si="45"/>
        <v>INSERT INTO UPK_IKOU.upk_k40.m_k60_buhin_no (data_id, buhin_no, created_date, created_tantou_id) VALUES (1955, '75412 JG00A', GETDATE(), 999);</v>
      </c>
    </row>
    <row r="5985" spans="26:27">
      <c r="Z5985">
        <v>666</v>
      </c>
      <c r="AA5985" s="229" t="str">
        <f t="shared" si="45"/>
        <v>INSERT INTO UPK_IKOU.upk_k40.m_k60_buhin_no (data_id, buhin_no, created_date, created_tantou_id) VALUES (1956, '75528/9 JG00A', GETDATE(), 999);</v>
      </c>
    </row>
    <row r="5986" spans="26:27">
      <c r="Z5986">
        <v>667</v>
      </c>
      <c r="AA5986" s="229" t="str">
        <f t="shared" si="45"/>
        <v>INSERT INTO UPK_IKOU.upk_k40.m_k60_buhin_no (data_id, buhin_no, created_date, created_tantou_id) VALUES (1957, '75522/3 6MA0A', GETDATE(), 999);</v>
      </c>
    </row>
    <row r="5987" spans="26:27">
      <c r="Z5987">
        <v>668</v>
      </c>
      <c r="AA5987" s="229" t="str">
        <f t="shared" si="45"/>
        <v>INSERT INTO UPK_IKOU.upk_k40.m_k60_buhin_no (data_id, buhin_no, created_date, created_tantou_id) VALUES (1958, '75556/7 6MA0A', GETDATE(), 999);</v>
      </c>
    </row>
    <row r="5988" spans="26:27">
      <c r="Z5988">
        <v>669</v>
      </c>
      <c r="AA5988" s="229" t="str">
        <f t="shared" si="45"/>
        <v>INSERT INTO UPK_IKOU.upk_k40.m_k60_buhin_no (data_id, buhin_no, created_date, created_tantou_id) VALUES (1959, '74317 4BD0A', GETDATE(), 999);</v>
      </c>
    </row>
    <row r="5989" spans="26:27">
      <c r="Z5989">
        <v>670</v>
      </c>
      <c r="AA5989" s="229" t="str">
        <f t="shared" si="45"/>
        <v>INSERT INTO UPK_IKOU.upk_k40.m_k60_buhin_no (data_id, buhin_no, created_date, created_tantou_id) VALUES (1960, '74317 4CB0A', GETDATE(), 999);</v>
      </c>
    </row>
    <row r="5990" spans="26:27">
      <c r="Z5990">
        <v>671</v>
      </c>
      <c r="AA5990" s="229" t="str">
        <f t="shared" si="45"/>
        <v>INSERT INTO UPK_IKOU.upk_k40.m_k60_buhin_no (data_id, buhin_no, created_date, created_tantou_id) VALUES (1961, '74332/3 4CB0A', GETDATE(), 999);</v>
      </c>
    </row>
    <row r="5991" spans="26:27">
      <c r="Z5991">
        <v>672</v>
      </c>
      <c r="AA5991" s="229" t="str">
        <f t="shared" si="45"/>
        <v>INSERT INTO UPK_IKOU.upk_k40.m_k60_buhin_no (data_id, buhin_no, created_date, created_tantou_id) VALUES (1962, '75152/3 4CB0A', GETDATE(), 999);</v>
      </c>
    </row>
    <row r="5992" spans="26:27">
      <c r="Z5992">
        <v>673</v>
      </c>
      <c r="AA5992" s="229" t="str">
        <f t="shared" si="45"/>
        <v>INSERT INTO UPK_IKOU.upk_k40.m_k60_buhin_no (data_id, buhin_no, created_date, created_tantou_id) VALUES (1963, '75432/3 4CB0A', GETDATE(), 999);</v>
      </c>
    </row>
    <row r="5993" spans="26:27">
      <c r="Z5993">
        <v>674</v>
      </c>
      <c r="AA5993" s="229" t="str">
        <f t="shared" si="45"/>
        <v>INSERT INTO UPK_IKOU.upk_k40.m_k60_buhin_no (data_id, buhin_no, created_date, created_tantou_id) VALUES (1964, '75522/3 4BC1A', GETDATE(), 999);</v>
      </c>
    </row>
    <row r="5994" spans="26:27">
      <c r="Z5994">
        <v>675</v>
      </c>
      <c r="AA5994" s="229" t="str">
        <f t="shared" si="45"/>
        <v>INSERT INTO UPK_IKOU.upk_k40.m_k60_buhin_no (data_id, buhin_no, created_date, created_tantou_id) VALUES (1965, '75522/3 4CE0A', GETDATE(), 999);</v>
      </c>
    </row>
    <row r="5995" spans="26:27">
      <c r="Z5995">
        <v>676</v>
      </c>
      <c r="AA5995" s="229" t="str">
        <f t="shared" si="45"/>
        <v>INSERT INTO UPK_IKOU.upk_k40.m_k60_buhin_no (data_id, buhin_no, created_date, created_tantou_id) VALUES (1966, '75942/3 4CB0A', GETDATE(), 999);</v>
      </c>
    </row>
    <row r="5996" spans="26:27">
      <c r="Z5996">
        <v>677</v>
      </c>
      <c r="AA5996" s="229" t="str">
        <f t="shared" si="45"/>
        <v>INSERT INTO UPK_IKOU.upk_k40.m_k60_buhin_no (data_id, buhin_no, created_date, created_tantou_id) VALUES (1967, '76483 4CB0A', GETDATE(), 999);</v>
      </c>
    </row>
    <row r="5997" spans="26:27">
      <c r="Z5997">
        <v>678</v>
      </c>
      <c r="AA5997" s="229" t="str">
        <f t="shared" si="45"/>
        <v>INSERT INTO UPK_IKOU.upk_k40.m_k60_buhin_no (data_id, buhin_no, created_date, created_tantou_id) VALUES (1968, '765F6/7 4CF0A', GETDATE(), 999);</v>
      </c>
    </row>
    <row r="5998" spans="26:27">
      <c r="Z5998">
        <v>679</v>
      </c>
      <c r="AA5998" s="229" t="str">
        <f t="shared" si="45"/>
        <v>INSERT INTO UPK_IKOU.upk_k40.m_k60_buhin_no (data_id, buhin_no, created_date, created_tantou_id) VALUES (1969, '76742/3 4CE1A', GETDATE(), 999);</v>
      </c>
    </row>
    <row r="5999" spans="26:27">
      <c r="Z5999">
        <v>680</v>
      </c>
      <c r="AA5999" s="229" t="str">
        <f t="shared" si="45"/>
        <v>INSERT INTO UPK_IKOU.upk_k40.m_k60_buhin_no (data_id, buhin_no, created_date, created_tantou_id) VALUES (1970, '9450B 86300', GETDATE(), 999);</v>
      </c>
    </row>
    <row r="6000" spans="26:27">
      <c r="Z6000">
        <v>681</v>
      </c>
      <c r="AA6000" s="229" t="str">
        <f t="shared" si="45"/>
        <v>INSERT INTO UPK_IKOU.upk_k40.m_k60_buhin_no (data_id, buhin_no, created_date, created_tantou_id) VALUES (1971, '9450C 01700', GETDATE(), 999);</v>
      </c>
    </row>
    <row r="6001" spans="26:27">
      <c r="Z6001">
        <v>682</v>
      </c>
      <c r="AA6001" s="229" t="str">
        <f t="shared" si="45"/>
        <v>INSERT INTO UPK_IKOU.upk_k40.m_k60_buhin_no (data_id, buhin_no, created_date, created_tantou_id) VALUES (1972, '9450C 01800', GETDATE(), 999);</v>
      </c>
    </row>
    <row r="6002" spans="26:27">
      <c r="Z6002">
        <v>683</v>
      </c>
      <c r="AA6002" s="229" t="str">
        <f t="shared" si="45"/>
        <v>INSERT INTO UPK_IKOU.upk_k40.m_k60_buhin_no (data_id, buhin_no, created_date, created_tantou_id) VALUES (1973, '9450C 01900', GETDATE(), 999);</v>
      </c>
    </row>
    <row r="6003" spans="26:27">
      <c r="Z6003">
        <v>684</v>
      </c>
      <c r="AA6003" s="229" t="str">
        <f t="shared" si="45"/>
        <v>INSERT INTO UPK_IKOU.upk_k40.m_k60_buhin_no (data_id, buhin_no, created_date, created_tantou_id) VALUES (1974, '9450C 02000', GETDATE(), 999);</v>
      </c>
    </row>
    <row r="6004" spans="26:27">
      <c r="Z6004">
        <v>685</v>
      </c>
      <c r="AA6004" s="229" t="str">
        <f t="shared" si="45"/>
        <v>INSERT INTO UPK_IKOU.upk_k40.m_k60_buhin_no (data_id, buhin_no, created_date, created_tantou_id) VALUES (1975, '9450C 03600', GETDATE(), 999);</v>
      </c>
    </row>
    <row r="6005" spans="26:27">
      <c r="Z6005">
        <v>686</v>
      </c>
      <c r="AA6005" s="229" t="str">
        <f t="shared" si="45"/>
        <v>INSERT INTO UPK_IKOU.upk_k40.m_k60_buhin_no (data_id, buhin_no, created_date, created_tantou_id) VALUES (1976, '9450C 04000/03800', GETDATE(), 999);</v>
      </c>
    </row>
    <row r="6006" spans="26:27">
      <c r="Z6006">
        <v>687</v>
      </c>
      <c r="AA6006" s="229" t="str">
        <f t="shared" si="45"/>
        <v>INSERT INTO UPK_IKOU.upk_k40.m_k60_buhin_no (data_id, buhin_no, created_date, created_tantou_id) VALUES (1977, '64124 6RA0A', GETDATE(), 999);</v>
      </c>
    </row>
    <row r="6007" spans="26:27">
      <c r="Z6007">
        <v>688</v>
      </c>
      <c r="AA6007" s="229" t="str">
        <f t="shared" si="45"/>
        <v>INSERT INTO UPK_IKOU.upk_k40.m_k60_buhin_no (data_id, buhin_no, created_date, created_tantou_id) VALUES (1978, '5220A M9400', GETDATE(), 999);</v>
      </c>
    </row>
    <row r="6008" spans="26:27">
      <c r="Z6008">
        <v>689</v>
      </c>
      <c r="AA6008" s="229" t="str">
        <f t="shared" si="45"/>
        <v>INSERT INTO UPK_IKOU.upk_k40.m_k60_buhin_no (data_id, buhin_no, created_date, created_tantou_id) VALUES (1979, '64125 6RA0A', GETDATE(), 999);</v>
      </c>
    </row>
    <row r="6009" spans="26:27">
      <c r="Z6009">
        <v>690</v>
      </c>
      <c r="AA6009" s="229" t="str">
        <f t="shared" si="45"/>
        <v>INSERT INTO UPK_IKOU.upk_k40.m_k60_buhin_no (data_id, buhin_no, created_date, created_tantou_id) VALUES (1980, '5220A M9300', GETDATE(), 999);</v>
      </c>
    </row>
    <row r="6010" spans="26:27">
      <c r="Z6010">
        <v>691</v>
      </c>
      <c r="AA6010" s="229" t="str">
        <f t="shared" si="45"/>
        <v>INSERT INTO UPK_IKOU.upk_k40.m_k60_buhin_no (data_id, buhin_no, created_date, created_tantou_id) VALUES (1981, '75312/3 6RA0A', GETDATE(), 999);</v>
      </c>
    </row>
    <row r="6011" spans="26:27">
      <c r="Z6011">
        <v>692</v>
      </c>
      <c r="AA6011" s="229" t="str">
        <f t="shared" si="45"/>
        <v>INSERT INTO UPK_IKOU.upk_k40.m_k60_buhin_no (data_id, buhin_no, created_date, created_tantou_id) VALUES (1982, '5253C J2200/J2100', GETDATE(), 999);</v>
      </c>
    </row>
    <row r="6012" spans="26:27">
      <c r="Z6012">
        <v>693</v>
      </c>
      <c r="AA6012" s="229" t="str">
        <f t="shared" si="45"/>
        <v>INSERT INTO UPK_IKOU.upk_k40.m_k60_buhin_no (data_id, buhin_no, created_date, created_tantou_id) VALUES (1983, '75312 6RA1A', GETDATE(), 999);</v>
      </c>
    </row>
    <row r="6013" spans="26:27">
      <c r="Z6013">
        <v>694</v>
      </c>
      <c r="AA6013" s="229" t="str">
        <f t="shared" si="45"/>
        <v>INSERT INTO UPK_IKOU.upk_k40.m_k60_buhin_no (data_id, buhin_no, created_date, created_tantou_id) VALUES (1984, '5253C J1800', GETDATE(), 999);</v>
      </c>
    </row>
    <row r="6014" spans="26:27">
      <c r="Z6014">
        <v>695</v>
      </c>
      <c r="AA6014" s="229" t="str">
        <f t="shared" si="45"/>
        <v>INSERT INTO UPK_IKOU.upk_k40.m_k60_buhin_no (data_id, buhin_no, created_date, created_tantou_id) VALUES (1985, '75313 6RA1A', GETDATE(), 999);</v>
      </c>
    </row>
    <row r="6015" spans="26:27">
      <c r="Z6015">
        <v>696</v>
      </c>
      <c r="AA6015" s="229" t="str">
        <f t="shared" si="45"/>
        <v>INSERT INTO UPK_IKOU.upk_k40.m_k60_buhin_no (data_id, buhin_no, created_date, created_tantou_id) VALUES (1986, '5253C J1700', GETDATE(), 999);</v>
      </c>
    </row>
    <row r="6016" spans="26:27">
      <c r="Z6016">
        <v>697</v>
      </c>
      <c r="AA6016" s="229" t="str">
        <f t="shared" si="45"/>
        <v>INSERT INTO UPK_IKOU.upk_k40.m_k60_buhin_no (data_id, buhin_no, created_date, created_tantou_id) VALUES (1987, '75466/7 6RA0A', GETDATE(), 999);</v>
      </c>
    </row>
    <row r="6017" spans="26:27">
      <c r="Z6017">
        <v>698</v>
      </c>
      <c r="AA6017" s="229" t="str">
        <f t="shared" si="45"/>
        <v>INSERT INTO UPK_IKOU.upk_k40.m_k60_buhin_no (data_id, buhin_no, created_date, created_tantou_id) VALUES (1988, '5253C K1000/K0900', GETDATE(), 999);</v>
      </c>
    </row>
    <row r="6018" spans="26:27">
      <c r="Z6018">
        <v>699</v>
      </c>
      <c r="AA6018" s="229" t="str">
        <f t="shared" si="45"/>
        <v>INSERT INTO UPK_IKOU.upk_k40.m_k60_buhin_no (data_id, buhin_no, created_date, created_tantou_id) VALUES (1989, '75636/7 6RA0A', GETDATE(), 999);</v>
      </c>
    </row>
    <row r="6019" spans="26:27">
      <c r="Z6019">
        <v>700</v>
      </c>
      <c r="AA6019" s="229" t="str">
        <f t="shared" si="45"/>
        <v>INSERT INTO UPK_IKOU.upk_k40.m_k60_buhin_no (data_id, buhin_no, created_date, created_tantou_id) VALUES (1990, '5253C K3000/K2900', GETDATE(), 999);</v>
      </c>
    </row>
    <row r="6020" spans="26:27">
      <c r="Z6020">
        <v>701</v>
      </c>
      <c r="AA6020" s="229" t="str">
        <f t="shared" si="45"/>
        <v>INSERT INTO UPK_IKOU.upk_k40.m_k60_buhin_no (data_id, buhin_no, created_date, created_tantou_id) VALUES (1991, '75692 6RA0A', GETDATE(), 999);</v>
      </c>
    </row>
    <row r="6021" spans="26:27">
      <c r="Z6021">
        <v>702</v>
      </c>
      <c r="AA6021" s="229" t="str">
        <f t="shared" si="45"/>
        <v>INSERT INTO UPK_IKOU.upk_k40.m_k60_buhin_no (data_id, buhin_no, created_date, created_tantou_id) VALUES (1992, '5253C B3200', GETDATE(), 999);</v>
      </c>
    </row>
    <row r="6022" spans="26:27">
      <c r="Z6022">
        <v>703</v>
      </c>
      <c r="AA6022" s="229" t="str">
        <f t="shared" si="45"/>
        <v>INSERT INTO UPK_IKOU.upk_k40.m_k60_buhin_no (data_id, buhin_no, created_date, created_tantou_id) VALUES (1993, '75693 6RA0A', GETDATE(), 999);</v>
      </c>
    </row>
    <row r="6023" spans="26:27">
      <c r="Z6023">
        <v>704</v>
      </c>
      <c r="AA6023" s="229" t="str">
        <f t="shared" si="45"/>
        <v>INSERT INTO UPK_IKOU.upk_k40.m_k60_buhin_no (data_id, buhin_no, created_date, created_tantou_id) VALUES (1994, '5253C B3100', GETDATE(), 999);</v>
      </c>
    </row>
    <row r="6024" spans="26:27">
      <c r="Z6024">
        <v>705</v>
      </c>
      <c r="AA6024" s="229" t="str">
        <f t="shared" ref="AA6024:AA6087" si="46">$Y$5318&amp;AA4733&amp;", '"&amp;TRIM(AB4733)&amp;"', GETDATE(), 999);"</f>
        <v>INSERT INTO UPK_IKOU.upk_k40.m_k60_buhin_no (data_id, buhin_no, created_date, created_tantou_id) VALUES (1995, '76488/9 6RA0A', GETDATE(), 999);</v>
      </c>
    </row>
    <row r="6025" spans="26:27">
      <c r="Z6025">
        <v>706</v>
      </c>
      <c r="AA6025" s="229" t="str">
        <f t="shared" si="46"/>
        <v>INSERT INTO UPK_IKOU.upk_k40.m_k60_buhin_no (data_id, buhin_no, created_date, created_tantou_id) VALUES (1996, '5253C A4600/A4500', GETDATE(), 999);</v>
      </c>
    </row>
    <row r="6026" spans="26:27">
      <c r="Z6026">
        <v>707</v>
      </c>
      <c r="AA6026" s="229" t="str">
        <f t="shared" si="46"/>
        <v>INSERT INTO UPK_IKOU.upk_k40.m_k60_buhin_no (data_id, buhin_no, created_date, created_tantou_id) VALUES (1997, '17285 1LA0A01', GETDATE(), 999);</v>
      </c>
    </row>
    <row r="6027" spans="26:27">
      <c r="Z6027">
        <v>708</v>
      </c>
      <c r="AA6027" s="229" t="str">
        <f t="shared" si="46"/>
        <v>INSERT INTO UPK_IKOU.upk_k40.m_k60_buhin_no (data_id, buhin_no, created_date, created_tantou_id) VALUES (1998, '67309 1LA0A', GETDATE(), 999);</v>
      </c>
    </row>
    <row r="6028" spans="26:27">
      <c r="Z6028">
        <v>709</v>
      </c>
      <c r="AA6028" s="229" t="str">
        <f t="shared" si="46"/>
        <v>INSERT INTO UPK_IKOU.upk_k40.m_k60_buhin_no (data_id, buhin_no, created_date, created_tantou_id) VALUES (1999, '67332 1LA0A', GETDATE(), 999);</v>
      </c>
    </row>
    <row r="6029" spans="26:27">
      <c r="Z6029">
        <v>710</v>
      </c>
      <c r="AA6029" s="229" t="str">
        <f t="shared" si="46"/>
        <v>INSERT INTO UPK_IKOU.upk_k40.m_k60_buhin_no (data_id, buhin_no, created_date, created_tantou_id) VALUES (2000, '67332 1LA0C', GETDATE(), 999);</v>
      </c>
    </row>
    <row r="6030" spans="26:27">
      <c r="Z6030">
        <v>711</v>
      </c>
      <c r="AA6030" s="229" t="str">
        <f t="shared" si="46"/>
        <v>INSERT INTO UPK_IKOU.upk_k40.m_k60_buhin_no (data_id, buhin_no, created_date, created_tantou_id) VALUES (2001, '74548 1LA0B', GETDATE(), 999);</v>
      </c>
    </row>
    <row r="6031" spans="26:27">
      <c r="Z6031">
        <v>712</v>
      </c>
      <c r="AA6031" s="229" t="str">
        <f t="shared" si="46"/>
        <v>INSERT INTO UPK_IKOU.upk_k40.m_k60_buhin_no (data_id, buhin_no, created_date, created_tantou_id) VALUES (2002, '74548 1LS0B', GETDATE(), 999);</v>
      </c>
    </row>
    <row r="6032" spans="26:27">
      <c r="Z6032">
        <v>713</v>
      </c>
      <c r="AA6032" s="229" t="str">
        <f t="shared" si="46"/>
        <v>INSERT INTO UPK_IKOU.upk_k40.m_k60_buhin_no (data_id, buhin_no, created_date, created_tantou_id) VALUES (2003, '745P4 1LA0B', GETDATE(), 999);</v>
      </c>
    </row>
    <row r="6033" spans="26:27">
      <c r="Z6033">
        <v>714</v>
      </c>
      <c r="AA6033" s="229" t="str">
        <f t="shared" si="46"/>
        <v>INSERT INTO UPK_IKOU.upk_k40.m_k60_buhin_no (data_id, buhin_no, created_date, created_tantou_id) VALUES (2004, '64132/3 1AA0A', GETDATE(), 999);</v>
      </c>
    </row>
    <row r="6034" spans="26:27">
      <c r="Z6034">
        <v>715</v>
      </c>
      <c r="AA6034" s="229" t="str">
        <f t="shared" si="46"/>
        <v>INSERT INTO UPK_IKOU.upk_k40.m_k60_buhin_no (data_id, buhin_no, created_date, created_tantou_id) VALUES (2005, '671C1 1JB0A', GETDATE(), 999);</v>
      </c>
    </row>
    <row r="6035" spans="26:27">
      <c r="Z6035">
        <v>716</v>
      </c>
      <c r="AA6035" s="229" t="str">
        <f t="shared" si="46"/>
        <v>INSERT INTO UPK_IKOU.upk_k40.m_k60_buhin_no (data_id, buhin_no, created_date, created_tantou_id) VALUES (2006, '75472 1JB0A', GETDATE(), 999);</v>
      </c>
    </row>
    <row r="6036" spans="26:27">
      <c r="Z6036">
        <v>717</v>
      </c>
      <c r="AA6036" s="229" t="str">
        <f t="shared" si="46"/>
        <v>INSERT INTO UPK_IKOU.upk_k40.m_k60_buhin_no (data_id, buhin_no, created_date, created_tantou_id) VALUES (2007, '762A2 1JA0A', GETDATE(), 999);</v>
      </c>
    </row>
    <row r="6037" spans="26:27">
      <c r="Z6037">
        <v>718</v>
      </c>
      <c r="AA6037" s="229" t="str">
        <f t="shared" si="46"/>
        <v>INSERT INTO UPK_IKOU.upk_k40.m_k60_buhin_no (data_id, buhin_no, created_date, created_tantou_id) VALUES (2008, '762A3 1JA0A', GETDATE(), 999);</v>
      </c>
    </row>
    <row r="6038" spans="26:27">
      <c r="Z6038">
        <v>719</v>
      </c>
      <c r="AA6038" s="229" t="str">
        <f t="shared" si="46"/>
        <v>INSERT INTO UPK_IKOU.upk_k40.m_k60_buhin_no (data_id, buhin_no, created_date, created_tantou_id) VALUES (2009, '76320/1 1JA0A', GETDATE(), 999);</v>
      </c>
    </row>
    <row r="6039" spans="26:27">
      <c r="Z6039">
        <v>720</v>
      </c>
      <c r="AA6039" s="229" t="str">
        <f t="shared" si="46"/>
        <v>INSERT INTO UPK_IKOU.upk_k40.m_k60_buhin_no (data_id, buhin_no, created_date, created_tantou_id) VALUES (2010, '742D1 3XA0B', GETDATE(), 999);</v>
      </c>
    </row>
    <row r="6040" spans="26:27">
      <c r="Z6040">
        <v>721</v>
      </c>
      <c r="AA6040" s="229" t="str">
        <f t="shared" si="46"/>
        <v>INSERT INTO UPK_IKOU.upk_k40.m_k60_buhin_no (data_id, buhin_no, created_date, created_tantou_id) VALUES (2011, '74328 3XA0A', GETDATE(), 999);</v>
      </c>
    </row>
    <row r="6041" spans="26:27">
      <c r="Z6041">
        <v>722</v>
      </c>
      <c r="AA6041" s="229" t="str">
        <f t="shared" si="46"/>
        <v>INSERT INTO UPK_IKOU.upk_k40.m_k60_buhin_no (data_id, buhin_no, created_date, created_tantou_id) VALUES (2012, '76546 5YM0B', GETDATE(), 999);</v>
      </c>
    </row>
    <row r="6042" spans="26:27">
      <c r="Z6042">
        <v>723</v>
      </c>
      <c r="AA6042" s="229" t="str">
        <f t="shared" si="46"/>
        <v>INSERT INTO UPK_IKOU.upk_k40.m_k60_buhin_no (data_id, buhin_no, created_date, created_tantou_id) VALUES (2013, '76547 5YM0B', GETDATE(), 999);</v>
      </c>
    </row>
    <row r="6043" spans="26:27">
      <c r="Z6043">
        <v>724</v>
      </c>
      <c r="AA6043" s="229" t="str">
        <f t="shared" si="46"/>
        <v>INSERT INTO UPK_IKOU.upk_k40.m_k60_buhin_no (data_id, buhin_no, created_date, created_tantou_id) VALUES (2014, '77532 3YB0CUF', GETDATE(), 999);</v>
      </c>
    </row>
    <row r="6044" spans="26:27">
      <c r="Z6044">
        <v>725</v>
      </c>
      <c r="AA6044" s="229" t="str">
        <f t="shared" si="46"/>
        <v>INSERT INTO UPK_IKOU.upk_k40.m_k60_buhin_no (data_id, buhin_no, created_date, created_tantou_id) VALUES (2015, '77532 3YF2AUF', GETDATE(), 999);</v>
      </c>
    </row>
    <row r="6045" spans="26:27">
      <c r="Z6045">
        <v>726</v>
      </c>
      <c r="AA6045" s="229" t="str">
        <f t="shared" si="46"/>
        <v>INSERT INTO UPK_IKOU.upk_k40.m_k60_buhin_no (data_id, buhin_no, created_date, created_tantou_id) VALUES (2016, '77533 3YB0AUF', GETDATE(), 999);</v>
      </c>
    </row>
    <row r="6046" spans="26:27">
      <c r="Z6046">
        <v>727</v>
      </c>
      <c r="AA6046" s="229" t="str">
        <f t="shared" si="46"/>
        <v>INSERT INTO UPK_IKOU.upk_k40.m_k60_buhin_no (data_id, buhin_no, created_date, created_tantou_id) VALUES (2017, '77533 3YE2AUF', GETDATE(), 999);</v>
      </c>
    </row>
    <row r="6047" spans="26:27">
      <c r="Z6047">
        <v>728</v>
      </c>
      <c r="AA6047" s="229" t="str">
        <f t="shared" si="46"/>
        <v>INSERT INTO UPK_IKOU.upk_k40.m_k60_buhin_no (data_id, buhin_no, created_date, created_tantou_id) VALUES (2018, '11330 80G09', GETDATE(), 999);</v>
      </c>
    </row>
    <row r="6048" spans="26:27">
      <c r="Z6048">
        <v>729</v>
      </c>
      <c r="AA6048" s="229" t="str">
        <f t="shared" si="46"/>
        <v>INSERT INTO UPK_IKOU.upk_k40.m_k60_buhin_no (data_id, buhin_no, created_date, created_tantou_id) VALUES (2019, '11331 2S60001', GETDATE(), 999);</v>
      </c>
    </row>
    <row r="6049" spans="26:27">
      <c r="Z6049">
        <v>730</v>
      </c>
      <c r="AA6049" s="229" t="str">
        <f t="shared" si="46"/>
        <v>INSERT INTO UPK_IKOU.upk_k40.m_k60_buhin_no (data_id, buhin_no, created_date, created_tantou_id) VALUES (2020, '11331 33G00-1', GETDATE(), 999);</v>
      </c>
    </row>
    <row r="6050" spans="26:27">
      <c r="Z6050">
        <v>731</v>
      </c>
      <c r="AA6050" s="229" t="str">
        <f t="shared" si="46"/>
        <v>INSERT INTO UPK_IKOU.upk_k40.m_k60_buhin_no (data_id, buhin_no, created_date, created_tantou_id) VALUES (2021, '11331 35G00-1', GETDATE(), 999);</v>
      </c>
    </row>
    <row r="6051" spans="26:27">
      <c r="Z6051">
        <v>732</v>
      </c>
      <c r="AA6051" s="229" t="str">
        <f t="shared" si="46"/>
        <v>INSERT INTO UPK_IKOU.upk_k40.m_k60_buhin_no (data_id, buhin_no, created_date, created_tantou_id) VALUES (2022, '11331 37G00-1', GETDATE(), 999);</v>
      </c>
    </row>
    <row r="6052" spans="26:27">
      <c r="Z6052">
        <v>733</v>
      </c>
      <c r="AA6052" s="229" t="str">
        <f t="shared" si="46"/>
        <v>INSERT INTO UPK_IKOU.upk_k40.m_k60_buhin_no (data_id, buhin_no, created_date, created_tantou_id) VALUES (2023, '11331 86G09', GETDATE(), 999);</v>
      </c>
    </row>
    <row r="6053" spans="26:27">
      <c r="Z6053">
        <v>734</v>
      </c>
      <c r="AA6053" s="229" t="str">
        <f t="shared" si="46"/>
        <v>INSERT INTO UPK_IKOU.upk_k40.m_k60_buhin_no (data_id, buhin_no, created_date, created_tantou_id) VALUES (2024, '11331 VK30001', GETDATE(), 999);</v>
      </c>
    </row>
    <row r="6054" spans="26:27">
      <c r="Z6054">
        <v>735</v>
      </c>
      <c r="AA6054" s="229" t="str">
        <f t="shared" si="46"/>
        <v>INSERT INTO UPK_IKOU.upk_k40.m_k60_buhin_no (data_id, buhin_no, created_date, created_tantou_id) VALUES (2025, '17420 11G08', GETDATE(), 999);</v>
      </c>
    </row>
    <row r="6055" spans="26:27">
      <c r="Z6055">
        <v>736</v>
      </c>
      <c r="AA6055" s="229" t="str">
        <f t="shared" si="46"/>
        <v>INSERT INTO UPK_IKOU.upk_k40.m_k60_buhin_no (data_id, buhin_no, created_date, created_tantou_id) VALUES (2026, '17426 01G09', GETDATE(), 999);</v>
      </c>
    </row>
    <row r="6056" spans="26:27">
      <c r="Z6056">
        <v>737</v>
      </c>
      <c r="AA6056" s="229" t="str">
        <f t="shared" si="46"/>
        <v>INSERT INTO UPK_IKOU.upk_k40.m_k60_buhin_no (data_id, buhin_no, created_date, created_tantou_id) VALUES (2027, '67331 15G11', GETDATE(), 999);</v>
      </c>
    </row>
    <row r="6057" spans="26:27">
      <c r="Z6057">
        <v>738</v>
      </c>
      <c r="AA6057" s="229" t="str">
        <f t="shared" si="46"/>
        <v>INSERT INTO UPK_IKOU.upk_k40.m_k60_buhin_no (data_id, buhin_no, created_date, created_tantou_id) VALUES (2028, '62512 4U000', GETDATE(), 999);</v>
      </c>
    </row>
    <row r="6058" spans="26:27">
      <c r="Z6058">
        <v>739</v>
      </c>
      <c r="AA6058" s="229" t="str">
        <f t="shared" si="46"/>
        <v>INSERT INTO UPK_IKOU.upk_k40.m_k60_buhin_no (data_id, buhin_no, created_date, created_tantou_id) VALUES (2029, '54724 0W00001', GETDATE(), 999);</v>
      </c>
    </row>
    <row r="6059" spans="26:27">
      <c r="Z6059">
        <v>740</v>
      </c>
      <c r="AA6059" s="229" t="str">
        <f t="shared" si="46"/>
        <v>INSERT INTO UPK_IKOU.upk_k40.m_k60_buhin_no (data_id, buhin_no, created_date, created_tantou_id) VALUES (2030, '54734 0W00001', GETDATE(), 999);</v>
      </c>
    </row>
    <row r="6060" spans="26:27">
      <c r="Z6060">
        <v>741</v>
      </c>
      <c r="AA6060" s="229" t="str">
        <f t="shared" si="46"/>
        <v>INSERT INTO UPK_IKOU.upk_k40.m_k60_buhin_no (data_id, buhin_no, created_date, created_tantou_id) VALUES (2031, '76806/7 0W001', GETDATE(), 999);</v>
      </c>
    </row>
    <row r="6061" spans="26:27">
      <c r="Z6061">
        <v>742</v>
      </c>
      <c r="AA6061" s="229" t="str">
        <f t="shared" si="46"/>
        <v>INSERT INTO UPK_IKOU.upk_k40.m_k60_buhin_no (data_id, buhin_no, created_date, created_tantou_id) VALUES (2032, '9606/7 14193', GETDATE(), 999);</v>
      </c>
    </row>
    <row r="6062" spans="26:27">
      <c r="Z6062">
        <v>743</v>
      </c>
      <c r="AA6062" s="229" t="str">
        <f t="shared" si="46"/>
        <v>INSERT INTO UPK_IKOU.upk_k40.m_k60_buhin_no (data_id, buhin_no, created_date, created_tantou_id) VALUES (2033, '9608/9 14193', GETDATE(), 999);</v>
      </c>
    </row>
    <row r="6063" spans="26:27">
      <c r="Z6063">
        <v>744</v>
      </c>
      <c r="AA6063" s="229" t="str">
        <f t="shared" si="46"/>
        <v>INSERT INTO UPK_IKOU.upk_k40.m_k60_buhin_no (data_id, buhin_no, created_date, created_tantou_id) VALUES (2034, '9632 14190-P', GETDATE(), 999);</v>
      </c>
    </row>
    <row r="6064" spans="26:27">
      <c r="Z6064">
        <v>745</v>
      </c>
      <c r="AA6064" s="229" t="str">
        <f t="shared" si="46"/>
        <v>INSERT INTO UPK_IKOU.upk_k40.m_k60_buhin_no (data_id, buhin_no, created_date, created_tantou_id) VALUES (2035, '78118/9 0N000', GETDATE(), 999);</v>
      </c>
    </row>
    <row r="6065" spans="26:27">
      <c r="Z6065">
        <v>746</v>
      </c>
      <c r="AA6065" s="229" t="str">
        <f t="shared" si="46"/>
        <v>INSERT INTO UPK_IKOU.upk_k40.m_k60_buhin_no (data_id, buhin_no, created_date, created_tantou_id) VALUES (2036, '62240 0M010', GETDATE(), 999);</v>
      </c>
    </row>
    <row r="6066" spans="26:27">
      <c r="Z6066">
        <v>747</v>
      </c>
      <c r="AA6066" s="229" t="str">
        <f t="shared" si="46"/>
        <v>INSERT INTO UPK_IKOU.upk_k40.m_k60_buhin_no (data_id, buhin_no, created_date, created_tantou_id) VALUES (2037, '75212 2N300', GETDATE(), 999);</v>
      </c>
    </row>
    <row r="6067" spans="26:27">
      <c r="Z6067">
        <v>748</v>
      </c>
      <c r="AA6067" s="229" t="str">
        <f t="shared" si="46"/>
        <v>INSERT INTO UPK_IKOU.upk_k40.m_k60_buhin_no (data_id, buhin_no, created_date, created_tantou_id) VALUES (2038, '62512 65F00', GETDATE(), 999);</v>
      </c>
    </row>
    <row r="6068" spans="26:27">
      <c r="Z6068">
        <v>749</v>
      </c>
      <c r="AA6068" s="229" t="str">
        <f t="shared" si="46"/>
        <v>INSERT INTO UPK_IKOU.upk_k40.m_k60_buhin_no (data_id, buhin_no, created_date, created_tantou_id) VALUES (2039, '62532 65F00', GETDATE(), 999);</v>
      </c>
    </row>
    <row r="6069" spans="26:27">
      <c r="Z6069">
        <v>750</v>
      </c>
      <c r="AA6069" s="229" t="str">
        <f t="shared" si="46"/>
        <v>INSERT INTO UPK_IKOU.upk_k40.m_k60_buhin_no (data_id, buhin_no, created_date, created_tantou_id) VALUES (2040, '62532 70F00', GETDATE(), 999);</v>
      </c>
    </row>
    <row r="6070" spans="26:27">
      <c r="Z6070">
        <v>751</v>
      </c>
      <c r="AA6070" s="229" t="str">
        <f t="shared" si="46"/>
        <v>INSERT INTO UPK_IKOU.upk_k40.m_k60_buhin_no (data_id, buhin_no, created_date, created_tantou_id) VALUES (2041, '62512 85F00', GETDATE(), 999);</v>
      </c>
    </row>
    <row r="6071" spans="26:27">
      <c r="Z6071">
        <v>752</v>
      </c>
      <c r="AA6071" s="229" t="str">
        <f t="shared" si="46"/>
        <v>INSERT INTO UPK_IKOU.upk_k40.m_k60_buhin_no (data_id, buhin_no, created_date, created_tantou_id) VALUES (2042, '85212/3 40F29', GETDATE(), 999);</v>
      </c>
    </row>
    <row r="6072" spans="26:27">
      <c r="Z6072">
        <v>753</v>
      </c>
      <c r="AA6072" s="229" t="str">
        <f t="shared" si="46"/>
        <v>INSERT INTO UPK_IKOU.upk_k40.m_k60_buhin_no (data_id, buhin_no, created_date, created_tantou_id) VALUES (2043, '66312 5M410', GETDATE(), 999);</v>
      </c>
    </row>
    <row r="6073" spans="26:27">
      <c r="Z6073">
        <v>754</v>
      </c>
      <c r="AA6073" s="229" t="str">
        <f t="shared" si="46"/>
        <v>INSERT INTO UPK_IKOU.upk_k40.m_k60_buhin_no (data_id, buhin_no, created_date, created_tantou_id) VALUES (2044, '67123 4M400', GETDATE(), 999);</v>
      </c>
    </row>
    <row r="6074" spans="26:27">
      <c r="Z6074">
        <v>755</v>
      </c>
      <c r="AA6074" s="229" t="str">
        <f t="shared" si="46"/>
        <v>INSERT INTO UPK_IKOU.upk_k40.m_k60_buhin_no (data_id, buhin_no, created_date, created_tantou_id) VALUES (2045, '67332 4M400', GETDATE(), 999);</v>
      </c>
    </row>
    <row r="6075" spans="26:27">
      <c r="Z6075">
        <v>756</v>
      </c>
      <c r="AA6075" s="229" t="str">
        <f t="shared" si="46"/>
        <v>INSERT INTO UPK_IKOU.upk_k40.m_k60_buhin_no (data_id, buhin_no, created_date, created_tantou_id) VALUES (2046, '75522/3 4M400', GETDATE(), 999);</v>
      </c>
    </row>
    <row r="6076" spans="26:27">
      <c r="Z6076">
        <v>757</v>
      </c>
      <c r="AA6076" s="229" t="str">
        <f t="shared" si="46"/>
        <v>INSERT INTO UPK_IKOU.upk_k40.m_k60_buhin_no (data_id, buhin_no, created_date, created_tantou_id) VALUES (2047, '75522/3 5M500/5M000', GETDATE(), 999);</v>
      </c>
    </row>
    <row r="6077" spans="26:27">
      <c r="Z6077">
        <v>758</v>
      </c>
      <c r="AA6077" s="229" t="str">
        <f t="shared" si="46"/>
        <v>INSERT INTO UPK_IKOU.upk_k40.m_k60_buhin_no (data_id, buhin_no, created_date, created_tantou_id) VALUES (2048, '76452/3 4M400', GETDATE(), 999);</v>
      </c>
    </row>
    <row r="6078" spans="26:27">
      <c r="Z6078">
        <v>759</v>
      </c>
      <c r="AA6078" s="229" t="str">
        <f t="shared" si="46"/>
        <v>INSERT INTO UPK_IKOU.upk_k40.m_k60_buhin_no (data_id, buhin_no, created_date, created_tantou_id) VALUES (2049, '76456/7 4M400', GETDATE(), 999);</v>
      </c>
    </row>
    <row r="6079" spans="26:27">
      <c r="Z6079">
        <v>760</v>
      </c>
      <c r="AA6079" s="229" t="str">
        <f t="shared" si="46"/>
        <v>INSERT INTO UPK_IKOU.upk_k40.m_k60_buhin_no (data_id, buhin_no, created_date, created_tantou_id) VALUES (2050, '78132 4M500', GETDATE(), 999);</v>
      </c>
    </row>
    <row r="6080" spans="26:27">
      <c r="Z6080">
        <v>761</v>
      </c>
      <c r="AA6080" s="229" t="str">
        <f t="shared" si="46"/>
        <v>INSERT INTO UPK_IKOU.upk_k40.m_k60_buhin_no (data_id, buhin_no, created_date, created_tantou_id) VALUES (2051, '78133 4M500', GETDATE(), 999);</v>
      </c>
    </row>
    <row r="6081" spans="26:27">
      <c r="Z6081">
        <v>762</v>
      </c>
      <c r="AA6081" s="229" t="str">
        <f t="shared" si="46"/>
        <v>INSERT INTO UPK_IKOU.upk_k40.m_k60_buhin_no (data_id, buhin_no, created_date, created_tantou_id) VALUES (2052, '80118/9 4M700', GETDATE(), 999);</v>
      </c>
    </row>
    <row r="6082" spans="26:27">
      <c r="Z6082">
        <v>763</v>
      </c>
      <c r="AA6082" s="229" t="str">
        <f t="shared" si="46"/>
        <v>INSERT INTO UPK_IKOU.upk_k40.m_k60_buhin_no (data_id, buhin_no, created_date, created_tantou_id) VALUES (2053, '80126/7 4M400', GETDATE(), 999);</v>
      </c>
    </row>
    <row r="6083" spans="26:27">
      <c r="Z6083">
        <v>764</v>
      </c>
      <c r="AA6083" s="229" t="str">
        <f t="shared" si="46"/>
        <v>INSERT INTO UPK_IKOU.upk_k40.m_k60_buhin_no (data_id, buhin_no, created_date, created_tantou_id) VALUES (2054, '80142 6N000', GETDATE(), 999);</v>
      </c>
    </row>
    <row r="6084" spans="26:27">
      <c r="Z6084">
        <v>765</v>
      </c>
      <c r="AA6084" s="229" t="str">
        <f t="shared" si="46"/>
        <v>INSERT INTO UPK_IKOU.upk_k40.m_k60_buhin_no (data_id, buhin_no, created_date, created_tantou_id) VALUES (2055, '80238/9 4M400', GETDATE(), 999);</v>
      </c>
    </row>
    <row r="6085" spans="26:27">
      <c r="Z6085">
        <v>766</v>
      </c>
      <c r="AA6085" s="229" t="str">
        <f t="shared" si="46"/>
        <v>INSERT INTO UPK_IKOU.upk_k40.m_k60_buhin_no (data_id, buhin_no, created_date, created_tantou_id) VALUES (2056, '82118/9 4M400', GETDATE(), 999);</v>
      </c>
    </row>
    <row r="6086" spans="26:27">
      <c r="Z6086">
        <v>767</v>
      </c>
      <c r="AA6086" s="229" t="str">
        <f t="shared" si="46"/>
        <v>INSERT INTO UPK_IKOU.upk_k40.m_k60_buhin_no (data_id, buhin_no, created_date, created_tantou_id) VALUES (2057, '82126/7 4M400', GETDATE(), 999);</v>
      </c>
    </row>
    <row r="6087" spans="26:27">
      <c r="Z6087">
        <v>768</v>
      </c>
      <c r="AA6087" s="229" t="str">
        <f t="shared" si="46"/>
        <v>INSERT INTO UPK_IKOU.upk_k40.m_k60_buhin_no (data_id, buhin_no, created_date, created_tantou_id) VALUES (2058, '82126/7 4M700', GETDATE(), 999);</v>
      </c>
    </row>
    <row r="6088" spans="26:27">
      <c r="Z6088">
        <v>769</v>
      </c>
      <c r="AA6088" s="229" t="str">
        <f t="shared" ref="AA6088:AA6151" si="47">$Y$5318&amp;AA4797&amp;", '"&amp;TRIM(AB4797)&amp;"', GETDATE(), 999);"</f>
        <v>INSERT INTO UPK_IKOU.upk_k40.m_k60_buhin_no (data_id, buhin_no, created_date, created_tantou_id) VALUES (2059, '82126/7 5M400', GETDATE(), 999);</v>
      </c>
    </row>
    <row r="6089" spans="26:27">
      <c r="Z6089">
        <v>770</v>
      </c>
      <c r="AA6089" s="229" t="str">
        <f t="shared" si="47"/>
        <v>INSERT INTO UPK_IKOU.upk_k40.m_k60_buhin_no (data_id, buhin_no, created_date, created_tantou_id) VALUES (2060, '17286 8H300', GETDATE(), 999);</v>
      </c>
    </row>
    <row r="6090" spans="26:27">
      <c r="Z6090">
        <v>771</v>
      </c>
      <c r="AA6090" s="229" t="str">
        <f t="shared" si="47"/>
        <v>INSERT INTO UPK_IKOU.upk_k40.m_k60_buhin_no (data_id, buhin_no, created_date, created_tantou_id) VALUES (2061, '17286 8H30001', GETDATE(), 999);</v>
      </c>
    </row>
    <row r="6091" spans="26:27">
      <c r="Z6091">
        <v>772</v>
      </c>
      <c r="AA6091" s="229" t="str">
        <f t="shared" si="47"/>
        <v>INSERT INTO UPK_IKOU.upk_k40.m_k60_buhin_no (data_id, buhin_no, created_date, created_tantou_id) VALUES (2062, '17286 8H30002', GETDATE(), 999);</v>
      </c>
    </row>
    <row r="6092" spans="26:27">
      <c r="Z6092">
        <v>773</v>
      </c>
      <c r="AA6092" s="229" t="str">
        <f t="shared" si="47"/>
        <v>INSERT INTO UPK_IKOU.upk_k40.m_k60_buhin_no (data_id, buhin_no, created_date, created_tantou_id) VALUES (2063, '62030 EQ30001', GETDATE(), 999);</v>
      </c>
    </row>
    <row r="6093" spans="26:27">
      <c r="Z6093">
        <v>774</v>
      </c>
      <c r="AA6093" s="229" t="str">
        <f t="shared" si="47"/>
        <v>INSERT INTO UPK_IKOU.upk_k40.m_k60_buhin_no (data_id, buhin_no, created_date, created_tantou_id) VALUES (2064, '76234/5 8H700', GETDATE(), 999);</v>
      </c>
    </row>
    <row r="6094" spans="26:27">
      <c r="Z6094">
        <v>775</v>
      </c>
      <c r="AA6094" s="229" t="str">
        <f t="shared" si="47"/>
        <v>INSERT INTO UPK_IKOU.upk_k40.m_k60_buhin_no (data_id, buhin_no, created_date, created_tantou_id) VALUES (2065, '76274/5 8H300', GETDATE(), 999);</v>
      </c>
    </row>
    <row r="6095" spans="26:27">
      <c r="Z6095">
        <v>776</v>
      </c>
      <c r="AA6095" s="229" t="str">
        <f t="shared" si="47"/>
        <v>INSERT INTO UPK_IKOU.upk_k40.m_k60_buhin_no (data_id, buhin_no, created_date, created_tantou_id) VALUES (2066, '79146 8H300', GETDATE(), 999);</v>
      </c>
    </row>
    <row r="6096" spans="26:27">
      <c r="Z6096">
        <v>777</v>
      </c>
      <c r="AA6096" s="229" t="str">
        <f t="shared" si="47"/>
        <v>INSERT INTO UPK_IKOU.upk_k40.m_k60_buhin_no (data_id, buhin_no, created_date, created_tantou_id) VALUES (2067, '74754 CA000', GETDATE(), 999);</v>
      </c>
    </row>
    <row r="6097" spans="26:27">
      <c r="Z6097">
        <v>778</v>
      </c>
      <c r="AA6097" s="229" t="str">
        <f t="shared" si="47"/>
        <v>INSERT INTO UPK_IKOU.upk_k40.m_k60_buhin_no (data_id, buhin_no, created_date, created_tantou_id) VALUES (2068, '74754 CA000-E', GETDATE(), 999);</v>
      </c>
    </row>
    <row r="6098" spans="26:27">
      <c r="Z6098">
        <v>779</v>
      </c>
      <c r="AA6098" s="229" t="str">
        <f t="shared" si="47"/>
        <v>INSERT INTO UPK_IKOU.upk_k40.m_k60_buhin_no (data_id, buhin_no, created_date, created_tantou_id) VALUES (2069, '74772 9Y300', GETDATE(), 999);</v>
      </c>
    </row>
    <row r="6099" spans="26:27">
      <c r="Z6099">
        <v>780</v>
      </c>
      <c r="AA6099" s="229" t="str">
        <f t="shared" si="47"/>
        <v>INSERT INTO UPK_IKOU.upk_k40.m_k60_buhin_no (data_id, buhin_no, created_date, created_tantou_id) VALUES (2070, '74772 9Y300-E', GETDATE(), 999);</v>
      </c>
    </row>
    <row r="6100" spans="26:27">
      <c r="Z6100">
        <v>781</v>
      </c>
      <c r="AA6100" s="229" t="str">
        <f t="shared" si="47"/>
        <v>INSERT INTO UPK_IKOU.upk_k40.m_k60_buhin_no (data_id, buhin_no, created_date, created_tantou_id) VALUES (2071, '17285 EN00001', GETDATE(), 999);</v>
      </c>
    </row>
    <row r="6101" spans="26:27">
      <c r="Z6101">
        <v>782</v>
      </c>
      <c r="AA6101" s="229" t="str">
        <f t="shared" si="47"/>
        <v>INSERT INTO UPK_IKOU.upk_k40.m_k60_buhin_no (data_id, buhin_no, created_date, created_tantou_id) VALUES (2072, '17285 EN00002/3', GETDATE(), 999);</v>
      </c>
    </row>
    <row r="6102" spans="26:27">
      <c r="Z6102">
        <v>783</v>
      </c>
      <c r="AA6102" s="229" t="str">
        <f t="shared" si="47"/>
        <v>INSERT INTO UPK_IKOU.upk_k40.m_k60_buhin_no (data_id, buhin_no, created_date, created_tantou_id) VALUES (2073, '67332 EN000', GETDATE(), 999);</v>
      </c>
    </row>
    <row r="6103" spans="26:27">
      <c r="Z6103">
        <v>784</v>
      </c>
      <c r="AA6103" s="229" t="str">
        <f t="shared" si="47"/>
        <v>INSERT INTO UPK_IKOU.upk_k40.m_k60_buhin_no (data_id, buhin_no, created_date, created_tantou_id) VALUES (2074, '74753 EN00A', GETDATE(), 999);</v>
      </c>
    </row>
    <row r="6104" spans="26:27">
      <c r="Z6104">
        <v>785</v>
      </c>
      <c r="AA6104" s="229" t="str">
        <f t="shared" si="47"/>
        <v>INSERT INTO UPK_IKOU.upk_k40.m_k60_buhin_no (data_id, buhin_no, created_date, created_tantou_id) VALUES (2075, '74758 EN100', GETDATE(), 999);</v>
      </c>
    </row>
    <row r="6105" spans="26:27">
      <c r="Z6105">
        <v>786</v>
      </c>
      <c r="AA6105" s="229" t="str">
        <f t="shared" si="47"/>
        <v>INSERT INTO UPK_IKOU.upk_k40.m_k60_buhin_no (data_id, buhin_no, created_date, created_tantou_id) VALUES (2076, '74763 EN000', GETDATE(), 999);</v>
      </c>
    </row>
    <row r="6106" spans="26:27">
      <c r="Z6106">
        <v>787</v>
      </c>
      <c r="AA6106" s="229" t="str">
        <f t="shared" si="47"/>
        <v>INSERT INTO UPK_IKOU.upk_k40.m_k60_buhin_no (data_id, buhin_no, created_date, created_tantou_id) VALUES (2077, '74772 EN100', GETDATE(), 999);</v>
      </c>
    </row>
    <row r="6107" spans="26:27">
      <c r="Z6107">
        <v>788</v>
      </c>
      <c r="AA6107" s="229" t="str">
        <f t="shared" si="47"/>
        <v>INSERT INTO UPK_IKOU.upk_k40.m_k60_buhin_no (data_id, buhin_no, created_date, created_tantou_id) VALUES (2078, '75422 EN100UF', GETDATE(), 999);</v>
      </c>
    </row>
    <row r="6108" spans="26:27">
      <c r="Z6108">
        <v>789</v>
      </c>
      <c r="AA6108" s="229" t="str">
        <f t="shared" si="47"/>
        <v>INSERT INTO UPK_IKOU.upk_k40.m_k60_buhin_no (data_id, buhin_no, created_date, created_tantou_id) VALUES (2079, '85064/5 1DA0A', GETDATE(), 999);</v>
      </c>
    </row>
    <row r="6109" spans="26:27">
      <c r="Z6109">
        <v>790</v>
      </c>
      <c r="AA6109" s="229" t="str">
        <f t="shared" si="47"/>
        <v>INSERT INTO UPK_IKOU.upk_k40.m_k60_buhin_no (data_id, buhin_no, created_date, created_tantou_id) VALUES (2080, '17285 1AA0A0B', GETDATE(), 999);</v>
      </c>
    </row>
    <row r="6110" spans="26:27">
      <c r="Z6110">
        <v>791</v>
      </c>
      <c r="AA6110" s="229" t="str">
        <f t="shared" si="47"/>
        <v>INSERT INTO UPK_IKOU.upk_k40.m_k60_buhin_no (data_id, buhin_no, created_date, created_tantou_id) VALUES (2081, '67339 1AT0A', GETDATE(), 999);</v>
      </c>
    </row>
    <row r="6111" spans="26:27">
      <c r="Z6111">
        <v>792</v>
      </c>
      <c r="AA6111" s="229" t="str">
        <f t="shared" si="47"/>
        <v>INSERT INTO UPK_IKOU.upk_k40.m_k60_buhin_no (data_id, buhin_no, created_date, created_tantou_id) VALUES (2082, '67339 1AT0B', GETDATE(), 999);</v>
      </c>
    </row>
    <row r="6112" spans="26:27">
      <c r="Z6112">
        <v>793</v>
      </c>
      <c r="AA6112" s="229" t="str">
        <f t="shared" si="47"/>
        <v>INSERT INTO UPK_IKOU.upk_k40.m_k60_buhin_no (data_id, buhin_no, created_date, created_tantou_id) VALUES (2083, '67419 1AT0A', GETDATE(), 999);</v>
      </c>
    </row>
    <row r="6113" spans="26:27">
      <c r="Z6113">
        <v>794</v>
      </c>
      <c r="AA6113" s="229" t="str">
        <f t="shared" si="47"/>
        <v>INSERT INTO UPK_IKOU.upk_k40.m_k60_buhin_no (data_id, buhin_no, created_date, created_tantou_id) VALUES (2084, '66362/3 1GR0A', GETDATE(), 999);</v>
      </c>
    </row>
    <row r="6114" spans="26:27">
      <c r="Z6114">
        <v>795</v>
      </c>
      <c r="AA6114" s="229" t="str">
        <f t="shared" si="47"/>
        <v>INSERT INTO UPK_IKOU.upk_k40.m_k60_buhin_no (data_id, buhin_no, created_date, created_tantou_id) VALUES (2085, '743F2/3 1GR0C', GETDATE(), 999);</v>
      </c>
    </row>
    <row r="6115" spans="26:27">
      <c r="Z6115">
        <v>796</v>
      </c>
      <c r="AA6115" s="229" t="str">
        <f t="shared" si="47"/>
        <v>INSERT INTO UPK_IKOU.upk_k40.m_k60_buhin_no (data_id, buhin_no, created_date, created_tantou_id) VALUES (2086, '743F2/3 1GR0D', GETDATE(), 999);</v>
      </c>
    </row>
    <row r="6116" spans="26:27">
      <c r="Z6116">
        <v>797</v>
      </c>
      <c r="AA6116" s="229" t="str">
        <f t="shared" si="47"/>
        <v>INSERT INTO UPK_IKOU.upk_k40.m_k60_buhin_no (data_id, buhin_no, created_date, created_tantou_id) VALUES (2087, '743F2/3 1GR0E', GETDATE(), 999);</v>
      </c>
    </row>
    <row r="6117" spans="26:27">
      <c r="Z6117">
        <v>798</v>
      </c>
      <c r="AA6117" s="229" t="str">
        <f t="shared" si="47"/>
        <v>INSERT INTO UPK_IKOU.upk_k40.m_k60_buhin_no (data_id, buhin_no, created_date, created_tantou_id) VALUES (2088, '74366 1GR0A', GETDATE(), 999);</v>
      </c>
    </row>
    <row r="6118" spans="26:27">
      <c r="Z6118">
        <v>799</v>
      </c>
      <c r="AA6118" s="229" t="str">
        <f t="shared" si="47"/>
        <v>INSERT INTO UPK_IKOU.upk_k40.m_k60_buhin_no (data_id, buhin_no, created_date, created_tantou_id) VALUES (2089, '74367 1GR0A', GETDATE(), 999);</v>
      </c>
    </row>
    <row r="6119" spans="26:27">
      <c r="Z6119">
        <v>800</v>
      </c>
      <c r="AA6119" s="229" t="str">
        <f t="shared" si="47"/>
        <v>INSERT INTO UPK_IKOU.upk_k40.m_k60_buhin_no (data_id, buhin_no, created_date, created_tantou_id) VALUES (2090, '74366 1GR0B', GETDATE(), 999);</v>
      </c>
    </row>
    <row r="6120" spans="26:27">
      <c r="Z6120">
        <v>801</v>
      </c>
      <c r="AA6120" s="229" t="str">
        <f t="shared" si="47"/>
        <v>INSERT INTO UPK_IKOU.upk_k40.m_k60_buhin_no (data_id, buhin_no, created_date, created_tantou_id) VALUES (2091, '74367 1GR0B', GETDATE(), 999);</v>
      </c>
    </row>
    <row r="6121" spans="26:27">
      <c r="Z6121">
        <v>802</v>
      </c>
      <c r="AA6121" s="229" t="str">
        <f t="shared" si="47"/>
        <v>INSERT INTO UPK_IKOU.upk_k40.m_k60_buhin_no (data_id, buhin_no, created_date, created_tantou_id) VALUES (2092, '74516 1GR0A', GETDATE(), 999);</v>
      </c>
    </row>
    <row r="6122" spans="26:27">
      <c r="Z6122">
        <v>803</v>
      </c>
      <c r="AA6122" s="229" t="str">
        <f t="shared" si="47"/>
        <v>INSERT INTO UPK_IKOU.upk_k40.m_k60_buhin_no (data_id, buhin_no, created_date, created_tantou_id) VALUES (2093, '76486/7 1GR0A', GETDATE(), 999);</v>
      </c>
    </row>
    <row r="6123" spans="26:27">
      <c r="Z6123">
        <v>804</v>
      </c>
      <c r="AA6123" s="229" t="str">
        <f t="shared" si="47"/>
        <v>INSERT INTO UPK_IKOU.upk_k40.m_k60_buhin_no (data_id, buhin_no, created_date, created_tantou_id) VALUES (2094, '65616 JN20A', GETDATE(), 999);</v>
      </c>
    </row>
    <row r="6124" spans="26:27">
      <c r="Z6124">
        <v>805</v>
      </c>
      <c r="AA6124" s="229" t="str">
        <f t="shared" si="47"/>
        <v>INSERT INTO UPK_IKOU.upk_k40.m_k60_buhin_no (data_id, buhin_no, created_date, created_tantou_id) VALUES (2095, '67466 JN20A', GETDATE(), 999);</v>
      </c>
    </row>
    <row r="6125" spans="26:27">
      <c r="Z6125">
        <v>806</v>
      </c>
      <c r="AA6125" s="229" t="str">
        <f t="shared" si="47"/>
        <v>INSERT INTO UPK_IKOU.upk_k40.m_k60_buhin_no (data_id, buhin_no, created_date, created_tantou_id) VALUES (2096, '73211 JN22A', GETDATE(), 999);</v>
      </c>
    </row>
    <row r="6126" spans="26:27">
      <c r="Z6126">
        <v>807</v>
      </c>
      <c r="AA6126" s="229" t="str">
        <f t="shared" si="47"/>
        <v>INSERT INTO UPK_IKOU.upk_k40.m_k60_buhin_no (data_id, buhin_no, created_date, created_tantou_id) VALUES (2097, '73231 JN22A', GETDATE(), 999);</v>
      </c>
    </row>
    <row r="6127" spans="26:27">
      <c r="Z6127">
        <v>808</v>
      </c>
      <c r="AA6127" s="229" t="str">
        <f t="shared" si="47"/>
        <v>INSERT INTO UPK_IKOU.upk_k40.m_k60_buhin_no (data_id, buhin_no, created_date, created_tantou_id) VALUES (2098, '76654/5 3TU0A', GETDATE(), 999);</v>
      </c>
    </row>
    <row r="6128" spans="26:27">
      <c r="Z6128">
        <v>809</v>
      </c>
      <c r="AA6128" s="229" t="str">
        <f t="shared" si="47"/>
        <v>INSERT INTO UPK_IKOU.upk_k40.m_k60_buhin_no (data_id, buhin_no, created_date, created_tantou_id) VALUES (2099, '755D6 3NU0A', GETDATE(), 999);</v>
      </c>
    </row>
    <row r="6129" spans="26:27">
      <c r="Z6129">
        <v>810</v>
      </c>
      <c r="AA6129" s="229" t="str">
        <f t="shared" si="47"/>
        <v>INSERT INTO UPK_IKOU.upk_k40.m_k60_buhin_no (data_id, buhin_no, created_date, created_tantou_id) VALUES (2100, '755D7 3NU0A', GETDATE(), 999);</v>
      </c>
    </row>
    <row r="6130" spans="26:27">
      <c r="Z6130">
        <v>811</v>
      </c>
      <c r="AA6130" s="229" t="str">
        <f t="shared" si="47"/>
        <v>INSERT INTO UPK_IKOU.upk_k40.m_k60_buhin_no (data_id, buhin_no, created_date, created_tantou_id) VALUES (2101, '74558/9 1LA0A-B', GETDATE(), 999);</v>
      </c>
    </row>
    <row r="6131" spans="26:27">
      <c r="Z6131">
        <v>812</v>
      </c>
      <c r="AA6131" s="229" t="str">
        <f t="shared" si="47"/>
        <v>INSERT INTO UPK_IKOU.upk_k40.m_k60_buhin_no (data_id, buhin_no, created_date, created_tantou_id) VALUES (2102, '74558/9 1LA0A', GETDATE(), 999);</v>
      </c>
    </row>
    <row r="6132" spans="26:27">
      <c r="Z6132">
        <v>813</v>
      </c>
      <c r="AA6132" s="229" t="str">
        <f t="shared" si="47"/>
        <v>INSERT INTO UPK_IKOU.upk_k40.m_k60_buhin_no (data_id, buhin_no, created_date, created_tantou_id) VALUES (2103, '75529 1LA0A', GETDATE(), 999);</v>
      </c>
    </row>
    <row r="6133" spans="26:27">
      <c r="Z6133">
        <v>814</v>
      </c>
      <c r="AA6133" s="229" t="str">
        <f t="shared" si="47"/>
        <v>INSERT INTO UPK_IKOU.upk_k40.m_k60_buhin_no (data_id, buhin_no, created_date, created_tantou_id) VALUES (2104, '67332 1ZR0A', GETDATE(), 999);</v>
      </c>
    </row>
    <row r="6134" spans="26:27">
      <c r="Z6134">
        <v>815</v>
      </c>
      <c r="AA6134" s="229" t="str">
        <f t="shared" si="47"/>
        <v>INSERT INTO UPK_IKOU.upk_k40.m_k60_buhin_no (data_id, buhin_no, created_date, created_tantou_id) VALUES (2105, '67332 1ZR0B', GETDATE(), 999);</v>
      </c>
    </row>
    <row r="6135" spans="26:27">
      <c r="Z6135">
        <v>816</v>
      </c>
      <c r="AA6135" s="229" t="str">
        <f t="shared" si="47"/>
        <v>INSERT INTO UPK_IKOU.upk_k40.m_k60_buhin_no (data_id, buhin_no, created_date, created_tantou_id) VALUES (2106, '67870 1ZR0A03', GETDATE(), 999);</v>
      </c>
    </row>
    <row r="6136" spans="26:27">
      <c r="Z6136">
        <v>817</v>
      </c>
      <c r="AA6136" s="229" t="str">
        <f t="shared" si="47"/>
        <v>INSERT INTO UPK_IKOU.upk_k40.m_k60_buhin_no (data_id, buhin_no, created_date, created_tantou_id) VALUES (2107, '67870 1ZR0A04', GETDATE(), 999);</v>
      </c>
    </row>
    <row r="6137" spans="26:27">
      <c r="Z6137">
        <v>818</v>
      </c>
      <c r="AA6137" s="229" t="str">
        <f t="shared" si="47"/>
        <v>INSERT INTO UPK_IKOU.upk_k40.m_k60_buhin_no (data_id, buhin_no, created_date, created_tantou_id) VALUES (2108, '75492/3 1JB0A', GETDATE(), 999);</v>
      </c>
    </row>
    <row r="6138" spans="26:27">
      <c r="Z6138">
        <v>819</v>
      </c>
      <c r="AA6138" s="229" t="str">
        <f t="shared" si="47"/>
        <v>INSERT INTO UPK_IKOU.upk_k40.m_k60_buhin_no (data_id, buhin_no, created_date, created_tantou_id) VALUES (2109, '76246 1JA0A', GETDATE(), 999);</v>
      </c>
    </row>
    <row r="6139" spans="26:27">
      <c r="Z6139">
        <v>820</v>
      </c>
      <c r="AA6139" s="229" t="str">
        <f t="shared" si="47"/>
        <v>INSERT INTO UPK_IKOU.upk_k40.m_k60_buhin_no (data_id, buhin_no, created_date, created_tantou_id) VALUES (2110, '76247 1JA0A', GETDATE(), 999);</v>
      </c>
    </row>
    <row r="6140" spans="26:27">
      <c r="Z6140">
        <v>821</v>
      </c>
      <c r="AA6140" s="229" t="str">
        <f t="shared" si="47"/>
        <v>INSERT INTO UPK_IKOU.upk_k40.m_k60_buhin_no (data_id, buhin_no, created_date, created_tantou_id) VALUES (2111, '61212/3 3XA0A', GETDATE(), 999);</v>
      </c>
    </row>
    <row r="6141" spans="26:27">
      <c r="Z6141">
        <v>822</v>
      </c>
      <c r="AA6141" s="229" t="str">
        <f t="shared" si="47"/>
        <v>INSERT INTO UPK_IKOU.upk_k40.m_k60_buhin_no (data_id, buhin_no, created_date, created_tantou_id) VALUES (2112, '61212/3 3XA0A/3XE0A', GETDATE(), 999);</v>
      </c>
    </row>
    <row r="6142" spans="26:27">
      <c r="Z6142">
        <v>823</v>
      </c>
      <c r="AA6142" s="229" t="str">
        <f t="shared" si="47"/>
        <v>INSERT INTO UPK_IKOU.upk_k40.m_k60_buhin_no (data_id, buhin_no, created_date, created_tantou_id) VALUES (2113, '61212/3 3XA2A', GETDATE(), 999);</v>
      </c>
    </row>
    <row r="6143" spans="26:27">
      <c r="Z6143">
        <v>824</v>
      </c>
      <c r="AA6143" s="229" t="str">
        <f t="shared" si="47"/>
        <v>INSERT INTO UPK_IKOU.upk_k40.m_k60_buhin_no (data_id, buhin_no, created_date, created_tantou_id) VALUES (2114, '61212/3 3XE2A/3XA2A', GETDATE(), 999);</v>
      </c>
    </row>
    <row r="6144" spans="26:27">
      <c r="Z6144">
        <v>825</v>
      </c>
      <c r="AA6144" s="229" t="str">
        <f t="shared" si="47"/>
        <v>INSERT INTO UPK_IKOU.upk_k40.m_k60_buhin_no (data_id, buhin_no, created_date, created_tantou_id) VALUES (2115, '73211 3XE0A', GETDATE(), 999);</v>
      </c>
    </row>
    <row r="6145" spans="26:27">
      <c r="Z6145">
        <v>826</v>
      </c>
      <c r="AA6145" s="229" t="str">
        <f t="shared" si="47"/>
        <v>INSERT INTO UPK_IKOU.upk_k40.m_k60_buhin_no (data_id, buhin_no, created_date, created_tantou_id) VALUES (2116, '75234 3XA0A', GETDATE(), 999);</v>
      </c>
    </row>
    <row r="6146" spans="26:27">
      <c r="Z6146">
        <v>827</v>
      </c>
      <c r="AA6146" s="229" t="str">
        <f t="shared" si="47"/>
        <v>INSERT INTO UPK_IKOU.upk_k40.m_k60_buhin_no (data_id, buhin_no, created_date, created_tantou_id) VALUES (2117, '76458 3XA0A', GETDATE(), 999);</v>
      </c>
    </row>
    <row r="6147" spans="26:27">
      <c r="Z6147">
        <v>828</v>
      </c>
      <c r="AA6147" s="229" t="str">
        <f t="shared" si="47"/>
        <v>INSERT INTO UPK_IKOU.upk_k40.m_k60_buhin_no (data_id, buhin_no, created_date, created_tantou_id) VALUES (2118, '76459 3XA0A', GETDATE(), 999);</v>
      </c>
    </row>
    <row r="6148" spans="26:27">
      <c r="Z6148">
        <v>829</v>
      </c>
      <c r="AA6148" s="229" t="str">
        <f t="shared" si="47"/>
        <v>INSERT INTO UPK_IKOU.upk_k40.m_k60_buhin_no (data_id, buhin_no, created_date, created_tantou_id) VALUES (2119, '73212 3XC0A', GETDATE(), 999);</v>
      </c>
    </row>
    <row r="6149" spans="26:27">
      <c r="Z6149">
        <v>830</v>
      </c>
      <c r="AA6149" s="229" t="str">
        <f t="shared" si="47"/>
        <v>INSERT INTO UPK_IKOU.upk_k40.m_k60_buhin_no (data_id, buhin_no, created_date, created_tantou_id) VALUES (2120, '73232 3XC0A', GETDATE(), 999);</v>
      </c>
    </row>
    <row r="6150" spans="26:27">
      <c r="Z6150">
        <v>831</v>
      </c>
      <c r="AA6150" s="229" t="str">
        <f t="shared" si="47"/>
        <v>INSERT INTO UPK_IKOU.upk_k40.m_k60_buhin_no (data_id, buhin_no, created_date, created_tantou_id) VALUES (2121, '74329 3XN0A', GETDATE(), 999);</v>
      </c>
    </row>
    <row r="6151" spans="26:27">
      <c r="Z6151">
        <v>832</v>
      </c>
      <c r="AA6151" s="229" t="str">
        <f t="shared" si="47"/>
        <v>INSERT INTO UPK_IKOU.upk_k40.m_k60_buhin_no (data_id, buhin_no, created_date, created_tantou_id) VALUES (2122, '76332/3 3XC0A', GETDATE(), 999);</v>
      </c>
    </row>
    <row r="6152" spans="26:27">
      <c r="Z6152">
        <v>833</v>
      </c>
      <c r="AA6152" s="229" t="str">
        <f t="shared" ref="AA6152:AA6215" si="48">$Y$5318&amp;AA4861&amp;", '"&amp;TRIM(AB4861)&amp;"', GETDATE(), 999);"</f>
        <v>INSERT INTO UPK_IKOU.upk_k40.m_k60_buhin_no (data_id, buhin_no, created_date, created_tantou_id) VALUES (2123, '77598 3XC8A', GETDATE(), 999);</v>
      </c>
    </row>
    <row r="6153" spans="26:27">
      <c r="Z6153">
        <v>834</v>
      </c>
      <c r="AA6153" s="229" t="str">
        <f t="shared" si="48"/>
        <v>INSERT INTO UPK_IKOU.upk_k40.m_k60_buhin_no (data_id, buhin_no, created_date, created_tantou_id) VALUES (2124, '76218 3XJ0A', GETDATE(), 999);</v>
      </c>
    </row>
    <row r="6154" spans="26:27">
      <c r="Z6154">
        <v>835</v>
      </c>
      <c r="AA6154" s="229" t="str">
        <f t="shared" si="48"/>
        <v>INSERT INTO UPK_IKOU.upk_k40.m_k60_buhin_no (data_id, buhin_no, created_date, created_tantou_id) VALUES (2125, '76219 3XJ0A', GETDATE(), 999);</v>
      </c>
    </row>
    <row r="6155" spans="26:27">
      <c r="Z6155">
        <v>836</v>
      </c>
      <c r="AA6155" s="229" t="str">
        <f t="shared" si="48"/>
        <v>INSERT INTO UPK_IKOU.upk_k40.m_k60_buhin_no (data_id, buhin_no, created_date, created_tantou_id) VALUES (2126, '76246/7 3XJ0A', GETDATE(), 999);</v>
      </c>
    </row>
    <row r="6156" spans="26:27">
      <c r="Z6156">
        <v>837</v>
      </c>
      <c r="AA6156" s="229" t="str">
        <f t="shared" si="48"/>
        <v>INSERT INTO UPK_IKOU.upk_k40.m_k60_buhin_no (data_id, buhin_no, created_date, created_tantou_id) VALUES (2127, '76373 3YF3A', GETDATE(), 999);</v>
      </c>
    </row>
    <row r="6157" spans="26:27">
      <c r="Z6157">
        <v>838</v>
      </c>
      <c r="AA6157" s="229" t="str">
        <f t="shared" si="48"/>
        <v>INSERT INTO UPK_IKOU.upk_k40.m_k60_buhin_no (data_id, buhin_no, created_date, created_tantou_id) VALUES (2128, '76397 3YF0A', GETDATE(), 999);</v>
      </c>
    </row>
    <row r="6158" spans="26:27">
      <c r="Z6158">
        <v>839</v>
      </c>
      <c r="AA6158" s="229" t="str">
        <f t="shared" si="48"/>
        <v>INSERT INTO UPK_IKOU.upk_k40.m_k60_buhin_no (data_id, buhin_no, created_date, created_tantou_id) VALUES (2129, '17216 CY00A', GETDATE(), 999);</v>
      </c>
    </row>
    <row r="6159" spans="26:27">
      <c r="Z6159">
        <v>840</v>
      </c>
      <c r="AA6159" s="229" t="str">
        <f t="shared" si="48"/>
        <v>INSERT INTO UPK_IKOU.upk_k40.m_k60_buhin_no (data_id, buhin_no, created_date, created_tantou_id) VALUES (2130, '17217 CY00A', GETDATE(), 999);</v>
      </c>
    </row>
    <row r="6160" spans="26:27">
      <c r="Z6160">
        <v>841</v>
      </c>
      <c r="AA6160" s="229" t="str">
        <f t="shared" si="48"/>
        <v>INSERT INTO UPK_IKOU.upk_k40.m_k60_buhin_no (data_id, buhin_no, created_date, created_tantou_id) VALUES (2131, '75454 1VN0A', GETDATE(), 999);</v>
      </c>
    </row>
    <row r="6161" spans="26:27">
      <c r="Z6161">
        <v>842</v>
      </c>
      <c r="AA6161" s="229" t="str">
        <f t="shared" si="48"/>
        <v>INSERT INTO UPK_IKOU.upk_k40.m_k60_buhin_no (data_id, buhin_no, created_date, created_tantou_id) VALUES (2132, '51162 3VA4A', GETDATE(), 999);</v>
      </c>
    </row>
    <row r="6162" spans="26:27">
      <c r="Z6162">
        <v>843</v>
      </c>
      <c r="AA6162" s="229" t="str">
        <f t="shared" si="48"/>
        <v>INSERT INTO UPK_IKOU.upk_k40.m_k60_buhin_no (data_id, buhin_no, created_date, created_tantou_id) VALUES (2133, '75176 5WK0A', GETDATE(), 999);</v>
      </c>
    </row>
    <row r="6163" spans="26:27">
      <c r="Z6163">
        <v>844</v>
      </c>
      <c r="AA6163" s="229" t="str">
        <f t="shared" si="48"/>
        <v>INSERT INTO UPK_IKOU.upk_k40.m_k60_buhin_no (data_id, buhin_no, created_date, created_tantou_id) VALUES (2134, '67466 4CB0A', GETDATE(), 999);</v>
      </c>
    </row>
    <row r="6164" spans="26:27">
      <c r="Z6164">
        <v>845</v>
      </c>
      <c r="AA6164" s="229" t="str">
        <f t="shared" si="48"/>
        <v>INSERT INTO UPK_IKOU.upk_k40.m_k60_buhin_no (data_id, buhin_no, created_date, created_tantou_id) VALUES (2135, '67466 4CB0A-E', GETDATE(), 999);</v>
      </c>
    </row>
    <row r="6165" spans="26:27">
      <c r="Z6165">
        <v>846</v>
      </c>
      <c r="AA6165" s="229" t="str">
        <f t="shared" si="48"/>
        <v>INSERT INTO UPK_IKOU.upk_k40.m_k60_buhin_no (data_id, buhin_no, created_date, created_tantou_id) VALUES (2136, '76482 4CB0A', GETDATE(), 999);</v>
      </c>
    </row>
    <row r="6166" spans="26:27">
      <c r="Z6166">
        <v>847</v>
      </c>
      <c r="AA6166" s="229" t="str">
        <f t="shared" si="48"/>
        <v>INSERT INTO UPK_IKOU.upk_k40.m_k60_buhin_no (data_id, buhin_no, created_date, created_tantou_id) VALUES (2137, '76482 4CB0A-E', GETDATE(), 999);</v>
      </c>
    </row>
    <row r="6167" spans="26:27">
      <c r="Z6167">
        <v>848</v>
      </c>
      <c r="AA6167" s="229" t="str">
        <f t="shared" si="48"/>
        <v>INSERT INTO UPK_IKOU.upk_k40.m_k60_buhin_no (data_id, buhin_no, created_date, created_tantou_id) VALUES (2138, '78118 6MA0A', GETDATE(), 999);</v>
      </c>
    </row>
    <row r="6168" spans="26:27">
      <c r="Z6168">
        <v>849</v>
      </c>
      <c r="AA6168" s="229" t="str">
        <f t="shared" si="48"/>
        <v>INSERT INTO UPK_IKOU.upk_k40.m_k60_buhin_no (data_id, buhin_no, created_date, created_tantou_id) VALUES (2139, '78119 6MA0A', GETDATE(), 999);</v>
      </c>
    </row>
    <row r="6169" spans="26:27">
      <c r="Z6169">
        <v>850</v>
      </c>
      <c r="AA6169" s="229" t="str">
        <f t="shared" si="48"/>
        <v>INSERT INTO UPK_IKOU.upk_k40.m_k60_buhin_no (data_id, buhin_no, created_date, created_tantou_id) VALUES (2140, '76352/3 01G00', GETDATE(), 999);</v>
      </c>
    </row>
    <row r="6170" spans="26:27">
      <c r="Z6170">
        <v>851</v>
      </c>
      <c r="AA6170" s="229" t="str">
        <f t="shared" si="48"/>
        <v>INSERT INTO UPK_IKOU.upk_k40.m_k60_buhin_no (data_id, buhin_no, created_date, created_tantou_id) VALUES (2141, '78152 CN000', GETDATE(), 999);</v>
      </c>
    </row>
    <row r="6171" spans="26:27">
      <c r="Z6171">
        <v>852</v>
      </c>
      <c r="AA6171" s="229" t="str">
        <f t="shared" si="48"/>
        <v>INSERT INTO UPK_IKOU.upk_k40.m_k60_buhin_no (data_id, buhin_no, created_date, created_tantou_id) VALUES (2142, '80142/3 4M400', GETDATE(), 999);</v>
      </c>
    </row>
    <row r="6172" spans="26:27">
      <c r="Z6172">
        <v>853</v>
      </c>
      <c r="AA6172" s="229" t="str">
        <f t="shared" si="48"/>
        <v>INSERT INTO UPK_IKOU.upk_k40.m_k60_buhin_no (data_id, buhin_no, created_date, created_tantou_id) VALUES (2143, '62240 4M500', GETDATE(), 999);</v>
      </c>
    </row>
    <row r="6173" spans="26:27">
      <c r="Z6173">
        <v>854</v>
      </c>
      <c r="AA6173" s="229" t="str">
        <f t="shared" si="48"/>
        <v>INSERT INTO UPK_IKOU.upk_k40.m_k60_buhin_no (data_id, buhin_no, created_date, created_tantou_id) VALUES (2144, '82118/9 5M000', GETDATE(), 999);</v>
      </c>
    </row>
    <row r="6174" spans="26:27">
      <c r="Z6174">
        <v>855</v>
      </c>
      <c r="AA6174" s="229" t="str">
        <f t="shared" si="48"/>
        <v>INSERT INTO UPK_IKOU.upk_k40.m_k60_buhin_no (data_id, buhin_no, created_date, created_tantou_id) VALUES (2145, '64828 D0109', GETDATE(), 999);</v>
      </c>
    </row>
    <row r="6175" spans="26:27">
      <c r="Z6175">
        <v>856</v>
      </c>
      <c r="AA6175" s="229" t="str">
        <f t="shared" si="48"/>
        <v>INSERT INTO UPK_IKOU.upk_k40.m_k60_buhin_no (data_id, buhin_no, created_date, created_tantou_id) VALUES (2146, '64828 D0109-G', GETDATE(), 999);</v>
      </c>
    </row>
    <row r="6176" spans="26:27">
      <c r="Z6176">
        <v>857</v>
      </c>
      <c r="AA6176" s="229" t="str">
        <f t="shared" si="48"/>
        <v>INSERT INTO UPK_IKOU.upk_k40.m_k60_buhin_no (data_id, buhin_no, created_date, created_tantou_id) VALUES (2147, '74811 01G0A', GETDATE(), 999);</v>
      </c>
    </row>
    <row r="6177" spans="26:27">
      <c r="Z6177">
        <v>858</v>
      </c>
      <c r="AA6177" s="229" t="str">
        <f t="shared" si="48"/>
        <v>INSERT INTO UPK_IKOU.upk_k40.m_k60_buhin_no (data_id, buhin_no, created_date, created_tantou_id) VALUES (2148, '74811 08G00', GETDATE(), 999);</v>
      </c>
    </row>
    <row r="6178" spans="26:27">
      <c r="Z6178">
        <v>859</v>
      </c>
      <c r="AA6178" s="229" t="str">
        <f t="shared" si="48"/>
        <v>INSERT INTO UPK_IKOU.upk_k40.m_k60_buhin_no (data_id, buhin_no, created_date, created_tantou_id) VALUES (2149, '74811 31G0A', GETDATE(), 999);</v>
      </c>
    </row>
    <row r="6179" spans="26:27">
      <c r="Z6179">
        <v>860</v>
      </c>
      <c r="AA6179" s="229" t="str">
        <f t="shared" si="48"/>
        <v>INSERT INTO UPK_IKOU.upk_k40.m_k60_buhin_no (data_id, buhin_no, created_date, created_tantou_id) VALUES (2150, '74811 3S800', GETDATE(), 999);</v>
      </c>
    </row>
    <row r="6180" spans="26:27">
      <c r="Z6180">
        <v>861</v>
      </c>
      <c r="AA6180" s="229" t="str">
        <f t="shared" si="48"/>
        <v>INSERT INTO UPK_IKOU.upk_k40.m_k60_buhin_no (data_id, buhin_no, created_date, created_tantou_id) VALUES (2151, '74811 3S810', GETDATE(), 999);</v>
      </c>
    </row>
    <row r="6181" spans="26:27">
      <c r="Z6181">
        <v>862</v>
      </c>
      <c r="AA6181" s="229" t="str">
        <f t="shared" si="48"/>
        <v>INSERT INTO UPK_IKOU.upk_k40.m_k60_buhin_no (data_id, buhin_no, created_date, created_tantou_id) VALUES (2152, '74811 VJ30A', GETDATE(), 999);</v>
      </c>
    </row>
    <row r="6182" spans="26:27">
      <c r="Z6182">
        <v>863</v>
      </c>
      <c r="AA6182" s="229" t="str">
        <f t="shared" si="48"/>
        <v>INSERT INTO UPK_IKOU.upk_k40.m_k60_buhin_no (data_id, buhin_no, created_date, created_tantou_id) VALUES (2153, '74811 VJ40A', GETDATE(), 999);</v>
      </c>
    </row>
    <row r="6183" spans="26:27">
      <c r="Z6183">
        <v>864</v>
      </c>
      <c r="AA6183" s="229" t="str">
        <f t="shared" si="48"/>
        <v>INSERT INTO UPK_IKOU.upk_k40.m_k60_buhin_no (data_id, buhin_no, created_date, created_tantou_id) VALUES (2154, '62592 VG200-01', GETDATE(), 999);</v>
      </c>
    </row>
    <row r="6184" spans="26:27">
      <c r="Z6184">
        <v>865</v>
      </c>
      <c r="AA6184" s="229" t="str">
        <f t="shared" si="48"/>
        <v>INSERT INTO UPK_IKOU.upk_k40.m_k60_buhin_no (data_id, buhin_no, created_date, created_tantou_id) VALUES (2155, '62593 VG200-01', GETDATE(), 999);</v>
      </c>
    </row>
    <row r="6185" spans="26:27">
      <c r="Z6185">
        <v>866</v>
      </c>
      <c r="AA6185" s="229" t="str">
        <f t="shared" si="48"/>
        <v>INSERT INTO UPK_IKOU.upk_k40.m_k60_buhin_no (data_id, buhin_no, created_date, created_tantou_id) VALUES (2156, '93872 92G00', GETDATE(), 999);</v>
      </c>
    </row>
    <row r="6186" spans="26:27">
      <c r="Z6186">
        <v>867</v>
      </c>
      <c r="AA6186" s="229" t="str">
        <f t="shared" si="48"/>
        <v>INSERT INTO UPK_IKOU.upk_k40.m_k60_buhin_no (data_id, buhin_no, created_date, created_tantou_id) VALUES (2157, '91314/5 0W000-P', GETDATE(), 999);</v>
      </c>
    </row>
    <row r="6187" spans="26:27">
      <c r="Z6187">
        <v>868</v>
      </c>
      <c r="AA6187" s="229" t="str">
        <f t="shared" si="48"/>
        <v>INSERT INTO UPK_IKOU.upk_k40.m_k60_buhin_no (data_id, buhin_no, created_date, created_tantou_id) VALUES (2158, '91318/9 0W000-P', GETDATE(), 999);</v>
      </c>
    </row>
    <row r="6188" spans="26:27">
      <c r="Z6188">
        <v>869</v>
      </c>
      <c r="AA6188" s="229" t="str">
        <f t="shared" si="48"/>
        <v>INSERT INTO UPK_IKOU.upk_k40.m_k60_buhin_no (data_id, buhin_no, created_date, created_tantou_id) VALUES (2159, '9640/1 14220', GETDATE(), 999);</v>
      </c>
    </row>
    <row r="6189" spans="26:27">
      <c r="Z6189">
        <v>870</v>
      </c>
      <c r="AA6189" s="229" t="str">
        <f t="shared" si="48"/>
        <v>INSERT INTO UPK_IKOU.upk_k40.m_k60_buhin_no (data_id, buhin_no, created_date, created_tantou_id) VALUES (2160, '74755 73R0001', GETDATE(), 999);</v>
      </c>
    </row>
    <row r="6190" spans="26:27">
      <c r="Z6190">
        <v>871</v>
      </c>
      <c r="AA6190" s="229" t="str">
        <f t="shared" si="48"/>
        <v>INSERT INTO UPK_IKOU.upk_k40.m_k60_buhin_no (data_id, buhin_no, created_date, created_tantou_id) VALUES (2161, '74532 CA000', GETDATE(), 999);</v>
      </c>
    </row>
    <row r="6191" spans="26:27">
      <c r="Z6191">
        <v>872</v>
      </c>
      <c r="AA6191" s="229" t="str">
        <f t="shared" si="48"/>
        <v>INSERT INTO UPK_IKOU.upk_k40.m_k60_buhin_no (data_id, buhin_no, created_date, created_tantou_id) VALUES (2162, '75422 EN100', GETDATE(), 999);</v>
      </c>
    </row>
    <row r="6192" spans="26:27">
      <c r="Z6192">
        <v>873</v>
      </c>
      <c r="AA6192" s="229" t="str">
        <f t="shared" si="48"/>
        <v>INSERT INTO UPK_IKOU.upk_k40.m_k60_buhin_no (data_id, buhin_no, created_date, created_tantou_id) VALUES (2163, '66312 4M410', GETDATE(), 999);</v>
      </c>
    </row>
    <row r="6193" spans="26:27">
      <c r="Z6193">
        <v>874</v>
      </c>
      <c r="AA6193" s="229" t="str">
        <f t="shared" si="48"/>
        <v>INSERT INTO UPK_IKOU.upk_k40.m_k60_buhin_no (data_id, buhin_no, created_date, created_tantou_id) VALUES (2164, '66312 6M000', GETDATE(), 999);</v>
      </c>
    </row>
    <row r="6194" spans="26:27">
      <c r="Z6194">
        <v>875</v>
      </c>
      <c r="AA6194" s="229" t="str">
        <f t="shared" si="48"/>
        <v>INSERT INTO UPK_IKOU.upk_k40.m_k60_buhin_no (data_id, buhin_no, created_date, created_tantou_id) VALUES (2165, '67122 4M409', GETDATE(), 999);</v>
      </c>
    </row>
    <row r="6195" spans="26:27">
      <c r="Z6195">
        <v>876</v>
      </c>
      <c r="AA6195" s="229" t="str">
        <f t="shared" si="48"/>
        <v>INSERT INTO UPK_IKOU.upk_k40.m_k60_buhin_no (data_id, buhin_no, created_date, created_tantou_id) VALUES (2166, '67122 5M019', GETDATE(), 999);</v>
      </c>
    </row>
    <row r="6196" spans="26:27">
      <c r="Z6196">
        <v>877</v>
      </c>
      <c r="AA6196" s="229" t="str">
        <f t="shared" si="48"/>
        <v>INSERT INTO UPK_IKOU.upk_k40.m_k60_buhin_no (data_id, buhin_no, created_date, created_tantou_id) VALUES (2167, '67332 5M000', GETDATE(), 999);</v>
      </c>
    </row>
    <row r="6197" spans="26:27">
      <c r="Z6197">
        <v>878</v>
      </c>
      <c r="AA6197" s="229" t="str">
        <f t="shared" si="48"/>
        <v>INSERT INTO UPK_IKOU.upk_k40.m_k60_buhin_no (data_id, buhin_no, created_date, created_tantou_id) VALUES (2168, '74332/3 4M400', GETDATE(), 999);</v>
      </c>
    </row>
    <row r="6198" spans="26:27">
      <c r="Z6198">
        <v>879</v>
      </c>
      <c r="AA6198" s="229" t="str">
        <f t="shared" si="48"/>
        <v>INSERT INTO UPK_IKOU.upk_k40.m_k60_buhin_no (data_id, buhin_no, created_date, created_tantou_id) VALUES (2169, '75172 4M412', GETDATE(), 999);</v>
      </c>
    </row>
    <row r="6199" spans="26:27">
      <c r="Z6199">
        <v>880</v>
      </c>
      <c r="AA6199" s="229" t="str">
        <f t="shared" si="48"/>
        <v>INSERT INTO UPK_IKOU.upk_k40.m_k60_buhin_no (data_id, buhin_no, created_date, created_tantou_id) VALUES (2170, '75173 4M412', GETDATE(), 999);</v>
      </c>
    </row>
    <row r="6200" spans="26:27">
      <c r="Z6200">
        <v>881</v>
      </c>
      <c r="AA6200" s="229" t="str">
        <f t="shared" si="48"/>
        <v>INSERT INTO UPK_IKOU.upk_k40.m_k60_buhin_no (data_id, buhin_no, created_date, created_tantou_id) VALUES (2171, '76242/3 4M408/400', GETDATE(), 999);</v>
      </c>
    </row>
    <row r="6201" spans="26:27">
      <c r="Z6201">
        <v>882</v>
      </c>
      <c r="AA6201" s="229" t="str">
        <f t="shared" si="48"/>
        <v>INSERT INTO UPK_IKOU.upk_k40.m_k60_buhin_no (data_id, buhin_no, created_date, created_tantou_id) VALUES (2172, '79412 4M500', GETDATE(), 999);</v>
      </c>
    </row>
    <row r="6202" spans="26:27">
      <c r="Z6202">
        <v>883</v>
      </c>
      <c r="AA6202" s="229" t="str">
        <f t="shared" si="48"/>
        <v>INSERT INTO UPK_IKOU.upk_k40.m_k60_buhin_no (data_id, buhin_no, created_date, created_tantou_id) VALUES (2173, '62532 4M410001', GETDATE(), 999);</v>
      </c>
    </row>
    <row r="6203" spans="26:27">
      <c r="Z6203">
        <v>884</v>
      </c>
      <c r="AA6203" s="229" t="str">
        <f t="shared" si="48"/>
        <v>INSERT INTO UPK_IKOU.upk_k40.m_k60_buhin_no (data_id, buhin_no, created_date, created_tantou_id) VALUES (2174, '62532 AU00001', GETDATE(), 999);</v>
      </c>
    </row>
    <row r="6204" spans="26:27">
      <c r="Z6204">
        <v>885</v>
      </c>
      <c r="AA6204" s="229" t="str">
        <f t="shared" si="48"/>
        <v>INSERT INTO UPK_IKOU.upk_k40.m_k60_buhin_no (data_id, buhin_no, created_date, created_tantou_id) VALUES (2175, '75172 AU000', GETDATE(), 999);</v>
      </c>
    </row>
    <row r="6205" spans="26:27">
      <c r="Z6205">
        <v>886</v>
      </c>
      <c r="AA6205" s="229" t="str">
        <f t="shared" si="48"/>
        <v>INSERT INTO UPK_IKOU.upk_k40.m_k60_buhin_no (data_id, buhin_no, created_date, created_tantou_id) VALUES (2176, '75173 AU000', GETDATE(), 999);</v>
      </c>
    </row>
    <row r="6206" spans="26:27">
      <c r="Z6206">
        <v>887</v>
      </c>
      <c r="AA6206" s="229" t="str">
        <f t="shared" si="48"/>
        <v>INSERT INTO UPK_IKOU.upk_k40.m_k60_buhin_no (data_id, buhin_no, created_date, created_tantou_id) VALUES (2177, '75513 CN000', GETDATE(), 999);</v>
      </c>
    </row>
    <row r="6207" spans="26:27">
      <c r="Z6207">
        <v>888</v>
      </c>
      <c r="AA6207" s="229" t="str">
        <f t="shared" si="48"/>
        <v>INSERT INTO UPK_IKOU.upk_k40.m_k60_buhin_no (data_id, buhin_no, created_date, created_tantou_id) VALUES (2178, '76752/3 CN00001', GETDATE(), 999);</v>
      </c>
    </row>
    <row r="6208" spans="26:27">
      <c r="Z6208">
        <v>889</v>
      </c>
      <c r="AA6208" s="229" t="str">
        <f t="shared" si="48"/>
        <v>INSERT INTO UPK_IKOU.upk_k40.m_k60_buhin_no (data_id, buhin_no, created_date, created_tantou_id) VALUES (2179, '67122 8H30001', GETDATE(), 999);</v>
      </c>
    </row>
    <row r="6209" spans="26:27">
      <c r="Z6209">
        <v>890</v>
      </c>
      <c r="AA6209" s="229" t="str">
        <f t="shared" si="48"/>
        <v>INSERT INTO UPK_IKOU.upk_k40.m_k60_buhin_no (data_id, buhin_no, created_date, created_tantou_id) VALUES (2180, '67122 8H70001', GETDATE(), 999);</v>
      </c>
    </row>
    <row r="6210" spans="26:27">
      <c r="Z6210">
        <v>891</v>
      </c>
      <c r="AA6210" s="229" t="str">
        <f t="shared" si="48"/>
        <v>INSERT INTO UPK_IKOU.upk_k40.m_k60_buhin_no (data_id, buhin_no, created_date, created_tantou_id) VALUES (2181, '67122 8H90001', GETDATE(), 999);</v>
      </c>
    </row>
    <row r="6211" spans="26:27">
      <c r="Z6211">
        <v>892</v>
      </c>
      <c r="AA6211" s="229" t="str">
        <f t="shared" si="48"/>
        <v>INSERT INTO UPK_IKOU.upk_k40.m_k60_buhin_no (data_id, buhin_no, created_date, created_tantou_id) VALUES (2182, '76232 8H30001', GETDATE(), 999);</v>
      </c>
    </row>
    <row r="6212" spans="26:27">
      <c r="Z6212">
        <v>893</v>
      </c>
      <c r="AA6212" s="229" t="str">
        <f t="shared" si="48"/>
        <v>INSERT INTO UPK_IKOU.upk_k40.m_k60_buhin_no (data_id, buhin_no, created_date, created_tantou_id) VALUES (2183, '76233 8H30001', GETDATE(), 999);</v>
      </c>
    </row>
    <row r="6213" spans="26:27">
      <c r="Z6213">
        <v>894</v>
      </c>
      <c r="AA6213" s="229" t="str">
        <f t="shared" si="48"/>
        <v>INSERT INTO UPK_IKOU.upk_k40.m_k60_buhin_no (data_id, buhin_no, created_date, created_tantou_id) VALUES (2184, '75113 CA00001', GETDATE(), 999);</v>
      </c>
    </row>
    <row r="6214" spans="26:27">
      <c r="Z6214">
        <v>895</v>
      </c>
      <c r="AA6214" s="229" t="str">
        <f t="shared" si="48"/>
        <v>INSERT INTO UPK_IKOU.upk_k40.m_k60_buhin_no (data_id, buhin_no, created_date, created_tantou_id) VALUES (2185, '75182 CA000', GETDATE(), 999);</v>
      </c>
    </row>
    <row r="6215" spans="26:27">
      <c r="Z6215">
        <v>896</v>
      </c>
      <c r="AA6215" s="229" t="str">
        <f t="shared" si="48"/>
        <v>INSERT INTO UPK_IKOU.upk_k40.m_k60_buhin_no (data_id, buhin_no, created_date, created_tantou_id) VALUES (2186, '75182 CB000', GETDATE(), 999);</v>
      </c>
    </row>
    <row r="6216" spans="26:27">
      <c r="Z6216">
        <v>897</v>
      </c>
      <c r="AA6216" s="229" t="str">
        <f t="shared" ref="AA6216:AA6279" si="49">$Y$5318&amp;AA4925&amp;", '"&amp;TRIM(AB4925)&amp;"', GETDATE(), 999);"</f>
        <v>INSERT INTO UPK_IKOU.upk_k40.m_k60_buhin_no (data_id, buhin_no, created_date, created_tantou_id) VALUES (2187, '66319 EN000', GETDATE(), 999);</v>
      </c>
    </row>
    <row r="6217" spans="26:27">
      <c r="Z6217">
        <v>898</v>
      </c>
      <c r="AA6217" s="229" t="str">
        <f t="shared" si="49"/>
        <v>INSERT INTO UPK_IKOU.upk_k40.m_k60_buhin_no (data_id, buhin_no, created_date, created_tantou_id) VALUES (2188, '74516 EN000', GETDATE(), 999);</v>
      </c>
    </row>
    <row r="6218" spans="26:27">
      <c r="Z6218">
        <v>899</v>
      </c>
      <c r="AA6218" s="229" t="str">
        <f t="shared" si="49"/>
        <v>INSERT INTO UPK_IKOU.upk_k40.m_k60_buhin_no (data_id, buhin_no, created_date, created_tantou_id) VALUES (2189, '74516 EN100', GETDATE(), 999);</v>
      </c>
    </row>
    <row r="6219" spans="26:27">
      <c r="Z6219">
        <v>900</v>
      </c>
      <c r="AA6219" s="229" t="str">
        <f t="shared" si="49"/>
        <v>INSERT INTO UPK_IKOU.upk_k40.m_k60_buhin_no (data_id, buhin_no, created_date, created_tantou_id) VALUES (2190, '75112 EN000', GETDATE(), 999);</v>
      </c>
    </row>
    <row r="6220" spans="26:27">
      <c r="Z6220">
        <v>901</v>
      </c>
      <c r="AA6220" s="229" t="str">
        <f t="shared" si="49"/>
        <v>INSERT INTO UPK_IKOU.upk_k40.m_k60_buhin_no (data_id, buhin_no, created_date, created_tantou_id) VALUES (2191, '75113 EN000', GETDATE(), 999);</v>
      </c>
    </row>
    <row r="6221" spans="26:27">
      <c r="Z6221">
        <v>902</v>
      </c>
      <c r="AA6221" s="229" t="str">
        <f t="shared" si="49"/>
        <v>INSERT INTO UPK_IKOU.upk_k40.m_k60_buhin_no (data_id, buhin_no, created_date, created_tantou_id) VALUES (2192, '75152/3 EN000', GETDATE(), 999);</v>
      </c>
    </row>
    <row r="6222" spans="26:27">
      <c r="Z6222">
        <v>903</v>
      </c>
      <c r="AA6222" s="229" t="str">
        <f t="shared" si="49"/>
        <v>INSERT INTO UPK_IKOU.upk_k40.m_k60_buhin_no (data_id, buhin_no, created_date, created_tantou_id) VALUES (2193, '75134 EN000', GETDATE(), 999);</v>
      </c>
    </row>
    <row r="6223" spans="26:27">
      <c r="Z6223">
        <v>904</v>
      </c>
      <c r="AA6223" s="229" t="str">
        <f t="shared" si="49"/>
        <v>INSERT INTO UPK_IKOU.upk_k40.m_k60_buhin_no (data_id, buhin_no, created_date, created_tantou_id) VALUES (2194, '75135 EN000', GETDATE(), 999);</v>
      </c>
    </row>
    <row r="6224" spans="26:27">
      <c r="Z6224">
        <v>905</v>
      </c>
      <c r="AA6224" s="229" t="str">
        <f t="shared" si="49"/>
        <v>INSERT INTO UPK_IKOU.upk_k40.m_k60_buhin_no (data_id, buhin_no, created_date, created_tantou_id) VALUES (2195, '75512 EN000', GETDATE(), 999);</v>
      </c>
    </row>
    <row r="6225" spans="26:27">
      <c r="Z6225">
        <v>906</v>
      </c>
      <c r="AA6225" s="229" t="str">
        <f t="shared" si="49"/>
        <v>INSERT INTO UPK_IKOU.upk_k40.m_k60_buhin_no (data_id, buhin_no, created_date, created_tantou_id) VALUES (2196, '75512 EN100', GETDATE(), 999);</v>
      </c>
    </row>
    <row r="6226" spans="26:27">
      <c r="Z6226">
        <v>907</v>
      </c>
      <c r="AA6226" s="229" t="str">
        <f t="shared" si="49"/>
        <v>INSERT INTO UPK_IKOU.upk_k40.m_k60_buhin_no (data_id, buhin_no, created_date, created_tantou_id) VALUES (2197, '75513 EN000', GETDATE(), 999);</v>
      </c>
    </row>
    <row r="6227" spans="26:27">
      <c r="Z6227">
        <v>908</v>
      </c>
      <c r="AA6227" s="229" t="str">
        <f t="shared" si="49"/>
        <v>INSERT INTO UPK_IKOU.upk_k40.m_k60_buhin_no (data_id, buhin_no, created_date, created_tantou_id) VALUES (2198, '75513 EN100', GETDATE(), 999);</v>
      </c>
    </row>
    <row r="6228" spans="26:27">
      <c r="Z6228">
        <v>909</v>
      </c>
      <c r="AA6228" s="229" t="str">
        <f t="shared" si="49"/>
        <v>INSERT INTO UPK_IKOU.upk_k40.m_k60_buhin_no (data_id, buhin_no, created_date, created_tantou_id) VALUES (2199, '76456/7 EN000', GETDATE(), 999);</v>
      </c>
    </row>
    <row r="6229" spans="26:27">
      <c r="Z6229">
        <v>910</v>
      </c>
      <c r="AA6229" s="229" t="str">
        <f t="shared" si="49"/>
        <v>INSERT INTO UPK_IKOU.upk_k40.m_k60_buhin_no (data_id, buhin_no, created_date, created_tantou_id) VALUES (2200, '76456/7 EN100', GETDATE(), 999);</v>
      </c>
    </row>
    <row r="6230" spans="26:27">
      <c r="Z6230">
        <v>911</v>
      </c>
      <c r="AA6230" s="229" t="str">
        <f t="shared" si="49"/>
        <v>INSERT INTO UPK_IKOU.upk_k40.m_k60_buhin_no (data_id, buhin_no, created_date, created_tantou_id) VALUES (2201, '75632 EN000', GETDATE(), 999);</v>
      </c>
    </row>
    <row r="6231" spans="26:27">
      <c r="Z6231">
        <v>912</v>
      </c>
      <c r="AA6231" s="229" t="str">
        <f t="shared" si="49"/>
        <v>INSERT INTO UPK_IKOU.upk_k40.m_k60_buhin_no (data_id, buhin_no, created_date, created_tantou_id) VALUES (2202, '75632 EN100', GETDATE(), 999);</v>
      </c>
    </row>
    <row r="6232" spans="26:27">
      <c r="Z6232">
        <v>913</v>
      </c>
      <c r="AA6232" s="229" t="str">
        <f t="shared" si="49"/>
        <v>INSERT INTO UPK_IKOU.upk_k40.m_k60_buhin_no (data_id, buhin_no, created_date, created_tantou_id) VALUES (2203, '76242 EN000', GETDATE(), 999);</v>
      </c>
    </row>
    <row r="6233" spans="26:27">
      <c r="Z6233">
        <v>914</v>
      </c>
      <c r="AA6233" s="229" t="str">
        <f t="shared" si="49"/>
        <v>INSERT INTO UPK_IKOU.upk_k40.m_k60_buhin_no (data_id, buhin_no, created_date, created_tantou_id) VALUES (2204, '76243 EN000', GETDATE(), 999);</v>
      </c>
    </row>
    <row r="6234" spans="26:27">
      <c r="Z6234">
        <v>915</v>
      </c>
      <c r="AA6234" s="229" t="str">
        <f t="shared" si="49"/>
        <v>INSERT INTO UPK_IKOU.upk_k40.m_k60_buhin_no (data_id, buhin_no, created_date, created_tantou_id) VALUES (2205, '76752/3 EN000', GETDATE(), 999);</v>
      </c>
    </row>
    <row r="6235" spans="26:27">
      <c r="Z6235">
        <v>916</v>
      </c>
      <c r="AA6235" s="229" t="str">
        <f t="shared" si="49"/>
        <v>INSERT INTO UPK_IKOU.upk_k40.m_k60_buhin_no (data_id, buhin_no, created_date, created_tantou_id) VALUES (2206, '74372 EN000', GETDATE(), 999);</v>
      </c>
    </row>
    <row r="6236" spans="26:27">
      <c r="Z6236">
        <v>917</v>
      </c>
      <c r="AA6236" s="229" t="str">
        <f t="shared" si="49"/>
        <v>INSERT INTO UPK_IKOU.upk_k40.m_k60_buhin_no (data_id, buhin_no, created_date, created_tantou_id) VALUES (2207, '74372 EN100', GETDATE(), 999);</v>
      </c>
    </row>
    <row r="6237" spans="26:27">
      <c r="Z6237">
        <v>918</v>
      </c>
      <c r="AA6237" s="229" t="str">
        <f t="shared" si="49"/>
        <v>INSERT INTO UPK_IKOU.upk_k40.m_k60_buhin_no (data_id, buhin_no, created_date, created_tantou_id) VALUES (2208, '76452 EN000', GETDATE(), 999);</v>
      </c>
    </row>
    <row r="6238" spans="26:27">
      <c r="Z6238">
        <v>919</v>
      </c>
      <c r="AA6238" s="229" t="str">
        <f t="shared" si="49"/>
        <v>INSERT INTO UPK_IKOU.upk_k40.m_k60_buhin_no (data_id, buhin_no, created_date, created_tantou_id) VALUES (2209, '76453 EN000', GETDATE(), 999);</v>
      </c>
    </row>
    <row r="6239" spans="26:27">
      <c r="Z6239">
        <v>920</v>
      </c>
      <c r="AA6239" s="229" t="str">
        <f t="shared" si="49"/>
        <v>INSERT INTO UPK_IKOU.upk_k40.m_k60_buhin_no (data_id, buhin_no, created_date, created_tantou_id) VALUES (2210, '75112 CA00001', GETDATE(), 999);</v>
      </c>
    </row>
    <row r="6240" spans="26:27">
      <c r="Z6240">
        <v>921</v>
      </c>
      <c r="AA6240" s="229" t="str">
        <f t="shared" si="49"/>
        <v>INSERT INTO UPK_IKOU.upk_k40.m_k60_buhin_no (data_id, buhin_no, created_date, created_tantou_id) VALUES (2211, '66319 CA00001', GETDATE(), 999);</v>
      </c>
    </row>
    <row r="6241" spans="26:27">
      <c r="Z6241">
        <v>922</v>
      </c>
      <c r="AA6241" s="229" t="str">
        <f t="shared" si="49"/>
        <v>INSERT INTO UPK_IKOU.upk_k40.m_k60_buhin_no (data_id, buhin_no, created_date, created_tantou_id) VALUES (2212, '74332 CA000', GETDATE(), 999);</v>
      </c>
    </row>
    <row r="6242" spans="26:27">
      <c r="Z6242">
        <v>923</v>
      </c>
      <c r="AA6242" s="229" t="str">
        <f t="shared" si="49"/>
        <v>INSERT INTO UPK_IKOU.upk_k40.m_k60_buhin_no (data_id, buhin_no, created_date, created_tantou_id) VALUES (2213, '75173 CA000', GETDATE(), 999);</v>
      </c>
    </row>
    <row r="6243" spans="26:27">
      <c r="Z6243">
        <v>924</v>
      </c>
      <c r="AA6243" s="229" t="str">
        <f t="shared" si="49"/>
        <v>INSERT INTO UPK_IKOU.upk_k40.m_k60_buhin_no (data_id, buhin_no, created_date, created_tantou_id) VALUES (2214, '75513 CA00001', GETDATE(), 999);</v>
      </c>
    </row>
    <row r="6244" spans="26:27">
      <c r="Z6244">
        <v>925</v>
      </c>
      <c r="AA6244" s="229" t="str">
        <f t="shared" si="49"/>
        <v>INSERT INTO UPK_IKOU.upk_k40.m_k60_buhin_no (data_id, buhin_no, created_date, created_tantou_id) VALUES (2215, '76456/7 CA000', GETDATE(), 999);</v>
      </c>
    </row>
    <row r="6245" spans="26:27">
      <c r="Z6245">
        <v>926</v>
      </c>
      <c r="AA6245" s="229" t="str">
        <f t="shared" si="49"/>
        <v>INSERT INTO UPK_IKOU.upk_k40.m_k60_buhin_no (data_id, buhin_no, created_date, created_tantou_id) VALUES (2216, '76452 CA000', GETDATE(), 999);</v>
      </c>
    </row>
    <row r="6246" spans="26:27">
      <c r="Z6246">
        <v>927</v>
      </c>
      <c r="AA6246" s="229" t="str">
        <f t="shared" si="49"/>
        <v>INSERT INTO UPK_IKOU.upk_k40.m_k60_buhin_no (data_id, buhin_no, created_date, created_tantou_id) VALUES (2217, '76453 CA000', GETDATE(), 999);</v>
      </c>
    </row>
    <row r="6247" spans="26:27">
      <c r="Z6247">
        <v>928</v>
      </c>
      <c r="AA6247" s="229" t="str">
        <f t="shared" si="49"/>
        <v>INSERT INTO UPK_IKOU.upk_k40.m_k60_buhin_no (data_id, buhin_no, created_date, created_tantou_id) VALUES (2218, '76752/3 CA000', GETDATE(), 999);</v>
      </c>
    </row>
    <row r="6248" spans="26:27">
      <c r="Z6248">
        <v>929</v>
      </c>
      <c r="AA6248" s="229" t="str">
        <f t="shared" si="49"/>
        <v>INSERT INTO UPK_IKOU.upk_k40.m_k60_buhin_no (data_id, buhin_no, created_date, created_tantou_id) VALUES (2219, '75312 CA000', GETDATE(), 999);</v>
      </c>
    </row>
    <row r="6249" spans="26:27">
      <c r="Z6249">
        <v>930</v>
      </c>
      <c r="AA6249" s="229" t="str">
        <f t="shared" si="49"/>
        <v>INSERT INTO UPK_IKOU.upk_k40.m_k60_buhin_no (data_id, buhin_no, created_date, created_tantou_id) VALUES (2220, '75313 CA000', GETDATE(), 999);</v>
      </c>
    </row>
    <row r="6250" spans="26:27">
      <c r="Z6250">
        <v>931</v>
      </c>
      <c r="AA6250" s="229" t="str">
        <f t="shared" si="49"/>
        <v>INSERT INTO UPK_IKOU.upk_k40.m_k60_buhin_no (data_id, buhin_no, created_date, created_tantou_id) VALUES (2221, '67408/9 9Y000', GETDATE(), 999);</v>
      </c>
    </row>
    <row r="6251" spans="26:27">
      <c r="Z6251">
        <v>932</v>
      </c>
      <c r="AA6251" s="229" t="str">
        <f t="shared" si="49"/>
        <v>INSERT INTO UPK_IKOU.upk_k40.m_k60_buhin_no (data_id, buhin_no, created_date, created_tantou_id) VALUES (2222, '75513 9Y000', GETDATE(), 999);</v>
      </c>
    </row>
    <row r="6252" spans="26:27">
      <c r="Z6252">
        <v>933</v>
      </c>
      <c r="AA6252" s="229" t="str">
        <f t="shared" si="49"/>
        <v>INSERT INTO UPK_IKOU.upk_k40.m_k60_buhin_no (data_id, buhin_no, created_date, created_tantou_id) VALUES (2223, '57131 B5011', GETDATE(), 999);</v>
      </c>
    </row>
    <row r="6253" spans="26:27">
      <c r="Z6253">
        <v>934</v>
      </c>
      <c r="AA6253" s="229" t="str">
        <f t="shared" si="49"/>
        <v>INSERT INTO UPK_IKOU.upk_k40.m_k60_buhin_no (data_id, buhin_no, created_date, created_tantou_id) VALUES (2224, '57132 B5011', GETDATE(), 999);</v>
      </c>
    </row>
    <row r="6254" spans="26:27">
      <c r="Z6254">
        <v>935</v>
      </c>
      <c r="AA6254" s="229" t="str">
        <f t="shared" si="49"/>
        <v>INSERT INTO UPK_IKOU.upk_k40.m_k60_buhin_no (data_id, buhin_no, created_date, created_tantou_id) VALUES (2225, '57131 B5020', GETDATE(), 999);</v>
      </c>
    </row>
    <row r="6255" spans="26:27">
      <c r="Z6255">
        <v>936</v>
      </c>
      <c r="AA6255" s="229" t="str">
        <f t="shared" si="49"/>
        <v>INSERT INTO UPK_IKOU.upk_k40.m_k60_buhin_no (data_id, buhin_no, created_date, created_tantou_id) VALUES (2226, '57132 B5020', GETDATE(), 999);</v>
      </c>
    </row>
    <row r="6256" spans="26:27">
      <c r="Z6256">
        <v>937</v>
      </c>
      <c r="AA6256" s="229" t="str">
        <f t="shared" si="49"/>
        <v>INSERT INTO UPK_IKOU.upk_k40.m_k60_buhin_no (data_id, buhin_no, created_date, created_tantou_id) VALUES (2227, '64184 JG00A', GETDATE(), 999);</v>
      </c>
    </row>
    <row r="6257" spans="26:27">
      <c r="Z6257">
        <v>938</v>
      </c>
      <c r="AA6257" s="229" t="str">
        <f t="shared" si="49"/>
        <v>INSERT INTO UPK_IKOU.upk_k40.m_k60_buhin_no (data_id, buhin_no, created_date, created_tantou_id) VALUES (2228, '64185 JG00A', GETDATE(), 999);</v>
      </c>
    </row>
    <row r="6258" spans="26:27">
      <c r="Z6258">
        <v>939</v>
      </c>
      <c r="AA6258" s="229" t="str">
        <f t="shared" si="49"/>
        <v>INSERT INTO UPK_IKOU.upk_k40.m_k60_buhin_no (data_id, buhin_no, created_date, created_tantou_id) VALUES (2229, '76752/3 JG00A', GETDATE(), 999);</v>
      </c>
    </row>
    <row r="6259" spans="26:27">
      <c r="Z6259">
        <v>940</v>
      </c>
      <c r="AA6259" s="229" t="str">
        <f t="shared" si="49"/>
        <v>INSERT INTO UPK_IKOU.upk_k40.m_k60_buhin_no (data_id, buhin_no, created_date, created_tantou_id) VALUES (2230, '76752/3 JG40A', GETDATE(), 999);</v>
      </c>
    </row>
    <row r="6260" spans="26:27">
      <c r="Z6260">
        <v>941</v>
      </c>
      <c r="AA6260" s="229" t="str">
        <f t="shared" si="49"/>
        <v>INSERT INTO UPK_IKOU.upk_k40.m_k60_buhin_no (data_id, buhin_no, created_date, created_tantou_id) VALUES (2231, '74798 JM00ACE', GETDATE(), 999);</v>
      </c>
    </row>
    <row r="6261" spans="26:27">
      <c r="Z6261">
        <v>942</v>
      </c>
      <c r="AA6261" s="229" t="str">
        <f t="shared" si="49"/>
        <v>INSERT INTO UPK_IKOU.upk_k40.m_k60_buhin_no (data_id, buhin_no, created_date, created_tantou_id) VALUES (2232, '76572 JM00A', GETDATE(), 999);</v>
      </c>
    </row>
    <row r="6262" spans="26:27">
      <c r="Z6262">
        <v>943</v>
      </c>
      <c r="AA6262" s="229" t="str">
        <f t="shared" si="49"/>
        <v>INSERT INTO UPK_IKOU.upk_k40.m_k60_buhin_no (data_id, buhin_no, created_date, created_tantou_id) VALUES (2233, '76573 JM00A', GETDATE(), 999);</v>
      </c>
    </row>
    <row r="6263" spans="26:27">
      <c r="Z6263">
        <v>944</v>
      </c>
      <c r="AA6263" s="229" t="str">
        <f t="shared" si="49"/>
        <v>INSERT INTO UPK_IKOU.upk_k40.m_k60_buhin_no (data_id, buhin_no, created_date, created_tantou_id) VALUES (2234, '76532 JM00B', GETDATE(), 999);</v>
      </c>
    </row>
    <row r="6264" spans="26:27">
      <c r="Z6264">
        <v>945</v>
      </c>
      <c r="AA6264" s="229" t="str">
        <f t="shared" si="49"/>
        <v>INSERT INTO UPK_IKOU.upk_k40.m_k60_buhin_no (data_id, buhin_no, created_date, created_tantou_id) VALUES (2235, '76533 JM00B', GETDATE(), 999);</v>
      </c>
    </row>
    <row r="6265" spans="26:27">
      <c r="Z6265">
        <v>946</v>
      </c>
      <c r="AA6265" s="229" t="str">
        <f t="shared" si="49"/>
        <v>INSERT INTO UPK_IKOU.upk_k40.m_k60_buhin_no (data_id, buhin_no, created_date, created_tantou_id) VALUES (2236, '75512 JG00A', GETDATE(), 999);</v>
      </c>
    </row>
    <row r="6266" spans="26:27">
      <c r="Z6266">
        <v>947</v>
      </c>
      <c r="AA6266" s="229" t="str">
        <f t="shared" si="49"/>
        <v>INSERT INTO UPK_IKOU.upk_k40.m_k60_buhin_no (data_id, buhin_no, created_date, created_tantou_id) VALUES (2237, '75512 6MA0A', GETDATE(), 999);</v>
      </c>
    </row>
    <row r="6267" spans="26:27">
      <c r="Z6267">
        <v>948</v>
      </c>
      <c r="AA6267" s="229" t="str">
        <f t="shared" si="49"/>
        <v>INSERT INTO UPK_IKOU.upk_k40.m_k60_buhin_no (data_id, buhin_no, created_date, created_tantou_id) VALUES (2238, '75512 JM00A', GETDATE(), 999);</v>
      </c>
    </row>
    <row r="6268" spans="26:27">
      <c r="Z6268">
        <v>949</v>
      </c>
      <c r="AA6268" s="229" t="str">
        <f t="shared" si="49"/>
        <v>INSERT INTO UPK_IKOU.upk_k40.m_k60_buhin_no (data_id, buhin_no, created_date, created_tantou_id) VALUES (2239, '75513 JG00A', GETDATE(), 999);</v>
      </c>
    </row>
    <row r="6269" spans="26:27">
      <c r="Z6269">
        <v>950</v>
      </c>
      <c r="AA6269" s="229" t="str">
        <f t="shared" si="49"/>
        <v>INSERT INTO UPK_IKOU.upk_k40.m_k60_buhin_no (data_id, buhin_no, created_date, created_tantou_id) VALUES (2240, '75513 6MA0A', GETDATE(), 999);</v>
      </c>
    </row>
    <row r="6270" spans="26:27">
      <c r="Z6270">
        <v>951</v>
      </c>
      <c r="AA6270" s="229" t="str">
        <f t="shared" si="49"/>
        <v>INSERT INTO UPK_IKOU.upk_k40.m_k60_buhin_no (data_id, buhin_no, created_date, created_tantou_id) VALUES (2241, '75513 JM00A', GETDATE(), 999);</v>
      </c>
    </row>
    <row r="6271" spans="26:27">
      <c r="Z6271">
        <v>952</v>
      </c>
      <c r="AA6271" s="229" t="str">
        <f t="shared" si="49"/>
        <v>INSERT INTO UPK_IKOU.upk_k40.m_k60_buhin_no (data_id, buhin_no, created_date, created_tantou_id) VALUES (2242, '75112 JG00A-K', GETDATE(), 999);</v>
      </c>
    </row>
    <row r="6272" spans="26:27">
      <c r="Z6272">
        <v>953</v>
      </c>
      <c r="AA6272" s="229" t="str">
        <f t="shared" si="49"/>
        <v>INSERT INTO UPK_IKOU.upk_k40.m_k60_buhin_no (data_id, buhin_no, created_date, created_tantou_id) VALUES (2243, '75113 JG00A-K', GETDATE(), 999);</v>
      </c>
    </row>
    <row r="6273" spans="26:27">
      <c r="Z6273">
        <v>954</v>
      </c>
      <c r="AA6273" s="229" t="str">
        <f t="shared" si="49"/>
        <v>INSERT INTO UPK_IKOU.upk_k40.m_k60_buhin_no (data_id, buhin_no, created_date, created_tantou_id) VALUES (2244, '75113 6FK0A', GETDATE(), 999);</v>
      </c>
    </row>
    <row r="6274" spans="26:27">
      <c r="Z6274">
        <v>955</v>
      </c>
      <c r="AA6274" s="229" t="str">
        <f t="shared" si="49"/>
        <v>INSERT INTO UPK_IKOU.upk_k40.m_k60_buhin_no (data_id, buhin_no, created_date, created_tantou_id) VALUES (2245, '75134 JG00A', GETDATE(), 999);</v>
      </c>
    </row>
    <row r="6275" spans="26:27">
      <c r="Z6275">
        <v>956</v>
      </c>
      <c r="AA6275" s="229" t="str">
        <f t="shared" si="49"/>
        <v>INSERT INTO UPK_IKOU.upk_k40.m_k60_buhin_no (data_id, buhin_no, created_date, created_tantou_id) VALUES (2246, '75134 JG40A', GETDATE(), 999);</v>
      </c>
    </row>
    <row r="6276" spans="26:27">
      <c r="Z6276">
        <v>957</v>
      </c>
      <c r="AA6276" s="229" t="str">
        <f t="shared" si="49"/>
        <v>INSERT INTO UPK_IKOU.upk_k40.m_k60_buhin_no (data_id, buhin_no, created_date, created_tantou_id) VALUES (2247, '75134 6FK1A', GETDATE(), 999);</v>
      </c>
    </row>
    <row r="6277" spans="26:27">
      <c r="Z6277">
        <v>958</v>
      </c>
      <c r="AA6277" s="229" t="str">
        <f t="shared" si="49"/>
        <v>INSERT INTO UPK_IKOU.upk_k40.m_k60_buhin_no (data_id, buhin_no, created_date, created_tantou_id) VALUES (2248, '75135 JG00A', GETDATE(), 999);</v>
      </c>
    </row>
    <row r="6278" spans="26:27">
      <c r="Z6278">
        <v>959</v>
      </c>
      <c r="AA6278" s="229" t="str">
        <f t="shared" si="49"/>
        <v>INSERT INTO UPK_IKOU.upk_k40.m_k60_buhin_no (data_id, buhin_no, created_date, created_tantou_id) VALUES (2249, '75135 JG40A', GETDATE(), 999);</v>
      </c>
    </row>
    <row r="6279" spans="26:27">
      <c r="Z6279">
        <v>960</v>
      </c>
      <c r="AA6279" s="229" t="str">
        <f t="shared" si="49"/>
        <v>INSERT INTO UPK_IKOU.upk_k40.m_k60_buhin_no (data_id, buhin_no, created_date, created_tantou_id) VALUES (2250, '75135 6FK1A', GETDATE(), 999);</v>
      </c>
    </row>
    <row r="6280" spans="26:27">
      <c r="Z6280">
        <v>961</v>
      </c>
      <c r="AA6280" s="229" t="str">
        <f t="shared" ref="AA6280:AA6343" si="50">$Y$5318&amp;AA4989&amp;", '"&amp;TRIM(AB4989)&amp;"', GETDATE(), 999);"</f>
        <v>INSERT INTO UPK_IKOU.upk_k40.m_k60_buhin_no (data_id, buhin_no, created_date, created_tantou_id) VALUES (2251, '75174 JG00A-W', GETDATE(), 999);</v>
      </c>
    </row>
    <row r="6281" spans="26:27">
      <c r="Z6281">
        <v>962</v>
      </c>
      <c r="AA6281" s="229" t="str">
        <f t="shared" si="50"/>
        <v>INSERT INTO UPK_IKOU.upk_k40.m_k60_buhin_no (data_id, buhin_no, created_date, created_tantou_id) VALUES (2252, '67408/9 1GR0A', GETDATE(), 999);</v>
      </c>
    </row>
    <row r="6282" spans="26:27">
      <c r="Z6282">
        <v>963</v>
      </c>
      <c r="AA6282" s="229" t="str">
        <f t="shared" si="50"/>
        <v>INSERT INTO UPK_IKOU.upk_k40.m_k60_buhin_no (data_id, buhin_no, created_date, created_tantou_id) VALUES (2253, '67413 1AE0A', GETDATE(), 999);</v>
      </c>
    </row>
    <row r="6283" spans="26:27">
      <c r="Z6283">
        <v>964</v>
      </c>
      <c r="AA6283" s="229" t="str">
        <f t="shared" si="50"/>
        <v>INSERT INTO UPK_IKOU.upk_k40.m_k60_buhin_no (data_id, buhin_no, created_date, created_tantou_id) VALUES (2254, '74332 1AA0A', GETDATE(), 999);</v>
      </c>
    </row>
    <row r="6284" spans="26:27">
      <c r="Z6284">
        <v>965</v>
      </c>
      <c r="AA6284" s="229" t="str">
        <f t="shared" si="50"/>
        <v>INSERT INTO UPK_IKOU.upk_k40.m_k60_buhin_no (data_id, buhin_no, created_date, created_tantou_id) VALUES (2255, '74333 1AA0A', GETDATE(), 999);</v>
      </c>
    </row>
    <row r="6285" spans="26:27">
      <c r="Z6285">
        <v>966</v>
      </c>
      <c r="AA6285" s="229" t="str">
        <f t="shared" si="50"/>
        <v>INSERT INTO UPK_IKOU.upk_k40.m_k60_buhin_no (data_id, buhin_no, created_date, created_tantou_id) VALUES (2256, '75112 1AA0A', GETDATE(), 999);</v>
      </c>
    </row>
    <row r="6286" spans="26:27">
      <c r="Z6286">
        <v>967</v>
      </c>
      <c r="AA6286" s="229" t="str">
        <f t="shared" si="50"/>
        <v>INSERT INTO UPK_IKOU.upk_k40.m_k60_buhin_no (data_id, buhin_no, created_date, created_tantou_id) VALUES (2257, '75113 1AA0A', GETDATE(), 999);</v>
      </c>
    </row>
    <row r="6287" spans="26:27">
      <c r="Z6287">
        <v>968</v>
      </c>
      <c r="AA6287" s="229" t="str">
        <f t="shared" si="50"/>
        <v>INSERT INTO UPK_IKOU.upk_k40.m_k60_buhin_no (data_id, buhin_no, created_date, created_tantou_id) VALUES (2258, '75134 1AA0A', GETDATE(), 999);</v>
      </c>
    </row>
    <row r="6288" spans="26:27">
      <c r="Z6288">
        <v>969</v>
      </c>
      <c r="AA6288" s="229" t="str">
        <f t="shared" si="50"/>
        <v>INSERT INTO UPK_IKOU.upk_k40.m_k60_buhin_no (data_id, buhin_no, created_date, created_tantou_id) VALUES (2259, '75135 1AA0A', GETDATE(), 999);</v>
      </c>
    </row>
    <row r="6289" spans="26:27">
      <c r="Z6289">
        <v>970</v>
      </c>
      <c r="AA6289" s="229" t="str">
        <f t="shared" si="50"/>
        <v>INSERT INTO UPK_IKOU.upk_k40.m_k60_buhin_no (data_id, buhin_no, created_date, created_tantou_id) VALUES (2260, '75512 1AC0A', GETDATE(), 999);</v>
      </c>
    </row>
    <row r="6290" spans="26:27">
      <c r="Z6290">
        <v>971</v>
      </c>
      <c r="AA6290" s="229" t="str">
        <f t="shared" si="50"/>
        <v>INSERT INTO UPK_IKOU.upk_k40.m_k60_buhin_no (data_id, buhin_no, created_date, created_tantou_id) VALUES (2261, '75513 1AC0A', GETDATE(), 999);</v>
      </c>
    </row>
    <row r="6291" spans="26:27">
      <c r="Z6291">
        <v>972</v>
      </c>
      <c r="AA6291" s="229" t="str">
        <f t="shared" si="50"/>
        <v>INSERT INTO UPK_IKOU.upk_k40.m_k60_buhin_no (data_id, buhin_no, created_date, created_tantou_id) VALUES (2262, '75528/9 1AA0A', GETDATE(), 999);</v>
      </c>
    </row>
    <row r="6292" spans="26:27">
      <c r="Z6292">
        <v>973</v>
      </c>
      <c r="AA6292" s="229" t="str">
        <f t="shared" si="50"/>
        <v>INSERT INTO UPK_IKOU.upk_k40.m_k60_buhin_no (data_id, buhin_no, created_date, created_tantou_id) VALUES (2263, '76752/3 1AC0A', GETDATE(), 999);</v>
      </c>
    </row>
    <row r="6293" spans="26:27">
      <c r="Z6293">
        <v>974</v>
      </c>
      <c r="AA6293" s="229" t="str">
        <f t="shared" si="50"/>
        <v>INSERT INTO UPK_IKOU.upk_k40.m_k60_buhin_no (data_id, buhin_no, created_date, created_tantou_id) VALUES (2264, '67412 JN20A', GETDATE(), 999);</v>
      </c>
    </row>
    <row r="6294" spans="26:27">
      <c r="Z6294">
        <v>975</v>
      </c>
      <c r="AA6294" s="229" t="str">
        <f t="shared" si="50"/>
        <v>INSERT INTO UPK_IKOU.upk_k40.m_k60_buhin_no (data_id, buhin_no, created_date, created_tantou_id) VALUES (2265, '67412 JN20A-G', GETDATE(), 999);</v>
      </c>
    </row>
    <row r="6295" spans="26:27">
      <c r="Z6295">
        <v>976</v>
      </c>
      <c r="AA6295" s="229" t="str">
        <f t="shared" si="50"/>
        <v>INSERT INTO UPK_IKOU.upk_k40.m_k60_buhin_no (data_id, buhin_no, created_date, created_tantou_id) VALUES (2266, '67413 JN90A', GETDATE(), 999);</v>
      </c>
    </row>
    <row r="6296" spans="26:27">
      <c r="Z6296">
        <v>977</v>
      </c>
      <c r="AA6296" s="229" t="str">
        <f t="shared" si="50"/>
        <v>INSERT INTO UPK_IKOU.upk_k40.m_k60_buhin_no (data_id, buhin_no, created_date, created_tantou_id) VALUES (2267, '67413 JN90A-E', GETDATE(), 999);</v>
      </c>
    </row>
    <row r="6297" spans="26:27">
      <c r="Z6297">
        <v>978</v>
      </c>
      <c r="AA6297" s="229" t="str">
        <f t="shared" si="50"/>
        <v>INSERT INTO UPK_IKOU.upk_k40.m_k60_buhin_no (data_id, buhin_no, created_date, created_tantou_id) VALUES (2268, '75112 3NU0A', GETDATE(), 999);</v>
      </c>
    </row>
    <row r="6298" spans="26:27">
      <c r="Z6298">
        <v>979</v>
      </c>
      <c r="AA6298" s="229" t="str">
        <f t="shared" si="50"/>
        <v>INSERT INTO UPK_IKOU.upk_k40.m_k60_buhin_no (data_id, buhin_no, created_date, created_tantou_id) VALUES (2269, '75113 3NU0A', GETDATE(), 999);</v>
      </c>
    </row>
    <row r="6299" spans="26:27">
      <c r="Z6299">
        <v>980</v>
      </c>
      <c r="AA6299" s="229" t="str">
        <f t="shared" si="50"/>
        <v>INSERT INTO UPK_IKOU.upk_k40.m_k60_buhin_no (data_id, buhin_no, created_date, created_tantou_id) VALUES (2270, '75142 JN20A', GETDATE(), 999);</v>
      </c>
    </row>
    <row r="6300" spans="26:27">
      <c r="Z6300">
        <v>981</v>
      </c>
      <c r="AA6300" s="229" t="str">
        <f t="shared" si="50"/>
        <v>INSERT INTO UPK_IKOU.upk_k40.m_k60_buhin_no (data_id, buhin_no, created_date, created_tantou_id) VALUES (2271, '75143 JN20A', GETDATE(), 999);</v>
      </c>
    </row>
    <row r="6301" spans="26:27">
      <c r="Z6301">
        <v>982</v>
      </c>
      <c r="AA6301" s="229" t="str">
        <f t="shared" si="50"/>
        <v>INSERT INTO UPK_IKOU.upk_k40.m_k60_buhin_no (data_id, buhin_no, created_date, created_tantou_id) VALUES (2272, '75313 3NU0A', GETDATE(), 999);</v>
      </c>
    </row>
    <row r="6302" spans="26:27">
      <c r="Z6302">
        <v>983</v>
      </c>
      <c r="AA6302" s="229" t="str">
        <f t="shared" si="50"/>
        <v>INSERT INTO UPK_IKOU.upk_k40.m_k60_buhin_no (data_id, buhin_no, created_date, created_tantou_id) VALUES (2273, '75528/9 JN20A', GETDATE(), 999);</v>
      </c>
    </row>
    <row r="6303" spans="26:27">
      <c r="Z6303">
        <v>984</v>
      </c>
      <c r="AA6303" s="229" t="str">
        <f t="shared" si="50"/>
        <v>INSERT INTO UPK_IKOU.upk_k40.m_k60_buhin_no (data_id, buhin_no, created_date, created_tantou_id) VALUES (2274, '76316 JN20A', GETDATE(), 999);</v>
      </c>
    </row>
    <row r="6304" spans="26:27">
      <c r="Z6304">
        <v>985</v>
      </c>
      <c r="AA6304" s="229" t="str">
        <f t="shared" si="50"/>
        <v>INSERT INTO UPK_IKOU.upk_k40.m_k60_buhin_no (data_id, buhin_no, created_date, created_tantou_id) VALUES (2275, '76317 JN20A', GETDATE(), 999);</v>
      </c>
    </row>
    <row r="6305" spans="26:27">
      <c r="Z6305">
        <v>986</v>
      </c>
      <c r="AA6305" s="229" t="str">
        <f t="shared" si="50"/>
        <v>INSERT INTO UPK_IKOU.upk_k40.m_k60_buhin_no (data_id, buhin_no, created_date, created_tantou_id) VALUES (2276, '76426 JN20A', GETDATE(), 999);</v>
      </c>
    </row>
    <row r="6306" spans="26:27">
      <c r="Z6306">
        <v>987</v>
      </c>
      <c r="AA6306" s="229" t="str">
        <f t="shared" si="50"/>
        <v>INSERT INTO UPK_IKOU.upk_k40.m_k60_buhin_no (data_id, buhin_no, created_date, created_tantou_id) VALUES (2277, '76427 JN20A', GETDATE(), 999);</v>
      </c>
    </row>
    <row r="6307" spans="26:27">
      <c r="Z6307">
        <v>988</v>
      </c>
      <c r="AA6307" s="229" t="str">
        <f t="shared" si="50"/>
        <v>INSERT INTO UPK_IKOU.upk_k40.m_k60_buhin_no (data_id, buhin_no, created_date, created_tantou_id) VALUES (2278, '76516 JN20A', GETDATE(), 999);</v>
      </c>
    </row>
    <row r="6308" spans="26:27">
      <c r="Z6308">
        <v>989</v>
      </c>
      <c r="AA6308" s="229" t="str">
        <f t="shared" si="50"/>
        <v>INSERT INTO UPK_IKOU.upk_k40.m_k60_buhin_no (data_id, buhin_no, created_date, created_tantou_id) VALUES (2279, '76517 JN20A', GETDATE(), 999);</v>
      </c>
    </row>
    <row r="6309" spans="26:27">
      <c r="Z6309">
        <v>990</v>
      </c>
      <c r="AA6309" s="229" t="str">
        <f t="shared" si="50"/>
        <v>INSERT INTO UPK_IKOU.upk_k40.m_k60_buhin_no (data_id, buhin_no, created_date, created_tantou_id) VALUES (2280, '17285 1LA0A02', GETDATE(), 999);</v>
      </c>
    </row>
    <row r="6310" spans="26:27">
      <c r="Z6310">
        <v>991</v>
      </c>
      <c r="AA6310" s="229" t="str">
        <f t="shared" si="50"/>
        <v>INSERT INTO UPK_IKOU.upk_k40.m_k60_buhin_no (data_id, buhin_no, created_date, created_tantou_id) VALUES (2281, '75662/3 1LA0A', GETDATE(), 999);</v>
      </c>
    </row>
    <row r="6311" spans="26:27">
      <c r="Z6311">
        <v>992</v>
      </c>
      <c r="AA6311" s="229" t="str">
        <f t="shared" si="50"/>
        <v>INSERT INTO UPK_IKOU.upk_k40.m_k60_buhin_no (data_id, buhin_no, created_date, created_tantou_id) VALUES (2282, '74366 1LA0B', GETDATE(), 999);</v>
      </c>
    </row>
    <row r="6312" spans="26:27">
      <c r="Z6312">
        <v>993</v>
      </c>
      <c r="AA6312" s="229" t="str">
        <f t="shared" si="50"/>
        <v>INSERT INTO UPK_IKOU.upk_k40.m_k60_buhin_no (data_id, buhin_no, created_date, created_tantou_id) VALUES (2283, '74542 1LA0A', GETDATE(), 999);</v>
      </c>
    </row>
    <row r="6313" spans="26:27">
      <c r="Z6313">
        <v>994</v>
      </c>
      <c r="AA6313" s="229" t="str">
        <f t="shared" si="50"/>
        <v>INSERT INTO UPK_IKOU.upk_k40.m_k60_buhin_no (data_id, buhin_no, created_date, created_tantou_id) VALUES (2284, '75442 1LA0A', GETDATE(), 999);</v>
      </c>
    </row>
    <row r="6314" spans="26:27">
      <c r="Z6314">
        <v>995</v>
      </c>
      <c r="AA6314" s="229" t="str">
        <f t="shared" si="50"/>
        <v>INSERT INTO UPK_IKOU.upk_k40.m_k60_buhin_no (data_id, buhin_no, created_date, created_tantou_id) VALUES (2285, '75522/3 1LA0A', GETDATE(), 999);</v>
      </c>
    </row>
    <row r="6315" spans="26:27">
      <c r="Z6315">
        <v>996</v>
      </c>
      <c r="AA6315" s="229" t="str">
        <f t="shared" si="50"/>
        <v>INSERT INTO UPK_IKOU.upk_k40.m_k60_buhin_no (data_id, buhin_no, created_date, created_tantou_id) VALUES (2286, '75617 1LA0A', GETDATE(), 999);</v>
      </c>
    </row>
    <row r="6316" spans="26:27">
      <c r="Z6316">
        <v>997</v>
      </c>
      <c r="AA6316" s="229" t="str">
        <f t="shared" si="50"/>
        <v>INSERT INTO UPK_IKOU.upk_k40.m_k60_buhin_no (data_id, buhin_no, created_date, created_tantou_id) VALUES (2287, '85034/5 1LB0A01', GETDATE(), 999);</v>
      </c>
    </row>
    <row r="6317" spans="26:27">
      <c r="Z6317">
        <v>998</v>
      </c>
      <c r="AA6317" s="229" t="str">
        <f t="shared" si="50"/>
        <v>INSERT INTO UPK_IKOU.upk_k40.m_k60_buhin_no (data_id, buhin_no, created_date, created_tantou_id) VALUES (2288, '85034/5 1LB0A02', GETDATE(), 999);</v>
      </c>
    </row>
    <row r="6318" spans="26:27">
      <c r="Z6318">
        <v>999</v>
      </c>
      <c r="AA6318" s="229" t="str">
        <f t="shared" si="50"/>
        <v>INSERT INTO UPK_IKOU.upk_k40.m_k60_buhin_no (data_id, buhin_no, created_date, created_tantou_id) VALUES (2289, '75112 1JA0A', GETDATE(), 999);</v>
      </c>
    </row>
    <row r="6319" spans="26:27">
      <c r="Z6319">
        <v>1000</v>
      </c>
      <c r="AA6319" s="229" t="str">
        <f t="shared" si="50"/>
        <v>INSERT INTO UPK_IKOU.upk_k40.m_k60_buhin_no (data_id, buhin_no, created_date, created_tantou_id) VALUES (2290, '75113 1JA0A', GETDATE(), 999);</v>
      </c>
    </row>
    <row r="6320" spans="26:27">
      <c r="Z6320">
        <v>1001</v>
      </c>
      <c r="AA6320" s="229" t="str">
        <f t="shared" si="50"/>
        <v>INSERT INTO UPK_IKOU.upk_k40.m_k60_buhin_no (data_id, buhin_no, created_date, created_tantou_id) VALUES (2291, '75134 1JA0A', GETDATE(), 999);</v>
      </c>
    </row>
    <row r="6321" spans="26:27">
      <c r="Z6321">
        <v>1002</v>
      </c>
      <c r="AA6321" s="229" t="str">
        <f t="shared" si="50"/>
        <v>INSERT INTO UPK_IKOU.upk_k40.m_k60_buhin_no (data_id, buhin_no, created_date, created_tantou_id) VALUES (2292, '75135 1JA0A', GETDATE(), 999);</v>
      </c>
    </row>
    <row r="6322" spans="26:27">
      <c r="Z6322">
        <v>1003</v>
      </c>
      <c r="AA6322" s="229" t="str">
        <f t="shared" si="50"/>
        <v>INSERT INTO UPK_IKOU.upk_k40.m_k60_buhin_no (data_id, buhin_no, created_date, created_tantou_id) VALUES (2293, '75126 1JB0A', GETDATE(), 999);</v>
      </c>
    </row>
    <row r="6323" spans="26:27">
      <c r="Z6323">
        <v>1004</v>
      </c>
      <c r="AA6323" s="229" t="str">
        <f t="shared" si="50"/>
        <v>INSERT INTO UPK_IKOU.upk_k40.m_k60_buhin_no (data_id, buhin_no, created_date, created_tantou_id) VALUES (2294, '75127 1GR0A', GETDATE(), 999);</v>
      </c>
    </row>
    <row r="6324" spans="26:27">
      <c r="Z6324">
        <v>1005</v>
      </c>
      <c r="AA6324" s="229" t="str">
        <f t="shared" si="50"/>
        <v>INSERT INTO UPK_IKOU.upk_k40.m_k60_buhin_no (data_id, buhin_no, created_date, created_tantou_id) VALUES (2295, '75512 1JA0A', GETDATE(), 999);</v>
      </c>
    </row>
    <row r="6325" spans="26:27">
      <c r="Z6325">
        <v>1006</v>
      </c>
      <c r="AA6325" s="229" t="str">
        <f t="shared" si="50"/>
        <v>INSERT INTO UPK_IKOU.upk_k40.m_k60_buhin_no (data_id, buhin_no, created_date, created_tantou_id) VALUES (2296, '75513 1JA0A', GETDATE(), 999);</v>
      </c>
    </row>
    <row r="6326" spans="26:27">
      <c r="Z6326">
        <v>1007</v>
      </c>
      <c r="AA6326" s="229" t="str">
        <f t="shared" si="50"/>
        <v>INSERT INTO UPK_IKOU.upk_k40.m_k60_buhin_no (data_id, buhin_no, created_date, created_tantou_id) VALUES (2297, '75522/3 1JA0A', GETDATE(), 999);</v>
      </c>
    </row>
    <row r="6327" spans="26:27">
      <c r="Z6327">
        <v>1008</v>
      </c>
      <c r="AA6327" s="229" t="str">
        <f t="shared" si="50"/>
        <v>INSERT INTO UPK_IKOU.upk_k40.m_k60_buhin_no (data_id, buhin_no, created_date, created_tantou_id) VALUES (2298, '76428/9 1JA0A', GETDATE(), 999);</v>
      </c>
    </row>
    <row r="6328" spans="26:27">
      <c r="Z6328">
        <v>1009</v>
      </c>
      <c r="AA6328" s="229" t="str">
        <f t="shared" si="50"/>
        <v>INSERT INTO UPK_IKOU.upk_k40.m_k60_buhin_no (data_id, buhin_no, created_date, created_tantou_id) VALUES (2299, '76586 1JA0A', GETDATE(), 999);</v>
      </c>
    </row>
    <row r="6329" spans="26:27">
      <c r="Z6329">
        <v>1010</v>
      </c>
      <c r="AA6329" s="229" t="str">
        <f t="shared" si="50"/>
        <v>INSERT INTO UPK_IKOU.upk_k40.m_k60_buhin_no (data_id, buhin_no, created_date, created_tantou_id) VALUES (2300, '76587 1JA0A', GETDATE(), 999);</v>
      </c>
    </row>
    <row r="6330" spans="26:27">
      <c r="Z6330">
        <v>1011</v>
      </c>
      <c r="AA6330" s="229" t="str">
        <f t="shared" si="50"/>
        <v>INSERT INTO UPK_IKOU.upk_k40.m_k60_buhin_no (data_id, buhin_no, created_date, created_tantou_id) VALUES (2301, '76542 6AX0A', GETDATE(), 999);</v>
      </c>
    </row>
    <row r="6331" spans="26:27">
      <c r="Z6331">
        <v>1012</v>
      </c>
      <c r="AA6331" s="229" t="str">
        <f t="shared" si="50"/>
        <v>INSERT INTO UPK_IKOU.upk_k40.m_k60_buhin_no (data_id, buhin_no, created_date, created_tantou_id) VALUES (2302, '76543 6AX0A', GETDATE(), 999);</v>
      </c>
    </row>
    <row r="6332" spans="26:27">
      <c r="Z6332">
        <v>1013</v>
      </c>
      <c r="AA6332" s="229" t="str">
        <f t="shared" si="50"/>
        <v>INSERT INTO UPK_IKOU.upk_k40.m_k60_buhin_no (data_id, buhin_no, created_date, created_tantou_id) VALUES (2303, '54292/3 3XA0A', GETDATE(), 999);</v>
      </c>
    </row>
    <row r="6333" spans="26:27">
      <c r="Z6333">
        <v>1014</v>
      </c>
      <c r="AA6333" s="229" t="str">
        <f t="shared" si="50"/>
        <v>INSERT INTO UPK_IKOU.upk_k40.m_k60_buhin_no (data_id, buhin_no, created_date, created_tantou_id) VALUES (2304, '54294/5 5YJ0A/3XA0A', GETDATE(), 999);</v>
      </c>
    </row>
    <row r="6334" spans="26:27">
      <c r="Z6334">
        <v>1015</v>
      </c>
      <c r="AA6334" s="229" t="str">
        <f t="shared" si="50"/>
        <v>INSERT INTO UPK_IKOU.upk_k40.m_k60_buhin_no (data_id, buhin_no, created_date, created_tantou_id) VALUES (2305, '75126 5YJ0A', GETDATE(), 999);</v>
      </c>
    </row>
    <row r="6335" spans="26:27">
      <c r="Z6335">
        <v>1016</v>
      </c>
      <c r="AA6335" s="229" t="str">
        <f t="shared" si="50"/>
        <v>INSERT INTO UPK_IKOU.upk_k40.m_k60_buhin_no (data_id, buhin_no, created_date, created_tantou_id) VALUES (2306, '75126 3XE0A', GETDATE(), 999);</v>
      </c>
    </row>
    <row r="6336" spans="26:27">
      <c r="Z6336">
        <v>1017</v>
      </c>
      <c r="AA6336" s="229" t="str">
        <f t="shared" si="50"/>
        <v>INSERT INTO UPK_IKOU.upk_k40.m_k60_buhin_no (data_id, buhin_no, created_date, created_tantou_id) VALUES (2307, '75126 3XF0A', GETDATE(), 999);</v>
      </c>
    </row>
    <row r="6337" spans="26:27">
      <c r="Z6337">
        <v>1018</v>
      </c>
      <c r="AA6337" s="229" t="str">
        <f t="shared" si="50"/>
        <v>INSERT INTO UPK_IKOU.upk_k40.m_k60_buhin_no (data_id, buhin_no, created_date, created_tantou_id) VALUES (2308, '75126 3XY0A', GETDATE(), 999);</v>
      </c>
    </row>
    <row r="6338" spans="26:27">
      <c r="Z6338">
        <v>1019</v>
      </c>
      <c r="AA6338" s="229" t="str">
        <f t="shared" si="50"/>
        <v>INSERT INTO UPK_IKOU.upk_k40.m_k60_buhin_no (data_id, buhin_no, created_date, created_tantou_id) VALUES (2309, '75127 5YJ0A', GETDATE(), 999);</v>
      </c>
    </row>
    <row r="6339" spans="26:27">
      <c r="Z6339">
        <v>1020</v>
      </c>
      <c r="AA6339" s="229" t="str">
        <f t="shared" si="50"/>
        <v>INSERT INTO UPK_IKOU.upk_k40.m_k60_buhin_no (data_id, buhin_no, created_date, created_tantou_id) VALUES (2310, '75127 3XE0A', GETDATE(), 999);</v>
      </c>
    </row>
    <row r="6340" spans="26:27">
      <c r="Z6340">
        <v>1021</v>
      </c>
      <c r="AA6340" s="229" t="str">
        <f t="shared" si="50"/>
        <v>INSERT INTO UPK_IKOU.upk_k40.m_k60_buhin_no (data_id, buhin_no, created_date, created_tantou_id) VALUES (2311, '75127 3XF0A', GETDATE(), 999);</v>
      </c>
    </row>
    <row r="6341" spans="26:27">
      <c r="Z6341">
        <v>1022</v>
      </c>
      <c r="AA6341" s="229" t="str">
        <f t="shared" si="50"/>
        <v>INSERT INTO UPK_IKOU.upk_k40.m_k60_buhin_no (data_id, buhin_no, created_date, created_tantou_id) VALUES (2312, '75127 3XY0A', GETDATE(), 999);</v>
      </c>
    </row>
    <row r="6342" spans="26:27">
      <c r="Z6342">
        <v>1023</v>
      </c>
      <c r="AA6342" s="229" t="str">
        <f t="shared" si="50"/>
        <v>INSERT INTO UPK_IKOU.upk_k40.m_k60_buhin_no (data_id, buhin_no, created_date, created_tantou_id) VALUES (2313, '75134 3XA0A', GETDATE(), 999);</v>
      </c>
    </row>
    <row r="6343" spans="26:27">
      <c r="Z6343">
        <v>1024</v>
      </c>
      <c r="AA6343" s="229" t="str">
        <f t="shared" si="50"/>
        <v>INSERT INTO UPK_IKOU.upk_k40.m_k60_buhin_no (data_id, buhin_no, created_date, created_tantou_id) VALUES (2314, '75135 3XA0A', GETDATE(), 999);</v>
      </c>
    </row>
    <row r="6344" spans="26:27">
      <c r="Z6344">
        <v>1025</v>
      </c>
      <c r="AA6344" s="229" t="str">
        <f t="shared" ref="AA6344:AA6407" si="51">$Y$5318&amp;AA5053&amp;", '"&amp;TRIM(AB5053)&amp;"', GETDATE(), 999);"</f>
        <v>INSERT INTO UPK_IKOU.upk_k40.m_k60_buhin_no (data_id, buhin_no, created_date, created_tantou_id) VALUES (2315, '75134 3XE0A', GETDATE(), 999);</v>
      </c>
    </row>
    <row r="6345" spans="26:27">
      <c r="Z6345">
        <v>1026</v>
      </c>
      <c r="AA6345" s="229" t="str">
        <f t="shared" si="51"/>
        <v>INSERT INTO UPK_IKOU.upk_k40.m_k60_buhin_no (data_id, buhin_no, created_date, created_tantou_id) VALUES (2316, '75135 3XE0A', GETDATE(), 999);</v>
      </c>
    </row>
    <row r="6346" spans="26:27">
      <c r="Z6346">
        <v>1027</v>
      </c>
      <c r="AA6346" s="229" t="str">
        <f t="shared" si="51"/>
        <v>INSERT INTO UPK_IKOU.upk_k40.m_k60_buhin_no (data_id, buhin_no, created_date, created_tantou_id) VALUES (2317, '751L7 3XA0A', GETDATE(), 999);</v>
      </c>
    </row>
    <row r="6347" spans="26:27">
      <c r="Z6347">
        <v>1028</v>
      </c>
      <c r="AA6347" s="229" t="str">
        <f t="shared" si="51"/>
        <v>INSERT INTO UPK_IKOU.upk_k40.m_k60_buhin_no (data_id, buhin_no, created_date, created_tantou_id) VALUES (2318, '751L7 3XA0A-K', GETDATE(), 999);</v>
      </c>
    </row>
    <row r="6348" spans="26:27">
      <c r="Z6348">
        <v>1029</v>
      </c>
      <c r="AA6348" s="229" t="str">
        <f t="shared" si="51"/>
        <v>INSERT INTO UPK_IKOU.upk_k40.m_k60_buhin_no (data_id, buhin_no, created_date, created_tantou_id) VALUES (2319, '751L7 3XE0A', GETDATE(), 999);</v>
      </c>
    </row>
    <row r="6349" spans="26:27">
      <c r="Z6349">
        <v>1030</v>
      </c>
      <c r="AA6349" s="229" t="str">
        <f t="shared" si="51"/>
        <v>INSERT INTO UPK_IKOU.upk_k40.m_k60_buhin_no (data_id, buhin_no, created_date, created_tantou_id) VALUES (2320, '76372 3XB0AUF', GETDATE(), 999);</v>
      </c>
    </row>
    <row r="6350" spans="26:27">
      <c r="Z6350">
        <v>1031</v>
      </c>
      <c r="AA6350" s="229" t="str">
        <f t="shared" si="51"/>
        <v>INSERT INTO UPK_IKOU.upk_k40.m_k60_buhin_no (data_id, buhin_no, created_date, created_tantou_id) VALUES (2321, '76373 3XB0AUF', GETDATE(), 999);</v>
      </c>
    </row>
    <row r="6351" spans="26:27">
      <c r="Z6351">
        <v>1032</v>
      </c>
      <c r="AA6351" s="229" t="str">
        <f t="shared" si="51"/>
        <v>INSERT INTO UPK_IKOU.upk_k40.m_k60_buhin_no (data_id, buhin_no, created_date, created_tantou_id) VALUES (2322, '76372 3XD3A', GETDATE(), 999);</v>
      </c>
    </row>
    <row r="6352" spans="26:27">
      <c r="Z6352">
        <v>1033</v>
      </c>
      <c r="AA6352" s="229" t="str">
        <f t="shared" si="51"/>
        <v>INSERT INTO UPK_IKOU.upk_k40.m_k60_buhin_no (data_id, buhin_no, created_date, created_tantou_id) VALUES (2323, '76373 3XD3A', GETDATE(), 999);</v>
      </c>
    </row>
    <row r="6353" spans="26:27">
      <c r="Z6353">
        <v>1034</v>
      </c>
      <c r="AA6353" s="229" t="str">
        <f t="shared" si="51"/>
        <v>INSERT INTO UPK_IKOU.upk_k40.m_k60_buhin_no (data_id, buhin_no, created_date, created_tantou_id) VALUES (2324, '76373 3YF3A-B', GETDATE(), 999);</v>
      </c>
    </row>
    <row r="6354" spans="26:27">
      <c r="Z6354">
        <v>1035</v>
      </c>
      <c r="AA6354" s="229" t="str">
        <f t="shared" si="51"/>
        <v>INSERT INTO UPK_IKOU.upk_k40.m_k60_buhin_no (data_id, buhin_no, created_date, created_tantou_id) VALUES (2325, '77532 3XA0AUF', GETDATE(), 999);</v>
      </c>
    </row>
    <row r="6355" spans="26:27">
      <c r="Z6355">
        <v>1036</v>
      </c>
      <c r="AA6355" s="229" t="str">
        <f t="shared" si="51"/>
        <v>INSERT INTO UPK_IKOU.upk_k40.m_k60_buhin_no (data_id, buhin_no, created_date, created_tantou_id) VALUES (2326, '77533 3YD0BUF', GETDATE(), 999);</v>
      </c>
    </row>
    <row r="6356" spans="26:27">
      <c r="Z6356">
        <v>1037</v>
      </c>
      <c r="AA6356" s="229" t="str">
        <f t="shared" si="51"/>
        <v>INSERT INTO UPK_IKOU.upk_k40.m_k60_buhin_no (data_id, buhin_no, created_date, created_tantou_id) VALUES (2327, '75112 3VA0A', GETDATE(), 999);</v>
      </c>
    </row>
    <row r="6357" spans="26:27">
      <c r="Z6357">
        <v>1038</v>
      </c>
      <c r="AA6357" s="229" t="str">
        <f t="shared" si="51"/>
        <v>INSERT INTO UPK_IKOU.upk_k40.m_k60_buhin_no (data_id, buhin_no, created_date, created_tantou_id) VALUES (2328, '75113 3VA0A', GETDATE(), 999);</v>
      </c>
    </row>
    <row r="6358" spans="26:27">
      <c r="Z6358">
        <v>1039</v>
      </c>
      <c r="AA6358" s="229" t="str">
        <f t="shared" si="51"/>
        <v>INSERT INTO UPK_IKOU.upk_k40.m_k60_buhin_no (data_id, buhin_no, created_date, created_tantou_id) VALUES (2329, '76242 3VA0A', GETDATE(), 999);</v>
      </c>
    </row>
    <row r="6359" spans="26:27">
      <c r="Z6359">
        <v>1040</v>
      </c>
      <c r="AA6359" s="229" t="str">
        <f t="shared" si="51"/>
        <v>INSERT INTO UPK_IKOU.upk_k40.m_k60_buhin_no (data_id, buhin_no, created_date, created_tantou_id) VALUES (2330, '76243 3VA0A', GETDATE(), 999);</v>
      </c>
    </row>
    <row r="6360" spans="26:27">
      <c r="Z6360">
        <v>1041</v>
      </c>
      <c r="AA6360" s="229" t="str">
        <f t="shared" si="51"/>
        <v>INSERT INTO UPK_IKOU.upk_k40.m_k60_buhin_no (data_id, buhin_no, created_date, created_tantou_id) VALUES (2331, '76452 3VA0A', GETDATE(), 999);</v>
      </c>
    </row>
    <row r="6361" spans="26:27">
      <c r="Z6361">
        <v>1042</v>
      </c>
      <c r="AA6361" s="229" t="str">
        <f t="shared" si="51"/>
        <v>INSERT INTO UPK_IKOU.upk_k40.m_k60_buhin_no (data_id, buhin_no, created_date, created_tantou_id) VALUES (2332, '76453 3VA0A', GETDATE(), 999);</v>
      </c>
    </row>
    <row r="6362" spans="26:27">
      <c r="Z6362">
        <v>1043</v>
      </c>
      <c r="AA6362" s="229" t="str">
        <f t="shared" si="51"/>
        <v>INSERT INTO UPK_IKOU.upk_k40.m_k60_buhin_no (data_id, buhin_no, created_date, created_tantou_id) VALUES (2333, '76232 1VA0A', GETDATE(), 999);</v>
      </c>
    </row>
    <row r="6363" spans="26:27">
      <c r="Z6363">
        <v>1044</v>
      </c>
      <c r="AA6363" s="229" t="str">
        <f t="shared" si="51"/>
        <v>INSERT INTO UPK_IKOU.upk_k40.m_k60_buhin_no (data_id, buhin_no, created_date, created_tantou_id) VALUES (2334, '76232 1VA0B', GETDATE(), 999);</v>
      </c>
    </row>
    <row r="6364" spans="26:27">
      <c r="Z6364">
        <v>1045</v>
      </c>
      <c r="AA6364" s="229" t="str">
        <f t="shared" si="51"/>
        <v>INSERT INTO UPK_IKOU.upk_k40.m_k60_buhin_no (data_id, buhin_no, created_date, created_tantou_id) VALUES (2335, '76233 1VA0A', GETDATE(), 999);</v>
      </c>
    </row>
    <row r="6365" spans="26:27">
      <c r="Z6365">
        <v>1046</v>
      </c>
      <c r="AA6365" s="229" t="str">
        <f t="shared" si="51"/>
        <v>INSERT INTO UPK_IKOU.upk_k40.m_k60_buhin_no (data_id, buhin_no, created_date, created_tantou_id) VALUES (2336, '76233 1VA0B', GETDATE(), 999);</v>
      </c>
    </row>
    <row r="6366" spans="26:27">
      <c r="Z6366">
        <v>1047</v>
      </c>
      <c r="AA6366" s="229" t="str">
        <f t="shared" si="51"/>
        <v>INSERT INTO UPK_IKOU.upk_k40.m_k60_buhin_no (data_id, buhin_no, created_date, created_tantou_id) VALUES (2337, '76332/3 1VA0A', GETDATE(), 999);</v>
      </c>
    </row>
    <row r="6367" spans="26:27">
      <c r="Z6367">
        <v>1048</v>
      </c>
      <c r="AA6367" s="229" t="str">
        <f t="shared" si="51"/>
        <v>INSERT INTO UPK_IKOU.upk_k40.m_k60_buhin_no (data_id, buhin_no, created_date, created_tantou_id) VALUES (2338, '76332/3 1VA0B', GETDATE(), 999);</v>
      </c>
    </row>
    <row r="6368" spans="26:27">
      <c r="Z6368">
        <v>1049</v>
      </c>
      <c r="AA6368" s="229" t="str">
        <f t="shared" si="51"/>
        <v>INSERT INTO UPK_IKOU.upk_k40.m_k60_buhin_no (data_id, buhin_no, created_date, created_tantou_id) VALUES (2339, '75112 5TA0A', GETDATE(), 999);</v>
      </c>
    </row>
    <row r="6369" spans="26:27">
      <c r="Z6369">
        <v>1050</v>
      </c>
      <c r="AA6369" s="229" t="str">
        <f t="shared" si="51"/>
        <v>INSERT INTO UPK_IKOU.upk_k40.m_k60_buhin_no (data_id, buhin_no, created_date, created_tantou_id) VALUES (2340, '75113 5TA0A', GETDATE(), 999);</v>
      </c>
    </row>
    <row r="6370" spans="26:27">
      <c r="Z6370">
        <v>1051</v>
      </c>
      <c r="AA6370" s="229" t="str">
        <f t="shared" si="51"/>
        <v>INSERT INTO UPK_IKOU.upk_k40.m_k60_buhin_no (data_id, buhin_no, created_date, created_tantou_id) VALUES (2341, '75134 5TA0A', GETDATE(), 999);</v>
      </c>
    </row>
    <row r="6371" spans="26:27">
      <c r="Z6371">
        <v>1052</v>
      </c>
      <c r="AA6371" s="229" t="str">
        <f t="shared" si="51"/>
        <v>INSERT INTO UPK_IKOU.upk_k40.m_k60_buhin_no (data_id, buhin_no, created_date, created_tantou_id) VALUES (2342, '75135 5TA0A', GETDATE(), 999);</v>
      </c>
    </row>
    <row r="6372" spans="26:27">
      <c r="Z6372">
        <v>1053</v>
      </c>
      <c r="AA6372" s="229" t="str">
        <f t="shared" si="51"/>
        <v>INSERT INTO UPK_IKOU.upk_k40.m_k60_buhin_no (data_id, buhin_no, created_date, created_tantou_id) VALUES (2343, '75262/3 1VA0A', GETDATE(), 999);</v>
      </c>
    </row>
    <row r="6373" spans="26:27">
      <c r="Z6373">
        <v>1054</v>
      </c>
      <c r="AA6373" s="229" t="str">
        <f t="shared" si="51"/>
        <v>INSERT INTO UPK_IKOU.upk_k40.m_k60_buhin_no (data_id, buhin_no, created_date, created_tantou_id) VALUES (2344, '76452 5TA0A', GETDATE(), 999);</v>
      </c>
    </row>
    <row r="6374" spans="26:27">
      <c r="Z6374">
        <v>1055</v>
      </c>
      <c r="AA6374" s="229" t="str">
        <f t="shared" si="51"/>
        <v>INSERT INTO UPK_IKOU.upk_k40.m_k60_buhin_no (data_id, buhin_no, created_date, created_tantou_id) VALUES (2345, '76453 5TA0A', GETDATE(), 999);</v>
      </c>
    </row>
    <row r="6375" spans="26:27">
      <c r="Z6375">
        <v>1056</v>
      </c>
      <c r="AA6375" s="229" t="str">
        <f t="shared" si="51"/>
        <v>INSERT INTO UPK_IKOU.upk_k40.m_k60_buhin_no (data_id, buhin_no, created_date, created_tantou_id) VALUES (2346, '67467 4CC0A', GETDATE(), 999);</v>
      </c>
    </row>
    <row r="6376" spans="26:27">
      <c r="Z6376">
        <v>1057</v>
      </c>
      <c r="AA6376" s="229" t="str">
        <f t="shared" si="51"/>
        <v>INSERT INTO UPK_IKOU.upk_k40.m_k60_buhin_no (data_id, buhin_no, created_date, created_tantou_id) VALUES (2347, '67467 4CC0A-E', GETDATE(), 999);</v>
      </c>
    </row>
    <row r="6377" spans="26:27">
      <c r="Z6377">
        <v>1058</v>
      </c>
      <c r="AA6377" s="229" t="str">
        <f t="shared" si="51"/>
        <v>INSERT INTO UPK_IKOU.upk_k40.m_k60_buhin_no (data_id, buhin_no, created_date, created_tantou_id) VALUES (2348, '74372 4CB0A', GETDATE(), 999);</v>
      </c>
    </row>
    <row r="6378" spans="26:27">
      <c r="Z6378">
        <v>1059</v>
      </c>
      <c r="AA6378" s="229" t="str">
        <f t="shared" si="51"/>
        <v>INSERT INTO UPK_IKOU.upk_k40.m_k60_buhin_no (data_id, buhin_no, created_date, created_tantou_id) VALUES (2349, '76312/3 4CC0A', GETDATE(), 999);</v>
      </c>
    </row>
    <row r="6379" spans="26:27">
      <c r="Z6379">
        <v>1060</v>
      </c>
      <c r="AA6379" s="229" t="str">
        <f t="shared" si="51"/>
        <v>INSERT INTO UPK_IKOU.upk_k40.m_k60_buhin_no (data_id, buhin_no, created_date, created_tantou_id) VALUES (2350, '76452 4CE0A', GETDATE(), 999);</v>
      </c>
    </row>
    <row r="6380" spans="26:27">
      <c r="Z6380">
        <v>1061</v>
      </c>
      <c r="AA6380" s="229" t="str">
        <f t="shared" si="51"/>
        <v>INSERT INTO UPK_IKOU.upk_k40.m_k60_buhin_no (data_id, buhin_no, created_date, created_tantou_id) VALUES (2351, '76452 4CE0A-E', GETDATE(), 999);</v>
      </c>
    </row>
    <row r="6381" spans="26:27">
      <c r="Z6381">
        <v>1062</v>
      </c>
      <c r="AA6381" s="229" t="str">
        <f t="shared" si="51"/>
        <v>INSERT INTO UPK_IKOU.upk_k40.m_k60_buhin_no (data_id, buhin_no, created_date, created_tantou_id) VALUES (2352, '76452 4BC1A', GETDATE(), 999);</v>
      </c>
    </row>
    <row r="6382" spans="26:27">
      <c r="Z6382">
        <v>1063</v>
      </c>
      <c r="AA6382" s="229" t="str">
        <f t="shared" si="51"/>
        <v>INSERT INTO UPK_IKOU.upk_k40.m_k60_buhin_no (data_id, buhin_no, created_date, created_tantou_id) VALUES (2353, '76453 4CE0A', GETDATE(), 999);</v>
      </c>
    </row>
    <row r="6383" spans="26:27">
      <c r="Z6383">
        <v>1064</v>
      </c>
      <c r="AA6383" s="229" t="str">
        <f t="shared" si="51"/>
        <v>INSERT INTO UPK_IKOU.upk_k40.m_k60_buhin_no (data_id, buhin_no, created_date, created_tantou_id) VALUES (2354, '76453 4CE0A-E', GETDATE(), 999);</v>
      </c>
    </row>
    <row r="6384" spans="26:27">
      <c r="Z6384">
        <v>1065</v>
      </c>
      <c r="AA6384" s="229" t="str">
        <f t="shared" si="51"/>
        <v>INSERT INTO UPK_IKOU.upk_k40.m_k60_buhin_no (data_id, buhin_no, created_date, created_tantou_id) VALUES (2355, '76453 4BC1A', GETDATE(), 999);</v>
      </c>
    </row>
    <row r="6385" spans="26:27">
      <c r="Z6385">
        <v>1066</v>
      </c>
      <c r="AA6385" s="229" t="str">
        <f t="shared" si="51"/>
        <v>INSERT INTO UPK_IKOU.upk_k40.m_k60_buhin_no (data_id, buhin_no, created_date, created_tantou_id) VALUES (2356, '76532 4CC0A', GETDATE(), 999);</v>
      </c>
    </row>
    <row r="6386" spans="26:27">
      <c r="Z6386">
        <v>1067</v>
      </c>
      <c r="AA6386" s="229" t="str">
        <f t="shared" si="51"/>
        <v>INSERT INTO UPK_IKOU.upk_k40.m_k60_buhin_no (data_id, buhin_no, created_date, created_tantou_id) VALUES (2357, '76533 4CC0A', GETDATE(), 999);</v>
      </c>
    </row>
    <row r="6387" spans="26:27">
      <c r="Z6387">
        <v>1068</v>
      </c>
      <c r="AA6387" s="229" t="str">
        <f t="shared" si="51"/>
        <v>INSERT INTO UPK_IKOU.upk_k40.m_k60_buhin_no (data_id, buhin_no, created_date, created_tantou_id) VALUES (2358, '76572 4CC0A', GETDATE(), 999);</v>
      </c>
    </row>
    <row r="6388" spans="26:27">
      <c r="Z6388">
        <v>1069</v>
      </c>
      <c r="AA6388" s="229" t="str">
        <f t="shared" si="51"/>
        <v>INSERT INTO UPK_IKOU.upk_k40.m_k60_buhin_no (data_id, buhin_no, created_date, created_tantou_id) VALUES (2359, '76573 4CC0A', GETDATE(), 999);</v>
      </c>
    </row>
    <row r="6389" spans="26:27">
      <c r="Z6389">
        <v>1070</v>
      </c>
      <c r="AA6389" s="229" t="str">
        <f t="shared" si="51"/>
        <v>INSERT INTO UPK_IKOU.upk_k40.m_k60_buhin_no (data_id, buhin_no, created_date, created_tantou_id) VALUES (2360, '75556 4BC1B', GETDATE(), 999);</v>
      </c>
    </row>
    <row r="6390" spans="26:27">
      <c r="Z6390">
        <v>1071</v>
      </c>
      <c r="AA6390" s="229" t="str">
        <f t="shared" si="51"/>
        <v>INSERT INTO UPK_IKOU.upk_k40.m_k60_buhin_no (data_id, buhin_no, created_date, created_tantou_id) VALUES (2361, '75557 4BC1B', GETDATE(), 999);</v>
      </c>
    </row>
    <row r="6391" spans="26:27">
      <c r="Z6391">
        <v>1072</v>
      </c>
      <c r="AA6391" s="229" t="str">
        <f t="shared" si="51"/>
        <v>INSERT INTO UPK_IKOU.upk_k40.m_k60_buhin_no (data_id, buhin_no, created_date, created_tantou_id) VALUES (2362, '76456/7 4CE0A', GETDATE(), 999);</v>
      </c>
    </row>
    <row r="6392" spans="26:27">
      <c r="Z6392">
        <v>1073</v>
      </c>
      <c r="AA6392" s="229" t="str">
        <f t="shared" si="51"/>
        <v>INSERT INTO UPK_IKOU.upk_k40.m_k60_buhin_no (data_id, buhin_no, created_date, created_tantou_id) VALUES (2363, '76456/7 4CE0A-E', GETDATE(), 999);</v>
      </c>
    </row>
    <row r="6393" spans="26:27">
      <c r="Z6393">
        <v>1074</v>
      </c>
      <c r="AA6393" s="229" t="str">
        <f t="shared" si="51"/>
        <v>INSERT INTO UPK_IKOU.upk_k40.m_k60_buhin_no (data_id, buhin_no, created_date, created_tantou_id) VALUES (2364, '76456/7 6FK0A', GETDATE(), 999);</v>
      </c>
    </row>
    <row r="6394" spans="26:27">
      <c r="Z6394">
        <v>1075</v>
      </c>
      <c r="AA6394" s="229" t="str">
        <f t="shared" si="51"/>
        <v>INSERT INTO UPK_IKOU.upk_k40.m_k60_buhin_no (data_id, buhin_no, created_date, created_tantou_id) VALUES (2365, '76452 6MA0A', GETDATE(), 999);</v>
      </c>
    </row>
    <row r="6395" spans="26:27">
      <c r="Z6395">
        <v>1076</v>
      </c>
      <c r="AA6395" s="229" t="str">
        <f t="shared" si="51"/>
        <v>INSERT INTO UPK_IKOU.upk_k40.m_k60_buhin_no (data_id, buhin_no, created_date, created_tantou_id) VALUES (2366, '76452 6MT0A', GETDATE(), 999);</v>
      </c>
    </row>
    <row r="6396" spans="26:27">
      <c r="Z6396">
        <v>1077</v>
      </c>
      <c r="AA6396" s="229" t="str">
        <f t="shared" si="51"/>
        <v>INSERT INTO UPK_IKOU.upk_k40.m_k60_buhin_no (data_id, buhin_no, created_date, created_tantou_id) VALUES (2367, '76453 6MT0A', GETDATE(), 999);</v>
      </c>
    </row>
    <row r="6397" spans="26:27">
      <c r="Z6397">
        <v>1078</v>
      </c>
      <c r="AA6397" s="229" t="str">
        <f t="shared" si="51"/>
        <v>INSERT INTO UPK_IKOU.upk_k40.m_k60_buhin_no (data_id, buhin_no, created_date, created_tantou_id) VALUES (2368, '77662/3 6MR0A', GETDATE(), 999);</v>
      </c>
    </row>
    <row r="6398" spans="26:27">
      <c r="Z6398">
        <v>1079</v>
      </c>
      <c r="AA6398" s="229" t="str">
        <f t="shared" si="51"/>
        <v>INSERT INTO UPK_IKOU.upk_k40.m_k60_buhin_no (data_id, buhin_no, created_date, created_tantou_id) VALUES (2369, '78142/3 6MA0A', GETDATE(), 999);</v>
      </c>
    </row>
    <row r="6399" spans="26:27">
      <c r="Z6399">
        <v>1080</v>
      </c>
      <c r="AA6399" s="229" t="str">
        <f t="shared" si="51"/>
        <v>INSERT INTO UPK_IKOU.upk_k40.m_k60_buhin_no (data_id, buhin_no, created_date, created_tantou_id) VALUES (2370, '64182/3 6RA1A', GETDATE(), 999);</v>
      </c>
    </row>
    <row r="6400" spans="26:27">
      <c r="Z6400">
        <v>1081</v>
      </c>
      <c r="AA6400" s="229" t="str">
        <f t="shared" si="51"/>
        <v>INSERT INTO UPK_IKOU.upk_k40.m_k60_buhin_no (data_id, buhin_no, created_date, created_tantou_id) VALUES (2371, '66322/3 6RA0A', GETDATE(), 999);</v>
      </c>
    </row>
    <row r="6401" spans="26:27">
      <c r="Z6401">
        <v>1082</v>
      </c>
      <c r="AA6401" s="229" t="str">
        <f t="shared" si="51"/>
        <v>INSERT INTO UPK_IKOU.upk_k40.m_k60_buhin_no (data_id, buhin_no, created_date, created_tantou_id) VALUES (2372, '75112 6RA0A', GETDATE(), 999);</v>
      </c>
    </row>
    <row r="6402" spans="26:27">
      <c r="Z6402">
        <v>1083</v>
      </c>
      <c r="AA6402" s="229" t="str">
        <f t="shared" si="51"/>
        <v>INSERT INTO UPK_IKOU.upk_k40.m_k60_buhin_no (data_id, buhin_no, created_date, created_tantou_id) VALUES (2373, '75113 6RA0A', GETDATE(), 999);</v>
      </c>
    </row>
    <row r="6403" spans="26:27">
      <c r="Z6403">
        <v>1084</v>
      </c>
      <c r="AA6403" s="229" t="str">
        <f t="shared" si="51"/>
        <v>INSERT INTO UPK_IKOU.upk_k40.m_k60_buhin_no (data_id, buhin_no, created_date, created_tantou_id) VALUES (2374, '75692/3 6RA1A', GETDATE(), 999);</v>
      </c>
    </row>
    <row r="6404" spans="26:27">
      <c r="Z6404">
        <v>1085</v>
      </c>
      <c r="AA6404" s="229" t="str">
        <f t="shared" si="51"/>
        <v>INSERT INTO UPK_IKOU.upk_k40.m_k60_buhin_no (data_id, buhin_no, created_date, created_tantou_id) VALUES (2375, '5253C B4800/B4700', GETDATE(), 999);</v>
      </c>
    </row>
    <row r="6405" spans="26:27">
      <c r="Z6405">
        <v>1086</v>
      </c>
      <c r="AA6405" s="229" t="str">
        <f t="shared" si="51"/>
        <v>INSERT INTO UPK_IKOU.upk_k40.m_k60_buhin_no (data_id, buhin_no, created_date, created_tantou_id) VALUES (2376, '76452 6RA0A', GETDATE(), 999);</v>
      </c>
    </row>
    <row r="6406" spans="26:27">
      <c r="Z6406">
        <v>1087</v>
      </c>
      <c r="AA6406" s="229" t="str">
        <f t="shared" si="51"/>
        <v>INSERT INTO UPK_IKOU.upk_k40.m_k60_buhin_no (data_id, buhin_no, created_date, created_tantou_id) VALUES (2377, '76453 6RA0A', GETDATE(), 999);</v>
      </c>
    </row>
    <row r="6407" spans="26:27">
      <c r="Z6407">
        <v>1088</v>
      </c>
      <c r="AA6407" s="229" t="str">
        <f t="shared" si="51"/>
        <v>INSERT INTO UPK_IKOU.upk_k40.m_k60_buhin_no (data_id, buhin_no, created_date, created_tantou_id) VALUES (2378, '76482/3 6RA0A', GETDATE(), 999);</v>
      </c>
    </row>
    <row r="6408" spans="26:27">
      <c r="Z6408">
        <v>1089</v>
      </c>
      <c r="AA6408" s="229" t="str">
        <f t="shared" ref="AA6408:AA6471" si="52">$Y$5318&amp;AA5117&amp;", '"&amp;TRIM(AB5117)&amp;"', GETDATE(), 999);"</f>
        <v>INSERT INTO UPK_IKOU.upk_k40.m_k60_buhin_no (data_id, buhin_no, created_date, created_tantou_id) VALUES (2379, '76482/3 6RA1A', GETDATE(), 999);</v>
      </c>
    </row>
    <row r="6409" spans="26:27">
      <c r="Z6409">
        <v>1090</v>
      </c>
      <c r="AA6409" s="229" t="str">
        <f t="shared" si="52"/>
        <v>INSERT INTO UPK_IKOU.upk_k40.m_k60_buhin_no (data_id, buhin_no, created_date, created_tantou_id) VALUES (2380, '5253C A0800/A0700', GETDATE(), 999);</v>
      </c>
    </row>
    <row r="6410" spans="26:27">
      <c r="Z6410">
        <v>1091</v>
      </c>
      <c r="AA6410" s="229" t="str">
        <f t="shared" si="52"/>
        <v>INSERT INTO UPK_IKOU.upk_k40.m_k60_buhin_no (data_id, buhin_no, created_date, created_tantou_id) VALUES (2381, '76764 6RA0A', GETDATE(), 999);</v>
      </c>
    </row>
    <row r="6411" spans="26:27">
      <c r="Z6411">
        <v>1092</v>
      </c>
      <c r="AA6411" s="229" t="str">
        <f t="shared" si="52"/>
        <v>INSERT INTO UPK_IKOU.upk_k40.m_k60_buhin_no (data_id, buhin_no, created_date, created_tantou_id) VALUES (2382, '5228A 52200', GETDATE(), 999);</v>
      </c>
    </row>
    <row r="6412" spans="26:27">
      <c r="Z6412">
        <v>1093</v>
      </c>
      <c r="AA6412" s="229" t="str">
        <f t="shared" si="52"/>
        <v>INSERT INTO UPK_IKOU.upk_k40.m_k60_buhin_no (data_id, buhin_no, created_date, created_tantou_id) VALUES (2383, '76765 6RA0A', GETDATE(), 999);</v>
      </c>
    </row>
    <row r="6413" spans="26:27">
      <c r="Z6413">
        <v>1094</v>
      </c>
      <c r="AA6413" s="229" t="str">
        <f t="shared" si="52"/>
        <v>INSERT INTO UPK_IKOU.upk_k40.m_k60_buhin_no (data_id, buhin_no, created_date, created_tantou_id) VALUES (2384, '5228A 52100', GETDATE(), 999);</v>
      </c>
    </row>
    <row r="6414" spans="26:27">
      <c r="Z6414">
        <v>1095</v>
      </c>
      <c r="AA6414" s="229" t="str">
        <f t="shared" si="52"/>
        <v>INSERT INTO UPK_IKOU.upk_k40.m_k60_buhin_no (data_id, buhin_no, created_date, created_tantou_id) VALUES (2385, '5253C D6100', GETDATE(), 999);</v>
      </c>
    </row>
    <row r="6415" spans="26:27">
      <c r="Z6415">
        <v>1096</v>
      </c>
      <c r="AA6415" s="229" t="str">
        <f t="shared" si="52"/>
        <v>INSERT INTO UPK_IKOU.upk_k40.m_k60_buhin_no (data_id, buhin_no, created_date, created_tantou_id) VALUES (2386, '9450B 39500', GETDATE(), 999);</v>
      </c>
    </row>
    <row r="6416" spans="26:27">
      <c r="Z6416">
        <v>1097</v>
      </c>
      <c r="AA6416" s="229" t="str">
        <f t="shared" si="52"/>
        <v>INSERT INTO UPK_IKOU.upk_k40.m_k60_buhin_no (data_id, buhin_no, created_date, created_tantou_id) VALUES (2387, '9450B 39400', GETDATE(), 999);</v>
      </c>
    </row>
    <row r="6417" spans="26:27">
      <c r="Z6417">
        <v>1098</v>
      </c>
      <c r="AA6417" s="229" t="str">
        <f t="shared" si="52"/>
        <v>INSERT INTO UPK_IKOU.upk_k40.m_k60_buhin_no (data_id, buhin_no, created_date, created_tantou_id) VALUES (2388, '67112 JG00A', GETDATE(), 999);</v>
      </c>
    </row>
    <row r="6418" spans="26:27">
      <c r="Z6418">
        <v>1099</v>
      </c>
      <c r="AA6418" s="229" t="str">
        <f t="shared" si="52"/>
        <v>INSERT INTO UPK_IKOU.upk_k40.m_k60_buhin_no (data_id, buhin_no, created_date, created_tantou_id) VALUES (2389, '67112 JG40A', GETDATE(), 999);</v>
      </c>
    </row>
    <row r="6419" spans="26:27">
      <c r="Z6419">
        <v>1100</v>
      </c>
      <c r="AA6419" s="229" t="str">
        <f t="shared" si="52"/>
        <v>INSERT INTO UPK_IKOU.upk_k40.m_k60_buhin_no (data_id, buhin_no, created_date, created_tantou_id) VALUES (2390, '67112 JM00A', GETDATE(), 999);</v>
      </c>
    </row>
    <row r="6420" spans="26:27">
      <c r="Z6420">
        <v>1101</v>
      </c>
      <c r="AA6420" s="229" t="str">
        <f t="shared" si="52"/>
        <v>INSERT INTO UPK_IKOU.upk_k40.m_k60_buhin_no (data_id, buhin_no, created_date, created_tantou_id) VALUES (2391, '756R2/3 JG00A', GETDATE(), 999);</v>
      </c>
    </row>
    <row r="6421" spans="26:27">
      <c r="Z6421">
        <v>1102</v>
      </c>
      <c r="AA6421" s="229" t="str">
        <f t="shared" si="52"/>
        <v>INSERT INTO UPK_IKOU.upk_k40.m_k60_buhin_no (data_id, buhin_no, created_date, created_tantou_id) VALUES (2392, '76632 JM00A', GETDATE(), 999);</v>
      </c>
    </row>
    <row r="6422" spans="26:27">
      <c r="Z6422">
        <v>1103</v>
      </c>
      <c r="AA6422" s="229" t="str">
        <f t="shared" si="52"/>
        <v>INSERT INTO UPK_IKOU.upk_k40.m_k60_buhin_no (data_id, buhin_no, created_date, created_tantou_id) VALUES (2393, '76633 JM00A', GETDATE(), 999);</v>
      </c>
    </row>
    <row r="6423" spans="26:27">
      <c r="Z6423">
        <v>1104</v>
      </c>
      <c r="AA6423" s="229" t="str">
        <f t="shared" si="52"/>
        <v>INSERT INTO UPK_IKOU.upk_k40.m_k60_buhin_no (data_id, buhin_no, created_date, created_tantou_id) VALUES (2394, '75174 JG00A', GETDATE(), 999);</v>
      </c>
    </row>
    <row r="6424" spans="26:27">
      <c r="Z6424">
        <v>1105</v>
      </c>
      <c r="AA6424" s="229" t="str">
        <f t="shared" si="52"/>
        <v>INSERT INTO UPK_IKOU.upk_k40.m_k60_buhin_no (data_id, buhin_no, created_date, created_tantou_id) VALUES (2395, '75174 JG00A-K', GETDATE(), 999);</v>
      </c>
    </row>
    <row r="6425" spans="26:27">
      <c r="Z6425">
        <v>1106</v>
      </c>
      <c r="AA6425" s="229" t="str">
        <f t="shared" si="52"/>
        <v>INSERT INTO UPK_IKOU.upk_k40.m_k60_buhin_no (data_id, buhin_no, created_date, created_tantou_id) VALUES (2396, '75152/3 JG00A-K', GETDATE(), 999);</v>
      </c>
    </row>
    <row r="6426" spans="26:27">
      <c r="Z6426">
        <v>1107</v>
      </c>
      <c r="AA6426" s="229" t="str">
        <f t="shared" si="52"/>
        <v>INSERT INTO UPK_IKOU.upk_k40.m_k60_buhin_no (data_id, buhin_no, created_date, created_tantou_id) VALUES (2397, '75636 1VX0A', GETDATE(), 999);</v>
      </c>
    </row>
    <row r="6427" spans="26:27">
      <c r="Z6427">
        <v>1108</v>
      </c>
      <c r="AA6427" s="229" t="str">
        <f t="shared" si="52"/>
        <v>INSERT INTO UPK_IKOU.upk_k40.m_k60_buhin_no (data_id, buhin_no, created_date, created_tantou_id) VALUES (2398, '75636 1VX0A-G', GETDATE(), 999);</v>
      </c>
    </row>
    <row r="6428" spans="26:27">
      <c r="Z6428">
        <v>1109</v>
      </c>
      <c r="AA6428" s="229" t="str">
        <f t="shared" si="52"/>
        <v>INSERT INTO UPK_IKOU.upk_k40.m_k60_buhin_no (data_id, buhin_no, created_date, created_tantou_id) VALUES (2399, '75636 6MA0B', GETDATE(), 999);</v>
      </c>
    </row>
    <row r="6429" spans="26:27">
      <c r="Z6429">
        <v>1110</v>
      </c>
      <c r="AA6429" s="229" t="str">
        <f t="shared" si="52"/>
        <v>INSERT INTO UPK_IKOU.upk_k40.m_k60_buhin_no (data_id, buhin_no, created_date, created_tantou_id) VALUES (2400, '75658/9 JG00A', GETDATE(), 999);</v>
      </c>
    </row>
    <row r="6430" spans="26:27">
      <c r="Z6430">
        <v>1111</v>
      </c>
      <c r="AA6430" s="229" t="str">
        <f t="shared" si="52"/>
        <v>INSERT INTO UPK_IKOU.upk_k40.m_k60_buhin_no (data_id, buhin_no, created_date, created_tantou_id) VALUES (2401, '75196 JN20A', GETDATE(), 999);</v>
      </c>
    </row>
    <row r="6431" spans="26:27">
      <c r="Z6431">
        <v>1112</v>
      </c>
      <c r="AA6431" s="229" t="str">
        <f t="shared" si="52"/>
        <v>INSERT INTO UPK_IKOU.upk_k40.m_k60_buhin_no (data_id, buhin_no, created_date, created_tantou_id) VALUES (2402, '75172 JN20A', GETDATE(), 999);</v>
      </c>
    </row>
    <row r="6432" spans="26:27">
      <c r="Z6432">
        <v>1113</v>
      </c>
      <c r="AA6432" s="229" t="str">
        <f t="shared" si="52"/>
        <v>INSERT INTO UPK_IKOU.upk_k40.m_k60_buhin_no (data_id, buhin_no, created_date, created_tantou_id) VALUES (2403, '75173 JN20A', GETDATE(), 999);</v>
      </c>
    </row>
    <row r="6433" spans="26:27">
      <c r="Z6433">
        <v>1114</v>
      </c>
      <c r="AA6433" s="229" t="str">
        <f t="shared" si="52"/>
        <v>INSERT INTO UPK_IKOU.upk_k40.m_k60_buhin_no (data_id, buhin_no, created_date, created_tantou_id) VALUES (2404, '75312 3NU0A', GETDATE(), 999);</v>
      </c>
    </row>
    <row r="6434" spans="26:27">
      <c r="Z6434">
        <v>1115</v>
      </c>
      <c r="AA6434" s="229" t="str">
        <f t="shared" si="52"/>
        <v>INSERT INTO UPK_IKOU.upk_k40.m_k60_buhin_no (data_id, buhin_no, created_date, created_tantou_id) VALUES (2405, '75512 JN20A', GETDATE(), 999);</v>
      </c>
    </row>
    <row r="6435" spans="26:27">
      <c r="Z6435">
        <v>1116</v>
      </c>
      <c r="AA6435" s="229" t="str">
        <f t="shared" si="52"/>
        <v>INSERT INTO UPK_IKOU.upk_k40.m_k60_buhin_no (data_id, buhin_no, created_date, created_tantou_id) VALUES (2406, '75512 3NU0A', GETDATE(), 999);</v>
      </c>
    </row>
    <row r="6436" spans="26:27">
      <c r="Z6436">
        <v>1117</v>
      </c>
      <c r="AA6436" s="229" t="str">
        <f t="shared" si="52"/>
        <v>INSERT INTO UPK_IKOU.upk_k40.m_k60_buhin_no (data_id, buhin_no, created_date, created_tantou_id) VALUES (2407, '75513 JN20A', GETDATE(), 999);</v>
      </c>
    </row>
    <row r="6437" spans="26:27">
      <c r="Z6437">
        <v>1118</v>
      </c>
      <c r="AA6437" s="229" t="str">
        <f t="shared" si="52"/>
        <v>INSERT INTO UPK_IKOU.upk_k40.m_k60_buhin_no (data_id, buhin_no, created_date, created_tantou_id) VALUES (2408, '75513 3NU0A', GETDATE(), 999);</v>
      </c>
    </row>
    <row r="6438" spans="26:27">
      <c r="Z6438">
        <v>1119</v>
      </c>
      <c r="AA6438" s="229" t="str">
        <f t="shared" si="52"/>
        <v>INSERT INTO UPK_IKOU.upk_k40.m_k60_buhin_no (data_id, buhin_no, created_date, created_tantou_id) VALUES (2409, '76532 JN20A', GETDATE(), 999);</v>
      </c>
    </row>
    <row r="6439" spans="26:27">
      <c r="Z6439">
        <v>1120</v>
      </c>
      <c r="AA6439" s="229" t="str">
        <f t="shared" si="52"/>
        <v>INSERT INTO UPK_IKOU.upk_k40.m_k60_buhin_no (data_id, buhin_no, created_date, created_tantou_id) VALUES (2410, '76533 JN20A', GETDATE(), 999);</v>
      </c>
    </row>
    <row r="6440" spans="26:27">
      <c r="Z6440">
        <v>1121</v>
      </c>
      <c r="AA6440" s="229" t="str">
        <f t="shared" si="52"/>
        <v>INSERT INTO UPK_IKOU.upk_k40.m_k60_buhin_no (data_id, buhin_no, created_date, created_tantou_id) VALUES (2411, '76742/3 JN20A', GETDATE(), 999);</v>
      </c>
    </row>
    <row r="6441" spans="26:27">
      <c r="Z6441">
        <v>1122</v>
      </c>
      <c r="AA6441" s="229" t="str">
        <f t="shared" si="52"/>
        <v>INSERT INTO UPK_IKOU.upk_k40.m_k60_buhin_no (data_id, buhin_no, created_date, created_tantou_id) VALUES (2412, '76752 JN20A', GETDATE(), 999);</v>
      </c>
    </row>
    <row r="6442" spans="26:27">
      <c r="Z6442">
        <v>1123</v>
      </c>
      <c r="AA6442" s="229" t="str">
        <f t="shared" si="52"/>
        <v>INSERT INTO UPK_IKOU.upk_k40.m_k60_buhin_no (data_id, buhin_no, created_date, created_tantou_id) VALUES (2413, '79112 JN20A', GETDATE(), 999);</v>
      </c>
    </row>
    <row r="6443" spans="26:27">
      <c r="Z6443">
        <v>1124</v>
      </c>
      <c r="AA6443" s="229" t="str">
        <f t="shared" si="52"/>
        <v>INSERT INTO UPK_IKOU.upk_k40.m_k60_buhin_no (data_id, buhin_no, created_date, created_tantou_id) VALUES (2414, '79112 JN90A', GETDATE(), 999);</v>
      </c>
    </row>
    <row r="6444" spans="26:27">
      <c r="Z6444">
        <v>1125</v>
      </c>
      <c r="AA6444" s="229" t="str">
        <f t="shared" si="52"/>
        <v>INSERT INTO UPK_IKOU.upk_k40.m_k60_buhin_no (data_id, buhin_no, created_date, created_tantou_id) VALUES (2415, '79113 JN20A', GETDATE(), 999);</v>
      </c>
    </row>
    <row r="6445" spans="26:27">
      <c r="Z6445">
        <v>1126</v>
      </c>
      <c r="AA6445" s="229" t="str">
        <f t="shared" si="52"/>
        <v>INSERT INTO UPK_IKOU.upk_k40.m_k60_buhin_no (data_id, buhin_no, created_date, created_tantou_id) VALUES (2416, '74542 1LA0B', GETDATE(), 999);</v>
      </c>
    </row>
    <row r="6446" spans="26:27">
      <c r="Z6446">
        <v>1127</v>
      </c>
      <c r="AA6446" s="229" t="str">
        <f t="shared" si="52"/>
        <v>INSERT INTO UPK_IKOU.upk_k40.m_k60_buhin_no (data_id, buhin_no, created_date, created_tantou_id) VALUES (2417, '76426 1LA0A', GETDATE(), 999);</v>
      </c>
    </row>
    <row r="6447" spans="26:27">
      <c r="Z6447">
        <v>1128</v>
      </c>
      <c r="AA6447" s="229" t="str">
        <f t="shared" si="52"/>
        <v>INSERT INTO UPK_IKOU.upk_k40.m_k60_buhin_no (data_id, buhin_no, created_date, created_tantou_id) VALUES (2418, '76427 1LA0A', GETDATE(), 999);</v>
      </c>
    </row>
    <row r="6448" spans="26:27">
      <c r="Z6448">
        <v>1129</v>
      </c>
      <c r="AA6448" s="229" t="str">
        <f t="shared" si="52"/>
        <v>INSERT INTO UPK_IKOU.upk_k40.m_k60_buhin_no (data_id, buhin_no, created_date, created_tantou_id) VALUES (2419, '76452 1LA0A', GETDATE(), 999);</v>
      </c>
    </row>
    <row r="6449" spans="26:27">
      <c r="Z6449">
        <v>1130</v>
      </c>
      <c r="AA6449" s="229" t="str">
        <f t="shared" si="52"/>
        <v>INSERT INTO UPK_IKOU.upk_k40.m_k60_buhin_no (data_id, buhin_no, created_date, created_tantou_id) VALUES (2420, '76453 1LA0A', GETDATE(), 999);</v>
      </c>
    </row>
    <row r="6450" spans="26:27">
      <c r="Z6450">
        <v>1131</v>
      </c>
      <c r="AA6450" s="229" t="str">
        <f t="shared" si="52"/>
        <v>INSERT INTO UPK_IKOU.upk_k40.m_k60_buhin_no (data_id, buhin_no, created_date, created_tantou_id) VALUES (2421, '764B4/5 1LA0A', GETDATE(), 999);</v>
      </c>
    </row>
    <row r="6451" spans="26:27">
      <c r="Z6451">
        <v>1132</v>
      </c>
      <c r="AA6451" s="229" t="str">
        <f t="shared" si="52"/>
        <v>INSERT INTO UPK_IKOU.upk_k40.m_k60_buhin_no (data_id, buhin_no, created_date, created_tantou_id) VALUES (2422, '764B4/5 1LB0A', GETDATE(), 999);</v>
      </c>
    </row>
    <row r="6452" spans="26:27">
      <c r="Z6452">
        <v>1133</v>
      </c>
      <c r="AA6452" s="229" t="str">
        <f t="shared" si="52"/>
        <v>INSERT INTO UPK_IKOU.upk_k40.m_k60_buhin_no (data_id, buhin_no, created_date, created_tantou_id) VALUES (2423, '85034/5 1LA0A01', GETDATE(), 999);</v>
      </c>
    </row>
    <row r="6453" spans="26:27">
      <c r="Z6453">
        <v>1134</v>
      </c>
      <c r="AA6453" s="229" t="str">
        <f t="shared" si="52"/>
        <v>INSERT INTO UPK_IKOU.upk_k40.m_k60_buhin_no (data_id, buhin_no, created_date, created_tantou_id) VALUES (2424, '85034/5 1LA0A02', GETDATE(), 999);</v>
      </c>
    </row>
    <row r="6454" spans="26:27">
      <c r="Z6454">
        <v>1135</v>
      </c>
      <c r="AA6454" s="229" t="str">
        <f t="shared" si="52"/>
        <v>INSERT INTO UPK_IKOU.upk_k40.m_k60_buhin_no (data_id, buhin_no, created_date, created_tantou_id) VALUES (2425, '74516 1JA0A', GETDATE(), 999);</v>
      </c>
    </row>
    <row r="6455" spans="26:27">
      <c r="Z6455">
        <v>1136</v>
      </c>
      <c r="AA6455" s="229" t="str">
        <f t="shared" si="52"/>
        <v>INSERT INTO UPK_IKOU.upk_k40.m_k60_buhin_no (data_id, buhin_no, created_date, created_tantou_id) VALUES (2426, '74516 1JB0A', GETDATE(), 999);</v>
      </c>
    </row>
    <row r="6456" spans="26:27">
      <c r="Z6456">
        <v>1137</v>
      </c>
      <c r="AA6456" s="229" t="str">
        <f t="shared" si="52"/>
        <v>INSERT INTO UPK_IKOU.upk_k40.m_k60_buhin_no (data_id, buhin_no, created_date, created_tantou_id) VALUES (2427, '74517 1JA0A', GETDATE(), 999);</v>
      </c>
    </row>
    <row r="6457" spans="26:27">
      <c r="Z6457">
        <v>1138</v>
      </c>
      <c r="AA6457" s="229" t="str">
        <f t="shared" si="52"/>
        <v>INSERT INTO UPK_IKOU.upk_k40.m_k60_buhin_no (data_id, buhin_no, created_date, created_tantou_id) VALUES (2428, '74517 1JB0A', GETDATE(), 999);</v>
      </c>
    </row>
    <row r="6458" spans="26:27">
      <c r="Z6458">
        <v>1139</v>
      </c>
      <c r="AA6458" s="229" t="str">
        <f t="shared" si="52"/>
        <v>INSERT INTO UPK_IKOU.upk_k40.m_k60_buhin_no (data_id, buhin_no, created_date, created_tantou_id) VALUES (2429, '74532/3 1JA1A', GETDATE(), 999);</v>
      </c>
    </row>
    <row r="6459" spans="26:27">
      <c r="Z6459">
        <v>1140</v>
      </c>
      <c r="AA6459" s="229" t="str">
        <f t="shared" si="52"/>
        <v>INSERT INTO UPK_IKOU.upk_k40.m_k60_buhin_no (data_id, buhin_no, created_date, created_tantou_id) VALUES (2430, '76532/3 6AX0A', GETDATE(), 999);</v>
      </c>
    </row>
    <row r="6460" spans="26:27">
      <c r="Z6460">
        <v>1141</v>
      </c>
      <c r="AA6460" s="229" t="str">
        <f t="shared" si="52"/>
        <v>INSERT INTO UPK_IKOU.upk_k40.m_k60_buhin_no (data_id, buhin_no, created_date, created_tantou_id) VALUES (2431, '67408/9 1JA0A', GETDATE(), 999);</v>
      </c>
    </row>
    <row r="6461" spans="26:27">
      <c r="Z6461">
        <v>1142</v>
      </c>
      <c r="AA6461" s="229" t="str">
        <f t="shared" si="52"/>
        <v>INSERT INTO UPK_IKOU.upk_k40.m_k60_buhin_no (data_id, buhin_no, created_date, created_tantou_id) VALUES (2432, '67408/9 1JB0A', GETDATE(), 999);</v>
      </c>
    </row>
    <row r="6462" spans="26:27">
      <c r="Z6462">
        <v>1143</v>
      </c>
      <c r="AA6462" s="229" t="str">
        <f t="shared" si="52"/>
        <v>INSERT INTO UPK_IKOU.upk_k40.m_k60_buhin_no (data_id, buhin_no, created_date, created_tantou_id) VALUES (2433, '75182 1JB0A', GETDATE(), 999);</v>
      </c>
    </row>
    <row r="6463" spans="26:27">
      <c r="Z6463">
        <v>1144</v>
      </c>
      <c r="AA6463" s="229" t="str">
        <f t="shared" si="52"/>
        <v>INSERT INTO UPK_IKOU.upk_k40.m_k60_buhin_no (data_id, buhin_no, created_date, created_tantou_id) VALUES (2434, '75183 1JB0A', GETDATE(), 999);</v>
      </c>
    </row>
    <row r="6464" spans="26:27">
      <c r="Z6464">
        <v>1145</v>
      </c>
      <c r="AA6464" s="229" t="str">
        <f t="shared" si="52"/>
        <v>INSERT INTO UPK_IKOU.upk_k40.m_k60_buhin_no (data_id, buhin_no, created_date, created_tantou_id) VALUES (2435, '75518/9 1JA0A', GETDATE(), 999);</v>
      </c>
    </row>
    <row r="6465" spans="26:27">
      <c r="Z6465">
        <v>1146</v>
      </c>
      <c r="AA6465" s="229" t="str">
        <f t="shared" si="52"/>
        <v>INSERT INTO UPK_IKOU.upk_k40.m_k60_buhin_no (data_id, buhin_no, created_date, created_tantou_id) VALUES (2436, '75528/9 1JA0A', GETDATE(), 999);</v>
      </c>
    </row>
    <row r="6466" spans="26:27">
      <c r="Z6466">
        <v>1147</v>
      </c>
      <c r="AA6466" s="229" t="str">
        <f t="shared" si="52"/>
        <v>INSERT INTO UPK_IKOU.upk_k40.m_k60_buhin_no (data_id, buhin_no, created_date, created_tantou_id) VALUES (2437, '764B8 1JB0A', GETDATE(), 999);</v>
      </c>
    </row>
    <row r="6467" spans="26:27">
      <c r="Z6467">
        <v>1148</v>
      </c>
      <c r="AA6467" s="229" t="str">
        <f t="shared" si="52"/>
        <v>INSERT INTO UPK_IKOU.upk_k40.m_k60_buhin_no (data_id, buhin_no, created_date, created_tantou_id) VALUES (2438, '764B9 1JB0A', GETDATE(), 999);</v>
      </c>
    </row>
    <row r="6468" spans="26:27">
      <c r="Z6468">
        <v>1149</v>
      </c>
      <c r="AA6468" s="229" t="str">
        <f t="shared" si="52"/>
        <v>INSERT INTO UPK_IKOU.upk_k40.m_k60_buhin_no (data_id, buhin_no, created_date, created_tantou_id) VALUES (2439, '64182/3 1AA0A', GETDATE(), 999);</v>
      </c>
    </row>
    <row r="6469" spans="26:27">
      <c r="Z6469">
        <v>1150</v>
      </c>
      <c r="AA6469" s="229" t="str">
        <f t="shared" si="52"/>
        <v>INSERT INTO UPK_IKOU.upk_k40.m_k60_buhin_no (data_id, buhin_no, created_date, created_tantou_id) VALUES (2440, '75632 1AA0A01', GETDATE(), 999);</v>
      </c>
    </row>
    <row r="6470" spans="26:27">
      <c r="Z6470">
        <v>1151</v>
      </c>
      <c r="AA6470" s="229" t="str">
        <f t="shared" si="52"/>
        <v>INSERT INTO UPK_IKOU.upk_k40.m_k60_buhin_no (data_id, buhin_no, created_date, created_tantou_id) VALUES (2441, '76456/7 1AC0A', GETDATE(), 999);</v>
      </c>
    </row>
    <row r="6471" spans="26:27">
      <c r="Z6471">
        <v>1152</v>
      </c>
      <c r="AA6471" s="229" t="str">
        <f t="shared" si="52"/>
        <v>INSERT INTO UPK_IKOU.upk_k40.m_k60_buhin_no (data_id, buhin_no, created_date, created_tantou_id) VALUES (2442, '76452 1GR0A', GETDATE(), 999);</v>
      </c>
    </row>
    <row r="6472" spans="26:27">
      <c r="Z6472">
        <v>1153</v>
      </c>
      <c r="AA6472" s="229" t="str">
        <f t="shared" ref="AA6472:AA6535" si="53">$Y$5318&amp;AA5181&amp;", '"&amp;TRIM(AB5181)&amp;"', GETDATE(), 999);"</f>
        <v>INSERT INTO UPK_IKOU.upk_k40.m_k60_buhin_no (data_id, buhin_no, created_date, created_tantou_id) VALUES (2443, '76453 1GR0A', GETDATE(), 999);</v>
      </c>
    </row>
    <row r="6473" spans="26:27">
      <c r="Z6473">
        <v>1154</v>
      </c>
      <c r="AA6473" s="229" t="str">
        <f t="shared" si="53"/>
        <v>INSERT INTO UPK_IKOU.upk_k40.m_k60_buhin_no (data_id, buhin_no, created_date, created_tantou_id) VALUES (2444, '17205 1VA0A', GETDATE(), 999);</v>
      </c>
    </row>
    <row r="6474" spans="26:27">
      <c r="Z6474">
        <v>1155</v>
      </c>
      <c r="AA6474" s="229" t="str">
        <f t="shared" si="53"/>
        <v>INSERT INTO UPK_IKOU.upk_k40.m_k60_buhin_no (data_id, buhin_no, created_date, created_tantou_id) VALUES (2445, '17205 5TA0A', GETDATE(), 999);</v>
      </c>
    </row>
    <row r="6475" spans="26:27">
      <c r="Z6475">
        <v>1156</v>
      </c>
      <c r="AA6475" s="229" t="str">
        <f t="shared" si="53"/>
        <v>INSERT INTO UPK_IKOU.upk_k40.m_k60_buhin_no (data_id, buhin_no, created_date, created_tantou_id) VALUES (2446, '17206 CY00A', GETDATE(), 999);</v>
      </c>
    </row>
    <row r="6476" spans="26:27">
      <c r="Z6476">
        <v>1157</v>
      </c>
      <c r="AA6476" s="229" t="str">
        <f t="shared" si="53"/>
        <v>INSERT INTO UPK_IKOU.upk_k40.m_k60_buhin_no (data_id, buhin_no, created_date, created_tantou_id) VALUES (2447, '17205 1VB0A', GETDATE(), 999);</v>
      </c>
    </row>
    <row r="6477" spans="26:27">
      <c r="Z6477">
        <v>1158</v>
      </c>
      <c r="AA6477" s="229" t="str">
        <f t="shared" si="53"/>
        <v>INSERT INTO UPK_IKOU.upk_k40.m_k60_buhin_no (data_id, buhin_no, created_date, created_tantou_id) VALUES (2448, '17206 CY10A', GETDATE(), 999);</v>
      </c>
    </row>
    <row r="6478" spans="26:27">
      <c r="Z6478">
        <v>1159</v>
      </c>
      <c r="AA6478" s="229" t="str">
        <f t="shared" si="53"/>
        <v>INSERT INTO UPK_IKOU.upk_k40.m_k60_buhin_no (data_id, buhin_no, created_date, created_tantou_id) VALUES (2449, '76584/5 1VA0A', GETDATE(), 999);</v>
      </c>
    </row>
    <row r="6479" spans="26:27">
      <c r="Z6479">
        <v>1160</v>
      </c>
      <c r="AA6479" s="229" t="str">
        <f t="shared" si="53"/>
        <v>INSERT INTO UPK_IKOU.upk_k40.m_k60_buhin_no (data_id, buhin_no, created_date, created_tantou_id) VALUES (2450, '76516 1VA0A', GETDATE(), 999);</v>
      </c>
    </row>
    <row r="6480" spans="26:27">
      <c r="Z6480">
        <v>1161</v>
      </c>
      <c r="AA6480" s="229" t="str">
        <f t="shared" si="53"/>
        <v>INSERT INTO UPK_IKOU.upk_k40.m_k60_buhin_no (data_id, buhin_no, created_date, created_tantou_id) VALUES (2451, '76517 1VA0A', GETDATE(), 999);</v>
      </c>
    </row>
    <row r="6481" spans="26:27">
      <c r="Z6481">
        <v>1162</v>
      </c>
      <c r="AA6481" s="229" t="str">
        <f t="shared" si="53"/>
        <v>INSERT INTO UPK_IKOU.upk_k40.m_k60_buhin_no (data_id, buhin_no, created_date, created_tantou_id) VALUES (2452, '74558 5TA0A', GETDATE(), 999);</v>
      </c>
    </row>
    <row r="6482" spans="26:27">
      <c r="Z6482">
        <v>1163</v>
      </c>
      <c r="AA6482" s="229" t="str">
        <f t="shared" si="53"/>
        <v>INSERT INTO UPK_IKOU.upk_k40.m_k60_buhin_no (data_id, buhin_no, created_date, created_tantou_id) VALUES (2453, '74559 5TA0A', GETDATE(), 999);</v>
      </c>
    </row>
    <row r="6483" spans="26:27">
      <c r="Z6483">
        <v>1164</v>
      </c>
      <c r="AA6483" s="229" t="str">
        <f t="shared" si="53"/>
        <v>INSERT INTO UPK_IKOU.upk_k40.m_k60_buhin_no (data_id, buhin_no, created_date, created_tantou_id) VALUES (2454, '75522/3 5TA0A', GETDATE(), 999);</v>
      </c>
    </row>
    <row r="6484" spans="26:27">
      <c r="Z6484">
        <v>1165</v>
      </c>
      <c r="AA6484" s="229" t="str">
        <f t="shared" si="53"/>
        <v>INSERT INTO UPK_IKOU.upk_k40.m_k60_buhin_no (data_id, buhin_no, created_date, created_tantou_id) VALUES (2455, '75112 5YJ0A', GETDATE(), 999);</v>
      </c>
    </row>
    <row r="6485" spans="26:27">
      <c r="Z6485">
        <v>1166</v>
      </c>
      <c r="AA6485" s="229" t="str">
        <f t="shared" si="53"/>
        <v>INSERT INTO UPK_IKOU.upk_k40.m_k60_buhin_no (data_id, buhin_no, created_date, created_tantou_id) VALUES (2456, '75113 5YJ0A', GETDATE(), 999);</v>
      </c>
    </row>
    <row r="6486" spans="26:27">
      <c r="Z6486">
        <v>1167</v>
      </c>
      <c r="AA6486" s="229" t="str">
        <f t="shared" si="53"/>
        <v>INSERT INTO UPK_IKOU.upk_k40.m_k60_buhin_no (data_id, buhin_no, created_date, created_tantou_id) VALUES (2457, '74554 3XA0A', GETDATE(), 999);</v>
      </c>
    </row>
    <row r="6487" spans="26:27">
      <c r="Z6487">
        <v>1168</v>
      </c>
      <c r="AA6487" s="229" t="str">
        <f t="shared" si="53"/>
        <v>INSERT INTO UPK_IKOU.upk_k40.m_k60_buhin_no (data_id, buhin_no, created_date, created_tantou_id) VALUES (2458, '74554 3XA0B', GETDATE(), 999);</v>
      </c>
    </row>
    <row r="6488" spans="26:27">
      <c r="Z6488">
        <v>1169</v>
      </c>
      <c r="AA6488" s="229" t="str">
        <f t="shared" si="53"/>
        <v>INSERT INTO UPK_IKOU.upk_k40.m_k60_buhin_no (data_id, buhin_no, created_date, created_tantou_id) VALUES (2459, '74554 3XR0A', GETDATE(), 999);</v>
      </c>
    </row>
    <row r="6489" spans="26:27">
      <c r="Z6489">
        <v>1170</v>
      </c>
      <c r="AA6489" s="229" t="str">
        <f t="shared" si="53"/>
        <v>INSERT INTO UPK_IKOU.upk_k40.m_k60_buhin_no (data_id, buhin_no, created_date, created_tantou_id) VALUES (2460, '74282 3XA0AUF', GETDATE(), 999);</v>
      </c>
    </row>
    <row r="6490" spans="26:27">
      <c r="Z6490">
        <v>1171</v>
      </c>
      <c r="AA6490" s="229" t="str">
        <f t="shared" si="53"/>
        <v>INSERT INTO UPK_IKOU.upk_k40.m_k60_buhin_no (data_id, buhin_no, created_date, created_tantou_id) VALUES (2461, '74282 3XE0AUF', GETDATE(), 999);</v>
      </c>
    </row>
    <row r="6491" spans="26:27">
      <c r="Z6491">
        <v>1172</v>
      </c>
      <c r="AA6491" s="229" t="str">
        <f t="shared" si="53"/>
        <v>INSERT INTO UPK_IKOU.upk_k40.m_k60_buhin_no (data_id, buhin_no, created_date, created_tantou_id) VALUES (2462, '74282 5YJ0A', GETDATE(), 999);</v>
      </c>
    </row>
    <row r="6492" spans="26:27">
      <c r="Z6492">
        <v>1173</v>
      </c>
      <c r="AA6492" s="229" t="str">
        <f t="shared" si="53"/>
        <v>INSERT INTO UPK_IKOU.upk_k40.m_k60_buhin_no (data_id, buhin_no, created_date, created_tantou_id) VALUES (2463, '74282 5YJ0B', GETDATE(), 999);</v>
      </c>
    </row>
    <row r="6493" spans="26:27">
      <c r="Z6493">
        <v>1174</v>
      </c>
      <c r="AA6493" s="229" t="str">
        <f t="shared" si="53"/>
        <v>INSERT INTO UPK_IKOU.upk_k40.m_k60_buhin_no (data_id, buhin_no, created_date, created_tantou_id) VALUES (2464, '74282 5YJ0D', GETDATE(), 999);</v>
      </c>
    </row>
    <row r="6494" spans="26:27">
      <c r="Z6494">
        <v>1175</v>
      </c>
      <c r="AA6494" s="229" t="str">
        <f t="shared" si="53"/>
        <v>INSERT INTO UPK_IKOU.upk_k40.m_k60_buhin_no (data_id, buhin_no, created_date, created_tantou_id) VALUES (2465, '74332/3 3VA0A', GETDATE(), 999);</v>
      </c>
    </row>
    <row r="6495" spans="26:27">
      <c r="Z6495">
        <v>1176</v>
      </c>
      <c r="AA6495" s="229" t="str">
        <f t="shared" si="53"/>
        <v>INSERT INTO UPK_IKOU.upk_k40.m_k60_buhin_no (data_id, buhin_no, created_date, created_tantou_id) VALUES (2466, '76232 3VA0A', GETDATE(), 999);</v>
      </c>
    </row>
    <row r="6496" spans="26:27">
      <c r="Z6496">
        <v>1177</v>
      </c>
      <c r="AA6496" s="229" t="str">
        <f t="shared" si="53"/>
        <v>INSERT INTO UPK_IKOU.upk_k40.m_k60_buhin_no (data_id, buhin_no, created_date, created_tantou_id) VALUES (2467, '76233 3VA0A', GETDATE(), 999);</v>
      </c>
    </row>
    <row r="6497" spans="26:27">
      <c r="Z6497">
        <v>1178</v>
      </c>
      <c r="AA6497" s="229" t="str">
        <f t="shared" si="53"/>
        <v>INSERT INTO UPK_IKOU.upk_k40.m_k60_buhin_no (data_id, buhin_no, created_date, created_tantou_id) VALUES (2468, '76340/1 3VA0A', GETDATE(), 999);</v>
      </c>
    </row>
    <row r="6498" spans="26:27">
      <c r="Z6498">
        <v>1179</v>
      </c>
      <c r="AA6498" s="229" t="str">
        <f t="shared" si="53"/>
        <v>INSERT INTO UPK_IKOU.upk_k40.m_k60_buhin_no (data_id, buhin_no, created_date, created_tantou_id) VALUES (2469, '76572 3VA0A', GETDATE(), 999);</v>
      </c>
    </row>
    <row r="6499" spans="26:27">
      <c r="Z6499">
        <v>1180</v>
      </c>
      <c r="AA6499" s="229" t="str">
        <f t="shared" si="53"/>
        <v>INSERT INTO UPK_IKOU.upk_k40.m_k60_buhin_no (data_id, buhin_no, created_date, created_tantou_id) VALUES (2470, '76573 3VA0A', GETDATE(), 999);</v>
      </c>
    </row>
    <row r="6500" spans="26:27">
      <c r="Z6500">
        <v>1181</v>
      </c>
      <c r="AA6500" s="229" t="str">
        <f t="shared" si="53"/>
        <v>INSERT INTO UPK_IKOU.upk_k40.m_k60_buhin_no (data_id, buhin_no, created_date, created_tantou_id) VALUES (2471, '76516/7 3VA0A', GETDATE(), 999);</v>
      </c>
    </row>
    <row r="6501" spans="26:27">
      <c r="Z6501">
        <v>1182</v>
      </c>
      <c r="AA6501" s="229" t="str">
        <f t="shared" si="53"/>
        <v>INSERT INTO UPK_IKOU.upk_k40.m_k60_buhin_no (data_id, buhin_no, created_date, created_tantou_id) VALUES (2472, '76634/5 3VA0A', GETDATE(), 999);</v>
      </c>
    </row>
    <row r="6502" spans="26:27">
      <c r="Z6502">
        <v>1183</v>
      </c>
      <c r="AA6502" s="229" t="str">
        <f t="shared" si="53"/>
        <v>INSERT INTO UPK_IKOU.upk_k40.m_k60_buhin_no (data_id, buhin_no, created_date, created_tantou_id) VALUES (2473, '79142 3VA0A', GETDATE(), 999);</v>
      </c>
    </row>
    <row r="6503" spans="26:27">
      <c r="Z6503">
        <v>1184</v>
      </c>
      <c r="AA6503" s="229" t="str">
        <f t="shared" si="53"/>
        <v>INSERT INTO UPK_IKOU.upk_k40.m_k60_buhin_no (data_id, buhin_no, created_date, created_tantou_id) VALUES (2474, '67112 4CB0A', GETDATE(), 999);</v>
      </c>
    </row>
    <row r="6504" spans="26:27">
      <c r="Z6504">
        <v>1185</v>
      </c>
      <c r="AA6504" s="229" t="str">
        <f t="shared" si="53"/>
        <v>INSERT INTO UPK_IKOU.upk_k40.m_k60_buhin_no (data_id, buhin_no, created_date, created_tantou_id) VALUES (2475, '67112 4CC0A', GETDATE(), 999);</v>
      </c>
    </row>
    <row r="6505" spans="26:27">
      <c r="Z6505">
        <v>1186</v>
      </c>
      <c r="AA6505" s="229" t="str">
        <f t="shared" si="53"/>
        <v>INSERT INTO UPK_IKOU.upk_k40.m_k60_buhin_no (data_id, buhin_no, created_date, created_tantou_id) VALUES (2476, '75262/3 4CB5A', GETDATE(), 999);</v>
      </c>
    </row>
    <row r="6506" spans="26:27">
      <c r="Z6506">
        <v>1187</v>
      </c>
      <c r="AA6506" s="229" t="str">
        <f t="shared" si="53"/>
        <v>INSERT INTO UPK_IKOU.upk_k40.m_k60_buhin_no (data_id, buhin_no, created_date, created_tantou_id) VALUES (2477, '75262/3 6FK5A', GETDATE(), 999);</v>
      </c>
    </row>
    <row r="6507" spans="26:27">
      <c r="Z6507">
        <v>1188</v>
      </c>
      <c r="AA6507" s="229" t="str">
        <f t="shared" si="53"/>
        <v>INSERT INTO UPK_IKOU.upk_k40.m_k60_buhin_no (data_id, buhin_no, created_date, created_tantou_id) VALUES (2478, '75632 4CE0A', GETDATE(), 999);</v>
      </c>
    </row>
    <row r="6508" spans="26:27">
      <c r="Z6508">
        <v>1189</v>
      </c>
      <c r="AA6508" s="229" t="str">
        <f t="shared" si="53"/>
        <v>INSERT INTO UPK_IKOU.upk_k40.m_k60_buhin_no (data_id, buhin_no, created_date, created_tantou_id) VALUES (2479, '76516/7 4CC0A', GETDATE(), 999);</v>
      </c>
    </row>
    <row r="6509" spans="26:27">
      <c r="Z6509">
        <v>1190</v>
      </c>
      <c r="AA6509" s="229" t="str">
        <f t="shared" si="53"/>
        <v>INSERT INTO UPK_IKOU.upk_k40.m_k60_buhin_no (data_id, buhin_no, created_date, created_tantou_id) VALUES (2480, '76582/3 4CF0B', GETDATE(), 999);</v>
      </c>
    </row>
    <row r="6510" spans="26:27">
      <c r="Z6510">
        <v>1191</v>
      </c>
      <c r="AA6510" s="229" t="str">
        <f t="shared" si="53"/>
        <v>INSERT INTO UPK_IKOU.upk_k40.m_k60_buhin_no (data_id, buhin_no, created_date, created_tantou_id) VALUES (2481, '75632 6MA0A', GETDATE(), 999);</v>
      </c>
    </row>
    <row r="6511" spans="26:27">
      <c r="Z6511">
        <v>1192</v>
      </c>
      <c r="AA6511" s="229" t="str">
        <f t="shared" si="53"/>
        <v>INSERT INTO UPK_IKOU.upk_k40.m_k60_buhin_no (data_id, buhin_no, created_date, created_tantou_id) VALUES (2482, '76752/3 6MA0A', GETDATE(), 999);</v>
      </c>
    </row>
    <row r="6512" spans="26:27">
      <c r="Z6512">
        <v>1193</v>
      </c>
      <c r="AA6512" s="229" t="str">
        <f t="shared" si="53"/>
        <v>INSERT INTO UPK_IKOU.upk_k40.m_k60_buhin_no (data_id, buhin_no, created_date, created_tantou_id) VALUES (2483, '76636/7 6MR0A', GETDATE(), 999);</v>
      </c>
    </row>
    <row r="6513" spans="26:27">
      <c r="Z6513">
        <v>1194</v>
      </c>
      <c r="AA6513" s="229" t="str">
        <f t="shared" si="53"/>
        <v>INSERT INTO UPK_IKOU.upk_k40.m_k60_buhin_no (data_id, buhin_no, created_date, created_tantou_id) VALUES (2484, '62518/9 6RA0A', GETDATE(), 999);</v>
      </c>
    </row>
    <row r="6514" spans="26:27">
      <c r="Z6514">
        <v>1195</v>
      </c>
      <c r="AA6514" s="229" t="str">
        <f t="shared" si="53"/>
        <v>INSERT INTO UPK_IKOU.upk_k40.m_k60_buhin_no (data_id, buhin_no, created_date, created_tantou_id) VALUES (2485, '64194/5 6RA0A', GETDATE(), 999);</v>
      </c>
    </row>
    <row r="6515" spans="26:27">
      <c r="Z6515">
        <v>1196</v>
      </c>
      <c r="AA6515" s="229" t="str">
        <f t="shared" si="53"/>
        <v>INSERT INTO UPK_IKOU.upk_k40.m_k60_buhin_no (data_id, buhin_no, created_date, created_tantou_id) VALUES (2486, '5220A N300000/N290000', GETDATE(), 999);</v>
      </c>
    </row>
    <row r="6516" spans="26:27">
      <c r="Z6516">
        <v>1197</v>
      </c>
      <c r="AA6516" s="229" t="str">
        <f t="shared" si="53"/>
        <v>INSERT INTO UPK_IKOU.upk_k40.m_k60_buhin_no (data_id, buhin_no, created_date, created_tantou_id) VALUES (2487, '74332/3 6RA0A', GETDATE(), 999);</v>
      </c>
    </row>
    <row r="6517" spans="26:27">
      <c r="Z6517">
        <v>1198</v>
      </c>
      <c r="AA6517" s="229" t="str">
        <f t="shared" si="53"/>
        <v>INSERT INTO UPK_IKOU.upk_k40.m_k60_buhin_no (data_id, buhin_no, created_date, created_tantou_id) VALUES (2488, '5253C J9800/J9700', GETDATE(), 999);</v>
      </c>
    </row>
    <row r="6518" spans="26:27">
      <c r="Z6518">
        <v>1199</v>
      </c>
      <c r="AA6518" s="229" t="str">
        <f t="shared" si="53"/>
        <v>INSERT INTO UPK_IKOU.upk_k40.m_k60_buhin_no (data_id, buhin_no, created_date, created_tantou_id) VALUES (2489, '74372 6RA0A', GETDATE(), 999);</v>
      </c>
    </row>
    <row r="6519" spans="26:27">
      <c r="Z6519">
        <v>1200</v>
      </c>
      <c r="AA6519" s="229" t="str">
        <f t="shared" si="53"/>
        <v>INSERT INTO UPK_IKOU.upk_k40.m_k60_buhin_no (data_id, buhin_no, created_date, created_tantou_id) VALUES (2490, '5253B X2700', GETDATE(), 999);</v>
      </c>
    </row>
    <row r="6520" spans="26:27">
      <c r="Z6520">
        <v>1201</v>
      </c>
      <c r="AA6520" s="229" t="str">
        <f t="shared" si="53"/>
        <v>INSERT INTO UPK_IKOU.upk_k40.m_k60_buhin_no (data_id, buhin_no, created_date, created_tantou_id) VALUES (2491, '75134/5 6RA0A', GETDATE(), 999);</v>
      </c>
    </row>
    <row r="6521" spans="26:27">
      <c r="Z6521">
        <v>1202</v>
      </c>
      <c r="AA6521" s="229" t="str">
        <f t="shared" si="53"/>
        <v>INSERT INTO UPK_IKOU.upk_k40.m_k60_buhin_no (data_id, buhin_no, created_date, created_tantou_id) VALUES (2492, '75528/9 6RA0A', GETDATE(), 999);</v>
      </c>
    </row>
    <row r="6522" spans="26:27">
      <c r="Z6522">
        <v>1203</v>
      </c>
      <c r="AA6522" s="229" t="str">
        <f t="shared" si="53"/>
        <v>INSERT INTO UPK_IKOU.upk_k40.m_k60_buhin_no (data_id, buhin_no, created_date, created_tantou_id) VALUES (2493, '5253C A6600/A6500', GETDATE(), 999);</v>
      </c>
    </row>
    <row r="6523" spans="26:27">
      <c r="Z6523">
        <v>1204</v>
      </c>
      <c r="AA6523" s="229" t="str">
        <f t="shared" si="53"/>
        <v>INSERT INTO UPK_IKOU.upk_k40.m_k60_buhin_no (data_id, buhin_no, created_date, created_tantou_id) VALUES (2494, '755C4/5 6RA0A', GETDATE(), 999);</v>
      </c>
    </row>
    <row r="6524" spans="26:27">
      <c r="Z6524">
        <v>1205</v>
      </c>
      <c r="AA6524" s="229" t="str">
        <f t="shared" si="53"/>
        <v>INSERT INTO UPK_IKOU.upk_k40.m_k60_buhin_no (data_id, buhin_no, created_date, created_tantou_id) VALUES (2495, '5253C A7400/A7300', GETDATE(), 999);</v>
      </c>
    </row>
    <row r="6525" spans="26:27">
      <c r="Z6525">
        <v>1206</v>
      </c>
      <c r="AA6525" s="229" t="str">
        <f t="shared" si="53"/>
        <v>INSERT INTO UPK_IKOU.upk_k40.m_k60_buhin_no (data_id, buhin_no, created_date, created_tantou_id) VALUES (2496, '76246/7 6RA0A', GETDATE(), 999);</v>
      </c>
    </row>
    <row r="6526" spans="26:27">
      <c r="Z6526">
        <v>1207</v>
      </c>
      <c r="AA6526" s="229" t="str">
        <f t="shared" si="53"/>
        <v>INSERT INTO UPK_IKOU.upk_k40.m_k60_buhin_no (data_id, buhin_no, created_date, created_tantou_id) VALUES (2497, '76714 6RA0A', GETDATE(), 999);</v>
      </c>
    </row>
    <row r="6527" spans="26:27">
      <c r="Z6527">
        <v>1208</v>
      </c>
      <c r="AA6527" s="229" t="str">
        <f t="shared" si="53"/>
        <v>INSERT INTO UPK_IKOU.upk_k40.m_k60_buhin_no (data_id, buhin_no, created_date, created_tantou_id) VALUES (2498, '76715 6RA0A', GETDATE(), 999);</v>
      </c>
    </row>
    <row r="6528" spans="26:27">
      <c r="Z6528">
        <v>1209</v>
      </c>
      <c r="AA6528" s="229" t="str">
        <f t="shared" si="53"/>
        <v>INSERT INTO UPK_IKOU.upk_k40.m_k60_buhin_no (data_id, buhin_no, created_date, created_tantou_id) VALUES (2499, '5253C D4100', GETDATE(), 999);</v>
      </c>
    </row>
    <row r="6529" spans="26:27">
      <c r="Z6529">
        <v>1210</v>
      </c>
      <c r="AA6529" s="229" t="str">
        <f t="shared" si="53"/>
        <v>INSERT INTO UPK_IKOU.upk_k40.m_k60_buhin_no (data_id, buhin_no, created_date, created_tantou_id) VALUES (2500, '5253C D5500', GETDATE(), 999);</v>
      </c>
    </row>
    <row r="6530" spans="26:27">
      <c r="Z6530">
        <v>1211</v>
      </c>
      <c r="AA6530" s="229" t="str">
        <f t="shared" si="53"/>
        <v>INSERT INTO UPK_IKOU.upk_k40.m_k60_buhin_no (data_id, buhin_no, created_date, created_tantou_id) VALUES (2501, '5240C 66500', GETDATE(), 999);</v>
      </c>
    </row>
    <row r="6531" spans="26:27">
      <c r="Z6531">
        <v>1212</v>
      </c>
      <c r="AA6531" s="229" t="str">
        <f t="shared" si="53"/>
        <v>INSERT INTO UPK_IKOU.upk_k40.m_k60_buhin_no (data_id, buhin_no, created_date, created_tantou_id) VALUES (2502, '67413 6US0B', GETDATE(), 999);</v>
      </c>
    </row>
    <row r="6532" spans="26:27">
      <c r="Z6532">
        <v>1213</v>
      </c>
      <c r="AA6532" s="229" t="str">
        <f t="shared" si="53"/>
        <v>INSERT INTO UPK_IKOU.upk_k40.m_k60_buhin_no (data_id, buhin_no, created_date, created_tantou_id) VALUES (2503, '67413 6RL0B', GETDATE(), 999);</v>
      </c>
    </row>
    <row r="6533" spans="26:27">
      <c r="Z6533">
        <v>1214</v>
      </c>
      <c r="AA6533" s="229" t="str">
        <f t="shared" si="53"/>
        <v>INSERT INTO UPK_IKOU.upk_k40.m_k60_buhin_no (data_id, buhin_no, created_date, created_tantou_id) VALUES (2504, '5253C S6800', GETDATE(), 999);</v>
      </c>
    </row>
    <row r="6534" spans="26:27">
      <c r="Z6534">
        <v>1215</v>
      </c>
      <c r="AA6534" s="229" t="str">
        <f t="shared" si="53"/>
        <v>INSERT INTO UPK_IKOU.upk_k40.m_k60_buhin_no (data_id, buhin_no, created_date, created_tantou_id) VALUES (2505, '5253C D7100', GETDATE(), 999);</v>
      </c>
    </row>
    <row r="6535" spans="26:27">
      <c r="Z6535">
        <v>1216</v>
      </c>
      <c r="AA6535" s="229" t="str">
        <f t="shared" si="53"/>
        <v>INSERT INTO UPK_IKOU.upk_k40.m_k60_buhin_no (data_id, buhin_no, created_date, created_tantou_id) VALUES (2506, '5253C D7200', GETDATE(), 999);</v>
      </c>
    </row>
    <row r="6536" spans="26:27">
      <c r="Z6536">
        <v>1217</v>
      </c>
      <c r="AA6536" s="229" t="str">
        <f t="shared" ref="AA6536:AA6599" si="54">$Y$5318&amp;AA5245&amp;", '"&amp;TRIM(AB5245)&amp;"', GETDATE(), 999);"</f>
        <v>INSERT INTO UPK_IKOU.upk_k40.m_k60_buhin_no (data_id, buhin_no, created_date, created_tantou_id) VALUES (2507, '67331 21G00', GETDATE(), 999);</v>
      </c>
    </row>
    <row r="6537" spans="26:27">
      <c r="Z6537">
        <v>1218</v>
      </c>
      <c r="AA6537" s="229" t="str">
        <f t="shared" si="54"/>
        <v>INSERT INTO UPK_IKOU.upk_k40.m_k60_buhin_no (data_id, buhin_no, created_date, created_tantou_id) VALUES (2508, '67331 21G00-E', GETDATE(), 999);</v>
      </c>
    </row>
    <row r="6538" spans="26:27">
      <c r="Z6538">
        <v>1219</v>
      </c>
      <c r="AA6538" s="229" t="str">
        <f t="shared" si="54"/>
        <v>INSERT INTO UPK_IKOU.upk_k40.m_k60_buhin_no (data_id, buhin_no, created_date, created_tantou_id) VALUES (2509, '67331 21G00-B', GETDATE(), 999);</v>
      </c>
    </row>
    <row r="6539" spans="26:27">
      <c r="Z6539">
        <v>1220</v>
      </c>
      <c r="AA6539" s="229" t="str">
        <f t="shared" si="54"/>
        <v>INSERT INTO UPK_IKOU.upk_k40.m_k60_buhin_no (data_id, buhin_no, created_date, created_tantou_id) VALUES (2510, '74755 65Y0001', GETDATE(), 999);</v>
      </c>
    </row>
    <row r="6540" spans="26:27">
      <c r="Z6540">
        <v>1221</v>
      </c>
      <c r="AA6540" s="229" t="str">
        <f t="shared" si="54"/>
        <v>INSERT INTO UPK_IKOU.upk_k40.m_k60_buhin_no (data_id, buhin_no, created_date, created_tantou_id) VALUES (2511, '93634 01G00-G', GETDATE(), 999);</v>
      </c>
    </row>
    <row r="6541" spans="26:27">
      <c r="Z6541">
        <v>1222</v>
      </c>
      <c r="AA6541" s="229" t="str">
        <f t="shared" si="54"/>
        <v>INSERT INTO UPK_IKOU.upk_k40.m_k60_buhin_no (data_id, buhin_no, created_date, created_tantou_id) VALUES (2512, '79146 0N800', GETDATE(), 999);</v>
      </c>
    </row>
    <row r="6542" spans="26:27">
      <c r="Z6542">
        <v>1223</v>
      </c>
      <c r="AA6542" s="229" t="str">
        <f t="shared" si="54"/>
        <v>INSERT INTO UPK_IKOU.upk_k40.m_k60_buhin_no (data_id, buhin_no, created_date, created_tantou_id) VALUES (2513, '66812 92G00', GETDATE(), 999);</v>
      </c>
    </row>
    <row r="6543" spans="26:27">
      <c r="Z6543">
        <v>1224</v>
      </c>
      <c r="AA6543" s="229" t="str">
        <f t="shared" si="54"/>
        <v>INSERT INTO UPK_IKOU.upk_k40.m_k60_buhin_no (data_id, buhin_no, created_date, created_tantou_id) VALUES (2514, '66812 92G10', GETDATE(), 999);</v>
      </c>
    </row>
    <row r="6544" spans="26:27">
      <c r="Z6544">
        <v>1225</v>
      </c>
      <c r="AA6544" s="229" t="str">
        <f t="shared" si="54"/>
        <v>INSERT INTO UPK_IKOU.upk_k40.m_k60_buhin_no (data_id, buhin_no, created_date, created_tantou_id) VALUES (2515, '62522/3 85F00', GETDATE(), 999);</v>
      </c>
    </row>
    <row r="6545" spans="26:27">
      <c r="Z6545">
        <v>1226</v>
      </c>
      <c r="AA6545" s="229" t="str">
        <f t="shared" si="54"/>
        <v>INSERT INTO UPK_IKOU.upk_k40.m_k60_buhin_no (data_id, buhin_no, created_date, created_tantou_id) VALUES (2516, '96112 0W700', GETDATE(), 999);</v>
      </c>
    </row>
    <row r="6546" spans="26:27">
      <c r="Z6546">
        <v>1227</v>
      </c>
      <c r="AA6546" s="229" t="str">
        <f t="shared" si="54"/>
        <v>INSERT INTO UPK_IKOU.upk_k40.m_k60_buhin_no (data_id, buhin_no, created_date, created_tantou_id) VALUES (2517, '96113 0W700', GETDATE(), 999);</v>
      </c>
    </row>
    <row r="6547" spans="26:27">
      <c r="Z6547">
        <v>1228</v>
      </c>
      <c r="AA6547" s="229" t="str">
        <f t="shared" si="54"/>
        <v>INSERT INTO UPK_IKOU.upk_k40.m_k60_buhin_no (data_id, buhin_no, created_date, created_tantou_id) VALUES (2518, '62522/3 0W000', GETDATE(), 999);</v>
      </c>
    </row>
    <row r="6548" spans="26:27">
      <c r="Z6548">
        <v>1229</v>
      </c>
      <c r="AA6548" s="229" t="str">
        <f t="shared" si="54"/>
        <v>INSERT INTO UPK_IKOU.upk_k40.m_k60_buhin_no (data_id, buhin_no, created_date, created_tantou_id) VALUES (2519, '62032 6N000-B', GETDATE(), 999);</v>
      </c>
    </row>
    <row r="6549" spans="26:27">
      <c r="Z6549">
        <v>1230</v>
      </c>
      <c r="AA6549" s="229" t="str">
        <f t="shared" si="54"/>
        <v>INSERT INTO UPK_IKOU.upk_k40.m_k60_buhin_no (data_id, buhin_no, created_date, created_tantou_id) VALUES (2520, '73256 4M500', GETDATE(), 999);</v>
      </c>
    </row>
    <row r="6550" spans="26:27">
      <c r="Z6550">
        <v>1231</v>
      </c>
      <c r="AA6550" s="229" t="str">
        <f t="shared" si="54"/>
        <v>INSERT INTO UPK_IKOU.upk_k40.m_k60_buhin_no (data_id, buhin_no, created_date, created_tantou_id) VALUES (2521, '78136/7 4M500', GETDATE(), 999);</v>
      </c>
    </row>
    <row r="6551" spans="26:27">
      <c r="Z6551">
        <v>1232</v>
      </c>
      <c r="AA6551" s="229" t="str">
        <f t="shared" si="54"/>
        <v>INSERT INTO UPK_IKOU.upk_k40.m_k60_buhin_no (data_id, buhin_no, created_date, created_tantou_id) VALUES (2522, '78142 6N600', GETDATE(), 999);</v>
      </c>
    </row>
    <row r="6552" spans="26:27">
      <c r="Z6552">
        <v>1233</v>
      </c>
      <c r="AA6552" s="229" t="str">
        <f t="shared" si="54"/>
        <v>INSERT INTO UPK_IKOU.upk_k40.m_k60_buhin_no (data_id, buhin_no, created_date, created_tantou_id) VALUES (2523, '78143 6N600', GETDATE(), 999);</v>
      </c>
    </row>
    <row r="6553" spans="26:27">
      <c r="Z6553">
        <v>1234</v>
      </c>
      <c r="AA6553" s="229" t="str">
        <f t="shared" si="54"/>
        <v>INSERT INTO UPK_IKOU.upk_k40.m_k60_buhin_no (data_id, buhin_no, created_date, created_tantou_id) VALUES (2524, '79113 6N600', GETDATE(), 999);</v>
      </c>
    </row>
    <row r="6554" spans="26:27">
      <c r="Z6554">
        <v>1235</v>
      </c>
      <c r="AA6554" s="229" t="str">
        <f t="shared" si="54"/>
        <v>INSERT INTO UPK_IKOU.upk_k40.m_k60_buhin_no (data_id, buhin_no, created_date, created_tantou_id) VALUES (2525, '85232/3 4M400', GETDATE(), 999);</v>
      </c>
    </row>
    <row r="6555" spans="26:27">
      <c r="Z6555">
        <v>1236</v>
      </c>
      <c r="AA6555" s="229" t="str">
        <f t="shared" si="54"/>
        <v>INSERT INTO UPK_IKOU.upk_k40.m_k60_buhin_no (data_id, buhin_no, created_date, created_tantou_id) VALUES (2526, '79112 4M400', GETDATE(), 999);</v>
      </c>
    </row>
    <row r="6556" spans="26:27">
      <c r="Z6556">
        <v>1237</v>
      </c>
      <c r="AA6556" s="229" t="str">
        <f t="shared" si="54"/>
        <v>INSERT INTO UPK_IKOU.upk_k40.m_k60_buhin_no (data_id, buhin_no, created_date, created_tantou_id) VALUES (2527, '79113 4M400', GETDATE(), 999);</v>
      </c>
    </row>
    <row r="6557" spans="26:27">
      <c r="Z6557">
        <v>1238</v>
      </c>
      <c r="AA6557" s="229" t="str">
        <f t="shared" si="54"/>
        <v>INSERT INTO UPK_IKOU.upk_k40.m_k60_buhin_no (data_id, buhin_no, created_date, created_tantou_id) VALUES (2528, '79113 4M500', GETDATE(), 999);</v>
      </c>
    </row>
    <row r="6558" spans="26:27">
      <c r="Z6558">
        <v>1239</v>
      </c>
      <c r="AA6558" s="229" t="str">
        <f t="shared" si="54"/>
        <v>INSERT INTO UPK_IKOU.upk_k40.m_k60_buhin_no (data_id, buhin_no, created_date, created_tantou_id) VALUES (2529, '79112 85F00', GETDATE(), 999);</v>
      </c>
    </row>
    <row r="6559" spans="26:27">
      <c r="Z6559">
        <v>1240</v>
      </c>
      <c r="AA6559" s="229" t="str">
        <f t="shared" si="54"/>
        <v>INSERT INTO UPK_IKOU.upk_k40.m_k60_buhin_no (data_id, buhin_no, created_date, created_tantou_id) VALUES (2530, '76632 8H300', GETDATE(), 999);</v>
      </c>
    </row>
    <row r="6560" spans="26:27">
      <c r="Z6560">
        <v>1241</v>
      </c>
      <c r="AA6560" s="229" t="str">
        <f t="shared" si="54"/>
        <v>INSERT INTO UPK_IKOU.upk_k40.m_k60_buhin_no (data_id, buhin_no, created_date, created_tantou_id) VALUES (2531, '76633 8H300', GETDATE(), 999);</v>
      </c>
    </row>
    <row r="6561" spans="26:27">
      <c r="Z6561">
        <v>1242</v>
      </c>
      <c r="AA6561" s="229" t="str">
        <f t="shared" si="54"/>
        <v>INSERT INTO UPK_IKOU.upk_k40.m_k60_buhin_no (data_id, buhin_no, created_date, created_tantou_id) VALUES (2532, '62036 8H700', GETDATE(), 999);</v>
      </c>
    </row>
    <row r="6562" spans="26:27">
      <c r="Z6562">
        <v>1243</v>
      </c>
      <c r="AA6562" s="229" t="str">
        <f t="shared" si="54"/>
        <v>INSERT INTO UPK_IKOU.upk_k40.m_k60_buhin_no (data_id, buhin_no, created_date, created_tantou_id) VALUES (2533, '62038 8H710', GETDATE(), 999);</v>
      </c>
    </row>
    <row r="6563" spans="26:27">
      <c r="Z6563">
        <v>1244</v>
      </c>
      <c r="AA6563" s="229" t="str">
        <f t="shared" si="54"/>
        <v>INSERT INTO UPK_IKOU.upk_k40.m_k60_buhin_no (data_id, buhin_no, created_date, created_tantou_id) VALUES (2534, '79142 8H300', GETDATE(), 999);</v>
      </c>
    </row>
    <row r="6564" spans="26:27">
      <c r="Z6564">
        <v>1245</v>
      </c>
      <c r="AA6564" s="229" t="str">
        <f t="shared" si="54"/>
        <v>INSERT INTO UPK_IKOU.upk_k40.m_k60_buhin_no (data_id, buhin_no, created_date, created_tantou_id) VALUES (2535, '62512 AU00001', GETDATE(), 999);</v>
      </c>
    </row>
    <row r="6565" spans="26:27">
      <c r="Z6565">
        <v>1246</v>
      </c>
      <c r="AA6565" s="229" t="str">
        <f t="shared" si="54"/>
        <v>INSERT INTO UPK_IKOU.upk_k40.m_k60_buhin_no (data_id, buhin_no, created_date, created_tantou_id) VALUES (2536, '74762 CA01A', GETDATE(), 999);</v>
      </c>
    </row>
    <row r="6566" spans="26:27">
      <c r="Z6566">
        <v>1247</v>
      </c>
      <c r="AA6566" s="229" t="str">
        <f t="shared" si="54"/>
        <v>INSERT INTO UPK_IKOU.upk_k40.m_k60_buhin_no (data_id, buhin_no, created_date, created_tantou_id) VALUES (2537, '78136/7 9Y000', GETDATE(), 999);</v>
      </c>
    </row>
    <row r="6567" spans="26:27">
      <c r="Z6567">
        <v>1248</v>
      </c>
      <c r="AA6567" s="229" t="str">
        <f t="shared" si="54"/>
        <v>INSERT INTO UPK_IKOU.upk_k40.m_k60_buhin_no (data_id, buhin_no, created_date, created_tantou_id) VALUES (2538, '78142 9Y00001', GETDATE(), 999);</v>
      </c>
    </row>
    <row r="6568" spans="26:27">
      <c r="Z6568">
        <v>1249</v>
      </c>
      <c r="AA6568" s="229" t="str">
        <f t="shared" si="54"/>
        <v>INSERT INTO UPK_IKOU.upk_k40.m_k60_buhin_no (data_id, buhin_no, created_date, created_tantou_id) VALUES (2539, '78143 9Y00001', GETDATE(), 999);</v>
      </c>
    </row>
    <row r="6569" spans="26:27">
      <c r="Z6569">
        <v>1250</v>
      </c>
      <c r="AA6569" s="229" t="str">
        <f t="shared" si="54"/>
        <v>INSERT INTO UPK_IKOU.upk_k40.m_k60_buhin_no (data_id, buhin_no, created_date, created_tantou_id) VALUES (2540, '62522/3 4U000', GETDATE(), 999);</v>
      </c>
    </row>
    <row r="6570" spans="26:27">
      <c r="Z6570">
        <v>1251</v>
      </c>
      <c r="AA6570" s="229" t="str">
        <f t="shared" si="54"/>
        <v>INSERT INTO UPK_IKOU.upk_k40.m_k60_buhin_no (data_id, buhin_no, created_date, created_tantou_id) VALUES (2541, '17285 EN10001', GETDATE(), 999);</v>
      </c>
    </row>
    <row r="6571" spans="26:27">
      <c r="Z6571">
        <v>1252</v>
      </c>
      <c r="AA6571" s="229" t="str">
        <f t="shared" si="54"/>
        <v>INSERT INTO UPK_IKOU.upk_k40.m_k60_buhin_no (data_id, buhin_no, created_date, created_tantou_id) VALUES (2542, '85032 EN000', GETDATE(), 999);</v>
      </c>
    </row>
    <row r="6572" spans="26:27">
      <c r="Z6572">
        <v>1253</v>
      </c>
      <c r="AA6572" s="229" t="str">
        <f t="shared" si="54"/>
        <v>INSERT INTO UPK_IKOU.upk_k40.m_k60_buhin_no (data_id, buhin_no, created_date, created_tantou_id) VALUES (2543, '61413/4 B5010', GETDATE(), 999);</v>
      </c>
    </row>
    <row r="6573" spans="26:27">
      <c r="Z6573">
        <v>1254</v>
      </c>
      <c r="AA6573" s="229" t="str">
        <f t="shared" si="54"/>
        <v>INSERT INTO UPK_IKOU.upk_k40.m_k60_buhin_no (data_id, buhin_no, created_date, created_tantou_id) VALUES (2544, '74317 JG00A', GETDATE(), 999);</v>
      </c>
    </row>
    <row r="6574" spans="26:27">
      <c r="Z6574">
        <v>1255</v>
      </c>
      <c r="AA6574" s="229" t="str">
        <f t="shared" si="54"/>
        <v>INSERT INTO UPK_IKOU.upk_k40.m_k60_buhin_no (data_id, buhin_no, created_date, created_tantou_id) VALUES (2545, '74317 JG00A-K', GETDATE(), 999);</v>
      </c>
    </row>
    <row r="6575" spans="26:27">
      <c r="Z6575">
        <v>1256</v>
      </c>
      <c r="AA6575" s="229" t="str">
        <f t="shared" si="54"/>
        <v>INSERT INTO UPK_IKOU.upk_k40.m_k60_buhin_no (data_id, buhin_no, created_date, created_tantou_id) VALUES (2546, '85032 JG00A', GETDATE(), 999);</v>
      </c>
    </row>
    <row r="6576" spans="26:27">
      <c r="Z6576">
        <v>1257</v>
      </c>
      <c r="AA6576" s="229" t="str">
        <f t="shared" si="54"/>
        <v>INSERT INTO UPK_IKOU.upk_k40.m_k60_buhin_no (data_id, buhin_no, created_date, created_tantou_id) VALUES (2547, '85032 JG00ACE', GETDATE(), 999);</v>
      </c>
    </row>
    <row r="6577" spans="26:27">
      <c r="Z6577">
        <v>1258</v>
      </c>
      <c r="AA6577" s="229" t="str">
        <f t="shared" si="54"/>
        <v>INSERT INTO UPK_IKOU.upk_k40.m_k60_buhin_no (data_id, buhin_no, created_date, created_tantou_id) VALUES (2548, '17285 JM00A', GETDATE(), 999);</v>
      </c>
    </row>
    <row r="6578" spans="26:27">
      <c r="Z6578">
        <v>1259</v>
      </c>
      <c r="AA6578" s="229" t="str">
        <f t="shared" si="54"/>
        <v>INSERT INTO UPK_IKOU.upk_k40.m_k60_buhin_no (data_id, buhin_no, created_date, created_tantou_id) VALUES (2549, '73236 JM000', GETDATE(), 999);</v>
      </c>
    </row>
    <row r="6579" spans="26:27">
      <c r="Z6579">
        <v>1260</v>
      </c>
      <c r="AA6579" s="229" t="str">
        <f t="shared" si="54"/>
        <v>INSERT INTO UPK_IKOU.upk_k40.m_k60_buhin_no (data_id, buhin_no, created_date, created_tantou_id) VALUES (2550, '79142 JM00A', GETDATE(), 999);</v>
      </c>
    </row>
    <row r="6580" spans="26:27">
      <c r="Z6580">
        <v>1261</v>
      </c>
      <c r="AA6580" s="229" t="str">
        <f t="shared" si="54"/>
        <v>INSERT INTO UPK_IKOU.upk_k40.m_k60_buhin_no (data_id, buhin_no, created_date, created_tantou_id) VALUES (2551, '17285 1AA1A/2A', GETDATE(), 999);</v>
      </c>
    </row>
    <row r="6581" spans="26:27">
      <c r="Z6581">
        <v>1262</v>
      </c>
      <c r="AA6581" s="229" t="str">
        <f t="shared" si="54"/>
        <v>INSERT INTO UPK_IKOU.upk_k40.m_k60_buhin_no (data_id, buhin_no, created_date, created_tantou_id) VALUES (2552, '67408 1AA0A', GETDATE(), 999);</v>
      </c>
    </row>
    <row r="6582" spans="26:27">
      <c r="Z6582">
        <v>1263</v>
      </c>
      <c r="AA6582" s="229" t="str">
        <f t="shared" si="54"/>
        <v>INSERT INTO UPK_IKOU.upk_k40.m_k60_buhin_no (data_id, buhin_no, created_date, created_tantou_id) VALUES (2553, '67409 1AA0A', GETDATE(), 999);</v>
      </c>
    </row>
    <row r="6583" spans="26:27">
      <c r="Z6583">
        <v>1264</v>
      </c>
      <c r="AA6583" s="229" t="str">
        <f t="shared" si="54"/>
        <v>INSERT INTO UPK_IKOU.upk_k40.m_k60_buhin_no (data_id, buhin_no, created_date, created_tantou_id) VALUES (2554, '76742 1AA0A', GETDATE(), 999);</v>
      </c>
    </row>
    <row r="6584" spans="26:27">
      <c r="Z6584">
        <v>1265</v>
      </c>
      <c r="AA6584" s="229" t="str">
        <f t="shared" si="54"/>
        <v>INSERT INTO UPK_IKOU.upk_k40.m_k60_buhin_no (data_id, buhin_no, created_date, created_tantou_id) VALUES (2555, '76743 1AA0A', GETDATE(), 999);</v>
      </c>
    </row>
    <row r="6585" spans="26:27">
      <c r="Z6585">
        <v>1266</v>
      </c>
      <c r="AA6585" s="229" t="str">
        <f t="shared" si="54"/>
        <v>INSERT INTO UPK_IKOU.upk_k40.m_k60_buhin_no (data_id, buhin_no, created_date, created_tantou_id) VALUES (2556, '75636/7 1GR0A', GETDATE(), 999);</v>
      </c>
    </row>
    <row r="6586" spans="26:27">
      <c r="Z6586">
        <v>1267</v>
      </c>
      <c r="AA6586" s="229" t="str">
        <f t="shared" si="54"/>
        <v>INSERT INTO UPK_IKOU.upk_k40.m_k60_buhin_no (data_id, buhin_no, created_date, created_tantou_id) VALUES (2557, '64124 JN20A', GETDATE(), 999);</v>
      </c>
    </row>
    <row r="6587" spans="26:27">
      <c r="Z6587">
        <v>1268</v>
      </c>
      <c r="AA6587" s="229" t="str">
        <f t="shared" si="54"/>
        <v>INSERT INTO UPK_IKOU.upk_k40.m_k60_buhin_no (data_id, buhin_no, created_date, created_tantou_id) VALUES (2558, '64125 JN20A', GETDATE(), 999);</v>
      </c>
    </row>
    <row r="6588" spans="26:27">
      <c r="Z6588">
        <v>1269</v>
      </c>
      <c r="AA6588" s="229" t="str">
        <f t="shared" si="54"/>
        <v>INSERT INTO UPK_IKOU.upk_k40.m_k60_buhin_no (data_id, buhin_no, created_date, created_tantou_id) VALUES (2559, '67418 JN20A', GETDATE(), 999);</v>
      </c>
    </row>
    <row r="6589" spans="26:27">
      <c r="Z6589">
        <v>1270</v>
      </c>
      <c r="AA6589" s="229" t="str">
        <f t="shared" si="54"/>
        <v>INSERT INTO UPK_IKOU.upk_k40.m_k60_buhin_no (data_id, buhin_no, created_date, created_tantou_id) VALUES (2560, '75942/3 JN20A', GETDATE(), 999);</v>
      </c>
    </row>
    <row r="6590" spans="26:27">
      <c r="Z6590">
        <v>1271</v>
      </c>
      <c r="AA6590" s="229" t="str">
        <f t="shared" si="54"/>
        <v>INSERT INTO UPK_IKOU.upk_k40.m_k60_buhin_no (data_id, buhin_no, created_date, created_tantou_id) VALUES (2561, '76731 JN21A', GETDATE(), 999);</v>
      </c>
    </row>
    <row r="6591" spans="26:27">
      <c r="Z6591">
        <v>1272</v>
      </c>
      <c r="AA6591" s="229" t="str">
        <f t="shared" si="54"/>
        <v>INSERT INTO UPK_IKOU.upk_k40.m_k60_buhin_no (data_id, buhin_no, created_date, created_tantou_id) VALUES (2562, '78136 JN20A', GETDATE(), 999);</v>
      </c>
    </row>
    <row r="6592" spans="26:27">
      <c r="Z6592">
        <v>1273</v>
      </c>
      <c r="AA6592" s="229" t="str">
        <f t="shared" si="54"/>
        <v>INSERT INTO UPK_IKOU.upk_k40.m_k60_buhin_no (data_id, buhin_no, created_date, created_tantou_id) VALUES (2563, '78137 JN20A', GETDATE(), 999);</v>
      </c>
    </row>
    <row r="6593" spans="26:27">
      <c r="Z6593">
        <v>1274</v>
      </c>
      <c r="AA6593" s="229" t="str">
        <f t="shared" si="54"/>
        <v>INSERT INTO UPK_IKOU.upk_k40.m_k60_buhin_no (data_id, buhin_no, created_date, created_tantou_id) VALUES (2564, '78142/3 JN20A', GETDATE(), 999);</v>
      </c>
    </row>
    <row r="6594" spans="26:27">
      <c r="Z6594">
        <v>1275</v>
      </c>
      <c r="AA6594" s="229" t="str">
        <f t="shared" si="54"/>
        <v>INSERT INTO UPK_IKOU.upk_k40.m_k60_buhin_no (data_id, buhin_no, created_date, created_tantou_id) VALUES (2565, '17422 1LB0C01', GETDATE(), 999);</v>
      </c>
    </row>
    <row r="6595" spans="26:27">
      <c r="Z6595">
        <v>1276</v>
      </c>
      <c r="AA6595" s="229" t="str">
        <f t="shared" si="54"/>
        <v>INSERT INTO UPK_IKOU.upk_k40.m_k60_buhin_no (data_id, buhin_no, created_date, created_tantou_id) VALUES (2566, '17423 1LB0C01', GETDATE(), 999);</v>
      </c>
    </row>
    <row r="6596" spans="26:27">
      <c r="Z6596">
        <v>1277</v>
      </c>
      <c r="AA6596" s="229" t="str">
        <f t="shared" si="54"/>
        <v>INSERT INTO UPK_IKOU.upk_k40.m_k60_buhin_no (data_id, buhin_no, created_date, created_tantou_id) VALUES (2567, '80633 1LC0A', GETDATE(), 999);</v>
      </c>
    </row>
    <row r="6597" spans="26:27">
      <c r="Z6597">
        <v>1278</v>
      </c>
      <c r="AA6597" s="229" t="str">
        <f t="shared" si="54"/>
        <v>INSERT INTO UPK_IKOU.upk_k40.m_k60_buhin_no (data_id, buhin_no, created_date, created_tantou_id) VALUES (2568, '67332 1ZR0C', GETDATE(), 999);</v>
      </c>
    </row>
    <row r="6598" spans="26:27">
      <c r="Z6598">
        <v>1279</v>
      </c>
      <c r="AA6598" s="229" t="str">
        <f t="shared" si="54"/>
        <v>INSERT INTO UPK_IKOU.upk_k40.m_k60_buhin_no (data_id, buhin_no, created_date, created_tantou_id) VALUES (2569, '62518 1JA0A', GETDATE(), 999);</v>
      </c>
    </row>
    <row r="6599" spans="26:27">
      <c r="Z6599">
        <v>1280</v>
      </c>
      <c r="AA6599" s="229" t="str">
        <f t="shared" si="54"/>
        <v>INSERT INTO UPK_IKOU.upk_k40.m_k60_buhin_no (data_id, buhin_no, created_date, created_tantou_id) VALUES (2570, '62518 1JB0A', GETDATE(), 999);</v>
      </c>
    </row>
    <row r="6600" spans="26:27">
      <c r="Z6600">
        <v>1281</v>
      </c>
      <c r="AA6600" s="229" t="str">
        <f t="shared" ref="AA6600:AA6608" si="55">$Y$5318&amp;AA5309&amp;", '"&amp;TRIM(AB5309)&amp;"', GETDATE(), 999);"</f>
        <v>INSERT INTO UPK_IKOU.upk_k40.m_k60_buhin_no (data_id, buhin_no, created_date, created_tantou_id) VALUES (2571, '62519 1JA0A', GETDATE(), 999);</v>
      </c>
    </row>
    <row r="6601" spans="26:27">
      <c r="Z6601">
        <v>1282</v>
      </c>
      <c r="AA6601" s="229" t="str">
        <f t="shared" si="55"/>
        <v>INSERT INTO UPK_IKOU.upk_k40.m_k60_buhin_no (data_id, buhin_no, created_date, created_tantou_id) VALUES (2572, '62519 1JB0A', GETDATE(), 999);</v>
      </c>
    </row>
    <row r="6602" spans="26:27">
      <c r="Z6602">
        <v>1283</v>
      </c>
      <c r="AA6602" s="229" t="str">
        <f t="shared" si="55"/>
        <v>INSERT INTO UPK_IKOU.upk_k40.m_k60_buhin_no (data_id, buhin_no, created_date, created_tantou_id) VALUES (2573, '77614 3VA0A', GETDATE(), 999);</v>
      </c>
    </row>
    <row r="6603" spans="26:27">
      <c r="Z6603">
        <v>1284</v>
      </c>
      <c r="AA6603" s="229" t="str">
        <f t="shared" si="55"/>
        <v>INSERT INTO UPK_IKOU.upk_k40.m_k60_buhin_no (data_id, buhin_no, created_date, created_tantou_id) VALUES (2574, '77615 3VA0A', GETDATE(), 999);</v>
      </c>
    </row>
    <row r="6604" spans="26:27">
      <c r="Z6604">
        <v>1285</v>
      </c>
      <c r="AA6604" s="229" t="str">
        <f t="shared" si="55"/>
        <v>INSERT INTO UPK_IKOU.upk_k40.m_k60_buhin_no (data_id, buhin_no, created_date, created_tantou_id) VALUES (2575, '751T7 6FK0A', GETDATE(), 999);</v>
      </c>
    </row>
    <row r="6605" spans="26:27">
      <c r="Z6605">
        <v>1286</v>
      </c>
      <c r="AA6605" s="229" t="str">
        <f t="shared" si="55"/>
        <v>INSERT INTO UPK_IKOU.upk_k40.m_k60_buhin_no (data_id, buhin_no, created_date, created_tantou_id) VALUES (2576, 'BRQP33552-1', GETDATE(), 999);</v>
      </c>
    </row>
    <row r="6606" spans="26:27">
      <c r="Z6606">
        <v>1287</v>
      </c>
      <c r="AA6606" s="229" t="str">
        <f t="shared" si="55"/>
        <v>INSERT INTO UPK_IKOU.upk_k40.m_k60_buhin_no (data_id, buhin_no, created_date, created_tantou_id) VALUES (2577, 'BRQP33553-1', GETDATE(), 999);</v>
      </c>
    </row>
    <row r="6607" spans="26:27">
      <c r="Z6607">
        <v>1288</v>
      </c>
      <c r="AA6607" s="229" t="str">
        <f t="shared" si="55"/>
        <v>INSERT INTO UPK_IKOU.upk_k40.m_k60_buhin_no (data_id, buhin_no, created_date, created_tantou_id) VALUES (2578, 'BRQP33554-1', GETDATE(), 999);</v>
      </c>
    </row>
    <row r="6608" spans="26:27">
      <c r="Z6608">
        <v>1289</v>
      </c>
      <c r="AA6608" s="229" t="str">
        <f t="shared" si="55"/>
        <v>INSERT INTO UPK_IKOU.upk_k40.m_k60_buhin_no (data_id, buhin_no, created_date, created_tantou_id) VALUES (2579, '79112 AU100', GETDATE(), 999);</v>
      </c>
    </row>
    <row r="6609" spans="2:37">
      <c r="B6609" t="s">
        <v>8786</v>
      </c>
      <c r="H6609" t="str">
        <f>$H$1&amp;".upk_k40.k60_press_buno_link"</f>
        <v>UPK_IKOU.upk_k40.k60_press_buno_link</v>
      </c>
      <c r="Y6609" t="s">
        <v>10137</v>
      </c>
      <c r="AC6609" s="229" t="str">
        <f>"INSERT INTO "&amp;$H$6609&amp;" ("&amp;AD6610&amp;", "&amp;AE6610&amp;", "&amp;AH6610&amp;", "&amp;AI6610&amp;") VALUES ("</f>
        <v>INSERT INTO UPK_IKOU.upk_k40.k60_press_buno_link (buno_id, k60_buno_id, created_date, created_tantou_id) VALUES (</v>
      </c>
    </row>
    <row r="6610" spans="2:37">
      <c r="AC6610" t="s">
        <v>80</v>
      </c>
      <c r="AD6610" t="s">
        <v>314</v>
      </c>
      <c r="AE6610" t="s">
        <v>307</v>
      </c>
      <c r="AF6610" t="s">
        <v>91</v>
      </c>
      <c r="AG6610" t="s">
        <v>90</v>
      </c>
      <c r="AH6610" t="s">
        <v>50</v>
      </c>
      <c r="AI6610" t="s">
        <v>51</v>
      </c>
      <c r="AJ6610" t="s">
        <v>52</v>
      </c>
      <c r="AK6610" t="s">
        <v>53</v>
      </c>
    </row>
    <row r="6611" spans="2:37">
      <c r="Z6611">
        <v>1</v>
      </c>
      <c r="AA6611" t="s">
        <v>221</v>
      </c>
      <c r="AB6611" t="s">
        <v>6181</v>
      </c>
      <c r="AC6611" s="229" t="str">
        <f t="shared" ref="AC6611:AC6674" si="56">AC$6609&amp;AB6611&amp;", "&amp;AA6611&amp;", GETDATE(), 999);"</f>
        <v>INSERT INTO UPK_IKOU.upk_k40.k60_press_buno_link (buno_id, k60_buno_id, created_date, created_tantou_id) VALUES (1709, 2018, GETDATE(), 999);</v>
      </c>
    </row>
    <row r="6612" spans="2:37">
      <c r="Z6612">
        <v>2</v>
      </c>
      <c r="AA6612" t="s">
        <v>222</v>
      </c>
      <c r="AB6612" t="s">
        <v>6182</v>
      </c>
      <c r="AC6612" s="229" t="str">
        <f t="shared" si="56"/>
        <v>INSERT INTO UPK_IKOU.upk_k40.k60_press_buno_link (buno_id, k60_buno_id, created_date, created_tantou_id) VALUES (1710, 2019, GETDATE(), 999);</v>
      </c>
    </row>
    <row r="6613" spans="2:37">
      <c r="Z6613">
        <v>3</v>
      </c>
      <c r="AA6613" t="s">
        <v>211</v>
      </c>
      <c r="AB6613" t="s">
        <v>6183</v>
      </c>
      <c r="AC6613" s="229" t="str">
        <f t="shared" si="56"/>
        <v>INSERT INTO UPK_IKOU.upk_k40.k60_press_buno_link (buno_id, k60_buno_id, created_date, created_tantou_id) VALUES (1711, 2020, GETDATE(), 999);</v>
      </c>
    </row>
    <row r="6614" spans="2:37">
      <c r="Z6614">
        <v>4</v>
      </c>
      <c r="AA6614" t="s">
        <v>6475</v>
      </c>
      <c r="AB6614" t="s">
        <v>6184</v>
      </c>
      <c r="AC6614" s="229" t="str">
        <f t="shared" si="56"/>
        <v>INSERT INTO UPK_IKOU.upk_k40.k60_press_buno_link (buno_id, k60_buno_id, created_date, created_tantou_id) VALUES (1712, 2021, GETDATE(), 999);</v>
      </c>
    </row>
    <row r="6615" spans="2:37">
      <c r="Z6615">
        <v>5</v>
      </c>
      <c r="AA6615" t="s">
        <v>223</v>
      </c>
      <c r="AB6615" t="s">
        <v>6185</v>
      </c>
      <c r="AC6615" s="229" t="str">
        <f t="shared" si="56"/>
        <v>INSERT INTO UPK_IKOU.upk_k40.k60_press_buno_link (buno_id, k60_buno_id, created_date, created_tantou_id) VALUES (1713, 2022, GETDATE(), 999);</v>
      </c>
    </row>
    <row r="6616" spans="2:37">
      <c r="Z6616">
        <v>6</v>
      </c>
      <c r="AA6616" t="s">
        <v>6476</v>
      </c>
      <c r="AB6616" t="s">
        <v>6186</v>
      </c>
      <c r="AC6616" s="229" t="str">
        <f t="shared" si="56"/>
        <v>INSERT INTO UPK_IKOU.upk_k40.k60_press_buno_link (buno_id, k60_buno_id, created_date, created_tantou_id) VALUES (1714, 2023, GETDATE(), 999);</v>
      </c>
    </row>
    <row r="6617" spans="2:37">
      <c r="Z6617">
        <v>7</v>
      </c>
      <c r="AA6617" t="s">
        <v>218</v>
      </c>
      <c r="AB6617" t="s">
        <v>6187</v>
      </c>
      <c r="AC6617" s="229" t="str">
        <f t="shared" si="56"/>
        <v>INSERT INTO UPK_IKOU.upk_k40.k60_press_buno_link (buno_id, k60_buno_id, created_date, created_tantou_id) VALUES (1715, 2024, GETDATE(), 999);</v>
      </c>
    </row>
    <row r="6618" spans="2:37">
      <c r="Z6618">
        <v>8</v>
      </c>
      <c r="AA6618" t="s">
        <v>6877</v>
      </c>
      <c r="AB6618" t="s">
        <v>6188</v>
      </c>
      <c r="AC6618" s="229" t="str">
        <f t="shared" si="56"/>
        <v>INSERT INTO UPK_IKOU.upk_k40.k60_press_buno_link (buno_id, k60_buno_id, created_date, created_tantou_id) VALUES (1716, 2444, GETDATE(), 999);</v>
      </c>
    </row>
    <row r="6619" spans="2:37">
      <c r="Z6619">
        <v>9</v>
      </c>
      <c r="AA6619" t="s">
        <v>6880</v>
      </c>
      <c r="AB6619" t="s">
        <v>6189</v>
      </c>
      <c r="AC6619" s="229" t="str">
        <f t="shared" si="56"/>
        <v>INSERT INTO UPK_IKOU.upk_k40.k60_press_buno_link (buno_id, k60_buno_id, created_date, created_tantou_id) VALUES (1717, 2447, GETDATE(), 999);</v>
      </c>
    </row>
    <row r="6620" spans="2:37">
      <c r="Z6620">
        <v>10</v>
      </c>
      <c r="AA6620" t="s">
        <v>6878</v>
      </c>
      <c r="AB6620" t="s">
        <v>6190</v>
      </c>
      <c r="AC6620" s="229" t="str">
        <f t="shared" si="56"/>
        <v>INSERT INTO UPK_IKOU.upk_k40.k60_press_buno_link (buno_id, k60_buno_id, created_date, created_tantou_id) VALUES (1718, 2445, GETDATE(), 999);</v>
      </c>
    </row>
    <row r="6621" spans="2:37">
      <c r="Z6621">
        <v>11</v>
      </c>
      <c r="AA6621" t="s">
        <v>6879</v>
      </c>
      <c r="AB6621" t="s">
        <v>6191</v>
      </c>
      <c r="AC6621" s="229" t="str">
        <f t="shared" si="56"/>
        <v>INSERT INTO UPK_IKOU.upk_k40.k60_press_buno_link (buno_id, k60_buno_id, created_date, created_tantou_id) VALUES (1719, 2446, GETDATE(), 999);</v>
      </c>
    </row>
    <row r="6622" spans="2:37">
      <c r="Z6622">
        <v>12</v>
      </c>
      <c r="AA6622" t="s">
        <v>6881</v>
      </c>
      <c r="AB6622" t="s">
        <v>6192</v>
      </c>
      <c r="AC6622" s="229" t="str">
        <f t="shared" si="56"/>
        <v>INSERT INTO UPK_IKOU.upk_k40.k60_press_buno_link (buno_id, k60_buno_id, created_date, created_tantou_id) VALUES (1720, 2448, GETDATE(), 999);</v>
      </c>
    </row>
    <row r="6623" spans="2:37">
      <c r="Z6623">
        <v>13</v>
      </c>
      <c r="AA6623" t="s">
        <v>6300</v>
      </c>
      <c r="AB6623" t="s">
        <v>6193</v>
      </c>
      <c r="AC6623" s="229" t="str">
        <f t="shared" si="56"/>
        <v>INSERT INTO UPK_IKOU.upk_k40.k60_press_buno_link (buno_id, k60_buno_id, created_date, created_tantou_id) VALUES (1721, 1828, GETDATE(), 999);</v>
      </c>
    </row>
    <row r="6624" spans="2:37">
      <c r="Z6624">
        <v>14</v>
      </c>
      <c r="AA6624" t="s">
        <v>6301</v>
      </c>
      <c r="AB6624" t="s">
        <v>6194</v>
      </c>
      <c r="AC6624" s="229" t="str">
        <f t="shared" si="56"/>
        <v>INSERT INTO UPK_IKOU.upk_k40.k60_press_buno_link (buno_id, k60_buno_id, created_date, created_tantou_id) VALUES (1722, 1829, GETDATE(), 999);</v>
      </c>
    </row>
    <row r="6625" spans="26:29">
      <c r="Z6625">
        <v>15</v>
      </c>
      <c r="AA6625" t="s">
        <v>6299</v>
      </c>
      <c r="AB6625" t="s">
        <v>6195</v>
      </c>
      <c r="AC6625" s="229" t="str">
        <f t="shared" si="56"/>
        <v>INSERT INTO UPK_IKOU.upk_k40.k60_press_buno_link (buno_id, k60_buno_id, created_date, created_tantou_id) VALUES (1723, 1827, GETDATE(), 999);</v>
      </c>
    </row>
    <row r="6626" spans="26:29">
      <c r="Z6626">
        <v>16</v>
      </c>
      <c r="AA6626" t="s">
        <v>6562</v>
      </c>
      <c r="AB6626" t="s">
        <v>6196</v>
      </c>
      <c r="AC6626" s="229" t="str">
        <f t="shared" si="56"/>
        <v>INSERT INTO UPK_IKOU.upk_k40.k60_press_buno_link (buno_id, k60_buno_id, created_date, created_tantou_id) VALUES (1724, 2129, GETDATE(), 999);</v>
      </c>
    </row>
    <row r="6627" spans="26:29">
      <c r="Z6627">
        <v>17</v>
      </c>
      <c r="AA6627" t="s">
        <v>6563</v>
      </c>
      <c r="AB6627" t="s">
        <v>6197</v>
      </c>
      <c r="AC6627" s="229" t="str">
        <f t="shared" si="56"/>
        <v>INSERT INTO UPK_IKOU.upk_k40.k60_press_buno_link (buno_id, k60_buno_id, created_date, created_tantou_id) VALUES (1725, 2130, GETDATE(), 999);</v>
      </c>
    </row>
    <row r="6628" spans="26:29">
      <c r="Z6628">
        <v>18</v>
      </c>
      <c r="AA6628" t="s">
        <v>6513</v>
      </c>
      <c r="AB6628" t="s">
        <v>6198</v>
      </c>
      <c r="AC6628" s="229" t="str">
        <f t="shared" si="56"/>
        <v>INSERT INTO UPK_IKOU.upk_k40.k60_press_buno_link (buno_id, k60_buno_id, created_date, created_tantou_id) VALUES (1726, 2080, GETDATE(), 999);</v>
      </c>
    </row>
    <row r="6629" spans="26:29">
      <c r="Z6629">
        <v>19</v>
      </c>
      <c r="AA6629">
        <v>2551</v>
      </c>
      <c r="AB6629" t="s">
        <v>6199</v>
      </c>
      <c r="AC6629" s="229" t="str">
        <f t="shared" si="56"/>
        <v>INSERT INTO UPK_IKOU.upk_k40.k60_press_buno_link (buno_id, k60_buno_id, created_date, created_tantou_id) VALUES (1727, 2551, GETDATE(), 999);</v>
      </c>
    </row>
    <row r="6630" spans="26:29">
      <c r="Z6630">
        <v>20</v>
      </c>
      <c r="AA6630">
        <v>2551</v>
      </c>
      <c r="AB6630" t="s">
        <v>6200</v>
      </c>
      <c r="AC6630" s="229" t="str">
        <f t="shared" si="56"/>
        <v>INSERT INTO UPK_IKOU.upk_k40.k60_press_buno_link (buno_id, k60_buno_id, created_date, created_tantou_id) VALUES (1728, 2551, GETDATE(), 999);</v>
      </c>
    </row>
    <row r="6631" spans="26:29">
      <c r="Z6631">
        <v>21</v>
      </c>
      <c r="AA6631" t="s">
        <v>6469</v>
      </c>
      <c r="AB6631" t="s">
        <v>6201</v>
      </c>
      <c r="AC6631" s="229" t="str">
        <f t="shared" si="56"/>
        <v>INSERT INTO UPK_IKOU.upk_k40.k60_press_buno_link (buno_id, k60_buno_id, created_date, created_tantou_id) VALUES (1729, 1997, GETDATE(), 999);</v>
      </c>
    </row>
    <row r="6632" spans="26:29">
      <c r="Z6632">
        <v>22</v>
      </c>
      <c r="AA6632" t="s">
        <v>6713</v>
      </c>
      <c r="AB6632" t="s">
        <v>6202</v>
      </c>
      <c r="AC6632" s="229" t="str">
        <f t="shared" si="56"/>
        <v>INSERT INTO UPK_IKOU.upk_k40.k60_press_buno_link (buno_id, k60_buno_id, created_date, created_tantou_id) VALUES (1730, 2280, GETDATE(), 999);</v>
      </c>
    </row>
    <row r="6633" spans="26:29">
      <c r="Z6633">
        <v>23</v>
      </c>
      <c r="AA6633" t="s">
        <v>5857</v>
      </c>
      <c r="AB6633" t="s">
        <v>6203</v>
      </c>
      <c r="AC6633" s="229" t="str">
        <f t="shared" si="56"/>
        <v>INSERT INTO UPK_IKOU.upk_k40.k60_press_buno_link (buno_id, k60_buno_id, created_date, created_tantou_id) VALUES (1731, 1384, GETDATE(), 999);</v>
      </c>
    </row>
    <row r="6634" spans="26:29">
      <c r="Z6634">
        <v>24</v>
      </c>
      <c r="AA6634" t="s">
        <v>6179</v>
      </c>
      <c r="AB6634" t="s">
        <v>6204</v>
      </c>
      <c r="AC6634" s="229" t="str">
        <f t="shared" si="56"/>
        <v>INSERT INTO UPK_IKOU.upk_k40.k60_press_buno_link (buno_id, k60_buno_id, created_date, created_tantou_id) VALUES (1732, 1707, GETDATE(), 999);</v>
      </c>
    </row>
    <row r="6635" spans="26:29">
      <c r="Z6635">
        <v>25</v>
      </c>
      <c r="AA6635" t="s">
        <v>5889</v>
      </c>
      <c r="AB6635" t="s">
        <v>6205</v>
      </c>
      <c r="AC6635" s="229" t="str">
        <f t="shared" si="56"/>
        <v>INSERT INTO UPK_IKOU.upk_k40.k60_press_buno_link (buno_id, k60_buno_id, created_date, created_tantou_id) VALUES (1733, 1416, GETDATE(), 999);</v>
      </c>
    </row>
    <row r="6636" spans="26:29">
      <c r="Z6636">
        <v>26</v>
      </c>
      <c r="AA6636" t="s">
        <v>6504</v>
      </c>
      <c r="AB6636" t="s">
        <v>6206</v>
      </c>
      <c r="AC6636" s="229" t="str">
        <f t="shared" si="56"/>
        <v>INSERT INTO UPK_IKOU.upk_k40.k60_press_buno_link (buno_id, k60_buno_id, created_date, created_tantou_id) VALUES (1734, 2071, GETDATE(), 999);</v>
      </c>
    </row>
    <row r="6637" spans="26:29">
      <c r="Z6637">
        <v>27</v>
      </c>
      <c r="AA6637" t="s">
        <v>6505</v>
      </c>
      <c r="AB6637" t="s">
        <v>6207</v>
      </c>
      <c r="AC6637" s="229" t="str">
        <f t="shared" si="56"/>
        <v>INSERT INTO UPK_IKOU.upk_k40.k60_press_buno_link (buno_id, k60_buno_id, created_date, created_tantou_id) VALUES (1735, 2072, GETDATE(), 999);</v>
      </c>
    </row>
    <row r="6638" spans="26:29">
      <c r="Z6638">
        <v>28</v>
      </c>
      <c r="AA6638" t="s">
        <v>6505</v>
      </c>
      <c r="AB6638" t="s">
        <v>6208</v>
      </c>
      <c r="AC6638" s="229" t="str">
        <f t="shared" si="56"/>
        <v>INSERT INTO UPK_IKOU.upk_k40.k60_press_buno_link (buno_id, k60_buno_id, created_date, created_tantou_id) VALUES (1736, 2072, GETDATE(), 999);</v>
      </c>
    </row>
    <row r="6639" spans="26:29">
      <c r="Z6639">
        <v>29</v>
      </c>
      <c r="AA6639">
        <v>2541</v>
      </c>
      <c r="AB6639" t="s">
        <v>6209</v>
      </c>
      <c r="AC6639" s="229" t="str">
        <f t="shared" si="56"/>
        <v>INSERT INTO UPK_IKOU.upk_k40.k60_press_buno_link (buno_id, k60_buno_id, created_date, created_tantou_id) VALUES (1737, 2541, GETDATE(), 999);</v>
      </c>
    </row>
    <row r="6640" spans="26:29">
      <c r="Z6640">
        <v>30</v>
      </c>
      <c r="AA6640">
        <v>2548</v>
      </c>
      <c r="AB6640" t="s">
        <v>6210</v>
      </c>
      <c r="AC6640" s="229" t="str">
        <f t="shared" si="56"/>
        <v>INSERT INTO UPK_IKOU.upk_k40.k60_press_buno_link (buno_id, k60_buno_id, created_date, created_tantou_id) VALUES (1738, 2548, GETDATE(), 999);</v>
      </c>
    </row>
    <row r="6641" spans="26:29">
      <c r="Z6641">
        <v>31</v>
      </c>
      <c r="AA6641" t="s">
        <v>6495</v>
      </c>
      <c r="AB6641" t="s">
        <v>6211</v>
      </c>
      <c r="AC6641" s="229" t="str">
        <f t="shared" si="56"/>
        <v>INSERT INTO UPK_IKOU.upk_k40.k60_press_buno_link (buno_id, k60_buno_id, created_date, created_tantou_id) VALUES (1739, 2060, GETDATE(), 999);</v>
      </c>
    </row>
    <row r="6642" spans="26:29">
      <c r="Z6642">
        <v>32</v>
      </c>
      <c r="AA6642" t="s">
        <v>6496</v>
      </c>
      <c r="AB6642" t="s">
        <v>6212</v>
      </c>
      <c r="AC6642" s="229" t="str">
        <f t="shared" si="56"/>
        <v>INSERT INTO UPK_IKOU.upk_k40.k60_press_buno_link (buno_id, k60_buno_id, created_date, created_tantou_id) VALUES (1740, 2061, GETDATE(), 999);</v>
      </c>
    </row>
    <row r="6643" spans="26:29">
      <c r="Z6643">
        <v>33</v>
      </c>
      <c r="AA6643" t="s">
        <v>6497</v>
      </c>
      <c r="AB6643" t="s">
        <v>6213</v>
      </c>
      <c r="AC6643" s="229" t="str">
        <f t="shared" si="56"/>
        <v>INSERT INTO UPK_IKOU.upk_k40.k60_press_buno_link (buno_id, k60_buno_id, created_date, created_tantou_id) VALUES (1741, 2062, GETDATE(), 999);</v>
      </c>
    </row>
    <row r="6644" spans="26:29">
      <c r="Z6644">
        <v>34</v>
      </c>
      <c r="AA6644" t="s">
        <v>6477</v>
      </c>
      <c r="AB6644" t="s">
        <v>6214</v>
      </c>
      <c r="AC6644" s="229" t="str">
        <f t="shared" si="56"/>
        <v>INSERT INTO UPK_IKOU.upk_k40.k60_press_buno_link (buno_id, k60_buno_id, created_date, created_tantou_id) VALUES (1742, 2025, GETDATE(), 999);</v>
      </c>
    </row>
    <row r="6645" spans="26:29">
      <c r="Z6645">
        <v>35</v>
      </c>
      <c r="AA6645" t="s">
        <v>6290</v>
      </c>
      <c r="AB6645" t="s">
        <v>6215</v>
      </c>
      <c r="AC6645" s="229" t="str">
        <f t="shared" si="56"/>
        <v>INSERT INTO UPK_IKOU.upk_k40.k60_press_buno_link (buno_id, k60_buno_id, created_date, created_tantou_id) VALUES (1743, 1818, GETDATE(), 999);</v>
      </c>
    </row>
    <row r="6646" spans="26:29">
      <c r="Z6646">
        <v>36</v>
      </c>
      <c r="AA6646">
        <v>2565</v>
      </c>
      <c r="AB6646" t="s">
        <v>6216</v>
      </c>
      <c r="AC6646" s="229" t="str">
        <f t="shared" si="56"/>
        <v>INSERT INTO UPK_IKOU.upk_k40.k60_press_buno_link (buno_id, k60_buno_id, created_date, created_tantou_id) VALUES (1744, 2565, GETDATE(), 999);</v>
      </c>
    </row>
    <row r="6647" spans="26:29">
      <c r="Z6647">
        <v>37</v>
      </c>
      <c r="AA6647">
        <v>2566</v>
      </c>
      <c r="AB6647" t="s">
        <v>6217</v>
      </c>
      <c r="AC6647" s="229" t="str">
        <f t="shared" si="56"/>
        <v>INSERT INTO UPK_IKOU.upk_k40.k60_press_buno_link (buno_id, k60_buno_id, created_date, created_tantou_id) VALUES (1745, 2566, GETDATE(), 999);</v>
      </c>
    </row>
    <row r="6648" spans="26:29">
      <c r="Z6648">
        <v>38</v>
      </c>
      <c r="AA6648" t="s">
        <v>219</v>
      </c>
      <c r="AB6648" t="s">
        <v>6218</v>
      </c>
      <c r="AC6648" s="229" t="str">
        <f t="shared" si="56"/>
        <v>INSERT INTO UPK_IKOU.upk_k40.k60_press_buno_link (buno_id, k60_buno_id, created_date, created_tantou_id) VALUES (1746, 2026, GETDATE(), 999);</v>
      </c>
    </row>
    <row r="6649" spans="26:29">
      <c r="Z6649">
        <v>39</v>
      </c>
      <c r="AA6649" t="s">
        <v>6331</v>
      </c>
      <c r="AB6649" t="s">
        <v>6219</v>
      </c>
      <c r="AC6649" s="229" t="str">
        <f t="shared" si="56"/>
        <v>INSERT INTO UPK_IKOU.upk_k40.k60_press_buno_link (buno_id, k60_buno_id, created_date, created_tantou_id) VALUES (1747, 1859, GETDATE(), 999);</v>
      </c>
    </row>
    <row r="6650" spans="26:29">
      <c r="Z6650">
        <v>40</v>
      </c>
      <c r="AA6650" t="s">
        <v>6332</v>
      </c>
      <c r="AB6650" t="s">
        <v>6220</v>
      </c>
      <c r="AC6650" s="229" t="str">
        <f t="shared" si="56"/>
        <v>INSERT INTO UPK_IKOU.upk_k40.k60_press_buno_link (buno_id, k60_buno_id, created_date, created_tantou_id) VALUES (1748, 1860, GETDATE(), 999);</v>
      </c>
    </row>
    <row r="6651" spans="26:29">
      <c r="Z6651">
        <v>41</v>
      </c>
      <c r="AA6651" t="s">
        <v>6333</v>
      </c>
      <c r="AB6651" t="s">
        <v>6221</v>
      </c>
      <c r="AC6651" s="229" t="str">
        <f t="shared" si="56"/>
        <v>INSERT INTO UPK_IKOU.upk_k40.k60_press_buno_link (buno_id, k60_buno_id, created_date, created_tantou_id) VALUES (1749, 1861, GETDATE(), 999);</v>
      </c>
    </row>
    <row r="6652" spans="26:29">
      <c r="Z6652">
        <v>42</v>
      </c>
      <c r="AA6652" t="s">
        <v>6334</v>
      </c>
      <c r="AB6652" t="s">
        <v>6222</v>
      </c>
      <c r="AC6652" s="229" t="str">
        <f t="shared" si="56"/>
        <v>INSERT INTO UPK_IKOU.upk_k40.k60_press_buno_link (buno_id, k60_buno_id, created_date, created_tantou_id) VALUES (1750, 1862, GETDATE(), 999);</v>
      </c>
    </row>
    <row r="6653" spans="26:29">
      <c r="Z6653">
        <v>43</v>
      </c>
      <c r="AA6653" t="s">
        <v>6030</v>
      </c>
      <c r="AB6653" t="s">
        <v>6223</v>
      </c>
      <c r="AC6653" s="229" t="str">
        <f t="shared" si="56"/>
        <v>INSERT INTO UPK_IKOU.upk_k40.k60_press_buno_link (buno_id, k60_buno_id, created_date, created_tantou_id) VALUES (1751, 1558, GETDATE(), 999);</v>
      </c>
    </row>
    <row r="6654" spans="26:29">
      <c r="Z6654">
        <v>44</v>
      </c>
      <c r="AA6654" t="s">
        <v>6030</v>
      </c>
      <c r="AB6654" t="s">
        <v>6224</v>
      </c>
      <c r="AC6654" s="229" t="str">
        <f t="shared" si="56"/>
        <v>INSERT INTO UPK_IKOU.upk_k40.k60_press_buno_link (buno_id, k60_buno_id, created_date, created_tantou_id) VALUES (1752, 1558, GETDATE(), 999);</v>
      </c>
    </row>
    <row r="6655" spans="26:29">
      <c r="Z6655">
        <v>45</v>
      </c>
      <c r="AA6655" t="s">
        <v>6028</v>
      </c>
      <c r="AB6655" t="s">
        <v>6225</v>
      </c>
      <c r="AC6655" s="229" t="str">
        <f t="shared" si="56"/>
        <v>INSERT INTO UPK_IKOU.upk_k40.k60_press_buno_link (buno_id, k60_buno_id, created_date, created_tantou_id) VALUES (1753, 1556, GETDATE(), 999);</v>
      </c>
    </row>
    <row r="6656" spans="26:29">
      <c r="Z6656">
        <v>46</v>
      </c>
      <c r="AA6656" t="s">
        <v>6028</v>
      </c>
      <c r="AB6656" t="s">
        <v>6226</v>
      </c>
      <c r="AC6656" s="229" t="str">
        <f t="shared" si="56"/>
        <v>INSERT INTO UPK_IKOU.upk_k40.k60_press_buno_link (buno_id, k60_buno_id, created_date, created_tantou_id) VALUES (1754, 1556, GETDATE(), 999);</v>
      </c>
    </row>
    <row r="6657" spans="26:29">
      <c r="Z6657">
        <v>47</v>
      </c>
      <c r="AA6657" t="s">
        <v>6418</v>
      </c>
      <c r="AB6657" t="s">
        <v>6227</v>
      </c>
      <c r="AC6657" s="229" t="str">
        <f t="shared" si="56"/>
        <v>INSERT INTO UPK_IKOU.upk_k40.k60_press_buno_link (buno_id, k60_buno_id, created_date, created_tantou_id) VALUES (1755, 1946, GETDATE(), 999);</v>
      </c>
    </row>
    <row r="6658" spans="26:29">
      <c r="Z6658">
        <v>48</v>
      </c>
      <c r="AA6658" t="s">
        <v>6418</v>
      </c>
      <c r="AB6658" t="s">
        <v>6228</v>
      </c>
      <c r="AC6658" s="229" t="str">
        <f t="shared" si="56"/>
        <v>INSERT INTO UPK_IKOU.upk_k40.k60_press_buno_link (buno_id, k60_buno_id, created_date, created_tantou_id) VALUES (1756, 1946, GETDATE(), 999);</v>
      </c>
    </row>
    <row r="6659" spans="26:29">
      <c r="Z6659">
        <v>49</v>
      </c>
      <c r="AA6659" t="s">
        <v>6029</v>
      </c>
      <c r="AB6659" t="s">
        <v>6229</v>
      </c>
      <c r="AC6659" s="229" t="str">
        <f t="shared" si="56"/>
        <v>INSERT INTO UPK_IKOU.upk_k40.k60_press_buno_link (buno_id, k60_buno_id, created_date, created_tantou_id) VALUES (1757, 1557, GETDATE(), 999);</v>
      </c>
    </row>
    <row r="6660" spans="26:29">
      <c r="Z6660">
        <v>50</v>
      </c>
      <c r="AA6660" t="s">
        <v>6029</v>
      </c>
      <c r="AB6660" t="s">
        <v>6230</v>
      </c>
      <c r="AC6660" s="229" t="str">
        <f t="shared" si="56"/>
        <v>INSERT INTO UPK_IKOU.upk_k40.k60_press_buno_link (buno_id, k60_buno_id, created_date, created_tantou_id) VALUES (1758, 1557, GETDATE(), 999);</v>
      </c>
    </row>
    <row r="6661" spans="26:29">
      <c r="Z6661">
        <v>51</v>
      </c>
      <c r="AA6661" t="s">
        <v>6330</v>
      </c>
      <c r="AB6661" t="s">
        <v>6231</v>
      </c>
      <c r="AC6661" s="229" t="str">
        <f t="shared" si="56"/>
        <v>INSERT INTO UPK_IKOU.upk_k40.k60_press_buno_link (buno_id, k60_buno_id, created_date, created_tantou_id) VALUES (1759, 1858, GETDATE(), 999);</v>
      </c>
    </row>
    <row r="6662" spans="26:29">
      <c r="Z6662">
        <v>52</v>
      </c>
      <c r="AA6662" t="s">
        <v>6330</v>
      </c>
      <c r="AB6662" t="s">
        <v>6232</v>
      </c>
      <c r="AC6662" s="229" t="str">
        <f t="shared" si="56"/>
        <v>INSERT INTO UPK_IKOU.upk_k40.k60_press_buno_link (buno_id, k60_buno_id, created_date, created_tantou_id) VALUES (1760, 1858, GETDATE(), 999);</v>
      </c>
    </row>
    <row r="6663" spans="26:29">
      <c r="Z6663">
        <v>53</v>
      </c>
      <c r="AA6663" t="s">
        <v>6326</v>
      </c>
      <c r="AB6663" t="s">
        <v>6233</v>
      </c>
      <c r="AC6663" s="229" t="str">
        <f t="shared" si="56"/>
        <v>INSERT INTO UPK_IKOU.upk_k40.k60_press_buno_link (buno_id, k60_buno_id, created_date, created_tantou_id) VALUES (1761, 1854, GETDATE(), 999);</v>
      </c>
    </row>
    <row r="6664" spans="26:29">
      <c r="Z6664">
        <v>54</v>
      </c>
      <c r="AA6664" t="s">
        <v>6326</v>
      </c>
      <c r="AB6664" t="s">
        <v>6234</v>
      </c>
      <c r="AC6664" s="229" t="str">
        <f t="shared" si="56"/>
        <v>INSERT INTO UPK_IKOU.upk_k40.k60_press_buno_link (buno_id, k60_buno_id, created_date, created_tantou_id) VALUES (1762, 1854, GETDATE(), 999);</v>
      </c>
    </row>
    <row r="6665" spans="26:29">
      <c r="Z6665">
        <v>55</v>
      </c>
      <c r="AA6665" t="s">
        <v>6328</v>
      </c>
      <c r="AB6665" t="s">
        <v>6235</v>
      </c>
      <c r="AC6665" s="229" t="str">
        <f t="shared" si="56"/>
        <v>INSERT INTO UPK_IKOU.upk_k40.k60_press_buno_link (buno_id, k60_buno_id, created_date, created_tantou_id) VALUES (1763, 1856, GETDATE(), 999);</v>
      </c>
    </row>
    <row r="6666" spans="26:29">
      <c r="Z6666">
        <v>56</v>
      </c>
      <c r="AA6666" t="s">
        <v>6328</v>
      </c>
      <c r="AB6666" t="s">
        <v>6236</v>
      </c>
      <c r="AC6666" s="229" t="str">
        <f t="shared" si="56"/>
        <v>INSERT INTO UPK_IKOU.upk_k40.k60_press_buno_link (buno_id, k60_buno_id, created_date, created_tantou_id) VALUES (1764, 1856, GETDATE(), 999);</v>
      </c>
    </row>
    <row r="6667" spans="26:29">
      <c r="Z6667">
        <v>57</v>
      </c>
      <c r="AA6667" t="s">
        <v>6335</v>
      </c>
      <c r="AB6667" t="s">
        <v>6237</v>
      </c>
      <c r="AC6667" s="229" t="str">
        <f t="shared" si="56"/>
        <v>INSERT INTO UPK_IKOU.upk_k40.k60_press_buno_link (buno_id, k60_buno_id, created_date, created_tantou_id) VALUES (1765, 1863, GETDATE(), 999);</v>
      </c>
    </row>
    <row r="6668" spans="26:29">
      <c r="Z6668">
        <v>58</v>
      </c>
      <c r="AA6668" t="s">
        <v>6335</v>
      </c>
      <c r="AB6668" t="s">
        <v>6238</v>
      </c>
      <c r="AC6668" s="229" t="str">
        <f t="shared" si="56"/>
        <v>INSERT INTO UPK_IKOU.upk_k40.k60_press_buno_link (buno_id, k60_buno_id, created_date, created_tantou_id) VALUES (1766, 1863, GETDATE(), 999);</v>
      </c>
    </row>
    <row r="6669" spans="26:29">
      <c r="Z6669">
        <v>59</v>
      </c>
      <c r="AA6669" t="s">
        <v>6327</v>
      </c>
      <c r="AB6669" t="s">
        <v>6239</v>
      </c>
      <c r="AC6669" s="229" t="str">
        <f t="shared" si="56"/>
        <v>INSERT INTO UPK_IKOU.upk_k40.k60_press_buno_link (buno_id, k60_buno_id, created_date, created_tantou_id) VALUES (1767, 1855, GETDATE(), 999);</v>
      </c>
    </row>
    <row r="6670" spans="26:29">
      <c r="Z6670">
        <v>60</v>
      </c>
      <c r="AA6670" t="s">
        <v>6327</v>
      </c>
      <c r="AB6670" t="s">
        <v>6240</v>
      </c>
      <c r="AC6670" s="229" t="str">
        <f t="shared" si="56"/>
        <v>INSERT INTO UPK_IKOU.upk_k40.k60_press_buno_link (buno_id, k60_buno_id, created_date, created_tantou_id) VALUES (1768, 1855, GETDATE(), 999);</v>
      </c>
    </row>
    <row r="6671" spans="26:29">
      <c r="Z6671">
        <v>61</v>
      </c>
      <c r="AA6671" t="s">
        <v>6329</v>
      </c>
      <c r="AB6671" t="s">
        <v>6241</v>
      </c>
      <c r="AC6671" s="229" t="str">
        <f t="shared" si="56"/>
        <v>INSERT INTO UPK_IKOU.upk_k40.k60_press_buno_link (buno_id, k60_buno_id, created_date, created_tantou_id) VALUES (1769, 1857, GETDATE(), 999);</v>
      </c>
    </row>
    <row r="6672" spans="26:29">
      <c r="Z6672">
        <v>62</v>
      </c>
      <c r="AA6672" t="s">
        <v>6329</v>
      </c>
      <c r="AB6672" t="s">
        <v>6242</v>
      </c>
      <c r="AC6672" s="229" t="str">
        <f t="shared" si="56"/>
        <v>INSERT INTO UPK_IKOU.upk_k40.k60_press_buno_link (buno_id, k60_buno_id, created_date, created_tantou_id) VALUES (1770, 1857, GETDATE(), 999);</v>
      </c>
    </row>
    <row r="6673" spans="26:29">
      <c r="Z6673">
        <v>63</v>
      </c>
      <c r="AA6673" t="s">
        <v>6031</v>
      </c>
      <c r="AB6673" t="s">
        <v>6243</v>
      </c>
      <c r="AC6673" s="229" t="str">
        <f t="shared" si="56"/>
        <v>INSERT INTO UPK_IKOU.upk_k40.k60_press_buno_link (buno_id, k60_buno_id, created_date, created_tantou_id) VALUES (1771, 1559, GETDATE(), 999);</v>
      </c>
    </row>
    <row r="6674" spans="26:29">
      <c r="Z6674">
        <v>64</v>
      </c>
      <c r="AA6674" t="s">
        <v>6031</v>
      </c>
      <c r="AB6674" t="s">
        <v>6244</v>
      </c>
      <c r="AC6674" s="229" t="str">
        <f t="shared" si="56"/>
        <v>INSERT INTO UPK_IKOU.upk_k40.k60_press_buno_link (buno_id, k60_buno_id, created_date, created_tantou_id) VALUES (1772, 1559, GETDATE(), 999);</v>
      </c>
    </row>
    <row r="6675" spans="26:29">
      <c r="Z6675">
        <v>65</v>
      </c>
      <c r="AA6675" t="s">
        <v>6336</v>
      </c>
      <c r="AB6675" t="s">
        <v>6245</v>
      </c>
      <c r="AC6675" s="229" t="str">
        <f t="shared" ref="AC6675:AC6738" si="57">AC$6609&amp;AB6675&amp;", "&amp;AA6675&amp;", GETDATE(), 999);"</f>
        <v>INSERT INTO UPK_IKOU.upk_k40.k60_press_buno_link (buno_id, k60_buno_id, created_date, created_tantou_id) VALUES (1773, 1864, GETDATE(), 999);</v>
      </c>
    </row>
    <row r="6676" spans="26:29">
      <c r="Z6676">
        <v>66</v>
      </c>
      <c r="AA6676" t="s">
        <v>6336</v>
      </c>
      <c r="AB6676" t="s">
        <v>6246</v>
      </c>
      <c r="AC6676" s="229" t="str">
        <f t="shared" si="57"/>
        <v>INSERT INTO UPK_IKOU.upk_k40.k60_press_buno_link (buno_id, k60_buno_id, created_date, created_tantou_id) VALUES (1774, 1864, GETDATE(), 999);</v>
      </c>
    </row>
    <row r="6677" spans="26:29">
      <c r="Z6677">
        <v>67</v>
      </c>
      <c r="AA6677" t="s">
        <v>6565</v>
      </c>
      <c r="AB6677" t="s">
        <v>6247</v>
      </c>
      <c r="AC6677" s="229" t="str">
        <f t="shared" si="57"/>
        <v>INSERT INTO UPK_IKOU.upk_k40.k60_press_buno_link (buno_id, k60_buno_id, created_date, created_tantou_id) VALUES (1775, 2132, GETDATE(), 999);</v>
      </c>
    </row>
    <row r="6678" spans="26:29">
      <c r="Z6678">
        <v>68</v>
      </c>
      <c r="AA6678" t="s">
        <v>5948</v>
      </c>
      <c r="AB6678" t="s">
        <v>6248</v>
      </c>
      <c r="AC6678" s="229" t="str">
        <f t="shared" si="57"/>
        <v>INSERT INTO UPK_IKOU.upk_k40.k60_press_buno_link (buno_id, k60_buno_id, created_date, created_tantou_id) VALUES (1776, 1475, GETDATE(), 999);</v>
      </c>
    </row>
    <row r="6679" spans="26:29">
      <c r="Z6679">
        <v>69</v>
      </c>
      <c r="AA6679" t="s">
        <v>5948</v>
      </c>
      <c r="AB6679" t="s">
        <v>6249</v>
      </c>
      <c r="AC6679" s="229" t="str">
        <f t="shared" si="57"/>
        <v>INSERT INTO UPK_IKOU.upk_k40.k60_press_buno_link (buno_id, k60_buno_id, created_date, created_tantou_id) VALUES (1777, 1475, GETDATE(), 999);</v>
      </c>
    </row>
    <row r="6680" spans="26:29">
      <c r="Z6680">
        <v>70</v>
      </c>
      <c r="AA6680" t="s">
        <v>6276</v>
      </c>
      <c r="AB6680" t="s">
        <v>6250</v>
      </c>
      <c r="AC6680" s="229" t="str">
        <f t="shared" si="57"/>
        <v>INSERT INTO UPK_IKOU.upk_k40.k60_press_buno_link (buno_id, k60_buno_id, created_date, created_tantou_id) VALUES (1778, 1804, GETDATE(), 999);</v>
      </c>
    </row>
    <row r="6681" spans="26:29">
      <c r="Z6681">
        <v>71</v>
      </c>
      <c r="AA6681" t="s">
        <v>6274</v>
      </c>
      <c r="AB6681" t="s">
        <v>6251</v>
      </c>
      <c r="AC6681" s="229" t="str">
        <f t="shared" si="57"/>
        <v>INSERT INTO UPK_IKOU.upk_k40.k60_press_buno_link (buno_id, k60_buno_id, created_date, created_tantou_id) VALUES (1779, 1802, GETDATE(), 999);</v>
      </c>
    </row>
    <row r="6682" spans="26:29">
      <c r="Z6682">
        <v>72</v>
      </c>
      <c r="AA6682" t="s">
        <v>5959</v>
      </c>
      <c r="AB6682" t="s">
        <v>6252</v>
      </c>
      <c r="AC6682" s="229" t="str">
        <f t="shared" si="57"/>
        <v>INSERT INTO UPK_IKOU.upk_k40.k60_press_buno_link (buno_id, k60_buno_id, created_date, created_tantou_id) VALUES (1780, 1486, GETDATE(), 999);</v>
      </c>
    </row>
    <row r="6683" spans="26:29">
      <c r="Z6683">
        <v>73</v>
      </c>
      <c r="AA6683" t="s">
        <v>5959</v>
      </c>
      <c r="AB6683" t="s">
        <v>6253</v>
      </c>
      <c r="AC6683" s="229" t="str">
        <f t="shared" si="57"/>
        <v>INSERT INTO UPK_IKOU.upk_k40.k60_press_buno_link (buno_id, k60_buno_id, created_date, created_tantou_id) VALUES (1781, 1486, GETDATE(), 999);</v>
      </c>
    </row>
    <row r="6684" spans="26:29">
      <c r="Z6684">
        <v>74</v>
      </c>
      <c r="AA6684" t="s">
        <v>6284</v>
      </c>
      <c r="AB6684" t="s">
        <v>6254</v>
      </c>
      <c r="AC6684" s="229" t="str">
        <f t="shared" si="57"/>
        <v>INSERT INTO UPK_IKOU.upk_k40.k60_press_buno_link (buno_id, k60_buno_id, created_date, created_tantou_id) VALUES (1782, 1812, GETDATE(), 999);</v>
      </c>
    </row>
    <row r="6685" spans="26:29">
      <c r="Z6685">
        <v>75</v>
      </c>
      <c r="AA6685" t="s">
        <v>6284</v>
      </c>
      <c r="AB6685" t="s">
        <v>6255</v>
      </c>
      <c r="AC6685" s="229" t="str">
        <f t="shared" si="57"/>
        <v>INSERT INTO UPK_IKOU.upk_k40.k60_press_buno_link (buno_id, k60_buno_id, created_date, created_tantou_id) VALUES (1783, 1812, GETDATE(), 999);</v>
      </c>
    </row>
    <row r="6686" spans="26:29">
      <c r="Z6686">
        <v>76</v>
      </c>
      <c r="AA6686" t="s">
        <v>6452</v>
      </c>
      <c r="AB6686" t="s">
        <v>6256</v>
      </c>
      <c r="AC6686" s="229" t="str">
        <f t="shared" si="57"/>
        <v>INSERT INTO UPK_IKOU.upk_k40.k60_press_buno_link (buno_id, k60_buno_id, created_date, created_tantou_id) VALUES (1784, 1980, GETDATE(), 999);</v>
      </c>
    </row>
    <row r="6687" spans="26:29">
      <c r="Z6687">
        <v>77</v>
      </c>
      <c r="AA6687" t="s">
        <v>6450</v>
      </c>
      <c r="AB6687" t="s">
        <v>6257</v>
      </c>
      <c r="AC6687" s="229" t="str">
        <f t="shared" si="57"/>
        <v>INSERT INTO UPK_IKOU.upk_k40.k60_press_buno_link (buno_id, k60_buno_id, created_date, created_tantou_id) VALUES (1785, 1978, GETDATE(), 999);</v>
      </c>
    </row>
    <row r="6688" spans="26:29">
      <c r="Z6688">
        <v>78</v>
      </c>
      <c r="AA6688" t="s">
        <v>5969</v>
      </c>
      <c r="AB6688" t="s">
        <v>6258</v>
      </c>
      <c r="AC6688" s="229" t="str">
        <f t="shared" si="57"/>
        <v>INSERT INTO UPK_IKOU.upk_k40.k60_press_buno_link (buno_id, k60_buno_id, created_date, created_tantou_id) VALUES (1786, 1496, GETDATE(), 999);</v>
      </c>
    </row>
    <row r="6689" spans="26:29">
      <c r="Z6689">
        <v>79</v>
      </c>
      <c r="AA6689" t="s">
        <v>5969</v>
      </c>
      <c r="AB6689" t="s">
        <v>6259</v>
      </c>
      <c r="AC6689" s="229" t="str">
        <f t="shared" si="57"/>
        <v>INSERT INTO UPK_IKOU.upk_k40.k60_press_buno_link (buno_id, k60_buno_id, created_date, created_tantou_id) VALUES (1787, 1496, GETDATE(), 999);</v>
      </c>
    </row>
    <row r="6690" spans="26:29">
      <c r="Z6690">
        <v>80</v>
      </c>
      <c r="AA6690" t="s">
        <v>6270</v>
      </c>
      <c r="AB6690" t="s">
        <v>6260</v>
      </c>
      <c r="AC6690" s="229" t="str">
        <f t="shared" si="57"/>
        <v>INSERT INTO UPK_IKOU.upk_k40.k60_press_buno_link (buno_id, k60_buno_id, created_date, created_tantou_id) VALUES (1788, 1798, GETDATE(), 999);</v>
      </c>
    </row>
    <row r="6691" spans="26:29">
      <c r="Z6691">
        <v>81</v>
      </c>
      <c r="AA6691" t="s">
        <v>6270</v>
      </c>
      <c r="AB6691" t="s">
        <v>6261</v>
      </c>
      <c r="AC6691" s="229" t="str">
        <f t="shared" si="57"/>
        <v>INSERT INTO UPK_IKOU.upk_k40.k60_press_buno_link (buno_id, k60_buno_id, created_date, created_tantou_id) VALUES (1789, 1798, GETDATE(), 999);</v>
      </c>
    </row>
    <row r="6692" spans="26:29">
      <c r="Z6692">
        <v>82</v>
      </c>
      <c r="AA6692" t="s">
        <v>6919</v>
      </c>
      <c r="AB6692" t="s">
        <v>6262</v>
      </c>
      <c r="AC6692" s="229" t="str">
        <f t="shared" si="57"/>
        <v>INSERT INTO UPK_IKOU.upk_k40.k60_press_buno_link (buno_id, k60_buno_id, created_date, created_tantou_id) VALUES (1790, 2486, GETDATE(), 999);</v>
      </c>
    </row>
    <row r="6693" spans="26:29">
      <c r="Z6693">
        <v>83</v>
      </c>
      <c r="AA6693" t="s">
        <v>6919</v>
      </c>
      <c r="AB6693" t="s">
        <v>6263</v>
      </c>
      <c r="AC6693" s="229" t="str">
        <f t="shared" si="57"/>
        <v>INSERT INTO UPK_IKOU.upk_k40.k60_press_buno_link (buno_id, k60_buno_id, created_date, created_tantou_id) VALUES (1791, 2486, GETDATE(), 999);</v>
      </c>
    </row>
    <row r="6694" spans="26:29">
      <c r="Z6694">
        <v>84</v>
      </c>
      <c r="AA6694" t="s">
        <v>6272</v>
      </c>
      <c r="AB6694" t="s">
        <v>6264</v>
      </c>
      <c r="AC6694" s="229" t="str">
        <f t="shared" si="57"/>
        <v>INSERT INTO UPK_IKOU.upk_k40.k60_press_buno_link (buno_id, k60_buno_id, created_date, created_tantou_id) VALUES (1792, 1800, GETDATE(), 999);</v>
      </c>
    </row>
    <row r="6695" spans="26:29">
      <c r="Z6695">
        <v>85</v>
      </c>
      <c r="AA6695" t="s">
        <v>6272</v>
      </c>
      <c r="AB6695" t="s">
        <v>6265</v>
      </c>
      <c r="AC6695" s="229" t="str">
        <f t="shared" si="57"/>
        <v>INSERT INTO UPK_IKOU.upk_k40.k60_press_buno_link (buno_id, k60_buno_id, created_date, created_tantou_id) VALUES (1793, 1800, GETDATE(), 999);</v>
      </c>
    </row>
    <row r="6696" spans="26:29">
      <c r="Z6696">
        <v>86</v>
      </c>
      <c r="AA6696" t="s">
        <v>6281</v>
      </c>
      <c r="AB6696" t="s">
        <v>6266</v>
      </c>
      <c r="AC6696" s="229" t="str">
        <f t="shared" si="57"/>
        <v>INSERT INTO UPK_IKOU.upk_k40.k60_press_buno_link (buno_id, k60_buno_id, created_date, created_tantou_id) VALUES (1794, 1809, GETDATE(), 999);</v>
      </c>
    </row>
    <row r="6697" spans="26:29">
      <c r="Z6697">
        <v>87</v>
      </c>
      <c r="AA6697" t="s">
        <v>6281</v>
      </c>
      <c r="AB6697" t="s">
        <v>6267</v>
      </c>
      <c r="AC6697" s="229" t="str">
        <f t="shared" si="57"/>
        <v>INSERT INTO UPK_IKOU.upk_k40.k60_press_buno_link (buno_id, k60_buno_id, created_date, created_tantou_id) VALUES (1795, 1809, GETDATE(), 999);</v>
      </c>
    </row>
    <row r="6698" spans="26:29">
      <c r="Z6698">
        <v>88</v>
      </c>
      <c r="AA6698" t="s">
        <v>6817</v>
      </c>
      <c r="AB6698" t="s">
        <v>6268</v>
      </c>
      <c r="AC6698" s="229" t="str">
        <f t="shared" si="57"/>
        <v>INSERT INTO UPK_IKOU.upk_k40.k60_press_buno_link (buno_id, k60_buno_id, created_date, created_tantou_id) VALUES (1796, 2384, GETDATE(), 999);</v>
      </c>
    </row>
    <row r="6699" spans="26:29">
      <c r="Z6699">
        <v>89</v>
      </c>
      <c r="AA6699" t="s">
        <v>6815</v>
      </c>
      <c r="AB6699" t="s">
        <v>6269</v>
      </c>
      <c r="AC6699" s="229" t="str">
        <f t="shared" si="57"/>
        <v>INSERT INTO UPK_IKOU.upk_k40.k60_press_buno_link (buno_id, k60_buno_id, created_date, created_tantou_id) VALUES (1797, 2382, GETDATE(), 999);</v>
      </c>
    </row>
    <row r="6700" spans="26:29">
      <c r="Z6700">
        <v>90</v>
      </c>
      <c r="AA6700" t="s">
        <v>6934</v>
      </c>
      <c r="AB6700" t="s">
        <v>6270</v>
      </c>
      <c r="AC6700" s="229" t="str">
        <f t="shared" si="57"/>
        <v>INSERT INTO UPK_IKOU.upk_k40.k60_press_buno_link (buno_id, k60_buno_id, created_date, created_tantou_id) VALUES (1798, 2501, GETDATE(), 999);</v>
      </c>
    </row>
    <row r="6701" spans="26:29">
      <c r="Z6701">
        <v>91</v>
      </c>
      <c r="AA6701" t="s">
        <v>5957</v>
      </c>
      <c r="AB6701" t="s">
        <v>6271</v>
      </c>
      <c r="AC6701" s="229" t="str">
        <f t="shared" si="57"/>
        <v>INSERT INTO UPK_IKOU.upk_k40.k60_press_buno_link (buno_id, k60_buno_id, created_date, created_tantou_id) VALUES (1799, 1484, GETDATE(), 999);</v>
      </c>
    </row>
    <row r="6702" spans="26:29">
      <c r="Z6702">
        <v>92</v>
      </c>
      <c r="AA6702" t="s">
        <v>5957</v>
      </c>
      <c r="AB6702" t="s">
        <v>6272</v>
      </c>
      <c r="AC6702" s="229" t="str">
        <f t="shared" si="57"/>
        <v>INSERT INTO UPK_IKOU.upk_k40.k60_press_buno_link (buno_id, k60_buno_id, created_date, created_tantou_id) VALUES (1800, 1484, GETDATE(), 999);</v>
      </c>
    </row>
    <row r="6703" spans="26:29">
      <c r="Z6703">
        <v>93</v>
      </c>
      <c r="AA6703" t="s">
        <v>5965</v>
      </c>
      <c r="AB6703" t="s">
        <v>6273</v>
      </c>
      <c r="AC6703" s="229" t="str">
        <f t="shared" si="57"/>
        <v>INSERT INTO UPK_IKOU.upk_k40.k60_press_buno_link (buno_id, k60_buno_id, created_date, created_tantou_id) VALUES (1801, 1492, GETDATE(), 999);</v>
      </c>
    </row>
    <row r="6704" spans="26:29">
      <c r="Z6704">
        <v>94</v>
      </c>
      <c r="AA6704" t="s">
        <v>6923</v>
      </c>
      <c r="AB6704" t="s">
        <v>6274</v>
      </c>
      <c r="AC6704" s="229" t="str">
        <f t="shared" si="57"/>
        <v>INSERT INTO UPK_IKOU.upk_k40.k60_press_buno_link (buno_id, k60_buno_id, created_date, created_tantou_id) VALUES (1802, 2490, GETDATE(), 999);</v>
      </c>
    </row>
    <row r="6705" spans="26:29">
      <c r="Z6705">
        <v>95</v>
      </c>
      <c r="AA6705" t="s">
        <v>5954</v>
      </c>
      <c r="AB6705" t="s">
        <v>6275</v>
      </c>
      <c r="AC6705" s="229" t="str">
        <f t="shared" si="57"/>
        <v>INSERT INTO UPK_IKOU.upk_k40.k60_press_buno_link (buno_id, k60_buno_id, created_date, created_tantou_id) VALUES (1803, 1481, GETDATE(), 999);</v>
      </c>
    </row>
    <row r="6706" spans="26:29">
      <c r="Z6706">
        <v>96</v>
      </c>
      <c r="AA6706" t="s">
        <v>6813</v>
      </c>
      <c r="AB6706" t="s">
        <v>6276</v>
      </c>
      <c r="AC6706" s="229" t="str">
        <f t="shared" si="57"/>
        <v>INSERT INTO UPK_IKOU.upk_k40.k60_press_buno_link (buno_id, k60_buno_id, created_date, created_tantou_id) VALUES (1804, 2380, GETDATE(), 999);</v>
      </c>
    </row>
    <row r="6707" spans="26:29">
      <c r="Z6707">
        <v>97</v>
      </c>
      <c r="AA6707" t="s">
        <v>6813</v>
      </c>
      <c r="AB6707" t="s">
        <v>6277</v>
      </c>
      <c r="AC6707" s="229" t="str">
        <f t="shared" si="57"/>
        <v>INSERT INTO UPK_IKOU.upk_k40.k60_press_buno_link (buno_id, k60_buno_id, created_date, created_tantou_id) VALUES (1805, 2380, GETDATE(), 999);</v>
      </c>
    </row>
    <row r="6708" spans="26:29">
      <c r="Z6708">
        <v>98</v>
      </c>
      <c r="AA6708" t="s">
        <v>6468</v>
      </c>
      <c r="AB6708" t="s">
        <v>6278</v>
      </c>
      <c r="AC6708" s="229" t="str">
        <f t="shared" si="57"/>
        <v>INSERT INTO UPK_IKOU.upk_k40.k60_press_buno_link (buno_id, k60_buno_id, created_date, created_tantou_id) VALUES (1806, 1996, GETDATE(), 999);</v>
      </c>
    </row>
    <row r="6709" spans="26:29">
      <c r="Z6709">
        <v>99</v>
      </c>
      <c r="AA6709" t="s">
        <v>6468</v>
      </c>
      <c r="AB6709" t="s">
        <v>6279</v>
      </c>
      <c r="AC6709" s="229" t="str">
        <f t="shared" si="57"/>
        <v>INSERT INTO UPK_IKOU.upk_k40.k60_press_buno_link (buno_id, k60_buno_id, created_date, created_tantou_id) VALUES (1807, 1996, GETDATE(), 999);</v>
      </c>
    </row>
    <row r="6710" spans="26:29">
      <c r="Z6710">
        <v>100</v>
      </c>
      <c r="AA6710" t="s">
        <v>5961</v>
      </c>
      <c r="AB6710" t="s">
        <v>6280</v>
      </c>
      <c r="AC6710" s="229" t="str">
        <f t="shared" si="57"/>
        <v>INSERT INTO UPK_IKOU.upk_k40.k60_press_buno_link (buno_id, k60_buno_id, created_date, created_tantou_id) VALUES (1808, 1488, GETDATE(), 999);</v>
      </c>
    </row>
    <row r="6711" spans="26:29">
      <c r="Z6711">
        <v>101</v>
      </c>
      <c r="AA6711" t="s">
        <v>5961</v>
      </c>
      <c r="AB6711" t="s">
        <v>6281</v>
      </c>
      <c r="AC6711" s="229" t="str">
        <f t="shared" si="57"/>
        <v>INSERT INTO UPK_IKOU.upk_k40.k60_press_buno_link (buno_id, k60_buno_id, created_date, created_tantou_id) VALUES (1809, 1488, GETDATE(), 999);</v>
      </c>
    </row>
    <row r="6712" spans="26:29">
      <c r="Z6712">
        <v>102</v>
      </c>
      <c r="AA6712" t="s">
        <v>6926</v>
      </c>
      <c r="AB6712" t="s">
        <v>6282</v>
      </c>
      <c r="AC6712" s="229" t="str">
        <f t="shared" si="57"/>
        <v>INSERT INTO UPK_IKOU.upk_k40.k60_press_buno_link (buno_id, k60_buno_id, created_date, created_tantou_id) VALUES (1810, 2493, GETDATE(), 999);</v>
      </c>
    </row>
    <row r="6713" spans="26:29">
      <c r="Z6713">
        <v>103</v>
      </c>
      <c r="AA6713" t="s">
        <v>6926</v>
      </c>
      <c r="AB6713" t="s">
        <v>6283</v>
      </c>
      <c r="AC6713" s="229" t="str">
        <f t="shared" si="57"/>
        <v>INSERT INTO UPK_IKOU.upk_k40.k60_press_buno_link (buno_id, k60_buno_id, created_date, created_tantou_id) VALUES (1811, 2493, GETDATE(), 999);</v>
      </c>
    </row>
    <row r="6714" spans="26:29">
      <c r="Z6714">
        <v>104</v>
      </c>
      <c r="AA6714" t="s">
        <v>6928</v>
      </c>
      <c r="AB6714" t="s">
        <v>6284</v>
      </c>
      <c r="AC6714" s="229" t="str">
        <f t="shared" si="57"/>
        <v>INSERT INTO UPK_IKOU.upk_k40.k60_press_buno_link (buno_id, k60_buno_id, created_date, created_tantou_id) VALUES (1812, 2495, GETDATE(), 999);</v>
      </c>
    </row>
    <row r="6715" spans="26:29">
      <c r="Z6715">
        <v>105</v>
      </c>
      <c r="AA6715" t="s">
        <v>6928</v>
      </c>
      <c r="AB6715" t="s">
        <v>6285</v>
      </c>
      <c r="AC6715" s="229" t="str">
        <f t="shared" si="57"/>
        <v>INSERT INTO UPK_IKOU.upk_k40.k60_press_buno_link (buno_id, k60_buno_id, created_date, created_tantou_id) VALUES (1813, 2495, GETDATE(), 999);</v>
      </c>
    </row>
    <row r="6716" spans="26:29">
      <c r="Z6716">
        <v>106</v>
      </c>
      <c r="AA6716" t="s">
        <v>5963</v>
      </c>
      <c r="AB6716" t="s">
        <v>6286</v>
      </c>
      <c r="AC6716" s="229" t="str">
        <f t="shared" si="57"/>
        <v>INSERT INTO UPK_IKOU.upk_k40.k60_press_buno_link (buno_id, k60_buno_id, created_date, created_tantou_id) VALUES (1814, 1490, GETDATE(), 999);</v>
      </c>
    </row>
    <row r="6717" spans="26:29">
      <c r="Z6717">
        <v>107</v>
      </c>
      <c r="AA6717" t="s">
        <v>5963</v>
      </c>
      <c r="AB6717" t="s">
        <v>6287</v>
      </c>
      <c r="AC6717" s="229" t="str">
        <f t="shared" si="57"/>
        <v>INSERT INTO UPK_IKOU.upk_k40.k60_press_buno_link (buno_id, k60_buno_id, created_date, created_tantou_id) VALUES (1815, 1490, GETDATE(), 999);</v>
      </c>
    </row>
    <row r="6718" spans="26:29">
      <c r="Z6718">
        <v>108</v>
      </c>
      <c r="AA6718" t="s">
        <v>6466</v>
      </c>
      <c r="AB6718" t="s">
        <v>6288</v>
      </c>
      <c r="AC6718" s="229" t="str">
        <f t="shared" si="57"/>
        <v>INSERT INTO UPK_IKOU.upk_k40.k60_press_buno_link (buno_id, k60_buno_id, created_date, created_tantou_id) VALUES (1816, 1994, GETDATE(), 999);</v>
      </c>
    </row>
    <row r="6719" spans="26:29">
      <c r="Z6719">
        <v>109</v>
      </c>
      <c r="AA6719" t="s">
        <v>6464</v>
      </c>
      <c r="AB6719" t="s">
        <v>6289</v>
      </c>
      <c r="AC6719" s="229" t="str">
        <f t="shared" si="57"/>
        <v>INSERT INTO UPK_IKOU.upk_k40.k60_press_buno_link (buno_id, k60_buno_id, created_date, created_tantou_id) VALUES (1817, 1992, GETDATE(), 999);</v>
      </c>
    </row>
    <row r="6720" spans="26:29">
      <c r="Z6720">
        <v>110</v>
      </c>
      <c r="AA6720" t="s">
        <v>6808</v>
      </c>
      <c r="AB6720" t="s">
        <v>6290</v>
      </c>
      <c r="AC6720" s="229" t="str">
        <f t="shared" si="57"/>
        <v>INSERT INTO UPK_IKOU.upk_k40.k60_press_buno_link (buno_id, k60_buno_id, created_date, created_tantou_id) VALUES (1818, 2375, GETDATE(), 999);</v>
      </c>
    </row>
    <row r="6721" spans="26:29">
      <c r="Z6721">
        <v>111</v>
      </c>
      <c r="AA6721" t="s">
        <v>6808</v>
      </c>
      <c r="AB6721" t="s">
        <v>6291</v>
      </c>
      <c r="AC6721" s="229" t="str">
        <f t="shared" si="57"/>
        <v>INSERT INTO UPK_IKOU.upk_k40.k60_press_buno_link (buno_id, k60_buno_id, created_date, created_tantou_id) VALUES (1819, 2375, GETDATE(), 999);</v>
      </c>
    </row>
    <row r="6722" spans="26:29">
      <c r="Z6722">
        <v>112</v>
      </c>
      <c r="AA6722" t="s">
        <v>5967</v>
      </c>
      <c r="AB6722" t="s">
        <v>6292</v>
      </c>
      <c r="AC6722" s="229" t="str">
        <f t="shared" si="57"/>
        <v>INSERT INTO UPK_IKOU.upk_k40.k60_press_buno_link (buno_id, k60_buno_id, created_date, created_tantou_id) VALUES (1820, 1494, GETDATE(), 999);</v>
      </c>
    </row>
    <row r="6723" spans="26:29">
      <c r="Z6723">
        <v>113</v>
      </c>
      <c r="AA6723" t="s">
        <v>6932</v>
      </c>
      <c r="AB6723" t="s">
        <v>6293</v>
      </c>
      <c r="AC6723" s="229" t="str">
        <f t="shared" si="57"/>
        <v>INSERT INTO UPK_IKOU.upk_k40.k60_press_buno_link (buno_id, k60_buno_id, created_date, created_tantou_id) VALUES (1821, 2499, GETDATE(), 999);</v>
      </c>
    </row>
    <row r="6724" spans="26:29">
      <c r="Z6724">
        <v>114</v>
      </c>
      <c r="AA6724" t="s">
        <v>5972</v>
      </c>
      <c r="AB6724" t="s">
        <v>6294</v>
      </c>
      <c r="AC6724" s="229" t="str">
        <f t="shared" si="57"/>
        <v>INSERT INTO UPK_IKOU.upk_k40.k60_press_buno_link (buno_id, k60_buno_id, created_date, created_tantou_id) VALUES (1822, 1499, GETDATE(), 999);</v>
      </c>
    </row>
    <row r="6725" spans="26:29">
      <c r="Z6725">
        <v>115</v>
      </c>
      <c r="AA6725" t="s">
        <v>6933</v>
      </c>
      <c r="AB6725" t="s">
        <v>6295</v>
      </c>
      <c r="AC6725" s="229" t="str">
        <f t="shared" si="57"/>
        <v>INSERT INTO UPK_IKOU.upk_k40.k60_press_buno_link (buno_id, k60_buno_id, created_date, created_tantou_id) VALUES (1823, 2500, GETDATE(), 999);</v>
      </c>
    </row>
    <row r="6726" spans="26:29">
      <c r="Z6726">
        <v>116</v>
      </c>
      <c r="AA6726" t="s">
        <v>209</v>
      </c>
      <c r="AB6726" t="s">
        <v>6296</v>
      </c>
      <c r="AC6726" s="229" t="str">
        <f t="shared" si="57"/>
        <v>INSERT INTO UPK_IKOU.upk_k40.k60_press_buno_link (buno_id, k60_buno_id, created_date, created_tantou_id) VALUES (1824, 1500, GETDATE(), 999);</v>
      </c>
    </row>
    <row r="6727" spans="26:29">
      <c r="Z6727">
        <v>117</v>
      </c>
      <c r="AA6727" t="s">
        <v>6818</v>
      </c>
      <c r="AB6727" t="s">
        <v>6297</v>
      </c>
      <c r="AC6727" s="229" t="str">
        <f t="shared" si="57"/>
        <v>INSERT INTO UPK_IKOU.upk_k40.k60_press_buno_link (buno_id, k60_buno_id, created_date, created_tantou_id) VALUES (1825, 2385, GETDATE(), 999);</v>
      </c>
    </row>
    <row r="6728" spans="26:29">
      <c r="Z6728">
        <v>118</v>
      </c>
      <c r="AA6728" t="s">
        <v>6938</v>
      </c>
      <c r="AB6728" t="s">
        <v>6298</v>
      </c>
      <c r="AC6728" s="229" t="str">
        <f t="shared" si="57"/>
        <v>INSERT INTO UPK_IKOU.upk_k40.k60_press_buno_link (buno_id, k60_buno_id, created_date, created_tantou_id) VALUES (1826, 2505, GETDATE(), 999);</v>
      </c>
    </row>
    <row r="6729" spans="26:29">
      <c r="Z6729">
        <v>119</v>
      </c>
      <c r="AA6729" t="s">
        <v>6939</v>
      </c>
      <c r="AB6729" t="s">
        <v>6299</v>
      </c>
      <c r="AC6729" s="229" t="str">
        <f t="shared" si="57"/>
        <v>INSERT INTO UPK_IKOU.upk_k40.k60_press_buno_link (buno_id, k60_buno_id, created_date, created_tantou_id) VALUES (1827, 2506, GETDATE(), 999);</v>
      </c>
    </row>
    <row r="6730" spans="26:29">
      <c r="Z6730">
        <v>120</v>
      </c>
      <c r="AA6730" t="s">
        <v>6364</v>
      </c>
      <c r="AB6730" t="s">
        <v>6300</v>
      </c>
      <c r="AC6730" s="229" t="str">
        <f t="shared" si="57"/>
        <v>INSERT INTO UPK_IKOU.upk_k40.k60_press_buno_link (buno_id, k60_buno_id, created_date, created_tantou_id) VALUES (1828, 1892, GETDATE(), 999);</v>
      </c>
    </row>
    <row r="6731" spans="26:29">
      <c r="Z6731">
        <v>121</v>
      </c>
      <c r="AA6731" t="s">
        <v>6364</v>
      </c>
      <c r="AB6731" t="s">
        <v>6301</v>
      </c>
      <c r="AC6731" s="229" t="str">
        <f t="shared" si="57"/>
        <v>INSERT INTO UPK_IKOU.upk_k40.k60_press_buno_link (buno_id, k60_buno_id, created_date, created_tantou_id) VALUES (1829, 1892, GETDATE(), 999);</v>
      </c>
    </row>
    <row r="6732" spans="26:29">
      <c r="Z6732">
        <v>122</v>
      </c>
      <c r="AA6732" t="s">
        <v>5973</v>
      </c>
      <c r="AB6732" t="s">
        <v>6302</v>
      </c>
      <c r="AC6732" s="229" t="str">
        <f t="shared" si="57"/>
        <v>INSERT INTO UPK_IKOU.upk_k40.k60_press_buno_link (buno_id, k60_buno_id, created_date, created_tantou_id) VALUES (1830, 1501, GETDATE(), 999);</v>
      </c>
    </row>
    <row r="6733" spans="26:29">
      <c r="Z6733">
        <v>123</v>
      </c>
      <c r="AA6733" t="s">
        <v>6458</v>
      </c>
      <c r="AB6733" t="s">
        <v>6303</v>
      </c>
      <c r="AC6733" s="229" t="str">
        <f t="shared" si="57"/>
        <v>INSERT INTO UPK_IKOU.upk_k40.k60_press_buno_link (buno_id, k60_buno_id, created_date, created_tantou_id) VALUES (1831, 1986, GETDATE(), 999);</v>
      </c>
    </row>
    <row r="6734" spans="26:29">
      <c r="Z6734">
        <v>124</v>
      </c>
      <c r="AA6734" t="s">
        <v>6456</v>
      </c>
      <c r="AB6734" t="s">
        <v>6304</v>
      </c>
      <c r="AC6734" s="229" t="str">
        <f t="shared" si="57"/>
        <v>INSERT INTO UPK_IKOU.upk_k40.k60_press_buno_link (buno_id, k60_buno_id, created_date, created_tantou_id) VALUES (1832, 1984, GETDATE(), 999);</v>
      </c>
    </row>
    <row r="6735" spans="26:29">
      <c r="Z6735">
        <v>125</v>
      </c>
      <c r="AA6735" t="s">
        <v>6454</v>
      </c>
      <c r="AB6735" t="s">
        <v>6305</v>
      </c>
      <c r="AC6735" s="229" t="str">
        <f t="shared" si="57"/>
        <v>INSERT INTO UPK_IKOU.upk_k40.k60_press_buno_link (buno_id, k60_buno_id, created_date, created_tantou_id) VALUES (1833, 1982, GETDATE(), 999);</v>
      </c>
    </row>
    <row r="6736" spans="26:29">
      <c r="Z6736">
        <v>126</v>
      </c>
      <c r="AA6736" t="s">
        <v>6454</v>
      </c>
      <c r="AB6736" t="s">
        <v>6306</v>
      </c>
      <c r="AC6736" s="229" t="str">
        <f t="shared" si="57"/>
        <v>INSERT INTO UPK_IKOU.upk_k40.k60_press_buno_link (buno_id, k60_buno_id, created_date, created_tantou_id) VALUES (1834, 1982, GETDATE(), 999);</v>
      </c>
    </row>
    <row r="6737" spans="26:29">
      <c r="Z6737">
        <v>127</v>
      </c>
      <c r="AA6737" t="s">
        <v>6921</v>
      </c>
      <c r="AB6737" t="s">
        <v>6307</v>
      </c>
      <c r="AC6737" s="229" t="str">
        <f t="shared" si="57"/>
        <v>INSERT INTO UPK_IKOU.upk_k40.k60_press_buno_link (buno_id, k60_buno_id, created_date, created_tantou_id) VALUES (1835, 2488, GETDATE(), 999);</v>
      </c>
    </row>
    <row r="6738" spans="26:29">
      <c r="Z6738">
        <v>128</v>
      </c>
      <c r="AA6738" t="s">
        <v>6921</v>
      </c>
      <c r="AB6738" t="s">
        <v>6308</v>
      </c>
      <c r="AC6738" s="229" t="str">
        <f t="shared" si="57"/>
        <v>INSERT INTO UPK_IKOU.upk_k40.k60_press_buno_link (buno_id, k60_buno_id, created_date, created_tantou_id) VALUES (1836, 2488, GETDATE(), 999);</v>
      </c>
    </row>
    <row r="6739" spans="26:29">
      <c r="Z6739">
        <v>129</v>
      </c>
      <c r="AA6739" t="s">
        <v>6460</v>
      </c>
      <c r="AB6739" t="s">
        <v>6309</v>
      </c>
      <c r="AC6739" s="229" t="str">
        <f t="shared" ref="AC6739:AC6802" si="58">AC$6609&amp;AB6739&amp;", "&amp;AA6739&amp;", GETDATE(), 999);"</f>
        <v>INSERT INTO UPK_IKOU.upk_k40.k60_press_buno_link (buno_id, k60_buno_id, created_date, created_tantou_id) VALUES (1837, 1988, GETDATE(), 999);</v>
      </c>
    </row>
    <row r="6740" spans="26:29">
      <c r="Z6740">
        <v>130</v>
      </c>
      <c r="AA6740" t="s">
        <v>6460</v>
      </c>
      <c r="AB6740" t="s">
        <v>6310</v>
      </c>
      <c r="AC6740" s="229" t="str">
        <f t="shared" si="58"/>
        <v>INSERT INTO UPK_IKOU.upk_k40.k60_press_buno_link (buno_id, k60_buno_id, created_date, created_tantou_id) VALUES (1838, 1988, GETDATE(), 999);</v>
      </c>
    </row>
    <row r="6741" spans="26:29">
      <c r="Z6741">
        <v>131</v>
      </c>
      <c r="AA6741" t="s">
        <v>6462</v>
      </c>
      <c r="AB6741" t="s">
        <v>6311</v>
      </c>
      <c r="AC6741" s="229" t="str">
        <f t="shared" si="58"/>
        <v>INSERT INTO UPK_IKOU.upk_k40.k60_press_buno_link (buno_id, k60_buno_id, created_date, created_tantou_id) VALUES (1839, 1990, GETDATE(), 999);</v>
      </c>
    </row>
    <row r="6742" spans="26:29">
      <c r="Z6742">
        <v>132</v>
      </c>
      <c r="AA6742" t="s">
        <v>6462</v>
      </c>
      <c r="AB6742" t="s">
        <v>6312</v>
      </c>
      <c r="AC6742" s="229" t="str">
        <f t="shared" si="58"/>
        <v>INSERT INTO UPK_IKOU.upk_k40.k60_press_buno_link (buno_id, k60_buno_id, created_date, created_tantou_id) VALUES (1840, 1990, GETDATE(), 999);</v>
      </c>
    </row>
    <row r="6743" spans="26:29">
      <c r="Z6743">
        <v>133</v>
      </c>
      <c r="AA6743" t="s">
        <v>5974</v>
      </c>
      <c r="AB6743" t="s">
        <v>6313</v>
      </c>
      <c r="AC6743" s="229" t="str">
        <f t="shared" si="58"/>
        <v>INSERT INTO UPK_IKOU.upk_k40.k60_press_buno_link (buno_id, k60_buno_id, created_date, created_tantou_id) VALUES (1841, 1502, GETDATE(), 999);</v>
      </c>
    </row>
    <row r="6744" spans="26:29">
      <c r="Z6744">
        <v>134</v>
      </c>
      <c r="AA6744" t="s">
        <v>5975</v>
      </c>
      <c r="AB6744" t="s">
        <v>6314</v>
      </c>
      <c r="AC6744" s="229" t="str">
        <f t="shared" si="58"/>
        <v>INSERT INTO UPK_IKOU.upk_k40.k60_press_buno_link (buno_id, k60_buno_id, created_date, created_tantou_id) VALUES (1842, 1503, GETDATE(), 999);</v>
      </c>
    </row>
    <row r="6745" spans="26:29">
      <c r="Z6745">
        <v>135</v>
      </c>
      <c r="AA6745" t="s">
        <v>5976</v>
      </c>
      <c r="AB6745" t="s">
        <v>6315</v>
      </c>
      <c r="AC6745" s="229" t="str">
        <f t="shared" si="58"/>
        <v>INSERT INTO UPK_IKOU.upk_k40.k60_press_buno_link (buno_id, k60_buno_id, created_date, created_tantou_id) VALUES (1843, 1504, GETDATE(), 999);</v>
      </c>
    </row>
    <row r="6746" spans="26:29">
      <c r="Z6746">
        <v>136</v>
      </c>
      <c r="AA6746" t="s">
        <v>6937</v>
      </c>
      <c r="AB6746" t="s">
        <v>6316</v>
      </c>
      <c r="AC6746" s="229" t="str">
        <f t="shared" si="58"/>
        <v>INSERT INTO UPK_IKOU.upk_k40.k60_press_buno_link (buno_id, k60_buno_id, created_date, created_tantou_id) VALUES (1844, 2504, GETDATE(), 999);</v>
      </c>
    </row>
    <row r="6747" spans="26:29">
      <c r="Z6747">
        <v>137</v>
      </c>
      <c r="AA6747" t="s">
        <v>6027</v>
      </c>
      <c r="AB6747" t="s">
        <v>6317</v>
      </c>
      <c r="AC6747" s="229" t="str">
        <f t="shared" si="58"/>
        <v>INSERT INTO UPK_IKOU.upk_k40.k60_press_buno_link (buno_id, k60_buno_id, created_date, created_tantou_id) VALUES (1845, 1555, GETDATE(), 999);</v>
      </c>
    </row>
    <row r="6748" spans="26:29">
      <c r="Z6748">
        <v>138</v>
      </c>
      <c r="AA6748" t="s">
        <v>6180</v>
      </c>
      <c r="AB6748" t="s">
        <v>6318</v>
      </c>
      <c r="AC6748" s="229" t="str">
        <f t="shared" si="58"/>
        <v>INSERT INTO UPK_IKOU.upk_k40.k60_press_buno_link (buno_id, k60_buno_id, created_date, created_tantou_id) VALUES (1846, 1708, GETDATE(), 999);</v>
      </c>
    </row>
    <row r="6749" spans="26:29">
      <c r="Z6749">
        <v>139</v>
      </c>
      <c r="AA6749" t="s">
        <v>6180</v>
      </c>
      <c r="AB6749" t="s">
        <v>6319</v>
      </c>
      <c r="AC6749" s="229" t="str">
        <f t="shared" si="58"/>
        <v>INSERT INTO UPK_IKOU.upk_k40.k60_press_buno_link (buno_id, k60_buno_id, created_date, created_tantou_id) VALUES (1847, 1708, GETDATE(), 999);</v>
      </c>
    </row>
    <row r="6750" spans="26:29">
      <c r="Z6750">
        <v>140</v>
      </c>
      <c r="AA6750" t="s">
        <v>6736</v>
      </c>
      <c r="AB6750" t="s">
        <v>6320</v>
      </c>
      <c r="AC6750" s="229" t="str">
        <f t="shared" si="58"/>
        <v>INSERT INTO UPK_IKOU.upk_k40.k60_press_buno_link (buno_id, k60_buno_id, created_date, created_tantou_id) VALUES (1848, 2303, GETDATE(), 999);</v>
      </c>
    </row>
    <row r="6751" spans="26:29">
      <c r="Z6751">
        <v>141</v>
      </c>
      <c r="AA6751" t="s">
        <v>6736</v>
      </c>
      <c r="AB6751" t="s">
        <v>6321</v>
      </c>
      <c r="AC6751" s="229" t="str">
        <f t="shared" si="58"/>
        <v>INSERT INTO UPK_IKOU.upk_k40.k60_press_buno_link (buno_id, k60_buno_id, created_date, created_tantou_id) VALUES (1849, 2303, GETDATE(), 999);</v>
      </c>
    </row>
    <row r="6752" spans="26:29">
      <c r="Z6752">
        <v>142</v>
      </c>
      <c r="AA6752" t="s">
        <v>6737</v>
      </c>
      <c r="AB6752" t="s">
        <v>6322</v>
      </c>
      <c r="AC6752" s="229" t="str">
        <f t="shared" si="58"/>
        <v>INSERT INTO UPK_IKOU.upk_k40.k60_press_buno_link (buno_id, k60_buno_id, created_date, created_tantou_id) VALUES (1850, 2304, GETDATE(), 999);</v>
      </c>
    </row>
    <row r="6753" spans="26:29">
      <c r="Z6753">
        <v>143</v>
      </c>
      <c r="AA6753" t="s">
        <v>6737</v>
      </c>
      <c r="AB6753" t="s">
        <v>6323</v>
      </c>
      <c r="AC6753" s="229" t="str">
        <f t="shared" si="58"/>
        <v>INSERT INTO UPK_IKOU.upk_k40.k60_press_buno_link (buno_id, k60_buno_id, created_date, created_tantou_id) VALUES (1851, 2304, GETDATE(), 999);</v>
      </c>
    </row>
    <row r="6754" spans="26:29">
      <c r="Z6754">
        <v>144</v>
      </c>
      <c r="AA6754" t="s">
        <v>208</v>
      </c>
      <c r="AB6754" t="s">
        <v>6324</v>
      </c>
      <c r="AC6754" s="229" t="str">
        <f t="shared" si="58"/>
        <v>INSERT INTO UPK_IKOU.upk_k40.k60_press_buno_link (buno_id, k60_buno_id, created_date, created_tantou_id) VALUES (1852, 2029, GETDATE(), 999);</v>
      </c>
    </row>
    <row r="6755" spans="26:29">
      <c r="Z6755">
        <v>145</v>
      </c>
      <c r="AA6755" t="s">
        <v>225</v>
      </c>
      <c r="AB6755" t="s">
        <v>6325</v>
      </c>
      <c r="AC6755" s="229" t="str">
        <f t="shared" si="58"/>
        <v>INSERT INTO UPK_IKOU.upk_k40.k60_press_buno_link (buno_id, k60_buno_id, created_date, created_tantou_id) VALUES (1853, 2030, GETDATE(), 999);</v>
      </c>
    </row>
    <row r="6756" spans="26:29">
      <c r="Z6756">
        <v>146</v>
      </c>
      <c r="AA6756" t="s">
        <v>6656</v>
      </c>
      <c r="AB6756" t="s">
        <v>6326</v>
      </c>
      <c r="AC6756" s="229" t="str">
        <f t="shared" si="58"/>
        <v>INSERT INTO UPK_IKOU.upk_k40.k60_press_buno_link (buno_id, k60_buno_id, created_date, created_tantou_id) VALUES (1854, 2223, GETDATE(), 999);</v>
      </c>
    </row>
    <row r="6757" spans="26:29">
      <c r="Z6757">
        <v>147</v>
      </c>
      <c r="AA6757" t="s">
        <v>6658</v>
      </c>
      <c r="AB6757" t="s">
        <v>6327</v>
      </c>
      <c r="AC6757" s="229" t="str">
        <f t="shared" si="58"/>
        <v>INSERT INTO UPK_IKOU.upk_k40.k60_press_buno_link (buno_id, k60_buno_id, created_date, created_tantou_id) VALUES (1855, 2225, GETDATE(), 999);</v>
      </c>
    </row>
    <row r="6758" spans="26:29">
      <c r="Z6758">
        <v>148</v>
      </c>
      <c r="AA6758" t="s">
        <v>6657</v>
      </c>
      <c r="AB6758" t="s">
        <v>6328</v>
      </c>
      <c r="AC6758" s="229" t="str">
        <f t="shared" si="58"/>
        <v>INSERT INTO UPK_IKOU.upk_k40.k60_press_buno_link (buno_id, k60_buno_id, created_date, created_tantou_id) VALUES (1856, 2224, GETDATE(), 999);</v>
      </c>
    </row>
    <row r="6759" spans="26:29">
      <c r="Z6759">
        <v>149</v>
      </c>
      <c r="AA6759" t="s">
        <v>6659</v>
      </c>
      <c r="AB6759" t="s">
        <v>6329</v>
      </c>
      <c r="AC6759" s="229" t="str">
        <f t="shared" si="58"/>
        <v>INSERT INTO UPK_IKOU.upk_k40.k60_press_buno_link (buno_id, k60_buno_id, created_date, created_tantou_id) VALUES (1857, 2226, GETDATE(), 999);</v>
      </c>
    </row>
    <row r="6760" spans="26:29">
      <c r="Z6760">
        <v>150</v>
      </c>
      <c r="AA6760" t="s">
        <v>5787</v>
      </c>
      <c r="AB6760" t="s">
        <v>6330</v>
      </c>
      <c r="AC6760" s="229" t="str">
        <f t="shared" si="58"/>
        <v>INSERT INTO UPK_IKOU.upk_k40.k60_press_buno_link (buno_id, k60_buno_id, created_date, created_tantou_id) VALUES (1858, 1314, GETDATE(), 999);</v>
      </c>
    </row>
    <row r="6761" spans="26:29">
      <c r="Z6761">
        <v>151</v>
      </c>
      <c r="AA6761" t="s">
        <v>5788</v>
      </c>
      <c r="AB6761" t="s">
        <v>6331</v>
      </c>
      <c r="AC6761" s="229" t="str">
        <f t="shared" si="58"/>
        <v>INSERT INTO UPK_IKOU.upk_k40.k60_press_buno_link (buno_id, k60_buno_id, created_date, created_tantou_id) VALUES (1859, 1315, GETDATE(), 999);</v>
      </c>
    </row>
    <row r="6762" spans="26:29">
      <c r="Z6762">
        <v>152</v>
      </c>
      <c r="AA6762" t="s">
        <v>6412</v>
      </c>
      <c r="AB6762" t="s">
        <v>6332</v>
      </c>
      <c r="AC6762" s="229" t="str">
        <f t="shared" si="58"/>
        <v>INSERT INTO UPK_IKOU.upk_k40.k60_press_buno_link (buno_id, k60_buno_id, created_date, created_tantou_id) VALUES (1860, 1940, GETDATE(), 999);</v>
      </c>
    </row>
    <row r="6763" spans="26:29">
      <c r="Z6763">
        <v>153</v>
      </c>
      <c r="AA6763" t="s">
        <v>6413</v>
      </c>
      <c r="AB6763" t="s">
        <v>6333</v>
      </c>
      <c r="AC6763" s="229" t="str">
        <f t="shared" si="58"/>
        <v>INSERT INTO UPK_IKOU.upk_k40.k60_press_buno_link (buno_id, k60_buno_id, created_date, created_tantou_id) VALUES (1861, 1941, GETDATE(), 999);</v>
      </c>
    </row>
    <row r="6764" spans="26:29">
      <c r="Z6764">
        <v>154</v>
      </c>
      <c r="AA6764" t="s">
        <v>6414</v>
      </c>
      <c r="AB6764" t="s">
        <v>6334</v>
      </c>
      <c r="AC6764" s="229" t="str">
        <f t="shared" si="58"/>
        <v>INSERT INTO UPK_IKOU.upk_k40.k60_press_buno_link (buno_id, k60_buno_id, created_date, created_tantou_id) VALUES (1862, 1942, GETDATE(), 999);</v>
      </c>
    </row>
    <row r="6765" spans="26:29">
      <c r="Z6765">
        <v>155</v>
      </c>
      <c r="AA6765" t="s">
        <v>6415</v>
      </c>
      <c r="AB6765" t="s">
        <v>6335</v>
      </c>
      <c r="AC6765" s="229" t="str">
        <f t="shared" si="58"/>
        <v>INSERT INTO UPK_IKOU.upk_k40.k60_press_buno_link (buno_id, k60_buno_id, created_date, created_tantou_id) VALUES (1863, 1943, GETDATE(), 999);</v>
      </c>
    </row>
    <row r="6766" spans="26:29">
      <c r="Z6766">
        <v>156</v>
      </c>
      <c r="AA6766" t="s">
        <v>6416</v>
      </c>
      <c r="AB6766" t="s">
        <v>6336</v>
      </c>
      <c r="AC6766" s="229" t="str">
        <f t="shared" si="58"/>
        <v>INSERT INTO UPK_IKOU.upk_k40.k60_press_buno_link (buno_id, k60_buno_id, created_date, created_tantou_id) VALUES (1864, 1944, GETDATE(), 999);</v>
      </c>
    </row>
    <row r="6767" spans="26:29">
      <c r="Z6767">
        <v>157</v>
      </c>
      <c r="AA6767" t="s">
        <v>6417</v>
      </c>
      <c r="AB6767" t="s">
        <v>6337</v>
      </c>
      <c r="AC6767" s="229" t="str">
        <f t="shared" si="58"/>
        <v>INSERT INTO UPK_IKOU.upk_k40.k60_press_buno_link (buno_id, k60_buno_id, created_date, created_tantou_id) VALUES (1865, 1945, GETDATE(), 999);</v>
      </c>
    </row>
    <row r="6768" spans="26:29">
      <c r="Z6768">
        <v>158</v>
      </c>
      <c r="AA6768" t="s">
        <v>6544</v>
      </c>
      <c r="AB6768" t="s">
        <v>6338</v>
      </c>
      <c r="AC6768" s="229" t="str">
        <f t="shared" si="58"/>
        <v>INSERT INTO UPK_IKOU.upk_k40.k60_press_buno_link (buno_id, k60_buno_id, created_date, created_tantou_id) VALUES (1866, 2111, GETDATE(), 999);</v>
      </c>
    </row>
    <row r="6769" spans="26:29">
      <c r="Z6769">
        <v>159</v>
      </c>
      <c r="AA6769" t="s">
        <v>6544</v>
      </c>
      <c r="AB6769" t="s">
        <v>6339</v>
      </c>
      <c r="AC6769" s="229" t="str">
        <f t="shared" si="58"/>
        <v>INSERT INTO UPK_IKOU.upk_k40.k60_press_buno_link (buno_id, k60_buno_id, created_date, created_tantou_id) VALUES (1867, 2111, GETDATE(), 999);</v>
      </c>
    </row>
    <row r="6770" spans="26:29">
      <c r="Z6770">
        <v>160</v>
      </c>
      <c r="AA6770" t="s">
        <v>6545</v>
      </c>
      <c r="AB6770" t="s">
        <v>6338</v>
      </c>
      <c r="AC6770" s="229" t="str">
        <f t="shared" si="58"/>
        <v>INSERT INTO UPK_IKOU.upk_k40.k60_press_buno_link (buno_id, k60_buno_id, created_date, created_tantou_id) VALUES (1866, 2112, GETDATE(), 999);</v>
      </c>
    </row>
    <row r="6771" spans="26:29">
      <c r="Z6771">
        <v>161</v>
      </c>
      <c r="AA6771" t="s">
        <v>6545</v>
      </c>
      <c r="AB6771" t="s">
        <v>6341</v>
      </c>
      <c r="AC6771" s="229" t="str">
        <f t="shared" si="58"/>
        <v>INSERT INTO UPK_IKOU.upk_k40.k60_press_buno_link (buno_id, k60_buno_id, created_date, created_tantou_id) VALUES (1869, 2112, GETDATE(), 999);</v>
      </c>
    </row>
    <row r="6772" spans="26:29">
      <c r="Z6772">
        <v>162</v>
      </c>
      <c r="AA6772" t="s">
        <v>6546</v>
      </c>
      <c r="AB6772" t="s">
        <v>6342</v>
      </c>
      <c r="AC6772" s="229" t="str">
        <f t="shared" si="58"/>
        <v>INSERT INTO UPK_IKOU.upk_k40.k60_press_buno_link (buno_id, k60_buno_id, created_date, created_tantou_id) VALUES (1870, 2113, GETDATE(), 999);</v>
      </c>
    </row>
    <row r="6773" spans="26:29">
      <c r="Z6773">
        <v>163</v>
      </c>
      <c r="AA6773" t="s">
        <v>6546</v>
      </c>
      <c r="AB6773" t="s">
        <v>6343</v>
      </c>
      <c r="AC6773" s="229" t="str">
        <f t="shared" si="58"/>
        <v>INSERT INTO UPK_IKOU.upk_k40.k60_press_buno_link (buno_id, k60_buno_id, created_date, created_tantou_id) VALUES (1871, 2113, GETDATE(), 999);</v>
      </c>
    </row>
    <row r="6774" spans="26:29">
      <c r="Z6774">
        <v>164</v>
      </c>
      <c r="AA6774" t="s">
        <v>6547</v>
      </c>
      <c r="AB6774" t="s">
        <v>6344</v>
      </c>
      <c r="AC6774" s="229" t="str">
        <f t="shared" si="58"/>
        <v>INSERT INTO UPK_IKOU.upk_k40.k60_press_buno_link (buno_id, k60_buno_id, created_date, created_tantou_id) VALUES (1872, 2114, GETDATE(), 999);</v>
      </c>
    </row>
    <row r="6775" spans="26:29">
      <c r="Z6775">
        <v>165</v>
      </c>
      <c r="AA6775" t="s">
        <v>6547</v>
      </c>
      <c r="AB6775" t="s">
        <v>6343</v>
      </c>
      <c r="AC6775" s="229" t="str">
        <f t="shared" si="58"/>
        <v>INSERT INTO UPK_IKOU.upk_k40.k60_press_buno_link (buno_id, k60_buno_id, created_date, created_tantou_id) VALUES (1871, 2114, GETDATE(), 999);</v>
      </c>
    </row>
    <row r="6776" spans="26:29">
      <c r="Z6776">
        <v>166</v>
      </c>
      <c r="AA6776" t="s">
        <v>5783</v>
      </c>
      <c r="AB6776" t="s">
        <v>6346</v>
      </c>
      <c r="AC6776" s="229" t="str">
        <f t="shared" si="58"/>
        <v>INSERT INTO UPK_IKOU.upk_k40.k60_press_buno_link (buno_id, k60_buno_id, created_date, created_tantou_id) VALUES (1874, 1310, GETDATE(), 999);</v>
      </c>
    </row>
    <row r="6777" spans="26:29">
      <c r="Z6777">
        <v>167</v>
      </c>
      <c r="AA6777" t="s">
        <v>5783</v>
      </c>
      <c r="AB6777" t="s">
        <v>6347</v>
      </c>
      <c r="AC6777" s="229" t="str">
        <f t="shared" si="58"/>
        <v>INSERT INTO UPK_IKOU.upk_k40.k60_press_buno_link (buno_id, k60_buno_id, created_date, created_tantou_id) VALUES (1875, 1310, GETDATE(), 999);</v>
      </c>
    </row>
    <row r="6778" spans="26:29">
      <c r="Z6778">
        <v>168</v>
      </c>
      <c r="AA6778" t="s">
        <v>5784</v>
      </c>
      <c r="AB6778" t="s">
        <v>6348</v>
      </c>
      <c r="AC6778" s="229" t="str">
        <f t="shared" si="58"/>
        <v>INSERT INTO UPK_IKOU.upk_k40.k60_press_buno_link (buno_id, k60_buno_id, created_date, created_tantou_id) VALUES (1876, 1311, GETDATE(), 999);</v>
      </c>
    </row>
    <row r="6779" spans="26:29">
      <c r="Z6779">
        <v>169</v>
      </c>
      <c r="AA6779" t="s">
        <v>5784</v>
      </c>
      <c r="AB6779" t="s">
        <v>6349</v>
      </c>
      <c r="AC6779" s="229" t="str">
        <f t="shared" si="58"/>
        <v>INSERT INTO UPK_IKOU.upk_k40.k60_press_buno_link (buno_id, k60_buno_id, created_date, created_tantou_id) VALUES (1877, 1311, GETDATE(), 999);</v>
      </c>
    </row>
    <row r="6780" spans="26:29">
      <c r="Z6780">
        <v>170</v>
      </c>
      <c r="AA6780" t="s">
        <v>5785</v>
      </c>
      <c r="AB6780" t="s">
        <v>6350</v>
      </c>
      <c r="AC6780" s="229" t="str">
        <f t="shared" si="58"/>
        <v>INSERT INTO UPK_IKOU.upk_k40.k60_press_buno_link (buno_id, k60_buno_id, created_date, created_tantou_id) VALUES (1878, 1312, GETDATE(), 999);</v>
      </c>
    </row>
    <row r="6781" spans="26:29">
      <c r="Z6781">
        <v>171</v>
      </c>
      <c r="AA6781" t="s">
        <v>5785</v>
      </c>
      <c r="AB6781" t="s">
        <v>6351</v>
      </c>
      <c r="AC6781" s="229" t="str">
        <f t="shared" si="58"/>
        <v>INSERT INTO UPK_IKOU.upk_k40.k60_press_buno_link (buno_id, k60_buno_id, created_date, created_tantou_id) VALUES (1879, 1312, GETDATE(), 999);</v>
      </c>
    </row>
    <row r="6782" spans="26:29">
      <c r="Z6782">
        <v>172</v>
      </c>
      <c r="AA6782" t="s">
        <v>5786</v>
      </c>
      <c r="AB6782" t="s">
        <v>6352</v>
      </c>
      <c r="AC6782" s="229" t="str">
        <f t="shared" si="58"/>
        <v>INSERT INTO UPK_IKOU.upk_k40.k60_press_buno_link (buno_id, k60_buno_id, created_date, created_tantou_id) VALUES (1880, 1313, GETDATE(), 999);</v>
      </c>
    </row>
    <row r="6783" spans="26:29">
      <c r="Z6783">
        <v>173</v>
      </c>
      <c r="AA6783" t="s">
        <v>5786</v>
      </c>
      <c r="AB6783" t="s">
        <v>6353</v>
      </c>
      <c r="AC6783" s="229" t="str">
        <f t="shared" si="58"/>
        <v>INSERT INTO UPK_IKOU.upk_k40.k60_press_buno_link (buno_id, k60_buno_id, created_date, created_tantou_id) VALUES (1881, 1313, GETDATE(), 999);</v>
      </c>
    </row>
    <row r="6784" spans="26:29">
      <c r="Z6784">
        <v>174</v>
      </c>
      <c r="AA6784">
        <v>2543</v>
      </c>
      <c r="AB6784" t="s">
        <v>6354</v>
      </c>
      <c r="AC6784" s="229" t="str">
        <f t="shared" si="58"/>
        <v>INSERT INTO UPK_IKOU.upk_k40.k60_press_buno_link (buno_id, k60_buno_id, created_date, created_tantou_id) VALUES (1882, 2543, GETDATE(), 999);</v>
      </c>
    </row>
    <row r="6785" spans="26:29">
      <c r="Z6785">
        <v>175</v>
      </c>
      <c r="AA6785">
        <v>2543</v>
      </c>
      <c r="AB6785" t="s">
        <v>6355</v>
      </c>
      <c r="AC6785" s="229" t="str">
        <f t="shared" si="58"/>
        <v>INSERT INTO UPK_IKOU.upk_k40.k60_press_buno_link (buno_id, k60_buno_id, created_date, created_tantou_id) VALUES (1883, 2543, GETDATE(), 999);</v>
      </c>
    </row>
    <row r="6786" spans="26:29">
      <c r="Z6786">
        <v>176</v>
      </c>
      <c r="AA6786" t="s">
        <v>6498</v>
      </c>
      <c r="AB6786" t="s">
        <v>6356</v>
      </c>
      <c r="AC6786" s="229" t="str">
        <f t="shared" si="58"/>
        <v>INSERT INTO UPK_IKOU.upk_k40.k60_press_buno_link (buno_id, k60_buno_id, created_date, created_tantou_id) VALUES (1884, 2063, GETDATE(), 999);</v>
      </c>
    </row>
    <row r="6787" spans="26:29">
      <c r="Z6787">
        <v>177</v>
      </c>
      <c r="AA6787" t="s">
        <v>6952</v>
      </c>
      <c r="AB6787" t="s">
        <v>6357</v>
      </c>
      <c r="AC6787" s="229" t="str">
        <f t="shared" si="58"/>
        <v>INSERT INTO UPK_IKOU.upk_k40.k60_press_buno_link (buno_id, k60_buno_id, created_date, created_tantou_id) VALUES (1885, 2519, GETDATE(), 999);</v>
      </c>
    </row>
    <row r="6788" spans="26:29">
      <c r="Z6788">
        <v>178</v>
      </c>
      <c r="AA6788" t="s">
        <v>6965</v>
      </c>
      <c r="AB6788" t="s">
        <v>6358</v>
      </c>
      <c r="AC6788" s="229" t="str">
        <f t="shared" si="58"/>
        <v>INSERT INTO UPK_IKOU.upk_k40.k60_press_buno_link (buno_id, k60_buno_id, created_date, created_tantou_id) VALUES (1886, 2532, GETDATE(), 999);</v>
      </c>
    </row>
    <row r="6789" spans="26:29">
      <c r="Z6789">
        <v>179</v>
      </c>
      <c r="AA6789" t="s">
        <v>6966</v>
      </c>
      <c r="AB6789" t="s">
        <v>6359</v>
      </c>
      <c r="AC6789" s="229" t="str">
        <f t="shared" si="58"/>
        <v>INSERT INTO UPK_IKOU.upk_k40.k60_press_buno_link (buno_id, k60_buno_id, created_date, created_tantou_id) VALUES (1887, 2533, GETDATE(), 999);</v>
      </c>
    </row>
    <row r="6790" spans="26:29">
      <c r="Z6790">
        <v>180</v>
      </c>
      <c r="AA6790" t="s">
        <v>226</v>
      </c>
      <c r="AB6790" t="s">
        <v>6360</v>
      </c>
      <c r="AC6790" s="229" t="str">
        <f t="shared" si="58"/>
        <v>INSERT INTO UPK_IKOU.upk_k40.k60_press_buno_link (buno_id, k60_buno_id, created_date, created_tantou_id) VALUES (1888, 2036, GETDATE(), 999);</v>
      </c>
    </row>
    <row r="6791" spans="26:29">
      <c r="Z6791">
        <v>181</v>
      </c>
      <c r="AA6791" t="s">
        <v>6576</v>
      </c>
      <c r="AB6791" t="s">
        <v>6361</v>
      </c>
      <c r="AC6791" s="229" t="str">
        <f t="shared" si="58"/>
        <v>INSERT INTO UPK_IKOU.upk_k40.k60_press_buno_link (buno_id, k60_buno_id, created_date, created_tantou_id) VALUES (1889, 2143, GETDATE(), 999);</v>
      </c>
    </row>
    <row r="6792" spans="26:29">
      <c r="Z6792">
        <v>182</v>
      </c>
      <c r="AA6792" t="s">
        <v>6308</v>
      </c>
      <c r="AB6792" t="s">
        <v>6362</v>
      </c>
      <c r="AC6792" s="229" t="str">
        <f t="shared" si="58"/>
        <v>INSERT INTO UPK_IKOU.upk_k40.k60_press_buno_link (buno_id, k60_buno_id, created_date, created_tantou_id) VALUES (1890, 1836, GETDATE(), 999);</v>
      </c>
    </row>
    <row r="6793" spans="26:29">
      <c r="Z6793">
        <v>183</v>
      </c>
      <c r="AA6793" t="s">
        <v>224</v>
      </c>
      <c r="AB6793" t="s">
        <v>6363</v>
      </c>
      <c r="AC6793" s="229" t="str">
        <f t="shared" si="58"/>
        <v>INSERT INTO UPK_IKOU.upk_k40.k60_press_buno_link (buno_id, k60_buno_id, created_date, created_tantou_id) VALUES (1891, 2028, GETDATE(), 999);</v>
      </c>
    </row>
    <row r="6794" spans="26:29">
      <c r="Z6794">
        <v>184</v>
      </c>
      <c r="AA6794" t="s">
        <v>6309</v>
      </c>
      <c r="AB6794" t="s">
        <v>6364</v>
      </c>
      <c r="AC6794" s="229" t="str">
        <f t="shared" si="58"/>
        <v>INSERT INTO UPK_IKOU.upk_k40.k60_press_buno_link (buno_id, k60_buno_id, created_date, created_tantou_id) VALUES (1892, 1837, GETDATE(), 999);</v>
      </c>
    </row>
    <row r="6795" spans="26:29">
      <c r="Z6795">
        <v>185</v>
      </c>
      <c r="AA6795" t="s">
        <v>6483</v>
      </c>
      <c r="AB6795" t="s">
        <v>6365</v>
      </c>
      <c r="AC6795" s="229" t="str">
        <f t="shared" si="58"/>
        <v>INSERT INTO UPK_IKOU.upk_k40.k60_press_buno_link (buno_id, k60_buno_id, created_date, created_tantou_id) VALUES (1893, 2038, GETDATE(), 999);</v>
      </c>
    </row>
    <row r="6796" spans="26:29">
      <c r="Z6796">
        <v>186</v>
      </c>
      <c r="AA6796" t="s">
        <v>6485</v>
      </c>
      <c r="AB6796" t="s">
        <v>6366</v>
      </c>
      <c r="AC6796" s="229" t="str">
        <f t="shared" si="58"/>
        <v>INSERT INTO UPK_IKOU.upk_k40.k60_press_buno_link (buno_id, k60_buno_id, created_date, created_tantou_id) VALUES (1894, 2041, GETDATE(), 999);</v>
      </c>
    </row>
    <row r="6797" spans="26:29">
      <c r="Z6797">
        <v>187</v>
      </c>
      <c r="AA6797" t="s">
        <v>6968</v>
      </c>
      <c r="AB6797" t="s">
        <v>6367</v>
      </c>
      <c r="AC6797" s="229" t="str">
        <f t="shared" si="58"/>
        <v>INSERT INTO UPK_IKOU.upk_k40.k60_press_buno_link (buno_id, k60_buno_id, created_date, created_tantou_id) VALUES (1895, 2535, GETDATE(), 999);</v>
      </c>
    </row>
    <row r="6798" spans="26:29">
      <c r="Z6798">
        <v>188</v>
      </c>
      <c r="AA6798" t="s">
        <v>6419</v>
      </c>
      <c r="AB6798" t="s">
        <v>6368</v>
      </c>
      <c r="AC6798" s="229" t="str">
        <f t="shared" si="58"/>
        <v>INSERT INTO UPK_IKOU.upk_k40.k60_press_buno_link (buno_id, k60_buno_id, created_date, created_tantou_id) VALUES (1896, 1947, GETDATE(), 999);</v>
      </c>
    </row>
    <row r="6799" spans="26:29">
      <c r="Z6799">
        <v>189</v>
      </c>
      <c r="AA6799" t="s">
        <v>6208</v>
      </c>
      <c r="AB6799" t="s">
        <v>6369</v>
      </c>
      <c r="AC6799" s="229" t="str">
        <f t="shared" si="58"/>
        <v>INSERT INTO UPK_IKOU.upk_k40.k60_press_buno_link (buno_id, k60_buno_id, created_date, created_tantou_id) VALUES (1897, 1736, GETDATE(), 999);</v>
      </c>
    </row>
    <row r="6800" spans="26:29">
      <c r="Z6800">
        <v>190</v>
      </c>
      <c r="AA6800" t="s">
        <v>6209</v>
      </c>
      <c r="AB6800" t="s">
        <v>6370</v>
      </c>
      <c r="AC6800" s="229" t="str">
        <f t="shared" si="58"/>
        <v>INSERT INTO UPK_IKOU.upk_k40.k60_press_buno_link (buno_id, k60_buno_id, created_date, created_tantou_id) VALUES (1898, 1737, GETDATE(), 999);</v>
      </c>
    </row>
    <row r="6801" spans="26:29">
      <c r="Z6801">
        <v>191</v>
      </c>
      <c r="AA6801">
        <v>2569</v>
      </c>
      <c r="AB6801" t="s">
        <v>6371</v>
      </c>
      <c r="AC6801" s="229" t="str">
        <f t="shared" si="58"/>
        <v>INSERT INTO UPK_IKOU.upk_k40.k60_press_buno_link (buno_id, k60_buno_id, created_date, created_tantou_id) VALUES (1899, 2569, GETDATE(), 999);</v>
      </c>
    </row>
    <row r="6802" spans="26:29">
      <c r="Z6802">
        <v>192</v>
      </c>
      <c r="AA6802">
        <v>2570</v>
      </c>
      <c r="AB6802" t="s">
        <v>6372</v>
      </c>
      <c r="AC6802" s="229" t="str">
        <f t="shared" si="58"/>
        <v>INSERT INTO UPK_IKOU.upk_k40.k60_press_buno_link (buno_id, k60_buno_id, created_date, created_tantou_id) VALUES (1900, 2570, GETDATE(), 999);</v>
      </c>
    </row>
    <row r="6803" spans="26:29">
      <c r="Z6803">
        <v>193</v>
      </c>
      <c r="AA6803" t="s">
        <v>6917</v>
      </c>
      <c r="AB6803" t="s">
        <v>6373</v>
      </c>
      <c r="AC6803" s="229" t="str">
        <f t="shared" ref="AC6803:AC6866" si="59">AC$6609&amp;AB6803&amp;", "&amp;AA6803&amp;", GETDATE(), 999);"</f>
        <v>INSERT INTO UPK_IKOU.upk_k40.k60_press_buno_link (buno_id, k60_buno_id, created_date, created_tantou_id) VALUES (1901, 2484, GETDATE(), 999);</v>
      </c>
    </row>
    <row r="6804" spans="26:29">
      <c r="Z6804">
        <v>194</v>
      </c>
      <c r="AA6804" t="s">
        <v>6917</v>
      </c>
      <c r="AB6804" t="s">
        <v>6374</v>
      </c>
      <c r="AC6804" s="229" t="str">
        <f t="shared" si="59"/>
        <v>INSERT INTO UPK_IKOU.upk_k40.k60_press_buno_link (buno_id, k60_buno_id, created_date, created_tantou_id) VALUES (1902, 2484, GETDATE(), 999);</v>
      </c>
    </row>
    <row r="6805" spans="26:29">
      <c r="Z6805">
        <v>195</v>
      </c>
      <c r="AA6805">
        <v>2571</v>
      </c>
      <c r="AB6805" t="s">
        <v>6375</v>
      </c>
      <c r="AC6805" s="229" t="str">
        <f t="shared" si="59"/>
        <v>INSERT INTO UPK_IKOU.upk_k40.k60_press_buno_link (buno_id, k60_buno_id, created_date, created_tantou_id) VALUES (1903, 2571, GETDATE(), 999);</v>
      </c>
    </row>
    <row r="6806" spans="26:29">
      <c r="Z6806">
        <v>196</v>
      </c>
      <c r="AA6806">
        <v>2572</v>
      </c>
      <c r="AB6806" t="s">
        <v>6376</v>
      </c>
      <c r="AC6806" s="229" t="str">
        <f t="shared" si="59"/>
        <v>INSERT INTO UPK_IKOU.upk_k40.k60_press_buno_link (buno_id, k60_buno_id, created_date, created_tantou_id) VALUES (1904, 2572, GETDATE(), 999);</v>
      </c>
    </row>
    <row r="6807" spans="26:29">
      <c r="Z6807">
        <v>197</v>
      </c>
      <c r="AA6807" t="s">
        <v>6133</v>
      </c>
      <c r="AB6807" t="s">
        <v>6377</v>
      </c>
      <c r="AC6807" s="229" t="str">
        <f t="shared" si="59"/>
        <v>INSERT INTO UPK_IKOU.upk_k40.k60_press_buno_link (buno_id, k60_buno_id, created_date, created_tantou_id) VALUES (1905, 1661, GETDATE(), 999);</v>
      </c>
    </row>
    <row r="6808" spans="26:29">
      <c r="Z6808">
        <v>198</v>
      </c>
      <c r="AA6808" t="s">
        <v>6174</v>
      </c>
      <c r="AB6808" t="s">
        <v>6378</v>
      </c>
      <c r="AC6808" s="229" t="str">
        <f t="shared" si="59"/>
        <v>INSERT INTO UPK_IKOU.upk_k40.k60_press_buno_link (buno_id, k60_buno_id, created_date, created_tantou_id) VALUES (1906, 1702, GETDATE(), 999);</v>
      </c>
    </row>
    <row r="6809" spans="26:29">
      <c r="Z6809">
        <v>199</v>
      </c>
      <c r="AA6809" t="s">
        <v>6951</v>
      </c>
      <c r="AB6809" t="s">
        <v>6379</v>
      </c>
      <c r="AC6809" s="229" t="str">
        <f t="shared" si="59"/>
        <v>INSERT INTO UPK_IKOU.upk_k40.k60_press_buno_link (buno_id, k60_buno_id, created_date, created_tantou_id) VALUES (1907, 2518, GETDATE(), 999);</v>
      </c>
    </row>
    <row r="6810" spans="26:29">
      <c r="Z6810">
        <v>200</v>
      </c>
      <c r="AA6810" t="s">
        <v>6951</v>
      </c>
      <c r="AB6810" t="s">
        <v>6380</v>
      </c>
      <c r="AC6810" s="229" t="str">
        <f t="shared" si="59"/>
        <v>INSERT INTO UPK_IKOU.upk_k40.k60_press_buno_link (buno_id, k60_buno_id, created_date, created_tantou_id) VALUES (1908, 2518, GETDATE(), 999);</v>
      </c>
    </row>
    <row r="6811" spans="26:29">
      <c r="Z6811">
        <v>201</v>
      </c>
      <c r="AA6811" t="s">
        <v>6134</v>
      </c>
      <c r="AB6811" t="s">
        <v>6381</v>
      </c>
      <c r="AC6811" s="229" t="str">
        <f t="shared" si="59"/>
        <v>INSERT INTO UPK_IKOU.upk_k40.k60_press_buno_link (buno_id, k60_buno_id, created_date, created_tantou_id) VALUES (1909, 1662, GETDATE(), 999);</v>
      </c>
    </row>
    <row r="6812" spans="26:29">
      <c r="Z6812">
        <v>202</v>
      </c>
      <c r="AA6812" t="s">
        <v>6134</v>
      </c>
      <c r="AB6812" t="s">
        <v>6382</v>
      </c>
      <c r="AC6812" s="229" t="str">
        <f t="shared" si="59"/>
        <v>INSERT INTO UPK_IKOU.upk_k40.k60_press_buno_link (buno_id, k60_buno_id, created_date, created_tantou_id) VALUES (1910, 1662, GETDATE(), 999);</v>
      </c>
    </row>
    <row r="6813" spans="26:29">
      <c r="Z6813">
        <v>203</v>
      </c>
      <c r="AA6813" t="s">
        <v>6322</v>
      </c>
      <c r="AB6813" t="s">
        <v>6383</v>
      </c>
      <c r="AC6813" s="229" t="str">
        <f t="shared" si="59"/>
        <v>INSERT INTO UPK_IKOU.upk_k40.k60_press_buno_link (buno_id, k60_buno_id, created_date, created_tantou_id) VALUES (1911, 1850, GETDATE(), 999);</v>
      </c>
    </row>
    <row r="6814" spans="26:29">
      <c r="Z6814">
        <v>204</v>
      </c>
      <c r="AA6814" t="s">
        <v>6322</v>
      </c>
      <c r="AB6814" t="s">
        <v>6384</v>
      </c>
      <c r="AC6814" s="229" t="str">
        <f t="shared" si="59"/>
        <v>INSERT INTO UPK_IKOU.upk_k40.k60_press_buno_link (buno_id, k60_buno_id, created_date, created_tantou_id) VALUES (1912, 1850, GETDATE(), 999);</v>
      </c>
    </row>
    <row r="6815" spans="26:29">
      <c r="Z6815">
        <v>205</v>
      </c>
      <c r="AA6815">
        <v>2540</v>
      </c>
      <c r="AB6815" t="s">
        <v>6385</v>
      </c>
      <c r="AC6815" s="229" t="str">
        <f t="shared" si="59"/>
        <v>INSERT INTO UPK_IKOU.upk_k40.k60_press_buno_link (buno_id, k60_buno_id, created_date, created_tantou_id) VALUES (1913, 2540, GETDATE(), 999);</v>
      </c>
    </row>
    <row r="6816" spans="26:29">
      <c r="Z6816">
        <v>206</v>
      </c>
      <c r="AA6816">
        <v>2540</v>
      </c>
      <c r="AB6816" t="s">
        <v>6386</v>
      </c>
      <c r="AC6816" s="229" t="str">
        <f t="shared" si="59"/>
        <v>INSERT INTO UPK_IKOU.upk_k40.k60_press_buno_link (buno_id, k60_buno_id, created_date, created_tantou_id) VALUES (1914, 2540, GETDATE(), 999);</v>
      </c>
    </row>
    <row r="6817" spans="26:29">
      <c r="Z6817">
        <v>207</v>
      </c>
      <c r="AA6817" t="s">
        <v>6246</v>
      </c>
      <c r="AB6817" t="s">
        <v>6387</v>
      </c>
      <c r="AC6817" s="229" t="str">
        <f t="shared" si="59"/>
        <v>INSERT INTO UPK_IKOU.upk_k40.k60_press_buno_link (buno_id, k60_buno_id, created_date, created_tantou_id) VALUES (1915, 1774, GETDATE(), 999);</v>
      </c>
    </row>
    <row r="6818" spans="26:29">
      <c r="Z6818">
        <v>208</v>
      </c>
      <c r="AA6818" t="s">
        <v>6246</v>
      </c>
      <c r="AB6818" t="s">
        <v>6388</v>
      </c>
      <c r="AC6818" s="229" t="str">
        <f t="shared" si="59"/>
        <v>INSERT INTO UPK_IKOU.upk_k40.k60_press_buno_link (buno_id, k60_buno_id, created_date, created_tantou_id) VALUES (1916, 1774, GETDATE(), 999);</v>
      </c>
    </row>
    <row r="6819" spans="26:29">
      <c r="Z6819">
        <v>209</v>
      </c>
      <c r="AA6819" t="s">
        <v>6409</v>
      </c>
      <c r="AB6819" t="s">
        <v>6389</v>
      </c>
      <c r="AC6819" s="229" t="str">
        <f t="shared" si="59"/>
        <v>INSERT INTO UPK_IKOU.upk_k40.k60_press_buno_link (buno_id, k60_buno_id, created_date, created_tantou_id) VALUES (1917, 1937, GETDATE(), 999);</v>
      </c>
    </row>
    <row r="6820" spans="26:29">
      <c r="Z6820">
        <v>210</v>
      </c>
      <c r="AA6820" t="s">
        <v>6409</v>
      </c>
      <c r="AB6820" t="s">
        <v>6390</v>
      </c>
      <c r="AC6820" s="229" t="str">
        <f t="shared" si="59"/>
        <v>INSERT INTO UPK_IKOU.upk_k40.k60_press_buno_link (buno_id, k60_buno_id, created_date, created_tantou_id) VALUES (1918, 1937, GETDATE(), 999);</v>
      </c>
    </row>
    <row r="6821" spans="26:29">
      <c r="Z6821">
        <v>211</v>
      </c>
      <c r="AA6821" t="s">
        <v>6948</v>
      </c>
      <c r="AB6821" t="s">
        <v>6391</v>
      </c>
      <c r="AC6821" s="229" t="str">
        <f t="shared" si="59"/>
        <v>INSERT INTO UPK_IKOU.upk_k40.k60_press_buno_link (buno_id, k60_buno_id, created_date, created_tantou_id) VALUES (1919, 2515, GETDATE(), 999);</v>
      </c>
    </row>
    <row r="6822" spans="26:29">
      <c r="Z6822">
        <v>212</v>
      </c>
      <c r="AA6822" t="s">
        <v>6948</v>
      </c>
      <c r="AB6822" t="s">
        <v>6392</v>
      </c>
      <c r="AC6822" s="229" t="str">
        <f t="shared" si="59"/>
        <v>INSERT INTO UPK_IKOU.upk_k40.k60_press_buno_link (buno_id, k60_buno_id, created_date, created_tantou_id) VALUES (1920, 2515, GETDATE(), 999);</v>
      </c>
    </row>
    <row r="6823" spans="26:29">
      <c r="Z6823">
        <v>213</v>
      </c>
      <c r="AA6823" t="s">
        <v>6175</v>
      </c>
      <c r="AB6823" t="s">
        <v>6393</v>
      </c>
      <c r="AC6823" s="229" t="str">
        <f t="shared" si="59"/>
        <v>INSERT INTO UPK_IKOU.upk_k40.k60_press_buno_link (buno_id, k60_buno_id, created_date, created_tantou_id) VALUES (1921, 1703, GETDATE(), 999);</v>
      </c>
    </row>
    <row r="6824" spans="26:29">
      <c r="Z6824">
        <v>214</v>
      </c>
      <c r="AA6824" t="s">
        <v>6297</v>
      </c>
      <c r="AB6824" t="s">
        <v>6394</v>
      </c>
      <c r="AC6824" s="229" t="str">
        <f t="shared" si="59"/>
        <v>INSERT INTO UPK_IKOU.upk_k40.k60_press_buno_link (buno_id, k60_buno_id, created_date, created_tantou_id) VALUES (1922, 1825, GETDATE(), 999);</v>
      </c>
    </row>
    <row r="6825" spans="26:29">
      <c r="Z6825">
        <v>215</v>
      </c>
      <c r="AA6825" t="s">
        <v>6298</v>
      </c>
      <c r="AB6825" t="s">
        <v>6395</v>
      </c>
      <c r="AC6825" s="229" t="str">
        <f t="shared" si="59"/>
        <v>INSERT INTO UPK_IKOU.upk_k40.k60_press_buno_link (buno_id, k60_buno_id, created_date, created_tantou_id) VALUES (1923, 1826, GETDATE(), 999);</v>
      </c>
    </row>
    <row r="6826" spans="26:29">
      <c r="Z6826">
        <v>216</v>
      </c>
      <c r="AA6826" t="s">
        <v>6420</v>
      </c>
      <c r="AB6826" t="s">
        <v>6396</v>
      </c>
      <c r="AC6826" s="229" t="str">
        <f t="shared" si="59"/>
        <v>INSERT INTO UPK_IKOU.upk_k40.k60_press_buno_link (buno_id, k60_buno_id, created_date, created_tantou_id) VALUES (1924, 1948, GETDATE(), 999);</v>
      </c>
    </row>
    <row r="6827" spans="26:29">
      <c r="Z6827">
        <v>217</v>
      </c>
      <c r="AA6827" t="s">
        <v>6606</v>
      </c>
      <c r="AB6827" t="s">
        <v>6397</v>
      </c>
      <c r="AC6827" s="229" t="str">
        <f t="shared" si="59"/>
        <v>INSERT INTO UPK_IKOU.upk_k40.k60_press_buno_link (buno_id, k60_buno_id, created_date, created_tantou_id) VALUES (1925, 2173, GETDATE(), 999);</v>
      </c>
    </row>
    <row r="6828" spans="26:29">
      <c r="Z6828">
        <v>218</v>
      </c>
      <c r="AA6828" t="s">
        <v>6484</v>
      </c>
      <c r="AB6828" t="s">
        <v>6398</v>
      </c>
      <c r="AC6828" s="229" t="str">
        <f t="shared" si="59"/>
        <v>INSERT INTO UPK_IKOU.upk_k40.k60_press_buno_link (buno_id, k60_buno_id, created_date, created_tantou_id) VALUES (1926, 2039, GETDATE(), 999);</v>
      </c>
    </row>
    <row r="6829" spans="26:29">
      <c r="Z6829">
        <v>219</v>
      </c>
      <c r="AA6829" t="s">
        <v>206</v>
      </c>
      <c r="AB6829" t="s">
        <v>6399</v>
      </c>
      <c r="AC6829" s="229" t="str">
        <f t="shared" si="59"/>
        <v>INSERT INTO UPK_IKOU.upk_k40.k60_press_buno_link (buno_id, k60_buno_id, created_date, created_tantou_id) VALUES (1927, 2040, GETDATE(), 999);</v>
      </c>
    </row>
    <row r="6830" spans="26:29">
      <c r="Z6830">
        <v>220</v>
      </c>
      <c r="AA6830" t="s">
        <v>6607</v>
      </c>
      <c r="AB6830" t="s">
        <v>6400</v>
      </c>
      <c r="AC6830" s="229" t="str">
        <f t="shared" si="59"/>
        <v>INSERT INTO UPK_IKOU.upk_k40.k60_press_buno_link (buno_id, k60_buno_id, created_date, created_tantou_id) VALUES (1928, 2174, GETDATE(), 999);</v>
      </c>
    </row>
    <row r="6831" spans="26:29">
      <c r="Z6831">
        <v>221</v>
      </c>
      <c r="AA6831" t="s">
        <v>6295</v>
      </c>
      <c r="AB6831" t="s">
        <v>6401</v>
      </c>
      <c r="AC6831" s="229" t="str">
        <f t="shared" si="59"/>
        <v>INSERT INTO UPK_IKOU.upk_k40.k60_press_buno_link (buno_id, k60_buno_id, created_date, created_tantou_id) VALUES (1929, 1823, GETDATE(), 999);</v>
      </c>
    </row>
    <row r="6832" spans="26:29">
      <c r="Z6832">
        <v>222</v>
      </c>
      <c r="AA6832" t="s">
        <v>6294</v>
      </c>
      <c r="AB6832" t="s">
        <v>6402</v>
      </c>
      <c r="AC6832" s="229" t="str">
        <f t="shared" si="59"/>
        <v>INSERT INTO UPK_IKOU.upk_k40.k60_press_buno_link (buno_id, k60_buno_id, created_date, created_tantou_id) VALUES (1930, 1822, GETDATE(), 999);</v>
      </c>
    </row>
    <row r="6833" spans="26:29">
      <c r="Z6833">
        <v>223</v>
      </c>
      <c r="AA6833" t="s">
        <v>6296</v>
      </c>
      <c r="AB6833" t="s">
        <v>6403</v>
      </c>
      <c r="AC6833" s="229" t="str">
        <f t="shared" si="59"/>
        <v>INSERT INTO UPK_IKOU.upk_k40.k60_press_buno_link (buno_id, k60_buno_id, created_date, created_tantou_id) VALUES (1931, 1824, GETDATE(), 999);</v>
      </c>
    </row>
    <row r="6834" spans="26:29">
      <c r="Z6834">
        <v>224</v>
      </c>
      <c r="AA6834" t="s">
        <v>6135</v>
      </c>
      <c r="AB6834" t="s">
        <v>6404</v>
      </c>
      <c r="AC6834" s="229" t="str">
        <f t="shared" si="59"/>
        <v>INSERT INTO UPK_IKOU.upk_k40.k60_press_buno_link (buno_id, k60_buno_id, created_date, created_tantou_id) VALUES (1932, 1663, GETDATE(), 999);</v>
      </c>
    </row>
    <row r="6835" spans="26:29">
      <c r="Z6835">
        <v>225</v>
      </c>
      <c r="AA6835" t="s">
        <v>6135</v>
      </c>
      <c r="AB6835" t="s">
        <v>6405</v>
      </c>
      <c r="AC6835" s="229" t="str">
        <f t="shared" si="59"/>
        <v>INSERT INTO UPK_IKOU.upk_k40.k60_press_buno_link (buno_id, k60_buno_id, created_date, created_tantou_id) VALUES (1933, 1663, GETDATE(), 999);</v>
      </c>
    </row>
    <row r="6836" spans="26:29">
      <c r="Z6836">
        <v>226</v>
      </c>
      <c r="AA6836" t="s">
        <v>6304</v>
      </c>
      <c r="AB6836" t="s">
        <v>6406</v>
      </c>
      <c r="AC6836" s="229" t="str">
        <f t="shared" si="59"/>
        <v>INSERT INTO UPK_IKOU.upk_k40.k60_press_buno_link (buno_id, k60_buno_id, created_date, created_tantou_id) VALUES (1934, 1832, GETDATE(), 999);</v>
      </c>
    </row>
    <row r="6837" spans="26:29">
      <c r="Z6837">
        <v>227</v>
      </c>
      <c r="AA6837" t="s">
        <v>6312</v>
      </c>
      <c r="AB6837" t="s">
        <v>6407</v>
      </c>
      <c r="AC6837" s="229" t="str">
        <f t="shared" si="59"/>
        <v>INSERT INTO UPK_IKOU.upk_k40.k60_press_buno_link (buno_id, k60_buno_id, created_date, created_tantou_id) VALUES (1935, 1840, GETDATE(), 999);</v>
      </c>
    </row>
    <row r="6838" spans="26:29">
      <c r="Z6838">
        <v>228</v>
      </c>
      <c r="AA6838" t="s">
        <v>6349</v>
      </c>
      <c r="AB6838" t="s">
        <v>6408</v>
      </c>
      <c r="AC6838" s="229" t="str">
        <f t="shared" si="59"/>
        <v>INSERT INTO UPK_IKOU.upk_k40.k60_press_buno_link (buno_id, k60_buno_id, created_date, created_tantou_id) VALUES (1936, 1877, GETDATE(), 999);</v>
      </c>
    </row>
    <row r="6839" spans="26:29">
      <c r="Z6839">
        <v>229</v>
      </c>
      <c r="AA6839" t="s">
        <v>6350</v>
      </c>
      <c r="AB6839" t="s">
        <v>6409</v>
      </c>
      <c r="AC6839" s="229" t="str">
        <f t="shared" si="59"/>
        <v>INSERT INTO UPK_IKOU.upk_k40.k60_press_buno_link (buno_id, k60_buno_id, created_date, created_tantou_id) VALUES (1937, 1878, GETDATE(), 999);</v>
      </c>
    </row>
    <row r="6840" spans="26:29">
      <c r="Z6840">
        <v>230</v>
      </c>
      <c r="AA6840" t="s">
        <v>6587</v>
      </c>
      <c r="AB6840" t="s">
        <v>6410</v>
      </c>
      <c r="AC6840" s="229" t="str">
        <f t="shared" si="59"/>
        <v>INSERT INTO UPK_IKOU.upk_k40.k60_press_buno_link (buno_id, k60_buno_id, created_date, created_tantou_id) VALUES (1938, 2154, GETDATE(), 999);</v>
      </c>
    </row>
    <row r="6841" spans="26:29">
      <c r="Z6841">
        <v>231</v>
      </c>
      <c r="AA6841" t="s">
        <v>6588</v>
      </c>
      <c r="AB6841" t="s">
        <v>6411</v>
      </c>
      <c r="AC6841" s="229" t="str">
        <f t="shared" si="59"/>
        <v>INSERT INTO UPK_IKOU.upk_k40.k60_press_buno_link (buno_id, k60_buno_id, created_date, created_tantou_id) VALUES (1939, 2155, GETDATE(), 999);</v>
      </c>
    </row>
    <row r="6842" spans="26:29">
      <c r="Z6842">
        <v>232</v>
      </c>
      <c r="AA6842" t="s">
        <v>6267</v>
      </c>
      <c r="AB6842" t="s">
        <v>6412</v>
      </c>
      <c r="AC6842" s="229" t="str">
        <f t="shared" si="59"/>
        <v>INSERT INTO UPK_IKOU.upk_k40.k60_press_buno_link (buno_id, k60_buno_id, created_date, created_tantou_id) VALUES (1940, 1795, GETDATE(), 999);</v>
      </c>
    </row>
    <row r="6843" spans="26:29">
      <c r="Z6843">
        <v>233</v>
      </c>
      <c r="AA6843" t="s">
        <v>6267</v>
      </c>
      <c r="AB6843" t="s">
        <v>6413</v>
      </c>
      <c r="AC6843" s="229" t="str">
        <f t="shared" si="59"/>
        <v>INSERT INTO UPK_IKOU.upk_k40.k60_press_buno_link (buno_id, k60_buno_id, created_date, created_tantou_id) VALUES (1941, 1795, GETDATE(), 999);</v>
      </c>
    </row>
    <row r="6844" spans="26:29">
      <c r="Z6844">
        <v>234</v>
      </c>
      <c r="AA6844" t="s">
        <v>5873</v>
      </c>
      <c r="AB6844" t="s">
        <v>6414</v>
      </c>
      <c r="AC6844" s="229" t="str">
        <f t="shared" si="59"/>
        <v>INSERT INTO UPK_IKOU.upk_k40.k60_press_buno_link (buno_id, k60_buno_id, created_date, created_tantou_id) VALUES (1942, 1400, GETDATE(), 999);</v>
      </c>
    </row>
    <row r="6845" spans="26:29">
      <c r="Z6845">
        <v>235</v>
      </c>
      <c r="AA6845" t="s">
        <v>5872</v>
      </c>
      <c r="AB6845" t="s">
        <v>6415</v>
      </c>
      <c r="AC6845" s="229" t="str">
        <f t="shared" si="59"/>
        <v>INSERT INTO UPK_IKOU.upk_k40.k60_press_buno_link (buno_id, k60_buno_id, created_date, created_tantou_id) VALUES (1943, 1399, GETDATE(), 999);</v>
      </c>
    </row>
    <row r="6846" spans="26:29">
      <c r="Z6846">
        <v>236</v>
      </c>
      <c r="AA6846" t="s">
        <v>5872</v>
      </c>
      <c r="AB6846" t="s">
        <v>6416</v>
      </c>
      <c r="AC6846" s="229" t="str">
        <f t="shared" si="59"/>
        <v>INSERT INTO UPK_IKOU.upk_k40.k60_press_buno_link (buno_id, k60_buno_id, created_date, created_tantou_id) VALUES (1944, 1399, GETDATE(), 999);</v>
      </c>
    </row>
    <row r="6847" spans="26:29">
      <c r="Z6847">
        <v>237</v>
      </c>
      <c r="AA6847" t="s">
        <v>6210</v>
      </c>
      <c r="AB6847" t="s">
        <v>6417</v>
      </c>
      <c r="AC6847" s="229" t="str">
        <f t="shared" si="59"/>
        <v>INSERT INTO UPK_IKOU.upk_k40.k60_press_buno_link (buno_id, k60_buno_id, created_date, created_tantou_id) VALUES (1945, 1738, GETDATE(), 999);</v>
      </c>
    </row>
    <row r="6848" spans="26:29">
      <c r="Z6848">
        <v>238</v>
      </c>
      <c r="AA6848" t="s">
        <v>6210</v>
      </c>
      <c r="AB6848" t="s">
        <v>6418</v>
      </c>
      <c r="AC6848" s="229" t="str">
        <f t="shared" si="59"/>
        <v>INSERT INTO UPK_IKOU.upk_k40.k60_press_buno_link (buno_id, k60_buno_id, created_date, created_tantou_id) VALUES (1946, 1738, GETDATE(), 999);</v>
      </c>
    </row>
    <row r="6849" spans="26:29">
      <c r="Z6849">
        <v>239</v>
      </c>
      <c r="AA6849" t="s">
        <v>5929</v>
      </c>
      <c r="AB6849" t="s">
        <v>6419</v>
      </c>
      <c r="AC6849" s="229" t="str">
        <f t="shared" si="59"/>
        <v>INSERT INTO UPK_IKOU.upk_k40.k60_press_buno_link (buno_id, k60_buno_id, created_date, created_tantou_id) VALUES (1947, 1456, GETDATE(), 999);</v>
      </c>
    </row>
    <row r="6850" spans="26:29">
      <c r="Z6850">
        <v>240</v>
      </c>
      <c r="AA6850" t="s">
        <v>5929</v>
      </c>
      <c r="AB6850" t="s">
        <v>6420</v>
      </c>
      <c r="AC6850" s="229" t="str">
        <f t="shared" si="59"/>
        <v>INSERT INTO UPK_IKOU.upk_k40.k60_press_buno_link (buno_id, k60_buno_id, created_date, created_tantou_id) VALUES (1948, 1456, GETDATE(), 999);</v>
      </c>
    </row>
    <row r="6851" spans="26:29">
      <c r="Z6851">
        <v>241</v>
      </c>
      <c r="AA6851" t="s">
        <v>5946</v>
      </c>
      <c r="AB6851" t="s">
        <v>6421</v>
      </c>
      <c r="AC6851" s="229" t="str">
        <f t="shared" si="59"/>
        <v>INSERT INTO UPK_IKOU.upk_k40.k60_press_buno_link (buno_id, k60_buno_id, created_date, created_tantou_id) VALUES (1949, 1473, GETDATE(), 999);</v>
      </c>
    </row>
    <row r="6852" spans="26:29">
      <c r="Z6852">
        <v>242</v>
      </c>
      <c r="AA6852" t="s">
        <v>5946</v>
      </c>
      <c r="AB6852" t="s">
        <v>6422</v>
      </c>
      <c r="AC6852" s="229" t="str">
        <f t="shared" si="59"/>
        <v>INSERT INTO UPK_IKOU.upk_k40.k60_press_buno_link (buno_id, k60_buno_id, created_date, created_tantou_id) VALUES (1950, 1473, GETDATE(), 999);</v>
      </c>
    </row>
    <row r="6853" spans="26:29">
      <c r="Z6853">
        <v>243</v>
      </c>
      <c r="AA6853" t="s">
        <v>6056</v>
      </c>
      <c r="AB6853" t="s">
        <v>6423</v>
      </c>
      <c r="AC6853" s="229" t="str">
        <f t="shared" si="59"/>
        <v>INSERT INTO UPK_IKOU.upk_k40.k60_press_buno_link (buno_id, k60_buno_id, created_date, created_tantou_id) VALUES (1951, 1584, GETDATE(), 999);</v>
      </c>
    </row>
    <row r="6854" spans="26:29">
      <c r="Z6854">
        <v>244</v>
      </c>
      <c r="AA6854" t="s">
        <v>6056</v>
      </c>
      <c r="AB6854" t="s">
        <v>6424</v>
      </c>
      <c r="AC6854" s="229" t="str">
        <f t="shared" si="59"/>
        <v>INSERT INTO UPK_IKOU.upk_k40.k60_press_buno_link (buno_id, k60_buno_id, created_date, created_tantou_id) VALUES (1952, 1584, GETDATE(), 999);</v>
      </c>
    </row>
    <row r="6855" spans="26:29">
      <c r="Z6855">
        <v>245</v>
      </c>
      <c r="AA6855" t="s">
        <v>6055</v>
      </c>
      <c r="AB6855" t="s">
        <v>6425</v>
      </c>
      <c r="AC6855" s="229" t="str">
        <f t="shared" si="59"/>
        <v>INSERT INTO UPK_IKOU.upk_k40.k60_press_buno_link (buno_id, k60_buno_id, created_date, created_tantou_id) VALUES (1953, 1583, GETDATE(), 999);</v>
      </c>
    </row>
    <row r="6856" spans="26:29">
      <c r="Z6856">
        <v>246</v>
      </c>
      <c r="AA6856" t="s">
        <v>6055</v>
      </c>
      <c r="AB6856" t="s">
        <v>6426</v>
      </c>
      <c r="AC6856" s="229" t="str">
        <f t="shared" si="59"/>
        <v>INSERT INTO UPK_IKOU.upk_k40.k60_press_buno_link (buno_id, k60_buno_id, created_date, created_tantou_id) VALUES (1954, 1583, GETDATE(), 999);</v>
      </c>
    </row>
    <row r="6857" spans="26:29">
      <c r="Z6857">
        <v>247</v>
      </c>
      <c r="AA6857" t="s">
        <v>6057</v>
      </c>
      <c r="AB6857" t="s">
        <v>6427</v>
      </c>
      <c r="AC6857" s="229" t="str">
        <f t="shared" si="59"/>
        <v>INSERT INTO UPK_IKOU.upk_k40.k60_press_buno_link (buno_id, k60_buno_id, created_date, created_tantou_id) VALUES (1955, 1585, GETDATE(), 999);</v>
      </c>
    </row>
    <row r="6858" spans="26:29">
      <c r="Z6858">
        <v>248</v>
      </c>
      <c r="AA6858" t="s">
        <v>6057</v>
      </c>
      <c r="AB6858" t="s">
        <v>6428</v>
      </c>
      <c r="AC6858" s="229" t="str">
        <f t="shared" si="59"/>
        <v>INSERT INTO UPK_IKOU.upk_k40.k60_press_buno_link (buno_id, k60_buno_id, created_date, created_tantou_id) VALUES (1956, 1585, GETDATE(), 999);</v>
      </c>
    </row>
    <row r="6859" spans="26:29">
      <c r="Z6859">
        <v>249</v>
      </c>
      <c r="AA6859" t="s">
        <v>5874</v>
      </c>
      <c r="AB6859" t="s">
        <v>6429</v>
      </c>
      <c r="AC6859" s="229" t="str">
        <f t="shared" si="59"/>
        <v>INSERT INTO UPK_IKOU.upk_k40.k60_press_buno_link (buno_id, k60_buno_id, created_date, created_tantou_id) VALUES (1957, 1401, GETDATE(), 999);</v>
      </c>
    </row>
    <row r="6860" spans="26:29">
      <c r="Z6860">
        <v>250</v>
      </c>
      <c r="AA6860" t="s">
        <v>5914</v>
      </c>
      <c r="AB6860" t="s">
        <v>6430</v>
      </c>
      <c r="AC6860" s="229" t="str">
        <f t="shared" si="59"/>
        <v>INSERT INTO UPK_IKOU.upk_k40.k60_press_buno_link (buno_id, k60_buno_id, created_date, created_tantou_id) VALUES (1958, 1441, GETDATE(), 999);</v>
      </c>
    </row>
    <row r="6861" spans="26:29">
      <c r="Z6861">
        <v>251</v>
      </c>
      <c r="AA6861" t="s">
        <v>5914</v>
      </c>
      <c r="AB6861" t="s">
        <v>6431</v>
      </c>
      <c r="AC6861" s="229" t="str">
        <f t="shared" si="59"/>
        <v>INSERT INTO UPK_IKOU.upk_k40.k60_press_buno_link (buno_id, k60_buno_id, created_date, created_tantou_id) VALUES (1959, 1441, GETDATE(), 999);</v>
      </c>
    </row>
    <row r="6862" spans="26:29">
      <c r="Z6862">
        <v>252</v>
      </c>
      <c r="AA6862" t="s">
        <v>5915</v>
      </c>
      <c r="AB6862" t="s">
        <v>6432</v>
      </c>
      <c r="AC6862" s="229" t="str">
        <f t="shared" si="59"/>
        <v>INSERT INTO UPK_IKOU.upk_k40.k60_press_buno_link (buno_id, k60_buno_id, created_date, created_tantou_id) VALUES (1960, 1442, GETDATE(), 999);</v>
      </c>
    </row>
    <row r="6863" spans="26:29">
      <c r="Z6863">
        <v>253</v>
      </c>
      <c r="AA6863" t="s">
        <v>5915</v>
      </c>
      <c r="AB6863" t="s">
        <v>6433</v>
      </c>
      <c r="AC6863" s="229" t="str">
        <f t="shared" si="59"/>
        <v>INSERT INTO UPK_IKOU.upk_k40.k60_press_buno_link (buno_id, k60_buno_id, created_date, created_tantou_id) VALUES (1961, 1442, GETDATE(), 999);</v>
      </c>
    </row>
    <row r="6864" spans="26:29">
      <c r="Z6864">
        <v>254</v>
      </c>
      <c r="AA6864" t="s">
        <v>5947</v>
      </c>
      <c r="AB6864" t="s">
        <v>6434</v>
      </c>
      <c r="AC6864" s="229" t="str">
        <f t="shared" si="59"/>
        <v>INSERT INTO UPK_IKOU.upk_k40.k60_press_buno_link (buno_id, k60_buno_id, created_date, created_tantou_id) VALUES (1962, 1474, GETDATE(), 999);</v>
      </c>
    </row>
    <row r="6865" spans="26:29">
      <c r="Z6865">
        <v>255</v>
      </c>
      <c r="AA6865" t="s">
        <v>5947</v>
      </c>
      <c r="AB6865" t="s">
        <v>6435</v>
      </c>
      <c r="AC6865" s="229" t="str">
        <f t="shared" si="59"/>
        <v>INSERT INTO UPK_IKOU.upk_k40.k60_press_buno_link (buno_id, k60_buno_id, created_date, created_tantou_id) VALUES (1963, 1474, GETDATE(), 999);</v>
      </c>
    </row>
    <row r="6866" spans="26:29">
      <c r="Z6866">
        <v>256</v>
      </c>
      <c r="AA6866" t="s">
        <v>5779</v>
      </c>
      <c r="AB6866" t="s">
        <v>6436</v>
      </c>
      <c r="AC6866" s="229" t="str">
        <f t="shared" si="59"/>
        <v>INSERT INTO UPK_IKOU.upk_k40.k60_press_buno_link (buno_id, k60_buno_id, created_date, created_tantou_id) VALUES (1964, 1306, GETDATE(), 999);</v>
      </c>
    </row>
    <row r="6867" spans="26:29">
      <c r="Z6867">
        <v>257</v>
      </c>
      <c r="AA6867" t="s">
        <v>5779</v>
      </c>
      <c r="AB6867" t="s">
        <v>6437</v>
      </c>
      <c r="AC6867" s="229" t="str">
        <f t="shared" ref="AC6867:AC6930" si="60">AC$6609&amp;AB6867&amp;", "&amp;AA6867&amp;", GETDATE(), 999);"</f>
        <v>INSERT INTO UPK_IKOU.upk_k40.k60_press_buno_link (buno_id, k60_buno_id, created_date, created_tantou_id) VALUES (1965, 1306, GETDATE(), 999);</v>
      </c>
    </row>
    <row r="6868" spans="26:29">
      <c r="Z6868">
        <v>258</v>
      </c>
      <c r="AA6868" t="s">
        <v>6085</v>
      </c>
      <c r="AB6868" t="s">
        <v>6438</v>
      </c>
      <c r="AC6868" s="229" t="str">
        <f t="shared" si="60"/>
        <v>INSERT INTO UPK_IKOU.upk_k40.k60_press_buno_link (buno_id, k60_buno_id, created_date, created_tantou_id) VALUES (1966, 1613, GETDATE(), 999);</v>
      </c>
    </row>
    <row r="6869" spans="26:29">
      <c r="Z6869">
        <v>259</v>
      </c>
      <c r="AA6869" t="s">
        <v>6086</v>
      </c>
      <c r="AB6869" t="s">
        <v>6439</v>
      </c>
      <c r="AC6869" s="229" t="str">
        <f t="shared" si="60"/>
        <v>INSERT INTO UPK_IKOU.upk_k40.k60_press_buno_link (buno_id, k60_buno_id, created_date, created_tantou_id) VALUES (1967, 1614, GETDATE(), 999);</v>
      </c>
    </row>
    <row r="6870" spans="26:29">
      <c r="Z6870">
        <v>260</v>
      </c>
      <c r="AA6870" t="s">
        <v>6224</v>
      </c>
      <c r="AB6870" t="s">
        <v>6440</v>
      </c>
      <c r="AC6870" s="229" t="str">
        <f t="shared" si="60"/>
        <v>INSERT INTO UPK_IKOU.upk_k40.k60_press_buno_link (buno_id, k60_buno_id, created_date, created_tantou_id) VALUES (1968, 1752, GETDATE(), 999);</v>
      </c>
    </row>
    <row r="6871" spans="26:29">
      <c r="Z6871">
        <v>261</v>
      </c>
      <c r="AA6871" t="s">
        <v>6225</v>
      </c>
      <c r="AB6871" t="s">
        <v>6441</v>
      </c>
      <c r="AC6871" s="229" t="str">
        <f t="shared" si="60"/>
        <v>INSERT INTO UPK_IKOU.upk_k40.k60_press_buno_link (buno_id, k60_buno_id, created_date, created_tantou_id) VALUES (1969, 1753, GETDATE(), 999);</v>
      </c>
    </row>
    <row r="6872" spans="26:29">
      <c r="Z6872">
        <v>262</v>
      </c>
      <c r="AA6872" t="s">
        <v>6449</v>
      </c>
      <c r="AB6872" t="s">
        <v>6442</v>
      </c>
      <c r="AC6872" s="229" t="str">
        <f t="shared" si="60"/>
        <v>INSERT INTO UPK_IKOU.upk_k40.k60_press_buno_link (buno_id, k60_buno_id, created_date, created_tantou_id) VALUES (1970, 1977, GETDATE(), 999);</v>
      </c>
    </row>
    <row r="6873" spans="26:29">
      <c r="Z6873">
        <v>263</v>
      </c>
      <c r="AA6873" t="s">
        <v>6018</v>
      </c>
      <c r="AB6873" t="s">
        <v>6443</v>
      </c>
      <c r="AC6873" s="229" t="str">
        <f t="shared" si="60"/>
        <v>INSERT INTO UPK_IKOU.upk_k40.k60_press_buno_link (buno_id, k60_buno_id, created_date, created_tantou_id) VALUES (1971, 1546, GETDATE(), 999);</v>
      </c>
    </row>
    <row r="6874" spans="26:29">
      <c r="Z6874">
        <v>264</v>
      </c>
      <c r="AA6874">
        <v>2557</v>
      </c>
      <c r="AB6874" t="s">
        <v>6444</v>
      </c>
      <c r="AC6874" s="229" t="str">
        <f t="shared" si="60"/>
        <v>INSERT INTO UPK_IKOU.upk_k40.k60_press_buno_link (buno_id, k60_buno_id, created_date, created_tantou_id) VALUES (1972, 2557, GETDATE(), 999);</v>
      </c>
    </row>
    <row r="6875" spans="26:29">
      <c r="Z6875">
        <v>265</v>
      </c>
      <c r="AA6875" t="s">
        <v>6087</v>
      </c>
      <c r="AB6875" t="s">
        <v>6445</v>
      </c>
      <c r="AC6875" s="229" t="str">
        <f t="shared" si="60"/>
        <v>INSERT INTO UPK_IKOU.upk_k40.k60_press_buno_link (buno_id, k60_buno_id, created_date, created_tantou_id) VALUES (1973, 1615, GETDATE(), 999);</v>
      </c>
    </row>
    <row r="6876" spans="26:29">
      <c r="Z6876">
        <v>266</v>
      </c>
      <c r="AA6876" t="s">
        <v>6088</v>
      </c>
      <c r="AB6876" t="s">
        <v>6446</v>
      </c>
      <c r="AC6876" s="229" t="str">
        <f t="shared" si="60"/>
        <v>INSERT INTO UPK_IKOU.upk_k40.k60_press_buno_link (buno_id, k60_buno_id, created_date, created_tantou_id) VALUES (1974, 1616, GETDATE(), 999);</v>
      </c>
    </row>
    <row r="6877" spans="26:29">
      <c r="Z6877">
        <v>267</v>
      </c>
      <c r="AA6877" t="s">
        <v>6226</v>
      </c>
      <c r="AB6877" t="s">
        <v>6447</v>
      </c>
      <c r="AC6877" s="229" t="str">
        <f t="shared" si="60"/>
        <v>INSERT INTO UPK_IKOU.upk_k40.k60_press_buno_link (buno_id, k60_buno_id, created_date, created_tantou_id) VALUES (1975, 1754, GETDATE(), 999);</v>
      </c>
    </row>
    <row r="6878" spans="26:29">
      <c r="Z6878">
        <v>268</v>
      </c>
      <c r="AA6878" t="s">
        <v>6227</v>
      </c>
      <c r="AB6878" t="s">
        <v>6448</v>
      </c>
      <c r="AC6878" s="229" t="str">
        <f t="shared" si="60"/>
        <v>INSERT INTO UPK_IKOU.upk_k40.k60_press_buno_link (buno_id, k60_buno_id, created_date, created_tantou_id) VALUES (1976, 1755, GETDATE(), 999);</v>
      </c>
    </row>
    <row r="6879" spans="26:29">
      <c r="Z6879">
        <v>269</v>
      </c>
      <c r="AA6879" t="s">
        <v>6451</v>
      </c>
      <c r="AB6879" t="s">
        <v>6449</v>
      </c>
      <c r="AC6879" s="229" t="str">
        <f t="shared" si="60"/>
        <v>INSERT INTO UPK_IKOU.upk_k40.k60_press_buno_link (buno_id, k60_buno_id, created_date, created_tantou_id) VALUES (1977, 1979, GETDATE(), 999);</v>
      </c>
    </row>
    <row r="6880" spans="26:29">
      <c r="Z6880">
        <v>270</v>
      </c>
      <c r="AA6880" t="s">
        <v>6019</v>
      </c>
      <c r="AB6880" t="s">
        <v>6450</v>
      </c>
      <c r="AC6880" s="229" t="str">
        <f t="shared" si="60"/>
        <v>INSERT INTO UPK_IKOU.upk_k40.k60_press_buno_link (buno_id, k60_buno_id, created_date, created_tantou_id) VALUES (1978, 1547, GETDATE(), 999);</v>
      </c>
    </row>
    <row r="6881" spans="26:29">
      <c r="Z6881">
        <v>271</v>
      </c>
      <c r="AA6881">
        <v>2558</v>
      </c>
      <c r="AB6881" t="s">
        <v>6451</v>
      </c>
      <c r="AC6881" s="229" t="str">
        <f t="shared" si="60"/>
        <v>INSERT INTO UPK_IKOU.upk_k40.k60_press_buno_link (buno_id, k60_buno_id, created_date, created_tantou_id) VALUES (1979, 2558, GETDATE(), 999);</v>
      </c>
    </row>
    <row r="6882" spans="26:29">
      <c r="Z6882">
        <v>272</v>
      </c>
      <c r="AA6882" t="s">
        <v>5858</v>
      </c>
      <c r="AB6882" t="s">
        <v>6452</v>
      </c>
      <c r="AC6882" s="229" t="str">
        <f t="shared" si="60"/>
        <v>INSERT INTO UPK_IKOU.upk_k40.k60_press_buno_link (buno_id, k60_buno_id, created_date, created_tantou_id) VALUES (1980, 1385, GETDATE(), 999);</v>
      </c>
    </row>
    <row r="6883" spans="26:29">
      <c r="Z6883">
        <v>273</v>
      </c>
      <c r="AA6883" t="s">
        <v>5859</v>
      </c>
      <c r="AB6883" t="s">
        <v>6453</v>
      </c>
      <c r="AC6883" s="229" t="str">
        <f t="shared" si="60"/>
        <v>INSERT INTO UPK_IKOU.upk_k40.k60_press_buno_link (buno_id, k60_buno_id, created_date, created_tantou_id) VALUES (1981, 1386, GETDATE(), 999);</v>
      </c>
    </row>
    <row r="6884" spans="26:29">
      <c r="Z6884">
        <v>274</v>
      </c>
      <c r="AA6884" t="s">
        <v>230</v>
      </c>
      <c r="AB6884" t="s">
        <v>6454</v>
      </c>
      <c r="AC6884" s="229" t="str">
        <f t="shared" si="60"/>
        <v>INSERT INTO UPK_IKOU.upk_k40.k60_press_buno_link (buno_id, k60_buno_id, created_date, created_tantou_id) VALUES (1982, 2004, GETDATE(), 999);</v>
      </c>
    </row>
    <row r="6885" spans="26:29">
      <c r="Z6885">
        <v>275</v>
      </c>
      <c r="AA6885" t="s">
        <v>230</v>
      </c>
      <c r="AB6885" t="s">
        <v>6455</v>
      </c>
      <c r="AC6885" s="229" t="str">
        <f t="shared" si="60"/>
        <v>INSERT INTO UPK_IKOU.upk_k40.k60_press_buno_link (buno_id, k60_buno_id, created_date, created_tantou_id) VALUES (1983, 2004, GETDATE(), 999);</v>
      </c>
    </row>
    <row r="6886" spans="26:29">
      <c r="Z6886">
        <v>276</v>
      </c>
      <c r="AA6886" t="s">
        <v>5770</v>
      </c>
      <c r="AB6886" t="s">
        <v>6456</v>
      </c>
      <c r="AC6886" s="229" t="str">
        <f t="shared" si="60"/>
        <v>INSERT INTO UPK_IKOU.upk_k40.k60_press_buno_link (buno_id, k60_buno_id, created_date, created_tantou_id) VALUES (1984, 1297, GETDATE(), 999);</v>
      </c>
    </row>
    <row r="6887" spans="26:29">
      <c r="Z6887">
        <v>277</v>
      </c>
      <c r="AA6887" t="s">
        <v>5770</v>
      </c>
      <c r="AB6887" t="s">
        <v>6457</v>
      </c>
      <c r="AC6887" s="229" t="str">
        <f t="shared" si="60"/>
        <v>INSERT INTO UPK_IKOU.upk_k40.k60_press_buno_link (buno_id, k60_buno_id, created_date, created_tantou_id) VALUES (1985, 1297, GETDATE(), 999);</v>
      </c>
    </row>
    <row r="6888" spans="26:29">
      <c r="Z6888">
        <v>278</v>
      </c>
      <c r="AA6888" t="s">
        <v>5860</v>
      </c>
      <c r="AB6888" t="s">
        <v>6458</v>
      </c>
      <c r="AC6888" s="229" t="str">
        <f t="shared" si="60"/>
        <v>INSERT INTO UPK_IKOU.upk_k40.k60_press_buno_link (buno_id, k60_buno_id, created_date, created_tantou_id) VALUES (1986, 1387, GETDATE(), 999);</v>
      </c>
    </row>
    <row r="6889" spans="26:29">
      <c r="Z6889">
        <v>279</v>
      </c>
      <c r="AA6889" t="s">
        <v>5811</v>
      </c>
      <c r="AB6889" t="s">
        <v>6459</v>
      </c>
      <c r="AC6889" s="229" t="str">
        <f t="shared" si="60"/>
        <v>INSERT INTO UPK_IKOU.upk_k40.k60_press_buno_link (buno_id, k60_buno_id, created_date, created_tantou_id) VALUES (1987, 1338, GETDATE(), 999);</v>
      </c>
    </row>
    <row r="6890" spans="26:29">
      <c r="Z6890">
        <v>280</v>
      </c>
      <c r="AA6890" t="s">
        <v>5811</v>
      </c>
      <c r="AB6890" t="s">
        <v>6460</v>
      </c>
      <c r="AC6890" s="229" t="str">
        <f t="shared" si="60"/>
        <v>INSERT INTO UPK_IKOU.upk_k40.k60_press_buno_link (buno_id, k60_buno_id, created_date, created_tantou_id) VALUES (1988, 1338, GETDATE(), 999);</v>
      </c>
    </row>
    <row r="6891" spans="26:29">
      <c r="Z6891">
        <v>281</v>
      </c>
      <c r="AA6891" t="s">
        <v>5812</v>
      </c>
      <c r="AB6891" t="s">
        <v>6461</v>
      </c>
      <c r="AC6891" s="229" t="str">
        <f t="shared" si="60"/>
        <v>INSERT INTO UPK_IKOU.upk_k40.k60_press_buno_link (buno_id, k60_buno_id, created_date, created_tantou_id) VALUES (1989, 1339, GETDATE(), 999);</v>
      </c>
    </row>
    <row r="6892" spans="26:29">
      <c r="Z6892">
        <v>282</v>
      </c>
      <c r="AA6892" t="s">
        <v>5812</v>
      </c>
      <c r="AB6892" t="s">
        <v>6462</v>
      </c>
      <c r="AC6892" s="229" t="str">
        <f t="shared" si="60"/>
        <v>INSERT INTO UPK_IKOU.upk_k40.k60_press_buno_link (buno_id, k60_buno_id, created_date, created_tantou_id) VALUES (1990, 1339, GETDATE(), 999);</v>
      </c>
    </row>
    <row r="6893" spans="26:29">
      <c r="Z6893">
        <v>283</v>
      </c>
      <c r="AA6893" t="s">
        <v>5875</v>
      </c>
      <c r="AB6893" t="s">
        <v>6463</v>
      </c>
      <c r="AC6893" s="229" t="str">
        <f t="shared" si="60"/>
        <v>INSERT INTO UPK_IKOU.upk_k40.k60_press_buno_link (buno_id, k60_buno_id, created_date, created_tantou_id) VALUES (1991, 1402, GETDATE(), 999);</v>
      </c>
    </row>
    <row r="6894" spans="26:29">
      <c r="Z6894">
        <v>284</v>
      </c>
      <c r="AA6894" t="s">
        <v>5875</v>
      </c>
      <c r="AB6894" t="s">
        <v>6464</v>
      </c>
      <c r="AC6894" s="229" t="str">
        <f t="shared" si="60"/>
        <v>INSERT INTO UPK_IKOU.upk_k40.k60_press_buno_link (buno_id, k60_buno_id, created_date, created_tantou_id) VALUES (1992, 1402, GETDATE(), 999);</v>
      </c>
    </row>
    <row r="6895" spans="26:29">
      <c r="Z6895">
        <v>285</v>
      </c>
      <c r="AA6895" t="s">
        <v>5839</v>
      </c>
      <c r="AB6895" t="s">
        <v>6465</v>
      </c>
      <c r="AC6895" s="229" t="str">
        <f t="shared" si="60"/>
        <v>INSERT INTO UPK_IKOU.upk_k40.k60_press_buno_link (buno_id, k60_buno_id, created_date, created_tantou_id) VALUES (1993, 1366, GETDATE(), 999);</v>
      </c>
    </row>
    <row r="6896" spans="26:29">
      <c r="Z6896">
        <v>286</v>
      </c>
      <c r="AA6896" t="s">
        <v>5839</v>
      </c>
      <c r="AB6896" t="s">
        <v>6466</v>
      </c>
      <c r="AC6896" s="229" t="str">
        <f t="shared" si="60"/>
        <v>INSERT INTO UPK_IKOU.upk_k40.k60_press_buno_link (buno_id, k60_buno_id, created_date, created_tantou_id) VALUES (1994, 1366, GETDATE(), 999);</v>
      </c>
    </row>
    <row r="6897" spans="26:29">
      <c r="Z6897">
        <v>287</v>
      </c>
      <c r="AA6897" t="s">
        <v>5838</v>
      </c>
      <c r="AB6897" t="s">
        <v>6465</v>
      </c>
      <c r="AC6897" s="229" t="str">
        <f t="shared" si="60"/>
        <v>INSERT INTO UPK_IKOU.upk_k40.k60_press_buno_link (buno_id, k60_buno_id, created_date, created_tantou_id) VALUES (1993, 1365, GETDATE(), 999);</v>
      </c>
    </row>
    <row r="6898" spans="26:29">
      <c r="Z6898">
        <v>288</v>
      </c>
      <c r="AA6898" t="s">
        <v>5838</v>
      </c>
      <c r="AB6898" t="s">
        <v>6468</v>
      </c>
      <c r="AC6898" s="229" t="str">
        <f t="shared" si="60"/>
        <v>INSERT INTO UPK_IKOU.upk_k40.k60_press_buno_link (buno_id, k60_buno_id, created_date, created_tantou_id) VALUES (1996, 1365, GETDATE(), 999);</v>
      </c>
    </row>
    <row r="6899" spans="26:29">
      <c r="Z6899">
        <v>289</v>
      </c>
      <c r="AA6899" t="s">
        <v>6268</v>
      </c>
      <c r="AB6899" t="s">
        <v>6469</v>
      </c>
      <c r="AC6899" s="229" t="str">
        <f t="shared" si="60"/>
        <v>INSERT INTO UPK_IKOU.upk_k40.k60_press_buno_link (buno_id, k60_buno_id, created_date, created_tantou_id) VALUES (1997, 1796, GETDATE(), 999);</v>
      </c>
    </row>
    <row r="6900" spans="26:29">
      <c r="Z6900">
        <v>290</v>
      </c>
      <c r="AA6900" t="s">
        <v>6268</v>
      </c>
      <c r="AB6900" t="s">
        <v>6470</v>
      </c>
      <c r="AC6900" s="229" t="str">
        <f t="shared" si="60"/>
        <v>INSERT INTO UPK_IKOU.upk_k40.k60_press_buno_link (buno_id, k60_buno_id, created_date, created_tantou_id) VALUES (1998, 1796, GETDATE(), 999);</v>
      </c>
    </row>
    <row r="6901" spans="26:29">
      <c r="Z6901">
        <v>291</v>
      </c>
      <c r="AA6901" t="s">
        <v>6872</v>
      </c>
      <c r="AB6901" t="s">
        <v>6471</v>
      </c>
      <c r="AC6901" s="229" t="str">
        <f t="shared" si="60"/>
        <v>INSERT INTO UPK_IKOU.upk_k40.k60_press_buno_link (buno_id, k60_buno_id, created_date, created_tantou_id) VALUES (1999, 2439, GETDATE(), 999);</v>
      </c>
    </row>
    <row r="6902" spans="26:29">
      <c r="Z6902">
        <v>292</v>
      </c>
      <c r="AA6902" t="s">
        <v>6872</v>
      </c>
      <c r="AB6902" t="s">
        <v>202</v>
      </c>
      <c r="AC6902" s="229" t="str">
        <f t="shared" si="60"/>
        <v>INSERT INTO UPK_IKOU.upk_k40.k60_press_buno_link (buno_id, k60_buno_id, created_date, created_tantou_id) VALUES (2000, 2439, GETDATE(), 999);</v>
      </c>
    </row>
    <row r="6903" spans="26:29">
      <c r="Z6903">
        <v>293</v>
      </c>
      <c r="AA6903" t="s">
        <v>5861</v>
      </c>
      <c r="AB6903" t="s">
        <v>183</v>
      </c>
      <c r="AC6903" s="229" t="str">
        <f t="shared" si="60"/>
        <v>INSERT INTO UPK_IKOU.upk_k40.k60_press_buno_link (buno_id, k60_buno_id, created_date, created_tantou_id) VALUES (2001, 1388, GETDATE(), 999);</v>
      </c>
    </row>
    <row r="6904" spans="26:29">
      <c r="Z6904">
        <v>294</v>
      </c>
      <c r="AA6904" t="s">
        <v>5861</v>
      </c>
      <c r="AB6904" t="s">
        <v>207</v>
      </c>
      <c r="AC6904" s="229" t="str">
        <f t="shared" si="60"/>
        <v>INSERT INTO UPK_IKOU.upk_k40.k60_press_buno_link (buno_id, k60_buno_id, created_date, created_tantou_id) VALUES (2002, 1388, GETDATE(), 999);</v>
      </c>
    </row>
    <row r="6905" spans="26:29">
      <c r="Z6905">
        <v>295</v>
      </c>
      <c r="AA6905" t="s">
        <v>6228</v>
      </c>
      <c r="AB6905" t="s">
        <v>212</v>
      </c>
      <c r="AC6905" s="229" t="str">
        <f t="shared" si="60"/>
        <v>INSERT INTO UPK_IKOU.upk_k40.k60_press_buno_link (buno_id, k60_buno_id, created_date, created_tantou_id) VALUES (2003, 1756, GETDATE(), 999);</v>
      </c>
    </row>
    <row r="6906" spans="26:29">
      <c r="Z6906">
        <v>296</v>
      </c>
      <c r="AA6906" t="s">
        <v>6228</v>
      </c>
      <c r="AB6906" t="s">
        <v>230</v>
      </c>
      <c r="AC6906" s="229" t="str">
        <f t="shared" si="60"/>
        <v>INSERT INTO UPK_IKOU.upk_k40.k60_press_buno_link (buno_id, k60_buno_id, created_date, created_tantou_id) VALUES (2004, 1756, GETDATE(), 999);</v>
      </c>
    </row>
    <row r="6907" spans="26:29">
      <c r="Z6907">
        <v>297</v>
      </c>
      <c r="AA6907" t="s">
        <v>5977</v>
      </c>
      <c r="AB6907" t="s">
        <v>231</v>
      </c>
      <c r="AC6907" s="229" t="str">
        <f t="shared" si="60"/>
        <v>INSERT INTO UPK_IKOU.upk_k40.k60_press_buno_link (buno_id, k60_buno_id, created_date, created_tantou_id) VALUES (2005, 1505, GETDATE(), 999);</v>
      </c>
    </row>
    <row r="6908" spans="26:29">
      <c r="Z6908">
        <v>298</v>
      </c>
      <c r="AA6908" t="s">
        <v>5977</v>
      </c>
      <c r="AB6908" t="s">
        <v>215</v>
      </c>
      <c r="AC6908" s="229" t="str">
        <f t="shared" si="60"/>
        <v>INSERT INTO UPK_IKOU.upk_k40.k60_press_buno_link (buno_id, k60_buno_id, created_date, created_tantou_id) VALUES (2006, 1505, GETDATE(), 999);</v>
      </c>
    </row>
    <row r="6909" spans="26:29">
      <c r="Z6909">
        <v>299</v>
      </c>
      <c r="AA6909" t="s">
        <v>5978</v>
      </c>
      <c r="AB6909" t="s">
        <v>216</v>
      </c>
      <c r="AC6909" s="229" t="str">
        <f t="shared" si="60"/>
        <v>INSERT INTO UPK_IKOU.upk_k40.k60_press_buno_link (buno_id, k60_buno_id, created_date, created_tantou_id) VALUES (2007, 1506, GETDATE(), 999);</v>
      </c>
    </row>
    <row r="6910" spans="26:29">
      <c r="Z6910">
        <v>300</v>
      </c>
      <c r="AA6910" t="s">
        <v>5978</v>
      </c>
      <c r="AB6910" t="s">
        <v>232</v>
      </c>
      <c r="AC6910" s="229" t="str">
        <f t="shared" si="60"/>
        <v>INSERT INTO UPK_IKOU.upk_k40.k60_press_buno_link (buno_id, k60_buno_id, created_date, created_tantou_id) VALUES (2008, 1506, GETDATE(), 999);</v>
      </c>
    </row>
    <row r="6911" spans="26:29">
      <c r="Z6911">
        <v>301</v>
      </c>
      <c r="AA6911" t="s">
        <v>5979</v>
      </c>
      <c r="AB6911" t="s">
        <v>217</v>
      </c>
      <c r="AC6911" s="229" t="str">
        <f t="shared" si="60"/>
        <v>INSERT INTO UPK_IKOU.upk_k40.k60_press_buno_link (buno_id, k60_buno_id, created_date, created_tantou_id) VALUES (2009, 1507, GETDATE(), 999);</v>
      </c>
    </row>
    <row r="6912" spans="26:29">
      <c r="Z6912">
        <v>302</v>
      </c>
      <c r="AA6912" t="s">
        <v>5979</v>
      </c>
      <c r="AB6912" t="s">
        <v>210</v>
      </c>
      <c r="AC6912" s="229" t="str">
        <f t="shared" si="60"/>
        <v>INSERT INTO UPK_IKOU.upk_k40.k60_press_buno_link (buno_id, k60_buno_id, created_date, created_tantou_id) VALUES (2010, 1507, GETDATE(), 999);</v>
      </c>
    </row>
    <row r="6913" spans="26:29">
      <c r="Z6913">
        <v>303</v>
      </c>
      <c r="AA6913" t="s">
        <v>6263</v>
      </c>
      <c r="AB6913" t="s">
        <v>6472</v>
      </c>
      <c r="AC6913" s="229" t="str">
        <f t="shared" si="60"/>
        <v>INSERT INTO UPK_IKOU.upk_k40.k60_press_buno_link (buno_id, k60_buno_id, created_date, created_tantou_id) VALUES (2011, 1791, GETDATE(), 999);</v>
      </c>
    </row>
    <row r="6914" spans="26:29">
      <c r="Z6914">
        <v>304</v>
      </c>
      <c r="AA6914" t="s">
        <v>6263</v>
      </c>
      <c r="AB6914" t="s">
        <v>205</v>
      </c>
      <c r="AC6914" s="229" t="str">
        <f t="shared" si="60"/>
        <v>INSERT INTO UPK_IKOU.upk_k40.k60_press_buno_link (buno_id, k60_buno_id, created_date, created_tantou_id) VALUES (2012, 1791, GETDATE(), 999);</v>
      </c>
    </row>
    <row r="6915" spans="26:29">
      <c r="Z6915">
        <v>305</v>
      </c>
      <c r="AA6915" t="s">
        <v>5949</v>
      </c>
      <c r="AB6915" t="s">
        <v>233</v>
      </c>
      <c r="AC6915" s="229" t="str">
        <f t="shared" si="60"/>
        <v>INSERT INTO UPK_IKOU.upk_k40.k60_press_buno_link (buno_id, k60_buno_id, created_date, created_tantou_id) VALUES (2013, 1476, GETDATE(), 999);</v>
      </c>
    </row>
    <row r="6916" spans="26:29">
      <c r="Z6916">
        <v>306</v>
      </c>
      <c r="AA6916" t="s">
        <v>5949</v>
      </c>
      <c r="AB6916" t="s">
        <v>220</v>
      </c>
      <c r="AC6916" s="229" t="str">
        <f t="shared" si="60"/>
        <v>INSERT INTO UPK_IKOU.upk_k40.k60_press_buno_link (buno_id, k60_buno_id, created_date, created_tantou_id) VALUES (2014, 1476, GETDATE(), 999);</v>
      </c>
    </row>
    <row r="6917" spans="26:29">
      <c r="Z6917">
        <v>307</v>
      </c>
      <c r="AA6917" t="s">
        <v>6803</v>
      </c>
      <c r="AB6917" t="s">
        <v>234</v>
      </c>
      <c r="AC6917" s="229" t="str">
        <f t="shared" si="60"/>
        <v>INSERT INTO UPK_IKOU.upk_k40.k60_press_buno_link (buno_id, k60_buno_id, created_date, created_tantou_id) VALUES (2015, 2370, GETDATE(), 999);</v>
      </c>
    </row>
    <row r="6918" spans="26:29">
      <c r="Z6918">
        <v>308</v>
      </c>
      <c r="AA6918" t="s">
        <v>6803</v>
      </c>
      <c r="AB6918" t="s">
        <v>6473</v>
      </c>
      <c r="AC6918" s="229" t="str">
        <f t="shared" si="60"/>
        <v>INSERT INTO UPK_IKOU.upk_k40.k60_press_buno_link (buno_id, k60_buno_id, created_date, created_tantou_id) VALUES (2016, 2370, GETDATE(), 999);</v>
      </c>
    </row>
    <row r="6919" spans="26:29">
      <c r="Z6919">
        <v>309</v>
      </c>
      <c r="AA6919" t="s">
        <v>6020</v>
      </c>
      <c r="AB6919" t="s">
        <v>6474</v>
      </c>
      <c r="AC6919" s="229" t="str">
        <f t="shared" si="60"/>
        <v>INSERT INTO UPK_IKOU.upk_k40.k60_press_buno_link (buno_id, k60_buno_id, created_date, created_tantou_id) VALUES (2017, 1548, GETDATE(), 999);</v>
      </c>
    </row>
    <row r="6920" spans="26:29">
      <c r="Z6920">
        <v>310</v>
      </c>
      <c r="AA6920" t="s">
        <v>6020</v>
      </c>
      <c r="AB6920" t="s">
        <v>221</v>
      </c>
      <c r="AC6920" s="229" t="str">
        <f t="shared" si="60"/>
        <v>INSERT INTO UPK_IKOU.upk_k40.k60_press_buno_link (buno_id, k60_buno_id, created_date, created_tantou_id) VALUES (2018, 1548, GETDATE(), 999);</v>
      </c>
    </row>
    <row r="6921" spans="26:29">
      <c r="Z6921">
        <v>311</v>
      </c>
      <c r="AA6921" t="s">
        <v>6035</v>
      </c>
      <c r="AB6921" t="s">
        <v>222</v>
      </c>
      <c r="AC6921" s="229" t="str">
        <f t="shared" si="60"/>
        <v>INSERT INTO UPK_IKOU.upk_k40.k60_press_buno_link (buno_id, k60_buno_id, created_date, created_tantou_id) VALUES (2019, 1563, GETDATE(), 999);</v>
      </c>
    </row>
    <row r="6922" spans="26:29">
      <c r="Z6922">
        <v>312</v>
      </c>
      <c r="AA6922" t="s">
        <v>6035</v>
      </c>
      <c r="AB6922" t="s">
        <v>211</v>
      </c>
      <c r="AC6922" s="229" t="str">
        <f t="shared" si="60"/>
        <v>INSERT INTO UPK_IKOU.upk_k40.k60_press_buno_link (buno_id, k60_buno_id, created_date, created_tantou_id) VALUES (2020, 1563, GETDATE(), 999);</v>
      </c>
    </row>
    <row r="6923" spans="26:29">
      <c r="Z6923">
        <v>313</v>
      </c>
      <c r="AA6923" t="s">
        <v>6660</v>
      </c>
      <c r="AB6923" t="s">
        <v>6475</v>
      </c>
      <c r="AC6923" s="229" t="str">
        <f t="shared" si="60"/>
        <v>INSERT INTO UPK_IKOU.upk_k40.k60_press_buno_link (buno_id, k60_buno_id, created_date, created_tantou_id) VALUES (2021, 2227, GETDATE(), 999);</v>
      </c>
    </row>
    <row r="6924" spans="26:29">
      <c r="Z6924">
        <v>314</v>
      </c>
      <c r="AA6924" t="s">
        <v>5916</v>
      </c>
      <c r="AB6924" t="s">
        <v>223</v>
      </c>
      <c r="AC6924" s="229" t="str">
        <f t="shared" si="60"/>
        <v>INSERT INTO UPK_IKOU.upk_k40.k60_press_buno_link (buno_id, k60_buno_id, created_date, created_tantou_id) VALUES (2022, 1443, GETDATE(), 999);</v>
      </c>
    </row>
    <row r="6925" spans="26:29">
      <c r="Z6925">
        <v>315</v>
      </c>
      <c r="AA6925" t="s">
        <v>5916</v>
      </c>
      <c r="AB6925" t="s">
        <v>6476</v>
      </c>
      <c r="AC6925" s="229" t="str">
        <f t="shared" si="60"/>
        <v>INSERT INTO UPK_IKOU.upk_k40.k60_press_buno_link (buno_id, k60_buno_id, created_date, created_tantou_id) VALUES (2023, 1443, GETDATE(), 999);</v>
      </c>
    </row>
    <row r="6926" spans="26:29">
      <c r="Z6926">
        <v>316</v>
      </c>
      <c r="AA6926" t="s">
        <v>5935</v>
      </c>
      <c r="AB6926" t="s">
        <v>218</v>
      </c>
      <c r="AC6926" s="229" t="str">
        <f t="shared" si="60"/>
        <v>INSERT INTO UPK_IKOU.upk_k40.k60_press_buno_link (buno_id, k60_buno_id, created_date, created_tantou_id) VALUES (2024, 1462, GETDATE(), 999);</v>
      </c>
    </row>
    <row r="6927" spans="26:29">
      <c r="Z6927">
        <v>317</v>
      </c>
      <c r="AA6927" t="s">
        <v>5935</v>
      </c>
      <c r="AB6927" t="s">
        <v>6477</v>
      </c>
      <c r="AC6927" s="229" t="str">
        <f t="shared" si="60"/>
        <v>INSERT INTO UPK_IKOU.upk_k40.k60_press_buno_link (buno_id, k60_buno_id, created_date, created_tantou_id) VALUES (2025, 1462, GETDATE(), 999);</v>
      </c>
    </row>
    <row r="6928" spans="26:29">
      <c r="Z6928">
        <v>318</v>
      </c>
      <c r="AA6928" t="s">
        <v>6110</v>
      </c>
      <c r="AB6928" t="s">
        <v>219</v>
      </c>
      <c r="AC6928" s="229" t="str">
        <f t="shared" si="60"/>
        <v>INSERT INTO UPK_IKOU.upk_k40.k60_press_buno_link (buno_id, k60_buno_id, created_date, created_tantou_id) VALUES (2026, 1638, GETDATE(), 999);</v>
      </c>
    </row>
    <row r="6929" spans="26:29">
      <c r="Z6929">
        <v>319</v>
      </c>
      <c r="AA6929" t="s">
        <v>6110</v>
      </c>
      <c r="AB6929" t="s">
        <v>6478</v>
      </c>
      <c r="AC6929" s="229" t="str">
        <f t="shared" si="60"/>
        <v>INSERT INTO UPK_IKOU.upk_k40.k60_press_buno_link (buno_id, k60_buno_id, created_date, created_tantou_id) VALUES (2027, 1638, GETDATE(), 999);</v>
      </c>
    </row>
    <row r="6930" spans="26:29">
      <c r="Z6930">
        <v>320</v>
      </c>
      <c r="AA6930" t="s">
        <v>6111</v>
      </c>
      <c r="AB6930" t="s">
        <v>224</v>
      </c>
      <c r="AC6930" s="229" t="str">
        <f t="shared" si="60"/>
        <v>INSERT INTO UPK_IKOU.upk_k40.k60_press_buno_link (buno_id, k60_buno_id, created_date, created_tantou_id) VALUES (2028, 1639, GETDATE(), 999);</v>
      </c>
    </row>
    <row r="6931" spans="26:29">
      <c r="Z6931">
        <v>321</v>
      </c>
      <c r="AA6931" t="s">
        <v>6111</v>
      </c>
      <c r="AB6931" t="s">
        <v>208</v>
      </c>
      <c r="AC6931" s="229" t="str">
        <f t="shared" ref="AC6931:AC6994" si="61">AC$6609&amp;AB6931&amp;", "&amp;AA6931&amp;", GETDATE(), 999);"</f>
        <v>INSERT INTO UPK_IKOU.upk_k40.k60_press_buno_link (buno_id, k60_buno_id, created_date, created_tantou_id) VALUES (2029, 1639, GETDATE(), 999);</v>
      </c>
    </row>
    <row r="6932" spans="26:29">
      <c r="Z6932">
        <v>322</v>
      </c>
      <c r="AA6932" t="s">
        <v>6661</v>
      </c>
      <c r="AB6932" t="s">
        <v>225</v>
      </c>
      <c r="AC6932" s="229" t="str">
        <f t="shared" si="61"/>
        <v>INSERT INTO UPK_IKOU.upk_k40.k60_press_buno_link (buno_id, k60_buno_id, created_date, created_tantou_id) VALUES (2030, 2228, GETDATE(), 999);</v>
      </c>
    </row>
    <row r="6933" spans="26:29">
      <c r="Z6933">
        <v>323</v>
      </c>
      <c r="AA6933" t="s">
        <v>6918</v>
      </c>
      <c r="AB6933" t="s">
        <v>6479</v>
      </c>
      <c r="AC6933" s="229" t="str">
        <f t="shared" si="61"/>
        <v>INSERT INTO UPK_IKOU.upk_k40.k60_press_buno_link (buno_id, k60_buno_id, created_date, created_tantou_id) VALUES (2031, 2485, GETDATE(), 999);</v>
      </c>
    </row>
    <row r="6934" spans="26:29">
      <c r="Z6934">
        <v>324</v>
      </c>
      <c r="AA6934" t="s">
        <v>6918</v>
      </c>
      <c r="AB6934" t="s">
        <v>6480</v>
      </c>
      <c r="AC6934" s="229" t="str">
        <f t="shared" si="61"/>
        <v>INSERT INTO UPK_IKOU.upk_k40.k60_press_buno_link (buno_id, k60_buno_id, created_date, created_tantou_id) VALUES (2032, 2485, GETDATE(), 999);</v>
      </c>
    </row>
    <row r="6935" spans="26:29">
      <c r="Z6935">
        <v>325</v>
      </c>
      <c r="AA6935" t="s">
        <v>6426</v>
      </c>
      <c r="AB6935" t="s">
        <v>229</v>
      </c>
      <c r="AC6935" s="229" t="str">
        <f t="shared" si="61"/>
        <v>INSERT INTO UPK_IKOU.upk_k40.k60_press_buno_link (buno_id, k60_buno_id, created_date, created_tantou_id) VALUES (2033, 1954, GETDATE(), 999);</v>
      </c>
    </row>
    <row r="6936" spans="26:29">
      <c r="Z6936">
        <v>326</v>
      </c>
      <c r="AA6936" t="s">
        <v>6426</v>
      </c>
      <c r="AB6936" t="s">
        <v>235</v>
      </c>
      <c r="AC6936" s="229" t="str">
        <f t="shared" si="61"/>
        <v>INSERT INTO UPK_IKOU.upk_k40.k60_press_buno_link (buno_id, k60_buno_id, created_date, created_tantou_id) VALUES (2034, 1954, GETDATE(), 999);</v>
      </c>
    </row>
    <row r="6937" spans="26:29">
      <c r="Z6937">
        <v>327</v>
      </c>
      <c r="AA6937" t="s">
        <v>6269</v>
      </c>
      <c r="AB6937" t="s">
        <v>6481</v>
      </c>
      <c r="AC6937" s="229" t="str">
        <f t="shared" si="61"/>
        <v>INSERT INTO UPK_IKOU.upk_k40.k60_press_buno_link (buno_id, k60_buno_id, created_date, created_tantou_id) VALUES (2035, 1797, GETDATE(), 999);</v>
      </c>
    </row>
    <row r="6938" spans="26:29">
      <c r="Z6938">
        <v>328</v>
      </c>
      <c r="AA6938" t="s">
        <v>6269</v>
      </c>
      <c r="AB6938" t="s">
        <v>226</v>
      </c>
      <c r="AC6938" s="229" t="str">
        <f t="shared" si="61"/>
        <v>INSERT INTO UPK_IKOU.upk_k40.k60_press_buno_link (buno_id, k60_buno_id, created_date, created_tantou_id) VALUES (2036, 1797, GETDATE(), 999);</v>
      </c>
    </row>
    <row r="6939" spans="26:29">
      <c r="Z6939">
        <v>329</v>
      </c>
      <c r="AA6939" t="s">
        <v>6032</v>
      </c>
      <c r="AB6939" t="s">
        <v>6482</v>
      </c>
      <c r="AC6939" s="229" t="str">
        <f t="shared" si="61"/>
        <v>INSERT INTO UPK_IKOU.upk_k40.k60_press_buno_link (buno_id, k60_buno_id, created_date, created_tantou_id) VALUES (2037, 1560, GETDATE(), 999);</v>
      </c>
    </row>
    <row r="6940" spans="26:29">
      <c r="Z6940">
        <v>330</v>
      </c>
      <c r="AA6940" t="s">
        <v>6578</v>
      </c>
      <c r="AB6940" t="s">
        <v>6483</v>
      </c>
      <c r="AC6940" s="229" t="str">
        <f t="shared" si="61"/>
        <v>INSERT INTO UPK_IKOU.upk_k40.k60_press_buno_link (buno_id, k60_buno_id, created_date, created_tantou_id) VALUES (2038, 2145, GETDATE(), 999);</v>
      </c>
    </row>
    <row r="6941" spans="26:29">
      <c r="Z6941">
        <v>331</v>
      </c>
      <c r="AA6941" t="s">
        <v>6579</v>
      </c>
      <c r="AB6941" t="s">
        <v>6484</v>
      </c>
      <c r="AC6941" s="229" t="str">
        <f t="shared" si="61"/>
        <v>INSERT INTO UPK_IKOU.upk_k40.k60_press_buno_link (buno_id, k60_buno_id, created_date, created_tantou_id) VALUES (2039, 2146, GETDATE(), 999);</v>
      </c>
    </row>
    <row r="6942" spans="26:29">
      <c r="Z6942">
        <v>332</v>
      </c>
      <c r="AA6942" t="s">
        <v>6033</v>
      </c>
      <c r="AB6942" t="s">
        <v>206</v>
      </c>
      <c r="AC6942" s="229" t="str">
        <f t="shared" si="61"/>
        <v>INSERT INTO UPK_IKOU.upk_k40.k60_press_buno_link (buno_id, k60_buno_id, created_date, created_tantou_id) VALUES (2040, 1561, GETDATE(), 999);</v>
      </c>
    </row>
    <row r="6943" spans="26:29">
      <c r="Z6943">
        <v>333</v>
      </c>
      <c r="AA6943" t="s">
        <v>6034</v>
      </c>
      <c r="AB6943" t="s">
        <v>6485</v>
      </c>
      <c r="AC6943" s="229" t="str">
        <f t="shared" si="61"/>
        <v>INSERT INTO UPK_IKOU.upk_k40.k60_press_buno_link (buno_id, k60_buno_id, created_date, created_tantou_id) VALUES (2041, 1562, GETDATE(), 999);</v>
      </c>
    </row>
    <row r="6944" spans="26:29">
      <c r="Z6944">
        <v>334</v>
      </c>
      <c r="AA6944" t="s">
        <v>6247</v>
      </c>
      <c r="AB6944" t="s">
        <v>6486</v>
      </c>
      <c r="AC6944" s="229" t="str">
        <f t="shared" si="61"/>
        <v>INSERT INTO UPK_IKOU.upk_k40.k60_press_buno_link (buno_id, k60_buno_id, created_date, created_tantou_id) VALUES (2042, 1775, GETDATE(), 999);</v>
      </c>
    </row>
    <row r="6945" spans="26:29">
      <c r="Z6945">
        <v>335</v>
      </c>
      <c r="AA6945" t="s">
        <v>6060</v>
      </c>
      <c r="AB6945" t="s">
        <v>227</v>
      </c>
      <c r="AC6945" s="229" t="str">
        <f t="shared" si="61"/>
        <v>INSERT INTO UPK_IKOU.upk_k40.k60_press_buno_link (buno_id, k60_buno_id, created_date, created_tantou_id) VALUES (2043, 1588, GETDATE(), 999);</v>
      </c>
    </row>
    <row r="6946" spans="26:29">
      <c r="Z6946">
        <v>336</v>
      </c>
      <c r="AA6946" t="s">
        <v>6527</v>
      </c>
      <c r="AB6946" t="s">
        <v>228</v>
      </c>
      <c r="AC6946" s="229" t="str">
        <f t="shared" si="61"/>
        <v>INSERT INTO UPK_IKOU.upk_k40.k60_press_buno_link (buno_id, k60_buno_id, created_date, created_tantou_id) VALUES (2044, 2094, GETDATE(), 999);</v>
      </c>
    </row>
    <row r="6947" spans="26:29">
      <c r="Z6947">
        <v>337</v>
      </c>
      <c r="AA6947" t="s">
        <v>5907</v>
      </c>
      <c r="AB6947" t="s">
        <v>6487</v>
      </c>
      <c r="AC6947" s="229" t="str">
        <f t="shared" si="61"/>
        <v>INSERT INTO UPK_IKOU.upk_k40.k60_press_buno_link (buno_id, k60_buno_id, created_date, created_tantou_id) VALUES (2045, 1434, GETDATE(), 999);</v>
      </c>
    </row>
    <row r="6948" spans="26:29">
      <c r="Z6948">
        <v>338</v>
      </c>
      <c r="AA6948" t="s">
        <v>5917</v>
      </c>
      <c r="AB6948" t="s">
        <v>6488</v>
      </c>
      <c r="AC6948" s="229" t="str">
        <f t="shared" si="61"/>
        <v>INSERT INTO UPK_IKOU.upk_k40.k60_press_buno_link (buno_id, k60_buno_id, created_date, created_tantou_id) VALUES (2046, 1444, GETDATE(), 999);</v>
      </c>
    </row>
    <row r="6949" spans="26:29">
      <c r="Z6949">
        <v>339</v>
      </c>
      <c r="AA6949" t="s">
        <v>6596</v>
      </c>
      <c r="AB6949" t="s">
        <v>236</v>
      </c>
      <c r="AC6949" s="229" t="str">
        <f t="shared" si="61"/>
        <v>INSERT INTO UPK_IKOU.upk_k40.k60_press_buno_link (buno_id, k60_buno_id, created_date, created_tantou_id) VALUES (2047, 2163, GETDATE(), 999);</v>
      </c>
    </row>
    <row r="6950" spans="26:29">
      <c r="Z6950">
        <v>340</v>
      </c>
      <c r="AA6950" t="s">
        <v>227</v>
      </c>
      <c r="AB6950" t="s">
        <v>6489</v>
      </c>
      <c r="AC6950" s="229" t="str">
        <f t="shared" si="61"/>
        <v>INSERT INTO UPK_IKOU.upk_k40.k60_press_buno_link (buno_id, k60_buno_id, created_date, created_tantou_id) VALUES (2048, 2043, GETDATE(), 999);</v>
      </c>
    </row>
    <row r="6951" spans="26:29">
      <c r="Z6951">
        <v>341</v>
      </c>
      <c r="AA6951" t="s">
        <v>5908</v>
      </c>
      <c r="AB6951" t="s">
        <v>6490</v>
      </c>
      <c r="AC6951" s="229" t="str">
        <f t="shared" si="61"/>
        <v>INSERT INTO UPK_IKOU.upk_k40.k60_press_buno_link (buno_id, k60_buno_id, created_date, created_tantou_id) VALUES (2049, 1435, GETDATE(), 999);</v>
      </c>
    </row>
    <row r="6952" spans="26:29">
      <c r="Z6952">
        <v>342</v>
      </c>
      <c r="AA6952" t="s">
        <v>6597</v>
      </c>
      <c r="AB6952" t="s">
        <v>6491</v>
      </c>
      <c r="AC6952" s="229" t="str">
        <f t="shared" si="61"/>
        <v>INSERT INTO UPK_IKOU.upk_k40.k60_press_buno_link (buno_id, k60_buno_id, created_date, created_tantou_id) VALUES (2050, 2164, GETDATE(), 999);</v>
      </c>
    </row>
    <row r="6953" spans="26:29">
      <c r="Z6953">
        <v>343</v>
      </c>
      <c r="AA6953" t="s">
        <v>5780</v>
      </c>
      <c r="AB6953" t="s">
        <v>6492</v>
      </c>
      <c r="AC6953" s="229" t="str">
        <f t="shared" si="61"/>
        <v>INSERT INTO UPK_IKOU.upk_k40.k60_press_buno_link (buno_id, k60_buno_id, created_date, created_tantou_id) VALUES (2051, 1307, GETDATE(), 999);</v>
      </c>
    </row>
    <row r="6954" spans="26:29">
      <c r="Z6954">
        <v>344</v>
      </c>
      <c r="AA6954" t="s">
        <v>6036</v>
      </c>
      <c r="AB6954" t="s">
        <v>237</v>
      </c>
      <c r="AC6954" s="229" t="str">
        <f t="shared" si="61"/>
        <v>INSERT INTO UPK_IKOU.upk_k40.k60_press_buno_link (buno_id, k60_buno_id, created_date, created_tantou_id) VALUES (2052, 1564, GETDATE(), 999);</v>
      </c>
    </row>
    <row r="6955" spans="26:29">
      <c r="Z6955">
        <v>345</v>
      </c>
      <c r="AA6955" t="s">
        <v>6112</v>
      </c>
      <c r="AB6955" t="s">
        <v>238</v>
      </c>
      <c r="AC6955" s="229" t="str">
        <f t="shared" si="61"/>
        <v>INSERT INTO UPK_IKOU.upk_k40.k60_press_buno_link (buno_id, k60_buno_id, created_date, created_tantou_id) VALUES (2053, 1640, GETDATE(), 999);</v>
      </c>
    </row>
    <row r="6956" spans="26:29">
      <c r="Z6956">
        <v>346</v>
      </c>
      <c r="AA6956" t="s">
        <v>5950</v>
      </c>
      <c r="AB6956" t="s">
        <v>6493</v>
      </c>
      <c r="AC6956" s="229" t="str">
        <f t="shared" si="61"/>
        <v>INSERT INTO UPK_IKOU.upk_k40.k60_press_buno_link (buno_id, k60_buno_id, created_date, created_tantou_id) VALUES (2054, 1477, GETDATE(), 999);</v>
      </c>
    </row>
    <row r="6957" spans="26:29">
      <c r="Z6957">
        <v>347</v>
      </c>
      <c r="AA6957" t="s">
        <v>6644</v>
      </c>
      <c r="AB6957" t="s">
        <v>239</v>
      </c>
      <c r="AC6957" s="229" t="str">
        <f t="shared" si="61"/>
        <v>INSERT INTO UPK_IKOU.upk_k40.k60_press_buno_link (buno_id, k60_buno_id, created_date, created_tantou_id) VALUES (2055, 2211, GETDATE(), 999);</v>
      </c>
    </row>
    <row r="6958" spans="26:29">
      <c r="Z6958">
        <v>348</v>
      </c>
      <c r="AA6958" t="s">
        <v>6620</v>
      </c>
      <c r="AB6958" t="s">
        <v>240</v>
      </c>
      <c r="AC6958" s="229" t="str">
        <f t="shared" si="61"/>
        <v>INSERT INTO UPK_IKOU.upk_k40.k60_press_buno_link (buno_id, k60_buno_id, created_date, created_tantou_id) VALUES (2056, 2187, GETDATE(), 999);</v>
      </c>
    </row>
    <row r="6959" spans="26:29">
      <c r="Z6959">
        <v>349</v>
      </c>
      <c r="AA6959" t="s">
        <v>6804</v>
      </c>
      <c r="AB6959" t="s">
        <v>241</v>
      </c>
      <c r="AC6959" s="229" t="str">
        <f t="shared" si="61"/>
        <v>INSERT INTO UPK_IKOU.upk_k40.k60_press_buno_link (buno_id, k60_buno_id, created_date, created_tantou_id) VALUES (2057, 2371, GETDATE(), 999);</v>
      </c>
    </row>
    <row r="6960" spans="26:29">
      <c r="Z6960">
        <v>350</v>
      </c>
      <c r="AA6960" t="s">
        <v>6804</v>
      </c>
      <c r="AB6960" t="s">
        <v>242</v>
      </c>
      <c r="AC6960" s="229" t="str">
        <f t="shared" si="61"/>
        <v>INSERT INTO UPK_IKOU.upk_k40.k60_press_buno_link (buno_id, k60_buno_id, created_date, created_tantou_id) VALUES (2058, 2371, GETDATE(), 999);</v>
      </c>
    </row>
    <row r="6961" spans="26:29">
      <c r="Z6961">
        <v>351</v>
      </c>
      <c r="AA6961" t="s">
        <v>5999</v>
      </c>
      <c r="AB6961" t="s">
        <v>6494</v>
      </c>
      <c r="AC6961" s="229" t="str">
        <f t="shared" si="61"/>
        <v>INSERT INTO UPK_IKOU.upk_k40.k60_press_buno_link (buno_id, k60_buno_id, created_date, created_tantou_id) VALUES (2059, 1527, GETDATE(), 999);</v>
      </c>
    </row>
    <row r="6962" spans="26:29">
      <c r="Z6962">
        <v>352</v>
      </c>
      <c r="AA6962" t="s">
        <v>5999</v>
      </c>
      <c r="AB6962" t="s">
        <v>6495</v>
      </c>
      <c r="AC6962" s="229" t="str">
        <f t="shared" si="61"/>
        <v>INSERT INTO UPK_IKOU.upk_k40.k60_press_buno_link (buno_id, k60_buno_id, created_date, created_tantou_id) VALUES (2060, 1527, GETDATE(), 999);</v>
      </c>
    </row>
    <row r="6963" spans="26:29">
      <c r="Z6963">
        <v>353</v>
      </c>
      <c r="AA6963" t="s">
        <v>6000</v>
      </c>
      <c r="AB6963" t="s">
        <v>6496</v>
      </c>
      <c r="AC6963" s="229" t="str">
        <f t="shared" si="61"/>
        <v>INSERT INTO UPK_IKOU.upk_k40.k60_press_buno_link (buno_id, k60_buno_id, created_date, created_tantou_id) VALUES (2061, 1528, GETDATE(), 999);</v>
      </c>
    </row>
    <row r="6964" spans="26:29">
      <c r="Z6964">
        <v>354</v>
      </c>
      <c r="AA6964" t="s">
        <v>6000</v>
      </c>
      <c r="AB6964" t="s">
        <v>6497</v>
      </c>
      <c r="AC6964" s="229" t="str">
        <f t="shared" si="61"/>
        <v>INSERT INTO UPK_IKOU.upk_k40.k60_press_buno_link (buno_id, k60_buno_id, created_date, created_tantou_id) VALUES (2062, 1528, GETDATE(), 999);</v>
      </c>
    </row>
    <row r="6965" spans="26:29">
      <c r="Z6965">
        <v>355</v>
      </c>
      <c r="AA6965" t="s">
        <v>6089</v>
      </c>
      <c r="AB6965" t="s">
        <v>6498</v>
      </c>
      <c r="AC6965" s="229" t="str">
        <f t="shared" si="61"/>
        <v>INSERT INTO UPK_IKOU.upk_k40.k60_press_buno_link (buno_id, k60_buno_id, created_date, created_tantou_id) VALUES (2063, 1617, GETDATE(), 999);</v>
      </c>
    </row>
    <row r="6966" spans="26:29">
      <c r="Z6966">
        <v>356</v>
      </c>
      <c r="AA6966" t="s">
        <v>6089</v>
      </c>
      <c r="AB6966" t="s">
        <v>214</v>
      </c>
      <c r="AC6966" s="229" t="str">
        <f t="shared" si="61"/>
        <v>INSERT INTO UPK_IKOU.upk_k40.k60_press_buno_link (buno_id, k60_buno_id, created_date, created_tantou_id) VALUES (2064, 1617, GETDATE(), 999);</v>
      </c>
    </row>
    <row r="6967" spans="26:29">
      <c r="Z6967">
        <v>357</v>
      </c>
      <c r="AA6967" t="s">
        <v>6090</v>
      </c>
      <c r="AB6967" t="s">
        <v>204</v>
      </c>
      <c r="AC6967" s="229" t="str">
        <f t="shared" si="61"/>
        <v>INSERT INTO UPK_IKOU.upk_k40.k60_press_buno_link (buno_id, k60_buno_id, created_date, created_tantou_id) VALUES (2065, 1618, GETDATE(), 999);</v>
      </c>
    </row>
    <row r="6968" spans="26:29">
      <c r="Z6968">
        <v>358</v>
      </c>
      <c r="AA6968" t="s">
        <v>6090</v>
      </c>
      <c r="AB6968" t="s">
        <v>6499</v>
      </c>
      <c r="AC6968" s="229" t="str">
        <f t="shared" si="61"/>
        <v>INSERT INTO UPK_IKOU.upk_k40.k60_press_buno_link (buno_id, k60_buno_id, created_date, created_tantou_id) VALUES (2066, 1618, GETDATE(), 999);</v>
      </c>
    </row>
    <row r="6969" spans="26:29">
      <c r="Z6969">
        <v>359</v>
      </c>
      <c r="AA6969" t="s">
        <v>6310</v>
      </c>
      <c r="AB6969" t="s">
        <v>6500</v>
      </c>
      <c r="AC6969" s="229" t="str">
        <f t="shared" si="61"/>
        <v>INSERT INTO UPK_IKOU.upk_k40.k60_press_buno_link (buno_id, k60_buno_id, created_date, created_tantou_id) VALUES (2067, 1838, GETDATE(), 999);</v>
      </c>
    </row>
    <row r="6970" spans="26:29">
      <c r="Z6970">
        <v>360</v>
      </c>
      <c r="AA6970" t="s">
        <v>5951</v>
      </c>
      <c r="AB6970" t="s">
        <v>6501</v>
      </c>
      <c r="AC6970" s="229" t="str">
        <f t="shared" si="61"/>
        <v>INSERT INTO UPK_IKOU.upk_k40.k60_press_buno_link (buno_id, k60_buno_id, created_date, created_tantou_id) VALUES (2068, 1478, GETDATE(), 999);</v>
      </c>
    </row>
    <row r="6971" spans="26:29">
      <c r="Z6971">
        <v>361</v>
      </c>
      <c r="AA6971" t="s">
        <v>6517</v>
      </c>
      <c r="AB6971" t="s">
        <v>6502</v>
      </c>
      <c r="AC6971" s="229" t="str">
        <f t="shared" si="61"/>
        <v>INSERT INTO UPK_IKOU.upk_k40.k60_press_buno_link (buno_id, k60_buno_id, created_date, created_tantou_id) VALUES (2069, 2084, GETDATE(), 999);</v>
      </c>
    </row>
    <row r="6972" spans="26:29">
      <c r="Z6972">
        <v>362</v>
      </c>
      <c r="AA6972" t="s">
        <v>6517</v>
      </c>
      <c r="AB6972" t="s">
        <v>6503</v>
      </c>
      <c r="AC6972" s="229" t="str">
        <f t="shared" si="61"/>
        <v>INSERT INTO UPK_IKOU.upk_k40.k60_press_buno_link (buno_id, k60_buno_id, created_date, created_tantou_id) VALUES (2070, 2084, GETDATE(), 999);</v>
      </c>
    </row>
    <row r="6973" spans="26:29">
      <c r="Z6973">
        <v>363</v>
      </c>
      <c r="AA6973" t="s">
        <v>6946</v>
      </c>
      <c r="AB6973" t="s">
        <v>6504</v>
      </c>
      <c r="AC6973" s="229" t="str">
        <f t="shared" si="61"/>
        <v>INSERT INTO UPK_IKOU.upk_k40.k60_press_buno_link (buno_id, k60_buno_id, created_date, created_tantou_id) VALUES (2071, 2513, GETDATE(), 999);</v>
      </c>
    </row>
    <row r="6974" spans="26:29">
      <c r="Z6974">
        <v>364</v>
      </c>
      <c r="AA6974" t="s">
        <v>6947</v>
      </c>
      <c r="AB6974" t="s">
        <v>6505</v>
      </c>
      <c r="AC6974" s="229" t="str">
        <f t="shared" si="61"/>
        <v>INSERT INTO UPK_IKOU.upk_k40.k60_press_buno_link (buno_id, k60_buno_id, created_date, created_tantou_id) VALUES (2072, 2514, GETDATE(), 999);</v>
      </c>
    </row>
    <row r="6975" spans="26:29">
      <c r="Z6975">
        <v>365</v>
      </c>
      <c r="AA6975" t="s">
        <v>5813</v>
      </c>
      <c r="AB6975" t="s">
        <v>6506</v>
      </c>
      <c r="AC6975" s="229" t="str">
        <f t="shared" si="61"/>
        <v>INSERT INTO UPK_IKOU.upk_k40.k60_press_buno_link (buno_id, k60_buno_id, created_date, created_tantou_id) VALUES (2073, 1340, GETDATE(), 999);</v>
      </c>
    </row>
    <row r="6976" spans="26:29">
      <c r="Z6976">
        <v>366</v>
      </c>
      <c r="AA6976" t="s">
        <v>6907</v>
      </c>
      <c r="AB6976" t="s">
        <v>6507</v>
      </c>
      <c r="AC6976" s="229" t="str">
        <f t="shared" si="61"/>
        <v>INSERT INTO UPK_IKOU.upk_k40.k60_press_buno_link (buno_id, k60_buno_id, created_date, created_tantou_id) VALUES (2074, 2474, GETDATE(), 999);</v>
      </c>
    </row>
    <row r="6977" spans="26:29">
      <c r="Z6977">
        <v>367</v>
      </c>
      <c r="AA6977" t="s">
        <v>6908</v>
      </c>
      <c r="AB6977" t="s">
        <v>6508</v>
      </c>
      <c r="AC6977" s="229" t="str">
        <f t="shared" si="61"/>
        <v>INSERT INTO UPK_IKOU.upk_k40.k60_press_buno_link (buno_id, k60_buno_id, created_date, created_tantou_id) VALUES (2075, 2475, GETDATE(), 999);</v>
      </c>
    </row>
    <row r="6978" spans="26:29">
      <c r="Z6978">
        <v>368</v>
      </c>
      <c r="AA6978" t="s">
        <v>6821</v>
      </c>
      <c r="AB6978" t="s">
        <v>6509</v>
      </c>
      <c r="AC6978" s="229" t="str">
        <f t="shared" si="61"/>
        <v>INSERT INTO UPK_IKOU.upk_k40.k60_press_buno_link (buno_id, k60_buno_id, created_date, created_tantou_id) VALUES (2076, 2388, GETDATE(), 999);</v>
      </c>
    </row>
    <row r="6979" spans="26:29">
      <c r="Z6979">
        <v>369</v>
      </c>
      <c r="AA6979" t="s">
        <v>6822</v>
      </c>
      <c r="AB6979" t="s">
        <v>6510</v>
      </c>
      <c r="AC6979" s="229" t="str">
        <f t="shared" si="61"/>
        <v>INSERT INTO UPK_IKOU.upk_k40.k60_press_buno_link (buno_id, k60_buno_id, created_date, created_tantou_id) VALUES (2077, 2389, GETDATE(), 999);</v>
      </c>
    </row>
    <row r="6980" spans="26:29">
      <c r="Z6980">
        <v>370</v>
      </c>
      <c r="AA6980" t="s">
        <v>6823</v>
      </c>
      <c r="AB6980" t="s">
        <v>6511</v>
      </c>
      <c r="AC6980" s="229" t="str">
        <f t="shared" si="61"/>
        <v>INSERT INTO UPK_IKOU.upk_k40.k60_press_buno_link (buno_id, k60_buno_id, created_date, created_tantou_id) VALUES (2078, 2390, GETDATE(), 999);</v>
      </c>
    </row>
    <row r="6981" spans="26:29">
      <c r="Z6981">
        <v>371</v>
      </c>
      <c r="AA6981" t="s">
        <v>6598</v>
      </c>
      <c r="AB6981" t="s">
        <v>6512</v>
      </c>
      <c r="AC6981" s="229" t="str">
        <f t="shared" si="61"/>
        <v>INSERT INTO UPK_IKOU.upk_k40.k60_press_buno_link (buno_id, k60_buno_id, created_date, created_tantou_id) VALUES (2079, 2165, GETDATE(), 999);</v>
      </c>
    </row>
    <row r="6982" spans="26:29">
      <c r="Z6982">
        <v>372</v>
      </c>
      <c r="AA6982" t="s">
        <v>6599</v>
      </c>
      <c r="AB6982" t="s">
        <v>6513</v>
      </c>
      <c r="AC6982" s="229" t="str">
        <f t="shared" si="61"/>
        <v>INSERT INTO UPK_IKOU.upk_k40.k60_press_buno_link (buno_id, k60_buno_id, created_date, created_tantou_id) VALUES (2080, 2166, GETDATE(), 999);</v>
      </c>
    </row>
    <row r="6983" spans="26:29">
      <c r="Z6983">
        <v>373</v>
      </c>
      <c r="AA6983" t="s">
        <v>6612</v>
      </c>
      <c r="AB6983" t="s">
        <v>6514</v>
      </c>
      <c r="AC6983" s="229" t="str">
        <f t="shared" si="61"/>
        <v>INSERT INTO UPK_IKOU.upk_k40.k60_press_buno_link (buno_id, k60_buno_id, created_date, created_tantou_id) VALUES (2081, 2179, GETDATE(), 999);</v>
      </c>
    </row>
    <row r="6984" spans="26:29">
      <c r="Z6984">
        <v>374</v>
      </c>
      <c r="AA6984" t="s">
        <v>6613</v>
      </c>
      <c r="AB6984" t="s">
        <v>6515</v>
      </c>
      <c r="AC6984" s="229" t="str">
        <f t="shared" si="61"/>
        <v>INSERT INTO UPK_IKOU.upk_k40.k60_press_buno_link (buno_id, k60_buno_id, created_date, created_tantou_id) VALUES (2082, 2180, GETDATE(), 999);</v>
      </c>
    </row>
    <row r="6985" spans="26:29">
      <c r="Z6985">
        <v>375</v>
      </c>
      <c r="AA6985" t="s">
        <v>6614</v>
      </c>
      <c r="AB6985" t="s">
        <v>6516</v>
      </c>
      <c r="AC6985" s="229" t="str">
        <f t="shared" si="61"/>
        <v>INSERT INTO UPK_IKOU.upk_k40.k60_press_buno_link (buno_id, k60_buno_id, created_date, created_tantou_id) VALUES (2083, 2181, GETDATE(), 999);</v>
      </c>
    </row>
    <row r="6986" spans="26:29">
      <c r="Z6986">
        <v>376</v>
      </c>
      <c r="AA6986" t="s">
        <v>228</v>
      </c>
      <c r="AB6986" t="s">
        <v>6517</v>
      </c>
      <c r="AC6986" s="229" t="str">
        <f t="shared" si="61"/>
        <v>INSERT INTO UPK_IKOU.upk_k40.k60_press_buno_link (buno_id, k60_buno_id, created_date, created_tantou_id) VALUES (2084, 2044, GETDATE(), 999);</v>
      </c>
    </row>
    <row r="6987" spans="26:29">
      <c r="Z6987">
        <v>377</v>
      </c>
      <c r="AA6987" t="s">
        <v>6001</v>
      </c>
      <c r="AB6987" t="s">
        <v>6518</v>
      </c>
      <c r="AC6987" s="229" t="str">
        <f t="shared" si="61"/>
        <v>INSERT INTO UPK_IKOU.upk_k40.k60_press_buno_link (buno_id, k60_buno_id, created_date, created_tantou_id) VALUES (2085, 1529, GETDATE(), 999);</v>
      </c>
    </row>
    <row r="6988" spans="26:29">
      <c r="Z6988">
        <v>378</v>
      </c>
      <c r="AA6988" t="s">
        <v>6002</v>
      </c>
      <c r="AB6988" t="s">
        <v>6519</v>
      </c>
      <c r="AC6988" s="229" t="str">
        <f t="shared" si="61"/>
        <v>INSERT INTO UPK_IKOU.upk_k40.k60_press_buno_link (buno_id, k60_buno_id, created_date, created_tantou_id) VALUES (2086, 1530, GETDATE(), 999);</v>
      </c>
    </row>
    <row r="6989" spans="26:29">
      <c r="Z6989">
        <v>379</v>
      </c>
      <c r="AA6989" t="s">
        <v>6003</v>
      </c>
      <c r="AB6989" t="s">
        <v>6520</v>
      </c>
      <c r="AC6989" s="229" t="str">
        <f t="shared" si="61"/>
        <v>INSERT INTO UPK_IKOU.upk_k40.k60_press_buno_link (buno_id, k60_buno_id, created_date, created_tantou_id) VALUES (2087, 1531, GETDATE(), 999);</v>
      </c>
    </row>
    <row r="6990" spans="26:29">
      <c r="Z6990">
        <v>380</v>
      </c>
      <c r="AA6990" t="s">
        <v>231</v>
      </c>
      <c r="AB6990" t="s">
        <v>6521</v>
      </c>
      <c r="AC6990" s="229" t="str">
        <f t="shared" si="61"/>
        <v>INSERT INTO UPK_IKOU.upk_k40.k60_press_buno_link (buno_id, k60_buno_id, created_date, created_tantou_id) VALUES (2088, 2005, GETDATE(), 999);</v>
      </c>
    </row>
    <row r="6991" spans="26:29">
      <c r="Z6991">
        <v>381</v>
      </c>
      <c r="AA6991" t="s">
        <v>6470</v>
      </c>
      <c r="AB6991" t="s">
        <v>6522</v>
      </c>
      <c r="AC6991" s="229" t="str">
        <f t="shared" si="61"/>
        <v>INSERT INTO UPK_IKOU.upk_k40.k60_press_buno_link (buno_id, k60_buno_id, created_date, created_tantou_id) VALUES (2089, 1998, GETDATE(), 999);</v>
      </c>
    </row>
    <row r="6992" spans="26:29">
      <c r="Z6992">
        <v>382</v>
      </c>
      <c r="AA6992" t="s">
        <v>6478</v>
      </c>
      <c r="AB6992" t="s">
        <v>6523</v>
      </c>
      <c r="AC6992" s="229" t="str">
        <f t="shared" si="61"/>
        <v>INSERT INTO UPK_IKOU.upk_k40.k60_press_buno_link (buno_id, k60_buno_id, created_date, created_tantou_id) VALUES (2090, 2027, GETDATE(), 999);</v>
      </c>
    </row>
    <row r="6993" spans="26:29">
      <c r="Z6993">
        <v>383</v>
      </c>
      <c r="AA6993" t="s">
        <v>6940</v>
      </c>
      <c r="AB6993" t="s">
        <v>6524</v>
      </c>
      <c r="AC6993" s="229" t="str">
        <f t="shared" si="61"/>
        <v>INSERT INTO UPK_IKOU.upk_k40.k60_press_buno_link (buno_id, k60_buno_id, created_date, created_tantou_id) VALUES (2091, 2507, GETDATE(), 999);</v>
      </c>
    </row>
    <row r="6994" spans="26:29">
      <c r="Z6994">
        <v>384</v>
      </c>
      <c r="AA6994" t="s">
        <v>6942</v>
      </c>
      <c r="AB6994" t="s">
        <v>6525</v>
      </c>
      <c r="AC6994" s="229" t="str">
        <f t="shared" si="61"/>
        <v>INSERT INTO UPK_IKOU.upk_k40.k60_press_buno_link (buno_id, k60_buno_id, created_date, created_tantou_id) VALUES (2092, 2509, GETDATE(), 999);</v>
      </c>
    </row>
    <row r="6995" spans="26:29">
      <c r="Z6995">
        <v>385</v>
      </c>
      <c r="AA6995" t="s">
        <v>6941</v>
      </c>
      <c r="AB6995" t="s">
        <v>6526</v>
      </c>
      <c r="AC6995" s="229" t="str">
        <f t="shared" ref="AC6995:AC7058" si="62">AC$6609&amp;AB6995&amp;", "&amp;AA6995&amp;", GETDATE(), 999);"</f>
        <v>INSERT INTO UPK_IKOU.upk_k40.k60_press_buno_link (buno_id, k60_buno_id, created_date, created_tantou_id) VALUES (2093, 2508, GETDATE(), 999);</v>
      </c>
    </row>
    <row r="6996" spans="26:29">
      <c r="Z6996">
        <v>386</v>
      </c>
      <c r="AA6996" t="s">
        <v>6471</v>
      </c>
      <c r="AB6996" t="s">
        <v>6527</v>
      </c>
      <c r="AC6996" s="229" t="str">
        <f t="shared" si="62"/>
        <v>INSERT INTO UPK_IKOU.upk_k40.k60_press_buno_link (buno_id, k60_buno_id, created_date, created_tantou_id) VALUES (2094, 1999, GETDATE(), 999);</v>
      </c>
    </row>
    <row r="6997" spans="26:29">
      <c r="Z6997">
        <v>387</v>
      </c>
      <c r="AA6997" t="s">
        <v>6136</v>
      </c>
      <c r="AB6997" t="s">
        <v>6528</v>
      </c>
      <c r="AC6997" s="229" t="str">
        <f t="shared" si="62"/>
        <v>INSERT INTO UPK_IKOU.upk_k40.k60_press_buno_link (buno_id, k60_buno_id, created_date, created_tantou_id) VALUES (2095, 1664, GETDATE(), 999);</v>
      </c>
    </row>
    <row r="6998" spans="26:29">
      <c r="Z6998">
        <v>388</v>
      </c>
      <c r="AA6998" t="s">
        <v>202</v>
      </c>
      <c r="AB6998" t="s">
        <v>6529</v>
      </c>
      <c r="AC6998" s="229" t="str">
        <f t="shared" si="62"/>
        <v>INSERT INTO UPK_IKOU.upk_k40.k60_press_buno_link (buno_id, k60_buno_id, created_date, created_tantou_id) VALUES (2096, 2000, GETDATE(), 999);</v>
      </c>
    </row>
    <row r="6999" spans="26:29">
      <c r="Z6999">
        <v>389</v>
      </c>
      <c r="AA6999" t="s">
        <v>6537</v>
      </c>
      <c r="AB6999" t="s">
        <v>6530</v>
      </c>
      <c r="AC6999" s="229" t="str">
        <f t="shared" si="62"/>
        <v>INSERT INTO UPK_IKOU.upk_k40.k60_press_buno_link (buno_id, k60_buno_id, created_date, created_tantou_id) VALUES (2097, 2104, GETDATE(), 999);</v>
      </c>
    </row>
    <row r="7000" spans="26:29">
      <c r="Z7000">
        <v>390</v>
      </c>
      <c r="AA7000" t="s">
        <v>6538</v>
      </c>
      <c r="AB7000" t="s">
        <v>6531</v>
      </c>
      <c r="AC7000" s="229" t="str">
        <f t="shared" si="62"/>
        <v>INSERT INTO UPK_IKOU.upk_k40.k60_press_buno_link (buno_id, k60_buno_id, created_date, created_tantou_id) VALUES (2098, 2105, GETDATE(), 999);</v>
      </c>
    </row>
    <row r="7001" spans="26:29">
      <c r="Z7001">
        <v>391</v>
      </c>
      <c r="AA7001">
        <v>2568</v>
      </c>
      <c r="AB7001" t="s">
        <v>6532</v>
      </c>
      <c r="AC7001" s="229" t="str">
        <f t="shared" si="62"/>
        <v>INSERT INTO UPK_IKOU.upk_k40.k60_press_buno_link (buno_id, k60_buno_id, created_date, created_tantou_id) VALUES (2099, 2568, GETDATE(), 999);</v>
      </c>
    </row>
    <row r="7002" spans="26:29">
      <c r="Z7002">
        <v>392</v>
      </c>
      <c r="AA7002" t="s">
        <v>6487</v>
      </c>
      <c r="AB7002" t="s">
        <v>6533</v>
      </c>
      <c r="AC7002" s="229" t="str">
        <f t="shared" si="62"/>
        <v>INSERT INTO UPK_IKOU.upk_k40.k60_press_buno_link (buno_id, k60_buno_id, created_date, created_tantou_id) VALUES (2100, 2045, GETDATE(), 999);</v>
      </c>
    </row>
    <row r="7003" spans="26:29">
      <c r="Z7003">
        <v>393</v>
      </c>
      <c r="AA7003" t="s">
        <v>6600</v>
      </c>
      <c r="AB7003" t="s">
        <v>6534</v>
      </c>
      <c r="AC7003" s="229" t="str">
        <f t="shared" si="62"/>
        <v>INSERT INTO UPK_IKOU.upk_k40.k60_press_buno_link (buno_id, k60_buno_id, created_date, created_tantou_id) VALUES (2101, 2167, GETDATE(), 999);</v>
      </c>
    </row>
    <row r="7004" spans="26:29">
      <c r="Z7004">
        <v>394</v>
      </c>
      <c r="AA7004" t="s">
        <v>6506</v>
      </c>
      <c r="AB7004" t="s">
        <v>6535</v>
      </c>
      <c r="AC7004" s="229" t="str">
        <f t="shared" si="62"/>
        <v>INSERT INTO UPK_IKOU.upk_k40.k60_press_buno_link (buno_id, k60_buno_id, created_date, created_tantou_id) VALUES (2102, 2073, GETDATE(), 999);</v>
      </c>
    </row>
    <row r="7005" spans="26:29">
      <c r="Z7005">
        <v>395</v>
      </c>
      <c r="AA7005" t="s">
        <v>6137</v>
      </c>
      <c r="AB7005" t="s">
        <v>6536</v>
      </c>
      <c r="AC7005" s="229" t="str">
        <f t="shared" si="62"/>
        <v>INSERT INTO UPK_IKOU.upk_k40.k60_press_buno_link (buno_id, k60_buno_id, created_date, created_tantou_id) VALUES (2103, 1665, GETDATE(), 999);</v>
      </c>
    </row>
    <row r="7006" spans="26:29">
      <c r="Z7006">
        <v>396</v>
      </c>
      <c r="AA7006" t="s">
        <v>6113</v>
      </c>
      <c r="AB7006" t="s">
        <v>6537</v>
      </c>
      <c r="AC7006" s="229" t="str">
        <f t="shared" si="62"/>
        <v>INSERT INTO UPK_IKOU.upk_k40.k60_press_buno_link (buno_id, k60_buno_id, created_date, created_tantou_id) VALUES (2104, 1641, GETDATE(), 999);</v>
      </c>
    </row>
    <row r="7007" spans="26:29">
      <c r="Z7007">
        <v>397</v>
      </c>
      <c r="AA7007" t="s">
        <v>6091</v>
      </c>
      <c r="AB7007" t="s">
        <v>6538</v>
      </c>
      <c r="AC7007" s="229" t="str">
        <f t="shared" si="62"/>
        <v>INSERT INTO UPK_IKOU.upk_k40.k60_press_buno_link (buno_id, k60_buno_id, created_date, created_tantou_id) VALUES (2105, 1619, GETDATE(), 999);</v>
      </c>
    </row>
    <row r="7008" spans="26:29">
      <c r="Z7008">
        <v>398</v>
      </c>
      <c r="AA7008" t="s">
        <v>6091</v>
      </c>
      <c r="AB7008" t="s">
        <v>6539</v>
      </c>
      <c r="AC7008" s="229" t="str">
        <f t="shared" si="62"/>
        <v>INSERT INTO UPK_IKOU.upk_k40.k60_press_buno_link (buno_id, k60_buno_id, created_date, created_tantou_id) VALUES (2106, 1619, GETDATE(), 999);</v>
      </c>
    </row>
    <row r="7009" spans="26:29">
      <c r="Z7009">
        <v>399</v>
      </c>
      <c r="AA7009" t="s">
        <v>6514</v>
      </c>
      <c r="AB7009" t="s">
        <v>6540</v>
      </c>
      <c r="AC7009" s="229" t="str">
        <f t="shared" si="62"/>
        <v>INSERT INTO UPK_IKOU.upk_k40.k60_press_buno_link (buno_id, k60_buno_id, created_date, created_tantou_id) VALUES (2107, 2081, GETDATE(), 999);</v>
      </c>
    </row>
    <row r="7010" spans="26:29">
      <c r="Z7010">
        <v>400</v>
      </c>
      <c r="AA7010" t="s">
        <v>6515</v>
      </c>
      <c r="AB7010" t="s">
        <v>6541</v>
      </c>
      <c r="AC7010" s="229" t="str">
        <f t="shared" si="62"/>
        <v>INSERT INTO UPK_IKOU.upk_k40.k60_press_buno_link (buno_id, k60_buno_id, created_date, created_tantou_id) VALUES (2108, 2082, GETDATE(), 999);</v>
      </c>
    </row>
    <row r="7011" spans="26:29">
      <c r="Z7011">
        <v>401</v>
      </c>
      <c r="AA7011">
        <v>2552</v>
      </c>
      <c r="AB7011" t="s">
        <v>6542</v>
      </c>
      <c r="AC7011" s="229" t="str">
        <f t="shared" si="62"/>
        <v>INSERT INTO UPK_IKOU.upk_k40.k60_press_buno_link (buno_id, k60_buno_id, created_date, created_tantou_id) VALUES (2109, 2552, GETDATE(), 999);</v>
      </c>
    </row>
    <row r="7012" spans="26:29">
      <c r="Z7012">
        <v>402</v>
      </c>
      <c r="AA7012" t="s">
        <v>6685</v>
      </c>
      <c r="AB7012" t="s">
        <v>6543</v>
      </c>
      <c r="AC7012" s="229" t="str">
        <f t="shared" si="62"/>
        <v>INSERT INTO UPK_IKOU.upk_k40.k60_press_buno_link (buno_id, k60_buno_id, created_date, created_tantou_id) VALUES (2110, 2252, GETDATE(), 999);</v>
      </c>
    </row>
    <row r="7013" spans="26:29">
      <c r="Z7013">
        <v>403</v>
      </c>
      <c r="AA7013" t="s">
        <v>6685</v>
      </c>
      <c r="AB7013" t="s">
        <v>6544</v>
      </c>
      <c r="AC7013" s="229" t="str">
        <f t="shared" si="62"/>
        <v>INSERT INTO UPK_IKOU.upk_k40.k60_press_buno_link (buno_id, k60_buno_id, created_date, created_tantou_id) VALUES (2111, 2252, GETDATE(), 999);</v>
      </c>
    </row>
    <row r="7014" spans="26:29">
      <c r="Z7014">
        <v>404</v>
      </c>
      <c r="AA7014" t="s">
        <v>6864</v>
      </c>
      <c r="AB7014" t="s">
        <v>6545</v>
      </c>
      <c r="AC7014" s="229" t="str">
        <f t="shared" si="62"/>
        <v>INSERT INTO UPK_IKOU.upk_k40.k60_press_buno_link (buno_id, k60_buno_id, created_date, created_tantou_id) VALUES (2112, 2431, GETDATE(), 999);</v>
      </c>
    </row>
    <row r="7015" spans="26:29">
      <c r="Z7015">
        <v>405</v>
      </c>
      <c r="AA7015" t="s">
        <v>6864</v>
      </c>
      <c r="AB7015" t="s">
        <v>6546</v>
      </c>
      <c r="AC7015" s="229" t="str">
        <f t="shared" si="62"/>
        <v>INSERT INTO UPK_IKOU.upk_k40.k60_press_buno_link (buno_id, k60_buno_id, created_date, created_tantou_id) VALUES (2113, 2431, GETDATE(), 999);</v>
      </c>
    </row>
    <row r="7016" spans="26:29">
      <c r="Z7016">
        <v>406</v>
      </c>
      <c r="AA7016" t="s">
        <v>6865</v>
      </c>
      <c r="AB7016" t="s">
        <v>6547</v>
      </c>
      <c r="AC7016" s="229" t="str">
        <f t="shared" si="62"/>
        <v>INSERT INTO UPK_IKOU.upk_k40.k60_press_buno_link (buno_id, k60_buno_id, created_date, created_tantou_id) VALUES (2114, 2432, GETDATE(), 999);</v>
      </c>
    </row>
    <row r="7017" spans="26:29">
      <c r="Z7017">
        <v>407</v>
      </c>
      <c r="AA7017" t="s">
        <v>6865</v>
      </c>
      <c r="AB7017" t="s">
        <v>6548</v>
      </c>
      <c r="AC7017" s="229" t="str">
        <f t="shared" si="62"/>
        <v>INSERT INTO UPK_IKOU.upk_k40.k60_press_buno_link (buno_id, k60_buno_id, created_date, created_tantou_id) VALUES (2115, 2432, GETDATE(), 999);</v>
      </c>
    </row>
    <row r="7018" spans="26:29">
      <c r="Z7018">
        <v>408</v>
      </c>
      <c r="AA7018" t="s">
        <v>5764</v>
      </c>
      <c r="AB7018" t="s">
        <v>6549</v>
      </c>
      <c r="AC7018" s="229" t="str">
        <f t="shared" si="62"/>
        <v>INSERT INTO UPK_IKOU.upk_k40.k60_press_buno_link (buno_id, k60_buno_id, created_date, created_tantou_id) VALUES (2116, 1291, GETDATE(), 999);</v>
      </c>
    </row>
    <row r="7019" spans="26:29">
      <c r="Z7019">
        <v>409</v>
      </c>
      <c r="AA7019" t="s">
        <v>5764</v>
      </c>
      <c r="AB7019" t="s">
        <v>6550</v>
      </c>
      <c r="AC7019" s="229" t="str">
        <f t="shared" si="62"/>
        <v>INSERT INTO UPK_IKOU.upk_k40.k60_press_buno_link (buno_id, k60_buno_id, created_date, created_tantou_id) VALUES (2117, 1291, GETDATE(), 999);</v>
      </c>
    </row>
    <row r="7020" spans="26:29">
      <c r="Z7020">
        <v>410</v>
      </c>
      <c r="AA7020" t="s">
        <v>6654</v>
      </c>
      <c r="AB7020" t="s">
        <v>6551</v>
      </c>
      <c r="AC7020" s="229" t="str">
        <f t="shared" si="62"/>
        <v>INSERT INTO UPK_IKOU.upk_k40.k60_press_buno_link (buno_id, k60_buno_id, created_date, created_tantou_id) VALUES (2118, 2221, GETDATE(), 999);</v>
      </c>
    </row>
    <row r="7021" spans="26:29">
      <c r="Z7021">
        <v>411</v>
      </c>
      <c r="AA7021" t="s">
        <v>6654</v>
      </c>
      <c r="AB7021" t="s">
        <v>6552</v>
      </c>
      <c r="AC7021" s="229" t="str">
        <f t="shared" si="62"/>
        <v>INSERT INTO UPK_IKOU.upk_k40.k60_press_buno_link (buno_id, k60_buno_id, created_date, created_tantou_id) VALUES (2119, 2221, GETDATE(), 999);</v>
      </c>
    </row>
    <row r="7022" spans="26:29">
      <c r="Z7022">
        <v>412</v>
      </c>
      <c r="AA7022" t="s">
        <v>5781</v>
      </c>
      <c r="AB7022" t="s">
        <v>6553</v>
      </c>
      <c r="AC7022" s="229" t="str">
        <f t="shared" si="62"/>
        <v>INSERT INTO UPK_IKOU.upk_k40.k60_press_buno_link (buno_id, k60_buno_id, created_date, created_tantou_id) VALUES (2120, 1308, GETDATE(), 999);</v>
      </c>
    </row>
    <row r="7023" spans="26:29">
      <c r="Z7023">
        <v>413</v>
      </c>
      <c r="AA7023" t="s">
        <v>5781</v>
      </c>
      <c r="AB7023" t="s">
        <v>6554</v>
      </c>
      <c r="AC7023" s="229" t="str">
        <f t="shared" si="62"/>
        <v>INSERT INTO UPK_IKOU.upk_k40.k60_press_buno_link (buno_id, k60_buno_id, created_date, created_tantou_id) VALUES (2121, 1308, GETDATE(), 999);</v>
      </c>
    </row>
    <row r="7024" spans="26:29">
      <c r="Z7024">
        <v>414</v>
      </c>
      <c r="AA7024" t="s">
        <v>5842</v>
      </c>
      <c r="AB7024" t="s">
        <v>6555</v>
      </c>
      <c r="AC7024" s="229" t="str">
        <f t="shared" si="62"/>
        <v>INSERT INTO UPK_IKOU.upk_k40.k60_press_buno_link (buno_id, k60_buno_id, created_date, created_tantou_id) VALUES (2122, 1369, GETDATE(), 999);</v>
      </c>
    </row>
    <row r="7025" spans="26:29">
      <c r="Z7025">
        <v>415</v>
      </c>
      <c r="AA7025" t="s">
        <v>5842</v>
      </c>
      <c r="AB7025" t="s">
        <v>6556</v>
      </c>
      <c r="AC7025" s="229" t="str">
        <f t="shared" si="62"/>
        <v>INSERT INTO UPK_IKOU.upk_k40.k60_press_buno_link (buno_id, k60_buno_id, created_date, created_tantou_id) VALUES (2123, 1369, GETDATE(), 999);</v>
      </c>
    </row>
    <row r="7026" spans="26:29">
      <c r="Z7026">
        <v>416</v>
      </c>
      <c r="AA7026" t="s">
        <v>5843</v>
      </c>
      <c r="AB7026" t="s">
        <v>6557</v>
      </c>
      <c r="AC7026" s="229" t="str">
        <f t="shared" si="62"/>
        <v>INSERT INTO UPK_IKOU.upk_k40.k60_press_buno_link (buno_id, k60_buno_id, created_date, created_tantou_id) VALUES (2124, 1370, GETDATE(), 999);</v>
      </c>
    </row>
    <row r="7027" spans="26:29">
      <c r="Z7027">
        <v>417</v>
      </c>
      <c r="AA7027" t="s">
        <v>5843</v>
      </c>
      <c r="AB7027" t="s">
        <v>6558</v>
      </c>
      <c r="AC7027" s="229" t="str">
        <f t="shared" si="62"/>
        <v>INSERT INTO UPK_IKOU.upk_k40.k60_press_buno_link (buno_id, k60_buno_id, created_date, created_tantou_id) VALUES (2125, 1370, GETDATE(), 999);</v>
      </c>
    </row>
    <row r="7028" spans="26:29">
      <c r="Z7028">
        <v>418</v>
      </c>
      <c r="AA7028">
        <v>2553</v>
      </c>
      <c r="AB7028" t="s">
        <v>6559</v>
      </c>
      <c r="AC7028" s="229" t="str">
        <f t="shared" si="62"/>
        <v>INSERT INTO UPK_IKOU.upk_k40.k60_press_buno_link (buno_id, k60_buno_id, created_date, created_tantou_id) VALUES (2126, 2553, GETDATE(), 999);</v>
      </c>
    </row>
    <row r="7029" spans="26:29">
      <c r="Z7029">
        <v>419</v>
      </c>
      <c r="AA7029" t="s">
        <v>5814</v>
      </c>
      <c r="AB7029" t="s">
        <v>6560</v>
      </c>
      <c r="AC7029" s="229" t="str">
        <f t="shared" si="62"/>
        <v>INSERT INTO UPK_IKOU.upk_k40.k60_press_buno_link (buno_id, k60_buno_id, created_date, created_tantou_id) VALUES (2127, 1341, GETDATE(), 999);</v>
      </c>
    </row>
    <row r="7030" spans="26:29">
      <c r="Z7030">
        <v>420</v>
      </c>
      <c r="AA7030" t="s">
        <v>6092</v>
      </c>
      <c r="AB7030" t="s">
        <v>6561</v>
      </c>
      <c r="AC7030" s="229" t="str">
        <f t="shared" si="62"/>
        <v>INSERT INTO UPK_IKOU.upk_k40.k60_press_buno_link (buno_id, k60_buno_id, created_date, created_tantou_id) VALUES (2128, 1620, GETDATE(), 999);</v>
      </c>
    </row>
    <row r="7031" spans="26:29">
      <c r="Z7031">
        <v>421</v>
      </c>
      <c r="AA7031" t="s">
        <v>6697</v>
      </c>
      <c r="AB7031" t="s">
        <v>6562</v>
      </c>
      <c r="AC7031" s="229" t="str">
        <f t="shared" si="62"/>
        <v>INSERT INTO UPK_IKOU.upk_k40.k60_press_buno_link (buno_id, k60_buno_id, created_date, created_tantou_id) VALUES (2129, 2264, GETDATE(), 999);</v>
      </c>
    </row>
    <row r="7032" spans="26:29">
      <c r="Z7032">
        <v>422</v>
      </c>
      <c r="AA7032" t="s">
        <v>6698</v>
      </c>
      <c r="AB7032" t="s">
        <v>6563</v>
      </c>
      <c r="AC7032" s="229" t="str">
        <f t="shared" si="62"/>
        <v>INSERT INTO UPK_IKOU.upk_k40.k60_press_buno_link (buno_id, k60_buno_id, created_date, created_tantou_id) VALUES (2130, 2265, GETDATE(), 999);</v>
      </c>
    </row>
    <row r="7033" spans="26:29">
      <c r="Z7033">
        <v>423</v>
      </c>
      <c r="AA7033" t="s">
        <v>5841</v>
      </c>
      <c r="AB7033" t="s">
        <v>6564</v>
      </c>
      <c r="AC7033" s="229" t="str">
        <f t="shared" si="62"/>
        <v>INSERT INTO UPK_IKOU.upk_k40.k60_press_buno_link (buno_id, k60_buno_id, created_date, created_tantou_id) VALUES (2131, 1368, GETDATE(), 999);</v>
      </c>
    </row>
    <row r="7034" spans="26:29">
      <c r="Z7034">
        <v>424</v>
      </c>
      <c r="AA7034" t="s">
        <v>5840</v>
      </c>
      <c r="AB7034" t="s">
        <v>6565</v>
      </c>
      <c r="AC7034" s="229" t="str">
        <f t="shared" si="62"/>
        <v>INSERT INTO UPK_IKOU.upk_k40.k60_press_buno_link (buno_id, k60_buno_id, created_date, created_tantou_id) VALUES (2132, 1367, GETDATE(), 999);</v>
      </c>
    </row>
    <row r="7035" spans="26:29">
      <c r="Z7035">
        <v>425</v>
      </c>
      <c r="AA7035" t="s">
        <v>5815</v>
      </c>
      <c r="AB7035" t="s">
        <v>6566</v>
      </c>
      <c r="AC7035" s="229" t="str">
        <f t="shared" si="62"/>
        <v>INSERT INTO UPK_IKOU.upk_k40.k60_press_buno_link (buno_id, k60_buno_id, created_date, created_tantou_id) VALUES (2133, 1342, GETDATE(), 999);</v>
      </c>
    </row>
    <row r="7036" spans="26:29">
      <c r="Z7036">
        <v>426</v>
      </c>
      <c r="AA7036" t="s">
        <v>6093</v>
      </c>
      <c r="AB7036" t="s">
        <v>6567</v>
      </c>
      <c r="AC7036" s="229" t="str">
        <f t="shared" si="62"/>
        <v>INSERT INTO UPK_IKOU.upk_k40.k60_press_buno_link (buno_id, k60_buno_id, created_date, created_tantou_id) VALUES (2134, 1621, GETDATE(), 999);</v>
      </c>
    </row>
    <row r="7037" spans="26:29">
      <c r="Z7037">
        <v>427</v>
      </c>
      <c r="AA7037" t="s">
        <v>6686</v>
      </c>
      <c r="AB7037" t="s">
        <v>6568</v>
      </c>
      <c r="AC7037" s="229" t="str">
        <f t="shared" si="62"/>
        <v>INSERT INTO UPK_IKOU.upk_k40.k60_press_buno_link (buno_id, k60_buno_id, created_date, created_tantou_id) VALUES (2135, 2253, GETDATE(), 999);</v>
      </c>
    </row>
    <row r="7038" spans="26:29">
      <c r="Z7038">
        <v>428</v>
      </c>
      <c r="AA7038" t="s">
        <v>5835</v>
      </c>
      <c r="AB7038" t="s">
        <v>6569</v>
      </c>
      <c r="AC7038" s="229" t="str">
        <f t="shared" si="62"/>
        <v>INSERT INTO UPK_IKOU.upk_k40.k60_press_buno_link (buno_id, k60_buno_id, created_date, created_tantou_id) VALUES (2136, 1362, GETDATE(), 999);</v>
      </c>
    </row>
    <row r="7039" spans="26:29">
      <c r="Z7039">
        <v>429</v>
      </c>
      <c r="AA7039" t="s">
        <v>5930</v>
      </c>
      <c r="AB7039" t="s">
        <v>6570</v>
      </c>
      <c r="AC7039" s="229" t="str">
        <f t="shared" si="62"/>
        <v>INSERT INTO UPK_IKOU.upk_k40.k60_press_buno_link (buno_id, k60_buno_id, created_date, created_tantou_id) VALUES (2137, 1457, GETDATE(), 999);</v>
      </c>
    </row>
    <row r="7040" spans="26:29">
      <c r="Z7040">
        <v>430</v>
      </c>
      <c r="AA7040" t="s">
        <v>6360</v>
      </c>
      <c r="AB7040" t="s">
        <v>6571</v>
      </c>
      <c r="AC7040" s="229" t="str">
        <f t="shared" si="62"/>
        <v>INSERT INTO UPK_IKOU.upk_k40.k60_press_buno_link (buno_id, k60_buno_id, created_date, created_tantou_id) VALUES (2138, 1888, GETDATE(), 999);</v>
      </c>
    </row>
    <row r="7041" spans="26:29">
      <c r="Z7041">
        <v>431</v>
      </c>
      <c r="AA7041" t="s">
        <v>6936</v>
      </c>
      <c r="AB7041" t="s">
        <v>6572</v>
      </c>
      <c r="AC7041" s="229" t="str">
        <f t="shared" si="62"/>
        <v>INSERT INTO UPK_IKOU.upk_k40.k60_press_buno_link (buno_id, k60_buno_id, created_date, created_tantou_id) VALUES (2139, 2503, GETDATE(), 999);</v>
      </c>
    </row>
    <row r="7042" spans="26:29">
      <c r="Z7042">
        <v>432</v>
      </c>
      <c r="AA7042" t="s">
        <v>6935</v>
      </c>
      <c r="AB7042" t="s">
        <v>6573</v>
      </c>
      <c r="AC7042" s="229" t="str">
        <f t="shared" si="62"/>
        <v>INSERT INTO UPK_IKOU.upk_k40.k60_press_buno_link (buno_id, k60_buno_id, created_date, created_tantou_id) VALUES (2140, 2502, GETDATE(), 999);</v>
      </c>
    </row>
    <row r="7043" spans="26:29">
      <c r="Z7043">
        <v>433</v>
      </c>
      <c r="AA7043" t="s">
        <v>5833</v>
      </c>
      <c r="AB7043" t="s">
        <v>6574</v>
      </c>
      <c r="AC7043" s="229" t="str">
        <f t="shared" si="62"/>
        <v>INSERT INTO UPK_IKOU.upk_k40.k60_press_buno_link (buno_id, k60_buno_id, created_date, created_tantou_id) VALUES (2141, 1360, GETDATE(), 999);</v>
      </c>
    </row>
    <row r="7044" spans="26:29">
      <c r="Z7044">
        <v>434</v>
      </c>
      <c r="AA7044" t="s">
        <v>5834</v>
      </c>
      <c r="AB7044" t="s">
        <v>6575</v>
      </c>
      <c r="AC7044" s="229" t="str">
        <f t="shared" si="62"/>
        <v>INSERT INTO UPK_IKOU.upk_k40.k60_press_buno_link (buno_id, k60_buno_id, created_date, created_tantou_id) VALUES (2142, 1361, GETDATE(), 999);</v>
      </c>
    </row>
    <row r="7045" spans="26:29">
      <c r="Z7045">
        <v>435</v>
      </c>
      <c r="AA7045" t="s">
        <v>6699</v>
      </c>
      <c r="AB7045" t="s">
        <v>6576</v>
      </c>
      <c r="AC7045" s="229" t="str">
        <f t="shared" si="62"/>
        <v>INSERT INTO UPK_IKOU.upk_k40.k60_press_buno_link (buno_id, k60_buno_id, created_date, created_tantou_id) VALUES (2143, 2266, GETDATE(), 999);</v>
      </c>
    </row>
    <row r="7046" spans="26:29">
      <c r="Z7046">
        <v>436</v>
      </c>
      <c r="AA7046" t="s">
        <v>6700</v>
      </c>
      <c r="AB7046" t="s">
        <v>6577</v>
      </c>
      <c r="AC7046" s="229" t="str">
        <f t="shared" si="62"/>
        <v>INSERT INTO UPK_IKOU.upk_k40.k60_press_buno_link (buno_id, k60_buno_id, created_date, created_tantou_id) VALUES (2144, 2267, GETDATE(), 999);</v>
      </c>
    </row>
    <row r="7047" spans="26:29">
      <c r="Z7047">
        <v>437</v>
      </c>
      <c r="AA7047" t="s">
        <v>6037</v>
      </c>
      <c r="AB7047" t="s">
        <v>6578</v>
      </c>
      <c r="AC7047" s="229" t="str">
        <f t="shared" si="62"/>
        <v>INSERT INTO UPK_IKOU.upk_k40.k60_press_buno_link (buno_id, k60_buno_id, created_date, created_tantou_id) VALUES (2145, 1565, GETDATE(), 999);</v>
      </c>
    </row>
    <row r="7048" spans="26:29">
      <c r="Z7048">
        <v>438</v>
      </c>
      <c r="AA7048" t="s">
        <v>6038</v>
      </c>
      <c r="AB7048" t="s">
        <v>6579</v>
      </c>
      <c r="AC7048" s="229" t="str">
        <f t="shared" si="62"/>
        <v>INSERT INTO UPK_IKOU.upk_k40.k60_press_buno_link (buno_id, k60_buno_id, created_date, created_tantou_id) VALUES (2146, 1566, GETDATE(), 999);</v>
      </c>
    </row>
    <row r="7049" spans="26:29">
      <c r="Z7049">
        <v>439</v>
      </c>
      <c r="AA7049" t="s">
        <v>6229</v>
      </c>
      <c r="AB7049" t="s">
        <v>6580</v>
      </c>
      <c r="AC7049" s="229" t="str">
        <f t="shared" si="62"/>
        <v>INSERT INTO UPK_IKOU.upk_k40.k60_press_buno_link (buno_id, k60_buno_id, created_date, created_tantou_id) VALUES (2147, 1757, GETDATE(), 999);</v>
      </c>
    </row>
    <row r="7050" spans="26:29">
      <c r="Z7050">
        <v>440</v>
      </c>
      <c r="AA7050">
        <v>2559</v>
      </c>
      <c r="AB7050" t="s">
        <v>6581</v>
      </c>
      <c r="AC7050" s="229" t="str">
        <f t="shared" si="62"/>
        <v>INSERT INTO UPK_IKOU.upk_k40.k60_press_buno_link (buno_id, k60_buno_id, created_date, created_tantou_id) VALUES (2148, 2559, GETDATE(), 999);</v>
      </c>
    </row>
    <row r="7051" spans="26:29">
      <c r="Z7051">
        <v>441</v>
      </c>
      <c r="AA7051" t="s">
        <v>6516</v>
      </c>
      <c r="AB7051" t="s">
        <v>6582</v>
      </c>
      <c r="AC7051" s="229" t="str">
        <f t="shared" si="62"/>
        <v>INSERT INTO UPK_IKOU.upk_k40.k60_press_buno_link (buno_id, k60_buno_id, created_date, created_tantou_id) VALUES (2149, 2083, GETDATE(), 999);</v>
      </c>
    </row>
    <row r="7052" spans="26:29">
      <c r="Z7052">
        <v>442</v>
      </c>
      <c r="AA7052" t="s">
        <v>6114</v>
      </c>
      <c r="AB7052" t="s">
        <v>6583</v>
      </c>
      <c r="AC7052" s="229" t="str">
        <f t="shared" si="62"/>
        <v>INSERT INTO UPK_IKOU.upk_k40.k60_press_buno_link (buno_id, k60_buno_id, created_date, created_tantou_id) VALUES (2150, 1642, GETDATE(), 999);</v>
      </c>
    </row>
    <row r="7053" spans="26:29">
      <c r="Z7053">
        <v>443</v>
      </c>
      <c r="AA7053" t="s">
        <v>6115</v>
      </c>
      <c r="AB7053" t="s">
        <v>6584</v>
      </c>
      <c r="AC7053" s="229" t="str">
        <f t="shared" si="62"/>
        <v>INSERT INTO UPK_IKOU.upk_k40.k60_press_buno_link (buno_id, k60_buno_id, created_date, created_tantou_id) VALUES (2151, 1643, GETDATE(), 999);</v>
      </c>
    </row>
    <row r="7054" spans="26:29">
      <c r="Z7054">
        <v>444</v>
      </c>
      <c r="AA7054" t="s">
        <v>6567</v>
      </c>
      <c r="AB7054" t="s">
        <v>6585</v>
      </c>
      <c r="AC7054" s="229" t="str">
        <f t="shared" si="62"/>
        <v>INSERT INTO UPK_IKOU.upk_k40.k60_press_buno_link (buno_id, k60_buno_id, created_date, created_tantou_id) VALUES (2152, 2134, GETDATE(), 999);</v>
      </c>
    </row>
    <row r="7055" spans="26:29">
      <c r="Z7055">
        <v>445</v>
      </c>
      <c r="AA7055" t="s">
        <v>6568</v>
      </c>
      <c r="AB7055" t="s">
        <v>6586</v>
      </c>
      <c r="AC7055" s="229" t="str">
        <f t="shared" si="62"/>
        <v>INSERT INTO UPK_IKOU.upk_k40.k60_press_buno_link (buno_id, k60_buno_id, created_date, created_tantou_id) VALUES (2153, 2135, GETDATE(), 999);</v>
      </c>
    </row>
    <row r="7056" spans="26:29">
      <c r="Z7056">
        <v>446</v>
      </c>
      <c r="AA7056" t="s">
        <v>6528</v>
      </c>
      <c r="AB7056" t="s">
        <v>6587</v>
      </c>
      <c r="AC7056" s="229" t="str">
        <f t="shared" si="62"/>
        <v>INSERT INTO UPK_IKOU.upk_k40.k60_press_buno_link (buno_id, k60_buno_id, created_date, created_tantou_id) VALUES (2154, 2095, GETDATE(), 999);</v>
      </c>
    </row>
    <row r="7057" spans="26:29">
      <c r="Z7057">
        <v>447</v>
      </c>
      <c r="AA7057" t="s">
        <v>5952</v>
      </c>
      <c r="AB7057" t="s">
        <v>6588</v>
      </c>
      <c r="AC7057" s="229" t="str">
        <f t="shared" si="62"/>
        <v>INSERT INTO UPK_IKOU.upk_k40.k60_press_buno_link (buno_id, k60_buno_id, created_date, created_tantou_id) VALUES (2155, 1479, GETDATE(), 999);</v>
      </c>
    </row>
    <row r="7058" spans="26:29">
      <c r="Z7058">
        <v>448</v>
      </c>
      <c r="AA7058" t="s">
        <v>5952</v>
      </c>
      <c r="AB7058" t="s">
        <v>6589</v>
      </c>
      <c r="AC7058" s="229" t="str">
        <f t="shared" si="62"/>
        <v>INSERT INTO UPK_IKOU.upk_k40.k60_press_buno_link (buno_id, k60_buno_id, created_date, created_tantou_id) VALUES (2156, 1479, GETDATE(), 999);</v>
      </c>
    </row>
    <row r="7059" spans="26:29">
      <c r="Z7059">
        <v>449</v>
      </c>
      <c r="AA7059" t="s">
        <v>6779</v>
      </c>
      <c r="AB7059" t="s">
        <v>6590</v>
      </c>
      <c r="AC7059" s="229" t="str">
        <f t="shared" ref="AC7059:AC7122" si="63">AC$6609&amp;AB7059&amp;", "&amp;AA7059&amp;", GETDATE(), 999);"</f>
        <v>INSERT INTO UPK_IKOU.upk_k40.k60_press_buno_link (buno_id, k60_buno_id, created_date, created_tantou_id) VALUES (2157, 2346, GETDATE(), 999);</v>
      </c>
    </row>
    <row r="7060" spans="26:29">
      <c r="Z7060">
        <v>450</v>
      </c>
      <c r="AA7060" t="s">
        <v>6780</v>
      </c>
      <c r="AB7060" t="s">
        <v>6591</v>
      </c>
      <c r="AC7060" s="229" t="str">
        <f t="shared" si="63"/>
        <v>INSERT INTO UPK_IKOU.upk_k40.k60_press_buno_link (buno_id, k60_buno_id, created_date, created_tantou_id) VALUES (2158, 2347, GETDATE(), 999);</v>
      </c>
    </row>
    <row r="7061" spans="26:29">
      <c r="Z7061">
        <v>451</v>
      </c>
      <c r="AA7061" t="s">
        <v>6157</v>
      </c>
      <c r="AB7061" t="s">
        <v>6592</v>
      </c>
      <c r="AC7061" s="229" t="str">
        <f t="shared" si="63"/>
        <v>INSERT INTO UPK_IKOU.upk_k40.k60_press_buno_link (buno_id, k60_buno_id, created_date, created_tantou_id) VALUES (2159, 1685, GETDATE(), 999);</v>
      </c>
    </row>
    <row r="7062" spans="26:29">
      <c r="Z7062">
        <v>452</v>
      </c>
      <c r="AA7062" t="s">
        <v>6400</v>
      </c>
      <c r="AB7062" t="s">
        <v>6593</v>
      </c>
      <c r="AC7062" s="229" t="str">
        <f t="shared" si="63"/>
        <v>INSERT INTO UPK_IKOU.upk_k40.k60_press_buno_link (buno_id, k60_buno_id, created_date, created_tantou_id) VALUES (2160, 1928, GETDATE(), 999);</v>
      </c>
    </row>
    <row r="7063" spans="26:29">
      <c r="Z7063">
        <v>453</v>
      </c>
      <c r="AA7063" t="s">
        <v>6401</v>
      </c>
      <c r="AB7063" t="s">
        <v>6594</v>
      </c>
      <c r="AC7063" s="229" t="str">
        <f t="shared" si="63"/>
        <v>INSERT INTO UPK_IKOU.upk_k40.k60_press_buno_link (buno_id, k60_buno_id, created_date, created_tantou_id) VALUES (2161, 1929, GETDATE(), 999);</v>
      </c>
    </row>
    <row r="7064" spans="26:29">
      <c r="Z7064">
        <v>454</v>
      </c>
      <c r="AA7064" t="s">
        <v>6402</v>
      </c>
      <c r="AB7064" t="s">
        <v>6595</v>
      </c>
      <c r="AC7064" s="229" t="str">
        <f t="shared" si="63"/>
        <v>INSERT INTO UPK_IKOU.upk_k40.k60_press_buno_link (buno_id, k60_buno_id, created_date, created_tantou_id) VALUES (2162, 1930, GETDATE(), 999);</v>
      </c>
    </row>
    <row r="7065" spans="26:29">
      <c r="Z7065">
        <v>455</v>
      </c>
      <c r="AA7065" t="s">
        <v>6403</v>
      </c>
      <c r="AB7065" t="s">
        <v>6596</v>
      </c>
      <c r="AC7065" s="229" t="str">
        <f t="shared" si="63"/>
        <v>INSERT INTO UPK_IKOU.upk_k40.k60_press_buno_link (buno_id, k60_buno_id, created_date, created_tantou_id) VALUES (2163, 1931, GETDATE(), 999);</v>
      </c>
    </row>
    <row r="7066" spans="26:29">
      <c r="Z7066">
        <v>456</v>
      </c>
      <c r="AA7066" t="s">
        <v>6248</v>
      </c>
      <c r="AB7066" t="s">
        <v>6597</v>
      </c>
      <c r="AC7066" s="229" t="str">
        <f t="shared" si="63"/>
        <v>INSERT INTO UPK_IKOU.upk_k40.k60_press_buno_link (buno_id, k60_buno_id, created_date, created_tantou_id) VALUES (2164, 1776, GETDATE(), 999);</v>
      </c>
    </row>
    <row r="7067" spans="26:29">
      <c r="Z7067">
        <v>457</v>
      </c>
      <c r="AA7067" t="s">
        <v>6061</v>
      </c>
      <c r="AB7067" t="s">
        <v>6598</v>
      </c>
      <c r="AC7067" s="229" t="str">
        <f t="shared" si="63"/>
        <v>INSERT INTO UPK_IKOU.upk_k40.k60_press_buno_link (buno_id, k60_buno_id, created_date, created_tantou_id) VALUES (2165, 1589, GETDATE(), 999);</v>
      </c>
    </row>
    <row r="7068" spans="26:29">
      <c r="Z7068">
        <v>458</v>
      </c>
      <c r="AA7068" t="s">
        <v>6061</v>
      </c>
      <c r="AB7068" t="s">
        <v>6599</v>
      </c>
      <c r="AC7068" s="229" t="str">
        <f t="shared" si="63"/>
        <v>INSERT INTO UPK_IKOU.upk_k40.k60_press_buno_link (buno_id, k60_buno_id, created_date, created_tantou_id) VALUES (2166, 1589, GETDATE(), 999);</v>
      </c>
    </row>
    <row r="7069" spans="26:29">
      <c r="Z7069">
        <v>459</v>
      </c>
      <c r="AA7069" t="s">
        <v>6094</v>
      </c>
      <c r="AB7069" t="s">
        <v>6600</v>
      </c>
      <c r="AC7069" s="229" t="str">
        <f t="shared" si="63"/>
        <v>INSERT INTO UPK_IKOU.upk_k40.k60_press_buno_link (buno_id, k60_buno_id, created_date, created_tantou_id) VALUES (2167, 1622, GETDATE(), 999);</v>
      </c>
    </row>
    <row r="7070" spans="26:29">
      <c r="Z7070">
        <v>460</v>
      </c>
      <c r="AA7070" t="s">
        <v>6095</v>
      </c>
      <c r="AB7070" t="s">
        <v>6601</v>
      </c>
      <c r="AC7070" s="229" t="str">
        <f t="shared" si="63"/>
        <v>INSERT INTO UPK_IKOU.upk_k40.k60_press_buno_link (buno_id, k60_buno_id, created_date, created_tantou_id) VALUES (2168, 1623, GETDATE(), 999);</v>
      </c>
    </row>
    <row r="7071" spans="26:29">
      <c r="Z7071">
        <v>461</v>
      </c>
      <c r="AA7071" t="s">
        <v>6096</v>
      </c>
      <c r="AB7071" t="s">
        <v>6602</v>
      </c>
      <c r="AC7071" s="229" t="str">
        <f t="shared" si="63"/>
        <v>INSERT INTO UPK_IKOU.upk_k40.k60_press_buno_link (buno_id, k60_buno_id, created_date, created_tantou_id) VALUES (2169, 1624, GETDATE(), 999);</v>
      </c>
    </row>
    <row r="7072" spans="26:29">
      <c r="Z7072">
        <v>462</v>
      </c>
      <c r="AA7072" t="s">
        <v>6158</v>
      </c>
      <c r="AB7072" t="s">
        <v>6603</v>
      </c>
      <c r="AC7072" s="229" t="str">
        <f t="shared" si="63"/>
        <v>INSERT INTO UPK_IKOU.upk_k40.k60_press_buno_link (buno_id, k60_buno_id, created_date, created_tantou_id) VALUES (2170, 1686, GETDATE(), 999);</v>
      </c>
    </row>
    <row r="7073" spans="26:29">
      <c r="Z7073">
        <v>463</v>
      </c>
      <c r="AA7073" t="s">
        <v>6159</v>
      </c>
      <c r="AB7073" t="s">
        <v>6604</v>
      </c>
      <c r="AC7073" s="229" t="str">
        <f t="shared" si="63"/>
        <v>INSERT INTO UPK_IKOU.upk_k40.k60_press_buno_link (buno_id, k60_buno_id, created_date, created_tantou_id) VALUES (2171, 1687, GETDATE(), 999);</v>
      </c>
    </row>
    <row r="7074" spans="26:29">
      <c r="Z7074">
        <v>464</v>
      </c>
      <c r="AA7074" t="s">
        <v>6160</v>
      </c>
      <c r="AB7074" t="s">
        <v>6605</v>
      </c>
      <c r="AC7074" s="229" t="str">
        <f t="shared" si="63"/>
        <v>INSERT INTO UPK_IKOU.upk_k40.k60_press_buno_link (buno_id, k60_buno_id, created_date, created_tantou_id) VALUES (2172, 1688, GETDATE(), 999);</v>
      </c>
    </row>
    <row r="7075" spans="26:29">
      <c r="Z7075">
        <v>465</v>
      </c>
      <c r="AA7075" t="s">
        <v>6161</v>
      </c>
      <c r="AB7075" t="s">
        <v>6606</v>
      </c>
      <c r="AC7075" s="229" t="str">
        <f t="shared" si="63"/>
        <v>INSERT INTO UPK_IKOU.upk_k40.k60_press_buno_link (buno_id, k60_buno_id, created_date, created_tantou_id) VALUES (2173, 1689, GETDATE(), 999);</v>
      </c>
    </row>
    <row r="7076" spans="26:29">
      <c r="Z7076">
        <v>466</v>
      </c>
      <c r="AA7076" t="s">
        <v>6162</v>
      </c>
      <c r="AB7076" t="s">
        <v>6607</v>
      </c>
      <c r="AC7076" s="229" t="str">
        <f t="shared" si="63"/>
        <v>INSERT INTO UPK_IKOU.upk_k40.k60_press_buno_link (buno_id, k60_buno_id, created_date, created_tantou_id) VALUES (2174, 1690, GETDATE(), 999);</v>
      </c>
    </row>
    <row r="7077" spans="26:29">
      <c r="Z7077">
        <v>467</v>
      </c>
      <c r="AA7077" t="s">
        <v>6163</v>
      </c>
      <c r="AB7077" t="s">
        <v>6608</v>
      </c>
      <c r="AC7077" s="229" t="str">
        <f t="shared" si="63"/>
        <v>INSERT INTO UPK_IKOU.upk_k40.k60_press_buno_link (buno_id, k60_buno_id, created_date, created_tantou_id) VALUES (2175, 1691, GETDATE(), 999);</v>
      </c>
    </row>
    <row r="7078" spans="26:29">
      <c r="Z7078">
        <v>468</v>
      </c>
      <c r="AA7078" t="s">
        <v>6176</v>
      </c>
      <c r="AB7078" t="s">
        <v>6609</v>
      </c>
      <c r="AC7078" s="229" t="str">
        <f t="shared" si="63"/>
        <v>INSERT INTO UPK_IKOU.upk_k40.k60_press_buno_link (buno_id, k60_buno_id, created_date, created_tantou_id) VALUES (2176, 1704, GETDATE(), 999);</v>
      </c>
    </row>
    <row r="7079" spans="26:29">
      <c r="Z7079">
        <v>469</v>
      </c>
      <c r="AA7079" t="s">
        <v>6539</v>
      </c>
      <c r="AB7079" t="s">
        <v>6610</v>
      </c>
      <c r="AC7079" s="229" t="str">
        <f t="shared" si="63"/>
        <v>INSERT INTO UPK_IKOU.upk_k40.k60_press_buno_link (buno_id, k60_buno_id, created_date, created_tantou_id) VALUES (2177, 2106, GETDATE(), 999);</v>
      </c>
    </row>
    <row r="7080" spans="26:29">
      <c r="Z7080">
        <v>470</v>
      </c>
      <c r="AA7080" t="s">
        <v>6540</v>
      </c>
      <c r="AB7080" t="s">
        <v>6611</v>
      </c>
      <c r="AC7080" s="229" t="str">
        <f t="shared" si="63"/>
        <v>INSERT INTO UPK_IKOU.upk_k40.k60_press_buno_link (buno_id, k60_buno_id, created_date, created_tantou_id) VALUES (2178, 2107, GETDATE(), 999);</v>
      </c>
    </row>
    <row r="7081" spans="26:29">
      <c r="Z7081">
        <v>471</v>
      </c>
      <c r="AA7081" t="s">
        <v>6116</v>
      </c>
      <c r="AB7081" t="s">
        <v>6612</v>
      </c>
      <c r="AC7081" s="229" t="str">
        <f t="shared" si="63"/>
        <v>INSERT INTO UPK_IKOU.upk_k40.k60_press_buno_link (buno_id, k60_buno_id, created_date, created_tantou_id) VALUES (2179, 1644, GETDATE(), 999);</v>
      </c>
    </row>
    <row r="7082" spans="26:29">
      <c r="Z7082">
        <v>472</v>
      </c>
      <c r="AA7082" t="s">
        <v>6117</v>
      </c>
      <c r="AB7082" t="s">
        <v>6613</v>
      </c>
      <c r="AC7082" s="229" t="str">
        <f t="shared" si="63"/>
        <v>INSERT INTO UPK_IKOU.upk_k40.k60_press_buno_link (buno_id, k60_buno_id, created_date, created_tantou_id) VALUES (2180, 1645, GETDATE(), 999);</v>
      </c>
    </row>
    <row r="7083" spans="26:29">
      <c r="Z7083">
        <v>473</v>
      </c>
      <c r="AA7083" t="s">
        <v>6118</v>
      </c>
      <c r="AB7083" t="s">
        <v>6614</v>
      </c>
      <c r="AC7083" s="229" t="str">
        <f t="shared" si="63"/>
        <v>INSERT INTO UPK_IKOU.upk_k40.k60_press_buno_link (buno_id, k60_buno_id, created_date, created_tantou_id) VALUES (2181, 1646, GETDATE(), 999);</v>
      </c>
    </row>
    <row r="7084" spans="26:29">
      <c r="Z7084">
        <v>474</v>
      </c>
      <c r="AA7084" t="s">
        <v>6062</v>
      </c>
      <c r="AB7084" t="s">
        <v>6615</v>
      </c>
      <c r="AC7084" s="229" t="str">
        <f t="shared" si="63"/>
        <v>INSERT INTO UPK_IKOU.upk_k40.k60_press_buno_link (buno_id, k60_buno_id, created_date, created_tantou_id) VALUES (2182, 1590, GETDATE(), 999);</v>
      </c>
    </row>
    <row r="7085" spans="26:29">
      <c r="Z7085">
        <v>475</v>
      </c>
      <c r="AA7085" t="s">
        <v>6063</v>
      </c>
      <c r="AB7085" t="s">
        <v>6616</v>
      </c>
      <c r="AC7085" s="229" t="str">
        <f t="shared" si="63"/>
        <v>INSERT INTO UPK_IKOU.upk_k40.k60_press_buno_link (buno_id, k60_buno_id, created_date, created_tantou_id) VALUES (2183, 1591, GETDATE(), 999);</v>
      </c>
    </row>
    <row r="7086" spans="26:29">
      <c r="Z7086">
        <v>476</v>
      </c>
      <c r="AA7086" t="s">
        <v>6063</v>
      </c>
      <c r="AB7086" t="s">
        <v>6617</v>
      </c>
      <c r="AC7086" s="229" t="str">
        <f t="shared" si="63"/>
        <v>INSERT INTO UPK_IKOU.upk_k40.k60_press_buno_link (buno_id, k60_buno_id, created_date, created_tantou_id) VALUES (2184, 1591, GETDATE(), 999);</v>
      </c>
    </row>
    <row r="7087" spans="26:29">
      <c r="Z7087">
        <v>477</v>
      </c>
      <c r="AA7087" t="s">
        <v>6217</v>
      </c>
      <c r="AB7087" t="s">
        <v>6618</v>
      </c>
      <c r="AC7087" s="229" t="str">
        <f t="shared" si="63"/>
        <v>INSERT INTO UPK_IKOU.upk_k40.k60_press_buno_link (buno_id, k60_buno_id, created_date, created_tantou_id) VALUES (2185, 1745, GETDATE(), 999);</v>
      </c>
    </row>
    <row r="7088" spans="26:29">
      <c r="Z7088">
        <v>478</v>
      </c>
      <c r="AA7088" t="s">
        <v>6353</v>
      </c>
      <c r="AB7088" t="s">
        <v>6619</v>
      </c>
      <c r="AC7088" s="229" t="str">
        <f t="shared" si="63"/>
        <v>INSERT INTO UPK_IKOU.upk_k40.k60_press_buno_link (buno_id, k60_buno_id, created_date, created_tantou_id) VALUES (2186, 1881, GETDATE(), 999);</v>
      </c>
    </row>
    <row r="7089" spans="26:29">
      <c r="Z7089">
        <v>479</v>
      </c>
      <c r="AA7089" t="s">
        <v>6548</v>
      </c>
      <c r="AB7089" t="s">
        <v>6620</v>
      </c>
      <c r="AC7089" s="229" t="str">
        <f t="shared" si="63"/>
        <v>INSERT INTO UPK_IKOU.upk_k40.k60_press_buno_link (buno_id, k60_buno_id, created_date, created_tantou_id) VALUES (2187, 2115, GETDATE(), 999);</v>
      </c>
    </row>
    <row r="7090" spans="26:29">
      <c r="Z7090">
        <v>480</v>
      </c>
      <c r="AA7090" t="s">
        <v>6245</v>
      </c>
      <c r="AB7090" t="s">
        <v>6621</v>
      </c>
      <c r="AC7090" s="229" t="str">
        <f t="shared" si="63"/>
        <v>INSERT INTO UPK_IKOU.upk_k40.k60_press_buno_link (buno_id, k60_buno_id, created_date, created_tantou_id) VALUES (2188, 1773, GETDATE(), 999);</v>
      </c>
    </row>
    <row r="7091" spans="26:29">
      <c r="Z7091">
        <v>481</v>
      </c>
      <c r="AA7091" t="s">
        <v>6249</v>
      </c>
      <c r="AB7091" t="s">
        <v>6622</v>
      </c>
      <c r="AC7091" s="229" t="str">
        <f t="shared" si="63"/>
        <v>INSERT INTO UPK_IKOU.upk_k40.k60_press_buno_link (buno_id, k60_buno_id, created_date, created_tantou_id) VALUES (2189, 1777, GETDATE(), 999);</v>
      </c>
    </row>
    <row r="7092" spans="26:29">
      <c r="Z7092">
        <v>482</v>
      </c>
      <c r="AA7092" t="s">
        <v>6064</v>
      </c>
      <c r="AB7092" t="s">
        <v>6623</v>
      </c>
      <c r="AC7092" s="229" t="str">
        <f t="shared" si="63"/>
        <v>INSERT INTO UPK_IKOU.upk_k40.k60_press_buno_link (buno_id, k60_buno_id, created_date, created_tantou_id) VALUES (2190, 1592, GETDATE(), 999);</v>
      </c>
    </row>
    <row r="7093" spans="26:29">
      <c r="Z7093">
        <v>483</v>
      </c>
      <c r="AA7093" t="s">
        <v>6529</v>
      </c>
      <c r="AB7093" t="s">
        <v>6624</v>
      </c>
      <c r="AC7093" s="229" t="str">
        <f t="shared" si="63"/>
        <v>INSERT INTO UPK_IKOU.upk_k40.k60_press_buno_link (buno_id, k60_buno_id, created_date, created_tantou_id) VALUES (2191, 2096, GETDATE(), 999);</v>
      </c>
    </row>
    <row r="7094" spans="26:29">
      <c r="Z7094">
        <v>484</v>
      </c>
      <c r="AA7094" t="s">
        <v>6552</v>
      </c>
      <c r="AB7094" t="s">
        <v>6625</v>
      </c>
      <c r="AC7094" s="229" t="str">
        <f t="shared" si="63"/>
        <v>INSERT INTO UPK_IKOU.upk_k40.k60_press_buno_link (buno_id, k60_buno_id, created_date, created_tantou_id) VALUES (2192, 2119, GETDATE(), 999);</v>
      </c>
    </row>
    <row r="7095" spans="26:29">
      <c r="Z7095">
        <v>485</v>
      </c>
      <c r="AA7095" t="s">
        <v>6530</v>
      </c>
      <c r="AB7095" t="s">
        <v>6626</v>
      </c>
      <c r="AC7095" s="229" t="str">
        <f t="shared" si="63"/>
        <v>INSERT INTO UPK_IKOU.upk_k40.k60_press_buno_link (buno_id, k60_buno_id, created_date, created_tantou_id) VALUES (2193, 2097, GETDATE(), 999);</v>
      </c>
    </row>
    <row r="7096" spans="26:29">
      <c r="Z7096">
        <v>486</v>
      </c>
      <c r="AA7096" t="s">
        <v>6553</v>
      </c>
      <c r="AB7096" t="s">
        <v>6627</v>
      </c>
      <c r="AC7096" s="229" t="str">
        <f t="shared" si="63"/>
        <v>INSERT INTO UPK_IKOU.upk_k40.k60_press_buno_link (buno_id, k60_buno_id, created_date, created_tantou_id) VALUES (2194, 2120, GETDATE(), 999);</v>
      </c>
    </row>
    <row r="7097" spans="26:29">
      <c r="Z7097">
        <v>487</v>
      </c>
      <c r="AA7097" t="s">
        <v>6065</v>
      </c>
      <c r="AB7097" t="s">
        <v>6628</v>
      </c>
      <c r="AC7097" s="229" t="str">
        <f t="shared" si="63"/>
        <v>INSERT INTO UPK_IKOU.upk_k40.k60_press_buno_link (buno_id, k60_buno_id, created_date, created_tantou_id) VALUES (2195, 1593, GETDATE(), 999);</v>
      </c>
    </row>
    <row r="7098" spans="26:29">
      <c r="Z7098">
        <v>488</v>
      </c>
      <c r="AA7098" t="s">
        <v>6218</v>
      </c>
      <c r="AB7098" t="s">
        <v>6629</v>
      </c>
      <c r="AC7098" s="229" t="str">
        <f t="shared" si="63"/>
        <v>INSERT INTO UPK_IKOU.upk_k40.k60_press_buno_link (buno_id, k60_buno_id, created_date, created_tantou_id) VALUES (2196, 1746, GETDATE(), 999);</v>
      </c>
    </row>
    <row r="7099" spans="26:29">
      <c r="Z7099">
        <v>489</v>
      </c>
      <c r="AA7099" t="s">
        <v>6181</v>
      </c>
      <c r="AB7099" t="s">
        <v>6630</v>
      </c>
      <c r="AC7099" s="229" t="str">
        <f t="shared" si="63"/>
        <v>INSERT INTO UPK_IKOU.upk_k40.k60_press_buno_link (buno_id, k60_buno_id, created_date, created_tantou_id) VALUES (2197, 1709, GETDATE(), 999);</v>
      </c>
    </row>
    <row r="7100" spans="26:29">
      <c r="Z7100">
        <v>490</v>
      </c>
      <c r="AA7100" t="s">
        <v>6182</v>
      </c>
      <c r="AB7100" t="s">
        <v>6631</v>
      </c>
      <c r="AC7100" s="229" t="str">
        <f t="shared" si="63"/>
        <v>INSERT INTO UPK_IKOU.upk_k40.k60_press_buno_link (buno_id, k60_buno_id, created_date, created_tantou_id) VALUES (2198, 1710, GETDATE(), 999);</v>
      </c>
    </row>
    <row r="7101" spans="26:29">
      <c r="Z7101">
        <v>491</v>
      </c>
      <c r="AA7101" t="s">
        <v>6183</v>
      </c>
      <c r="AB7101" t="s">
        <v>6632</v>
      </c>
      <c r="AC7101" s="229" t="str">
        <f t="shared" si="63"/>
        <v>INSERT INTO UPK_IKOU.upk_k40.k60_press_buno_link (buno_id, k60_buno_id, created_date, created_tantou_id) VALUES (2199, 1711, GETDATE(), 999);</v>
      </c>
    </row>
    <row r="7102" spans="26:29">
      <c r="Z7102">
        <v>492</v>
      </c>
      <c r="AA7102" t="s">
        <v>6184</v>
      </c>
      <c r="AB7102" t="s">
        <v>6633</v>
      </c>
      <c r="AC7102" s="229" t="str">
        <f t="shared" si="63"/>
        <v>INSERT INTO UPK_IKOU.upk_k40.k60_press_buno_link (buno_id, k60_buno_id, created_date, created_tantou_id) VALUES (2200, 1712, GETDATE(), 999);</v>
      </c>
    </row>
    <row r="7103" spans="26:29">
      <c r="Z7103">
        <v>493</v>
      </c>
      <c r="AA7103" t="s">
        <v>6185</v>
      </c>
      <c r="AB7103" t="s">
        <v>6634</v>
      </c>
      <c r="AC7103" s="229" t="str">
        <f t="shared" si="63"/>
        <v>INSERT INTO UPK_IKOU.upk_k40.k60_press_buno_link (buno_id, k60_buno_id, created_date, created_tantou_id) VALUES (2201, 1713, GETDATE(), 999);</v>
      </c>
    </row>
    <row r="7104" spans="26:29">
      <c r="Z7104">
        <v>494</v>
      </c>
      <c r="AA7104" t="s">
        <v>6186</v>
      </c>
      <c r="AB7104" t="s">
        <v>6635</v>
      </c>
      <c r="AC7104" s="229" t="str">
        <f t="shared" si="63"/>
        <v>INSERT INTO UPK_IKOU.upk_k40.k60_press_buno_link (buno_id, k60_buno_id, created_date, created_tantou_id) VALUES (2202, 1714, GETDATE(), 999);</v>
      </c>
    </row>
    <row r="7105" spans="26:29">
      <c r="Z7105">
        <v>495</v>
      </c>
      <c r="AA7105" t="s">
        <v>6318</v>
      </c>
      <c r="AB7105" t="s">
        <v>6636</v>
      </c>
      <c r="AC7105" s="229" t="str">
        <f t="shared" si="63"/>
        <v>INSERT INTO UPK_IKOU.upk_k40.k60_press_buno_link (buno_id, k60_buno_id, created_date, created_tantou_id) VALUES (2203, 1846, GETDATE(), 999);</v>
      </c>
    </row>
    <row r="7106" spans="26:29">
      <c r="Z7106">
        <v>496</v>
      </c>
      <c r="AA7106" t="s">
        <v>6318</v>
      </c>
      <c r="AB7106" t="s">
        <v>6637</v>
      </c>
      <c r="AC7106" s="229" t="str">
        <f t="shared" si="63"/>
        <v>INSERT INTO UPK_IKOU.upk_k40.k60_press_buno_link (buno_id, k60_buno_id, created_date, created_tantou_id) VALUES (2204, 1846, GETDATE(), 999);</v>
      </c>
    </row>
    <row r="7107" spans="26:29">
      <c r="Z7107">
        <v>497</v>
      </c>
      <c r="AA7107">
        <v>2549</v>
      </c>
      <c r="AB7107" t="s">
        <v>6638</v>
      </c>
      <c r="AC7107" s="229" t="str">
        <f t="shared" si="63"/>
        <v>INSERT INTO UPK_IKOU.upk_k40.k60_press_buno_link (buno_id, k60_buno_id, created_date, created_tantou_id) VALUES (2205, 2549, GETDATE(), 999);</v>
      </c>
    </row>
    <row r="7108" spans="26:29">
      <c r="Z7108">
        <v>498</v>
      </c>
      <c r="AA7108" t="s">
        <v>6066</v>
      </c>
      <c r="AB7108" t="s">
        <v>6639</v>
      </c>
      <c r="AC7108" s="229" t="str">
        <f t="shared" si="63"/>
        <v>INSERT INTO UPK_IKOU.upk_k40.k60_press_buno_link (buno_id, k60_buno_id, created_date, created_tantou_id) VALUES (2206, 1594, GETDATE(), 999);</v>
      </c>
    </row>
    <row r="7109" spans="26:29">
      <c r="Z7109">
        <v>499</v>
      </c>
      <c r="AA7109" t="s">
        <v>6302</v>
      </c>
      <c r="AB7109" t="s">
        <v>6640</v>
      </c>
      <c r="AC7109" s="229" t="str">
        <f t="shared" si="63"/>
        <v>INSERT INTO UPK_IKOU.upk_k40.k60_press_buno_link (buno_id, k60_buno_id, created_date, created_tantou_id) VALUES (2207, 1830, GETDATE(), 999);</v>
      </c>
    </row>
    <row r="7110" spans="26:29">
      <c r="Z7110">
        <v>500</v>
      </c>
      <c r="AA7110" t="s">
        <v>6337</v>
      </c>
      <c r="AB7110" t="s">
        <v>6641</v>
      </c>
      <c r="AC7110" s="229" t="str">
        <f t="shared" si="63"/>
        <v>INSERT INTO UPK_IKOU.upk_k40.k60_press_buno_link (buno_id, k60_buno_id, created_date, created_tantou_id) VALUES (2208, 1865, GETDATE(), 999);</v>
      </c>
    </row>
    <row r="7111" spans="26:29">
      <c r="Z7111">
        <v>501</v>
      </c>
      <c r="AA7111" t="s">
        <v>6067</v>
      </c>
      <c r="AB7111" t="s">
        <v>6642</v>
      </c>
      <c r="AC7111" s="229" t="str">
        <f t="shared" si="63"/>
        <v>INSERT INTO UPK_IKOU.upk_k40.k60_press_buno_link (buno_id, k60_buno_id, created_date, created_tantou_id) VALUES (2209, 1595, GETDATE(), 999);</v>
      </c>
    </row>
    <row r="7112" spans="26:29">
      <c r="Z7112">
        <v>502</v>
      </c>
      <c r="AA7112" t="s">
        <v>6953</v>
      </c>
      <c r="AB7112" t="s">
        <v>6643</v>
      </c>
      <c r="AC7112" s="229" t="str">
        <f t="shared" si="63"/>
        <v>INSERT INTO UPK_IKOU.upk_k40.k60_press_buno_link (buno_id, k60_buno_id, created_date, created_tantou_id) VALUES (2210, 2520, GETDATE(), 999);</v>
      </c>
    </row>
    <row r="7113" spans="26:29">
      <c r="Z7113">
        <v>503</v>
      </c>
      <c r="AA7113" t="s">
        <v>6303</v>
      </c>
      <c r="AB7113" t="s">
        <v>6644</v>
      </c>
      <c r="AC7113" s="229" t="str">
        <f t="shared" si="63"/>
        <v>INSERT INTO UPK_IKOU.upk_k40.k60_press_buno_link (buno_id, k60_buno_id, created_date, created_tantou_id) VALUES (2211, 1831, GETDATE(), 999);</v>
      </c>
    </row>
    <row r="7114" spans="26:29">
      <c r="Z7114">
        <v>504</v>
      </c>
      <c r="AA7114" t="s">
        <v>6338</v>
      </c>
      <c r="AB7114" t="s">
        <v>6645</v>
      </c>
      <c r="AC7114" s="229" t="str">
        <f t="shared" si="63"/>
        <v>INSERT INTO UPK_IKOU.upk_k40.k60_press_buno_link (buno_id, k60_buno_id, created_date, created_tantou_id) VALUES (2212, 1866, GETDATE(), 999);</v>
      </c>
    </row>
    <row r="7115" spans="26:29">
      <c r="Z7115">
        <v>505</v>
      </c>
      <c r="AA7115" t="s">
        <v>6339</v>
      </c>
      <c r="AB7115" t="s">
        <v>6646</v>
      </c>
      <c r="AC7115" s="229" t="str">
        <f t="shared" si="63"/>
        <v>INSERT INTO UPK_IKOU.upk_k40.k60_press_buno_link (buno_id, k60_buno_id, created_date, created_tantou_id) VALUES (2213, 1867, GETDATE(), 999);</v>
      </c>
    </row>
    <row r="7116" spans="26:29">
      <c r="Z7116">
        <v>506</v>
      </c>
      <c r="AA7116" t="s">
        <v>6187</v>
      </c>
      <c r="AB7116" t="s">
        <v>6647</v>
      </c>
      <c r="AC7116" s="229" t="str">
        <f t="shared" si="63"/>
        <v>INSERT INTO UPK_IKOU.upk_k40.k60_press_buno_link (buno_id, k60_buno_id, created_date, created_tantou_id) VALUES (2214, 1715, GETDATE(), 999);</v>
      </c>
    </row>
    <row r="7117" spans="26:29">
      <c r="Z7117">
        <v>507</v>
      </c>
      <c r="AA7117" t="s">
        <v>6893</v>
      </c>
      <c r="AB7117" t="s">
        <v>6648</v>
      </c>
      <c r="AC7117" s="229" t="str">
        <f t="shared" si="63"/>
        <v>INSERT INTO UPK_IKOU.upk_k40.k60_press_buno_link (buno_id, k60_buno_id, created_date, created_tantou_id) VALUES (2215, 2460, GETDATE(), 999);</v>
      </c>
    </row>
    <row r="7118" spans="26:29">
      <c r="Z7118">
        <v>508</v>
      </c>
      <c r="AA7118" t="s">
        <v>6894</v>
      </c>
      <c r="AB7118" t="s">
        <v>6649</v>
      </c>
      <c r="AC7118" s="229" t="str">
        <f t="shared" si="63"/>
        <v>INSERT INTO UPK_IKOU.upk_k40.k60_press_buno_link (buno_id, k60_buno_id, created_date, created_tantou_id) VALUES (2216, 2461, GETDATE(), 999);</v>
      </c>
    </row>
    <row r="7119" spans="26:29">
      <c r="Z7119">
        <v>509</v>
      </c>
      <c r="AA7119" t="s">
        <v>6895</v>
      </c>
      <c r="AB7119" t="s">
        <v>6650</v>
      </c>
      <c r="AC7119" s="229" t="str">
        <f t="shared" si="63"/>
        <v>INSERT INTO UPK_IKOU.upk_k40.k60_press_buno_link (buno_id, k60_buno_id, created_date, created_tantou_id) VALUES (2217, 2462, GETDATE(), 999);</v>
      </c>
    </row>
    <row r="7120" spans="26:29">
      <c r="Z7120">
        <v>510</v>
      </c>
      <c r="AA7120" t="s">
        <v>6896</v>
      </c>
      <c r="AB7120" t="s">
        <v>6651</v>
      </c>
      <c r="AC7120" s="229" t="str">
        <f t="shared" si="63"/>
        <v>INSERT INTO UPK_IKOU.upk_k40.k60_press_buno_link (buno_id, k60_buno_id, created_date, created_tantou_id) VALUES (2218, 2463, GETDATE(), 999);</v>
      </c>
    </row>
    <row r="7121" spans="26:29">
      <c r="Z7121">
        <v>511</v>
      </c>
      <c r="AA7121" t="s">
        <v>6897</v>
      </c>
      <c r="AB7121" t="s">
        <v>6652</v>
      </c>
      <c r="AC7121" s="229" t="str">
        <f t="shared" si="63"/>
        <v>INSERT INTO UPK_IKOU.upk_k40.k60_press_buno_link (buno_id, k60_buno_id, created_date, created_tantou_id) VALUES (2219, 2464, GETDATE(), 999);</v>
      </c>
    </row>
    <row r="7122" spans="26:29">
      <c r="Z7122">
        <v>512</v>
      </c>
      <c r="AA7122" t="s">
        <v>5880</v>
      </c>
      <c r="AB7122" t="s">
        <v>6653</v>
      </c>
      <c r="AC7122" s="229" t="str">
        <f t="shared" si="63"/>
        <v>INSERT INTO UPK_IKOU.upk_k40.k60_press_buno_link (buno_id, k60_buno_id, created_date, created_tantou_id) VALUES (2220, 1407, GETDATE(), 999);</v>
      </c>
    </row>
    <row r="7123" spans="26:29">
      <c r="Z7123">
        <v>513</v>
      </c>
      <c r="AA7123" t="s">
        <v>5881</v>
      </c>
      <c r="AB7123" t="s">
        <v>6654</v>
      </c>
      <c r="AC7123" s="229" t="str">
        <f t="shared" ref="AC7123:AC7186" si="64">AC$6609&amp;AB7123&amp;", "&amp;AA7123&amp;", GETDATE(), 999);"</f>
        <v>INSERT INTO UPK_IKOU.upk_k40.k60_press_buno_link (buno_id, k60_buno_id, created_date, created_tantou_id) VALUES (2221, 1408, GETDATE(), 999);</v>
      </c>
    </row>
    <row r="7124" spans="26:29">
      <c r="Z7124">
        <v>514</v>
      </c>
      <c r="AA7124" t="s">
        <v>6188</v>
      </c>
      <c r="AB7124" t="s">
        <v>6655</v>
      </c>
      <c r="AC7124" s="229" t="str">
        <f t="shared" si="64"/>
        <v>INSERT INTO UPK_IKOU.upk_k40.k60_press_buno_link (buno_id, k60_buno_id, created_date, created_tantou_id) VALUES (2222, 1716, GETDATE(), 999);</v>
      </c>
    </row>
    <row r="7125" spans="26:29">
      <c r="Z7125">
        <v>515</v>
      </c>
      <c r="AA7125" t="s">
        <v>210</v>
      </c>
      <c r="AB7125" t="s">
        <v>6656</v>
      </c>
      <c r="AC7125" s="229" t="str">
        <f t="shared" si="64"/>
        <v>INSERT INTO UPK_IKOU.upk_k40.k60_press_buno_link (buno_id, k60_buno_id, created_date, created_tantou_id) VALUES (2223, 2010, GETDATE(), 999);</v>
      </c>
    </row>
    <row r="7126" spans="26:29">
      <c r="Z7126">
        <v>516</v>
      </c>
      <c r="AA7126" t="s">
        <v>6097</v>
      </c>
      <c r="AB7126" t="s">
        <v>6657</v>
      </c>
      <c r="AC7126" s="229" t="str">
        <f t="shared" si="64"/>
        <v>INSERT INTO UPK_IKOU.upk_k40.k60_press_buno_link (buno_id, k60_buno_id, created_date, created_tantou_id) VALUES (2224, 1625, GETDATE(), 999);</v>
      </c>
    </row>
    <row r="7127" spans="26:29">
      <c r="Z7127">
        <v>517</v>
      </c>
      <c r="AA7127" t="s">
        <v>6431</v>
      </c>
      <c r="AB7127" t="s">
        <v>6658</v>
      </c>
      <c r="AC7127" s="229" t="str">
        <f t="shared" si="64"/>
        <v>INSERT INTO UPK_IKOU.upk_k40.k60_press_buno_link (buno_id, k60_buno_id, created_date, created_tantou_id) VALUES (2225, 1959, GETDATE(), 999);</v>
      </c>
    </row>
    <row r="7128" spans="26:29">
      <c r="Z7128">
        <v>518</v>
      </c>
      <c r="AA7128" t="s">
        <v>6432</v>
      </c>
      <c r="AB7128" t="s">
        <v>6659</v>
      </c>
      <c r="AC7128" s="229" t="str">
        <f t="shared" si="64"/>
        <v>INSERT INTO UPK_IKOU.upk_k40.k60_press_buno_link (buno_id, k60_buno_id, created_date, created_tantou_id) VALUES (2226, 1960, GETDATE(), 999);</v>
      </c>
    </row>
    <row r="7129" spans="26:29">
      <c r="Z7129">
        <v>519</v>
      </c>
      <c r="AA7129">
        <v>2544</v>
      </c>
      <c r="AB7129" t="s">
        <v>6660</v>
      </c>
      <c r="AC7129" s="229" t="str">
        <f t="shared" si="64"/>
        <v>INSERT INTO UPK_IKOU.upk_k40.k60_press_buno_link (buno_id, k60_buno_id, created_date, created_tantou_id) VALUES (2227, 2544, GETDATE(), 999);</v>
      </c>
    </row>
    <row r="7130" spans="26:29">
      <c r="Z7130">
        <v>520</v>
      </c>
      <c r="AA7130">
        <v>2545</v>
      </c>
      <c r="AB7130" t="s">
        <v>6661</v>
      </c>
      <c r="AC7130" s="229" t="str">
        <f t="shared" si="64"/>
        <v>INSERT INTO UPK_IKOU.upk_k40.k60_press_buno_link (buno_id, k60_buno_id, created_date, created_tantou_id) VALUES (2228, 2545, GETDATE(), 999);</v>
      </c>
    </row>
    <row r="7131" spans="26:29">
      <c r="Z7131">
        <v>521</v>
      </c>
      <c r="AA7131" t="s">
        <v>5882</v>
      </c>
      <c r="AB7131" t="s">
        <v>6662</v>
      </c>
      <c r="AC7131" s="229" t="str">
        <f t="shared" si="64"/>
        <v>INSERT INTO UPK_IKOU.upk_k40.k60_press_buno_link (buno_id, k60_buno_id, created_date, created_tantou_id) VALUES (2229, 1409, GETDATE(), 999);</v>
      </c>
    </row>
    <row r="7132" spans="26:29">
      <c r="Z7132">
        <v>522</v>
      </c>
      <c r="AA7132" t="s">
        <v>6189</v>
      </c>
      <c r="AB7132" t="s">
        <v>6663</v>
      </c>
      <c r="AC7132" s="229" t="str">
        <f t="shared" si="64"/>
        <v>INSERT INTO UPK_IKOU.upk_k40.k60_press_buno_link (buno_id, k60_buno_id, created_date, created_tantou_id) VALUES (2230, 1717, GETDATE(), 999);</v>
      </c>
    </row>
    <row r="7133" spans="26:29">
      <c r="Z7133">
        <v>523</v>
      </c>
      <c r="AA7133" t="s">
        <v>6190</v>
      </c>
      <c r="AB7133" t="s">
        <v>6664</v>
      </c>
      <c r="AC7133" s="229" t="str">
        <f t="shared" si="64"/>
        <v>INSERT INTO UPK_IKOU.upk_k40.k60_press_buno_link (buno_id, k60_buno_id, created_date, created_tantou_id) VALUES (2231, 1718, GETDATE(), 999);</v>
      </c>
    </row>
    <row r="7134" spans="26:29">
      <c r="Z7134">
        <v>524</v>
      </c>
      <c r="AA7134" t="s">
        <v>6191</v>
      </c>
      <c r="AB7134" t="s">
        <v>6665</v>
      </c>
      <c r="AC7134" s="229" t="str">
        <f t="shared" si="64"/>
        <v>INSERT INTO UPK_IKOU.upk_k40.k60_press_buno_link (buno_id, k60_buno_id, created_date, created_tantou_id) VALUES (2232, 1719, GETDATE(), 999);</v>
      </c>
    </row>
    <row r="7135" spans="26:29">
      <c r="Z7135">
        <v>525</v>
      </c>
      <c r="AA7135" t="s">
        <v>6472</v>
      </c>
      <c r="AB7135" t="s">
        <v>6666</v>
      </c>
      <c r="AC7135" s="229" t="str">
        <f t="shared" si="64"/>
        <v>INSERT INTO UPK_IKOU.upk_k40.k60_press_buno_link (buno_id, k60_buno_id, created_date, created_tantou_id) VALUES (2233, 2011, GETDATE(), 999);</v>
      </c>
    </row>
    <row r="7136" spans="26:29">
      <c r="Z7136">
        <v>526</v>
      </c>
      <c r="AA7136" t="s">
        <v>6554</v>
      </c>
      <c r="AB7136" t="s">
        <v>6667</v>
      </c>
      <c r="AC7136" s="229" t="str">
        <f t="shared" si="64"/>
        <v>INSERT INTO UPK_IKOU.upk_k40.k60_press_buno_link (buno_id, k60_buno_id, created_date, created_tantou_id) VALUES (2234, 2121, GETDATE(), 999);</v>
      </c>
    </row>
    <row r="7137" spans="26:29">
      <c r="Z7137">
        <v>527</v>
      </c>
      <c r="AA7137" t="s">
        <v>6058</v>
      </c>
      <c r="AB7137" t="s">
        <v>6668</v>
      </c>
      <c r="AC7137" s="229" t="str">
        <f t="shared" si="64"/>
        <v>INSERT INTO UPK_IKOU.upk_k40.k60_press_buno_link (buno_id, k60_buno_id, created_date, created_tantou_id) VALUES (2235, 1586, GETDATE(), 999);</v>
      </c>
    </row>
    <row r="7138" spans="26:29">
      <c r="Z7138">
        <v>528</v>
      </c>
      <c r="AA7138" t="s">
        <v>6687</v>
      </c>
      <c r="AB7138" t="s">
        <v>6669</v>
      </c>
      <c r="AC7138" s="229" t="str">
        <f t="shared" si="64"/>
        <v>INSERT INTO UPK_IKOU.upk_k40.k60_press_buno_link (buno_id, k60_buno_id, created_date, created_tantou_id) VALUES (2236, 2254, GETDATE(), 999);</v>
      </c>
    </row>
    <row r="7139" spans="26:29">
      <c r="Z7139">
        <v>529</v>
      </c>
      <c r="AA7139" t="s">
        <v>6138</v>
      </c>
      <c r="AB7139" t="s">
        <v>6670</v>
      </c>
      <c r="AC7139" s="229" t="str">
        <f t="shared" si="64"/>
        <v>INSERT INTO UPK_IKOU.upk_k40.k60_press_buno_link (buno_id, k60_buno_id, created_date, created_tantou_id) VALUES (2237, 1666, GETDATE(), 999);</v>
      </c>
    </row>
    <row r="7140" spans="26:29">
      <c r="Z7140">
        <v>530</v>
      </c>
      <c r="AA7140" t="s">
        <v>6645</v>
      </c>
      <c r="AB7140" t="s">
        <v>6671</v>
      </c>
      <c r="AC7140" s="229" t="str">
        <f t="shared" si="64"/>
        <v>INSERT INTO UPK_IKOU.upk_k40.k60_press_buno_link (buno_id, k60_buno_id, created_date, created_tantou_id) VALUES (2238, 2212, GETDATE(), 999);</v>
      </c>
    </row>
    <row r="7141" spans="26:29">
      <c r="Z7141">
        <v>531</v>
      </c>
      <c r="AA7141" t="s">
        <v>6898</v>
      </c>
      <c r="AB7141" t="s">
        <v>6672</v>
      </c>
      <c r="AC7141" s="229" t="str">
        <f t="shared" si="64"/>
        <v>INSERT INTO UPK_IKOU.upk_k40.k60_press_buno_link (buno_id, k60_buno_id, created_date, created_tantou_id) VALUES (2239, 2465, GETDATE(), 999);</v>
      </c>
    </row>
    <row r="7142" spans="26:29">
      <c r="Z7142">
        <v>532</v>
      </c>
      <c r="AA7142" t="s">
        <v>6898</v>
      </c>
      <c r="AB7142" t="s">
        <v>6673</v>
      </c>
      <c r="AC7142" s="229" t="str">
        <f t="shared" si="64"/>
        <v>INSERT INTO UPK_IKOU.upk_k40.k60_press_buno_link (buno_id, k60_buno_id, created_date, created_tantou_id) VALUES (2240, 2465, GETDATE(), 999);</v>
      </c>
    </row>
    <row r="7143" spans="26:29">
      <c r="Z7143">
        <v>533</v>
      </c>
      <c r="AA7143" t="s">
        <v>6433</v>
      </c>
      <c r="AB7143" t="s">
        <v>6674</v>
      </c>
      <c r="AC7143" s="229" t="str">
        <f t="shared" si="64"/>
        <v>INSERT INTO UPK_IKOU.upk_k40.k60_press_buno_link (buno_id, k60_buno_id, created_date, created_tantou_id) VALUES (2241, 1961, GETDATE(), 999);</v>
      </c>
    </row>
    <row r="7144" spans="26:29">
      <c r="Z7144">
        <v>534</v>
      </c>
      <c r="AA7144" t="s">
        <v>6433</v>
      </c>
      <c r="AB7144" t="s">
        <v>6675</v>
      </c>
      <c r="AC7144" s="229" t="str">
        <f t="shared" si="64"/>
        <v>INSERT INTO UPK_IKOU.upk_k40.k60_press_buno_link (buno_id, k60_buno_id, created_date, created_tantou_id) VALUES (2242, 1961, GETDATE(), 999);</v>
      </c>
    </row>
    <row r="7145" spans="26:29">
      <c r="Z7145">
        <v>535</v>
      </c>
      <c r="AA7145" t="s">
        <v>6601</v>
      </c>
      <c r="AB7145" t="s">
        <v>6676</v>
      </c>
      <c r="AC7145" s="229" t="str">
        <f t="shared" si="64"/>
        <v>INSERT INTO UPK_IKOU.upk_k40.k60_press_buno_link (buno_id, k60_buno_id, created_date, created_tantou_id) VALUES (2243, 2168, GETDATE(), 999);</v>
      </c>
    </row>
    <row r="7146" spans="26:29">
      <c r="Z7146">
        <v>536</v>
      </c>
      <c r="AA7146" t="s">
        <v>6601</v>
      </c>
      <c r="AB7146" t="s">
        <v>6677</v>
      </c>
      <c r="AC7146" s="229" t="str">
        <f t="shared" si="64"/>
        <v>INSERT INTO UPK_IKOU.upk_k40.k60_press_buno_link (buno_id, k60_buno_id, created_date, created_tantou_id) VALUES (2244, 2168, GETDATE(), 999);</v>
      </c>
    </row>
    <row r="7147" spans="26:29">
      <c r="Z7147">
        <v>537</v>
      </c>
      <c r="AA7147" t="s">
        <v>6920</v>
      </c>
      <c r="AB7147" t="s">
        <v>6678</v>
      </c>
      <c r="AC7147" s="229" t="str">
        <f t="shared" si="64"/>
        <v>INSERT INTO UPK_IKOU.upk_k40.k60_press_buno_link (buno_id, k60_buno_id, created_date, created_tantou_id) VALUES (2245, 2487, GETDATE(), 999);</v>
      </c>
    </row>
    <row r="7148" spans="26:29">
      <c r="Z7148">
        <v>538</v>
      </c>
      <c r="AA7148" t="s">
        <v>6920</v>
      </c>
      <c r="AB7148" t="s">
        <v>6679</v>
      </c>
      <c r="AC7148" s="229" t="str">
        <f t="shared" si="64"/>
        <v>INSERT INTO UPK_IKOU.upk_k40.k60_press_buno_link (buno_id, k60_buno_id, created_date, created_tantou_id) VALUES (2246, 2487, GETDATE(), 999);</v>
      </c>
    </row>
    <row r="7149" spans="26:29">
      <c r="Z7149">
        <v>539</v>
      </c>
      <c r="AA7149" t="s">
        <v>6059</v>
      </c>
      <c r="AB7149" t="s">
        <v>6680</v>
      </c>
      <c r="AC7149" s="229" t="str">
        <f t="shared" si="64"/>
        <v>INSERT INTO UPK_IKOU.upk_k40.k60_press_buno_link (buno_id, k60_buno_id, created_date, created_tantou_id) VALUES (2247, 1587, GETDATE(), 999);</v>
      </c>
    </row>
    <row r="7150" spans="26:29">
      <c r="Z7150">
        <v>540</v>
      </c>
      <c r="AA7150" t="s">
        <v>6688</v>
      </c>
      <c r="AB7150" t="s">
        <v>6681</v>
      </c>
      <c r="AC7150" s="229" t="str">
        <f t="shared" si="64"/>
        <v>INSERT INTO UPK_IKOU.upk_k40.k60_press_buno_link (buno_id, k60_buno_id, created_date, created_tantou_id) VALUES (2248, 2255, GETDATE(), 999);</v>
      </c>
    </row>
    <row r="7151" spans="26:29">
      <c r="Z7151">
        <v>541</v>
      </c>
      <c r="AA7151" t="s">
        <v>6139</v>
      </c>
      <c r="AB7151" t="s">
        <v>6682</v>
      </c>
      <c r="AC7151" s="229" t="str">
        <f t="shared" si="64"/>
        <v>INSERT INTO UPK_IKOU.upk_k40.k60_press_buno_link (buno_id, k60_buno_id, created_date, created_tantou_id) VALUES (2249, 1667, GETDATE(), 999);</v>
      </c>
    </row>
    <row r="7152" spans="26:29">
      <c r="Z7152">
        <v>542</v>
      </c>
      <c r="AA7152" t="s">
        <v>6004</v>
      </c>
      <c r="AB7152" t="s">
        <v>6683</v>
      </c>
      <c r="AC7152" s="229" t="str">
        <f t="shared" si="64"/>
        <v>INSERT INTO UPK_IKOU.upk_k40.k60_press_buno_link (buno_id, k60_buno_id, created_date, created_tantou_id) VALUES (2250, 1532, GETDATE(), 999);</v>
      </c>
    </row>
    <row r="7153" spans="26:29">
      <c r="Z7153">
        <v>543</v>
      </c>
      <c r="AA7153" t="s">
        <v>6211</v>
      </c>
      <c r="AB7153" t="s">
        <v>6684</v>
      </c>
      <c r="AC7153" s="229" t="str">
        <f t="shared" si="64"/>
        <v>INSERT INTO UPK_IKOU.upk_k40.k60_press_buno_link (buno_id, k60_buno_id, created_date, created_tantou_id) VALUES (2251, 1739, GETDATE(), 999);</v>
      </c>
    </row>
    <row r="7154" spans="26:29">
      <c r="Z7154">
        <v>544</v>
      </c>
      <c r="AA7154" t="s">
        <v>6211</v>
      </c>
      <c r="AB7154" t="s">
        <v>6685</v>
      </c>
      <c r="AC7154" s="229" t="str">
        <f t="shared" si="64"/>
        <v>INSERT INTO UPK_IKOU.upk_k40.k60_press_buno_link (buno_id, k60_buno_id, created_date, created_tantou_id) VALUES (2252, 1739, GETDATE(), 999);</v>
      </c>
    </row>
    <row r="7155" spans="26:29">
      <c r="Z7155">
        <v>545</v>
      </c>
      <c r="AA7155" t="s">
        <v>5980</v>
      </c>
      <c r="AB7155" t="s">
        <v>6686</v>
      </c>
      <c r="AC7155" s="229" t="str">
        <f t="shared" si="64"/>
        <v>INSERT INTO UPK_IKOU.upk_k40.k60_press_buno_link (buno_id, k60_buno_id, created_date, created_tantou_id) VALUES (2253, 1508, GETDATE(), 999);</v>
      </c>
    </row>
    <row r="7156" spans="26:29">
      <c r="Z7156">
        <v>546</v>
      </c>
      <c r="AA7156" t="s">
        <v>5981</v>
      </c>
      <c r="AB7156" t="s">
        <v>6687</v>
      </c>
      <c r="AC7156" s="229" t="str">
        <f t="shared" si="64"/>
        <v>INSERT INTO UPK_IKOU.upk_k40.k60_press_buno_link (buno_id, k60_buno_id, created_date, created_tantou_id) VALUES (2254, 1509, GETDATE(), 999);</v>
      </c>
    </row>
    <row r="7157" spans="26:29">
      <c r="Z7157">
        <v>547</v>
      </c>
      <c r="AA7157" t="s">
        <v>6005</v>
      </c>
      <c r="AB7157" t="s">
        <v>6688</v>
      </c>
      <c r="AC7157" s="229" t="str">
        <f t="shared" si="64"/>
        <v>INSERT INTO UPK_IKOU.upk_k40.k60_press_buno_link (buno_id, k60_buno_id, created_date, created_tantou_id) VALUES (2255, 1533, GETDATE(), 999);</v>
      </c>
    </row>
    <row r="7158" spans="26:29">
      <c r="Z7158">
        <v>548</v>
      </c>
      <c r="AA7158" t="s">
        <v>6021</v>
      </c>
      <c r="AB7158" t="s">
        <v>6689</v>
      </c>
      <c r="AC7158" s="229" t="str">
        <f t="shared" si="64"/>
        <v>INSERT INTO UPK_IKOU.upk_k40.k60_press_buno_link (buno_id, k60_buno_id, created_date, created_tantou_id) VALUES (2256, 1549, GETDATE(), 999);</v>
      </c>
    </row>
    <row r="7159" spans="26:29">
      <c r="Z7159">
        <v>549</v>
      </c>
      <c r="AA7159" t="s">
        <v>6021</v>
      </c>
      <c r="AB7159" t="s">
        <v>6690</v>
      </c>
      <c r="AC7159" s="229" t="str">
        <f t="shared" si="64"/>
        <v>INSERT INTO UPK_IKOU.upk_k40.k60_press_buno_link (buno_id, k60_buno_id, created_date, created_tantou_id) VALUES (2257, 1549, GETDATE(), 999);</v>
      </c>
    </row>
    <row r="7160" spans="26:29">
      <c r="Z7160">
        <v>550</v>
      </c>
      <c r="AA7160" t="s">
        <v>6098</v>
      </c>
      <c r="AB7160" t="s">
        <v>6691</v>
      </c>
      <c r="AC7160" s="229" t="str">
        <f t="shared" si="64"/>
        <v>INSERT INTO UPK_IKOU.upk_k40.k60_press_buno_link (buno_id, k60_buno_id, created_date, created_tantou_id) VALUES (2258, 1626, GETDATE(), 999);</v>
      </c>
    </row>
    <row r="7161" spans="26:29">
      <c r="Z7161">
        <v>551</v>
      </c>
      <c r="AA7161" t="s">
        <v>6230</v>
      </c>
      <c r="AB7161" t="s">
        <v>6692</v>
      </c>
      <c r="AC7161" s="229" t="str">
        <f t="shared" si="64"/>
        <v>INSERT INTO UPK_IKOU.upk_k40.k60_press_buno_link (buno_id, k60_buno_id, created_date, created_tantou_id) VALUES (2259, 1758, GETDATE(), 999);</v>
      </c>
    </row>
    <row r="7162" spans="26:29">
      <c r="Z7162">
        <v>552</v>
      </c>
      <c r="AA7162" t="s">
        <v>6231</v>
      </c>
      <c r="AB7162" t="s">
        <v>6693</v>
      </c>
      <c r="AC7162" s="229" t="str">
        <f t="shared" si="64"/>
        <v>INSERT INTO UPK_IKOU.upk_k40.k60_press_buno_link (buno_id, k60_buno_id, created_date, created_tantou_id) VALUES (2260, 1759, GETDATE(), 999);</v>
      </c>
    </row>
    <row r="7163" spans="26:29">
      <c r="Z7163">
        <v>553</v>
      </c>
      <c r="AA7163" t="s">
        <v>6233</v>
      </c>
      <c r="AB7163" t="s">
        <v>6694</v>
      </c>
      <c r="AC7163" s="229" t="str">
        <f t="shared" si="64"/>
        <v>INSERT INTO UPK_IKOU.upk_k40.k60_press_buno_link (buno_id, k60_buno_id, created_date, created_tantou_id) VALUES (2261, 1761, GETDATE(), 999);</v>
      </c>
    </row>
    <row r="7164" spans="26:29">
      <c r="Z7164">
        <v>554</v>
      </c>
      <c r="AA7164" t="s">
        <v>6232</v>
      </c>
      <c r="AB7164" t="s">
        <v>6695</v>
      </c>
      <c r="AC7164" s="229" t="str">
        <f t="shared" si="64"/>
        <v>INSERT INTO UPK_IKOU.upk_k40.k60_press_buno_link (buno_id, k60_buno_id, created_date, created_tantou_id) VALUES (2262, 1760, GETDATE(), 999);</v>
      </c>
    </row>
    <row r="7165" spans="26:29">
      <c r="Z7165">
        <v>555</v>
      </c>
      <c r="AA7165" t="s">
        <v>6234</v>
      </c>
      <c r="AB7165" t="s">
        <v>6696</v>
      </c>
      <c r="AC7165" s="229" t="str">
        <f t="shared" si="64"/>
        <v>INSERT INTO UPK_IKOU.upk_k40.k60_press_buno_link (buno_id, k60_buno_id, created_date, created_tantou_id) VALUES (2263, 1762, GETDATE(), 999);</v>
      </c>
    </row>
    <row r="7166" spans="26:29">
      <c r="Z7166">
        <v>556</v>
      </c>
      <c r="AA7166" t="s">
        <v>6006</v>
      </c>
      <c r="AB7166" t="s">
        <v>6697</v>
      </c>
      <c r="AC7166" s="229" t="str">
        <f t="shared" si="64"/>
        <v>INSERT INTO UPK_IKOU.upk_k40.k60_press_buno_link (buno_id, k60_buno_id, created_date, created_tantou_id) VALUES (2264, 1534, GETDATE(), 999);</v>
      </c>
    </row>
    <row r="7167" spans="26:29">
      <c r="Z7167">
        <v>557</v>
      </c>
      <c r="AA7167" t="s">
        <v>6007</v>
      </c>
      <c r="AB7167" t="s">
        <v>6698</v>
      </c>
      <c r="AC7167" s="229" t="str">
        <f t="shared" si="64"/>
        <v>INSERT INTO UPK_IKOU.upk_k40.k60_press_buno_link (buno_id, k60_buno_id, created_date, created_tantou_id) VALUES (2265, 1535, GETDATE(), 999);</v>
      </c>
    </row>
    <row r="7168" spans="26:29">
      <c r="Z7168">
        <v>558</v>
      </c>
      <c r="AA7168" t="s">
        <v>6039</v>
      </c>
      <c r="AB7168" t="s">
        <v>6699</v>
      </c>
      <c r="AC7168" s="229" t="str">
        <f t="shared" si="64"/>
        <v>INSERT INTO UPK_IKOU.upk_k40.k60_press_buno_link (buno_id, k60_buno_id, created_date, created_tantou_id) VALUES (2266, 1567, GETDATE(), 999);</v>
      </c>
    </row>
    <row r="7169" spans="26:29">
      <c r="Z7169">
        <v>559</v>
      </c>
      <c r="AA7169" t="s">
        <v>6040</v>
      </c>
      <c r="AB7169" t="s">
        <v>6700</v>
      </c>
      <c r="AC7169" s="229" t="str">
        <f t="shared" si="64"/>
        <v>INSERT INTO UPK_IKOU.upk_k40.k60_press_buno_link (buno_id, k60_buno_id, created_date, created_tantou_id) VALUES (2267, 1568, GETDATE(), 999);</v>
      </c>
    </row>
    <row r="7170" spans="26:29">
      <c r="Z7170">
        <v>560</v>
      </c>
      <c r="AA7170" t="s">
        <v>6140</v>
      </c>
      <c r="AB7170" t="s">
        <v>6701</v>
      </c>
      <c r="AC7170" s="229" t="str">
        <f t="shared" si="64"/>
        <v>INSERT INTO UPK_IKOU.upk_k40.k60_press_buno_link (buno_id, k60_buno_id, created_date, created_tantou_id) VALUES (2268, 1668, GETDATE(), 999);</v>
      </c>
    </row>
    <row r="7171" spans="26:29">
      <c r="Z7171">
        <v>561</v>
      </c>
      <c r="AA7171" t="s">
        <v>6140</v>
      </c>
      <c r="AB7171" t="s">
        <v>6702</v>
      </c>
      <c r="AC7171" s="229" t="str">
        <f t="shared" si="64"/>
        <v>INSERT INTO UPK_IKOU.upk_k40.k60_press_buno_link (buno_id, k60_buno_id, created_date, created_tantou_id) VALUES (2269, 1668, GETDATE(), 999);</v>
      </c>
    </row>
    <row r="7172" spans="26:29">
      <c r="Z7172">
        <v>562</v>
      </c>
      <c r="AA7172" t="s">
        <v>6521</v>
      </c>
      <c r="AB7172" t="s">
        <v>6703</v>
      </c>
      <c r="AC7172" s="229" t="str">
        <f t="shared" si="64"/>
        <v>INSERT INTO UPK_IKOU.upk_k40.k60_press_buno_link (buno_id, k60_buno_id, created_date, created_tantou_id) VALUES (2270, 2088, GETDATE(), 999);</v>
      </c>
    </row>
    <row r="7173" spans="26:29">
      <c r="Z7173">
        <v>563</v>
      </c>
      <c r="AA7173" t="s">
        <v>6523</v>
      </c>
      <c r="AB7173" t="s">
        <v>6704</v>
      </c>
      <c r="AC7173" s="229" t="str">
        <f t="shared" si="64"/>
        <v>INSERT INTO UPK_IKOU.upk_k40.k60_press_buno_link (buno_id, k60_buno_id, created_date, created_tantou_id) VALUES (2271, 2090, GETDATE(), 999);</v>
      </c>
    </row>
    <row r="7174" spans="26:29">
      <c r="Z7174">
        <v>564</v>
      </c>
      <c r="AA7174" t="s">
        <v>6715</v>
      </c>
      <c r="AB7174" t="s">
        <v>6705</v>
      </c>
      <c r="AC7174" s="229" t="str">
        <f t="shared" si="64"/>
        <v>INSERT INTO UPK_IKOU.upk_k40.k60_press_buno_link (buno_id, k60_buno_id, created_date, created_tantou_id) VALUES (2272, 2282, GETDATE(), 999);</v>
      </c>
    </row>
    <row r="7175" spans="26:29">
      <c r="Z7175">
        <v>565</v>
      </c>
      <c r="AA7175" t="s">
        <v>6235</v>
      </c>
      <c r="AB7175" t="s">
        <v>6706</v>
      </c>
      <c r="AC7175" s="229" t="str">
        <f t="shared" si="64"/>
        <v>INSERT INTO UPK_IKOU.upk_k40.k60_press_buno_link (buno_id, k60_buno_id, created_date, created_tantou_id) VALUES (2273, 1763, GETDATE(), 999);</v>
      </c>
    </row>
    <row r="7176" spans="26:29">
      <c r="Z7176">
        <v>566</v>
      </c>
      <c r="AA7176" t="s">
        <v>6041</v>
      </c>
      <c r="AB7176" t="s">
        <v>6707</v>
      </c>
      <c r="AC7176" s="229" t="str">
        <f t="shared" si="64"/>
        <v>INSERT INTO UPK_IKOU.upk_k40.k60_press_buno_link (buno_id, k60_buno_id, created_date, created_tantou_id) VALUES (2274, 1569, GETDATE(), 999);</v>
      </c>
    </row>
    <row r="7177" spans="26:29">
      <c r="Z7177">
        <v>567</v>
      </c>
      <c r="AA7177" t="s">
        <v>6068</v>
      </c>
      <c r="AB7177" t="s">
        <v>6708</v>
      </c>
      <c r="AC7177" s="229" t="str">
        <f t="shared" si="64"/>
        <v>INSERT INTO UPK_IKOU.upk_k40.k60_press_buno_link (buno_id, k60_buno_id, created_date, created_tantou_id) VALUES (2275, 1596, GETDATE(), 999);</v>
      </c>
    </row>
    <row r="7178" spans="26:29">
      <c r="Z7178">
        <v>568</v>
      </c>
      <c r="AA7178" t="s">
        <v>6522</v>
      </c>
      <c r="AB7178" t="s">
        <v>6709</v>
      </c>
      <c r="AC7178" s="229" t="str">
        <f t="shared" si="64"/>
        <v>INSERT INTO UPK_IKOU.upk_k40.k60_press_buno_link (buno_id, k60_buno_id, created_date, created_tantou_id) VALUES (2276, 2089, GETDATE(), 999);</v>
      </c>
    </row>
    <row r="7179" spans="26:29">
      <c r="Z7179">
        <v>569</v>
      </c>
      <c r="AA7179" t="s">
        <v>6524</v>
      </c>
      <c r="AB7179" t="s">
        <v>6710</v>
      </c>
      <c r="AC7179" s="229" t="str">
        <f t="shared" si="64"/>
        <v>INSERT INTO UPK_IKOU.upk_k40.k60_press_buno_link (buno_id, k60_buno_id, created_date, created_tantou_id) VALUES (2277, 2091, GETDATE(), 999);</v>
      </c>
    </row>
    <row r="7180" spans="26:29">
      <c r="Z7180">
        <v>570</v>
      </c>
      <c r="AA7180" t="s">
        <v>6781</v>
      </c>
      <c r="AB7180" t="s">
        <v>6711</v>
      </c>
      <c r="AC7180" s="229" t="str">
        <f t="shared" si="64"/>
        <v>INSERT INTO UPK_IKOU.upk_k40.k60_press_buno_link (buno_id, k60_buno_id, created_date, created_tantou_id) VALUES (2278, 2348, GETDATE(), 999);</v>
      </c>
    </row>
    <row r="7181" spans="26:29">
      <c r="Z7181">
        <v>571</v>
      </c>
      <c r="AA7181" t="s">
        <v>6922</v>
      </c>
      <c r="AB7181" t="s">
        <v>6712</v>
      </c>
      <c r="AC7181" s="229" t="str">
        <f t="shared" si="64"/>
        <v>INSERT INTO UPK_IKOU.upk_k40.k60_press_buno_link (buno_id, k60_buno_id, created_date, created_tantou_id) VALUES (2279, 2489, GETDATE(), 999);</v>
      </c>
    </row>
    <row r="7182" spans="26:29">
      <c r="Z7182">
        <v>572</v>
      </c>
      <c r="AA7182" t="s">
        <v>6639</v>
      </c>
      <c r="AB7182" t="s">
        <v>6713</v>
      </c>
      <c r="AC7182" s="229" t="str">
        <f t="shared" si="64"/>
        <v>INSERT INTO UPK_IKOU.upk_k40.k60_press_buno_link (buno_id, k60_buno_id, created_date, created_tantou_id) VALUES (2280, 2206, GETDATE(), 999);</v>
      </c>
    </row>
    <row r="7183" spans="26:29">
      <c r="Z7183">
        <v>573</v>
      </c>
      <c r="AA7183" t="s">
        <v>6640</v>
      </c>
      <c r="AB7183" t="s">
        <v>6714</v>
      </c>
      <c r="AC7183" s="229" t="str">
        <f t="shared" si="64"/>
        <v>INSERT INTO UPK_IKOU.upk_k40.k60_press_buno_link (buno_id, k60_buno_id, created_date, created_tantou_id) VALUES (2281, 2207, GETDATE(), 999);</v>
      </c>
    </row>
    <row r="7184" spans="26:29">
      <c r="Z7184">
        <v>574</v>
      </c>
      <c r="AA7184" t="s">
        <v>6192</v>
      </c>
      <c r="AB7184" t="s">
        <v>6715</v>
      </c>
      <c r="AC7184" s="229" t="str">
        <f t="shared" si="64"/>
        <v>INSERT INTO UPK_IKOU.upk_k40.k60_press_buno_link (buno_id, k60_buno_id, created_date, created_tantou_id) VALUES (2282, 1720, GETDATE(), 999);</v>
      </c>
    </row>
    <row r="7185" spans="26:29">
      <c r="Z7185">
        <v>575</v>
      </c>
      <c r="AA7185" t="s">
        <v>6178</v>
      </c>
      <c r="AB7185" t="s">
        <v>6716</v>
      </c>
      <c r="AC7185" s="229" t="str">
        <f t="shared" si="64"/>
        <v>INSERT INTO UPK_IKOU.upk_k40.k60_press_buno_link (buno_id, k60_buno_id, created_date, created_tantou_id) VALUES (2283, 1706, GETDATE(), 999);</v>
      </c>
    </row>
    <row r="7186" spans="26:29">
      <c r="Z7186">
        <v>576</v>
      </c>
      <c r="AA7186" t="s">
        <v>6178</v>
      </c>
      <c r="AB7186" t="s">
        <v>6717</v>
      </c>
      <c r="AC7186" s="229" t="str">
        <f t="shared" si="64"/>
        <v>INSERT INTO UPK_IKOU.upk_k40.k60_press_buno_link (buno_id, k60_buno_id, created_date, created_tantou_id) VALUES (2284, 1706, GETDATE(), 999);</v>
      </c>
    </row>
    <row r="7187" spans="26:29">
      <c r="Z7187">
        <v>577</v>
      </c>
      <c r="AA7187" t="s">
        <v>6518</v>
      </c>
      <c r="AB7187" t="s">
        <v>6718</v>
      </c>
      <c r="AC7187" s="229" t="str">
        <f t="shared" ref="AC7187:AC7250" si="65">AC$6609&amp;AB7187&amp;", "&amp;AA7187&amp;", GETDATE(), 999);"</f>
        <v>INSERT INTO UPK_IKOU.upk_k40.k60_press_buno_link (buno_id, k60_buno_id, created_date, created_tantou_id) VALUES (2285, 2085, GETDATE(), 999);</v>
      </c>
    </row>
    <row r="7188" spans="26:29">
      <c r="Z7188">
        <v>578</v>
      </c>
      <c r="AA7188" t="s">
        <v>6518</v>
      </c>
      <c r="AB7188" t="s">
        <v>6719</v>
      </c>
      <c r="AC7188" s="229" t="str">
        <f t="shared" si="65"/>
        <v>INSERT INTO UPK_IKOU.upk_k40.k60_press_buno_link (buno_id, k60_buno_id, created_date, created_tantou_id) VALUES (2286, 2085, GETDATE(), 999);</v>
      </c>
    </row>
    <row r="7189" spans="26:29">
      <c r="Z7189">
        <v>579</v>
      </c>
      <c r="AA7189" t="s">
        <v>6519</v>
      </c>
      <c r="AB7189" t="s">
        <v>6720</v>
      </c>
      <c r="AC7189" s="229" t="str">
        <f t="shared" si="65"/>
        <v>INSERT INTO UPK_IKOU.upk_k40.k60_press_buno_link (buno_id, k60_buno_id, created_date, created_tantou_id) VALUES (2287, 2086, GETDATE(), 999);</v>
      </c>
    </row>
    <row r="7190" spans="26:29">
      <c r="Z7190">
        <v>580</v>
      </c>
      <c r="AA7190" t="s">
        <v>6519</v>
      </c>
      <c r="AB7190" t="s">
        <v>6721</v>
      </c>
      <c r="AC7190" s="229" t="str">
        <f t="shared" si="65"/>
        <v>INSERT INTO UPK_IKOU.upk_k40.k60_press_buno_link (buno_id, k60_buno_id, created_date, created_tantou_id) VALUES (2288, 2086, GETDATE(), 999);</v>
      </c>
    </row>
    <row r="7191" spans="26:29">
      <c r="Z7191">
        <v>581</v>
      </c>
      <c r="AA7191" t="s">
        <v>6520</v>
      </c>
      <c r="AB7191" t="s">
        <v>6722</v>
      </c>
      <c r="AC7191" s="229" t="str">
        <f t="shared" si="65"/>
        <v>INSERT INTO UPK_IKOU.upk_k40.k60_press_buno_link (buno_id, k60_buno_id, created_date, created_tantou_id) VALUES (2289, 2087, GETDATE(), 999);</v>
      </c>
    </row>
    <row r="7192" spans="26:29">
      <c r="Z7192">
        <v>582</v>
      </c>
      <c r="AA7192" t="s">
        <v>6520</v>
      </c>
      <c r="AB7192" t="s">
        <v>6723</v>
      </c>
      <c r="AC7192" s="229" t="str">
        <f t="shared" si="65"/>
        <v>INSERT INTO UPK_IKOU.upk_k40.k60_press_buno_link (buno_id, k60_buno_id, created_date, created_tantou_id) VALUES (2290, 2087, GETDATE(), 999);</v>
      </c>
    </row>
    <row r="7193" spans="26:29">
      <c r="Z7193">
        <v>583</v>
      </c>
      <c r="AA7193" t="s">
        <v>6069</v>
      </c>
      <c r="AB7193" t="s">
        <v>6724</v>
      </c>
      <c r="AC7193" s="229" t="str">
        <f t="shared" si="65"/>
        <v>INSERT INTO UPK_IKOU.upk_k40.k60_press_buno_link (buno_id, k60_buno_id, created_date, created_tantou_id) VALUES (2291, 1597, GETDATE(), 999);</v>
      </c>
    </row>
    <row r="7194" spans="26:29">
      <c r="Z7194">
        <v>584</v>
      </c>
      <c r="AA7194" t="s">
        <v>6193</v>
      </c>
      <c r="AB7194" t="s">
        <v>6725</v>
      </c>
      <c r="AC7194" s="229" t="str">
        <f t="shared" si="65"/>
        <v>INSERT INTO UPK_IKOU.upk_k40.k60_press_buno_link (buno_id, k60_buno_id, created_date, created_tantou_id) VALUES (2292, 1721, GETDATE(), 999);</v>
      </c>
    </row>
    <row r="7195" spans="26:29">
      <c r="Z7195">
        <v>585</v>
      </c>
      <c r="AA7195" t="s">
        <v>6194</v>
      </c>
      <c r="AB7195" t="s">
        <v>6726</v>
      </c>
      <c r="AC7195" s="229" t="str">
        <f t="shared" si="65"/>
        <v>INSERT INTO UPK_IKOU.upk_k40.k60_press_buno_link (buno_id, k60_buno_id, created_date, created_tantou_id) VALUES (2293, 1722, GETDATE(), 999);</v>
      </c>
    </row>
    <row r="7196" spans="26:29">
      <c r="Z7196">
        <v>586</v>
      </c>
      <c r="AA7196" t="s">
        <v>6195</v>
      </c>
      <c r="AB7196" t="s">
        <v>6727</v>
      </c>
      <c r="AC7196" s="229" t="str">
        <f t="shared" si="65"/>
        <v>INSERT INTO UPK_IKOU.upk_k40.k60_press_buno_link (buno_id, k60_buno_id, created_date, created_tantou_id) VALUES (2294, 1723, GETDATE(), 999);</v>
      </c>
    </row>
    <row r="7197" spans="26:29">
      <c r="Z7197">
        <v>587</v>
      </c>
      <c r="AA7197" t="s">
        <v>6196</v>
      </c>
      <c r="AB7197" t="s">
        <v>6728</v>
      </c>
      <c r="AC7197" s="229" t="str">
        <f t="shared" si="65"/>
        <v>INSERT INTO UPK_IKOU.upk_k40.k60_press_buno_link (buno_id, k60_buno_id, created_date, created_tantou_id) VALUES (2295, 1724, GETDATE(), 999);</v>
      </c>
    </row>
    <row r="7198" spans="26:29">
      <c r="Z7198">
        <v>588</v>
      </c>
      <c r="AA7198" t="s">
        <v>6197</v>
      </c>
      <c r="AB7198" t="s">
        <v>6729</v>
      </c>
      <c r="AC7198" s="229" t="str">
        <f t="shared" si="65"/>
        <v>INSERT INTO UPK_IKOU.upk_k40.k60_press_buno_link (buno_id, k60_buno_id, created_date, created_tantou_id) VALUES (2296, 1725, GETDATE(), 999);</v>
      </c>
    </row>
    <row r="7199" spans="26:29">
      <c r="Z7199">
        <v>589</v>
      </c>
      <c r="AA7199" t="s">
        <v>6525</v>
      </c>
      <c r="AB7199" t="s">
        <v>6730</v>
      </c>
      <c r="AC7199" s="229" t="str">
        <f t="shared" si="65"/>
        <v>INSERT INTO UPK_IKOU.upk_k40.k60_press_buno_link (buno_id, k60_buno_id, created_date, created_tantou_id) VALUES (2297, 2092, GETDATE(), 999);</v>
      </c>
    </row>
    <row r="7200" spans="26:29">
      <c r="Z7200">
        <v>590</v>
      </c>
      <c r="AA7200" t="s">
        <v>6858</v>
      </c>
      <c r="AB7200" t="s">
        <v>6731</v>
      </c>
      <c r="AC7200" s="229" t="str">
        <f t="shared" si="65"/>
        <v>INSERT INTO UPK_IKOU.upk_k40.k60_press_buno_link (buno_id, k60_buno_id, created_date, created_tantou_id) VALUES (2298, 2425, GETDATE(), 999);</v>
      </c>
    </row>
    <row r="7201" spans="26:29">
      <c r="Z7201">
        <v>591</v>
      </c>
      <c r="AA7201" t="s">
        <v>6859</v>
      </c>
      <c r="AB7201" t="s">
        <v>6732</v>
      </c>
      <c r="AC7201" s="229" t="str">
        <f t="shared" si="65"/>
        <v>INSERT INTO UPK_IKOU.upk_k40.k60_press_buno_link (buno_id, k60_buno_id, created_date, created_tantou_id) VALUES (2299, 2426, GETDATE(), 999);</v>
      </c>
    </row>
    <row r="7202" spans="26:29">
      <c r="Z7202">
        <v>592</v>
      </c>
      <c r="AA7202" t="s">
        <v>5953</v>
      </c>
      <c r="AB7202" t="s">
        <v>6733</v>
      </c>
      <c r="AC7202" s="229" t="str">
        <f t="shared" si="65"/>
        <v>INSERT INTO UPK_IKOU.upk_k40.k60_press_buno_link (buno_id, k60_buno_id, created_date, created_tantou_id) VALUES (2300, 1480, GETDATE(), 999);</v>
      </c>
    </row>
    <row r="7203" spans="26:29">
      <c r="Z7203">
        <v>593</v>
      </c>
      <c r="AA7203" t="s">
        <v>5771</v>
      </c>
      <c r="AB7203" t="s">
        <v>6734</v>
      </c>
      <c r="AC7203" s="229" t="str">
        <f t="shared" si="65"/>
        <v>INSERT INTO UPK_IKOU.upk_k40.k60_press_buno_link (buno_id, k60_buno_id, created_date, created_tantou_id) VALUES (2301, 1298, GETDATE(), 999);</v>
      </c>
    </row>
    <row r="7204" spans="26:29">
      <c r="Z7204">
        <v>594</v>
      </c>
      <c r="AA7204" t="s">
        <v>6621</v>
      </c>
      <c r="AB7204" t="s">
        <v>6735</v>
      </c>
      <c r="AC7204" s="229" t="str">
        <f t="shared" si="65"/>
        <v>INSERT INTO UPK_IKOU.upk_k40.k60_press_buno_link (buno_id, k60_buno_id, created_date, created_tantou_id) VALUES (2302, 2188, GETDATE(), 999);</v>
      </c>
    </row>
    <row r="7205" spans="26:29">
      <c r="Z7205">
        <v>595</v>
      </c>
      <c r="AA7205" t="s">
        <v>6622</v>
      </c>
      <c r="AB7205" t="s">
        <v>6736</v>
      </c>
      <c r="AC7205" s="229" t="str">
        <f t="shared" si="65"/>
        <v>INSERT INTO UPK_IKOU.upk_k40.k60_press_buno_link (buno_id, k60_buno_id, created_date, created_tantou_id) VALUES (2303, 2189, GETDATE(), 999);</v>
      </c>
    </row>
    <row r="7206" spans="26:29">
      <c r="Z7206">
        <v>596</v>
      </c>
      <c r="AA7206" t="s">
        <v>5772</v>
      </c>
      <c r="AB7206" t="s">
        <v>6737</v>
      </c>
      <c r="AC7206" s="229" t="str">
        <f t="shared" si="65"/>
        <v>INSERT INTO UPK_IKOU.upk_k40.k60_press_buno_link (buno_id, k60_buno_id, created_date, created_tantou_id) VALUES (2304, 1299, GETDATE(), 999);</v>
      </c>
    </row>
    <row r="7207" spans="26:29">
      <c r="Z7207">
        <v>597</v>
      </c>
      <c r="AA7207" t="s">
        <v>5773</v>
      </c>
      <c r="AB7207" t="s">
        <v>6738</v>
      </c>
      <c r="AC7207" s="229" t="str">
        <f t="shared" si="65"/>
        <v>INSERT INTO UPK_IKOU.upk_k40.k60_press_buno_link (buno_id, k60_buno_id, created_date, created_tantou_id) VALUES (2305, 1300, GETDATE(), 999);</v>
      </c>
    </row>
    <row r="7208" spans="26:29">
      <c r="Z7208">
        <v>598</v>
      </c>
      <c r="AA7208" t="s">
        <v>5918</v>
      </c>
      <c r="AB7208" t="s">
        <v>6739</v>
      </c>
      <c r="AC7208" s="229" t="str">
        <f t="shared" si="65"/>
        <v>INSERT INTO UPK_IKOU.upk_k40.k60_press_buno_link (buno_id, k60_buno_id, created_date, created_tantou_id) VALUES (2306, 1445, GETDATE(), 999);</v>
      </c>
    </row>
    <row r="7209" spans="26:29">
      <c r="Z7209">
        <v>599</v>
      </c>
      <c r="AA7209" t="s">
        <v>5918</v>
      </c>
      <c r="AB7209" t="s">
        <v>6740</v>
      </c>
      <c r="AC7209" s="229" t="str">
        <f t="shared" si="65"/>
        <v>INSERT INTO UPK_IKOU.upk_k40.k60_press_buno_link (buno_id, k60_buno_id, created_date, created_tantou_id) VALUES (2307, 1445, GETDATE(), 999);</v>
      </c>
    </row>
    <row r="7210" spans="26:29">
      <c r="Z7210">
        <v>600</v>
      </c>
      <c r="AA7210" t="s">
        <v>5919</v>
      </c>
      <c r="AB7210" t="s">
        <v>6741</v>
      </c>
      <c r="AC7210" s="229" t="str">
        <f t="shared" si="65"/>
        <v>INSERT INTO UPK_IKOU.upk_k40.k60_press_buno_link (buno_id, k60_buno_id, created_date, created_tantou_id) VALUES (2308, 1446, GETDATE(), 999);</v>
      </c>
    </row>
    <row r="7211" spans="26:29">
      <c r="Z7211">
        <v>601</v>
      </c>
      <c r="AA7211" t="s">
        <v>5919</v>
      </c>
      <c r="AB7211" t="s">
        <v>6742</v>
      </c>
      <c r="AC7211" s="229" t="str">
        <f t="shared" si="65"/>
        <v>INSERT INTO UPK_IKOU.upk_k40.k60_press_buno_link (buno_id, k60_buno_id, created_date, created_tantou_id) VALUES (2309, 1446, GETDATE(), 999);</v>
      </c>
    </row>
    <row r="7212" spans="26:29">
      <c r="Z7212">
        <v>602</v>
      </c>
      <c r="AA7212" t="s">
        <v>5920</v>
      </c>
      <c r="AB7212" t="s">
        <v>6743</v>
      </c>
      <c r="AC7212" s="229" t="str">
        <f t="shared" si="65"/>
        <v>INSERT INTO UPK_IKOU.upk_k40.k60_press_buno_link (buno_id, k60_buno_id, created_date, created_tantou_id) VALUES (2310, 1447, GETDATE(), 999);</v>
      </c>
    </row>
    <row r="7213" spans="26:29">
      <c r="Z7213">
        <v>603</v>
      </c>
      <c r="AA7213" t="s">
        <v>5920</v>
      </c>
      <c r="AB7213" t="s">
        <v>6744</v>
      </c>
      <c r="AC7213" s="229" t="str">
        <f t="shared" si="65"/>
        <v>INSERT INTO UPK_IKOU.upk_k40.k60_press_buno_link (buno_id, k60_buno_id, created_date, created_tantou_id) VALUES (2311, 1447, GETDATE(), 999);</v>
      </c>
    </row>
    <row r="7214" spans="26:29">
      <c r="Z7214">
        <v>604</v>
      </c>
      <c r="AA7214" t="s">
        <v>5936</v>
      </c>
      <c r="AB7214" t="s">
        <v>6745</v>
      </c>
      <c r="AC7214" s="229" t="str">
        <f t="shared" si="65"/>
        <v>INSERT INTO UPK_IKOU.upk_k40.k60_press_buno_link (buno_id, k60_buno_id, created_date, created_tantou_id) VALUES (2312, 1463, GETDATE(), 999);</v>
      </c>
    </row>
    <row r="7215" spans="26:29">
      <c r="Z7215">
        <v>605</v>
      </c>
      <c r="AA7215" t="s">
        <v>5936</v>
      </c>
      <c r="AB7215" t="s">
        <v>6746</v>
      </c>
      <c r="AC7215" s="229" t="str">
        <f t="shared" si="65"/>
        <v>INSERT INTO UPK_IKOU.upk_k40.k60_press_buno_link (buno_id, k60_buno_id, created_date, created_tantou_id) VALUES (2313, 1463, GETDATE(), 999);</v>
      </c>
    </row>
    <row r="7216" spans="26:29">
      <c r="Z7216">
        <v>606</v>
      </c>
      <c r="AA7216" t="s">
        <v>5937</v>
      </c>
      <c r="AB7216" t="s">
        <v>6747</v>
      </c>
      <c r="AC7216" s="229" t="str">
        <f t="shared" si="65"/>
        <v>INSERT INTO UPK_IKOU.upk_k40.k60_press_buno_link (buno_id, k60_buno_id, created_date, created_tantou_id) VALUES (2314, 1464, GETDATE(), 999);</v>
      </c>
    </row>
    <row r="7217" spans="26:29">
      <c r="Z7217">
        <v>607</v>
      </c>
      <c r="AA7217" t="s">
        <v>5937</v>
      </c>
      <c r="AB7217" t="s">
        <v>6748</v>
      </c>
      <c r="AC7217" s="229" t="str">
        <f t="shared" si="65"/>
        <v>INSERT INTO UPK_IKOU.upk_k40.k60_press_buno_link (buno_id, k60_buno_id, created_date, created_tantou_id) VALUES (2315, 1464, GETDATE(), 999);</v>
      </c>
    </row>
    <row r="7218" spans="26:29">
      <c r="Z7218">
        <v>608</v>
      </c>
      <c r="AA7218" t="s">
        <v>6860</v>
      </c>
      <c r="AB7218" t="s">
        <v>6749</v>
      </c>
      <c r="AC7218" s="229" t="str">
        <f t="shared" si="65"/>
        <v>INSERT INTO UPK_IKOU.upk_k40.k60_press_buno_link (buno_id, k60_buno_id, created_date, created_tantou_id) VALUES (2316, 2427, GETDATE(), 999);</v>
      </c>
    </row>
    <row r="7219" spans="26:29">
      <c r="Z7219">
        <v>609</v>
      </c>
      <c r="AA7219" t="s">
        <v>6861</v>
      </c>
      <c r="AB7219" t="s">
        <v>6750</v>
      </c>
      <c r="AC7219" s="229" t="str">
        <f t="shared" si="65"/>
        <v>INSERT INTO UPK_IKOU.upk_k40.k60_press_buno_link (buno_id, k60_buno_id, created_date, created_tantou_id) VALUES (2317, 2428, GETDATE(), 999);</v>
      </c>
    </row>
    <row r="7220" spans="26:29">
      <c r="Z7220">
        <v>610</v>
      </c>
      <c r="AA7220" t="s">
        <v>6141</v>
      </c>
      <c r="AB7220" t="s">
        <v>6751</v>
      </c>
      <c r="AC7220" s="229" t="str">
        <f t="shared" si="65"/>
        <v>INSERT INTO UPK_IKOU.upk_k40.k60_press_buno_link (buno_id, k60_buno_id, created_date, created_tantou_id) VALUES (2318, 1669, GETDATE(), 999);</v>
      </c>
    </row>
    <row r="7221" spans="26:29">
      <c r="Z7221">
        <v>611</v>
      </c>
      <c r="AA7221" t="s">
        <v>6142</v>
      </c>
      <c r="AB7221" t="s">
        <v>6752</v>
      </c>
      <c r="AC7221" s="229" t="str">
        <f t="shared" si="65"/>
        <v>INSERT INTO UPK_IKOU.upk_k40.k60_press_buno_link (buno_id, k60_buno_id, created_date, created_tantou_id) VALUES (2319, 1670, GETDATE(), 999);</v>
      </c>
    </row>
    <row r="7222" spans="26:29">
      <c r="Z7222">
        <v>612</v>
      </c>
      <c r="AA7222" t="s">
        <v>6143</v>
      </c>
      <c r="AB7222" t="s">
        <v>6753</v>
      </c>
      <c r="AC7222" s="229" t="str">
        <f t="shared" si="65"/>
        <v>INSERT INTO UPK_IKOU.upk_k40.k60_press_buno_link (buno_id, k60_buno_id, created_date, created_tantou_id) VALUES (2320, 1671, GETDATE(), 999);</v>
      </c>
    </row>
    <row r="7223" spans="26:29">
      <c r="Z7223">
        <v>613</v>
      </c>
      <c r="AA7223" t="s">
        <v>6594</v>
      </c>
      <c r="AB7223" t="s">
        <v>6754</v>
      </c>
      <c r="AC7223" s="229" t="str">
        <f t="shared" si="65"/>
        <v>INSERT INTO UPK_IKOU.upk_k40.k60_press_buno_link (buno_id, k60_buno_id, created_date, created_tantou_id) VALUES (2321, 2161, GETDATE(), 999);</v>
      </c>
    </row>
    <row r="7224" spans="26:29">
      <c r="Z7224">
        <v>614</v>
      </c>
      <c r="AA7224" t="s">
        <v>6862</v>
      </c>
      <c r="AB7224" t="s">
        <v>6755</v>
      </c>
      <c r="AC7224" s="229" t="str">
        <f t="shared" si="65"/>
        <v>INSERT INTO UPK_IKOU.upk_k40.k60_press_buno_link (buno_id, k60_buno_id, created_date, created_tantou_id) VALUES (2322, 2429, GETDATE(), 999);</v>
      </c>
    </row>
    <row r="7225" spans="26:29">
      <c r="Z7225">
        <v>615</v>
      </c>
      <c r="AA7225" t="s">
        <v>6862</v>
      </c>
      <c r="AB7225" t="s">
        <v>6756</v>
      </c>
      <c r="AC7225" s="229" t="str">
        <f t="shared" si="65"/>
        <v>INSERT INTO UPK_IKOU.upk_k40.k60_press_buno_link (buno_id, k60_buno_id, created_date, created_tantou_id) VALUES (2323, 2429, GETDATE(), 999);</v>
      </c>
    </row>
    <row r="7226" spans="26:29">
      <c r="Z7226">
        <v>616</v>
      </c>
      <c r="AA7226" t="s">
        <v>6313</v>
      </c>
      <c r="AB7226" t="s">
        <v>6757</v>
      </c>
      <c r="AC7226" s="229" t="str">
        <f t="shared" si="65"/>
        <v>INSERT INTO UPK_IKOU.upk_k40.k60_press_buno_link (buno_id, k60_buno_id, created_date, created_tantou_id) VALUES (2324, 1841, GETDATE(), 999);</v>
      </c>
    </row>
    <row r="7227" spans="26:29">
      <c r="Z7227">
        <v>617</v>
      </c>
      <c r="AA7227" t="s">
        <v>6716</v>
      </c>
      <c r="AB7227" t="s">
        <v>6758</v>
      </c>
      <c r="AC7227" s="229" t="str">
        <f t="shared" si="65"/>
        <v>INSERT INTO UPK_IKOU.upk_k40.k60_press_buno_link (buno_id, k60_buno_id, created_date, created_tantou_id) VALUES (2325, 2283, GETDATE(), 999);</v>
      </c>
    </row>
    <row r="7228" spans="26:29">
      <c r="Z7228">
        <v>618</v>
      </c>
      <c r="AA7228" t="s">
        <v>6849</v>
      </c>
      <c r="AB7228" t="s">
        <v>6759</v>
      </c>
      <c r="AC7228" s="229" t="str">
        <f t="shared" si="65"/>
        <v>INSERT INTO UPK_IKOU.upk_k40.k60_press_buno_link (buno_id, k60_buno_id, created_date, created_tantou_id) VALUES (2326, 2416, GETDATE(), 999);</v>
      </c>
    </row>
    <row r="7229" spans="26:29">
      <c r="Z7229">
        <v>619</v>
      </c>
      <c r="AA7229" t="s">
        <v>6070</v>
      </c>
      <c r="AB7229" t="s">
        <v>6760</v>
      </c>
      <c r="AC7229" s="229" t="str">
        <f t="shared" si="65"/>
        <v>INSERT INTO UPK_IKOU.upk_k40.k60_press_buno_link (buno_id, k60_buno_id, created_date, created_tantou_id) VALUES (2327, 1598, GETDATE(), 999);</v>
      </c>
    </row>
    <row r="7230" spans="26:29">
      <c r="Z7230">
        <v>620</v>
      </c>
      <c r="AA7230" t="s">
        <v>6265</v>
      </c>
      <c r="AB7230" t="s">
        <v>6761</v>
      </c>
      <c r="AC7230" s="229" t="str">
        <f t="shared" si="65"/>
        <v>INSERT INTO UPK_IKOU.upk_k40.k60_press_buno_link (buno_id, k60_buno_id, created_date, created_tantou_id) VALUES (2328, 1793, GETDATE(), 999);</v>
      </c>
    </row>
    <row r="7231" spans="26:29">
      <c r="Z7231">
        <v>621</v>
      </c>
      <c r="AA7231" t="s">
        <v>6265</v>
      </c>
      <c r="AB7231" t="s">
        <v>6762</v>
      </c>
      <c r="AC7231" s="229" t="str">
        <f t="shared" si="65"/>
        <v>INSERT INTO UPK_IKOU.upk_k40.k60_press_buno_link (buno_id, k60_buno_id, created_date, created_tantou_id) VALUES (2329, 1793, GETDATE(), 999);</v>
      </c>
    </row>
    <row r="7232" spans="26:29">
      <c r="Z7232">
        <v>622</v>
      </c>
      <c r="AA7232" t="s">
        <v>6144</v>
      </c>
      <c r="AB7232" t="s">
        <v>6763</v>
      </c>
      <c r="AC7232" s="229" t="str">
        <f t="shared" si="65"/>
        <v>INSERT INTO UPK_IKOU.upk_k40.k60_press_buno_link (buno_id, k60_buno_id, created_date, created_tantou_id) VALUES (2330, 1672, GETDATE(), 999);</v>
      </c>
    </row>
    <row r="7233" spans="26:29">
      <c r="Z7233">
        <v>623</v>
      </c>
      <c r="AA7233" t="s">
        <v>183</v>
      </c>
      <c r="AB7233" t="s">
        <v>6764</v>
      </c>
      <c r="AC7233" s="229" t="str">
        <f t="shared" si="65"/>
        <v>INSERT INTO UPK_IKOU.upk_k40.k60_press_buno_link (buno_id, k60_buno_id, created_date, created_tantou_id) VALUES (2331, 2001, GETDATE(), 999);</v>
      </c>
    </row>
    <row r="7234" spans="26:29">
      <c r="Z7234">
        <v>624</v>
      </c>
      <c r="AA7234" t="s">
        <v>207</v>
      </c>
      <c r="AB7234" t="s">
        <v>6765</v>
      </c>
      <c r="AC7234" s="229" t="str">
        <f t="shared" si="65"/>
        <v>INSERT INTO UPK_IKOU.upk_k40.k60_press_buno_link (buno_id, k60_buno_id, created_date, created_tantou_id) VALUES (2332, 2002, GETDATE(), 999);</v>
      </c>
    </row>
    <row r="7235" spans="26:29">
      <c r="Z7235">
        <v>625</v>
      </c>
      <c r="AA7235" t="s">
        <v>6890</v>
      </c>
      <c r="AB7235" t="s">
        <v>6766</v>
      </c>
      <c r="AC7235" s="229" t="str">
        <f t="shared" si="65"/>
        <v>INSERT INTO UPK_IKOU.upk_k40.k60_press_buno_link (buno_id, k60_buno_id, created_date, created_tantou_id) VALUES (2333, 2457, GETDATE(), 999);</v>
      </c>
    </row>
    <row r="7236" spans="26:29">
      <c r="Z7236">
        <v>626</v>
      </c>
      <c r="AA7236" t="s">
        <v>6891</v>
      </c>
      <c r="AB7236" t="s">
        <v>6767</v>
      </c>
      <c r="AC7236" s="229" t="str">
        <f t="shared" si="65"/>
        <v>INSERT INTO UPK_IKOU.upk_k40.k60_press_buno_link (buno_id, k60_buno_id, created_date, created_tantou_id) VALUES (2334, 2458, GETDATE(), 999);</v>
      </c>
    </row>
    <row r="7237" spans="26:29">
      <c r="Z7237">
        <v>627</v>
      </c>
      <c r="AA7237" t="s">
        <v>6892</v>
      </c>
      <c r="AB7237" t="s">
        <v>6768</v>
      </c>
      <c r="AC7237" s="229" t="str">
        <f t="shared" si="65"/>
        <v>INSERT INTO UPK_IKOU.upk_k40.k60_press_buno_link (buno_id, k60_buno_id, created_date, created_tantou_id) VALUES (2335, 2459, GETDATE(), 999);</v>
      </c>
    </row>
    <row r="7238" spans="26:29">
      <c r="Z7238">
        <v>628</v>
      </c>
      <c r="AA7238" t="s">
        <v>6885</v>
      </c>
      <c r="AB7238" t="s">
        <v>6769</v>
      </c>
      <c r="AC7238" s="229" t="str">
        <f t="shared" si="65"/>
        <v>INSERT INTO UPK_IKOU.upk_k40.k60_press_buno_link (buno_id, k60_buno_id, created_date, created_tantou_id) VALUES (2336, 2452, GETDATE(), 999);</v>
      </c>
    </row>
    <row r="7239" spans="26:29">
      <c r="Z7239">
        <v>629</v>
      </c>
      <c r="AA7239" t="s">
        <v>6535</v>
      </c>
      <c r="AB7239" t="s">
        <v>6770</v>
      </c>
      <c r="AC7239" s="229" t="str">
        <f t="shared" si="65"/>
        <v>INSERT INTO UPK_IKOU.upk_k40.k60_press_buno_link (buno_id, k60_buno_id, created_date, created_tantou_id) VALUES (2337, 2102, GETDATE(), 999);</v>
      </c>
    </row>
    <row r="7240" spans="26:29">
      <c r="Z7240">
        <v>630</v>
      </c>
      <c r="AA7240" t="s">
        <v>6535</v>
      </c>
      <c r="AB7240" t="s">
        <v>6771</v>
      </c>
      <c r="AC7240" s="229" t="str">
        <f t="shared" si="65"/>
        <v>INSERT INTO UPK_IKOU.upk_k40.k60_press_buno_link (buno_id, k60_buno_id, created_date, created_tantou_id) VALUES (2338, 2102, GETDATE(), 999);</v>
      </c>
    </row>
    <row r="7241" spans="26:29">
      <c r="Z7241">
        <v>631</v>
      </c>
      <c r="AA7241" t="s">
        <v>6534</v>
      </c>
      <c r="AB7241" t="s">
        <v>6772</v>
      </c>
      <c r="AC7241" s="229" t="str">
        <f t="shared" si="65"/>
        <v>INSERT INTO UPK_IKOU.upk_k40.k60_press_buno_link (buno_id, k60_buno_id, created_date, created_tantou_id) VALUES (2339, 2101, GETDATE(), 999);</v>
      </c>
    </row>
    <row r="7242" spans="26:29">
      <c r="Z7242">
        <v>632</v>
      </c>
      <c r="AA7242" t="s">
        <v>6534</v>
      </c>
      <c r="AB7242" t="s">
        <v>6773</v>
      </c>
      <c r="AC7242" s="229" t="str">
        <f t="shared" si="65"/>
        <v>INSERT INTO UPK_IKOU.upk_k40.k60_press_buno_link (buno_id, k60_buno_id, created_date, created_tantou_id) VALUES (2340, 2101, GETDATE(), 999);</v>
      </c>
    </row>
    <row r="7243" spans="26:29">
      <c r="Z7243">
        <v>633</v>
      </c>
      <c r="AA7243" t="s">
        <v>6886</v>
      </c>
      <c r="AB7243" t="s">
        <v>6774</v>
      </c>
      <c r="AC7243" s="229" t="str">
        <f t="shared" si="65"/>
        <v>INSERT INTO UPK_IKOU.upk_k40.k60_press_buno_link (buno_id, k60_buno_id, created_date, created_tantou_id) VALUES (2341, 2453, GETDATE(), 999);</v>
      </c>
    </row>
    <row r="7244" spans="26:29">
      <c r="Z7244">
        <v>634</v>
      </c>
      <c r="AA7244" t="s">
        <v>6340</v>
      </c>
      <c r="AB7244" t="s">
        <v>6775</v>
      </c>
      <c r="AC7244" s="229" t="str">
        <f t="shared" si="65"/>
        <v>INSERT INTO UPK_IKOU.upk_k40.k60_press_buno_link (buno_id, k60_buno_id, created_date, created_tantou_id) VALUES (2342, 1868, GETDATE(), 999);</v>
      </c>
    </row>
    <row r="7245" spans="26:29">
      <c r="Z7245">
        <v>635</v>
      </c>
      <c r="AA7245" t="s">
        <v>6145</v>
      </c>
      <c r="AB7245" t="s">
        <v>6776</v>
      </c>
      <c r="AC7245" s="229" t="str">
        <f t="shared" si="65"/>
        <v>INSERT INTO UPK_IKOU.upk_k40.k60_press_buno_link (buno_id, k60_buno_id, created_date, created_tantou_id) VALUES (2343, 1673, GETDATE(), 999);</v>
      </c>
    </row>
    <row r="7246" spans="26:29">
      <c r="Z7246">
        <v>636</v>
      </c>
      <c r="AA7246" t="s">
        <v>6145</v>
      </c>
      <c r="AB7246" t="s">
        <v>6777</v>
      </c>
      <c r="AC7246" s="229" t="str">
        <f t="shared" si="65"/>
        <v>INSERT INTO UPK_IKOU.upk_k40.k60_press_buno_link (buno_id, k60_buno_id, created_date, created_tantou_id) VALUES (2344, 1673, GETDATE(), 999);</v>
      </c>
    </row>
    <row r="7247" spans="26:29">
      <c r="Z7247">
        <v>637</v>
      </c>
      <c r="AA7247" t="s">
        <v>6146</v>
      </c>
      <c r="AB7247" t="s">
        <v>6778</v>
      </c>
      <c r="AC7247" s="229" t="str">
        <f t="shared" si="65"/>
        <v>INSERT INTO UPK_IKOU.upk_k40.k60_press_buno_link (buno_id, k60_buno_id, created_date, created_tantou_id) VALUES (2345, 1674, GETDATE(), 999);</v>
      </c>
    </row>
    <row r="7248" spans="26:29">
      <c r="Z7248">
        <v>638</v>
      </c>
      <c r="AA7248" t="s">
        <v>6146</v>
      </c>
      <c r="AB7248" t="s">
        <v>6779</v>
      </c>
      <c r="AC7248" s="229" t="str">
        <f t="shared" si="65"/>
        <v>INSERT INTO UPK_IKOU.upk_k40.k60_press_buno_link (buno_id, k60_buno_id, created_date, created_tantou_id) VALUES (2346, 1674, GETDATE(), 999);</v>
      </c>
    </row>
    <row r="7249" spans="26:29">
      <c r="Z7249">
        <v>639</v>
      </c>
      <c r="AA7249" t="s">
        <v>5862</v>
      </c>
      <c r="AB7249" t="s">
        <v>6780</v>
      </c>
      <c r="AC7249" s="229" t="str">
        <f t="shared" si="65"/>
        <v>INSERT INTO UPK_IKOU.upk_k40.k60_press_buno_link (buno_id, k60_buno_id, created_date, created_tantou_id) VALUES (2347, 1389, GETDATE(), 999);</v>
      </c>
    </row>
    <row r="7250" spans="26:29">
      <c r="Z7250">
        <v>640</v>
      </c>
      <c r="AA7250" t="s">
        <v>5862</v>
      </c>
      <c r="AB7250" t="s">
        <v>6781</v>
      </c>
      <c r="AC7250" s="229" t="str">
        <f t="shared" si="65"/>
        <v>INSERT INTO UPK_IKOU.upk_k40.k60_press_buno_link (buno_id, k60_buno_id, created_date, created_tantou_id) VALUES (2348, 1389, GETDATE(), 999);</v>
      </c>
    </row>
    <row r="7251" spans="26:29">
      <c r="Z7251">
        <v>641</v>
      </c>
      <c r="AA7251" t="s">
        <v>5863</v>
      </c>
      <c r="AB7251" t="s">
        <v>6782</v>
      </c>
      <c r="AC7251" s="229" t="str">
        <f t="shared" ref="AC7251:AC7314" si="66">AC$6609&amp;AB7251&amp;", "&amp;AA7251&amp;", GETDATE(), 999);"</f>
        <v>INSERT INTO UPK_IKOU.upk_k40.k60_press_buno_link (buno_id, k60_buno_id, created_date, created_tantou_id) VALUES (2349, 1390, GETDATE(), 999);</v>
      </c>
    </row>
    <row r="7252" spans="26:29">
      <c r="Z7252">
        <v>642</v>
      </c>
      <c r="AA7252" t="s">
        <v>5863</v>
      </c>
      <c r="AB7252" t="s">
        <v>6783</v>
      </c>
      <c r="AC7252" s="229" t="str">
        <f t="shared" si="66"/>
        <v>INSERT INTO UPK_IKOU.upk_k40.k60_press_buno_link (buno_id, k60_buno_id, created_date, created_tantou_id) VALUES (2350, 1390, GETDATE(), 999);</v>
      </c>
    </row>
    <row r="7253" spans="26:29">
      <c r="Z7253">
        <v>643</v>
      </c>
      <c r="AA7253" t="s">
        <v>5827</v>
      </c>
      <c r="AB7253" t="s">
        <v>6784</v>
      </c>
      <c r="AC7253" s="229" t="str">
        <f t="shared" si="66"/>
        <v>INSERT INTO UPK_IKOU.upk_k40.k60_press_buno_link (buno_id, k60_buno_id, created_date, created_tantou_id) VALUES (2351, 1354, GETDATE(), 999);</v>
      </c>
    </row>
    <row r="7254" spans="26:29">
      <c r="Z7254">
        <v>644</v>
      </c>
      <c r="AA7254" t="s">
        <v>5828</v>
      </c>
      <c r="AB7254" t="s">
        <v>6785</v>
      </c>
      <c r="AC7254" s="229" t="str">
        <f t="shared" si="66"/>
        <v>INSERT INTO UPK_IKOU.upk_k40.k60_press_buno_link (buno_id, k60_buno_id, created_date, created_tantou_id) VALUES (2352, 1355, GETDATE(), 999);</v>
      </c>
    </row>
    <row r="7255" spans="26:29">
      <c r="Z7255">
        <v>645</v>
      </c>
      <c r="AA7255" t="s">
        <v>5828</v>
      </c>
      <c r="AB7255" t="s">
        <v>6786</v>
      </c>
      <c r="AC7255" s="229" t="str">
        <f t="shared" si="66"/>
        <v>INSERT INTO UPK_IKOU.upk_k40.k60_press_buno_link (buno_id, k60_buno_id, created_date, created_tantou_id) VALUES (2353, 1355, GETDATE(), 999);</v>
      </c>
    </row>
    <row r="7256" spans="26:29">
      <c r="Z7256">
        <v>646</v>
      </c>
      <c r="AA7256" t="s">
        <v>212</v>
      </c>
      <c r="AB7256" t="s">
        <v>6787</v>
      </c>
      <c r="AC7256" s="229" t="str">
        <f t="shared" si="66"/>
        <v>INSERT INTO UPK_IKOU.upk_k40.k60_press_buno_link (buno_id, k60_buno_id, created_date, created_tantou_id) VALUES (2354, 2003, GETDATE(), 999);</v>
      </c>
    </row>
    <row r="7257" spans="26:29">
      <c r="Z7257">
        <v>647</v>
      </c>
      <c r="AA7257" t="s">
        <v>6164</v>
      </c>
      <c r="AB7257" t="s">
        <v>6788</v>
      </c>
      <c r="AC7257" s="229" t="str">
        <f t="shared" si="66"/>
        <v>INSERT INTO UPK_IKOU.upk_k40.k60_press_buno_link (buno_id, k60_buno_id, created_date, created_tantou_id) VALUES (2355, 1692, GETDATE(), 999);</v>
      </c>
    </row>
    <row r="7258" spans="26:29">
      <c r="Z7258">
        <v>648</v>
      </c>
      <c r="AA7258" t="s">
        <v>6164</v>
      </c>
      <c r="AB7258" t="s">
        <v>6789</v>
      </c>
      <c r="AC7258" s="229" t="str">
        <f t="shared" si="66"/>
        <v>INSERT INTO UPK_IKOU.upk_k40.k60_press_buno_link (buno_id, k60_buno_id, created_date, created_tantou_id) VALUES (2356, 1692, GETDATE(), 999);</v>
      </c>
    </row>
    <row r="7259" spans="26:29">
      <c r="Z7259">
        <v>649</v>
      </c>
      <c r="AA7259" t="s">
        <v>6165</v>
      </c>
      <c r="AB7259" t="s">
        <v>6790</v>
      </c>
      <c r="AC7259" s="229" t="str">
        <f t="shared" si="66"/>
        <v>INSERT INTO UPK_IKOU.upk_k40.k60_press_buno_link (buno_id, k60_buno_id, created_date, created_tantou_id) VALUES (2357, 1693, GETDATE(), 999);</v>
      </c>
    </row>
    <row r="7260" spans="26:29">
      <c r="Z7260">
        <v>650</v>
      </c>
      <c r="AA7260" t="s">
        <v>6507</v>
      </c>
      <c r="AB7260" t="s">
        <v>6791</v>
      </c>
      <c r="AC7260" s="229" t="str">
        <f t="shared" si="66"/>
        <v>INSERT INTO UPK_IKOU.upk_k40.k60_press_buno_link (buno_id, k60_buno_id, created_date, created_tantou_id) VALUES (2358, 2074, GETDATE(), 999);</v>
      </c>
    </row>
    <row r="7261" spans="26:29">
      <c r="Z7261">
        <v>651</v>
      </c>
      <c r="AA7261" t="s">
        <v>6500</v>
      </c>
      <c r="AB7261" t="s">
        <v>6792</v>
      </c>
      <c r="AC7261" s="229" t="str">
        <f t="shared" si="66"/>
        <v>INSERT INTO UPK_IKOU.upk_k40.k60_press_buno_link (buno_id, k60_buno_id, created_date, created_tantou_id) VALUES (2359, 2067, GETDATE(), 999);</v>
      </c>
    </row>
    <row r="7262" spans="26:29">
      <c r="Z7262">
        <v>652</v>
      </c>
      <c r="AA7262" t="s">
        <v>6501</v>
      </c>
      <c r="AB7262" t="s">
        <v>6793</v>
      </c>
      <c r="AC7262" s="229" t="str">
        <f t="shared" si="66"/>
        <v>INSERT INTO UPK_IKOU.upk_k40.k60_press_buno_link (buno_id, k60_buno_id, created_date, created_tantou_id) VALUES (2360, 2068, GETDATE(), 999);</v>
      </c>
    </row>
    <row r="7263" spans="26:29">
      <c r="Z7263">
        <v>653</v>
      </c>
      <c r="AA7263" t="s">
        <v>6943</v>
      </c>
      <c r="AB7263" t="s">
        <v>6794</v>
      </c>
      <c r="AC7263" s="229" t="str">
        <f t="shared" si="66"/>
        <v>INSERT INTO UPK_IKOU.upk_k40.k60_press_buno_link (buno_id, k60_buno_id, created_date, created_tantou_id) VALUES (2361, 2510, GETDATE(), 999);</v>
      </c>
    </row>
    <row r="7264" spans="26:29">
      <c r="Z7264">
        <v>654</v>
      </c>
      <c r="AA7264" t="s">
        <v>6593</v>
      </c>
      <c r="AB7264" t="s">
        <v>6795</v>
      </c>
      <c r="AC7264" s="229" t="str">
        <f t="shared" si="66"/>
        <v>INSERT INTO UPK_IKOU.upk_k40.k60_press_buno_link (buno_id, k60_buno_id, created_date, created_tantou_id) VALUES (2362, 2160, GETDATE(), 999);</v>
      </c>
    </row>
    <row r="7265" spans="26:29">
      <c r="Z7265">
        <v>655</v>
      </c>
      <c r="AA7265" t="s">
        <v>6508</v>
      </c>
      <c r="AB7265" t="s">
        <v>6796</v>
      </c>
      <c r="AC7265" s="229" t="str">
        <f t="shared" si="66"/>
        <v>INSERT INTO UPK_IKOU.upk_k40.k60_press_buno_link (buno_id, k60_buno_id, created_date, created_tantou_id) VALUES (2363, 2075, GETDATE(), 999);</v>
      </c>
    </row>
    <row r="7266" spans="26:29">
      <c r="Z7266">
        <v>656</v>
      </c>
      <c r="AA7266" t="s">
        <v>6969</v>
      </c>
      <c r="AB7266" t="s">
        <v>6797</v>
      </c>
      <c r="AC7266" s="229" t="str">
        <f t="shared" si="66"/>
        <v>INSERT INTO UPK_IKOU.upk_k40.k60_press_buno_link (buno_id, k60_buno_id, created_date, created_tantou_id) VALUES (2364, 2536, GETDATE(), 999);</v>
      </c>
    </row>
    <row r="7267" spans="26:29">
      <c r="Z7267">
        <v>657</v>
      </c>
      <c r="AA7267" t="s">
        <v>6509</v>
      </c>
      <c r="AB7267" t="s">
        <v>6798</v>
      </c>
      <c r="AC7267" s="229" t="str">
        <f t="shared" si="66"/>
        <v>INSERT INTO UPK_IKOU.upk_k40.k60_press_buno_link (buno_id, k60_buno_id, created_date, created_tantou_id) VALUES (2365, 2076, GETDATE(), 999);</v>
      </c>
    </row>
    <row r="7268" spans="26:29">
      <c r="Z7268">
        <v>658</v>
      </c>
      <c r="AA7268" t="s">
        <v>6502</v>
      </c>
      <c r="AB7268" t="s">
        <v>6799</v>
      </c>
      <c r="AC7268" s="229" t="str">
        <f t="shared" si="66"/>
        <v>INSERT INTO UPK_IKOU.upk_k40.k60_press_buno_link (buno_id, k60_buno_id, created_date, created_tantou_id) VALUES (2366, 2069, GETDATE(), 999);</v>
      </c>
    </row>
    <row r="7269" spans="26:29">
      <c r="Z7269">
        <v>659</v>
      </c>
      <c r="AA7269" t="s">
        <v>6503</v>
      </c>
      <c r="AB7269" t="s">
        <v>6800</v>
      </c>
      <c r="AC7269" s="229" t="str">
        <f t="shared" si="66"/>
        <v>INSERT INTO UPK_IKOU.upk_k40.k60_press_buno_link (buno_id, k60_buno_id, created_date, created_tantou_id) VALUES (2367, 2070, GETDATE(), 999);</v>
      </c>
    </row>
    <row r="7270" spans="26:29">
      <c r="Z7270">
        <v>660</v>
      </c>
      <c r="AA7270" t="s">
        <v>6510</v>
      </c>
      <c r="AB7270" t="s">
        <v>6801</v>
      </c>
      <c r="AC7270" s="229" t="str">
        <f t="shared" si="66"/>
        <v>INSERT INTO UPK_IKOU.upk_k40.k60_press_buno_link (buno_id, k60_buno_id, created_date, created_tantou_id) VALUES (2368, 2077, GETDATE(), 999);</v>
      </c>
    </row>
    <row r="7271" spans="26:29">
      <c r="Z7271">
        <v>661</v>
      </c>
      <c r="AA7271" t="s">
        <v>6664</v>
      </c>
      <c r="AB7271" t="s">
        <v>6802</v>
      </c>
      <c r="AC7271" s="229" t="str">
        <f t="shared" si="66"/>
        <v>INSERT INTO UPK_IKOU.upk_k40.k60_press_buno_link (buno_id, k60_buno_id, created_date, created_tantou_id) VALUES (2369, 2231, GETDATE(), 999);</v>
      </c>
    </row>
    <row r="7272" spans="26:29">
      <c r="Z7272">
        <v>662</v>
      </c>
      <c r="AA7272" t="s">
        <v>6580</v>
      </c>
      <c r="AB7272" t="s">
        <v>6803</v>
      </c>
      <c r="AC7272" s="229" t="str">
        <f t="shared" si="66"/>
        <v>INSERT INTO UPK_IKOU.upk_k40.k60_press_buno_link (buno_id, k60_buno_id, created_date, created_tantou_id) VALUES (2370, 2147, GETDATE(), 999);</v>
      </c>
    </row>
    <row r="7273" spans="26:29">
      <c r="Z7273">
        <v>663</v>
      </c>
      <c r="AA7273" t="s">
        <v>6581</v>
      </c>
      <c r="AB7273" t="s">
        <v>6804</v>
      </c>
      <c r="AC7273" s="229" t="str">
        <f t="shared" si="66"/>
        <v>INSERT INTO UPK_IKOU.upk_k40.k60_press_buno_link (buno_id, k60_buno_id, created_date, created_tantou_id) VALUES (2371, 2148, GETDATE(), 999);</v>
      </c>
    </row>
    <row r="7274" spans="26:29">
      <c r="Z7274">
        <v>664</v>
      </c>
      <c r="AA7274" t="s">
        <v>6582</v>
      </c>
      <c r="AB7274" t="s">
        <v>6805</v>
      </c>
      <c r="AC7274" s="229" t="str">
        <f t="shared" si="66"/>
        <v>INSERT INTO UPK_IKOU.upk_k40.k60_press_buno_link (buno_id, k60_buno_id, created_date, created_tantou_id) VALUES (2372, 2149, GETDATE(), 999);</v>
      </c>
    </row>
    <row r="7275" spans="26:29">
      <c r="Z7275">
        <v>665</v>
      </c>
      <c r="AA7275" t="s">
        <v>6583</v>
      </c>
      <c r="AB7275" t="s">
        <v>6806</v>
      </c>
      <c r="AC7275" s="229" t="str">
        <f t="shared" si="66"/>
        <v>INSERT INTO UPK_IKOU.upk_k40.k60_press_buno_link (buno_id, k60_buno_id, created_date, created_tantou_id) VALUES (2373, 2150, GETDATE(), 999);</v>
      </c>
    </row>
    <row r="7276" spans="26:29">
      <c r="Z7276">
        <v>666</v>
      </c>
      <c r="AA7276" t="s">
        <v>6584</v>
      </c>
      <c r="AB7276" t="s">
        <v>6807</v>
      </c>
      <c r="AC7276" s="229" t="str">
        <f t="shared" si="66"/>
        <v>INSERT INTO UPK_IKOU.upk_k40.k60_press_buno_link (buno_id, k60_buno_id, created_date, created_tantou_id) VALUES (2374, 2151, GETDATE(), 999);</v>
      </c>
    </row>
    <row r="7277" spans="26:29">
      <c r="Z7277">
        <v>667</v>
      </c>
      <c r="AA7277" t="s">
        <v>6585</v>
      </c>
      <c r="AB7277" t="s">
        <v>6808</v>
      </c>
      <c r="AC7277" s="229" t="str">
        <f t="shared" si="66"/>
        <v>INSERT INTO UPK_IKOU.upk_k40.k60_press_buno_link (buno_id, k60_buno_id, created_date, created_tantou_id) VALUES (2375, 2152, GETDATE(), 999);</v>
      </c>
    </row>
    <row r="7278" spans="26:29">
      <c r="Z7278">
        <v>668</v>
      </c>
      <c r="AA7278" t="s">
        <v>6586</v>
      </c>
      <c r="AB7278" t="s">
        <v>6809</v>
      </c>
      <c r="AC7278" s="229" t="str">
        <f t="shared" si="66"/>
        <v>INSERT INTO UPK_IKOU.upk_k40.k60_press_buno_link (buno_id, k60_buno_id, created_date, created_tantou_id) VALUES (2376, 2153, GETDATE(), 999);</v>
      </c>
    </row>
    <row r="7279" spans="26:29">
      <c r="Z7279">
        <v>669</v>
      </c>
      <c r="AA7279" t="s">
        <v>5829</v>
      </c>
      <c r="AB7279" t="s">
        <v>6810</v>
      </c>
      <c r="AC7279" s="229" t="str">
        <f t="shared" si="66"/>
        <v>INSERT INTO UPK_IKOU.upk_k40.k60_press_buno_link (buno_id, k60_buno_id, created_date, created_tantou_id) VALUES (2377, 1356, GETDATE(), 999);</v>
      </c>
    </row>
    <row r="7280" spans="26:29">
      <c r="Z7280">
        <v>670</v>
      </c>
      <c r="AA7280" t="s">
        <v>5829</v>
      </c>
      <c r="AB7280" t="s">
        <v>6811</v>
      </c>
      <c r="AC7280" s="229" t="str">
        <f t="shared" si="66"/>
        <v>INSERT INTO UPK_IKOU.upk_k40.k60_press_buno_link (buno_id, k60_buno_id, created_date, created_tantou_id) VALUES (2378, 1356, GETDATE(), 999);</v>
      </c>
    </row>
    <row r="7281" spans="26:29">
      <c r="Z7281">
        <v>671</v>
      </c>
      <c r="AA7281" t="s">
        <v>6689</v>
      </c>
      <c r="AB7281" t="s">
        <v>6812</v>
      </c>
      <c r="AC7281" s="229" t="str">
        <f t="shared" si="66"/>
        <v>INSERT INTO UPK_IKOU.upk_k40.k60_press_buno_link (buno_id, k60_buno_id, created_date, created_tantou_id) VALUES (2379, 2256, GETDATE(), 999);</v>
      </c>
    </row>
    <row r="7282" spans="26:29">
      <c r="Z7282">
        <v>672</v>
      </c>
      <c r="AA7282" t="s">
        <v>6722</v>
      </c>
      <c r="AB7282" t="s">
        <v>6813</v>
      </c>
      <c r="AC7282" s="229" t="str">
        <f t="shared" si="66"/>
        <v>INSERT INTO UPK_IKOU.upk_k40.k60_press_buno_link (buno_id, k60_buno_id, created_date, created_tantou_id) VALUES (2380, 2289, GETDATE(), 999);</v>
      </c>
    </row>
    <row r="7283" spans="26:29">
      <c r="Z7283">
        <v>673</v>
      </c>
      <c r="AA7283" t="s">
        <v>6395</v>
      </c>
      <c r="AB7283" t="s">
        <v>6814</v>
      </c>
      <c r="AC7283" s="229" t="str">
        <f t="shared" si="66"/>
        <v>INSERT INTO UPK_IKOU.upk_k40.k60_press_buno_link (buno_id, k60_buno_id, created_date, created_tantou_id) VALUES (2381, 1923, GETDATE(), 999);</v>
      </c>
    </row>
    <row r="7284" spans="26:29">
      <c r="Z7284">
        <v>674</v>
      </c>
      <c r="AA7284" t="s">
        <v>6701</v>
      </c>
      <c r="AB7284" t="s">
        <v>6815</v>
      </c>
      <c r="AC7284" s="229" t="str">
        <f t="shared" si="66"/>
        <v>INSERT INTO UPK_IKOU.upk_k40.k60_press_buno_link (buno_id, k60_buno_id, created_date, created_tantou_id) VALUES (2382, 2268, GETDATE(), 999);</v>
      </c>
    </row>
    <row r="7285" spans="26:29">
      <c r="Z7285">
        <v>675</v>
      </c>
      <c r="AA7285" t="s">
        <v>6760</v>
      </c>
      <c r="AB7285" t="s">
        <v>6816</v>
      </c>
      <c r="AC7285" s="229" t="str">
        <f t="shared" si="66"/>
        <v>INSERT INTO UPK_IKOU.upk_k40.k60_press_buno_link (buno_id, k60_buno_id, created_date, created_tantou_id) VALUES (2383, 2327, GETDATE(), 999);</v>
      </c>
    </row>
    <row r="7286" spans="26:29">
      <c r="Z7286">
        <v>676</v>
      </c>
      <c r="AA7286" t="s">
        <v>6407</v>
      </c>
      <c r="AB7286" t="s">
        <v>6817</v>
      </c>
      <c r="AC7286" s="229" t="str">
        <f t="shared" si="66"/>
        <v>INSERT INTO UPK_IKOU.upk_k40.k60_press_buno_link (buno_id, k60_buno_id, created_date, created_tantou_id) VALUES (2384, 1935, GETDATE(), 999);</v>
      </c>
    </row>
    <row r="7287" spans="26:29">
      <c r="Z7287">
        <v>677</v>
      </c>
      <c r="AA7287" t="s">
        <v>5883</v>
      </c>
      <c r="AB7287" t="s">
        <v>6818</v>
      </c>
      <c r="AC7287" s="229" t="str">
        <f t="shared" si="66"/>
        <v>INSERT INTO UPK_IKOU.upk_k40.k60_press_buno_link (buno_id, k60_buno_id, created_date, created_tantou_id) VALUES (2385, 1410, GETDATE(), 999);</v>
      </c>
    </row>
    <row r="7288" spans="26:29">
      <c r="Z7288">
        <v>678</v>
      </c>
      <c r="AA7288" t="s">
        <v>5885</v>
      </c>
      <c r="AB7288" t="s">
        <v>6819</v>
      </c>
      <c r="AC7288" s="229" t="str">
        <f t="shared" si="66"/>
        <v>INSERT INTO UPK_IKOU.upk_k40.k60_press_buno_link (buno_id, k60_buno_id, created_date, created_tantou_id) VALUES (2386, 1412, GETDATE(), 999);</v>
      </c>
    </row>
    <row r="7289" spans="26:29">
      <c r="Z7289">
        <v>679</v>
      </c>
      <c r="AA7289" t="s">
        <v>6772</v>
      </c>
      <c r="AB7289" t="s">
        <v>6820</v>
      </c>
      <c r="AC7289" s="229" t="str">
        <f t="shared" si="66"/>
        <v>INSERT INTO UPK_IKOU.upk_k40.k60_press_buno_link (buno_id, k60_buno_id, created_date, created_tantou_id) VALUES (2387, 2339, GETDATE(), 999);</v>
      </c>
    </row>
    <row r="7290" spans="26:29">
      <c r="Z7290">
        <v>680</v>
      </c>
      <c r="AA7290" t="s">
        <v>6384</v>
      </c>
      <c r="AB7290" t="s">
        <v>6821</v>
      </c>
      <c r="AC7290" s="229" t="str">
        <f t="shared" si="66"/>
        <v>INSERT INTO UPK_IKOU.upk_k40.k60_press_buno_link (buno_id, k60_buno_id, created_date, created_tantou_id) VALUES (2388, 1912, GETDATE(), 999);</v>
      </c>
    </row>
    <row r="7291" spans="26:29">
      <c r="Z7291">
        <v>681</v>
      </c>
      <c r="AA7291" t="s">
        <v>6888</v>
      </c>
      <c r="AB7291" t="s">
        <v>6822</v>
      </c>
      <c r="AC7291" s="229" t="str">
        <f t="shared" si="66"/>
        <v>INSERT INTO UPK_IKOU.upk_k40.k60_press_buno_link (buno_id, k60_buno_id, created_date, created_tantou_id) VALUES (2389, 2455, GETDATE(), 999);</v>
      </c>
    </row>
    <row r="7292" spans="26:29">
      <c r="Z7292">
        <v>682</v>
      </c>
      <c r="AA7292" t="s">
        <v>6805</v>
      </c>
      <c r="AB7292" t="s">
        <v>6823</v>
      </c>
      <c r="AC7292" s="229" t="str">
        <f t="shared" si="66"/>
        <v>INSERT INTO UPK_IKOU.upk_k40.k60_press_buno_link (buno_id, k60_buno_id, created_date, created_tantou_id) VALUES (2390, 2372, GETDATE(), 999);</v>
      </c>
    </row>
    <row r="7293" spans="26:29">
      <c r="Z7293">
        <v>683</v>
      </c>
      <c r="AA7293" t="s">
        <v>6643</v>
      </c>
      <c r="AB7293" t="s">
        <v>6824</v>
      </c>
      <c r="AC7293" s="229" t="str">
        <f t="shared" si="66"/>
        <v>INSERT INTO UPK_IKOU.upk_k40.k60_press_buno_link (buno_id, k60_buno_id, created_date, created_tantou_id) VALUES (2391, 2210, GETDATE(), 999);</v>
      </c>
    </row>
    <row r="7294" spans="26:29">
      <c r="Z7294">
        <v>684</v>
      </c>
      <c r="AA7294" t="s">
        <v>6623</v>
      </c>
      <c r="AB7294" t="s">
        <v>6825</v>
      </c>
      <c r="AC7294" s="229" t="str">
        <f t="shared" si="66"/>
        <v>INSERT INTO UPK_IKOU.upk_k40.k60_press_buno_link (buno_id, k60_buno_id, created_date, created_tantou_id) VALUES (2392, 2190, GETDATE(), 999);</v>
      </c>
    </row>
    <row r="7295" spans="26:29">
      <c r="Z7295">
        <v>685</v>
      </c>
      <c r="AA7295" t="s">
        <v>6376</v>
      </c>
      <c r="AB7295" t="s">
        <v>6826</v>
      </c>
      <c r="AC7295" s="229" t="str">
        <f t="shared" si="66"/>
        <v>INSERT INTO UPK_IKOU.upk_k40.k60_press_buno_link (buno_id, k60_buno_id, created_date, created_tantou_id) VALUES (2393, 1904, GETDATE(), 999);</v>
      </c>
    </row>
    <row r="7296" spans="26:29">
      <c r="Z7296">
        <v>686</v>
      </c>
      <c r="AA7296" t="s">
        <v>6675</v>
      </c>
      <c r="AB7296" t="s">
        <v>6827</v>
      </c>
      <c r="AC7296" s="229" t="str">
        <f t="shared" si="66"/>
        <v>INSERT INTO UPK_IKOU.upk_k40.k60_press_buno_link (buno_id, k60_buno_id, created_date, created_tantou_id) VALUES (2394, 2242, GETDATE(), 999);</v>
      </c>
    </row>
    <row r="7297" spans="26:29">
      <c r="Z7297">
        <v>687</v>
      </c>
      <c r="AA7297" t="s">
        <v>6411</v>
      </c>
      <c r="AB7297" t="s">
        <v>6828</v>
      </c>
      <c r="AC7297" s="229" t="str">
        <f t="shared" si="66"/>
        <v>INSERT INTO UPK_IKOU.upk_k40.k60_press_buno_link (buno_id, k60_buno_id, created_date, created_tantou_id) VALUES (2395, 1939, GETDATE(), 999);</v>
      </c>
    </row>
    <row r="7298" spans="26:29">
      <c r="Z7298">
        <v>688</v>
      </c>
      <c r="AA7298" t="s">
        <v>6411</v>
      </c>
      <c r="AB7298" t="s">
        <v>6829</v>
      </c>
      <c r="AC7298" s="229" t="str">
        <f t="shared" si="66"/>
        <v>INSERT INTO UPK_IKOU.upk_k40.k60_press_buno_link (buno_id, k60_buno_id, created_date, created_tantou_id) VALUES (2396, 1939, GETDATE(), 999);</v>
      </c>
    </row>
    <row r="7299" spans="26:29">
      <c r="Z7299">
        <v>689</v>
      </c>
      <c r="AA7299" t="s">
        <v>6394</v>
      </c>
      <c r="AB7299" t="s">
        <v>6830</v>
      </c>
      <c r="AC7299" s="229" t="str">
        <f t="shared" si="66"/>
        <v>INSERT INTO UPK_IKOU.upk_k40.k60_press_buno_link (buno_id, k60_buno_id, created_date, created_tantou_id) VALUES (2397, 1922, GETDATE(), 999);</v>
      </c>
    </row>
    <row r="7300" spans="26:29">
      <c r="Z7300">
        <v>690</v>
      </c>
      <c r="AA7300" t="s">
        <v>6394</v>
      </c>
      <c r="AB7300" t="s">
        <v>6831</v>
      </c>
      <c r="AC7300" s="229" t="str">
        <f t="shared" si="66"/>
        <v>INSERT INTO UPK_IKOU.upk_k40.k60_press_buno_link (buno_id, k60_buno_id, created_date, created_tantou_id) VALUES (2398, 1922, GETDATE(), 999);</v>
      </c>
    </row>
    <row r="7301" spans="26:29">
      <c r="Z7301">
        <v>691</v>
      </c>
      <c r="AA7301" t="s">
        <v>6406</v>
      </c>
      <c r="AB7301" t="s">
        <v>6832</v>
      </c>
      <c r="AC7301" s="229" t="str">
        <f t="shared" si="66"/>
        <v>INSERT INTO UPK_IKOU.upk_k40.k60_press_buno_link (buno_id, k60_buno_id, created_date, created_tantou_id) VALUES (2399, 1934, GETDATE(), 999);</v>
      </c>
    </row>
    <row r="7302" spans="26:29">
      <c r="Z7302">
        <v>692</v>
      </c>
      <c r="AA7302" t="s">
        <v>6406</v>
      </c>
      <c r="AB7302" t="s">
        <v>6833</v>
      </c>
      <c r="AC7302" s="229" t="str">
        <f t="shared" si="66"/>
        <v>INSERT INTO UPK_IKOU.upk_k40.k60_press_buno_link (buno_id, k60_buno_id, created_date, created_tantou_id) VALUES (2400, 1934, GETDATE(), 999);</v>
      </c>
    </row>
    <row r="7303" spans="26:29">
      <c r="Z7303">
        <v>693</v>
      </c>
      <c r="AA7303" t="s">
        <v>6383</v>
      </c>
      <c r="AB7303" t="s">
        <v>6834</v>
      </c>
      <c r="AC7303" s="229" t="str">
        <f t="shared" si="66"/>
        <v>INSERT INTO UPK_IKOU.upk_k40.k60_press_buno_link (buno_id, k60_buno_id, created_date, created_tantou_id) VALUES (2401, 1911, GETDATE(), 999);</v>
      </c>
    </row>
    <row r="7304" spans="26:29">
      <c r="Z7304">
        <v>694</v>
      </c>
      <c r="AA7304" t="s">
        <v>6383</v>
      </c>
      <c r="AB7304" t="s">
        <v>6835</v>
      </c>
      <c r="AC7304" s="229" t="str">
        <f t="shared" si="66"/>
        <v>INSERT INTO UPK_IKOU.upk_k40.k60_press_buno_link (buno_id, k60_buno_id, created_date, created_tantou_id) VALUES (2402, 1911, GETDATE(), 999);</v>
      </c>
    </row>
    <row r="7305" spans="26:29">
      <c r="Z7305">
        <v>695</v>
      </c>
      <c r="AA7305" t="s">
        <v>6375</v>
      </c>
      <c r="AB7305" t="s">
        <v>6836</v>
      </c>
      <c r="AC7305" s="229" t="str">
        <f t="shared" si="66"/>
        <v>INSERT INTO UPK_IKOU.upk_k40.k60_press_buno_link (buno_id, k60_buno_id, created_date, created_tantou_id) VALUES (2403, 1903, GETDATE(), 999);</v>
      </c>
    </row>
    <row r="7306" spans="26:29">
      <c r="Z7306">
        <v>696</v>
      </c>
      <c r="AA7306" t="s">
        <v>6375</v>
      </c>
      <c r="AB7306" t="s">
        <v>6837</v>
      </c>
      <c r="AC7306" s="229" t="str">
        <f t="shared" si="66"/>
        <v>INSERT INTO UPK_IKOU.upk_k40.k60_press_buno_link (buno_id, k60_buno_id, created_date, created_tantou_id) VALUES (2404, 1903, GETDATE(), 999);</v>
      </c>
    </row>
    <row r="7307" spans="26:29">
      <c r="Z7307">
        <v>697</v>
      </c>
      <c r="AA7307" t="s">
        <v>6389</v>
      </c>
      <c r="AB7307" t="s">
        <v>6838</v>
      </c>
      <c r="AC7307" s="229" t="str">
        <f t="shared" si="66"/>
        <v>INSERT INTO UPK_IKOU.upk_k40.k60_press_buno_link (buno_id, k60_buno_id, created_date, created_tantou_id) VALUES (2405, 1917, GETDATE(), 999);</v>
      </c>
    </row>
    <row r="7308" spans="26:29">
      <c r="Z7308">
        <v>698</v>
      </c>
      <c r="AA7308" t="s">
        <v>6389</v>
      </c>
      <c r="AB7308" t="s">
        <v>6839</v>
      </c>
      <c r="AC7308" s="229" t="str">
        <f t="shared" si="66"/>
        <v>INSERT INTO UPK_IKOU.upk_k40.k60_press_buno_link (buno_id, k60_buno_id, created_date, created_tantou_id) VALUES (2406, 1917, GETDATE(), 999);</v>
      </c>
    </row>
    <row r="7309" spans="26:29">
      <c r="Z7309">
        <v>699</v>
      </c>
      <c r="AA7309" t="s">
        <v>6390</v>
      </c>
      <c r="AB7309" t="s">
        <v>6840</v>
      </c>
      <c r="AC7309" s="229" t="str">
        <f t="shared" si="66"/>
        <v>INSERT INTO UPK_IKOU.upk_k40.k60_press_buno_link (buno_id, k60_buno_id, created_date, created_tantou_id) VALUES (2407, 1918, GETDATE(), 999);</v>
      </c>
    </row>
    <row r="7310" spans="26:29">
      <c r="Z7310">
        <v>700</v>
      </c>
      <c r="AA7310" t="s">
        <v>6390</v>
      </c>
      <c r="AB7310" t="s">
        <v>6841</v>
      </c>
      <c r="AC7310" s="229" t="str">
        <f t="shared" si="66"/>
        <v>INSERT INTO UPK_IKOU.upk_k40.k60_press_buno_link (buno_id, k60_buno_id, created_date, created_tantou_id) VALUES (2408, 1918, GETDATE(), 999);</v>
      </c>
    </row>
    <row r="7311" spans="26:29">
      <c r="Z7311">
        <v>701</v>
      </c>
      <c r="AA7311" t="s">
        <v>6690</v>
      </c>
      <c r="AB7311" t="s">
        <v>6842</v>
      </c>
      <c r="AC7311" s="229" t="str">
        <f t="shared" si="66"/>
        <v>INSERT INTO UPK_IKOU.upk_k40.k60_press_buno_link (buno_id, k60_buno_id, created_date, created_tantou_id) VALUES (2409, 2257, GETDATE(), 999);</v>
      </c>
    </row>
    <row r="7312" spans="26:29">
      <c r="Z7312">
        <v>702</v>
      </c>
      <c r="AA7312" t="s">
        <v>6723</v>
      </c>
      <c r="AB7312" t="s">
        <v>6843</v>
      </c>
      <c r="AC7312" s="229" t="str">
        <f t="shared" si="66"/>
        <v>INSERT INTO UPK_IKOU.upk_k40.k60_press_buno_link (buno_id, k60_buno_id, created_date, created_tantou_id) VALUES (2410, 2290, GETDATE(), 999);</v>
      </c>
    </row>
    <row r="7313" spans="26:29">
      <c r="Z7313">
        <v>703</v>
      </c>
      <c r="AA7313" t="s">
        <v>6396</v>
      </c>
      <c r="AB7313" t="s">
        <v>6844</v>
      </c>
      <c r="AC7313" s="229" t="str">
        <f t="shared" si="66"/>
        <v>INSERT INTO UPK_IKOU.upk_k40.k60_press_buno_link (buno_id, k60_buno_id, created_date, created_tantou_id) VALUES (2411, 1924, GETDATE(), 999);</v>
      </c>
    </row>
    <row r="7314" spans="26:29">
      <c r="Z7314">
        <v>704</v>
      </c>
      <c r="AA7314" t="s">
        <v>6702</v>
      </c>
      <c r="AB7314" t="s">
        <v>6845</v>
      </c>
      <c r="AC7314" s="229" t="str">
        <f t="shared" si="66"/>
        <v>INSERT INTO UPK_IKOU.upk_k40.k60_press_buno_link (buno_id, k60_buno_id, created_date, created_tantou_id) VALUES (2412, 2269, GETDATE(), 999);</v>
      </c>
    </row>
    <row r="7315" spans="26:29">
      <c r="Z7315">
        <v>705</v>
      </c>
      <c r="AA7315" t="s">
        <v>6761</v>
      </c>
      <c r="AB7315" t="s">
        <v>6846</v>
      </c>
      <c r="AC7315" s="229" t="str">
        <f t="shared" ref="AC7315:AC7378" si="67">AC$6609&amp;AB7315&amp;", "&amp;AA7315&amp;", GETDATE(), 999);"</f>
        <v>INSERT INTO UPK_IKOU.upk_k40.k60_press_buno_link (buno_id, k60_buno_id, created_date, created_tantou_id) VALUES (2413, 2328, GETDATE(), 999);</v>
      </c>
    </row>
    <row r="7316" spans="26:29">
      <c r="Z7316">
        <v>706</v>
      </c>
      <c r="AA7316" t="s">
        <v>6408</v>
      </c>
      <c r="AB7316" t="s">
        <v>6847</v>
      </c>
      <c r="AC7316" s="229" t="str">
        <f t="shared" si="67"/>
        <v>INSERT INTO UPK_IKOU.upk_k40.k60_press_buno_link (buno_id, k60_buno_id, created_date, created_tantou_id) VALUES (2414, 1936, GETDATE(), 999);</v>
      </c>
    </row>
    <row r="7317" spans="26:29">
      <c r="Z7317">
        <v>707</v>
      </c>
      <c r="AA7317" t="s">
        <v>5884</v>
      </c>
      <c r="AB7317" t="s">
        <v>6848</v>
      </c>
      <c r="AC7317" s="229" t="str">
        <f t="shared" si="67"/>
        <v>INSERT INTO UPK_IKOU.upk_k40.k60_press_buno_link (buno_id, k60_buno_id, created_date, created_tantou_id) VALUES (2415, 1411, GETDATE(), 999);</v>
      </c>
    </row>
    <row r="7318" spans="26:29">
      <c r="Z7318">
        <v>708</v>
      </c>
      <c r="AA7318" t="s">
        <v>5886</v>
      </c>
      <c r="AB7318" t="s">
        <v>6849</v>
      </c>
      <c r="AC7318" s="229" t="str">
        <f t="shared" si="67"/>
        <v>INSERT INTO UPK_IKOU.upk_k40.k60_press_buno_link (buno_id, k60_buno_id, created_date, created_tantou_id) VALUES (2416, 1413, GETDATE(), 999);</v>
      </c>
    </row>
    <row r="7319" spans="26:29">
      <c r="Z7319">
        <v>709</v>
      </c>
      <c r="AA7319" t="s">
        <v>6773</v>
      </c>
      <c r="AB7319" t="s">
        <v>6850</v>
      </c>
      <c r="AC7319" s="229" t="str">
        <f t="shared" si="67"/>
        <v>INSERT INTO UPK_IKOU.upk_k40.k60_press_buno_link (buno_id, k60_buno_id, created_date, created_tantou_id) VALUES (2417, 2340, GETDATE(), 999);</v>
      </c>
    </row>
    <row r="7320" spans="26:29">
      <c r="Z7320">
        <v>710</v>
      </c>
      <c r="AA7320" t="s">
        <v>6385</v>
      </c>
      <c r="AB7320" t="s">
        <v>6851</v>
      </c>
      <c r="AC7320" s="229" t="str">
        <f t="shared" si="67"/>
        <v>INSERT INTO UPK_IKOU.upk_k40.k60_press_buno_link (buno_id, k60_buno_id, created_date, created_tantou_id) VALUES (2418, 1913, GETDATE(), 999);</v>
      </c>
    </row>
    <row r="7321" spans="26:29">
      <c r="Z7321">
        <v>711</v>
      </c>
      <c r="AA7321" t="s">
        <v>6889</v>
      </c>
      <c r="AB7321" t="s">
        <v>6852</v>
      </c>
      <c r="AC7321" s="229" t="str">
        <f t="shared" si="67"/>
        <v>INSERT INTO UPK_IKOU.upk_k40.k60_press_buno_link (buno_id, k60_buno_id, created_date, created_tantou_id) VALUES (2419, 2456, GETDATE(), 999);</v>
      </c>
    </row>
    <row r="7322" spans="26:29">
      <c r="Z7322">
        <v>712</v>
      </c>
      <c r="AA7322" t="s">
        <v>6677</v>
      </c>
      <c r="AB7322" t="s">
        <v>6853</v>
      </c>
      <c r="AC7322" s="229" t="str">
        <f t="shared" si="67"/>
        <v>INSERT INTO UPK_IKOU.upk_k40.k60_press_buno_link (buno_id, k60_buno_id, created_date, created_tantou_id) VALUES (2420, 2244, GETDATE(), 999);</v>
      </c>
    </row>
    <row r="7323" spans="26:29">
      <c r="Z7323">
        <v>713</v>
      </c>
      <c r="AA7323" t="s">
        <v>6806</v>
      </c>
      <c r="AB7323" t="s">
        <v>6854</v>
      </c>
      <c r="AC7323" s="229" t="str">
        <f t="shared" si="67"/>
        <v>INSERT INTO UPK_IKOU.upk_k40.k60_press_buno_link (buno_id, k60_buno_id, created_date, created_tantou_id) VALUES (2421, 2373, GETDATE(), 999);</v>
      </c>
    </row>
    <row r="7324" spans="26:29">
      <c r="Z7324">
        <v>714</v>
      </c>
      <c r="AA7324" t="s">
        <v>6617</v>
      </c>
      <c r="AB7324" t="s">
        <v>6855</v>
      </c>
      <c r="AC7324" s="229" t="str">
        <f t="shared" si="67"/>
        <v>INSERT INTO UPK_IKOU.upk_k40.k60_press_buno_link (buno_id, k60_buno_id, created_date, created_tantou_id) VALUES (2422, 2184, GETDATE(), 999);</v>
      </c>
    </row>
    <row r="7325" spans="26:29">
      <c r="Z7325">
        <v>715</v>
      </c>
      <c r="AA7325" t="s">
        <v>6624</v>
      </c>
      <c r="AB7325" t="s">
        <v>6856</v>
      </c>
      <c r="AC7325" s="229" t="str">
        <f t="shared" si="67"/>
        <v>INSERT INTO UPK_IKOU.upk_k40.k60_press_buno_link (buno_id, k60_buno_id, created_date, created_tantou_id) VALUES (2423, 2191, GETDATE(), 999);</v>
      </c>
    </row>
    <row r="7326" spans="26:29">
      <c r="Z7326">
        <v>716</v>
      </c>
      <c r="AA7326" t="s">
        <v>6377</v>
      </c>
      <c r="AB7326" t="s">
        <v>6857</v>
      </c>
      <c r="AC7326" s="229" t="str">
        <f t="shared" si="67"/>
        <v>INSERT INTO UPK_IKOU.upk_k40.k60_press_buno_link (buno_id, k60_buno_id, created_date, created_tantou_id) VALUES (2424, 1905, GETDATE(), 999);</v>
      </c>
    </row>
    <row r="7327" spans="26:29">
      <c r="Z7327">
        <v>717</v>
      </c>
      <c r="AA7327" t="s">
        <v>6676</v>
      </c>
      <c r="AB7327" t="s">
        <v>6858</v>
      </c>
      <c r="AC7327" s="229" t="str">
        <f t="shared" si="67"/>
        <v>INSERT INTO UPK_IKOU.upk_k40.k60_press_buno_link (buno_id, k60_buno_id, created_date, created_tantou_id) VALUES (2425, 2243, GETDATE(), 999);</v>
      </c>
    </row>
    <row r="7328" spans="26:29">
      <c r="Z7328">
        <v>718</v>
      </c>
      <c r="AA7328" t="s">
        <v>6236</v>
      </c>
      <c r="AB7328" t="s">
        <v>6859</v>
      </c>
      <c r="AC7328" s="229" t="str">
        <f t="shared" si="67"/>
        <v>INSERT INTO UPK_IKOU.upk_k40.k60_press_buno_link (buno_id, k60_buno_id, created_date, created_tantou_id) VALUES (2426, 1764, GETDATE(), 999);</v>
      </c>
    </row>
    <row r="7329" spans="26:29">
      <c r="Z7329">
        <v>719</v>
      </c>
      <c r="AA7329" t="s">
        <v>6250</v>
      </c>
      <c r="AB7329" t="s">
        <v>6860</v>
      </c>
      <c r="AC7329" s="229" t="str">
        <f t="shared" si="67"/>
        <v>INSERT INTO UPK_IKOU.upk_k40.k60_press_buno_link (buno_id, k60_buno_id, created_date, created_tantou_id) VALUES (2427, 1778, GETDATE(), 999);</v>
      </c>
    </row>
    <row r="7330" spans="26:29">
      <c r="Z7330">
        <v>720</v>
      </c>
      <c r="AA7330" t="s">
        <v>6266</v>
      </c>
      <c r="AB7330" t="s">
        <v>6861</v>
      </c>
      <c r="AC7330" s="229" t="str">
        <f t="shared" si="67"/>
        <v>INSERT INTO UPK_IKOU.upk_k40.k60_press_buno_link (buno_id, k60_buno_id, created_date, created_tantou_id) VALUES (2428, 1794, GETDATE(), 999);</v>
      </c>
    </row>
    <row r="7331" spans="26:29">
      <c r="Z7331">
        <v>721</v>
      </c>
      <c r="AA7331" t="s">
        <v>6726</v>
      </c>
      <c r="AB7331" t="s">
        <v>6862</v>
      </c>
      <c r="AC7331" s="229" t="str">
        <f t="shared" si="67"/>
        <v>INSERT INTO UPK_IKOU.upk_k40.k60_press_buno_link (buno_id, k60_buno_id, created_date, created_tantou_id) VALUES (2429, 2293, GETDATE(), 999);</v>
      </c>
    </row>
    <row r="7332" spans="26:29">
      <c r="Z7332">
        <v>722</v>
      </c>
      <c r="AA7332" t="s">
        <v>6739</v>
      </c>
      <c r="AB7332" t="s">
        <v>6863</v>
      </c>
      <c r="AC7332" s="229" t="str">
        <f t="shared" si="67"/>
        <v>INSERT INTO UPK_IKOU.upk_k40.k60_press_buno_link (buno_id, k60_buno_id, created_date, created_tantou_id) VALUES (2430, 2306, GETDATE(), 999);</v>
      </c>
    </row>
    <row r="7333" spans="26:29">
      <c r="Z7333">
        <v>723</v>
      </c>
      <c r="AA7333" t="s">
        <v>6740</v>
      </c>
      <c r="AB7333" t="s">
        <v>6864</v>
      </c>
      <c r="AC7333" s="229" t="str">
        <f t="shared" si="67"/>
        <v>INSERT INTO UPK_IKOU.upk_k40.k60_press_buno_link (buno_id, k60_buno_id, created_date, created_tantou_id) VALUES (2431, 2307, GETDATE(), 999);</v>
      </c>
    </row>
    <row r="7334" spans="26:29">
      <c r="Z7334">
        <v>724</v>
      </c>
      <c r="AA7334" t="s">
        <v>6741</v>
      </c>
      <c r="AB7334" t="s">
        <v>6865</v>
      </c>
      <c r="AC7334" s="229" t="str">
        <f t="shared" si="67"/>
        <v>INSERT INTO UPK_IKOU.upk_k40.k60_press_buno_link (buno_id, k60_buno_id, created_date, created_tantou_id) VALUES (2432, 2308, GETDATE(), 999);</v>
      </c>
    </row>
    <row r="7335" spans="26:29">
      <c r="Z7335">
        <v>725</v>
      </c>
      <c r="AA7335" t="s">
        <v>6738</v>
      </c>
      <c r="AB7335" t="s">
        <v>6866</v>
      </c>
      <c r="AC7335" s="229" t="str">
        <f t="shared" si="67"/>
        <v>INSERT INTO UPK_IKOU.upk_k40.k60_press_buno_link (buno_id, k60_buno_id, created_date, created_tantou_id) VALUES (2433, 2305, GETDATE(), 999);</v>
      </c>
    </row>
    <row r="7336" spans="26:29">
      <c r="Z7336">
        <v>726</v>
      </c>
      <c r="AA7336" t="s">
        <v>6119</v>
      </c>
      <c r="AB7336" t="s">
        <v>6867</v>
      </c>
      <c r="AC7336" s="229" t="str">
        <f t="shared" si="67"/>
        <v>INSERT INTO UPK_IKOU.upk_k40.k60_press_buno_link (buno_id, k60_buno_id, created_date, created_tantou_id) VALUES (2434, 1647, GETDATE(), 999);</v>
      </c>
    </row>
    <row r="7337" spans="26:29">
      <c r="Z7337">
        <v>727</v>
      </c>
      <c r="AA7337" t="s">
        <v>6120</v>
      </c>
      <c r="AB7337" t="s">
        <v>6868</v>
      </c>
      <c r="AC7337" s="229" t="str">
        <f t="shared" si="67"/>
        <v>INSERT INTO UPK_IKOU.upk_k40.k60_press_buno_link (buno_id, k60_buno_id, created_date, created_tantou_id) VALUES (2435, 1648, GETDATE(), 999);</v>
      </c>
    </row>
    <row r="7338" spans="26:29">
      <c r="Z7338">
        <v>728</v>
      </c>
      <c r="AA7338" t="s">
        <v>6727</v>
      </c>
      <c r="AB7338" t="s">
        <v>6869</v>
      </c>
      <c r="AC7338" s="229" t="str">
        <f t="shared" si="67"/>
        <v>INSERT INTO UPK_IKOU.upk_k40.k60_press_buno_link (buno_id, k60_buno_id, created_date, created_tantou_id) VALUES (2436, 2294, GETDATE(), 999);</v>
      </c>
    </row>
    <row r="7339" spans="26:29">
      <c r="Z7339">
        <v>729</v>
      </c>
      <c r="AA7339" t="s">
        <v>6404</v>
      </c>
      <c r="AB7339" t="s">
        <v>6870</v>
      </c>
      <c r="AC7339" s="229" t="str">
        <f t="shared" si="67"/>
        <v>INSERT INTO UPK_IKOU.upk_k40.k60_press_buno_link (buno_id, k60_buno_id, created_date, created_tantou_id) VALUES (2437, 1932, GETDATE(), 999);</v>
      </c>
    </row>
    <row r="7340" spans="26:29">
      <c r="Z7340">
        <v>730</v>
      </c>
      <c r="AA7340" t="s">
        <v>6405</v>
      </c>
      <c r="AB7340" t="s">
        <v>6871</v>
      </c>
      <c r="AC7340" s="229" t="str">
        <f t="shared" si="67"/>
        <v>INSERT INTO UPK_IKOU.upk_k40.k60_press_buno_link (buno_id, k60_buno_id, created_date, created_tantou_id) VALUES (2438, 1933, GETDATE(), 999);</v>
      </c>
    </row>
    <row r="7341" spans="26:29">
      <c r="Z7341">
        <v>731</v>
      </c>
      <c r="AA7341" t="s">
        <v>6743</v>
      </c>
      <c r="AB7341" t="s">
        <v>6872</v>
      </c>
      <c r="AC7341" s="229" t="str">
        <f t="shared" si="67"/>
        <v>INSERT INTO UPK_IKOU.upk_k40.k60_press_buno_link (buno_id, k60_buno_id, created_date, created_tantou_id) VALUES (2439, 2310, GETDATE(), 999);</v>
      </c>
    </row>
    <row r="7342" spans="26:29">
      <c r="Z7342">
        <v>732</v>
      </c>
      <c r="AA7342" t="s">
        <v>6744</v>
      </c>
      <c r="AB7342" t="s">
        <v>6873</v>
      </c>
      <c r="AC7342" s="229" t="str">
        <f t="shared" si="67"/>
        <v>INSERT INTO UPK_IKOU.upk_k40.k60_press_buno_link (buno_id, k60_buno_id, created_date, created_tantou_id) VALUES (2440, 2311, GETDATE(), 999);</v>
      </c>
    </row>
    <row r="7343" spans="26:29">
      <c r="Z7343">
        <v>733</v>
      </c>
      <c r="AA7343" t="s">
        <v>6745</v>
      </c>
      <c r="AB7343" t="s">
        <v>6874</v>
      </c>
      <c r="AC7343" s="229" t="str">
        <f t="shared" si="67"/>
        <v>INSERT INTO UPK_IKOU.upk_k40.k60_press_buno_link (buno_id, k60_buno_id, created_date, created_tantou_id) VALUES (2441, 2312, GETDATE(), 999);</v>
      </c>
    </row>
    <row r="7344" spans="26:29">
      <c r="Z7344">
        <v>734</v>
      </c>
      <c r="AA7344" t="s">
        <v>6742</v>
      </c>
      <c r="AB7344" t="s">
        <v>6875</v>
      </c>
      <c r="AC7344" s="229" t="str">
        <f t="shared" si="67"/>
        <v>INSERT INTO UPK_IKOU.upk_k40.k60_press_buno_link (buno_id, k60_buno_id, created_date, created_tantou_id) VALUES (2442, 2309, GETDATE(), 999);</v>
      </c>
    </row>
    <row r="7345" spans="26:29">
      <c r="Z7345">
        <v>735</v>
      </c>
      <c r="AA7345" t="s">
        <v>6042</v>
      </c>
      <c r="AB7345" t="s">
        <v>6876</v>
      </c>
      <c r="AC7345" s="229" t="str">
        <f t="shared" si="67"/>
        <v>INSERT INTO UPK_IKOU.upk_k40.k60_press_buno_link (buno_id, k60_buno_id, created_date, created_tantou_id) VALUES (2443, 1570, GETDATE(), 999);</v>
      </c>
    </row>
    <row r="7346" spans="26:29">
      <c r="Z7346">
        <v>736</v>
      </c>
      <c r="AA7346" t="s">
        <v>6044</v>
      </c>
      <c r="AB7346" t="s">
        <v>6877</v>
      </c>
      <c r="AC7346" s="229" t="str">
        <f t="shared" si="67"/>
        <v>INSERT INTO UPK_IKOU.upk_k40.k60_press_buno_link (buno_id, k60_buno_id, created_date, created_tantou_id) VALUES (2444, 1572, GETDATE(), 999);</v>
      </c>
    </row>
    <row r="7347" spans="26:29">
      <c r="Z7347">
        <v>737</v>
      </c>
      <c r="AA7347" t="s">
        <v>6043</v>
      </c>
      <c r="AB7347" t="s">
        <v>6878</v>
      </c>
      <c r="AC7347" s="229" t="str">
        <f t="shared" si="67"/>
        <v>INSERT INTO UPK_IKOU.upk_k40.k60_press_buno_link (buno_id, k60_buno_id, created_date, created_tantou_id) VALUES (2445, 1571, GETDATE(), 999);</v>
      </c>
    </row>
    <row r="7348" spans="26:29">
      <c r="Z7348">
        <v>738</v>
      </c>
      <c r="AA7348" t="s">
        <v>6691</v>
      </c>
      <c r="AB7348" t="s">
        <v>6879</v>
      </c>
      <c r="AC7348" s="229" t="str">
        <f t="shared" si="67"/>
        <v>INSERT INTO UPK_IKOU.upk_k40.k60_press_buno_link (buno_id, k60_buno_id, created_date, created_tantou_id) VALUES (2446, 2258, GETDATE(), 999);</v>
      </c>
    </row>
    <row r="7349" spans="26:29">
      <c r="Z7349">
        <v>739</v>
      </c>
      <c r="AA7349" t="s">
        <v>6724</v>
      </c>
      <c r="AB7349" t="s">
        <v>6880</v>
      </c>
      <c r="AC7349" s="229" t="str">
        <f t="shared" si="67"/>
        <v>INSERT INTO UPK_IKOU.upk_k40.k60_press_buno_link (buno_id, k60_buno_id, created_date, created_tantou_id) VALUES (2447, 2291, GETDATE(), 999);</v>
      </c>
    </row>
    <row r="7350" spans="26:29">
      <c r="Z7350">
        <v>740</v>
      </c>
      <c r="AA7350" t="s">
        <v>6398</v>
      </c>
      <c r="AB7350" t="s">
        <v>6881</v>
      </c>
      <c r="AC7350" s="229" t="str">
        <f t="shared" si="67"/>
        <v>INSERT INTO UPK_IKOU.upk_k40.k60_press_buno_link (buno_id, k60_buno_id, created_date, created_tantou_id) VALUES (2448, 1926, GETDATE(), 999);</v>
      </c>
    </row>
    <row r="7351" spans="26:29">
      <c r="Z7351">
        <v>741</v>
      </c>
      <c r="AA7351" t="s">
        <v>6746</v>
      </c>
      <c r="AB7351" t="s">
        <v>6882</v>
      </c>
      <c r="AC7351" s="229" t="str">
        <f t="shared" si="67"/>
        <v>INSERT INTO UPK_IKOU.upk_k40.k60_press_buno_link (buno_id, k60_buno_id, created_date, created_tantou_id) VALUES (2449, 2313, GETDATE(), 999);</v>
      </c>
    </row>
    <row r="7352" spans="26:29">
      <c r="Z7352">
        <v>742</v>
      </c>
      <c r="AA7352" t="s">
        <v>6748</v>
      </c>
      <c r="AB7352" t="s">
        <v>6883</v>
      </c>
      <c r="AC7352" s="229" t="str">
        <f t="shared" si="67"/>
        <v>INSERT INTO UPK_IKOU.upk_k40.k60_press_buno_link (buno_id, k60_buno_id, created_date, created_tantou_id) VALUES (2450, 2315, GETDATE(), 999);</v>
      </c>
    </row>
    <row r="7353" spans="26:29">
      <c r="Z7353">
        <v>743</v>
      </c>
      <c r="AA7353" t="s">
        <v>6774</v>
      </c>
      <c r="AB7353" t="s">
        <v>6884</v>
      </c>
      <c r="AC7353" s="229" t="str">
        <f t="shared" si="67"/>
        <v>INSERT INTO UPK_IKOU.upk_k40.k60_press_buno_link (buno_id, k60_buno_id, created_date, created_tantou_id) VALUES (2451, 2341, GETDATE(), 999);</v>
      </c>
    </row>
    <row r="7354" spans="26:29">
      <c r="Z7354">
        <v>744</v>
      </c>
      <c r="AA7354" t="s">
        <v>6387</v>
      </c>
      <c r="AB7354" t="s">
        <v>6885</v>
      </c>
      <c r="AC7354" s="229" t="str">
        <f t="shared" si="67"/>
        <v>INSERT INTO UPK_IKOU.upk_k40.k60_press_buno_link (buno_id, k60_buno_id, created_date, created_tantou_id) VALUES (2452, 1915, GETDATE(), 999);</v>
      </c>
    </row>
    <row r="7355" spans="26:29">
      <c r="Z7355">
        <v>745</v>
      </c>
      <c r="AA7355" t="s">
        <v>6680</v>
      </c>
      <c r="AB7355" t="s">
        <v>6886</v>
      </c>
      <c r="AC7355" s="229" t="str">
        <f t="shared" si="67"/>
        <v>INSERT INTO UPK_IKOU.upk_k40.k60_press_buno_link (buno_id, k60_buno_id, created_date, created_tantou_id) VALUES (2453, 2247, GETDATE(), 999);</v>
      </c>
    </row>
    <row r="7356" spans="26:29">
      <c r="Z7356">
        <v>746</v>
      </c>
      <c r="AA7356" t="s">
        <v>6626</v>
      </c>
      <c r="AB7356" t="s">
        <v>6887</v>
      </c>
      <c r="AC7356" s="229" t="str">
        <f t="shared" si="67"/>
        <v>INSERT INTO UPK_IKOU.upk_k40.k60_press_buno_link (buno_id, k60_buno_id, created_date, created_tantou_id) VALUES (2454, 2193, GETDATE(), 999);</v>
      </c>
    </row>
    <row r="7357" spans="26:29">
      <c r="Z7357">
        <v>747</v>
      </c>
      <c r="AA7357" t="s">
        <v>6678</v>
      </c>
      <c r="AB7357" t="s">
        <v>6888</v>
      </c>
      <c r="AC7357" s="229" t="str">
        <f t="shared" si="67"/>
        <v>INSERT INTO UPK_IKOU.upk_k40.k60_press_buno_link (buno_id, k60_buno_id, created_date, created_tantou_id) VALUES (2455, 2245, GETDATE(), 999);</v>
      </c>
    </row>
    <row r="7358" spans="26:29">
      <c r="Z7358">
        <v>748</v>
      </c>
      <c r="AA7358" t="s">
        <v>6378</v>
      </c>
      <c r="AB7358" t="s">
        <v>6889</v>
      </c>
      <c r="AC7358" s="229" t="str">
        <f t="shared" si="67"/>
        <v>INSERT INTO UPK_IKOU.upk_k40.k60_press_buno_link (buno_id, k60_buno_id, created_date, created_tantou_id) VALUES (2456, 1906, GETDATE(), 999);</v>
      </c>
    </row>
    <row r="7359" spans="26:29">
      <c r="Z7359">
        <v>749</v>
      </c>
      <c r="AA7359" t="s">
        <v>6679</v>
      </c>
      <c r="AB7359" t="s">
        <v>6890</v>
      </c>
      <c r="AC7359" s="229" t="str">
        <f t="shared" si="67"/>
        <v>INSERT INTO UPK_IKOU.upk_k40.k60_press_buno_link (buno_id, k60_buno_id, created_date, created_tantou_id) VALUES (2457, 2246, GETDATE(), 999);</v>
      </c>
    </row>
    <row r="7360" spans="26:29">
      <c r="Z7360">
        <v>750</v>
      </c>
      <c r="AA7360" t="s">
        <v>5844</v>
      </c>
      <c r="AB7360" t="s">
        <v>6891</v>
      </c>
      <c r="AC7360" s="229" t="str">
        <f t="shared" si="67"/>
        <v>INSERT INTO UPK_IKOU.upk_k40.k60_press_buno_link (buno_id, k60_buno_id, created_date, created_tantou_id) VALUES (2458, 1371, GETDATE(), 999);</v>
      </c>
    </row>
    <row r="7361" spans="26:29">
      <c r="Z7361">
        <v>751</v>
      </c>
      <c r="AA7361" t="s">
        <v>5845</v>
      </c>
      <c r="AB7361" t="s">
        <v>6892</v>
      </c>
      <c r="AC7361" s="229" t="str">
        <f t="shared" si="67"/>
        <v>INSERT INTO UPK_IKOU.upk_k40.k60_press_buno_link (buno_id, k60_buno_id, created_date, created_tantou_id) VALUES (2459, 1372, GETDATE(), 999);</v>
      </c>
    </row>
    <row r="7362" spans="26:29">
      <c r="Z7362">
        <v>752</v>
      </c>
      <c r="AA7362" t="s">
        <v>6397</v>
      </c>
      <c r="AB7362" t="s">
        <v>6893</v>
      </c>
      <c r="AC7362" s="229" t="str">
        <f t="shared" si="67"/>
        <v>INSERT INTO UPK_IKOU.upk_k40.k60_press_buno_link (buno_id, k60_buno_id, created_date, created_tantou_id) VALUES (2460, 1925, GETDATE(), 999);</v>
      </c>
    </row>
    <row r="7363" spans="26:29">
      <c r="Z7363">
        <v>753</v>
      </c>
      <c r="AA7363" t="s">
        <v>6397</v>
      </c>
      <c r="AB7363" t="s">
        <v>6894</v>
      </c>
      <c r="AC7363" s="229" t="str">
        <f t="shared" si="67"/>
        <v>INSERT INTO UPK_IKOU.upk_k40.k60_press_buno_link (buno_id, k60_buno_id, created_date, created_tantou_id) VALUES (2461, 1925, GETDATE(), 999);</v>
      </c>
    </row>
    <row r="7364" spans="26:29">
      <c r="Z7364">
        <v>754</v>
      </c>
      <c r="AA7364" t="s">
        <v>6386</v>
      </c>
      <c r="AB7364" t="s">
        <v>6895</v>
      </c>
      <c r="AC7364" s="229" t="str">
        <f t="shared" si="67"/>
        <v>INSERT INTO UPK_IKOU.upk_k40.k60_press_buno_link (buno_id, k60_buno_id, created_date, created_tantou_id) VALUES (2462, 1914, GETDATE(), 999);</v>
      </c>
    </row>
    <row r="7365" spans="26:29">
      <c r="Z7365">
        <v>755</v>
      </c>
      <c r="AA7365" t="s">
        <v>6386</v>
      </c>
      <c r="AB7365" t="s">
        <v>6896</v>
      </c>
      <c r="AC7365" s="229" t="str">
        <f t="shared" si="67"/>
        <v>INSERT INTO UPK_IKOU.upk_k40.k60_press_buno_link (buno_id, k60_buno_id, created_date, created_tantou_id) VALUES (2463, 1914, GETDATE(), 999);</v>
      </c>
    </row>
    <row r="7366" spans="26:29">
      <c r="Z7366">
        <v>756</v>
      </c>
      <c r="AA7366" t="s">
        <v>6924</v>
      </c>
      <c r="AB7366" t="s">
        <v>6897</v>
      </c>
      <c r="AC7366" s="229" t="str">
        <f t="shared" si="67"/>
        <v>INSERT INTO UPK_IKOU.upk_k40.k60_press_buno_link (buno_id, k60_buno_id, created_date, created_tantou_id) VALUES (2464, 2491, GETDATE(), 999);</v>
      </c>
    </row>
    <row r="7367" spans="26:29">
      <c r="Z7367">
        <v>757</v>
      </c>
      <c r="AA7367" t="s">
        <v>6924</v>
      </c>
      <c r="AB7367" t="s">
        <v>6898</v>
      </c>
      <c r="AC7367" s="229" t="str">
        <f t="shared" si="67"/>
        <v>INSERT INTO UPK_IKOU.upk_k40.k60_press_buno_link (buno_id, k60_buno_id, created_date, created_tantou_id) VALUES (2465, 2491, GETDATE(), 999);</v>
      </c>
    </row>
    <row r="7368" spans="26:29">
      <c r="Z7368">
        <v>758</v>
      </c>
      <c r="AA7368" t="s">
        <v>6410</v>
      </c>
      <c r="AB7368" t="s">
        <v>6899</v>
      </c>
      <c r="AC7368" s="229" t="str">
        <f t="shared" si="67"/>
        <v>INSERT INTO UPK_IKOU.upk_k40.k60_press_buno_link (buno_id, k60_buno_id, created_date, created_tantou_id) VALUES (2466, 1938, GETDATE(), 999);</v>
      </c>
    </row>
    <row r="7369" spans="26:29">
      <c r="Z7369">
        <v>759</v>
      </c>
      <c r="AA7369" t="s">
        <v>6410</v>
      </c>
      <c r="AB7369" t="s">
        <v>6900</v>
      </c>
      <c r="AC7369" s="229" t="str">
        <f t="shared" si="67"/>
        <v>INSERT INTO UPK_IKOU.upk_k40.k60_press_buno_link (buno_id, k60_buno_id, created_date, created_tantou_id) VALUES (2467, 1938, GETDATE(), 999);</v>
      </c>
    </row>
    <row r="7370" spans="26:29">
      <c r="Z7370">
        <v>760</v>
      </c>
      <c r="AA7370" t="s">
        <v>6380</v>
      </c>
      <c r="AB7370" t="s">
        <v>6901</v>
      </c>
      <c r="AC7370" s="229" t="str">
        <f t="shared" si="67"/>
        <v>INSERT INTO UPK_IKOU.upk_k40.k60_press_buno_link (buno_id, k60_buno_id, created_date, created_tantou_id) VALUES (2468, 1908, GETDATE(), 999);</v>
      </c>
    </row>
    <row r="7371" spans="26:29">
      <c r="Z7371">
        <v>761</v>
      </c>
      <c r="AA7371" t="s">
        <v>6380</v>
      </c>
      <c r="AB7371" t="s">
        <v>6902</v>
      </c>
      <c r="AC7371" s="229" t="str">
        <f t="shared" si="67"/>
        <v>INSERT INTO UPK_IKOU.upk_k40.k60_press_buno_link (buno_id, k60_buno_id, created_date, created_tantou_id) VALUES (2469, 1908, GETDATE(), 999);</v>
      </c>
    </row>
    <row r="7372" spans="26:29">
      <c r="Z7372">
        <v>762</v>
      </c>
      <c r="AA7372" t="s">
        <v>6692</v>
      </c>
      <c r="AB7372" t="s">
        <v>6903</v>
      </c>
      <c r="AC7372" s="229" t="str">
        <f t="shared" si="67"/>
        <v>INSERT INTO UPK_IKOU.upk_k40.k60_press_buno_link (buno_id, k60_buno_id, created_date, created_tantou_id) VALUES (2470, 2259, GETDATE(), 999);</v>
      </c>
    </row>
    <row r="7373" spans="26:29">
      <c r="Z7373">
        <v>763</v>
      </c>
      <c r="AA7373" t="s">
        <v>6725</v>
      </c>
      <c r="AB7373" t="s">
        <v>6904</v>
      </c>
      <c r="AC7373" s="229" t="str">
        <f t="shared" si="67"/>
        <v>INSERT INTO UPK_IKOU.upk_k40.k60_press_buno_link (buno_id, k60_buno_id, created_date, created_tantou_id) VALUES (2471, 2292, GETDATE(), 999);</v>
      </c>
    </row>
    <row r="7374" spans="26:29">
      <c r="Z7374">
        <v>764</v>
      </c>
      <c r="AA7374" t="s">
        <v>6399</v>
      </c>
      <c r="AB7374" t="s">
        <v>6905</v>
      </c>
      <c r="AC7374" s="229" t="str">
        <f t="shared" si="67"/>
        <v>INSERT INTO UPK_IKOU.upk_k40.k60_press_buno_link (buno_id, k60_buno_id, created_date, created_tantou_id) VALUES (2472, 1927, GETDATE(), 999);</v>
      </c>
    </row>
    <row r="7375" spans="26:29">
      <c r="Z7375">
        <v>765</v>
      </c>
      <c r="AA7375" t="s">
        <v>6747</v>
      </c>
      <c r="AB7375" t="s">
        <v>6906</v>
      </c>
      <c r="AC7375" s="229" t="str">
        <f t="shared" si="67"/>
        <v>INSERT INTO UPK_IKOU.upk_k40.k60_press_buno_link (buno_id, k60_buno_id, created_date, created_tantou_id) VALUES (2473, 2314, GETDATE(), 999);</v>
      </c>
    </row>
    <row r="7376" spans="26:29">
      <c r="Z7376">
        <v>766</v>
      </c>
      <c r="AA7376" t="s">
        <v>6749</v>
      </c>
      <c r="AB7376" t="s">
        <v>6907</v>
      </c>
      <c r="AC7376" s="229" t="str">
        <f t="shared" si="67"/>
        <v>INSERT INTO UPK_IKOU.upk_k40.k60_press_buno_link (buno_id, k60_buno_id, created_date, created_tantou_id) VALUES (2474, 2316, GETDATE(), 999);</v>
      </c>
    </row>
    <row r="7377" spans="26:29">
      <c r="Z7377">
        <v>767</v>
      </c>
      <c r="AA7377" t="s">
        <v>6775</v>
      </c>
      <c r="AB7377" t="s">
        <v>6908</v>
      </c>
      <c r="AC7377" s="229" t="str">
        <f t="shared" si="67"/>
        <v>INSERT INTO UPK_IKOU.upk_k40.k60_press_buno_link (buno_id, k60_buno_id, created_date, created_tantou_id) VALUES (2475, 2342, GETDATE(), 999);</v>
      </c>
    </row>
    <row r="7378" spans="26:29">
      <c r="Z7378">
        <v>768</v>
      </c>
      <c r="AA7378" t="s">
        <v>6388</v>
      </c>
      <c r="AB7378" t="s">
        <v>6909</v>
      </c>
      <c r="AC7378" s="229" t="str">
        <f t="shared" si="67"/>
        <v>INSERT INTO UPK_IKOU.upk_k40.k60_press_buno_link (buno_id, k60_buno_id, created_date, created_tantou_id) VALUES (2476, 1916, GETDATE(), 999);</v>
      </c>
    </row>
    <row r="7379" spans="26:29">
      <c r="Z7379">
        <v>769</v>
      </c>
      <c r="AA7379" t="s">
        <v>6683</v>
      </c>
      <c r="AB7379" t="s">
        <v>6910</v>
      </c>
      <c r="AC7379" s="229" t="str">
        <f t="shared" ref="AC7379:AC7442" si="68">AC$6609&amp;AB7379&amp;", "&amp;AA7379&amp;", GETDATE(), 999);"</f>
        <v>INSERT INTO UPK_IKOU.upk_k40.k60_press_buno_link (buno_id, k60_buno_id, created_date, created_tantou_id) VALUES (2477, 2250, GETDATE(), 999);</v>
      </c>
    </row>
    <row r="7380" spans="26:29">
      <c r="Z7380">
        <v>770</v>
      </c>
      <c r="AA7380" t="s">
        <v>6627</v>
      </c>
      <c r="AB7380" t="s">
        <v>6911</v>
      </c>
      <c r="AC7380" s="229" t="str">
        <f t="shared" si="68"/>
        <v>INSERT INTO UPK_IKOU.upk_k40.k60_press_buno_link (buno_id, k60_buno_id, created_date, created_tantou_id) VALUES (2478, 2194, GETDATE(), 999);</v>
      </c>
    </row>
    <row r="7381" spans="26:29">
      <c r="Z7381">
        <v>771</v>
      </c>
      <c r="AA7381" t="s">
        <v>6681</v>
      </c>
      <c r="AB7381" t="s">
        <v>6912</v>
      </c>
      <c r="AC7381" s="229" t="str">
        <f t="shared" si="68"/>
        <v>INSERT INTO UPK_IKOU.upk_k40.k60_press_buno_link (buno_id, k60_buno_id, created_date, created_tantou_id) VALUES (2479, 2248, GETDATE(), 999);</v>
      </c>
    </row>
    <row r="7382" spans="26:29">
      <c r="Z7382">
        <v>772</v>
      </c>
      <c r="AA7382" t="s">
        <v>6379</v>
      </c>
      <c r="AB7382" t="s">
        <v>6913</v>
      </c>
      <c r="AC7382" s="229" t="str">
        <f t="shared" si="68"/>
        <v>INSERT INTO UPK_IKOU.upk_k40.k60_press_buno_link (buno_id, k60_buno_id, created_date, created_tantou_id) VALUES (2480, 1907, GETDATE(), 999);</v>
      </c>
    </row>
    <row r="7383" spans="26:29">
      <c r="Z7383">
        <v>773</v>
      </c>
      <c r="AA7383" t="s">
        <v>6682</v>
      </c>
      <c r="AB7383" t="s">
        <v>6914</v>
      </c>
      <c r="AC7383" s="229" t="str">
        <f t="shared" si="68"/>
        <v>INSERT INTO UPK_IKOU.upk_k40.k60_press_buno_link (buno_id, k60_buno_id, created_date, created_tantou_id) VALUES (2481, 2249, GETDATE(), 999);</v>
      </c>
    </row>
    <row r="7384" spans="26:29">
      <c r="Z7384">
        <v>774</v>
      </c>
      <c r="AA7384" t="s">
        <v>5846</v>
      </c>
      <c r="AB7384" t="s">
        <v>6915</v>
      </c>
      <c r="AC7384" s="229" t="str">
        <f t="shared" si="68"/>
        <v>INSERT INTO UPK_IKOU.upk_k40.k60_press_buno_link (buno_id, k60_buno_id, created_date, created_tantou_id) VALUES (2482, 1373, GETDATE(), 999);</v>
      </c>
    </row>
    <row r="7385" spans="26:29">
      <c r="Z7385">
        <v>775</v>
      </c>
      <c r="AA7385" t="s">
        <v>5847</v>
      </c>
      <c r="AB7385" t="s">
        <v>6916</v>
      </c>
      <c r="AC7385" s="229" t="str">
        <f t="shared" si="68"/>
        <v>INSERT INTO UPK_IKOU.upk_k40.k60_press_buno_link (buno_id, k60_buno_id, created_date, created_tantou_id) VALUES (2483, 1374, GETDATE(), 999);</v>
      </c>
    </row>
    <row r="7386" spans="26:29">
      <c r="Z7386">
        <v>776</v>
      </c>
      <c r="AA7386" t="s">
        <v>6008</v>
      </c>
      <c r="AB7386" t="s">
        <v>6917</v>
      </c>
      <c r="AC7386" s="229" t="str">
        <f t="shared" si="68"/>
        <v>INSERT INTO UPK_IKOU.upk_k40.k60_press_buno_link (buno_id, k60_buno_id, created_date, created_tantou_id) VALUES (2484, 1536, GETDATE(), 999);</v>
      </c>
    </row>
    <row r="7387" spans="26:29">
      <c r="Z7387">
        <v>777</v>
      </c>
      <c r="AA7387" t="s">
        <v>6008</v>
      </c>
      <c r="AB7387" t="s">
        <v>6918</v>
      </c>
      <c r="AC7387" s="229" t="str">
        <f t="shared" si="68"/>
        <v>INSERT INTO UPK_IKOU.upk_k40.k60_press_buno_link (buno_id, k60_buno_id, created_date, created_tantou_id) VALUES (2485, 1536, GETDATE(), 999);</v>
      </c>
    </row>
    <row r="7388" spans="26:29">
      <c r="Z7388">
        <v>778</v>
      </c>
      <c r="AA7388" t="s">
        <v>6703</v>
      </c>
      <c r="AB7388" t="s">
        <v>6919</v>
      </c>
      <c r="AC7388" s="229" t="str">
        <f t="shared" si="68"/>
        <v>INSERT INTO UPK_IKOU.upk_k40.k60_press_buno_link (buno_id, k60_buno_id, created_date, created_tantou_id) VALUES (2486, 2270, GETDATE(), 999);</v>
      </c>
    </row>
    <row r="7389" spans="26:29">
      <c r="Z7389">
        <v>779</v>
      </c>
      <c r="AA7389" t="s">
        <v>6704</v>
      </c>
      <c r="AB7389" t="s">
        <v>6920</v>
      </c>
      <c r="AC7389" s="229" t="str">
        <f t="shared" si="68"/>
        <v>INSERT INTO UPK_IKOU.upk_k40.k60_press_buno_link (buno_id, k60_buno_id, created_date, created_tantou_id) VALUES (2487, 2271, GETDATE(), 999);</v>
      </c>
    </row>
    <row r="7390" spans="26:29">
      <c r="Z7390">
        <v>780</v>
      </c>
      <c r="AA7390" t="s">
        <v>6434</v>
      </c>
      <c r="AB7390" t="s">
        <v>6921</v>
      </c>
      <c r="AC7390" s="229" t="str">
        <f t="shared" si="68"/>
        <v>INSERT INTO UPK_IKOU.upk_k40.k60_press_buno_link (buno_id, k60_buno_id, created_date, created_tantou_id) VALUES (2488, 1962, GETDATE(), 999);</v>
      </c>
    </row>
    <row r="7391" spans="26:29">
      <c r="Z7391">
        <v>781</v>
      </c>
      <c r="AA7391" t="s">
        <v>6434</v>
      </c>
      <c r="AB7391" t="s">
        <v>6922</v>
      </c>
      <c r="AC7391" s="229" t="str">
        <f t="shared" si="68"/>
        <v>INSERT INTO UPK_IKOU.upk_k40.k60_press_buno_link (buno_id, k60_buno_id, created_date, created_tantou_id) VALUES (2489, 1962, GETDATE(), 999);</v>
      </c>
    </row>
    <row r="7392" spans="26:29">
      <c r="Z7392">
        <v>782</v>
      </c>
      <c r="AA7392" t="s">
        <v>6625</v>
      </c>
      <c r="AB7392" t="s">
        <v>6923</v>
      </c>
      <c r="AC7392" s="229" t="str">
        <f t="shared" si="68"/>
        <v>INSERT INTO UPK_IKOU.upk_k40.k60_press_buno_link (buno_id, k60_buno_id, created_date, created_tantou_id) VALUES (2490, 2192, GETDATE(), 999);</v>
      </c>
    </row>
    <row r="7393" spans="26:29">
      <c r="Z7393">
        <v>783</v>
      </c>
      <c r="AA7393" t="s">
        <v>6625</v>
      </c>
      <c r="AB7393" t="s">
        <v>6924</v>
      </c>
      <c r="AC7393" s="229" t="str">
        <f t="shared" si="68"/>
        <v>INSERT INTO UPK_IKOU.upk_k40.k60_press_buno_link (buno_id, k60_buno_id, created_date, created_tantou_id) VALUES (2491, 2192, GETDATE(), 999);</v>
      </c>
    </row>
    <row r="7394" spans="26:29">
      <c r="Z7394">
        <v>784</v>
      </c>
      <c r="AA7394" t="s">
        <v>6829</v>
      </c>
      <c r="AB7394" t="s">
        <v>6925</v>
      </c>
      <c r="AC7394" s="229" t="str">
        <f t="shared" si="68"/>
        <v>INSERT INTO UPK_IKOU.upk_k40.k60_press_buno_link (buno_id, k60_buno_id, created_date, created_tantou_id) VALUES (2492, 2396, GETDATE(), 999);</v>
      </c>
    </row>
    <row r="7395" spans="26:29">
      <c r="Z7395">
        <v>785</v>
      </c>
      <c r="AA7395" t="s">
        <v>6829</v>
      </c>
      <c r="AB7395" t="s">
        <v>6926</v>
      </c>
      <c r="AC7395" s="229" t="str">
        <f t="shared" si="68"/>
        <v>INSERT INTO UPK_IKOU.upk_k40.k60_press_buno_link (buno_id, k60_buno_id, created_date, created_tantou_id) VALUES (2493, 2396, GETDATE(), 999);</v>
      </c>
    </row>
    <row r="7396" spans="26:29">
      <c r="Z7396">
        <v>786</v>
      </c>
      <c r="AA7396" t="s">
        <v>5819</v>
      </c>
      <c r="AB7396" t="s">
        <v>6927</v>
      </c>
      <c r="AC7396" s="229" t="str">
        <f t="shared" si="68"/>
        <v>INSERT INTO UPK_IKOU.upk_k40.k60_press_buno_link (buno_id, k60_buno_id, created_date, created_tantou_id) VALUES (2494, 1346, GETDATE(), 999);</v>
      </c>
    </row>
    <row r="7397" spans="26:29">
      <c r="Z7397">
        <v>787</v>
      </c>
      <c r="AA7397" t="s">
        <v>5820</v>
      </c>
      <c r="AB7397" t="s">
        <v>6928</v>
      </c>
      <c r="AC7397" s="229" t="str">
        <f t="shared" si="68"/>
        <v>INSERT INTO UPK_IKOU.upk_k40.k60_press_buno_link (buno_id, k60_buno_id, created_date, created_tantou_id) VALUES (2495, 1347, GETDATE(), 999);</v>
      </c>
    </row>
    <row r="7398" spans="26:29">
      <c r="Z7398">
        <v>788</v>
      </c>
      <c r="AA7398" t="s">
        <v>5821</v>
      </c>
      <c r="AB7398" t="s">
        <v>6929</v>
      </c>
      <c r="AC7398" s="229" t="str">
        <f t="shared" si="68"/>
        <v>INSERT INTO UPK_IKOU.upk_k40.k60_press_buno_link (buno_id, k60_buno_id, created_date, created_tantou_id) VALUES (2496, 1348, GETDATE(), 999);</v>
      </c>
    </row>
    <row r="7399" spans="26:29">
      <c r="Z7399">
        <v>789</v>
      </c>
      <c r="AA7399" t="s">
        <v>6602</v>
      </c>
      <c r="AB7399" t="s">
        <v>6930</v>
      </c>
      <c r="AC7399" s="229" t="str">
        <f t="shared" si="68"/>
        <v>INSERT INTO UPK_IKOU.upk_k40.k60_press_buno_link (buno_id, k60_buno_id, created_date, created_tantou_id) VALUES (2497, 2169, GETDATE(), 999);</v>
      </c>
    </row>
    <row r="7400" spans="26:29">
      <c r="Z7400">
        <v>790</v>
      </c>
      <c r="AA7400" t="s">
        <v>6608</v>
      </c>
      <c r="AB7400" t="s">
        <v>6931</v>
      </c>
      <c r="AC7400" s="229" t="str">
        <f t="shared" si="68"/>
        <v>INSERT INTO UPK_IKOU.upk_k40.k60_press_buno_link (buno_id, k60_buno_id, created_date, created_tantou_id) VALUES (2498, 2175, GETDATE(), 999);</v>
      </c>
    </row>
    <row r="7401" spans="26:29">
      <c r="Z7401">
        <v>791</v>
      </c>
      <c r="AA7401" t="s">
        <v>6835</v>
      </c>
      <c r="AB7401" t="s">
        <v>6932</v>
      </c>
      <c r="AC7401" s="229" t="str">
        <f t="shared" si="68"/>
        <v>INSERT INTO UPK_IKOU.upk_k40.k60_press_buno_link (buno_id, k60_buno_id, created_date, created_tantou_id) VALUES (2499, 2402, GETDATE(), 999);</v>
      </c>
    </row>
    <row r="7402" spans="26:29">
      <c r="Z7402">
        <v>792</v>
      </c>
      <c r="AA7402" t="s">
        <v>5822</v>
      </c>
      <c r="AB7402" t="s">
        <v>6933</v>
      </c>
      <c r="AC7402" s="229" t="str">
        <f t="shared" si="68"/>
        <v>INSERT INTO UPK_IKOU.upk_k40.k60_press_buno_link (buno_id, k60_buno_id, created_date, created_tantou_id) VALUES (2500, 1349, GETDATE(), 999);</v>
      </c>
    </row>
    <row r="7403" spans="26:29">
      <c r="Z7403">
        <v>793</v>
      </c>
      <c r="AA7403" t="s">
        <v>5823</v>
      </c>
      <c r="AB7403" t="s">
        <v>6934</v>
      </c>
      <c r="AC7403" s="229" t="str">
        <f t="shared" si="68"/>
        <v>INSERT INTO UPK_IKOU.upk_k40.k60_press_buno_link (buno_id, k60_buno_id, created_date, created_tantou_id) VALUES (2501, 1350, GETDATE(), 999);</v>
      </c>
    </row>
    <row r="7404" spans="26:29">
      <c r="Z7404">
        <v>794</v>
      </c>
      <c r="AA7404" t="s">
        <v>6603</v>
      </c>
      <c r="AB7404" t="s">
        <v>6935</v>
      </c>
      <c r="AC7404" s="229" t="str">
        <f t="shared" si="68"/>
        <v>INSERT INTO UPK_IKOU.upk_k40.k60_press_buno_link (buno_id, k60_buno_id, created_date, created_tantou_id) VALUES (2502, 2170, GETDATE(), 999);</v>
      </c>
    </row>
    <row r="7405" spans="26:29">
      <c r="Z7405">
        <v>795</v>
      </c>
      <c r="AA7405" t="s">
        <v>6609</v>
      </c>
      <c r="AB7405" t="s">
        <v>6936</v>
      </c>
      <c r="AC7405" s="229" t="str">
        <f t="shared" si="68"/>
        <v>INSERT INTO UPK_IKOU.upk_k40.k60_press_buno_link (buno_id, k60_buno_id, created_date, created_tantou_id) VALUES (2503, 2176, GETDATE(), 999);</v>
      </c>
    </row>
    <row r="7406" spans="26:29">
      <c r="Z7406">
        <v>796</v>
      </c>
      <c r="AA7406" t="s">
        <v>6646</v>
      </c>
      <c r="AB7406" t="s">
        <v>6937</v>
      </c>
      <c r="AC7406" s="229" t="str">
        <f t="shared" si="68"/>
        <v>INSERT INTO UPK_IKOU.upk_k40.k60_press_buno_link (buno_id, k60_buno_id, created_date, created_tantou_id) VALUES (2504, 2213, GETDATE(), 999);</v>
      </c>
    </row>
    <row r="7407" spans="26:29">
      <c r="Z7407">
        <v>797</v>
      </c>
      <c r="AA7407" t="s">
        <v>6836</v>
      </c>
      <c r="AB7407" t="s">
        <v>6938</v>
      </c>
      <c r="AC7407" s="229" t="str">
        <f t="shared" si="68"/>
        <v>INSERT INTO UPK_IKOU.upk_k40.k60_press_buno_link (buno_id, k60_buno_id, created_date, created_tantou_id) VALUES (2505, 2403, GETDATE(), 999);</v>
      </c>
    </row>
    <row r="7408" spans="26:29">
      <c r="Z7408">
        <v>798</v>
      </c>
      <c r="AA7408" t="s">
        <v>6827</v>
      </c>
      <c r="AB7408" t="s">
        <v>6939</v>
      </c>
      <c r="AC7408" s="229" t="str">
        <f t="shared" si="68"/>
        <v>INSERT INTO UPK_IKOU.upk_k40.k60_press_buno_link (buno_id, k60_buno_id, created_date, created_tantou_id) VALUES (2506, 2394, GETDATE(), 999);</v>
      </c>
    </row>
    <row r="7409" spans="26:29">
      <c r="Z7409">
        <v>799</v>
      </c>
      <c r="AA7409" t="s">
        <v>6828</v>
      </c>
      <c r="AB7409" t="s">
        <v>6940</v>
      </c>
      <c r="AC7409" s="229" t="str">
        <f t="shared" si="68"/>
        <v>INSERT INTO UPK_IKOU.upk_k40.k60_press_buno_link (buno_id, k60_buno_id, created_date, created_tantou_id) VALUES (2507, 2395, GETDATE(), 999);</v>
      </c>
    </row>
    <row r="7410" spans="26:29">
      <c r="Z7410">
        <v>800</v>
      </c>
      <c r="AA7410" t="s">
        <v>6684</v>
      </c>
      <c r="AB7410" t="s">
        <v>6941</v>
      </c>
      <c r="AC7410" s="229" t="str">
        <f t="shared" si="68"/>
        <v>INSERT INTO UPK_IKOU.upk_k40.k60_press_buno_link (buno_id, k60_buno_id, created_date, created_tantou_id) VALUES (2508, 2251, GETDATE(), 999);</v>
      </c>
    </row>
    <row r="7411" spans="26:29">
      <c r="Z7411">
        <v>801</v>
      </c>
      <c r="AA7411" t="s">
        <v>6363</v>
      </c>
      <c r="AB7411" t="s">
        <v>6942</v>
      </c>
      <c r="AC7411" s="229" t="str">
        <f t="shared" si="68"/>
        <v>INSERT INTO UPK_IKOU.upk_k40.k60_press_buno_link (buno_id, k60_buno_id, created_date, created_tantou_id) VALUES (2509, 1891, GETDATE(), 999);</v>
      </c>
    </row>
    <row r="7412" spans="26:29">
      <c r="Z7412">
        <v>802</v>
      </c>
      <c r="AA7412" t="s">
        <v>6363</v>
      </c>
      <c r="AB7412" t="s">
        <v>6943</v>
      </c>
      <c r="AC7412" s="229" t="str">
        <f t="shared" si="68"/>
        <v>INSERT INTO UPK_IKOU.upk_k40.k60_press_buno_link (buno_id, k60_buno_id, created_date, created_tantou_id) VALUES (2510, 1891, GETDATE(), 999);</v>
      </c>
    </row>
    <row r="7413" spans="26:29">
      <c r="Z7413">
        <v>803</v>
      </c>
      <c r="AA7413" t="s">
        <v>6365</v>
      </c>
      <c r="AB7413" t="s">
        <v>6944</v>
      </c>
      <c r="AC7413" s="229" t="str">
        <f t="shared" si="68"/>
        <v>INSERT INTO UPK_IKOU.upk_k40.k60_press_buno_link (buno_id, k60_buno_id, created_date, created_tantou_id) VALUES (2511, 1893, GETDATE(), 999);</v>
      </c>
    </row>
    <row r="7414" spans="26:29">
      <c r="Z7414">
        <v>804</v>
      </c>
      <c r="AA7414" t="s">
        <v>6365</v>
      </c>
      <c r="AB7414" t="s">
        <v>6945</v>
      </c>
      <c r="AC7414" s="229" t="str">
        <f t="shared" si="68"/>
        <v>INSERT INTO UPK_IKOU.upk_k40.k60_press_buno_link (buno_id, k60_buno_id, created_date, created_tantou_id) VALUES (2512, 1893, GETDATE(), 999);</v>
      </c>
    </row>
    <row r="7415" spans="26:29">
      <c r="Z7415">
        <v>805</v>
      </c>
      <c r="AA7415" t="s">
        <v>5876</v>
      </c>
      <c r="AB7415" t="s">
        <v>6946</v>
      </c>
      <c r="AC7415" s="229" t="str">
        <f t="shared" si="68"/>
        <v>INSERT INTO UPK_IKOU.upk_k40.k60_press_buno_link (buno_id, k60_buno_id, created_date, created_tantou_id) VALUES (2513, 1403, GETDATE(), 999);</v>
      </c>
    </row>
    <row r="7416" spans="26:29">
      <c r="Z7416">
        <v>806</v>
      </c>
      <c r="AA7416" t="s">
        <v>6212</v>
      </c>
      <c r="AB7416" t="s">
        <v>6947</v>
      </c>
      <c r="AC7416" s="229" t="str">
        <f t="shared" si="68"/>
        <v>INSERT INTO UPK_IKOU.upk_k40.k60_press_buno_link (buno_id, k60_buno_id, created_date, created_tantou_id) VALUES (2514, 1740, GETDATE(), 999);</v>
      </c>
    </row>
    <row r="7417" spans="26:29">
      <c r="Z7417">
        <v>807</v>
      </c>
      <c r="AA7417" t="s">
        <v>6566</v>
      </c>
      <c r="AB7417" t="s">
        <v>6948</v>
      </c>
      <c r="AC7417" s="229" t="str">
        <f t="shared" si="68"/>
        <v>INSERT INTO UPK_IKOU.upk_k40.k60_press_buno_link (buno_id, k60_buno_id, created_date, created_tantou_id) VALUES (2515, 2133, GETDATE(), 999);</v>
      </c>
    </row>
    <row r="7418" spans="26:29">
      <c r="Z7418">
        <v>808</v>
      </c>
      <c r="AA7418" t="s">
        <v>6271</v>
      </c>
      <c r="AB7418" t="s">
        <v>6949</v>
      </c>
      <c r="AC7418" s="229" t="str">
        <f t="shared" si="68"/>
        <v>INSERT INTO UPK_IKOU.upk_k40.k60_press_buno_link (buno_id, k60_buno_id, created_date, created_tantou_id) VALUES (2516, 1799, GETDATE(), 999);</v>
      </c>
    </row>
    <row r="7419" spans="26:29">
      <c r="Z7419">
        <v>809</v>
      </c>
      <c r="AA7419" t="s">
        <v>6271</v>
      </c>
      <c r="AB7419" t="s">
        <v>6950</v>
      </c>
      <c r="AC7419" s="229" t="str">
        <f t="shared" si="68"/>
        <v>INSERT INTO UPK_IKOU.upk_k40.k60_press_buno_link (buno_id, k60_buno_id, created_date, created_tantou_id) VALUES (2517, 1799, GETDATE(), 999);</v>
      </c>
    </row>
    <row r="7420" spans="26:29">
      <c r="Z7420">
        <v>810</v>
      </c>
      <c r="AA7420" t="s">
        <v>5877</v>
      </c>
      <c r="AB7420" t="s">
        <v>6951</v>
      </c>
      <c r="AC7420" s="229" t="str">
        <f t="shared" si="68"/>
        <v>INSERT INTO UPK_IKOU.upk_k40.k60_press_buno_link (buno_id, k60_buno_id, created_date, created_tantou_id) VALUES (2518, 1404, GETDATE(), 999);</v>
      </c>
    </row>
    <row r="7421" spans="26:29">
      <c r="Z7421">
        <v>811</v>
      </c>
      <c r="AA7421" t="s">
        <v>6866</v>
      </c>
      <c r="AB7421" t="s">
        <v>6952</v>
      </c>
      <c r="AC7421" s="229" t="str">
        <f t="shared" si="68"/>
        <v>INSERT INTO UPK_IKOU.upk_k40.k60_press_buno_link (buno_id, k60_buno_id, created_date, created_tantou_id) VALUES (2519, 2433, GETDATE(), 999);</v>
      </c>
    </row>
    <row r="7422" spans="26:29">
      <c r="Z7422">
        <v>812</v>
      </c>
      <c r="AA7422" t="s">
        <v>6341</v>
      </c>
      <c r="AB7422" t="s">
        <v>6953</v>
      </c>
      <c r="AC7422" s="229" t="str">
        <f t="shared" si="68"/>
        <v>INSERT INTO UPK_IKOU.upk_k40.k60_press_buno_link (buno_id, k60_buno_id, created_date, created_tantou_id) VALUES (2520, 1869, GETDATE(), 999);</v>
      </c>
    </row>
    <row r="7423" spans="26:29">
      <c r="Z7423">
        <v>813</v>
      </c>
      <c r="AA7423" t="s">
        <v>6618</v>
      </c>
      <c r="AB7423" t="s">
        <v>6954</v>
      </c>
      <c r="AC7423" s="229" t="str">
        <f t="shared" si="68"/>
        <v>INSERT INTO UPK_IKOU.upk_k40.k60_press_buno_link (buno_id, k60_buno_id, created_date, created_tantou_id) VALUES (2521, 2185, GETDATE(), 999);</v>
      </c>
    </row>
    <row r="7424" spans="26:29">
      <c r="Z7424">
        <v>814</v>
      </c>
      <c r="AA7424" t="s">
        <v>6619</v>
      </c>
      <c r="AB7424" t="s">
        <v>6955</v>
      </c>
      <c r="AC7424" s="229" t="str">
        <f t="shared" si="68"/>
        <v>INSERT INTO UPK_IKOU.upk_k40.k60_press_buno_link (buno_id, k60_buno_id, created_date, created_tantou_id) VALUES (2522, 2186, GETDATE(), 999);</v>
      </c>
    </row>
    <row r="7425" spans="26:29">
      <c r="Z7425">
        <v>815</v>
      </c>
      <c r="AA7425" t="s">
        <v>6121</v>
      </c>
      <c r="AB7425" t="s">
        <v>6956</v>
      </c>
      <c r="AC7425" s="229" t="str">
        <f t="shared" si="68"/>
        <v>INSERT INTO UPK_IKOU.upk_k40.k60_press_buno_link (buno_id, k60_buno_id, created_date, created_tantou_id) VALUES (2523, 1649, GETDATE(), 999);</v>
      </c>
    </row>
    <row r="7426" spans="26:29">
      <c r="Z7426">
        <v>816</v>
      </c>
      <c r="AA7426" t="s">
        <v>6867</v>
      </c>
      <c r="AB7426" t="s">
        <v>6957</v>
      </c>
      <c r="AC7426" s="229" t="str">
        <f t="shared" si="68"/>
        <v>INSERT INTO UPK_IKOU.upk_k40.k60_press_buno_link (buno_id, k60_buno_id, created_date, created_tantou_id) VALUES (2524, 2434, GETDATE(), 999);</v>
      </c>
    </row>
    <row r="7427" spans="26:29">
      <c r="Z7427">
        <v>817</v>
      </c>
      <c r="AA7427" t="s">
        <v>6099</v>
      </c>
      <c r="AB7427" t="s">
        <v>6958</v>
      </c>
      <c r="AC7427" s="229" t="str">
        <f t="shared" si="68"/>
        <v>INSERT INTO UPK_IKOU.upk_k40.k60_press_buno_link (buno_id, k60_buno_id, created_date, created_tantou_id) VALUES (2525, 1627, GETDATE(), 999);</v>
      </c>
    </row>
    <row r="7428" spans="26:29">
      <c r="Z7428">
        <v>818</v>
      </c>
      <c r="AA7428" t="s">
        <v>6099</v>
      </c>
      <c r="AB7428" t="s">
        <v>6959</v>
      </c>
      <c r="AC7428" s="229" t="str">
        <f t="shared" si="68"/>
        <v>INSERT INTO UPK_IKOU.upk_k40.k60_press_buno_link (buno_id, k60_buno_id, created_date, created_tantou_id) VALUES (2526, 1627, GETDATE(), 999);</v>
      </c>
    </row>
    <row r="7429" spans="26:29">
      <c r="Z7429">
        <v>819</v>
      </c>
      <c r="AA7429" t="s">
        <v>6423</v>
      </c>
      <c r="AB7429" t="s">
        <v>6960</v>
      </c>
      <c r="AC7429" s="229" t="str">
        <f t="shared" si="68"/>
        <v>INSERT INTO UPK_IKOU.upk_k40.k60_press_buno_link (buno_id, k60_buno_id, created_date, created_tantou_id) VALUES (2527, 1951, GETDATE(), 999);</v>
      </c>
    </row>
    <row r="7430" spans="26:29">
      <c r="Z7430">
        <v>820</v>
      </c>
      <c r="AA7430" t="s">
        <v>6423</v>
      </c>
      <c r="AB7430" t="s">
        <v>6961</v>
      </c>
      <c r="AC7430" s="229" t="str">
        <f t="shared" si="68"/>
        <v>INSERT INTO UPK_IKOU.upk_k40.k60_press_buno_link (buno_id, k60_buno_id, created_date, created_tantou_id) VALUES (2528, 1951, GETDATE(), 999);</v>
      </c>
    </row>
    <row r="7431" spans="26:29">
      <c r="Z7431">
        <v>821</v>
      </c>
      <c r="AA7431" t="s">
        <v>6242</v>
      </c>
      <c r="AB7431" t="s">
        <v>6962</v>
      </c>
      <c r="AC7431" s="229" t="str">
        <f t="shared" si="68"/>
        <v>INSERT INTO UPK_IKOU.upk_k40.k60_press_buno_link (buno_id, k60_buno_id, created_date, created_tantou_id) VALUES (2529, 1770, GETDATE(), 999);</v>
      </c>
    </row>
    <row r="7432" spans="26:29">
      <c r="Z7432">
        <v>822</v>
      </c>
      <c r="AA7432" t="s">
        <v>6242</v>
      </c>
      <c r="AB7432" t="s">
        <v>6963</v>
      </c>
      <c r="AC7432" s="229" t="str">
        <f t="shared" si="68"/>
        <v>INSERT INTO UPK_IKOU.upk_k40.k60_press_buno_link (buno_id, k60_buno_id, created_date, created_tantou_id) VALUES (2530, 1770, GETDATE(), 999);</v>
      </c>
    </row>
    <row r="7433" spans="26:29">
      <c r="Z7433">
        <v>823</v>
      </c>
      <c r="AA7433" t="s">
        <v>6264</v>
      </c>
      <c r="AB7433" t="s">
        <v>6964</v>
      </c>
      <c r="AC7433" s="229" t="str">
        <f t="shared" si="68"/>
        <v>INSERT INTO UPK_IKOU.upk_k40.k60_press_buno_link (buno_id, k60_buno_id, created_date, created_tantou_id) VALUES (2531, 1792, GETDATE(), 999);</v>
      </c>
    </row>
    <row r="7434" spans="26:29">
      <c r="Z7434">
        <v>824</v>
      </c>
      <c r="AA7434" t="s">
        <v>6264</v>
      </c>
      <c r="AB7434" t="s">
        <v>6965</v>
      </c>
      <c r="AC7434" s="229" t="str">
        <f t="shared" si="68"/>
        <v>INSERT INTO UPK_IKOU.upk_k40.k60_press_buno_link (buno_id, k60_buno_id, created_date, created_tantou_id) VALUES (2532, 1792, GETDATE(), 999);</v>
      </c>
    </row>
    <row r="7435" spans="26:29">
      <c r="Z7435">
        <v>825</v>
      </c>
      <c r="AA7435" t="s">
        <v>5955</v>
      </c>
      <c r="AB7435" t="s">
        <v>6966</v>
      </c>
      <c r="AC7435" s="229" t="str">
        <f t="shared" si="68"/>
        <v>INSERT INTO UPK_IKOU.upk_k40.k60_press_buno_link (buno_id, k60_buno_id, created_date, created_tantou_id) VALUES (2533, 1482, GETDATE(), 999);</v>
      </c>
    </row>
    <row r="7436" spans="26:29">
      <c r="Z7436">
        <v>826</v>
      </c>
      <c r="AA7436" t="s">
        <v>5955</v>
      </c>
      <c r="AB7436" t="s">
        <v>6967</v>
      </c>
      <c r="AC7436" s="229" t="str">
        <f t="shared" si="68"/>
        <v>INSERT INTO UPK_IKOU.upk_k40.k60_press_buno_link (buno_id, k60_buno_id, created_date, created_tantou_id) VALUES (2534, 1482, GETDATE(), 999);</v>
      </c>
    </row>
    <row r="7437" spans="26:29">
      <c r="Z7437">
        <v>827</v>
      </c>
      <c r="AA7437" t="s">
        <v>6834</v>
      </c>
      <c r="AB7437" t="s">
        <v>6968</v>
      </c>
      <c r="AC7437" s="229" t="str">
        <f t="shared" si="68"/>
        <v>INSERT INTO UPK_IKOU.upk_k40.k60_press_buno_link (buno_id, k60_buno_id, created_date, created_tantou_id) VALUES (2535, 2401, GETDATE(), 999);</v>
      </c>
    </row>
    <row r="7438" spans="26:29">
      <c r="Z7438">
        <v>828</v>
      </c>
      <c r="AA7438" t="s">
        <v>5824</v>
      </c>
      <c r="AB7438" t="s">
        <v>6969</v>
      </c>
      <c r="AC7438" s="229" t="str">
        <f t="shared" si="68"/>
        <v>INSERT INTO UPK_IKOU.upk_k40.k60_press_buno_link (buno_id, k60_buno_id, created_date, created_tantou_id) VALUES (2536, 1351, GETDATE(), 999);</v>
      </c>
    </row>
    <row r="7439" spans="26:29">
      <c r="Z7439">
        <v>829</v>
      </c>
      <c r="AA7439" t="s">
        <v>6100</v>
      </c>
      <c r="AB7439" t="s">
        <v>6970</v>
      </c>
      <c r="AC7439" s="229" t="str">
        <f t="shared" si="68"/>
        <v>INSERT INTO UPK_IKOU.upk_k40.k60_press_buno_link (buno_id, k60_buno_id, created_date, created_tantou_id) VALUES (2537, 1628, GETDATE(), 999);</v>
      </c>
    </row>
    <row r="7440" spans="26:29">
      <c r="Z7440">
        <v>830</v>
      </c>
      <c r="AA7440" t="s">
        <v>6101</v>
      </c>
      <c r="AB7440" t="s">
        <v>6971</v>
      </c>
      <c r="AC7440" s="229" t="str">
        <f t="shared" si="68"/>
        <v>INSERT INTO UPK_IKOU.upk_k40.k60_press_buno_link (buno_id, k60_buno_id, created_date, created_tantou_id) VALUES (2538, 1629, GETDATE(), 999);</v>
      </c>
    </row>
    <row r="7441" spans="26:29">
      <c r="Z7441">
        <v>831</v>
      </c>
      <c r="AA7441" t="s">
        <v>5956</v>
      </c>
      <c r="AB7441" t="s">
        <v>6972</v>
      </c>
      <c r="AC7441" s="229" t="str">
        <f t="shared" si="68"/>
        <v>INSERT INTO UPK_IKOU.upk_k40.k60_press_buno_link (buno_id, k60_buno_id, created_date, created_tantou_id) VALUES (2539, 1483, GETDATE(), 999);</v>
      </c>
    </row>
    <row r="7442" spans="26:29">
      <c r="Z7442">
        <v>832</v>
      </c>
      <c r="AA7442" t="s">
        <v>5956</v>
      </c>
      <c r="AB7442" t="s">
        <v>6973</v>
      </c>
      <c r="AC7442" s="229" t="str">
        <f t="shared" si="68"/>
        <v>INSERT INTO UPK_IKOU.upk_k40.k60_press_buno_link (buno_id, k60_buno_id, created_date, created_tantou_id) VALUES (2540, 1483, GETDATE(), 999);</v>
      </c>
    </row>
    <row r="7443" spans="26:29">
      <c r="Z7443">
        <v>833</v>
      </c>
      <c r="AA7443" t="s">
        <v>6102</v>
      </c>
      <c r="AB7443" t="s">
        <v>7722</v>
      </c>
      <c r="AC7443" s="229" t="str">
        <f t="shared" ref="AC7443:AC7506" si="69">AC$6609&amp;AB7443&amp;", "&amp;AA7443&amp;", GETDATE(), 999);"</f>
        <v>INSERT INTO UPK_IKOU.upk_k40.k60_press_buno_link (buno_id, k60_buno_id, created_date, created_tantou_id) VALUES (2541, 1630, GETDATE(), 999);</v>
      </c>
    </row>
    <row r="7444" spans="26:29">
      <c r="Z7444">
        <v>834</v>
      </c>
      <c r="AA7444" t="s">
        <v>6424</v>
      </c>
      <c r="AB7444" t="s">
        <v>7723</v>
      </c>
      <c r="AC7444" s="229" t="str">
        <f t="shared" si="69"/>
        <v>INSERT INTO UPK_IKOU.upk_k40.k60_press_buno_link (buno_id, k60_buno_id, created_date, created_tantou_id) VALUES (2542, 1952, GETDATE(), 999);</v>
      </c>
    </row>
    <row r="7445" spans="26:29">
      <c r="Z7445">
        <v>835</v>
      </c>
      <c r="AA7445" t="s">
        <v>6243</v>
      </c>
      <c r="AB7445" t="s">
        <v>7724</v>
      </c>
      <c r="AC7445" s="229" t="str">
        <f t="shared" si="69"/>
        <v>INSERT INTO UPK_IKOU.upk_k40.k60_press_buno_link (buno_id, k60_buno_id, created_date, created_tantou_id) VALUES (2543, 1771, GETDATE(), 999);</v>
      </c>
    </row>
    <row r="7446" spans="26:29">
      <c r="Z7446">
        <v>836</v>
      </c>
      <c r="AA7446" t="s">
        <v>6323</v>
      </c>
      <c r="AB7446" t="s">
        <v>7725</v>
      </c>
      <c r="AC7446" s="229" t="str">
        <f t="shared" si="69"/>
        <v>INSERT INTO UPK_IKOU.upk_k40.k60_press_buno_link (buno_id, k60_buno_id, created_date, created_tantou_id) VALUES (2544, 1851, GETDATE(), 999);</v>
      </c>
    </row>
    <row r="7447" spans="26:29">
      <c r="Z7447">
        <v>837</v>
      </c>
      <c r="AA7447" t="s">
        <v>6323</v>
      </c>
      <c r="AB7447" t="s">
        <v>7726</v>
      </c>
      <c r="AC7447" s="229" t="str">
        <f t="shared" si="69"/>
        <v>INSERT INTO UPK_IKOU.upk_k40.k60_press_buno_link (buno_id, k60_buno_id, created_date, created_tantou_id) VALUES (2545, 1851, GETDATE(), 999);</v>
      </c>
    </row>
    <row r="7448" spans="26:29">
      <c r="Z7448">
        <v>838</v>
      </c>
      <c r="AA7448" t="s">
        <v>6324</v>
      </c>
      <c r="AB7448" t="s">
        <v>7727</v>
      </c>
      <c r="AC7448" s="229" t="str">
        <f t="shared" si="69"/>
        <v>INSERT INTO UPK_IKOU.upk_k40.k60_press_buno_link (buno_id, k60_buno_id, created_date, created_tantou_id) VALUES (2546, 1852, GETDATE(), 999);</v>
      </c>
    </row>
    <row r="7449" spans="26:29">
      <c r="Z7449">
        <v>839</v>
      </c>
      <c r="AA7449" t="s">
        <v>6324</v>
      </c>
      <c r="AB7449" t="s">
        <v>7728</v>
      </c>
      <c r="AC7449" s="229" t="str">
        <f t="shared" si="69"/>
        <v>INSERT INTO UPK_IKOU.upk_k40.k60_press_buno_link (buno_id, k60_buno_id, created_date, created_tantou_id) VALUES (2547, 1852, GETDATE(), 999);</v>
      </c>
    </row>
    <row r="7450" spans="26:29">
      <c r="Z7450">
        <v>840</v>
      </c>
      <c r="AA7450" t="s">
        <v>5816</v>
      </c>
      <c r="AB7450" t="s">
        <v>7729</v>
      </c>
      <c r="AC7450" s="229" t="str">
        <f t="shared" si="69"/>
        <v>INSERT INTO UPK_IKOU.upk_k40.k60_press_buno_link (buno_id, k60_buno_id, created_date, created_tantou_id) VALUES (2548, 1343, GETDATE(), 999);</v>
      </c>
    </row>
    <row r="7451" spans="26:29">
      <c r="Z7451">
        <v>841</v>
      </c>
      <c r="AA7451" t="s">
        <v>6166</v>
      </c>
      <c r="AB7451" t="s">
        <v>7730</v>
      </c>
      <c r="AC7451" s="229" t="str">
        <f t="shared" si="69"/>
        <v>INSERT INTO UPK_IKOU.upk_k40.k60_press_buno_link (buno_id, k60_buno_id, created_date, created_tantou_id) VALUES (2549, 1694, GETDATE(), 999);</v>
      </c>
    </row>
    <row r="7452" spans="26:29">
      <c r="Z7452">
        <v>842</v>
      </c>
      <c r="AA7452" t="s">
        <v>6177</v>
      </c>
      <c r="AB7452" t="s">
        <v>7731</v>
      </c>
      <c r="AC7452" s="229" t="str">
        <f t="shared" si="69"/>
        <v>INSERT INTO UPK_IKOU.upk_k40.k60_press_buno_link (buno_id, k60_buno_id, created_date, created_tantou_id) VALUES (2550, 1705, GETDATE(), 999);</v>
      </c>
    </row>
    <row r="7453" spans="26:29">
      <c r="Z7453">
        <v>843</v>
      </c>
      <c r="AA7453" t="s">
        <v>6177</v>
      </c>
      <c r="AB7453" t="s">
        <v>7732</v>
      </c>
      <c r="AC7453" s="229" t="str">
        <f t="shared" si="69"/>
        <v>INSERT INTO UPK_IKOU.upk_k40.k60_press_buno_link (buno_id, k60_buno_id, created_date, created_tantou_id) VALUES (2551, 1705, GETDATE(), 999);</v>
      </c>
    </row>
    <row r="7454" spans="26:29">
      <c r="Z7454">
        <v>844</v>
      </c>
      <c r="AA7454" t="s">
        <v>5817</v>
      </c>
      <c r="AB7454" t="s">
        <v>7733</v>
      </c>
      <c r="AC7454" s="229" t="str">
        <f t="shared" si="69"/>
        <v>INSERT INTO UPK_IKOU.upk_k40.k60_press_buno_link (buno_id, k60_buno_id, created_date, created_tantou_id) VALUES (2552, 1344, GETDATE(), 999);</v>
      </c>
    </row>
    <row r="7455" spans="26:29">
      <c r="Z7455">
        <v>845</v>
      </c>
      <c r="AA7455" t="s">
        <v>5818</v>
      </c>
      <c r="AB7455" t="s">
        <v>7734</v>
      </c>
      <c r="AC7455" s="229" t="str">
        <f t="shared" si="69"/>
        <v>INSERT INTO UPK_IKOU.upk_k40.k60_press_buno_link (buno_id, k60_buno_id, created_date, created_tantou_id) VALUES (2553, 1345, GETDATE(), 999);</v>
      </c>
    </row>
    <row r="7456" spans="26:29">
      <c r="Z7456">
        <v>846</v>
      </c>
      <c r="AA7456" t="s">
        <v>6167</v>
      </c>
      <c r="AB7456" t="s">
        <v>7735</v>
      </c>
      <c r="AC7456" s="229" t="str">
        <f t="shared" si="69"/>
        <v>INSERT INTO UPK_IKOU.upk_k40.k60_press_buno_link (buno_id, k60_buno_id, created_date, created_tantou_id) VALUES (2554, 1695, GETDATE(), 999);</v>
      </c>
    </row>
    <row r="7457" spans="26:29">
      <c r="Z7457">
        <v>847</v>
      </c>
      <c r="AA7457" t="s">
        <v>6750</v>
      </c>
      <c r="AB7457" t="s">
        <v>7736</v>
      </c>
      <c r="AC7457" s="229" t="str">
        <f t="shared" si="69"/>
        <v>INSERT INTO UPK_IKOU.upk_k40.k60_press_buno_link (buno_id, k60_buno_id, created_date, created_tantou_id) VALUES (2555, 2317, GETDATE(), 999);</v>
      </c>
    </row>
    <row r="7458" spans="26:29">
      <c r="Z7458">
        <v>848</v>
      </c>
      <c r="AA7458" t="s">
        <v>6751</v>
      </c>
      <c r="AB7458" t="s">
        <v>7737</v>
      </c>
      <c r="AC7458" s="229" t="str">
        <f t="shared" si="69"/>
        <v>INSERT INTO UPK_IKOU.upk_k40.k60_press_buno_link (buno_id, k60_buno_id, created_date, created_tantou_id) VALUES (2556, 2318, GETDATE(), 999);</v>
      </c>
    </row>
    <row r="7459" spans="26:29">
      <c r="Z7459">
        <v>849</v>
      </c>
      <c r="AA7459" t="s">
        <v>6752</v>
      </c>
      <c r="AB7459" t="s">
        <v>7738</v>
      </c>
      <c r="AC7459" s="229" t="str">
        <f t="shared" si="69"/>
        <v>INSERT INTO UPK_IKOU.upk_k40.k60_press_buno_link (buno_id, k60_buno_id, created_date, created_tantou_id) VALUES (2557, 2319, GETDATE(), 999);</v>
      </c>
    </row>
    <row r="7460" spans="26:29">
      <c r="Z7460">
        <v>850</v>
      </c>
      <c r="AA7460" t="s">
        <v>6359</v>
      </c>
      <c r="AB7460" t="s">
        <v>7739</v>
      </c>
      <c r="AC7460" s="229" t="str">
        <f t="shared" si="69"/>
        <v>INSERT INTO UPK_IKOU.upk_k40.k60_press_buno_link (buno_id, k60_buno_id, created_date, created_tantou_id) VALUES (2558, 1887, GETDATE(), 999);</v>
      </c>
    </row>
    <row r="7461" spans="26:29">
      <c r="Z7461">
        <v>851</v>
      </c>
      <c r="AA7461" t="s">
        <v>6359</v>
      </c>
      <c r="AB7461" t="s">
        <v>7740</v>
      </c>
      <c r="AC7461" s="229" t="str">
        <f t="shared" si="69"/>
        <v>INSERT INTO UPK_IKOU.upk_k40.k60_press_buno_link (buno_id, k60_buno_id, created_date, created_tantou_id) VALUES (2559, 1887, GETDATE(), 999);</v>
      </c>
    </row>
    <row r="7462" spans="26:29">
      <c r="Z7462">
        <v>852</v>
      </c>
      <c r="AA7462">
        <v>2575</v>
      </c>
      <c r="AB7462" t="s">
        <v>7741</v>
      </c>
      <c r="AC7462" s="229" t="str">
        <f t="shared" si="69"/>
        <v>INSERT INTO UPK_IKOU.upk_k40.k60_press_buno_link (buno_id, k60_buno_id, created_date, created_tantou_id) VALUES (2560, 2575, GETDATE(), 999);</v>
      </c>
    </row>
    <row r="7463" spans="26:29">
      <c r="Z7463">
        <v>853</v>
      </c>
      <c r="AA7463" t="s">
        <v>6244</v>
      </c>
      <c r="AB7463" t="s">
        <v>7742</v>
      </c>
      <c r="AC7463" s="229" t="str">
        <f t="shared" si="69"/>
        <v>INSERT INTO UPK_IKOU.upk_k40.k60_press_buno_link (buno_id, k60_buno_id, created_date, created_tantou_id) VALUES (2561, 1772, GETDATE(), 999);</v>
      </c>
    </row>
    <row r="7464" spans="26:29">
      <c r="Z7464">
        <v>854</v>
      </c>
      <c r="AA7464" t="s">
        <v>6311</v>
      </c>
      <c r="AB7464" t="s">
        <v>7743</v>
      </c>
      <c r="AC7464" s="229" t="str">
        <f t="shared" si="69"/>
        <v>INSERT INTO UPK_IKOU.upk_k40.k60_press_buno_link (buno_id, k60_buno_id, created_date, created_tantou_id) VALUES (2562, 1839, GETDATE(), 999);</v>
      </c>
    </row>
    <row r="7465" spans="26:29">
      <c r="Z7465">
        <v>855</v>
      </c>
      <c r="AA7465" t="s">
        <v>6482</v>
      </c>
      <c r="AB7465" t="s">
        <v>7744</v>
      </c>
      <c r="AC7465" s="229" t="str">
        <f t="shared" si="69"/>
        <v>INSERT INTO UPK_IKOU.upk_k40.k60_press_buno_link (buno_id, k60_buno_id, created_date, created_tantou_id) VALUES (2563, 2037, GETDATE(), 999);</v>
      </c>
    </row>
    <row r="7466" spans="26:29">
      <c r="Z7466">
        <v>856</v>
      </c>
      <c r="AA7466" t="s">
        <v>6549</v>
      </c>
      <c r="AB7466" t="s">
        <v>7745</v>
      </c>
      <c r="AC7466" s="229" t="str">
        <f t="shared" si="69"/>
        <v>INSERT INTO UPK_IKOU.upk_k40.k60_press_buno_link (buno_id, k60_buno_id, created_date, created_tantou_id) VALUES (2564, 2116, GETDATE(), 999);</v>
      </c>
    </row>
    <row r="7467" spans="26:29">
      <c r="Z7467">
        <v>857</v>
      </c>
      <c r="AA7467" t="s">
        <v>6198</v>
      </c>
      <c r="AB7467" t="s">
        <v>7746</v>
      </c>
      <c r="AC7467" s="229" t="str">
        <f t="shared" si="69"/>
        <v>INSERT INTO UPK_IKOU.upk_k40.k60_press_buno_link (buno_id, k60_buno_id, created_date, created_tantou_id) VALUES (2565, 1726, GETDATE(), 999);</v>
      </c>
    </row>
    <row r="7468" spans="26:29">
      <c r="Z7468">
        <v>858</v>
      </c>
      <c r="AA7468" t="s">
        <v>6273</v>
      </c>
      <c r="AB7468" t="s">
        <v>7747</v>
      </c>
      <c r="AC7468" s="229" t="str">
        <f t="shared" si="69"/>
        <v>INSERT INTO UPK_IKOU.upk_k40.k60_press_buno_link (buno_id, k60_buno_id, created_date, created_tantou_id) VALUES (2566, 1801, GETDATE(), 999);</v>
      </c>
    </row>
    <row r="7469" spans="26:29">
      <c r="Z7469">
        <v>859</v>
      </c>
      <c r="AA7469" t="s">
        <v>6776</v>
      </c>
      <c r="AB7469" t="s">
        <v>7748</v>
      </c>
      <c r="AC7469" s="229" t="str">
        <f t="shared" si="69"/>
        <v>INSERT INTO UPK_IKOU.upk_k40.k60_press_buno_link (buno_id, k60_buno_id, created_date, created_tantou_id) VALUES (2567, 2343, GETDATE(), 999);</v>
      </c>
    </row>
    <row r="7470" spans="26:29">
      <c r="Z7470">
        <v>860</v>
      </c>
      <c r="AA7470" t="s">
        <v>6776</v>
      </c>
      <c r="AB7470" t="s">
        <v>7749</v>
      </c>
      <c r="AC7470" s="229" t="str">
        <f t="shared" si="69"/>
        <v>INSERT INTO UPK_IKOU.upk_k40.k60_press_buno_link (buno_id, k60_buno_id, created_date, created_tantou_id) VALUES (2568, 2343, GETDATE(), 999);</v>
      </c>
    </row>
    <row r="7471" spans="26:29">
      <c r="Z7471">
        <v>861</v>
      </c>
      <c r="AA7471" t="s">
        <v>6221</v>
      </c>
      <c r="AB7471" t="s">
        <v>7750</v>
      </c>
      <c r="AC7471" s="229" t="str">
        <f t="shared" si="69"/>
        <v>INSERT INTO UPK_IKOU.upk_k40.k60_press_buno_link (buno_id, k60_buno_id, created_date, created_tantou_id) VALUES (2569, 1749, GETDATE(), 999);</v>
      </c>
    </row>
    <row r="7472" spans="26:29">
      <c r="Z7472">
        <v>862</v>
      </c>
      <c r="AA7472" t="s">
        <v>6221</v>
      </c>
      <c r="AB7472" t="s">
        <v>7751</v>
      </c>
      <c r="AC7472" s="229" t="str">
        <f t="shared" si="69"/>
        <v>INSERT INTO UPK_IKOU.upk_k40.k60_press_buno_link (buno_id, k60_buno_id, created_date, created_tantou_id) VALUES (2570, 1749, GETDATE(), 999);</v>
      </c>
    </row>
    <row r="7473" spans="26:29">
      <c r="Z7473">
        <v>863</v>
      </c>
      <c r="AA7473" t="s">
        <v>6909</v>
      </c>
      <c r="AB7473" t="s">
        <v>7752</v>
      </c>
      <c r="AC7473" s="229" t="str">
        <f t="shared" si="69"/>
        <v>INSERT INTO UPK_IKOU.upk_k40.k60_press_buno_link (buno_id, k60_buno_id, created_date, created_tantou_id) VALUES (2571, 2476, GETDATE(), 999);</v>
      </c>
    </row>
    <row r="7474" spans="26:29">
      <c r="Z7474">
        <v>864</v>
      </c>
      <c r="AA7474" t="s">
        <v>6909</v>
      </c>
      <c r="AB7474" t="s">
        <v>7753</v>
      </c>
      <c r="AC7474" s="229" t="str">
        <f t="shared" si="69"/>
        <v>INSERT INTO UPK_IKOU.upk_k40.k60_press_buno_link (buno_id, k60_buno_id, created_date, created_tantou_id) VALUES (2572, 2476, GETDATE(), 999);</v>
      </c>
    </row>
    <row r="7475" spans="26:29">
      <c r="Z7475">
        <v>865</v>
      </c>
      <c r="AA7475" t="s">
        <v>6910</v>
      </c>
      <c r="AB7475" t="s">
        <v>7754</v>
      </c>
      <c r="AC7475" s="229" t="str">
        <f t="shared" si="69"/>
        <v>INSERT INTO UPK_IKOU.upk_k40.k60_press_buno_link (buno_id, k60_buno_id, created_date, created_tantou_id) VALUES (2573, 2477, GETDATE(), 999);</v>
      </c>
    </row>
    <row r="7476" spans="26:29">
      <c r="Z7476">
        <v>866</v>
      </c>
      <c r="AA7476" t="s">
        <v>6910</v>
      </c>
      <c r="AB7476" t="s">
        <v>7755</v>
      </c>
      <c r="AC7476" s="229" t="str">
        <f t="shared" si="69"/>
        <v>INSERT INTO UPK_IKOU.upk_k40.k60_press_buno_link (buno_id, k60_buno_id, created_date, created_tantou_id) VALUES (2574, 2477, GETDATE(), 999);</v>
      </c>
    </row>
    <row r="7477" spans="26:29">
      <c r="Z7477">
        <v>867</v>
      </c>
      <c r="AA7477" t="s">
        <v>5958</v>
      </c>
      <c r="AB7477" t="s">
        <v>7756</v>
      </c>
      <c r="AC7477" s="229" t="str">
        <f t="shared" si="69"/>
        <v>INSERT INTO UPK_IKOU.upk_k40.k60_press_buno_link (buno_id, k60_buno_id, created_date, created_tantou_id) VALUES (2575, 1485, GETDATE(), 999);</v>
      </c>
    </row>
    <row r="7478" spans="26:29">
      <c r="Z7478">
        <v>868</v>
      </c>
      <c r="AA7478" t="s">
        <v>5958</v>
      </c>
      <c r="AB7478" t="s">
        <v>7757</v>
      </c>
      <c r="AC7478" s="229" t="str">
        <f t="shared" si="69"/>
        <v>INSERT INTO UPK_IKOU.upk_k40.k60_press_buno_link (buno_id, k60_buno_id, created_date, created_tantou_id) VALUES (2576, 1485, GETDATE(), 999);</v>
      </c>
    </row>
    <row r="7479" spans="26:29">
      <c r="Z7479">
        <v>869</v>
      </c>
      <c r="AA7479" t="s">
        <v>5782</v>
      </c>
      <c r="AB7479" t="s">
        <v>7758</v>
      </c>
      <c r="AC7479" s="229" t="str">
        <f t="shared" si="69"/>
        <v>INSERT INTO UPK_IKOU.upk_k40.k60_press_buno_link (buno_id, k60_buno_id, created_date, created_tantou_id) VALUES (2577, 1309, GETDATE(), 999);</v>
      </c>
    </row>
    <row r="7480" spans="26:29">
      <c r="Z7480">
        <v>870</v>
      </c>
      <c r="AA7480" t="s">
        <v>5782</v>
      </c>
      <c r="AB7480" t="s">
        <v>7759</v>
      </c>
      <c r="AC7480" s="229" t="str">
        <f t="shared" si="69"/>
        <v>INSERT INTO UPK_IKOU.upk_k40.k60_press_buno_link (buno_id, k60_buno_id, created_date, created_tantou_id) VALUES (2578, 1309, GETDATE(), 999);</v>
      </c>
    </row>
    <row r="7481" spans="26:29">
      <c r="Z7481">
        <v>871</v>
      </c>
      <c r="AA7481" t="s">
        <v>6045</v>
      </c>
      <c r="AB7481" t="s">
        <v>7760</v>
      </c>
      <c r="AC7481" s="229" t="str">
        <f t="shared" si="69"/>
        <v>INSERT INTO UPK_IKOU.upk_k40.k60_press_buno_link (buno_id, k60_buno_id, created_date, created_tantou_id) VALUES (2579, 1573, GETDATE(), 999);</v>
      </c>
    </row>
    <row r="7482" spans="26:29">
      <c r="Z7482">
        <v>872</v>
      </c>
      <c r="AA7482" t="s">
        <v>6045</v>
      </c>
      <c r="AB7482" t="s">
        <v>7761</v>
      </c>
      <c r="AC7482" s="229" t="str">
        <f t="shared" si="69"/>
        <v>INSERT INTO UPK_IKOU.upk_k40.k60_press_buno_link (buno_id, k60_buno_id, created_date, created_tantou_id) VALUES (2580, 1573, GETDATE(), 999);</v>
      </c>
    </row>
    <row r="7483" spans="26:29">
      <c r="Z7483">
        <v>873</v>
      </c>
      <c r="AA7483" t="s">
        <v>6046</v>
      </c>
      <c r="AB7483" t="s">
        <v>7762</v>
      </c>
      <c r="AC7483" s="229" t="str">
        <f t="shared" si="69"/>
        <v>INSERT INTO UPK_IKOU.upk_k40.k60_press_buno_link (buno_id, k60_buno_id, created_date, created_tantou_id) VALUES (2581, 1574, GETDATE(), 999);</v>
      </c>
    </row>
    <row r="7484" spans="26:29">
      <c r="Z7484">
        <v>874</v>
      </c>
      <c r="AA7484" t="s">
        <v>6046</v>
      </c>
      <c r="AB7484" t="s">
        <v>7763</v>
      </c>
      <c r="AC7484" s="229" t="str">
        <f t="shared" si="69"/>
        <v>INSERT INTO UPK_IKOU.upk_k40.k60_press_buno_link (buno_id, k60_buno_id, created_date, created_tantou_id) VALUES (2582, 1574, GETDATE(), 999);</v>
      </c>
    </row>
    <row r="7485" spans="26:29">
      <c r="Z7485">
        <v>875</v>
      </c>
      <c r="AA7485" t="s">
        <v>6047</v>
      </c>
      <c r="AB7485" t="s">
        <v>7764</v>
      </c>
      <c r="AC7485" s="229" t="str">
        <f t="shared" si="69"/>
        <v>INSERT INTO UPK_IKOU.upk_k40.k60_press_buno_link (buno_id, k60_buno_id, created_date, created_tantou_id) VALUES (2583, 1575, GETDATE(), 999);</v>
      </c>
    </row>
    <row r="7486" spans="26:29">
      <c r="Z7486">
        <v>876</v>
      </c>
      <c r="AA7486" t="s">
        <v>6047</v>
      </c>
      <c r="AB7486" t="s">
        <v>7765</v>
      </c>
      <c r="AC7486" s="229" t="str">
        <f t="shared" si="69"/>
        <v>INSERT INTO UPK_IKOU.upk_k40.k60_press_buno_link (buno_id, k60_buno_id, created_date, created_tantou_id) VALUES (2584, 1575, GETDATE(), 999);</v>
      </c>
    </row>
    <row r="7487" spans="26:29">
      <c r="Z7487">
        <v>877</v>
      </c>
      <c r="AA7487" t="s">
        <v>6275</v>
      </c>
      <c r="AB7487" t="s">
        <v>7766</v>
      </c>
      <c r="AC7487" s="229" t="str">
        <f t="shared" si="69"/>
        <v>INSERT INTO UPK_IKOU.upk_k40.k60_press_buno_link (buno_id, k60_buno_id, created_date, created_tantou_id) VALUES (2585, 1803, GETDATE(), 999);</v>
      </c>
    </row>
    <row r="7488" spans="26:29">
      <c r="Z7488">
        <v>878</v>
      </c>
      <c r="AA7488" t="s">
        <v>6837</v>
      </c>
      <c r="AB7488" t="s">
        <v>7767</v>
      </c>
      <c r="AC7488" s="229" t="str">
        <f t="shared" si="69"/>
        <v>INSERT INTO UPK_IKOU.upk_k40.k60_press_buno_link (buno_id, k60_buno_id, created_date, created_tantou_id) VALUES (2586, 2404, GETDATE(), 999);</v>
      </c>
    </row>
    <row r="7489" spans="26:29">
      <c r="Z7489">
        <v>879</v>
      </c>
      <c r="AA7489" t="s">
        <v>6455</v>
      </c>
      <c r="AB7489" t="s">
        <v>7768</v>
      </c>
      <c r="AC7489" s="229" t="str">
        <f t="shared" si="69"/>
        <v>INSERT INTO UPK_IKOU.upk_k40.k60_press_buno_link (buno_id, k60_buno_id, created_date, created_tantou_id) VALUES (2587, 1983, GETDATE(), 999);</v>
      </c>
    </row>
    <row r="7490" spans="26:29">
      <c r="Z7490">
        <v>880</v>
      </c>
      <c r="AA7490" t="s">
        <v>6652</v>
      </c>
      <c r="AB7490" t="s">
        <v>7769</v>
      </c>
      <c r="AC7490" s="229" t="str">
        <f t="shared" si="69"/>
        <v>INSERT INTO UPK_IKOU.upk_k40.k60_press_buno_link (buno_id, k60_buno_id, created_date, created_tantou_id) VALUES (2588, 2219, GETDATE(), 999);</v>
      </c>
    </row>
    <row r="7491" spans="26:29">
      <c r="Z7491">
        <v>881</v>
      </c>
      <c r="AA7491" t="s">
        <v>6453</v>
      </c>
      <c r="AB7491" t="s">
        <v>7770</v>
      </c>
      <c r="AC7491" s="229" t="str">
        <f t="shared" si="69"/>
        <v>INSERT INTO UPK_IKOU.upk_k40.k60_press_buno_link (buno_id, k60_buno_id, created_date, created_tantou_id) VALUES (2589, 1981, GETDATE(), 999);</v>
      </c>
    </row>
    <row r="7492" spans="26:29">
      <c r="Z7492">
        <v>882</v>
      </c>
      <c r="AA7492" t="s">
        <v>6453</v>
      </c>
      <c r="AB7492" t="s">
        <v>7771</v>
      </c>
      <c r="AC7492" s="229" t="str">
        <f t="shared" si="69"/>
        <v>INSERT INTO UPK_IKOU.upk_k40.k60_press_buno_link (buno_id, k60_buno_id, created_date, created_tantou_id) VALUES (2590, 1981, GETDATE(), 999);</v>
      </c>
    </row>
    <row r="7493" spans="26:29">
      <c r="Z7493">
        <v>883</v>
      </c>
      <c r="AA7493" t="s">
        <v>6705</v>
      </c>
      <c r="AB7493" t="s">
        <v>7772</v>
      </c>
      <c r="AC7493" s="229" t="str">
        <f t="shared" si="69"/>
        <v>INSERT INTO UPK_IKOU.upk_k40.k60_press_buno_link (buno_id, k60_buno_id, created_date, created_tantou_id) VALUES (2591, 2272, GETDATE(), 999);</v>
      </c>
    </row>
    <row r="7494" spans="26:29">
      <c r="Z7494">
        <v>884</v>
      </c>
      <c r="AA7494" t="s">
        <v>6457</v>
      </c>
      <c r="AB7494" t="s">
        <v>7773</v>
      </c>
      <c r="AC7494" s="229" t="str">
        <f t="shared" si="69"/>
        <v>INSERT INTO UPK_IKOU.upk_k40.k60_press_buno_link (buno_id, k60_buno_id, created_date, created_tantou_id) VALUES (2592, 1985, GETDATE(), 999);</v>
      </c>
    </row>
    <row r="7495" spans="26:29">
      <c r="Z7495">
        <v>885</v>
      </c>
      <c r="AA7495" t="s">
        <v>6653</v>
      </c>
      <c r="AB7495" t="s">
        <v>7774</v>
      </c>
      <c r="AC7495" s="229" t="str">
        <f t="shared" si="69"/>
        <v>INSERT INTO UPK_IKOU.upk_k40.k60_press_buno_link (buno_id, k60_buno_id, created_date, created_tantou_id) VALUES (2593, 2220, GETDATE(), 999);</v>
      </c>
    </row>
    <row r="7496" spans="26:29">
      <c r="Z7496">
        <v>886</v>
      </c>
      <c r="AA7496" t="s">
        <v>6122</v>
      </c>
      <c r="AB7496" t="s">
        <v>7775</v>
      </c>
      <c r="AC7496" s="229" t="str">
        <f t="shared" si="69"/>
        <v>INSERT INTO UPK_IKOU.upk_k40.k60_press_buno_link (buno_id, k60_buno_id, created_date, created_tantou_id) VALUES (2594, 1650, GETDATE(), 999);</v>
      </c>
    </row>
    <row r="7497" spans="26:29">
      <c r="Z7497">
        <v>887</v>
      </c>
      <c r="AA7497" t="s">
        <v>6123</v>
      </c>
      <c r="AB7497" t="s">
        <v>7776</v>
      </c>
      <c r="AC7497" s="229" t="str">
        <f t="shared" si="69"/>
        <v>INSERT INTO UPK_IKOU.upk_k40.k60_press_buno_link (buno_id, k60_buno_id, created_date, created_tantou_id) VALUES (2595, 1651, GETDATE(), 999);</v>
      </c>
    </row>
    <row r="7498" spans="26:29">
      <c r="Z7498">
        <v>888</v>
      </c>
      <c r="AA7498" t="s">
        <v>6147</v>
      </c>
      <c r="AB7498" t="s">
        <v>7777</v>
      </c>
      <c r="AC7498" s="229" t="str">
        <f t="shared" si="69"/>
        <v>INSERT INTO UPK_IKOU.upk_k40.k60_press_buno_link (buno_id, k60_buno_id, created_date, created_tantou_id) VALUES (2596, 1675, GETDATE(), 999);</v>
      </c>
    </row>
    <row r="7499" spans="26:29">
      <c r="Z7499">
        <v>889</v>
      </c>
      <c r="AA7499" t="s">
        <v>6427</v>
      </c>
      <c r="AB7499" t="s">
        <v>7778</v>
      </c>
      <c r="AC7499" s="229" t="str">
        <f t="shared" si="69"/>
        <v>INSERT INTO UPK_IKOU.upk_k40.k60_press_buno_link (buno_id, k60_buno_id, created_date, created_tantou_id) VALUES (2597, 1955, GETDATE(), 999);</v>
      </c>
    </row>
    <row r="7500" spans="26:29">
      <c r="Z7500">
        <v>890</v>
      </c>
      <c r="AA7500" t="s">
        <v>6103</v>
      </c>
      <c r="AB7500" t="s">
        <v>7779</v>
      </c>
      <c r="AC7500" s="229" t="str">
        <f t="shared" si="69"/>
        <v>INSERT INTO UPK_IKOU.upk_k40.k60_press_buno_link (buno_id, k60_buno_id, created_date, created_tantou_id) VALUES (2598, 1631, GETDATE(), 999);</v>
      </c>
    </row>
    <row r="7501" spans="26:29">
      <c r="Z7501">
        <v>891</v>
      </c>
      <c r="AA7501" t="s">
        <v>6213</v>
      </c>
      <c r="AB7501" t="s">
        <v>7780</v>
      </c>
      <c r="AC7501" s="229" t="str">
        <f t="shared" si="69"/>
        <v>INSERT INTO UPK_IKOU.upk_k40.k60_press_buno_link (buno_id, k60_buno_id, created_date, created_tantou_id) VALUES (2599, 1741, GETDATE(), 999);</v>
      </c>
    </row>
    <row r="7502" spans="26:29">
      <c r="Z7502">
        <v>892</v>
      </c>
      <c r="AA7502" t="s">
        <v>5887</v>
      </c>
      <c r="AB7502" t="s">
        <v>7781</v>
      </c>
      <c r="AC7502" s="229" t="str">
        <f t="shared" si="69"/>
        <v>INSERT INTO UPK_IKOU.upk_k40.k60_press_buno_link (buno_id, k60_buno_id, created_date, created_tantou_id) VALUES (2600, 1414, GETDATE(), 999);</v>
      </c>
    </row>
    <row r="7503" spans="26:29">
      <c r="Z7503">
        <v>893</v>
      </c>
      <c r="AA7503" t="s">
        <v>5888</v>
      </c>
      <c r="AB7503" t="s">
        <v>7782</v>
      </c>
      <c r="AC7503" s="229" t="str">
        <f t="shared" si="69"/>
        <v>INSERT INTO UPK_IKOU.upk_k40.k60_press_buno_link (buno_id, k60_buno_id, created_date, created_tantou_id) VALUES (2601, 1415, GETDATE(), 999);</v>
      </c>
    </row>
    <row r="7504" spans="26:29">
      <c r="Z7504">
        <v>894</v>
      </c>
      <c r="AA7504" t="s">
        <v>6595</v>
      </c>
      <c r="AB7504" t="s">
        <v>7783</v>
      </c>
      <c r="AC7504" s="229" t="str">
        <f t="shared" si="69"/>
        <v>INSERT INTO UPK_IKOU.upk_k40.k60_press_buno_link (buno_id, k60_buno_id, created_date, created_tantou_id) VALUES (2602, 2162, GETDATE(), 999);</v>
      </c>
    </row>
    <row r="7505" spans="26:29">
      <c r="Z7505">
        <v>895</v>
      </c>
      <c r="AA7505" t="s">
        <v>6511</v>
      </c>
      <c r="AB7505" t="s">
        <v>7784</v>
      </c>
      <c r="AC7505" s="229" t="str">
        <f t="shared" si="69"/>
        <v>INSERT INTO UPK_IKOU.upk_k40.k60_press_buno_link (buno_id, k60_buno_id, created_date, created_tantou_id) VALUES (2603, 2078, GETDATE(), 999);</v>
      </c>
    </row>
    <row r="7506" spans="26:29">
      <c r="Z7506">
        <v>896</v>
      </c>
      <c r="AA7506" t="s">
        <v>6124</v>
      </c>
      <c r="AB7506" t="s">
        <v>7785</v>
      </c>
      <c r="AC7506" s="229" t="str">
        <f t="shared" si="69"/>
        <v>INSERT INTO UPK_IKOU.upk_k40.k60_press_buno_link (buno_id, k60_buno_id, created_date, created_tantou_id) VALUES (2604, 1652, GETDATE(), 999);</v>
      </c>
    </row>
    <row r="7507" spans="26:29">
      <c r="Z7507">
        <v>897</v>
      </c>
      <c r="AA7507" t="s">
        <v>6366</v>
      </c>
      <c r="AB7507" t="s">
        <v>7786</v>
      </c>
      <c r="AC7507" s="229" t="str">
        <f t="shared" ref="AC7507:AC7570" si="70">AC$6609&amp;AB7507&amp;", "&amp;AA7507&amp;", GETDATE(), 999);"</f>
        <v>INSERT INTO UPK_IKOU.upk_k40.k60_press_buno_link (buno_id, k60_buno_id, created_date, created_tantou_id) VALUES (2605, 1894, GETDATE(), 999);</v>
      </c>
    </row>
    <row r="7508" spans="26:29">
      <c r="Z7508">
        <v>898</v>
      </c>
      <c r="AA7508" t="s">
        <v>6367</v>
      </c>
      <c r="AB7508" t="s">
        <v>7787</v>
      </c>
      <c r="AC7508" s="229" t="str">
        <f t="shared" si="70"/>
        <v>INSERT INTO UPK_IKOU.upk_k40.k60_press_buno_link (buno_id, k60_buno_id, created_date, created_tantou_id) VALUES (2606, 1895, GETDATE(), 999);</v>
      </c>
    </row>
    <row r="7509" spans="26:29">
      <c r="Z7509">
        <v>899</v>
      </c>
      <c r="AA7509" t="s">
        <v>6071</v>
      </c>
      <c r="AB7509" t="s">
        <v>7788</v>
      </c>
      <c r="AC7509" s="229" t="str">
        <f t="shared" si="70"/>
        <v>INSERT INTO UPK_IKOU.upk_k40.k60_press_buno_link (buno_id, k60_buno_id, created_date, created_tantou_id) VALUES (2607, 1599, GETDATE(), 999);</v>
      </c>
    </row>
    <row r="7510" spans="26:29">
      <c r="Z7510">
        <v>900</v>
      </c>
      <c r="AA7510" t="s">
        <v>6071</v>
      </c>
      <c r="AB7510" t="s">
        <v>7789</v>
      </c>
      <c r="AC7510" s="229" t="str">
        <f t="shared" si="70"/>
        <v>INSERT INTO UPK_IKOU.upk_k40.k60_press_buno_link (buno_id, k60_buno_id, created_date, created_tantou_id) VALUES (2608, 1599, GETDATE(), 999);</v>
      </c>
    </row>
    <row r="7511" spans="26:29">
      <c r="Z7511">
        <v>901</v>
      </c>
      <c r="AA7511" t="s">
        <v>6072</v>
      </c>
      <c r="AB7511" t="s">
        <v>7790</v>
      </c>
      <c r="AC7511" s="229" t="str">
        <f t="shared" si="70"/>
        <v>INSERT INTO UPK_IKOU.upk_k40.k60_press_buno_link (buno_id, k60_buno_id, created_date, created_tantou_id) VALUES (2609, 1600, GETDATE(), 999);</v>
      </c>
    </row>
    <row r="7512" spans="26:29">
      <c r="Z7512">
        <v>902</v>
      </c>
      <c r="AA7512" t="s">
        <v>6072</v>
      </c>
      <c r="AB7512" t="s">
        <v>7791</v>
      </c>
      <c r="AC7512" s="229" t="str">
        <f t="shared" si="70"/>
        <v>INSERT INTO UPK_IKOU.upk_k40.k60_press_buno_link (buno_id, k60_buno_id, created_date, created_tantou_id) VALUES (2610, 1600, GETDATE(), 999);</v>
      </c>
    </row>
    <row r="7513" spans="26:29">
      <c r="Z7513">
        <v>903</v>
      </c>
      <c r="AA7513" t="s">
        <v>5866</v>
      </c>
      <c r="AB7513" t="s">
        <v>7792</v>
      </c>
      <c r="AC7513" s="229" t="str">
        <f t="shared" si="70"/>
        <v>INSERT INTO UPK_IKOU.upk_k40.k60_press_buno_link (buno_id, k60_buno_id, created_date, created_tantou_id) VALUES (2611, 1393, GETDATE(), 999);</v>
      </c>
    </row>
    <row r="7514" spans="26:29">
      <c r="Z7514">
        <v>904</v>
      </c>
      <c r="AA7514" t="s">
        <v>6219</v>
      </c>
      <c r="AB7514" t="s">
        <v>7793</v>
      </c>
      <c r="AC7514" s="229" t="str">
        <f t="shared" si="70"/>
        <v>INSERT INTO UPK_IKOU.upk_k40.k60_press_buno_link (buno_id, k60_buno_id, created_date, created_tantou_id) VALUES (2612, 1747, GETDATE(), 999);</v>
      </c>
    </row>
    <row r="7515" spans="26:29">
      <c r="Z7515">
        <v>905</v>
      </c>
      <c r="AA7515" t="s">
        <v>6219</v>
      </c>
      <c r="AB7515" t="s">
        <v>7794</v>
      </c>
      <c r="AC7515" s="229" t="str">
        <f t="shared" si="70"/>
        <v>INSERT INTO UPK_IKOU.upk_k40.k60_press_buno_link (buno_id, k60_buno_id, created_date, created_tantou_id) VALUES (2613, 1747, GETDATE(), 999);</v>
      </c>
    </row>
    <row r="7516" spans="26:29">
      <c r="Z7516">
        <v>906</v>
      </c>
      <c r="AA7516" t="s">
        <v>6435</v>
      </c>
      <c r="AB7516" t="s">
        <v>7795</v>
      </c>
      <c r="AC7516" s="229" t="str">
        <f t="shared" si="70"/>
        <v>INSERT INTO UPK_IKOU.upk_k40.k60_press_buno_link (buno_id, k60_buno_id, created_date, created_tantou_id) VALUES (2614, 1963, GETDATE(), 999);</v>
      </c>
    </row>
    <row r="7517" spans="26:29">
      <c r="Z7517">
        <v>907</v>
      </c>
      <c r="AA7517" t="s">
        <v>6435</v>
      </c>
      <c r="AB7517" t="s">
        <v>7796</v>
      </c>
      <c r="AC7517" s="229" t="str">
        <f t="shared" si="70"/>
        <v>INSERT INTO UPK_IKOU.upk_k40.k60_press_buno_link (buno_id, k60_buno_id, created_date, created_tantou_id) VALUES (2615, 1963, GETDATE(), 999);</v>
      </c>
    </row>
    <row r="7518" spans="26:29">
      <c r="Z7518">
        <v>908</v>
      </c>
      <c r="AA7518" t="s">
        <v>5848</v>
      </c>
      <c r="AB7518" t="s">
        <v>7797</v>
      </c>
      <c r="AC7518" s="229" t="str">
        <f t="shared" si="70"/>
        <v>INSERT INTO UPK_IKOU.upk_k40.k60_press_buno_link (buno_id, k60_buno_id, created_date, created_tantou_id) VALUES (2616, 1375, GETDATE(), 999);</v>
      </c>
    </row>
    <row r="7519" spans="26:29">
      <c r="Z7519">
        <v>909</v>
      </c>
      <c r="AA7519" t="s">
        <v>5848</v>
      </c>
      <c r="AB7519" t="s">
        <v>7798</v>
      </c>
      <c r="AC7519" s="229" t="str">
        <f t="shared" si="70"/>
        <v>INSERT INTO UPK_IKOU.upk_k40.k60_press_buno_link (buno_id, k60_buno_id, created_date, created_tantou_id) VALUES (2617, 1375, GETDATE(), 999);</v>
      </c>
    </row>
    <row r="7520" spans="26:29">
      <c r="Z7520">
        <v>910</v>
      </c>
      <c r="AA7520" t="s">
        <v>6717</v>
      </c>
      <c r="AB7520" t="s">
        <v>7799</v>
      </c>
      <c r="AC7520" s="229" t="str">
        <f t="shared" si="70"/>
        <v>INSERT INTO UPK_IKOU.upk_k40.k60_press_buno_link (buno_id, k60_buno_id, created_date, created_tantou_id) VALUES (2618, 2284, GETDATE(), 999);</v>
      </c>
    </row>
    <row r="7521" spans="26:29">
      <c r="Z7521">
        <v>911</v>
      </c>
      <c r="AA7521" t="s">
        <v>6251</v>
      </c>
      <c r="AB7521" t="s">
        <v>7800</v>
      </c>
      <c r="AC7521" s="229" t="str">
        <f t="shared" si="70"/>
        <v>INSERT INTO UPK_IKOU.upk_k40.k60_press_buno_link (buno_id, k60_buno_id, created_date, created_tantou_id) VALUES (2619, 1779, GETDATE(), 999);</v>
      </c>
    </row>
    <row r="7522" spans="26:29">
      <c r="Z7522">
        <v>912</v>
      </c>
      <c r="AA7522" t="s">
        <v>6564</v>
      </c>
      <c r="AB7522" t="s">
        <v>7801</v>
      </c>
      <c r="AC7522" s="229" t="str">
        <f t="shared" si="70"/>
        <v>INSERT INTO UPK_IKOU.upk_k40.k60_press_buno_link (buno_id, k60_buno_id, created_date, created_tantou_id) VALUES (2620, 2131, GETDATE(), 999);</v>
      </c>
    </row>
    <row r="7523" spans="26:29">
      <c r="Z7523">
        <v>913</v>
      </c>
      <c r="AA7523" t="s">
        <v>6148</v>
      </c>
      <c r="AB7523" t="s">
        <v>7802</v>
      </c>
      <c r="AC7523" s="229" t="str">
        <f t="shared" si="70"/>
        <v>INSERT INTO UPK_IKOU.upk_k40.k60_press_buno_link (buno_id, k60_buno_id, created_date, created_tantou_id) VALUES (2621, 1676, GETDATE(), 999);</v>
      </c>
    </row>
    <row r="7524" spans="26:29">
      <c r="Z7524">
        <v>914</v>
      </c>
      <c r="AA7524" t="s">
        <v>6148</v>
      </c>
      <c r="AB7524" t="s">
        <v>7803</v>
      </c>
      <c r="AC7524" s="229" t="str">
        <f t="shared" si="70"/>
        <v>INSERT INTO UPK_IKOU.upk_k40.k60_press_buno_link (buno_id, k60_buno_id, created_date, created_tantou_id) VALUES (2622, 1676, GETDATE(), 999);</v>
      </c>
    </row>
    <row r="7525" spans="26:29">
      <c r="Z7525">
        <v>915</v>
      </c>
      <c r="AA7525" t="s">
        <v>6149</v>
      </c>
      <c r="AB7525" t="s">
        <v>7804</v>
      </c>
      <c r="AC7525" s="229" t="str">
        <f t="shared" si="70"/>
        <v>INSERT INTO UPK_IKOU.upk_k40.k60_press_buno_link (buno_id, k60_buno_id, created_date, created_tantou_id) VALUES (2623, 1677, GETDATE(), 999);</v>
      </c>
    </row>
    <row r="7526" spans="26:29">
      <c r="Z7526">
        <v>916</v>
      </c>
      <c r="AA7526" t="s">
        <v>6149</v>
      </c>
      <c r="AB7526" t="s">
        <v>7805</v>
      </c>
      <c r="AC7526" s="229" t="str">
        <f t="shared" si="70"/>
        <v>INSERT INTO UPK_IKOU.upk_k40.k60_press_buno_link (buno_id, k60_buno_id, created_date, created_tantou_id) VALUES (2624, 1677, GETDATE(), 999);</v>
      </c>
    </row>
    <row r="7527" spans="26:29">
      <c r="Z7527">
        <v>917</v>
      </c>
      <c r="AA7527" t="s">
        <v>6368</v>
      </c>
      <c r="AB7527" t="s">
        <v>7806</v>
      </c>
      <c r="AC7527" s="229" t="str">
        <f t="shared" si="70"/>
        <v>INSERT INTO UPK_IKOU.upk_k40.k60_press_buno_link (buno_id, k60_buno_id, created_date, created_tantou_id) VALUES (2625, 1896, GETDATE(), 999);</v>
      </c>
    </row>
    <row r="7528" spans="26:29">
      <c r="Z7528">
        <v>918</v>
      </c>
      <c r="AA7528" t="s">
        <v>6369</v>
      </c>
      <c r="AB7528" t="s">
        <v>7807</v>
      </c>
      <c r="AC7528" s="229" t="str">
        <f t="shared" si="70"/>
        <v>INSERT INTO UPK_IKOU.upk_k40.k60_press_buno_link (buno_id, k60_buno_id, created_date, created_tantou_id) VALUES (2626, 1897, GETDATE(), 999);</v>
      </c>
    </row>
    <row r="7529" spans="26:29">
      <c r="Z7529">
        <v>919</v>
      </c>
      <c r="AA7529" t="s">
        <v>6459</v>
      </c>
      <c r="AB7529" t="s">
        <v>7808</v>
      </c>
      <c r="AC7529" s="229" t="str">
        <f t="shared" si="70"/>
        <v>INSERT INTO UPK_IKOU.upk_k40.k60_press_buno_link (buno_id, k60_buno_id, created_date, created_tantou_id) VALUES (2627, 1987, GETDATE(), 999);</v>
      </c>
    </row>
    <row r="7530" spans="26:29">
      <c r="Z7530">
        <v>920</v>
      </c>
      <c r="AA7530" t="s">
        <v>6459</v>
      </c>
      <c r="AB7530" t="s">
        <v>7809</v>
      </c>
      <c r="AC7530" s="229" t="str">
        <f t="shared" si="70"/>
        <v>INSERT INTO UPK_IKOU.upk_k40.k60_press_buno_link (buno_id, k60_buno_id, created_date, created_tantou_id) VALUES (2628, 1987, GETDATE(), 999);</v>
      </c>
    </row>
    <row r="7531" spans="26:29">
      <c r="Z7531">
        <v>921</v>
      </c>
      <c r="AA7531" t="s">
        <v>6073</v>
      </c>
      <c r="AB7531" t="s">
        <v>7810</v>
      </c>
      <c r="AC7531" s="229" t="str">
        <f t="shared" si="70"/>
        <v>INSERT INTO UPK_IKOU.upk_k40.k60_press_buno_link (buno_id, k60_buno_id, created_date, created_tantou_id) VALUES (2629, 1601, GETDATE(), 999);</v>
      </c>
    </row>
    <row r="7532" spans="26:29">
      <c r="Z7532">
        <v>922</v>
      </c>
      <c r="AA7532" t="s">
        <v>6073</v>
      </c>
      <c r="AB7532" t="s">
        <v>7811</v>
      </c>
      <c r="AC7532" s="229" t="str">
        <f t="shared" si="70"/>
        <v>INSERT INTO UPK_IKOU.upk_k40.k60_press_buno_link (buno_id, k60_buno_id, created_date, created_tantou_id) VALUES (2630, 1601, GETDATE(), 999);</v>
      </c>
    </row>
    <row r="7533" spans="26:29">
      <c r="Z7533">
        <v>923</v>
      </c>
      <c r="AA7533" t="s">
        <v>215</v>
      </c>
      <c r="AB7533" t="s">
        <v>7812</v>
      </c>
      <c r="AC7533" s="229" t="str">
        <f t="shared" si="70"/>
        <v>INSERT INTO UPK_IKOU.upk_k40.k60_press_buno_link (buno_id, k60_buno_id, created_date, created_tantou_id) VALUES (2631, 2006, GETDATE(), 999);</v>
      </c>
    </row>
    <row r="7534" spans="26:29">
      <c r="Z7534">
        <v>924</v>
      </c>
      <c r="AA7534" t="s">
        <v>6168</v>
      </c>
      <c r="AB7534" t="s">
        <v>7813</v>
      </c>
      <c r="AC7534" s="229" t="str">
        <f t="shared" si="70"/>
        <v>INSERT INTO UPK_IKOU.upk_k40.k60_press_buno_link (buno_id, k60_buno_id, created_date, created_tantou_id) VALUES (2632, 1696, GETDATE(), 999);</v>
      </c>
    </row>
    <row r="7535" spans="26:29">
      <c r="Z7535">
        <v>925</v>
      </c>
      <c r="AA7535" t="s">
        <v>6541</v>
      </c>
      <c r="AB7535" t="s">
        <v>7814</v>
      </c>
      <c r="AC7535" s="229" t="str">
        <f t="shared" si="70"/>
        <v>INSERT INTO UPK_IKOU.upk_k40.k60_press_buno_link (buno_id, k60_buno_id, created_date, created_tantou_id) VALUES (2633, 2108, GETDATE(), 999);</v>
      </c>
    </row>
    <row r="7536" spans="26:29">
      <c r="Z7536">
        <v>926</v>
      </c>
      <c r="AA7536" t="s">
        <v>6541</v>
      </c>
      <c r="AB7536" t="s">
        <v>7815</v>
      </c>
      <c r="AC7536" s="229" t="str">
        <f t="shared" si="70"/>
        <v>INSERT INTO UPK_IKOU.upk_k40.k60_press_buno_link (buno_id, k60_buno_id, created_date, created_tantou_id) VALUES (2634, 2108, GETDATE(), 999);</v>
      </c>
    </row>
    <row r="7537" spans="26:29">
      <c r="Z7537">
        <v>927</v>
      </c>
      <c r="AA7537" t="s">
        <v>5960</v>
      </c>
      <c r="AB7537" t="s">
        <v>7816</v>
      </c>
      <c r="AC7537" s="229" t="str">
        <f t="shared" si="70"/>
        <v>INSERT INTO UPK_IKOU.upk_k40.k60_press_buno_link (buno_id, k60_buno_id, created_date, created_tantou_id) VALUES (2635, 1487, GETDATE(), 999);</v>
      </c>
    </row>
    <row r="7538" spans="26:29">
      <c r="Z7538">
        <v>928</v>
      </c>
      <c r="AA7538" t="s">
        <v>5960</v>
      </c>
      <c r="AB7538" t="s">
        <v>7817</v>
      </c>
      <c r="AC7538" s="229" t="str">
        <f t="shared" si="70"/>
        <v>INSERT INTO UPK_IKOU.upk_k40.k60_press_buno_link (buno_id, k60_buno_id, created_date, created_tantou_id) VALUES (2636, 1487, GETDATE(), 999);</v>
      </c>
    </row>
    <row r="7539" spans="26:29">
      <c r="Z7539">
        <v>929</v>
      </c>
      <c r="AA7539" t="s">
        <v>6314</v>
      </c>
      <c r="AB7539" t="s">
        <v>7818</v>
      </c>
      <c r="AC7539" s="229" t="str">
        <f t="shared" si="70"/>
        <v>INSERT INTO UPK_IKOU.upk_k40.k60_press_buno_link (buno_id, k60_buno_id, created_date, created_tantou_id) VALUES (2637, 1842, GETDATE(), 999);</v>
      </c>
    </row>
    <row r="7540" spans="26:29">
      <c r="Z7540">
        <v>930</v>
      </c>
      <c r="AA7540" t="s">
        <v>6693</v>
      </c>
      <c r="AB7540" t="s">
        <v>7819</v>
      </c>
      <c r="AC7540" s="229" t="str">
        <f t="shared" si="70"/>
        <v>INSERT INTO UPK_IKOU.upk_k40.k60_press_buno_link (buno_id, k60_buno_id, created_date, created_tantou_id) VALUES (2638, 2260, GETDATE(), 999);</v>
      </c>
    </row>
    <row r="7541" spans="26:29">
      <c r="Z7541">
        <v>931</v>
      </c>
      <c r="AA7541" t="s">
        <v>6728</v>
      </c>
      <c r="AB7541" t="s">
        <v>7820</v>
      </c>
      <c r="AC7541" s="229" t="str">
        <f t="shared" si="70"/>
        <v>INSERT INTO UPK_IKOU.upk_k40.k60_press_buno_link (buno_id, k60_buno_id, created_date, created_tantou_id) VALUES (2639, 2295, GETDATE(), 999);</v>
      </c>
    </row>
    <row r="7542" spans="26:29">
      <c r="Z7542">
        <v>932</v>
      </c>
      <c r="AA7542" t="s">
        <v>6839</v>
      </c>
      <c r="AB7542" t="s">
        <v>7821</v>
      </c>
      <c r="AC7542" s="229" t="str">
        <f t="shared" si="70"/>
        <v>INSERT INTO UPK_IKOU.upk_k40.k60_press_buno_link (buno_id, k60_buno_id, created_date, created_tantou_id) VALUES (2640, 2406, GETDATE(), 999);</v>
      </c>
    </row>
    <row r="7543" spans="26:29">
      <c r="Z7543">
        <v>933</v>
      </c>
      <c r="AA7543" t="s">
        <v>6670</v>
      </c>
      <c r="AB7543" t="s">
        <v>7822</v>
      </c>
      <c r="AC7543" s="229" t="str">
        <f t="shared" si="70"/>
        <v>INSERT INTO UPK_IKOU.upk_k40.k60_press_buno_link (buno_id, k60_buno_id, created_date, created_tantou_id) VALUES (2641, 2237, GETDATE(), 999);</v>
      </c>
    </row>
    <row r="7544" spans="26:29">
      <c r="Z7544">
        <v>934</v>
      </c>
      <c r="AA7544" t="s">
        <v>6361</v>
      </c>
      <c r="AB7544" t="s">
        <v>7823</v>
      </c>
      <c r="AC7544" s="229" t="str">
        <f t="shared" si="70"/>
        <v>INSERT INTO UPK_IKOU.upk_k40.k60_press_buno_link (buno_id, k60_buno_id, created_date, created_tantou_id) VALUES (2642, 1889, GETDATE(), 999);</v>
      </c>
    </row>
    <row r="7545" spans="26:29">
      <c r="Z7545">
        <v>935</v>
      </c>
      <c r="AA7545" t="s">
        <v>6628</v>
      </c>
      <c r="AB7545" t="s">
        <v>7824</v>
      </c>
      <c r="AC7545" s="229" t="str">
        <f t="shared" si="70"/>
        <v>INSERT INTO UPK_IKOU.upk_k40.k60_press_buno_link (buno_id, k60_buno_id, created_date, created_tantou_id) VALUES (2643, 2195, GETDATE(), 999);</v>
      </c>
    </row>
    <row r="7546" spans="26:29">
      <c r="Z7546">
        <v>936</v>
      </c>
      <c r="AA7546" t="s">
        <v>6629</v>
      </c>
      <c r="AB7546" t="s">
        <v>7825</v>
      </c>
      <c r="AC7546" s="229" t="str">
        <f t="shared" si="70"/>
        <v>INSERT INTO UPK_IKOU.upk_k40.k60_press_buno_link (buno_id, k60_buno_id, created_date, created_tantou_id) VALUES (2644, 2196, GETDATE(), 999);</v>
      </c>
    </row>
    <row r="7547" spans="26:29">
      <c r="Z7547">
        <v>937</v>
      </c>
      <c r="AA7547" t="s">
        <v>6669</v>
      </c>
      <c r="AB7547" t="s">
        <v>7826</v>
      </c>
      <c r="AC7547" s="229" t="str">
        <f t="shared" si="70"/>
        <v>INSERT INTO UPK_IKOU.upk_k40.k60_press_buno_link (buno_id, k60_buno_id, created_date, created_tantou_id) VALUES (2645, 2236, GETDATE(), 999);</v>
      </c>
    </row>
    <row r="7548" spans="26:29">
      <c r="Z7548">
        <v>938</v>
      </c>
      <c r="AA7548" t="s">
        <v>6671</v>
      </c>
      <c r="AB7548" t="s">
        <v>7827</v>
      </c>
      <c r="AC7548" s="229" t="str">
        <f t="shared" si="70"/>
        <v>INSERT INTO UPK_IKOU.upk_k40.k60_press_buno_link (buno_id, k60_buno_id, created_date, created_tantou_id) VALUES (2646, 2238, GETDATE(), 999);</v>
      </c>
    </row>
    <row r="7549" spans="26:29">
      <c r="Z7549">
        <v>939</v>
      </c>
      <c r="AA7549" t="s">
        <v>6838</v>
      </c>
      <c r="AB7549" t="s">
        <v>7828</v>
      </c>
      <c r="AC7549" s="229" t="str">
        <f t="shared" si="70"/>
        <v>INSERT INTO UPK_IKOU.upk_k40.k60_press_buno_link (buno_id, k60_buno_id, created_date, created_tantou_id) VALUES (2647, 2405, GETDATE(), 999);</v>
      </c>
    </row>
    <row r="7550" spans="26:29">
      <c r="Z7550">
        <v>940</v>
      </c>
      <c r="AA7550" t="s">
        <v>6694</v>
      </c>
      <c r="AB7550" t="s">
        <v>7829</v>
      </c>
      <c r="AC7550" s="229" t="str">
        <f t="shared" si="70"/>
        <v>INSERT INTO UPK_IKOU.upk_k40.k60_press_buno_link (buno_id, k60_buno_id, created_date, created_tantou_id) VALUES (2648, 2261, GETDATE(), 999);</v>
      </c>
    </row>
    <row r="7551" spans="26:29">
      <c r="Z7551">
        <v>941</v>
      </c>
      <c r="AA7551" t="s">
        <v>6729</v>
      </c>
      <c r="AB7551" t="s">
        <v>7830</v>
      </c>
      <c r="AC7551" s="229" t="str">
        <f t="shared" si="70"/>
        <v>INSERT INTO UPK_IKOU.upk_k40.k60_press_buno_link (buno_id, k60_buno_id, created_date, created_tantou_id) VALUES (2649, 2296, GETDATE(), 999);</v>
      </c>
    </row>
    <row r="7552" spans="26:29">
      <c r="Z7552">
        <v>942</v>
      </c>
      <c r="AA7552" t="s">
        <v>6841</v>
      </c>
      <c r="AB7552" t="s">
        <v>7831</v>
      </c>
      <c r="AC7552" s="229" t="str">
        <f t="shared" si="70"/>
        <v>INSERT INTO UPK_IKOU.upk_k40.k60_press_buno_link (buno_id, k60_buno_id, created_date, created_tantou_id) VALUES (2650, 2408, GETDATE(), 999);</v>
      </c>
    </row>
    <row r="7553" spans="26:29">
      <c r="Z7553">
        <v>943</v>
      </c>
      <c r="AA7553" t="s">
        <v>6673</v>
      </c>
      <c r="AB7553" t="s">
        <v>7832</v>
      </c>
      <c r="AC7553" s="229" t="str">
        <f t="shared" si="70"/>
        <v>INSERT INTO UPK_IKOU.upk_k40.k60_press_buno_link (buno_id, k60_buno_id, created_date, created_tantou_id) VALUES (2651, 2240, GETDATE(), 999);</v>
      </c>
    </row>
    <row r="7554" spans="26:29">
      <c r="Z7554">
        <v>944</v>
      </c>
      <c r="AA7554" t="s">
        <v>6362</v>
      </c>
      <c r="AB7554" t="s">
        <v>7833</v>
      </c>
      <c r="AC7554" s="229" t="str">
        <f t="shared" si="70"/>
        <v>INSERT INTO UPK_IKOU.upk_k40.k60_press_buno_link (buno_id, k60_buno_id, created_date, created_tantou_id) VALUES (2652, 1890, GETDATE(), 999);</v>
      </c>
    </row>
    <row r="7555" spans="26:29">
      <c r="Z7555">
        <v>945</v>
      </c>
      <c r="AA7555" t="s">
        <v>6655</v>
      </c>
      <c r="AB7555" t="s">
        <v>7834</v>
      </c>
      <c r="AC7555" s="229" t="str">
        <f t="shared" si="70"/>
        <v>INSERT INTO UPK_IKOU.upk_k40.k60_press_buno_link (buno_id, k60_buno_id, created_date, created_tantou_id) VALUES (2653, 2222, GETDATE(), 999);</v>
      </c>
    </row>
    <row r="7556" spans="26:29">
      <c r="Z7556">
        <v>946</v>
      </c>
      <c r="AA7556" t="s">
        <v>6647</v>
      </c>
      <c r="AB7556" t="s">
        <v>7835</v>
      </c>
      <c r="AC7556" s="229" t="str">
        <f t="shared" si="70"/>
        <v>INSERT INTO UPK_IKOU.upk_k40.k60_press_buno_link (buno_id, k60_buno_id, created_date, created_tantou_id) VALUES (2654, 2214, GETDATE(), 999);</v>
      </c>
    </row>
    <row r="7557" spans="26:29">
      <c r="Z7557">
        <v>947</v>
      </c>
      <c r="AA7557" t="s">
        <v>6610</v>
      </c>
      <c r="AB7557" t="s">
        <v>7836</v>
      </c>
      <c r="AC7557" s="229" t="str">
        <f t="shared" si="70"/>
        <v>INSERT INTO UPK_IKOU.upk_k40.k60_press_buno_link (buno_id, k60_buno_id, created_date, created_tantou_id) VALUES (2655, 2177, GETDATE(), 999);</v>
      </c>
    </row>
    <row r="7558" spans="26:29">
      <c r="Z7558">
        <v>948</v>
      </c>
      <c r="AA7558" t="s">
        <v>6630</v>
      </c>
      <c r="AB7558" t="s">
        <v>7837</v>
      </c>
      <c r="AC7558" s="229" t="str">
        <f t="shared" si="70"/>
        <v>INSERT INTO UPK_IKOU.upk_k40.k60_press_buno_link (buno_id, k60_buno_id, created_date, created_tantou_id) VALUES (2656, 2197, GETDATE(), 999);</v>
      </c>
    </row>
    <row r="7559" spans="26:29">
      <c r="Z7559">
        <v>949</v>
      </c>
      <c r="AA7559" t="s">
        <v>6631</v>
      </c>
      <c r="AB7559" t="s">
        <v>7838</v>
      </c>
      <c r="AC7559" s="229" t="str">
        <f t="shared" si="70"/>
        <v>INSERT INTO UPK_IKOU.upk_k40.k60_press_buno_link (buno_id, k60_buno_id, created_date, created_tantou_id) VALUES (2657, 2198, GETDATE(), 999);</v>
      </c>
    </row>
    <row r="7560" spans="26:29">
      <c r="Z7560">
        <v>950</v>
      </c>
      <c r="AA7560" t="s">
        <v>6672</v>
      </c>
      <c r="AB7560" t="s">
        <v>7839</v>
      </c>
      <c r="AC7560" s="229" t="str">
        <f t="shared" si="70"/>
        <v>INSERT INTO UPK_IKOU.upk_k40.k60_press_buno_link (buno_id, k60_buno_id, created_date, created_tantou_id) VALUES (2658, 2239, GETDATE(), 999);</v>
      </c>
    </row>
    <row r="7561" spans="26:29">
      <c r="Z7561">
        <v>951</v>
      </c>
      <c r="AA7561" t="s">
        <v>6674</v>
      </c>
      <c r="AB7561" t="s">
        <v>7840</v>
      </c>
      <c r="AC7561" s="229" t="str">
        <f t="shared" si="70"/>
        <v>INSERT INTO UPK_IKOU.upk_k40.k60_press_buno_link (buno_id, k60_buno_id, created_date, created_tantou_id) VALUES (2659, 2241, GETDATE(), 999);</v>
      </c>
    </row>
    <row r="7562" spans="26:29">
      <c r="Z7562">
        <v>952</v>
      </c>
      <c r="AA7562" t="s">
        <v>6840</v>
      </c>
      <c r="AB7562" t="s">
        <v>7841</v>
      </c>
      <c r="AC7562" s="229" t="str">
        <f t="shared" si="70"/>
        <v>INSERT INTO UPK_IKOU.upk_k40.k60_press_buno_link (buno_id, k60_buno_id, created_date, created_tantou_id) VALUES (2660, 2407, GETDATE(), 999);</v>
      </c>
    </row>
    <row r="7563" spans="26:29">
      <c r="Z7563">
        <v>953</v>
      </c>
      <c r="AA7563" t="s">
        <v>6868</v>
      </c>
      <c r="AB7563" t="s">
        <v>7842</v>
      </c>
      <c r="AC7563" s="229" t="str">
        <f t="shared" si="70"/>
        <v>INSERT INTO UPK_IKOU.upk_k40.k60_press_buno_link (buno_id, k60_buno_id, created_date, created_tantou_id) VALUES (2661, 2435, GETDATE(), 999);</v>
      </c>
    </row>
    <row r="7564" spans="26:29">
      <c r="Z7564">
        <v>954</v>
      </c>
      <c r="AA7564" t="s">
        <v>6868</v>
      </c>
      <c r="AB7564" t="s">
        <v>7843</v>
      </c>
      <c r="AC7564" s="229" t="str">
        <f t="shared" si="70"/>
        <v>INSERT INTO UPK_IKOU.upk_k40.k60_press_buno_link (buno_id, k60_buno_id, created_date, created_tantou_id) VALUES (2662, 2435, GETDATE(), 999);</v>
      </c>
    </row>
    <row r="7565" spans="26:29">
      <c r="Z7565">
        <v>955</v>
      </c>
      <c r="AA7565" t="s">
        <v>6730</v>
      </c>
      <c r="AB7565" t="s">
        <v>7844</v>
      </c>
      <c r="AC7565" s="229" t="str">
        <f t="shared" si="70"/>
        <v>INSERT INTO UPK_IKOU.upk_k40.k60_press_buno_link (buno_id, k60_buno_id, created_date, created_tantou_id) VALUES (2663, 2297, GETDATE(), 999);</v>
      </c>
    </row>
    <row r="7566" spans="26:29">
      <c r="Z7566">
        <v>956</v>
      </c>
      <c r="AA7566" t="s">
        <v>6730</v>
      </c>
      <c r="AB7566" t="s">
        <v>7845</v>
      </c>
      <c r="AC7566" s="229" t="str">
        <f t="shared" si="70"/>
        <v>INSERT INTO UPK_IKOU.upk_k40.k60_press_buno_link (buno_id, k60_buno_id, created_date, created_tantou_id) VALUES (2664, 2297, GETDATE(), 999);</v>
      </c>
    </row>
    <row r="7567" spans="26:29">
      <c r="Z7567">
        <v>957</v>
      </c>
      <c r="AA7567" t="s">
        <v>6718</v>
      </c>
      <c r="AB7567" t="s">
        <v>7846</v>
      </c>
      <c r="AC7567" s="229" t="str">
        <f t="shared" si="70"/>
        <v>INSERT INTO UPK_IKOU.upk_k40.k60_press_buno_link (buno_id, k60_buno_id, created_date, created_tantou_id) VALUES (2665, 2285, GETDATE(), 999);</v>
      </c>
    </row>
    <row r="7568" spans="26:29">
      <c r="Z7568">
        <v>958</v>
      </c>
      <c r="AA7568" t="s">
        <v>6718</v>
      </c>
      <c r="AB7568" t="s">
        <v>7847</v>
      </c>
      <c r="AC7568" s="229" t="str">
        <f t="shared" si="70"/>
        <v>INSERT INTO UPK_IKOU.upk_k40.k60_press_buno_link (buno_id, k60_buno_id, created_date, created_tantou_id) VALUES (2666, 2285, GETDATE(), 999);</v>
      </c>
    </row>
    <row r="7569" spans="26:29">
      <c r="Z7569">
        <v>959</v>
      </c>
      <c r="AA7569" t="s">
        <v>6436</v>
      </c>
      <c r="AB7569" t="s">
        <v>7848</v>
      </c>
      <c r="AC7569" s="229" t="str">
        <f t="shared" si="70"/>
        <v>INSERT INTO UPK_IKOU.upk_k40.k60_press_buno_link (buno_id, k60_buno_id, created_date, created_tantou_id) VALUES (2667, 1964, GETDATE(), 999);</v>
      </c>
    </row>
    <row r="7570" spans="26:29">
      <c r="Z7570">
        <v>960</v>
      </c>
      <c r="AA7570" t="s">
        <v>6436</v>
      </c>
      <c r="AB7570" t="s">
        <v>7849</v>
      </c>
      <c r="AC7570" s="229" t="str">
        <f t="shared" si="70"/>
        <v>INSERT INTO UPK_IKOU.upk_k40.k60_press_buno_link (buno_id, k60_buno_id, created_date, created_tantou_id) VALUES (2668, 1964, GETDATE(), 999);</v>
      </c>
    </row>
    <row r="7571" spans="26:29">
      <c r="Z7571">
        <v>961</v>
      </c>
      <c r="AA7571" t="s">
        <v>6437</v>
      </c>
      <c r="AB7571" t="s">
        <v>7850</v>
      </c>
      <c r="AC7571" s="229" t="str">
        <f t="shared" ref="AC7571:AC7634" si="71">AC$6609&amp;AB7571&amp;", "&amp;AA7571&amp;", GETDATE(), 999);"</f>
        <v>INSERT INTO UPK_IKOU.upk_k40.k60_press_buno_link (buno_id, k60_buno_id, created_date, created_tantou_id) VALUES (2669, 1965, GETDATE(), 999);</v>
      </c>
    </row>
    <row r="7572" spans="26:29">
      <c r="Z7572">
        <v>962</v>
      </c>
      <c r="AA7572" t="s">
        <v>6437</v>
      </c>
      <c r="AB7572" t="s">
        <v>7851</v>
      </c>
      <c r="AC7572" s="229" t="str">
        <f t="shared" si="71"/>
        <v>INSERT INTO UPK_IKOU.upk_k40.k60_press_buno_link (buno_id, k60_buno_id, created_date, created_tantou_id) VALUES (2670, 1965, GETDATE(), 999);</v>
      </c>
    </row>
    <row r="7573" spans="26:29">
      <c r="Z7573">
        <v>963</v>
      </c>
      <c r="AA7573" t="s">
        <v>6488</v>
      </c>
      <c r="AB7573" t="s">
        <v>7852</v>
      </c>
      <c r="AC7573" s="229" t="str">
        <f t="shared" si="71"/>
        <v>INSERT INTO UPK_IKOU.upk_k40.k60_press_buno_link (buno_id, k60_buno_id, created_date, created_tantou_id) VALUES (2671, 2046, GETDATE(), 999);</v>
      </c>
    </row>
    <row r="7574" spans="26:29">
      <c r="Z7574">
        <v>964</v>
      </c>
      <c r="AA7574" t="s">
        <v>6488</v>
      </c>
      <c r="AB7574" t="s">
        <v>7853</v>
      </c>
      <c r="AC7574" s="229" t="str">
        <f t="shared" si="71"/>
        <v>INSERT INTO UPK_IKOU.upk_k40.k60_press_buno_link (buno_id, k60_buno_id, created_date, created_tantou_id) VALUES (2672, 2046, GETDATE(), 999);</v>
      </c>
    </row>
    <row r="7575" spans="26:29">
      <c r="Z7575">
        <v>965</v>
      </c>
      <c r="AA7575" t="s">
        <v>236</v>
      </c>
      <c r="AB7575" t="s">
        <v>7854</v>
      </c>
      <c r="AC7575" s="229" t="str">
        <f t="shared" si="71"/>
        <v>INSERT INTO UPK_IKOU.upk_k40.k60_press_buno_link (buno_id, k60_buno_id, created_date, created_tantou_id) VALUES (2673, 2047, GETDATE(), 999);</v>
      </c>
    </row>
    <row r="7576" spans="26:29">
      <c r="Z7576">
        <v>966</v>
      </c>
      <c r="AA7576" t="s">
        <v>236</v>
      </c>
      <c r="AB7576" t="s">
        <v>7855</v>
      </c>
      <c r="AC7576" s="229" t="str">
        <f t="shared" si="71"/>
        <v>INSERT INTO UPK_IKOU.upk_k40.k60_press_buno_link (buno_id, k60_buno_id, created_date, created_tantou_id) VALUES (2674, 2047, GETDATE(), 999);</v>
      </c>
    </row>
    <row r="7577" spans="26:29">
      <c r="Z7577">
        <v>967</v>
      </c>
      <c r="AA7577" t="s">
        <v>6887</v>
      </c>
      <c r="AB7577" t="s">
        <v>7856</v>
      </c>
      <c r="AC7577" s="229" t="str">
        <f t="shared" si="71"/>
        <v>INSERT INTO UPK_IKOU.upk_k40.k60_press_buno_link (buno_id, k60_buno_id, created_date, created_tantou_id) VALUES (2675, 2454, GETDATE(), 999);</v>
      </c>
    </row>
    <row r="7578" spans="26:29">
      <c r="Z7578">
        <v>968</v>
      </c>
      <c r="AA7578" t="s">
        <v>6887</v>
      </c>
      <c r="AB7578" t="s">
        <v>7857</v>
      </c>
      <c r="AC7578" s="229" t="str">
        <f t="shared" si="71"/>
        <v>INSERT INTO UPK_IKOU.upk_k40.k60_press_buno_link (buno_id, k60_buno_id, created_date, created_tantou_id) VALUES (2676, 2454, GETDATE(), 999);</v>
      </c>
    </row>
    <row r="7579" spans="26:29">
      <c r="Z7579">
        <v>969</v>
      </c>
      <c r="AA7579" t="s">
        <v>6429</v>
      </c>
      <c r="AB7579" t="s">
        <v>7858</v>
      </c>
      <c r="AC7579" s="229" t="str">
        <f t="shared" si="71"/>
        <v>INSERT INTO UPK_IKOU.upk_k40.k60_press_buno_link (buno_id, k60_buno_id, created_date, created_tantou_id) VALUES (2677, 1957, GETDATE(), 999);</v>
      </c>
    </row>
    <row r="7580" spans="26:29">
      <c r="Z7580">
        <v>970</v>
      </c>
      <c r="AA7580" t="s">
        <v>6429</v>
      </c>
      <c r="AB7580" t="s">
        <v>7859</v>
      </c>
      <c r="AC7580" s="229" t="str">
        <f t="shared" si="71"/>
        <v>INSERT INTO UPK_IKOU.upk_k40.k60_press_buno_link (buno_id, k60_buno_id, created_date, created_tantou_id) VALUES (2678, 1957, GETDATE(), 999);</v>
      </c>
    </row>
    <row r="7581" spans="26:29">
      <c r="Z7581">
        <v>971</v>
      </c>
      <c r="AA7581" t="s">
        <v>5962</v>
      </c>
      <c r="AB7581" t="s">
        <v>7860</v>
      </c>
      <c r="AC7581" s="229" t="str">
        <f t="shared" si="71"/>
        <v>INSERT INTO UPK_IKOU.upk_k40.k60_press_buno_link (buno_id, k60_buno_id, created_date, created_tantou_id) VALUES (2679, 1489, GETDATE(), 999);</v>
      </c>
    </row>
    <row r="7582" spans="26:29">
      <c r="Z7582">
        <v>972</v>
      </c>
      <c r="AA7582" t="s">
        <v>5962</v>
      </c>
      <c r="AB7582" t="s">
        <v>7861</v>
      </c>
      <c r="AC7582" s="229" t="str">
        <f t="shared" si="71"/>
        <v>INSERT INTO UPK_IKOU.upk_k40.k60_press_buno_link (buno_id, k60_buno_id, created_date, created_tantou_id) VALUES (2680, 1489, GETDATE(), 999);</v>
      </c>
    </row>
    <row r="7583" spans="26:29">
      <c r="Z7583">
        <v>973</v>
      </c>
      <c r="AA7583" t="s">
        <v>6022</v>
      </c>
      <c r="AB7583" t="s">
        <v>7862</v>
      </c>
      <c r="AC7583" s="229" t="str">
        <f t="shared" si="71"/>
        <v>INSERT INTO UPK_IKOU.upk_k40.k60_press_buno_link (buno_id, k60_buno_id, created_date, created_tantou_id) VALUES (2681, 1550, GETDATE(), 999);</v>
      </c>
    </row>
    <row r="7584" spans="26:29">
      <c r="Z7584">
        <v>974</v>
      </c>
      <c r="AA7584" t="s">
        <v>6022</v>
      </c>
      <c r="AB7584" t="s">
        <v>7863</v>
      </c>
      <c r="AC7584" s="229" t="str">
        <f t="shared" si="71"/>
        <v>INSERT INTO UPK_IKOU.upk_k40.k60_press_buno_link (buno_id, k60_buno_id, created_date, created_tantou_id) VALUES (2682, 1550, GETDATE(), 999);</v>
      </c>
    </row>
    <row r="7585" spans="26:29">
      <c r="Z7585">
        <v>975</v>
      </c>
      <c r="AA7585" t="s">
        <v>5792</v>
      </c>
      <c r="AB7585" t="s">
        <v>7864</v>
      </c>
      <c r="AC7585" s="229" t="str">
        <f t="shared" si="71"/>
        <v>INSERT INTO UPK_IKOU.upk_k40.k60_press_buno_link (buno_id, k60_buno_id, created_date, created_tantou_id) VALUES (2683, 1319, GETDATE(), 999);</v>
      </c>
    </row>
    <row r="7586" spans="26:29">
      <c r="Z7586">
        <v>976</v>
      </c>
      <c r="AA7586" t="s">
        <v>5792</v>
      </c>
      <c r="AB7586" t="s">
        <v>7865</v>
      </c>
      <c r="AC7586" s="229" t="str">
        <f t="shared" si="71"/>
        <v>INSERT INTO UPK_IKOU.upk_k40.k60_press_buno_link (buno_id, k60_buno_id, created_date, created_tantou_id) VALUES (2684, 1319, GETDATE(), 999);</v>
      </c>
    </row>
    <row r="7587" spans="26:29">
      <c r="Z7587">
        <v>977</v>
      </c>
      <c r="AA7587" t="s">
        <v>5793</v>
      </c>
      <c r="AB7587" t="s">
        <v>7866</v>
      </c>
      <c r="AC7587" s="229" t="str">
        <f t="shared" si="71"/>
        <v>INSERT INTO UPK_IKOU.upk_k40.k60_press_buno_link (buno_id, k60_buno_id, created_date, created_tantou_id) VALUES (2685, 1320, GETDATE(), 999);</v>
      </c>
    </row>
    <row r="7588" spans="26:29">
      <c r="Z7588">
        <v>978</v>
      </c>
      <c r="AA7588" t="s">
        <v>5793</v>
      </c>
      <c r="AB7588" t="s">
        <v>7867</v>
      </c>
      <c r="AC7588" s="229" t="str">
        <f t="shared" si="71"/>
        <v>INSERT INTO UPK_IKOU.upk_k40.k60_press_buno_link (buno_id, k60_buno_id, created_date, created_tantou_id) VALUES (2686, 1320, GETDATE(), 999);</v>
      </c>
    </row>
    <row r="7589" spans="26:29">
      <c r="Z7589">
        <v>979</v>
      </c>
      <c r="AA7589" t="s">
        <v>6695</v>
      </c>
      <c r="AB7589" t="s">
        <v>7868</v>
      </c>
      <c r="AC7589" s="229" t="str">
        <f t="shared" si="71"/>
        <v>INSERT INTO UPK_IKOU.upk_k40.k60_press_buno_link (buno_id, k60_buno_id, created_date, created_tantou_id) VALUES (2687, 2262, GETDATE(), 999);</v>
      </c>
    </row>
    <row r="7590" spans="26:29">
      <c r="Z7590">
        <v>980</v>
      </c>
      <c r="AA7590" t="s">
        <v>6695</v>
      </c>
      <c r="AB7590" t="s">
        <v>7869</v>
      </c>
      <c r="AC7590" s="229" t="str">
        <f t="shared" si="71"/>
        <v>INSERT INTO UPK_IKOU.upk_k40.k60_press_buno_link (buno_id, k60_buno_id, created_date, created_tantou_id) VALUES (2688, 2262, GETDATE(), 999);</v>
      </c>
    </row>
    <row r="7591" spans="26:29">
      <c r="Z7591">
        <v>981</v>
      </c>
      <c r="AA7591" t="s">
        <v>6869</v>
      </c>
      <c r="AB7591" t="s">
        <v>7870</v>
      </c>
      <c r="AC7591" s="229" t="str">
        <f t="shared" si="71"/>
        <v>INSERT INTO UPK_IKOU.upk_k40.k60_press_buno_link (buno_id, k60_buno_id, created_date, created_tantou_id) VALUES (2689, 2436, GETDATE(), 999);</v>
      </c>
    </row>
    <row r="7592" spans="26:29">
      <c r="Z7592">
        <v>982</v>
      </c>
      <c r="AA7592" t="s">
        <v>6869</v>
      </c>
      <c r="AB7592" t="s">
        <v>7871</v>
      </c>
      <c r="AC7592" s="229" t="str">
        <f t="shared" si="71"/>
        <v>INSERT INTO UPK_IKOU.upk_k40.k60_press_buno_link (buno_id, k60_buno_id, created_date, created_tantou_id) VALUES (2690, 2436, GETDATE(), 999);</v>
      </c>
    </row>
    <row r="7593" spans="26:29">
      <c r="Z7593">
        <v>983</v>
      </c>
      <c r="AA7593" t="s">
        <v>5938</v>
      </c>
      <c r="AB7593" t="s">
        <v>7872</v>
      </c>
      <c r="AC7593" s="229" t="str">
        <f t="shared" si="71"/>
        <v>INSERT INTO UPK_IKOU.upk_k40.k60_press_buno_link (buno_id, k60_buno_id, created_date, created_tantou_id) VALUES (2691, 1465, GETDATE(), 999);</v>
      </c>
    </row>
    <row r="7594" spans="26:29">
      <c r="Z7594">
        <v>984</v>
      </c>
      <c r="AA7594" t="s">
        <v>5938</v>
      </c>
      <c r="AB7594" t="s">
        <v>7873</v>
      </c>
      <c r="AC7594" s="229" t="str">
        <f t="shared" si="71"/>
        <v>INSERT INTO UPK_IKOU.upk_k40.k60_press_buno_link (buno_id, k60_buno_id, created_date, created_tantou_id) VALUES (2692, 1465, GETDATE(), 999);</v>
      </c>
    </row>
    <row r="7595" spans="26:29">
      <c r="Z7595">
        <v>985</v>
      </c>
      <c r="AA7595" t="s">
        <v>6925</v>
      </c>
      <c r="AB7595" t="s">
        <v>7874</v>
      </c>
      <c r="AC7595" s="229" t="str">
        <f t="shared" si="71"/>
        <v>INSERT INTO UPK_IKOU.upk_k40.k60_press_buno_link (buno_id, k60_buno_id, created_date, created_tantou_id) VALUES (2693, 2492, GETDATE(), 999);</v>
      </c>
    </row>
    <row r="7596" spans="26:29">
      <c r="Z7596">
        <v>986</v>
      </c>
      <c r="AA7596" t="s">
        <v>6925</v>
      </c>
      <c r="AB7596" t="s">
        <v>7875</v>
      </c>
      <c r="AC7596" s="229" t="str">
        <f t="shared" si="71"/>
        <v>INSERT INTO UPK_IKOU.upk_k40.k60_press_buno_link (buno_id, k60_buno_id, created_date, created_tantou_id) VALUES (2694, 2492, GETDATE(), 999);</v>
      </c>
    </row>
    <row r="7597" spans="26:29">
      <c r="Z7597">
        <v>987</v>
      </c>
      <c r="AA7597" t="s">
        <v>6428</v>
      </c>
      <c r="AB7597" t="s">
        <v>7876</v>
      </c>
      <c r="AC7597" s="229" t="str">
        <f t="shared" si="71"/>
        <v>INSERT INTO UPK_IKOU.upk_k40.k60_press_buno_link (buno_id, k60_buno_id, created_date, created_tantou_id) VALUES (2695, 1956, GETDATE(), 999);</v>
      </c>
    </row>
    <row r="7598" spans="26:29">
      <c r="Z7598">
        <v>988</v>
      </c>
      <c r="AA7598" t="s">
        <v>6428</v>
      </c>
      <c r="AB7598" t="s">
        <v>7877</v>
      </c>
      <c r="AC7598" s="229" t="str">
        <f t="shared" si="71"/>
        <v>INSERT INTO UPK_IKOU.upk_k40.k60_press_buno_link (buno_id, k60_buno_id, created_date, created_tantou_id) VALUES (2696, 1956, GETDATE(), 999);</v>
      </c>
    </row>
    <row r="7599" spans="26:29">
      <c r="Z7599">
        <v>989</v>
      </c>
      <c r="AA7599" t="s">
        <v>6706</v>
      </c>
      <c r="AB7599" t="s">
        <v>7878</v>
      </c>
      <c r="AC7599" s="229" t="str">
        <f t="shared" si="71"/>
        <v>INSERT INTO UPK_IKOU.upk_k40.k60_press_buno_link (buno_id, k60_buno_id, created_date, created_tantou_id) VALUES (2697, 2273, GETDATE(), 999);</v>
      </c>
    </row>
    <row r="7600" spans="26:29">
      <c r="Z7600">
        <v>990</v>
      </c>
      <c r="AA7600" t="s">
        <v>6706</v>
      </c>
      <c r="AB7600" t="s">
        <v>7879</v>
      </c>
      <c r="AC7600" s="229" t="str">
        <f t="shared" si="71"/>
        <v>INSERT INTO UPK_IKOU.upk_k40.k60_press_buno_link (buno_id, k60_buno_id, created_date, created_tantou_id) VALUES (2698, 2273, GETDATE(), 999);</v>
      </c>
    </row>
    <row r="7601" spans="26:29">
      <c r="Z7601">
        <v>991</v>
      </c>
      <c r="AA7601" t="s">
        <v>6536</v>
      </c>
      <c r="AB7601" t="s">
        <v>7880</v>
      </c>
      <c r="AC7601" s="229" t="str">
        <f t="shared" si="71"/>
        <v>INSERT INTO UPK_IKOU.upk_k40.k60_press_buno_link (buno_id, k60_buno_id, created_date, created_tantou_id) VALUES (2699, 2103, GETDATE(), 999);</v>
      </c>
    </row>
    <row r="7602" spans="26:29">
      <c r="Z7602">
        <v>992</v>
      </c>
      <c r="AA7602" t="s">
        <v>6023</v>
      </c>
      <c r="AB7602" t="s">
        <v>7881</v>
      </c>
      <c r="AC7602" s="229" t="str">
        <f t="shared" si="71"/>
        <v>INSERT INTO UPK_IKOU.upk_k40.k60_press_buno_link (buno_id, k60_buno_id, created_date, created_tantou_id) VALUES (2700, 1551, GETDATE(), 999);</v>
      </c>
    </row>
    <row r="7603" spans="26:29">
      <c r="Z7603">
        <v>993</v>
      </c>
      <c r="AA7603" t="s">
        <v>6023</v>
      </c>
      <c r="AB7603" t="s">
        <v>7882</v>
      </c>
      <c r="AC7603" s="229" t="str">
        <f t="shared" si="71"/>
        <v>INSERT INTO UPK_IKOU.upk_k40.k60_press_buno_link (buno_id, k60_buno_id, created_date, created_tantou_id) VALUES (2701, 1551, GETDATE(), 999);</v>
      </c>
    </row>
    <row r="7604" spans="26:29">
      <c r="Z7604">
        <v>994</v>
      </c>
      <c r="AA7604" t="s">
        <v>6024</v>
      </c>
      <c r="AB7604" t="s">
        <v>7883</v>
      </c>
      <c r="AC7604" s="229" t="str">
        <f t="shared" si="71"/>
        <v>INSERT INTO UPK_IKOU.upk_k40.k60_press_buno_link (buno_id, k60_buno_id, created_date, created_tantou_id) VALUES (2702, 1552, GETDATE(), 999);</v>
      </c>
    </row>
    <row r="7605" spans="26:29">
      <c r="Z7605">
        <v>995</v>
      </c>
      <c r="AA7605" t="s">
        <v>6024</v>
      </c>
      <c r="AB7605" t="s">
        <v>7884</v>
      </c>
      <c r="AC7605" s="229" t="str">
        <f t="shared" si="71"/>
        <v>INSERT INTO UPK_IKOU.upk_k40.k60_press_buno_link (buno_id, k60_buno_id, created_date, created_tantou_id) VALUES (2703, 1552, GETDATE(), 999);</v>
      </c>
    </row>
    <row r="7606" spans="26:29">
      <c r="Z7606">
        <v>996</v>
      </c>
      <c r="AA7606" t="s">
        <v>5931</v>
      </c>
      <c r="AB7606" t="s">
        <v>7885</v>
      </c>
      <c r="AC7606" s="229" t="str">
        <f t="shared" si="71"/>
        <v>INSERT INTO UPK_IKOU.upk_k40.k60_press_buno_link (buno_id, k60_buno_id, created_date, created_tantou_id) VALUES (2704, 1458, GETDATE(), 999);</v>
      </c>
    </row>
    <row r="7607" spans="26:29">
      <c r="Z7607">
        <v>997</v>
      </c>
      <c r="AA7607" t="s">
        <v>5931</v>
      </c>
      <c r="AB7607" t="s">
        <v>7886</v>
      </c>
      <c r="AC7607" s="229" t="str">
        <f t="shared" si="71"/>
        <v>INSERT INTO UPK_IKOU.upk_k40.k60_press_buno_link (buno_id, k60_buno_id, created_date, created_tantou_id) VALUES (2705, 1458, GETDATE(), 999);</v>
      </c>
    </row>
    <row r="7608" spans="26:29">
      <c r="Z7608">
        <v>998</v>
      </c>
      <c r="AA7608" t="s">
        <v>5825</v>
      </c>
      <c r="AB7608" t="s">
        <v>7887</v>
      </c>
      <c r="AC7608" s="229" t="str">
        <f t="shared" si="71"/>
        <v>INSERT INTO UPK_IKOU.upk_k40.k60_press_buno_link (buno_id, k60_buno_id, created_date, created_tantou_id) VALUES (2706, 1352, GETDATE(), 999);</v>
      </c>
    </row>
    <row r="7609" spans="26:29">
      <c r="Z7609">
        <v>999</v>
      </c>
      <c r="AA7609" t="s">
        <v>5825</v>
      </c>
      <c r="AB7609" t="s">
        <v>7888</v>
      </c>
      <c r="AC7609" s="229" t="str">
        <f t="shared" si="71"/>
        <v>INSERT INTO UPK_IKOU.upk_k40.k60_press_buno_link (buno_id, k60_buno_id, created_date, created_tantou_id) VALUES (2707, 1352, GETDATE(), 999);</v>
      </c>
    </row>
    <row r="7610" spans="26:29">
      <c r="Z7610">
        <v>1000</v>
      </c>
      <c r="AA7610" t="s">
        <v>5826</v>
      </c>
      <c r="AB7610" t="s">
        <v>7889</v>
      </c>
      <c r="AC7610" s="229" t="str">
        <f t="shared" si="71"/>
        <v>INSERT INTO UPK_IKOU.upk_k40.k60_press_buno_link (buno_id, k60_buno_id, created_date, created_tantou_id) VALUES (2708, 1353, GETDATE(), 999);</v>
      </c>
    </row>
    <row r="7611" spans="26:29">
      <c r="Z7611">
        <v>1001</v>
      </c>
      <c r="AA7611" t="s">
        <v>5826</v>
      </c>
      <c r="AB7611" t="s">
        <v>7890</v>
      </c>
      <c r="AC7611" s="229" t="str">
        <f t="shared" si="71"/>
        <v>INSERT INTO UPK_IKOU.upk_k40.k60_press_buno_link (buno_id, k60_buno_id, created_date, created_tantou_id) VALUES (2709, 1353, GETDATE(), 999);</v>
      </c>
    </row>
    <row r="7612" spans="26:29">
      <c r="Z7612">
        <v>1002</v>
      </c>
      <c r="AA7612" t="s">
        <v>6793</v>
      </c>
      <c r="AB7612" t="s">
        <v>7891</v>
      </c>
      <c r="AC7612" s="229" t="str">
        <f t="shared" si="71"/>
        <v>INSERT INTO UPK_IKOU.upk_k40.k60_press_buno_link (buno_id, k60_buno_id, created_date, created_tantou_id) VALUES (2710, 2360, GETDATE(), 999);</v>
      </c>
    </row>
    <row r="7613" spans="26:29">
      <c r="Z7613">
        <v>1003</v>
      </c>
      <c r="AA7613" t="s">
        <v>6252</v>
      </c>
      <c r="AB7613" t="s">
        <v>7892</v>
      </c>
      <c r="AC7613" s="229" t="str">
        <f t="shared" si="71"/>
        <v>INSERT INTO UPK_IKOU.upk_k40.k60_press_buno_link (buno_id, k60_buno_id, created_date, created_tantou_id) VALUES (2711, 1780, GETDATE(), 999);</v>
      </c>
    </row>
    <row r="7614" spans="26:29">
      <c r="Z7614">
        <v>1004</v>
      </c>
      <c r="AA7614" t="s">
        <v>6252</v>
      </c>
      <c r="AB7614" t="s">
        <v>7893</v>
      </c>
      <c r="AC7614" s="229" t="str">
        <f t="shared" si="71"/>
        <v>INSERT INTO UPK_IKOU.upk_k40.k60_press_buno_link (buno_id, k60_buno_id, created_date, created_tantou_id) VALUES (2712, 1780, GETDATE(), 999);</v>
      </c>
    </row>
    <row r="7615" spans="26:29">
      <c r="Z7615">
        <v>1005</v>
      </c>
      <c r="AA7615" t="s">
        <v>6430</v>
      </c>
      <c r="AB7615" t="s">
        <v>7894</v>
      </c>
      <c r="AC7615" s="229" t="str">
        <f t="shared" si="71"/>
        <v>INSERT INTO UPK_IKOU.upk_k40.k60_press_buno_link (buno_id, k60_buno_id, created_date, created_tantou_id) VALUES (2713, 1958, GETDATE(), 999);</v>
      </c>
    </row>
    <row r="7616" spans="26:29">
      <c r="Z7616">
        <v>1006</v>
      </c>
      <c r="AA7616" t="s">
        <v>6430</v>
      </c>
      <c r="AB7616" t="s">
        <v>7895</v>
      </c>
      <c r="AC7616" s="229" t="str">
        <f t="shared" si="71"/>
        <v>INSERT INTO UPK_IKOU.upk_k40.k60_press_buno_link (buno_id, k60_buno_id, created_date, created_tantou_id) VALUES (2714, 1958, GETDATE(), 999);</v>
      </c>
    </row>
    <row r="7617" spans="26:29">
      <c r="Z7617">
        <v>1007</v>
      </c>
      <c r="AA7617" t="s">
        <v>6794</v>
      </c>
      <c r="AB7617" t="s">
        <v>7896</v>
      </c>
      <c r="AC7617" s="229" t="str">
        <f t="shared" si="71"/>
        <v>INSERT INTO UPK_IKOU.upk_k40.k60_press_buno_link (buno_id, k60_buno_id, created_date, created_tantou_id) VALUES (2715, 2361, GETDATE(), 999);</v>
      </c>
    </row>
    <row r="7618" spans="26:29">
      <c r="Z7618">
        <v>1008</v>
      </c>
      <c r="AA7618" t="s">
        <v>6169</v>
      </c>
      <c r="AB7618" t="s">
        <v>7897</v>
      </c>
      <c r="AC7618" s="229" t="str">
        <f t="shared" si="71"/>
        <v>INSERT INTO UPK_IKOU.upk_k40.k60_press_buno_link (buno_id, k60_buno_id, created_date, created_tantou_id) VALUES (2716, 1697, GETDATE(), 999);</v>
      </c>
    </row>
    <row r="7619" spans="26:29">
      <c r="Z7619">
        <v>1009</v>
      </c>
      <c r="AA7619" t="s">
        <v>6169</v>
      </c>
      <c r="AB7619" t="s">
        <v>7898</v>
      </c>
      <c r="AC7619" s="229" t="str">
        <f t="shared" si="71"/>
        <v>INSERT INTO UPK_IKOU.upk_k40.k60_press_buno_link (buno_id, k60_buno_id, created_date, created_tantou_id) VALUES (2717, 1697, GETDATE(), 999);</v>
      </c>
    </row>
    <row r="7620" spans="26:29">
      <c r="Z7620">
        <v>1010</v>
      </c>
      <c r="AA7620" t="s">
        <v>6170</v>
      </c>
      <c r="AB7620" t="s">
        <v>7899</v>
      </c>
      <c r="AC7620" s="229" t="str">
        <f t="shared" si="71"/>
        <v>INSERT INTO UPK_IKOU.upk_k40.k60_press_buno_link (buno_id, k60_buno_id, created_date, created_tantou_id) VALUES (2718, 1698, GETDATE(), 999);</v>
      </c>
    </row>
    <row r="7621" spans="26:29">
      <c r="Z7621">
        <v>1011</v>
      </c>
      <c r="AA7621" t="s">
        <v>6170</v>
      </c>
      <c r="AB7621" t="s">
        <v>7900</v>
      </c>
      <c r="AC7621" s="229" t="str">
        <f t="shared" si="71"/>
        <v>INSERT INTO UPK_IKOU.upk_k40.k60_press_buno_link (buno_id, k60_buno_id, created_date, created_tantou_id) VALUES (2719, 1698, GETDATE(), 999);</v>
      </c>
    </row>
    <row r="7622" spans="26:29">
      <c r="Z7622">
        <v>1012</v>
      </c>
      <c r="AA7622" t="s">
        <v>6222</v>
      </c>
      <c r="AB7622" t="s">
        <v>7901</v>
      </c>
      <c r="AC7622" s="229" t="str">
        <f t="shared" si="71"/>
        <v>INSERT INTO UPK_IKOU.upk_k40.k60_press_buno_link (buno_id, k60_buno_id, created_date, created_tantou_id) VALUES (2720, 1750, GETDATE(), 999);</v>
      </c>
    </row>
    <row r="7623" spans="26:29">
      <c r="Z7623">
        <v>1013</v>
      </c>
      <c r="AA7623" t="s">
        <v>6222</v>
      </c>
      <c r="AB7623" t="s">
        <v>7902</v>
      </c>
      <c r="AC7623" s="229" t="str">
        <f t="shared" si="71"/>
        <v>INSERT INTO UPK_IKOU.upk_k40.k60_press_buno_link (buno_id, k60_buno_id, created_date, created_tantou_id) VALUES (2721, 1750, GETDATE(), 999);</v>
      </c>
    </row>
    <row r="7624" spans="26:29">
      <c r="Z7624">
        <v>1014</v>
      </c>
      <c r="AA7624" t="s">
        <v>5913</v>
      </c>
      <c r="AB7624" t="s">
        <v>7903</v>
      </c>
      <c r="AC7624" s="229" t="str">
        <f t="shared" si="71"/>
        <v>INSERT INTO UPK_IKOU.upk_k40.k60_press_buno_link (buno_id, k60_buno_id, created_date, created_tantou_id) VALUES (2722, 1440, GETDATE(), 999);</v>
      </c>
    </row>
    <row r="7625" spans="26:29">
      <c r="Z7625">
        <v>1015</v>
      </c>
      <c r="AA7625" t="s">
        <v>5913</v>
      </c>
      <c r="AB7625" t="s">
        <v>7904</v>
      </c>
      <c r="AC7625" s="229" t="str">
        <f t="shared" si="71"/>
        <v>INSERT INTO UPK_IKOU.upk_k40.k60_press_buno_link (buno_id, k60_buno_id, created_date, created_tantou_id) VALUES (2723, 1440, GETDATE(), 999);</v>
      </c>
    </row>
    <row r="7626" spans="26:29">
      <c r="Z7626">
        <v>1016</v>
      </c>
      <c r="AA7626" t="s">
        <v>6927</v>
      </c>
      <c r="AB7626" t="s">
        <v>7905</v>
      </c>
      <c r="AC7626" s="229" t="str">
        <f t="shared" si="71"/>
        <v>INSERT INTO UPK_IKOU.upk_k40.k60_press_buno_link (buno_id, k60_buno_id, created_date, created_tantou_id) VALUES (2724, 2494, GETDATE(), 999);</v>
      </c>
    </row>
    <row r="7627" spans="26:29">
      <c r="Z7627">
        <v>1017</v>
      </c>
      <c r="AA7627" t="s">
        <v>6927</v>
      </c>
      <c r="AB7627" t="s">
        <v>7906</v>
      </c>
      <c r="AC7627" s="229" t="str">
        <f t="shared" si="71"/>
        <v>INSERT INTO UPK_IKOU.upk_k40.k60_press_buno_link (buno_id, k60_buno_id, created_date, created_tantou_id) VALUES (2725, 2494, GETDATE(), 999);</v>
      </c>
    </row>
    <row r="7628" spans="26:29">
      <c r="Z7628">
        <v>1018</v>
      </c>
      <c r="AA7628" t="s">
        <v>6532</v>
      </c>
      <c r="AB7628" t="s">
        <v>7907</v>
      </c>
      <c r="AC7628" s="229" t="str">
        <f t="shared" si="71"/>
        <v>INSERT INTO UPK_IKOU.upk_k40.k60_press_buno_link (buno_id, k60_buno_id, created_date, created_tantou_id) VALUES (2726, 2099, GETDATE(), 999);</v>
      </c>
    </row>
    <row r="7629" spans="26:29">
      <c r="Z7629">
        <v>1019</v>
      </c>
      <c r="AA7629" t="s">
        <v>6533</v>
      </c>
      <c r="AB7629" t="s">
        <v>7908</v>
      </c>
      <c r="AC7629" s="229" t="str">
        <f t="shared" si="71"/>
        <v>INSERT INTO UPK_IKOU.upk_k40.k60_press_buno_link (buno_id, k60_buno_id, created_date, created_tantou_id) VALUES (2727, 2100, GETDATE(), 999);</v>
      </c>
    </row>
    <row r="7630" spans="26:29">
      <c r="Z7630">
        <v>1020</v>
      </c>
      <c r="AA7630" t="s">
        <v>6719</v>
      </c>
      <c r="AB7630" t="s">
        <v>7909</v>
      </c>
      <c r="AC7630" s="229" t="str">
        <f t="shared" si="71"/>
        <v>INSERT INTO UPK_IKOU.upk_k40.k60_press_buno_link (buno_id, k60_buno_id, created_date, created_tantou_id) VALUES (2728, 2286, GETDATE(), 999);</v>
      </c>
    </row>
    <row r="7631" spans="26:29">
      <c r="Z7631">
        <v>1021</v>
      </c>
      <c r="AA7631" t="s">
        <v>6150</v>
      </c>
      <c r="AB7631" t="s">
        <v>7910</v>
      </c>
      <c r="AC7631" s="229" t="str">
        <f t="shared" si="71"/>
        <v>INSERT INTO UPK_IKOU.upk_k40.k60_press_buno_link (buno_id, k60_buno_id, created_date, created_tantou_id) VALUES (2729, 1678, GETDATE(), 999);</v>
      </c>
    </row>
    <row r="7632" spans="26:29">
      <c r="Z7632">
        <v>1022</v>
      </c>
      <c r="AA7632" t="s">
        <v>6150</v>
      </c>
      <c r="AB7632" t="s">
        <v>7911</v>
      </c>
      <c r="AC7632" s="229" t="str">
        <f t="shared" si="71"/>
        <v>INSERT INTO UPK_IKOU.upk_k40.k60_press_buno_link (buno_id, k60_buno_id, created_date, created_tantou_id) VALUES (2730, 1678, GETDATE(), 999);</v>
      </c>
    </row>
    <row r="7633" spans="26:29">
      <c r="Z7633">
        <v>1023</v>
      </c>
      <c r="AA7633" t="s">
        <v>6151</v>
      </c>
      <c r="AB7633" t="s">
        <v>7912</v>
      </c>
      <c r="AC7633" s="229" t="str">
        <f t="shared" si="71"/>
        <v>INSERT INTO UPK_IKOU.upk_k40.k60_press_buno_link (buno_id, k60_buno_id, created_date, created_tantou_id) VALUES (2731, 1679, GETDATE(), 999);</v>
      </c>
    </row>
    <row r="7634" spans="26:29">
      <c r="Z7634">
        <v>1024</v>
      </c>
      <c r="AA7634" t="s">
        <v>6151</v>
      </c>
      <c r="AB7634" t="s">
        <v>7913</v>
      </c>
      <c r="AC7634" s="229" t="str">
        <f t="shared" si="71"/>
        <v>INSERT INTO UPK_IKOU.upk_k40.k60_press_buno_link (buno_id, k60_buno_id, created_date, created_tantou_id) VALUES (2732, 1679, GETDATE(), 999);</v>
      </c>
    </row>
    <row r="7635" spans="26:29">
      <c r="Z7635">
        <v>1025</v>
      </c>
      <c r="AA7635" t="s">
        <v>6152</v>
      </c>
      <c r="AB7635" t="s">
        <v>7914</v>
      </c>
      <c r="AC7635" s="229" t="str">
        <f t="shared" ref="AC7635:AC7698" si="72">AC$6609&amp;AB7635&amp;", "&amp;AA7635&amp;", GETDATE(), 999);"</f>
        <v>INSERT INTO UPK_IKOU.upk_k40.k60_press_buno_link (buno_id, k60_buno_id, created_date, created_tantou_id) VALUES (2733, 1680, GETDATE(), 999);</v>
      </c>
    </row>
    <row r="7636" spans="26:29">
      <c r="Z7636">
        <v>1026</v>
      </c>
      <c r="AA7636" t="s">
        <v>6152</v>
      </c>
      <c r="AB7636" t="s">
        <v>7915</v>
      </c>
      <c r="AC7636" s="229" t="str">
        <f t="shared" si="72"/>
        <v>INSERT INTO UPK_IKOU.upk_k40.k60_press_buno_link (buno_id, k60_buno_id, created_date, created_tantou_id) VALUES (2734, 1680, GETDATE(), 999);</v>
      </c>
    </row>
    <row r="7637" spans="26:29">
      <c r="Z7637">
        <v>1027</v>
      </c>
      <c r="AA7637" t="s">
        <v>6153</v>
      </c>
      <c r="AB7637" t="s">
        <v>7916</v>
      </c>
      <c r="AC7637" s="229" t="str">
        <f t="shared" si="72"/>
        <v>INSERT INTO UPK_IKOU.upk_k40.k60_press_buno_link (buno_id, k60_buno_id, created_date, created_tantou_id) VALUES (2735, 1681, GETDATE(), 999);</v>
      </c>
    </row>
    <row r="7638" spans="26:29">
      <c r="Z7638">
        <v>1028</v>
      </c>
      <c r="AA7638" t="s">
        <v>6153</v>
      </c>
      <c r="AB7638" t="s">
        <v>7917</v>
      </c>
      <c r="AC7638" s="229" t="str">
        <f t="shared" si="72"/>
        <v>INSERT INTO UPK_IKOU.upk_k40.k60_press_buno_link (buno_id, k60_buno_id, created_date, created_tantou_id) VALUES (2736, 1681, GETDATE(), 999);</v>
      </c>
    </row>
    <row r="7639" spans="26:29">
      <c r="Z7639">
        <v>1029</v>
      </c>
      <c r="AA7639" t="s">
        <v>6325</v>
      </c>
      <c r="AB7639" t="s">
        <v>7918</v>
      </c>
      <c r="AC7639" s="229" t="str">
        <f t="shared" si="72"/>
        <v>INSERT INTO UPK_IKOU.upk_k40.k60_press_buno_link (buno_id, k60_buno_id, created_date, created_tantou_id) VALUES (2737, 1853, GETDATE(), 999);</v>
      </c>
    </row>
    <row r="7640" spans="26:29">
      <c r="Z7640">
        <v>1030</v>
      </c>
      <c r="AA7640" t="s">
        <v>6873</v>
      </c>
      <c r="AB7640" t="s">
        <v>7919</v>
      </c>
      <c r="AC7640" s="229" t="str">
        <f t="shared" si="72"/>
        <v>INSERT INTO UPK_IKOU.upk_k40.k60_press_buno_link (buno_id, k60_buno_id, created_date, created_tantou_id) VALUES (2738, 2440, GETDATE(), 999);</v>
      </c>
    </row>
    <row r="7641" spans="26:29">
      <c r="Z7641">
        <v>1031</v>
      </c>
      <c r="AA7641" t="s">
        <v>5791</v>
      </c>
      <c r="AB7641" t="s">
        <v>7920</v>
      </c>
      <c r="AC7641" s="229" t="str">
        <f t="shared" si="72"/>
        <v>INSERT INTO UPK_IKOU.upk_k40.k60_press_buno_link (buno_id, k60_buno_id, created_date, created_tantou_id) VALUES (2739, 1318, GETDATE(), 999);</v>
      </c>
    </row>
    <row r="7642" spans="26:29">
      <c r="Z7642">
        <v>1032</v>
      </c>
      <c r="AA7642" t="s">
        <v>5911</v>
      </c>
      <c r="AB7642" t="s">
        <v>7921</v>
      </c>
      <c r="AC7642" s="229" t="str">
        <f t="shared" si="72"/>
        <v>INSERT INTO UPK_IKOU.upk_k40.k60_press_buno_link (buno_id, k60_buno_id, created_date, created_tantou_id) VALUES (2740, 1438, GETDATE(), 999);</v>
      </c>
    </row>
    <row r="7643" spans="26:29">
      <c r="Z7643">
        <v>1033</v>
      </c>
      <c r="AA7643" t="s">
        <v>6911</v>
      </c>
      <c r="AB7643" t="s">
        <v>7922</v>
      </c>
      <c r="AC7643" s="229" t="str">
        <f t="shared" si="72"/>
        <v>INSERT INTO UPK_IKOU.upk_k40.k60_press_buno_link (buno_id, k60_buno_id, created_date, created_tantou_id) VALUES (2741, 2478, GETDATE(), 999);</v>
      </c>
    </row>
    <row r="7644" spans="26:29">
      <c r="Z7644">
        <v>1034</v>
      </c>
      <c r="AA7644" t="s">
        <v>6914</v>
      </c>
      <c r="AB7644" t="s">
        <v>7923</v>
      </c>
      <c r="AC7644" s="229" t="str">
        <f t="shared" si="72"/>
        <v>INSERT INTO UPK_IKOU.upk_k40.k60_press_buno_link (buno_id, k60_buno_id, created_date, created_tantou_id) VALUES (2742, 2481, GETDATE(), 999);</v>
      </c>
    </row>
    <row r="7645" spans="26:29">
      <c r="Z7645">
        <v>1035</v>
      </c>
      <c r="AA7645" t="s">
        <v>5964</v>
      </c>
      <c r="AB7645" t="s">
        <v>7924</v>
      </c>
      <c r="AC7645" s="229" t="str">
        <f t="shared" si="72"/>
        <v>INSERT INTO UPK_IKOU.upk_k40.k60_press_buno_link (buno_id, k60_buno_id, created_date, created_tantou_id) VALUES (2743, 1491, GETDATE(), 999);</v>
      </c>
    </row>
    <row r="7646" spans="26:29">
      <c r="Z7646">
        <v>1036</v>
      </c>
      <c r="AA7646" t="s">
        <v>5966</v>
      </c>
      <c r="AB7646" t="s">
        <v>7925</v>
      </c>
      <c r="AC7646" s="229" t="str">
        <f t="shared" si="72"/>
        <v>INSERT INTO UPK_IKOU.upk_k40.k60_press_buno_link (buno_id, k60_buno_id, created_date, created_tantou_id) VALUES (2744, 1493, GETDATE(), 999);</v>
      </c>
    </row>
    <row r="7647" spans="26:29">
      <c r="Z7647">
        <v>1037</v>
      </c>
      <c r="AA7647" t="s">
        <v>6634</v>
      </c>
      <c r="AB7647" t="s">
        <v>7926</v>
      </c>
      <c r="AC7647" s="229" t="str">
        <f t="shared" si="72"/>
        <v>INSERT INTO UPK_IKOU.upk_k40.k60_press_buno_link (buno_id, k60_buno_id, created_date, created_tantou_id) VALUES (2745, 2201, GETDATE(), 999);</v>
      </c>
    </row>
    <row r="7648" spans="26:29">
      <c r="Z7648">
        <v>1038</v>
      </c>
      <c r="AA7648" t="s">
        <v>6635</v>
      </c>
      <c r="AB7648" t="s">
        <v>7927</v>
      </c>
      <c r="AC7648" s="229" t="str">
        <f t="shared" si="72"/>
        <v>INSERT INTO UPK_IKOU.upk_k40.k60_press_buno_link (buno_id, k60_buno_id, created_date, created_tantou_id) VALUES (2746, 2202, GETDATE(), 999);</v>
      </c>
    </row>
    <row r="7649" spans="26:29">
      <c r="Z7649">
        <v>1039</v>
      </c>
      <c r="AA7649" t="s">
        <v>5789</v>
      </c>
      <c r="AB7649" t="s">
        <v>7928</v>
      </c>
      <c r="AC7649" s="229" t="str">
        <f t="shared" si="72"/>
        <v>INSERT INTO UPK_IKOU.upk_k40.k60_press_buno_link (buno_id, k60_buno_id, created_date, created_tantou_id) VALUES (2747, 1316, GETDATE(), 999);</v>
      </c>
    </row>
    <row r="7650" spans="26:29">
      <c r="Z7650">
        <v>1040</v>
      </c>
      <c r="AA7650" t="s">
        <v>5790</v>
      </c>
      <c r="AB7650" t="s">
        <v>7929</v>
      </c>
      <c r="AC7650" s="229" t="str">
        <f t="shared" si="72"/>
        <v>INSERT INTO UPK_IKOU.upk_k40.k60_press_buno_link (buno_id, k60_buno_id, created_date, created_tantou_id) VALUES (2748, 1317, GETDATE(), 999);</v>
      </c>
    </row>
    <row r="7651" spans="26:29">
      <c r="Z7651">
        <v>1041</v>
      </c>
      <c r="AA7651" t="s">
        <v>5801</v>
      </c>
      <c r="AB7651" t="s">
        <v>7930</v>
      </c>
      <c r="AC7651" s="229" t="str">
        <f t="shared" si="72"/>
        <v>INSERT INTO UPK_IKOU.upk_k40.k60_press_buno_link (buno_id, k60_buno_id, created_date, created_tantou_id) VALUES (2749, 1328, GETDATE(), 999);</v>
      </c>
    </row>
    <row r="7652" spans="26:29">
      <c r="Z7652">
        <v>1042</v>
      </c>
      <c r="AA7652" t="s">
        <v>6104</v>
      </c>
      <c r="AB7652" t="s">
        <v>7931</v>
      </c>
      <c r="AC7652" s="229" t="str">
        <f t="shared" si="72"/>
        <v>INSERT INTO UPK_IKOU.upk_k40.k60_press_buno_link (buno_id, k60_buno_id, created_date, created_tantou_id) VALUES (2750, 1632, GETDATE(), 999);</v>
      </c>
    </row>
    <row r="7653" spans="26:29">
      <c r="Z7653">
        <v>1043</v>
      </c>
      <c r="AA7653" t="s">
        <v>6105</v>
      </c>
      <c r="AB7653" t="s">
        <v>7932</v>
      </c>
      <c r="AC7653" s="229" t="str">
        <f t="shared" si="72"/>
        <v>INSERT INTO UPK_IKOU.upk_k40.k60_press_buno_link (buno_id, k60_buno_id, created_date, created_tantou_id) VALUES (2751, 1633, GETDATE(), 999);</v>
      </c>
    </row>
    <row r="7654" spans="26:29">
      <c r="Z7654">
        <v>1044</v>
      </c>
      <c r="AA7654" t="s">
        <v>6830</v>
      </c>
      <c r="AB7654" t="s">
        <v>7933</v>
      </c>
      <c r="AC7654" s="229" t="str">
        <f t="shared" si="72"/>
        <v>INSERT INTO UPK_IKOU.upk_k40.k60_press_buno_link (buno_id, k60_buno_id, created_date, created_tantou_id) VALUES (2752, 2397, GETDATE(), 999);</v>
      </c>
    </row>
    <row r="7655" spans="26:29">
      <c r="Z7655">
        <v>1045</v>
      </c>
      <c r="AA7655" t="s">
        <v>6831</v>
      </c>
      <c r="AB7655" t="s">
        <v>7934</v>
      </c>
      <c r="AC7655" s="229" t="str">
        <f t="shared" si="72"/>
        <v>INSERT INTO UPK_IKOU.upk_k40.k60_press_buno_link (buno_id, k60_buno_id, created_date, created_tantou_id) VALUES (2753, 2398, GETDATE(), 999);</v>
      </c>
    </row>
    <row r="7656" spans="26:29">
      <c r="Z7656">
        <v>1046</v>
      </c>
      <c r="AA7656" t="s">
        <v>6832</v>
      </c>
      <c r="AB7656" t="s">
        <v>7935</v>
      </c>
      <c r="AC7656" s="229" t="str">
        <f t="shared" si="72"/>
        <v>INSERT INTO UPK_IKOU.upk_k40.k60_press_buno_link (buno_id, k60_buno_id, created_date, created_tantou_id) VALUES (2754, 2399, GETDATE(), 999);</v>
      </c>
    </row>
    <row r="7657" spans="26:29">
      <c r="Z7657">
        <v>1047</v>
      </c>
      <c r="AA7657">
        <v>2556</v>
      </c>
      <c r="AB7657" t="s">
        <v>7936</v>
      </c>
      <c r="AC7657" s="229" t="str">
        <f t="shared" si="72"/>
        <v>INSERT INTO UPK_IKOU.upk_k40.k60_press_buno_link (buno_id, k60_buno_id, created_date, created_tantou_id) VALUES (2755, 2556, GETDATE(), 999);</v>
      </c>
    </row>
    <row r="7658" spans="26:29">
      <c r="Z7658">
        <v>1048</v>
      </c>
      <c r="AA7658">
        <v>2556</v>
      </c>
      <c r="AB7658" t="s">
        <v>7937</v>
      </c>
      <c r="AC7658" s="229" t="str">
        <f t="shared" si="72"/>
        <v>INSERT INTO UPK_IKOU.upk_k40.k60_press_buno_link (buno_id, k60_buno_id, created_date, created_tantou_id) VALUES (2756, 2556, GETDATE(), 999);</v>
      </c>
    </row>
    <row r="7659" spans="26:29">
      <c r="Z7659">
        <v>1049</v>
      </c>
      <c r="AA7659" t="s">
        <v>6461</v>
      </c>
      <c r="AB7659" t="s">
        <v>7938</v>
      </c>
      <c r="AC7659" s="229" t="str">
        <f t="shared" si="72"/>
        <v>INSERT INTO UPK_IKOU.upk_k40.k60_press_buno_link (buno_id, k60_buno_id, created_date, created_tantou_id) VALUES (2757, 1989, GETDATE(), 999);</v>
      </c>
    </row>
    <row r="7660" spans="26:29">
      <c r="Z7660">
        <v>1050</v>
      </c>
      <c r="AA7660" t="s">
        <v>6461</v>
      </c>
      <c r="AB7660" t="s">
        <v>7939</v>
      </c>
      <c r="AC7660" s="229" t="str">
        <f t="shared" si="72"/>
        <v>INSERT INTO UPK_IKOU.upk_k40.k60_press_buno_link (buno_id, k60_buno_id, created_date, created_tantou_id) VALUES (2758, 1989, GETDATE(), 999);</v>
      </c>
    </row>
    <row r="7661" spans="26:29">
      <c r="Z7661">
        <v>1051</v>
      </c>
      <c r="AA7661" t="s">
        <v>6048</v>
      </c>
      <c r="AB7661" t="s">
        <v>7940</v>
      </c>
      <c r="AC7661" s="229" t="str">
        <f t="shared" si="72"/>
        <v>INSERT INTO UPK_IKOU.upk_k40.k60_press_buno_link (buno_id, k60_buno_id, created_date, created_tantou_id) VALUES (2759, 1576, GETDATE(), 999);</v>
      </c>
    </row>
    <row r="7662" spans="26:29">
      <c r="Z7662">
        <v>1052</v>
      </c>
      <c r="AA7662" t="s">
        <v>6048</v>
      </c>
      <c r="AB7662" t="s">
        <v>7941</v>
      </c>
      <c r="AC7662" s="229" t="str">
        <f t="shared" si="72"/>
        <v>INSERT INTO UPK_IKOU.upk_k40.k60_press_buno_link (buno_id, k60_buno_id, created_date, created_tantou_id) VALUES (2760, 1576, GETDATE(), 999);</v>
      </c>
    </row>
    <row r="7663" spans="26:29">
      <c r="Z7663">
        <v>1053</v>
      </c>
      <c r="AA7663" t="s">
        <v>6106</v>
      </c>
      <c r="AB7663" t="s">
        <v>7942</v>
      </c>
      <c r="AC7663" s="229" t="str">
        <f t="shared" si="72"/>
        <v>INSERT INTO UPK_IKOU.upk_k40.k60_press_buno_link (buno_id, k60_buno_id, created_date, created_tantou_id) VALUES (2761, 1634, GETDATE(), 999);</v>
      </c>
    </row>
    <row r="7664" spans="26:29">
      <c r="Z7664">
        <v>1054</v>
      </c>
      <c r="AA7664" t="s">
        <v>6107</v>
      </c>
      <c r="AB7664" t="s">
        <v>7943</v>
      </c>
      <c r="AC7664" s="229" t="str">
        <f t="shared" si="72"/>
        <v>INSERT INTO UPK_IKOU.upk_k40.k60_press_buno_link (buno_id, k60_buno_id, created_date, created_tantou_id) VALUES (2762, 1635, GETDATE(), 999);</v>
      </c>
    </row>
    <row r="7665" spans="26:29">
      <c r="Z7665">
        <v>1055</v>
      </c>
      <c r="AA7665" t="s">
        <v>5912</v>
      </c>
      <c r="AB7665" t="s">
        <v>7944</v>
      </c>
      <c r="AC7665" s="229" t="str">
        <f t="shared" si="72"/>
        <v>INSERT INTO UPK_IKOU.upk_k40.k60_press_buno_link (buno_id, k60_buno_id, created_date, created_tantou_id) VALUES (2763, 1439, GETDATE(), 999);</v>
      </c>
    </row>
    <row r="7666" spans="26:29">
      <c r="Z7666">
        <v>1056</v>
      </c>
      <c r="AA7666" t="s">
        <v>6278</v>
      </c>
      <c r="AB7666" t="s">
        <v>7945</v>
      </c>
      <c r="AC7666" s="229" t="str">
        <f t="shared" si="72"/>
        <v>INSERT INTO UPK_IKOU.upk_k40.k60_press_buno_link (buno_id, k60_buno_id, created_date, created_tantou_id) VALUES (2764, 1806, GETDATE(), 999);</v>
      </c>
    </row>
    <row r="7667" spans="26:29">
      <c r="Z7667">
        <v>1057</v>
      </c>
      <c r="AA7667" t="s">
        <v>6277</v>
      </c>
      <c r="AB7667" t="s">
        <v>7946</v>
      </c>
      <c r="AC7667" s="229" t="str">
        <f t="shared" si="72"/>
        <v>INSERT INTO UPK_IKOU.upk_k40.k60_press_buno_link (buno_id, k60_buno_id, created_date, created_tantou_id) VALUES (2765, 1805, GETDATE(), 999);</v>
      </c>
    </row>
    <row r="7668" spans="26:29">
      <c r="Z7668">
        <v>1058</v>
      </c>
      <c r="AA7668" t="s">
        <v>6279</v>
      </c>
      <c r="AB7668" t="s">
        <v>7947</v>
      </c>
      <c r="AC7668" s="229" t="str">
        <f t="shared" si="72"/>
        <v>INSERT INTO UPK_IKOU.upk_k40.k60_press_buno_link (buno_id, k60_buno_id, created_date, created_tantou_id) VALUES (2766, 1807, GETDATE(), 999);</v>
      </c>
    </row>
    <row r="7669" spans="26:29">
      <c r="Z7669">
        <v>1059</v>
      </c>
      <c r="AA7669" t="s">
        <v>6279</v>
      </c>
      <c r="AB7669" t="s">
        <v>7948</v>
      </c>
      <c r="AC7669" s="229" t="str">
        <f t="shared" si="72"/>
        <v>INSERT INTO UPK_IKOU.upk_k40.k60_press_buno_link (buno_id, k60_buno_id, created_date, created_tantou_id) VALUES (2767, 1807, GETDATE(), 999);</v>
      </c>
    </row>
    <row r="7670" spans="26:29">
      <c r="Z7670">
        <v>1060</v>
      </c>
      <c r="AA7670" t="s">
        <v>6833</v>
      </c>
      <c r="AB7670" t="s">
        <v>7949</v>
      </c>
      <c r="AC7670" s="229" t="str">
        <f t="shared" si="72"/>
        <v>INSERT INTO UPK_IKOU.upk_k40.k60_press_buno_link (buno_id, k60_buno_id, created_date, created_tantou_id) VALUES (2768, 2400, GETDATE(), 999);</v>
      </c>
    </row>
    <row r="7671" spans="26:29">
      <c r="Z7671">
        <v>1061</v>
      </c>
      <c r="AA7671" t="s">
        <v>6833</v>
      </c>
      <c r="AB7671" t="s">
        <v>7950</v>
      </c>
      <c r="AC7671" s="229" t="str">
        <f t="shared" si="72"/>
        <v>INSERT INTO UPK_IKOU.upk_k40.k60_press_buno_link (buno_id, k60_buno_id, created_date, created_tantou_id) VALUES (2769, 2400, GETDATE(), 999);</v>
      </c>
    </row>
    <row r="7672" spans="26:29">
      <c r="Z7672">
        <v>1062</v>
      </c>
      <c r="AA7672" t="s">
        <v>6714</v>
      </c>
      <c r="AB7672" t="s">
        <v>7951</v>
      </c>
      <c r="AC7672" s="229" t="str">
        <f t="shared" si="72"/>
        <v>INSERT INTO UPK_IKOU.upk_k40.k60_press_buno_link (buno_id, k60_buno_id, created_date, created_tantou_id) VALUES (2770, 2281, GETDATE(), 999);</v>
      </c>
    </row>
    <row r="7673" spans="26:29">
      <c r="Z7673">
        <v>1063</v>
      </c>
      <c r="AA7673" t="s">
        <v>6714</v>
      </c>
      <c r="AB7673" t="s">
        <v>7952</v>
      </c>
      <c r="AC7673" s="229" t="str">
        <f t="shared" si="72"/>
        <v>INSERT INTO UPK_IKOU.upk_k40.k60_press_buno_link (buno_id, k60_buno_id, created_date, created_tantou_id) VALUES (2771, 2281, GETDATE(), 999);</v>
      </c>
    </row>
    <row r="7674" spans="26:29">
      <c r="Z7674">
        <v>1064</v>
      </c>
      <c r="AA7674" t="s">
        <v>5943</v>
      </c>
      <c r="AB7674" t="s">
        <v>7953</v>
      </c>
      <c r="AC7674" s="229" t="str">
        <f t="shared" si="72"/>
        <v>INSERT INTO UPK_IKOU.upk_k40.k60_press_buno_link (buno_id, k60_buno_id, created_date, created_tantou_id) VALUES (2772, 1470, GETDATE(), 999);</v>
      </c>
    </row>
    <row r="7675" spans="26:29">
      <c r="Z7675">
        <v>1065</v>
      </c>
      <c r="AA7675" t="s">
        <v>5943</v>
      </c>
      <c r="AB7675" t="s">
        <v>7954</v>
      </c>
      <c r="AC7675" s="229" t="str">
        <f t="shared" si="72"/>
        <v>INSERT INTO UPK_IKOU.upk_k40.k60_press_buno_link (buno_id, k60_buno_id, created_date, created_tantou_id) VALUES (2773, 1470, GETDATE(), 999);</v>
      </c>
    </row>
    <row r="7676" spans="26:29">
      <c r="Z7676">
        <v>1066</v>
      </c>
      <c r="AA7676" t="s">
        <v>6280</v>
      </c>
      <c r="AB7676" t="s">
        <v>7955</v>
      </c>
      <c r="AC7676" s="229" t="str">
        <f t="shared" si="72"/>
        <v>INSERT INTO UPK_IKOU.upk_k40.k60_press_buno_link (buno_id, k60_buno_id, created_date, created_tantou_id) VALUES (2774, 1808, GETDATE(), 999);</v>
      </c>
    </row>
    <row r="7677" spans="26:29">
      <c r="Z7677">
        <v>1067</v>
      </c>
      <c r="AA7677" t="s">
        <v>6280</v>
      </c>
      <c r="AB7677" t="s">
        <v>7956</v>
      </c>
      <c r="AC7677" s="229" t="str">
        <f t="shared" si="72"/>
        <v>INSERT INTO UPK_IKOU.upk_k40.k60_press_buno_link (buno_id, k60_buno_id, created_date, created_tantou_id) VALUES (2775, 1808, GETDATE(), 999);</v>
      </c>
    </row>
    <row r="7678" spans="26:29">
      <c r="Z7678">
        <v>1068</v>
      </c>
      <c r="AA7678" t="s">
        <v>6315</v>
      </c>
      <c r="AB7678" t="s">
        <v>7957</v>
      </c>
      <c r="AC7678" s="229" t="str">
        <f t="shared" si="72"/>
        <v>INSERT INTO UPK_IKOU.upk_k40.k60_press_buno_link (buno_id, k60_buno_id, created_date, created_tantou_id) VALUES (2776, 1843, GETDATE(), 999);</v>
      </c>
    </row>
    <row r="7679" spans="26:29">
      <c r="Z7679">
        <v>1069</v>
      </c>
      <c r="AA7679" t="s">
        <v>6315</v>
      </c>
      <c r="AB7679" t="s">
        <v>7958</v>
      </c>
      <c r="AC7679" s="229" t="str">
        <f t="shared" si="72"/>
        <v>INSERT INTO UPK_IKOU.upk_k40.k60_press_buno_link (buno_id, k60_buno_id, created_date, created_tantou_id) VALUES (2777, 1843, GETDATE(), 999);</v>
      </c>
    </row>
    <row r="7680" spans="26:29">
      <c r="Z7680">
        <v>1070</v>
      </c>
      <c r="AA7680" t="s">
        <v>6237</v>
      </c>
      <c r="AB7680" t="s">
        <v>7959</v>
      </c>
      <c r="AC7680" s="229" t="str">
        <f t="shared" si="72"/>
        <v>INSERT INTO UPK_IKOU.upk_k40.k60_press_buno_link (buno_id, k60_buno_id, created_date, created_tantou_id) VALUES (2778, 1765, GETDATE(), 999);</v>
      </c>
    </row>
    <row r="7681" spans="26:29">
      <c r="Z7681">
        <v>1071</v>
      </c>
      <c r="AA7681" t="s">
        <v>6237</v>
      </c>
      <c r="AB7681" t="s">
        <v>7960</v>
      </c>
      <c r="AC7681" s="229" t="str">
        <f t="shared" si="72"/>
        <v>INSERT INTO UPK_IKOU.upk_k40.k60_press_buno_link (buno_id, k60_buno_id, created_date, created_tantou_id) VALUES (2779, 1765, GETDATE(), 999);</v>
      </c>
    </row>
    <row r="7682" spans="26:29">
      <c r="Z7682">
        <v>1072</v>
      </c>
      <c r="AA7682" t="s">
        <v>6238</v>
      </c>
      <c r="AB7682" t="s">
        <v>7961</v>
      </c>
      <c r="AC7682" s="229" t="str">
        <f t="shared" si="72"/>
        <v>INSERT INTO UPK_IKOU.upk_k40.k60_press_buno_link (buno_id, k60_buno_id, created_date, created_tantou_id) VALUES (2780, 1766, GETDATE(), 999);</v>
      </c>
    </row>
    <row r="7683" spans="26:29">
      <c r="Z7683">
        <v>1073</v>
      </c>
      <c r="AA7683" t="s">
        <v>6238</v>
      </c>
      <c r="AB7683" t="s">
        <v>7962</v>
      </c>
      <c r="AC7683" s="229" t="str">
        <f t="shared" si="72"/>
        <v>INSERT INTO UPK_IKOU.upk_k40.k60_press_buno_link (buno_id, k60_buno_id, created_date, created_tantou_id) VALUES (2781, 1766, GETDATE(), 999);</v>
      </c>
    </row>
    <row r="7684" spans="26:29">
      <c r="Z7684">
        <v>1074</v>
      </c>
      <c r="AA7684" t="s">
        <v>6049</v>
      </c>
      <c r="AB7684" t="s">
        <v>7963</v>
      </c>
      <c r="AC7684" s="229" t="str">
        <f t="shared" si="72"/>
        <v>INSERT INTO UPK_IKOU.upk_k40.k60_press_buno_link (buno_id, k60_buno_id, created_date, created_tantou_id) VALUES (2782, 1577, GETDATE(), 999);</v>
      </c>
    </row>
    <row r="7685" spans="26:29">
      <c r="Z7685">
        <v>1075</v>
      </c>
      <c r="AA7685" t="s">
        <v>6049</v>
      </c>
      <c r="AB7685" t="s">
        <v>7964</v>
      </c>
      <c r="AC7685" s="229" t="str">
        <f t="shared" si="72"/>
        <v>INSERT INTO UPK_IKOU.upk_k40.k60_press_buno_link (buno_id, k60_buno_id, created_date, created_tantou_id) VALUES (2783, 1577, GETDATE(), 999);</v>
      </c>
    </row>
    <row r="7686" spans="26:29">
      <c r="Z7686">
        <v>1076</v>
      </c>
      <c r="AA7686" t="s">
        <v>6050</v>
      </c>
      <c r="AB7686" t="s">
        <v>7965</v>
      </c>
      <c r="AC7686" s="229" t="str">
        <f t="shared" si="72"/>
        <v>INSERT INTO UPK_IKOU.upk_k40.k60_press_buno_link (buno_id, k60_buno_id, created_date, created_tantou_id) VALUES (2784, 1578, GETDATE(), 999);</v>
      </c>
    </row>
    <row r="7687" spans="26:29">
      <c r="Z7687">
        <v>1077</v>
      </c>
      <c r="AA7687" t="s">
        <v>6050</v>
      </c>
      <c r="AB7687" t="s">
        <v>7966</v>
      </c>
      <c r="AC7687" s="229" t="str">
        <f t="shared" si="72"/>
        <v>INSERT INTO UPK_IKOU.upk_k40.k60_press_buno_link (buno_id, k60_buno_id, created_date, created_tantou_id) VALUES (2785, 1578, GETDATE(), 999);</v>
      </c>
    </row>
    <row r="7688" spans="26:29">
      <c r="Z7688">
        <v>1078</v>
      </c>
      <c r="AA7688" t="s">
        <v>5932</v>
      </c>
      <c r="AB7688" t="s">
        <v>7967</v>
      </c>
      <c r="AC7688" s="229" t="str">
        <f t="shared" si="72"/>
        <v>INSERT INTO UPK_IKOU.upk_k40.k60_press_buno_link (buno_id, k60_buno_id, created_date, created_tantou_id) VALUES (2786, 1459, GETDATE(), 999);</v>
      </c>
    </row>
    <row r="7689" spans="26:29">
      <c r="Z7689">
        <v>1079</v>
      </c>
      <c r="AA7689" t="s">
        <v>5932</v>
      </c>
      <c r="AB7689" t="s">
        <v>7968</v>
      </c>
      <c r="AC7689" s="229" t="str">
        <f t="shared" si="72"/>
        <v>INSERT INTO UPK_IKOU.upk_k40.k60_press_buno_link (buno_id, k60_buno_id, created_date, created_tantou_id) VALUES (2787, 1459, GETDATE(), 999);</v>
      </c>
    </row>
    <row r="7690" spans="26:29">
      <c r="Z7690">
        <v>1080</v>
      </c>
      <c r="AA7690" t="s">
        <v>6463</v>
      </c>
      <c r="AB7690" t="s">
        <v>7969</v>
      </c>
      <c r="AC7690" s="229" t="str">
        <f t="shared" si="72"/>
        <v>INSERT INTO UPK_IKOU.upk_k40.k60_press_buno_link (buno_id, k60_buno_id, created_date, created_tantou_id) VALUES (2788, 1991, GETDATE(), 999);</v>
      </c>
    </row>
    <row r="7691" spans="26:29">
      <c r="Z7691">
        <v>1081</v>
      </c>
      <c r="AA7691" t="s">
        <v>6125</v>
      </c>
      <c r="AB7691" t="s">
        <v>7970</v>
      </c>
      <c r="AC7691" s="229" t="str">
        <f t="shared" si="72"/>
        <v>INSERT INTO UPK_IKOU.upk_k40.k60_press_buno_link (buno_id, k60_buno_id, created_date, created_tantou_id) VALUES (2789, 1653, GETDATE(), 999);</v>
      </c>
    </row>
    <row r="7692" spans="26:29">
      <c r="Z7692">
        <v>1082</v>
      </c>
      <c r="AA7692" t="s">
        <v>6126</v>
      </c>
      <c r="AB7692" t="s">
        <v>7971</v>
      </c>
      <c r="AC7692" s="229" t="str">
        <f t="shared" si="72"/>
        <v>INSERT INTO UPK_IKOU.upk_k40.k60_press_buno_link (buno_id, k60_buno_id, created_date, created_tantou_id) VALUES (2790, 1654, GETDATE(), 999);</v>
      </c>
    </row>
    <row r="7693" spans="26:29">
      <c r="Z7693">
        <v>1083</v>
      </c>
      <c r="AA7693" t="s">
        <v>6807</v>
      </c>
      <c r="AB7693" t="s">
        <v>7972</v>
      </c>
      <c r="AC7693" s="229" t="str">
        <f t="shared" si="72"/>
        <v>INSERT INTO UPK_IKOU.upk_k40.k60_press_buno_link (buno_id, k60_buno_id, created_date, created_tantou_id) VALUES (2791, 2374, GETDATE(), 999);</v>
      </c>
    </row>
    <row r="7694" spans="26:29">
      <c r="Z7694">
        <v>1084</v>
      </c>
      <c r="AA7694" t="s">
        <v>6807</v>
      </c>
      <c r="AB7694" t="s">
        <v>7973</v>
      </c>
      <c r="AC7694" s="229" t="str">
        <f t="shared" si="72"/>
        <v>INSERT INTO UPK_IKOU.upk_k40.k60_press_buno_link (buno_id, k60_buno_id, created_date, created_tantou_id) VALUES (2792, 2374, GETDATE(), 999);</v>
      </c>
    </row>
    <row r="7695" spans="26:29">
      <c r="Z7695">
        <v>1085</v>
      </c>
      <c r="AA7695" t="s">
        <v>6465</v>
      </c>
      <c r="AB7695" t="s">
        <v>7974</v>
      </c>
      <c r="AC7695" s="229" t="str">
        <f t="shared" si="72"/>
        <v>INSERT INTO UPK_IKOU.upk_k40.k60_press_buno_link (buno_id, k60_buno_id, created_date, created_tantou_id) VALUES (2793, 1993, GETDATE(), 999);</v>
      </c>
    </row>
    <row r="7696" spans="26:29">
      <c r="Z7696">
        <v>1086</v>
      </c>
      <c r="AA7696" t="s">
        <v>6127</v>
      </c>
      <c r="AB7696" t="s">
        <v>7975</v>
      </c>
      <c r="AC7696" s="229" t="str">
        <f t="shared" si="72"/>
        <v>INSERT INTO UPK_IKOU.upk_k40.k60_press_buno_link (buno_id, k60_buno_id, created_date, created_tantou_id) VALUES (2794, 1655, GETDATE(), 999);</v>
      </c>
    </row>
    <row r="7697" spans="26:29">
      <c r="Z7697">
        <v>1087</v>
      </c>
      <c r="AA7697" t="s">
        <v>6128</v>
      </c>
      <c r="AB7697" t="s">
        <v>7976</v>
      </c>
      <c r="AC7697" s="229" t="str">
        <f t="shared" si="72"/>
        <v>INSERT INTO UPK_IKOU.upk_k40.k60_press_buno_link (buno_id, k60_buno_id, created_date, created_tantou_id) VALUES (2795, 1656, GETDATE(), 999);</v>
      </c>
    </row>
    <row r="7698" spans="26:29">
      <c r="Z7698">
        <v>1088</v>
      </c>
      <c r="AA7698" t="s">
        <v>6352</v>
      </c>
      <c r="AB7698" t="s">
        <v>7977</v>
      </c>
      <c r="AC7698" s="229" t="str">
        <f t="shared" si="72"/>
        <v>INSERT INTO UPK_IKOU.upk_k40.k60_press_buno_link (buno_id, k60_buno_id, created_date, created_tantou_id) VALUES (2796, 1880, GETDATE(), 999);</v>
      </c>
    </row>
    <row r="7699" spans="26:29">
      <c r="Z7699">
        <v>1089</v>
      </c>
      <c r="AA7699" t="s">
        <v>6352</v>
      </c>
      <c r="AB7699" t="s">
        <v>7978</v>
      </c>
      <c r="AC7699" s="229" t="str">
        <f t="shared" ref="AC7699:AC7762" si="73">AC$6609&amp;AB7699&amp;", "&amp;AA7699&amp;", GETDATE(), 999);"</f>
        <v>INSERT INTO UPK_IKOU.upk_k40.k60_press_buno_link (buno_id, k60_buno_id, created_date, created_tantou_id) VALUES (2797, 1880, GETDATE(), 999);</v>
      </c>
    </row>
    <row r="7700" spans="26:29">
      <c r="Z7700">
        <v>1090</v>
      </c>
      <c r="AA7700" t="s">
        <v>6154</v>
      </c>
      <c r="AB7700" t="s">
        <v>7979</v>
      </c>
      <c r="AC7700" s="229" t="str">
        <f t="shared" si="73"/>
        <v>INSERT INTO UPK_IKOU.upk_k40.k60_press_buno_link (buno_id, k60_buno_id, created_date, created_tantou_id) VALUES (2798, 1682, GETDATE(), 999);</v>
      </c>
    </row>
    <row r="7701" spans="26:29">
      <c r="Z7701">
        <v>1091</v>
      </c>
      <c r="AA7701" t="s">
        <v>6154</v>
      </c>
      <c r="AB7701" t="s">
        <v>7980</v>
      </c>
      <c r="AC7701" s="229" t="str">
        <f t="shared" si="73"/>
        <v>INSERT INTO UPK_IKOU.upk_k40.k60_press_buno_link (buno_id, k60_buno_id, created_date, created_tantou_id) VALUES (2799, 1682, GETDATE(), 999);</v>
      </c>
    </row>
    <row r="7702" spans="26:29">
      <c r="Z7702">
        <v>1092</v>
      </c>
      <c r="AA7702" t="s">
        <v>6155</v>
      </c>
      <c r="AB7702" t="s">
        <v>7981</v>
      </c>
      <c r="AC7702" s="229" t="str">
        <f t="shared" si="73"/>
        <v>INSERT INTO UPK_IKOU.upk_k40.k60_press_buno_link (buno_id, k60_buno_id, created_date, created_tantou_id) VALUES (2800, 1683, GETDATE(), 999);</v>
      </c>
    </row>
    <row r="7703" spans="26:29">
      <c r="Z7703">
        <v>1093</v>
      </c>
      <c r="AA7703" t="s">
        <v>6155</v>
      </c>
      <c r="AB7703" t="s">
        <v>7982</v>
      </c>
      <c r="AC7703" s="229" t="str">
        <f t="shared" si="73"/>
        <v>INSERT INTO UPK_IKOU.upk_k40.k60_press_buno_link (buno_id, k60_buno_id, created_date, created_tantou_id) VALUES (2801, 1683, GETDATE(), 999);</v>
      </c>
    </row>
    <row r="7704" spans="26:29">
      <c r="Z7704">
        <v>1094</v>
      </c>
      <c r="AA7704" t="s">
        <v>5867</v>
      </c>
      <c r="AB7704" t="s">
        <v>7983</v>
      </c>
      <c r="AC7704" s="229" t="str">
        <f t="shared" si="73"/>
        <v>INSERT INTO UPK_IKOU.upk_k40.k60_press_buno_link (buno_id, k60_buno_id, created_date, created_tantou_id) VALUES (2802, 1394, GETDATE(), 999);</v>
      </c>
    </row>
    <row r="7705" spans="26:29">
      <c r="Z7705">
        <v>1095</v>
      </c>
      <c r="AA7705" t="s">
        <v>5867</v>
      </c>
      <c r="AB7705" t="s">
        <v>7984</v>
      </c>
      <c r="AC7705" s="229" t="str">
        <f t="shared" si="73"/>
        <v>INSERT INTO UPK_IKOU.upk_k40.k60_press_buno_link (buno_id, k60_buno_id, created_date, created_tantou_id) VALUES (2803, 1394, GETDATE(), 999);</v>
      </c>
    </row>
    <row r="7706" spans="26:29">
      <c r="Z7706">
        <v>1096</v>
      </c>
      <c r="AA7706" t="s">
        <v>5868</v>
      </c>
      <c r="AB7706" t="s">
        <v>7985</v>
      </c>
      <c r="AC7706" s="229" t="str">
        <f t="shared" si="73"/>
        <v>INSERT INTO UPK_IKOU.upk_k40.k60_press_buno_link (buno_id, k60_buno_id, created_date, created_tantou_id) VALUES (2804, 1395, GETDATE(), 999);</v>
      </c>
    </row>
    <row r="7707" spans="26:29">
      <c r="Z7707">
        <v>1097</v>
      </c>
      <c r="AA7707" t="s">
        <v>5868</v>
      </c>
      <c r="AB7707" t="s">
        <v>7986</v>
      </c>
      <c r="AC7707" s="229" t="str">
        <f t="shared" si="73"/>
        <v>INSERT INTO UPK_IKOU.upk_k40.k60_press_buno_link (buno_id, k60_buno_id, created_date, created_tantou_id) VALUES (2805, 1395, GETDATE(), 999);</v>
      </c>
    </row>
    <row r="7708" spans="26:29">
      <c r="Z7708">
        <v>1098</v>
      </c>
      <c r="AA7708" t="s">
        <v>6051</v>
      </c>
      <c r="AB7708" t="s">
        <v>7987</v>
      </c>
      <c r="AC7708" s="229" t="str">
        <f t="shared" si="73"/>
        <v>INSERT INTO UPK_IKOU.upk_k40.k60_press_buno_link (buno_id, k60_buno_id, created_date, created_tantou_id) VALUES (2806, 1579, GETDATE(), 999);</v>
      </c>
    </row>
    <row r="7709" spans="26:29">
      <c r="Z7709">
        <v>1099</v>
      </c>
      <c r="AA7709" t="s">
        <v>6051</v>
      </c>
      <c r="AB7709" t="s">
        <v>7988</v>
      </c>
      <c r="AC7709" s="229" t="str">
        <f t="shared" si="73"/>
        <v>INSERT INTO UPK_IKOU.upk_k40.k60_press_buno_link (buno_id, k60_buno_id, created_date, created_tantou_id) VALUES (2807, 1579, GETDATE(), 999);</v>
      </c>
    </row>
    <row r="7710" spans="26:29">
      <c r="Z7710">
        <v>1100</v>
      </c>
      <c r="AA7710" t="s">
        <v>6824</v>
      </c>
      <c r="AB7710" t="s">
        <v>7989</v>
      </c>
      <c r="AC7710" s="229" t="str">
        <f t="shared" si="73"/>
        <v>INSERT INTO UPK_IKOU.upk_k40.k60_press_buno_link (buno_id, k60_buno_id, created_date, created_tantou_id) VALUES (2808, 2391, GETDATE(), 999);</v>
      </c>
    </row>
    <row r="7711" spans="26:29">
      <c r="Z7711">
        <v>1101</v>
      </c>
      <c r="AA7711" t="s">
        <v>6824</v>
      </c>
      <c r="AB7711" t="s">
        <v>7990</v>
      </c>
      <c r="AC7711" s="229" t="str">
        <f t="shared" si="73"/>
        <v>INSERT INTO UPK_IKOU.upk_k40.k60_press_buno_link (buno_id, k60_buno_id, created_date, created_tantou_id) VALUES (2809, 2391, GETDATE(), 999);</v>
      </c>
    </row>
    <row r="7712" spans="26:29">
      <c r="Z7712">
        <v>1102</v>
      </c>
      <c r="AA7712" t="s">
        <v>6199</v>
      </c>
      <c r="AB7712" t="s">
        <v>7991</v>
      </c>
      <c r="AC7712" s="229" t="str">
        <f t="shared" si="73"/>
        <v>INSERT INTO UPK_IKOU.upk_k40.k60_press_buno_link (buno_id, k60_buno_id, created_date, created_tantou_id) VALUES (2810, 1727, GETDATE(), 999);</v>
      </c>
    </row>
    <row r="7713" spans="26:29">
      <c r="Z7713">
        <v>1103</v>
      </c>
      <c r="AA7713" t="s">
        <v>6223</v>
      </c>
      <c r="AB7713" t="s">
        <v>7992</v>
      </c>
      <c r="AC7713" s="229" t="str">
        <f t="shared" si="73"/>
        <v>INSERT INTO UPK_IKOU.upk_k40.k60_press_buno_link (buno_id, k60_buno_id, created_date, created_tantou_id) VALUES (2811, 1751, GETDATE(), 999);</v>
      </c>
    </row>
    <row r="7714" spans="26:29">
      <c r="Z7714">
        <v>1104</v>
      </c>
      <c r="AA7714" t="s">
        <v>6223</v>
      </c>
      <c r="AB7714" t="s">
        <v>7993</v>
      </c>
      <c r="AC7714" s="229" t="str">
        <f t="shared" si="73"/>
        <v>INSERT INTO UPK_IKOU.upk_k40.k60_press_buno_link (buno_id, k60_buno_id, created_date, created_tantou_id) VALUES (2812, 1751, GETDATE(), 999);</v>
      </c>
    </row>
    <row r="7715" spans="26:29">
      <c r="Z7715">
        <v>1105</v>
      </c>
      <c r="AA7715" t="s">
        <v>6171</v>
      </c>
      <c r="AB7715" t="s">
        <v>7994</v>
      </c>
      <c r="AC7715" s="229" t="str">
        <f t="shared" si="73"/>
        <v>INSERT INTO UPK_IKOU.upk_k40.k60_press_buno_link (buno_id, k60_buno_id, created_date, created_tantou_id) VALUES (2813, 1699, GETDATE(), 999);</v>
      </c>
    </row>
    <row r="7716" spans="26:29">
      <c r="Z7716">
        <v>1106</v>
      </c>
      <c r="AA7716" t="s">
        <v>6172</v>
      </c>
      <c r="AB7716" t="s">
        <v>7995</v>
      </c>
      <c r="AC7716" s="229" t="str">
        <f t="shared" si="73"/>
        <v>INSERT INTO UPK_IKOU.upk_k40.k60_press_buno_link (buno_id, k60_buno_id, created_date, created_tantou_id) VALUES (2814, 1700, GETDATE(), 999);</v>
      </c>
    </row>
    <row r="7717" spans="26:29">
      <c r="Z7717">
        <v>1107</v>
      </c>
      <c r="AA7717" t="s">
        <v>6282</v>
      </c>
      <c r="AB7717" t="s">
        <v>7996</v>
      </c>
      <c r="AC7717" s="229" t="str">
        <f t="shared" si="73"/>
        <v>INSERT INTO UPK_IKOU.upk_k40.k60_press_buno_link (buno_id, k60_buno_id, created_date, created_tantou_id) VALUES (2815, 1810, GETDATE(), 999);</v>
      </c>
    </row>
    <row r="7718" spans="26:29">
      <c r="Z7718">
        <v>1108</v>
      </c>
      <c r="AA7718" t="s">
        <v>6282</v>
      </c>
      <c r="AB7718" t="s">
        <v>7997</v>
      </c>
      <c r="AC7718" s="229" t="str">
        <f t="shared" si="73"/>
        <v>INSERT INTO UPK_IKOU.upk_k40.k60_press_buno_link (buno_id, k60_buno_id, created_date, created_tantou_id) VALUES (2816, 1810, GETDATE(), 999);</v>
      </c>
    </row>
    <row r="7719" spans="26:29">
      <c r="Z7719">
        <v>1109</v>
      </c>
      <c r="AA7719" t="s">
        <v>6438</v>
      </c>
      <c r="AB7719" t="s">
        <v>7998</v>
      </c>
      <c r="AC7719" s="229" t="str">
        <f t="shared" si="73"/>
        <v>INSERT INTO UPK_IKOU.upk_k40.k60_press_buno_link (buno_id, k60_buno_id, created_date, created_tantou_id) VALUES (2817, 1966, GETDATE(), 999);</v>
      </c>
    </row>
    <row r="7720" spans="26:29">
      <c r="Z7720">
        <v>1110</v>
      </c>
      <c r="AA7720" t="s">
        <v>6438</v>
      </c>
      <c r="AB7720" t="s">
        <v>7999</v>
      </c>
      <c r="AC7720" s="229" t="str">
        <f t="shared" si="73"/>
        <v>INSERT INTO UPK_IKOU.upk_k40.k60_press_buno_link (buno_id, k60_buno_id, created_date, created_tantou_id) VALUES (2818, 1966, GETDATE(), 999);</v>
      </c>
    </row>
    <row r="7721" spans="26:29">
      <c r="Z7721">
        <v>1111</v>
      </c>
      <c r="AA7721" t="s">
        <v>6283</v>
      </c>
      <c r="AB7721" t="s">
        <v>8000</v>
      </c>
      <c r="AC7721" s="229" t="str">
        <f t="shared" si="73"/>
        <v>INSERT INTO UPK_IKOU.upk_k40.k60_press_buno_link (buno_id, k60_buno_id, created_date, created_tantou_id) VALUES (2819, 1811, GETDATE(), 999);</v>
      </c>
    </row>
    <row r="7722" spans="26:29">
      <c r="Z7722">
        <v>1112</v>
      </c>
      <c r="AA7722" t="s">
        <v>6283</v>
      </c>
      <c r="AB7722" t="s">
        <v>8001</v>
      </c>
      <c r="AC7722" s="229" t="str">
        <f t="shared" si="73"/>
        <v>INSERT INTO UPK_IKOU.upk_k40.k60_press_buno_link (buno_id, k60_buno_id, created_date, created_tantou_id) VALUES (2820, 1811, GETDATE(), 999);</v>
      </c>
    </row>
    <row r="7723" spans="26:29">
      <c r="Z7723">
        <v>1113</v>
      </c>
      <c r="AA7723" t="s">
        <v>5968</v>
      </c>
      <c r="AB7723" t="s">
        <v>8002</v>
      </c>
      <c r="AC7723" s="229" t="str">
        <f t="shared" si="73"/>
        <v>INSERT INTO UPK_IKOU.upk_k40.k60_press_buno_link (buno_id, k60_buno_id, created_date, created_tantou_id) VALUES (2821, 1495, GETDATE(), 999);</v>
      </c>
    </row>
    <row r="7724" spans="26:29">
      <c r="Z7724">
        <v>1114</v>
      </c>
      <c r="AA7724" t="s">
        <v>5968</v>
      </c>
      <c r="AB7724" t="s">
        <v>8003</v>
      </c>
      <c r="AC7724" s="229" t="str">
        <f t="shared" si="73"/>
        <v>INSERT INTO UPK_IKOU.upk_k40.k60_press_buno_link (buno_id, k60_buno_id, created_date, created_tantou_id) VALUES (2822, 1495, GETDATE(), 999);</v>
      </c>
    </row>
    <row r="7725" spans="26:29">
      <c r="Z7725">
        <v>1115</v>
      </c>
      <c r="AA7725">
        <v>2560</v>
      </c>
      <c r="AB7725" t="s">
        <v>8004</v>
      </c>
      <c r="AC7725" s="229" t="str">
        <f t="shared" si="73"/>
        <v>INSERT INTO UPK_IKOU.upk_k40.k60_press_buno_link (buno_id, k60_buno_id, created_date, created_tantou_id) VALUES (2823, 2560, GETDATE(), 999);</v>
      </c>
    </row>
    <row r="7726" spans="26:29">
      <c r="Z7726">
        <v>1116</v>
      </c>
      <c r="AA7726">
        <v>2560</v>
      </c>
      <c r="AB7726" t="s">
        <v>8005</v>
      </c>
      <c r="AC7726" s="229" t="str">
        <f t="shared" si="73"/>
        <v>INSERT INTO UPK_IKOU.upk_k40.k60_press_buno_link (buno_id, k60_buno_id, created_date, created_tantou_id) VALUES (2824, 2560, GETDATE(), 999);</v>
      </c>
    </row>
    <row r="7727" spans="26:29">
      <c r="Z7727">
        <v>1117</v>
      </c>
      <c r="AA7727" t="s">
        <v>6421</v>
      </c>
      <c r="AB7727" t="s">
        <v>8006</v>
      </c>
      <c r="AC7727" s="229" t="str">
        <f t="shared" si="73"/>
        <v>INSERT INTO UPK_IKOU.upk_k40.k60_press_buno_link (buno_id, k60_buno_id, created_date, created_tantou_id) VALUES (2825, 1949, GETDATE(), 999);</v>
      </c>
    </row>
    <row r="7728" spans="26:29">
      <c r="Z7728">
        <v>1118</v>
      </c>
      <c r="AA7728" t="s">
        <v>6557</v>
      </c>
      <c r="AB7728" t="s">
        <v>8007</v>
      </c>
      <c r="AC7728" s="229" t="str">
        <f t="shared" si="73"/>
        <v>INSERT INTO UPK_IKOU.upk_k40.k60_press_buno_link (buno_id, k60_buno_id, created_date, created_tantou_id) VALUES (2826, 2124, GETDATE(), 999);</v>
      </c>
    </row>
    <row r="7729" spans="26:29">
      <c r="Z7729">
        <v>1119</v>
      </c>
      <c r="AA7729" t="s">
        <v>6200</v>
      </c>
      <c r="AB7729" t="s">
        <v>8008</v>
      </c>
      <c r="AC7729" s="229" t="str">
        <f t="shared" si="73"/>
        <v>INSERT INTO UPK_IKOU.upk_k40.k60_press_buno_link (buno_id, k60_buno_id, created_date, created_tantou_id) VALUES (2827, 1728, GETDATE(), 999);</v>
      </c>
    </row>
    <row r="7730" spans="26:29">
      <c r="Z7730">
        <v>1120</v>
      </c>
      <c r="AA7730" t="s">
        <v>6200</v>
      </c>
      <c r="AB7730" t="s">
        <v>8009</v>
      </c>
      <c r="AC7730" s="229" t="str">
        <f t="shared" si="73"/>
        <v>INSERT INTO UPK_IKOU.upk_k40.k60_press_buno_link (buno_id, k60_buno_id, created_date, created_tantou_id) VALUES (2828, 1728, GETDATE(), 999);</v>
      </c>
    </row>
    <row r="7731" spans="26:29">
      <c r="Z7731">
        <v>1121</v>
      </c>
      <c r="AA7731" t="s">
        <v>5921</v>
      </c>
      <c r="AB7731" t="s">
        <v>8010</v>
      </c>
      <c r="AC7731" s="229" t="str">
        <f t="shared" si="73"/>
        <v>INSERT INTO UPK_IKOU.upk_k40.k60_press_buno_link (buno_id, k60_buno_id, created_date, created_tantou_id) VALUES (2829, 1448, GETDATE(), 999);</v>
      </c>
    </row>
    <row r="7732" spans="26:29">
      <c r="Z7732">
        <v>1122</v>
      </c>
      <c r="AA7732" t="s">
        <v>5921</v>
      </c>
      <c r="AB7732" t="s">
        <v>8011</v>
      </c>
      <c r="AC7732" s="229" t="str">
        <f t="shared" si="73"/>
        <v>INSERT INTO UPK_IKOU.upk_k40.k60_press_buno_link (buno_id, k60_buno_id, created_date, created_tantou_id) VALUES (2830, 1448, GETDATE(), 999);</v>
      </c>
    </row>
    <row r="7733" spans="26:29">
      <c r="Z7733">
        <v>1123</v>
      </c>
      <c r="AA7733" t="s">
        <v>6422</v>
      </c>
      <c r="AB7733" t="s">
        <v>8012</v>
      </c>
      <c r="AC7733" s="229" t="str">
        <f t="shared" si="73"/>
        <v>INSERT INTO UPK_IKOU.upk_k40.k60_press_buno_link (buno_id, k60_buno_id, created_date, created_tantou_id) VALUES (2831, 1950, GETDATE(), 999);</v>
      </c>
    </row>
    <row r="7734" spans="26:29">
      <c r="Z7734">
        <v>1124</v>
      </c>
      <c r="AA7734" t="s">
        <v>6558</v>
      </c>
      <c r="AB7734" t="s">
        <v>8013</v>
      </c>
      <c r="AC7734" s="229" t="str">
        <f t="shared" si="73"/>
        <v>INSERT INTO UPK_IKOU.upk_k40.k60_press_buno_link (buno_id, k60_buno_id, created_date, created_tantou_id) VALUES (2832, 2125, GETDATE(), 999);</v>
      </c>
    </row>
    <row r="7735" spans="26:29">
      <c r="Z7735">
        <v>1125</v>
      </c>
      <c r="AA7735" t="s">
        <v>6009</v>
      </c>
      <c r="AB7735" t="s">
        <v>8014</v>
      </c>
      <c r="AC7735" s="229" t="str">
        <f t="shared" si="73"/>
        <v>INSERT INTO UPK_IKOU.upk_k40.k60_press_buno_link (buno_id, k60_buno_id, created_date, created_tantou_id) VALUES (2833, 1537, GETDATE(), 999);</v>
      </c>
    </row>
    <row r="7736" spans="26:29">
      <c r="Z7736">
        <v>1126</v>
      </c>
      <c r="AA7736" t="s">
        <v>6009</v>
      </c>
      <c r="AB7736" t="s">
        <v>8015</v>
      </c>
      <c r="AC7736" s="229" t="str">
        <f t="shared" si="73"/>
        <v>INSERT INTO UPK_IKOU.upk_k40.k60_press_buno_link (buno_id, k60_buno_id, created_date, created_tantou_id) VALUES (2834, 1537, GETDATE(), 999);</v>
      </c>
    </row>
    <row r="7737" spans="26:29">
      <c r="Z7737">
        <v>1127</v>
      </c>
      <c r="AA7737" t="s">
        <v>6010</v>
      </c>
      <c r="AB7737" t="s">
        <v>8016</v>
      </c>
      <c r="AC7737" s="229" t="str">
        <f t="shared" si="73"/>
        <v>INSERT INTO UPK_IKOU.upk_k40.k60_press_buno_link (buno_id, k60_buno_id, created_date, created_tantou_id) VALUES (2835, 1538, GETDATE(), 999);</v>
      </c>
    </row>
    <row r="7738" spans="26:29">
      <c r="Z7738">
        <v>1128</v>
      </c>
      <c r="AA7738" t="s">
        <v>6010</v>
      </c>
      <c r="AB7738" t="s">
        <v>8017</v>
      </c>
      <c r="AC7738" s="229" t="str">
        <f t="shared" si="73"/>
        <v>INSERT INTO UPK_IKOU.upk_k40.k60_press_buno_link (buno_id, k60_buno_id, created_date, created_tantou_id) VALUES (2836, 1538, GETDATE(), 999);</v>
      </c>
    </row>
    <row r="7739" spans="26:29">
      <c r="Z7739">
        <v>1129</v>
      </c>
      <c r="AA7739" t="s">
        <v>6766</v>
      </c>
      <c r="AB7739" t="s">
        <v>8018</v>
      </c>
      <c r="AC7739" s="229" t="str">
        <f t="shared" si="73"/>
        <v>INSERT INTO UPK_IKOU.upk_k40.k60_press_buno_link (buno_id, k60_buno_id, created_date, created_tantou_id) VALUES (2837, 2333, GETDATE(), 999);</v>
      </c>
    </row>
    <row r="7740" spans="26:29">
      <c r="Z7740">
        <v>1130</v>
      </c>
      <c r="AA7740" t="s">
        <v>6767</v>
      </c>
      <c r="AB7740" t="s">
        <v>8019</v>
      </c>
      <c r="AC7740" s="229" t="str">
        <f t="shared" si="73"/>
        <v>INSERT INTO UPK_IKOU.upk_k40.k60_press_buno_link (buno_id, k60_buno_id, created_date, created_tantou_id) VALUES (2838, 2334, GETDATE(), 999);</v>
      </c>
    </row>
    <row r="7741" spans="26:29">
      <c r="Z7741">
        <v>1131</v>
      </c>
      <c r="AA7741" t="s">
        <v>6899</v>
      </c>
      <c r="AB7741" t="s">
        <v>8020</v>
      </c>
      <c r="AC7741" s="229" t="str">
        <f t="shared" si="73"/>
        <v>INSERT INTO UPK_IKOU.upk_k40.k60_press_buno_link (buno_id, k60_buno_id, created_date, created_tantou_id) VALUES (2839, 2466, GETDATE(), 999);</v>
      </c>
    </row>
    <row r="7742" spans="26:29">
      <c r="Z7742">
        <v>1132</v>
      </c>
      <c r="AA7742" t="s">
        <v>5900</v>
      </c>
      <c r="AB7742" t="s">
        <v>8021</v>
      </c>
      <c r="AC7742" s="229" t="str">
        <f t="shared" si="73"/>
        <v>INSERT INTO UPK_IKOU.upk_k40.k60_press_buno_link (buno_id, k60_buno_id, created_date, created_tantou_id) VALUES (2840, 1427, GETDATE(), 999);</v>
      </c>
    </row>
    <row r="7743" spans="26:29">
      <c r="Z7743">
        <v>1133</v>
      </c>
      <c r="AA7743" t="s">
        <v>5901</v>
      </c>
      <c r="AB7743" t="s">
        <v>8022</v>
      </c>
      <c r="AC7743" s="229" t="str">
        <f t="shared" si="73"/>
        <v>INSERT INTO UPK_IKOU.upk_k40.k60_press_buno_link (buno_id, k60_buno_id, created_date, created_tantou_id) VALUES (2841, 1428, GETDATE(), 999);</v>
      </c>
    </row>
    <row r="7744" spans="26:29">
      <c r="Z7744">
        <v>1134</v>
      </c>
      <c r="AA7744" t="s">
        <v>6615</v>
      </c>
      <c r="AB7744" t="s">
        <v>8023</v>
      </c>
      <c r="AC7744" s="229" t="str">
        <f t="shared" si="73"/>
        <v>INSERT INTO UPK_IKOU.upk_k40.k60_press_buno_link (buno_id, k60_buno_id, created_date, created_tantou_id) VALUES (2842, 2182, GETDATE(), 999);</v>
      </c>
    </row>
    <row r="7745" spans="26:29">
      <c r="Z7745">
        <v>1135</v>
      </c>
      <c r="AA7745" t="s">
        <v>5802</v>
      </c>
      <c r="AB7745" t="s">
        <v>8024</v>
      </c>
      <c r="AC7745" s="229" t="str">
        <f t="shared" si="73"/>
        <v>INSERT INTO UPK_IKOU.upk_k40.k60_press_buno_link (buno_id, k60_buno_id, created_date, created_tantou_id) VALUES (2843, 1329, GETDATE(), 999);</v>
      </c>
    </row>
    <row r="7746" spans="26:29">
      <c r="Z7746">
        <v>1136</v>
      </c>
      <c r="AA7746" t="s">
        <v>5851</v>
      </c>
      <c r="AB7746" t="s">
        <v>8025</v>
      </c>
      <c r="AC7746" s="229" t="str">
        <f t="shared" si="73"/>
        <v>INSERT INTO UPK_IKOU.upk_k40.k60_press_buno_link (buno_id, k60_buno_id, created_date, created_tantou_id) VALUES (2844, 1378, GETDATE(), 999);</v>
      </c>
    </row>
    <row r="7747" spans="26:29">
      <c r="Z7747">
        <v>1137</v>
      </c>
      <c r="AA7747" t="s">
        <v>5922</v>
      </c>
      <c r="AB7747" t="s">
        <v>8026</v>
      </c>
      <c r="AC7747" s="229" t="str">
        <f t="shared" si="73"/>
        <v>INSERT INTO UPK_IKOU.upk_k40.k60_press_buno_link (buno_id, k60_buno_id, created_date, created_tantou_id) VALUES (2845, 1449, GETDATE(), 999);</v>
      </c>
    </row>
    <row r="7748" spans="26:29">
      <c r="Z7748">
        <v>1138</v>
      </c>
      <c r="AA7748" t="s">
        <v>5922</v>
      </c>
      <c r="AB7748" t="s">
        <v>8027</v>
      </c>
      <c r="AC7748" s="229" t="str">
        <f t="shared" si="73"/>
        <v>INSERT INTO UPK_IKOU.upk_k40.k60_press_buno_link (buno_id, k60_buno_id, created_date, created_tantou_id) VALUES (2846, 1449, GETDATE(), 999);</v>
      </c>
    </row>
    <row r="7749" spans="26:29">
      <c r="Z7749">
        <v>1139</v>
      </c>
      <c r="AA7749" t="s">
        <v>6768</v>
      </c>
      <c r="AB7749" t="s">
        <v>8028</v>
      </c>
      <c r="AC7749" s="229" t="str">
        <f t="shared" si="73"/>
        <v>INSERT INTO UPK_IKOU.upk_k40.k60_press_buno_link (buno_id, k60_buno_id, created_date, created_tantou_id) VALUES (2847, 2335, GETDATE(), 999);</v>
      </c>
    </row>
    <row r="7750" spans="26:29">
      <c r="Z7750">
        <v>1140</v>
      </c>
      <c r="AA7750" t="s">
        <v>6769</v>
      </c>
      <c r="AB7750" t="s">
        <v>8029</v>
      </c>
      <c r="AC7750" s="229" t="str">
        <f t="shared" si="73"/>
        <v>INSERT INTO UPK_IKOU.upk_k40.k60_press_buno_link (buno_id, k60_buno_id, created_date, created_tantou_id) VALUES (2848, 2336, GETDATE(), 999);</v>
      </c>
    </row>
    <row r="7751" spans="26:29">
      <c r="Z7751">
        <v>1141</v>
      </c>
      <c r="AA7751" t="s">
        <v>6900</v>
      </c>
      <c r="AB7751" t="s">
        <v>8030</v>
      </c>
      <c r="AC7751" s="229" t="str">
        <f t="shared" si="73"/>
        <v>INSERT INTO UPK_IKOU.upk_k40.k60_press_buno_link (buno_id, k60_buno_id, created_date, created_tantou_id) VALUES (2849, 2467, GETDATE(), 999);</v>
      </c>
    </row>
    <row r="7752" spans="26:29">
      <c r="Z7752">
        <v>1142</v>
      </c>
      <c r="AA7752" t="s">
        <v>5902</v>
      </c>
      <c r="AB7752" t="s">
        <v>8031</v>
      </c>
      <c r="AC7752" s="229" t="str">
        <f t="shared" si="73"/>
        <v>INSERT INTO UPK_IKOU.upk_k40.k60_press_buno_link (buno_id, k60_buno_id, created_date, created_tantou_id) VALUES (2850, 1429, GETDATE(), 999);</v>
      </c>
    </row>
    <row r="7753" spans="26:29">
      <c r="Z7753">
        <v>1143</v>
      </c>
      <c r="AA7753" t="s">
        <v>5903</v>
      </c>
      <c r="AB7753" t="s">
        <v>8032</v>
      </c>
      <c r="AC7753" s="229" t="str">
        <f t="shared" si="73"/>
        <v>INSERT INTO UPK_IKOU.upk_k40.k60_press_buno_link (buno_id, k60_buno_id, created_date, created_tantou_id) VALUES (2851, 1430, GETDATE(), 999);</v>
      </c>
    </row>
    <row r="7754" spans="26:29">
      <c r="Z7754">
        <v>1144</v>
      </c>
      <c r="AA7754" t="s">
        <v>6616</v>
      </c>
      <c r="AB7754" t="s">
        <v>8033</v>
      </c>
      <c r="AC7754" s="229" t="str">
        <f t="shared" si="73"/>
        <v>INSERT INTO UPK_IKOU.upk_k40.k60_press_buno_link (buno_id, k60_buno_id, created_date, created_tantou_id) VALUES (2852, 2183, GETDATE(), 999);</v>
      </c>
    </row>
    <row r="7755" spans="26:29">
      <c r="Z7755">
        <v>1145</v>
      </c>
      <c r="AA7755" t="s">
        <v>5803</v>
      </c>
      <c r="AB7755" t="s">
        <v>8034</v>
      </c>
      <c r="AC7755" s="229" t="str">
        <f t="shared" si="73"/>
        <v>INSERT INTO UPK_IKOU.upk_k40.k60_press_buno_link (buno_id, k60_buno_id, created_date, created_tantou_id) VALUES (2853, 1330, GETDATE(), 999);</v>
      </c>
    </row>
    <row r="7756" spans="26:29">
      <c r="Z7756">
        <v>1146</v>
      </c>
      <c r="AA7756" t="s">
        <v>5852</v>
      </c>
      <c r="AB7756" t="s">
        <v>8035</v>
      </c>
      <c r="AC7756" s="229" t="str">
        <f t="shared" si="73"/>
        <v>INSERT INTO UPK_IKOU.upk_k40.k60_press_buno_link (buno_id, k60_buno_id, created_date, created_tantou_id) VALUES (2854, 1379, GETDATE(), 999);</v>
      </c>
    </row>
    <row r="7757" spans="26:29">
      <c r="Z7757">
        <v>1147</v>
      </c>
      <c r="AA7757" t="s">
        <v>214</v>
      </c>
      <c r="AB7757" t="s">
        <v>8036</v>
      </c>
      <c r="AC7757" s="229" t="str">
        <f t="shared" si="73"/>
        <v>INSERT INTO UPK_IKOU.upk_k40.k60_press_buno_link (buno_id, k60_buno_id, created_date, created_tantou_id) VALUES (2855, 2064, GETDATE(), 999);</v>
      </c>
    </row>
    <row r="7758" spans="26:29">
      <c r="Z7758">
        <v>1148</v>
      </c>
      <c r="AA7758" t="s">
        <v>214</v>
      </c>
      <c r="AB7758" t="s">
        <v>8037</v>
      </c>
      <c r="AC7758" s="229" t="str">
        <f t="shared" si="73"/>
        <v>INSERT INTO UPK_IKOU.upk_k40.k60_press_buno_link (buno_id, k60_buno_id, created_date, created_tantou_id) VALUES (2856, 2064, GETDATE(), 999);</v>
      </c>
    </row>
    <row r="7759" spans="26:29">
      <c r="Z7759">
        <v>1149</v>
      </c>
      <c r="AA7759" t="s">
        <v>6762</v>
      </c>
      <c r="AB7759" t="s">
        <v>8038</v>
      </c>
      <c r="AC7759" s="229" t="str">
        <f t="shared" si="73"/>
        <v>INSERT INTO UPK_IKOU.upk_k40.k60_press_buno_link (buno_id, k60_buno_id, created_date, created_tantou_id) VALUES (2857, 2329, GETDATE(), 999);</v>
      </c>
    </row>
    <row r="7760" spans="26:29">
      <c r="Z7760">
        <v>1150</v>
      </c>
      <c r="AA7760" t="s">
        <v>5923</v>
      </c>
      <c r="AB7760" t="s">
        <v>8039</v>
      </c>
      <c r="AC7760" s="229" t="str">
        <f t="shared" si="73"/>
        <v>INSERT INTO UPK_IKOU.upk_k40.k60_press_buno_link (buno_id, k60_buno_id, created_date, created_tantou_id) VALUES (2858, 1450, GETDATE(), 999);</v>
      </c>
    </row>
    <row r="7761" spans="26:29">
      <c r="Z7761">
        <v>1151</v>
      </c>
      <c r="AA7761" t="s">
        <v>6636</v>
      </c>
      <c r="AB7761" t="s">
        <v>8040</v>
      </c>
      <c r="AC7761" s="229" t="str">
        <f t="shared" si="73"/>
        <v>INSERT INTO UPK_IKOU.upk_k40.k60_press_buno_link (buno_id, k60_buno_id, created_date, created_tantou_id) VALUES (2859, 2203, GETDATE(), 999);</v>
      </c>
    </row>
    <row r="7762" spans="26:29">
      <c r="Z7762">
        <v>1152</v>
      </c>
      <c r="AA7762" t="s">
        <v>5794</v>
      </c>
      <c r="AB7762" t="s">
        <v>8041</v>
      </c>
      <c r="AC7762" s="229" t="str">
        <f t="shared" si="73"/>
        <v>INSERT INTO UPK_IKOU.upk_k40.k60_press_buno_link (buno_id, k60_buno_id, created_date, created_tantou_id) VALUES (2860, 1321, GETDATE(), 999);</v>
      </c>
    </row>
    <row r="7763" spans="26:29">
      <c r="Z7763">
        <v>1153</v>
      </c>
      <c r="AA7763" t="s">
        <v>5795</v>
      </c>
      <c r="AB7763" t="s">
        <v>8042</v>
      </c>
      <c r="AC7763" s="229" t="str">
        <f t="shared" ref="AC7763:AC7826" si="74">AC$6609&amp;AB7763&amp;", "&amp;AA7763&amp;", GETDATE(), 999);"</f>
        <v>INSERT INTO UPK_IKOU.upk_k40.k60_press_buno_link (buno_id, k60_buno_id, created_date, created_tantou_id) VALUES (2861, 1322, GETDATE(), 999);</v>
      </c>
    </row>
    <row r="7764" spans="26:29">
      <c r="Z7764">
        <v>1154</v>
      </c>
      <c r="AA7764" t="s">
        <v>5796</v>
      </c>
      <c r="AB7764" t="s">
        <v>8043</v>
      </c>
      <c r="AC7764" s="229" t="str">
        <f t="shared" si="74"/>
        <v>INSERT INTO UPK_IKOU.upk_k40.k60_press_buno_link (buno_id, k60_buno_id, created_date, created_tantou_id) VALUES (2862, 1323, GETDATE(), 999);</v>
      </c>
    </row>
    <row r="7765" spans="26:29">
      <c r="Z7765">
        <v>1155</v>
      </c>
      <c r="AA7765" t="s">
        <v>6604</v>
      </c>
      <c r="AB7765" t="s">
        <v>8044</v>
      </c>
      <c r="AC7765" s="229" t="str">
        <f t="shared" si="74"/>
        <v>INSERT INTO UPK_IKOU.upk_k40.k60_press_buno_link (buno_id, k60_buno_id, created_date, created_tantou_id) VALUES (2863, 2171, GETDATE(), 999);</v>
      </c>
    </row>
    <row r="7766" spans="26:29">
      <c r="Z7766">
        <v>1156</v>
      </c>
      <c r="AA7766" t="s">
        <v>6604</v>
      </c>
      <c r="AB7766" t="s">
        <v>8045</v>
      </c>
      <c r="AC7766" s="229" t="str">
        <f t="shared" si="74"/>
        <v>INSERT INTO UPK_IKOU.upk_k40.k60_press_buno_link (buno_id, k60_buno_id, created_date, created_tantou_id) VALUES (2864, 2171, GETDATE(), 999);</v>
      </c>
    </row>
    <row r="7767" spans="26:29">
      <c r="Z7767">
        <v>1157</v>
      </c>
      <c r="AA7767" t="s">
        <v>5933</v>
      </c>
      <c r="AB7767" t="s">
        <v>8046</v>
      </c>
      <c r="AC7767" s="229" t="str">
        <f t="shared" si="74"/>
        <v>INSERT INTO UPK_IKOU.upk_k40.k60_press_buno_link (buno_id, k60_buno_id, created_date, created_tantou_id) VALUES (2865, 1460, GETDATE(), 999);</v>
      </c>
    </row>
    <row r="7768" spans="26:29">
      <c r="Z7768">
        <v>1158</v>
      </c>
      <c r="AA7768" t="s">
        <v>5933</v>
      </c>
      <c r="AB7768" t="s">
        <v>8047</v>
      </c>
      <c r="AC7768" s="229" t="str">
        <f t="shared" si="74"/>
        <v>INSERT INTO UPK_IKOU.upk_k40.k60_press_buno_link (buno_id, k60_buno_id, created_date, created_tantou_id) VALUES (2866, 1460, GETDATE(), 999);</v>
      </c>
    </row>
    <row r="7769" spans="26:29">
      <c r="Z7769">
        <v>1159</v>
      </c>
      <c r="AA7769" t="s">
        <v>5934</v>
      </c>
      <c r="AB7769" t="s">
        <v>8048</v>
      </c>
      <c r="AC7769" s="229" t="str">
        <f t="shared" si="74"/>
        <v>INSERT INTO UPK_IKOU.upk_k40.k60_press_buno_link (buno_id, k60_buno_id, created_date, created_tantou_id) VALUES (2867, 1461, GETDATE(), 999);</v>
      </c>
    </row>
    <row r="7770" spans="26:29">
      <c r="Z7770">
        <v>1160</v>
      </c>
      <c r="AA7770" t="s">
        <v>5934</v>
      </c>
      <c r="AB7770" t="s">
        <v>8049</v>
      </c>
      <c r="AC7770" s="229" t="str">
        <f t="shared" si="74"/>
        <v>INSERT INTO UPK_IKOU.upk_k40.k60_press_buno_link (buno_id, k60_buno_id, created_date, created_tantou_id) VALUES (2868, 1461, GETDATE(), 999);</v>
      </c>
    </row>
    <row r="7771" spans="26:29">
      <c r="Z7771">
        <v>1161</v>
      </c>
      <c r="AA7771" t="s">
        <v>5970</v>
      </c>
      <c r="AB7771" t="s">
        <v>8050</v>
      </c>
      <c r="AC7771" s="229" t="str">
        <f t="shared" si="74"/>
        <v>INSERT INTO UPK_IKOU.upk_k40.k60_press_buno_link (buno_id, k60_buno_id, created_date, created_tantou_id) VALUES (2869, 1497, GETDATE(), 999);</v>
      </c>
    </row>
    <row r="7772" spans="26:29">
      <c r="Z7772">
        <v>1162</v>
      </c>
      <c r="AA7772" t="s">
        <v>5970</v>
      </c>
      <c r="AB7772" t="s">
        <v>8051</v>
      </c>
      <c r="AC7772" s="229" t="str">
        <f t="shared" si="74"/>
        <v>INSERT INTO UPK_IKOU.upk_k40.k60_press_buno_link (buno_id, k60_buno_id, created_date, created_tantou_id) VALUES (2870, 1497, GETDATE(), 999);</v>
      </c>
    </row>
    <row r="7773" spans="26:29">
      <c r="Z7773">
        <v>1163</v>
      </c>
      <c r="AA7773" t="s">
        <v>6763</v>
      </c>
      <c r="AB7773" t="s">
        <v>8052</v>
      </c>
      <c r="AC7773" s="229" t="str">
        <f t="shared" si="74"/>
        <v>INSERT INTO UPK_IKOU.upk_k40.k60_press_buno_link (buno_id, k60_buno_id, created_date, created_tantou_id) VALUES (2871, 2330, GETDATE(), 999);</v>
      </c>
    </row>
    <row r="7774" spans="26:29">
      <c r="Z7774">
        <v>1164</v>
      </c>
      <c r="AA7774" t="s">
        <v>5924</v>
      </c>
      <c r="AB7774" t="s">
        <v>8053</v>
      </c>
      <c r="AC7774" s="229" t="str">
        <f t="shared" si="74"/>
        <v>INSERT INTO UPK_IKOU.upk_k40.k60_press_buno_link (buno_id, k60_buno_id, created_date, created_tantou_id) VALUES (2872, 1451, GETDATE(), 999);</v>
      </c>
    </row>
    <row r="7775" spans="26:29">
      <c r="Z7775">
        <v>1165</v>
      </c>
      <c r="AA7775" t="s">
        <v>6637</v>
      </c>
      <c r="AB7775" t="s">
        <v>8054</v>
      </c>
      <c r="AC7775" s="229" t="str">
        <f t="shared" si="74"/>
        <v>INSERT INTO UPK_IKOU.upk_k40.k60_press_buno_link (buno_id, k60_buno_id, created_date, created_tantou_id) VALUES (2873, 2204, GETDATE(), 999);</v>
      </c>
    </row>
    <row r="7776" spans="26:29">
      <c r="Z7776">
        <v>1166</v>
      </c>
      <c r="AA7776" t="s">
        <v>5797</v>
      </c>
      <c r="AB7776" t="s">
        <v>8055</v>
      </c>
      <c r="AC7776" s="229" t="str">
        <f t="shared" si="74"/>
        <v>INSERT INTO UPK_IKOU.upk_k40.k60_press_buno_link (buno_id, k60_buno_id, created_date, created_tantou_id) VALUES (2874, 1324, GETDATE(), 999);</v>
      </c>
    </row>
    <row r="7777" spans="26:29">
      <c r="Z7777">
        <v>1167</v>
      </c>
      <c r="AA7777" t="s">
        <v>5798</v>
      </c>
      <c r="AB7777" t="s">
        <v>8056</v>
      </c>
      <c r="AC7777" s="229" t="str">
        <f t="shared" si="74"/>
        <v>INSERT INTO UPK_IKOU.upk_k40.k60_press_buno_link (buno_id, k60_buno_id, created_date, created_tantou_id) VALUES (2875, 1325, GETDATE(), 999);</v>
      </c>
    </row>
    <row r="7778" spans="26:29">
      <c r="Z7778">
        <v>1168</v>
      </c>
      <c r="AA7778" t="s">
        <v>5799</v>
      </c>
      <c r="AB7778" t="s">
        <v>8057</v>
      </c>
      <c r="AC7778" s="229" t="str">
        <f t="shared" si="74"/>
        <v>INSERT INTO UPK_IKOU.upk_k40.k60_press_buno_link (buno_id, k60_buno_id, created_date, created_tantou_id) VALUES (2876, 1326, GETDATE(), 999);</v>
      </c>
    </row>
    <row r="7779" spans="26:29">
      <c r="Z7779">
        <v>1169</v>
      </c>
      <c r="AA7779" t="s">
        <v>6542</v>
      </c>
      <c r="AB7779" t="s">
        <v>8058</v>
      </c>
      <c r="AC7779" s="229" t="str">
        <f t="shared" si="74"/>
        <v>INSERT INTO UPK_IKOU.upk_k40.k60_press_buno_link (buno_id, k60_buno_id, created_date, created_tantou_id) VALUES (2877, 2109, GETDATE(), 999);</v>
      </c>
    </row>
    <row r="7780" spans="26:29">
      <c r="Z7780">
        <v>1170</v>
      </c>
      <c r="AA7780" t="s">
        <v>6052</v>
      </c>
      <c r="AB7780" t="s">
        <v>8059</v>
      </c>
      <c r="AC7780" s="229" t="str">
        <f t="shared" si="74"/>
        <v>INSERT INTO UPK_IKOU.upk_k40.k60_press_buno_link (buno_id, k60_buno_id, created_date, created_tantou_id) VALUES (2878, 1580, GETDATE(), 999);</v>
      </c>
    </row>
    <row r="7781" spans="26:29">
      <c r="Z7781">
        <v>1171</v>
      </c>
      <c r="AA7781" t="s">
        <v>6559</v>
      </c>
      <c r="AB7781" t="s">
        <v>8060</v>
      </c>
      <c r="AC7781" s="229" t="str">
        <f t="shared" si="74"/>
        <v>INSERT INTO UPK_IKOU.upk_k40.k60_press_buno_link (buno_id, k60_buno_id, created_date, created_tantou_id) VALUES (2879, 2126, GETDATE(), 999);</v>
      </c>
    </row>
    <row r="7782" spans="26:29">
      <c r="Z7782">
        <v>1172</v>
      </c>
      <c r="AA7782" t="s">
        <v>6559</v>
      </c>
      <c r="AB7782" t="s">
        <v>8061</v>
      </c>
      <c r="AC7782" s="229" t="str">
        <f t="shared" si="74"/>
        <v>INSERT INTO UPK_IKOU.upk_k40.k60_press_buno_link (buno_id, k60_buno_id, created_date, created_tantou_id) VALUES (2880, 2126, GETDATE(), 999);</v>
      </c>
    </row>
    <row r="7783" spans="26:29">
      <c r="Z7783">
        <v>1173</v>
      </c>
      <c r="AA7783" t="s">
        <v>6929</v>
      </c>
      <c r="AB7783" t="s">
        <v>8062</v>
      </c>
      <c r="AC7783" s="229" t="str">
        <f t="shared" si="74"/>
        <v>INSERT INTO UPK_IKOU.upk_k40.k60_press_buno_link (buno_id, k60_buno_id, created_date, created_tantou_id) VALUES (2881, 2496, GETDATE(), 999);</v>
      </c>
    </row>
    <row r="7784" spans="26:29">
      <c r="Z7784">
        <v>1174</v>
      </c>
      <c r="AA7784" t="s">
        <v>6929</v>
      </c>
      <c r="AB7784" t="s">
        <v>8063</v>
      </c>
      <c r="AC7784" s="229" t="str">
        <f t="shared" si="74"/>
        <v>INSERT INTO UPK_IKOU.upk_k40.k60_press_buno_link (buno_id, k60_buno_id, created_date, created_tantou_id) VALUES (2882, 2496, GETDATE(), 999);</v>
      </c>
    </row>
    <row r="7785" spans="26:29">
      <c r="Z7785">
        <v>1175</v>
      </c>
      <c r="AA7785" t="s">
        <v>6543</v>
      </c>
      <c r="AB7785" t="s">
        <v>8064</v>
      </c>
      <c r="AC7785" s="229" t="str">
        <f t="shared" si="74"/>
        <v>INSERT INTO UPK_IKOU.upk_k40.k60_press_buno_link (buno_id, k60_buno_id, created_date, created_tantou_id) VALUES (2883, 2110, GETDATE(), 999);</v>
      </c>
    </row>
    <row r="7786" spans="26:29">
      <c r="Z7786">
        <v>1176</v>
      </c>
      <c r="AA7786" t="s">
        <v>6053</v>
      </c>
      <c r="AB7786" t="s">
        <v>8065</v>
      </c>
      <c r="AC7786" s="229" t="str">
        <f t="shared" si="74"/>
        <v>INSERT INTO UPK_IKOU.upk_k40.k60_press_buno_link (buno_id, k60_buno_id, created_date, created_tantou_id) VALUES (2884, 1581, GETDATE(), 999);</v>
      </c>
    </row>
    <row r="7787" spans="26:29">
      <c r="Z7787">
        <v>1177</v>
      </c>
      <c r="AA7787" t="s">
        <v>5869</v>
      </c>
      <c r="AB7787" t="s">
        <v>8066</v>
      </c>
      <c r="AC7787" s="229" t="str">
        <f t="shared" si="74"/>
        <v>INSERT INTO UPK_IKOU.upk_k40.k60_press_buno_link (buno_id, k60_buno_id, created_date, created_tantou_id) VALUES (2885, 1396, GETDATE(), 999);</v>
      </c>
    </row>
    <row r="7788" spans="26:29">
      <c r="Z7788">
        <v>1178</v>
      </c>
      <c r="AA7788" t="s">
        <v>5982</v>
      </c>
      <c r="AB7788" t="s">
        <v>8067</v>
      </c>
      <c r="AC7788" s="229" t="str">
        <f t="shared" si="74"/>
        <v>INSERT INTO UPK_IKOU.upk_k40.k60_press_buno_link (buno_id, k60_buno_id, created_date, created_tantou_id) VALUES (2886, 1510, GETDATE(), 999);</v>
      </c>
    </row>
    <row r="7789" spans="26:29">
      <c r="Z7789">
        <v>1179</v>
      </c>
      <c r="AA7789" t="s">
        <v>5983</v>
      </c>
      <c r="AB7789" t="s">
        <v>8068</v>
      </c>
      <c r="AC7789" s="229" t="str">
        <f t="shared" si="74"/>
        <v>INSERT INTO UPK_IKOU.upk_k40.k60_press_buno_link (buno_id, k60_buno_id, created_date, created_tantou_id) VALUES (2887, 1511, GETDATE(), 999);</v>
      </c>
    </row>
    <row r="7790" spans="26:29">
      <c r="Z7790">
        <v>1180</v>
      </c>
      <c r="AA7790" t="s">
        <v>5870</v>
      </c>
      <c r="AB7790" t="s">
        <v>8069</v>
      </c>
      <c r="AC7790" s="229" t="str">
        <f t="shared" si="74"/>
        <v>INSERT INTO UPK_IKOU.upk_k40.k60_press_buno_link (buno_id, k60_buno_id, created_date, created_tantou_id) VALUES (2888, 1397, GETDATE(), 999);</v>
      </c>
    </row>
    <row r="7791" spans="26:29">
      <c r="Z7791">
        <v>1181</v>
      </c>
      <c r="AA7791" t="s">
        <v>5984</v>
      </c>
      <c r="AB7791" t="s">
        <v>8070</v>
      </c>
      <c r="AC7791" s="229" t="str">
        <f t="shared" si="74"/>
        <v>INSERT INTO UPK_IKOU.upk_k40.k60_press_buno_link (buno_id, k60_buno_id, created_date, created_tantou_id) VALUES (2889, 1512, GETDATE(), 999);</v>
      </c>
    </row>
    <row r="7792" spans="26:29">
      <c r="Z7792">
        <v>1182</v>
      </c>
      <c r="AA7792" t="s">
        <v>5985</v>
      </c>
      <c r="AB7792" t="s">
        <v>8071</v>
      </c>
      <c r="AC7792" s="229" t="str">
        <f t="shared" si="74"/>
        <v>INSERT INTO UPK_IKOU.upk_k40.k60_press_buno_link (buno_id, k60_buno_id, created_date, created_tantou_id) VALUES (2890, 1513, GETDATE(), 999);</v>
      </c>
    </row>
    <row r="7793" spans="26:29">
      <c r="Z7793">
        <v>1183</v>
      </c>
      <c r="AA7793" t="s">
        <v>5904</v>
      </c>
      <c r="AB7793" t="s">
        <v>8072</v>
      </c>
      <c r="AC7793" s="229" t="str">
        <f t="shared" si="74"/>
        <v>INSERT INTO UPK_IKOU.upk_k40.k60_press_buno_link (buno_id, k60_buno_id, created_date, created_tantou_id) VALUES (2891, 1431, GETDATE(), 999);</v>
      </c>
    </row>
    <row r="7794" spans="26:29">
      <c r="Z7794">
        <v>1184</v>
      </c>
      <c r="AA7794" t="s">
        <v>5925</v>
      </c>
      <c r="AB7794" t="s">
        <v>8073</v>
      </c>
      <c r="AC7794" s="229" t="str">
        <f t="shared" si="74"/>
        <v>INSERT INTO UPK_IKOU.upk_k40.k60_press_buno_link (buno_id, k60_buno_id, created_date, created_tantou_id) VALUES (2892, 1452, GETDATE(), 999);</v>
      </c>
    </row>
    <row r="7795" spans="26:29">
      <c r="Z7795">
        <v>1185</v>
      </c>
      <c r="AA7795" t="s">
        <v>5986</v>
      </c>
      <c r="AB7795" t="s">
        <v>8074</v>
      </c>
      <c r="AC7795" s="229" t="str">
        <f t="shared" si="74"/>
        <v>INSERT INTO UPK_IKOU.upk_k40.k60_press_buno_link (buno_id, k60_buno_id, created_date, created_tantou_id) VALUES (2893, 1514, GETDATE(), 999);</v>
      </c>
    </row>
    <row r="7796" spans="26:29">
      <c r="Z7796">
        <v>1186</v>
      </c>
      <c r="AA7796" t="s">
        <v>5987</v>
      </c>
      <c r="AB7796" t="s">
        <v>8075</v>
      </c>
      <c r="AC7796" s="229" t="str">
        <f t="shared" si="74"/>
        <v>INSERT INTO UPK_IKOU.upk_k40.k60_press_buno_link (buno_id, k60_buno_id, created_date, created_tantou_id) VALUES (2894, 1515, GETDATE(), 999);</v>
      </c>
    </row>
    <row r="7797" spans="26:29">
      <c r="Z7797">
        <v>1187</v>
      </c>
      <c r="AA7797" t="s">
        <v>5804</v>
      </c>
      <c r="AB7797" t="s">
        <v>8076</v>
      </c>
      <c r="AC7797" s="229" t="str">
        <f t="shared" si="74"/>
        <v>INSERT INTO UPK_IKOU.upk_k40.k60_press_buno_link (buno_id, k60_buno_id, created_date, created_tantou_id) VALUES (2895, 1331, GETDATE(), 999);</v>
      </c>
    </row>
    <row r="7798" spans="26:29">
      <c r="Z7798">
        <v>1188</v>
      </c>
      <c r="AA7798" t="s">
        <v>5871</v>
      </c>
      <c r="AB7798" t="s">
        <v>8077</v>
      </c>
      <c r="AC7798" s="229" t="str">
        <f t="shared" si="74"/>
        <v>INSERT INTO UPK_IKOU.upk_k40.k60_press_buno_link (buno_id, k60_buno_id, created_date, created_tantou_id) VALUES (2896, 1398, GETDATE(), 999);</v>
      </c>
    </row>
    <row r="7799" spans="26:29">
      <c r="Z7799">
        <v>1189</v>
      </c>
      <c r="AA7799" t="s">
        <v>5871</v>
      </c>
      <c r="AB7799" t="s">
        <v>8078</v>
      </c>
      <c r="AC7799" s="229" t="str">
        <f t="shared" si="74"/>
        <v>INSERT INTO UPK_IKOU.upk_k40.k60_press_buno_link (buno_id, k60_buno_id, created_date, created_tantou_id) VALUES (2897, 1398, GETDATE(), 999);</v>
      </c>
    </row>
    <row r="7800" spans="26:29">
      <c r="Z7800">
        <v>1190</v>
      </c>
      <c r="AA7800" t="s">
        <v>5849</v>
      </c>
      <c r="AB7800" t="s">
        <v>8079</v>
      </c>
      <c r="AC7800" s="229" t="str">
        <f t="shared" si="74"/>
        <v>INSERT INTO UPK_IKOU.upk_k40.k60_press_buno_link (buno_id, k60_buno_id, created_date, created_tantou_id) VALUES (2898, 1376, GETDATE(), 999);</v>
      </c>
    </row>
    <row r="7801" spans="26:29">
      <c r="Z7801">
        <v>1191</v>
      </c>
      <c r="AA7801" t="s">
        <v>5849</v>
      </c>
      <c r="AB7801" t="s">
        <v>8080</v>
      </c>
      <c r="AC7801" s="229" t="str">
        <f t="shared" si="74"/>
        <v>INSERT INTO UPK_IKOU.upk_k40.k60_press_buno_link (buno_id, k60_buno_id, created_date, created_tantou_id) VALUES (2899, 1376, GETDATE(), 999);</v>
      </c>
    </row>
    <row r="7802" spans="26:29">
      <c r="Z7802">
        <v>1192</v>
      </c>
      <c r="AA7802" t="s">
        <v>5850</v>
      </c>
      <c r="AB7802" t="s">
        <v>8081</v>
      </c>
      <c r="AC7802" s="229" t="str">
        <f t="shared" si="74"/>
        <v>INSERT INTO UPK_IKOU.upk_k40.k60_press_buno_link (buno_id, k60_buno_id, created_date, created_tantou_id) VALUES (2900, 1377, GETDATE(), 999);</v>
      </c>
    </row>
    <row r="7803" spans="26:29">
      <c r="Z7803">
        <v>1193</v>
      </c>
      <c r="AA7803" t="s">
        <v>5850</v>
      </c>
      <c r="AB7803" t="s">
        <v>8082</v>
      </c>
      <c r="AC7803" s="229" t="str">
        <f t="shared" si="74"/>
        <v>INSERT INTO UPK_IKOU.upk_k40.k60_press_buno_link (buno_id, k60_buno_id, created_date, created_tantou_id) VALUES (2901, 1377, GETDATE(), 999);</v>
      </c>
    </row>
    <row r="7804" spans="26:29">
      <c r="Z7804">
        <v>1194</v>
      </c>
      <c r="AA7804" t="s">
        <v>5905</v>
      </c>
      <c r="AB7804" t="s">
        <v>8083</v>
      </c>
      <c r="AC7804" s="229" t="str">
        <f t="shared" si="74"/>
        <v>INSERT INTO UPK_IKOU.upk_k40.k60_press_buno_link (buno_id, k60_buno_id, created_date, created_tantou_id) VALUES (2902, 1432, GETDATE(), 999);</v>
      </c>
    </row>
    <row r="7805" spans="26:29">
      <c r="Z7805">
        <v>1195</v>
      </c>
      <c r="AA7805" t="s">
        <v>5926</v>
      </c>
      <c r="AB7805" t="s">
        <v>8084</v>
      </c>
      <c r="AC7805" s="229" t="str">
        <f t="shared" si="74"/>
        <v>INSERT INTO UPK_IKOU.upk_k40.k60_press_buno_link (buno_id, k60_buno_id, created_date, created_tantou_id) VALUES (2903, 1453, GETDATE(), 999);</v>
      </c>
    </row>
    <row r="7806" spans="26:29">
      <c r="Z7806">
        <v>1196</v>
      </c>
      <c r="AA7806" t="s">
        <v>5988</v>
      </c>
      <c r="AB7806" t="s">
        <v>8085</v>
      </c>
      <c r="AC7806" s="229" t="str">
        <f t="shared" si="74"/>
        <v>INSERT INTO UPK_IKOU.upk_k40.k60_press_buno_link (buno_id, k60_buno_id, created_date, created_tantou_id) VALUES (2904, 1516, GETDATE(), 999);</v>
      </c>
    </row>
    <row r="7807" spans="26:29">
      <c r="Z7807">
        <v>1197</v>
      </c>
      <c r="AA7807" t="s">
        <v>5989</v>
      </c>
      <c r="AB7807" t="s">
        <v>8086</v>
      </c>
      <c r="AC7807" s="229" t="str">
        <f t="shared" si="74"/>
        <v>INSERT INTO UPK_IKOU.upk_k40.k60_press_buno_link (buno_id, k60_buno_id, created_date, created_tantou_id) VALUES (2905, 1517, GETDATE(), 999);</v>
      </c>
    </row>
    <row r="7808" spans="26:29">
      <c r="Z7808">
        <v>1198</v>
      </c>
      <c r="AA7808" t="s">
        <v>5805</v>
      </c>
      <c r="AB7808" t="s">
        <v>8087</v>
      </c>
      <c r="AC7808" s="229" t="str">
        <f t="shared" si="74"/>
        <v>INSERT INTO UPK_IKOU.upk_k40.k60_press_buno_link (buno_id, k60_buno_id, created_date, created_tantou_id) VALUES (2906, 1332, GETDATE(), 999);</v>
      </c>
    </row>
    <row r="7809" spans="26:29">
      <c r="Z7809">
        <v>1199</v>
      </c>
      <c r="AA7809" t="s">
        <v>204</v>
      </c>
      <c r="AB7809" t="s">
        <v>8088</v>
      </c>
      <c r="AC7809" s="229" t="str">
        <f t="shared" si="74"/>
        <v>INSERT INTO UPK_IKOU.upk_k40.k60_press_buno_link (buno_id, k60_buno_id, created_date, created_tantou_id) VALUES (2907, 2065, GETDATE(), 999);</v>
      </c>
    </row>
    <row r="7810" spans="26:29">
      <c r="Z7810">
        <v>1200</v>
      </c>
      <c r="AA7810" t="s">
        <v>204</v>
      </c>
      <c r="AB7810" t="s">
        <v>8089</v>
      </c>
      <c r="AC7810" s="229" t="str">
        <f t="shared" si="74"/>
        <v>INSERT INTO UPK_IKOU.upk_k40.k60_press_buno_link (buno_id, k60_buno_id, created_date, created_tantou_id) VALUES (2908, 2065, GETDATE(), 999);</v>
      </c>
    </row>
    <row r="7811" spans="26:29">
      <c r="Z7811">
        <v>1201</v>
      </c>
      <c r="AA7811" t="s">
        <v>6011</v>
      </c>
      <c r="AB7811" t="s">
        <v>8090</v>
      </c>
      <c r="AC7811" s="229" t="str">
        <f t="shared" si="74"/>
        <v>INSERT INTO UPK_IKOU.upk_k40.k60_press_buno_link (buno_id, k60_buno_id, created_date, created_tantou_id) VALUES (2909, 1539, GETDATE(), 999);</v>
      </c>
    </row>
    <row r="7812" spans="26:29">
      <c r="Z7812">
        <v>1202</v>
      </c>
      <c r="AA7812" t="s">
        <v>6011</v>
      </c>
      <c r="AB7812" t="s">
        <v>8091</v>
      </c>
      <c r="AC7812" s="229" t="str">
        <f t="shared" si="74"/>
        <v>INSERT INTO UPK_IKOU.upk_k40.k60_press_buno_link (buno_id, k60_buno_id, created_date, created_tantou_id) VALUES (2910, 1539, GETDATE(), 999);</v>
      </c>
    </row>
    <row r="7813" spans="26:29">
      <c r="Z7813">
        <v>1203</v>
      </c>
      <c r="AA7813" t="s">
        <v>216</v>
      </c>
      <c r="AB7813" t="s">
        <v>8092</v>
      </c>
      <c r="AC7813" s="229" t="str">
        <f t="shared" si="74"/>
        <v>INSERT INTO UPK_IKOU.upk_k40.k60_press_buno_link (buno_id, k60_buno_id, created_date, created_tantou_id) VALUES (2911, 2007, GETDATE(), 999);</v>
      </c>
    </row>
    <row r="7814" spans="26:29">
      <c r="Z7814">
        <v>1204</v>
      </c>
      <c r="AA7814" t="s">
        <v>232</v>
      </c>
      <c r="AB7814" t="s">
        <v>8093</v>
      </c>
      <c r="AC7814" s="229" t="str">
        <f t="shared" si="74"/>
        <v>INSERT INTO UPK_IKOU.upk_k40.k60_press_buno_link (buno_id, k60_buno_id, created_date, created_tantou_id) VALUES (2912, 2008, GETDATE(), 999);</v>
      </c>
    </row>
    <row r="7815" spans="26:29">
      <c r="Z7815">
        <v>1205</v>
      </c>
      <c r="AA7815" t="s">
        <v>6782</v>
      </c>
      <c r="AB7815" t="s">
        <v>8094</v>
      </c>
      <c r="AC7815" s="229" t="str">
        <f t="shared" si="74"/>
        <v>INSERT INTO UPK_IKOU.upk_k40.k60_press_buno_link (buno_id, k60_buno_id, created_date, created_tantou_id) VALUES (2913, 2349, GETDATE(), 999);</v>
      </c>
    </row>
    <row r="7816" spans="26:29">
      <c r="Z7816">
        <v>1206</v>
      </c>
      <c r="AA7816" t="s">
        <v>6782</v>
      </c>
      <c r="AB7816" t="s">
        <v>8095</v>
      </c>
      <c r="AC7816" s="229" t="str">
        <f t="shared" si="74"/>
        <v>INSERT INTO UPK_IKOU.upk_k40.k60_press_buno_link (buno_id, k60_buno_id, created_date, created_tantou_id) VALUES (2914, 2349, GETDATE(), 999);</v>
      </c>
    </row>
    <row r="7817" spans="26:29">
      <c r="Z7817">
        <v>1207</v>
      </c>
      <c r="AA7817" t="s">
        <v>6707</v>
      </c>
      <c r="AB7817" t="s">
        <v>8096</v>
      </c>
      <c r="AC7817" s="229" t="str">
        <f t="shared" si="74"/>
        <v>INSERT INTO UPK_IKOU.upk_k40.k60_press_buno_link (buno_id, k60_buno_id, created_date, created_tantou_id) VALUES (2915, 2274, GETDATE(), 999);</v>
      </c>
    </row>
    <row r="7818" spans="26:29">
      <c r="Z7818">
        <v>1208</v>
      </c>
      <c r="AA7818" t="s">
        <v>5910</v>
      </c>
      <c r="AB7818" t="s">
        <v>8097</v>
      </c>
      <c r="AC7818" s="229" t="str">
        <f t="shared" si="74"/>
        <v>INSERT INTO UPK_IKOU.upk_k40.k60_press_buno_link (buno_id, k60_buno_id, created_date, created_tantou_id) VALUES (2916, 1437, GETDATE(), 999);</v>
      </c>
    </row>
    <row r="7819" spans="26:29">
      <c r="Z7819">
        <v>1209</v>
      </c>
      <c r="AA7819" t="s">
        <v>5910</v>
      </c>
      <c r="AB7819" t="s">
        <v>8098</v>
      </c>
      <c r="AC7819" s="229" t="str">
        <f t="shared" si="74"/>
        <v>INSERT INTO UPK_IKOU.upk_k40.k60_press_buno_link (buno_id, k60_buno_id, created_date, created_tantou_id) VALUES (2917, 1437, GETDATE(), 999);</v>
      </c>
    </row>
    <row r="7820" spans="26:29">
      <c r="Z7820">
        <v>1210</v>
      </c>
      <c r="AA7820" t="s">
        <v>6307</v>
      </c>
      <c r="AB7820" t="s">
        <v>8099</v>
      </c>
      <c r="AC7820" s="229" t="str">
        <f t="shared" si="74"/>
        <v>INSERT INTO UPK_IKOU.upk_k40.k60_press_buno_link (buno_id, k60_buno_id, created_date, created_tantou_id) VALUES (2918, 1835, GETDATE(), 999);</v>
      </c>
    </row>
    <row r="7821" spans="26:29">
      <c r="Z7821">
        <v>1211</v>
      </c>
      <c r="AA7821" t="s">
        <v>6307</v>
      </c>
      <c r="AB7821" t="s">
        <v>8100</v>
      </c>
      <c r="AC7821" s="229" t="str">
        <f t="shared" si="74"/>
        <v>INSERT INTO UPK_IKOU.upk_k40.k60_press_buno_link (buno_id, k60_buno_id, created_date, created_tantou_id) VALUES (2919, 1835, GETDATE(), 999);</v>
      </c>
    </row>
    <row r="7822" spans="26:29">
      <c r="Z7822">
        <v>1212</v>
      </c>
      <c r="AA7822" t="s">
        <v>5990</v>
      </c>
      <c r="AB7822" t="s">
        <v>8101</v>
      </c>
      <c r="AC7822" s="229" t="str">
        <f t="shared" si="74"/>
        <v>INSERT INTO UPK_IKOU.upk_k40.k60_press_buno_link (buno_id, k60_buno_id, created_date, created_tantou_id) VALUES (2920, 1518, GETDATE(), 999);</v>
      </c>
    </row>
    <row r="7823" spans="26:29">
      <c r="Z7823">
        <v>1213</v>
      </c>
      <c r="AA7823" t="s">
        <v>5990</v>
      </c>
      <c r="AB7823" t="s">
        <v>8102</v>
      </c>
      <c r="AC7823" s="229" t="str">
        <f t="shared" si="74"/>
        <v>INSERT INTO UPK_IKOU.upk_k40.k60_press_buno_link (buno_id, k60_buno_id, created_date, created_tantou_id) VALUES (2921, 1518, GETDATE(), 999);</v>
      </c>
    </row>
    <row r="7824" spans="26:29">
      <c r="Z7824">
        <v>1214</v>
      </c>
      <c r="AA7824" t="s">
        <v>5991</v>
      </c>
      <c r="AB7824" t="s">
        <v>8103</v>
      </c>
      <c r="AC7824" s="229" t="str">
        <f t="shared" si="74"/>
        <v>INSERT INTO UPK_IKOU.upk_k40.k60_press_buno_link (buno_id, k60_buno_id, created_date, created_tantou_id) VALUES (2922, 1519, GETDATE(), 999);</v>
      </c>
    </row>
    <row r="7825" spans="26:29">
      <c r="Z7825">
        <v>1215</v>
      </c>
      <c r="AA7825" t="s">
        <v>5991</v>
      </c>
      <c r="AB7825" t="s">
        <v>8104</v>
      </c>
      <c r="AC7825" s="229" t="str">
        <f t="shared" si="74"/>
        <v>INSERT INTO UPK_IKOU.upk_k40.k60_press_buno_link (buno_id, k60_buno_id, created_date, created_tantou_id) VALUES (2923, 1519, GETDATE(), 999);</v>
      </c>
    </row>
    <row r="7826" spans="26:29">
      <c r="Z7826">
        <v>1216</v>
      </c>
      <c r="AA7826" t="s">
        <v>6708</v>
      </c>
      <c r="AB7826" t="s">
        <v>8105</v>
      </c>
      <c r="AC7826" s="229" t="str">
        <f t="shared" si="74"/>
        <v>INSERT INTO UPK_IKOU.upk_k40.k60_press_buno_link (buno_id, k60_buno_id, created_date, created_tantou_id) VALUES (2924, 2275, GETDATE(), 999);</v>
      </c>
    </row>
    <row r="7827" spans="26:29">
      <c r="Z7827">
        <v>1217</v>
      </c>
      <c r="AA7827" t="s">
        <v>217</v>
      </c>
      <c r="AB7827" t="s">
        <v>8106</v>
      </c>
      <c r="AC7827" s="229" t="str">
        <f t="shared" ref="AC7827:AC7890" si="75">AC$6609&amp;AB7827&amp;", "&amp;AA7827&amp;", GETDATE(), 999);"</f>
        <v>INSERT INTO UPK_IKOU.upk_k40.k60_press_buno_link (buno_id, k60_buno_id, created_date, created_tantou_id) VALUES (2925, 2009, GETDATE(), 999);</v>
      </c>
    </row>
    <row r="7828" spans="26:29">
      <c r="Z7828">
        <v>1218</v>
      </c>
      <c r="AA7828" t="s">
        <v>217</v>
      </c>
      <c r="AB7828" t="s">
        <v>8107</v>
      </c>
      <c r="AC7828" s="229" t="str">
        <f t="shared" si="75"/>
        <v>INSERT INTO UPK_IKOU.upk_k40.k60_press_buno_link (buno_id, k60_buno_id, created_date, created_tantou_id) VALUES (2926, 2009, GETDATE(), 999);</v>
      </c>
    </row>
    <row r="7829" spans="26:29">
      <c r="Z7829">
        <v>1219</v>
      </c>
      <c r="AA7829" t="s">
        <v>6319</v>
      </c>
      <c r="AB7829" t="s">
        <v>8108</v>
      </c>
      <c r="AC7829" s="229" t="str">
        <f t="shared" si="75"/>
        <v>INSERT INTO UPK_IKOU.upk_k40.k60_press_buno_link (buno_id, k60_buno_id, created_date, created_tantou_id) VALUES (2927, 1847, GETDATE(), 999);</v>
      </c>
    </row>
    <row r="7830" spans="26:29">
      <c r="Z7830">
        <v>1220</v>
      </c>
      <c r="AA7830" t="s">
        <v>6319</v>
      </c>
      <c r="AB7830" t="s">
        <v>8109</v>
      </c>
      <c r="AC7830" s="229" t="str">
        <f t="shared" si="75"/>
        <v>INSERT INTO UPK_IKOU.upk_k40.k60_press_buno_link (buno_id, k60_buno_id, created_date, created_tantou_id) VALUES (2928, 1847, GETDATE(), 999);</v>
      </c>
    </row>
    <row r="7831" spans="26:29">
      <c r="Z7831">
        <v>1221</v>
      </c>
      <c r="AA7831" t="s">
        <v>6201</v>
      </c>
      <c r="AB7831" t="s">
        <v>8110</v>
      </c>
      <c r="AC7831" s="229" t="str">
        <f t="shared" si="75"/>
        <v>INSERT INTO UPK_IKOU.upk_k40.k60_press_buno_link (buno_id, k60_buno_id, created_date, created_tantou_id) VALUES (2929, 1729, GETDATE(), 999);</v>
      </c>
    </row>
    <row r="7832" spans="26:29">
      <c r="Z7832">
        <v>1222</v>
      </c>
      <c r="AA7832" t="s">
        <v>6201</v>
      </c>
      <c r="AB7832" t="s">
        <v>8111</v>
      </c>
      <c r="AC7832" s="229" t="str">
        <f t="shared" si="75"/>
        <v>INSERT INTO UPK_IKOU.upk_k40.k60_press_buno_link (buno_id, k60_buno_id, created_date, created_tantou_id) VALUES (2930, 1729, GETDATE(), 999);</v>
      </c>
    </row>
    <row r="7833" spans="26:29">
      <c r="Z7833">
        <v>1223</v>
      </c>
      <c r="AA7833" t="s">
        <v>5992</v>
      </c>
      <c r="AB7833" t="s">
        <v>8112</v>
      </c>
      <c r="AC7833" s="229" t="str">
        <f t="shared" si="75"/>
        <v>INSERT INTO UPK_IKOU.upk_k40.k60_press_buno_link (buno_id, k60_buno_id, created_date, created_tantou_id) VALUES (2931, 1520, GETDATE(), 999);</v>
      </c>
    </row>
    <row r="7834" spans="26:29">
      <c r="Z7834">
        <v>1224</v>
      </c>
      <c r="AA7834" t="s">
        <v>5992</v>
      </c>
      <c r="AB7834" t="s">
        <v>8113</v>
      </c>
      <c r="AC7834" s="229" t="str">
        <f t="shared" si="75"/>
        <v>INSERT INTO UPK_IKOU.upk_k40.k60_press_buno_link (buno_id, k60_buno_id, created_date, created_tantou_id) VALUES (2932, 1520, GETDATE(), 999);</v>
      </c>
    </row>
    <row r="7835" spans="26:29">
      <c r="Z7835">
        <v>1225</v>
      </c>
      <c r="AA7835" t="s">
        <v>6074</v>
      </c>
      <c r="AB7835" t="s">
        <v>8114</v>
      </c>
      <c r="AC7835" s="229" t="str">
        <f t="shared" si="75"/>
        <v>INSERT INTO UPK_IKOU.upk_k40.k60_press_buno_link (buno_id, k60_buno_id, created_date, created_tantou_id) VALUES (2933, 1602, GETDATE(), 999);</v>
      </c>
    </row>
    <row r="7836" spans="26:29">
      <c r="Z7836">
        <v>1226</v>
      </c>
      <c r="AA7836" t="s">
        <v>6074</v>
      </c>
      <c r="AB7836" t="s">
        <v>8115</v>
      </c>
      <c r="AC7836" s="229" t="str">
        <f t="shared" si="75"/>
        <v>INSERT INTO UPK_IKOU.upk_k40.k60_press_buno_link (buno_id, k60_buno_id, created_date, created_tantou_id) VALUES (2934, 1602, GETDATE(), 999);</v>
      </c>
    </row>
    <row r="7837" spans="26:29">
      <c r="Z7837">
        <v>1227</v>
      </c>
      <c r="AA7837" t="s">
        <v>6770</v>
      </c>
      <c r="AB7837" t="s">
        <v>8116</v>
      </c>
      <c r="AC7837" s="229" t="str">
        <f t="shared" si="75"/>
        <v>INSERT INTO UPK_IKOU.upk_k40.k60_press_buno_link (buno_id, k60_buno_id, created_date, created_tantou_id) VALUES (2935, 2337, GETDATE(), 999);</v>
      </c>
    </row>
    <row r="7838" spans="26:29">
      <c r="Z7838">
        <v>1228</v>
      </c>
      <c r="AA7838" t="s">
        <v>6770</v>
      </c>
      <c r="AB7838" t="s">
        <v>8117</v>
      </c>
      <c r="AC7838" s="229" t="str">
        <f t="shared" si="75"/>
        <v>INSERT INTO UPK_IKOU.upk_k40.k60_press_buno_link (buno_id, k60_buno_id, created_date, created_tantou_id) VALUES (2936, 2337, GETDATE(), 999);</v>
      </c>
    </row>
    <row r="7839" spans="26:29">
      <c r="Z7839">
        <v>1229</v>
      </c>
      <c r="AA7839" t="s">
        <v>6771</v>
      </c>
      <c r="AB7839" t="s">
        <v>8118</v>
      </c>
      <c r="AC7839" s="229" t="str">
        <f t="shared" si="75"/>
        <v>INSERT INTO UPK_IKOU.upk_k40.k60_press_buno_link (buno_id, k60_buno_id, created_date, created_tantou_id) VALUES (2937, 2338, GETDATE(), 999);</v>
      </c>
    </row>
    <row r="7840" spans="26:29">
      <c r="Z7840">
        <v>1230</v>
      </c>
      <c r="AA7840" t="s">
        <v>6771</v>
      </c>
      <c r="AB7840" t="s">
        <v>8119</v>
      </c>
      <c r="AC7840" s="229" t="str">
        <f t="shared" si="75"/>
        <v>INSERT INTO UPK_IKOU.upk_k40.k60_press_buno_link (buno_id, k60_buno_id, created_date, created_tantou_id) VALUES (2938, 2338, GETDATE(), 999);</v>
      </c>
    </row>
    <row r="7841" spans="26:29">
      <c r="Z7841">
        <v>1231</v>
      </c>
      <c r="AA7841" t="s">
        <v>5906</v>
      </c>
      <c r="AB7841" t="s">
        <v>8120</v>
      </c>
      <c r="AC7841" s="229" t="str">
        <f t="shared" si="75"/>
        <v>INSERT INTO UPK_IKOU.upk_k40.k60_press_buno_link (buno_id, k60_buno_id, created_date, created_tantou_id) VALUES (2939, 1433, GETDATE(), 999);</v>
      </c>
    </row>
    <row r="7842" spans="26:29">
      <c r="Z7842">
        <v>1232</v>
      </c>
      <c r="AA7842" t="s">
        <v>5906</v>
      </c>
      <c r="AB7842" t="s">
        <v>8121</v>
      </c>
      <c r="AC7842" s="229" t="str">
        <f t="shared" si="75"/>
        <v>INSERT INTO UPK_IKOU.upk_k40.k60_press_buno_link (buno_id, k60_buno_id, created_date, created_tantou_id) VALUES (2940, 1433, GETDATE(), 999);</v>
      </c>
    </row>
    <row r="7843" spans="26:29">
      <c r="Z7843">
        <v>1233</v>
      </c>
      <c r="AA7843" t="s">
        <v>6555</v>
      </c>
      <c r="AB7843" t="s">
        <v>8122</v>
      </c>
      <c r="AC7843" s="229" t="str">
        <f t="shared" si="75"/>
        <v>INSERT INTO UPK_IKOU.upk_k40.k60_press_buno_link (buno_id, k60_buno_id, created_date, created_tantou_id) VALUES (2941, 2122, GETDATE(), 999);</v>
      </c>
    </row>
    <row r="7844" spans="26:29">
      <c r="Z7844">
        <v>1234</v>
      </c>
      <c r="AA7844" t="s">
        <v>6555</v>
      </c>
      <c r="AB7844" t="s">
        <v>8123</v>
      </c>
      <c r="AC7844" s="229" t="str">
        <f t="shared" si="75"/>
        <v>INSERT INTO UPK_IKOU.upk_k40.k60_press_buno_link (buno_id, k60_buno_id, created_date, created_tantou_id) VALUES (2942, 2122, GETDATE(), 999);</v>
      </c>
    </row>
    <row r="7845" spans="26:29">
      <c r="Z7845">
        <v>1235</v>
      </c>
      <c r="AA7845" t="s">
        <v>5942</v>
      </c>
      <c r="AB7845" t="s">
        <v>8124</v>
      </c>
      <c r="AC7845" s="229" t="str">
        <f t="shared" si="75"/>
        <v>INSERT INTO UPK_IKOU.upk_k40.k60_press_buno_link (buno_id, k60_buno_id, created_date, created_tantou_id) VALUES (2943, 1469, GETDATE(), 999);</v>
      </c>
    </row>
    <row r="7846" spans="26:29">
      <c r="Z7846">
        <v>1236</v>
      </c>
      <c r="AA7846" t="s">
        <v>5942</v>
      </c>
      <c r="AB7846" t="s">
        <v>8125</v>
      </c>
      <c r="AC7846" s="229" t="str">
        <f t="shared" si="75"/>
        <v>INSERT INTO UPK_IKOU.upk_k40.k60_press_buno_link (buno_id, k60_buno_id, created_date, created_tantou_id) VALUES (2944, 1469, GETDATE(), 999);</v>
      </c>
    </row>
    <row r="7847" spans="26:29">
      <c r="Z7847">
        <v>1237</v>
      </c>
      <c r="AA7847" t="s">
        <v>6901</v>
      </c>
      <c r="AB7847" t="s">
        <v>8126</v>
      </c>
      <c r="AC7847" s="229" t="str">
        <f t="shared" si="75"/>
        <v>INSERT INTO UPK_IKOU.upk_k40.k60_press_buno_link (buno_id, k60_buno_id, created_date, created_tantou_id) VALUES (2945, 2468, GETDATE(), 999);</v>
      </c>
    </row>
    <row r="7848" spans="26:29">
      <c r="Z7848">
        <v>1238</v>
      </c>
      <c r="AA7848" t="s">
        <v>6901</v>
      </c>
      <c r="AB7848" t="s">
        <v>8127</v>
      </c>
      <c r="AC7848" s="229" t="str">
        <f t="shared" si="75"/>
        <v>INSERT INTO UPK_IKOU.upk_k40.k60_press_buno_link (buno_id, k60_buno_id, created_date, created_tantou_id) VALUES (2946, 2468, GETDATE(), 999);</v>
      </c>
    </row>
    <row r="7849" spans="26:29">
      <c r="Z7849">
        <v>1239</v>
      </c>
      <c r="AA7849" t="s">
        <v>6573</v>
      </c>
      <c r="AB7849" t="s">
        <v>8128</v>
      </c>
      <c r="AC7849" s="229" t="str">
        <f t="shared" si="75"/>
        <v>INSERT INTO UPK_IKOU.upk_k40.k60_press_buno_link (buno_id, k60_buno_id, created_date, created_tantou_id) VALUES (2947, 2140, GETDATE(), 999);</v>
      </c>
    </row>
    <row r="7850" spans="26:29">
      <c r="Z7850">
        <v>1240</v>
      </c>
      <c r="AA7850" t="s">
        <v>6573</v>
      </c>
      <c r="AB7850" t="s">
        <v>8129</v>
      </c>
      <c r="AC7850" s="229" t="str">
        <f t="shared" si="75"/>
        <v>INSERT INTO UPK_IKOU.upk_k40.k60_press_buno_link (buno_id, k60_buno_id, created_date, created_tantou_id) VALUES (2948, 2140, GETDATE(), 999);</v>
      </c>
    </row>
    <row r="7851" spans="26:29">
      <c r="Z7851">
        <v>1241</v>
      </c>
      <c r="AA7851" t="s">
        <v>6253</v>
      </c>
      <c r="AB7851" t="s">
        <v>8130</v>
      </c>
      <c r="AC7851" s="229" t="str">
        <f t="shared" si="75"/>
        <v>INSERT INTO UPK_IKOU.upk_k40.k60_press_buno_link (buno_id, k60_buno_id, created_date, created_tantou_id) VALUES (2949, 1781, GETDATE(), 999);</v>
      </c>
    </row>
    <row r="7852" spans="26:29">
      <c r="Z7852">
        <v>1242</v>
      </c>
      <c r="AA7852" t="s">
        <v>6253</v>
      </c>
      <c r="AB7852" t="s">
        <v>8131</v>
      </c>
      <c r="AC7852" s="229" t="str">
        <f t="shared" si="75"/>
        <v>INSERT INTO UPK_IKOU.upk_k40.k60_press_buno_link (buno_id, k60_buno_id, created_date, created_tantou_id) VALUES (2950, 1781, GETDATE(), 999);</v>
      </c>
    </row>
    <row r="7853" spans="26:29">
      <c r="Z7853">
        <v>1243</v>
      </c>
      <c r="AA7853" t="s">
        <v>5836</v>
      </c>
      <c r="AB7853" t="s">
        <v>8132</v>
      </c>
      <c r="AC7853" s="229" t="str">
        <f t="shared" si="75"/>
        <v>INSERT INTO UPK_IKOU.upk_k40.k60_press_buno_link (buno_id, k60_buno_id, created_date, created_tantou_id) VALUES (2951, 1363, GETDATE(), 999);</v>
      </c>
    </row>
    <row r="7854" spans="26:29">
      <c r="Z7854">
        <v>1244</v>
      </c>
      <c r="AA7854" t="s">
        <v>5836</v>
      </c>
      <c r="AB7854" t="s">
        <v>8133</v>
      </c>
      <c r="AC7854" s="229" t="str">
        <f t="shared" si="75"/>
        <v>INSERT INTO UPK_IKOU.upk_k40.k60_press_buno_link (buno_id, k60_buno_id, created_date, created_tantou_id) VALUES (2952, 1363, GETDATE(), 999);</v>
      </c>
    </row>
    <row r="7855" spans="26:29">
      <c r="Z7855">
        <v>1245</v>
      </c>
      <c r="AA7855" t="s">
        <v>5837</v>
      </c>
      <c r="AB7855" t="s">
        <v>8134</v>
      </c>
      <c r="AC7855" s="229" t="str">
        <f t="shared" si="75"/>
        <v>INSERT INTO UPK_IKOU.upk_k40.k60_press_buno_link (buno_id, k60_buno_id, created_date, created_tantou_id) VALUES (2953, 1364, GETDATE(), 999);</v>
      </c>
    </row>
    <row r="7856" spans="26:29">
      <c r="Z7856">
        <v>1246</v>
      </c>
      <c r="AA7856" t="s">
        <v>5837</v>
      </c>
      <c r="AB7856" t="s">
        <v>8135</v>
      </c>
      <c r="AC7856" s="229" t="str">
        <f t="shared" si="75"/>
        <v>INSERT INTO UPK_IKOU.upk_k40.k60_press_buno_link (buno_id, k60_buno_id, created_date, created_tantou_id) VALUES (2954, 1364, GETDATE(), 999);</v>
      </c>
    </row>
    <row r="7857" spans="26:29">
      <c r="Z7857">
        <v>1247</v>
      </c>
      <c r="AA7857" t="s">
        <v>6753</v>
      </c>
      <c r="AB7857" t="s">
        <v>8136</v>
      </c>
      <c r="AC7857" s="229" t="str">
        <f t="shared" si="75"/>
        <v>INSERT INTO UPK_IKOU.upk_k40.k60_press_buno_link (buno_id, k60_buno_id, created_date, created_tantou_id) VALUES (2955, 2320, GETDATE(), 999);</v>
      </c>
    </row>
    <row r="7858" spans="26:29">
      <c r="Z7858">
        <v>1248</v>
      </c>
      <c r="AA7858" t="s">
        <v>6755</v>
      </c>
      <c r="AB7858" t="s">
        <v>8137</v>
      </c>
      <c r="AC7858" s="229" t="str">
        <f t="shared" si="75"/>
        <v>INSERT INTO UPK_IKOU.upk_k40.k60_press_buno_link (buno_id, k60_buno_id, created_date, created_tantou_id) VALUES (2956, 2322, GETDATE(), 999);</v>
      </c>
    </row>
    <row r="7859" spans="26:29">
      <c r="Z7859">
        <v>1249</v>
      </c>
      <c r="AA7859" t="s">
        <v>6754</v>
      </c>
      <c r="AB7859" t="s">
        <v>8138</v>
      </c>
      <c r="AC7859" s="229" t="str">
        <f t="shared" si="75"/>
        <v>INSERT INTO UPK_IKOU.upk_k40.k60_press_buno_link (buno_id, k60_buno_id, created_date, created_tantou_id) VALUES (2957, 2321, GETDATE(), 999);</v>
      </c>
    </row>
    <row r="7860" spans="26:29">
      <c r="Z7860">
        <v>1250</v>
      </c>
      <c r="AA7860" t="s">
        <v>6756</v>
      </c>
      <c r="AB7860" t="s">
        <v>8139</v>
      </c>
      <c r="AC7860" s="229" t="str">
        <f t="shared" si="75"/>
        <v>INSERT INTO UPK_IKOU.upk_k40.k60_press_buno_link (buno_id, k60_buno_id, created_date, created_tantou_id) VALUES (2958, 2323, GETDATE(), 999);</v>
      </c>
    </row>
    <row r="7861" spans="26:29">
      <c r="Z7861">
        <v>1251</v>
      </c>
      <c r="AA7861" t="s">
        <v>6560</v>
      </c>
      <c r="AB7861" t="s">
        <v>8140</v>
      </c>
      <c r="AC7861" s="229" t="str">
        <f t="shared" si="75"/>
        <v>INSERT INTO UPK_IKOU.upk_k40.k60_press_buno_link (buno_id, k60_buno_id, created_date, created_tantou_id) VALUES (2959, 2127, GETDATE(), 999);</v>
      </c>
    </row>
    <row r="7862" spans="26:29">
      <c r="Z7862">
        <v>1252</v>
      </c>
      <c r="AA7862" t="s">
        <v>6757</v>
      </c>
      <c r="AB7862" t="s">
        <v>8141</v>
      </c>
      <c r="AC7862" s="229" t="str">
        <f t="shared" si="75"/>
        <v>INSERT INTO UPK_IKOU.upk_k40.k60_press_buno_link (buno_id, k60_buno_id, created_date, created_tantou_id) VALUES (2960, 2324, GETDATE(), 999);</v>
      </c>
    </row>
    <row r="7863" spans="26:29">
      <c r="Z7863">
        <v>1253</v>
      </c>
      <c r="AA7863" t="s">
        <v>6202</v>
      </c>
      <c r="AB7863" t="s">
        <v>8142</v>
      </c>
      <c r="AC7863" s="229" t="str">
        <f t="shared" si="75"/>
        <v>INSERT INTO UPK_IKOU.upk_k40.k60_press_buno_link (buno_id, k60_buno_id, created_date, created_tantou_id) VALUES (2961, 1730, GETDATE(), 999);</v>
      </c>
    </row>
    <row r="7864" spans="26:29">
      <c r="Z7864">
        <v>1254</v>
      </c>
      <c r="AA7864" t="s">
        <v>6205</v>
      </c>
      <c r="AB7864" t="s">
        <v>8143</v>
      </c>
      <c r="AC7864" s="229" t="str">
        <f t="shared" si="75"/>
        <v>INSERT INTO UPK_IKOU.upk_k40.k60_press_buno_link (buno_id, k60_buno_id, created_date, created_tantou_id) VALUES (2962, 1733, GETDATE(), 999);</v>
      </c>
    </row>
    <row r="7865" spans="26:29">
      <c r="Z7865">
        <v>1255</v>
      </c>
      <c r="AA7865" t="s">
        <v>6203</v>
      </c>
      <c r="AB7865" t="s">
        <v>8144</v>
      </c>
      <c r="AC7865" s="229" t="str">
        <f t="shared" si="75"/>
        <v>INSERT INTO UPK_IKOU.upk_k40.k60_press_buno_link (buno_id, k60_buno_id, created_date, created_tantou_id) VALUES (2963, 1731, GETDATE(), 999);</v>
      </c>
    </row>
    <row r="7866" spans="26:29">
      <c r="Z7866">
        <v>1256</v>
      </c>
      <c r="AA7866" t="s">
        <v>6561</v>
      </c>
      <c r="AB7866" t="s">
        <v>8145</v>
      </c>
      <c r="AC7866" s="229" t="str">
        <f t="shared" si="75"/>
        <v>INSERT INTO UPK_IKOU.upk_k40.k60_press_buno_link (buno_id, k60_buno_id, created_date, created_tantou_id) VALUES (2964, 2128, GETDATE(), 999);</v>
      </c>
    </row>
    <row r="7867" spans="26:29">
      <c r="Z7867">
        <v>1257</v>
      </c>
      <c r="AA7867" t="s">
        <v>6204</v>
      </c>
      <c r="AB7867" t="s">
        <v>8146</v>
      </c>
      <c r="AC7867" s="229" t="str">
        <f t="shared" si="75"/>
        <v>INSERT INTO UPK_IKOU.upk_k40.k60_press_buno_link (buno_id, k60_buno_id, created_date, created_tantou_id) VALUES (2965, 1732, GETDATE(), 999);</v>
      </c>
    </row>
    <row r="7868" spans="26:29">
      <c r="Z7868">
        <v>1258</v>
      </c>
      <c r="AA7868" t="s">
        <v>6850</v>
      </c>
      <c r="AB7868" t="s">
        <v>8147</v>
      </c>
      <c r="AC7868" s="229" t="str">
        <f t="shared" si="75"/>
        <v>INSERT INTO UPK_IKOU.upk_k40.k60_press_buno_link (buno_id, k60_buno_id, created_date, created_tantou_id) VALUES (2966, 2417, GETDATE(), 999);</v>
      </c>
    </row>
    <row r="7869" spans="26:29">
      <c r="Z7869">
        <v>1259</v>
      </c>
      <c r="AA7869" t="s">
        <v>5927</v>
      </c>
      <c r="AB7869" t="s">
        <v>8148</v>
      </c>
      <c r="AC7869" s="229" t="str">
        <f t="shared" si="75"/>
        <v>INSERT INTO UPK_IKOU.upk_k40.k60_press_buno_link (buno_id, k60_buno_id, created_date, created_tantou_id) VALUES (2967, 1454, GETDATE(), 999);</v>
      </c>
    </row>
    <row r="7870" spans="26:29">
      <c r="Z7870">
        <v>1260</v>
      </c>
      <c r="AA7870" t="s">
        <v>5774</v>
      </c>
      <c r="AB7870" t="s">
        <v>8149</v>
      </c>
      <c r="AC7870" s="229" t="str">
        <f t="shared" si="75"/>
        <v>INSERT INTO UPK_IKOU.upk_k40.k60_press_buno_link (buno_id, k60_buno_id, created_date, created_tantou_id) VALUES (2968, 1301, GETDATE(), 999);</v>
      </c>
    </row>
    <row r="7871" spans="26:29">
      <c r="Z7871">
        <v>1261</v>
      </c>
      <c r="AA7871" t="s">
        <v>6709</v>
      </c>
      <c r="AB7871" t="s">
        <v>8150</v>
      </c>
      <c r="AC7871" s="229" t="str">
        <f t="shared" si="75"/>
        <v>INSERT INTO UPK_IKOU.upk_k40.k60_press_buno_link (buno_id, k60_buno_id, created_date, created_tantou_id) VALUES (2969, 2276, GETDATE(), 999);</v>
      </c>
    </row>
    <row r="7872" spans="26:29">
      <c r="Z7872">
        <v>1262</v>
      </c>
      <c r="AA7872" t="s">
        <v>6851</v>
      </c>
      <c r="AB7872" t="s">
        <v>8151</v>
      </c>
      <c r="AC7872" s="229" t="str">
        <f t="shared" si="75"/>
        <v>INSERT INTO UPK_IKOU.upk_k40.k60_press_buno_link (buno_id, k60_buno_id, created_date, created_tantou_id) VALUES (2970, 2418, GETDATE(), 999);</v>
      </c>
    </row>
    <row r="7873" spans="26:29">
      <c r="Z7873">
        <v>1263</v>
      </c>
      <c r="AA7873" t="s">
        <v>5928</v>
      </c>
      <c r="AB7873" t="s">
        <v>8152</v>
      </c>
      <c r="AC7873" s="229" t="str">
        <f t="shared" si="75"/>
        <v>INSERT INTO UPK_IKOU.upk_k40.k60_press_buno_link (buno_id, k60_buno_id, created_date, created_tantou_id) VALUES (2971, 1455, GETDATE(), 999);</v>
      </c>
    </row>
    <row r="7874" spans="26:29">
      <c r="Z7874">
        <v>1264</v>
      </c>
      <c r="AA7874" t="s">
        <v>5775</v>
      </c>
      <c r="AB7874" t="s">
        <v>8153</v>
      </c>
      <c r="AC7874" s="229" t="str">
        <f t="shared" si="75"/>
        <v>INSERT INTO UPK_IKOU.upk_k40.k60_press_buno_link (buno_id, k60_buno_id, created_date, created_tantou_id) VALUES (2972, 1302, GETDATE(), 999);</v>
      </c>
    </row>
    <row r="7875" spans="26:29">
      <c r="Z7875">
        <v>1265</v>
      </c>
      <c r="AA7875" t="s">
        <v>6710</v>
      </c>
      <c r="AB7875" t="s">
        <v>8154</v>
      </c>
      <c r="AC7875" s="229" t="str">
        <f t="shared" si="75"/>
        <v>INSERT INTO UPK_IKOU.upk_k40.k60_press_buno_link (buno_id, k60_buno_id, created_date, created_tantou_id) VALUES (2973, 2277, GETDATE(), 999);</v>
      </c>
    </row>
    <row r="7876" spans="26:29">
      <c r="Z7876">
        <v>1266</v>
      </c>
      <c r="AA7876" t="s">
        <v>6012</v>
      </c>
      <c r="AB7876" t="s">
        <v>8155</v>
      </c>
      <c r="AC7876" s="229" t="str">
        <f t="shared" si="75"/>
        <v>INSERT INTO UPK_IKOU.upk_k40.k60_press_buno_link (buno_id, k60_buno_id, created_date, created_tantou_id) VALUES (2974, 1540, GETDATE(), 999);</v>
      </c>
    </row>
    <row r="7877" spans="26:29">
      <c r="Z7877">
        <v>1267</v>
      </c>
      <c r="AA7877" t="s">
        <v>6731</v>
      </c>
      <c r="AB7877" t="s">
        <v>8156</v>
      </c>
      <c r="AC7877" s="229" t="str">
        <f t="shared" si="75"/>
        <v>INSERT INTO UPK_IKOU.upk_k40.k60_press_buno_link (buno_id, k60_buno_id, created_date, created_tantou_id) VALUES (2975, 2298, GETDATE(), 999);</v>
      </c>
    </row>
    <row r="7878" spans="26:29">
      <c r="Z7878">
        <v>1268</v>
      </c>
      <c r="AA7878" t="s">
        <v>6731</v>
      </c>
      <c r="AB7878" t="s">
        <v>8157</v>
      </c>
      <c r="AC7878" s="229" t="str">
        <f t="shared" si="75"/>
        <v>INSERT INTO UPK_IKOU.upk_k40.k60_press_buno_link (buno_id, k60_buno_id, created_date, created_tantou_id) VALUES (2976, 2298, GETDATE(), 999);</v>
      </c>
    </row>
    <row r="7879" spans="26:29">
      <c r="Z7879">
        <v>1269</v>
      </c>
      <c r="AA7879" t="s">
        <v>6129</v>
      </c>
      <c r="AB7879" t="s">
        <v>8158</v>
      </c>
      <c r="AC7879" s="229" t="str">
        <f t="shared" si="75"/>
        <v>INSERT INTO UPK_IKOU.upk_k40.k60_press_buno_link (buno_id, k60_buno_id, created_date, created_tantou_id) VALUES (2977, 1657, GETDATE(), 999);</v>
      </c>
    </row>
    <row r="7880" spans="26:29">
      <c r="Z7880">
        <v>1270</v>
      </c>
      <c r="AA7880" t="s">
        <v>6129</v>
      </c>
      <c r="AB7880" t="s">
        <v>8159</v>
      </c>
      <c r="AC7880" s="229" t="str">
        <f t="shared" si="75"/>
        <v>INSERT INTO UPK_IKOU.upk_k40.k60_press_buno_link (buno_id, k60_buno_id, created_date, created_tantou_id) VALUES (2978, 1657, GETDATE(), 999);</v>
      </c>
    </row>
    <row r="7881" spans="26:29">
      <c r="Z7881">
        <v>1271</v>
      </c>
      <c r="AA7881" t="s">
        <v>6013</v>
      </c>
      <c r="AB7881" t="s">
        <v>8160</v>
      </c>
      <c r="AC7881" s="229" t="str">
        <f t="shared" si="75"/>
        <v>INSERT INTO UPK_IKOU.upk_k40.k60_press_buno_link (buno_id, k60_buno_id, created_date, created_tantou_id) VALUES (2979, 1541, GETDATE(), 999);</v>
      </c>
    </row>
    <row r="7882" spans="26:29">
      <c r="Z7882">
        <v>1272</v>
      </c>
      <c r="AA7882" t="s">
        <v>6875</v>
      </c>
      <c r="AB7882" t="s">
        <v>8161</v>
      </c>
      <c r="AC7882" s="229" t="str">
        <f t="shared" si="75"/>
        <v>INSERT INTO UPK_IKOU.upk_k40.k60_press_buno_link (buno_id, k60_buno_id, created_date, created_tantou_id) VALUES (2980, 2442, GETDATE(), 999);</v>
      </c>
    </row>
    <row r="7883" spans="26:29">
      <c r="Z7883">
        <v>1273</v>
      </c>
      <c r="AA7883" t="s">
        <v>6852</v>
      </c>
      <c r="AB7883" t="s">
        <v>8162</v>
      </c>
      <c r="AC7883" s="229" t="str">
        <f t="shared" si="75"/>
        <v>INSERT INTO UPK_IKOU.upk_k40.k60_press_buno_link (buno_id, k60_buno_id, created_date, created_tantou_id) VALUES (2981, 2419, GETDATE(), 999);</v>
      </c>
    </row>
    <row r="7884" spans="26:29">
      <c r="Z7884">
        <v>1274</v>
      </c>
      <c r="AA7884" t="s">
        <v>6764</v>
      </c>
      <c r="AB7884" t="s">
        <v>8163</v>
      </c>
      <c r="AC7884" s="229" t="str">
        <f t="shared" si="75"/>
        <v>INSERT INTO UPK_IKOU.upk_k40.k60_press_buno_link (buno_id, k60_buno_id, created_date, created_tantou_id) VALUES (2982, 2331, GETDATE(), 999);</v>
      </c>
    </row>
    <row r="7885" spans="26:29">
      <c r="Z7885">
        <v>1275</v>
      </c>
      <c r="AA7885" t="s">
        <v>6785</v>
      </c>
      <c r="AB7885" t="s">
        <v>8164</v>
      </c>
      <c r="AC7885" s="229" t="str">
        <f t="shared" si="75"/>
        <v>INSERT INTO UPK_IKOU.upk_k40.k60_press_buno_link (buno_id, k60_buno_id, created_date, created_tantou_id) VALUES (2983, 2352, GETDATE(), 999);</v>
      </c>
    </row>
    <row r="7886" spans="26:29">
      <c r="Z7886">
        <v>1276</v>
      </c>
      <c r="AA7886" t="s">
        <v>6783</v>
      </c>
      <c r="AB7886" t="s">
        <v>8165</v>
      </c>
      <c r="AC7886" s="229" t="str">
        <f t="shared" si="75"/>
        <v>INSERT INTO UPK_IKOU.upk_k40.k60_press_buno_link (buno_id, k60_buno_id, created_date, created_tantou_id) VALUES (2984, 2350, GETDATE(), 999);</v>
      </c>
    </row>
    <row r="7887" spans="26:29">
      <c r="Z7887">
        <v>1277</v>
      </c>
      <c r="AA7887" t="s">
        <v>6784</v>
      </c>
      <c r="AB7887" t="s">
        <v>8166</v>
      </c>
      <c r="AC7887" s="229" t="str">
        <f t="shared" si="75"/>
        <v>INSERT INTO UPK_IKOU.upk_k40.k60_press_buno_link (buno_id, k60_buno_id, created_date, created_tantou_id) VALUES (2985, 2351, GETDATE(), 999);</v>
      </c>
    </row>
    <row r="7888" spans="26:29">
      <c r="Z7888">
        <v>1278</v>
      </c>
      <c r="AA7888" t="s">
        <v>6777</v>
      </c>
      <c r="AB7888" t="s">
        <v>8167</v>
      </c>
      <c r="AC7888" s="229" t="str">
        <f t="shared" si="75"/>
        <v>INSERT INTO UPK_IKOU.upk_k40.k60_press_buno_link (buno_id, k60_buno_id, created_date, created_tantou_id) VALUES (2986, 2344, GETDATE(), 999);</v>
      </c>
    </row>
    <row r="7889" spans="26:29">
      <c r="Z7889">
        <v>1279</v>
      </c>
      <c r="AA7889" t="s">
        <v>6798</v>
      </c>
      <c r="AB7889" t="s">
        <v>8168</v>
      </c>
      <c r="AC7889" s="229" t="str">
        <f t="shared" si="75"/>
        <v>INSERT INTO UPK_IKOU.upk_k40.k60_press_buno_link (buno_id, k60_buno_id, created_date, created_tantou_id) VALUES (2987, 2365, GETDATE(), 999);</v>
      </c>
    </row>
    <row r="7890" spans="26:29">
      <c r="Z7890">
        <v>1280</v>
      </c>
      <c r="AA7890" t="s">
        <v>6799</v>
      </c>
      <c r="AB7890" t="s">
        <v>8169</v>
      </c>
      <c r="AC7890" s="229" t="str">
        <f t="shared" si="75"/>
        <v>INSERT INTO UPK_IKOU.upk_k40.k60_press_buno_link (buno_id, k60_buno_id, created_date, created_tantou_id) VALUES (2988, 2366, GETDATE(), 999);</v>
      </c>
    </row>
    <row r="7891" spans="26:29">
      <c r="Z7891">
        <v>1281</v>
      </c>
      <c r="AA7891" t="s">
        <v>6809</v>
      </c>
      <c r="AB7891" t="s">
        <v>8170</v>
      </c>
      <c r="AC7891" s="229" t="str">
        <f t="shared" ref="AC7891:AC7954" si="76">AC$6609&amp;AB7891&amp;", "&amp;AA7891&amp;", GETDATE(), 999);"</f>
        <v>INSERT INTO UPK_IKOU.upk_k40.k60_press_buno_link (buno_id, k60_buno_id, created_date, created_tantou_id) VALUES (2989, 2376, GETDATE(), 999);</v>
      </c>
    </row>
    <row r="7892" spans="26:29">
      <c r="Z7892">
        <v>1282</v>
      </c>
      <c r="AA7892" t="s">
        <v>6649</v>
      </c>
      <c r="AB7892" t="s">
        <v>8171</v>
      </c>
      <c r="AC7892" s="229" t="str">
        <f t="shared" si="76"/>
        <v>INSERT INTO UPK_IKOU.upk_k40.k60_press_buno_link (buno_id, k60_buno_id, created_date, created_tantou_id) VALUES (2990, 2216, GETDATE(), 999);</v>
      </c>
    </row>
    <row r="7893" spans="26:29">
      <c r="Z7893">
        <v>1283</v>
      </c>
      <c r="AA7893" t="s">
        <v>6641</v>
      </c>
      <c r="AB7893" t="s">
        <v>8172</v>
      </c>
      <c r="AC7893" s="229" t="str">
        <f t="shared" si="76"/>
        <v>INSERT INTO UPK_IKOU.upk_k40.k60_press_buno_link (buno_id, k60_buno_id, created_date, created_tantou_id) VALUES (2991, 2208, GETDATE(), 999);</v>
      </c>
    </row>
    <row r="7894" spans="26:29">
      <c r="Z7894">
        <v>1284</v>
      </c>
      <c r="AA7894" t="s">
        <v>6173</v>
      </c>
      <c r="AB7894" t="s">
        <v>8173</v>
      </c>
      <c r="AC7894" s="229" t="str">
        <f t="shared" si="76"/>
        <v>INSERT INTO UPK_IKOU.upk_k40.k60_press_buno_link (buno_id, k60_buno_id, created_date, created_tantou_id) VALUES (2992, 1701, GETDATE(), 999);</v>
      </c>
    </row>
    <row r="7895" spans="26:29">
      <c r="Z7895">
        <v>1285</v>
      </c>
      <c r="AA7895" t="s">
        <v>6173</v>
      </c>
      <c r="AB7895" t="s">
        <v>8174</v>
      </c>
      <c r="AC7895" s="229" t="str">
        <f t="shared" si="76"/>
        <v>INSERT INTO UPK_IKOU.upk_k40.k60_press_buno_link (buno_id, k60_buno_id, created_date, created_tantou_id) VALUES (2993, 1701, GETDATE(), 999);</v>
      </c>
    </row>
    <row r="7896" spans="26:29">
      <c r="Z7896">
        <v>1286</v>
      </c>
      <c r="AA7896" t="s">
        <v>6489</v>
      </c>
      <c r="AB7896" t="s">
        <v>8175</v>
      </c>
      <c r="AC7896" s="229" t="str">
        <f t="shared" si="76"/>
        <v>INSERT INTO UPK_IKOU.upk_k40.k60_press_buno_link (buno_id, k60_buno_id, created_date, created_tantou_id) VALUES (2994, 2048, GETDATE(), 999);</v>
      </c>
    </row>
    <row r="7897" spans="26:29">
      <c r="Z7897">
        <v>1287</v>
      </c>
      <c r="AA7897" t="s">
        <v>6489</v>
      </c>
      <c r="AB7897" t="s">
        <v>8176</v>
      </c>
      <c r="AC7897" s="229" t="str">
        <f t="shared" si="76"/>
        <v>INSERT INTO UPK_IKOU.upk_k40.k60_press_buno_link (buno_id, k60_buno_id, created_date, created_tantou_id) VALUES (2995, 2048, GETDATE(), 999);</v>
      </c>
    </row>
    <row r="7898" spans="26:29">
      <c r="Z7898">
        <v>1288</v>
      </c>
      <c r="AA7898" t="s">
        <v>6876</v>
      </c>
      <c r="AB7898" t="s">
        <v>8177</v>
      </c>
      <c r="AC7898" s="229" t="str">
        <f t="shared" si="76"/>
        <v>INSERT INTO UPK_IKOU.upk_k40.k60_press_buno_link (buno_id, k60_buno_id, created_date, created_tantou_id) VALUES (2996, 2443, GETDATE(), 999);</v>
      </c>
    </row>
    <row r="7899" spans="26:29">
      <c r="Z7899">
        <v>1289</v>
      </c>
      <c r="AA7899" t="s">
        <v>6853</v>
      </c>
      <c r="AB7899" t="s">
        <v>8178</v>
      </c>
      <c r="AC7899" s="229" t="str">
        <f t="shared" si="76"/>
        <v>INSERT INTO UPK_IKOU.upk_k40.k60_press_buno_link (buno_id, k60_buno_id, created_date, created_tantou_id) VALUES (2997, 2420, GETDATE(), 999);</v>
      </c>
    </row>
    <row r="7900" spans="26:29">
      <c r="Z7900">
        <v>1290</v>
      </c>
      <c r="AA7900" t="s">
        <v>6765</v>
      </c>
      <c r="AB7900" t="s">
        <v>8179</v>
      </c>
      <c r="AC7900" s="229" t="str">
        <f t="shared" si="76"/>
        <v>INSERT INTO UPK_IKOU.upk_k40.k60_press_buno_link (buno_id, k60_buno_id, created_date, created_tantou_id) VALUES (2998, 2332, GETDATE(), 999);</v>
      </c>
    </row>
    <row r="7901" spans="26:29">
      <c r="Z7901">
        <v>1291</v>
      </c>
      <c r="AA7901" t="s">
        <v>6788</v>
      </c>
      <c r="AB7901" t="s">
        <v>8180</v>
      </c>
      <c r="AC7901" s="229" t="str">
        <f t="shared" si="76"/>
        <v>INSERT INTO UPK_IKOU.upk_k40.k60_press_buno_link (buno_id, k60_buno_id, created_date, created_tantou_id) VALUES (2999, 2355, GETDATE(), 999);</v>
      </c>
    </row>
    <row r="7902" spans="26:29">
      <c r="Z7902">
        <v>1292</v>
      </c>
      <c r="AA7902" t="s">
        <v>6786</v>
      </c>
      <c r="AB7902" t="s">
        <v>8181</v>
      </c>
      <c r="AC7902" s="229" t="str">
        <f t="shared" si="76"/>
        <v>INSERT INTO UPK_IKOU.upk_k40.k60_press_buno_link (buno_id, k60_buno_id, created_date, created_tantou_id) VALUES (3000, 2353, GETDATE(), 999);</v>
      </c>
    </row>
    <row r="7903" spans="26:29">
      <c r="Z7903">
        <v>1293</v>
      </c>
      <c r="AA7903" t="s">
        <v>6787</v>
      </c>
      <c r="AB7903" t="s">
        <v>8182</v>
      </c>
      <c r="AC7903" s="229" t="str">
        <f t="shared" si="76"/>
        <v>INSERT INTO UPK_IKOU.upk_k40.k60_press_buno_link (buno_id, k60_buno_id, created_date, created_tantou_id) VALUES (3001, 2354, GETDATE(), 999);</v>
      </c>
    </row>
    <row r="7904" spans="26:29">
      <c r="Z7904">
        <v>1294</v>
      </c>
      <c r="AA7904" t="s">
        <v>6778</v>
      </c>
      <c r="AB7904" t="s">
        <v>8183</v>
      </c>
      <c r="AC7904" s="229" t="str">
        <f t="shared" si="76"/>
        <v>INSERT INTO UPK_IKOU.upk_k40.k60_press_buno_link (buno_id, k60_buno_id, created_date, created_tantou_id) VALUES (3002, 2345, GETDATE(), 999);</v>
      </c>
    </row>
    <row r="7905" spans="26:29">
      <c r="Z7905">
        <v>1295</v>
      </c>
      <c r="AA7905" t="s">
        <v>6800</v>
      </c>
      <c r="AB7905" t="s">
        <v>8184</v>
      </c>
      <c r="AC7905" s="229" t="str">
        <f t="shared" si="76"/>
        <v>INSERT INTO UPK_IKOU.upk_k40.k60_press_buno_link (buno_id, k60_buno_id, created_date, created_tantou_id) VALUES (3003, 2367, GETDATE(), 999);</v>
      </c>
    </row>
    <row r="7906" spans="26:29">
      <c r="Z7906">
        <v>1296</v>
      </c>
      <c r="AA7906" t="s">
        <v>6810</v>
      </c>
      <c r="AB7906" t="s">
        <v>8185</v>
      </c>
      <c r="AC7906" s="229" t="str">
        <f t="shared" si="76"/>
        <v>INSERT INTO UPK_IKOU.upk_k40.k60_press_buno_link (buno_id, k60_buno_id, created_date, created_tantou_id) VALUES (3004, 2377, GETDATE(), 999);</v>
      </c>
    </row>
    <row r="7907" spans="26:29">
      <c r="Z7907">
        <v>1297</v>
      </c>
      <c r="AA7907" t="s">
        <v>6650</v>
      </c>
      <c r="AB7907" t="s">
        <v>8186</v>
      </c>
      <c r="AC7907" s="229" t="str">
        <f t="shared" si="76"/>
        <v>INSERT INTO UPK_IKOU.upk_k40.k60_press_buno_link (buno_id, k60_buno_id, created_date, created_tantou_id) VALUES (3005, 2217, GETDATE(), 999);</v>
      </c>
    </row>
    <row r="7908" spans="26:29">
      <c r="Z7908">
        <v>1298</v>
      </c>
      <c r="AA7908" t="s">
        <v>6642</v>
      </c>
      <c r="AB7908" t="s">
        <v>8187</v>
      </c>
      <c r="AC7908" s="229" t="str">
        <f t="shared" si="76"/>
        <v>INSERT INTO UPK_IKOU.upk_k40.k60_press_buno_link (buno_id, k60_buno_id, created_date, created_tantou_id) VALUES (3006, 2209, GETDATE(), 999);</v>
      </c>
    </row>
    <row r="7909" spans="26:29">
      <c r="Z7909">
        <v>1299</v>
      </c>
      <c r="AA7909" t="s">
        <v>6874</v>
      </c>
      <c r="AB7909" t="s">
        <v>8188</v>
      </c>
      <c r="AC7909" s="229" t="str">
        <f t="shared" si="76"/>
        <v>INSERT INTO UPK_IKOU.upk_k40.k60_press_buno_link (buno_id, k60_buno_id, created_date, created_tantou_id) VALUES (3007, 2441, GETDATE(), 999);</v>
      </c>
    </row>
    <row r="7910" spans="26:29">
      <c r="Z7910">
        <v>1300</v>
      </c>
      <c r="AA7910" t="s">
        <v>6874</v>
      </c>
      <c r="AB7910" t="s">
        <v>8189</v>
      </c>
      <c r="AC7910" s="229" t="str">
        <f t="shared" si="76"/>
        <v>INSERT INTO UPK_IKOU.upk_k40.k60_press_buno_link (buno_id, k60_buno_id, created_date, created_tantou_id) VALUES (3008, 2441, GETDATE(), 999);</v>
      </c>
    </row>
    <row r="7911" spans="26:29">
      <c r="Z7911">
        <v>1301</v>
      </c>
      <c r="AA7911" t="s">
        <v>5830</v>
      </c>
      <c r="AB7911" t="s">
        <v>8190</v>
      </c>
      <c r="AC7911" s="229" t="str">
        <f t="shared" si="76"/>
        <v>INSERT INTO UPK_IKOU.upk_k40.k60_press_buno_link (buno_id, k60_buno_id, created_date, created_tantou_id) VALUES (3009, 1357, GETDATE(), 999);</v>
      </c>
    </row>
    <row r="7912" spans="26:29">
      <c r="Z7912">
        <v>1302</v>
      </c>
      <c r="AA7912" t="s">
        <v>5830</v>
      </c>
      <c r="AB7912" t="s">
        <v>8191</v>
      </c>
      <c r="AC7912" s="229" t="str">
        <f t="shared" si="76"/>
        <v>INSERT INTO UPK_IKOU.upk_k40.k60_press_buno_link (buno_id, k60_buno_id, created_date, created_tantou_id) VALUES (3010, 1357, GETDATE(), 999);</v>
      </c>
    </row>
    <row r="7913" spans="26:29">
      <c r="Z7913">
        <v>1303</v>
      </c>
      <c r="AA7913" t="s">
        <v>5864</v>
      </c>
      <c r="AB7913" t="s">
        <v>8192</v>
      </c>
      <c r="AC7913" s="229" t="str">
        <f t="shared" si="76"/>
        <v>INSERT INTO UPK_IKOU.upk_k40.k60_press_buno_link (buno_id, k60_buno_id, created_date, created_tantou_id) VALUES (3011, 1391, GETDATE(), 999);</v>
      </c>
    </row>
    <row r="7914" spans="26:29">
      <c r="Z7914">
        <v>1304</v>
      </c>
      <c r="AA7914" t="s">
        <v>5864</v>
      </c>
      <c r="AB7914" t="s">
        <v>8193</v>
      </c>
      <c r="AC7914" s="229" t="str">
        <f t="shared" si="76"/>
        <v>INSERT INTO UPK_IKOU.upk_k40.k60_press_buno_link (buno_id, k60_buno_id, created_date, created_tantou_id) VALUES (3012, 1391, GETDATE(), 999);</v>
      </c>
    </row>
    <row r="7915" spans="26:29">
      <c r="Z7915">
        <v>1305</v>
      </c>
      <c r="AA7915" t="s">
        <v>5865</v>
      </c>
      <c r="AB7915" t="s">
        <v>8194</v>
      </c>
      <c r="AC7915" s="229" t="str">
        <f t="shared" si="76"/>
        <v>INSERT INTO UPK_IKOU.upk_k40.k60_press_buno_link (buno_id, k60_buno_id, created_date, created_tantou_id) VALUES (3013, 1392, GETDATE(), 999);</v>
      </c>
    </row>
    <row r="7916" spans="26:29">
      <c r="Z7916">
        <v>1306</v>
      </c>
      <c r="AA7916" t="s">
        <v>5865</v>
      </c>
      <c r="AB7916" t="s">
        <v>8195</v>
      </c>
      <c r="AC7916" s="229" t="str">
        <f t="shared" si="76"/>
        <v>INSERT INTO UPK_IKOU.upk_k40.k60_press_buno_link (buno_id, k60_buno_id, created_date, created_tantou_id) VALUES (3014, 1392, GETDATE(), 999);</v>
      </c>
    </row>
    <row r="7917" spans="26:29">
      <c r="Z7917">
        <v>1307</v>
      </c>
      <c r="AA7917" t="s">
        <v>6795</v>
      </c>
      <c r="AB7917" t="s">
        <v>8196</v>
      </c>
      <c r="AC7917" s="229" t="str">
        <f t="shared" si="76"/>
        <v>INSERT INTO UPK_IKOU.upk_k40.k60_press_buno_link (buno_id, k60_buno_id, created_date, created_tantou_id) VALUES (3015, 2362, GETDATE(), 999);</v>
      </c>
    </row>
    <row r="7918" spans="26:29">
      <c r="Z7918">
        <v>1308</v>
      </c>
      <c r="AA7918" t="s">
        <v>6795</v>
      </c>
      <c r="AB7918" t="s">
        <v>8197</v>
      </c>
      <c r="AC7918" s="229" t="str">
        <f t="shared" si="76"/>
        <v>INSERT INTO UPK_IKOU.upk_k40.k60_press_buno_link (buno_id, k60_buno_id, created_date, created_tantou_id) VALUES (3016, 2362, GETDATE(), 999);</v>
      </c>
    </row>
    <row r="7919" spans="26:29">
      <c r="Z7919">
        <v>1309</v>
      </c>
      <c r="AA7919" t="s">
        <v>6796</v>
      </c>
      <c r="AB7919" t="s">
        <v>8198</v>
      </c>
      <c r="AC7919" s="229" t="str">
        <f t="shared" si="76"/>
        <v>INSERT INTO UPK_IKOU.upk_k40.k60_press_buno_link (buno_id, k60_buno_id, created_date, created_tantou_id) VALUES (3017, 2363, GETDATE(), 999);</v>
      </c>
    </row>
    <row r="7920" spans="26:29">
      <c r="Z7920">
        <v>1310</v>
      </c>
      <c r="AA7920" t="s">
        <v>6796</v>
      </c>
      <c r="AB7920" t="s">
        <v>8199</v>
      </c>
      <c r="AC7920" s="229" t="str">
        <f t="shared" si="76"/>
        <v>INSERT INTO UPK_IKOU.upk_k40.k60_press_buno_link (buno_id, k60_buno_id, created_date, created_tantou_id) VALUES (3018, 2363, GETDATE(), 999);</v>
      </c>
    </row>
    <row r="7921" spans="26:29">
      <c r="Z7921">
        <v>1311</v>
      </c>
      <c r="AA7921" t="s">
        <v>6490</v>
      </c>
      <c r="AB7921" t="s">
        <v>8200</v>
      </c>
      <c r="AC7921" s="229" t="str">
        <f t="shared" si="76"/>
        <v>INSERT INTO UPK_IKOU.upk_k40.k60_press_buno_link (buno_id, k60_buno_id, created_date, created_tantou_id) VALUES (3019, 2049, GETDATE(), 999);</v>
      </c>
    </row>
    <row r="7922" spans="26:29">
      <c r="Z7922">
        <v>1312</v>
      </c>
      <c r="AA7922" t="s">
        <v>6490</v>
      </c>
      <c r="AB7922" t="s">
        <v>8201</v>
      </c>
      <c r="AC7922" s="229" t="str">
        <f t="shared" si="76"/>
        <v>INSERT INTO UPK_IKOU.upk_k40.k60_press_buno_link (buno_id, k60_buno_id, created_date, created_tantou_id) VALUES (3020, 2049, GETDATE(), 999);</v>
      </c>
    </row>
    <row r="7923" spans="26:29">
      <c r="Z7923">
        <v>1313</v>
      </c>
      <c r="AA7923" t="s">
        <v>6797</v>
      </c>
      <c r="AB7923" t="s">
        <v>8202</v>
      </c>
      <c r="AC7923" s="229" t="str">
        <f t="shared" si="76"/>
        <v>INSERT INTO UPK_IKOU.upk_k40.k60_press_buno_link (buno_id, k60_buno_id, created_date, created_tantou_id) VALUES (3021, 2364, GETDATE(), 999);</v>
      </c>
    </row>
    <row r="7924" spans="26:29">
      <c r="Z7924">
        <v>1314</v>
      </c>
      <c r="AA7924" t="s">
        <v>6797</v>
      </c>
      <c r="AB7924" t="s">
        <v>8203</v>
      </c>
      <c r="AC7924" s="229" t="str">
        <f t="shared" si="76"/>
        <v>INSERT INTO UPK_IKOU.upk_k40.k60_press_buno_link (buno_id, k60_buno_id, created_date, created_tantou_id) VALUES (3022, 2364, GETDATE(), 999);</v>
      </c>
    </row>
    <row r="7925" spans="26:29">
      <c r="Z7925">
        <v>1315</v>
      </c>
      <c r="AA7925" t="s">
        <v>5939</v>
      </c>
      <c r="AB7925" t="s">
        <v>8204</v>
      </c>
      <c r="AC7925" s="229" t="str">
        <f t="shared" si="76"/>
        <v>INSERT INTO UPK_IKOU.upk_k40.k60_press_buno_link (buno_id, k60_buno_id, created_date, created_tantou_id) VALUES (3023, 1466, GETDATE(), 999);</v>
      </c>
    </row>
    <row r="7926" spans="26:29">
      <c r="Z7926">
        <v>1316</v>
      </c>
      <c r="AA7926" t="s">
        <v>5939</v>
      </c>
      <c r="AB7926" t="s">
        <v>8205</v>
      </c>
      <c r="AC7926" s="229" t="str">
        <f t="shared" si="76"/>
        <v>INSERT INTO UPK_IKOU.upk_k40.k60_press_buno_link (buno_id, k60_buno_id, created_date, created_tantou_id) VALUES (3024, 1466, GETDATE(), 999);</v>
      </c>
    </row>
    <row r="7927" spans="26:29">
      <c r="Z7927">
        <v>1317</v>
      </c>
      <c r="AA7927" t="s">
        <v>5944</v>
      </c>
      <c r="AB7927" t="s">
        <v>8206</v>
      </c>
      <c r="AC7927" s="229" t="str">
        <f t="shared" si="76"/>
        <v>INSERT INTO UPK_IKOU.upk_k40.k60_press_buno_link (buno_id, k60_buno_id, created_date, created_tantou_id) VALUES (3025, 1471, GETDATE(), 999);</v>
      </c>
    </row>
    <row r="7928" spans="26:29">
      <c r="Z7928">
        <v>1318</v>
      </c>
      <c r="AA7928" t="s">
        <v>5944</v>
      </c>
      <c r="AB7928" t="s">
        <v>8207</v>
      </c>
      <c r="AC7928" s="229" t="str">
        <f t="shared" si="76"/>
        <v>INSERT INTO UPK_IKOU.upk_k40.k60_press_buno_link (buno_id, k60_buno_id, created_date, created_tantou_id) VALUES (3026, 1471, GETDATE(), 999);</v>
      </c>
    </row>
    <row r="7929" spans="26:29">
      <c r="Z7929">
        <v>1319</v>
      </c>
      <c r="AA7929" t="s">
        <v>6648</v>
      </c>
      <c r="AB7929" t="s">
        <v>8208</v>
      </c>
      <c r="AC7929" s="229" t="str">
        <f t="shared" si="76"/>
        <v>INSERT INTO UPK_IKOU.upk_k40.k60_press_buno_link (buno_id, k60_buno_id, created_date, created_tantou_id) VALUES (3027, 2215, GETDATE(), 999);</v>
      </c>
    </row>
    <row r="7930" spans="26:29">
      <c r="Z7930">
        <v>1320</v>
      </c>
      <c r="AA7930" t="s">
        <v>6648</v>
      </c>
      <c r="AB7930" t="s">
        <v>8209</v>
      </c>
      <c r="AC7930" s="229" t="str">
        <f t="shared" si="76"/>
        <v>INSERT INTO UPK_IKOU.upk_k40.k60_press_buno_link (buno_id, k60_buno_id, created_date, created_tantou_id) VALUES (3028, 2215, GETDATE(), 999);</v>
      </c>
    </row>
    <row r="7931" spans="26:29">
      <c r="Z7931">
        <v>1321</v>
      </c>
      <c r="AA7931" t="s">
        <v>6632</v>
      </c>
      <c r="AB7931" t="s">
        <v>8210</v>
      </c>
      <c r="AC7931" s="229" t="str">
        <f t="shared" si="76"/>
        <v>INSERT INTO UPK_IKOU.upk_k40.k60_press_buno_link (buno_id, k60_buno_id, created_date, created_tantou_id) VALUES (3029, 2199, GETDATE(), 999);</v>
      </c>
    </row>
    <row r="7932" spans="26:29">
      <c r="Z7932">
        <v>1322</v>
      </c>
      <c r="AA7932" t="s">
        <v>6632</v>
      </c>
      <c r="AB7932" t="s">
        <v>8211</v>
      </c>
      <c r="AC7932" s="229" t="str">
        <f t="shared" si="76"/>
        <v>INSERT INTO UPK_IKOU.upk_k40.k60_press_buno_link (buno_id, k60_buno_id, created_date, created_tantou_id) VALUES (3030, 2199, GETDATE(), 999);</v>
      </c>
    </row>
    <row r="7933" spans="26:29">
      <c r="Z7933">
        <v>1323</v>
      </c>
      <c r="AA7933" t="s">
        <v>6633</v>
      </c>
      <c r="AB7933" t="s">
        <v>8212</v>
      </c>
      <c r="AC7933" s="229" t="str">
        <f t="shared" si="76"/>
        <v>INSERT INTO UPK_IKOU.upk_k40.k60_press_buno_link (buno_id, k60_buno_id, created_date, created_tantou_id) VALUES (3031, 2200, GETDATE(), 999);</v>
      </c>
    </row>
    <row r="7934" spans="26:29">
      <c r="Z7934">
        <v>1324</v>
      </c>
      <c r="AA7934" t="s">
        <v>6633</v>
      </c>
      <c r="AB7934" t="s">
        <v>8213</v>
      </c>
      <c r="AC7934" s="229" t="str">
        <f t="shared" si="76"/>
        <v>INSERT INTO UPK_IKOU.upk_k40.k60_press_buno_link (buno_id, k60_buno_id, created_date, created_tantou_id) VALUES (3032, 2200, GETDATE(), 999);</v>
      </c>
    </row>
    <row r="7935" spans="26:29">
      <c r="Z7935">
        <v>1325</v>
      </c>
      <c r="AA7935" t="s">
        <v>6550</v>
      </c>
      <c r="AB7935" t="s">
        <v>8214</v>
      </c>
      <c r="AC7935" s="229" t="str">
        <f t="shared" si="76"/>
        <v>INSERT INTO UPK_IKOU.upk_k40.k60_press_buno_link (buno_id, k60_buno_id, created_date, created_tantou_id) VALUES (3033, 2117, GETDATE(), 999);</v>
      </c>
    </row>
    <row r="7936" spans="26:29">
      <c r="Z7936">
        <v>1326</v>
      </c>
      <c r="AA7936" t="s">
        <v>6254</v>
      </c>
      <c r="AB7936" t="s">
        <v>8215</v>
      </c>
      <c r="AC7936" s="229" t="str">
        <f t="shared" si="76"/>
        <v>INSERT INTO UPK_IKOU.upk_k40.k60_press_buno_link (buno_id, k60_buno_id, created_date, created_tantou_id) VALUES (3034, 1782, GETDATE(), 999);</v>
      </c>
    </row>
    <row r="7937" spans="26:29">
      <c r="Z7937">
        <v>1327</v>
      </c>
      <c r="AA7937" t="s">
        <v>6551</v>
      </c>
      <c r="AB7937" t="s">
        <v>8216</v>
      </c>
      <c r="AC7937" s="229" t="str">
        <f t="shared" si="76"/>
        <v>INSERT INTO UPK_IKOU.upk_k40.k60_press_buno_link (buno_id, k60_buno_id, created_date, created_tantou_id) VALUES (3035, 2118, GETDATE(), 999);</v>
      </c>
    </row>
    <row r="7938" spans="26:29">
      <c r="Z7938">
        <v>1328</v>
      </c>
      <c r="AA7938" t="s">
        <v>6255</v>
      </c>
      <c r="AB7938" t="s">
        <v>8217</v>
      </c>
      <c r="AC7938" s="229" t="str">
        <f t="shared" si="76"/>
        <v>INSERT INTO UPK_IKOU.upk_k40.k60_press_buno_link (buno_id, k60_buno_id, created_date, created_tantou_id) VALUES (3036, 1783, GETDATE(), 999);</v>
      </c>
    </row>
    <row r="7939" spans="26:29">
      <c r="Z7939">
        <v>1329</v>
      </c>
      <c r="AA7939" t="s">
        <v>6285</v>
      </c>
      <c r="AB7939" t="s">
        <v>8218</v>
      </c>
      <c r="AC7939" s="229" t="str">
        <f t="shared" si="76"/>
        <v>INSERT INTO UPK_IKOU.upk_k40.k60_press_buno_link (buno_id, k60_buno_id, created_date, created_tantou_id) VALUES (3037, 1813, GETDATE(), 999);</v>
      </c>
    </row>
    <row r="7940" spans="26:29">
      <c r="Z7940">
        <v>1330</v>
      </c>
      <c r="AA7940" t="s">
        <v>6285</v>
      </c>
      <c r="AB7940" t="s">
        <v>8219</v>
      </c>
      <c r="AC7940" s="229" t="str">
        <f t="shared" si="76"/>
        <v>INSERT INTO UPK_IKOU.upk_k40.k60_press_buno_link (buno_id, k60_buno_id, created_date, created_tantou_id) VALUES (3038, 1813, GETDATE(), 999);</v>
      </c>
    </row>
    <row r="7941" spans="26:29">
      <c r="Z7941">
        <v>1331</v>
      </c>
      <c r="AA7941" t="s">
        <v>6240</v>
      </c>
      <c r="AB7941" t="s">
        <v>8220</v>
      </c>
      <c r="AC7941" s="229" t="str">
        <f t="shared" si="76"/>
        <v>INSERT INTO UPK_IKOU.upk_k40.k60_press_buno_link (buno_id, k60_buno_id, created_date, created_tantou_id) VALUES (3039, 1768, GETDATE(), 999);</v>
      </c>
    </row>
    <row r="7942" spans="26:29">
      <c r="Z7942">
        <v>1332</v>
      </c>
      <c r="AA7942" t="s">
        <v>6240</v>
      </c>
      <c r="AB7942" t="s">
        <v>8221</v>
      </c>
      <c r="AC7942" s="229" t="str">
        <f t="shared" si="76"/>
        <v>INSERT INTO UPK_IKOU.upk_k40.k60_press_buno_link (buno_id, k60_buno_id, created_date, created_tantou_id) VALUES (3040, 1768, GETDATE(), 999);</v>
      </c>
    </row>
    <row r="7943" spans="26:29">
      <c r="Z7943">
        <v>1333</v>
      </c>
      <c r="AA7943" t="s">
        <v>6241</v>
      </c>
      <c r="AB7943" t="s">
        <v>8222</v>
      </c>
      <c r="AC7943" s="229" t="str">
        <f t="shared" si="76"/>
        <v>INSERT INTO UPK_IKOU.upk_k40.k60_press_buno_link (buno_id, k60_buno_id, created_date, created_tantou_id) VALUES (3041, 1769, GETDATE(), 999);</v>
      </c>
    </row>
    <row r="7944" spans="26:29">
      <c r="Z7944">
        <v>1334</v>
      </c>
      <c r="AA7944" t="s">
        <v>6241</v>
      </c>
      <c r="AB7944" t="s">
        <v>8223</v>
      </c>
      <c r="AC7944" s="229" t="str">
        <f t="shared" si="76"/>
        <v>INSERT INTO UPK_IKOU.upk_k40.k60_press_buno_link (buno_id, k60_buno_id, created_date, created_tantou_id) VALUES (3042, 1769, GETDATE(), 999);</v>
      </c>
    </row>
    <row r="7945" spans="26:29">
      <c r="Z7945">
        <v>1335</v>
      </c>
      <c r="AA7945" t="s">
        <v>6569</v>
      </c>
      <c r="AB7945" t="s">
        <v>8224</v>
      </c>
      <c r="AC7945" s="229" t="str">
        <f t="shared" si="76"/>
        <v>INSERT INTO UPK_IKOU.upk_k40.k60_press_buno_link (buno_id, k60_buno_id, created_date, created_tantou_id) VALUES (3043, 2136, GETDATE(), 999);</v>
      </c>
    </row>
    <row r="7946" spans="26:29">
      <c r="Z7946">
        <v>1336</v>
      </c>
      <c r="AA7946" t="s">
        <v>6570</v>
      </c>
      <c r="AB7946" t="s">
        <v>8225</v>
      </c>
      <c r="AC7946" s="229" t="str">
        <f t="shared" si="76"/>
        <v>INSERT INTO UPK_IKOU.upk_k40.k60_press_buno_link (buno_id, k60_buno_id, created_date, created_tantou_id) VALUES (3044, 2137, GETDATE(), 999);</v>
      </c>
    </row>
    <row r="7947" spans="26:29">
      <c r="Z7947">
        <v>1337</v>
      </c>
      <c r="AA7947" t="s">
        <v>6811</v>
      </c>
      <c r="AB7947" t="s">
        <v>8226</v>
      </c>
      <c r="AC7947" s="229" t="str">
        <f t="shared" si="76"/>
        <v>INSERT INTO UPK_IKOU.upk_k40.k60_press_buno_link (buno_id, k60_buno_id, created_date, created_tantou_id) VALUES (3045, 2378, GETDATE(), 999);</v>
      </c>
    </row>
    <row r="7948" spans="26:29">
      <c r="Z7948">
        <v>1338</v>
      </c>
      <c r="AA7948" t="s">
        <v>6811</v>
      </c>
      <c r="AB7948" t="s">
        <v>8227</v>
      </c>
      <c r="AC7948" s="229" t="str">
        <f t="shared" si="76"/>
        <v>INSERT INTO UPK_IKOU.upk_k40.k60_press_buno_link (buno_id, k60_buno_id, created_date, created_tantou_id) VALUES (3046, 2378, GETDATE(), 999);</v>
      </c>
    </row>
    <row r="7949" spans="26:29">
      <c r="Z7949">
        <v>1339</v>
      </c>
      <c r="AA7949" t="s">
        <v>6812</v>
      </c>
      <c r="AB7949" t="s">
        <v>8228</v>
      </c>
      <c r="AC7949" s="229" t="str">
        <f t="shared" si="76"/>
        <v>INSERT INTO UPK_IKOU.upk_k40.k60_press_buno_link (buno_id, k60_buno_id, created_date, created_tantou_id) VALUES (3047, 2379, GETDATE(), 999);</v>
      </c>
    </row>
    <row r="7950" spans="26:29">
      <c r="Z7950">
        <v>1340</v>
      </c>
      <c r="AA7950" t="s">
        <v>6812</v>
      </c>
      <c r="AB7950" t="s">
        <v>8229</v>
      </c>
      <c r="AC7950" s="229" t="str">
        <f t="shared" si="76"/>
        <v>INSERT INTO UPK_IKOU.upk_k40.k60_press_buno_link (buno_id, k60_buno_id, created_date, created_tantou_id) VALUES (3048, 2379, GETDATE(), 999);</v>
      </c>
    </row>
    <row r="7951" spans="26:29">
      <c r="Z7951">
        <v>1341</v>
      </c>
      <c r="AA7951" t="s">
        <v>6439</v>
      </c>
      <c r="AB7951" t="s">
        <v>8230</v>
      </c>
      <c r="AC7951" s="229" t="str">
        <f t="shared" si="76"/>
        <v>INSERT INTO UPK_IKOU.upk_k40.k60_press_buno_link (buno_id, k60_buno_id, created_date, created_tantou_id) VALUES (3049, 1967, GETDATE(), 999);</v>
      </c>
    </row>
    <row r="7952" spans="26:29">
      <c r="Z7952">
        <v>1342</v>
      </c>
      <c r="AA7952" t="s">
        <v>5940</v>
      </c>
      <c r="AB7952" t="s">
        <v>8231</v>
      </c>
      <c r="AC7952" s="229" t="str">
        <f t="shared" si="76"/>
        <v>INSERT INTO UPK_IKOU.upk_k40.k60_press_buno_link (buno_id, k60_buno_id, created_date, created_tantou_id) VALUES (3050, 1467, GETDATE(), 999);</v>
      </c>
    </row>
    <row r="7953" spans="26:29">
      <c r="Z7953">
        <v>1343</v>
      </c>
      <c r="AA7953" t="s">
        <v>6320</v>
      </c>
      <c r="AB7953" t="s">
        <v>8232</v>
      </c>
      <c r="AC7953" s="229" t="str">
        <f t="shared" si="76"/>
        <v>INSERT INTO UPK_IKOU.upk_k40.k60_press_buno_link (buno_id, k60_buno_id, created_date, created_tantou_id) VALUES (3051, 1848, GETDATE(), 999);</v>
      </c>
    </row>
    <row r="7954" spans="26:29">
      <c r="Z7954">
        <v>1344</v>
      </c>
      <c r="AA7954" t="s">
        <v>6108</v>
      </c>
      <c r="AB7954" t="s">
        <v>8233</v>
      </c>
      <c r="AC7954" s="229" t="str">
        <f t="shared" si="76"/>
        <v>INSERT INTO UPK_IKOU.upk_k40.k60_press_buno_link (buno_id, k60_buno_id, created_date, created_tantou_id) VALUES (3052, 1636, GETDATE(), 999);</v>
      </c>
    </row>
    <row r="7955" spans="26:29">
      <c r="Z7955">
        <v>1345</v>
      </c>
      <c r="AA7955" t="s">
        <v>6108</v>
      </c>
      <c r="AB7955" t="s">
        <v>8234</v>
      </c>
      <c r="AC7955" s="229" t="str">
        <f t="shared" ref="AC7955:AC8018" si="77">AC$6609&amp;AB7955&amp;", "&amp;AA7955&amp;", GETDATE(), 999);"</f>
        <v>INSERT INTO UPK_IKOU.upk_k40.k60_press_buno_link (buno_id, k60_buno_id, created_date, created_tantou_id) VALUES (3053, 1636, GETDATE(), 999);</v>
      </c>
    </row>
    <row r="7956" spans="26:29">
      <c r="Z7956">
        <v>1346</v>
      </c>
      <c r="AA7956" t="s">
        <v>6109</v>
      </c>
      <c r="AB7956" t="s">
        <v>8235</v>
      </c>
      <c r="AC7956" s="229" t="str">
        <f t="shared" si="77"/>
        <v>INSERT INTO UPK_IKOU.upk_k40.k60_press_buno_link (buno_id, k60_buno_id, created_date, created_tantou_id) VALUES (3054, 1637, GETDATE(), 999);</v>
      </c>
    </row>
    <row r="7957" spans="26:29">
      <c r="Z7957">
        <v>1347</v>
      </c>
      <c r="AA7957" t="s">
        <v>6109</v>
      </c>
      <c r="AB7957" t="s">
        <v>8236</v>
      </c>
      <c r="AC7957" s="229" t="str">
        <f t="shared" si="77"/>
        <v>INSERT INTO UPK_IKOU.upk_k40.k60_press_buno_link (buno_id, k60_buno_id, created_date, created_tantou_id) VALUES (3055, 1637, GETDATE(), 999);</v>
      </c>
    </row>
    <row r="7958" spans="26:29">
      <c r="Z7958">
        <v>1348</v>
      </c>
      <c r="AA7958" t="s">
        <v>6526</v>
      </c>
      <c r="AB7958" t="s">
        <v>8237</v>
      </c>
      <c r="AC7958" s="229" t="str">
        <f t="shared" si="77"/>
        <v>INSERT INTO UPK_IKOU.upk_k40.k60_press_buno_link (buno_id, k60_buno_id, created_date, created_tantou_id) VALUES (3056, 2093, GETDATE(), 999);</v>
      </c>
    </row>
    <row r="7959" spans="26:29">
      <c r="Z7959">
        <v>1349</v>
      </c>
      <c r="AA7959" t="s">
        <v>6526</v>
      </c>
      <c r="AB7959" t="s">
        <v>8238</v>
      </c>
      <c r="AC7959" s="229" t="str">
        <f t="shared" si="77"/>
        <v>INSERT INTO UPK_IKOU.upk_k40.k60_press_buno_link (buno_id, k60_buno_id, created_date, created_tantou_id) VALUES (3057, 2093, GETDATE(), 999);</v>
      </c>
    </row>
    <row r="7960" spans="26:29">
      <c r="Z7960">
        <v>1350</v>
      </c>
      <c r="AA7960" t="s">
        <v>6130</v>
      </c>
      <c r="AB7960" t="s">
        <v>8239</v>
      </c>
      <c r="AC7960" s="229" t="str">
        <f t="shared" si="77"/>
        <v>INSERT INTO UPK_IKOU.upk_k40.k60_press_buno_link (buno_id, k60_buno_id, created_date, created_tantou_id) VALUES (3058, 1658, GETDATE(), 999);</v>
      </c>
    </row>
    <row r="7961" spans="26:29">
      <c r="Z7961">
        <v>1351</v>
      </c>
      <c r="AA7961" t="s">
        <v>6130</v>
      </c>
      <c r="AB7961" t="s">
        <v>8240</v>
      </c>
      <c r="AC7961" s="229" t="str">
        <f t="shared" si="77"/>
        <v>INSERT INTO UPK_IKOU.upk_k40.k60_press_buno_link (buno_id, k60_buno_id, created_date, created_tantou_id) VALUES (3059, 1658, GETDATE(), 999);</v>
      </c>
    </row>
    <row r="7962" spans="26:29">
      <c r="Z7962">
        <v>1352</v>
      </c>
      <c r="AA7962" t="s">
        <v>5831</v>
      </c>
      <c r="AB7962" t="s">
        <v>8241</v>
      </c>
      <c r="AC7962" s="229" t="str">
        <f t="shared" si="77"/>
        <v>INSERT INTO UPK_IKOU.upk_k40.k60_press_buno_link (buno_id, k60_buno_id, created_date, created_tantou_id) VALUES (3060, 1358, GETDATE(), 999);</v>
      </c>
    </row>
    <row r="7963" spans="26:29">
      <c r="Z7963">
        <v>1353</v>
      </c>
      <c r="AA7963" t="s">
        <v>6467</v>
      </c>
      <c r="AB7963" t="s">
        <v>8242</v>
      </c>
      <c r="AC7963" s="229" t="str">
        <f t="shared" si="77"/>
        <v>INSERT INTO UPK_IKOU.upk_k40.k60_press_buno_link (buno_id, k60_buno_id, created_date, created_tantou_id) VALUES (3061, 1995, GETDATE(), 999);</v>
      </c>
    </row>
    <row r="7964" spans="26:29">
      <c r="Z7964">
        <v>1354</v>
      </c>
      <c r="AA7964" t="s">
        <v>6467</v>
      </c>
      <c r="AB7964" t="s">
        <v>8243</v>
      </c>
      <c r="AC7964" s="229" t="str">
        <f t="shared" si="77"/>
        <v>INSERT INTO UPK_IKOU.upk_k40.k60_press_buno_link (buno_id, k60_buno_id, created_date, created_tantou_id) VALUES (3062, 1995, GETDATE(), 999);</v>
      </c>
    </row>
    <row r="7965" spans="26:29">
      <c r="Z7965">
        <v>1355</v>
      </c>
      <c r="AA7965" t="s">
        <v>5832</v>
      </c>
      <c r="AB7965" t="s">
        <v>8244</v>
      </c>
      <c r="AC7965" s="229" t="str">
        <f t="shared" si="77"/>
        <v>INSERT INTO UPK_IKOU.upk_k40.k60_press_buno_link (buno_id, k60_buno_id, created_date, created_tantou_id) VALUES (3063, 1359, GETDATE(), 999);</v>
      </c>
    </row>
    <row r="7966" spans="26:29">
      <c r="Z7966">
        <v>1356</v>
      </c>
      <c r="AA7966" t="s">
        <v>6321</v>
      </c>
      <c r="AB7966" t="s">
        <v>8245</v>
      </c>
      <c r="AC7966" s="229" t="str">
        <f t="shared" si="77"/>
        <v>INSERT INTO UPK_IKOU.upk_k40.k60_press_buno_link (buno_id, k60_buno_id, created_date, created_tantou_id) VALUES (3064, 1849, GETDATE(), 999);</v>
      </c>
    </row>
    <row r="7967" spans="26:29">
      <c r="Z7967">
        <v>1357</v>
      </c>
      <c r="AA7967" t="s">
        <v>6305</v>
      </c>
      <c r="AB7967" t="s">
        <v>8246</v>
      </c>
      <c r="AC7967" s="229" t="str">
        <f t="shared" si="77"/>
        <v>INSERT INTO UPK_IKOU.upk_k40.k60_press_buno_link (buno_id, k60_buno_id, created_date, created_tantou_id) VALUES (3065, 1833, GETDATE(), 999);</v>
      </c>
    </row>
    <row r="7968" spans="26:29">
      <c r="Z7968">
        <v>1358</v>
      </c>
      <c r="AA7968" t="s">
        <v>6305</v>
      </c>
      <c r="AB7968" t="s">
        <v>8247</v>
      </c>
      <c r="AC7968" s="229" t="str">
        <f t="shared" si="77"/>
        <v>INSERT INTO UPK_IKOU.upk_k40.k60_press_buno_link (buno_id, k60_buno_id, created_date, created_tantou_id) VALUES (3066, 1833, GETDATE(), 999);</v>
      </c>
    </row>
    <row r="7969" spans="26:29">
      <c r="Z7969">
        <v>1359</v>
      </c>
      <c r="AA7969" t="s">
        <v>6854</v>
      </c>
      <c r="AB7969" t="s">
        <v>8248</v>
      </c>
      <c r="AC7969" s="229" t="str">
        <f t="shared" si="77"/>
        <v>INSERT INTO UPK_IKOU.upk_k40.k60_press_buno_link (buno_id, k60_buno_id, created_date, created_tantou_id) VALUES (3067, 2421, GETDATE(), 999);</v>
      </c>
    </row>
    <row r="7970" spans="26:29">
      <c r="Z7970">
        <v>1360</v>
      </c>
      <c r="AA7970" t="s">
        <v>6854</v>
      </c>
      <c r="AB7970" t="s">
        <v>8249</v>
      </c>
      <c r="AC7970" s="229" t="str">
        <f t="shared" si="77"/>
        <v>INSERT INTO UPK_IKOU.upk_k40.k60_press_buno_link (buno_id, k60_buno_id, created_date, created_tantou_id) VALUES (3068, 2421, GETDATE(), 999);</v>
      </c>
    </row>
    <row r="7971" spans="26:29">
      <c r="Z7971">
        <v>1361</v>
      </c>
      <c r="AA7971" t="s">
        <v>6855</v>
      </c>
      <c r="AB7971" t="s">
        <v>8250</v>
      </c>
      <c r="AC7971" s="229" t="str">
        <f t="shared" si="77"/>
        <v>INSERT INTO UPK_IKOU.upk_k40.k60_press_buno_link (buno_id, k60_buno_id, created_date, created_tantou_id) VALUES (3069, 2422, GETDATE(), 999);</v>
      </c>
    </row>
    <row r="7972" spans="26:29">
      <c r="Z7972">
        <v>1362</v>
      </c>
      <c r="AA7972" t="s">
        <v>6855</v>
      </c>
      <c r="AB7972" t="s">
        <v>8251</v>
      </c>
      <c r="AC7972" s="229" t="str">
        <f t="shared" si="77"/>
        <v>INSERT INTO UPK_IKOU.upk_k40.k60_press_buno_link (buno_id, k60_buno_id, created_date, created_tantou_id) VALUES (3070, 2422, GETDATE(), 999);</v>
      </c>
    </row>
    <row r="7973" spans="26:29">
      <c r="Z7973">
        <v>1363</v>
      </c>
      <c r="AA7973" t="s">
        <v>5853</v>
      </c>
      <c r="AB7973" t="s">
        <v>8252</v>
      </c>
      <c r="AC7973" s="229" t="str">
        <f t="shared" si="77"/>
        <v>INSERT INTO UPK_IKOU.upk_k40.k60_press_buno_link (buno_id, k60_buno_id, created_date, created_tantou_id) VALUES (3071, 1380, GETDATE(), 999);</v>
      </c>
    </row>
    <row r="7974" spans="26:29">
      <c r="Z7974">
        <v>1364</v>
      </c>
      <c r="AA7974" t="s">
        <v>5853</v>
      </c>
      <c r="AB7974" t="s">
        <v>8253</v>
      </c>
      <c r="AC7974" s="229" t="str">
        <f t="shared" si="77"/>
        <v>INSERT INTO UPK_IKOU.upk_k40.k60_press_buno_link (buno_id, k60_buno_id, created_date, created_tantou_id) VALUES (3072, 1380, GETDATE(), 999);</v>
      </c>
    </row>
    <row r="7975" spans="26:29">
      <c r="Z7975">
        <v>1365</v>
      </c>
      <c r="AA7975" t="s">
        <v>6870</v>
      </c>
      <c r="AB7975" t="s">
        <v>8254</v>
      </c>
      <c r="AC7975" s="229" t="str">
        <f t="shared" si="77"/>
        <v>INSERT INTO UPK_IKOU.upk_k40.k60_press_buno_link (buno_id, k60_buno_id, created_date, created_tantou_id) VALUES (3073, 2437, GETDATE(), 999);</v>
      </c>
    </row>
    <row r="7976" spans="26:29">
      <c r="Z7976">
        <v>1366</v>
      </c>
      <c r="AA7976" t="s">
        <v>6871</v>
      </c>
      <c r="AB7976" t="s">
        <v>8255</v>
      </c>
      <c r="AC7976" s="229" t="str">
        <f t="shared" si="77"/>
        <v>INSERT INTO UPK_IKOU.upk_k40.k60_press_buno_link (buno_id, k60_buno_id, created_date, created_tantou_id) VALUES (3074, 2438, GETDATE(), 999);</v>
      </c>
    </row>
    <row r="7977" spans="26:29">
      <c r="Z7977">
        <v>1367</v>
      </c>
      <c r="AA7977" t="s">
        <v>6883</v>
      </c>
      <c r="AB7977" t="s">
        <v>8256</v>
      </c>
      <c r="AC7977" s="229" t="str">
        <f t="shared" si="77"/>
        <v>INSERT INTO UPK_IKOU.upk_k40.k60_press_buno_link (buno_id, k60_buno_id, created_date, created_tantou_id) VALUES (3075, 2450, GETDATE(), 999);</v>
      </c>
    </row>
    <row r="7978" spans="26:29">
      <c r="Z7978">
        <v>1368</v>
      </c>
      <c r="AA7978" t="s">
        <v>5806</v>
      </c>
      <c r="AB7978" t="s">
        <v>8257</v>
      </c>
      <c r="AC7978" s="229" t="str">
        <f t="shared" si="77"/>
        <v>INSERT INTO UPK_IKOU.upk_k40.k60_press_buno_link (buno_id, k60_buno_id, created_date, created_tantou_id) VALUES (3076, 1333, GETDATE(), 999);</v>
      </c>
    </row>
    <row r="7979" spans="26:29">
      <c r="Z7979">
        <v>1369</v>
      </c>
      <c r="AA7979" t="s">
        <v>6711</v>
      </c>
      <c r="AB7979" t="s">
        <v>8258</v>
      </c>
      <c r="AC7979" s="229" t="str">
        <f t="shared" si="77"/>
        <v>INSERT INTO UPK_IKOU.upk_k40.k60_press_buno_link (buno_id, k60_buno_id, created_date, created_tantou_id) VALUES (3077, 2278, GETDATE(), 999);</v>
      </c>
    </row>
    <row r="7980" spans="26:29">
      <c r="Z7980">
        <v>1370</v>
      </c>
      <c r="AA7980" t="s">
        <v>6391</v>
      </c>
      <c r="AB7980" t="s">
        <v>8259</v>
      </c>
      <c r="AC7980" s="229" t="str">
        <f t="shared" si="77"/>
        <v>INSERT INTO UPK_IKOU.upk_k40.k60_press_buno_link (buno_id, k60_buno_id, created_date, created_tantou_id) VALUES (3078, 1919, GETDATE(), 999);</v>
      </c>
    </row>
    <row r="7981" spans="26:29">
      <c r="Z7981">
        <v>1371</v>
      </c>
      <c r="AA7981" t="s">
        <v>6904</v>
      </c>
      <c r="AB7981" t="s">
        <v>8260</v>
      </c>
      <c r="AC7981" s="229" t="str">
        <f t="shared" si="77"/>
        <v>INSERT INTO UPK_IKOU.upk_k40.k60_press_buno_link (buno_id, k60_buno_id, created_date, created_tantou_id) VALUES (3079, 2471, GETDATE(), 999);</v>
      </c>
    </row>
    <row r="7982" spans="26:29">
      <c r="Z7982">
        <v>1372</v>
      </c>
      <c r="AA7982" t="s">
        <v>6904</v>
      </c>
      <c r="AB7982" t="s">
        <v>8261</v>
      </c>
      <c r="AC7982" s="229" t="str">
        <f t="shared" si="77"/>
        <v>INSERT INTO UPK_IKOU.upk_k40.k60_press_buno_link (buno_id, k60_buno_id, created_date, created_tantou_id) VALUES (3080, 2471, GETDATE(), 999);</v>
      </c>
    </row>
    <row r="7983" spans="26:29">
      <c r="Z7983">
        <v>1373</v>
      </c>
      <c r="AA7983" t="s">
        <v>6206</v>
      </c>
      <c r="AB7983" t="s">
        <v>8262</v>
      </c>
      <c r="AC7983" s="229" t="str">
        <f t="shared" si="77"/>
        <v>INSERT INTO UPK_IKOU.upk_k40.k60_press_buno_link (buno_id, k60_buno_id, created_date, created_tantou_id) VALUES (3081, 1734, GETDATE(), 999);</v>
      </c>
    </row>
    <row r="7984" spans="26:29">
      <c r="Z7984">
        <v>1374</v>
      </c>
      <c r="AA7984" t="s">
        <v>6206</v>
      </c>
      <c r="AB7984" t="s">
        <v>8263</v>
      </c>
      <c r="AC7984" s="229" t="str">
        <f t="shared" si="77"/>
        <v>INSERT INTO UPK_IKOU.upk_k40.k60_press_buno_link (buno_id, k60_buno_id, created_date, created_tantou_id) VALUES (3082, 1734, GETDATE(), 999);</v>
      </c>
    </row>
    <row r="7985" spans="26:29">
      <c r="Z7985">
        <v>1375</v>
      </c>
      <c r="AA7985" t="s">
        <v>6207</v>
      </c>
      <c r="AB7985" t="s">
        <v>8264</v>
      </c>
      <c r="AC7985" s="229" t="str">
        <f t="shared" si="77"/>
        <v>INSERT INTO UPK_IKOU.upk_k40.k60_press_buno_link (buno_id, k60_buno_id, created_date, created_tantou_id) VALUES (3083, 1735, GETDATE(), 999);</v>
      </c>
    </row>
    <row r="7986" spans="26:29">
      <c r="Z7986">
        <v>1376</v>
      </c>
      <c r="AA7986" t="s">
        <v>6207</v>
      </c>
      <c r="AB7986" t="s">
        <v>8265</v>
      </c>
      <c r="AC7986" s="229" t="str">
        <f t="shared" si="77"/>
        <v>INSERT INTO UPK_IKOU.upk_k40.k60_press_buno_link (buno_id, k60_buno_id, created_date, created_tantou_id) VALUES (3084, 1735, GETDATE(), 999);</v>
      </c>
    </row>
    <row r="7987" spans="26:29">
      <c r="Z7987">
        <v>1377</v>
      </c>
      <c r="AA7987" t="s">
        <v>6912</v>
      </c>
      <c r="AB7987" t="s">
        <v>8266</v>
      </c>
      <c r="AC7987" s="229" t="str">
        <f t="shared" si="77"/>
        <v>INSERT INTO UPK_IKOU.upk_k40.k60_press_buno_link (buno_id, k60_buno_id, created_date, created_tantou_id) VALUES (3085, 2479, GETDATE(), 999);</v>
      </c>
    </row>
    <row r="7988" spans="26:29">
      <c r="Z7988">
        <v>1378</v>
      </c>
      <c r="AA7988" t="s">
        <v>6912</v>
      </c>
      <c r="AB7988" t="s">
        <v>8267</v>
      </c>
      <c r="AC7988" s="229" t="str">
        <f t="shared" si="77"/>
        <v>INSERT INTO UPK_IKOU.upk_k40.k60_press_buno_link (buno_id, k60_buno_id, created_date, created_tantou_id) VALUES (3086, 2479, GETDATE(), 999);</v>
      </c>
    </row>
    <row r="7989" spans="26:29">
      <c r="Z7989">
        <v>1379</v>
      </c>
      <c r="AA7989" t="s">
        <v>6393</v>
      </c>
      <c r="AB7989" t="s">
        <v>8268</v>
      </c>
      <c r="AC7989" s="229" t="str">
        <f t="shared" si="77"/>
        <v>INSERT INTO UPK_IKOU.upk_k40.k60_press_buno_link (buno_id, k60_buno_id, created_date, created_tantou_id) VALUES (3087, 1921, GETDATE(), 999);</v>
      </c>
    </row>
    <row r="7990" spans="26:29">
      <c r="Z7990">
        <v>1380</v>
      </c>
      <c r="AA7990" t="s">
        <v>6393</v>
      </c>
      <c r="AB7990" t="s">
        <v>8269</v>
      </c>
      <c r="AC7990" s="229" t="str">
        <f t="shared" si="77"/>
        <v>INSERT INTO UPK_IKOU.upk_k40.k60_press_buno_link (buno_id, k60_buno_id, created_date, created_tantou_id) VALUES (3088, 1921, GETDATE(), 999);</v>
      </c>
    </row>
    <row r="7991" spans="26:29">
      <c r="Z7991">
        <v>1381</v>
      </c>
      <c r="AA7991" t="s">
        <v>6884</v>
      </c>
      <c r="AB7991" t="s">
        <v>8270</v>
      </c>
      <c r="AC7991" s="229" t="str">
        <f t="shared" si="77"/>
        <v>INSERT INTO UPK_IKOU.upk_k40.k60_press_buno_link (buno_id, k60_buno_id, created_date, created_tantou_id) VALUES (3089, 2451, GETDATE(), 999);</v>
      </c>
    </row>
    <row r="7992" spans="26:29">
      <c r="Z7992">
        <v>1382</v>
      </c>
      <c r="AA7992" t="s">
        <v>5807</v>
      </c>
      <c r="AB7992" t="s">
        <v>8271</v>
      </c>
      <c r="AC7992" s="229" t="str">
        <f t="shared" si="77"/>
        <v>INSERT INTO UPK_IKOU.upk_k40.k60_press_buno_link (buno_id, k60_buno_id, created_date, created_tantou_id) VALUES (3090, 1334, GETDATE(), 999);</v>
      </c>
    </row>
    <row r="7993" spans="26:29">
      <c r="Z7993">
        <v>1383</v>
      </c>
      <c r="AA7993" t="s">
        <v>6712</v>
      </c>
      <c r="AB7993" t="s">
        <v>8272</v>
      </c>
      <c r="AC7993" s="229" t="str">
        <f t="shared" si="77"/>
        <v>INSERT INTO UPK_IKOU.upk_k40.k60_press_buno_link (buno_id, k60_buno_id, created_date, created_tantou_id) VALUES (3091, 2279, GETDATE(), 999);</v>
      </c>
    </row>
    <row r="7994" spans="26:29">
      <c r="Z7994">
        <v>1384</v>
      </c>
      <c r="AA7994" t="s">
        <v>6392</v>
      </c>
      <c r="AB7994" t="s">
        <v>8273</v>
      </c>
      <c r="AC7994" s="229" t="str">
        <f t="shared" si="77"/>
        <v>INSERT INTO UPK_IKOU.upk_k40.k60_press_buno_link (buno_id, k60_buno_id, created_date, created_tantou_id) VALUES (3092, 1920, GETDATE(), 999);</v>
      </c>
    </row>
    <row r="7995" spans="26:29">
      <c r="Z7995">
        <v>1385</v>
      </c>
      <c r="AA7995" t="s">
        <v>6789</v>
      </c>
      <c r="AB7995" t="s">
        <v>8274</v>
      </c>
      <c r="AC7995" s="229" t="str">
        <f t="shared" si="77"/>
        <v>INSERT INTO UPK_IKOU.upk_k40.k60_press_buno_link (buno_id, k60_buno_id, created_date, created_tantou_id) VALUES (3093, 2356, GETDATE(), 999);</v>
      </c>
    </row>
    <row r="7996" spans="26:29">
      <c r="Z7996">
        <v>1386</v>
      </c>
      <c r="AA7996" t="s">
        <v>6667</v>
      </c>
      <c r="AB7996" t="s">
        <v>8275</v>
      </c>
      <c r="AC7996" s="229" t="str">
        <f t="shared" si="77"/>
        <v>INSERT INTO UPK_IKOU.upk_k40.k60_press_buno_link (buno_id, k60_buno_id, created_date, created_tantou_id) VALUES (3094, 2234, GETDATE(), 999);</v>
      </c>
    </row>
    <row r="7997" spans="26:29">
      <c r="Z7997">
        <v>1387</v>
      </c>
      <c r="AA7997" t="s">
        <v>6842</v>
      </c>
      <c r="AB7997" t="s">
        <v>8276</v>
      </c>
      <c r="AC7997" s="229" t="str">
        <f t="shared" si="77"/>
        <v>INSERT INTO UPK_IKOU.upk_k40.k60_press_buno_link (buno_id, k60_buno_id, created_date, created_tantou_id) VALUES (3095, 2409, GETDATE(), 999);</v>
      </c>
    </row>
    <row r="7998" spans="26:29">
      <c r="Z7998">
        <v>1388</v>
      </c>
      <c r="AA7998" t="s">
        <v>6370</v>
      </c>
      <c r="AB7998" t="s">
        <v>8277</v>
      </c>
      <c r="AC7998" s="229" t="str">
        <f t="shared" si="77"/>
        <v>INSERT INTO UPK_IKOU.upk_k40.k60_press_buno_link (buno_id, k60_buno_id, created_date, created_tantou_id) VALUES (3096, 1898, GETDATE(), 999);</v>
      </c>
    </row>
    <row r="7999" spans="26:29">
      <c r="Z7999">
        <v>1389</v>
      </c>
      <c r="AA7999" t="s">
        <v>6370</v>
      </c>
      <c r="AB7999" t="s">
        <v>8278</v>
      </c>
      <c r="AC7999" s="229" t="str">
        <f t="shared" si="77"/>
        <v>INSERT INTO UPK_IKOU.upk_k40.k60_press_buno_link (buno_id, k60_buno_id, created_date, created_tantou_id) VALUES (3097, 1898, GETDATE(), 999);</v>
      </c>
    </row>
    <row r="8000" spans="26:29">
      <c r="Z8000">
        <v>1390</v>
      </c>
      <c r="AA8000" t="s">
        <v>6371</v>
      </c>
      <c r="AB8000" t="s">
        <v>8279</v>
      </c>
      <c r="AC8000" s="229" t="str">
        <f t="shared" si="77"/>
        <v>INSERT INTO UPK_IKOU.upk_k40.k60_press_buno_link (buno_id, k60_buno_id, created_date, created_tantou_id) VALUES (3098, 1899, GETDATE(), 999);</v>
      </c>
    </row>
    <row r="8001" spans="26:29">
      <c r="Z8001">
        <v>1391</v>
      </c>
      <c r="AA8001" t="s">
        <v>6371</v>
      </c>
      <c r="AB8001" t="s">
        <v>8280</v>
      </c>
      <c r="AC8001" s="229" t="str">
        <f t="shared" si="77"/>
        <v>INSERT INTO UPK_IKOU.upk_k40.k60_press_buno_link (buno_id, k60_buno_id, created_date, created_tantou_id) VALUES (3099, 1899, GETDATE(), 999);</v>
      </c>
    </row>
    <row r="8002" spans="26:29">
      <c r="Z8002">
        <v>1392</v>
      </c>
      <c r="AA8002" t="s">
        <v>6863</v>
      </c>
      <c r="AB8002" t="s">
        <v>8281</v>
      </c>
      <c r="AC8002" s="229" t="str">
        <f t="shared" si="77"/>
        <v>INSERT INTO UPK_IKOU.upk_k40.k60_press_buno_link (buno_id, k60_buno_id, created_date, created_tantou_id) VALUES (3100, 2430, GETDATE(), 999);</v>
      </c>
    </row>
    <row r="8003" spans="26:29">
      <c r="Z8003">
        <v>1393</v>
      </c>
      <c r="AA8003" t="s">
        <v>6863</v>
      </c>
      <c r="AB8003" t="s">
        <v>8282</v>
      </c>
      <c r="AC8003" s="229" t="str">
        <f t="shared" si="77"/>
        <v>INSERT INTO UPK_IKOU.upk_k40.k60_press_buno_link (buno_id, k60_buno_id, created_date, created_tantou_id) VALUES (3101, 2430, GETDATE(), 999);</v>
      </c>
    </row>
    <row r="8004" spans="26:29">
      <c r="Z8004">
        <v>1394</v>
      </c>
      <c r="AA8004" t="s">
        <v>6075</v>
      </c>
      <c r="AB8004" t="s">
        <v>8283</v>
      </c>
      <c r="AC8004" s="229" t="str">
        <f t="shared" si="77"/>
        <v>INSERT INTO UPK_IKOU.upk_k40.k60_press_buno_link (buno_id, k60_buno_id, created_date, created_tantou_id) VALUES (3102, 1603, GETDATE(), 999);</v>
      </c>
    </row>
    <row r="8005" spans="26:29">
      <c r="Z8005">
        <v>1395</v>
      </c>
      <c r="AA8005" t="s">
        <v>6075</v>
      </c>
      <c r="AB8005" t="s">
        <v>8284</v>
      </c>
      <c r="AC8005" s="229" t="str">
        <f t="shared" si="77"/>
        <v>INSERT INTO UPK_IKOU.upk_k40.k60_press_buno_link (buno_id, k60_buno_id, created_date, created_tantou_id) VALUES (3103, 1603, GETDATE(), 999);</v>
      </c>
    </row>
    <row r="8006" spans="26:29">
      <c r="Z8006">
        <v>1396</v>
      </c>
      <c r="AA8006" t="s">
        <v>6381</v>
      </c>
      <c r="AB8006" t="s">
        <v>8285</v>
      </c>
      <c r="AC8006" s="229" t="str">
        <f t="shared" si="77"/>
        <v>INSERT INTO UPK_IKOU.upk_k40.k60_press_buno_link (buno_id, k60_buno_id, created_date, created_tantou_id) VALUES (3104, 1909, GETDATE(), 999);</v>
      </c>
    </row>
    <row r="8007" spans="26:29">
      <c r="Z8007">
        <v>1397</v>
      </c>
      <c r="AA8007" t="s">
        <v>6381</v>
      </c>
      <c r="AB8007" t="s">
        <v>8286</v>
      </c>
      <c r="AC8007" s="229" t="str">
        <f t="shared" si="77"/>
        <v>INSERT INTO UPK_IKOU.upk_k40.k60_press_buno_link (buno_id, k60_buno_id, created_date, created_tantou_id) VALUES (3105, 1909, GETDATE(), 999);</v>
      </c>
    </row>
    <row r="8008" spans="26:29">
      <c r="Z8008">
        <v>1398</v>
      </c>
      <c r="AA8008" t="s">
        <v>6382</v>
      </c>
      <c r="AB8008" t="s">
        <v>8287</v>
      </c>
      <c r="AC8008" s="229" t="str">
        <f t="shared" si="77"/>
        <v>INSERT INTO UPK_IKOU.upk_k40.k60_press_buno_link (buno_id, k60_buno_id, created_date, created_tantou_id) VALUES (3106, 1910, GETDATE(), 999);</v>
      </c>
    </row>
    <row r="8009" spans="26:29">
      <c r="Z8009">
        <v>1399</v>
      </c>
      <c r="AA8009" t="s">
        <v>6382</v>
      </c>
      <c r="AB8009" t="s">
        <v>8288</v>
      </c>
      <c r="AC8009" s="229" t="str">
        <f t="shared" si="77"/>
        <v>INSERT INTO UPK_IKOU.upk_k40.k60_press_buno_link (buno_id, k60_buno_id, created_date, created_tantou_id) VALUES (3107, 1910, GETDATE(), 999);</v>
      </c>
    </row>
    <row r="8010" spans="26:29">
      <c r="Z8010">
        <v>1400</v>
      </c>
      <c r="AA8010" t="s">
        <v>6790</v>
      </c>
      <c r="AB8010" t="s">
        <v>8289</v>
      </c>
      <c r="AC8010" s="229" t="str">
        <f t="shared" si="77"/>
        <v>INSERT INTO UPK_IKOU.upk_k40.k60_press_buno_link (buno_id, k60_buno_id, created_date, created_tantou_id) VALUES (3108, 2357, GETDATE(), 999);</v>
      </c>
    </row>
    <row r="8011" spans="26:29">
      <c r="Z8011">
        <v>1401</v>
      </c>
      <c r="AA8011" t="s">
        <v>6668</v>
      </c>
      <c r="AB8011" t="s">
        <v>8290</v>
      </c>
      <c r="AC8011" s="229" t="str">
        <f t="shared" si="77"/>
        <v>INSERT INTO UPK_IKOU.upk_k40.k60_press_buno_link (buno_id, k60_buno_id, created_date, created_tantou_id) VALUES (3109, 2235, GETDATE(), 999);</v>
      </c>
    </row>
    <row r="8012" spans="26:29">
      <c r="Z8012">
        <v>1402</v>
      </c>
      <c r="AA8012" t="s">
        <v>6843</v>
      </c>
      <c r="AB8012" t="s">
        <v>8291</v>
      </c>
      <c r="AC8012" s="229" t="str">
        <f t="shared" si="77"/>
        <v>INSERT INTO UPK_IKOU.upk_k40.k60_press_buno_link (buno_id, k60_buno_id, created_date, created_tantou_id) VALUES (3110, 2410, GETDATE(), 999);</v>
      </c>
    </row>
    <row r="8013" spans="26:29">
      <c r="Z8013">
        <v>1403</v>
      </c>
      <c r="AA8013" t="s">
        <v>6734</v>
      </c>
      <c r="AB8013" t="s">
        <v>8292</v>
      </c>
      <c r="AC8013" s="229" t="str">
        <f t="shared" si="77"/>
        <v>INSERT INTO UPK_IKOU.upk_k40.k60_press_buno_link (buno_id, k60_buno_id, created_date, created_tantou_id) VALUES (3111, 2301, GETDATE(), 999);</v>
      </c>
    </row>
    <row r="8014" spans="26:29">
      <c r="Z8014">
        <v>1404</v>
      </c>
      <c r="AA8014" t="s">
        <v>6735</v>
      </c>
      <c r="AB8014" t="s">
        <v>8293</v>
      </c>
      <c r="AC8014" s="229" t="str">
        <f t="shared" si="77"/>
        <v>INSERT INTO UPK_IKOU.upk_k40.k60_press_buno_link (buno_id, k60_buno_id, created_date, created_tantou_id) VALUES (3112, 2302, GETDATE(), 999);</v>
      </c>
    </row>
    <row r="8015" spans="26:29">
      <c r="Z8015">
        <v>1405</v>
      </c>
      <c r="AA8015" t="s">
        <v>205</v>
      </c>
      <c r="AB8015" t="s">
        <v>8294</v>
      </c>
      <c r="AC8015" s="229" t="str">
        <f t="shared" si="77"/>
        <v>INSERT INTO UPK_IKOU.upk_k40.k60_press_buno_link (buno_id, k60_buno_id, created_date, created_tantou_id) VALUES (3113, 2012, GETDATE(), 999);</v>
      </c>
    </row>
    <row r="8016" spans="26:29">
      <c r="Z8016">
        <v>1406</v>
      </c>
      <c r="AA8016" t="s">
        <v>6306</v>
      </c>
      <c r="AB8016" t="s">
        <v>8295</v>
      </c>
      <c r="AC8016" s="229" t="str">
        <f t="shared" si="77"/>
        <v>INSERT INTO UPK_IKOU.upk_k40.k60_press_buno_link (buno_id, k60_buno_id, created_date, created_tantou_id) VALUES (3114, 1834, GETDATE(), 999);</v>
      </c>
    </row>
    <row r="8017" spans="26:29">
      <c r="Z8017">
        <v>1407</v>
      </c>
      <c r="AA8017" t="s">
        <v>6306</v>
      </c>
      <c r="AB8017" t="s">
        <v>8296</v>
      </c>
      <c r="AC8017" s="229" t="str">
        <f t="shared" si="77"/>
        <v>INSERT INTO UPK_IKOU.upk_k40.k60_press_buno_link (buno_id, k60_buno_id, created_date, created_tantou_id) VALUES (3115, 1834, GETDATE(), 999);</v>
      </c>
    </row>
    <row r="8018" spans="26:29">
      <c r="Z8018">
        <v>1408</v>
      </c>
      <c r="AA8018" t="s">
        <v>233</v>
      </c>
      <c r="AB8018" t="s">
        <v>8297</v>
      </c>
      <c r="AC8018" s="229" t="str">
        <f t="shared" si="77"/>
        <v>INSERT INTO UPK_IKOU.upk_k40.k60_press_buno_link (buno_id, k60_buno_id, created_date, created_tantou_id) VALUES (3116, 2013, GETDATE(), 999);</v>
      </c>
    </row>
    <row r="8019" spans="26:29">
      <c r="Z8019">
        <v>1409</v>
      </c>
      <c r="AA8019" t="s">
        <v>5878</v>
      </c>
      <c r="AB8019" t="s">
        <v>8298</v>
      </c>
      <c r="AC8019" s="229" t="str">
        <f t="shared" ref="AC8019:AC8082" si="78">AC$6609&amp;AB8019&amp;", "&amp;AA8019&amp;", GETDATE(), 999);"</f>
        <v>INSERT INTO UPK_IKOU.upk_k40.k60_press_buno_link (buno_id, k60_buno_id, created_date, created_tantou_id) VALUES (3117, 1405, GETDATE(), 999);</v>
      </c>
    </row>
    <row r="8020" spans="26:29">
      <c r="Z8020">
        <v>1410</v>
      </c>
      <c r="AA8020" t="s">
        <v>5879</v>
      </c>
      <c r="AB8020" t="s">
        <v>8299</v>
      </c>
      <c r="AC8020" s="229" t="str">
        <f t="shared" si="78"/>
        <v>INSERT INTO UPK_IKOU.upk_k40.k60_press_buno_link (buno_id, k60_buno_id, created_date, created_tantou_id) VALUES (3118, 1406, GETDATE(), 999);</v>
      </c>
    </row>
    <row r="8021" spans="26:29">
      <c r="Z8021">
        <v>1411</v>
      </c>
      <c r="AA8021" t="s">
        <v>6902</v>
      </c>
      <c r="AB8021" t="s">
        <v>8300</v>
      </c>
      <c r="AC8021" s="229" t="str">
        <f t="shared" si="78"/>
        <v>INSERT INTO UPK_IKOU.upk_k40.k60_press_buno_link (buno_id, k60_buno_id, created_date, created_tantou_id) VALUES (3119, 2469, GETDATE(), 999);</v>
      </c>
    </row>
    <row r="8022" spans="26:29">
      <c r="Z8022">
        <v>1412</v>
      </c>
      <c r="AA8022" t="s">
        <v>6791</v>
      </c>
      <c r="AB8022" t="s">
        <v>8301</v>
      </c>
      <c r="AC8022" s="229" t="str">
        <f t="shared" si="78"/>
        <v>INSERT INTO UPK_IKOU.upk_k40.k60_press_buno_link (buno_id, k60_buno_id, created_date, created_tantou_id) VALUES (3120, 2358, GETDATE(), 999);</v>
      </c>
    </row>
    <row r="8023" spans="26:29">
      <c r="Z8023">
        <v>1413</v>
      </c>
      <c r="AA8023" t="s">
        <v>6372</v>
      </c>
      <c r="AB8023" t="s">
        <v>8302</v>
      </c>
      <c r="AC8023" s="229" t="str">
        <f t="shared" si="78"/>
        <v>INSERT INTO UPK_IKOU.upk_k40.k60_press_buno_link (buno_id, k60_buno_id, created_date, created_tantou_id) VALUES (3121, 1900, GETDATE(), 999);</v>
      </c>
    </row>
    <row r="8024" spans="26:29">
      <c r="Z8024">
        <v>1414</v>
      </c>
      <c r="AA8024" t="s">
        <v>6665</v>
      </c>
      <c r="AB8024" t="s">
        <v>8303</v>
      </c>
      <c r="AC8024" s="229" t="str">
        <f t="shared" si="78"/>
        <v>INSERT INTO UPK_IKOU.upk_k40.k60_press_buno_link (buno_id, k60_buno_id, created_date, created_tantou_id) VALUES (3122, 2232, GETDATE(), 999);</v>
      </c>
    </row>
    <row r="8025" spans="26:29">
      <c r="Z8025">
        <v>1415</v>
      </c>
      <c r="AA8025" t="s">
        <v>6374</v>
      </c>
      <c r="AB8025" t="s">
        <v>8304</v>
      </c>
      <c r="AC8025" s="229" t="str">
        <f t="shared" si="78"/>
        <v>INSERT INTO UPK_IKOU.upk_k40.k60_press_buno_link (buno_id, k60_buno_id, created_date, created_tantou_id) VALUES (3123, 1902, GETDATE(), 999);</v>
      </c>
    </row>
    <row r="8026" spans="26:29">
      <c r="Z8026">
        <v>1416</v>
      </c>
      <c r="AA8026" t="s">
        <v>6374</v>
      </c>
      <c r="AB8026" t="s">
        <v>8305</v>
      </c>
      <c r="AC8026" s="229" t="str">
        <f t="shared" si="78"/>
        <v>INSERT INTO UPK_IKOU.upk_k40.k60_press_buno_link (buno_id, k60_buno_id, created_date, created_tantou_id) VALUES (3124, 1902, GETDATE(), 999);</v>
      </c>
    </row>
    <row r="8027" spans="26:29">
      <c r="Z8027">
        <v>1417</v>
      </c>
      <c r="AA8027" t="s">
        <v>6903</v>
      </c>
      <c r="AB8027" t="s">
        <v>8306</v>
      </c>
      <c r="AC8027" s="229" t="str">
        <f t="shared" si="78"/>
        <v>INSERT INTO UPK_IKOU.upk_k40.k60_press_buno_link (buno_id, k60_buno_id, created_date, created_tantou_id) VALUES (3125, 2470, GETDATE(), 999);</v>
      </c>
    </row>
    <row r="8028" spans="26:29">
      <c r="Z8028">
        <v>1418</v>
      </c>
      <c r="AA8028" t="s">
        <v>6792</v>
      </c>
      <c r="AB8028" t="s">
        <v>8307</v>
      </c>
      <c r="AC8028" s="229" t="str">
        <f t="shared" si="78"/>
        <v>INSERT INTO UPK_IKOU.upk_k40.k60_press_buno_link (buno_id, k60_buno_id, created_date, created_tantou_id) VALUES (3126, 2359, GETDATE(), 999);</v>
      </c>
    </row>
    <row r="8029" spans="26:29">
      <c r="Z8029">
        <v>1419</v>
      </c>
      <c r="AA8029" t="s">
        <v>6373</v>
      </c>
      <c r="AB8029" t="s">
        <v>8308</v>
      </c>
      <c r="AC8029" s="229" t="str">
        <f t="shared" si="78"/>
        <v>INSERT INTO UPK_IKOU.upk_k40.k60_press_buno_link (buno_id, k60_buno_id, created_date, created_tantou_id) VALUES (3127, 1901, GETDATE(), 999);</v>
      </c>
    </row>
    <row r="8030" spans="26:29">
      <c r="Z8030">
        <v>1420</v>
      </c>
      <c r="AA8030" t="s">
        <v>6666</v>
      </c>
      <c r="AB8030" t="s">
        <v>8309</v>
      </c>
      <c r="AC8030" s="229" t="str">
        <f t="shared" si="78"/>
        <v>INSERT INTO UPK_IKOU.upk_k40.k60_press_buno_link (buno_id, k60_buno_id, created_date, created_tantou_id) VALUES (3128, 2233, GETDATE(), 999);</v>
      </c>
    </row>
    <row r="8031" spans="26:29">
      <c r="Z8031">
        <v>1421</v>
      </c>
      <c r="AA8031" t="s">
        <v>6913</v>
      </c>
      <c r="AB8031" t="s">
        <v>8310</v>
      </c>
      <c r="AC8031" s="229" t="str">
        <f t="shared" si="78"/>
        <v>INSERT INTO UPK_IKOU.upk_k40.k60_press_buno_link (buno_id, k60_buno_id, created_date, created_tantou_id) VALUES (3129, 2480, GETDATE(), 999);</v>
      </c>
    </row>
    <row r="8032" spans="26:29">
      <c r="Z8032">
        <v>1422</v>
      </c>
      <c r="AA8032" t="s">
        <v>6913</v>
      </c>
      <c r="AB8032" t="s">
        <v>8311</v>
      </c>
      <c r="AC8032" s="229" t="str">
        <f t="shared" si="78"/>
        <v>INSERT INTO UPK_IKOU.upk_k40.k60_press_buno_link (buno_id, k60_buno_id, created_date, created_tantou_id) VALUES (3130, 2480, GETDATE(), 999);</v>
      </c>
    </row>
    <row r="8033" spans="26:29">
      <c r="Z8033">
        <v>1423</v>
      </c>
      <c r="AA8033" t="s">
        <v>6882</v>
      </c>
      <c r="AB8033" t="s">
        <v>8312</v>
      </c>
      <c r="AC8033" s="229" t="str">
        <f t="shared" si="78"/>
        <v>INSERT INTO UPK_IKOU.upk_k40.k60_press_buno_link (buno_id, k60_buno_id, created_date, created_tantou_id) VALUES (3131, 2449, GETDATE(), 999);</v>
      </c>
    </row>
    <row r="8034" spans="26:29">
      <c r="Z8034">
        <v>1424</v>
      </c>
      <c r="AA8034" t="s">
        <v>6882</v>
      </c>
      <c r="AB8034" t="s">
        <v>8313</v>
      </c>
      <c r="AC8034" s="229" t="str">
        <f t="shared" si="78"/>
        <v>INSERT INTO UPK_IKOU.upk_k40.k60_press_buno_link (buno_id, k60_buno_id, created_date, created_tantou_id) VALUES (3132, 2449, GETDATE(), 999);</v>
      </c>
    </row>
    <row r="8035" spans="26:29">
      <c r="Z8035">
        <v>1425</v>
      </c>
      <c r="AA8035" t="s">
        <v>6732</v>
      </c>
      <c r="AB8035" t="s">
        <v>8314</v>
      </c>
      <c r="AC8035" s="229" t="str">
        <f t="shared" si="78"/>
        <v>INSERT INTO UPK_IKOU.upk_k40.k60_press_buno_link (buno_id, k60_buno_id, created_date, created_tantou_id) VALUES (3133, 2299, GETDATE(), 999);</v>
      </c>
    </row>
    <row r="8036" spans="26:29">
      <c r="Z8036">
        <v>1426</v>
      </c>
      <c r="AA8036" t="s">
        <v>6214</v>
      </c>
      <c r="AB8036" t="s">
        <v>8315</v>
      </c>
      <c r="AC8036" s="229" t="str">
        <f t="shared" si="78"/>
        <v>INSERT INTO UPK_IKOU.upk_k40.k60_press_buno_link (buno_id, k60_buno_id, created_date, created_tantou_id) VALUES (3134, 1742, GETDATE(), 999);</v>
      </c>
    </row>
    <row r="8037" spans="26:29">
      <c r="Z8037">
        <v>1427</v>
      </c>
      <c r="AA8037" t="s">
        <v>6214</v>
      </c>
      <c r="AB8037" t="s">
        <v>8316</v>
      </c>
      <c r="AC8037" s="229" t="str">
        <f t="shared" si="78"/>
        <v>INSERT INTO UPK_IKOU.upk_k40.k60_press_buno_link (buno_id, k60_buno_id, created_date, created_tantou_id) VALUES (3135, 1742, GETDATE(), 999);</v>
      </c>
    </row>
    <row r="8038" spans="26:29">
      <c r="Z8038">
        <v>1428</v>
      </c>
      <c r="AA8038" t="s">
        <v>6733</v>
      </c>
      <c r="AB8038" t="s">
        <v>8317</v>
      </c>
      <c r="AC8038" s="229" t="str">
        <f t="shared" si="78"/>
        <v>INSERT INTO UPK_IKOU.upk_k40.k60_press_buno_link (buno_id, k60_buno_id, created_date, created_tantou_id) VALUES (3136, 2300, GETDATE(), 999);</v>
      </c>
    </row>
    <row r="8039" spans="26:29">
      <c r="Z8039">
        <v>1429</v>
      </c>
      <c r="AA8039" t="s">
        <v>6239</v>
      </c>
      <c r="AB8039" t="s">
        <v>8318</v>
      </c>
      <c r="AC8039" s="229" t="str">
        <f t="shared" si="78"/>
        <v>INSERT INTO UPK_IKOU.upk_k40.k60_press_buno_link (buno_id, k60_buno_id, created_date, created_tantou_id) VALUES (3137, 1767, GETDATE(), 999);</v>
      </c>
    </row>
    <row r="8040" spans="26:29">
      <c r="Z8040">
        <v>1430</v>
      </c>
      <c r="AA8040" t="s">
        <v>6239</v>
      </c>
      <c r="AB8040" t="s">
        <v>8319</v>
      </c>
      <c r="AC8040" s="229" t="str">
        <f t="shared" si="78"/>
        <v>INSERT INTO UPK_IKOU.upk_k40.k60_press_buno_link (buno_id, k60_buno_id, created_date, created_tantou_id) VALUES (3138, 1767, GETDATE(), 999);</v>
      </c>
    </row>
    <row r="8041" spans="26:29">
      <c r="Z8041">
        <v>1431</v>
      </c>
      <c r="AA8041" t="s">
        <v>6440</v>
      </c>
      <c r="AB8041" t="s">
        <v>8320</v>
      </c>
      <c r="AC8041" s="229" t="str">
        <f t="shared" si="78"/>
        <v>INSERT INTO UPK_IKOU.upk_k40.k60_press_buno_link (buno_id, k60_buno_id, created_date, created_tantou_id) VALUES (3139, 1968, GETDATE(), 999);</v>
      </c>
    </row>
    <row r="8042" spans="26:29">
      <c r="Z8042">
        <v>1432</v>
      </c>
      <c r="AA8042" t="s">
        <v>6440</v>
      </c>
      <c r="AB8042" t="s">
        <v>8321</v>
      </c>
      <c r="AC8042" s="229" t="str">
        <f t="shared" si="78"/>
        <v>INSERT INTO UPK_IKOU.upk_k40.k60_press_buno_link (buno_id, k60_buno_id, created_date, created_tantou_id) VALUES (3140, 1968, GETDATE(), 999);</v>
      </c>
    </row>
    <row r="8043" spans="26:29">
      <c r="Z8043">
        <v>1433</v>
      </c>
      <c r="AA8043" t="s">
        <v>5890</v>
      </c>
      <c r="AB8043" t="s">
        <v>8322</v>
      </c>
      <c r="AC8043" s="229" t="str">
        <f t="shared" si="78"/>
        <v>INSERT INTO UPK_IKOU.upk_k40.k60_press_buno_link (buno_id, k60_buno_id, created_date, created_tantou_id) VALUES (3141, 1417, GETDATE(), 999);</v>
      </c>
    </row>
    <row r="8044" spans="26:29">
      <c r="Z8044">
        <v>1434</v>
      </c>
      <c r="AA8044" t="s">
        <v>5892</v>
      </c>
      <c r="AB8044" t="s">
        <v>8323</v>
      </c>
      <c r="AC8044" s="229" t="str">
        <f t="shared" si="78"/>
        <v>INSERT INTO UPK_IKOU.upk_k40.k60_press_buno_link (buno_id, k60_buno_id, created_date, created_tantou_id) VALUES (3142, 1419, GETDATE(), 999);</v>
      </c>
    </row>
    <row r="8045" spans="26:29">
      <c r="Z8045">
        <v>1435</v>
      </c>
      <c r="AA8045" t="s">
        <v>5891</v>
      </c>
      <c r="AB8045" t="s">
        <v>8324</v>
      </c>
      <c r="AC8045" s="229" t="str">
        <f t="shared" si="78"/>
        <v>INSERT INTO UPK_IKOU.upk_k40.k60_press_buno_link (buno_id, k60_buno_id, created_date, created_tantou_id) VALUES (3143, 1418, GETDATE(), 999);</v>
      </c>
    </row>
    <row r="8046" spans="26:29">
      <c r="Z8046">
        <v>1436</v>
      </c>
      <c r="AA8046" t="s">
        <v>5893</v>
      </c>
      <c r="AB8046" t="s">
        <v>8325</v>
      </c>
      <c r="AC8046" s="229" t="str">
        <f t="shared" si="78"/>
        <v>INSERT INTO UPK_IKOU.upk_k40.k60_press_buno_link (buno_id, k60_buno_id, created_date, created_tantou_id) VALUES (3144, 1420, GETDATE(), 999);</v>
      </c>
    </row>
    <row r="8047" spans="26:29">
      <c r="Z8047">
        <v>1437</v>
      </c>
      <c r="AA8047" t="s">
        <v>5993</v>
      </c>
      <c r="AB8047" t="s">
        <v>8326</v>
      </c>
      <c r="AC8047" s="229" t="str">
        <f t="shared" si="78"/>
        <v>INSERT INTO UPK_IKOU.upk_k40.k60_press_buno_link (buno_id, k60_buno_id, created_date, created_tantou_id) VALUES (3145, 1521, GETDATE(), 999);</v>
      </c>
    </row>
    <row r="8048" spans="26:29">
      <c r="Z8048">
        <v>1438</v>
      </c>
      <c r="AA8048" t="s">
        <v>6963</v>
      </c>
      <c r="AB8048" t="s">
        <v>8327</v>
      </c>
      <c r="AC8048" s="229" t="str">
        <f t="shared" si="78"/>
        <v>INSERT INTO UPK_IKOU.upk_k40.k60_press_buno_link (buno_id, k60_buno_id, created_date, created_tantou_id) VALUES (3146, 2530, GETDATE(), 999);</v>
      </c>
    </row>
    <row r="8049" spans="26:29">
      <c r="Z8049">
        <v>1439</v>
      </c>
      <c r="AA8049" t="s">
        <v>6825</v>
      </c>
      <c r="AB8049" t="s">
        <v>8328</v>
      </c>
      <c r="AC8049" s="229" t="str">
        <f t="shared" si="78"/>
        <v>INSERT INTO UPK_IKOU.upk_k40.k60_press_buno_link (buno_id, k60_buno_id, created_date, created_tantou_id) VALUES (3147, 2392, GETDATE(), 999);</v>
      </c>
    </row>
    <row r="8050" spans="26:29">
      <c r="Z8050">
        <v>1440</v>
      </c>
      <c r="AA8050" t="s">
        <v>5994</v>
      </c>
      <c r="AB8050" t="s">
        <v>8329</v>
      </c>
      <c r="AC8050" s="229" t="str">
        <f t="shared" si="78"/>
        <v>INSERT INTO UPK_IKOU.upk_k40.k60_press_buno_link (buno_id, k60_buno_id, created_date, created_tantou_id) VALUES (3148, 1522, GETDATE(), 999);</v>
      </c>
    </row>
    <row r="8051" spans="26:29">
      <c r="Z8051">
        <v>1441</v>
      </c>
      <c r="AA8051" t="s">
        <v>6964</v>
      </c>
      <c r="AB8051" t="s">
        <v>8330</v>
      </c>
      <c r="AC8051" s="229" t="str">
        <f t="shared" si="78"/>
        <v>INSERT INTO UPK_IKOU.upk_k40.k60_press_buno_link (buno_id, k60_buno_id, created_date, created_tantou_id) VALUES (3149, 2531, GETDATE(), 999);</v>
      </c>
    </row>
    <row r="8052" spans="26:29">
      <c r="Z8052">
        <v>1442</v>
      </c>
      <c r="AA8052" t="s">
        <v>6826</v>
      </c>
      <c r="AB8052" t="s">
        <v>8331</v>
      </c>
      <c r="AC8052" s="229" t="str">
        <f t="shared" si="78"/>
        <v>INSERT INTO UPK_IKOU.upk_k40.k60_press_buno_link (buno_id, k60_buno_id, created_date, created_tantou_id) VALUES (3150, 2393, GETDATE(), 999);</v>
      </c>
    </row>
    <row r="8053" spans="26:29">
      <c r="Z8053">
        <v>1443</v>
      </c>
      <c r="AA8053" t="s">
        <v>6905</v>
      </c>
      <c r="AB8053" t="s">
        <v>8332</v>
      </c>
      <c r="AC8053" s="229" t="str">
        <f t="shared" si="78"/>
        <v>INSERT INTO UPK_IKOU.upk_k40.k60_press_buno_link (buno_id, k60_buno_id, created_date, created_tantou_id) VALUES (3151, 2472, GETDATE(), 999);</v>
      </c>
    </row>
    <row r="8054" spans="26:29">
      <c r="Z8054">
        <v>1444</v>
      </c>
      <c r="AA8054" t="s">
        <v>6905</v>
      </c>
      <c r="AB8054" t="s">
        <v>8333</v>
      </c>
      <c r="AC8054" s="229" t="str">
        <f t="shared" si="78"/>
        <v>INSERT INTO UPK_IKOU.upk_k40.k60_press_buno_link (buno_id, k60_buno_id, created_date, created_tantou_id) VALUES (3152, 2472, GETDATE(), 999);</v>
      </c>
    </row>
    <row r="8055" spans="26:29">
      <c r="Z8055">
        <v>1445</v>
      </c>
      <c r="AA8055" t="s">
        <v>5995</v>
      </c>
      <c r="AB8055" t="s">
        <v>8334</v>
      </c>
      <c r="AC8055" s="229" t="str">
        <f t="shared" si="78"/>
        <v>INSERT INTO UPK_IKOU.upk_k40.k60_press_buno_link (buno_id, k60_buno_id, created_date, created_tantou_id) VALUES (3153, 1523, GETDATE(), 999);</v>
      </c>
    </row>
    <row r="8056" spans="26:29">
      <c r="Z8056">
        <v>1446</v>
      </c>
      <c r="AA8056" t="s">
        <v>5995</v>
      </c>
      <c r="AB8056" t="s">
        <v>8335</v>
      </c>
      <c r="AC8056" s="229" t="str">
        <f t="shared" si="78"/>
        <v>INSERT INTO UPK_IKOU.upk_k40.k60_press_buno_link (buno_id, k60_buno_id, created_date, created_tantou_id) VALUES (3154, 1523, GETDATE(), 999);</v>
      </c>
    </row>
    <row r="8057" spans="26:29">
      <c r="Z8057">
        <v>1447</v>
      </c>
      <c r="AA8057" t="s">
        <v>5996</v>
      </c>
      <c r="AB8057" t="s">
        <v>8336</v>
      </c>
      <c r="AC8057" s="229" t="str">
        <f t="shared" si="78"/>
        <v>INSERT INTO UPK_IKOU.upk_k40.k60_press_buno_link (buno_id, k60_buno_id, created_date, created_tantou_id) VALUES (3155, 1524, GETDATE(), 999);</v>
      </c>
    </row>
    <row r="8058" spans="26:29">
      <c r="Z8058">
        <v>1448</v>
      </c>
      <c r="AA8058" t="s">
        <v>5996</v>
      </c>
      <c r="AB8058" t="s">
        <v>8337</v>
      </c>
      <c r="AC8058" s="229" t="str">
        <f t="shared" si="78"/>
        <v>INSERT INTO UPK_IKOU.upk_k40.k60_press_buno_link (buno_id, k60_buno_id, created_date, created_tantou_id) VALUES (3156, 1524, GETDATE(), 999);</v>
      </c>
    </row>
    <row r="8059" spans="26:29">
      <c r="Z8059">
        <v>1449</v>
      </c>
      <c r="AA8059" t="s">
        <v>5776</v>
      </c>
      <c r="AB8059" t="s">
        <v>8338</v>
      </c>
      <c r="AC8059" s="229" t="str">
        <f t="shared" si="78"/>
        <v>INSERT INTO UPK_IKOU.upk_k40.k60_press_buno_link (buno_id, k60_buno_id, created_date, created_tantou_id) VALUES (3157, 1303, GETDATE(), 999);</v>
      </c>
    </row>
    <row r="8060" spans="26:29">
      <c r="Z8060">
        <v>1450</v>
      </c>
      <c r="AA8060" t="s">
        <v>5776</v>
      </c>
      <c r="AB8060" t="s">
        <v>8339</v>
      </c>
      <c r="AC8060" s="229" t="str">
        <f t="shared" si="78"/>
        <v>INSERT INTO UPK_IKOU.upk_k40.k60_press_buno_link (buno_id, k60_buno_id, created_date, created_tantou_id) VALUES (3158, 1303, GETDATE(), 999);</v>
      </c>
    </row>
    <row r="8061" spans="26:29">
      <c r="Z8061">
        <v>1451</v>
      </c>
      <c r="AA8061" t="s">
        <v>6916</v>
      </c>
      <c r="AB8061" t="s">
        <v>8340</v>
      </c>
      <c r="AC8061" s="229" t="str">
        <f t="shared" si="78"/>
        <v>INSERT INTO UPK_IKOU.upk_k40.k60_press_buno_link (buno_id, k60_buno_id, created_date, created_tantou_id) VALUES (3159, 2483, GETDATE(), 999);</v>
      </c>
    </row>
    <row r="8062" spans="26:29">
      <c r="Z8062">
        <v>1452</v>
      </c>
      <c r="AA8062" t="s">
        <v>6916</v>
      </c>
      <c r="AB8062" t="s">
        <v>8341</v>
      </c>
      <c r="AC8062" s="229" t="str">
        <f t="shared" si="78"/>
        <v>INSERT INTO UPK_IKOU.upk_k40.k60_press_buno_link (buno_id, k60_buno_id, created_date, created_tantou_id) VALUES (3160, 2483, GETDATE(), 999);</v>
      </c>
    </row>
    <row r="8063" spans="26:29">
      <c r="Z8063">
        <v>1453</v>
      </c>
      <c r="AA8063" t="s">
        <v>6256</v>
      </c>
      <c r="AB8063" t="s">
        <v>8342</v>
      </c>
      <c r="AC8063" s="229" t="str">
        <f t="shared" si="78"/>
        <v>INSERT INTO UPK_IKOU.upk_k40.k60_press_buno_link (buno_id, k60_buno_id, created_date, created_tantou_id) VALUES (3161, 1784, GETDATE(), 999);</v>
      </c>
    </row>
    <row r="8064" spans="26:29">
      <c r="Z8064">
        <v>1454</v>
      </c>
      <c r="AA8064" t="s">
        <v>6256</v>
      </c>
      <c r="AB8064" t="s">
        <v>8343</v>
      </c>
      <c r="AC8064" s="229" t="str">
        <f t="shared" si="78"/>
        <v>INSERT INTO UPK_IKOU.upk_k40.k60_press_buno_link (buno_id, k60_buno_id, created_date, created_tantou_id) VALUES (3162, 1784, GETDATE(), 999);</v>
      </c>
    </row>
    <row r="8065" spans="26:29">
      <c r="Z8065">
        <v>1455</v>
      </c>
      <c r="AA8065" t="s">
        <v>6014</v>
      </c>
      <c r="AB8065" t="s">
        <v>8344</v>
      </c>
      <c r="AC8065" s="229" t="str">
        <f t="shared" si="78"/>
        <v>INSERT INTO UPK_IKOU.upk_k40.k60_press_buno_link (buno_id, k60_buno_id, created_date, created_tantou_id) VALUES (3163, 1542, GETDATE(), 999);</v>
      </c>
    </row>
    <row r="8066" spans="26:29">
      <c r="Z8066">
        <v>1456</v>
      </c>
      <c r="AA8066" t="s">
        <v>6014</v>
      </c>
      <c r="AB8066" t="s">
        <v>8345</v>
      </c>
      <c r="AC8066" s="229" t="str">
        <f t="shared" si="78"/>
        <v>INSERT INTO UPK_IKOU.upk_k40.k60_press_buno_link (buno_id, k60_buno_id, created_date, created_tantou_id) VALUES (3164, 1542, GETDATE(), 999);</v>
      </c>
    </row>
    <row r="8067" spans="26:29">
      <c r="Z8067">
        <v>1457</v>
      </c>
      <c r="AA8067" t="s">
        <v>6015</v>
      </c>
      <c r="AB8067" t="s">
        <v>8346</v>
      </c>
      <c r="AC8067" s="229" t="str">
        <f t="shared" si="78"/>
        <v>INSERT INTO UPK_IKOU.upk_k40.k60_press_buno_link (buno_id, k60_buno_id, created_date, created_tantou_id) VALUES (3165, 1543, GETDATE(), 999);</v>
      </c>
    </row>
    <row r="8068" spans="26:29">
      <c r="Z8068">
        <v>1458</v>
      </c>
      <c r="AA8068" t="s">
        <v>6015</v>
      </c>
      <c r="AB8068" t="s">
        <v>8347</v>
      </c>
      <c r="AC8068" s="229" t="str">
        <f t="shared" si="78"/>
        <v>INSERT INTO UPK_IKOU.upk_k40.k60_press_buno_link (buno_id, k60_buno_id, created_date, created_tantou_id) VALUES (3166, 1543, GETDATE(), 999);</v>
      </c>
    </row>
    <row r="8069" spans="26:29">
      <c r="Z8069">
        <v>1459</v>
      </c>
      <c r="AA8069" t="s">
        <v>6016</v>
      </c>
      <c r="AB8069" t="s">
        <v>8348</v>
      </c>
      <c r="AC8069" s="229" t="str">
        <f t="shared" si="78"/>
        <v>INSERT INTO UPK_IKOU.upk_k40.k60_press_buno_link (buno_id, k60_buno_id, created_date, created_tantou_id) VALUES (3167, 1544, GETDATE(), 999);</v>
      </c>
    </row>
    <row r="8070" spans="26:29">
      <c r="Z8070">
        <v>1460</v>
      </c>
      <c r="AA8070" t="s">
        <v>6016</v>
      </c>
      <c r="AB8070" t="s">
        <v>8349</v>
      </c>
      <c r="AC8070" s="229" t="str">
        <f t="shared" si="78"/>
        <v>INSERT INTO UPK_IKOU.upk_k40.k60_press_buno_link (buno_id, k60_buno_id, created_date, created_tantou_id) VALUES (3168, 1544, GETDATE(), 999);</v>
      </c>
    </row>
    <row r="8071" spans="26:29">
      <c r="Z8071">
        <v>1461</v>
      </c>
      <c r="AA8071" t="s">
        <v>6531</v>
      </c>
      <c r="AB8071" t="s">
        <v>8350</v>
      </c>
      <c r="AC8071" s="229" t="str">
        <f t="shared" si="78"/>
        <v>INSERT INTO UPK_IKOU.upk_k40.k60_press_buno_link (buno_id, k60_buno_id, created_date, created_tantou_id) VALUES (3169, 2098, GETDATE(), 999);</v>
      </c>
    </row>
    <row r="8072" spans="26:29">
      <c r="Z8072">
        <v>1462</v>
      </c>
      <c r="AA8072" t="s">
        <v>6531</v>
      </c>
      <c r="AB8072" t="s">
        <v>8351</v>
      </c>
      <c r="AC8072" s="229" t="str">
        <f t="shared" si="78"/>
        <v>INSERT INTO UPK_IKOU.upk_k40.k60_press_buno_link (buno_id, k60_buno_id, created_date, created_tantou_id) VALUES (3170, 2098, GETDATE(), 999);</v>
      </c>
    </row>
    <row r="8073" spans="26:29">
      <c r="Z8073">
        <v>1463</v>
      </c>
      <c r="AA8073" t="s">
        <v>6076</v>
      </c>
      <c r="AB8073" t="s">
        <v>8352</v>
      </c>
      <c r="AC8073" s="229" t="str">
        <f t="shared" si="78"/>
        <v>INSERT INTO UPK_IKOU.upk_k40.k60_press_buno_link (buno_id, k60_buno_id, created_date, created_tantou_id) VALUES (3171, 1604, GETDATE(), 999);</v>
      </c>
    </row>
    <row r="8074" spans="26:29">
      <c r="Z8074">
        <v>1464</v>
      </c>
      <c r="AA8074" t="s">
        <v>6076</v>
      </c>
      <c r="AB8074" t="s">
        <v>8353</v>
      </c>
      <c r="AC8074" s="229" t="str">
        <f t="shared" si="78"/>
        <v>INSERT INTO UPK_IKOU.upk_k40.k60_press_buno_link (buno_id, k60_buno_id, created_date, created_tantou_id) VALUES (3172, 1604, GETDATE(), 999);</v>
      </c>
    </row>
    <row r="8075" spans="26:29">
      <c r="Z8075">
        <v>1465</v>
      </c>
      <c r="AA8075" t="s">
        <v>6930</v>
      </c>
      <c r="AB8075" t="s">
        <v>8354</v>
      </c>
      <c r="AC8075" s="229" t="str">
        <f t="shared" si="78"/>
        <v>INSERT INTO UPK_IKOU.upk_k40.k60_press_buno_link (buno_id, k60_buno_id, created_date, created_tantou_id) VALUES (3173, 2497, GETDATE(), 999);</v>
      </c>
    </row>
    <row r="8076" spans="26:29">
      <c r="Z8076">
        <v>1466</v>
      </c>
      <c r="AA8076" t="s">
        <v>6931</v>
      </c>
      <c r="AB8076" t="s">
        <v>8355</v>
      </c>
      <c r="AC8076" s="229" t="str">
        <f t="shared" si="78"/>
        <v>INSERT INTO UPK_IKOU.upk_k40.k60_press_buno_link (buno_id, k60_buno_id, created_date, created_tantou_id) VALUES (3174, 2498, GETDATE(), 999);</v>
      </c>
    </row>
    <row r="8077" spans="26:29">
      <c r="Z8077">
        <v>1467</v>
      </c>
      <c r="AA8077" t="s">
        <v>6220</v>
      </c>
      <c r="AB8077" t="s">
        <v>8356</v>
      </c>
      <c r="AC8077" s="229" t="str">
        <f t="shared" si="78"/>
        <v>INSERT INTO UPK_IKOU.upk_k40.k60_press_buno_link (buno_id, k60_buno_id, created_date, created_tantou_id) VALUES (3175, 1748, GETDATE(), 999);</v>
      </c>
    </row>
    <row r="8078" spans="26:29">
      <c r="Z8078">
        <v>1468</v>
      </c>
      <c r="AA8078" t="s">
        <v>6220</v>
      </c>
      <c r="AB8078" t="s">
        <v>8357</v>
      </c>
      <c r="AC8078" s="229" t="str">
        <f t="shared" si="78"/>
        <v>INSERT INTO UPK_IKOU.upk_k40.k60_press_buno_link (buno_id, k60_buno_id, created_date, created_tantou_id) VALUES (3176, 1748, GETDATE(), 999);</v>
      </c>
    </row>
    <row r="8079" spans="26:29">
      <c r="Z8079">
        <v>1469</v>
      </c>
      <c r="AA8079">
        <v>2561</v>
      </c>
      <c r="AB8079" t="s">
        <v>8358</v>
      </c>
      <c r="AC8079" s="229" t="str">
        <f t="shared" si="78"/>
        <v>INSERT INTO UPK_IKOU.upk_k40.k60_press_buno_link (buno_id, k60_buno_id, created_date, created_tantou_id) VALUES (3177, 2561, GETDATE(), 999);</v>
      </c>
    </row>
    <row r="8080" spans="26:29">
      <c r="Z8080">
        <v>1470</v>
      </c>
      <c r="AA8080">
        <v>2554</v>
      </c>
      <c r="AB8080" t="s">
        <v>8359</v>
      </c>
      <c r="AC8080" s="229" t="str">
        <f t="shared" si="78"/>
        <v>INSERT INTO UPK_IKOU.upk_k40.k60_press_buno_link (buno_id, k60_buno_id, created_date, created_tantou_id) VALUES (3178, 2554, GETDATE(), 999);</v>
      </c>
    </row>
    <row r="8081" spans="26:29">
      <c r="Z8081">
        <v>1471</v>
      </c>
      <c r="AA8081" t="s">
        <v>6025</v>
      </c>
      <c r="AB8081" t="s">
        <v>8360</v>
      </c>
      <c r="AC8081" s="229" t="str">
        <f t="shared" si="78"/>
        <v>INSERT INTO UPK_IKOU.upk_k40.k60_press_buno_link (buno_id, k60_buno_id, created_date, created_tantou_id) VALUES (3179, 1553, GETDATE(), 999);</v>
      </c>
    </row>
    <row r="8082" spans="26:29">
      <c r="Z8082">
        <v>1472</v>
      </c>
      <c r="AA8082" t="s">
        <v>6441</v>
      </c>
      <c r="AB8082" t="s">
        <v>8361</v>
      </c>
      <c r="AC8082" s="229" t="str">
        <f t="shared" si="78"/>
        <v>INSERT INTO UPK_IKOU.upk_k40.k60_press_buno_link (buno_id, k60_buno_id, created_date, created_tantou_id) VALUES (3180, 1969, GETDATE(), 999);</v>
      </c>
    </row>
    <row r="8083" spans="26:29">
      <c r="Z8083">
        <v>1473</v>
      </c>
      <c r="AA8083" t="s">
        <v>6441</v>
      </c>
      <c r="AB8083" t="s">
        <v>8362</v>
      </c>
      <c r="AC8083" s="229" t="str">
        <f t="shared" ref="AC8083:AC8146" si="79">AC$6609&amp;AB8083&amp;", "&amp;AA8083&amp;", GETDATE(), 999);"</f>
        <v>INSERT INTO UPK_IKOU.upk_k40.k60_press_buno_link (buno_id, k60_buno_id, created_date, created_tantou_id) VALUES (3181, 1969, GETDATE(), 999);</v>
      </c>
    </row>
    <row r="8084" spans="26:29">
      <c r="Z8084">
        <v>1474</v>
      </c>
      <c r="AA8084" t="s">
        <v>5765</v>
      </c>
      <c r="AB8084" t="s">
        <v>8363</v>
      </c>
      <c r="AC8084" s="229" t="str">
        <f t="shared" si="79"/>
        <v>INSERT INTO UPK_IKOU.upk_k40.k60_press_buno_link (buno_id, k60_buno_id, created_date, created_tantou_id) VALUES (3182, 1292, GETDATE(), 999);</v>
      </c>
    </row>
    <row r="8085" spans="26:29">
      <c r="Z8085">
        <v>1475</v>
      </c>
      <c r="AA8085" t="s">
        <v>5765</v>
      </c>
      <c r="AB8085" t="s">
        <v>8364</v>
      </c>
      <c r="AC8085" s="229" t="str">
        <f t="shared" si="79"/>
        <v>INSERT INTO UPK_IKOU.upk_k40.k60_press_buno_link (buno_id, k60_buno_id, created_date, created_tantou_id) VALUES (3183, 1292, GETDATE(), 999);</v>
      </c>
    </row>
    <row r="8086" spans="26:29">
      <c r="Z8086">
        <v>1476</v>
      </c>
      <c r="AA8086" t="s">
        <v>5941</v>
      </c>
      <c r="AB8086" t="s">
        <v>8365</v>
      </c>
      <c r="AC8086" s="229" t="str">
        <f t="shared" si="79"/>
        <v>INSERT INTO UPK_IKOU.upk_k40.k60_press_buno_link (buno_id, k60_buno_id, created_date, created_tantou_id) VALUES (3184, 1468, GETDATE(), 999);</v>
      </c>
    </row>
    <row r="8087" spans="26:29">
      <c r="Z8087">
        <v>1477</v>
      </c>
      <c r="AA8087" t="s">
        <v>5941</v>
      </c>
      <c r="AB8087" t="s">
        <v>8366</v>
      </c>
      <c r="AC8087" s="229" t="str">
        <f t="shared" si="79"/>
        <v>INSERT INTO UPK_IKOU.upk_k40.k60_press_buno_link (buno_id, k60_buno_id, created_date, created_tantou_id) VALUES (3185, 1468, GETDATE(), 999);</v>
      </c>
    </row>
    <row r="8088" spans="26:29">
      <c r="Z8088">
        <v>1478</v>
      </c>
      <c r="AA8088" t="s">
        <v>5810</v>
      </c>
      <c r="AB8088" t="s">
        <v>8367</v>
      </c>
      <c r="AC8088" s="229" t="str">
        <f t="shared" si="79"/>
        <v>INSERT INTO UPK_IKOU.upk_k40.k60_press_buno_link (buno_id, k60_buno_id, created_date, created_tantou_id) VALUES (3186, 1337, GETDATE(), 999);</v>
      </c>
    </row>
    <row r="8089" spans="26:29">
      <c r="Z8089">
        <v>1479</v>
      </c>
      <c r="AA8089" t="s">
        <v>5810</v>
      </c>
      <c r="AB8089" t="s">
        <v>8368</v>
      </c>
      <c r="AC8089" s="229" t="str">
        <f t="shared" si="79"/>
        <v>INSERT INTO UPK_IKOU.upk_k40.k60_press_buno_link (buno_id, k60_buno_id, created_date, created_tantou_id) VALUES (3187, 1337, GETDATE(), 999);</v>
      </c>
    </row>
    <row r="8090" spans="26:29">
      <c r="Z8090">
        <v>1480</v>
      </c>
      <c r="AA8090" t="s">
        <v>6844</v>
      </c>
      <c r="AB8090" t="s">
        <v>8369</v>
      </c>
      <c r="AC8090" s="229" t="str">
        <f t="shared" si="79"/>
        <v>INSERT INTO UPK_IKOU.upk_k40.k60_press_buno_link (buno_id, k60_buno_id, created_date, created_tantou_id) VALUES (3188, 2411, GETDATE(), 999);</v>
      </c>
    </row>
    <row r="8091" spans="26:29">
      <c r="Z8091">
        <v>1481</v>
      </c>
      <c r="AA8091" t="s">
        <v>6844</v>
      </c>
      <c r="AB8091" t="s">
        <v>8370</v>
      </c>
      <c r="AC8091" s="229" t="str">
        <f t="shared" si="79"/>
        <v>INSERT INTO UPK_IKOU.upk_k40.k60_press_buno_link (buno_id, k60_buno_id, created_date, created_tantou_id) VALUES (3189, 2411, GETDATE(), 999);</v>
      </c>
    </row>
    <row r="8092" spans="26:29">
      <c r="Z8092">
        <v>1482</v>
      </c>
      <c r="AA8092">
        <v>2555</v>
      </c>
      <c r="AB8092" t="s">
        <v>8371</v>
      </c>
      <c r="AC8092" s="229" t="str">
        <f t="shared" si="79"/>
        <v>INSERT INTO UPK_IKOU.upk_k40.k60_press_buno_link (buno_id, k60_buno_id, created_date, created_tantou_id) VALUES (3190, 2555, GETDATE(), 999);</v>
      </c>
    </row>
    <row r="8093" spans="26:29">
      <c r="Z8093">
        <v>1483</v>
      </c>
      <c r="AA8093" t="s">
        <v>6026</v>
      </c>
      <c r="AB8093" t="s">
        <v>8372</v>
      </c>
      <c r="AC8093" s="229" t="str">
        <f t="shared" si="79"/>
        <v>INSERT INTO UPK_IKOU.upk_k40.k60_press_buno_link (buno_id, k60_buno_id, created_date, created_tantou_id) VALUES (3191, 1554, GETDATE(), 999);</v>
      </c>
    </row>
    <row r="8094" spans="26:29">
      <c r="Z8094">
        <v>1484</v>
      </c>
      <c r="AA8094" t="s">
        <v>6845</v>
      </c>
      <c r="AB8094" t="s">
        <v>8373</v>
      </c>
      <c r="AC8094" s="229" t="str">
        <f t="shared" si="79"/>
        <v>INSERT INTO UPK_IKOU.upk_k40.k60_press_buno_link (buno_id, k60_buno_id, created_date, created_tantou_id) VALUES (3192, 2412, GETDATE(), 999);</v>
      </c>
    </row>
    <row r="8095" spans="26:29">
      <c r="Z8095">
        <v>1485</v>
      </c>
      <c r="AA8095" t="s">
        <v>6696</v>
      </c>
      <c r="AB8095" t="s">
        <v>8374</v>
      </c>
      <c r="AC8095" s="229" t="str">
        <f t="shared" si="79"/>
        <v>INSERT INTO UPK_IKOU.upk_k40.k60_press_buno_link (buno_id, k60_buno_id, created_date, created_tantou_id) VALUES (3193, 2263, GETDATE(), 999);</v>
      </c>
    </row>
    <row r="8096" spans="26:29">
      <c r="Z8096">
        <v>1486</v>
      </c>
      <c r="AA8096" t="s">
        <v>6696</v>
      </c>
      <c r="AB8096" t="s">
        <v>8375</v>
      </c>
      <c r="AC8096" s="229" t="str">
        <f t="shared" si="79"/>
        <v>INSERT INTO UPK_IKOU.upk_k40.k60_press_buno_link (buno_id, k60_buno_id, created_date, created_tantou_id) VALUES (3194, 2263, GETDATE(), 999);</v>
      </c>
    </row>
    <row r="8097" spans="26:29">
      <c r="Z8097">
        <v>1487</v>
      </c>
      <c r="AA8097" t="s">
        <v>6915</v>
      </c>
      <c r="AB8097" t="s">
        <v>8376</v>
      </c>
      <c r="AC8097" s="229" t="str">
        <f t="shared" si="79"/>
        <v>INSERT INTO UPK_IKOU.upk_k40.k60_press_buno_link (buno_id, k60_buno_id, created_date, created_tantou_id) VALUES (3195, 2482, GETDATE(), 999);</v>
      </c>
    </row>
    <row r="8098" spans="26:29">
      <c r="Z8098">
        <v>1488</v>
      </c>
      <c r="AA8098" t="s">
        <v>6915</v>
      </c>
      <c r="AB8098" t="s">
        <v>8377</v>
      </c>
      <c r="AC8098" s="229" t="str">
        <f t="shared" si="79"/>
        <v>INSERT INTO UPK_IKOU.upk_k40.k60_press_buno_link (buno_id, k60_buno_id, created_date, created_tantou_id) VALUES (3196, 2482, GETDATE(), 999);</v>
      </c>
    </row>
    <row r="8099" spans="26:29">
      <c r="Z8099">
        <v>1489</v>
      </c>
      <c r="AA8099" t="s">
        <v>6651</v>
      </c>
      <c r="AB8099" t="s">
        <v>8378</v>
      </c>
      <c r="AC8099" s="229" t="str">
        <f t="shared" si="79"/>
        <v>INSERT INTO UPK_IKOU.upk_k40.k60_press_buno_link (buno_id, k60_buno_id, created_date, created_tantou_id) VALUES (3197, 2218, GETDATE(), 999);</v>
      </c>
    </row>
    <row r="8100" spans="26:29">
      <c r="Z8100">
        <v>1490</v>
      </c>
      <c r="AA8100" t="s">
        <v>6651</v>
      </c>
      <c r="AB8100" t="s">
        <v>8379</v>
      </c>
      <c r="AC8100" s="229" t="str">
        <f t="shared" si="79"/>
        <v>INSERT INTO UPK_IKOU.upk_k40.k60_press_buno_link (buno_id, k60_buno_id, created_date, created_tantou_id) VALUES (3198, 2218, GETDATE(), 999);</v>
      </c>
    </row>
    <row r="8101" spans="26:29">
      <c r="Z8101">
        <v>1491</v>
      </c>
      <c r="AA8101" t="s">
        <v>6611</v>
      </c>
      <c r="AB8101" t="s">
        <v>8380</v>
      </c>
      <c r="AC8101" s="229" t="str">
        <f t="shared" si="79"/>
        <v>INSERT INTO UPK_IKOU.upk_k40.k60_press_buno_link (buno_id, k60_buno_id, created_date, created_tantou_id) VALUES (3199, 2178, GETDATE(), 999);</v>
      </c>
    </row>
    <row r="8102" spans="26:29">
      <c r="Z8102">
        <v>1492</v>
      </c>
      <c r="AA8102" t="s">
        <v>6611</v>
      </c>
      <c r="AB8102" t="s">
        <v>8381</v>
      </c>
      <c r="AC8102" s="229" t="str">
        <f t="shared" si="79"/>
        <v>INSERT INTO UPK_IKOU.upk_k40.k60_press_buno_link (buno_id, k60_buno_id, created_date, created_tantou_id) VALUES (3200, 2178, GETDATE(), 999);</v>
      </c>
    </row>
    <row r="8103" spans="26:29">
      <c r="Z8103">
        <v>1493</v>
      </c>
      <c r="AA8103" t="s">
        <v>6638</v>
      </c>
      <c r="AB8103" t="s">
        <v>8382</v>
      </c>
      <c r="AC8103" s="229" t="str">
        <f t="shared" si="79"/>
        <v>INSERT INTO UPK_IKOU.upk_k40.k60_press_buno_link (buno_id, k60_buno_id, created_date, created_tantou_id) VALUES (3201, 2205, GETDATE(), 999);</v>
      </c>
    </row>
    <row r="8104" spans="26:29">
      <c r="Z8104">
        <v>1494</v>
      </c>
      <c r="AA8104" t="s">
        <v>6638</v>
      </c>
      <c r="AB8104" t="s">
        <v>8383</v>
      </c>
      <c r="AC8104" s="229" t="str">
        <f t="shared" si="79"/>
        <v>INSERT INTO UPK_IKOU.upk_k40.k60_press_buno_link (buno_id, k60_buno_id, created_date, created_tantou_id) VALUES (3202, 2205, GETDATE(), 999);</v>
      </c>
    </row>
    <row r="8105" spans="26:29">
      <c r="Z8105">
        <v>1495</v>
      </c>
      <c r="AA8105" t="s">
        <v>6662</v>
      </c>
      <c r="AB8105" t="s">
        <v>8384</v>
      </c>
      <c r="AC8105" s="229" t="str">
        <f t="shared" si="79"/>
        <v>INSERT INTO UPK_IKOU.upk_k40.k60_press_buno_link (buno_id, k60_buno_id, created_date, created_tantou_id) VALUES (3203, 2229, GETDATE(), 999);</v>
      </c>
    </row>
    <row r="8106" spans="26:29">
      <c r="Z8106">
        <v>1496</v>
      </c>
      <c r="AA8106" t="s">
        <v>6662</v>
      </c>
      <c r="AB8106" t="s">
        <v>8385</v>
      </c>
      <c r="AC8106" s="229" t="str">
        <f t="shared" si="79"/>
        <v>INSERT INTO UPK_IKOU.upk_k40.k60_press_buno_link (buno_id, k60_buno_id, created_date, created_tantou_id) VALUES (3204, 2229, GETDATE(), 999);</v>
      </c>
    </row>
    <row r="8107" spans="26:29">
      <c r="Z8107">
        <v>1497</v>
      </c>
      <c r="AA8107" t="s">
        <v>6663</v>
      </c>
      <c r="AB8107" t="s">
        <v>8386</v>
      </c>
      <c r="AC8107" s="229" t="str">
        <f t="shared" si="79"/>
        <v>INSERT INTO UPK_IKOU.upk_k40.k60_press_buno_link (buno_id, k60_buno_id, created_date, created_tantou_id) VALUES (3205, 2230, GETDATE(), 999);</v>
      </c>
    </row>
    <row r="8108" spans="26:29">
      <c r="Z8108">
        <v>1498</v>
      </c>
      <c r="AA8108" t="s">
        <v>6663</v>
      </c>
      <c r="AB8108" t="s">
        <v>8387</v>
      </c>
      <c r="AC8108" s="229" t="str">
        <f t="shared" si="79"/>
        <v>INSERT INTO UPK_IKOU.upk_k40.k60_press_buno_link (buno_id, k60_buno_id, created_date, created_tantou_id) VALUES (3206, 2230, GETDATE(), 999);</v>
      </c>
    </row>
    <row r="8109" spans="26:29">
      <c r="Z8109">
        <v>1499</v>
      </c>
      <c r="AA8109" t="s">
        <v>5854</v>
      </c>
      <c r="AB8109" t="s">
        <v>8388</v>
      </c>
      <c r="AC8109" s="229" t="str">
        <f t="shared" si="79"/>
        <v>INSERT INTO UPK_IKOU.upk_k40.k60_press_buno_link (buno_id, k60_buno_id, created_date, created_tantou_id) VALUES (3207, 1381, GETDATE(), 999);</v>
      </c>
    </row>
    <row r="8110" spans="26:29">
      <c r="Z8110">
        <v>1500</v>
      </c>
      <c r="AA8110" t="s">
        <v>6814</v>
      </c>
      <c r="AB8110" t="s">
        <v>8389</v>
      </c>
      <c r="AC8110" s="229" t="str">
        <f t="shared" si="79"/>
        <v>INSERT INTO UPK_IKOU.upk_k40.k60_press_buno_link (buno_id, k60_buno_id, created_date, created_tantou_id) VALUES (3208, 2381, GETDATE(), 999);</v>
      </c>
    </row>
    <row r="8111" spans="26:29">
      <c r="Z8111">
        <v>1501</v>
      </c>
      <c r="AA8111" t="s">
        <v>6816</v>
      </c>
      <c r="AB8111" t="s">
        <v>8390</v>
      </c>
      <c r="AC8111" s="229" t="str">
        <f t="shared" si="79"/>
        <v>INSERT INTO UPK_IKOU.upk_k40.k60_press_buno_link (buno_id, k60_buno_id, created_date, created_tantou_id) VALUES (3209, 2383, GETDATE(), 999);</v>
      </c>
    </row>
    <row r="8112" spans="26:29">
      <c r="Z8112">
        <v>1502</v>
      </c>
      <c r="AA8112" t="s">
        <v>6131</v>
      </c>
      <c r="AB8112" t="s">
        <v>8391</v>
      </c>
      <c r="AC8112" s="229" t="str">
        <f t="shared" si="79"/>
        <v>INSERT INTO UPK_IKOU.upk_k40.k60_press_buno_link (buno_id, k60_buno_id, created_date, created_tantou_id) VALUES (3210, 1659, GETDATE(), 999);</v>
      </c>
    </row>
    <row r="8113" spans="26:29">
      <c r="Z8113">
        <v>1503</v>
      </c>
      <c r="AA8113" t="s">
        <v>6131</v>
      </c>
      <c r="AB8113" t="s">
        <v>8392</v>
      </c>
      <c r="AC8113" s="229" t="str">
        <f t="shared" si="79"/>
        <v>INSERT INTO UPK_IKOU.upk_k40.k60_press_buno_link (buno_id, k60_buno_id, created_date, created_tantou_id) VALUES (3211, 1659, GETDATE(), 999);</v>
      </c>
    </row>
    <row r="8114" spans="26:29">
      <c r="Z8114">
        <v>1504</v>
      </c>
      <c r="AA8114" t="s">
        <v>6351</v>
      </c>
      <c r="AB8114" t="s">
        <v>8393</v>
      </c>
      <c r="AC8114" s="229" t="str">
        <f t="shared" si="79"/>
        <v>INSERT INTO UPK_IKOU.upk_k40.k60_press_buno_link (buno_id, k60_buno_id, created_date, created_tantou_id) VALUES (3212, 1879, GETDATE(), 999);</v>
      </c>
    </row>
    <row r="8115" spans="26:29">
      <c r="Z8115">
        <v>1505</v>
      </c>
      <c r="AA8115" t="s">
        <v>6351</v>
      </c>
      <c r="AB8115" t="s">
        <v>8394</v>
      </c>
      <c r="AC8115" s="229" t="str">
        <f t="shared" si="79"/>
        <v>INSERT INTO UPK_IKOU.upk_k40.k60_press_buno_link (buno_id, k60_buno_id, created_date, created_tantou_id) VALUES (3213, 1879, GETDATE(), 999);</v>
      </c>
    </row>
    <row r="8116" spans="26:29">
      <c r="Z8116">
        <v>1506</v>
      </c>
      <c r="AA8116" t="s">
        <v>6054</v>
      </c>
      <c r="AB8116" t="s">
        <v>8395</v>
      </c>
      <c r="AC8116" s="229" t="str">
        <f t="shared" si="79"/>
        <v>INSERT INTO UPK_IKOU.upk_k40.k60_press_buno_link (buno_id, k60_buno_id, created_date, created_tantou_id) VALUES (3214, 1582, GETDATE(), 999);</v>
      </c>
    </row>
    <row r="8117" spans="26:29">
      <c r="Z8117">
        <v>1507</v>
      </c>
      <c r="AA8117" t="s">
        <v>6054</v>
      </c>
      <c r="AB8117" t="s">
        <v>8396</v>
      </c>
      <c r="AC8117" s="229" t="str">
        <f t="shared" si="79"/>
        <v>INSERT INTO UPK_IKOU.upk_k40.k60_press_buno_link (buno_id, k60_buno_id, created_date, created_tantou_id) VALUES (3215, 1582, GETDATE(), 999);</v>
      </c>
    </row>
    <row r="8118" spans="26:29">
      <c r="Z8118">
        <v>1508</v>
      </c>
      <c r="AA8118" t="s">
        <v>6077</v>
      </c>
      <c r="AB8118" t="s">
        <v>8397</v>
      </c>
      <c r="AC8118" s="229" t="str">
        <f t="shared" si="79"/>
        <v>INSERT INTO UPK_IKOU.upk_k40.k60_press_buno_link (buno_id, k60_buno_id, created_date, created_tantou_id) VALUES (3216, 1605, GETDATE(), 999);</v>
      </c>
    </row>
    <row r="8119" spans="26:29">
      <c r="Z8119">
        <v>1509</v>
      </c>
      <c r="AA8119" t="s">
        <v>6077</v>
      </c>
      <c r="AB8119" t="s">
        <v>8398</v>
      </c>
      <c r="AC8119" s="229" t="str">
        <f t="shared" si="79"/>
        <v>INSERT INTO UPK_IKOU.upk_k40.k60_press_buno_link (buno_id, k60_buno_id, created_date, created_tantou_id) VALUES (3217, 1605, GETDATE(), 999);</v>
      </c>
    </row>
    <row r="8120" spans="26:29">
      <c r="Z8120">
        <v>1510</v>
      </c>
      <c r="AA8120" t="s">
        <v>6156</v>
      </c>
      <c r="AB8120" t="s">
        <v>8399</v>
      </c>
      <c r="AC8120" s="229" t="str">
        <f t="shared" si="79"/>
        <v>INSERT INTO UPK_IKOU.upk_k40.k60_press_buno_link (buno_id, k60_buno_id, created_date, created_tantou_id) VALUES (3218, 1684, GETDATE(), 999);</v>
      </c>
    </row>
    <row r="8121" spans="26:29">
      <c r="Z8121">
        <v>1511</v>
      </c>
      <c r="AA8121" t="s">
        <v>6156</v>
      </c>
      <c r="AB8121" t="s">
        <v>8400</v>
      </c>
      <c r="AC8121" s="229" t="str">
        <f t="shared" si="79"/>
        <v>INSERT INTO UPK_IKOU.upk_k40.k60_press_buno_link (buno_id, k60_buno_id, created_date, created_tantou_id) VALUES (3219, 1684, GETDATE(), 999);</v>
      </c>
    </row>
    <row r="8122" spans="26:29">
      <c r="Z8122">
        <v>1512</v>
      </c>
      <c r="AA8122" t="s">
        <v>6479</v>
      </c>
      <c r="AB8122" t="s">
        <v>8401</v>
      </c>
      <c r="AC8122" s="229" t="str">
        <f t="shared" si="79"/>
        <v>INSERT INTO UPK_IKOU.upk_k40.k60_press_buno_link (buno_id, k60_buno_id, created_date, created_tantou_id) VALUES (3220, 2031, GETDATE(), 999);</v>
      </c>
    </row>
    <row r="8123" spans="26:29">
      <c r="Z8123">
        <v>1513</v>
      </c>
      <c r="AA8123" t="s">
        <v>6479</v>
      </c>
      <c r="AB8123" t="s">
        <v>8402</v>
      </c>
      <c r="AC8123" s="229" t="str">
        <f t="shared" si="79"/>
        <v>INSERT INTO UPK_IKOU.upk_k40.k60_press_buno_link (buno_id, k60_buno_id, created_date, created_tantou_id) VALUES (3221, 2031, GETDATE(), 999);</v>
      </c>
    </row>
    <row r="8124" spans="26:29">
      <c r="Z8124">
        <v>1514</v>
      </c>
      <c r="AA8124" t="s">
        <v>6758</v>
      </c>
      <c r="AB8124" t="s">
        <v>8403</v>
      </c>
      <c r="AC8124" s="229" t="str">
        <f t="shared" si="79"/>
        <v>INSERT INTO UPK_IKOU.upk_k40.k60_press_buno_link (buno_id, k60_buno_id, created_date, created_tantou_id) VALUES (3222, 2325, GETDATE(), 999);</v>
      </c>
    </row>
    <row r="8125" spans="26:29">
      <c r="Z8125">
        <v>1515</v>
      </c>
      <c r="AA8125" t="s">
        <v>5894</v>
      </c>
      <c r="AB8125" t="s">
        <v>8404</v>
      </c>
      <c r="AC8125" s="229" t="str">
        <f t="shared" si="79"/>
        <v>INSERT INTO UPK_IKOU.upk_k40.k60_press_buno_link (buno_id, k60_buno_id, created_date, created_tantou_id) VALUES (3223, 1421, GETDATE(), 999);</v>
      </c>
    </row>
    <row r="8126" spans="26:29">
      <c r="Z8126">
        <v>1516</v>
      </c>
      <c r="AA8126" t="s">
        <v>220</v>
      </c>
      <c r="AB8126" t="s">
        <v>8405</v>
      </c>
      <c r="AC8126" s="229" t="str">
        <f t="shared" si="79"/>
        <v>INSERT INTO UPK_IKOU.upk_k40.k60_press_buno_link (buno_id, k60_buno_id, created_date, created_tantou_id) VALUES (3224, 2014, GETDATE(), 999);</v>
      </c>
    </row>
    <row r="8127" spans="26:29">
      <c r="Z8127">
        <v>1517</v>
      </c>
      <c r="AA8127" t="s">
        <v>234</v>
      </c>
      <c r="AB8127" t="s">
        <v>8406</v>
      </c>
      <c r="AC8127" s="229" t="str">
        <f t="shared" si="79"/>
        <v>INSERT INTO UPK_IKOU.upk_k40.k60_press_buno_link (buno_id, k60_buno_id, created_date, created_tantou_id) VALUES (3225, 2015, GETDATE(), 999);</v>
      </c>
    </row>
    <row r="8128" spans="26:29">
      <c r="Z8128">
        <v>1518</v>
      </c>
      <c r="AA8128" t="s">
        <v>6473</v>
      </c>
      <c r="AB8128" t="s">
        <v>8407</v>
      </c>
      <c r="AC8128" s="229" t="str">
        <f t="shared" si="79"/>
        <v>INSERT INTO UPK_IKOU.upk_k40.k60_press_buno_link (buno_id, k60_buno_id, created_date, created_tantou_id) VALUES (3226, 2016, GETDATE(), 999);</v>
      </c>
    </row>
    <row r="8129" spans="26:29">
      <c r="Z8129">
        <v>1519</v>
      </c>
      <c r="AA8129" t="s">
        <v>6759</v>
      </c>
      <c r="AB8129" t="s">
        <v>8408</v>
      </c>
      <c r="AC8129" s="229" t="str">
        <f t="shared" si="79"/>
        <v>INSERT INTO UPK_IKOU.upk_k40.k60_press_buno_link (buno_id, k60_buno_id, created_date, created_tantou_id) VALUES (3227, 2326, GETDATE(), 999);</v>
      </c>
    </row>
    <row r="8130" spans="26:29">
      <c r="Z8130">
        <v>1520</v>
      </c>
      <c r="AA8130" t="s">
        <v>6474</v>
      </c>
      <c r="AB8130" t="s">
        <v>8409</v>
      </c>
      <c r="AC8130" s="229" t="str">
        <f t="shared" si="79"/>
        <v>INSERT INTO UPK_IKOU.upk_k40.k60_press_buno_link (buno_id, k60_buno_id, created_date, created_tantou_id) VALUES (3228, 2017, GETDATE(), 999);</v>
      </c>
    </row>
    <row r="8131" spans="26:29">
      <c r="Z8131">
        <v>1521</v>
      </c>
      <c r="AA8131" t="s">
        <v>5895</v>
      </c>
      <c r="AB8131" t="s">
        <v>8410</v>
      </c>
      <c r="AC8131" s="229" t="str">
        <f t="shared" si="79"/>
        <v>INSERT INTO UPK_IKOU.upk_k40.k60_press_buno_link (buno_id, k60_buno_id, created_date, created_tantou_id) VALUES (3229, 1422, GETDATE(), 999);</v>
      </c>
    </row>
    <row r="8132" spans="26:29">
      <c r="Z8132">
        <v>1522</v>
      </c>
      <c r="AA8132" t="s">
        <v>6316</v>
      </c>
      <c r="AB8132" t="s">
        <v>8411</v>
      </c>
      <c r="AC8132" s="229" t="str">
        <f t="shared" si="79"/>
        <v>INSERT INTO UPK_IKOU.upk_k40.k60_press_buno_link (buno_id, k60_buno_id, created_date, created_tantou_id) VALUES (3230, 1844, GETDATE(), 999);</v>
      </c>
    </row>
    <row r="8133" spans="26:29">
      <c r="Z8133">
        <v>1523</v>
      </c>
      <c r="AA8133" t="s">
        <v>6317</v>
      </c>
      <c r="AB8133" t="s">
        <v>8412</v>
      </c>
      <c r="AC8133" s="229" t="str">
        <f t="shared" si="79"/>
        <v>INSERT INTO UPK_IKOU.upk_k40.k60_press_buno_link (buno_id, k60_buno_id, created_date, created_tantou_id) VALUES (3231, 1845, GETDATE(), 999);</v>
      </c>
    </row>
    <row r="8134" spans="26:29">
      <c r="Z8134">
        <v>1524</v>
      </c>
      <c r="AA8134" t="s">
        <v>5896</v>
      </c>
      <c r="AB8134" t="s">
        <v>8413</v>
      </c>
      <c r="AC8134" s="229" t="str">
        <f t="shared" si="79"/>
        <v>INSERT INTO UPK_IKOU.upk_k40.k60_press_buno_link (buno_id, k60_buno_id, created_date, created_tantou_id) VALUES (3232, 1423, GETDATE(), 999);</v>
      </c>
    </row>
    <row r="8135" spans="26:29">
      <c r="Z8135">
        <v>1525</v>
      </c>
      <c r="AA8135" t="s">
        <v>5897</v>
      </c>
      <c r="AB8135" t="s">
        <v>8414</v>
      </c>
      <c r="AC8135" s="229" t="str">
        <f t="shared" si="79"/>
        <v>INSERT INTO UPK_IKOU.upk_k40.k60_press_buno_link (buno_id, k60_buno_id, created_date, created_tantou_id) VALUES (3233, 1424, GETDATE(), 999);</v>
      </c>
    </row>
    <row r="8136" spans="26:29">
      <c r="Z8136">
        <v>1526</v>
      </c>
      <c r="AA8136" t="s">
        <v>5898</v>
      </c>
      <c r="AB8136" t="s">
        <v>8415</v>
      </c>
      <c r="AC8136" s="229" t="str">
        <f t="shared" si="79"/>
        <v>INSERT INTO UPK_IKOU.upk_k40.k60_press_buno_link (buno_id, k60_buno_id, created_date, created_tantou_id) VALUES (3234, 1425, GETDATE(), 999);</v>
      </c>
    </row>
    <row r="8137" spans="26:29">
      <c r="Z8137">
        <v>1527</v>
      </c>
      <c r="AA8137" t="s">
        <v>5899</v>
      </c>
      <c r="AB8137" t="s">
        <v>8416</v>
      </c>
      <c r="AC8137" s="229" t="str">
        <f t="shared" si="79"/>
        <v>INSERT INTO UPK_IKOU.upk_k40.k60_press_buno_link (buno_id, k60_buno_id, created_date, created_tantou_id) VALUES (3235, 1426, GETDATE(), 999);</v>
      </c>
    </row>
    <row r="8138" spans="26:29">
      <c r="Z8138">
        <v>1528</v>
      </c>
      <c r="AA8138" t="s">
        <v>6556</v>
      </c>
      <c r="AB8138" t="s">
        <v>8417</v>
      </c>
      <c r="AC8138" s="229" t="str">
        <f t="shared" si="79"/>
        <v>INSERT INTO UPK_IKOU.upk_k40.k60_press_buno_link (buno_id, k60_buno_id, created_date, created_tantou_id) VALUES (3236, 2123, GETDATE(), 999);</v>
      </c>
    </row>
    <row r="8139" spans="26:29">
      <c r="Z8139">
        <v>1529</v>
      </c>
      <c r="AA8139">
        <v>2573</v>
      </c>
      <c r="AB8139" t="s">
        <v>8418</v>
      </c>
      <c r="AC8139" s="229" t="str">
        <f t="shared" si="79"/>
        <v>INSERT INTO UPK_IKOU.upk_k40.k60_press_buno_link (buno_id, k60_buno_id, created_date, created_tantou_id) VALUES (3237, 2573, GETDATE(), 999);</v>
      </c>
    </row>
    <row r="8140" spans="26:29">
      <c r="Z8140">
        <v>1530</v>
      </c>
      <c r="AA8140">
        <v>2574</v>
      </c>
      <c r="AB8140" t="s">
        <v>8419</v>
      </c>
      <c r="AC8140" s="229" t="str">
        <f t="shared" si="79"/>
        <v>INSERT INTO UPK_IKOU.upk_k40.k60_press_buno_link (buno_id, k60_buno_id, created_date, created_tantou_id) VALUES (3238, 2574, GETDATE(), 999);</v>
      </c>
    </row>
    <row r="8141" spans="26:29">
      <c r="Z8141">
        <v>1531</v>
      </c>
      <c r="AA8141" t="s">
        <v>5808</v>
      </c>
      <c r="AB8141" t="s">
        <v>8420</v>
      </c>
      <c r="AC8141" s="229" t="str">
        <f t="shared" si="79"/>
        <v>INSERT INTO UPK_IKOU.upk_k40.k60_press_buno_link (buno_id, k60_buno_id, created_date, created_tantou_id) VALUES (3239, 1335, GETDATE(), 999);</v>
      </c>
    </row>
    <row r="8142" spans="26:29">
      <c r="Z8142">
        <v>1532</v>
      </c>
      <c r="AA8142" t="s">
        <v>5808</v>
      </c>
      <c r="AB8142" t="s">
        <v>8421</v>
      </c>
      <c r="AC8142" s="229" t="str">
        <f t="shared" si="79"/>
        <v>INSERT INTO UPK_IKOU.upk_k40.k60_press_buno_link (buno_id, k60_buno_id, created_date, created_tantou_id) VALUES (3240, 1335, GETDATE(), 999);</v>
      </c>
    </row>
    <row r="8143" spans="26:29">
      <c r="Z8143">
        <v>1533</v>
      </c>
      <c r="AA8143" t="s">
        <v>5809</v>
      </c>
      <c r="AB8143" t="s">
        <v>8422</v>
      </c>
      <c r="AC8143" s="229" t="str">
        <f t="shared" si="79"/>
        <v>INSERT INTO UPK_IKOU.upk_k40.k60_press_buno_link (buno_id, k60_buno_id, created_date, created_tantou_id) VALUES (3241, 1336, GETDATE(), 999);</v>
      </c>
    </row>
    <row r="8144" spans="26:29">
      <c r="Z8144">
        <v>1534</v>
      </c>
      <c r="AA8144" t="s">
        <v>5809</v>
      </c>
      <c r="AB8144" t="s">
        <v>8423</v>
      </c>
      <c r="AC8144" s="229" t="str">
        <f t="shared" si="79"/>
        <v>INSERT INTO UPK_IKOU.upk_k40.k60_press_buno_link (buno_id, k60_buno_id, created_date, created_tantou_id) VALUES (3242, 1336, GETDATE(), 999);</v>
      </c>
    </row>
    <row r="8145" spans="26:29">
      <c r="Z8145">
        <v>1535</v>
      </c>
      <c r="AA8145" t="s">
        <v>6215</v>
      </c>
      <c r="AB8145" t="s">
        <v>8424</v>
      </c>
      <c r="AC8145" s="229" t="str">
        <f t="shared" si="79"/>
        <v>INSERT INTO UPK_IKOU.upk_k40.k60_press_buno_link (buno_id, k60_buno_id, created_date, created_tantou_id) VALUES (3243, 1743, GETDATE(), 999);</v>
      </c>
    </row>
    <row r="8146" spans="26:29">
      <c r="Z8146">
        <v>1536</v>
      </c>
      <c r="AA8146" t="s">
        <v>6017</v>
      </c>
      <c r="AB8146" t="s">
        <v>8425</v>
      </c>
      <c r="AC8146" s="229" t="str">
        <f t="shared" si="79"/>
        <v>INSERT INTO UPK_IKOU.upk_k40.k60_press_buno_link (buno_id, k60_buno_id, created_date, created_tantou_id) VALUES (3244, 1545, GETDATE(), 999);</v>
      </c>
    </row>
    <row r="8147" spans="26:29">
      <c r="Z8147">
        <v>1537</v>
      </c>
      <c r="AA8147" t="s">
        <v>6017</v>
      </c>
      <c r="AB8147" t="s">
        <v>8426</v>
      </c>
      <c r="AC8147" s="229" t="str">
        <f t="shared" ref="AC8147:AC8210" si="80">AC$6609&amp;AB8147&amp;", "&amp;AA8147&amp;", GETDATE(), 999);"</f>
        <v>INSERT INTO UPK_IKOU.upk_k40.k60_press_buno_link (buno_id, k60_buno_id, created_date, created_tantou_id) VALUES (3245, 1545, GETDATE(), 999);</v>
      </c>
    </row>
    <row r="8148" spans="26:29">
      <c r="Z8148">
        <v>1538</v>
      </c>
      <c r="AA8148" t="s">
        <v>6216</v>
      </c>
      <c r="AB8148" t="s">
        <v>8427</v>
      </c>
      <c r="AC8148" s="229" t="str">
        <f t="shared" si="80"/>
        <v>INSERT INTO UPK_IKOU.upk_k40.k60_press_buno_link (buno_id, k60_buno_id, created_date, created_tantou_id) VALUES (3246, 1744, GETDATE(), 999);</v>
      </c>
    </row>
    <row r="8149" spans="26:29">
      <c r="Z8149">
        <v>1539</v>
      </c>
      <c r="AA8149" t="s">
        <v>5800</v>
      </c>
      <c r="AB8149" t="s">
        <v>8428</v>
      </c>
      <c r="AC8149" s="229" t="str">
        <f t="shared" si="80"/>
        <v>INSERT INTO UPK_IKOU.upk_k40.k60_press_buno_link (buno_id, k60_buno_id, created_date, created_tantou_id) VALUES (3247, 1327, GETDATE(), 999);</v>
      </c>
    </row>
    <row r="8150" spans="26:29">
      <c r="Z8150">
        <v>1540</v>
      </c>
      <c r="AA8150" t="s">
        <v>5800</v>
      </c>
      <c r="AB8150" t="s">
        <v>8429</v>
      </c>
      <c r="AC8150" s="229" t="str">
        <f t="shared" si="80"/>
        <v>INSERT INTO UPK_IKOU.upk_k40.k60_press_buno_link (buno_id, k60_buno_id, created_date, created_tantou_id) VALUES (3248, 1327, GETDATE(), 999);</v>
      </c>
    </row>
    <row r="8151" spans="26:29">
      <c r="Z8151">
        <v>1541</v>
      </c>
      <c r="AA8151" t="s">
        <v>6801</v>
      </c>
      <c r="AB8151" t="s">
        <v>8430</v>
      </c>
      <c r="AC8151" s="229" t="str">
        <f t="shared" si="80"/>
        <v>INSERT INTO UPK_IKOU.upk_k40.k60_press_buno_link (buno_id, k60_buno_id, created_date, created_tantou_id) VALUES (3249, 2368, GETDATE(), 999);</v>
      </c>
    </row>
    <row r="8152" spans="26:29">
      <c r="Z8152">
        <v>1542</v>
      </c>
      <c r="AA8152" t="s">
        <v>6801</v>
      </c>
      <c r="AB8152" t="s">
        <v>8431</v>
      </c>
      <c r="AC8152" s="229" t="str">
        <f t="shared" si="80"/>
        <v>INSERT INTO UPK_IKOU.upk_k40.k60_press_buno_link (buno_id, k60_buno_id, created_date, created_tantou_id) VALUES (3250, 2368, GETDATE(), 999);</v>
      </c>
    </row>
    <row r="8153" spans="26:29">
      <c r="Z8153">
        <v>1543</v>
      </c>
      <c r="AA8153" t="s">
        <v>6571</v>
      </c>
      <c r="AB8153" t="s">
        <v>8432</v>
      </c>
      <c r="AC8153" s="229" t="str">
        <f t="shared" si="80"/>
        <v>INSERT INTO UPK_IKOU.upk_k40.k60_press_buno_link (buno_id, k60_buno_id, created_date, created_tantou_id) VALUES (3251, 2138, GETDATE(), 999);</v>
      </c>
    </row>
    <row r="8154" spans="26:29">
      <c r="Z8154">
        <v>1544</v>
      </c>
      <c r="AA8154" t="s">
        <v>6481</v>
      </c>
      <c r="AB8154" t="s">
        <v>8433</v>
      </c>
      <c r="AC8154" s="229" t="str">
        <f t="shared" si="80"/>
        <v>INSERT INTO UPK_IKOU.upk_k40.k60_press_buno_link (buno_id, k60_buno_id, created_date, created_tantou_id) VALUES (3252, 2035, GETDATE(), 999);</v>
      </c>
    </row>
    <row r="8155" spans="26:29">
      <c r="Z8155">
        <v>1545</v>
      </c>
      <c r="AA8155" t="s">
        <v>6481</v>
      </c>
      <c r="AB8155" t="s">
        <v>8434</v>
      </c>
      <c r="AC8155" s="229" t="str">
        <f t="shared" si="80"/>
        <v>INSERT INTO UPK_IKOU.upk_k40.k60_press_buno_link (buno_id, k60_buno_id, created_date, created_tantou_id) VALUES (3253, 2035, GETDATE(), 999);</v>
      </c>
    </row>
    <row r="8156" spans="26:29">
      <c r="Z8156">
        <v>1546</v>
      </c>
      <c r="AA8156" t="s">
        <v>5945</v>
      </c>
      <c r="AB8156" t="s">
        <v>8435</v>
      </c>
      <c r="AC8156" s="229" t="str">
        <f t="shared" si="80"/>
        <v>INSERT INTO UPK_IKOU.upk_k40.k60_press_buno_link (buno_id, k60_buno_id, created_date, created_tantou_id) VALUES (3254, 1472, GETDATE(), 999);</v>
      </c>
    </row>
    <row r="8157" spans="26:29">
      <c r="Z8157">
        <v>1547</v>
      </c>
      <c r="AA8157" t="s">
        <v>5945</v>
      </c>
      <c r="AB8157" t="s">
        <v>8436</v>
      </c>
      <c r="AC8157" s="229" t="str">
        <f t="shared" si="80"/>
        <v>INSERT INTO UPK_IKOU.upk_k40.k60_press_buno_link (buno_id, k60_buno_id, created_date, created_tantou_id) VALUES (3255, 1472, GETDATE(), 999);</v>
      </c>
    </row>
    <row r="8158" spans="26:29">
      <c r="Z8158">
        <v>1548</v>
      </c>
      <c r="AA8158" t="s">
        <v>5777</v>
      </c>
      <c r="AB8158" t="s">
        <v>8437</v>
      </c>
      <c r="AC8158" s="229" t="str">
        <f t="shared" si="80"/>
        <v>INSERT INTO UPK_IKOU.upk_k40.k60_press_buno_link (buno_id, k60_buno_id, created_date, created_tantou_id) VALUES (3256, 1304, GETDATE(), 999);</v>
      </c>
    </row>
    <row r="8159" spans="26:29">
      <c r="Z8159">
        <v>1549</v>
      </c>
      <c r="AA8159" t="s">
        <v>5777</v>
      </c>
      <c r="AB8159" t="s">
        <v>8438</v>
      </c>
      <c r="AC8159" s="229" t="str">
        <f t="shared" si="80"/>
        <v>INSERT INTO UPK_IKOU.upk_k40.k60_press_buno_link (buno_id, k60_buno_id, created_date, created_tantou_id) VALUES (3257, 1304, GETDATE(), 999);</v>
      </c>
    </row>
    <row r="8160" spans="26:29">
      <c r="Z8160">
        <v>1550</v>
      </c>
      <c r="AA8160" t="s">
        <v>5778</v>
      </c>
      <c r="AB8160" t="s">
        <v>8439</v>
      </c>
      <c r="AC8160" s="229" t="str">
        <f t="shared" si="80"/>
        <v>INSERT INTO UPK_IKOU.upk_k40.k60_press_buno_link (buno_id, k60_buno_id, created_date, created_tantou_id) VALUES (3258, 1305, GETDATE(), 999);</v>
      </c>
    </row>
    <row r="8161" spans="26:29">
      <c r="Z8161">
        <v>1551</v>
      </c>
      <c r="AA8161" t="s">
        <v>5778</v>
      </c>
      <c r="AB8161" t="s">
        <v>8440</v>
      </c>
      <c r="AC8161" s="229" t="str">
        <f t="shared" si="80"/>
        <v>INSERT INTO UPK_IKOU.upk_k40.k60_press_buno_link (buno_id, k60_buno_id, created_date, created_tantou_id) VALUES (3259, 1305, GETDATE(), 999);</v>
      </c>
    </row>
    <row r="8162" spans="26:29">
      <c r="Z8162">
        <v>1552</v>
      </c>
      <c r="AA8162" t="s">
        <v>6572</v>
      </c>
      <c r="AB8162" t="s">
        <v>8441</v>
      </c>
      <c r="AC8162" s="229" t="str">
        <f t="shared" si="80"/>
        <v>INSERT INTO UPK_IKOU.upk_k40.k60_press_buno_link (buno_id, k60_buno_id, created_date, created_tantou_id) VALUES (3260, 2139, GETDATE(), 999);</v>
      </c>
    </row>
    <row r="8163" spans="26:29">
      <c r="Z8163">
        <v>1553</v>
      </c>
      <c r="AA8163" t="s">
        <v>6491</v>
      </c>
      <c r="AB8163" t="s">
        <v>8442</v>
      </c>
      <c r="AC8163" s="229" t="str">
        <f t="shared" si="80"/>
        <v>INSERT INTO UPK_IKOU.upk_k40.k60_press_buno_link (buno_id, k60_buno_id, created_date, created_tantou_id) VALUES (3261, 2050, GETDATE(), 999);</v>
      </c>
    </row>
    <row r="8164" spans="26:29">
      <c r="Z8164">
        <v>1554</v>
      </c>
      <c r="AA8164" t="s">
        <v>6492</v>
      </c>
      <c r="AB8164" t="s">
        <v>8443</v>
      </c>
      <c r="AC8164" s="229" t="str">
        <f t="shared" si="80"/>
        <v>INSERT INTO UPK_IKOU.upk_k40.k60_press_buno_link (buno_id, k60_buno_id, created_date, created_tantou_id) VALUES (3262, 2051, GETDATE(), 999);</v>
      </c>
    </row>
    <row r="8165" spans="26:29">
      <c r="Z8165">
        <v>1555</v>
      </c>
      <c r="AA8165">
        <v>2562</v>
      </c>
      <c r="AB8165" t="s">
        <v>8444</v>
      </c>
      <c r="AC8165" s="229" t="str">
        <f t="shared" si="80"/>
        <v>INSERT INTO UPK_IKOU.upk_k40.k60_press_buno_link (buno_id, k60_buno_id, created_date, created_tantou_id) VALUES (3263, 2562, GETDATE(), 999);</v>
      </c>
    </row>
    <row r="8166" spans="26:29">
      <c r="Z8166">
        <v>1556</v>
      </c>
      <c r="AA8166" t="s">
        <v>6954</v>
      </c>
      <c r="AB8166" t="s">
        <v>8445</v>
      </c>
      <c r="AC8166" s="229" t="str">
        <f t="shared" si="80"/>
        <v>INSERT INTO UPK_IKOU.upk_k40.k60_press_buno_link (buno_id, k60_buno_id, created_date, created_tantou_id) VALUES (3264, 2521, GETDATE(), 999);</v>
      </c>
    </row>
    <row r="8167" spans="26:29">
      <c r="Z8167">
        <v>1557</v>
      </c>
      <c r="AA8167" t="s">
        <v>6954</v>
      </c>
      <c r="AB8167" t="s">
        <v>8446</v>
      </c>
      <c r="AC8167" s="229" t="str">
        <f t="shared" si="80"/>
        <v>INSERT INTO UPK_IKOU.upk_k40.k60_press_buno_link (buno_id, k60_buno_id, created_date, created_tantou_id) VALUES (3265, 2521, GETDATE(), 999);</v>
      </c>
    </row>
    <row r="8168" spans="26:29">
      <c r="Z8168">
        <v>1558</v>
      </c>
      <c r="AA8168" t="s">
        <v>6970</v>
      </c>
      <c r="AB8168" t="s">
        <v>8447</v>
      </c>
      <c r="AC8168" s="229" t="str">
        <f t="shared" si="80"/>
        <v>INSERT INTO UPK_IKOU.upk_k40.k60_press_buno_link (buno_id, k60_buno_id, created_date, created_tantou_id) VALUES (3266, 2537, GETDATE(), 999);</v>
      </c>
    </row>
    <row r="8169" spans="26:29">
      <c r="Z8169">
        <v>1559</v>
      </c>
      <c r="AA8169" t="s">
        <v>6970</v>
      </c>
      <c r="AB8169" t="s">
        <v>8448</v>
      </c>
      <c r="AC8169" s="229" t="str">
        <f t="shared" si="80"/>
        <v>INSERT INTO UPK_IKOU.upk_k40.k60_press_buno_link (buno_id, k60_buno_id, created_date, created_tantou_id) VALUES (3267, 2537, GETDATE(), 999);</v>
      </c>
    </row>
    <row r="8170" spans="26:29">
      <c r="Z8170">
        <v>1560</v>
      </c>
      <c r="AA8170">
        <v>2563</v>
      </c>
      <c r="AB8170" t="s">
        <v>8449</v>
      </c>
      <c r="AC8170" s="229" t="str">
        <f t="shared" si="80"/>
        <v>INSERT INTO UPK_IKOU.upk_k40.k60_press_buno_link (buno_id, k60_buno_id, created_date, created_tantou_id) VALUES (3268, 2563, GETDATE(), 999);</v>
      </c>
    </row>
    <row r="8171" spans="26:29">
      <c r="Z8171">
        <v>1561</v>
      </c>
      <c r="AA8171" t="s">
        <v>6955</v>
      </c>
      <c r="AB8171" t="s">
        <v>8450</v>
      </c>
      <c r="AC8171" s="229" t="str">
        <f t="shared" si="80"/>
        <v>INSERT INTO UPK_IKOU.upk_k40.k60_press_buno_link (buno_id, k60_buno_id, created_date, created_tantou_id) VALUES (3269, 2522, GETDATE(), 999);</v>
      </c>
    </row>
    <row r="8172" spans="26:29">
      <c r="Z8172">
        <v>1562</v>
      </c>
      <c r="AA8172" t="s">
        <v>6971</v>
      </c>
      <c r="AB8172" t="s">
        <v>8451</v>
      </c>
      <c r="AC8172" s="229" t="str">
        <f t="shared" si="80"/>
        <v>INSERT INTO UPK_IKOU.upk_k40.k60_press_buno_link (buno_id, k60_buno_id, created_date, created_tantou_id) VALUES (3270, 2538, GETDATE(), 999);</v>
      </c>
    </row>
    <row r="8173" spans="26:29">
      <c r="Z8173">
        <v>1563</v>
      </c>
      <c r="AA8173" t="s">
        <v>5997</v>
      </c>
      <c r="AB8173" t="s">
        <v>8452</v>
      </c>
      <c r="AC8173" s="229" t="str">
        <f t="shared" si="80"/>
        <v>INSERT INTO UPK_IKOU.upk_k40.k60_press_buno_link (buno_id, k60_buno_id, created_date, created_tantou_id) VALUES (3271, 1525, GETDATE(), 999);</v>
      </c>
    </row>
    <row r="8174" spans="26:29">
      <c r="Z8174">
        <v>1564</v>
      </c>
      <c r="AA8174" t="s">
        <v>5997</v>
      </c>
      <c r="AB8174" t="s">
        <v>8453</v>
      </c>
      <c r="AC8174" s="229" t="str">
        <f t="shared" si="80"/>
        <v>INSERT INTO UPK_IKOU.upk_k40.k60_press_buno_link (buno_id, k60_buno_id, created_date, created_tantou_id) VALUES (3272, 1525, GETDATE(), 999);</v>
      </c>
    </row>
    <row r="8175" spans="26:29">
      <c r="Z8175">
        <v>1565</v>
      </c>
      <c r="AA8175" t="s">
        <v>6802</v>
      </c>
      <c r="AB8175" t="s">
        <v>8454</v>
      </c>
      <c r="AC8175" s="229" t="str">
        <f t="shared" si="80"/>
        <v>INSERT INTO UPK_IKOU.upk_k40.k60_press_buno_link (buno_id, k60_buno_id, created_date, created_tantou_id) VALUES (3273, 2369, GETDATE(), 999);</v>
      </c>
    </row>
    <row r="8176" spans="26:29">
      <c r="Z8176">
        <v>1566</v>
      </c>
      <c r="AA8176" t="s">
        <v>6802</v>
      </c>
      <c r="AB8176" t="s">
        <v>8455</v>
      </c>
      <c r="AC8176" s="229" t="str">
        <f t="shared" si="80"/>
        <v>INSERT INTO UPK_IKOU.upk_k40.k60_press_buno_link (buno_id, k60_buno_id, created_date, created_tantou_id) VALUES (3274, 2369, GETDATE(), 999);</v>
      </c>
    </row>
    <row r="8177" spans="26:29">
      <c r="Z8177">
        <v>1567</v>
      </c>
      <c r="AA8177">
        <v>2564</v>
      </c>
      <c r="AB8177" t="s">
        <v>8456</v>
      </c>
      <c r="AC8177" s="229" t="str">
        <f t="shared" si="80"/>
        <v>INSERT INTO UPK_IKOU.upk_k40.k60_press_buno_link (buno_id, k60_buno_id, created_date, created_tantou_id) VALUES (3275, 2564, GETDATE(), 999);</v>
      </c>
    </row>
    <row r="8178" spans="26:29">
      <c r="Z8178">
        <v>1568</v>
      </c>
      <c r="AA8178">
        <v>2564</v>
      </c>
      <c r="AB8178" t="s">
        <v>8457</v>
      </c>
      <c r="AC8178" s="229" t="str">
        <f t="shared" si="80"/>
        <v>INSERT INTO UPK_IKOU.upk_k40.k60_press_buno_link (buno_id, k60_buno_id, created_date, created_tantou_id) VALUES (3276, 2564, GETDATE(), 999);</v>
      </c>
    </row>
    <row r="8179" spans="26:29">
      <c r="Z8179">
        <v>1569</v>
      </c>
      <c r="AA8179" t="s">
        <v>6956</v>
      </c>
      <c r="AB8179" t="s">
        <v>8458</v>
      </c>
      <c r="AC8179" s="229" t="str">
        <f t="shared" si="80"/>
        <v>INSERT INTO UPK_IKOU.upk_k40.k60_press_buno_link (buno_id, k60_buno_id, created_date, created_tantou_id) VALUES (3277, 2523, GETDATE(), 999);</v>
      </c>
    </row>
    <row r="8180" spans="26:29">
      <c r="Z8180">
        <v>1570</v>
      </c>
      <c r="AA8180" t="s">
        <v>6972</v>
      </c>
      <c r="AB8180" t="s">
        <v>8459</v>
      </c>
      <c r="AC8180" s="229" t="str">
        <f t="shared" si="80"/>
        <v>INSERT INTO UPK_IKOU.upk_k40.k60_press_buno_link (buno_id, k60_buno_id, created_date, created_tantou_id) VALUES (3278, 2539, GETDATE(), 999);</v>
      </c>
    </row>
    <row r="8181" spans="26:29">
      <c r="Z8181">
        <v>1571</v>
      </c>
      <c r="AA8181" t="s">
        <v>6574</v>
      </c>
      <c r="AB8181" t="s">
        <v>8460</v>
      </c>
      <c r="AC8181" s="229" t="str">
        <f t="shared" si="80"/>
        <v>INSERT INTO UPK_IKOU.upk_k40.k60_press_buno_link (buno_id, k60_buno_id, created_date, created_tantou_id) VALUES (3279, 2141, GETDATE(), 999);</v>
      </c>
    </row>
    <row r="8182" spans="26:29">
      <c r="Z8182">
        <v>1572</v>
      </c>
      <c r="AA8182" t="s">
        <v>5766</v>
      </c>
      <c r="AB8182" t="s">
        <v>8461</v>
      </c>
      <c r="AC8182" s="229" t="str">
        <f t="shared" si="80"/>
        <v>INSERT INTO UPK_IKOU.upk_k40.k60_press_buno_link (buno_id, k60_buno_id, created_date, created_tantou_id) VALUES (3280, 1293, GETDATE(), 999);</v>
      </c>
    </row>
    <row r="8183" spans="26:29">
      <c r="Z8183">
        <v>1573</v>
      </c>
      <c r="AA8183" t="s">
        <v>6959</v>
      </c>
      <c r="AB8183" t="s">
        <v>8462</v>
      </c>
      <c r="AC8183" s="229" t="str">
        <f t="shared" si="80"/>
        <v>INSERT INTO UPK_IKOU.upk_k40.k60_press_buno_link (buno_id, k60_buno_id, created_date, created_tantou_id) VALUES (3281, 2526, GETDATE(), 999);</v>
      </c>
    </row>
    <row r="8184" spans="26:29">
      <c r="Z8184">
        <v>1574</v>
      </c>
      <c r="AA8184" t="s">
        <v>5767</v>
      </c>
      <c r="AB8184" t="s">
        <v>8463</v>
      </c>
      <c r="AC8184" s="229" t="str">
        <f t="shared" si="80"/>
        <v>INSERT INTO UPK_IKOU.upk_k40.k60_press_buno_link (buno_id, k60_buno_id, created_date, created_tantou_id) VALUES (3282, 1294, GETDATE(), 999);</v>
      </c>
    </row>
    <row r="8185" spans="26:29">
      <c r="Z8185">
        <v>1575</v>
      </c>
      <c r="AA8185" t="s">
        <v>5768</v>
      </c>
      <c r="AB8185" t="s">
        <v>8464</v>
      </c>
      <c r="AC8185" s="229" t="str">
        <f t="shared" si="80"/>
        <v>INSERT INTO UPK_IKOU.upk_k40.k60_press_buno_link (buno_id, k60_buno_id, created_date, created_tantou_id) VALUES (3283, 1295, GETDATE(), 999);</v>
      </c>
    </row>
    <row r="8186" spans="26:29">
      <c r="Z8186">
        <v>1576</v>
      </c>
      <c r="AA8186" t="s">
        <v>6962</v>
      </c>
      <c r="AB8186" t="s">
        <v>8465</v>
      </c>
      <c r="AC8186" s="229" t="str">
        <f t="shared" si="80"/>
        <v>INSERT INTO UPK_IKOU.upk_k40.k60_press_buno_link (buno_id, k60_buno_id, created_date, created_tantou_id) VALUES (3284, 2529, GETDATE(), 999);</v>
      </c>
    </row>
    <row r="8187" spans="26:29">
      <c r="Z8187">
        <v>1577</v>
      </c>
      <c r="AA8187">
        <v>2579</v>
      </c>
      <c r="AB8187" t="s">
        <v>8466</v>
      </c>
      <c r="AC8187" s="229" t="str">
        <f t="shared" si="80"/>
        <v>INSERT INTO UPK_IKOU.upk_k40.k60_press_buno_link (buno_id, k60_buno_id, created_date, created_tantou_id) VALUES (3285, 2579, GETDATE(), 999);</v>
      </c>
    </row>
    <row r="8188" spans="26:29">
      <c r="Z8188">
        <v>1578</v>
      </c>
      <c r="AA8188" t="s">
        <v>6846</v>
      </c>
      <c r="AB8188" t="s">
        <v>8467</v>
      </c>
      <c r="AC8188" s="229" t="str">
        <f t="shared" si="80"/>
        <v>INSERT INTO UPK_IKOU.upk_k40.k60_press_buno_link (buno_id, k60_buno_id, created_date, created_tantou_id) VALUES (3286, 2413, GETDATE(), 999);</v>
      </c>
    </row>
    <row r="8189" spans="26:29">
      <c r="Z8189">
        <v>1579</v>
      </c>
      <c r="AA8189" t="s">
        <v>6847</v>
      </c>
      <c r="AB8189" t="s">
        <v>8468</v>
      </c>
      <c r="AC8189" s="229" t="str">
        <f t="shared" si="80"/>
        <v>INSERT INTO UPK_IKOU.upk_k40.k60_press_buno_link (buno_id, k60_buno_id, created_date, created_tantou_id) VALUES (3287, 2414, GETDATE(), 999);</v>
      </c>
    </row>
    <row r="8190" spans="26:29">
      <c r="Z8190">
        <v>1580</v>
      </c>
      <c r="AA8190" t="s">
        <v>6960</v>
      </c>
      <c r="AB8190" t="s">
        <v>8469</v>
      </c>
      <c r="AC8190" s="229" t="str">
        <f t="shared" si="80"/>
        <v>INSERT INTO UPK_IKOU.upk_k40.k60_press_buno_link (buno_id, k60_buno_id, created_date, created_tantou_id) VALUES (3288, 2527, GETDATE(), 999);</v>
      </c>
    </row>
    <row r="8191" spans="26:29">
      <c r="Z8191">
        <v>1581</v>
      </c>
      <c r="AA8191" t="s">
        <v>6961</v>
      </c>
      <c r="AB8191" t="s">
        <v>8470</v>
      </c>
      <c r="AC8191" s="229" t="str">
        <f t="shared" si="80"/>
        <v>INSERT INTO UPK_IKOU.upk_k40.k60_press_buno_link (buno_id, k60_buno_id, created_date, created_tantou_id) VALUES (3289, 2528, GETDATE(), 999);</v>
      </c>
    </row>
    <row r="8192" spans="26:29">
      <c r="Z8192">
        <v>1582</v>
      </c>
      <c r="AA8192" t="s">
        <v>6957</v>
      </c>
      <c r="AB8192" t="s">
        <v>8471</v>
      </c>
      <c r="AC8192" s="229" t="str">
        <f t="shared" si="80"/>
        <v>INSERT INTO UPK_IKOU.upk_k40.k60_press_buno_link (buno_id, k60_buno_id, created_date, created_tantou_id) VALUES (3290, 2524, GETDATE(), 999);</v>
      </c>
    </row>
    <row r="8193" spans="26:29">
      <c r="Z8193">
        <v>1583</v>
      </c>
      <c r="AA8193" t="s">
        <v>6848</v>
      </c>
      <c r="AB8193" t="s">
        <v>8472</v>
      </c>
      <c r="AC8193" s="229" t="str">
        <f t="shared" si="80"/>
        <v>INSERT INTO UPK_IKOU.upk_k40.k60_press_buno_link (buno_id, k60_buno_id, created_date, created_tantou_id) VALUES (3291, 2415, GETDATE(), 999);</v>
      </c>
    </row>
    <row r="8194" spans="26:29">
      <c r="Z8194">
        <v>1584</v>
      </c>
      <c r="AA8194" t="s">
        <v>6257</v>
      </c>
      <c r="AB8194" t="s">
        <v>8473</v>
      </c>
      <c r="AC8194" s="229" t="str">
        <f t="shared" si="80"/>
        <v>INSERT INTO UPK_IKOU.upk_k40.k60_press_buno_link (buno_id, k60_buno_id, created_date, created_tantou_id) VALUES (3292, 1785, GETDATE(), 999);</v>
      </c>
    </row>
    <row r="8195" spans="26:29">
      <c r="Z8195">
        <v>1585</v>
      </c>
      <c r="AA8195" t="s">
        <v>6258</v>
      </c>
      <c r="AB8195" t="s">
        <v>8474</v>
      </c>
      <c r="AC8195" s="229" t="str">
        <f t="shared" si="80"/>
        <v>INSERT INTO UPK_IKOU.upk_k40.k60_press_buno_link (buno_id, k60_buno_id, created_date, created_tantou_id) VALUES (3293, 1786, GETDATE(), 999);</v>
      </c>
    </row>
    <row r="8196" spans="26:29">
      <c r="Z8196">
        <v>1586</v>
      </c>
      <c r="AA8196" t="s">
        <v>6258</v>
      </c>
      <c r="AB8196" t="s">
        <v>8475</v>
      </c>
      <c r="AC8196" s="229" t="str">
        <f t="shared" si="80"/>
        <v>INSERT INTO UPK_IKOU.upk_k40.k60_press_buno_link (buno_id, k60_buno_id, created_date, created_tantou_id) VALUES (3294, 1786, GETDATE(), 999);</v>
      </c>
    </row>
    <row r="8197" spans="26:29">
      <c r="Z8197">
        <v>1587</v>
      </c>
      <c r="AA8197" t="s">
        <v>6906</v>
      </c>
      <c r="AB8197" t="s">
        <v>8476</v>
      </c>
      <c r="AC8197" s="229" t="str">
        <f t="shared" si="80"/>
        <v>INSERT INTO UPK_IKOU.upk_k40.k60_press_buno_link (buno_id, k60_buno_id, created_date, created_tantou_id) VALUES (3295, 2473, GETDATE(), 999);</v>
      </c>
    </row>
    <row r="8198" spans="26:29">
      <c r="Z8198">
        <v>1588</v>
      </c>
      <c r="AA8198" t="s">
        <v>6967</v>
      </c>
      <c r="AB8198" t="s">
        <v>8477</v>
      </c>
      <c r="AC8198" s="229" t="str">
        <f t="shared" si="80"/>
        <v>INSERT INTO UPK_IKOU.upk_k40.k60_press_buno_link (buno_id, k60_buno_id, created_date, created_tantou_id) VALUES (3296, 2534, GETDATE(), 999);</v>
      </c>
    </row>
    <row r="8199" spans="26:29">
      <c r="Z8199">
        <v>1589</v>
      </c>
      <c r="AA8199">
        <v>2550</v>
      </c>
      <c r="AB8199" t="s">
        <v>8478</v>
      </c>
      <c r="AC8199" s="229" t="str">
        <f t="shared" si="80"/>
        <v>INSERT INTO UPK_IKOU.upk_k40.k60_press_buno_link (buno_id, k60_buno_id, created_date, created_tantou_id) VALUES (3297, 2550, GETDATE(), 999);</v>
      </c>
    </row>
    <row r="8200" spans="26:29">
      <c r="Z8200">
        <v>1590</v>
      </c>
      <c r="AA8200" t="s">
        <v>6945</v>
      </c>
      <c r="AB8200" t="s">
        <v>8479</v>
      </c>
      <c r="AC8200" s="229" t="str">
        <f t="shared" si="80"/>
        <v>INSERT INTO UPK_IKOU.upk_k40.k60_press_buno_link (buno_id, k60_buno_id, created_date, created_tantou_id) VALUES (3298, 2512, GETDATE(), 999);</v>
      </c>
    </row>
    <row r="8201" spans="26:29">
      <c r="Z8201">
        <v>1591</v>
      </c>
      <c r="AA8201" t="s">
        <v>6499</v>
      </c>
      <c r="AB8201" t="s">
        <v>8480</v>
      </c>
      <c r="AC8201" s="229" t="str">
        <f t="shared" si="80"/>
        <v>INSERT INTO UPK_IKOU.upk_k40.k60_press_buno_link (buno_id, k60_buno_id, created_date, created_tantou_id) VALUES (3299, 2066, GETDATE(), 999);</v>
      </c>
    </row>
    <row r="8202" spans="26:29">
      <c r="Z8202">
        <v>1592</v>
      </c>
      <c r="AA8202" t="s">
        <v>6605</v>
      </c>
      <c r="AB8202" t="s">
        <v>8481</v>
      </c>
      <c r="AC8202" s="229" t="str">
        <f t="shared" si="80"/>
        <v>INSERT INTO UPK_IKOU.upk_k40.k60_press_buno_link (buno_id, k60_buno_id, created_date, created_tantou_id) VALUES (3300, 2172, GETDATE(), 999);</v>
      </c>
    </row>
    <row r="8203" spans="26:29">
      <c r="Z8203">
        <v>1593</v>
      </c>
      <c r="AA8203" t="s">
        <v>5769</v>
      </c>
      <c r="AB8203" t="s">
        <v>8482</v>
      </c>
      <c r="AC8203" s="229" t="str">
        <f t="shared" si="80"/>
        <v>INSERT INTO UPK_IKOU.upk_k40.k60_press_buno_link (buno_id, k60_buno_id, created_date, created_tantou_id) VALUES (3301, 1296, GETDATE(), 999);</v>
      </c>
    </row>
    <row r="8204" spans="26:29">
      <c r="Z8204">
        <v>1594</v>
      </c>
      <c r="AA8204" t="s">
        <v>5855</v>
      </c>
      <c r="AB8204" t="s">
        <v>8483</v>
      </c>
      <c r="AC8204" s="229" t="str">
        <f t="shared" si="80"/>
        <v>INSERT INTO UPK_IKOU.upk_k40.k60_press_buno_link (buno_id, k60_buno_id, created_date, created_tantou_id) VALUES (3302, 1382, GETDATE(), 999);</v>
      </c>
    </row>
    <row r="8205" spans="26:29">
      <c r="Z8205">
        <v>1595</v>
      </c>
      <c r="AA8205" t="s">
        <v>5856</v>
      </c>
      <c r="AB8205" t="s">
        <v>8484</v>
      </c>
      <c r="AC8205" s="229" t="str">
        <f t="shared" si="80"/>
        <v>INSERT INTO UPK_IKOU.upk_k40.k60_press_buno_link (buno_id, k60_buno_id, created_date, created_tantou_id) VALUES (3303, 1383, GETDATE(), 999);</v>
      </c>
    </row>
    <row r="8206" spans="26:29">
      <c r="Z8206">
        <v>1596</v>
      </c>
      <c r="AA8206" t="s">
        <v>6132</v>
      </c>
      <c r="AB8206" t="s">
        <v>8485</v>
      </c>
      <c r="AC8206" s="229" t="str">
        <f t="shared" si="80"/>
        <v>INSERT INTO UPK_IKOU.upk_k40.k60_press_buno_link (buno_id, k60_buno_id, created_date, created_tantou_id) VALUES (3304, 1660, GETDATE(), 999);</v>
      </c>
    </row>
    <row r="8207" spans="26:29">
      <c r="Z8207">
        <v>1597</v>
      </c>
      <c r="AA8207" t="s">
        <v>5909</v>
      </c>
      <c r="AB8207" t="s">
        <v>8486</v>
      </c>
      <c r="AC8207" s="229" t="str">
        <f t="shared" si="80"/>
        <v>INSERT INTO UPK_IKOU.upk_k40.k60_press_buno_link (buno_id, k60_buno_id, created_date, created_tantou_id) VALUES (3305, 1436, GETDATE(), 999);</v>
      </c>
    </row>
    <row r="8208" spans="26:29">
      <c r="Z8208">
        <v>1598</v>
      </c>
      <c r="AA8208" t="s">
        <v>5909</v>
      </c>
      <c r="AB8208" t="s">
        <v>8487</v>
      </c>
      <c r="AC8208" s="229" t="str">
        <f t="shared" si="80"/>
        <v>INSERT INTO UPK_IKOU.upk_k40.k60_press_buno_link (buno_id, k60_buno_id, created_date, created_tantou_id) VALUES (3306, 1436, GETDATE(), 999);</v>
      </c>
    </row>
    <row r="8209" spans="26:29">
      <c r="Z8209">
        <v>1599</v>
      </c>
      <c r="AA8209" t="s">
        <v>237</v>
      </c>
      <c r="AB8209" t="s">
        <v>8488</v>
      </c>
      <c r="AC8209" s="229" t="str">
        <f t="shared" si="80"/>
        <v>INSERT INTO UPK_IKOU.upk_k40.k60_press_buno_link (buno_id, k60_buno_id, created_date, created_tantou_id) VALUES (3307, 2052, GETDATE(), 999);</v>
      </c>
    </row>
    <row r="8210" spans="26:29">
      <c r="Z8210">
        <v>1600</v>
      </c>
      <c r="AA8210" t="s">
        <v>237</v>
      </c>
      <c r="AB8210" t="s">
        <v>8489</v>
      </c>
      <c r="AC8210" s="229" t="str">
        <f t="shared" si="80"/>
        <v>INSERT INTO UPK_IKOU.upk_k40.k60_press_buno_link (buno_id, k60_buno_id, created_date, created_tantou_id) VALUES (3308, 2052, GETDATE(), 999);</v>
      </c>
    </row>
    <row r="8211" spans="26:29">
      <c r="Z8211">
        <v>1601</v>
      </c>
      <c r="AA8211" t="s">
        <v>238</v>
      </c>
      <c r="AB8211" t="s">
        <v>8490</v>
      </c>
      <c r="AC8211" s="229" t="str">
        <f t="shared" ref="AC8211:AC8274" si="81">AC$6609&amp;AB8211&amp;", "&amp;AA8211&amp;", GETDATE(), 999);"</f>
        <v>INSERT INTO UPK_IKOU.upk_k40.k60_press_buno_link (buno_id, k60_buno_id, created_date, created_tantou_id) VALUES (3309, 2053, GETDATE(), 999);</v>
      </c>
    </row>
    <row r="8212" spans="26:29">
      <c r="Z8212">
        <v>1602</v>
      </c>
      <c r="AA8212" t="s">
        <v>238</v>
      </c>
      <c r="AB8212" t="s">
        <v>8491</v>
      </c>
      <c r="AC8212" s="229" t="str">
        <f t="shared" si="81"/>
        <v>INSERT INTO UPK_IKOU.upk_k40.k60_press_buno_link (buno_id, k60_buno_id, created_date, created_tantou_id) VALUES (3310, 2053, GETDATE(), 999);</v>
      </c>
    </row>
    <row r="8213" spans="26:29">
      <c r="Z8213">
        <v>1603</v>
      </c>
      <c r="AA8213" t="s">
        <v>6493</v>
      </c>
      <c r="AB8213" t="s">
        <v>8492</v>
      </c>
      <c r="AC8213" s="229" t="str">
        <f t="shared" si="81"/>
        <v>INSERT INTO UPK_IKOU.upk_k40.k60_press_buno_link (buno_id, k60_buno_id, created_date, created_tantou_id) VALUES (3311, 2054, GETDATE(), 999);</v>
      </c>
    </row>
    <row r="8214" spans="26:29">
      <c r="Z8214">
        <v>1604</v>
      </c>
      <c r="AA8214" t="s">
        <v>6575</v>
      </c>
      <c r="AB8214" t="s">
        <v>8493</v>
      </c>
      <c r="AC8214" s="229" t="str">
        <f t="shared" si="81"/>
        <v>INSERT INTO UPK_IKOU.upk_k40.k60_press_buno_link (buno_id, k60_buno_id, created_date, created_tantou_id) VALUES (3312, 2142, GETDATE(), 999);</v>
      </c>
    </row>
    <row r="8215" spans="26:29">
      <c r="Z8215">
        <v>1605</v>
      </c>
      <c r="AA8215" t="s">
        <v>6575</v>
      </c>
      <c r="AB8215" t="s">
        <v>8494</v>
      </c>
      <c r="AC8215" s="229" t="str">
        <f t="shared" si="81"/>
        <v>INSERT INTO UPK_IKOU.upk_k40.k60_press_buno_link (buno_id, k60_buno_id, created_date, created_tantou_id) VALUES (3313, 2142, GETDATE(), 999);</v>
      </c>
    </row>
    <row r="8216" spans="26:29">
      <c r="Z8216">
        <v>1606</v>
      </c>
      <c r="AA8216" t="s">
        <v>6259</v>
      </c>
      <c r="AB8216" t="s">
        <v>8495</v>
      </c>
      <c r="AC8216" s="229" t="str">
        <f t="shared" si="81"/>
        <v>INSERT INTO UPK_IKOU.upk_k40.k60_press_buno_link (buno_id, k60_buno_id, created_date, created_tantou_id) VALUES (3314, 1787, GETDATE(), 999);</v>
      </c>
    </row>
    <row r="8217" spans="26:29">
      <c r="Z8217">
        <v>1607</v>
      </c>
      <c r="AA8217" t="s">
        <v>6259</v>
      </c>
      <c r="AB8217" t="s">
        <v>8496</v>
      </c>
      <c r="AC8217" s="229" t="str">
        <f t="shared" si="81"/>
        <v>INSERT INTO UPK_IKOU.upk_k40.k60_press_buno_link (buno_id, k60_buno_id, created_date, created_tantou_id) VALUES (3315, 1787, GETDATE(), 999);</v>
      </c>
    </row>
    <row r="8218" spans="26:29">
      <c r="Z8218">
        <v>1608</v>
      </c>
      <c r="AA8218" t="s">
        <v>6078</v>
      </c>
      <c r="AB8218" t="s">
        <v>8497</v>
      </c>
      <c r="AC8218" s="229" t="str">
        <f t="shared" si="81"/>
        <v>INSERT INTO UPK_IKOU.upk_k40.k60_press_buno_link (buno_id, k60_buno_id, created_date, created_tantou_id) VALUES (3316, 1606, GETDATE(), 999);</v>
      </c>
    </row>
    <row r="8219" spans="26:29">
      <c r="Z8219">
        <v>1609</v>
      </c>
      <c r="AA8219" t="s">
        <v>6078</v>
      </c>
      <c r="AB8219" t="s">
        <v>8498</v>
      </c>
      <c r="AC8219" s="229" t="str">
        <f t="shared" si="81"/>
        <v>INSERT INTO UPK_IKOU.upk_k40.k60_press_buno_link (buno_id, k60_buno_id, created_date, created_tantou_id) VALUES (3317, 1606, GETDATE(), 999);</v>
      </c>
    </row>
    <row r="8220" spans="26:29">
      <c r="Z8220">
        <v>1610</v>
      </c>
      <c r="AA8220" t="s">
        <v>6260</v>
      </c>
      <c r="AB8220" t="s">
        <v>8499</v>
      </c>
      <c r="AC8220" s="229" t="str">
        <f t="shared" si="81"/>
        <v>INSERT INTO UPK_IKOU.upk_k40.k60_press_buno_link (buno_id, k60_buno_id, created_date, created_tantou_id) VALUES (3318, 1788, GETDATE(), 999);</v>
      </c>
    </row>
    <row r="8221" spans="26:29">
      <c r="Z8221">
        <v>1611</v>
      </c>
      <c r="AA8221" t="s">
        <v>6260</v>
      </c>
      <c r="AB8221" t="s">
        <v>8500</v>
      </c>
      <c r="AC8221" s="229" t="str">
        <f t="shared" si="81"/>
        <v>INSERT INTO UPK_IKOU.upk_k40.k60_press_buno_link (buno_id, k60_buno_id, created_date, created_tantou_id) VALUES (3319, 1788, GETDATE(), 999);</v>
      </c>
    </row>
    <row r="8222" spans="26:29">
      <c r="Z8222">
        <v>1612</v>
      </c>
      <c r="AA8222" t="s">
        <v>6079</v>
      </c>
      <c r="AB8222" t="s">
        <v>8501</v>
      </c>
      <c r="AC8222" s="229" t="str">
        <f t="shared" si="81"/>
        <v>INSERT INTO UPK_IKOU.upk_k40.k60_press_buno_link (buno_id, k60_buno_id, created_date, created_tantou_id) VALUES (3320, 1607, GETDATE(), 999);</v>
      </c>
    </row>
    <row r="8223" spans="26:29">
      <c r="Z8223">
        <v>1613</v>
      </c>
      <c r="AA8223" t="s">
        <v>6079</v>
      </c>
      <c r="AB8223" t="s">
        <v>8502</v>
      </c>
      <c r="AC8223" s="229" t="str">
        <f t="shared" si="81"/>
        <v>INSERT INTO UPK_IKOU.upk_k40.k60_press_buno_link (buno_id, k60_buno_id, created_date, created_tantou_id) VALUES (3321, 1607, GETDATE(), 999);</v>
      </c>
    </row>
    <row r="8224" spans="26:29">
      <c r="Z8224">
        <v>1614</v>
      </c>
      <c r="AA8224" t="s">
        <v>6080</v>
      </c>
      <c r="AB8224" t="s">
        <v>8503</v>
      </c>
      <c r="AC8224" s="229" t="str">
        <f t="shared" si="81"/>
        <v>INSERT INTO UPK_IKOU.upk_k40.k60_press_buno_link (buno_id, k60_buno_id, created_date, created_tantou_id) VALUES (3322, 1608, GETDATE(), 999);</v>
      </c>
    </row>
    <row r="8225" spans="26:29">
      <c r="Z8225">
        <v>1615</v>
      </c>
      <c r="AA8225" t="s">
        <v>6081</v>
      </c>
      <c r="AB8225" t="s">
        <v>8504</v>
      </c>
      <c r="AC8225" s="229" t="str">
        <f t="shared" si="81"/>
        <v>INSERT INTO UPK_IKOU.upk_k40.k60_press_buno_link (buno_id, k60_buno_id, created_date, created_tantou_id) VALUES (3323, 1609, GETDATE(), 999);</v>
      </c>
    </row>
    <row r="8226" spans="26:29">
      <c r="Z8226">
        <v>1616</v>
      </c>
      <c r="AA8226" t="s">
        <v>6342</v>
      </c>
      <c r="AB8226" t="s">
        <v>8505</v>
      </c>
      <c r="AC8226" s="229" t="str">
        <f t="shared" si="81"/>
        <v>INSERT INTO UPK_IKOU.upk_k40.k60_press_buno_link (buno_id, k60_buno_id, created_date, created_tantou_id) VALUES (3324, 1870, GETDATE(), 999);</v>
      </c>
    </row>
    <row r="8227" spans="26:29">
      <c r="Z8227">
        <v>1617</v>
      </c>
      <c r="AA8227" t="s">
        <v>6344</v>
      </c>
      <c r="AB8227" t="s">
        <v>8506</v>
      </c>
      <c r="AC8227" s="229" t="str">
        <f t="shared" si="81"/>
        <v>INSERT INTO UPK_IKOU.upk_k40.k60_press_buno_link (buno_id, k60_buno_id, created_date, created_tantou_id) VALUES (3325, 1872, GETDATE(), 999);</v>
      </c>
    </row>
    <row r="8228" spans="26:29">
      <c r="Z8228">
        <v>1618</v>
      </c>
      <c r="AA8228" t="s">
        <v>6343</v>
      </c>
      <c r="AB8228" t="s">
        <v>8507</v>
      </c>
      <c r="AC8228" s="229" t="str">
        <f t="shared" si="81"/>
        <v>INSERT INTO UPK_IKOU.upk_k40.k60_press_buno_link (buno_id, k60_buno_id, created_date, created_tantou_id) VALUES (3326, 1871, GETDATE(), 999);</v>
      </c>
    </row>
    <row r="8229" spans="26:29">
      <c r="Z8229">
        <v>1619</v>
      </c>
      <c r="AA8229" t="s">
        <v>6345</v>
      </c>
      <c r="AB8229" t="s">
        <v>8508</v>
      </c>
      <c r="AC8229" s="229" t="str">
        <f t="shared" si="81"/>
        <v>INSERT INTO UPK_IKOU.upk_k40.k60_press_buno_link (buno_id, k60_buno_id, created_date, created_tantou_id) VALUES (3327, 1873, GETDATE(), 999);</v>
      </c>
    </row>
    <row r="8230" spans="26:29">
      <c r="Z8230">
        <v>1620</v>
      </c>
      <c r="AA8230" t="s">
        <v>239</v>
      </c>
      <c r="AB8230" t="s">
        <v>8509</v>
      </c>
      <c r="AC8230" s="229" t="str">
        <f t="shared" si="81"/>
        <v>INSERT INTO UPK_IKOU.upk_k40.k60_press_buno_link (buno_id, k60_buno_id, created_date, created_tantou_id) VALUES (3328, 2055, GETDATE(), 999);</v>
      </c>
    </row>
    <row r="8231" spans="26:29">
      <c r="Z8231">
        <v>1621</v>
      </c>
      <c r="AA8231" t="s">
        <v>239</v>
      </c>
      <c r="AB8231" t="s">
        <v>8510</v>
      </c>
      <c r="AC8231" s="229" t="str">
        <f t="shared" si="81"/>
        <v>INSERT INTO UPK_IKOU.upk_k40.k60_press_buno_link (buno_id, k60_buno_id, created_date, created_tantou_id) VALUES (3329, 2055, GETDATE(), 999);</v>
      </c>
    </row>
    <row r="8232" spans="26:29">
      <c r="Z8232">
        <v>1622</v>
      </c>
      <c r="AA8232">
        <v>2567</v>
      </c>
      <c r="AB8232" t="s">
        <v>8511</v>
      </c>
      <c r="AC8232" s="229" t="str">
        <f t="shared" si="81"/>
        <v>INSERT INTO UPK_IKOU.upk_k40.k60_press_buno_link (buno_id, k60_buno_id, created_date, created_tantou_id) VALUES (3330, 2567, GETDATE(), 999);</v>
      </c>
    </row>
    <row r="8233" spans="26:29">
      <c r="Z8233">
        <v>1623</v>
      </c>
      <c r="AA8233" t="s">
        <v>240</v>
      </c>
      <c r="AB8233" t="s">
        <v>8512</v>
      </c>
      <c r="AC8233" s="229" t="str">
        <f t="shared" si="81"/>
        <v>INSERT INTO UPK_IKOU.upk_k40.k60_press_buno_link (buno_id, k60_buno_id, created_date, created_tantou_id) VALUES (3331, 2056, GETDATE(), 999);</v>
      </c>
    </row>
    <row r="8234" spans="26:29">
      <c r="Z8234">
        <v>1624</v>
      </c>
      <c r="AA8234" t="s">
        <v>240</v>
      </c>
      <c r="AB8234" t="s">
        <v>8513</v>
      </c>
      <c r="AC8234" s="229" t="str">
        <f t="shared" si="81"/>
        <v>INSERT INTO UPK_IKOU.upk_k40.k60_press_buno_link (buno_id, k60_buno_id, created_date, created_tantou_id) VALUES (3332, 2056, GETDATE(), 999);</v>
      </c>
    </row>
    <row r="8235" spans="26:29">
      <c r="Z8235">
        <v>1625</v>
      </c>
      <c r="AA8235" t="s">
        <v>6577</v>
      </c>
      <c r="AB8235" t="s">
        <v>8514</v>
      </c>
      <c r="AC8235" s="229" t="str">
        <f t="shared" si="81"/>
        <v>INSERT INTO UPK_IKOU.upk_k40.k60_press_buno_link (buno_id, k60_buno_id, created_date, created_tantou_id) VALUES (3333, 2144, GETDATE(), 999);</v>
      </c>
    </row>
    <row r="8236" spans="26:29">
      <c r="Z8236">
        <v>1626</v>
      </c>
      <c r="AA8236" t="s">
        <v>6577</v>
      </c>
      <c r="AB8236" t="s">
        <v>8515</v>
      </c>
      <c r="AC8236" s="229" t="str">
        <f t="shared" si="81"/>
        <v>INSERT INTO UPK_IKOU.upk_k40.k60_press_buno_link (buno_id, k60_buno_id, created_date, created_tantou_id) VALUES (3334, 2144, GETDATE(), 999);</v>
      </c>
    </row>
    <row r="8237" spans="26:29">
      <c r="Z8237">
        <v>1627</v>
      </c>
      <c r="AA8237" t="s">
        <v>241</v>
      </c>
      <c r="AB8237" t="s">
        <v>8516</v>
      </c>
      <c r="AC8237" s="229" t="str">
        <f t="shared" si="81"/>
        <v>INSERT INTO UPK_IKOU.upk_k40.k60_press_buno_link (buno_id, k60_buno_id, created_date, created_tantou_id) VALUES (3335, 2057, GETDATE(), 999);</v>
      </c>
    </row>
    <row r="8238" spans="26:29">
      <c r="Z8238">
        <v>1628</v>
      </c>
      <c r="AA8238" t="s">
        <v>241</v>
      </c>
      <c r="AB8238" t="s">
        <v>8517</v>
      </c>
      <c r="AC8238" s="229" t="str">
        <f t="shared" si="81"/>
        <v>INSERT INTO UPK_IKOU.upk_k40.k60_press_buno_link (buno_id, k60_buno_id, created_date, created_tantou_id) VALUES (3336, 2057, GETDATE(), 999);</v>
      </c>
    </row>
    <row r="8239" spans="26:29">
      <c r="Z8239">
        <v>1629</v>
      </c>
      <c r="AA8239" t="s">
        <v>242</v>
      </c>
      <c r="AB8239" t="s">
        <v>8518</v>
      </c>
      <c r="AC8239" s="229" t="str">
        <f t="shared" si="81"/>
        <v>INSERT INTO UPK_IKOU.upk_k40.k60_press_buno_link (buno_id, k60_buno_id, created_date, created_tantou_id) VALUES (3337, 2058, GETDATE(), 999);</v>
      </c>
    </row>
    <row r="8240" spans="26:29">
      <c r="Z8240">
        <v>1630</v>
      </c>
      <c r="AA8240" t="s">
        <v>242</v>
      </c>
      <c r="AB8240" t="s">
        <v>8519</v>
      </c>
      <c r="AC8240" s="229" t="str">
        <f t="shared" si="81"/>
        <v>INSERT INTO UPK_IKOU.upk_k40.k60_press_buno_link (buno_id, k60_buno_id, created_date, created_tantou_id) VALUES (3338, 2058, GETDATE(), 999);</v>
      </c>
    </row>
    <row r="8241" spans="26:29">
      <c r="Z8241">
        <v>1631</v>
      </c>
      <c r="AA8241" t="s">
        <v>6494</v>
      </c>
      <c r="AB8241" t="s">
        <v>8520</v>
      </c>
      <c r="AC8241" s="229" t="str">
        <f t="shared" si="81"/>
        <v>INSERT INTO UPK_IKOU.upk_k40.k60_press_buno_link (buno_id, k60_buno_id, created_date, created_tantou_id) VALUES (3339, 2059, GETDATE(), 999);</v>
      </c>
    </row>
    <row r="8242" spans="26:29">
      <c r="Z8242">
        <v>1632</v>
      </c>
      <c r="AA8242" t="s">
        <v>6494</v>
      </c>
      <c r="AB8242" t="s">
        <v>8521</v>
      </c>
      <c r="AC8242" s="229" t="str">
        <f t="shared" si="81"/>
        <v>INSERT INTO UPK_IKOU.upk_k40.k60_press_buno_link (buno_id, k60_buno_id, created_date, created_tantou_id) VALUES (3340, 2059, GETDATE(), 999);</v>
      </c>
    </row>
    <row r="8243" spans="26:29">
      <c r="Z8243">
        <v>1633</v>
      </c>
      <c r="AA8243" t="s">
        <v>6082</v>
      </c>
      <c r="AB8243" t="s">
        <v>8522</v>
      </c>
      <c r="AC8243" s="229" t="str">
        <f t="shared" si="81"/>
        <v>INSERT INTO UPK_IKOU.upk_k40.k60_press_buno_link (buno_id, k60_buno_id, created_date, created_tantou_id) VALUES (3341, 1610, GETDATE(), 999);</v>
      </c>
    </row>
    <row r="8244" spans="26:29">
      <c r="Z8244">
        <v>1634</v>
      </c>
      <c r="AA8244" t="s">
        <v>6082</v>
      </c>
      <c r="AB8244" t="s">
        <v>8523</v>
      </c>
      <c r="AC8244" s="229" t="str">
        <f t="shared" si="81"/>
        <v>INSERT INTO UPK_IKOU.upk_k40.k60_press_buno_link (buno_id, k60_buno_id, created_date, created_tantou_id) VALUES (3342, 1610, GETDATE(), 999);</v>
      </c>
    </row>
    <row r="8245" spans="26:29">
      <c r="Z8245">
        <v>1635</v>
      </c>
      <c r="AA8245" t="s">
        <v>6083</v>
      </c>
      <c r="AB8245" t="s">
        <v>8524</v>
      </c>
      <c r="AC8245" s="229" t="str">
        <f t="shared" si="81"/>
        <v>INSERT INTO UPK_IKOU.upk_k40.k60_press_buno_link (buno_id, k60_buno_id, created_date, created_tantou_id) VALUES (3343, 1611, GETDATE(), 999);</v>
      </c>
    </row>
    <row r="8246" spans="26:29">
      <c r="Z8246">
        <v>1636</v>
      </c>
      <c r="AA8246" t="s">
        <v>6083</v>
      </c>
      <c r="AB8246" t="s">
        <v>8525</v>
      </c>
      <c r="AC8246" s="229" t="str">
        <f t="shared" si="81"/>
        <v>INSERT INTO UPK_IKOU.upk_k40.k60_press_buno_link (buno_id, k60_buno_id, created_date, created_tantou_id) VALUES (3344, 1611, GETDATE(), 999);</v>
      </c>
    </row>
    <row r="8247" spans="26:29">
      <c r="Z8247">
        <v>1637</v>
      </c>
      <c r="AA8247" t="s">
        <v>6346</v>
      </c>
      <c r="AB8247" t="s">
        <v>8526</v>
      </c>
      <c r="AC8247" s="229" t="str">
        <f t="shared" si="81"/>
        <v>INSERT INTO UPK_IKOU.upk_k40.k60_press_buno_link (buno_id, k60_buno_id, created_date, created_tantou_id) VALUES (3345, 1874, GETDATE(), 999);</v>
      </c>
    </row>
    <row r="8248" spans="26:29">
      <c r="Z8248">
        <v>1638</v>
      </c>
      <c r="AA8248" t="s">
        <v>6347</v>
      </c>
      <c r="AB8248" t="s">
        <v>8527</v>
      </c>
      <c r="AC8248" s="229" t="str">
        <f t="shared" si="81"/>
        <v>INSERT INTO UPK_IKOU.upk_k40.k60_press_buno_link (buno_id, k60_buno_id, created_date, created_tantou_id) VALUES (3346, 1875, GETDATE(), 999);</v>
      </c>
    </row>
    <row r="8249" spans="26:29">
      <c r="Z8249">
        <v>1639</v>
      </c>
      <c r="AA8249" t="s">
        <v>6348</v>
      </c>
      <c r="AB8249" t="s">
        <v>8528</v>
      </c>
      <c r="AC8249" s="229" t="str">
        <f t="shared" si="81"/>
        <v>INSERT INTO UPK_IKOU.upk_k40.k60_press_buno_link (buno_id, k60_buno_id, created_date, created_tantou_id) VALUES (3347, 1876, GETDATE(), 999);</v>
      </c>
    </row>
    <row r="8250" spans="26:29">
      <c r="Z8250">
        <v>1640</v>
      </c>
      <c r="AA8250" t="s">
        <v>5998</v>
      </c>
      <c r="AB8250" t="s">
        <v>8529</v>
      </c>
      <c r="AC8250" s="229" t="str">
        <f t="shared" si="81"/>
        <v>INSERT INTO UPK_IKOU.upk_k40.k60_press_buno_link (buno_id, k60_buno_id, created_date, created_tantou_id) VALUES (3348, 1526, GETDATE(), 999);</v>
      </c>
    </row>
    <row r="8251" spans="26:29">
      <c r="Z8251">
        <v>1641</v>
      </c>
      <c r="AA8251" t="s">
        <v>5998</v>
      </c>
      <c r="AB8251" t="s">
        <v>8530</v>
      </c>
      <c r="AC8251" s="229" t="str">
        <f t="shared" si="81"/>
        <v>INSERT INTO UPK_IKOU.upk_k40.k60_press_buno_link (buno_id, k60_buno_id, created_date, created_tantou_id) VALUES (3349, 1526, GETDATE(), 999);</v>
      </c>
    </row>
    <row r="8252" spans="26:29">
      <c r="Z8252">
        <v>1642</v>
      </c>
      <c r="AA8252">
        <v>2542</v>
      </c>
      <c r="AB8252" t="s">
        <v>8531</v>
      </c>
      <c r="AC8252" s="229" t="str">
        <f t="shared" si="81"/>
        <v>INSERT INTO UPK_IKOU.upk_k40.k60_press_buno_link (buno_id, k60_buno_id, created_date, created_tantou_id) VALUES (3350, 2542, GETDATE(), 999);</v>
      </c>
    </row>
    <row r="8253" spans="26:29">
      <c r="Z8253">
        <v>1643</v>
      </c>
      <c r="AA8253">
        <v>2546</v>
      </c>
      <c r="AB8253" t="s">
        <v>8532</v>
      </c>
      <c r="AC8253" s="229" t="str">
        <f t="shared" si="81"/>
        <v>INSERT INTO UPK_IKOU.upk_k40.k60_press_buno_link (buno_id, k60_buno_id, created_date, created_tantou_id) VALUES (3351, 2546, GETDATE(), 999);</v>
      </c>
    </row>
    <row r="8254" spans="26:29">
      <c r="Z8254">
        <v>1644</v>
      </c>
      <c r="AA8254">
        <v>2547</v>
      </c>
      <c r="AB8254" t="s">
        <v>8533</v>
      </c>
      <c r="AC8254" s="229" t="str">
        <f t="shared" si="81"/>
        <v>INSERT INTO UPK_IKOU.upk_k40.k60_press_buno_link (buno_id, k60_buno_id, created_date, created_tantou_id) VALUES (3352, 2547, GETDATE(), 999);</v>
      </c>
    </row>
    <row r="8255" spans="26:29">
      <c r="Z8255">
        <v>1645</v>
      </c>
      <c r="AA8255" t="s">
        <v>6856</v>
      </c>
      <c r="AB8255" t="s">
        <v>8534</v>
      </c>
      <c r="AC8255" s="229" t="str">
        <f t="shared" si="81"/>
        <v>INSERT INTO UPK_IKOU.upk_k40.k60_press_buno_link (buno_id, k60_buno_id, created_date, created_tantou_id) VALUES (3353, 2423, GETDATE(), 999);</v>
      </c>
    </row>
    <row r="8256" spans="26:29">
      <c r="Z8256">
        <v>1646</v>
      </c>
      <c r="AA8256" t="s">
        <v>6856</v>
      </c>
      <c r="AB8256" t="s">
        <v>8535</v>
      </c>
      <c r="AC8256" s="229" t="str">
        <f t="shared" si="81"/>
        <v>INSERT INTO UPK_IKOU.upk_k40.k60_press_buno_link (buno_id, k60_buno_id, created_date, created_tantou_id) VALUES (3354, 2423, GETDATE(), 999);</v>
      </c>
    </row>
    <row r="8257" spans="26:29">
      <c r="Z8257">
        <v>1647</v>
      </c>
      <c r="AA8257" t="s">
        <v>6857</v>
      </c>
      <c r="AB8257" t="s">
        <v>8536</v>
      </c>
      <c r="AC8257" s="229" t="str">
        <f t="shared" si="81"/>
        <v>INSERT INTO UPK_IKOU.upk_k40.k60_press_buno_link (buno_id, k60_buno_id, created_date, created_tantou_id) VALUES (3355, 2424, GETDATE(), 999);</v>
      </c>
    </row>
    <row r="8258" spans="26:29">
      <c r="Z8258">
        <v>1648</v>
      </c>
      <c r="AA8258" t="s">
        <v>6857</v>
      </c>
      <c r="AB8258" t="s">
        <v>8537</v>
      </c>
      <c r="AC8258" s="229" t="str">
        <f t="shared" si="81"/>
        <v>INSERT INTO UPK_IKOU.upk_k40.k60_press_buno_link (buno_id, k60_buno_id, created_date, created_tantou_id) VALUES (3356, 2424, GETDATE(), 999);</v>
      </c>
    </row>
    <row r="8259" spans="26:29">
      <c r="Z8259">
        <v>1649</v>
      </c>
      <c r="AA8259" t="s">
        <v>6720</v>
      </c>
      <c r="AB8259" t="s">
        <v>8538</v>
      </c>
      <c r="AC8259" s="229" t="str">
        <f t="shared" si="81"/>
        <v>INSERT INTO UPK_IKOU.upk_k40.k60_press_buno_link (buno_id, k60_buno_id, created_date, created_tantou_id) VALUES (3357, 2287, GETDATE(), 999);</v>
      </c>
    </row>
    <row r="8260" spans="26:29">
      <c r="Z8260">
        <v>1650</v>
      </c>
      <c r="AA8260" t="s">
        <v>6720</v>
      </c>
      <c r="AB8260" t="s">
        <v>8539</v>
      </c>
      <c r="AC8260" s="229" t="str">
        <f t="shared" si="81"/>
        <v>INSERT INTO UPK_IKOU.upk_k40.k60_press_buno_link (buno_id, k60_buno_id, created_date, created_tantou_id) VALUES (3358, 2287, GETDATE(), 999);</v>
      </c>
    </row>
    <row r="8261" spans="26:29">
      <c r="Z8261">
        <v>1651</v>
      </c>
      <c r="AA8261" t="s">
        <v>6721</v>
      </c>
      <c r="AB8261" t="s">
        <v>8540</v>
      </c>
      <c r="AC8261" s="229" t="str">
        <f t="shared" si="81"/>
        <v>INSERT INTO UPK_IKOU.upk_k40.k60_press_buno_link (buno_id, k60_buno_id, created_date, created_tantou_id) VALUES (3359, 2288, GETDATE(), 999);</v>
      </c>
    </row>
    <row r="8262" spans="26:29">
      <c r="Z8262">
        <v>1652</v>
      </c>
      <c r="AA8262" t="s">
        <v>6721</v>
      </c>
      <c r="AB8262" t="s">
        <v>8541</v>
      </c>
      <c r="AC8262" s="229" t="str">
        <f t="shared" si="81"/>
        <v>INSERT INTO UPK_IKOU.upk_k40.k60_press_buno_link (buno_id, k60_buno_id, created_date, created_tantou_id) VALUES (3360, 2288, GETDATE(), 999);</v>
      </c>
    </row>
    <row r="8263" spans="26:29">
      <c r="Z8263">
        <v>1653</v>
      </c>
      <c r="AA8263" t="s">
        <v>6512</v>
      </c>
      <c r="AB8263" t="s">
        <v>8542</v>
      </c>
      <c r="AC8263" s="229" t="str">
        <f t="shared" si="81"/>
        <v>INSERT INTO UPK_IKOU.upk_k40.k60_press_buno_link (buno_id, k60_buno_id, created_date, created_tantou_id) VALUES (3361, 2079, GETDATE(), 999);</v>
      </c>
    </row>
    <row r="8264" spans="26:29">
      <c r="Z8264">
        <v>1654</v>
      </c>
      <c r="AA8264" t="s">
        <v>6512</v>
      </c>
      <c r="AB8264" t="s">
        <v>8543</v>
      </c>
      <c r="AC8264" s="229" t="str">
        <f t="shared" si="81"/>
        <v>INSERT INTO UPK_IKOU.upk_k40.k60_press_buno_link (buno_id, k60_buno_id, created_date, created_tantou_id) VALUES (3362, 2079, GETDATE(), 999);</v>
      </c>
    </row>
    <row r="8265" spans="26:29">
      <c r="Z8265">
        <v>1655</v>
      </c>
      <c r="AA8265" t="s">
        <v>6486</v>
      </c>
      <c r="AB8265" t="s">
        <v>8544</v>
      </c>
      <c r="AC8265" s="229" t="str">
        <f t="shared" si="81"/>
        <v>INSERT INTO UPK_IKOU.upk_k40.k60_press_buno_link (buno_id, k60_buno_id, created_date, created_tantou_id) VALUES (3363, 2042, GETDATE(), 999);</v>
      </c>
    </row>
    <row r="8266" spans="26:29">
      <c r="Z8266">
        <v>1656</v>
      </c>
      <c r="AA8266" t="s">
        <v>6486</v>
      </c>
      <c r="AB8266" t="s">
        <v>8545</v>
      </c>
      <c r="AC8266" s="229" t="str">
        <f t="shared" si="81"/>
        <v>INSERT INTO UPK_IKOU.upk_k40.k60_press_buno_link (buno_id, k60_buno_id, created_date, created_tantou_id) VALUES (3364, 2042, GETDATE(), 999);</v>
      </c>
    </row>
    <row r="8267" spans="26:29">
      <c r="Z8267">
        <v>1657</v>
      </c>
      <c r="AA8267" t="s">
        <v>6958</v>
      </c>
      <c r="AB8267" t="s">
        <v>8546</v>
      </c>
      <c r="AC8267" s="229" t="str">
        <f t="shared" si="81"/>
        <v>INSERT INTO UPK_IKOU.upk_k40.k60_press_buno_link (buno_id, k60_buno_id, created_date, created_tantou_id) VALUES (3365, 2525, GETDATE(), 999);</v>
      </c>
    </row>
    <row r="8268" spans="26:29">
      <c r="Z8268">
        <v>1658</v>
      </c>
      <c r="AA8268" t="s">
        <v>6958</v>
      </c>
      <c r="AB8268" t="s">
        <v>8547</v>
      </c>
      <c r="AC8268" s="229" t="str">
        <f t="shared" si="81"/>
        <v>INSERT INTO UPK_IKOU.upk_k40.k60_press_buno_link (buno_id, k60_buno_id, created_date, created_tantou_id) VALUES (3366, 2525, GETDATE(), 999);</v>
      </c>
    </row>
    <row r="8269" spans="26:29">
      <c r="Z8269">
        <v>1659</v>
      </c>
      <c r="AA8269" t="s">
        <v>6425</v>
      </c>
      <c r="AB8269" t="s">
        <v>8548</v>
      </c>
      <c r="AC8269" s="229" t="str">
        <f t="shared" si="81"/>
        <v>INSERT INTO UPK_IKOU.upk_k40.k60_press_buno_link (buno_id, k60_buno_id, created_date, created_tantou_id) VALUES (3367, 1953, GETDATE(), 999);</v>
      </c>
    </row>
    <row r="8270" spans="26:29">
      <c r="Z8270">
        <v>1660</v>
      </c>
      <c r="AA8270" t="s">
        <v>6425</v>
      </c>
      <c r="AB8270" t="s">
        <v>8549</v>
      </c>
      <c r="AC8270" s="229" t="str">
        <f t="shared" si="81"/>
        <v>INSERT INTO UPK_IKOU.upk_k40.k60_press_buno_link (buno_id, k60_buno_id, created_date, created_tantou_id) VALUES (3368, 1953, GETDATE(), 999);</v>
      </c>
    </row>
    <row r="8271" spans="26:29">
      <c r="Z8271">
        <v>1661</v>
      </c>
      <c r="AA8271" t="s">
        <v>6084</v>
      </c>
      <c r="AB8271" t="s">
        <v>8550</v>
      </c>
      <c r="AC8271" s="229" t="str">
        <f t="shared" si="81"/>
        <v>INSERT INTO UPK_IKOU.upk_k40.k60_press_buno_link (buno_id, k60_buno_id, created_date, created_tantou_id) VALUES (3369, 1612, GETDATE(), 999);</v>
      </c>
    </row>
    <row r="8272" spans="26:29">
      <c r="Z8272">
        <v>1662</v>
      </c>
      <c r="AA8272" t="s">
        <v>6084</v>
      </c>
      <c r="AB8272" t="s">
        <v>8551</v>
      </c>
      <c r="AC8272" s="229" t="str">
        <f t="shared" si="81"/>
        <v>INSERT INTO UPK_IKOU.upk_k40.k60_press_buno_link (buno_id, k60_buno_id, created_date, created_tantou_id) VALUES (3370, 1612, GETDATE(), 999);</v>
      </c>
    </row>
    <row r="8273" spans="26:29">
      <c r="Z8273">
        <v>1663</v>
      </c>
      <c r="AA8273" t="s">
        <v>6261</v>
      </c>
      <c r="AB8273" t="s">
        <v>8552</v>
      </c>
      <c r="AC8273" s="229" t="str">
        <f t="shared" si="81"/>
        <v>INSERT INTO UPK_IKOU.upk_k40.k60_press_buno_link (buno_id, k60_buno_id, created_date, created_tantou_id) VALUES (3371, 1789, GETDATE(), 999);</v>
      </c>
    </row>
    <row r="8274" spans="26:29">
      <c r="Z8274">
        <v>1664</v>
      </c>
      <c r="AA8274" t="s">
        <v>6262</v>
      </c>
      <c r="AB8274" t="s">
        <v>8553</v>
      </c>
      <c r="AC8274" s="229" t="str">
        <f t="shared" si="81"/>
        <v>INSERT INTO UPK_IKOU.upk_k40.k60_press_buno_link (buno_id, k60_buno_id, created_date, created_tantou_id) VALUES (3372, 1790, GETDATE(), 999);</v>
      </c>
    </row>
    <row r="8275" spans="26:29">
      <c r="Z8275">
        <v>1665</v>
      </c>
      <c r="AA8275" t="s">
        <v>6590</v>
      </c>
      <c r="AB8275" t="s">
        <v>8554</v>
      </c>
      <c r="AC8275" s="229" t="str">
        <f t="shared" ref="AC8275:AC8320" si="82">AC$6609&amp;AB8275&amp;", "&amp;AA8275&amp;", GETDATE(), 999);"</f>
        <v>INSERT INTO UPK_IKOU.upk_k40.k60_press_buno_link (buno_id, k60_buno_id, created_date, created_tantou_id) VALUES (3373, 2157, GETDATE(), 999);</v>
      </c>
    </row>
    <row r="8276" spans="26:29">
      <c r="Z8276">
        <v>1666</v>
      </c>
      <c r="AA8276" t="s">
        <v>6590</v>
      </c>
      <c r="AB8276" t="s">
        <v>8555</v>
      </c>
      <c r="AC8276" s="229" t="str">
        <f t="shared" si="82"/>
        <v>INSERT INTO UPK_IKOU.upk_k40.k60_press_buno_link (buno_id, k60_buno_id, created_date, created_tantou_id) VALUES (3374, 2157, GETDATE(), 999);</v>
      </c>
    </row>
    <row r="8277" spans="26:29">
      <c r="Z8277">
        <v>1667</v>
      </c>
      <c r="AA8277" t="s">
        <v>6591</v>
      </c>
      <c r="AB8277" t="s">
        <v>8556</v>
      </c>
      <c r="AC8277" s="229" t="str">
        <f t="shared" si="82"/>
        <v>INSERT INTO UPK_IKOU.upk_k40.k60_press_buno_link (buno_id, k60_buno_id, created_date, created_tantou_id) VALUES (3375, 2158, GETDATE(), 999);</v>
      </c>
    </row>
    <row r="8278" spans="26:29">
      <c r="Z8278">
        <v>1668</v>
      </c>
      <c r="AA8278" t="s">
        <v>6591</v>
      </c>
      <c r="AB8278" t="s">
        <v>8557</v>
      </c>
      <c r="AC8278" s="229" t="str">
        <f t="shared" si="82"/>
        <v>INSERT INTO UPK_IKOU.upk_k40.k60_press_buno_link (buno_id, k60_buno_id, created_date, created_tantou_id) VALUES (3376, 2158, GETDATE(), 999);</v>
      </c>
    </row>
    <row r="8279" spans="26:29">
      <c r="Z8279">
        <v>1669</v>
      </c>
      <c r="AA8279" t="s">
        <v>6944</v>
      </c>
      <c r="AB8279" t="s">
        <v>8558</v>
      </c>
      <c r="AC8279" s="229" t="str">
        <f t="shared" si="82"/>
        <v>INSERT INTO UPK_IKOU.upk_k40.k60_press_buno_link (buno_id, k60_buno_id, created_date, created_tantou_id) VALUES (3377, 2511, GETDATE(), 999);</v>
      </c>
    </row>
    <row r="8280" spans="26:29">
      <c r="Z8280">
        <v>1670</v>
      </c>
      <c r="AA8280" t="s">
        <v>6291</v>
      </c>
      <c r="AB8280" t="s">
        <v>8559</v>
      </c>
      <c r="AC8280" s="229" t="str">
        <f t="shared" si="82"/>
        <v>INSERT INTO UPK_IKOU.upk_k40.k60_press_buno_link (buno_id, k60_buno_id, created_date, created_tantou_id) VALUES (3378, 1819, GETDATE(), 999);</v>
      </c>
    </row>
    <row r="8281" spans="26:29">
      <c r="Z8281">
        <v>1671</v>
      </c>
      <c r="AA8281" t="s">
        <v>6292</v>
      </c>
      <c r="AB8281" t="s">
        <v>8560</v>
      </c>
      <c r="AC8281" s="229" t="str">
        <f t="shared" si="82"/>
        <v>INSERT INTO UPK_IKOU.upk_k40.k60_press_buno_link (buno_id, k60_buno_id, created_date, created_tantou_id) VALUES (3379, 1820, GETDATE(), 999);</v>
      </c>
    </row>
    <row r="8282" spans="26:29">
      <c r="Z8282">
        <v>1672</v>
      </c>
      <c r="AA8282" t="s">
        <v>6293</v>
      </c>
      <c r="AB8282" t="s">
        <v>8561</v>
      </c>
      <c r="AC8282" s="229" t="str">
        <f t="shared" si="82"/>
        <v>INSERT INTO UPK_IKOU.upk_k40.k60_press_buno_link (buno_id, k60_buno_id, created_date, created_tantou_id) VALUES (3380, 1821, GETDATE(), 999);</v>
      </c>
    </row>
    <row r="8283" spans="26:29">
      <c r="Z8283">
        <v>1673</v>
      </c>
      <c r="AA8283" t="s">
        <v>6589</v>
      </c>
      <c r="AB8283" t="s">
        <v>8562</v>
      </c>
      <c r="AC8283" s="229" t="str">
        <f t="shared" si="82"/>
        <v>INSERT INTO UPK_IKOU.upk_k40.k60_press_buno_link (buno_id, k60_buno_id, created_date, created_tantou_id) VALUES (3381, 2156, GETDATE(), 999);</v>
      </c>
    </row>
    <row r="8284" spans="26:29">
      <c r="Z8284">
        <v>1674</v>
      </c>
      <c r="AA8284" t="s">
        <v>6820</v>
      </c>
      <c r="AB8284" t="s">
        <v>8563</v>
      </c>
      <c r="AC8284" s="229" t="str">
        <f t="shared" si="82"/>
        <v>INSERT INTO UPK_IKOU.upk_k40.k60_press_buno_link (buno_id, k60_buno_id, created_date, created_tantou_id) VALUES (3382, 2387, GETDATE(), 999);</v>
      </c>
    </row>
    <row r="8285" spans="26:29">
      <c r="Z8285">
        <v>1675</v>
      </c>
      <c r="AA8285" t="s">
        <v>6819</v>
      </c>
      <c r="AB8285" t="s">
        <v>8564</v>
      </c>
      <c r="AC8285" s="229" t="str">
        <f t="shared" si="82"/>
        <v>INSERT INTO UPK_IKOU.upk_k40.k60_press_buno_link (buno_id, k60_buno_id, created_date, created_tantou_id) VALUES (3383, 2386, GETDATE(), 999);</v>
      </c>
    </row>
    <row r="8286" spans="26:29">
      <c r="Z8286">
        <v>1676</v>
      </c>
      <c r="AA8286" t="s">
        <v>6442</v>
      </c>
      <c r="AB8286" t="s">
        <v>8565</v>
      </c>
      <c r="AC8286" s="229" t="str">
        <f t="shared" si="82"/>
        <v>INSERT INTO UPK_IKOU.upk_k40.k60_press_buno_link (buno_id, k60_buno_id, created_date, created_tantou_id) VALUES (3384, 1970, GETDATE(), 999);</v>
      </c>
    </row>
    <row r="8287" spans="26:29">
      <c r="Z8287">
        <v>1677</v>
      </c>
      <c r="AA8287" t="s">
        <v>6354</v>
      </c>
      <c r="AB8287" t="s">
        <v>8566</v>
      </c>
      <c r="AC8287" s="229" t="str">
        <f t="shared" si="82"/>
        <v>INSERT INTO UPK_IKOU.upk_k40.k60_press_buno_link (buno_id, k60_buno_id, created_date, created_tantou_id) VALUES (3385, 1882, GETDATE(), 999);</v>
      </c>
    </row>
    <row r="8288" spans="26:29">
      <c r="Z8288">
        <v>1678</v>
      </c>
      <c r="AA8288" t="s">
        <v>6354</v>
      </c>
      <c r="AB8288" t="s">
        <v>8567</v>
      </c>
      <c r="AC8288" s="229" t="str">
        <f t="shared" si="82"/>
        <v>INSERT INTO UPK_IKOU.upk_k40.k60_press_buno_link (buno_id, k60_buno_id, created_date, created_tantou_id) VALUES (3386, 1882, GETDATE(), 999);</v>
      </c>
    </row>
    <row r="8289" spans="26:29">
      <c r="Z8289">
        <v>1679</v>
      </c>
      <c r="AA8289" t="s">
        <v>6443</v>
      </c>
      <c r="AB8289" t="s">
        <v>8568</v>
      </c>
      <c r="AC8289" s="229" t="str">
        <f t="shared" si="82"/>
        <v>INSERT INTO UPK_IKOU.upk_k40.k60_press_buno_link (buno_id, k60_buno_id, created_date, created_tantou_id) VALUES (3387, 1971, GETDATE(), 999);</v>
      </c>
    </row>
    <row r="8290" spans="26:29">
      <c r="Z8290">
        <v>1680</v>
      </c>
      <c r="AA8290" t="s">
        <v>6444</v>
      </c>
      <c r="AB8290" t="s">
        <v>8569</v>
      </c>
      <c r="AC8290" s="229" t="str">
        <f t="shared" si="82"/>
        <v>INSERT INTO UPK_IKOU.upk_k40.k60_press_buno_link (buno_id, k60_buno_id, created_date, created_tantou_id) VALUES (3388, 1972, GETDATE(), 999);</v>
      </c>
    </row>
    <row r="8291" spans="26:29">
      <c r="Z8291">
        <v>1681</v>
      </c>
      <c r="AA8291" t="s">
        <v>6445</v>
      </c>
      <c r="AB8291" t="s">
        <v>8570</v>
      </c>
      <c r="AC8291" s="229" t="str">
        <f t="shared" si="82"/>
        <v>INSERT INTO UPK_IKOU.upk_k40.k60_press_buno_link (buno_id, k60_buno_id, created_date, created_tantou_id) VALUES (3389, 1973, GETDATE(), 999);</v>
      </c>
    </row>
    <row r="8292" spans="26:29">
      <c r="Z8292">
        <v>1682</v>
      </c>
      <c r="AA8292" t="s">
        <v>6446</v>
      </c>
      <c r="AB8292" t="s">
        <v>8571</v>
      </c>
      <c r="AC8292" s="229" t="str">
        <f t="shared" si="82"/>
        <v>INSERT INTO UPK_IKOU.upk_k40.k60_press_buno_link (buno_id, k60_buno_id, created_date, created_tantou_id) VALUES (3390, 1974, GETDATE(), 999);</v>
      </c>
    </row>
    <row r="8293" spans="26:29">
      <c r="Z8293">
        <v>1683</v>
      </c>
      <c r="AA8293" t="s">
        <v>5971</v>
      </c>
      <c r="AB8293" t="s">
        <v>8572</v>
      </c>
      <c r="AC8293" s="229" t="str">
        <f t="shared" si="82"/>
        <v>INSERT INTO UPK_IKOU.upk_k40.k60_press_buno_link (buno_id, k60_buno_id, created_date, created_tantou_id) VALUES (3391, 1498, GETDATE(), 999);</v>
      </c>
    </row>
    <row r="8294" spans="26:29">
      <c r="Z8294">
        <v>1684</v>
      </c>
      <c r="AA8294" t="s">
        <v>6357</v>
      </c>
      <c r="AB8294" t="s">
        <v>8573</v>
      </c>
      <c r="AC8294" s="229" t="str">
        <f t="shared" si="82"/>
        <v>INSERT INTO UPK_IKOU.upk_k40.k60_press_buno_link (buno_id, k60_buno_id, created_date, created_tantou_id) VALUES (3392, 1885, GETDATE(), 999);</v>
      </c>
    </row>
    <row r="8295" spans="26:29">
      <c r="Z8295">
        <v>1685</v>
      </c>
      <c r="AA8295" t="s">
        <v>6358</v>
      </c>
      <c r="AB8295" t="s">
        <v>8574</v>
      </c>
      <c r="AC8295" s="229" t="str">
        <f t="shared" si="82"/>
        <v>INSERT INTO UPK_IKOU.upk_k40.k60_press_buno_link (buno_id, k60_buno_id, created_date, created_tantou_id) VALUES (3393, 1886, GETDATE(), 999);</v>
      </c>
    </row>
    <row r="8296" spans="26:29">
      <c r="Z8296">
        <v>1686</v>
      </c>
      <c r="AA8296" t="s">
        <v>6355</v>
      </c>
      <c r="AB8296" t="s">
        <v>8575</v>
      </c>
      <c r="AC8296" s="229" t="str">
        <f t="shared" si="82"/>
        <v>INSERT INTO UPK_IKOU.upk_k40.k60_press_buno_link (buno_id, k60_buno_id, created_date, created_tantou_id) VALUES (3394, 1883, GETDATE(), 999);</v>
      </c>
    </row>
    <row r="8297" spans="26:29">
      <c r="Z8297">
        <v>1687</v>
      </c>
      <c r="AA8297" t="s">
        <v>6355</v>
      </c>
      <c r="AB8297" t="s">
        <v>8576</v>
      </c>
      <c r="AC8297" s="229" t="str">
        <f t="shared" si="82"/>
        <v>INSERT INTO UPK_IKOU.upk_k40.k60_press_buno_link (buno_id, k60_buno_id, created_date, created_tantou_id) VALUES (3395, 1883, GETDATE(), 999);</v>
      </c>
    </row>
    <row r="8298" spans="26:29">
      <c r="Z8298">
        <v>1688</v>
      </c>
      <c r="AA8298" t="s">
        <v>6356</v>
      </c>
      <c r="AB8298" t="s">
        <v>8577</v>
      </c>
      <c r="AC8298" s="229" t="str">
        <f t="shared" si="82"/>
        <v>INSERT INTO UPK_IKOU.upk_k40.k60_press_buno_link (buno_id, k60_buno_id, created_date, created_tantou_id) VALUES (3396, 1884, GETDATE(), 999);</v>
      </c>
    </row>
    <row r="8299" spans="26:29">
      <c r="Z8299">
        <v>1689</v>
      </c>
      <c r="AA8299" t="s">
        <v>6356</v>
      </c>
      <c r="AB8299" t="s">
        <v>8578</v>
      </c>
      <c r="AC8299" s="229" t="str">
        <f t="shared" si="82"/>
        <v>INSERT INTO UPK_IKOU.upk_k40.k60_press_buno_link (buno_id, k60_buno_id, created_date, created_tantou_id) VALUES (3397, 1884, GETDATE(), 999);</v>
      </c>
    </row>
    <row r="8300" spans="26:29">
      <c r="Z8300">
        <v>1690</v>
      </c>
      <c r="AA8300" t="s">
        <v>6447</v>
      </c>
      <c r="AB8300" t="s">
        <v>8579</v>
      </c>
      <c r="AC8300" s="229" t="str">
        <f t="shared" si="82"/>
        <v>INSERT INTO UPK_IKOU.upk_k40.k60_press_buno_link (buno_id, k60_buno_id, created_date, created_tantou_id) VALUES (3398, 1975, GETDATE(), 999);</v>
      </c>
    </row>
    <row r="8301" spans="26:29">
      <c r="Z8301">
        <v>1691</v>
      </c>
      <c r="AA8301" t="s">
        <v>6448</v>
      </c>
      <c r="AB8301" t="s">
        <v>8580</v>
      </c>
      <c r="AC8301" s="229" t="str">
        <f t="shared" si="82"/>
        <v>INSERT INTO UPK_IKOU.upk_k40.k60_press_buno_link (buno_id, k60_buno_id, created_date, created_tantou_id) VALUES (3399, 1976, GETDATE(), 999);</v>
      </c>
    </row>
    <row r="8302" spans="26:29">
      <c r="Z8302">
        <v>1692</v>
      </c>
      <c r="AA8302" t="s">
        <v>6448</v>
      </c>
      <c r="AB8302" t="s">
        <v>8581</v>
      </c>
      <c r="AC8302" s="229" t="str">
        <f t="shared" si="82"/>
        <v>INSERT INTO UPK_IKOU.upk_k40.k60_press_buno_link (buno_id, k60_buno_id, created_date, created_tantou_id) VALUES (3400, 1976, GETDATE(), 999);</v>
      </c>
    </row>
    <row r="8303" spans="26:29">
      <c r="Z8303">
        <v>1693</v>
      </c>
      <c r="AA8303" t="s">
        <v>6286</v>
      </c>
      <c r="AB8303" t="s">
        <v>8582</v>
      </c>
      <c r="AC8303" s="229" t="str">
        <f t="shared" si="82"/>
        <v>INSERT INTO UPK_IKOU.upk_k40.k60_press_buno_link (buno_id, k60_buno_id, created_date, created_tantou_id) VALUES (3401, 1814, GETDATE(), 999);</v>
      </c>
    </row>
    <row r="8304" spans="26:29">
      <c r="Z8304">
        <v>1694</v>
      </c>
      <c r="AA8304" t="s">
        <v>6286</v>
      </c>
      <c r="AB8304" t="s">
        <v>8583</v>
      </c>
      <c r="AC8304" s="229" t="str">
        <f t="shared" si="82"/>
        <v>INSERT INTO UPK_IKOU.upk_k40.k60_press_buno_link (buno_id, k60_buno_id, created_date, created_tantou_id) VALUES (3402, 1814, GETDATE(), 999);</v>
      </c>
    </row>
    <row r="8305" spans="26:29">
      <c r="Z8305">
        <v>1695</v>
      </c>
      <c r="AA8305" t="s">
        <v>6287</v>
      </c>
      <c r="AB8305" t="s">
        <v>8584</v>
      </c>
      <c r="AC8305" s="229" t="str">
        <f t="shared" si="82"/>
        <v>INSERT INTO UPK_IKOU.upk_k40.k60_press_buno_link (buno_id, k60_buno_id, created_date, created_tantou_id) VALUES (3403, 1815, GETDATE(), 999);</v>
      </c>
    </row>
    <row r="8306" spans="26:29">
      <c r="Z8306">
        <v>1696</v>
      </c>
      <c r="AA8306" t="s">
        <v>6287</v>
      </c>
      <c r="AB8306" t="s">
        <v>8585</v>
      </c>
      <c r="AC8306" s="229" t="str">
        <f t="shared" si="82"/>
        <v>INSERT INTO UPK_IKOU.upk_k40.k60_press_buno_link (buno_id, k60_buno_id, created_date, created_tantou_id) VALUES (3404, 1815, GETDATE(), 999);</v>
      </c>
    </row>
    <row r="8307" spans="26:29">
      <c r="Z8307">
        <v>1697</v>
      </c>
      <c r="AA8307" t="s">
        <v>6288</v>
      </c>
      <c r="AB8307" t="s">
        <v>8586</v>
      </c>
      <c r="AC8307" s="229" t="str">
        <f t="shared" si="82"/>
        <v>INSERT INTO UPK_IKOU.upk_k40.k60_press_buno_link (buno_id, k60_buno_id, created_date, created_tantou_id) VALUES (3405, 1816, GETDATE(), 999);</v>
      </c>
    </row>
    <row r="8308" spans="26:29">
      <c r="Z8308">
        <v>1698</v>
      </c>
      <c r="AA8308" t="s">
        <v>6289</v>
      </c>
      <c r="AB8308" t="s">
        <v>8587</v>
      </c>
      <c r="AC8308" s="229" t="str">
        <f t="shared" si="82"/>
        <v>INSERT INTO UPK_IKOU.upk_k40.k60_press_buno_link (buno_id, k60_buno_id, created_date, created_tantou_id) VALUES (3406, 1817, GETDATE(), 999);</v>
      </c>
    </row>
    <row r="8309" spans="26:29">
      <c r="Z8309">
        <v>1699</v>
      </c>
      <c r="AA8309" t="s">
        <v>6480</v>
      </c>
      <c r="AB8309" t="s">
        <v>8588</v>
      </c>
      <c r="AC8309" s="229" t="str">
        <f t="shared" si="82"/>
        <v>INSERT INTO UPK_IKOU.upk_k40.k60_press_buno_link (buno_id, k60_buno_id, created_date, created_tantou_id) VALUES (3407, 2032, GETDATE(), 999);</v>
      </c>
    </row>
    <row r="8310" spans="26:29">
      <c r="Z8310">
        <v>1700</v>
      </c>
      <c r="AA8310" t="s">
        <v>6480</v>
      </c>
      <c r="AB8310" t="s">
        <v>8589</v>
      </c>
      <c r="AC8310" s="229" t="str">
        <f t="shared" si="82"/>
        <v>INSERT INTO UPK_IKOU.upk_k40.k60_press_buno_link (buno_id, k60_buno_id, created_date, created_tantou_id) VALUES (3408, 2032, GETDATE(), 999);</v>
      </c>
    </row>
    <row r="8311" spans="26:29">
      <c r="Z8311">
        <v>1701</v>
      </c>
      <c r="AA8311" t="s">
        <v>229</v>
      </c>
      <c r="AB8311" t="s">
        <v>8590</v>
      </c>
      <c r="AC8311" s="229" t="str">
        <f t="shared" si="82"/>
        <v>INSERT INTO UPK_IKOU.upk_k40.k60_press_buno_link (buno_id, k60_buno_id, created_date, created_tantou_id) VALUES (3409, 2033, GETDATE(), 999);</v>
      </c>
    </row>
    <row r="8312" spans="26:29">
      <c r="Z8312">
        <v>1702</v>
      </c>
      <c r="AA8312" t="s">
        <v>229</v>
      </c>
      <c r="AB8312" t="s">
        <v>8591</v>
      </c>
      <c r="AC8312" s="229" t="str">
        <f t="shared" si="82"/>
        <v>INSERT INTO UPK_IKOU.upk_k40.k60_press_buno_link (buno_id, k60_buno_id, created_date, created_tantou_id) VALUES (3410, 2033, GETDATE(), 999);</v>
      </c>
    </row>
    <row r="8313" spans="26:29">
      <c r="Z8313">
        <v>1703</v>
      </c>
      <c r="AA8313" t="s">
        <v>6949</v>
      </c>
      <c r="AB8313" t="s">
        <v>8592</v>
      </c>
      <c r="AC8313" s="229" t="str">
        <f t="shared" si="82"/>
        <v>INSERT INTO UPK_IKOU.upk_k40.k60_press_buno_link (buno_id, k60_buno_id, created_date, created_tantou_id) VALUES (3411, 2516, GETDATE(), 999);</v>
      </c>
    </row>
    <row r="8314" spans="26:29">
      <c r="Z8314">
        <v>1704</v>
      </c>
      <c r="AA8314" t="s">
        <v>6950</v>
      </c>
      <c r="AB8314" t="s">
        <v>8593</v>
      </c>
      <c r="AC8314" s="229" t="str">
        <f t="shared" si="82"/>
        <v>INSERT INTO UPK_IKOU.upk_k40.k60_press_buno_link (buno_id, k60_buno_id, created_date, created_tantou_id) VALUES (3412, 2517, GETDATE(), 999);</v>
      </c>
    </row>
    <row r="8315" spans="26:29">
      <c r="Z8315">
        <v>1705</v>
      </c>
      <c r="AA8315" t="s">
        <v>235</v>
      </c>
      <c r="AB8315" t="s">
        <v>8594</v>
      </c>
      <c r="AC8315" s="229" t="str">
        <f t="shared" si="82"/>
        <v>INSERT INTO UPK_IKOU.upk_k40.k60_press_buno_link (buno_id, k60_buno_id, created_date, created_tantou_id) VALUES (3413, 2034, GETDATE(), 999);</v>
      </c>
    </row>
    <row r="8316" spans="26:29">
      <c r="Z8316">
        <v>1706</v>
      </c>
      <c r="AA8316" t="s">
        <v>6592</v>
      </c>
      <c r="AB8316" t="s">
        <v>8595</v>
      </c>
      <c r="AC8316" s="229" t="str">
        <f t="shared" si="82"/>
        <v>INSERT INTO UPK_IKOU.upk_k40.k60_press_buno_link (buno_id, k60_buno_id, created_date, created_tantou_id) VALUES (3414, 2159, GETDATE(), 999);</v>
      </c>
    </row>
    <row r="8317" spans="26:29">
      <c r="Z8317">
        <v>1707</v>
      </c>
      <c r="AA8317" t="s">
        <v>6592</v>
      </c>
      <c r="AB8317" t="s">
        <v>8596</v>
      </c>
      <c r="AC8317" s="229" t="str">
        <f t="shared" si="82"/>
        <v>INSERT INTO UPK_IKOU.upk_k40.k60_press_buno_link (buno_id, k60_buno_id, created_date, created_tantou_id) VALUES (3415, 2159, GETDATE(), 999);</v>
      </c>
    </row>
    <row r="8318" spans="26:29">
      <c r="Z8318">
        <v>1708</v>
      </c>
      <c r="AA8318">
        <v>2576</v>
      </c>
      <c r="AB8318" t="s">
        <v>8597</v>
      </c>
      <c r="AC8318" s="229" t="str">
        <f t="shared" si="82"/>
        <v>INSERT INTO UPK_IKOU.upk_k40.k60_press_buno_link (buno_id, k60_buno_id, created_date, created_tantou_id) VALUES (3416, 2576, GETDATE(), 999);</v>
      </c>
    </row>
    <row r="8319" spans="26:29">
      <c r="Z8319">
        <v>1709</v>
      </c>
      <c r="AA8319">
        <v>2577</v>
      </c>
      <c r="AB8319" t="s">
        <v>8598</v>
      </c>
      <c r="AC8319" s="229" t="str">
        <f t="shared" si="82"/>
        <v>INSERT INTO UPK_IKOU.upk_k40.k60_press_buno_link (buno_id, k60_buno_id, created_date, created_tantou_id) VALUES (3417, 2577, GETDATE(), 999);</v>
      </c>
    </row>
    <row r="8320" spans="26:29">
      <c r="Z8320">
        <v>1710</v>
      </c>
      <c r="AA8320">
        <v>2578</v>
      </c>
      <c r="AB8320" t="s">
        <v>8599</v>
      </c>
      <c r="AC8320" s="229" t="str">
        <f t="shared" si="82"/>
        <v>INSERT INTO UPK_IKOU.upk_k40.k60_press_buno_link (buno_id, k60_buno_id, created_date, created_tantou_id) VALUES (3418, 2578, GETDATE(), 999);</v>
      </c>
    </row>
    <row r="8321" spans="2:28">
      <c r="B8321" t="s">
        <v>8785</v>
      </c>
      <c r="H8321" t="str">
        <f>$H$1&amp;".upk_k40.k60_os_buno_link"</f>
        <v>UPK_IKOU.upk_k40.k60_os_buno_link</v>
      </c>
    </row>
    <row r="8323" spans="2:28">
      <c r="Z8323">
        <v>1</v>
      </c>
      <c r="AA8323" t="s">
        <v>2663</v>
      </c>
      <c r="AB8323" t="s">
        <v>5764</v>
      </c>
    </row>
    <row r="8324" spans="2:28">
      <c r="Z8324">
        <v>2</v>
      </c>
      <c r="AA8324" t="s">
        <v>2664</v>
      </c>
      <c r="AB8324" t="s">
        <v>5765</v>
      </c>
    </row>
    <row r="8325" spans="2:28">
      <c r="Z8325">
        <v>3</v>
      </c>
      <c r="AA8325" t="s">
        <v>2665</v>
      </c>
      <c r="AB8325" t="s">
        <v>5766</v>
      </c>
    </row>
    <row r="8326" spans="2:28">
      <c r="Z8326">
        <v>4</v>
      </c>
      <c r="AA8326" t="s">
        <v>2666</v>
      </c>
      <c r="AB8326" t="s">
        <v>5767</v>
      </c>
    </row>
    <row r="8327" spans="2:28">
      <c r="Z8327">
        <v>5</v>
      </c>
      <c r="AA8327" t="s">
        <v>2667</v>
      </c>
      <c r="AB8327" t="s">
        <v>5768</v>
      </c>
    </row>
    <row r="8328" spans="2:28">
      <c r="Z8328">
        <v>6</v>
      </c>
      <c r="AA8328" t="s">
        <v>2668</v>
      </c>
      <c r="AB8328" t="s">
        <v>5769</v>
      </c>
    </row>
    <row r="8329" spans="2:28">
      <c r="Z8329">
        <v>7</v>
      </c>
      <c r="AA8329" t="s">
        <v>2669</v>
      </c>
      <c r="AB8329" t="s">
        <v>5770</v>
      </c>
    </row>
    <row r="8330" spans="2:28">
      <c r="Z8330">
        <v>8</v>
      </c>
      <c r="AA8330" t="s">
        <v>2670</v>
      </c>
      <c r="AB8330" t="s">
        <v>5771</v>
      </c>
    </row>
    <row r="8331" spans="2:28">
      <c r="Z8331">
        <v>9</v>
      </c>
      <c r="AA8331" t="s">
        <v>2671</v>
      </c>
      <c r="AB8331" t="s">
        <v>5772</v>
      </c>
    </row>
    <row r="8332" spans="2:28">
      <c r="Z8332">
        <v>10</v>
      </c>
      <c r="AA8332" t="s">
        <v>2672</v>
      </c>
      <c r="AB8332" t="s">
        <v>5773</v>
      </c>
    </row>
    <row r="8333" spans="2:28">
      <c r="Z8333">
        <v>11</v>
      </c>
      <c r="AA8333" t="s">
        <v>2673</v>
      </c>
      <c r="AB8333" t="s">
        <v>5774</v>
      </c>
    </row>
    <row r="8334" spans="2:28">
      <c r="Z8334">
        <v>12</v>
      </c>
      <c r="AA8334" t="s">
        <v>2674</v>
      </c>
      <c r="AB8334" t="s">
        <v>5775</v>
      </c>
    </row>
    <row r="8335" spans="2:28">
      <c r="Z8335">
        <v>13</v>
      </c>
      <c r="AA8335" t="s">
        <v>2675</v>
      </c>
      <c r="AB8335" t="s">
        <v>5776</v>
      </c>
    </row>
    <row r="8336" spans="2:28">
      <c r="Z8336">
        <v>14</v>
      </c>
      <c r="AA8336" t="s">
        <v>2676</v>
      </c>
      <c r="AB8336" t="s">
        <v>5777</v>
      </c>
    </row>
    <row r="8337" spans="26:28">
      <c r="Z8337">
        <v>15</v>
      </c>
      <c r="AA8337" t="s">
        <v>2677</v>
      </c>
      <c r="AB8337" t="s">
        <v>5778</v>
      </c>
    </row>
    <row r="8338" spans="26:28">
      <c r="Z8338">
        <v>16</v>
      </c>
      <c r="AA8338" t="s">
        <v>2678</v>
      </c>
      <c r="AB8338" t="s">
        <v>5779</v>
      </c>
    </row>
    <row r="8339" spans="26:28">
      <c r="Z8339">
        <v>17</v>
      </c>
      <c r="AA8339" t="s">
        <v>2679</v>
      </c>
      <c r="AB8339" t="s">
        <v>5780</v>
      </c>
    </row>
    <row r="8340" spans="26:28">
      <c r="Z8340">
        <v>18</v>
      </c>
      <c r="AA8340" t="s">
        <v>2680</v>
      </c>
      <c r="AB8340" t="s">
        <v>5781</v>
      </c>
    </row>
    <row r="8341" spans="26:28">
      <c r="Z8341">
        <v>19</v>
      </c>
      <c r="AA8341" t="s">
        <v>2681</v>
      </c>
      <c r="AB8341" t="s">
        <v>5782</v>
      </c>
    </row>
    <row r="8342" spans="26:28">
      <c r="Z8342">
        <v>20</v>
      </c>
      <c r="AA8342" t="s">
        <v>2682</v>
      </c>
      <c r="AB8342" t="s">
        <v>5783</v>
      </c>
    </row>
    <row r="8343" spans="26:28">
      <c r="Z8343">
        <v>21</v>
      </c>
      <c r="AA8343" t="s">
        <v>2683</v>
      </c>
      <c r="AB8343" t="s">
        <v>5784</v>
      </c>
    </row>
    <row r="8344" spans="26:28">
      <c r="Z8344">
        <v>22</v>
      </c>
      <c r="AA8344" t="s">
        <v>2684</v>
      </c>
      <c r="AB8344" t="s">
        <v>5785</v>
      </c>
    </row>
    <row r="8345" spans="26:28">
      <c r="Z8345">
        <v>23</v>
      </c>
      <c r="AA8345" t="s">
        <v>2685</v>
      </c>
      <c r="AB8345" t="s">
        <v>5786</v>
      </c>
    </row>
    <row r="8346" spans="26:28">
      <c r="Z8346">
        <v>24</v>
      </c>
      <c r="AA8346" t="s">
        <v>2686</v>
      </c>
      <c r="AB8346" t="s">
        <v>5787</v>
      </c>
    </row>
    <row r="8347" spans="26:28">
      <c r="Z8347">
        <v>25</v>
      </c>
      <c r="AA8347" t="s">
        <v>2687</v>
      </c>
      <c r="AB8347" t="s">
        <v>5788</v>
      </c>
    </row>
    <row r="8348" spans="26:28">
      <c r="Z8348">
        <v>26</v>
      </c>
      <c r="AA8348" t="s">
        <v>2688</v>
      </c>
      <c r="AB8348" t="s">
        <v>5789</v>
      </c>
    </row>
    <row r="8349" spans="26:28">
      <c r="Z8349">
        <v>27</v>
      </c>
      <c r="AA8349" t="s">
        <v>2689</v>
      </c>
      <c r="AB8349" t="s">
        <v>5790</v>
      </c>
    </row>
    <row r="8350" spans="26:28">
      <c r="Z8350">
        <v>28</v>
      </c>
      <c r="AA8350" t="s">
        <v>2690</v>
      </c>
      <c r="AB8350" t="s">
        <v>5791</v>
      </c>
    </row>
    <row r="8351" spans="26:28">
      <c r="Z8351">
        <v>29</v>
      </c>
      <c r="AA8351" t="s">
        <v>2691</v>
      </c>
      <c r="AB8351" t="s">
        <v>5792</v>
      </c>
    </row>
    <row r="8352" spans="26:28">
      <c r="Z8352">
        <v>30</v>
      </c>
      <c r="AA8352" t="s">
        <v>2692</v>
      </c>
      <c r="AB8352" t="s">
        <v>5793</v>
      </c>
    </row>
    <row r="8353" spans="26:28">
      <c r="Z8353">
        <v>31</v>
      </c>
      <c r="AA8353" t="s">
        <v>2693</v>
      </c>
      <c r="AB8353" t="s">
        <v>5794</v>
      </c>
    </row>
    <row r="8354" spans="26:28">
      <c r="Z8354">
        <v>32</v>
      </c>
      <c r="AA8354" t="s">
        <v>2694</v>
      </c>
      <c r="AB8354" t="s">
        <v>5795</v>
      </c>
    </row>
    <row r="8355" spans="26:28">
      <c r="Z8355">
        <v>33</v>
      </c>
      <c r="AA8355" t="s">
        <v>2695</v>
      </c>
      <c r="AB8355" t="s">
        <v>5796</v>
      </c>
    </row>
    <row r="8356" spans="26:28">
      <c r="Z8356">
        <v>34</v>
      </c>
      <c r="AA8356" t="s">
        <v>2696</v>
      </c>
      <c r="AB8356" t="s">
        <v>5797</v>
      </c>
    </row>
    <row r="8357" spans="26:28">
      <c r="Z8357">
        <v>35</v>
      </c>
      <c r="AA8357" t="s">
        <v>2697</v>
      </c>
      <c r="AB8357" t="s">
        <v>5798</v>
      </c>
    </row>
    <row r="8358" spans="26:28">
      <c r="Z8358">
        <v>36</v>
      </c>
      <c r="AA8358" t="s">
        <v>2698</v>
      </c>
      <c r="AB8358" t="s">
        <v>5799</v>
      </c>
    </row>
    <row r="8359" spans="26:28">
      <c r="Z8359">
        <v>37</v>
      </c>
      <c r="AA8359" t="s">
        <v>2699</v>
      </c>
      <c r="AB8359" t="s">
        <v>5800</v>
      </c>
    </row>
    <row r="8360" spans="26:28">
      <c r="Z8360">
        <v>38</v>
      </c>
      <c r="AA8360" t="s">
        <v>2700</v>
      </c>
      <c r="AB8360" t="s">
        <v>5801</v>
      </c>
    </row>
    <row r="8361" spans="26:28">
      <c r="Z8361">
        <v>39</v>
      </c>
      <c r="AA8361" t="s">
        <v>2701</v>
      </c>
      <c r="AB8361" t="s">
        <v>5802</v>
      </c>
    </row>
    <row r="8362" spans="26:28">
      <c r="Z8362">
        <v>40</v>
      </c>
      <c r="AA8362" t="s">
        <v>2702</v>
      </c>
      <c r="AB8362" t="s">
        <v>5803</v>
      </c>
    </row>
    <row r="8363" spans="26:28">
      <c r="Z8363">
        <v>41</v>
      </c>
      <c r="AA8363" t="s">
        <v>2703</v>
      </c>
      <c r="AB8363" t="s">
        <v>5804</v>
      </c>
    </row>
    <row r="8364" spans="26:28">
      <c r="Z8364">
        <v>42</v>
      </c>
      <c r="AA8364" t="s">
        <v>2704</v>
      </c>
      <c r="AB8364" t="s">
        <v>5805</v>
      </c>
    </row>
    <row r="8365" spans="26:28">
      <c r="Z8365">
        <v>43</v>
      </c>
      <c r="AA8365" t="s">
        <v>2705</v>
      </c>
      <c r="AB8365" t="s">
        <v>5806</v>
      </c>
    </row>
    <row r="8366" spans="26:28">
      <c r="Z8366">
        <v>44</v>
      </c>
      <c r="AA8366" t="s">
        <v>2706</v>
      </c>
      <c r="AB8366" t="s">
        <v>5807</v>
      </c>
    </row>
    <row r="8367" spans="26:28">
      <c r="Z8367">
        <v>45</v>
      </c>
      <c r="AA8367" t="s">
        <v>2707</v>
      </c>
      <c r="AB8367" t="s">
        <v>5808</v>
      </c>
    </row>
    <row r="8368" spans="26:28">
      <c r="Z8368">
        <v>46</v>
      </c>
      <c r="AA8368" t="s">
        <v>2708</v>
      </c>
      <c r="AB8368" t="s">
        <v>5809</v>
      </c>
    </row>
    <row r="8369" spans="26:28">
      <c r="Z8369">
        <v>47</v>
      </c>
      <c r="AA8369" t="s">
        <v>2709</v>
      </c>
      <c r="AB8369" t="s">
        <v>5810</v>
      </c>
    </row>
    <row r="8370" spans="26:28">
      <c r="Z8370">
        <v>48</v>
      </c>
      <c r="AA8370" t="s">
        <v>2710</v>
      </c>
      <c r="AB8370" t="s">
        <v>5811</v>
      </c>
    </row>
    <row r="8371" spans="26:28">
      <c r="Z8371">
        <v>49</v>
      </c>
      <c r="AA8371" t="s">
        <v>2711</v>
      </c>
      <c r="AB8371" t="s">
        <v>5812</v>
      </c>
    </row>
    <row r="8372" spans="26:28">
      <c r="Z8372">
        <v>50</v>
      </c>
      <c r="AA8372" t="s">
        <v>2712</v>
      </c>
      <c r="AB8372" t="s">
        <v>5813</v>
      </c>
    </row>
    <row r="8373" spans="26:28">
      <c r="Z8373">
        <v>51</v>
      </c>
      <c r="AA8373" t="s">
        <v>2713</v>
      </c>
      <c r="AB8373" t="s">
        <v>5814</v>
      </c>
    </row>
    <row r="8374" spans="26:28">
      <c r="Z8374">
        <v>52</v>
      </c>
      <c r="AA8374" t="s">
        <v>2714</v>
      </c>
      <c r="AB8374" t="s">
        <v>5815</v>
      </c>
    </row>
    <row r="8375" spans="26:28">
      <c r="Z8375">
        <v>53</v>
      </c>
      <c r="AA8375" t="s">
        <v>2715</v>
      </c>
      <c r="AB8375" t="s">
        <v>5816</v>
      </c>
    </row>
    <row r="8376" spans="26:28">
      <c r="Z8376">
        <v>54</v>
      </c>
      <c r="AA8376" t="s">
        <v>2716</v>
      </c>
      <c r="AB8376" t="s">
        <v>5817</v>
      </c>
    </row>
    <row r="8377" spans="26:28">
      <c r="Z8377">
        <v>55</v>
      </c>
      <c r="AA8377" t="s">
        <v>2717</v>
      </c>
      <c r="AB8377" t="s">
        <v>5818</v>
      </c>
    </row>
    <row r="8378" spans="26:28">
      <c r="Z8378">
        <v>56</v>
      </c>
      <c r="AA8378" t="s">
        <v>2718</v>
      </c>
      <c r="AB8378" t="s">
        <v>5819</v>
      </c>
    </row>
    <row r="8379" spans="26:28">
      <c r="Z8379">
        <v>57</v>
      </c>
      <c r="AA8379" t="s">
        <v>2719</v>
      </c>
      <c r="AB8379" t="s">
        <v>5820</v>
      </c>
    </row>
    <row r="8380" spans="26:28">
      <c r="Z8380">
        <v>58</v>
      </c>
      <c r="AA8380" t="s">
        <v>2720</v>
      </c>
      <c r="AB8380" t="s">
        <v>5821</v>
      </c>
    </row>
    <row r="8381" spans="26:28">
      <c r="Z8381">
        <v>59</v>
      </c>
      <c r="AA8381" t="s">
        <v>2721</v>
      </c>
      <c r="AB8381" t="s">
        <v>5822</v>
      </c>
    </row>
    <row r="8382" spans="26:28">
      <c r="Z8382">
        <v>60</v>
      </c>
      <c r="AA8382" t="s">
        <v>2722</v>
      </c>
      <c r="AB8382" t="s">
        <v>5823</v>
      </c>
    </row>
    <row r="8383" spans="26:28">
      <c r="Z8383">
        <v>61</v>
      </c>
      <c r="AA8383" t="s">
        <v>2723</v>
      </c>
      <c r="AB8383" t="s">
        <v>5824</v>
      </c>
    </row>
    <row r="8384" spans="26:28">
      <c r="Z8384">
        <v>62</v>
      </c>
      <c r="AA8384" t="s">
        <v>2724</v>
      </c>
      <c r="AB8384" t="s">
        <v>5825</v>
      </c>
    </row>
    <row r="8385" spans="26:28">
      <c r="Z8385">
        <v>63</v>
      </c>
      <c r="AA8385" t="s">
        <v>2725</v>
      </c>
      <c r="AB8385" t="s">
        <v>5826</v>
      </c>
    </row>
    <row r="8386" spans="26:28">
      <c r="Z8386">
        <v>64</v>
      </c>
      <c r="AA8386" t="s">
        <v>2726</v>
      </c>
      <c r="AB8386" t="s">
        <v>5827</v>
      </c>
    </row>
    <row r="8387" spans="26:28">
      <c r="Z8387">
        <v>65</v>
      </c>
      <c r="AA8387" t="s">
        <v>2727</v>
      </c>
      <c r="AB8387" t="s">
        <v>5828</v>
      </c>
    </row>
    <row r="8388" spans="26:28">
      <c r="Z8388">
        <v>66</v>
      </c>
      <c r="AA8388" t="s">
        <v>2728</v>
      </c>
      <c r="AB8388" t="s">
        <v>5829</v>
      </c>
    </row>
    <row r="8389" spans="26:28">
      <c r="Z8389">
        <v>67</v>
      </c>
      <c r="AA8389" t="s">
        <v>2729</v>
      </c>
      <c r="AB8389" t="s">
        <v>5830</v>
      </c>
    </row>
    <row r="8390" spans="26:28">
      <c r="Z8390">
        <v>68</v>
      </c>
      <c r="AA8390" t="s">
        <v>2730</v>
      </c>
      <c r="AB8390" t="s">
        <v>5831</v>
      </c>
    </row>
    <row r="8391" spans="26:28">
      <c r="Z8391">
        <v>69</v>
      </c>
      <c r="AA8391" t="s">
        <v>2731</v>
      </c>
      <c r="AB8391" t="s">
        <v>5832</v>
      </c>
    </row>
    <row r="8392" spans="26:28">
      <c r="Z8392">
        <v>70</v>
      </c>
      <c r="AA8392" t="s">
        <v>2732</v>
      </c>
      <c r="AB8392" t="s">
        <v>5833</v>
      </c>
    </row>
    <row r="8393" spans="26:28">
      <c r="Z8393">
        <v>71</v>
      </c>
      <c r="AA8393" t="s">
        <v>2733</v>
      </c>
      <c r="AB8393" t="s">
        <v>5834</v>
      </c>
    </row>
    <row r="8394" spans="26:28">
      <c r="Z8394">
        <v>72</v>
      </c>
      <c r="AA8394" t="s">
        <v>2734</v>
      </c>
      <c r="AB8394" t="s">
        <v>5835</v>
      </c>
    </row>
    <row r="8395" spans="26:28">
      <c r="Z8395">
        <v>73</v>
      </c>
      <c r="AA8395" t="s">
        <v>2735</v>
      </c>
      <c r="AB8395" t="s">
        <v>5836</v>
      </c>
    </row>
    <row r="8396" spans="26:28">
      <c r="Z8396">
        <v>74</v>
      </c>
      <c r="AA8396" t="s">
        <v>2736</v>
      </c>
      <c r="AB8396" t="s">
        <v>5837</v>
      </c>
    </row>
    <row r="8397" spans="26:28">
      <c r="Z8397">
        <v>75</v>
      </c>
      <c r="AA8397" t="s">
        <v>2737</v>
      </c>
      <c r="AB8397" t="s">
        <v>5838</v>
      </c>
    </row>
    <row r="8398" spans="26:28">
      <c r="Z8398">
        <v>76</v>
      </c>
      <c r="AA8398" t="s">
        <v>2738</v>
      </c>
      <c r="AB8398" t="s">
        <v>5839</v>
      </c>
    </row>
    <row r="8399" spans="26:28">
      <c r="Z8399">
        <v>77</v>
      </c>
      <c r="AA8399" t="s">
        <v>2739</v>
      </c>
      <c r="AB8399" t="s">
        <v>5840</v>
      </c>
    </row>
    <row r="8400" spans="26:28">
      <c r="Z8400">
        <v>78</v>
      </c>
      <c r="AA8400" t="s">
        <v>2740</v>
      </c>
      <c r="AB8400" t="s">
        <v>5841</v>
      </c>
    </row>
    <row r="8401" spans="26:28">
      <c r="Z8401">
        <v>79</v>
      </c>
      <c r="AA8401" t="s">
        <v>2741</v>
      </c>
      <c r="AB8401" t="s">
        <v>5842</v>
      </c>
    </row>
    <row r="8402" spans="26:28">
      <c r="Z8402">
        <v>80</v>
      </c>
      <c r="AA8402" t="s">
        <v>2742</v>
      </c>
      <c r="AB8402" t="s">
        <v>5843</v>
      </c>
    </row>
    <row r="8403" spans="26:28">
      <c r="Z8403">
        <v>81</v>
      </c>
      <c r="AA8403" t="s">
        <v>2743</v>
      </c>
      <c r="AB8403" t="s">
        <v>5844</v>
      </c>
    </row>
    <row r="8404" spans="26:28">
      <c r="Z8404">
        <v>82</v>
      </c>
      <c r="AA8404" t="s">
        <v>2744</v>
      </c>
      <c r="AB8404" t="s">
        <v>5845</v>
      </c>
    </row>
    <row r="8405" spans="26:28">
      <c r="Z8405">
        <v>83</v>
      </c>
      <c r="AA8405" t="s">
        <v>2745</v>
      </c>
      <c r="AB8405" t="s">
        <v>5846</v>
      </c>
    </row>
    <row r="8406" spans="26:28">
      <c r="Z8406">
        <v>84</v>
      </c>
      <c r="AA8406" t="s">
        <v>2746</v>
      </c>
      <c r="AB8406" t="s">
        <v>5847</v>
      </c>
    </row>
    <row r="8407" spans="26:28">
      <c r="Z8407">
        <v>85</v>
      </c>
      <c r="AA8407" t="s">
        <v>2747</v>
      </c>
      <c r="AB8407" t="s">
        <v>5848</v>
      </c>
    </row>
    <row r="8408" spans="26:28">
      <c r="Z8408">
        <v>86</v>
      </c>
      <c r="AA8408" t="s">
        <v>2748</v>
      </c>
      <c r="AB8408" t="s">
        <v>5849</v>
      </c>
    </row>
    <row r="8409" spans="26:28">
      <c r="Z8409">
        <v>87</v>
      </c>
      <c r="AA8409" t="s">
        <v>2749</v>
      </c>
      <c r="AB8409" t="s">
        <v>5850</v>
      </c>
    </row>
    <row r="8410" spans="26:28">
      <c r="Z8410">
        <v>88</v>
      </c>
      <c r="AA8410" t="s">
        <v>2750</v>
      </c>
      <c r="AB8410" t="s">
        <v>5851</v>
      </c>
    </row>
    <row r="8411" spans="26:28">
      <c r="Z8411">
        <v>89</v>
      </c>
      <c r="AA8411" t="s">
        <v>2751</v>
      </c>
      <c r="AB8411" t="s">
        <v>5852</v>
      </c>
    </row>
    <row r="8412" spans="26:28">
      <c r="Z8412">
        <v>90</v>
      </c>
      <c r="AA8412" t="s">
        <v>2752</v>
      </c>
      <c r="AB8412" t="s">
        <v>5853</v>
      </c>
    </row>
    <row r="8413" spans="26:28">
      <c r="Z8413">
        <v>91</v>
      </c>
      <c r="AA8413" t="s">
        <v>2753</v>
      </c>
      <c r="AB8413" t="s">
        <v>5853</v>
      </c>
    </row>
    <row r="8414" spans="26:28">
      <c r="Z8414">
        <v>92</v>
      </c>
      <c r="AA8414" t="s">
        <v>2754</v>
      </c>
      <c r="AB8414" t="s">
        <v>5854</v>
      </c>
    </row>
    <row r="8415" spans="26:28">
      <c r="Z8415">
        <v>93</v>
      </c>
      <c r="AA8415" t="s">
        <v>2755</v>
      </c>
      <c r="AB8415" t="s">
        <v>5854</v>
      </c>
    </row>
    <row r="8416" spans="26:28">
      <c r="Z8416">
        <v>94</v>
      </c>
      <c r="AA8416" t="s">
        <v>2756</v>
      </c>
      <c r="AB8416" t="s">
        <v>5855</v>
      </c>
    </row>
    <row r="8417" spans="26:28">
      <c r="Z8417">
        <v>95</v>
      </c>
      <c r="AA8417" t="s">
        <v>2757</v>
      </c>
      <c r="AB8417" t="s">
        <v>5856</v>
      </c>
    </row>
    <row r="8418" spans="26:28">
      <c r="Z8418">
        <v>96</v>
      </c>
      <c r="AA8418" t="s">
        <v>2758</v>
      </c>
      <c r="AB8418" t="s">
        <v>5857</v>
      </c>
    </row>
    <row r="8419" spans="26:28">
      <c r="Z8419">
        <v>97</v>
      </c>
      <c r="AA8419" t="s">
        <v>2759</v>
      </c>
      <c r="AB8419" t="s">
        <v>5858</v>
      </c>
    </row>
    <row r="8420" spans="26:28">
      <c r="Z8420">
        <v>98</v>
      </c>
      <c r="AA8420" t="s">
        <v>2760</v>
      </c>
      <c r="AB8420" t="s">
        <v>5859</v>
      </c>
    </row>
    <row r="8421" spans="26:28">
      <c r="Z8421">
        <v>99</v>
      </c>
      <c r="AA8421" t="s">
        <v>2761</v>
      </c>
      <c r="AB8421" t="s">
        <v>5860</v>
      </c>
    </row>
    <row r="8422" spans="26:28">
      <c r="Z8422">
        <v>100</v>
      </c>
      <c r="AA8422" t="s">
        <v>2762</v>
      </c>
      <c r="AB8422" t="s">
        <v>5861</v>
      </c>
    </row>
    <row r="8423" spans="26:28">
      <c r="Z8423">
        <v>101</v>
      </c>
      <c r="AA8423" t="s">
        <v>2763</v>
      </c>
      <c r="AB8423" t="s">
        <v>5862</v>
      </c>
    </row>
    <row r="8424" spans="26:28">
      <c r="Z8424">
        <v>102</v>
      </c>
      <c r="AA8424" t="s">
        <v>2764</v>
      </c>
      <c r="AB8424" t="s">
        <v>5863</v>
      </c>
    </row>
    <row r="8425" spans="26:28">
      <c r="Z8425">
        <v>103</v>
      </c>
      <c r="AA8425" t="s">
        <v>2765</v>
      </c>
      <c r="AB8425" t="s">
        <v>5864</v>
      </c>
    </row>
    <row r="8426" spans="26:28">
      <c r="Z8426">
        <v>104</v>
      </c>
      <c r="AA8426" t="s">
        <v>2766</v>
      </c>
      <c r="AB8426" t="s">
        <v>5865</v>
      </c>
    </row>
    <row r="8427" spans="26:28">
      <c r="Z8427">
        <v>105</v>
      </c>
      <c r="AA8427" t="s">
        <v>2767</v>
      </c>
      <c r="AB8427" t="s">
        <v>5866</v>
      </c>
    </row>
    <row r="8428" spans="26:28">
      <c r="Z8428">
        <v>106</v>
      </c>
      <c r="AA8428" t="s">
        <v>2768</v>
      </c>
      <c r="AB8428" t="s">
        <v>5867</v>
      </c>
    </row>
    <row r="8429" spans="26:28">
      <c r="Z8429">
        <v>107</v>
      </c>
      <c r="AA8429" t="s">
        <v>2769</v>
      </c>
      <c r="AB8429" t="s">
        <v>5868</v>
      </c>
    </row>
    <row r="8430" spans="26:28">
      <c r="Z8430">
        <v>108</v>
      </c>
      <c r="AA8430" t="s">
        <v>2770</v>
      </c>
      <c r="AB8430" t="s">
        <v>5869</v>
      </c>
    </row>
    <row r="8431" spans="26:28">
      <c r="Z8431">
        <v>109</v>
      </c>
      <c r="AA8431" t="s">
        <v>2771</v>
      </c>
      <c r="AB8431" t="s">
        <v>5870</v>
      </c>
    </row>
    <row r="8432" spans="26:28">
      <c r="Z8432">
        <v>110</v>
      </c>
      <c r="AA8432" t="s">
        <v>2772</v>
      </c>
      <c r="AB8432" t="s">
        <v>5871</v>
      </c>
    </row>
    <row r="8433" spans="26:28">
      <c r="Z8433">
        <v>111</v>
      </c>
      <c r="AA8433" t="s">
        <v>2773</v>
      </c>
      <c r="AB8433" t="s">
        <v>5872</v>
      </c>
    </row>
    <row r="8434" spans="26:28">
      <c r="Z8434">
        <v>112</v>
      </c>
      <c r="AA8434" t="s">
        <v>2774</v>
      </c>
      <c r="AB8434" t="s">
        <v>5873</v>
      </c>
    </row>
    <row r="8435" spans="26:28">
      <c r="Z8435">
        <v>113</v>
      </c>
      <c r="AA8435" t="s">
        <v>2775</v>
      </c>
      <c r="AB8435" t="s">
        <v>5874</v>
      </c>
    </row>
    <row r="8436" spans="26:28">
      <c r="Z8436">
        <v>114</v>
      </c>
      <c r="AA8436" t="s">
        <v>2776</v>
      </c>
      <c r="AB8436" t="s">
        <v>5875</v>
      </c>
    </row>
    <row r="8437" spans="26:28">
      <c r="Z8437">
        <v>115</v>
      </c>
      <c r="AA8437" t="s">
        <v>2777</v>
      </c>
      <c r="AB8437" t="s">
        <v>5876</v>
      </c>
    </row>
    <row r="8438" spans="26:28">
      <c r="Z8438">
        <v>116</v>
      </c>
      <c r="AA8438" t="s">
        <v>2778</v>
      </c>
      <c r="AB8438" t="s">
        <v>5877</v>
      </c>
    </row>
    <row r="8439" spans="26:28">
      <c r="Z8439">
        <v>117</v>
      </c>
      <c r="AA8439" t="s">
        <v>2779</v>
      </c>
      <c r="AB8439" t="s">
        <v>5878</v>
      </c>
    </row>
    <row r="8440" spans="26:28">
      <c r="Z8440">
        <v>118</v>
      </c>
      <c r="AA8440" t="s">
        <v>2780</v>
      </c>
      <c r="AB8440" t="s">
        <v>5879</v>
      </c>
    </row>
    <row r="8441" spans="26:28">
      <c r="Z8441">
        <v>119</v>
      </c>
      <c r="AA8441" t="s">
        <v>2781</v>
      </c>
      <c r="AB8441" t="s">
        <v>5880</v>
      </c>
    </row>
    <row r="8442" spans="26:28">
      <c r="Z8442">
        <v>120</v>
      </c>
      <c r="AA8442" t="s">
        <v>2782</v>
      </c>
      <c r="AB8442" t="s">
        <v>5881</v>
      </c>
    </row>
    <row r="8443" spans="26:28">
      <c r="Z8443">
        <v>121</v>
      </c>
      <c r="AA8443" t="s">
        <v>2783</v>
      </c>
      <c r="AB8443" t="s">
        <v>5882</v>
      </c>
    </row>
    <row r="8444" spans="26:28">
      <c r="Z8444">
        <v>122</v>
      </c>
      <c r="AA8444" t="s">
        <v>2784</v>
      </c>
      <c r="AB8444" t="s">
        <v>5883</v>
      </c>
    </row>
    <row r="8445" spans="26:28">
      <c r="Z8445">
        <v>123</v>
      </c>
      <c r="AA8445" t="s">
        <v>2785</v>
      </c>
      <c r="AB8445" t="s">
        <v>5884</v>
      </c>
    </row>
    <row r="8446" spans="26:28">
      <c r="Z8446">
        <v>124</v>
      </c>
      <c r="AA8446" t="s">
        <v>2786</v>
      </c>
      <c r="AB8446" t="s">
        <v>5885</v>
      </c>
    </row>
    <row r="8447" spans="26:28">
      <c r="Z8447">
        <v>125</v>
      </c>
      <c r="AA8447" t="s">
        <v>2787</v>
      </c>
      <c r="AB8447" t="s">
        <v>5886</v>
      </c>
    </row>
    <row r="8448" spans="26:28">
      <c r="Z8448">
        <v>126</v>
      </c>
      <c r="AA8448" t="s">
        <v>2788</v>
      </c>
      <c r="AB8448" t="s">
        <v>5887</v>
      </c>
    </row>
    <row r="8449" spans="26:28">
      <c r="Z8449">
        <v>127</v>
      </c>
      <c r="AA8449" t="s">
        <v>2789</v>
      </c>
      <c r="AB8449" t="s">
        <v>5888</v>
      </c>
    </row>
    <row r="8450" spans="26:28">
      <c r="Z8450">
        <v>128</v>
      </c>
      <c r="AA8450" t="s">
        <v>2790</v>
      </c>
      <c r="AB8450" t="s">
        <v>5889</v>
      </c>
    </row>
    <row r="8451" spans="26:28">
      <c r="Z8451">
        <v>129</v>
      </c>
      <c r="AA8451" t="s">
        <v>2791</v>
      </c>
      <c r="AB8451" t="s">
        <v>5890</v>
      </c>
    </row>
    <row r="8452" spans="26:28">
      <c r="Z8452">
        <v>130</v>
      </c>
      <c r="AA8452" t="s">
        <v>2792</v>
      </c>
      <c r="AB8452" t="s">
        <v>5891</v>
      </c>
    </row>
    <row r="8453" spans="26:28">
      <c r="Z8453">
        <v>131</v>
      </c>
      <c r="AA8453" t="s">
        <v>2793</v>
      </c>
      <c r="AB8453" t="s">
        <v>5892</v>
      </c>
    </row>
    <row r="8454" spans="26:28">
      <c r="Z8454">
        <v>132</v>
      </c>
      <c r="AA8454" t="s">
        <v>2794</v>
      </c>
      <c r="AB8454" t="s">
        <v>5893</v>
      </c>
    </row>
    <row r="8455" spans="26:28">
      <c r="Z8455">
        <v>133</v>
      </c>
      <c r="AA8455" t="s">
        <v>2795</v>
      </c>
      <c r="AB8455" t="s">
        <v>5894</v>
      </c>
    </row>
    <row r="8456" spans="26:28">
      <c r="Z8456">
        <v>134</v>
      </c>
      <c r="AA8456" t="s">
        <v>2796</v>
      </c>
      <c r="AB8456" t="s">
        <v>5895</v>
      </c>
    </row>
    <row r="8457" spans="26:28">
      <c r="Z8457">
        <v>135</v>
      </c>
      <c r="AA8457" t="s">
        <v>2797</v>
      </c>
      <c r="AB8457" t="s">
        <v>5896</v>
      </c>
    </row>
    <row r="8458" spans="26:28">
      <c r="Z8458">
        <v>136</v>
      </c>
      <c r="AA8458" t="s">
        <v>2798</v>
      </c>
      <c r="AB8458" t="s">
        <v>5897</v>
      </c>
    </row>
    <row r="8459" spans="26:28">
      <c r="Z8459">
        <v>137</v>
      </c>
      <c r="AA8459" t="s">
        <v>2799</v>
      </c>
      <c r="AB8459" t="s">
        <v>5898</v>
      </c>
    </row>
    <row r="8460" spans="26:28">
      <c r="Z8460">
        <v>138</v>
      </c>
      <c r="AA8460" t="s">
        <v>2800</v>
      </c>
      <c r="AB8460" t="s">
        <v>5899</v>
      </c>
    </row>
    <row r="8461" spans="26:28">
      <c r="Z8461">
        <v>139</v>
      </c>
      <c r="AA8461" t="s">
        <v>2801</v>
      </c>
      <c r="AB8461" t="s">
        <v>5900</v>
      </c>
    </row>
    <row r="8462" spans="26:28">
      <c r="Z8462">
        <v>140</v>
      </c>
      <c r="AA8462" t="s">
        <v>2802</v>
      </c>
      <c r="AB8462" t="s">
        <v>5901</v>
      </c>
    </row>
    <row r="8463" spans="26:28">
      <c r="Z8463">
        <v>141</v>
      </c>
      <c r="AA8463" t="s">
        <v>2803</v>
      </c>
      <c r="AB8463" t="s">
        <v>5902</v>
      </c>
    </row>
    <row r="8464" spans="26:28">
      <c r="Z8464">
        <v>142</v>
      </c>
      <c r="AA8464" t="s">
        <v>2804</v>
      </c>
      <c r="AB8464" t="s">
        <v>5903</v>
      </c>
    </row>
    <row r="8465" spans="26:28">
      <c r="Z8465">
        <v>143</v>
      </c>
      <c r="AA8465" t="s">
        <v>2805</v>
      </c>
      <c r="AB8465" t="s">
        <v>5904</v>
      </c>
    </row>
    <row r="8466" spans="26:28">
      <c r="Z8466">
        <v>144</v>
      </c>
      <c r="AA8466" t="s">
        <v>2806</v>
      </c>
      <c r="AB8466" t="s">
        <v>5905</v>
      </c>
    </row>
    <row r="8467" spans="26:28">
      <c r="Z8467">
        <v>145</v>
      </c>
      <c r="AA8467" t="s">
        <v>2807</v>
      </c>
      <c r="AB8467" t="s">
        <v>5906</v>
      </c>
    </row>
    <row r="8468" spans="26:28">
      <c r="Z8468">
        <v>146</v>
      </c>
      <c r="AA8468" t="s">
        <v>2808</v>
      </c>
      <c r="AB8468" t="s">
        <v>5907</v>
      </c>
    </row>
    <row r="8469" spans="26:28">
      <c r="Z8469">
        <v>147</v>
      </c>
      <c r="AA8469" t="s">
        <v>2809</v>
      </c>
      <c r="AB8469" t="s">
        <v>5908</v>
      </c>
    </row>
    <row r="8470" spans="26:28">
      <c r="Z8470">
        <v>148</v>
      </c>
      <c r="AA8470" t="s">
        <v>2810</v>
      </c>
      <c r="AB8470" t="s">
        <v>5909</v>
      </c>
    </row>
    <row r="8471" spans="26:28">
      <c r="Z8471">
        <v>149</v>
      </c>
      <c r="AA8471" t="s">
        <v>2811</v>
      </c>
      <c r="AB8471" t="s">
        <v>5910</v>
      </c>
    </row>
    <row r="8472" spans="26:28">
      <c r="Z8472">
        <v>150</v>
      </c>
      <c r="AA8472" t="s">
        <v>2812</v>
      </c>
      <c r="AB8472" t="s">
        <v>5911</v>
      </c>
    </row>
    <row r="8473" spans="26:28">
      <c r="Z8473">
        <v>151</v>
      </c>
      <c r="AA8473" t="s">
        <v>2813</v>
      </c>
      <c r="AB8473" t="s">
        <v>5912</v>
      </c>
    </row>
    <row r="8474" spans="26:28">
      <c r="Z8474">
        <v>152</v>
      </c>
      <c r="AA8474" t="s">
        <v>2814</v>
      </c>
      <c r="AB8474" t="s">
        <v>5913</v>
      </c>
    </row>
    <row r="8475" spans="26:28">
      <c r="Z8475">
        <v>153</v>
      </c>
      <c r="AA8475" t="s">
        <v>2815</v>
      </c>
      <c r="AB8475" t="s">
        <v>5914</v>
      </c>
    </row>
    <row r="8476" spans="26:28">
      <c r="Z8476">
        <v>154</v>
      </c>
      <c r="AA8476" t="s">
        <v>2816</v>
      </c>
      <c r="AB8476" t="s">
        <v>5915</v>
      </c>
    </row>
    <row r="8477" spans="26:28">
      <c r="Z8477">
        <v>155</v>
      </c>
      <c r="AA8477" t="s">
        <v>2817</v>
      </c>
      <c r="AB8477" t="s">
        <v>5916</v>
      </c>
    </row>
    <row r="8478" spans="26:28">
      <c r="Z8478">
        <v>156</v>
      </c>
      <c r="AA8478" t="s">
        <v>2818</v>
      </c>
      <c r="AB8478" t="s">
        <v>5917</v>
      </c>
    </row>
    <row r="8479" spans="26:28">
      <c r="Z8479">
        <v>157</v>
      </c>
      <c r="AA8479" t="s">
        <v>2819</v>
      </c>
      <c r="AB8479" t="s">
        <v>5918</v>
      </c>
    </row>
    <row r="8480" spans="26:28">
      <c r="Z8480">
        <v>158</v>
      </c>
      <c r="AA8480" t="s">
        <v>2820</v>
      </c>
      <c r="AB8480" t="s">
        <v>5919</v>
      </c>
    </row>
    <row r="8481" spans="26:28">
      <c r="Z8481">
        <v>159</v>
      </c>
      <c r="AA8481" t="s">
        <v>2821</v>
      </c>
      <c r="AB8481" t="s">
        <v>5920</v>
      </c>
    </row>
    <row r="8482" spans="26:28">
      <c r="Z8482">
        <v>160</v>
      </c>
      <c r="AA8482" t="s">
        <v>2822</v>
      </c>
      <c r="AB8482" t="s">
        <v>5921</v>
      </c>
    </row>
    <row r="8483" spans="26:28">
      <c r="Z8483">
        <v>161</v>
      </c>
      <c r="AA8483" t="s">
        <v>2823</v>
      </c>
      <c r="AB8483" t="s">
        <v>5922</v>
      </c>
    </row>
    <row r="8484" spans="26:28">
      <c r="Z8484">
        <v>162</v>
      </c>
      <c r="AA8484" t="s">
        <v>2824</v>
      </c>
      <c r="AB8484" t="s">
        <v>5923</v>
      </c>
    </row>
    <row r="8485" spans="26:28">
      <c r="Z8485">
        <v>163</v>
      </c>
      <c r="AA8485" t="s">
        <v>2825</v>
      </c>
      <c r="AB8485" t="s">
        <v>5924</v>
      </c>
    </row>
    <row r="8486" spans="26:28">
      <c r="Z8486">
        <v>164</v>
      </c>
      <c r="AA8486" t="s">
        <v>2826</v>
      </c>
      <c r="AB8486" t="s">
        <v>5925</v>
      </c>
    </row>
    <row r="8487" spans="26:28">
      <c r="Z8487">
        <v>165</v>
      </c>
      <c r="AA8487" t="s">
        <v>2827</v>
      </c>
      <c r="AB8487" t="s">
        <v>5926</v>
      </c>
    </row>
    <row r="8488" spans="26:28">
      <c r="Z8488">
        <v>166</v>
      </c>
      <c r="AA8488" t="s">
        <v>2828</v>
      </c>
      <c r="AB8488" t="s">
        <v>5927</v>
      </c>
    </row>
    <row r="8489" spans="26:28">
      <c r="Z8489">
        <v>167</v>
      </c>
      <c r="AA8489" t="s">
        <v>2829</v>
      </c>
      <c r="AB8489" t="s">
        <v>5928</v>
      </c>
    </row>
    <row r="8490" spans="26:28">
      <c r="Z8490">
        <v>168</v>
      </c>
      <c r="AA8490" t="s">
        <v>2830</v>
      </c>
      <c r="AB8490" t="s">
        <v>5929</v>
      </c>
    </row>
    <row r="8491" spans="26:28">
      <c r="Z8491">
        <v>169</v>
      </c>
      <c r="AA8491" t="s">
        <v>2831</v>
      </c>
      <c r="AB8491" t="s">
        <v>5930</v>
      </c>
    </row>
    <row r="8492" spans="26:28">
      <c r="Z8492">
        <v>170</v>
      </c>
      <c r="AA8492" t="s">
        <v>2832</v>
      </c>
      <c r="AB8492" t="s">
        <v>5931</v>
      </c>
    </row>
    <row r="8493" spans="26:28">
      <c r="Z8493">
        <v>171</v>
      </c>
      <c r="AA8493" t="s">
        <v>2833</v>
      </c>
      <c r="AB8493" t="s">
        <v>5932</v>
      </c>
    </row>
    <row r="8494" spans="26:28">
      <c r="Z8494">
        <v>172</v>
      </c>
      <c r="AA8494" t="s">
        <v>2834</v>
      </c>
      <c r="AB8494" t="s">
        <v>5933</v>
      </c>
    </row>
    <row r="8495" spans="26:28">
      <c r="Z8495">
        <v>173</v>
      </c>
      <c r="AA8495" t="s">
        <v>2835</v>
      </c>
      <c r="AB8495" t="s">
        <v>5934</v>
      </c>
    </row>
    <row r="8496" spans="26:28">
      <c r="Z8496">
        <v>174</v>
      </c>
      <c r="AA8496" t="s">
        <v>2836</v>
      </c>
      <c r="AB8496" t="s">
        <v>5935</v>
      </c>
    </row>
    <row r="8497" spans="26:28">
      <c r="Z8497">
        <v>175</v>
      </c>
      <c r="AA8497" t="s">
        <v>2837</v>
      </c>
      <c r="AB8497" t="s">
        <v>5936</v>
      </c>
    </row>
    <row r="8498" spans="26:28">
      <c r="Z8498">
        <v>176</v>
      </c>
      <c r="AA8498" t="s">
        <v>2838</v>
      </c>
      <c r="AB8498" t="s">
        <v>5937</v>
      </c>
    </row>
    <row r="8499" spans="26:28">
      <c r="Z8499">
        <v>177</v>
      </c>
      <c r="AA8499" t="s">
        <v>2839</v>
      </c>
      <c r="AB8499" t="s">
        <v>5938</v>
      </c>
    </row>
    <row r="8500" spans="26:28">
      <c r="Z8500">
        <v>178</v>
      </c>
      <c r="AA8500" t="s">
        <v>2840</v>
      </c>
      <c r="AB8500" t="s">
        <v>5939</v>
      </c>
    </row>
    <row r="8501" spans="26:28">
      <c r="Z8501">
        <v>179</v>
      </c>
      <c r="AA8501" t="s">
        <v>2841</v>
      </c>
      <c r="AB8501" t="s">
        <v>5940</v>
      </c>
    </row>
    <row r="8502" spans="26:28">
      <c r="Z8502">
        <v>180</v>
      </c>
      <c r="AA8502" t="s">
        <v>2842</v>
      </c>
      <c r="AB8502" t="s">
        <v>5941</v>
      </c>
    </row>
    <row r="8503" spans="26:28">
      <c r="Z8503">
        <v>181</v>
      </c>
      <c r="AA8503" t="s">
        <v>2843</v>
      </c>
      <c r="AB8503" t="s">
        <v>5942</v>
      </c>
    </row>
    <row r="8504" spans="26:28">
      <c r="Z8504">
        <v>182</v>
      </c>
      <c r="AA8504" t="s">
        <v>2844</v>
      </c>
      <c r="AB8504" t="s">
        <v>5943</v>
      </c>
    </row>
    <row r="8505" spans="26:28">
      <c r="Z8505">
        <v>183</v>
      </c>
      <c r="AA8505" t="s">
        <v>2845</v>
      </c>
      <c r="AB8505" t="s">
        <v>5944</v>
      </c>
    </row>
    <row r="8506" spans="26:28">
      <c r="Z8506">
        <v>184</v>
      </c>
      <c r="AA8506" t="s">
        <v>2846</v>
      </c>
      <c r="AB8506" t="s">
        <v>5945</v>
      </c>
    </row>
    <row r="8507" spans="26:28">
      <c r="Z8507">
        <v>185</v>
      </c>
      <c r="AA8507" t="s">
        <v>2847</v>
      </c>
      <c r="AB8507" t="s">
        <v>5946</v>
      </c>
    </row>
    <row r="8508" spans="26:28">
      <c r="Z8508">
        <v>186</v>
      </c>
      <c r="AA8508" t="s">
        <v>2848</v>
      </c>
      <c r="AB8508" t="s">
        <v>5947</v>
      </c>
    </row>
    <row r="8509" spans="26:28">
      <c r="Z8509">
        <v>187</v>
      </c>
      <c r="AA8509" t="s">
        <v>2849</v>
      </c>
      <c r="AB8509" t="s">
        <v>5948</v>
      </c>
    </row>
    <row r="8510" spans="26:28">
      <c r="Z8510">
        <v>188</v>
      </c>
      <c r="AA8510" t="s">
        <v>2850</v>
      </c>
      <c r="AB8510" t="s">
        <v>5949</v>
      </c>
    </row>
    <row r="8511" spans="26:28">
      <c r="Z8511">
        <v>189</v>
      </c>
      <c r="AA8511" t="s">
        <v>2851</v>
      </c>
      <c r="AB8511" t="s">
        <v>5950</v>
      </c>
    </row>
    <row r="8512" spans="26:28">
      <c r="Z8512">
        <v>190</v>
      </c>
      <c r="AA8512" t="s">
        <v>2852</v>
      </c>
      <c r="AB8512" t="s">
        <v>5951</v>
      </c>
    </row>
    <row r="8513" spans="26:28">
      <c r="Z8513">
        <v>191</v>
      </c>
      <c r="AA8513" t="s">
        <v>2853</v>
      </c>
      <c r="AB8513" t="s">
        <v>5952</v>
      </c>
    </row>
    <row r="8514" spans="26:28">
      <c r="Z8514">
        <v>192</v>
      </c>
      <c r="AA8514" t="s">
        <v>2854</v>
      </c>
      <c r="AB8514" t="s">
        <v>5953</v>
      </c>
    </row>
    <row r="8515" spans="26:28">
      <c r="Z8515">
        <v>193</v>
      </c>
      <c r="AA8515" t="s">
        <v>2855</v>
      </c>
      <c r="AB8515" t="s">
        <v>5954</v>
      </c>
    </row>
    <row r="8516" spans="26:28">
      <c r="Z8516">
        <v>194</v>
      </c>
      <c r="AA8516" t="s">
        <v>2856</v>
      </c>
      <c r="AB8516" t="s">
        <v>5955</v>
      </c>
    </row>
    <row r="8517" spans="26:28">
      <c r="Z8517">
        <v>195</v>
      </c>
      <c r="AA8517" t="s">
        <v>2857</v>
      </c>
      <c r="AB8517" t="s">
        <v>5956</v>
      </c>
    </row>
    <row r="8518" spans="26:28">
      <c r="Z8518">
        <v>196</v>
      </c>
      <c r="AA8518" t="s">
        <v>2858</v>
      </c>
      <c r="AB8518" t="s">
        <v>5957</v>
      </c>
    </row>
    <row r="8519" spans="26:28">
      <c r="Z8519">
        <v>197</v>
      </c>
      <c r="AA8519" t="s">
        <v>2859</v>
      </c>
      <c r="AB8519" t="s">
        <v>5958</v>
      </c>
    </row>
    <row r="8520" spans="26:28">
      <c r="Z8520">
        <v>198</v>
      </c>
      <c r="AA8520" t="s">
        <v>2860</v>
      </c>
      <c r="AB8520" t="s">
        <v>5959</v>
      </c>
    </row>
    <row r="8521" spans="26:28">
      <c r="Z8521">
        <v>199</v>
      </c>
      <c r="AA8521" t="s">
        <v>2861</v>
      </c>
      <c r="AB8521" t="s">
        <v>5960</v>
      </c>
    </row>
    <row r="8522" spans="26:28">
      <c r="Z8522">
        <v>200</v>
      </c>
      <c r="AA8522" t="s">
        <v>2862</v>
      </c>
      <c r="AB8522" t="s">
        <v>5961</v>
      </c>
    </row>
    <row r="8523" spans="26:28">
      <c r="Z8523">
        <v>201</v>
      </c>
      <c r="AA8523" t="s">
        <v>2863</v>
      </c>
      <c r="AB8523" t="s">
        <v>5962</v>
      </c>
    </row>
    <row r="8524" spans="26:28">
      <c r="Z8524">
        <v>202</v>
      </c>
      <c r="AA8524" t="s">
        <v>2864</v>
      </c>
      <c r="AB8524" t="s">
        <v>5963</v>
      </c>
    </row>
    <row r="8525" spans="26:28">
      <c r="Z8525">
        <v>203</v>
      </c>
      <c r="AA8525" t="s">
        <v>2865</v>
      </c>
      <c r="AB8525" t="s">
        <v>5964</v>
      </c>
    </row>
    <row r="8526" spans="26:28">
      <c r="Z8526">
        <v>204</v>
      </c>
      <c r="AA8526" t="s">
        <v>2866</v>
      </c>
      <c r="AB8526" t="s">
        <v>5965</v>
      </c>
    </row>
    <row r="8527" spans="26:28">
      <c r="Z8527">
        <v>205</v>
      </c>
      <c r="AA8527" t="s">
        <v>2867</v>
      </c>
      <c r="AB8527" t="s">
        <v>5966</v>
      </c>
    </row>
    <row r="8528" spans="26:28">
      <c r="Z8528">
        <v>206</v>
      </c>
      <c r="AA8528" t="s">
        <v>2868</v>
      </c>
      <c r="AB8528" t="s">
        <v>5967</v>
      </c>
    </row>
    <row r="8529" spans="26:28">
      <c r="Z8529">
        <v>207</v>
      </c>
      <c r="AA8529" t="s">
        <v>2869</v>
      </c>
      <c r="AB8529" t="s">
        <v>5968</v>
      </c>
    </row>
    <row r="8530" spans="26:28">
      <c r="Z8530">
        <v>208</v>
      </c>
      <c r="AA8530" t="s">
        <v>2870</v>
      </c>
      <c r="AB8530" t="s">
        <v>5969</v>
      </c>
    </row>
    <row r="8531" spans="26:28">
      <c r="Z8531">
        <v>209</v>
      </c>
      <c r="AA8531" t="s">
        <v>2871</v>
      </c>
      <c r="AB8531" t="s">
        <v>5970</v>
      </c>
    </row>
    <row r="8532" spans="26:28">
      <c r="Z8532">
        <v>210</v>
      </c>
      <c r="AA8532" t="s">
        <v>2872</v>
      </c>
      <c r="AB8532" t="s">
        <v>5971</v>
      </c>
    </row>
    <row r="8533" spans="26:28">
      <c r="Z8533">
        <v>211</v>
      </c>
      <c r="AA8533" t="s">
        <v>2873</v>
      </c>
      <c r="AB8533" t="s">
        <v>5972</v>
      </c>
    </row>
    <row r="8534" spans="26:28">
      <c r="Z8534">
        <v>212</v>
      </c>
      <c r="AA8534" t="s">
        <v>2874</v>
      </c>
      <c r="AB8534" t="s">
        <v>209</v>
      </c>
    </row>
    <row r="8535" spans="26:28">
      <c r="Z8535">
        <v>213</v>
      </c>
      <c r="AA8535" t="s">
        <v>2875</v>
      </c>
      <c r="AB8535" t="s">
        <v>5973</v>
      </c>
    </row>
    <row r="8536" spans="26:28">
      <c r="Z8536">
        <v>214</v>
      </c>
      <c r="AA8536" t="s">
        <v>2876</v>
      </c>
      <c r="AB8536" t="s">
        <v>5974</v>
      </c>
    </row>
    <row r="8537" spans="26:28">
      <c r="Z8537">
        <v>215</v>
      </c>
      <c r="AA8537" t="s">
        <v>2877</v>
      </c>
      <c r="AB8537" t="s">
        <v>5975</v>
      </c>
    </row>
    <row r="8538" spans="26:28">
      <c r="Z8538">
        <v>216</v>
      </c>
      <c r="AA8538" t="s">
        <v>2878</v>
      </c>
      <c r="AB8538" t="s">
        <v>5976</v>
      </c>
    </row>
    <row r="8539" spans="26:28">
      <c r="Z8539">
        <v>217</v>
      </c>
      <c r="AA8539" t="s">
        <v>2880</v>
      </c>
      <c r="AB8539" t="s">
        <v>5977</v>
      </c>
    </row>
    <row r="8540" spans="26:28">
      <c r="Z8540">
        <v>218</v>
      </c>
      <c r="AA8540" t="s">
        <v>2882</v>
      </c>
      <c r="AB8540" t="s">
        <v>5978</v>
      </c>
    </row>
    <row r="8541" spans="26:28">
      <c r="Z8541">
        <v>219</v>
      </c>
      <c r="AA8541" t="s">
        <v>2884</v>
      </c>
      <c r="AB8541" t="s">
        <v>5979</v>
      </c>
    </row>
    <row r="8542" spans="26:28">
      <c r="Z8542">
        <v>220</v>
      </c>
      <c r="AA8542" t="s">
        <v>2885</v>
      </c>
      <c r="AB8542" t="s">
        <v>5980</v>
      </c>
    </row>
    <row r="8543" spans="26:28">
      <c r="Z8543">
        <v>221</v>
      </c>
      <c r="AA8543" t="s">
        <v>2887</v>
      </c>
      <c r="AB8543" t="s">
        <v>5981</v>
      </c>
    </row>
    <row r="8544" spans="26:28">
      <c r="Z8544">
        <v>222</v>
      </c>
      <c r="AA8544" t="s">
        <v>2888</v>
      </c>
      <c r="AB8544" t="s">
        <v>5982</v>
      </c>
    </row>
    <row r="8545" spans="26:28">
      <c r="Z8545">
        <v>223</v>
      </c>
      <c r="AA8545" t="s">
        <v>2890</v>
      </c>
      <c r="AB8545" t="s">
        <v>5983</v>
      </c>
    </row>
    <row r="8546" spans="26:28">
      <c r="Z8546">
        <v>224</v>
      </c>
      <c r="AA8546" t="s">
        <v>2891</v>
      </c>
      <c r="AB8546" t="s">
        <v>5984</v>
      </c>
    </row>
    <row r="8547" spans="26:28">
      <c r="Z8547">
        <v>225</v>
      </c>
      <c r="AA8547" t="s">
        <v>2892</v>
      </c>
      <c r="AB8547" t="s">
        <v>5985</v>
      </c>
    </row>
    <row r="8548" spans="26:28">
      <c r="Z8548">
        <v>226</v>
      </c>
      <c r="AA8548" t="s">
        <v>2893</v>
      </c>
      <c r="AB8548" t="s">
        <v>5986</v>
      </c>
    </row>
    <row r="8549" spans="26:28">
      <c r="Z8549">
        <v>227</v>
      </c>
      <c r="AA8549" t="s">
        <v>2894</v>
      </c>
      <c r="AB8549" t="s">
        <v>5987</v>
      </c>
    </row>
    <row r="8550" spans="26:28">
      <c r="Z8550">
        <v>228</v>
      </c>
      <c r="AA8550" t="s">
        <v>2895</v>
      </c>
      <c r="AB8550" t="s">
        <v>5988</v>
      </c>
    </row>
    <row r="8551" spans="26:28">
      <c r="Z8551">
        <v>229</v>
      </c>
      <c r="AA8551" t="s">
        <v>2896</v>
      </c>
      <c r="AB8551" t="s">
        <v>5989</v>
      </c>
    </row>
    <row r="8552" spans="26:28">
      <c r="Z8552">
        <v>230</v>
      </c>
      <c r="AA8552" t="s">
        <v>2897</v>
      </c>
      <c r="AB8552" t="s">
        <v>5990</v>
      </c>
    </row>
    <row r="8553" spans="26:28">
      <c r="Z8553">
        <v>231</v>
      </c>
      <c r="AA8553" t="s">
        <v>2899</v>
      </c>
      <c r="AB8553" t="s">
        <v>5991</v>
      </c>
    </row>
    <row r="8554" spans="26:28">
      <c r="Z8554">
        <v>232</v>
      </c>
      <c r="AA8554" t="s">
        <v>2900</v>
      </c>
      <c r="AB8554" t="s">
        <v>5992</v>
      </c>
    </row>
    <row r="8555" spans="26:28">
      <c r="Z8555">
        <v>233</v>
      </c>
      <c r="AA8555" t="s">
        <v>2902</v>
      </c>
      <c r="AB8555" t="s">
        <v>5993</v>
      </c>
    </row>
    <row r="8556" spans="26:28">
      <c r="Z8556">
        <v>234</v>
      </c>
      <c r="AA8556" t="s">
        <v>2903</v>
      </c>
      <c r="AB8556" t="s">
        <v>5994</v>
      </c>
    </row>
    <row r="8557" spans="26:28">
      <c r="Z8557">
        <v>235</v>
      </c>
      <c r="AA8557" t="s">
        <v>2904</v>
      </c>
      <c r="AB8557" t="s">
        <v>5995</v>
      </c>
    </row>
    <row r="8558" spans="26:28">
      <c r="Z8558">
        <v>236</v>
      </c>
      <c r="AA8558" t="s">
        <v>2905</v>
      </c>
      <c r="AB8558" t="s">
        <v>5996</v>
      </c>
    </row>
    <row r="8559" spans="26:28">
      <c r="Z8559">
        <v>237</v>
      </c>
      <c r="AA8559" t="s">
        <v>2906</v>
      </c>
      <c r="AB8559" t="s">
        <v>5997</v>
      </c>
    </row>
    <row r="8560" spans="26:28">
      <c r="Z8560">
        <v>238</v>
      </c>
      <c r="AA8560" t="s">
        <v>2907</v>
      </c>
      <c r="AB8560" t="s">
        <v>5998</v>
      </c>
    </row>
    <row r="8561" spans="26:28">
      <c r="Z8561">
        <v>239</v>
      </c>
      <c r="AA8561" t="s">
        <v>2908</v>
      </c>
      <c r="AB8561" t="s">
        <v>5999</v>
      </c>
    </row>
    <row r="8562" spans="26:28">
      <c r="Z8562">
        <v>240</v>
      </c>
      <c r="AA8562" t="s">
        <v>2909</v>
      </c>
      <c r="AB8562" t="s">
        <v>6000</v>
      </c>
    </row>
    <row r="8563" spans="26:28">
      <c r="Z8563">
        <v>241</v>
      </c>
      <c r="AA8563" t="s">
        <v>2910</v>
      </c>
      <c r="AB8563" t="s">
        <v>6001</v>
      </c>
    </row>
    <row r="8564" spans="26:28">
      <c r="Z8564">
        <v>242</v>
      </c>
      <c r="AA8564" t="s">
        <v>2911</v>
      </c>
      <c r="AB8564" t="s">
        <v>6002</v>
      </c>
    </row>
    <row r="8565" spans="26:28">
      <c r="Z8565">
        <v>243</v>
      </c>
      <c r="AA8565" t="s">
        <v>2912</v>
      </c>
      <c r="AB8565" t="s">
        <v>6003</v>
      </c>
    </row>
    <row r="8566" spans="26:28">
      <c r="Z8566">
        <v>244</v>
      </c>
      <c r="AA8566" t="s">
        <v>2913</v>
      </c>
      <c r="AB8566" t="s">
        <v>6004</v>
      </c>
    </row>
    <row r="8567" spans="26:28">
      <c r="Z8567">
        <v>245</v>
      </c>
      <c r="AA8567" t="s">
        <v>2915</v>
      </c>
      <c r="AB8567" t="s">
        <v>6005</v>
      </c>
    </row>
    <row r="8568" spans="26:28">
      <c r="Z8568">
        <v>246</v>
      </c>
      <c r="AA8568" t="s">
        <v>2916</v>
      </c>
      <c r="AB8568" t="s">
        <v>6006</v>
      </c>
    </row>
    <row r="8569" spans="26:28">
      <c r="Z8569">
        <v>247</v>
      </c>
      <c r="AA8569" t="s">
        <v>2917</v>
      </c>
      <c r="AB8569" t="s">
        <v>6007</v>
      </c>
    </row>
    <row r="8570" spans="26:28">
      <c r="Z8570">
        <v>248</v>
      </c>
      <c r="AA8570" t="s">
        <v>2918</v>
      </c>
      <c r="AB8570" t="s">
        <v>6008</v>
      </c>
    </row>
    <row r="8571" spans="26:28">
      <c r="Z8571">
        <v>249</v>
      </c>
      <c r="AA8571" t="s">
        <v>2919</v>
      </c>
      <c r="AB8571" t="s">
        <v>6009</v>
      </c>
    </row>
    <row r="8572" spans="26:28">
      <c r="Z8572">
        <v>250</v>
      </c>
      <c r="AA8572" t="s">
        <v>2921</v>
      </c>
      <c r="AB8572" t="s">
        <v>6010</v>
      </c>
    </row>
    <row r="8573" spans="26:28">
      <c r="Z8573">
        <v>251</v>
      </c>
      <c r="AA8573" t="s">
        <v>2922</v>
      </c>
      <c r="AB8573" t="s">
        <v>6011</v>
      </c>
    </row>
    <row r="8574" spans="26:28">
      <c r="Z8574">
        <v>252</v>
      </c>
      <c r="AA8574" t="s">
        <v>2923</v>
      </c>
      <c r="AB8574" t="s">
        <v>6012</v>
      </c>
    </row>
    <row r="8575" spans="26:28">
      <c r="Z8575">
        <v>253</v>
      </c>
      <c r="AA8575" t="s">
        <v>2924</v>
      </c>
      <c r="AB8575" t="s">
        <v>6013</v>
      </c>
    </row>
    <row r="8576" spans="26:28">
      <c r="Z8576">
        <v>254</v>
      </c>
      <c r="AA8576" t="s">
        <v>2925</v>
      </c>
      <c r="AB8576" t="s">
        <v>6014</v>
      </c>
    </row>
    <row r="8577" spans="26:28">
      <c r="Z8577">
        <v>255</v>
      </c>
      <c r="AA8577" t="s">
        <v>2926</v>
      </c>
      <c r="AB8577" t="s">
        <v>6015</v>
      </c>
    </row>
    <row r="8578" spans="26:28">
      <c r="Z8578">
        <v>256</v>
      </c>
      <c r="AA8578" t="s">
        <v>2927</v>
      </c>
      <c r="AB8578" t="s">
        <v>6016</v>
      </c>
    </row>
    <row r="8579" spans="26:28">
      <c r="Z8579">
        <v>257</v>
      </c>
      <c r="AA8579" t="s">
        <v>2928</v>
      </c>
      <c r="AB8579" t="s">
        <v>6017</v>
      </c>
    </row>
    <row r="8580" spans="26:28">
      <c r="Z8580">
        <v>258</v>
      </c>
      <c r="AA8580" t="s">
        <v>2929</v>
      </c>
      <c r="AB8580" t="s">
        <v>6018</v>
      </c>
    </row>
    <row r="8581" spans="26:28">
      <c r="Z8581">
        <v>259</v>
      </c>
      <c r="AA8581" t="s">
        <v>2930</v>
      </c>
      <c r="AB8581" t="s">
        <v>6019</v>
      </c>
    </row>
    <row r="8582" spans="26:28">
      <c r="Z8582">
        <v>260</v>
      </c>
      <c r="AA8582" t="s">
        <v>2931</v>
      </c>
      <c r="AB8582" t="s">
        <v>6020</v>
      </c>
    </row>
    <row r="8583" spans="26:28">
      <c r="Z8583">
        <v>261</v>
      </c>
      <c r="AA8583" t="s">
        <v>2932</v>
      </c>
      <c r="AB8583" t="s">
        <v>6021</v>
      </c>
    </row>
    <row r="8584" spans="26:28">
      <c r="Z8584">
        <v>262</v>
      </c>
      <c r="AA8584" t="s">
        <v>2934</v>
      </c>
      <c r="AB8584" t="s">
        <v>6022</v>
      </c>
    </row>
    <row r="8585" spans="26:28">
      <c r="Z8585">
        <v>263</v>
      </c>
      <c r="AA8585" t="s">
        <v>2935</v>
      </c>
      <c r="AB8585" t="s">
        <v>6023</v>
      </c>
    </row>
    <row r="8586" spans="26:28">
      <c r="Z8586">
        <v>264</v>
      </c>
      <c r="AA8586" t="s">
        <v>2937</v>
      </c>
      <c r="AB8586" t="s">
        <v>6024</v>
      </c>
    </row>
    <row r="8587" spans="26:28">
      <c r="Z8587">
        <v>265</v>
      </c>
      <c r="AA8587" t="s">
        <v>2938</v>
      </c>
      <c r="AB8587" t="s">
        <v>6025</v>
      </c>
    </row>
    <row r="8588" spans="26:28">
      <c r="Z8588">
        <v>266</v>
      </c>
      <c r="AA8588" t="s">
        <v>2939</v>
      </c>
      <c r="AB8588" t="s">
        <v>6026</v>
      </c>
    </row>
    <row r="8589" spans="26:28">
      <c r="Z8589">
        <v>267</v>
      </c>
      <c r="AA8589" t="s">
        <v>2940</v>
      </c>
      <c r="AB8589" t="s">
        <v>6027</v>
      </c>
    </row>
    <row r="8590" spans="26:28">
      <c r="Z8590">
        <v>268</v>
      </c>
      <c r="AA8590" t="s">
        <v>2941</v>
      </c>
      <c r="AB8590" t="s">
        <v>6028</v>
      </c>
    </row>
    <row r="8591" spans="26:28">
      <c r="Z8591">
        <v>269</v>
      </c>
      <c r="AA8591" t="s">
        <v>2943</v>
      </c>
      <c r="AB8591" t="s">
        <v>6029</v>
      </c>
    </row>
    <row r="8592" spans="26:28">
      <c r="Z8592">
        <v>270</v>
      </c>
      <c r="AA8592" t="s">
        <v>2944</v>
      </c>
      <c r="AB8592" t="s">
        <v>6030</v>
      </c>
    </row>
    <row r="8593" spans="26:28">
      <c r="Z8593">
        <v>271</v>
      </c>
      <c r="AA8593" t="s">
        <v>2945</v>
      </c>
      <c r="AB8593" t="s">
        <v>6031</v>
      </c>
    </row>
    <row r="8594" spans="26:28">
      <c r="Z8594">
        <v>272</v>
      </c>
      <c r="AA8594" t="s">
        <v>2946</v>
      </c>
      <c r="AB8594" t="s">
        <v>6032</v>
      </c>
    </row>
    <row r="8595" spans="26:28">
      <c r="Z8595">
        <v>273</v>
      </c>
      <c r="AA8595" t="s">
        <v>2947</v>
      </c>
      <c r="AB8595" t="s">
        <v>6033</v>
      </c>
    </row>
    <row r="8596" spans="26:28">
      <c r="Z8596">
        <v>274</v>
      </c>
      <c r="AA8596" t="s">
        <v>2948</v>
      </c>
      <c r="AB8596" t="s">
        <v>6034</v>
      </c>
    </row>
    <row r="8597" spans="26:28">
      <c r="Z8597">
        <v>275</v>
      </c>
      <c r="AA8597" t="s">
        <v>2949</v>
      </c>
      <c r="AB8597" t="s">
        <v>6035</v>
      </c>
    </row>
    <row r="8598" spans="26:28">
      <c r="Z8598">
        <v>276</v>
      </c>
      <c r="AA8598" t="s">
        <v>2951</v>
      </c>
      <c r="AB8598" t="s">
        <v>6036</v>
      </c>
    </row>
    <row r="8599" spans="26:28">
      <c r="Z8599">
        <v>277</v>
      </c>
      <c r="AA8599" t="s">
        <v>2952</v>
      </c>
      <c r="AB8599" t="s">
        <v>6037</v>
      </c>
    </row>
    <row r="8600" spans="26:28">
      <c r="Z8600">
        <v>278</v>
      </c>
      <c r="AA8600" t="s">
        <v>2953</v>
      </c>
      <c r="AB8600" t="s">
        <v>6038</v>
      </c>
    </row>
    <row r="8601" spans="26:28">
      <c r="Z8601">
        <v>279</v>
      </c>
      <c r="AA8601" t="s">
        <v>2955</v>
      </c>
      <c r="AB8601" t="s">
        <v>6039</v>
      </c>
    </row>
    <row r="8602" spans="26:28">
      <c r="Z8602">
        <v>280</v>
      </c>
      <c r="AA8602" t="s">
        <v>2956</v>
      </c>
      <c r="AB8602" t="s">
        <v>6040</v>
      </c>
    </row>
    <row r="8603" spans="26:28">
      <c r="Z8603">
        <v>281</v>
      </c>
      <c r="AA8603" t="s">
        <v>2957</v>
      </c>
      <c r="AB8603" t="s">
        <v>6041</v>
      </c>
    </row>
    <row r="8604" spans="26:28">
      <c r="Z8604">
        <v>282</v>
      </c>
      <c r="AA8604" t="s">
        <v>2958</v>
      </c>
      <c r="AB8604" t="s">
        <v>6042</v>
      </c>
    </row>
    <row r="8605" spans="26:28">
      <c r="Z8605">
        <v>283</v>
      </c>
      <c r="AA8605" t="s">
        <v>2959</v>
      </c>
      <c r="AB8605" t="s">
        <v>6043</v>
      </c>
    </row>
    <row r="8606" spans="26:28">
      <c r="Z8606">
        <v>284</v>
      </c>
      <c r="AA8606" t="s">
        <v>2961</v>
      </c>
      <c r="AB8606" t="s">
        <v>6044</v>
      </c>
    </row>
    <row r="8607" spans="26:28">
      <c r="Z8607">
        <v>285</v>
      </c>
      <c r="AA8607" t="s">
        <v>2963</v>
      </c>
      <c r="AB8607" t="s">
        <v>6045</v>
      </c>
    </row>
    <row r="8608" spans="26:28">
      <c r="Z8608">
        <v>286</v>
      </c>
      <c r="AA8608" t="s">
        <v>2964</v>
      </c>
      <c r="AB8608" t="s">
        <v>6046</v>
      </c>
    </row>
    <row r="8609" spans="26:28">
      <c r="Z8609">
        <v>287</v>
      </c>
      <c r="AA8609" t="s">
        <v>2965</v>
      </c>
      <c r="AB8609" t="s">
        <v>6047</v>
      </c>
    </row>
    <row r="8610" spans="26:28">
      <c r="Z8610">
        <v>288</v>
      </c>
      <c r="AA8610" t="s">
        <v>2967</v>
      </c>
      <c r="AB8610" t="s">
        <v>6048</v>
      </c>
    </row>
    <row r="8611" spans="26:28">
      <c r="Z8611">
        <v>289</v>
      </c>
      <c r="AA8611" t="s">
        <v>2968</v>
      </c>
      <c r="AB8611" t="s">
        <v>6049</v>
      </c>
    </row>
    <row r="8612" spans="26:28">
      <c r="Z8612">
        <v>290</v>
      </c>
      <c r="AA8612" t="s">
        <v>2969</v>
      </c>
      <c r="AB8612" t="s">
        <v>6050</v>
      </c>
    </row>
    <row r="8613" spans="26:28">
      <c r="Z8613">
        <v>291</v>
      </c>
      <c r="AA8613" t="s">
        <v>2971</v>
      </c>
      <c r="AB8613" t="s">
        <v>6051</v>
      </c>
    </row>
    <row r="8614" spans="26:28">
      <c r="Z8614">
        <v>292</v>
      </c>
      <c r="AA8614" t="s">
        <v>2972</v>
      </c>
      <c r="AB8614" t="s">
        <v>6052</v>
      </c>
    </row>
    <row r="8615" spans="26:28">
      <c r="Z8615">
        <v>293</v>
      </c>
      <c r="AA8615" t="s">
        <v>2973</v>
      </c>
      <c r="AB8615" t="s">
        <v>6053</v>
      </c>
    </row>
    <row r="8616" spans="26:28">
      <c r="Z8616">
        <v>294</v>
      </c>
      <c r="AA8616" t="s">
        <v>2974</v>
      </c>
      <c r="AB8616" t="s">
        <v>6054</v>
      </c>
    </row>
    <row r="8617" spans="26:28">
      <c r="Z8617">
        <v>295</v>
      </c>
      <c r="AA8617" t="s">
        <v>2975</v>
      </c>
      <c r="AB8617" t="s">
        <v>6055</v>
      </c>
    </row>
    <row r="8618" spans="26:28">
      <c r="Z8618">
        <v>296</v>
      </c>
      <c r="AA8618" t="s">
        <v>2977</v>
      </c>
      <c r="AB8618" t="s">
        <v>6056</v>
      </c>
    </row>
    <row r="8619" spans="26:28">
      <c r="Z8619">
        <v>297</v>
      </c>
      <c r="AA8619" t="s">
        <v>2979</v>
      </c>
      <c r="AB8619" t="s">
        <v>6057</v>
      </c>
    </row>
    <row r="8620" spans="26:28">
      <c r="Z8620">
        <v>298</v>
      </c>
      <c r="AA8620" t="s">
        <v>2980</v>
      </c>
      <c r="AB8620" t="s">
        <v>6058</v>
      </c>
    </row>
    <row r="8621" spans="26:28">
      <c r="Z8621">
        <v>299</v>
      </c>
      <c r="AA8621" t="s">
        <v>2982</v>
      </c>
      <c r="AB8621" t="s">
        <v>6059</v>
      </c>
    </row>
    <row r="8622" spans="26:28">
      <c r="Z8622">
        <v>300</v>
      </c>
      <c r="AA8622" t="s">
        <v>2983</v>
      </c>
      <c r="AB8622" t="s">
        <v>6060</v>
      </c>
    </row>
    <row r="8623" spans="26:28">
      <c r="Z8623">
        <v>301</v>
      </c>
      <c r="AA8623" t="s">
        <v>2984</v>
      </c>
      <c r="AB8623" t="s">
        <v>6061</v>
      </c>
    </row>
    <row r="8624" spans="26:28">
      <c r="Z8624">
        <v>302</v>
      </c>
      <c r="AA8624" t="s">
        <v>2985</v>
      </c>
      <c r="AB8624" t="s">
        <v>6062</v>
      </c>
    </row>
    <row r="8625" spans="26:28">
      <c r="Z8625">
        <v>303</v>
      </c>
      <c r="AA8625" t="s">
        <v>2986</v>
      </c>
      <c r="AB8625" t="s">
        <v>6063</v>
      </c>
    </row>
    <row r="8626" spans="26:28">
      <c r="Z8626">
        <v>304</v>
      </c>
      <c r="AA8626" t="s">
        <v>2987</v>
      </c>
      <c r="AB8626" t="s">
        <v>6064</v>
      </c>
    </row>
    <row r="8627" spans="26:28">
      <c r="Z8627">
        <v>305</v>
      </c>
      <c r="AA8627" t="s">
        <v>2988</v>
      </c>
      <c r="AB8627" t="s">
        <v>6065</v>
      </c>
    </row>
    <row r="8628" spans="26:28">
      <c r="Z8628">
        <v>306</v>
      </c>
      <c r="AA8628" t="s">
        <v>2989</v>
      </c>
      <c r="AB8628" t="s">
        <v>6066</v>
      </c>
    </row>
    <row r="8629" spans="26:28">
      <c r="Z8629">
        <v>307</v>
      </c>
      <c r="AA8629" t="s">
        <v>2990</v>
      </c>
      <c r="AB8629" t="s">
        <v>6067</v>
      </c>
    </row>
    <row r="8630" spans="26:28">
      <c r="Z8630">
        <v>308</v>
      </c>
      <c r="AA8630" t="s">
        <v>2991</v>
      </c>
      <c r="AB8630" t="s">
        <v>6068</v>
      </c>
    </row>
    <row r="8631" spans="26:28">
      <c r="Z8631">
        <v>309</v>
      </c>
      <c r="AA8631" t="s">
        <v>2992</v>
      </c>
      <c r="AB8631" t="s">
        <v>6069</v>
      </c>
    </row>
    <row r="8632" spans="26:28">
      <c r="Z8632">
        <v>310</v>
      </c>
      <c r="AA8632" t="s">
        <v>2993</v>
      </c>
      <c r="AB8632" t="s">
        <v>6070</v>
      </c>
    </row>
    <row r="8633" spans="26:28">
      <c r="Z8633">
        <v>311</v>
      </c>
      <c r="AA8633" t="s">
        <v>2994</v>
      </c>
      <c r="AB8633" t="s">
        <v>6071</v>
      </c>
    </row>
    <row r="8634" spans="26:28">
      <c r="Z8634">
        <v>312</v>
      </c>
      <c r="AA8634" t="s">
        <v>2995</v>
      </c>
      <c r="AB8634" t="s">
        <v>6072</v>
      </c>
    </row>
    <row r="8635" spans="26:28">
      <c r="Z8635">
        <v>313</v>
      </c>
      <c r="AA8635" t="s">
        <v>2997</v>
      </c>
      <c r="AB8635" t="s">
        <v>6073</v>
      </c>
    </row>
    <row r="8636" spans="26:28">
      <c r="Z8636">
        <v>314</v>
      </c>
      <c r="AA8636" t="s">
        <v>2998</v>
      </c>
      <c r="AB8636" t="s">
        <v>6074</v>
      </c>
    </row>
    <row r="8637" spans="26:28">
      <c r="Z8637">
        <v>315</v>
      </c>
      <c r="AA8637" t="s">
        <v>2999</v>
      </c>
      <c r="AB8637" t="s">
        <v>6075</v>
      </c>
    </row>
    <row r="8638" spans="26:28">
      <c r="Z8638">
        <v>316</v>
      </c>
      <c r="AA8638" t="s">
        <v>3000</v>
      </c>
      <c r="AB8638" t="s">
        <v>6076</v>
      </c>
    </row>
    <row r="8639" spans="26:28">
      <c r="Z8639">
        <v>317</v>
      </c>
      <c r="AA8639" t="s">
        <v>3001</v>
      </c>
      <c r="AB8639" t="s">
        <v>6077</v>
      </c>
    </row>
    <row r="8640" spans="26:28">
      <c r="Z8640">
        <v>318</v>
      </c>
      <c r="AA8640" t="s">
        <v>3002</v>
      </c>
      <c r="AB8640" t="s">
        <v>6078</v>
      </c>
    </row>
    <row r="8641" spans="26:28">
      <c r="Z8641">
        <v>319</v>
      </c>
      <c r="AA8641" t="s">
        <v>3003</v>
      </c>
      <c r="AB8641" t="s">
        <v>6079</v>
      </c>
    </row>
    <row r="8642" spans="26:28">
      <c r="Z8642">
        <v>320</v>
      </c>
      <c r="AA8642" t="s">
        <v>3004</v>
      </c>
      <c r="AB8642" t="s">
        <v>6080</v>
      </c>
    </row>
    <row r="8643" spans="26:28">
      <c r="Z8643">
        <v>321</v>
      </c>
      <c r="AA8643" t="s">
        <v>3005</v>
      </c>
      <c r="AB8643" t="s">
        <v>6081</v>
      </c>
    </row>
    <row r="8644" spans="26:28">
      <c r="Z8644">
        <v>322</v>
      </c>
      <c r="AA8644" t="s">
        <v>3006</v>
      </c>
      <c r="AB8644" t="s">
        <v>6082</v>
      </c>
    </row>
    <row r="8645" spans="26:28">
      <c r="Z8645">
        <v>323</v>
      </c>
      <c r="AA8645" t="s">
        <v>3007</v>
      </c>
      <c r="AB8645" t="s">
        <v>6083</v>
      </c>
    </row>
    <row r="8646" spans="26:28">
      <c r="Z8646">
        <v>324</v>
      </c>
      <c r="AA8646" t="s">
        <v>3008</v>
      </c>
      <c r="AB8646" t="s">
        <v>6084</v>
      </c>
    </row>
    <row r="8647" spans="26:28">
      <c r="Z8647">
        <v>325</v>
      </c>
      <c r="AA8647" t="s">
        <v>3009</v>
      </c>
      <c r="AB8647" t="s">
        <v>6085</v>
      </c>
    </row>
    <row r="8648" spans="26:28">
      <c r="Z8648">
        <v>326</v>
      </c>
      <c r="AA8648" t="s">
        <v>3011</v>
      </c>
      <c r="AB8648" t="s">
        <v>6086</v>
      </c>
    </row>
    <row r="8649" spans="26:28">
      <c r="Z8649">
        <v>327</v>
      </c>
      <c r="AA8649" t="s">
        <v>3012</v>
      </c>
      <c r="AB8649" t="s">
        <v>6087</v>
      </c>
    </row>
    <row r="8650" spans="26:28">
      <c r="Z8650">
        <v>328</v>
      </c>
      <c r="AA8650" t="s">
        <v>3013</v>
      </c>
      <c r="AB8650" t="s">
        <v>6088</v>
      </c>
    </row>
    <row r="8651" spans="26:28">
      <c r="Z8651">
        <v>329</v>
      </c>
      <c r="AA8651" t="s">
        <v>3014</v>
      </c>
      <c r="AB8651" t="s">
        <v>6089</v>
      </c>
    </row>
    <row r="8652" spans="26:28">
      <c r="Z8652">
        <v>330</v>
      </c>
      <c r="AA8652" t="s">
        <v>3015</v>
      </c>
      <c r="AB8652" t="s">
        <v>6090</v>
      </c>
    </row>
    <row r="8653" spans="26:28">
      <c r="Z8653">
        <v>331</v>
      </c>
      <c r="AA8653" t="s">
        <v>3016</v>
      </c>
      <c r="AB8653" t="s">
        <v>6091</v>
      </c>
    </row>
    <row r="8654" spans="26:28">
      <c r="Z8654">
        <v>332</v>
      </c>
      <c r="AA8654" t="s">
        <v>3018</v>
      </c>
      <c r="AB8654" t="s">
        <v>6092</v>
      </c>
    </row>
    <row r="8655" spans="26:28">
      <c r="Z8655">
        <v>333</v>
      </c>
      <c r="AA8655" t="s">
        <v>3019</v>
      </c>
      <c r="AB8655" t="s">
        <v>6093</v>
      </c>
    </row>
    <row r="8656" spans="26:28">
      <c r="Z8656">
        <v>334</v>
      </c>
      <c r="AA8656" t="s">
        <v>3020</v>
      </c>
      <c r="AB8656" t="s">
        <v>6094</v>
      </c>
    </row>
    <row r="8657" spans="26:28">
      <c r="Z8657">
        <v>335</v>
      </c>
      <c r="AA8657" t="s">
        <v>3022</v>
      </c>
      <c r="AB8657" t="s">
        <v>6095</v>
      </c>
    </row>
    <row r="8658" spans="26:28">
      <c r="Z8658">
        <v>336</v>
      </c>
      <c r="AA8658" t="s">
        <v>3023</v>
      </c>
      <c r="AB8658" t="s">
        <v>6096</v>
      </c>
    </row>
    <row r="8659" spans="26:28">
      <c r="Z8659">
        <v>337</v>
      </c>
      <c r="AA8659" t="s">
        <v>3024</v>
      </c>
      <c r="AB8659" t="s">
        <v>6097</v>
      </c>
    </row>
    <row r="8660" spans="26:28">
      <c r="Z8660">
        <v>338</v>
      </c>
      <c r="AA8660" t="s">
        <v>3025</v>
      </c>
      <c r="AB8660" t="s">
        <v>6098</v>
      </c>
    </row>
    <row r="8661" spans="26:28">
      <c r="Z8661">
        <v>339</v>
      </c>
      <c r="AA8661" t="s">
        <v>3026</v>
      </c>
      <c r="AB8661" t="s">
        <v>6099</v>
      </c>
    </row>
    <row r="8662" spans="26:28">
      <c r="Z8662">
        <v>340</v>
      </c>
      <c r="AA8662" t="s">
        <v>3028</v>
      </c>
      <c r="AB8662" t="s">
        <v>6100</v>
      </c>
    </row>
    <row r="8663" spans="26:28">
      <c r="Z8663">
        <v>341</v>
      </c>
      <c r="AA8663" t="s">
        <v>3029</v>
      </c>
      <c r="AB8663" t="s">
        <v>6101</v>
      </c>
    </row>
    <row r="8664" spans="26:28">
      <c r="Z8664">
        <v>342</v>
      </c>
      <c r="AA8664" t="s">
        <v>3031</v>
      </c>
      <c r="AB8664" t="s">
        <v>6102</v>
      </c>
    </row>
    <row r="8665" spans="26:28">
      <c r="Z8665">
        <v>343</v>
      </c>
      <c r="AA8665" t="s">
        <v>3032</v>
      </c>
      <c r="AB8665" t="s">
        <v>6103</v>
      </c>
    </row>
    <row r="8666" spans="26:28">
      <c r="Z8666">
        <v>344</v>
      </c>
      <c r="AA8666" t="s">
        <v>3033</v>
      </c>
      <c r="AB8666" t="s">
        <v>6104</v>
      </c>
    </row>
    <row r="8667" spans="26:28">
      <c r="Z8667">
        <v>345</v>
      </c>
      <c r="AA8667" t="s">
        <v>3035</v>
      </c>
      <c r="AB8667" t="s">
        <v>6105</v>
      </c>
    </row>
    <row r="8668" spans="26:28">
      <c r="Z8668">
        <v>346</v>
      </c>
      <c r="AA8668" t="s">
        <v>3036</v>
      </c>
      <c r="AB8668" t="s">
        <v>6106</v>
      </c>
    </row>
    <row r="8669" spans="26:28">
      <c r="Z8669">
        <v>347</v>
      </c>
      <c r="AA8669" t="s">
        <v>3037</v>
      </c>
      <c r="AB8669" t="s">
        <v>6107</v>
      </c>
    </row>
    <row r="8670" spans="26:28">
      <c r="Z8670">
        <v>348</v>
      </c>
      <c r="AA8670" t="s">
        <v>3038</v>
      </c>
      <c r="AB8670" t="s">
        <v>6108</v>
      </c>
    </row>
    <row r="8671" spans="26:28">
      <c r="Z8671">
        <v>349</v>
      </c>
      <c r="AA8671" t="s">
        <v>3039</v>
      </c>
      <c r="AB8671" t="s">
        <v>6109</v>
      </c>
    </row>
    <row r="8672" spans="26:28">
      <c r="Z8672">
        <v>350</v>
      </c>
      <c r="AA8672" t="s">
        <v>3041</v>
      </c>
      <c r="AB8672" t="s">
        <v>6110</v>
      </c>
    </row>
    <row r="8673" spans="26:28">
      <c r="Z8673">
        <v>351</v>
      </c>
      <c r="AA8673" t="s">
        <v>3042</v>
      </c>
      <c r="AB8673" t="s">
        <v>6111</v>
      </c>
    </row>
    <row r="8674" spans="26:28">
      <c r="Z8674">
        <v>352</v>
      </c>
      <c r="AA8674" t="s">
        <v>3044</v>
      </c>
      <c r="AB8674" t="s">
        <v>6112</v>
      </c>
    </row>
    <row r="8675" spans="26:28">
      <c r="Z8675">
        <v>353</v>
      </c>
      <c r="AA8675" t="s">
        <v>3045</v>
      </c>
      <c r="AB8675" t="s">
        <v>6113</v>
      </c>
    </row>
    <row r="8676" spans="26:28">
      <c r="Z8676">
        <v>354</v>
      </c>
      <c r="AA8676" t="s">
        <v>3047</v>
      </c>
      <c r="AB8676" t="s">
        <v>6114</v>
      </c>
    </row>
    <row r="8677" spans="26:28">
      <c r="Z8677">
        <v>355</v>
      </c>
      <c r="AA8677" t="s">
        <v>3048</v>
      </c>
      <c r="AB8677" t="s">
        <v>6115</v>
      </c>
    </row>
    <row r="8678" spans="26:28">
      <c r="Z8678">
        <v>356</v>
      </c>
      <c r="AA8678" t="s">
        <v>3049</v>
      </c>
      <c r="AB8678" t="s">
        <v>6116</v>
      </c>
    </row>
    <row r="8679" spans="26:28">
      <c r="Z8679">
        <v>357</v>
      </c>
      <c r="AA8679" t="s">
        <v>3050</v>
      </c>
      <c r="AB8679" t="s">
        <v>6117</v>
      </c>
    </row>
    <row r="8680" spans="26:28">
      <c r="Z8680">
        <v>358</v>
      </c>
      <c r="AA8680" t="s">
        <v>3051</v>
      </c>
      <c r="AB8680" t="s">
        <v>6118</v>
      </c>
    </row>
    <row r="8681" spans="26:28">
      <c r="Z8681">
        <v>359</v>
      </c>
      <c r="AA8681" t="s">
        <v>3052</v>
      </c>
      <c r="AB8681" t="s">
        <v>6119</v>
      </c>
    </row>
    <row r="8682" spans="26:28">
      <c r="Z8682">
        <v>360</v>
      </c>
      <c r="AA8682" t="s">
        <v>3053</v>
      </c>
      <c r="AB8682" t="s">
        <v>6120</v>
      </c>
    </row>
    <row r="8683" spans="26:28">
      <c r="Z8683">
        <v>361</v>
      </c>
      <c r="AA8683" t="s">
        <v>3055</v>
      </c>
      <c r="AB8683" t="s">
        <v>6121</v>
      </c>
    </row>
    <row r="8684" spans="26:28">
      <c r="Z8684">
        <v>362</v>
      </c>
      <c r="AA8684" t="s">
        <v>3056</v>
      </c>
      <c r="AB8684" t="s">
        <v>6122</v>
      </c>
    </row>
    <row r="8685" spans="26:28">
      <c r="Z8685">
        <v>363</v>
      </c>
      <c r="AA8685" t="s">
        <v>3057</v>
      </c>
      <c r="AB8685" t="s">
        <v>6123</v>
      </c>
    </row>
    <row r="8686" spans="26:28">
      <c r="Z8686">
        <v>364</v>
      </c>
      <c r="AA8686" t="s">
        <v>3058</v>
      </c>
      <c r="AB8686" t="s">
        <v>6124</v>
      </c>
    </row>
    <row r="8687" spans="26:28">
      <c r="Z8687">
        <v>365</v>
      </c>
      <c r="AA8687" t="s">
        <v>3059</v>
      </c>
      <c r="AB8687" t="s">
        <v>6125</v>
      </c>
    </row>
    <row r="8688" spans="26:28">
      <c r="Z8688">
        <v>366</v>
      </c>
      <c r="AA8688" t="s">
        <v>3060</v>
      </c>
      <c r="AB8688" t="s">
        <v>6126</v>
      </c>
    </row>
    <row r="8689" spans="26:28">
      <c r="Z8689">
        <v>367</v>
      </c>
      <c r="AA8689" t="s">
        <v>3061</v>
      </c>
      <c r="AB8689" t="s">
        <v>6127</v>
      </c>
    </row>
    <row r="8690" spans="26:28">
      <c r="Z8690">
        <v>368</v>
      </c>
      <c r="AA8690" t="s">
        <v>3062</v>
      </c>
      <c r="AB8690" t="s">
        <v>6128</v>
      </c>
    </row>
    <row r="8691" spans="26:28">
      <c r="Z8691">
        <v>369</v>
      </c>
      <c r="AA8691" t="s">
        <v>3063</v>
      </c>
      <c r="AB8691" t="s">
        <v>6129</v>
      </c>
    </row>
    <row r="8692" spans="26:28">
      <c r="Z8692">
        <v>370</v>
      </c>
      <c r="AA8692" t="s">
        <v>3064</v>
      </c>
      <c r="AB8692" t="s">
        <v>6130</v>
      </c>
    </row>
    <row r="8693" spans="26:28">
      <c r="Z8693">
        <v>371</v>
      </c>
      <c r="AA8693" t="s">
        <v>3065</v>
      </c>
      <c r="AB8693" t="s">
        <v>6131</v>
      </c>
    </row>
    <row r="8694" spans="26:28">
      <c r="Z8694">
        <v>372</v>
      </c>
      <c r="AA8694" t="s">
        <v>3066</v>
      </c>
      <c r="AB8694" t="s">
        <v>6132</v>
      </c>
    </row>
    <row r="8695" spans="26:28">
      <c r="Z8695">
        <v>373</v>
      </c>
      <c r="AA8695" t="s">
        <v>3067</v>
      </c>
      <c r="AB8695" t="s">
        <v>6133</v>
      </c>
    </row>
    <row r="8696" spans="26:28">
      <c r="Z8696">
        <v>374</v>
      </c>
      <c r="AA8696" t="s">
        <v>3068</v>
      </c>
      <c r="AB8696" t="s">
        <v>6134</v>
      </c>
    </row>
    <row r="8697" spans="26:28">
      <c r="Z8697">
        <v>375</v>
      </c>
      <c r="AA8697" t="s">
        <v>3069</v>
      </c>
      <c r="AB8697" t="s">
        <v>6135</v>
      </c>
    </row>
    <row r="8698" spans="26:28">
      <c r="Z8698">
        <v>376</v>
      </c>
      <c r="AA8698" t="s">
        <v>3070</v>
      </c>
      <c r="AB8698" t="s">
        <v>6136</v>
      </c>
    </row>
    <row r="8699" spans="26:28">
      <c r="Z8699">
        <v>377</v>
      </c>
      <c r="AA8699" t="s">
        <v>3071</v>
      </c>
      <c r="AB8699" t="s">
        <v>6137</v>
      </c>
    </row>
    <row r="8700" spans="26:28">
      <c r="Z8700">
        <v>378</v>
      </c>
      <c r="AA8700" t="s">
        <v>3072</v>
      </c>
      <c r="AB8700" t="s">
        <v>6138</v>
      </c>
    </row>
    <row r="8701" spans="26:28">
      <c r="Z8701">
        <v>379</v>
      </c>
      <c r="AA8701" t="s">
        <v>3073</v>
      </c>
      <c r="AB8701" t="s">
        <v>6139</v>
      </c>
    </row>
    <row r="8702" spans="26:28">
      <c r="Z8702">
        <v>380</v>
      </c>
      <c r="AA8702" t="s">
        <v>3074</v>
      </c>
      <c r="AB8702" t="s">
        <v>6140</v>
      </c>
    </row>
    <row r="8703" spans="26:28">
      <c r="Z8703">
        <v>381</v>
      </c>
      <c r="AA8703" t="s">
        <v>3075</v>
      </c>
      <c r="AB8703" t="s">
        <v>6141</v>
      </c>
    </row>
    <row r="8704" spans="26:28">
      <c r="Z8704">
        <v>382</v>
      </c>
      <c r="AA8704" t="s">
        <v>3076</v>
      </c>
      <c r="AB8704" t="s">
        <v>6142</v>
      </c>
    </row>
    <row r="8705" spans="26:28">
      <c r="Z8705">
        <v>383</v>
      </c>
      <c r="AA8705" t="s">
        <v>3077</v>
      </c>
      <c r="AB8705" t="s">
        <v>6143</v>
      </c>
    </row>
    <row r="8706" spans="26:28">
      <c r="Z8706">
        <v>384</v>
      </c>
      <c r="AA8706" t="s">
        <v>3078</v>
      </c>
      <c r="AB8706" t="s">
        <v>6144</v>
      </c>
    </row>
    <row r="8707" spans="26:28">
      <c r="Z8707">
        <v>385</v>
      </c>
      <c r="AA8707" t="s">
        <v>3079</v>
      </c>
      <c r="AB8707" t="s">
        <v>6145</v>
      </c>
    </row>
    <row r="8708" spans="26:28">
      <c r="Z8708">
        <v>386</v>
      </c>
      <c r="AA8708" t="s">
        <v>3081</v>
      </c>
      <c r="AB8708" t="s">
        <v>6146</v>
      </c>
    </row>
    <row r="8709" spans="26:28">
      <c r="Z8709">
        <v>387</v>
      </c>
      <c r="AA8709" t="s">
        <v>3083</v>
      </c>
      <c r="AB8709" t="s">
        <v>6147</v>
      </c>
    </row>
    <row r="8710" spans="26:28">
      <c r="Z8710">
        <v>388</v>
      </c>
      <c r="AA8710" t="s">
        <v>3084</v>
      </c>
      <c r="AB8710" t="s">
        <v>6148</v>
      </c>
    </row>
    <row r="8711" spans="26:28">
      <c r="Z8711">
        <v>389</v>
      </c>
      <c r="AA8711" t="s">
        <v>3085</v>
      </c>
      <c r="AB8711" t="s">
        <v>6149</v>
      </c>
    </row>
    <row r="8712" spans="26:28">
      <c r="Z8712">
        <v>390</v>
      </c>
      <c r="AA8712" t="s">
        <v>3086</v>
      </c>
      <c r="AB8712" t="s">
        <v>6150</v>
      </c>
    </row>
    <row r="8713" spans="26:28">
      <c r="Z8713">
        <v>391</v>
      </c>
      <c r="AA8713" t="s">
        <v>3087</v>
      </c>
      <c r="AB8713" t="s">
        <v>6151</v>
      </c>
    </row>
    <row r="8714" spans="26:28">
      <c r="Z8714">
        <v>392</v>
      </c>
      <c r="AA8714" t="s">
        <v>3088</v>
      </c>
      <c r="AB8714" t="s">
        <v>6152</v>
      </c>
    </row>
    <row r="8715" spans="26:28">
      <c r="Z8715">
        <v>393</v>
      </c>
      <c r="AA8715" t="s">
        <v>3089</v>
      </c>
      <c r="AB8715" t="s">
        <v>6153</v>
      </c>
    </row>
    <row r="8716" spans="26:28">
      <c r="Z8716">
        <v>394</v>
      </c>
      <c r="AA8716" t="s">
        <v>3090</v>
      </c>
      <c r="AB8716" t="s">
        <v>6154</v>
      </c>
    </row>
    <row r="8717" spans="26:28">
      <c r="Z8717">
        <v>395</v>
      </c>
      <c r="AA8717" t="s">
        <v>3091</v>
      </c>
      <c r="AB8717" t="s">
        <v>6155</v>
      </c>
    </row>
    <row r="8718" spans="26:28">
      <c r="Z8718">
        <v>396</v>
      </c>
      <c r="AA8718" t="s">
        <v>3092</v>
      </c>
      <c r="AB8718" t="s">
        <v>6156</v>
      </c>
    </row>
    <row r="8719" spans="26:28">
      <c r="Z8719">
        <v>397</v>
      </c>
      <c r="AA8719" t="s">
        <v>3093</v>
      </c>
      <c r="AB8719" t="s">
        <v>6157</v>
      </c>
    </row>
    <row r="8720" spans="26:28">
      <c r="Z8720">
        <v>398</v>
      </c>
      <c r="AA8720" t="s">
        <v>3095</v>
      </c>
      <c r="AB8720" t="s">
        <v>6158</v>
      </c>
    </row>
    <row r="8721" spans="26:28">
      <c r="Z8721">
        <v>399</v>
      </c>
      <c r="AA8721" t="s">
        <v>3096</v>
      </c>
      <c r="AB8721" t="s">
        <v>6159</v>
      </c>
    </row>
    <row r="8722" spans="26:28">
      <c r="Z8722">
        <v>400</v>
      </c>
      <c r="AA8722" t="s">
        <v>3097</v>
      </c>
      <c r="AB8722" t="s">
        <v>6160</v>
      </c>
    </row>
    <row r="8723" spans="26:28">
      <c r="Z8723">
        <v>401</v>
      </c>
      <c r="AA8723" t="s">
        <v>3098</v>
      </c>
      <c r="AB8723" t="s">
        <v>6161</v>
      </c>
    </row>
    <row r="8724" spans="26:28">
      <c r="Z8724">
        <v>402</v>
      </c>
      <c r="AA8724" t="s">
        <v>3099</v>
      </c>
      <c r="AB8724" t="s">
        <v>6162</v>
      </c>
    </row>
    <row r="8725" spans="26:28">
      <c r="Z8725">
        <v>403</v>
      </c>
      <c r="AA8725" t="s">
        <v>3100</v>
      </c>
      <c r="AB8725" t="s">
        <v>6163</v>
      </c>
    </row>
    <row r="8726" spans="26:28">
      <c r="Z8726">
        <v>404</v>
      </c>
      <c r="AA8726" t="s">
        <v>3101</v>
      </c>
      <c r="AB8726" t="s">
        <v>6164</v>
      </c>
    </row>
    <row r="8727" spans="26:28">
      <c r="Z8727">
        <v>405</v>
      </c>
      <c r="AA8727" t="s">
        <v>3102</v>
      </c>
      <c r="AB8727" t="s">
        <v>6165</v>
      </c>
    </row>
    <row r="8728" spans="26:28">
      <c r="Z8728">
        <v>406</v>
      </c>
      <c r="AA8728" t="s">
        <v>3103</v>
      </c>
      <c r="AB8728" t="s">
        <v>6166</v>
      </c>
    </row>
    <row r="8729" spans="26:28">
      <c r="Z8729">
        <v>407</v>
      </c>
      <c r="AA8729" t="s">
        <v>3105</v>
      </c>
      <c r="AB8729" t="s">
        <v>6167</v>
      </c>
    </row>
    <row r="8730" spans="26:28">
      <c r="Z8730">
        <v>408</v>
      </c>
      <c r="AA8730" t="s">
        <v>3106</v>
      </c>
      <c r="AB8730" t="s">
        <v>6168</v>
      </c>
    </row>
    <row r="8731" spans="26:28">
      <c r="Z8731">
        <v>409</v>
      </c>
      <c r="AA8731" t="s">
        <v>3108</v>
      </c>
      <c r="AB8731" t="s">
        <v>6169</v>
      </c>
    </row>
    <row r="8732" spans="26:28">
      <c r="Z8732">
        <v>410</v>
      </c>
      <c r="AA8732" t="s">
        <v>3109</v>
      </c>
      <c r="AB8732" t="s">
        <v>6170</v>
      </c>
    </row>
    <row r="8733" spans="26:28">
      <c r="Z8733">
        <v>411</v>
      </c>
      <c r="AA8733" t="s">
        <v>3110</v>
      </c>
      <c r="AB8733" t="s">
        <v>6171</v>
      </c>
    </row>
    <row r="8734" spans="26:28">
      <c r="Z8734">
        <v>412</v>
      </c>
      <c r="AA8734" t="s">
        <v>3111</v>
      </c>
      <c r="AB8734" t="s">
        <v>6172</v>
      </c>
    </row>
    <row r="8735" spans="26:28">
      <c r="Z8735">
        <v>413</v>
      </c>
      <c r="AA8735" t="s">
        <v>3112</v>
      </c>
      <c r="AB8735" t="s">
        <v>6173</v>
      </c>
    </row>
    <row r="8736" spans="26:28">
      <c r="Z8736">
        <v>414</v>
      </c>
      <c r="AA8736" t="s">
        <v>3113</v>
      </c>
      <c r="AB8736" t="s">
        <v>6174</v>
      </c>
    </row>
    <row r="8737" spans="26:28">
      <c r="Z8737">
        <v>415</v>
      </c>
      <c r="AA8737" t="s">
        <v>3114</v>
      </c>
      <c r="AB8737" t="s">
        <v>6175</v>
      </c>
    </row>
    <row r="8738" spans="26:28">
      <c r="Z8738">
        <v>416</v>
      </c>
      <c r="AA8738" t="s">
        <v>3115</v>
      </c>
      <c r="AB8738" t="s">
        <v>6176</v>
      </c>
    </row>
    <row r="8739" spans="26:28">
      <c r="Z8739">
        <v>417</v>
      </c>
      <c r="AA8739" t="s">
        <v>3116</v>
      </c>
      <c r="AB8739" t="s">
        <v>6177</v>
      </c>
    </row>
    <row r="8740" spans="26:28">
      <c r="Z8740">
        <v>418</v>
      </c>
      <c r="AA8740" t="s">
        <v>3117</v>
      </c>
      <c r="AB8740" t="s">
        <v>6178</v>
      </c>
    </row>
    <row r="8741" spans="26:28">
      <c r="Z8741">
        <v>419</v>
      </c>
      <c r="AA8741" t="s">
        <v>3118</v>
      </c>
      <c r="AB8741" t="s">
        <v>6179</v>
      </c>
    </row>
    <row r="8742" spans="26:28">
      <c r="Z8742">
        <v>420</v>
      </c>
      <c r="AA8742" t="s">
        <v>3119</v>
      </c>
      <c r="AB8742" t="s">
        <v>6180</v>
      </c>
    </row>
    <row r="8743" spans="26:28">
      <c r="Z8743">
        <v>421</v>
      </c>
      <c r="AA8743" t="s">
        <v>3121</v>
      </c>
      <c r="AB8743" t="s">
        <v>6181</v>
      </c>
    </row>
    <row r="8744" spans="26:28">
      <c r="Z8744">
        <v>422</v>
      </c>
      <c r="AA8744" t="s">
        <v>3122</v>
      </c>
      <c r="AB8744" t="s">
        <v>6182</v>
      </c>
    </row>
    <row r="8745" spans="26:28">
      <c r="Z8745">
        <v>423</v>
      </c>
      <c r="AA8745" t="s">
        <v>3123</v>
      </c>
      <c r="AB8745" t="s">
        <v>6183</v>
      </c>
    </row>
    <row r="8746" spans="26:28">
      <c r="Z8746">
        <v>424</v>
      </c>
      <c r="AA8746" t="s">
        <v>3124</v>
      </c>
      <c r="AB8746" t="s">
        <v>6184</v>
      </c>
    </row>
    <row r="8747" spans="26:28">
      <c r="Z8747">
        <v>425</v>
      </c>
      <c r="AA8747" t="s">
        <v>3125</v>
      </c>
      <c r="AB8747" t="s">
        <v>6185</v>
      </c>
    </row>
    <row r="8748" spans="26:28">
      <c r="Z8748">
        <v>426</v>
      </c>
      <c r="AA8748" t="s">
        <v>3126</v>
      </c>
      <c r="AB8748" t="s">
        <v>6186</v>
      </c>
    </row>
    <row r="8749" spans="26:28">
      <c r="Z8749">
        <v>427</v>
      </c>
      <c r="AA8749" t="s">
        <v>3127</v>
      </c>
      <c r="AB8749" t="s">
        <v>6187</v>
      </c>
    </row>
    <row r="8750" spans="26:28">
      <c r="Z8750">
        <v>428</v>
      </c>
      <c r="AA8750" t="s">
        <v>3128</v>
      </c>
      <c r="AB8750" t="s">
        <v>6188</v>
      </c>
    </row>
    <row r="8751" spans="26:28">
      <c r="Z8751">
        <v>429</v>
      </c>
      <c r="AA8751" t="s">
        <v>3130</v>
      </c>
      <c r="AB8751" t="s">
        <v>6189</v>
      </c>
    </row>
    <row r="8752" spans="26:28">
      <c r="Z8752">
        <v>430</v>
      </c>
      <c r="AA8752" t="s">
        <v>3132</v>
      </c>
      <c r="AB8752" t="s">
        <v>6190</v>
      </c>
    </row>
    <row r="8753" spans="26:28">
      <c r="Z8753">
        <v>431</v>
      </c>
      <c r="AA8753" t="s">
        <v>3133</v>
      </c>
      <c r="AB8753" t="s">
        <v>6191</v>
      </c>
    </row>
    <row r="8754" spans="26:28">
      <c r="Z8754">
        <v>432</v>
      </c>
      <c r="AA8754" t="s">
        <v>3134</v>
      </c>
      <c r="AB8754" t="s">
        <v>6192</v>
      </c>
    </row>
    <row r="8755" spans="26:28">
      <c r="Z8755">
        <v>433</v>
      </c>
      <c r="AA8755" t="s">
        <v>3135</v>
      </c>
      <c r="AB8755" t="s">
        <v>6193</v>
      </c>
    </row>
    <row r="8756" spans="26:28">
      <c r="Z8756">
        <v>434</v>
      </c>
      <c r="AA8756" t="s">
        <v>3136</v>
      </c>
      <c r="AB8756" t="s">
        <v>6194</v>
      </c>
    </row>
    <row r="8757" spans="26:28">
      <c r="Z8757">
        <v>435</v>
      </c>
      <c r="AA8757" t="s">
        <v>3137</v>
      </c>
      <c r="AB8757" t="s">
        <v>6195</v>
      </c>
    </row>
    <row r="8758" spans="26:28">
      <c r="Z8758">
        <v>436</v>
      </c>
      <c r="AA8758" t="s">
        <v>3138</v>
      </c>
      <c r="AB8758" t="s">
        <v>6196</v>
      </c>
    </row>
    <row r="8759" spans="26:28">
      <c r="Z8759">
        <v>437</v>
      </c>
      <c r="AA8759" t="s">
        <v>3139</v>
      </c>
      <c r="AB8759" t="s">
        <v>6197</v>
      </c>
    </row>
    <row r="8760" spans="26:28">
      <c r="Z8760">
        <v>438</v>
      </c>
      <c r="AA8760" t="s">
        <v>3140</v>
      </c>
      <c r="AB8760" t="s">
        <v>6198</v>
      </c>
    </row>
    <row r="8761" spans="26:28">
      <c r="Z8761">
        <v>439</v>
      </c>
      <c r="AA8761" t="s">
        <v>3141</v>
      </c>
      <c r="AB8761" t="s">
        <v>6199</v>
      </c>
    </row>
    <row r="8762" spans="26:28">
      <c r="Z8762">
        <v>440</v>
      </c>
      <c r="AA8762" t="s">
        <v>3143</v>
      </c>
      <c r="AB8762" t="s">
        <v>6200</v>
      </c>
    </row>
    <row r="8763" spans="26:28">
      <c r="Z8763">
        <v>441</v>
      </c>
      <c r="AA8763" t="s">
        <v>3144</v>
      </c>
      <c r="AB8763" t="s">
        <v>6201</v>
      </c>
    </row>
    <row r="8764" spans="26:28">
      <c r="Z8764">
        <v>442</v>
      </c>
      <c r="AA8764" t="s">
        <v>3145</v>
      </c>
      <c r="AB8764" t="s">
        <v>6202</v>
      </c>
    </row>
    <row r="8765" spans="26:28">
      <c r="Z8765">
        <v>443</v>
      </c>
      <c r="AA8765" t="s">
        <v>3146</v>
      </c>
      <c r="AB8765" t="s">
        <v>6203</v>
      </c>
    </row>
    <row r="8766" spans="26:28">
      <c r="Z8766">
        <v>444</v>
      </c>
      <c r="AA8766" t="s">
        <v>3147</v>
      </c>
      <c r="AB8766" t="s">
        <v>6204</v>
      </c>
    </row>
    <row r="8767" spans="26:28">
      <c r="Z8767">
        <v>445</v>
      </c>
      <c r="AA8767" t="s">
        <v>3149</v>
      </c>
      <c r="AB8767" t="s">
        <v>6205</v>
      </c>
    </row>
    <row r="8768" spans="26:28">
      <c r="Z8768">
        <v>446</v>
      </c>
      <c r="AA8768" t="s">
        <v>3150</v>
      </c>
      <c r="AB8768" t="s">
        <v>6206</v>
      </c>
    </row>
    <row r="8769" spans="26:28">
      <c r="Z8769">
        <v>447</v>
      </c>
      <c r="AA8769" t="s">
        <v>3151</v>
      </c>
      <c r="AB8769" t="s">
        <v>6207</v>
      </c>
    </row>
    <row r="8770" spans="26:28">
      <c r="Z8770">
        <v>448</v>
      </c>
      <c r="AA8770" t="s">
        <v>3152</v>
      </c>
      <c r="AB8770" t="s">
        <v>6208</v>
      </c>
    </row>
    <row r="8771" spans="26:28">
      <c r="Z8771">
        <v>449</v>
      </c>
      <c r="AA8771" t="s">
        <v>3153</v>
      </c>
      <c r="AB8771" t="s">
        <v>6209</v>
      </c>
    </row>
    <row r="8772" spans="26:28">
      <c r="Z8772">
        <v>450</v>
      </c>
      <c r="AA8772" t="s">
        <v>3154</v>
      </c>
      <c r="AB8772" t="s">
        <v>6210</v>
      </c>
    </row>
    <row r="8773" spans="26:28">
      <c r="Z8773">
        <v>451</v>
      </c>
      <c r="AA8773" t="s">
        <v>3156</v>
      </c>
      <c r="AB8773" t="s">
        <v>6211</v>
      </c>
    </row>
    <row r="8774" spans="26:28">
      <c r="Z8774">
        <v>452</v>
      </c>
      <c r="AA8774" t="s">
        <v>3157</v>
      </c>
      <c r="AB8774" t="s">
        <v>6212</v>
      </c>
    </row>
    <row r="8775" spans="26:28">
      <c r="Z8775">
        <v>453</v>
      </c>
      <c r="AA8775" t="s">
        <v>3158</v>
      </c>
      <c r="AB8775" t="s">
        <v>6213</v>
      </c>
    </row>
    <row r="8776" spans="26:28">
      <c r="Z8776">
        <v>454</v>
      </c>
      <c r="AA8776" t="s">
        <v>3160</v>
      </c>
      <c r="AB8776" t="s">
        <v>6214</v>
      </c>
    </row>
    <row r="8777" spans="26:28">
      <c r="Z8777">
        <v>455</v>
      </c>
      <c r="AA8777" t="s">
        <v>3161</v>
      </c>
      <c r="AB8777" t="s">
        <v>6215</v>
      </c>
    </row>
    <row r="8778" spans="26:28">
      <c r="Z8778">
        <v>456</v>
      </c>
      <c r="AA8778" t="s">
        <v>3162</v>
      </c>
      <c r="AB8778" t="s">
        <v>6216</v>
      </c>
    </row>
    <row r="8779" spans="26:28">
      <c r="Z8779">
        <v>457</v>
      </c>
      <c r="AA8779" t="s">
        <v>3163</v>
      </c>
      <c r="AB8779" t="s">
        <v>6217</v>
      </c>
    </row>
    <row r="8780" spans="26:28">
      <c r="Z8780">
        <v>458</v>
      </c>
      <c r="AA8780" t="s">
        <v>3164</v>
      </c>
      <c r="AB8780" t="s">
        <v>6218</v>
      </c>
    </row>
    <row r="8781" spans="26:28">
      <c r="Z8781">
        <v>459</v>
      </c>
      <c r="AA8781" t="s">
        <v>3165</v>
      </c>
      <c r="AB8781" t="s">
        <v>6219</v>
      </c>
    </row>
    <row r="8782" spans="26:28">
      <c r="Z8782">
        <v>460</v>
      </c>
      <c r="AA8782" t="s">
        <v>3166</v>
      </c>
      <c r="AB8782" t="s">
        <v>6220</v>
      </c>
    </row>
    <row r="8783" spans="26:28">
      <c r="Z8783">
        <v>461</v>
      </c>
      <c r="AA8783" t="s">
        <v>3167</v>
      </c>
      <c r="AB8783" t="s">
        <v>6221</v>
      </c>
    </row>
    <row r="8784" spans="26:28">
      <c r="Z8784">
        <v>462</v>
      </c>
      <c r="AA8784" t="s">
        <v>3168</v>
      </c>
      <c r="AB8784" t="s">
        <v>6222</v>
      </c>
    </row>
    <row r="8785" spans="26:28">
      <c r="Z8785">
        <v>463</v>
      </c>
      <c r="AA8785" t="s">
        <v>3169</v>
      </c>
      <c r="AB8785" t="s">
        <v>6223</v>
      </c>
    </row>
    <row r="8786" spans="26:28">
      <c r="Z8786">
        <v>464</v>
      </c>
      <c r="AA8786" t="s">
        <v>3170</v>
      </c>
      <c r="AB8786" t="s">
        <v>6224</v>
      </c>
    </row>
    <row r="8787" spans="26:28">
      <c r="Z8787">
        <v>465</v>
      </c>
      <c r="AA8787" t="s">
        <v>3171</v>
      </c>
      <c r="AB8787" t="s">
        <v>6225</v>
      </c>
    </row>
    <row r="8788" spans="26:28">
      <c r="Z8788">
        <v>466</v>
      </c>
      <c r="AA8788" t="s">
        <v>3172</v>
      </c>
      <c r="AB8788" t="s">
        <v>6226</v>
      </c>
    </row>
    <row r="8789" spans="26:28">
      <c r="Z8789">
        <v>467</v>
      </c>
      <c r="AA8789" t="s">
        <v>3173</v>
      </c>
      <c r="AB8789" t="s">
        <v>6227</v>
      </c>
    </row>
    <row r="8790" spans="26:28">
      <c r="Z8790">
        <v>468</v>
      </c>
      <c r="AA8790" t="s">
        <v>3174</v>
      </c>
      <c r="AB8790" t="s">
        <v>6228</v>
      </c>
    </row>
    <row r="8791" spans="26:28">
      <c r="Z8791">
        <v>469</v>
      </c>
      <c r="AA8791" t="s">
        <v>3175</v>
      </c>
      <c r="AB8791" t="s">
        <v>6229</v>
      </c>
    </row>
    <row r="8792" spans="26:28">
      <c r="Z8792">
        <v>470</v>
      </c>
      <c r="AA8792" t="s">
        <v>3176</v>
      </c>
      <c r="AB8792" t="s">
        <v>6230</v>
      </c>
    </row>
    <row r="8793" spans="26:28">
      <c r="Z8793">
        <v>471</v>
      </c>
      <c r="AA8793" t="s">
        <v>3177</v>
      </c>
      <c r="AB8793" t="s">
        <v>6231</v>
      </c>
    </row>
    <row r="8794" spans="26:28">
      <c r="Z8794">
        <v>472</v>
      </c>
      <c r="AA8794" t="s">
        <v>3178</v>
      </c>
      <c r="AB8794" t="s">
        <v>6232</v>
      </c>
    </row>
    <row r="8795" spans="26:28">
      <c r="Z8795">
        <v>473</v>
      </c>
      <c r="AA8795" t="s">
        <v>3179</v>
      </c>
      <c r="AB8795" t="s">
        <v>6233</v>
      </c>
    </row>
    <row r="8796" spans="26:28">
      <c r="Z8796">
        <v>474</v>
      </c>
      <c r="AA8796" t="s">
        <v>3180</v>
      </c>
      <c r="AB8796" t="s">
        <v>6234</v>
      </c>
    </row>
    <row r="8797" spans="26:28">
      <c r="Z8797">
        <v>475</v>
      </c>
      <c r="AA8797" t="s">
        <v>3181</v>
      </c>
      <c r="AB8797" t="s">
        <v>6235</v>
      </c>
    </row>
    <row r="8798" spans="26:28">
      <c r="Z8798">
        <v>476</v>
      </c>
      <c r="AA8798" t="s">
        <v>3182</v>
      </c>
      <c r="AB8798" t="s">
        <v>6236</v>
      </c>
    </row>
    <row r="8799" spans="26:28">
      <c r="Z8799">
        <v>477</v>
      </c>
      <c r="AA8799" t="s">
        <v>3183</v>
      </c>
      <c r="AB8799" t="s">
        <v>6237</v>
      </c>
    </row>
    <row r="8800" spans="26:28">
      <c r="Z8800">
        <v>478</v>
      </c>
      <c r="AA8800" t="s">
        <v>3184</v>
      </c>
      <c r="AB8800" t="s">
        <v>6238</v>
      </c>
    </row>
    <row r="8801" spans="26:28">
      <c r="Z8801">
        <v>479</v>
      </c>
      <c r="AA8801" t="s">
        <v>3185</v>
      </c>
      <c r="AB8801" t="s">
        <v>6239</v>
      </c>
    </row>
    <row r="8802" spans="26:28">
      <c r="Z8802">
        <v>480</v>
      </c>
      <c r="AA8802" t="s">
        <v>3186</v>
      </c>
      <c r="AB8802" t="s">
        <v>6240</v>
      </c>
    </row>
    <row r="8803" spans="26:28">
      <c r="Z8803">
        <v>481</v>
      </c>
      <c r="AA8803" t="s">
        <v>3187</v>
      </c>
      <c r="AB8803" t="s">
        <v>6241</v>
      </c>
    </row>
    <row r="8804" spans="26:28">
      <c r="Z8804">
        <v>482</v>
      </c>
      <c r="AA8804" t="s">
        <v>3188</v>
      </c>
      <c r="AB8804" t="s">
        <v>6242</v>
      </c>
    </row>
    <row r="8805" spans="26:28">
      <c r="Z8805">
        <v>483</v>
      </c>
      <c r="AA8805" t="s">
        <v>3189</v>
      </c>
      <c r="AB8805" t="s">
        <v>6242</v>
      </c>
    </row>
    <row r="8806" spans="26:28">
      <c r="Z8806">
        <v>484</v>
      </c>
      <c r="AA8806" t="s">
        <v>3191</v>
      </c>
      <c r="AB8806" t="s">
        <v>6243</v>
      </c>
    </row>
    <row r="8807" spans="26:28">
      <c r="Z8807">
        <v>485</v>
      </c>
      <c r="AA8807" t="s">
        <v>3192</v>
      </c>
      <c r="AB8807" t="s">
        <v>6244</v>
      </c>
    </row>
    <row r="8808" spans="26:28">
      <c r="Z8808">
        <v>486</v>
      </c>
      <c r="AA8808" t="s">
        <v>3193</v>
      </c>
      <c r="AB8808" t="s">
        <v>6244</v>
      </c>
    </row>
    <row r="8809" spans="26:28">
      <c r="Z8809">
        <v>487</v>
      </c>
      <c r="AA8809" t="s">
        <v>3194</v>
      </c>
      <c r="AB8809" t="s">
        <v>6245</v>
      </c>
    </row>
    <row r="8810" spans="26:28">
      <c r="Z8810">
        <v>488</v>
      </c>
      <c r="AA8810" t="s">
        <v>3195</v>
      </c>
      <c r="AB8810" t="s">
        <v>6246</v>
      </c>
    </row>
    <row r="8811" spans="26:28">
      <c r="Z8811">
        <v>489</v>
      </c>
      <c r="AA8811" t="s">
        <v>3196</v>
      </c>
      <c r="AB8811" t="s">
        <v>6247</v>
      </c>
    </row>
    <row r="8812" spans="26:28">
      <c r="Z8812">
        <v>490</v>
      </c>
      <c r="AA8812" t="s">
        <v>3197</v>
      </c>
      <c r="AB8812" t="s">
        <v>6248</v>
      </c>
    </row>
    <row r="8813" spans="26:28">
      <c r="Z8813">
        <v>491</v>
      </c>
      <c r="AA8813" t="s">
        <v>3198</v>
      </c>
      <c r="AB8813" t="s">
        <v>6249</v>
      </c>
    </row>
    <row r="8814" spans="26:28">
      <c r="Z8814">
        <v>492</v>
      </c>
      <c r="AA8814" t="s">
        <v>3200</v>
      </c>
      <c r="AB8814" t="s">
        <v>6250</v>
      </c>
    </row>
    <row r="8815" spans="26:28">
      <c r="Z8815">
        <v>493</v>
      </c>
      <c r="AA8815" t="s">
        <v>3201</v>
      </c>
      <c r="AB8815" t="s">
        <v>6251</v>
      </c>
    </row>
    <row r="8816" spans="26:28">
      <c r="Z8816">
        <v>494</v>
      </c>
      <c r="AA8816" t="s">
        <v>3203</v>
      </c>
      <c r="AB8816" t="s">
        <v>6252</v>
      </c>
    </row>
    <row r="8817" spans="26:28">
      <c r="Z8817">
        <v>495</v>
      </c>
      <c r="AA8817" t="s">
        <v>3204</v>
      </c>
      <c r="AB8817" t="s">
        <v>6253</v>
      </c>
    </row>
    <row r="8818" spans="26:28">
      <c r="Z8818">
        <v>496</v>
      </c>
      <c r="AA8818" t="s">
        <v>3205</v>
      </c>
      <c r="AB8818" t="s">
        <v>6254</v>
      </c>
    </row>
    <row r="8819" spans="26:28">
      <c r="Z8819">
        <v>497</v>
      </c>
      <c r="AA8819" t="s">
        <v>3206</v>
      </c>
      <c r="AB8819" t="s">
        <v>6255</v>
      </c>
    </row>
    <row r="8820" spans="26:28">
      <c r="Z8820">
        <v>498</v>
      </c>
      <c r="AA8820" t="s">
        <v>3207</v>
      </c>
      <c r="AB8820" t="s">
        <v>6256</v>
      </c>
    </row>
    <row r="8821" spans="26:28">
      <c r="Z8821">
        <v>499</v>
      </c>
      <c r="AA8821" t="s">
        <v>3208</v>
      </c>
      <c r="AB8821" t="s">
        <v>6257</v>
      </c>
    </row>
    <row r="8822" spans="26:28">
      <c r="Z8822">
        <v>500</v>
      </c>
      <c r="AA8822" t="s">
        <v>3209</v>
      </c>
      <c r="AB8822" t="s">
        <v>6258</v>
      </c>
    </row>
    <row r="8823" spans="26:28">
      <c r="Z8823">
        <v>501</v>
      </c>
      <c r="AA8823" t="s">
        <v>3210</v>
      </c>
      <c r="AB8823" t="s">
        <v>6259</v>
      </c>
    </row>
    <row r="8824" spans="26:28">
      <c r="Z8824">
        <v>502</v>
      </c>
      <c r="AA8824" t="s">
        <v>3211</v>
      </c>
      <c r="AB8824" t="s">
        <v>6260</v>
      </c>
    </row>
    <row r="8825" spans="26:28">
      <c r="Z8825">
        <v>503</v>
      </c>
      <c r="AA8825" t="s">
        <v>3212</v>
      </c>
      <c r="AB8825" t="s">
        <v>6261</v>
      </c>
    </row>
    <row r="8826" spans="26:28">
      <c r="Z8826">
        <v>504</v>
      </c>
      <c r="AA8826" t="s">
        <v>3213</v>
      </c>
      <c r="AB8826" t="s">
        <v>6262</v>
      </c>
    </row>
    <row r="8827" spans="26:28">
      <c r="Z8827">
        <v>505</v>
      </c>
      <c r="AA8827" t="s">
        <v>3214</v>
      </c>
      <c r="AB8827" t="s">
        <v>6263</v>
      </c>
    </row>
    <row r="8828" spans="26:28">
      <c r="Z8828">
        <v>506</v>
      </c>
      <c r="AA8828" t="s">
        <v>3215</v>
      </c>
      <c r="AB8828" t="s">
        <v>6264</v>
      </c>
    </row>
    <row r="8829" spans="26:28">
      <c r="Z8829">
        <v>507</v>
      </c>
      <c r="AA8829" t="s">
        <v>3216</v>
      </c>
      <c r="AB8829" t="s">
        <v>6265</v>
      </c>
    </row>
    <row r="8830" spans="26:28">
      <c r="Z8830">
        <v>508</v>
      </c>
      <c r="AA8830" t="s">
        <v>3217</v>
      </c>
      <c r="AB8830" t="s">
        <v>6266</v>
      </c>
    </row>
    <row r="8831" spans="26:28">
      <c r="Z8831">
        <v>509</v>
      </c>
      <c r="AA8831" t="s">
        <v>3218</v>
      </c>
      <c r="AB8831" t="s">
        <v>6267</v>
      </c>
    </row>
    <row r="8832" spans="26:28">
      <c r="Z8832">
        <v>510</v>
      </c>
      <c r="AA8832" t="s">
        <v>3219</v>
      </c>
      <c r="AB8832" t="s">
        <v>6268</v>
      </c>
    </row>
    <row r="8833" spans="26:28">
      <c r="Z8833">
        <v>511</v>
      </c>
      <c r="AA8833" t="s">
        <v>3220</v>
      </c>
      <c r="AB8833" t="s">
        <v>6269</v>
      </c>
    </row>
    <row r="8834" spans="26:28">
      <c r="Z8834">
        <v>512</v>
      </c>
      <c r="AA8834" t="s">
        <v>3221</v>
      </c>
      <c r="AB8834" t="s">
        <v>6270</v>
      </c>
    </row>
    <row r="8835" spans="26:28">
      <c r="Z8835">
        <v>513</v>
      </c>
      <c r="AA8835" t="s">
        <v>3223</v>
      </c>
      <c r="AB8835" t="s">
        <v>6271</v>
      </c>
    </row>
    <row r="8836" spans="26:28">
      <c r="Z8836">
        <v>514</v>
      </c>
      <c r="AA8836" t="s">
        <v>3225</v>
      </c>
      <c r="AB8836" t="s">
        <v>6272</v>
      </c>
    </row>
    <row r="8837" spans="26:28">
      <c r="Z8837">
        <v>515</v>
      </c>
      <c r="AA8837" t="s">
        <v>3226</v>
      </c>
      <c r="AB8837" t="s">
        <v>6273</v>
      </c>
    </row>
    <row r="8838" spans="26:28">
      <c r="Z8838">
        <v>516</v>
      </c>
      <c r="AA8838" t="s">
        <v>3227</v>
      </c>
      <c r="AB8838" t="s">
        <v>6274</v>
      </c>
    </row>
    <row r="8839" spans="26:28">
      <c r="Z8839">
        <v>517</v>
      </c>
      <c r="AA8839" t="s">
        <v>3228</v>
      </c>
      <c r="AB8839" t="s">
        <v>6275</v>
      </c>
    </row>
    <row r="8840" spans="26:28">
      <c r="Z8840">
        <v>518</v>
      </c>
      <c r="AA8840" t="s">
        <v>3229</v>
      </c>
      <c r="AB8840" t="s">
        <v>6276</v>
      </c>
    </row>
    <row r="8841" spans="26:28">
      <c r="Z8841">
        <v>519</v>
      </c>
      <c r="AA8841" t="s">
        <v>3230</v>
      </c>
      <c r="AB8841" t="s">
        <v>6277</v>
      </c>
    </row>
    <row r="8842" spans="26:28">
      <c r="Z8842">
        <v>520</v>
      </c>
      <c r="AA8842" t="s">
        <v>3231</v>
      </c>
      <c r="AB8842" t="s">
        <v>6278</v>
      </c>
    </row>
    <row r="8843" spans="26:28">
      <c r="Z8843">
        <v>521</v>
      </c>
      <c r="AA8843" t="s">
        <v>3232</v>
      </c>
      <c r="AB8843" t="s">
        <v>6279</v>
      </c>
    </row>
    <row r="8844" spans="26:28">
      <c r="Z8844">
        <v>522</v>
      </c>
      <c r="AA8844" t="s">
        <v>3234</v>
      </c>
      <c r="AB8844" t="s">
        <v>6280</v>
      </c>
    </row>
    <row r="8845" spans="26:28">
      <c r="Z8845">
        <v>523</v>
      </c>
      <c r="AA8845" t="s">
        <v>3235</v>
      </c>
      <c r="AB8845" t="s">
        <v>6281</v>
      </c>
    </row>
    <row r="8846" spans="26:28">
      <c r="Z8846">
        <v>524</v>
      </c>
      <c r="AA8846" t="s">
        <v>3236</v>
      </c>
      <c r="AB8846" t="s">
        <v>6282</v>
      </c>
    </row>
    <row r="8847" spans="26:28">
      <c r="Z8847">
        <v>525</v>
      </c>
      <c r="AA8847" t="s">
        <v>3238</v>
      </c>
      <c r="AB8847" t="s">
        <v>6283</v>
      </c>
    </row>
    <row r="8848" spans="26:28">
      <c r="Z8848">
        <v>526</v>
      </c>
      <c r="AA8848" t="s">
        <v>3239</v>
      </c>
      <c r="AB8848" t="s">
        <v>6284</v>
      </c>
    </row>
    <row r="8849" spans="26:28">
      <c r="Z8849">
        <v>527</v>
      </c>
      <c r="AA8849" t="s">
        <v>3240</v>
      </c>
      <c r="AB8849" t="s">
        <v>6285</v>
      </c>
    </row>
    <row r="8850" spans="26:28">
      <c r="Z8850">
        <v>528</v>
      </c>
      <c r="AA8850" t="s">
        <v>3242</v>
      </c>
      <c r="AB8850" t="s">
        <v>6286</v>
      </c>
    </row>
    <row r="8851" spans="26:28">
      <c r="Z8851">
        <v>529</v>
      </c>
      <c r="AA8851" t="s">
        <v>3243</v>
      </c>
      <c r="AB8851" t="s">
        <v>6287</v>
      </c>
    </row>
    <row r="8852" spans="26:28">
      <c r="Z8852">
        <v>530</v>
      </c>
      <c r="AA8852" t="s">
        <v>656</v>
      </c>
      <c r="AB8852" t="s">
        <v>6288</v>
      </c>
    </row>
    <row r="8853" spans="26:28">
      <c r="Z8853">
        <v>531</v>
      </c>
      <c r="AA8853" t="s">
        <v>657</v>
      </c>
      <c r="AB8853" t="s">
        <v>6289</v>
      </c>
    </row>
    <row r="8854" spans="26:28">
      <c r="Z8854">
        <v>532</v>
      </c>
      <c r="AA8854" t="s">
        <v>3245</v>
      </c>
      <c r="AB8854" t="s">
        <v>6290</v>
      </c>
    </row>
    <row r="8855" spans="26:28">
      <c r="Z8855">
        <v>533</v>
      </c>
      <c r="AA8855" t="s">
        <v>3246</v>
      </c>
      <c r="AB8855" t="s">
        <v>6291</v>
      </c>
    </row>
    <row r="8856" spans="26:28">
      <c r="Z8856">
        <v>534</v>
      </c>
      <c r="AA8856" t="s">
        <v>3247</v>
      </c>
      <c r="AB8856" t="s">
        <v>6292</v>
      </c>
    </row>
    <row r="8857" spans="26:28">
      <c r="Z8857">
        <v>535</v>
      </c>
      <c r="AA8857" t="s">
        <v>3248</v>
      </c>
      <c r="AB8857" t="s">
        <v>6293</v>
      </c>
    </row>
    <row r="8858" spans="26:28">
      <c r="Z8858">
        <v>536</v>
      </c>
      <c r="AA8858" t="s">
        <v>3249</v>
      </c>
      <c r="AB8858" t="s">
        <v>6294</v>
      </c>
    </row>
    <row r="8859" spans="26:28">
      <c r="Z8859">
        <v>537</v>
      </c>
      <c r="AA8859" t="s">
        <v>3250</v>
      </c>
      <c r="AB8859" t="s">
        <v>6295</v>
      </c>
    </row>
    <row r="8860" spans="26:28">
      <c r="Z8860">
        <v>538</v>
      </c>
      <c r="AA8860" t="s">
        <v>3251</v>
      </c>
      <c r="AB8860" t="s">
        <v>6296</v>
      </c>
    </row>
    <row r="8861" spans="26:28">
      <c r="Z8861">
        <v>539</v>
      </c>
      <c r="AA8861" t="s">
        <v>3252</v>
      </c>
      <c r="AB8861" t="s">
        <v>6297</v>
      </c>
    </row>
    <row r="8862" spans="26:28">
      <c r="Z8862">
        <v>540</v>
      </c>
      <c r="AA8862" t="s">
        <v>3253</v>
      </c>
      <c r="AB8862" t="s">
        <v>6298</v>
      </c>
    </row>
    <row r="8863" spans="26:28">
      <c r="Z8863">
        <v>541</v>
      </c>
      <c r="AA8863" t="s">
        <v>3254</v>
      </c>
      <c r="AB8863" t="s">
        <v>6299</v>
      </c>
    </row>
    <row r="8864" spans="26:28">
      <c r="Z8864">
        <v>542</v>
      </c>
      <c r="AA8864" t="s">
        <v>3255</v>
      </c>
      <c r="AB8864" t="s">
        <v>6300</v>
      </c>
    </row>
    <row r="8865" spans="26:28">
      <c r="Z8865">
        <v>543</v>
      </c>
      <c r="AA8865" t="s">
        <v>3256</v>
      </c>
      <c r="AB8865" t="s">
        <v>6301</v>
      </c>
    </row>
    <row r="8866" spans="26:28">
      <c r="Z8866">
        <v>544</v>
      </c>
      <c r="AA8866" t="s">
        <v>3257</v>
      </c>
      <c r="AB8866" t="s">
        <v>6302</v>
      </c>
    </row>
    <row r="8867" spans="26:28">
      <c r="Z8867">
        <v>545</v>
      </c>
      <c r="AA8867" t="s">
        <v>3258</v>
      </c>
      <c r="AB8867" t="s">
        <v>6303</v>
      </c>
    </row>
    <row r="8868" spans="26:28">
      <c r="Z8868">
        <v>546</v>
      </c>
      <c r="AA8868" t="s">
        <v>3259</v>
      </c>
      <c r="AB8868" t="s">
        <v>6304</v>
      </c>
    </row>
    <row r="8869" spans="26:28">
      <c r="Z8869">
        <v>547</v>
      </c>
      <c r="AA8869" t="s">
        <v>3260</v>
      </c>
      <c r="AB8869" t="s">
        <v>6305</v>
      </c>
    </row>
    <row r="8870" spans="26:28">
      <c r="Z8870">
        <v>548</v>
      </c>
      <c r="AA8870" t="s">
        <v>3261</v>
      </c>
      <c r="AB8870" t="s">
        <v>6306</v>
      </c>
    </row>
    <row r="8871" spans="26:28">
      <c r="Z8871">
        <v>549</v>
      </c>
      <c r="AA8871" t="s">
        <v>3262</v>
      </c>
      <c r="AB8871" t="s">
        <v>6307</v>
      </c>
    </row>
    <row r="8872" spans="26:28">
      <c r="Z8872">
        <v>550</v>
      </c>
      <c r="AA8872" t="s">
        <v>3263</v>
      </c>
      <c r="AB8872" t="s">
        <v>6308</v>
      </c>
    </row>
    <row r="8873" spans="26:28">
      <c r="Z8873">
        <v>551</v>
      </c>
      <c r="AA8873" t="s">
        <v>3264</v>
      </c>
      <c r="AB8873" t="s">
        <v>6309</v>
      </c>
    </row>
    <row r="8874" spans="26:28">
      <c r="Z8874">
        <v>552</v>
      </c>
      <c r="AA8874" t="s">
        <v>3265</v>
      </c>
      <c r="AB8874" t="s">
        <v>6310</v>
      </c>
    </row>
    <row r="8875" spans="26:28">
      <c r="Z8875">
        <v>553</v>
      </c>
      <c r="AA8875" t="s">
        <v>3266</v>
      </c>
      <c r="AB8875" t="s">
        <v>6311</v>
      </c>
    </row>
    <row r="8876" spans="26:28">
      <c r="Z8876">
        <v>554</v>
      </c>
      <c r="AA8876" t="s">
        <v>3267</v>
      </c>
      <c r="AB8876" t="s">
        <v>6312</v>
      </c>
    </row>
    <row r="8877" spans="26:28">
      <c r="Z8877">
        <v>555</v>
      </c>
      <c r="AA8877" t="s">
        <v>3268</v>
      </c>
      <c r="AB8877" t="s">
        <v>6313</v>
      </c>
    </row>
    <row r="8878" spans="26:28">
      <c r="Z8878">
        <v>556</v>
      </c>
      <c r="AA8878" t="s">
        <v>3269</v>
      </c>
      <c r="AB8878" t="s">
        <v>6314</v>
      </c>
    </row>
    <row r="8879" spans="26:28">
      <c r="Z8879">
        <v>557</v>
      </c>
      <c r="AA8879" t="s">
        <v>3270</v>
      </c>
      <c r="AB8879" t="s">
        <v>6315</v>
      </c>
    </row>
    <row r="8880" spans="26:28">
      <c r="Z8880">
        <v>558</v>
      </c>
      <c r="AA8880" t="s">
        <v>3271</v>
      </c>
      <c r="AB8880" t="s">
        <v>6316</v>
      </c>
    </row>
    <row r="8881" spans="26:28">
      <c r="Z8881">
        <v>559</v>
      </c>
      <c r="AA8881" t="s">
        <v>3272</v>
      </c>
      <c r="AB8881" t="s">
        <v>6317</v>
      </c>
    </row>
    <row r="8882" spans="26:28">
      <c r="Z8882">
        <v>560</v>
      </c>
      <c r="AA8882" t="s">
        <v>3273</v>
      </c>
      <c r="AB8882" t="s">
        <v>6318</v>
      </c>
    </row>
    <row r="8883" spans="26:28">
      <c r="Z8883">
        <v>561</v>
      </c>
      <c r="AA8883" t="s">
        <v>3274</v>
      </c>
      <c r="AB8883" t="s">
        <v>6319</v>
      </c>
    </row>
    <row r="8884" spans="26:28">
      <c r="Z8884">
        <v>562</v>
      </c>
      <c r="AA8884" t="s">
        <v>3275</v>
      </c>
      <c r="AB8884" t="s">
        <v>6320</v>
      </c>
    </row>
    <row r="8885" spans="26:28">
      <c r="Z8885">
        <v>563</v>
      </c>
      <c r="AA8885" t="s">
        <v>3276</v>
      </c>
      <c r="AB8885" t="s">
        <v>6321</v>
      </c>
    </row>
    <row r="8886" spans="26:28">
      <c r="Z8886">
        <v>564</v>
      </c>
      <c r="AA8886" t="s">
        <v>3277</v>
      </c>
      <c r="AB8886" t="s">
        <v>6322</v>
      </c>
    </row>
    <row r="8887" spans="26:28">
      <c r="Z8887">
        <v>565</v>
      </c>
      <c r="AA8887" t="s">
        <v>3278</v>
      </c>
      <c r="AB8887" t="s">
        <v>6323</v>
      </c>
    </row>
    <row r="8888" spans="26:28">
      <c r="Z8888">
        <v>566</v>
      </c>
      <c r="AA8888" t="s">
        <v>3279</v>
      </c>
      <c r="AB8888" t="s">
        <v>6324</v>
      </c>
    </row>
    <row r="8889" spans="26:28">
      <c r="Z8889">
        <v>567</v>
      </c>
      <c r="AA8889" t="s">
        <v>3280</v>
      </c>
      <c r="AB8889" t="s">
        <v>6325</v>
      </c>
    </row>
    <row r="8890" spans="26:28">
      <c r="Z8890">
        <v>568</v>
      </c>
      <c r="AA8890" t="s">
        <v>3281</v>
      </c>
      <c r="AB8890" t="s">
        <v>6326</v>
      </c>
    </row>
    <row r="8891" spans="26:28">
      <c r="Z8891">
        <v>569</v>
      </c>
      <c r="AA8891" t="s">
        <v>3282</v>
      </c>
      <c r="AB8891" t="s">
        <v>6327</v>
      </c>
    </row>
    <row r="8892" spans="26:28">
      <c r="Z8892">
        <v>570</v>
      </c>
      <c r="AA8892" t="s">
        <v>3283</v>
      </c>
      <c r="AB8892" t="s">
        <v>6328</v>
      </c>
    </row>
    <row r="8893" spans="26:28">
      <c r="Z8893">
        <v>571</v>
      </c>
      <c r="AA8893" t="s">
        <v>3284</v>
      </c>
      <c r="AB8893" t="s">
        <v>6329</v>
      </c>
    </row>
    <row r="8894" spans="26:28">
      <c r="Z8894">
        <v>572</v>
      </c>
      <c r="AA8894" t="s">
        <v>3285</v>
      </c>
      <c r="AB8894" t="s">
        <v>6330</v>
      </c>
    </row>
    <row r="8895" spans="26:28">
      <c r="Z8895">
        <v>573</v>
      </c>
      <c r="AA8895" t="s">
        <v>3286</v>
      </c>
      <c r="AB8895" t="s">
        <v>6331</v>
      </c>
    </row>
    <row r="8896" spans="26:28">
      <c r="Z8896">
        <v>574</v>
      </c>
      <c r="AA8896" t="s">
        <v>3287</v>
      </c>
      <c r="AB8896" t="s">
        <v>6332</v>
      </c>
    </row>
    <row r="8897" spans="26:28">
      <c r="Z8897">
        <v>575</v>
      </c>
      <c r="AA8897" t="s">
        <v>3288</v>
      </c>
      <c r="AB8897" t="s">
        <v>6333</v>
      </c>
    </row>
    <row r="8898" spans="26:28">
      <c r="Z8898">
        <v>576</v>
      </c>
      <c r="AA8898" t="s">
        <v>3289</v>
      </c>
      <c r="AB8898" t="s">
        <v>6334</v>
      </c>
    </row>
    <row r="8899" spans="26:28">
      <c r="Z8899">
        <v>577</v>
      </c>
      <c r="AA8899" t="s">
        <v>3290</v>
      </c>
      <c r="AB8899" t="s">
        <v>6335</v>
      </c>
    </row>
    <row r="8900" spans="26:28">
      <c r="Z8900">
        <v>578</v>
      </c>
      <c r="AA8900" t="s">
        <v>3291</v>
      </c>
      <c r="AB8900" t="s">
        <v>6336</v>
      </c>
    </row>
    <row r="8901" spans="26:28">
      <c r="Z8901">
        <v>579</v>
      </c>
      <c r="AA8901" t="s">
        <v>3292</v>
      </c>
      <c r="AB8901" t="s">
        <v>6337</v>
      </c>
    </row>
    <row r="8902" spans="26:28">
      <c r="Z8902">
        <v>580</v>
      </c>
      <c r="AA8902" t="s">
        <v>3293</v>
      </c>
      <c r="AB8902" t="s">
        <v>6338</v>
      </c>
    </row>
    <row r="8903" spans="26:28">
      <c r="Z8903">
        <v>581</v>
      </c>
      <c r="AA8903" t="s">
        <v>3294</v>
      </c>
      <c r="AB8903" t="s">
        <v>6339</v>
      </c>
    </row>
    <row r="8904" spans="26:28">
      <c r="Z8904">
        <v>582</v>
      </c>
      <c r="AA8904" t="s">
        <v>3295</v>
      </c>
      <c r="AB8904" t="s">
        <v>6340</v>
      </c>
    </row>
    <row r="8905" spans="26:28">
      <c r="Z8905">
        <v>583</v>
      </c>
      <c r="AA8905" t="s">
        <v>3296</v>
      </c>
      <c r="AB8905" t="s">
        <v>6341</v>
      </c>
    </row>
    <row r="8906" spans="26:28">
      <c r="Z8906">
        <v>584</v>
      </c>
      <c r="AA8906" t="s">
        <v>3297</v>
      </c>
      <c r="AB8906" t="s">
        <v>6342</v>
      </c>
    </row>
    <row r="8907" spans="26:28">
      <c r="Z8907">
        <v>585</v>
      </c>
      <c r="AA8907" t="s">
        <v>3298</v>
      </c>
      <c r="AB8907" t="s">
        <v>6343</v>
      </c>
    </row>
    <row r="8908" spans="26:28">
      <c r="Z8908">
        <v>586</v>
      </c>
      <c r="AA8908" t="s">
        <v>3299</v>
      </c>
      <c r="AB8908" t="s">
        <v>6344</v>
      </c>
    </row>
    <row r="8909" spans="26:28">
      <c r="Z8909">
        <v>587</v>
      </c>
      <c r="AA8909" t="s">
        <v>3300</v>
      </c>
      <c r="AB8909" t="s">
        <v>6345</v>
      </c>
    </row>
    <row r="8910" spans="26:28">
      <c r="Z8910">
        <v>588</v>
      </c>
      <c r="AA8910" t="s">
        <v>3301</v>
      </c>
      <c r="AB8910" t="s">
        <v>6346</v>
      </c>
    </row>
    <row r="8911" spans="26:28">
      <c r="Z8911">
        <v>589</v>
      </c>
      <c r="AA8911" t="s">
        <v>3302</v>
      </c>
      <c r="AB8911" t="s">
        <v>6347</v>
      </c>
    </row>
    <row r="8912" spans="26:28">
      <c r="Z8912">
        <v>590</v>
      </c>
      <c r="AA8912" t="s">
        <v>3303</v>
      </c>
      <c r="AB8912" t="s">
        <v>6348</v>
      </c>
    </row>
    <row r="8913" spans="26:28">
      <c r="Z8913">
        <v>591</v>
      </c>
      <c r="AA8913" t="s">
        <v>3304</v>
      </c>
      <c r="AB8913" t="s">
        <v>6349</v>
      </c>
    </row>
    <row r="8914" spans="26:28">
      <c r="Z8914">
        <v>592</v>
      </c>
      <c r="AA8914" t="s">
        <v>3305</v>
      </c>
      <c r="AB8914" t="s">
        <v>6350</v>
      </c>
    </row>
    <row r="8915" spans="26:28">
      <c r="Z8915">
        <v>593</v>
      </c>
      <c r="AA8915" t="s">
        <v>3306</v>
      </c>
      <c r="AB8915" t="s">
        <v>6351</v>
      </c>
    </row>
    <row r="8916" spans="26:28">
      <c r="Z8916">
        <v>594</v>
      </c>
      <c r="AA8916" t="s">
        <v>3307</v>
      </c>
      <c r="AB8916" t="s">
        <v>6352</v>
      </c>
    </row>
    <row r="8917" spans="26:28">
      <c r="Z8917">
        <v>595</v>
      </c>
      <c r="AA8917" t="s">
        <v>3308</v>
      </c>
      <c r="AB8917" t="s">
        <v>6353</v>
      </c>
    </row>
    <row r="8918" spans="26:28">
      <c r="Z8918">
        <v>596</v>
      </c>
      <c r="AA8918" t="s">
        <v>3309</v>
      </c>
      <c r="AB8918" t="s">
        <v>6354</v>
      </c>
    </row>
    <row r="8919" spans="26:28">
      <c r="Z8919">
        <v>597</v>
      </c>
      <c r="AA8919" t="s">
        <v>3310</v>
      </c>
      <c r="AB8919" t="s">
        <v>6355</v>
      </c>
    </row>
    <row r="8920" spans="26:28">
      <c r="Z8920">
        <v>598</v>
      </c>
      <c r="AA8920" t="s">
        <v>3311</v>
      </c>
      <c r="AB8920" t="s">
        <v>6356</v>
      </c>
    </row>
    <row r="8921" spans="26:28">
      <c r="Z8921">
        <v>599</v>
      </c>
      <c r="AA8921" t="s">
        <v>3312</v>
      </c>
      <c r="AB8921" t="s">
        <v>6357</v>
      </c>
    </row>
    <row r="8922" spans="26:28">
      <c r="Z8922">
        <v>600</v>
      </c>
      <c r="AA8922" t="s">
        <v>3313</v>
      </c>
      <c r="AB8922" t="s">
        <v>6358</v>
      </c>
    </row>
    <row r="8923" spans="26:28">
      <c r="Z8923">
        <v>601</v>
      </c>
      <c r="AA8923" t="s">
        <v>3315</v>
      </c>
      <c r="AB8923" t="s">
        <v>6359</v>
      </c>
    </row>
    <row r="8924" spans="26:28">
      <c r="Z8924">
        <v>602</v>
      </c>
      <c r="AA8924" t="s">
        <v>3316</v>
      </c>
      <c r="AB8924" t="s">
        <v>6360</v>
      </c>
    </row>
    <row r="8925" spans="26:28">
      <c r="Z8925">
        <v>603</v>
      </c>
      <c r="AA8925" t="s">
        <v>3317</v>
      </c>
      <c r="AB8925" t="s">
        <v>6361</v>
      </c>
    </row>
    <row r="8926" spans="26:28">
      <c r="Z8926">
        <v>604</v>
      </c>
      <c r="AA8926" t="s">
        <v>3318</v>
      </c>
      <c r="AB8926" t="s">
        <v>6362</v>
      </c>
    </row>
    <row r="8927" spans="26:28">
      <c r="Z8927">
        <v>605</v>
      </c>
      <c r="AA8927" t="s">
        <v>3319</v>
      </c>
      <c r="AB8927" t="s">
        <v>6363</v>
      </c>
    </row>
    <row r="8928" spans="26:28">
      <c r="Z8928">
        <v>606</v>
      </c>
      <c r="AA8928" t="s">
        <v>3320</v>
      </c>
      <c r="AB8928" t="s">
        <v>6364</v>
      </c>
    </row>
    <row r="8929" spans="26:28">
      <c r="Z8929">
        <v>607</v>
      </c>
      <c r="AA8929" t="s">
        <v>3321</v>
      </c>
      <c r="AB8929" t="s">
        <v>6365</v>
      </c>
    </row>
    <row r="8930" spans="26:28">
      <c r="Z8930">
        <v>608</v>
      </c>
      <c r="AA8930" t="s">
        <v>3322</v>
      </c>
      <c r="AB8930" t="s">
        <v>6366</v>
      </c>
    </row>
    <row r="8931" spans="26:28">
      <c r="Z8931">
        <v>609</v>
      </c>
      <c r="AA8931" t="s">
        <v>3323</v>
      </c>
      <c r="AB8931" t="s">
        <v>6367</v>
      </c>
    </row>
    <row r="8932" spans="26:28">
      <c r="Z8932">
        <v>610</v>
      </c>
      <c r="AA8932" t="s">
        <v>3324</v>
      </c>
      <c r="AB8932" t="s">
        <v>6368</v>
      </c>
    </row>
    <row r="8933" spans="26:28">
      <c r="Z8933">
        <v>611</v>
      </c>
      <c r="AA8933" t="s">
        <v>3325</v>
      </c>
      <c r="AB8933" t="s">
        <v>6369</v>
      </c>
    </row>
    <row r="8934" spans="26:28">
      <c r="Z8934">
        <v>612</v>
      </c>
      <c r="AA8934" t="s">
        <v>3327</v>
      </c>
      <c r="AB8934" t="s">
        <v>6370</v>
      </c>
    </row>
    <row r="8935" spans="26:28">
      <c r="Z8935">
        <v>613</v>
      </c>
      <c r="AA8935" t="s">
        <v>3328</v>
      </c>
      <c r="AB8935" t="s">
        <v>6371</v>
      </c>
    </row>
    <row r="8936" spans="26:28">
      <c r="Z8936">
        <v>614</v>
      </c>
      <c r="AA8936" t="s">
        <v>3329</v>
      </c>
      <c r="AB8936" t="s">
        <v>6372</v>
      </c>
    </row>
    <row r="8937" spans="26:28">
      <c r="Z8937">
        <v>615</v>
      </c>
      <c r="AA8937" t="s">
        <v>3330</v>
      </c>
      <c r="AB8937" t="s">
        <v>6373</v>
      </c>
    </row>
    <row r="8938" spans="26:28">
      <c r="Z8938">
        <v>616</v>
      </c>
      <c r="AA8938" t="s">
        <v>3331</v>
      </c>
      <c r="AB8938" t="s">
        <v>6374</v>
      </c>
    </row>
    <row r="8939" spans="26:28">
      <c r="Z8939">
        <v>617</v>
      </c>
      <c r="AA8939" t="s">
        <v>3332</v>
      </c>
      <c r="AB8939" t="s">
        <v>6375</v>
      </c>
    </row>
    <row r="8940" spans="26:28">
      <c r="Z8940">
        <v>618</v>
      </c>
      <c r="AA8940" t="s">
        <v>3333</v>
      </c>
      <c r="AB8940" t="s">
        <v>6376</v>
      </c>
    </row>
    <row r="8941" spans="26:28">
      <c r="Z8941">
        <v>619</v>
      </c>
      <c r="AA8941" t="s">
        <v>3334</v>
      </c>
      <c r="AB8941" t="s">
        <v>6377</v>
      </c>
    </row>
    <row r="8942" spans="26:28">
      <c r="Z8942">
        <v>620</v>
      </c>
      <c r="AA8942" t="s">
        <v>3335</v>
      </c>
      <c r="AB8942" t="s">
        <v>6378</v>
      </c>
    </row>
    <row r="8943" spans="26:28">
      <c r="Z8943">
        <v>621</v>
      </c>
      <c r="AA8943" t="s">
        <v>3336</v>
      </c>
      <c r="AB8943" t="s">
        <v>6379</v>
      </c>
    </row>
    <row r="8944" spans="26:28">
      <c r="Z8944">
        <v>622</v>
      </c>
      <c r="AA8944" t="s">
        <v>3337</v>
      </c>
      <c r="AB8944" t="s">
        <v>6380</v>
      </c>
    </row>
    <row r="8945" spans="26:28">
      <c r="Z8945">
        <v>623</v>
      </c>
      <c r="AA8945" t="s">
        <v>3338</v>
      </c>
      <c r="AB8945" t="s">
        <v>6381</v>
      </c>
    </row>
    <row r="8946" spans="26:28">
      <c r="Z8946">
        <v>624</v>
      </c>
      <c r="AA8946" t="s">
        <v>3339</v>
      </c>
      <c r="AB8946" t="s">
        <v>6382</v>
      </c>
    </row>
    <row r="8947" spans="26:28">
      <c r="Z8947">
        <v>625</v>
      </c>
      <c r="AA8947" t="s">
        <v>3340</v>
      </c>
      <c r="AB8947" t="s">
        <v>6383</v>
      </c>
    </row>
    <row r="8948" spans="26:28">
      <c r="Z8948">
        <v>626</v>
      </c>
      <c r="AA8948" t="s">
        <v>10138</v>
      </c>
      <c r="AB8948" t="s">
        <v>6384</v>
      </c>
    </row>
    <row r="8949" spans="26:28">
      <c r="Z8949">
        <v>627</v>
      </c>
      <c r="AA8949" t="s">
        <v>3342</v>
      </c>
      <c r="AB8949" t="s">
        <v>6385</v>
      </c>
    </row>
    <row r="8950" spans="26:28">
      <c r="Z8950">
        <v>628</v>
      </c>
      <c r="AA8950" t="s">
        <v>3343</v>
      </c>
      <c r="AB8950" t="s">
        <v>6386</v>
      </c>
    </row>
    <row r="8951" spans="26:28">
      <c r="Z8951">
        <v>629</v>
      </c>
      <c r="AA8951" t="s">
        <v>3344</v>
      </c>
      <c r="AB8951" t="s">
        <v>6387</v>
      </c>
    </row>
    <row r="8952" spans="26:28">
      <c r="Z8952">
        <v>630</v>
      </c>
      <c r="AA8952" t="s">
        <v>3345</v>
      </c>
      <c r="AB8952" t="s">
        <v>6388</v>
      </c>
    </row>
    <row r="8953" spans="26:28">
      <c r="Z8953">
        <v>631</v>
      </c>
      <c r="AA8953" t="s">
        <v>3346</v>
      </c>
      <c r="AB8953" t="s">
        <v>6389</v>
      </c>
    </row>
    <row r="8954" spans="26:28">
      <c r="Z8954">
        <v>632</v>
      </c>
      <c r="AA8954" t="s">
        <v>3347</v>
      </c>
      <c r="AB8954" t="s">
        <v>6390</v>
      </c>
    </row>
    <row r="8955" spans="26:28">
      <c r="Z8955">
        <v>633</v>
      </c>
      <c r="AA8955" t="s">
        <v>3348</v>
      </c>
      <c r="AB8955" t="s">
        <v>6391</v>
      </c>
    </row>
    <row r="8956" spans="26:28">
      <c r="Z8956">
        <v>634</v>
      </c>
      <c r="AA8956" t="s">
        <v>3349</v>
      </c>
      <c r="AB8956" t="s">
        <v>6392</v>
      </c>
    </row>
    <row r="8957" spans="26:28">
      <c r="Z8957">
        <v>635</v>
      </c>
      <c r="AA8957" t="s">
        <v>3350</v>
      </c>
      <c r="AB8957" t="s">
        <v>6393</v>
      </c>
    </row>
    <row r="8958" spans="26:28">
      <c r="Z8958">
        <v>636</v>
      </c>
      <c r="AA8958" t="s">
        <v>3351</v>
      </c>
      <c r="AB8958" t="s">
        <v>6394</v>
      </c>
    </row>
    <row r="8959" spans="26:28">
      <c r="Z8959">
        <v>637</v>
      </c>
      <c r="AA8959" t="s">
        <v>3352</v>
      </c>
      <c r="AB8959" t="s">
        <v>6395</v>
      </c>
    </row>
    <row r="8960" spans="26:28">
      <c r="Z8960">
        <v>638</v>
      </c>
      <c r="AA8960" t="s">
        <v>3353</v>
      </c>
      <c r="AB8960" t="s">
        <v>6396</v>
      </c>
    </row>
    <row r="8961" spans="26:28">
      <c r="Z8961">
        <v>639</v>
      </c>
      <c r="AA8961" t="s">
        <v>3354</v>
      </c>
      <c r="AB8961" t="s">
        <v>6397</v>
      </c>
    </row>
    <row r="8962" spans="26:28">
      <c r="Z8962">
        <v>640</v>
      </c>
      <c r="AA8962" t="s">
        <v>3355</v>
      </c>
      <c r="AB8962" t="s">
        <v>6398</v>
      </c>
    </row>
    <row r="8963" spans="26:28">
      <c r="Z8963">
        <v>641</v>
      </c>
      <c r="AA8963" t="s">
        <v>3356</v>
      </c>
      <c r="AB8963" t="s">
        <v>6399</v>
      </c>
    </row>
    <row r="8964" spans="26:28">
      <c r="Z8964">
        <v>642</v>
      </c>
      <c r="AA8964" t="s">
        <v>3357</v>
      </c>
      <c r="AB8964" t="s">
        <v>6400</v>
      </c>
    </row>
    <row r="8965" spans="26:28">
      <c r="Z8965">
        <v>643</v>
      </c>
      <c r="AA8965" t="s">
        <v>3358</v>
      </c>
      <c r="AB8965" t="s">
        <v>6401</v>
      </c>
    </row>
    <row r="8966" spans="26:28">
      <c r="Z8966">
        <v>644</v>
      </c>
      <c r="AA8966" t="s">
        <v>3359</v>
      </c>
      <c r="AB8966" t="s">
        <v>6402</v>
      </c>
    </row>
    <row r="8967" spans="26:28">
      <c r="Z8967">
        <v>645</v>
      </c>
      <c r="AA8967" t="s">
        <v>3360</v>
      </c>
      <c r="AB8967" t="s">
        <v>6403</v>
      </c>
    </row>
    <row r="8968" spans="26:28">
      <c r="Z8968">
        <v>646</v>
      </c>
      <c r="AA8968" t="s">
        <v>3361</v>
      </c>
      <c r="AB8968" t="s">
        <v>6404</v>
      </c>
    </row>
    <row r="8969" spans="26:28">
      <c r="Z8969">
        <v>647</v>
      </c>
      <c r="AA8969" t="s">
        <v>3362</v>
      </c>
      <c r="AB8969" t="s">
        <v>6405</v>
      </c>
    </row>
    <row r="8970" spans="26:28">
      <c r="Z8970">
        <v>648</v>
      </c>
      <c r="AA8970" t="s">
        <v>3363</v>
      </c>
      <c r="AB8970" t="s">
        <v>6406</v>
      </c>
    </row>
    <row r="8971" spans="26:28">
      <c r="Z8971">
        <v>649</v>
      </c>
      <c r="AA8971" t="s">
        <v>3364</v>
      </c>
      <c r="AB8971" t="s">
        <v>6407</v>
      </c>
    </row>
    <row r="8972" spans="26:28">
      <c r="Z8972">
        <v>650</v>
      </c>
      <c r="AA8972" t="s">
        <v>3365</v>
      </c>
      <c r="AB8972" t="s">
        <v>6408</v>
      </c>
    </row>
    <row r="8973" spans="26:28">
      <c r="Z8973">
        <v>651</v>
      </c>
      <c r="AA8973" t="s">
        <v>3366</v>
      </c>
      <c r="AB8973" t="s">
        <v>6409</v>
      </c>
    </row>
    <row r="8974" spans="26:28">
      <c r="Z8974">
        <v>652</v>
      </c>
      <c r="AA8974" t="s">
        <v>3367</v>
      </c>
      <c r="AB8974" t="s">
        <v>6410</v>
      </c>
    </row>
    <row r="8975" spans="26:28">
      <c r="Z8975">
        <v>653</v>
      </c>
      <c r="AA8975" t="s">
        <v>3368</v>
      </c>
      <c r="AB8975" t="s">
        <v>6411</v>
      </c>
    </row>
    <row r="8976" spans="26:28">
      <c r="Z8976">
        <v>654</v>
      </c>
      <c r="AA8976" t="s">
        <v>3369</v>
      </c>
      <c r="AB8976" t="s">
        <v>6412</v>
      </c>
    </row>
    <row r="8977" spans="26:28">
      <c r="Z8977">
        <v>655</v>
      </c>
      <c r="AA8977" t="s">
        <v>3370</v>
      </c>
      <c r="AB8977" t="s">
        <v>6413</v>
      </c>
    </row>
    <row r="8978" spans="26:28">
      <c r="Z8978">
        <v>656</v>
      </c>
      <c r="AA8978" t="s">
        <v>3371</v>
      </c>
      <c r="AB8978" t="s">
        <v>6414</v>
      </c>
    </row>
    <row r="8979" spans="26:28">
      <c r="Z8979">
        <v>657</v>
      </c>
      <c r="AA8979" t="s">
        <v>3372</v>
      </c>
      <c r="AB8979" t="s">
        <v>6415</v>
      </c>
    </row>
    <row r="8980" spans="26:28">
      <c r="Z8980">
        <v>658</v>
      </c>
      <c r="AA8980" t="s">
        <v>3373</v>
      </c>
      <c r="AB8980" t="s">
        <v>6416</v>
      </c>
    </row>
    <row r="8981" spans="26:28">
      <c r="Z8981">
        <v>659</v>
      </c>
      <c r="AA8981" t="s">
        <v>3374</v>
      </c>
      <c r="AB8981" t="s">
        <v>6417</v>
      </c>
    </row>
    <row r="8982" spans="26:28">
      <c r="Z8982">
        <v>660</v>
      </c>
      <c r="AA8982" t="s">
        <v>3375</v>
      </c>
      <c r="AB8982" t="s">
        <v>6418</v>
      </c>
    </row>
    <row r="8983" spans="26:28">
      <c r="Z8983">
        <v>661</v>
      </c>
      <c r="AA8983" t="s">
        <v>3376</v>
      </c>
      <c r="AB8983" t="s">
        <v>6419</v>
      </c>
    </row>
    <row r="8984" spans="26:28">
      <c r="Z8984">
        <v>662</v>
      </c>
      <c r="AA8984" t="s">
        <v>3377</v>
      </c>
      <c r="AB8984" t="s">
        <v>6420</v>
      </c>
    </row>
    <row r="8985" spans="26:28">
      <c r="Z8985">
        <v>663</v>
      </c>
      <c r="AA8985" t="s">
        <v>3378</v>
      </c>
      <c r="AB8985" t="s">
        <v>6421</v>
      </c>
    </row>
    <row r="8986" spans="26:28">
      <c r="Z8986">
        <v>664</v>
      </c>
      <c r="AA8986" t="s">
        <v>3380</v>
      </c>
      <c r="AB8986" t="s">
        <v>6422</v>
      </c>
    </row>
    <row r="8987" spans="26:28">
      <c r="Z8987">
        <v>665</v>
      </c>
      <c r="AA8987" t="s">
        <v>3381</v>
      </c>
      <c r="AB8987" t="s">
        <v>6423</v>
      </c>
    </row>
    <row r="8988" spans="26:28">
      <c r="Z8988">
        <v>666</v>
      </c>
      <c r="AA8988" t="s">
        <v>3382</v>
      </c>
      <c r="AB8988" t="s">
        <v>6424</v>
      </c>
    </row>
    <row r="8989" spans="26:28">
      <c r="Z8989">
        <v>667</v>
      </c>
      <c r="AA8989" t="s">
        <v>3383</v>
      </c>
      <c r="AB8989" t="s">
        <v>6425</v>
      </c>
    </row>
    <row r="8990" spans="26:28">
      <c r="Z8990">
        <v>668</v>
      </c>
      <c r="AA8990" t="s">
        <v>3384</v>
      </c>
      <c r="AB8990" t="s">
        <v>6426</v>
      </c>
    </row>
    <row r="8991" spans="26:28">
      <c r="Z8991">
        <v>669</v>
      </c>
      <c r="AA8991" t="s">
        <v>3385</v>
      </c>
      <c r="AB8991" t="s">
        <v>6427</v>
      </c>
    </row>
    <row r="8992" spans="26:28">
      <c r="Z8992">
        <v>670</v>
      </c>
      <c r="AA8992" t="s">
        <v>3386</v>
      </c>
      <c r="AB8992" t="s">
        <v>6428</v>
      </c>
    </row>
    <row r="8993" spans="26:28">
      <c r="Z8993">
        <v>671</v>
      </c>
      <c r="AA8993" t="s">
        <v>3387</v>
      </c>
      <c r="AB8993" t="s">
        <v>6429</v>
      </c>
    </row>
    <row r="8994" spans="26:28">
      <c r="Z8994">
        <v>672</v>
      </c>
      <c r="AA8994" t="s">
        <v>3388</v>
      </c>
      <c r="AB8994" t="s">
        <v>6430</v>
      </c>
    </row>
    <row r="8995" spans="26:28">
      <c r="Z8995">
        <v>673</v>
      </c>
      <c r="AA8995" t="s">
        <v>3389</v>
      </c>
      <c r="AB8995" t="s">
        <v>6431</v>
      </c>
    </row>
    <row r="8996" spans="26:28">
      <c r="Z8996">
        <v>674</v>
      </c>
      <c r="AA8996" t="s">
        <v>3391</v>
      </c>
      <c r="AB8996" t="s">
        <v>6432</v>
      </c>
    </row>
    <row r="8997" spans="26:28">
      <c r="Z8997">
        <v>675</v>
      </c>
      <c r="AA8997" t="s">
        <v>3392</v>
      </c>
      <c r="AB8997" t="s">
        <v>6433</v>
      </c>
    </row>
    <row r="8998" spans="26:28">
      <c r="Z8998">
        <v>676</v>
      </c>
      <c r="AA8998" t="s">
        <v>3393</v>
      </c>
      <c r="AB8998" t="s">
        <v>6434</v>
      </c>
    </row>
    <row r="8999" spans="26:28">
      <c r="Z8999">
        <v>677</v>
      </c>
      <c r="AA8999" t="s">
        <v>3394</v>
      </c>
      <c r="AB8999" t="s">
        <v>6435</v>
      </c>
    </row>
    <row r="9000" spans="26:28">
      <c r="Z9000">
        <v>678</v>
      </c>
      <c r="AA9000" t="s">
        <v>3395</v>
      </c>
      <c r="AB9000" t="s">
        <v>6436</v>
      </c>
    </row>
    <row r="9001" spans="26:28">
      <c r="Z9001">
        <v>679</v>
      </c>
      <c r="AA9001" t="s">
        <v>3396</v>
      </c>
      <c r="AB9001" t="s">
        <v>6437</v>
      </c>
    </row>
    <row r="9002" spans="26:28">
      <c r="Z9002">
        <v>680</v>
      </c>
      <c r="AA9002" t="s">
        <v>3397</v>
      </c>
      <c r="AB9002" t="s">
        <v>6438</v>
      </c>
    </row>
    <row r="9003" spans="26:28">
      <c r="Z9003">
        <v>681</v>
      </c>
      <c r="AA9003" t="s">
        <v>3398</v>
      </c>
      <c r="AB9003" t="s">
        <v>6439</v>
      </c>
    </row>
    <row r="9004" spans="26:28">
      <c r="Z9004">
        <v>682</v>
      </c>
      <c r="AA9004" t="s">
        <v>3399</v>
      </c>
      <c r="AB9004" t="s">
        <v>6440</v>
      </c>
    </row>
    <row r="9005" spans="26:28">
      <c r="Z9005">
        <v>683</v>
      </c>
      <c r="AA9005" t="s">
        <v>3400</v>
      </c>
      <c r="AB9005" t="s">
        <v>6441</v>
      </c>
    </row>
    <row r="9006" spans="26:28">
      <c r="Z9006">
        <v>684</v>
      </c>
      <c r="AA9006" t="s">
        <v>3401</v>
      </c>
      <c r="AB9006" t="s">
        <v>6442</v>
      </c>
    </row>
    <row r="9007" spans="26:28">
      <c r="Z9007">
        <v>685</v>
      </c>
      <c r="AA9007" t="s">
        <v>3402</v>
      </c>
      <c r="AB9007" t="s">
        <v>6443</v>
      </c>
    </row>
    <row r="9008" spans="26:28">
      <c r="Z9008">
        <v>686</v>
      </c>
      <c r="AA9008" t="s">
        <v>3403</v>
      </c>
      <c r="AB9008" t="s">
        <v>6444</v>
      </c>
    </row>
    <row r="9009" spans="26:28">
      <c r="Z9009">
        <v>687</v>
      </c>
      <c r="AA9009" t="s">
        <v>3404</v>
      </c>
      <c r="AB9009" t="s">
        <v>6445</v>
      </c>
    </row>
    <row r="9010" spans="26:28">
      <c r="Z9010">
        <v>688</v>
      </c>
      <c r="AA9010" t="s">
        <v>3405</v>
      </c>
      <c r="AB9010" t="s">
        <v>6446</v>
      </c>
    </row>
    <row r="9011" spans="26:28">
      <c r="Z9011">
        <v>689</v>
      </c>
      <c r="AA9011" t="s">
        <v>3406</v>
      </c>
      <c r="AB9011" t="s">
        <v>6447</v>
      </c>
    </row>
    <row r="9012" spans="26:28">
      <c r="Z9012">
        <v>690</v>
      </c>
      <c r="AA9012" t="s">
        <v>3407</v>
      </c>
      <c r="AB9012" t="s">
        <v>6448</v>
      </c>
    </row>
    <row r="9013" spans="26:28">
      <c r="Z9013">
        <v>691</v>
      </c>
      <c r="AA9013" t="s">
        <v>3408</v>
      </c>
      <c r="AB9013" t="s">
        <v>6449</v>
      </c>
    </row>
    <row r="9014" spans="26:28">
      <c r="Z9014">
        <v>692</v>
      </c>
      <c r="AA9014" t="s">
        <v>3409</v>
      </c>
      <c r="AB9014" t="s">
        <v>6450</v>
      </c>
    </row>
    <row r="9015" spans="26:28">
      <c r="Z9015">
        <v>693</v>
      </c>
      <c r="AA9015" t="s">
        <v>3410</v>
      </c>
      <c r="AB9015" t="s">
        <v>6451</v>
      </c>
    </row>
    <row r="9016" spans="26:28">
      <c r="Z9016">
        <v>694</v>
      </c>
      <c r="AA9016" t="s">
        <v>3411</v>
      </c>
      <c r="AB9016" t="s">
        <v>6452</v>
      </c>
    </row>
    <row r="9017" spans="26:28">
      <c r="Z9017">
        <v>695</v>
      </c>
      <c r="AA9017" t="s">
        <v>3412</v>
      </c>
      <c r="AB9017" t="s">
        <v>6453</v>
      </c>
    </row>
    <row r="9018" spans="26:28">
      <c r="Z9018">
        <v>696</v>
      </c>
      <c r="AA9018" t="s">
        <v>3413</v>
      </c>
      <c r="AB9018" t="s">
        <v>6454</v>
      </c>
    </row>
    <row r="9019" spans="26:28">
      <c r="Z9019">
        <v>697</v>
      </c>
      <c r="AA9019" t="s">
        <v>3414</v>
      </c>
      <c r="AB9019" t="s">
        <v>6455</v>
      </c>
    </row>
    <row r="9020" spans="26:28">
      <c r="Z9020">
        <v>698</v>
      </c>
      <c r="AA9020" t="s">
        <v>3415</v>
      </c>
      <c r="AB9020" t="s">
        <v>6456</v>
      </c>
    </row>
    <row r="9021" spans="26:28">
      <c r="Z9021">
        <v>699</v>
      </c>
      <c r="AA9021" t="s">
        <v>3416</v>
      </c>
      <c r="AB9021" t="s">
        <v>6457</v>
      </c>
    </row>
    <row r="9022" spans="26:28">
      <c r="Z9022">
        <v>700</v>
      </c>
      <c r="AA9022" t="s">
        <v>3417</v>
      </c>
      <c r="AB9022" t="s">
        <v>6458</v>
      </c>
    </row>
    <row r="9023" spans="26:28">
      <c r="Z9023">
        <v>701</v>
      </c>
      <c r="AA9023" t="s">
        <v>3418</v>
      </c>
      <c r="AB9023" t="s">
        <v>6459</v>
      </c>
    </row>
    <row r="9024" spans="26:28">
      <c r="Z9024">
        <v>702</v>
      </c>
      <c r="AA9024" t="s">
        <v>3419</v>
      </c>
      <c r="AB9024" t="s">
        <v>6460</v>
      </c>
    </row>
    <row r="9025" spans="26:28">
      <c r="Z9025">
        <v>703</v>
      </c>
      <c r="AA9025" t="s">
        <v>3420</v>
      </c>
      <c r="AB9025" t="s">
        <v>6461</v>
      </c>
    </row>
    <row r="9026" spans="26:28">
      <c r="Z9026">
        <v>704</v>
      </c>
      <c r="AA9026" t="s">
        <v>3421</v>
      </c>
      <c r="AB9026" t="s">
        <v>6462</v>
      </c>
    </row>
    <row r="9027" spans="26:28">
      <c r="Z9027">
        <v>705</v>
      </c>
      <c r="AA9027" t="s">
        <v>3422</v>
      </c>
      <c r="AB9027" t="s">
        <v>6463</v>
      </c>
    </row>
    <row r="9028" spans="26:28">
      <c r="Z9028">
        <v>706</v>
      </c>
      <c r="AA9028" t="s">
        <v>3423</v>
      </c>
      <c r="AB9028" t="s">
        <v>6464</v>
      </c>
    </row>
    <row r="9029" spans="26:28">
      <c r="Z9029">
        <v>707</v>
      </c>
      <c r="AA9029" t="s">
        <v>3424</v>
      </c>
      <c r="AB9029" t="s">
        <v>6465</v>
      </c>
    </row>
    <row r="9030" spans="26:28">
      <c r="Z9030">
        <v>708</v>
      </c>
      <c r="AA9030" t="s">
        <v>3425</v>
      </c>
      <c r="AB9030" t="s">
        <v>6466</v>
      </c>
    </row>
    <row r="9031" spans="26:28">
      <c r="Z9031">
        <v>709</v>
      </c>
      <c r="AA9031" t="s">
        <v>3426</v>
      </c>
      <c r="AB9031" t="s">
        <v>6467</v>
      </c>
    </row>
    <row r="9032" spans="26:28">
      <c r="Z9032">
        <v>710</v>
      </c>
      <c r="AA9032" t="s">
        <v>3427</v>
      </c>
      <c r="AB9032" t="s">
        <v>6468</v>
      </c>
    </row>
    <row r="9033" spans="26:28">
      <c r="Z9033">
        <v>711</v>
      </c>
      <c r="AA9033" t="s">
        <v>3428</v>
      </c>
      <c r="AB9033" t="s">
        <v>6469</v>
      </c>
    </row>
    <row r="9034" spans="26:28">
      <c r="Z9034">
        <v>712</v>
      </c>
      <c r="AA9034" t="s">
        <v>3429</v>
      </c>
      <c r="AB9034" t="s">
        <v>6470</v>
      </c>
    </row>
    <row r="9035" spans="26:28">
      <c r="Z9035">
        <v>713</v>
      </c>
      <c r="AA9035" t="s">
        <v>3430</v>
      </c>
      <c r="AB9035" t="s">
        <v>6471</v>
      </c>
    </row>
    <row r="9036" spans="26:28">
      <c r="Z9036">
        <v>714</v>
      </c>
      <c r="AA9036" t="s">
        <v>3431</v>
      </c>
      <c r="AB9036" t="s">
        <v>202</v>
      </c>
    </row>
    <row r="9037" spans="26:28">
      <c r="Z9037">
        <v>715</v>
      </c>
      <c r="AA9037" t="s">
        <v>3432</v>
      </c>
      <c r="AB9037" t="s">
        <v>183</v>
      </c>
    </row>
    <row r="9038" spans="26:28">
      <c r="Z9038">
        <v>716</v>
      </c>
      <c r="AA9038" t="s">
        <v>3433</v>
      </c>
      <c r="AB9038" t="s">
        <v>207</v>
      </c>
    </row>
    <row r="9039" spans="26:28">
      <c r="Z9039">
        <v>717</v>
      </c>
      <c r="AA9039" t="s">
        <v>3434</v>
      </c>
      <c r="AB9039" t="s">
        <v>212</v>
      </c>
    </row>
    <row r="9040" spans="26:28">
      <c r="Z9040">
        <v>718</v>
      </c>
      <c r="AA9040" t="s">
        <v>3435</v>
      </c>
      <c r="AB9040" t="s">
        <v>230</v>
      </c>
    </row>
    <row r="9041" spans="26:28">
      <c r="Z9041">
        <v>719</v>
      </c>
      <c r="AA9041" t="s">
        <v>3436</v>
      </c>
      <c r="AB9041" t="s">
        <v>231</v>
      </c>
    </row>
    <row r="9042" spans="26:28">
      <c r="Z9042">
        <v>720</v>
      </c>
      <c r="AA9042" t="s">
        <v>3437</v>
      </c>
      <c r="AB9042" t="s">
        <v>215</v>
      </c>
    </row>
    <row r="9043" spans="26:28">
      <c r="Z9043">
        <v>721</v>
      </c>
      <c r="AA9043" t="s">
        <v>3438</v>
      </c>
      <c r="AB9043" t="s">
        <v>216</v>
      </c>
    </row>
    <row r="9044" spans="26:28">
      <c r="Z9044">
        <v>722</v>
      </c>
      <c r="AA9044" t="s">
        <v>3439</v>
      </c>
      <c r="AB9044" t="s">
        <v>232</v>
      </c>
    </row>
    <row r="9045" spans="26:28">
      <c r="Z9045">
        <v>723</v>
      </c>
      <c r="AA9045" t="s">
        <v>3440</v>
      </c>
      <c r="AB9045" t="s">
        <v>217</v>
      </c>
    </row>
    <row r="9046" spans="26:28">
      <c r="Z9046">
        <v>724</v>
      </c>
      <c r="AA9046" t="s">
        <v>3441</v>
      </c>
      <c r="AB9046" t="s">
        <v>210</v>
      </c>
    </row>
    <row r="9047" spans="26:28">
      <c r="Z9047">
        <v>725</v>
      </c>
      <c r="AA9047" t="s">
        <v>3442</v>
      </c>
      <c r="AB9047" t="s">
        <v>6472</v>
      </c>
    </row>
    <row r="9048" spans="26:28">
      <c r="Z9048">
        <v>726</v>
      </c>
      <c r="AA9048" t="s">
        <v>3443</v>
      </c>
      <c r="AB9048" t="s">
        <v>205</v>
      </c>
    </row>
    <row r="9049" spans="26:28">
      <c r="Z9049">
        <v>727</v>
      </c>
      <c r="AA9049" t="s">
        <v>3444</v>
      </c>
      <c r="AB9049" t="s">
        <v>233</v>
      </c>
    </row>
    <row r="9050" spans="26:28">
      <c r="Z9050">
        <v>728</v>
      </c>
      <c r="AA9050" t="s">
        <v>3445</v>
      </c>
      <c r="AB9050" t="s">
        <v>220</v>
      </c>
    </row>
    <row r="9051" spans="26:28">
      <c r="Z9051">
        <v>729</v>
      </c>
      <c r="AA9051" t="s">
        <v>3446</v>
      </c>
      <c r="AB9051" t="s">
        <v>234</v>
      </c>
    </row>
    <row r="9052" spans="26:28">
      <c r="Z9052">
        <v>730</v>
      </c>
      <c r="AA9052" t="s">
        <v>3447</v>
      </c>
      <c r="AB9052" t="s">
        <v>6473</v>
      </c>
    </row>
    <row r="9053" spans="26:28">
      <c r="Z9053">
        <v>731</v>
      </c>
      <c r="AA9053" t="s">
        <v>3448</v>
      </c>
      <c r="AB9053" t="s">
        <v>6474</v>
      </c>
    </row>
    <row r="9054" spans="26:28">
      <c r="Z9054">
        <v>732</v>
      </c>
      <c r="AA9054" t="s">
        <v>3450</v>
      </c>
      <c r="AB9054" t="s">
        <v>221</v>
      </c>
    </row>
    <row r="9055" spans="26:28">
      <c r="Z9055">
        <v>733</v>
      </c>
      <c r="AA9055" t="s">
        <v>3451</v>
      </c>
      <c r="AB9055" t="s">
        <v>222</v>
      </c>
    </row>
    <row r="9056" spans="26:28">
      <c r="Z9056">
        <v>734</v>
      </c>
      <c r="AA9056" t="s">
        <v>3452</v>
      </c>
      <c r="AB9056" t="s">
        <v>211</v>
      </c>
    </row>
    <row r="9057" spans="26:28">
      <c r="Z9057">
        <v>735</v>
      </c>
      <c r="AA9057" t="s">
        <v>3453</v>
      </c>
      <c r="AB9057" t="s">
        <v>6475</v>
      </c>
    </row>
    <row r="9058" spans="26:28">
      <c r="Z9058">
        <v>736</v>
      </c>
      <c r="AA9058" t="s">
        <v>3454</v>
      </c>
      <c r="AB9058" t="s">
        <v>223</v>
      </c>
    </row>
    <row r="9059" spans="26:28">
      <c r="Z9059">
        <v>737</v>
      </c>
      <c r="AA9059" t="s">
        <v>3455</v>
      </c>
      <c r="AB9059" t="s">
        <v>6476</v>
      </c>
    </row>
    <row r="9060" spans="26:28">
      <c r="Z9060">
        <v>738</v>
      </c>
      <c r="AA9060" t="s">
        <v>3456</v>
      </c>
      <c r="AB9060" t="s">
        <v>218</v>
      </c>
    </row>
    <row r="9061" spans="26:28">
      <c r="Z9061">
        <v>739</v>
      </c>
      <c r="AA9061" t="s">
        <v>3457</v>
      </c>
      <c r="AB9061" t="s">
        <v>6477</v>
      </c>
    </row>
    <row r="9062" spans="26:28">
      <c r="Z9062">
        <v>740</v>
      </c>
      <c r="AA9062" t="s">
        <v>3458</v>
      </c>
      <c r="AB9062" t="s">
        <v>219</v>
      </c>
    </row>
    <row r="9063" spans="26:28">
      <c r="Z9063">
        <v>741</v>
      </c>
      <c r="AA9063" t="s">
        <v>3459</v>
      </c>
      <c r="AB9063" t="s">
        <v>6478</v>
      </c>
    </row>
    <row r="9064" spans="26:28">
      <c r="Z9064">
        <v>742</v>
      </c>
      <c r="AA9064" t="s">
        <v>3460</v>
      </c>
      <c r="AB9064" t="s">
        <v>224</v>
      </c>
    </row>
    <row r="9065" spans="26:28">
      <c r="Z9065">
        <v>743</v>
      </c>
      <c r="AA9065" t="s">
        <v>3461</v>
      </c>
      <c r="AB9065" t="s">
        <v>208</v>
      </c>
    </row>
    <row r="9066" spans="26:28">
      <c r="Z9066">
        <v>744</v>
      </c>
      <c r="AA9066" t="s">
        <v>3462</v>
      </c>
      <c r="AB9066" t="s">
        <v>225</v>
      </c>
    </row>
    <row r="9067" spans="26:28">
      <c r="Z9067">
        <v>745</v>
      </c>
      <c r="AA9067" t="s">
        <v>3463</v>
      </c>
      <c r="AB9067" t="s">
        <v>6479</v>
      </c>
    </row>
    <row r="9068" spans="26:28">
      <c r="Z9068">
        <v>746</v>
      </c>
      <c r="AA9068" t="s">
        <v>3464</v>
      </c>
      <c r="AB9068" t="s">
        <v>6480</v>
      </c>
    </row>
    <row r="9069" spans="26:28">
      <c r="Z9069">
        <v>747</v>
      </c>
      <c r="AA9069" t="s">
        <v>3465</v>
      </c>
      <c r="AB9069" t="s">
        <v>229</v>
      </c>
    </row>
    <row r="9070" spans="26:28">
      <c r="Z9070">
        <v>748</v>
      </c>
      <c r="AA9070" t="s">
        <v>3466</v>
      </c>
      <c r="AB9070" t="s">
        <v>235</v>
      </c>
    </row>
    <row r="9071" spans="26:28">
      <c r="Z9071">
        <v>749</v>
      </c>
      <c r="AA9071" t="s">
        <v>3467</v>
      </c>
      <c r="AB9071" t="s">
        <v>6481</v>
      </c>
    </row>
    <row r="9072" spans="26:28">
      <c r="Z9072">
        <v>750</v>
      </c>
      <c r="AA9072" t="s">
        <v>3468</v>
      </c>
      <c r="AB9072" t="s">
        <v>226</v>
      </c>
    </row>
    <row r="9073" spans="26:28">
      <c r="Z9073">
        <v>751</v>
      </c>
      <c r="AA9073" t="s">
        <v>3469</v>
      </c>
      <c r="AB9073" t="s">
        <v>6482</v>
      </c>
    </row>
    <row r="9074" spans="26:28">
      <c r="Z9074">
        <v>752</v>
      </c>
      <c r="AA9074" t="s">
        <v>3470</v>
      </c>
      <c r="AB9074" t="s">
        <v>6483</v>
      </c>
    </row>
    <row r="9075" spans="26:28">
      <c r="Z9075">
        <v>753</v>
      </c>
      <c r="AA9075" t="s">
        <v>3471</v>
      </c>
      <c r="AB9075" t="s">
        <v>6484</v>
      </c>
    </row>
    <row r="9076" spans="26:28">
      <c r="Z9076">
        <v>754</v>
      </c>
      <c r="AA9076" t="s">
        <v>3472</v>
      </c>
      <c r="AB9076" t="s">
        <v>206</v>
      </c>
    </row>
    <row r="9077" spans="26:28">
      <c r="Z9077">
        <v>755</v>
      </c>
      <c r="AA9077" t="s">
        <v>3473</v>
      </c>
      <c r="AB9077" t="s">
        <v>6485</v>
      </c>
    </row>
    <row r="9078" spans="26:28">
      <c r="Z9078">
        <v>756</v>
      </c>
      <c r="AA9078" t="s">
        <v>3474</v>
      </c>
      <c r="AB9078" t="s">
        <v>6486</v>
      </c>
    </row>
    <row r="9079" spans="26:28">
      <c r="Z9079">
        <v>757</v>
      </c>
      <c r="AA9079" t="s">
        <v>3475</v>
      </c>
      <c r="AB9079" t="s">
        <v>227</v>
      </c>
    </row>
    <row r="9080" spans="26:28">
      <c r="Z9080">
        <v>758</v>
      </c>
      <c r="AA9080" t="s">
        <v>3476</v>
      </c>
      <c r="AB9080" t="s">
        <v>228</v>
      </c>
    </row>
    <row r="9081" spans="26:28">
      <c r="Z9081">
        <v>759</v>
      </c>
      <c r="AA9081" t="s">
        <v>3477</v>
      </c>
      <c r="AB9081" t="s">
        <v>6487</v>
      </c>
    </row>
    <row r="9082" spans="26:28">
      <c r="Z9082">
        <v>760</v>
      </c>
      <c r="AA9082" t="s">
        <v>3478</v>
      </c>
      <c r="AB9082" t="s">
        <v>6488</v>
      </c>
    </row>
    <row r="9083" spans="26:28">
      <c r="Z9083">
        <v>761</v>
      </c>
      <c r="AA9083" t="s">
        <v>3479</v>
      </c>
      <c r="AB9083" t="s">
        <v>236</v>
      </c>
    </row>
    <row r="9084" spans="26:28">
      <c r="Z9084">
        <v>762</v>
      </c>
      <c r="AA9084" t="s">
        <v>3480</v>
      </c>
      <c r="AB9084" t="s">
        <v>6489</v>
      </c>
    </row>
    <row r="9085" spans="26:28">
      <c r="Z9085">
        <v>763</v>
      </c>
      <c r="AA9085" t="s">
        <v>3481</v>
      </c>
      <c r="AB9085" t="s">
        <v>6490</v>
      </c>
    </row>
    <row r="9086" spans="26:28">
      <c r="Z9086">
        <v>764</v>
      </c>
      <c r="AA9086" t="s">
        <v>3482</v>
      </c>
      <c r="AB9086" t="s">
        <v>6491</v>
      </c>
    </row>
    <row r="9087" spans="26:28">
      <c r="Z9087">
        <v>765</v>
      </c>
      <c r="AA9087" t="s">
        <v>3483</v>
      </c>
      <c r="AB9087" t="s">
        <v>6492</v>
      </c>
    </row>
    <row r="9088" spans="26:28">
      <c r="Z9088">
        <v>766</v>
      </c>
      <c r="AA9088" t="s">
        <v>3484</v>
      </c>
      <c r="AB9088" t="s">
        <v>237</v>
      </c>
    </row>
    <row r="9089" spans="26:28">
      <c r="Z9089">
        <v>767</v>
      </c>
      <c r="AA9089" t="s">
        <v>3485</v>
      </c>
      <c r="AB9089" t="s">
        <v>238</v>
      </c>
    </row>
    <row r="9090" spans="26:28">
      <c r="Z9090">
        <v>768</v>
      </c>
      <c r="AA9090" t="s">
        <v>3486</v>
      </c>
      <c r="AB9090" t="s">
        <v>6493</v>
      </c>
    </row>
    <row r="9091" spans="26:28">
      <c r="Z9091">
        <v>769</v>
      </c>
      <c r="AA9091" t="s">
        <v>3487</v>
      </c>
      <c r="AB9091" t="s">
        <v>239</v>
      </c>
    </row>
    <row r="9092" spans="26:28">
      <c r="Z9092">
        <v>770</v>
      </c>
      <c r="AA9092" t="s">
        <v>3488</v>
      </c>
      <c r="AB9092" t="s">
        <v>240</v>
      </c>
    </row>
    <row r="9093" spans="26:28">
      <c r="Z9093">
        <v>771</v>
      </c>
      <c r="AA9093" t="s">
        <v>3489</v>
      </c>
      <c r="AB9093" t="s">
        <v>241</v>
      </c>
    </row>
    <row r="9094" spans="26:28">
      <c r="Z9094">
        <v>772</v>
      </c>
      <c r="AA9094" t="s">
        <v>3490</v>
      </c>
      <c r="AB9094" t="s">
        <v>242</v>
      </c>
    </row>
    <row r="9095" spans="26:28">
      <c r="Z9095">
        <v>773</v>
      </c>
      <c r="AA9095" t="s">
        <v>3491</v>
      </c>
      <c r="AB9095" t="s">
        <v>6494</v>
      </c>
    </row>
    <row r="9096" spans="26:28">
      <c r="Z9096">
        <v>774</v>
      </c>
      <c r="AA9096" t="s">
        <v>3492</v>
      </c>
      <c r="AB9096" t="s">
        <v>6495</v>
      </c>
    </row>
    <row r="9097" spans="26:28">
      <c r="Z9097">
        <v>775</v>
      </c>
      <c r="AA9097" t="s">
        <v>3493</v>
      </c>
      <c r="AB9097" t="s">
        <v>6496</v>
      </c>
    </row>
    <row r="9098" spans="26:28">
      <c r="Z9098">
        <v>776</v>
      </c>
      <c r="AA9098" t="s">
        <v>3494</v>
      </c>
      <c r="AB9098" t="s">
        <v>6497</v>
      </c>
    </row>
    <row r="9099" spans="26:28">
      <c r="Z9099">
        <v>777</v>
      </c>
      <c r="AA9099" t="s">
        <v>3495</v>
      </c>
      <c r="AB9099" t="s">
        <v>6498</v>
      </c>
    </row>
    <row r="9100" spans="26:28">
      <c r="Z9100">
        <v>778</v>
      </c>
      <c r="AA9100" t="s">
        <v>3496</v>
      </c>
      <c r="AB9100" t="s">
        <v>214</v>
      </c>
    </row>
    <row r="9101" spans="26:28">
      <c r="Z9101">
        <v>779</v>
      </c>
      <c r="AA9101" t="s">
        <v>3497</v>
      </c>
      <c r="AB9101" t="s">
        <v>204</v>
      </c>
    </row>
    <row r="9102" spans="26:28">
      <c r="Z9102">
        <v>780</v>
      </c>
      <c r="AA9102" t="s">
        <v>3498</v>
      </c>
      <c r="AB9102" t="s">
        <v>5776</v>
      </c>
    </row>
    <row r="9103" spans="26:28">
      <c r="Z9103">
        <v>781</v>
      </c>
      <c r="AA9103" t="s">
        <v>3499</v>
      </c>
      <c r="AB9103" t="s">
        <v>6499</v>
      </c>
    </row>
    <row r="9104" spans="26:28">
      <c r="Z9104">
        <v>782</v>
      </c>
      <c r="AA9104" t="s">
        <v>3500</v>
      </c>
      <c r="AB9104" t="s">
        <v>6500</v>
      </c>
    </row>
    <row r="9105" spans="26:28">
      <c r="Z9105">
        <v>783</v>
      </c>
      <c r="AA9105" t="s">
        <v>3501</v>
      </c>
      <c r="AB9105" t="s">
        <v>6501</v>
      </c>
    </row>
    <row r="9106" spans="26:28">
      <c r="Z9106">
        <v>784</v>
      </c>
      <c r="AA9106" t="s">
        <v>3502</v>
      </c>
      <c r="AB9106" t="s">
        <v>6502</v>
      </c>
    </row>
    <row r="9107" spans="26:28">
      <c r="Z9107">
        <v>785</v>
      </c>
      <c r="AA9107" t="s">
        <v>3503</v>
      </c>
      <c r="AB9107" t="s">
        <v>6503</v>
      </c>
    </row>
    <row r="9108" spans="26:28">
      <c r="Z9108">
        <v>786</v>
      </c>
      <c r="AA9108" t="s">
        <v>3504</v>
      </c>
      <c r="AB9108" t="s">
        <v>6504</v>
      </c>
    </row>
    <row r="9109" spans="26:28">
      <c r="Z9109">
        <v>787</v>
      </c>
      <c r="AA9109" t="s">
        <v>3505</v>
      </c>
      <c r="AB9109" t="s">
        <v>6505</v>
      </c>
    </row>
    <row r="9110" spans="26:28">
      <c r="Z9110">
        <v>788</v>
      </c>
      <c r="AA9110" t="s">
        <v>3506</v>
      </c>
      <c r="AB9110" t="s">
        <v>6506</v>
      </c>
    </row>
    <row r="9111" spans="26:28">
      <c r="Z9111">
        <v>789</v>
      </c>
      <c r="AA9111" t="s">
        <v>3507</v>
      </c>
      <c r="AB9111" t="s">
        <v>6507</v>
      </c>
    </row>
    <row r="9112" spans="26:28">
      <c r="Z9112">
        <v>790</v>
      </c>
      <c r="AA9112" t="s">
        <v>3508</v>
      </c>
      <c r="AB9112" t="s">
        <v>6508</v>
      </c>
    </row>
    <row r="9113" spans="26:28">
      <c r="Z9113">
        <v>791</v>
      </c>
      <c r="AA9113" t="s">
        <v>3509</v>
      </c>
      <c r="AB9113" t="s">
        <v>6509</v>
      </c>
    </row>
    <row r="9114" spans="26:28">
      <c r="Z9114">
        <v>792</v>
      </c>
      <c r="AA9114" t="s">
        <v>3510</v>
      </c>
      <c r="AB9114" t="s">
        <v>6510</v>
      </c>
    </row>
    <row r="9115" spans="26:28">
      <c r="Z9115">
        <v>793</v>
      </c>
      <c r="AA9115" t="s">
        <v>3511</v>
      </c>
      <c r="AB9115" t="s">
        <v>6511</v>
      </c>
    </row>
    <row r="9116" spans="26:28">
      <c r="Z9116">
        <v>794</v>
      </c>
      <c r="AA9116" t="s">
        <v>3512</v>
      </c>
      <c r="AB9116" t="s">
        <v>6512</v>
      </c>
    </row>
    <row r="9117" spans="26:28">
      <c r="Z9117">
        <v>795</v>
      </c>
      <c r="AA9117" t="s">
        <v>3513</v>
      </c>
      <c r="AB9117" t="s">
        <v>6513</v>
      </c>
    </row>
    <row r="9118" spans="26:28">
      <c r="Z9118">
        <v>796</v>
      </c>
      <c r="AA9118" t="s">
        <v>3514</v>
      </c>
      <c r="AB9118" t="s">
        <v>6514</v>
      </c>
    </row>
    <row r="9119" spans="26:28">
      <c r="Z9119">
        <v>797</v>
      </c>
      <c r="AA9119" t="s">
        <v>3515</v>
      </c>
      <c r="AB9119" t="s">
        <v>6515</v>
      </c>
    </row>
    <row r="9120" spans="26:28">
      <c r="Z9120">
        <v>798</v>
      </c>
      <c r="AA9120" t="s">
        <v>3516</v>
      </c>
      <c r="AB9120" t="s">
        <v>6516</v>
      </c>
    </row>
    <row r="9121" spans="26:28">
      <c r="Z9121">
        <v>799</v>
      </c>
      <c r="AA9121" t="s">
        <v>3517</v>
      </c>
      <c r="AB9121" t="s">
        <v>6517</v>
      </c>
    </row>
    <row r="9122" spans="26:28">
      <c r="Z9122">
        <v>800</v>
      </c>
      <c r="AA9122" t="s">
        <v>3518</v>
      </c>
      <c r="AB9122" t="s">
        <v>6518</v>
      </c>
    </row>
    <row r="9123" spans="26:28">
      <c r="Z9123">
        <v>801</v>
      </c>
      <c r="AA9123" t="s">
        <v>3519</v>
      </c>
      <c r="AB9123" t="s">
        <v>6519</v>
      </c>
    </row>
    <row r="9124" spans="26:28">
      <c r="Z9124">
        <v>802</v>
      </c>
      <c r="AA9124" t="s">
        <v>3520</v>
      </c>
      <c r="AB9124" t="s">
        <v>6520</v>
      </c>
    </row>
    <row r="9125" spans="26:28">
      <c r="Z9125">
        <v>803</v>
      </c>
      <c r="AA9125" t="s">
        <v>3521</v>
      </c>
      <c r="AB9125" t="s">
        <v>6521</v>
      </c>
    </row>
    <row r="9126" spans="26:28">
      <c r="Z9126">
        <v>804</v>
      </c>
      <c r="AA9126" t="s">
        <v>3522</v>
      </c>
      <c r="AB9126" t="s">
        <v>6522</v>
      </c>
    </row>
    <row r="9127" spans="26:28">
      <c r="Z9127">
        <v>805</v>
      </c>
      <c r="AA9127" t="s">
        <v>3523</v>
      </c>
      <c r="AB9127" t="s">
        <v>6523</v>
      </c>
    </row>
    <row r="9128" spans="26:28">
      <c r="Z9128">
        <v>806</v>
      </c>
      <c r="AA9128" t="s">
        <v>3524</v>
      </c>
      <c r="AB9128" t="s">
        <v>6524</v>
      </c>
    </row>
    <row r="9129" spans="26:28">
      <c r="Z9129">
        <v>807</v>
      </c>
      <c r="AA9129" t="s">
        <v>3525</v>
      </c>
      <c r="AB9129" t="s">
        <v>6525</v>
      </c>
    </row>
    <row r="9130" spans="26:28">
      <c r="Z9130">
        <v>808</v>
      </c>
      <c r="AA9130" t="s">
        <v>3526</v>
      </c>
      <c r="AB9130" t="s">
        <v>6526</v>
      </c>
    </row>
    <row r="9131" spans="26:28">
      <c r="Z9131">
        <v>809</v>
      </c>
      <c r="AA9131" t="s">
        <v>3527</v>
      </c>
      <c r="AB9131" t="s">
        <v>6527</v>
      </c>
    </row>
    <row r="9132" spans="26:28">
      <c r="Z9132">
        <v>810</v>
      </c>
      <c r="AA9132" t="s">
        <v>3528</v>
      </c>
      <c r="AB9132" t="s">
        <v>6528</v>
      </c>
    </row>
    <row r="9133" spans="26:28">
      <c r="Z9133">
        <v>811</v>
      </c>
      <c r="AA9133" t="s">
        <v>3529</v>
      </c>
      <c r="AB9133" t="s">
        <v>6529</v>
      </c>
    </row>
    <row r="9134" spans="26:28">
      <c r="Z9134">
        <v>812</v>
      </c>
      <c r="AA9134" t="s">
        <v>3530</v>
      </c>
      <c r="AB9134" t="s">
        <v>6529</v>
      </c>
    </row>
    <row r="9135" spans="26:28">
      <c r="Z9135">
        <v>813</v>
      </c>
      <c r="AA9135" t="s">
        <v>3531</v>
      </c>
      <c r="AB9135" t="s">
        <v>6530</v>
      </c>
    </row>
    <row r="9136" spans="26:28">
      <c r="Z9136">
        <v>814</v>
      </c>
      <c r="AA9136" t="s">
        <v>3532</v>
      </c>
      <c r="AB9136" t="s">
        <v>6530</v>
      </c>
    </row>
    <row r="9137" spans="26:28">
      <c r="Z9137">
        <v>815</v>
      </c>
      <c r="AA9137" t="s">
        <v>3533</v>
      </c>
      <c r="AB9137" t="s">
        <v>6531</v>
      </c>
    </row>
    <row r="9138" spans="26:28">
      <c r="Z9138">
        <v>816</v>
      </c>
      <c r="AA9138" t="s">
        <v>3534</v>
      </c>
      <c r="AB9138" t="s">
        <v>6532</v>
      </c>
    </row>
    <row r="9139" spans="26:28">
      <c r="Z9139">
        <v>817</v>
      </c>
      <c r="AA9139" t="s">
        <v>3535</v>
      </c>
      <c r="AB9139" t="s">
        <v>6533</v>
      </c>
    </row>
    <row r="9140" spans="26:28">
      <c r="Z9140">
        <v>818</v>
      </c>
      <c r="AA9140" t="s">
        <v>3536</v>
      </c>
      <c r="AB9140" t="s">
        <v>6534</v>
      </c>
    </row>
    <row r="9141" spans="26:28">
      <c r="Z9141">
        <v>819</v>
      </c>
      <c r="AA9141" t="s">
        <v>3537</v>
      </c>
      <c r="AB9141" t="s">
        <v>6535</v>
      </c>
    </row>
    <row r="9142" spans="26:28">
      <c r="Z9142">
        <v>820</v>
      </c>
      <c r="AA9142" t="s">
        <v>3538</v>
      </c>
      <c r="AB9142" t="s">
        <v>6536</v>
      </c>
    </row>
    <row r="9143" spans="26:28">
      <c r="Z9143">
        <v>821</v>
      </c>
      <c r="AA9143" t="s">
        <v>3539</v>
      </c>
      <c r="AB9143" t="s">
        <v>5867</v>
      </c>
    </row>
    <row r="9144" spans="26:28">
      <c r="Z9144">
        <v>822</v>
      </c>
      <c r="AA9144" t="s">
        <v>3540</v>
      </c>
      <c r="AB9144" t="s">
        <v>6537</v>
      </c>
    </row>
    <row r="9145" spans="26:28">
      <c r="Z9145">
        <v>823</v>
      </c>
      <c r="AA9145" t="s">
        <v>3541</v>
      </c>
      <c r="AB9145" t="s">
        <v>6538</v>
      </c>
    </row>
    <row r="9146" spans="26:28">
      <c r="Z9146">
        <v>824</v>
      </c>
      <c r="AA9146" t="s">
        <v>3542</v>
      </c>
      <c r="AB9146" t="s">
        <v>6539</v>
      </c>
    </row>
    <row r="9147" spans="26:28">
      <c r="Z9147">
        <v>825</v>
      </c>
      <c r="AA9147" t="s">
        <v>3543</v>
      </c>
      <c r="AB9147" t="s">
        <v>6540</v>
      </c>
    </row>
    <row r="9148" spans="26:28">
      <c r="Z9148">
        <v>826</v>
      </c>
      <c r="AA9148" t="s">
        <v>3544</v>
      </c>
      <c r="AB9148" t="s">
        <v>6541</v>
      </c>
    </row>
    <row r="9149" spans="26:28">
      <c r="Z9149">
        <v>827</v>
      </c>
      <c r="AA9149" t="s">
        <v>3545</v>
      </c>
      <c r="AB9149" t="s">
        <v>6542</v>
      </c>
    </row>
    <row r="9150" spans="26:28">
      <c r="Z9150">
        <v>828</v>
      </c>
      <c r="AA9150" t="s">
        <v>3546</v>
      </c>
      <c r="AB9150" t="s">
        <v>6543</v>
      </c>
    </row>
    <row r="9151" spans="26:28">
      <c r="Z9151">
        <v>829</v>
      </c>
      <c r="AA9151" t="s">
        <v>3547</v>
      </c>
      <c r="AB9151" t="s">
        <v>6544</v>
      </c>
    </row>
    <row r="9152" spans="26:28">
      <c r="Z9152">
        <v>830</v>
      </c>
      <c r="AA9152" t="s">
        <v>3548</v>
      </c>
      <c r="AB9152" t="s">
        <v>6545</v>
      </c>
    </row>
    <row r="9153" spans="26:28">
      <c r="Z9153">
        <v>831</v>
      </c>
      <c r="AA9153" t="s">
        <v>3549</v>
      </c>
      <c r="AB9153" t="s">
        <v>6546</v>
      </c>
    </row>
    <row r="9154" spans="26:28">
      <c r="Z9154">
        <v>832</v>
      </c>
      <c r="AA9154" t="s">
        <v>3550</v>
      </c>
      <c r="AB9154" t="s">
        <v>6547</v>
      </c>
    </row>
    <row r="9155" spans="26:28">
      <c r="Z9155">
        <v>833</v>
      </c>
      <c r="AA9155" t="s">
        <v>3551</v>
      </c>
      <c r="AB9155" t="s">
        <v>6548</v>
      </c>
    </row>
    <row r="9156" spans="26:28">
      <c r="Z9156">
        <v>834</v>
      </c>
      <c r="AA9156" t="s">
        <v>3552</v>
      </c>
      <c r="AB9156" t="s">
        <v>6549</v>
      </c>
    </row>
    <row r="9157" spans="26:28">
      <c r="Z9157">
        <v>835</v>
      </c>
      <c r="AA9157" t="s">
        <v>3553</v>
      </c>
      <c r="AB9157" t="s">
        <v>6550</v>
      </c>
    </row>
    <row r="9158" spans="26:28">
      <c r="Z9158">
        <v>836</v>
      </c>
      <c r="AA9158" t="s">
        <v>3554</v>
      </c>
      <c r="AB9158" t="s">
        <v>6551</v>
      </c>
    </row>
    <row r="9159" spans="26:28">
      <c r="Z9159">
        <v>837</v>
      </c>
      <c r="AA9159" t="s">
        <v>3555</v>
      </c>
      <c r="AB9159" t="s">
        <v>6552</v>
      </c>
    </row>
    <row r="9160" spans="26:28">
      <c r="Z9160">
        <v>838</v>
      </c>
      <c r="AA9160" t="s">
        <v>3556</v>
      </c>
      <c r="AB9160" t="s">
        <v>6553</v>
      </c>
    </row>
    <row r="9161" spans="26:28">
      <c r="Z9161">
        <v>839</v>
      </c>
      <c r="AA9161" t="s">
        <v>3557</v>
      </c>
      <c r="AB9161" t="s">
        <v>6554</v>
      </c>
    </row>
    <row r="9162" spans="26:28">
      <c r="Z9162">
        <v>840</v>
      </c>
      <c r="AA9162" t="s">
        <v>3558</v>
      </c>
      <c r="AB9162" t="s">
        <v>6555</v>
      </c>
    </row>
    <row r="9163" spans="26:28">
      <c r="Z9163">
        <v>841</v>
      </c>
      <c r="AA9163" t="s">
        <v>3559</v>
      </c>
      <c r="AB9163" t="s">
        <v>6556</v>
      </c>
    </row>
    <row r="9164" spans="26:28">
      <c r="Z9164">
        <v>842</v>
      </c>
      <c r="AA9164" t="s">
        <v>3560</v>
      </c>
      <c r="AB9164" t="s">
        <v>6207</v>
      </c>
    </row>
    <row r="9165" spans="26:28">
      <c r="Z9165">
        <v>843</v>
      </c>
      <c r="AA9165" t="s">
        <v>3561</v>
      </c>
      <c r="AB9165" t="s">
        <v>6557</v>
      </c>
    </row>
    <row r="9166" spans="26:28">
      <c r="Z9166">
        <v>844</v>
      </c>
      <c r="AA9166" t="s">
        <v>3562</v>
      </c>
      <c r="AB9166" t="s">
        <v>6558</v>
      </c>
    </row>
    <row r="9167" spans="26:28">
      <c r="Z9167">
        <v>845</v>
      </c>
      <c r="AA9167" t="s">
        <v>3563</v>
      </c>
      <c r="AB9167" t="s">
        <v>6559</v>
      </c>
    </row>
    <row r="9168" spans="26:28">
      <c r="Z9168">
        <v>846</v>
      </c>
      <c r="AA9168" t="s">
        <v>3564</v>
      </c>
      <c r="AB9168" t="s">
        <v>6560</v>
      </c>
    </row>
    <row r="9169" spans="26:28">
      <c r="Z9169">
        <v>847</v>
      </c>
      <c r="AA9169" t="s">
        <v>3565</v>
      </c>
      <c r="AB9169" t="s">
        <v>6561</v>
      </c>
    </row>
    <row r="9170" spans="26:28">
      <c r="Z9170">
        <v>848</v>
      </c>
      <c r="AA9170" t="s">
        <v>3566</v>
      </c>
      <c r="AB9170" t="s">
        <v>6562</v>
      </c>
    </row>
    <row r="9171" spans="26:28">
      <c r="Z9171">
        <v>849</v>
      </c>
      <c r="AA9171" t="s">
        <v>3567</v>
      </c>
      <c r="AB9171" t="s">
        <v>6563</v>
      </c>
    </row>
    <row r="9172" spans="26:28">
      <c r="Z9172">
        <v>850</v>
      </c>
      <c r="AA9172" t="s">
        <v>3568</v>
      </c>
      <c r="AB9172" t="s">
        <v>6564</v>
      </c>
    </row>
    <row r="9173" spans="26:28">
      <c r="Z9173">
        <v>851</v>
      </c>
      <c r="AA9173" t="s">
        <v>3569</v>
      </c>
      <c r="AB9173" t="s">
        <v>6250</v>
      </c>
    </row>
    <row r="9174" spans="26:28">
      <c r="Z9174">
        <v>852</v>
      </c>
      <c r="AA9174" t="s">
        <v>3570</v>
      </c>
      <c r="AB9174" t="s">
        <v>6266</v>
      </c>
    </row>
    <row r="9175" spans="26:28">
      <c r="Z9175">
        <v>853</v>
      </c>
      <c r="AA9175" t="s">
        <v>3571</v>
      </c>
      <c r="AB9175" t="s">
        <v>6565</v>
      </c>
    </row>
    <row r="9176" spans="26:28">
      <c r="Z9176">
        <v>854</v>
      </c>
      <c r="AA9176" t="s">
        <v>3572</v>
      </c>
      <c r="AB9176" t="s">
        <v>6566</v>
      </c>
    </row>
    <row r="9177" spans="26:28">
      <c r="Z9177">
        <v>855</v>
      </c>
      <c r="AA9177" t="s">
        <v>3573</v>
      </c>
      <c r="AB9177" t="s">
        <v>6567</v>
      </c>
    </row>
    <row r="9178" spans="26:28">
      <c r="Z9178">
        <v>856</v>
      </c>
      <c r="AA9178" t="s">
        <v>3574</v>
      </c>
      <c r="AB9178" t="s">
        <v>6568</v>
      </c>
    </row>
    <row r="9179" spans="26:28">
      <c r="Z9179">
        <v>857</v>
      </c>
      <c r="AA9179" t="s">
        <v>3575</v>
      </c>
      <c r="AB9179" t="s">
        <v>6569</v>
      </c>
    </row>
    <row r="9180" spans="26:28">
      <c r="Z9180">
        <v>858</v>
      </c>
      <c r="AA9180" t="s">
        <v>3576</v>
      </c>
      <c r="AB9180" t="s">
        <v>6570</v>
      </c>
    </row>
    <row r="9181" spans="26:28">
      <c r="Z9181">
        <v>859</v>
      </c>
      <c r="AA9181" t="s">
        <v>3577</v>
      </c>
      <c r="AB9181" t="s">
        <v>6571</v>
      </c>
    </row>
    <row r="9182" spans="26:28">
      <c r="Z9182">
        <v>860</v>
      </c>
      <c r="AA9182" t="s">
        <v>3578</v>
      </c>
      <c r="AB9182" t="s">
        <v>6572</v>
      </c>
    </row>
    <row r="9183" spans="26:28">
      <c r="Z9183">
        <v>861</v>
      </c>
      <c r="AA9183" t="s">
        <v>3579</v>
      </c>
      <c r="AB9183" t="s">
        <v>6573</v>
      </c>
    </row>
    <row r="9184" spans="26:28">
      <c r="Z9184">
        <v>862</v>
      </c>
      <c r="AA9184" t="s">
        <v>3580</v>
      </c>
      <c r="AB9184" t="s">
        <v>6574</v>
      </c>
    </row>
    <row r="9185" spans="26:28">
      <c r="Z9185">
        <v>863</v>
      </c>
      <c r="AA9185" t="s">
        <v>3581</v>
      </c>
      <c r="AB9185" t="s">
        <v>6575</v>
      </c>
    </row>
    <row r="9186" spans="26:28">
      <c r="Z9186">
        <v>864</v>
      </c>
      <c r="AA9186" t="s">
        <v>3582</v>
      </c>
      <c r="AB9186" t="s">
        <v>6499</v>
      </c>
    </row>
    <row r="9187" spans="26:28">
      <c r="Z9187">
        <v>865</v>
      </c>
      <c r="AA9187" t="s">
        <v>3583</v>
      </c>
      <c r="AB9187" t="s">
        <v>6576</v>
      </c>
    </row>
    <row r="9188" spans="26:28">
      <c r="Z9188">
        <v>866</v>
      </c>
      <c r="AA9188" t="s">
        <v>3584</v>
      </c>
      <c r="AB9188" t="s">
        <v>6577</v>
      </c>
    </row>
    <row r="9189" spans="26:28">
      <c r="Z9189">
        <v>867</v>
      </c>
      <c r="AA9189" t="s">
        <v>3585</v>
      </c>
      <c r="AB9189" t="s">
        <v>5800</v>
      </c>
    </row>
    <row r="9190" spans="26:28">
      <c r="Z9190">
        <v>868</v>
      </c>
      <c r="AA9190" t="s">
        <v>3586</v>
      </c>
      <c r="AB9190" t="s">
        <v>6133</v>
      </c>
    </row>
    <row r="9191" spans="26:28">
      <c r="Z9191">
        <v>869</v>
      </c>
      <c r="AA9191" t="s">
        <v>3587</v>
      </c>
      <c r="AB9191" t="s">
        <v>6136</v>
      </c>
    </row>
    <row r="9192" spans="26:28">
      <c r="Z9192">
        <v>870</v>
      </c>
      <c r="AA9192" t="s">
        <v>3588</v>
      </c>
      <c r="AB9192" t="s">
        <v>6137</v>
      </c>
    </row>
    <row r="9193" spans="26:28">
      <c r="Z9193">
        <v>871</v>
      </c>
      <c r="AA9193" t="s">
        <v>3589</v>
      </c>
      <c r="AB9193" t="s">
        <v>6144</v>
      </c>
    </row>
    <row r="9194" spans="26:28">
      <c r="Z9194">
        <v>872</v>
      </c>
      <c r="AA9194" t="s">
        <v>3590</v>
      </c>
      <c r="AB9194" t="s">
        <v>6254</v>
      </c>
    </row>
    <row r="9195" spans="26:28">
      <c r="Z9195">
        <v>873</v>
      </c>
      <c r="AA9195" t="s">
        <v>3591</v>
      </c>
      <c r="AB9195" t="s">
        <v>6255</v>
      </c>
    </row>
    <row r="9196" spans="26:28">
      <c r="Z9196">
        <v>874</v>
      </c>
      <c r="AA9196" t="s">
        <v>3592</v>
      </c>
      <c r="AB9196" t="s">
        <v>6245</v>
      </c>
    </row>
    <row r="9197" spans="26:28">
      <c r="Z9197">
        <v>875</v>
      </c>
      <c r="AA9197" t="s">
        <v>3593</v>
      </c>
      <c r="AB9197" t="s">
        <v>6263</v>
      </c>
    </row>
    <row r="9198" spans="26:28">
      <c r="Z9198">
        <v>876</v>
      </c>
      <c r="AA9198" t="s">
        <v>3594</v>
      </c>
      <c r="AB9198" t="s">
        <v>6578</v>
      </c>
    </row>
    <row r="9199" spans="26:28">
      <c r="Z9199">
        <v>877</v>
      </c>
      <c r="AA9199" t="s">
        <v>3595</v>
      </c>
      <c r="AB9199" t="s">
        <v>6579</v>
      </c>
    </row>
    <row r="9200" spans="26:28">
      <c r="Z9200">
        <v>878</v>
      </c>
      <c r="AA9200" t="s">
        <v>3596</v>
      </c>
      <c r="AB9200" t="s">
        <v>6580</v>
      </c>
    </row>
    <row r="9201" spans="26:28">
      <c r="Z9201">
        <v>879</v>
      </c>
      <c r="AA9201" t="s">
        <v>3597</v>
      </c>
      <c r="AB9201" t="s">
        <v>6581</v>
      </c>
    </row>
    <row r="9202" spans="26:28">
      <c r="Z9202">
        <v>880</v>
      </c>
      <c r="AA9202" t="s">
        <v>3598</v>
      </c>
      <c r="AB9202" t="s">
        <v>6582</v>
      </c>
    </row>
    <row r="9203" spans="26:28">
      <c r="Z9203">
        <v>881</v>
      </c>
      <c r="AA9203" t="s">
        <v>3599</v>
      </c>
      <c r="AB9203" t="s">
        <v>6583</v>
      </c>
    </row>
    <row r="9204" spans="26:28">
      <c r="Z9204">
        <v>882</v>
      </c>
      <c r="AA9204" t="s">
        <v>3600</v>
      </c>
      <c r="AB9204" t="s">
        <v>6584</v>
      </c>
    </row>
    <row r="9205" spans="26:28">
      <c r="Z9205">
        <v>883</v>
      </c>
      <c r="AA9205" t="s">
        <v>3601</v>
      </c>
      <c r="AB9205" t="s">
        <v>6585</v>
      </c>
    </row>
    <row r="9206" spans="26:28">
      <c r="Z9206">
        <v>884</v>
      </c>
      <c r="AA9206" t="s">
        <v>3602</v>
      </c>
      <c r="AB9206" t="s">
        <v>6586</v>
      </c>
    </row>
    <row r="9207" spans="26:28">
      <c r="Z9207">
        <v>885</v>
      </c>
      <c r="AA9207" t="s">
        <v>3603</v>
      </c>
      <c r="AB9207" t="s">
        <v>6587</v>
      </c>
    </row>
    <row r="9208" spans="26:28">
      <c r="Z9208">
        <v>886</v>
      </c>
      <c r="AA9208" t="s">
        <v>3604</v>
      </c>
      <c r="AB9208" t="s">
        <v>6588</v>
      </c>
    </row>
    <row r="9209" spans="26:28">
      <c r="Z9209">
        <v>887</v>
      </c>
      <c r="AA9209" t="s">
        <v>3605</v>
      </c>
      <c r="AB9209" t="s">
        <v>6589</v>
      </c>
    </row>
    <row r="9210" spans="26:28">
      <c r="Z9210">
        <v>888</v>
      </c>
      <c r="AA9210" t="s">
        <v>3606</v>
      </c>
      <c r="AB9210" t="s">
        <v>6590</v>
      </c>
    </row>
    <row r="9211" spans="26:28">
      <c r="Z9211">
        <v>889</v>
      </c>
      <c r="AA9211" t="s">
        <v>3607</v>
      </c>
      <c r="AB9211" t="s">
        <v>6591</v>
      </c>
    </row>
    <row r="9212" spans="26:28">
      <c r="Z9212">
        <v>890</v>
      </c>
      <c r="AA9212" t="s">
        <v>3608</v>
      </c>
      <c r="AB9212" t="s">
        <v>6592</v>
      </c>
    </row>
    <row r="9213" spans="26:28">
      <c r="Z9213">
        <v>891</v>
      </c>
      <c r="AA9213" t="s">
        <v>3609</v>
      </c>
      <c r="AB9213" t="s">
        <v>6593</v>
      </c>
    </row>
    <row r="9214" spans="26:28">
      <c r="Z9214">
        <v>892</v>
      </c>
      <c r="AA9214" t="s">
        <v>3610</v>
      </c>
      <c r="AB9214" t="s">
        <v>6485</v>
      </c>
    </row>
    <row r="9215" spans="26:28">
      <c r="Z9215">
        <v>893</v>
      </c>
      <c r="AA9215" t="s">
        <v>3611</v>
      </c>
      <c r="AB9215" t="s">
        <v>6594</v>
      </c>
    </row>
    <row r="9216" spans="26:28">
      <c r="Z9216">
        <v>894</v>
      </c>
      <c r="AA9216" t="s">
        <v>3612</v>
      </c>
      <c r="AB9216" t="s">
        <v>5778</v>
      </c>
    </row>
    <row r="9217" spans="26:28">
      <c r="Z9217">
        <v>895</v>
      </c>
      <c r="AA9217" t="s">
        <v>3613</v>
      </c>
      <c r="AB9217" t="s">
        <v>6595</v>
      </c>
    </row>
    <row r="9218" spans="26:28">
      <c r="Z9218">
        <v>896</v>
      </c>
      <c r="AA9218" t="s">
        <v>3615</v>
      </c>
      <c r="AB9218" t="s">
        <v>6596</v>
      </c>
    </row>
    <row r="9219" spans="26:28">
      <c r="Z9219">
        <v>897</v>
      </c>
      <c r="AA9219" t="s">
        <v>3616</v>
      </c>
      <c r="AB9219" t="s">
        <v>6597</v>
      </c>
    </row>
    <row r="9220" spans="26:28">
      <c r="Z9220">
        <v>898</v>
      </c>
      <c r="AA9220" t="s">
        <v>3617</v>
      </c>
      <c r="AB9220" t="s">
        <v>6598</v>
      </c>
    </row>
    <row r="9221" spans="26:28">
      <c r="Z9221">
        <v>899</v>
      </c>
      <c r="AA9221" t="s">
        <v>3618</v>
      </c>
      <c r="AB9221" t="s">
        <v>6599</v>
      </c>
    </row>
    <row r="9222" spans="26:28">
      <c r="Z9222">
        <v>900</v>
      </c>
      <c r="AA9222" t="s">
        <v>3619</v>
      </c>
      <c r="AB9222" t="s">
        <v>6600</v>
      </c>
    </row>
    <row r="9223" spans="26:28">
      <c r="Z9223">
        <v>901</v>
      </c>
      <c r="AA9223" t="s">
        <v>3620</v>
      </c>
      <c r="AB9223" t="s">
        <v>6601</v>
      </c>
    </row>
    <row r="9224" spans="26:28">
      <c r="Z9224">
        <v>902</v>
      </c>
      <c r="AA9224" t="s">
        <v>3621</v>
      </c>
      <c r="AB9224" t="s">
        <v>6602</v>
      </c>
    </row>
    <row r="9225" spans="26:28">
      <c r="Z9225">
        <v>903</v>
      </c>
      <c r="AA9225" t="s">
        <v>3622</v>
      </c>
      <c r="AB9225" t="s">
        <v>6603</v>
      </c>
    </row>
    <row r="9226" spans="26:28">
      <c r="Z9226">
        <v>904</v>
      </c>
      <c r="AA9226" t="s">
        <v>3623</v>
      </c>
      <c r="AB9226" t="s">
        <v>6604</v>
      </c>
    </row>
    <row r="9227" spans="26:28">
      <c r="Z9227">
        <v>905</v>
      </c>
      <c r="AA9227" t="s">
        <v>3624</v>
      </c>
      <c r="AB9227" t="s">
        <v>6605</v>
      </c>
    </row>
    <row r="9228" spans="26:28">
      <c r="Z9228">
        <v>906</v>
      </c>
      <c r="AA9228" t="s">
        <v>3625</v>
      </c>
      <c r="AB9228" t="s">
        <v>6606</v>
      </c>
    </row>
    <row r="9229" spans="26:28">
      <c r="Z9229">
        <v>907</v>
      </c>
      <c r="AA9229" t="s">
        <v>3626</v>
      </c>
      <c r="AB9229" t="s">
        <v>6607</v>
      </c>
    </row>
    <row r="9230" spans="26:28">
      <c r="Z9230">
        <v>908</v>
      </c>
      <c r="AA9230" t="s">
        <v>3627</v>
      </c>
      <c r="AB9230" t="s">
        <v>6608</v>
      </c>
    </row>
    <row r="9231" spans="26:28">
      <c r="Z9231">
        <v>909</v>
      </c>
      <c r="AA9231" t="s">
        <v>3628</v>
      </c>
      <c r="AB9231" t="s">
        <v>6609</v>
      </c>
    </row>
    <row r="9232" spans="26:28">
      <c r="Z9232">
        <v>910</v>
      </c>
      <c r="AA9232" t="s">
        <v>3629</v>
      </c>
      <c r="AB9232" t="s">
        <v>6610</v>
      </c>
    </row>
    <row r="9233" spans="26:28">
      <c r="Z9233">
        <v>911</v>
      </c>
      <c r="AA9233" t="s">
        <v>3630</v>
      </c>
      <c r="AB9233" t="s">
        <v>6611</v>
      </c>
    </row>
    <row r="9234" spans="26:28">
      <c r="Z9234">
        <v>912</v>
      </c>
      <c r="AA9234" t="s">
        <v>3631</v>
      </c>
      <c r="AB9234" t="s">
        <v>6612</v>
      </c>
    </row>
    <row r="9235" spans="26:28">
      <c r="Z9235">
        <v>913</v>
      </c>
      <c r="AA9235" t="s">
        <v>3632</v>
      </c>
      <c r="AB9235" t="s">
        <v>6613</v>
      </c>
    </row>
    <row r="9236" spans="26:28">
      <c r="Z9236">
        <v>914</v>
      </c>
      <c r="AA9236" t="s">
        <v>3633</v>
      </c>
      <c r="AB9236" t="s">
        <v>6614</v>
      </c>
    </row>
    <row r="9237" spans="26:28">
      <c r="Z9237">
        <v>915</v>
      </c>
      <c r="AA9237" t="s">
        <v>3634</v>
      </c>
      <c r="AB9237" t="s">
        <v>6615</v>
      </c>
    </row>
    <row r="9238" spans="26:28">
      <c r="Z9238">
        <v>916</v>
      </c>
      <c r="AA9238" t="s">
        <v>3635</v>
      </c>
      <c r="AB9238" t="s">
        <v>6616</v>
      </c>
    </row>
    <row r="9239" spans="26:28">
      <c r="Z9239">
        <v>917</v>
      </c>
      <c r="AA9239" t="s">
        <v>3636</v>
      </c>
      <c r="AB9239" t="s">
        <v>6617</v>
      </c>
    </row>
    <row r="9240" spans="26:28">
      <c r="Z9240">
        <v>918</v>
      </c>
      <c r="AA9240" t="s">
        <v>3637</v>
      </c>
      <c r="AB9240" t="s">
        <v>6618</v>
      </c>
    </row>
    <row r="9241" spans="26:28">
      <c r="Z9241">
        <v>919</v>
      </c>
      <c r="AA9241" t="s">
        <v>3638</v>
      </c>
      <c r="AB9241" t="s">
        <v>6619</v>
      </c>
    </row>
    <row r="9242" spans="26:28">
      <c r="Z9242">
        <v>920</v>
      </c>
      <c r="AA9242" t="s">
        <v>3639</v>
      </c>
      <c r="AB9242" t="s">
        <v>6620</v>
      </c>
    </row>
    <row r="9243" spans="26:28">
      <c r="Z9243">
        <v>921</v>
      </c>
      <c r="AA9243" t="s">
        <v>3640</v>
      </c>
      <c r="AB9243" t="s">
        <v>6621</v>
      </c>
    </row>
    <row r="9244" spans="26:28">
      <c r="Z9244">
        <v>922</v>
      </c>
      <c r="AA9244" t="s">
        <v>3641</v>
      </c>
      <c r="AB9244" t="s">
        <v>6622</v>
      </c>
    </row>
    <row r="9245" spans="26:28">
      <c r="Z9245">
        <v>923</v>
      </c>
      <c r="AA9245" t="s">
        <v>3642</v>
      </c>
      <c r="AB9245" t="s">
        <v>6623</v>
      </c>
    </row>
    <row r="9246" spans="26:28">
      <c r="Z9246">
        <v>924</v>
      </c>
      <c r="AA9246" t="s">
        <v>3643</v>
      </c>
      <c r="AB9246" t="s">
        <v>6624</v>
      </c>
    </row>
    <row r="9247" spans="26:28">
      <c r="Z9247">
        <v>925</v>
      </c>
      <c r="AA9247" t="s">
        <v>3644</v>
      </c>
      <c r="AB9247" t="s">
        <v>6625</v>
      </c>
    </row>
    <row r="9248" spans="26:28">
      <c r="Z9248">
        <v>926</v>
      </c>
      <c r="AA9248" t="s">
        <v>3645</v>
      </c>
      <c r="AB9248" t="s">
        <v>6626</v>
      </c>
    </row>
    <row r="9249" spans="26:28">
      <c r="Z9249">
        <v>927</v>
      </c>
      <c r="AA9249" t="s">
        <v>3646</v>
      </c>
      <c r="AB9249" t="s">
        <v>6627</v>
      </c>
    </row>
    <row r="9250" spans="26:28">
      <c r="Z9250">
        <v>928</v>
      </c>
      <c r="AA9250" t="s">
        <v>3647</v>
      </c>
      <c r="AB9250" t="s">
        <v>6628</v>
      </c>
    </row>
    <row r="9251" spans="26:28">
      <c r="Z9251">
        <v>929</v>
      </c>
      <c r="AA9251" t="s">
        <v>3648</v>
      </c>
      <c r="AB9251" t="s">
        <v>6629</v>
      </c>
    </row>
    <row r="9252" spans="26:28">
      <c r="Z9252">
        <v>930</v>
      </c>
      <c r="AA9252" t="s">
        <v>3649</v>
      </c>
      <c r="AB9252" t="s">
        <v>6630</v>
      </c>
    </row>
    <row r="9253" spans="26:28">
      <c r="Z9253">
        <v>931</v>
      </c>
      <c r="AA9253" t="s">
        <v>3650</v>
      </c>
      <c r="AB9253" t="s">
        <v>6631</v>
      </c>
    </row>
    <row r="9254" spans="26:28">
      <c r="Z9254">
        <v>932</v>
      </c>
      <c r="AA9254" t="s">
        <v>3651</v>
      </c>
      <c r="AB9254" t="s">
        <v>6632</v>
      </c>
    </row>
    <row r="9255" spans="26:28">
      <c r="Z9255">
        <v>933</v>
      </c>
      <c r="AA9255" t="s">
        <v>3652</v>
      </c>
      <c r="AB9255" t="s">
        <v>6633</v>
      </c>
    </row>
    <row r="9256" spans="26:28">
      <c r="Z9256">
        <v>934</v>
      </c>
      <c r="AA9256" t="s">
        <v>3653</v>
      </c>
      <c r="AB9256" t="s">
        <v>6634</v>
      </c>
    </row>
    <row r="9257" spans="26:28">
      <c r="Z9257">
        <v>935</v>
      </c>
      <c r="AA9257" t="s">
        <v>3654</v>
      </c>
      <c r="AB9257" t="s">
        <v>6635</v>
      </c>
    </row>
    <row r="9258" spans="26:28">
      <c r="Z9258">
        <v>936</v>
      </c>
      <c r="AA9258" t="s">
        <v>3655</v>
      </c>
      <c r="AB9258" t="s">
        <v>6636</v>
      </c>
    </row>
    <row r="9259" spans="26:28">
      <c r="Z9259">
        <v>937</v>
      </c>
      <c r="AA9259" t="s">
        <v>3656</v>
      </c>
      <c r="AB9259" t="s">
        <v>6637</v>
      </c>
    </row>
    <row r="9260" spans="26:28">
      <c r="Z9260">
        <v>938</v>
      </c>
      <c r="AA9260" t="s">
        <v>3657</v>
      </c>
      <c r="AB9260" t="s">
        <v>6638</v>
      </c>
    </row>
    <row r="9261" spans="26:28">
      <c r="Z9261">
        <v>939</v>
      </c>
      <c r="AA9261" t="s">
        <v>3658</v>
      </c>
      <c r="AB9261" t="s">
        <v>6639</v>
      </c>
    </row>
    <row r="9262" spans="26:28">
      <c r="Z9262">
        <v>940</v>
      </c>
      <c r="AA9262" t="s">
        <v>3659</v>
      </c>
      <c r="AB9262" t="s">
        <v>6640</v>
      </c>
    </row>
    <row r="9263" spans="26:28">
      <c r="Z9263">
        <v>941</v>
      </c>
      <c r="AA9263" t="s">
        <v>3660</v>
      </c>
      <c r="AB9263" t="s">
        <v>6641</v>
      </c>
    </row>
    <row r="9264" spans="26:28">
      <c r="Z9264">
        <v>942</v>
      </c>
      <c r="AA9264" t="s">
        <v>3661</v>
      </c>
      <c r="AB9264" t="s">
        <v>6642</v>
      </c>
    </row>
    <row r="9265" spans="26:28">
      <c r="Z9265">
        <v>943</v>
      </c>
      <c r="AA9265" t="s">
        <v>3662</v>
      </c>
      <c r="AB9265" t="s">
        <v>6643</v>
      </c>
    </row>
    <row r="9266" spans="26:28">
      <c r="Z9266">
        <v>944</v>
      </c>
      <c r="AA9266" t="s">
        <v>3663</v>
      </c>
      <c r="AB9266" t="s">
        <v>6644</v>
      </c>
    </row>
    <row r="9267" spans="26:28">
      <c r="Z9267">
        <v>945</v>
      </c>
      <c r="AA9267" t="s">
        <v>3664</v>
      </c>
      <c r="AB9267" t="s">
        <v>6645</v>
      </c>
    </row>
    <row r="9268" spans="26:28">
      <c r="Z9268">
        <v>946</v>
      </c>
      <c r="AA9268" t="s">
        <v>3665</v>
      </c>
      <c r="AB9268" t="s">
        <v>6646</v>
      </c>
    </row>
    <row r="9269" spans="26:28">
      <c r="Z9269">
        <v>947</v>
      </c>
      <c r="AA9269" t="s">
        <v>3666</v>
      </c>
      <c r="AB9269" t="s">
        <v>6647</v>
      </c>
    </row>
    <row r="9270" spans="26:28">
      <c r="Z9270">
        <v>948</v>
      </c>
      <c r="AA9270" t="s">
        <v>3667</v>
      </c>
      <c r="AB9270" t="s">
        <v>6648</v>
      </c>
    </row>
    <row r="9271" spans="26:28">
      <c r="Z9271">
        <v>949</v>
      </c>
      <c r="AA9271" t="s">
        <v>3668</v>
      </c>
      <c r="AB9271" t="s">
        <v>6649</v>
      </c>
    </row>
    <row r="9272" spans="26:28">
      <c r="Z9272">
        <v>950</v>
      </c>
      <c r="AA9272" t="s">
        <v>3669</v>
      </c>
      <c r="AB9272" t="s">
        <v>6650</v>
      </c>
    </row>
    <row r="9273" spans="26:28">
      <c r="Z9273">
        <v>951</v>
      </c>
      <c r="AA9273" t="s">
        <v>3670</v>
      </c>
      <c r="AB9273" t="s">
        <v>6651</v>
      </c>
    </row>
    <row r="9274" spans="26:28">
      <c r="Z9274">
        <v>952</v>
      </c>
      <c r="AA9274" t="s">
        <v>3671</v>
      </c>
      <c r="AB9274" t="s">
        <v>6652</v>
      </c>
    </row>
    <row r="9275" spans="26:28">
      <c r="Z9275">
        <v>953</v>
      </c>
      <c r="AA9275" t="s">
        <v>3672</v>
      </c>
      <c r="AB9275" t="s">
        <v>6653</v>
      </c>
    </row>
    <row r="9276" spans="26:28">
      <c r="Z9276">
        <v>954</v>
      </c>
      <c r="AA9276" t="s">
        <v>3673</v>
      </c>
      <c r="AB9276" t="s">
        <v>6654</v>
      </c>
    </row>
    <row r="9277" spans="26:28">
      <c r="Z9277">
        <v>955</v>
      </c>
      <c r="AA9277" t="s">
        <v>3674</v>
      </c>
      <c r="AB9277" t="s">
        <v>6655</v>
      </c>
    </row>
    <row r="9278" spans="26:28">
      <c r="Z9278">
        <v>956</v>
      </c>
      <c r="AA9278" t="s">
        <v>3675</v>
      </c>
      <c r="AB9278" t="s">
        <v>6656</v>
      </c>
    </row>
    <row r="9279" spans="26:28">
      <c r="Z9279">
        <v>957</v>
      </c>
      <c r="AA9279" t="s">
        <v>3676</v>
      </c>
      <c r="AB9279" t="s">
        <v>6657</v>
      </c>
    </row>
    <row r="9280" spans="26:28">
      <c r="Z9280">
        <v>958</v>
      </c>
      <c r="AA9280" t="s">
        <v>3678</v>
      </c>
      <c r="AB9280" t="s">
        <v>6658</v>
      </c>
    </row>
    <row r="9281" spans="26:28">
      <c r="Z9281">
        <v>959</v>
      </c>
      <c r="AA9281" t="s">
        <v>3679</v>
      </c>
      <c r="AB9281" t="s">
        <v>6659</v>
      </c>
    </row>
    <row r="9282" spans="26:28">
      <c r="Z9282">
        <v>960</v>
      </c>
      <c r="AA9282" t="s">
        <v>3680</v>
      </c>
      <c r="AB9282" t="s">
        <v>6660</v>
      </c>
    </row>
    <row r="9283" spans="26:28">
      <c r="Z9283">
        <v>961</v>
      </c>
      <c r="AA9283" t="s">
        <v>3681</v>
      </c>
      <c r="AB9283" t="s">
        <v>6661</v>
      </c>
    </row>
    <row r="9284" spans="26:28">
      <c r="Z9284">
        <v>962</v>
      </c>
      <c r="AA9284" t="s">
        <v>3682</v>
      </c>
      <c r="AB9284" t="s">
        <v>5789</v>
      </c>
    </row>
    <row r="9285" spans="26:28">
      <c r="Z9285">
        <v>963</v>
      </c>
      <c r="AA9285" t="s">
        <v>3683</v>
      </c>
      <c r="AB9285" t="s">
        <v>5790</v>
      </c>
    </row>
    <row r="9286" spans="26:28">
      <c r="Z9286">
        <v>964</v>
      </c>
      <c r="AA9286" t="s">
        <v>3684</v>
      </c>
      <c r="AB9286" t="s">
        <v>5791</v>
      </c>
    </row>
    <row r="9287" spans="26:28">
      <c r="Z9287">
        <v>965</v>
      </c>
      <c r="AA9287" t="s">
        <v>3685</v>
      </c>
      <c r="AB9287" t="s">
        <v>5801</v>
      </c>
    </row>
    <row r="9288" spans="26:28">
      <c r="Z9288">
        <v>966</v>
      </c>
      <c r="AA9288" t="s">
        <v>3686</v>
      </c>
      <c r="AB9288" t="s">
        <v>6662</v>
      </c>
    </row>
    <row r="9289" spans="26:28">
      <c r="Z9289">
        <v>967</v>
      </c>
      <c r="AA9289" t="s">
        <v>3687</v>
      </c>
      <c r="AB9289" t="s">
        <v>6663</v>
      </c>
    </row>
    <row r="9290" spans="26:28">
      <c r="Z9290">
        <v>968</v>
      </c>
      <c r="AA9290" t="s">
        <v>3688</v>
      </c>
      <c r="AB9290" t="s">
        <v>5809</v>
      </c>
    </row>
    <row r="9291" spans="26:28">
      <c r="Z9291">
        <v>969</v>
      </c>
      <c r="AA9291" t="s">
        <v>3689</v>
      </c>
      <c r="AB9291" t="s">
        <v>6664</v>
      </c>
    </row>
    <row r="9292" spans="26:28">
      <c r="Z9292">
        <v>970</v>
      </c>
      <c r="AA9292" t="s">
        <v>3690</v>
      </c>
      <c r="AB9292" t="s">
        <v>6665</v>
      </c>
    </row>
    <row r="9293" spans="26:28">
      <c r="Z9293">
        <v>971</v>
      </c>
      <c r="AA9293" t="s">
        <v>3691</v>
      </c>
      <c r="AB9293" t="s">
        <v>6666</v>
      </c>
    </row>
    <row r="9294" spans="26:28">
      <c r="Z9294">
        <v>972</v>
      </c>
      <c r="AA9294" t="s">
        <v>3692</v>
      </c>
      <c r="AB9294" t="s">
        <v>6667</v>
      </c>
    </row>
    <row r="9295" spans="26:28">
      <c r="Z9295">
        <v>973</v>
      </c>
      <c r="AA9295" t="s">
        <v>3693</v>
      </c>
      <c r="AB9295" t="s">
        <v>6668</v>
      </c>
    </row>
    <row r="9296" spans="26:28">
      <c r="Z9296">
        <v>974</v>
      </c>
      <c r="AA9296" t="s">
        <v>3694</v>
      </c>
      <c r="AB9296" t="s">
        <v>5806</v>
      </c>
    </row>
    <row r="9297" spans="26:28">
      <c r="Z9297">
        <v>975</v>
      </c>
      <c r="AA9297" t="s">
        <v>3695</v>
      </c>
      <c r="AB9297" t="s">
        <v>5807</v>
      </c>
    </row>
    <row r="9298" spans="26:28">
      <c r="Z9298">
        <v>976</v>
      </c>
      <c r="AA9298" t="s">
        <v>3696</v>
      </c>
      <c r="AB9298" t="s">
        <v>6669</v>
      </c>
    </row>
    <row r="9299" spans="26:28">
      <c r="Z9299">
        <v>977</v>
      </c>
      <c r="AA9299" t="s">
        <v>3697</v>
      </c>
      <c r="AB9299" t="s">
        <v>6670</v>
      </c>
    </row>
    <row r="9300" spans="26:28">
      <c r="Z9300">
        <v>978</v>
      </c>
      <c r="AA9300" t="s">
        <v>3698</v>
      </c>
      <c r="AB9300" t="s">
        <v>6671</v>
      </c>
    </row>
    <row r="9301" spans="26:28">
      <c r="Z9301">
        <v>979</v>
      </c>
      <c r="AA9301" t="s">
        <v>3699</v>
      </c>
      <c r="AB9301" t="s">
        <v>6672</v>
      </c>
    </row>
    <row r="9302" spans="26:28">
      <c r="Z9302">
        <v>980</v>
      </c>
      <c r="AA9302" t="s">
        <v>3700</v>
      </c>
      <c r="AB9302" t="s">
        <v>6673</v>
      </c>
    </row>
    <row r="9303" spans="26:28">
      <c r="Z9303">
        <v>981</v>
      </c>
      <c r="AA9303" t="s">
        <v>3701</v>
      </c>
      <c r="AB9303" t="s">
        <v>6674</v>
      </c>
    </row>
    <row r="9304" spans="26:28">
      <c r="Z9304">
        <v>982</v>
      </c>
      <c r="AA9304" t="s">
        <v>3702</v>
      </c>
      <c r="AB9304" t="s">
        <v>6675</v>
      </c>
    </row>
    <row r="9305" spans="26:28">
      <c r="Z9305">
        <v>983</v>
      </c>
      <c r="AA9305" t="s">
        <v>3703</v>
      </c>
      <c r="AB9305" t="s">
        <v>6676</v>
      </c>
    </row>
    <row r="9306" spans="26:28">
      <c r="Z9306">
        <v>984</v>
      </c>
      <c r="AA9306" t="s">
        <v>3704</v>
      </c>
      <c r="AB9306" t="s">
        <v>6677</v>
      </c>
    </row>
    <row r="9307" spans="26:28">
      <c r="Z9307">
        <v>985</v>
      </c>
      <c r="AA9307" t="s">
        <v>3705</v>
      </c>
      <c r="AB9307" t="s">
        <v>6678</v>
      </c>
    </row>
    <row r="9308" spans="26:28">
      <c r="Z9308">
        <v>986</v>
      </c>
      <c r="AA9308" t="s">
        <v>3706</v>
      </c>
      <c r="AB9308" t="s">
        <v>6679</v>
      </c>
    </row>
    <row r="9309" spans="26:28">
      <c r="Z9309">
        <v>987</v>
      </c>
      <c r="AA9309" t="s">
        <v>3707</v>
      </c>
      <c r="AB9309" t="s">
        <v>6680</v>
      </c>
    </row>
    <row r="9310" spans="26:28">
      <c r="Z9310">
        <v>988</v>
      </c>
      <c r="AA9310" t="s">
        <v>3708</v>
      </c>
      <c r="AB9310" t="s">
        <v>6681</v>
      </c>
    </row>
    <row r="9311" spans="26:28">
      <c r="Z9311">
        <v>989</v>
      </c>
      <c r="AA9311" t="s">
        <v>3709</v>
      </c>
      <c r="AB9311" t="s">
        <v>6682</v>
      </c>
    </row>
    <row r="9312" spans="26:28">
      <c r="Z9312">
        <v>990</v>
      </c>
      <c r="AA9312" t="s">
        <v>3710</v>
      </c>
      <c r="AB9312" t="s">
        <v>6683</v>
      </c>
    </row>
    <row r="9313" spans="26:28">
      <c r="Z9313">
        <v>991</v>
      </c>
      <c r="AA9313" t="s">
        <v>3711</v>
      </c>
      <c r="AB9313" t="s">
        <v>6684</v>
      </c>
    </row>
    <row r="9314" spans="26:28">
      <c r="Z9314">
        <v>992</v>
      </c>
      <c r="AA9314" t="s">
        <v>3712</v>
      </c>
      <c r="AB9314" t="s">
        <v>6685</v>
      </c>
    </row>
    <row r="9315" spans="26:28">
      <c r="Z9315">
        <v>993</v>
      </c>
      <c r="AA9315" t="s">
        <v>3713</v>
      </c>
      <c r="AB9315" t="s">
        <v>6686</v>
      </c>
    </row>
    <row r="9316" spans="26:28">
      <c r="Z9316">
        <v>994</v>
      </c>
      <c r="AA9316" t="s">
        <v>3714</v>
      </c>
      <c r="AB9316" t="s">
        <v>6687</v>
      </c>
    </row>
    <row r="9317" spans="26:28">
      <c r="Z9317">
        <v>995</v>
      </c>
      <c r="AA9317" t="s">
        <v>3715</v>
      </c>
      <c r="AB9317" t="s">
        <v>6688</v>
      </c>
    </row>
    <row r="9318" spans="26:28">
      <c r="Z9318">
        <v>996</v>
      </c>
      <c r="AA9318" t="s">
        <v>3716</v>
      </c>
      <c r="AB9318" t="s">
        <v>6689</v>
      </c>
    </row>
    <row r="9319" spans="26:28">
      <c r="Z9319">
        <v>997</v>
      </c>
      <c r="AA9319" t="s">
        <v>3717</v>
      </c>
      <c r="AB9319" t="s">
        <v>6690</v>
      </c>
    </row>
    <row r="9320" spans="26:28">
      <c r="Z9320">
        <v>998</v>
      </c>
      <c r="AA9320" t="s">
        <v>3718</v>
      </c>
      <c r="AB9320" t="s">
        <v>6691</v>
      </c>
    </row>
    <row r="9321" spans="26:28">
      <c r="Z9321">
        <v>999</v>
      </c>
      <c r="AA9321" t="s">
        <v>3719</v>
      </c>
      <c r="AB9321" t="s">
        <v>6692</v>
      </c>
    </row>
    <row r="9322" spans="26:28">
      <c r="Z9322">
        <v>1000</v>
      </c>
      <c r="AA9322" t="s">
        <v>3720</v>
      </c>
      <c r="AB9322" t="s">
        <v>6693</v>
      </c>
    </row>
    <row r="9323" spans="26:28">
      <c r="Z9323">
        <v>1001</v>
      </c>
      <c r="AA9323" t="s">
        <v>3721</v>
      </c>
      <c r="AB9323" t="s">
        <v>6694</v>
      </c>
    </row>
    <row r="9324" spans="26:28">
      <c r="Z9324">
        <v>1002</v>
      </c>
      <c r="AA9324" t="s">
        <v>3722</v>
      </c>
      <c r="AB9324" t="s">
        <v>6695</v>
      </c>
    </row>
    <row r="9325" spans="26:28">
      <c r="Z9325">
        <v>1003</v>
      </c>
      <c r="AA9325" t="s">
        <v>3723</v>
      </c>
      <c r="AB9325" t="s">
        <v>6696</v>
      </c>
    </row>
    <row r="9326" spans="26:28">
      <c r="Z9326">
        <v>1004</v>
      </c>
      <c r="AA9326" t="s">
        <v>3724</v>
      </c>
      <c r="AB9326" t="s">
        <v>6697</v>
      </c>
    </row>
    <row r="9327" spans="26:28">
      <c r="Z9327">
        <v>1005</v>
      </c>
      <c r="AA9327" t="s">
        <v>3725</v>
      </c>
      <c r="AB9327" t="s">
        <v>6698</v>
      </c>
    </row>
    <row r="9328" spans="26:28">
      <c r="Z9328">
        <v>1006</v>
      </c>
      <c r="AA9328" t="s">
        <v>3726</v>
      </c>
      <c r="AB9328" t="s">
        <v>6699</v>
      </c>
    </row>
    <row r="9329" spans="26:28">
      <c r="Z9329">
        <v>1007</v>
      </c>
      <c r="AA9329" t="s">
        <v>3727</v>
      </c>
      <c r="AB9329" t="s">
        <v>6700</v>
      </c>
    </row>
    <row r="9330" spans="26:28">
      <c r="Z9330">
        <v>1008</v>
      </c>
      <c r="AA9330" t="s">
        <v>3728</v>
      </c>
      <c r="AB9330" t="s">
        <v>6701</v>
      </c>
    </row>
    <row r="9331" spans="26:28">
      <c r="Z9331">
        <v>1009</v>
      </c>
      <c r="AA9331" t="s">
        <v>3729</v>
      </c>
      <c r="AB9331" t="s">
        <v>6702</v>
      </c>
    </row>
    <row r="9332" spans="26:28">
      <c r="Z9332">
        <v>1010</v>
      </c>
      <c r="AA9332" t="s">
        <v>3730</v>
      </c>
      <c r="AB9332" t="s">
        <v>6703</v>
      </c>
    </row>
    <row r="9333" spans="26:28">
      <c r="Z9333">
        <v>1011</v>
      </c>
      <c r="AA9333" t="s">
        <v>3731</v>
      </c>
      <c r="AB9333" t="s">
        <v>6704</v>
      </c>
    </row>
    <row r="9334" spans="26:28">
      <c r="Z9334">
        <v>1012</v>
      </c>
      <c r="AA9334" t="s">
        <v>3732</v>
      </c>
      <c r="AB9334" t="s">
        <v>6705</v>
      </c>
    </row>
    <row r="9335" spans="26:28">
      <c r="Z9335">
        <v>1013</v>
      </c>
      <c r="AA9335" t="s">
        <v>3733</v>
      </c>
      <c r="AB9335" t="s">
        <v>6706</v>
      </c>
    </row>
    <row r="9336" spans="26:28">
      <c r="Z9336">
        <v>1014</v>
      </c>
      <c r="AA9336" t="s">
        <v>3734</v>
      </c>
      <c r="AB9336" t="s">
        <v>6707</v>
      </c>
    </row>
    <row r="9337" spans="26:28">
      <c r="Z9337">
        <v>1015</v>
      </c>
      <c r="AA9337" t="s">
        <v>3735</v>
      </c>
      <c r="AB9337" t="s">
        <v>6708</v>
      </c>
    </row>
    <row r="9338" spans="26:28">
      <c r="Z9338">
        <v>1016</v>
      </c>
      <c r="AA9338" t="s">
        <v>3736</v>
      </c>
      <c r="AB9338" t="s">
        <v>6709</v>
      </c>
    </row>
    <row r="9339" spans="26:28">
      <c r="Z9339">
        <v>1017</v>
      </c>
      <c r="AA9339" t="s">
        <v>3737</v>
      </c>
      <c r="AB9339" t="s">
        <v>6710</v>
      </c>
    </row>
    <row r="9340" spans="26:28">
      <c r="Z9340">
        <v>1018</v>
      </c>
      <c r="AA9340" t="s">
        <v>3738</v>
      </c>
      <c r="AB9340" t="s">
        <v>6711</v>
      </c>
    </row>
    <row r="9341" spans="26:28">
      <c r="Z9341">
        <v>1019</v>
      </c>
      <c r="AA9341" t="s">
        <v>3739</v>
      </c>
      <c r="AB9341" t="s">
        <v>6712</v>
      </c>
    </row>
    <row r="9342" spans="26:28">
      <c r="Z9342">
        <v>1020</v>
      </c>
      <c r="AA9342" t="s">
        <v>3740</v>
      </c>
      <c r="AB9342" t="s">
        <v>6713</v>
      </c>
    </row>
    <row r="9343" spans="26:28">
      <c r="Z9343">
        <v>1021</v>
      </c>
      <c r="AA9343" t="s">
        <v>3741</v>
      </c>
      <c r="AB9343" t="s">
        <v>6714</v>
      </c>
    </row>
    <row r="9344" spans="26:28">
      <c r="Z9344">
        <v>1022</v>
      </c>
      <c r="AA9344" t="s">
        <v>3742</v>
      </c>
      <c r="AB9344" t="s">
        <v>6715</v>
      </c>
    </row>
    <row r="9345" spans="26:28">
      <c r="Z9345">
        <v>1023</v>
      </c>
      <c r="AA9345" t="s">
        <v>3743</v>
      </c>
      <c r="AB9345" t="s">
        <v>6716</v>
      </c>
    </row>
    <row r="9346" spans="26:28">
      <c r="Z9346">
        <v>1024</v>
      </c>
      <c r="AA9346" t="s">
        <v>3744</v>
      </c>
      <c r="AB9346" t="s">
        <v>6717</v>
      </c>
    </row>
    <row r="9347" spans="26:28">
      <c r="Z9347">
        <v>1025</v>
      </c>
      <c r="AA9347" t="s">
        <v>3745</v>
      </c>
      <c r="AB9347" t="s">
        <v>6718</v>
      </c>
    </row>
    <row r="9348" spans="26:28">
      <c r="Z9348">
        <v>1026</v>
      </c>
      <c r="AA9348" t="s">
        <v>3746</v>
      </c>
      <c r="AB9348" t="s">
        <v>6719</v>
      </c>
    </row>
    <row r="9349" spans="26:28">
      <c r="Z9349">
        <v>1027</v>
      </c>
      <c r="AA9349" t="s">
        <v>3747</v>
      </c>
      <c r="AB9349" t="s">
        <v>6720</v>
      </c>
    </row>
    <row r="9350" spans="26:28">
      <c r="Z9350">
        <v>1028</v>
      </c>
      <c r="AA9350" t="s">
        <v>3748</v>
      </c>
      <c r="AB9350" t="s">
        <v>6721</v>
      </c>
    </row>
    <row r="9351" spans="26:28">
      <c r="Z9351">
        <v>1029</v>
      </c>
      <c r="AA9351" t="s">
        <v>3749</v>
      </c>
      <c r="AB9351" t="s">
        <v>5862</v>
      </c>
    </row>
    <row r="9352" spans="26:28">
      <c r="Z9352">
        <v>1030</v>
      </c>
      <c r="AA9352" t="s">
        <v>3750</v>
      </c>
      <c r="AB9352" t="s">
        <v>6722</v>
      </c>
    </row>
    <row r="9353" spans="26:28">
      <c r="Z9353">
        <v>1031</v>
      </c>
      <c r="AA9353" t="s">
        <v>3751</v>
      </c>
      <c r="AB9353" t="s">
        <v>6723</v>
      </c>
    </row>
    <row r="9354" spans="26:28">
      <c r="Z9354">
        <v>1032</v>
      </c>
      <c r="AA9354" t="s">
        <v>3752</v>
      </c>
      <c r="AB9354" t="s">
        <v>6724</v>
      </c>
    </row>
    <row r="9355" spans="26:28">
      <c r="Z9355">
        <v>1033</v>
      </c>
      <c r="AA9355" t="s">
        <v>3753</v>
      </c>
      <c r="AB9355" t="s">
        <v>6725</v>
      </c>
    </row>
    <row r="9356" spans="26:28">
      <c r="Z9356">
        <v>1034</v>
      </c>
      <c r="AA9356" t="s">
        <v>3754</v>
      </c>
      <c r="AB9356" t="s">
        <v>6726</v>
      </c>
    </row>
    <row r="9357" spans="26:28">
      <c r="Z9357">
        <v>1035</v>
      </c>
      <c r="AA9357" t="s">
        <v>3755</v>
      </c>
      <c r="AB9357" t="s">
        <v>6727</v>
      </c>
    </row>
    <row r="9358" spans="26:28">
      <c r="Z9358">
        <v>1036</v>
      </c>
      <c r="AA9358" t="s">
        <v>3756</v>
      </c>
      <c r="AB9358" t="s">
        <v>6728</v>
      </c>
    </row>
    <row r="9359" spans="26:28">
      <c r="Z9359">
        <v>1037</v>
      </c>
      <c r="AA9359" t="s">
        <v>3757</v>
      </c>
      <c r="AB9359" t="s">
        <v>6729</v>
      </c>
    </row>
    <row r="9360" spans="26:28">
      <c r="Z9360">
        <v>1038</v>
      </c>
      <c r="AA9360" t="s">
        <v>3758</v>
      </c>
      <c r="AB9360" t="s">
        <v>6730</v>
      </c>
    </row>
    <row r="9361" spans="26:28">
      <c r="Z9361">
        <v>1039</v>
      </c>
      <c r="AA9361" t="s">
        <v>3759</v>
      </c>
      <c r="AB9361" t="s">
        <v>6731</v>
      </c>
    </row>
    <row r="9362" spans="26:28">
      <c r="Z9362">
        <v>1040</v>
      </c>
      <c r="AA9362" t="s">
        <v>3760</v>
      </c>
      <c r="AB9362" t="s">
        <v>6732</v>
      </c>
    </row>
    <row r="9363" spans="26:28">
      <c r="Z9363">
        <v>1041</v>
      </c>
      <c r="AA9363" t="s">
        <v>3761</v>
      </c>
      <c r="AB9363" t="s">
        <v>6733</v>
      </c>
    </row>
    <row r="9364" spans="26:28">
      <c r="Z9364">
        <v>1042</v>
      </c>
      <c r="AA9364" t="s">
        <v>3762</v>
      </c>
      <c r="AB9364" t="s">
        <v>6734</v>
      </c>
    </row>
    <row r="9365" spans="26:28">
      <c r="Z9365">
        <v>1043</v>
      </c>
      <c r="AA9365" t="s">
        <v>3763</v>
      </c>
      <c r="AB9365" t="s">
        <v>6735</v>
      </c>
    </row>
    <row r="9366" spans="26:28">
      <c r="Z9366">
        <v>1044</v>
      </c>
      <c r="AA9366" t="s">
        <v>3764</v>
      </c>
      <c r="AB9366" t="s">
        <v>5880</v>
      </c>
    </row>
    <row r="9367" spans="26:28">
      <c r="Z9367">
        <v>1045</v>
      </c>
      <c r="AA9367" t="s">
        <v>3765</v>
      </c>
      <c r="AB9367" t="s">
        <v>5881</v>
      </c>
    </row>
    <row r="9368" spans="26:28">
      <c r="Z9368">
        <v>1046</v>
      </c>
      <c r="AA9368" t="s">
        <v>3766</v>
      </c>
      <c r="AB9368" t="s">
        <v>6544</v>
      </c>
    </row>
    <row r="9369" spans="26:28">
      <c r="Z9369">
        <v>1047</v>
      </c>
      <c r="AA9369" t="s">
        <v>3767</v>
      </c>
      <c r="AB9369" t="s">
        <v>6545</v>
      </c>
    </row>
    <row r="9370" spans="26:28">
      <c r="Z9370">
        <v>1048</v>
      </c>
      <c r="AA9370" t="s">
        <v>3768</v>
      </c>
      <c r="AB9370" t="s">
        <v>6546</v>
      </c>
    </row>
    <row r="9371" spans="26:28">
      <c r="Z9371">
        <v>1049</v>
      </c>
      <c r="AA9371" t="s">
        <v>3769</v>
      </c>
      <c r="AB9371" t="s">
        <v>6547</v>
      </c>
    </row>
    <row r="9372" spans="26:28">
      <c r="Z9372">
        <v>1050</v>
      </c>
      <c r="AA9372" t="s">
        <v>3770</v>
      </c>
      <c r="AB9372" t="s">
        <v>6736</v>
      </c>
    </row>
    <row r="9373" spans="26:28">
      <c r="Z9373">
        <v>1051</v>
      </c>
      <c r="AA9373" t="s">
        <v>3771</v>
      </c>
      <c r="AB9373" t="s">
        <v>6737</v>
      </c>
    </row>
    <row r="9374" spans="26:28">
      <c r="Z9374">
        <v>1052</v>
      </c>
      <c r="AA9374" t="s">
        <v>3772</v>
      </c>
      <c r="AB9374" t="s">
        <v>6554</v>
      </c>
    </row>
    <row r="9375" spans="26:28">
      <c r="Z9375">
        <v>1053</v>
      </c>
      <c r="AA9375" t="s">
        <v>3773</v>
      </c>
      <c r="AB9375" t="s">
        <v>6738</v>
      </c>
    </row>
    <row r="9376" spans="26:28">
      <c r="Z9376">
        <v>1054</v>
      </c>
      <c r="AA9376" t="s">
        <v>3774</v>
      </c>
      <c r="AB9376" t="s">
        <v>6739</v>
      </c>
    </row>
    <row r="9377" spans="26:28">
      <c r="Z9377">
        <v>1055</v>
      </c>
      <c r="AA9377" t="s">
        <v>3775</v>
      </c>
      <c r="AB9377" t="s">
        <v>6740</v>
      </c>
    </row>
    <row r="9378" spans="26:28">
      <c r="Z9378">
        <v>1056</v>
      </c>
      <c r="AA9378" t="s">
        <v>3776</v>
      </c>
      <c r="AB9378" t="s">
        <v>6741</v>
      </c>
    </row>
    <row r="9379" spans="26:28">
      <c r="Z9379">
        <v>1057</v>
      </c>
      <c r="AA9379" t="s">
        <v>3777</v>
      </c>
      <c r="AB9379" t="s">
        <v>6742</v>
      </c>
    </row>
    <row r="9380" spans="26:28">
      <c r="Z9380">
        <v>1058</v>
      </c>
      <c r="AA9380" t="s">
        <v>3778</v>
      </c>
      <c r="AB9380" t="s">
        <v>6743</v>
      </c>
    </row>
    <row r="9381" spans="26:28">
      <c r="Z9381">
        <v>1059</v>
      </c>
      <c r="AA9381" t="s">
        <v>3779</v>
      </c>
      <c r="AB9381" t="s">
        <v>6744</v>
      </c>
    </row>
    <row r="9382" spans="26:28">
      <c r="Z9382">
        <v>1060</v>
      </c>
      <c r="AA9382" t="s">
        <v>3780</v>
      </c>
      <c r="AB9382" t="s">
        <v>6745</v>
      </c>
    </row>
    <row r="9383" spans="26:28">
      <c r="Z9383">
        <v>1061</v>
      </c>
      <c r="AA9383" t="s">
        <v>3781</v>
      </c>
      <c r="AB9383" t="s">
        <v>6746</v>
      </c>
    </row>
    <row r="9384" spans="26:28">
      <c r="Z9384">
        <v>1062</v>
      </c>
      <c r="AA9384" t="s">
        <v>3782</v>
      </c>
      <c r="AB9384" t="s">
        <v>6747</v>
      </c>
    </row>
    <row r="9385" spans="26:28">
      <c r="Z9385">
        <v>1063</v>
      </c>
      <c r="AA9385" t="s">
        <v>3783</v>
      </c>
      <c r="AB9385" t="s">
        <v>6748</v>
      </c>
    </row>
    <row r="9386" spans="26:28">
      <c r="Z9386">
        <v>1064</v>
      </c>
      <c r="AA9386" t="s">
        <v>3784</v>
      </c>
      <c r="AB9386" t="s">
        <v>6749</v>
      </c>
    </row>
    <row r="9387" spans="26:28">
      <c r="Z9387">
        <v>1065</v>
      </c>
      <c r="AA9387" t="s">
        <v>3785</v>
      </c>
      <c r="AB9387" t="s">
        <v>6750</v>
      </c>
    </row>
    <row r="9388" spans="26:28">
      <c r="Z9388">
        <v>1066</v>
      </c>
      <c r="AA9388" t="s">
        <v>3786</v>
      </c>
      <c r="AB9388" t="s">
        <v>6751</v>
      </c>
    </row>
    <row r="9389" spans="26:28">
      <c r="Z9389">
        <v>1067</v>
      </c>
      <c r="AA9389" t="s">
        <v>3787</v>
      </c>
      <c r="AB9389" t="s">
        <v>6752</v>
      </c>
    </row>
    <row r="9390" spans="26:28">
      <c r="Z9390">
        <v>1068</v>
      </c>
      <c r="AA9390" t="s">
        <v>3788</v>
      </c>
      <c r="AB9390" t="s">
        <v>6753</v>
      </c>
    </row>
    <row r="9391" spans="26:28">
      <c r="Z9391">
        <v>1069</v>
      </c>
      <c r="AA9391" t="s">
        <v>3789</v>
      </c>
      <c r="AB9391" t="s">
        <v>6754</v>
      </c>
    </row>
    <row r="9392" spans="26:28">
      <c r="Z9392">
        <v>1070</v>
      </c>
      <c r="AA9392" t="s">
        <v>3790</v>
      </c>
      <c r="AB9392" t="s">
        <v>6755</v>
      </c>
    </row>
    <row r="9393" spans="26:28">
      <c r="Z9393">
        <v>1071</v>
      </c>
      <c r="AA9393" t="s">
        <v>3791</v>
      </c>
      <c r="AB9393" t="s">
        <v>6756</v>
      </c>
    </row>
    <row r="9394" spans="26:28">
      <c r="Z9394">
        <v>1072</v>
      </c>
      <c r="AA9394" t="s">
        <v>3792</v>
      </c>
      <c r="AB9394" t="s">
        <v>6757</v>
      </c>
    </row>
    <row r="9395" spans="26:28">
      <c r="Z9395">
        <v>1073</v>
      </c>
      <c r="AA9395" t="s">
        <v>3793</v>
      </c>
      <c r="AB9395" t="s">
        <v>6758</v>
      </c>
    </row>
    <row r="9396" spans="26:28">
      <c r="Z9396">
        <v>1074</v>
      </c>
      <c r="AA9396" t="s">
        <v>3794</v>
      </c>
      <c r="AB9396" t="s">
        <v>6759</v>
      </c>
    </row>
    <row r="9397" spans="26:28">
      <c r="Z9397">
        <v>1075</v>
      </c>
      <c r="AA9397" t="s">
        <v>3795</v>
      </c>
      <c r="AB9397" t="s">
        <v>6760</v>
      </c>
    </row>
    <row r="9398" spans="26:28">
      <c r="Z9398">
        <v>1076</v>
      </c>
      <c r="AA9398" t="s">
        <v>3796</v>
      </c>
      <c r="AB9398" t="s">
        <v>6761</v>
      </c>
    </row>
    <row r="9399" spans="26:28">
      <c r="Z9399">
        <v>1077</v>
      </c>
      <c r="AA9399" t="s">
        <v>3797</v>
      </c>
      <c r="AB9399" t="s">
        <v>6762</v>
      </c>
    </row>
    <row r="9400" spans="26:28">
      <c r="Z9400">
        <v>1078</v>
      </c>
      <c r="AA9400" t="s">
        <v>3798</v>
      </c>
      <c r="AB9400" t="s">
        <v>6763</v>
      </c>
    </row>
    <row r="9401" spans="26:28">
      <c r="Z9401">
        <v>1079</v>
      </c>
      <c r="AA9401" t="s">
        <v>3799</v>
      </c>
      <c r="AB9401" t="s">
        <v>6764</v>
      </c>
    </row>
    <row r="9402" spans="26:28">
      <c r="Z9402">
        <v>1080</v>
      </c>
      <c r="AA9402" t="s">
        <v>3800</v>
      </c>
      <c r="AB9402" t="s">
        <v>6765</v>
      </c>
    </row>
    <row r="9403" spans="26:28">
      <c r="Z9403">
        <v>1081</v>
      </c>
      <c r="AA9403" t="s">
        <v>3801</v>
      </c>
      <c r="AB9403" t="s">
        <v>6766</v>
      </c>
    </row>
    <row r="9404" spans="26:28">
      <c r="Z9404">
        <v>1082</v>
      </c>
      <c r="AA9404" t="s">
        <v>3802</v>
      </c>
      <c r="AB9404" t="s">
        <v>6767</v>
      </c>
    </row>
    <row r="9405" spans="26:28">
      <c r="Z9405">
        <v>1083</v>
      </c>
      <c r="AA9405" t="s">
        <v>3803</v>
      </c>
      <c r="AB9405" t="s">
        <v>6768</v>
      </c>
    </row>
    <row r="9406" spans="26:28">
      <c r="Z9406">
        <v>1084</v>
      </c>
      <c r="AA9406" t="s">
        <v>3804</v>
      </c>
      <c r="AB9406" t="s">
        <v>6769</v>
      </c>
    </row>
    <row r="9407" spans="26:28">
      <c r="Z9407">
        <v>1085</v>
      </c>
      <c r="AA9407" t="s">
        <v>3805</v>
      </c>
      <c r="AB9407" t="s">
        <v>6770</v>
      </c>
    </row>
    <row r="9408" spans="26:28">
      <c r="Z9408">
        <v>1086</v>
      </c>
      <c r="AA9408" t="s">
        <v>3806</v>
      </c>
      <c r="AB9408" t="s">
        <v>6771</v>
      </c>
    </row>
    <row r="9409" spans="26:28">
      <c r="Z9409">
        <v>1087</v>
      </c>
      <c r="AA9409" t="s">
        <v>3807</v>
      </c>
      <c r="AB9409" t="s">
        <v>6772</v>
      </c>
    </row>
    <row r="9410" spans="26:28">
      <c r="Z9410">
        <v>1088</v>
      </c>
      <c r="AA9410" t="s">
        <v>3808</v>
      </c>
      <c r="AB9410" t="s">
        <v>6773</v>
      </c>
    </row>
    <row r="9411" spans="26:28">
      <c r="Z9411">
        <v>1089</v>
      </c>
      <c r="AA9411" t="s">
        <v>3809</v>
      </c>
      <c r="AB9411" t="s">
        <v>6774</v>
      </c>
    </row>
    <row r="9412" spans="26:28">
      <c r="Z9412">
        <v>1090</v>
      </c>
      <c r="AA9412" t="s">
        <v>3810</v>
      </c>
      <c r="AB9412" t="s">
        <v>6775</v>
      </c>
    </row>
    <row r="9413" spans="26:28">
      <c r="Z9413">
        <v>1091</v>
      </c>
      <c r="AA9413" t="s">
        <v>3811</v>
      </c>
      <c r="AB9413" t="s">
        <v>6776</v>
      </c>
    </row>
    <row r="9414" spans="26:28">
      <c r="Z9414">
        <v>1092</v>
      </c>
      <c r="AA9414" t="s">
        <v>3812</v>
      </c>
      <c r="AB9414" t="s">
        <v>5931</v>
      </c>
    </row>
    <row r="9415" spans="26:28">
      <c r="Z9415">
        <v>1093</v>
      </c>
      <c r="AA9415" t="s">
        <v>3813</v>
      </c>
      <c r="AB9415" t="s">
        <v>6777</v>
      </c>
    </row>
    <row r="9416" spans="26:28">
      <c r="Z9416">
        <v>1094</v>
      </c>
      <c r="AA9416" t="s">
        <v>3814</v>
      </c>
      <c r="AB9416" t="s">
        <v>6778</v>
      </c>
    </row>
    <row r="9417" spans="26:28">
      <c r="Z9417">
        <v>1095</v>
      </c>
      <c r="AA9417" t="s">
        <v>3815</v>
      </c>
      <c r="AB9417" t="s">
        <v>6779</v>
      </c>
    </row>
    <row r="9418" spans="26:28">
      <c r="Z9418">
        <v>1096</v>
      </c>
      <c r="AA9418" t="s">
        <v>3816</v>
      </c>
      <c r="AB9418" t="s">
        <v>6780</v>
      </c>
    </row>
    <row r="9419" spans="26:28">
      <c r="Z9419">
        <v>1097</v>
      </c>
      <c r="AA9419" t="s">
        <v>3818</v>
      </c>
      <c r="AB9419" t="s">
        <v>6781</v>
      </c>
    </row>
    <row r="9420" spans="26:28">
      <c r="Z9420">
        <v>1098</v>
      </c>
      <c r="AA9420" t="s">
        <v>3819</v>
      </c>
      <c r="AB9420" t="s">
        <v>6782</v>
      </c>
    </row>
    <row r="9421" spans="26:28">
      <c r="Z9421">
        <v>1099</v>
      </c>
      <c r="AA9421" t="s">
        <v>3820</v>
      </c>
      <c r="AB9421" t="s">
        <v>6783</v>
      </c>
    </row>
    <row r="9422" spans="26:28">
      <c r="Z9422">
        <v>1100</v>
      </c>
      <c r="AA9422" t="s">
        <v>3821</v>
      </c>
      <c r="AB9422" t="s">
        <v>6784</v>
      </c>
    </row>
    <row r="9423" spans="26:28">
      <c r="Z9423">
        <v>1101</v>
      </c>
      <c r="AA9423" t="s">
        <v>3822</v>
      </c>
      <c r="AB9423" t="s">
        <v>6785</v>
      </c>
    </row>
    <row r="9424" spans="26:28">
      <c r="Z9424">
        <v>1102</v>
      </c>
      <c r="AA9424" t="s">
        <v>3823</v>
      </c>
      <c r="AB9424" t="s">
        <v>6786</v>
      </c>
    </row>
    <row r="9425" spans="26:28">
      <c r="Z9425">
        <v>1103</v>
      </c>
      <c r="AA9425" t="s">
        <v>3824</v>
      </c>
      <c r="AB9425" t="s">
        <v>6787</v>
      </c>
    </row>
    <row r="9426" spans="26:28">
      <c r="Z9426">
        <v>1104</v>
      </c>
      <c r="AA9426" t="s">
        <v>3825</v>
      </c>
      <c r="AB9426" t="s">
        <v>6788</v>
      </c>
    </row>
    <row r="9427" spans="26:28">
      <c r="Z9427">
        <v>1105</v>
      </c>
      <c r="AA9427" t="s">
        <v>3826</v>
      </c>
      <c r="AB9427" t="s">
        <v>6789</v>
      </c>
    </row>
    <row r="9428" spans="26:28">
      <c r="Z9428">
        <v>1106</v>
      </c>
      <c r="AA9428" t="s">
        <v>3827</v>
      </c>
      <c r="AB9428" t="s">
        <v>6790</v>
      </c>
    </row>
    <row r="9429" spans="26:28">
      <c r="Z9429">
        <v>1107</v>
      </c>
      <c r="AA9429" t="s">
        <v>3828</v>
      </c>
      <c r="AB9429" t="s">
        <v>6791</v>
      </c>
    </row>
    <row r="9430" spans="26:28">
      <c r="Z9430">
        <v>1108</v>
      </c>
      <c r="AA9430" t="s">
        <v>3829</v>
      </c>
      <c r="AB9430" t="s">
        <v>6792</v>
      </c>
    </row>
    <row r="9431" spans="26:28">
      <c r="Z9431">
        <v>1109</v>
      </c>
      <c r="AA9431" t="s">
        <v>3830</v>
      </c>
      <c r="AB9431" t="s">
        <v>6793</v>
      </c>
    </row>
    <row r="9432" spans="26:28">
      <c r="Z9432">
        <v>1110</v>
      </c>
      <c r="AA9432" t="s">
        <v>3831</v>
      </c>
      <c r="AB9432" t="s">
        <v>6794</v>
      </c>
    </row>
    <row r="9433" spans="26:28">
      <c r="Z9433">
        <v>1111</v>
      </c>
      <c r="AA9433" t="s">
        <v>3832</v>
      </c>
      <c r="AB9433" t="s">
        <v>6795</v>
      </c>
    </row>
    <row r="9434" spans="26:28">
      <c r="Z9434">
        <v>1112</v>
      </c>
      <c r="AA9434" t="s">
        <v>3833</v>
      </c>
      <c r="AB9434" t="s">
        <v>6796</v>
      </c>
    </row>
    <row r="9435" spans="26:28">
      <c r="Z9435">
        <v>1113</v>
      </c>
      <c r="AA9435" t="s">
        <v>3834</v>
      </c>
      <c r="AB9435" t="s">
        <v>6797</v>
      </c>
    </row>
    <row r="9436" spans="26:28">
      <c r="Z9436">
        <v>1114</v>
      </c>
      <c r="AA9436" t="s">
        <v>3835</v>
      </c>
      <c r="AB9436" t="s">
        <v>5921</v>
      </c>
    </row>
    <row r="9437" spans="26:28">
      <c r="Z9437">
        <v>1115</v>
      </c>
      <c r="AA9437" t="s">
        <v>3836</v>
      </c>
      <c r="AB9437" t="s">
        <v>5942</v>
      </c>
    </row>
    <row r="9438" spans="26:28">
      <c r="Z9438">
        <v>1116</v>
      </c>
      <c r="AA9438" t="s">
        <v>3837</v>
      </c>
      <c r="AB9438" t="s">
        <v>6798</v>
      </c>
    </row>
    <row r="9439" spans="26:28">
      <c r="Z9439">
        <v>1117</v>
      </c>
      <c r="AA9439" t="s">
        <v>3838</v>
      </c>
      <c r="AB9439" t="s">
        <v>6799</v>
      </c>
    </row>
    <row r="9440" spans="26:28">
      <c r="Z9440">
        <v>1118</v>
      </c>
      <c r="AA9440" t="s">
        <v>3839</v>
      </c>
      <c r="AB9440" t="s">
        <v>6800</v>
      </c>
    </row>
    <row r="9441" spans="26:28">
      <c r="Z9441">
        <v>1119</v>
      </c>
      <c r="AA9441" t="s">
        <v>3840</v>
      </c>
      <c r="AB9441" t="s">
        <v>6801</v>
      </c>
    </row>
    <row r="9442" spans="26:28">
      <c r="Z9442">
        <v>1120</v>
      </c>
      <c r="AA9442" t="s">
        <v>3841</v>
      </c>
      <c r="AB9442" t="s">
        <v>6802</v>
      </c>
    </row>
    <row r="9443" spans="26:28">
      <c r="Z9443">
        <v>1121</v>
      </c>
      <c r="AA9443" t="s">
        <v>3842</v>
      </c>
      <c r="AB9443" t="s">
        <v>5940</v>
      </c>
    </row>
    <row r="9444" spans="26:28">
      <c r="Z9444">
        <v>1122</v>
      </c>
      <c r="AA9444" t="s">
        <v>3843</v>
      </c>
      <c r="AB9444" t="s">
        <v>5941</v>
      </c>
    </row>
    <row r="9445" spans="26:28">
      <c r="Z9445">
        <v>1123</v>
      </c>
      <c r="AA9445" t="s">
        <v>3844</v>
      </c>
      <c r="AB9445" t="s">
        <v>6803</v>
      </c>
    </row>
    <row r="9446" spans="26:28">
      <c r="Z9446">
        <v>1124</v>
      </c>
      <c r="AA9446" t="s">
        <v>3845</v>
      </c>
      <c r="AB9446" t="s">
        <v>6804</v>
      </c>
    </row>
    <row r="9447" spans="26:28">
      <c r="Z9447">
        <v>1125</v>
      </c>
      <c r="AA9447" t="s">
        <v>3846</v>
      </c>
      <c r="AB9447" t="s">
        <v>6805</v>
      </c>
    </row>
    <row r="9448" spans="26:28">
      <c r="Z9448">
        <v>1126</v>
      </c>
      <c r="AA9448" t="s">
        <v>3847</v>
      </c>
      <c r="AB9448" t="s">
        <v>6806</v>
      </c>
    </row>
    <row r="9449" spans="26:28">
      <c r="Z9449">
        <v>1127</v>
      </c>
      <c r="AA9449" t="s">
        <v>3848</v>
      </c>
      <c r="AB9449" t="s">
        <v>6455</v>
      </c>
    </row>
    <row r="9450" spans="26:28">
      <c r="Z9450">
        <v>1128</v>
      </c>
      <c r="AA9450" t="s">
        <v>3849</v>
      </c>
      <c r="AB9450" t="s">
        <v>6456</v>
      </c>
    </row>
    <row r="9451" spans="26:28">
      <c r="Z9451">
        <v>1129</v>
      </c>
      <c r="AA9451" t="s">
        <v>3850</v>
      </c>
      <c r="AB9451" t="s">
        <v>6457</v>
      </c>
    </row>
    <row r="9452" spans="26:28">
      <c r="Z9452">
        <v>1130</v>
      </c>
      <c r="AA9452" t="s">
        <v>3851</v>
      </c>
      <c r="AB9452" t="s">
        <v>6458</v>
      </c>
    </row>
    <row r="9453" spans="26:28">
      <c r="Z9453">
        <v>1131</v>
      </c>
      <c r="AA9453" t="s">
        <v>3852</v>
      </c>
      <c r="AB9453" t="s">
        <v>6807</v>
      </c>
    </row>
    <row r="9454" spans="26:28">
      <c r="Z9454">
        <v>1132</v>
      </c>
      <c r="AA9454" t="s">
        <v>3853</v>
      </c>
      <c r="AB9454" t="s">
        <v>6808</v>
      </c>
    </row>
    <row r="9455" spans="26:28">
      <c r="Z9455">
        <v>1133</v>
      </c>
      <c r="AA9455" t="s">
        <v>3854</v>
      </c>
      <c r="AB9455" t="s">
        <v>6809</v>
      </c>
    </row>
    <row r="9456" spans="26:28">
      <c r="Z9456">
        <v>1134</v>
      </c>
      <c r="AA9456" t="s">
        <v>3855</v>
      </c>
      <c r="AB9456" t="s">
        <v>6810</v>
      </c>
    </row>
    <row r="9457" spans="26:28">
      <c r="Z9457">
        <v>1135</v>
      </c>
      <c r="AA9457" t="s">
        <v>3856</v>
      </c>
      <c r="AB9457" t="s">
        <v>6811</v>
      </c>
    </row>
    <row r="9458" spans="26:28">
      <c r="Z9458">
        <v>1136</v>
      </c>
      <c r="AA9458" t="s">
        <v>3857</v>
      </c>
      <c r="AB9458" t="s">
        <v>6812</v>
      </c>
    </row>
    <row r="9459" spans="26:28">
      <c r="Z9459">
        <v>1137</v>
      </c>
      <c r="AA9459" t="s">
        <v>3858</v>
      </c>
      <c r="AB9459" t="s">
        <v>6813</v>
      </c>
    </row>
    <row r="9460" spans="26:28">
      <c r="Z9460">
        <v>1138</v>
      </c>
      <c r="AA9460" t="s">
        <v>3859</v>
      </c>
      <c r="AB9460" t="s">
        <v>6814</v>
      </c>
    </row>
    <row r="9461" spans="26:28">
      <c r="Z9461">
        <v>1139</v>
      </c>
      <c r="AA9461" t="s">
        <v>3860</v>
      </c>
      <c r="AB9461" t="s">
        <v>6815</v>
      </c>
    </row>
    <row r="9462" spans="26:28">
      <c r="Z9462">
        <v>1140</v>
      </c>
      <c r="AA9462" t="s">
        <v>3861</v>
      </c>
      <c r="AB9462" t="s">
        <v>6816</v>
      </c>
    </row>
    <row r="9463" spans="26:28">
      <c r="Z9463">
        <v>1141</v>
      </c>
      <c r="AA9463" t="s">
        <v>3862</v>
      </c>
      <c r="AB9463" t="s">
        <v>6817</v>
      </c>
    </row>
    <row r="9464" spans="26:28">
      <c r="Z9464">
        <v>1142</v>
      </c>
      <c r="AA9464" t="s">
        <v>3863</v>
      </c>
      <c r="AB9464" t="s">
        <v>5787</v>
      </c>
    </row>
    <row r="9465" spans="26:28">
      <c r="Z9465">
        <v>1143</v>
      </c>
      <c r="AA9465" t="s">
        <v>3864</v>
      </c>
      <c r="AB9465" t="s">
        <v>5788</v>
      </c>
    </row>
    <row r="9466" spans="26:28">
      <c r="Z9466">
        <v>1144</v>
      </c>
      <c r="AA9466" t="s">
        <v>3865</v>
      </c>
      <c r="AB9466" t="s">
        <v>6818</v>
      </c>
    </row>
    <row r="9467" spans="26:28">
      <c r="Z9467">
        <v>1145</v>
      </c>
      <c r="AA9467" t="s">
        <v>3866</v>
      </c>
      <c r="AB9467" t="s">
        <v>6819</v>
      </c>
    </row>
    <row r="9468" spans="26:28">
      <c r="Z9468">
        <v>1146</v>
      </c>
      <c r="AA9468" t="s">
        <v>3867</v>
      </c>
      <c r="AB9468" t="s">
        <v>6820</v>
      </c>
    </row>
    <row r="9469" spans="26:28">
      <c r="Z9469">
        <v>1147</v>
      </c>
      <c r="AA9469" t="s">
        <v>3868</v>
      </c>
      <c r="AB9469" t="s">
        <v>6660</v>
      </c>
    </row>
    <row r="9470" spans="26:28">
      <c r="Z9470">
        <v>1148</v>
      </c>
      <c r="AA9470" t="s">
        <v>3869</v>
      </c>
      <c r="AB9470" t="s">
        <v>6661</v>
      </c>
    </row>
    <row r="9471" spans="26:28">
      <c r="Z9471">
        <v>1149</v>
      </c>
      <c r="AA9471" t="s">
        <v>3870</v>
      </c>
      <c r="AB9471" t="s">
        <v>6821</v>
      </c>
    </row>
    <row r="9472" spans="26:28">
      <c r="Z9472">
        <v>1150</v>
      </c>
      <c r="AA9472" t="s">
        <v>3871</v>
      </c>
      <c r="AB9472" t="s">
        <v>6822</v>
      </c>
    </row>
    <row r="9473" spans="26:28">
      <c r="Z9473">
        <v>1151</v>
      </c>
      <c r="AA9473" t="s">
        <v>3872</v>
      </c>
      <c r="AB9473" t="s">
        <v>6823</v>
      </c>
    </row>
    <row r="9474" spans="26:28">
      <c r="Z9474">
        <v>1152</v>
      </c>
      <c r="AA9474" t="s">
        <v>3873</v>
      </c>
      <c r="AB9474" t="s">
        <v>6824</v>
      </c>
    </row>
    <row r="9475" spans="26:28">
      <c r="Z9475">
        <v>1153</v>
      </c>
      <c r="AA9475" t="s">
        <v>3874</v>
      </c>
      <c r="AB9475" t="s">
        <v>5789</v>
      </c>
    </row>
    <row r="9476" spans="26:28">
      <c r="Z9476">
        <v>1154</v>
      </c>
      <c r="AA9476" t="s">
        <v>3875</v>
      </c>
      <c r="AB9476" t="s">
        <v>5790</v>
      </c>
    </row>
    <row r="9477" spans="26:28">
      <c r="Z9477">
        <v>1155</v>
      </c>
      <c r="AA9477" t="s">
        <v>3876</v>
      </c>
      <c r="AB9477" t="s">
        <v>5791</v>
      </c>
    </row>
    <row r="9478" spans="26:28">
      <c r="Z9478">
        <v>1156</v>
      </c>
      <c r="AA9478" t="s">
        <v>3877</v>
      </c>
      <c r="AB9478" t="s">
        <v>5801</v>
      </c>
    </row>
    <row r="9479" spans="26:28">
      <c r="Z9479">
        <v>1157</v>
      </c>
      <c r="AA9479" t="s">
        <v>3878</v>
      </c>
      <c r="AB9479" t="s">
        <v>6665</v>
      </c>
    </row>
    <row r="9480" spans="26:28">
      <c r="Z9480">
        <v>1158</v>
      </c>
      <c r="AA9480" t="s">
        <v>3879</v>
      </c>
      <c r="AB9480" t="s">
        <v>6666</v>
      </c>
    </row>
    <row r="9481" spans="26:28">
      <c r="Z9481">
        <v>1159</v>
      </c>
      <c r="AA9481" t="s">
        <v>3880</v>
      </c>
      <c r="AB9481" t="s">
        <v>6664</v>
      </c>
    </row>
    <row r="9482" spans="26:28">
      <c r="Z9482">
        <v>1160</v>
      </c>
      <c r="AA9482" t="s">
        <v>3881</v>
      </c>
      <c r="AB9482" t="s">
        <v>6825</v>
      </c>
    </row>
    <row r="9483" spans="26:28">
      <c r="Z9483">
        <v>1161</v>
      </c>
      <c r="AA9483" t="s">
        <v>3882</v>
      </c>
      <c r="AB9483" t="s">
        <v>6826</v>
      </c>
    </row>
    <row r="9484" spans="26:28">
      <c r="Z9484">
        <v>1162</v>
      </c>
      <c r="AA9484" t="s">
        <v>3884</v>
      </c>
      <c r="AB9484" t="s">
        <v>6667</v>
      </c>
    </row>
    <row r="9485" spans="26:28">
      <c r="Z9485">
        <v>1163</v>
      </c>
      <c r="AA9485" t="s">
        <v>3885</v>
      </c>
      <c r="AB9485" t="s">
        <v>6668</v>
      </c>
    </row>
    <row r="9486" spans="26:28">
      <c r="Z9486">
        <v>1164</v>
      </c>
      <c r="AA9486" t="s">
        <v>3886</v>
      </c>
      <c r="AB9486" t="s">
        <v>5802</v>
      </c>
    </row>
    <row r="9487" spans="26:28">
      <c r="Z9487">
        <v>1165</v>
      </c>
      <c r="AA9487" t="s">
        <v>3887</v>
      </c>
      <c r="AB9487" t="s">
        <v>5803</v>
      </c>
    </row>
    <row r="9488" spans="26:28">
      <c r="Z9488">
        <v>1166</v>
      </c>
      <c r="AA9488" t="s">
        <v>3888</v>
      </c>
      <c r="AB9488" t="s">
        <v>6827</v>
      </c>
    </row>
    <row r="9489" spans="26:28">
      <c r="Z9489">
        <v>1167</v>
      </c>
      <c r="AA9489" t="s">
        <v>3889</v>
      </c>
      <c r="AB9489" t="s">
        <v>6828</v>
      </c>
    </row>
    <row r="9490" spans="26:28">
      <c r="Z9490">
        <v>1168</v>
      </c>
      <c r="AA9490" t="s">
        <v>3890</v>
      </c>
      <c r="AB9490" t="s">
        <v>6829</v>
      </c>
    </row>
    <row r="9491" spans="26:28">
      <c r="Z9491">
        <v>1169</v>
      </c>
      <c r="AA9491" t="s">
        <v>3891</v>
      </c>
      <c r="AB9491" t="s">
        <v>6669</v>
      </c>
    </row>
    <row r="9492" spans="26:28">
      <c r="Z9492">
        <v>1170</v>
      </c>
      <c r="AA9492" t="s">
        <v>3892</v>
      </c>
      <c r="AB9492" t="s">
        <v>6670</v>
      </c>
    </row>
    <row r="9493" spans="26:28">
      <c r="Z9493">
        <v>1171</v>
      </c>
      <c r="AA9493" t="s">
        <v>3893</v>
      </c>
      <c r="AB9493" t="s">
        <v>6671</v>
      </c>
    </row>
    <row r="9494" spans="26:28">
      <c r="Z9494">
        <v>1172</v>
      </c>
      <c r="AA9494" t="s">
        <v>3894</v>
      </c>
      <c r="AB9494" t="s">
        <v>6672</v>
      </c>
    </row>
    <row r="9495" spans="26:28">
      <c r="Z9495">
        <v>1173</v>
      </c>
      <c r="AA9495" t="s">
        <v>3895</v>
      </c>
      <c r="AB9495" t="s">
        <v>6673</v>
      </c>
    </row>
    <row r="9496" spans="26:28">
      <c r="Z9496">
        <v>1174</v>
      </c>
      <c r="AA9496" t="s">
        <v>3896</v>
      </c>
      <c r="AB9496" t="s">
        <v>6674</v>
      </c>
    </row>
    <row r="9497" spans="26:28">
      <c r="Z9497">
        <v>1175</v>
      </c>
      <c r="AA9497" t="s">
        <v>3897</v>
      </c>
      <c r="AB9497" t="s">
        <v>6830</v>
      </c>
    </row>
    <row r="9498" spans="26:28">
      <c r="Z9498">
        <v>1176</v>
      </c>
      <c r="AA9498" t="s">
        <v>3898</v>
      </c>
      <c r="AB9498" t="s">
        <v>6831</v>
      </c>
    </row>
    <row r="9499" spans="26:28">
      <c r="Z9499">
        <v>1177</v>
      </c>
      <c r="AA9499" t="s">
        <v>3899</v>
      </c>
      <c r="AB9499" t="s">
        <v>6832</v>
      </c>
    </row>
    <row r="9500" spans="26:28">
      <c r="Z9500">
        <v>1178</v>
      </c>
      <c r="AA9500" t="s">
        <v>3900</v>
      </c>
      <c r="AB9500" t="s">
        <v>6833</v>
      </c>
    </row>
    <row r="9501" spans="26:28">
      <c r="Z9501">
        <v>1179</v>
      </c>
      <c r="AA9501" t="s">
        <v>3901</v>
      </c>
      <c r="AB9501" t="s">
        <v>6834</v>
      </c>
    </row>
    <row r="9502" spans="26:28">
      <c r="Z9502">
        <v>1180</v>
      </c>
      <c r="AA9502" t="s">
        <v>3902</v>
      </c>
      <c r="AB9502" t="s">
        <v>6835</v>
      </c>
    </row>
    <row r="9503" spans="26:28">
      <c r="Z9503">
        <v>1181</v>
      </c>
      <c r="AA9503" t="s">
        <v>3903</v>
      </c>
      <c r="AB9503" t="s">
        <v>6836</v>
      </c>
    </row>
    <row r="9504" spans="26:28">
      <c r="Z9504">
        <v>1182</v>
      </c>
      <c r="AA9504" t="s">
        <v>3904</v>
      </c>
      <c r="AB9504" t="s">
        <v>6837</v>
      </c>
    </row>
    <row r="9505" spans="26:28">
      <c r="Z9505">
        <v>1183</v>
      </c>
      <c r="AA9505" t="s">
        <v>3905</v>
      </c>
      <c r="AB9505" t="s">
        <v>6838</v>
      </c>
    </row>
    <row r="9506" spans="26:28">
      <c r="Z9506">
        <v>1184</v>
      </c>
      <c r="AA9506" t="s">
        <v>3906</v>
      </c>
      <c r="AB9506" t="s">
        <v>6839</v>
      </c>
    </row>
    <row r="9507" spans="26:28">
      <c r="Z9507">
        <v>1185</v>
      </c>
      <c r="AA9507" t="s">
        <v>3907</v>
      </c>
      <c r="AB9507" t="s">
        <v>6840</v>
      </c>
    </row>
    <row r="9508" spans="26:28">
      <c r="Z9508">
        <v>1186</v>
      </c>
      <c r="AA9508" t="s">
        <v>3908</v>
      </c>
      <c r="AB9508" t="s">
        <v>6841</v>
      </c>
    </row>
    <row r="9509" spans="26:28">
      <c r="Z9509">
        <v>1187</v>
      </c>
      <c r="AA9509" t="s">
        <v>3909</v>
      </c>
      <c r="AB9509" t="s">
        <v>6842</v>
      </c>
    </row>
    <row r="9510" spans="26:28">
      <c r="Z9510">
        <v>1188</v>
      </c>
      <c r="AA9510" t="s">
        <v>3910</v>
      </c>
      <c r="AB9510" t="s">
        <v>6843</v>
      </c>
    </row>
    <row r="9511" spans="26:28">
      <c r="Z9511">
        <v>1189</v>
      </c>
      <c r="AA9511" t="s">
        <v>3911</v>
      </c>
      <c r="AB9511" t="s">
        <v>6531</v>
      </c>
    </row>
    <row r="9512" spans="26:28">
      <c r="Z9512">
        <v>1190</v>
      </c>
      <c r="AA9512" t="s">
        <v>3912</v>
      </c>
      <c r="AB9512" t="s">
        <v>6844</v>
      </c>
    </row>
    <row r="9513" spans="26:28">
      <c r="Z9513">
        <v>1191</v>
      </c>
      <c r="AA9513" t="s">
        <v>3913</v>
      </c>
      <c r="AB9513" t="s">
        <v>6845</v>
      </c>
    </row>
    <row r="9514" spans="26:28">
      <c r="Z9514">
        <v>1192</v>
      </c>
      <c r="AA9514" t="s">
        <v>3914</v>
      </c>
      <c r="AB9514" t="s">
        <v>6845</v>
      </c>
    </row>
    <row r="9515" spans="26:28">
      <c r="Z9515">
        <v>1193</v>
      </c>
      <c r="AA9515" t="s">
        <v>3915</v>
      </c>
      <c r="AB9515" t="s">
        <v>6846</v>
      </c>
    </row>
    <row r="9516" spans="26:28">
      <c r="Z9516">
        <v>1194</v>
      </c>
      <c r="AA9516" t="s">
        <v>3916</v>
      </c>
      <c r="AB9516" t="s">
        <v>6847</v>
      </c>
    </row>
    <row r="9517" spans="26:28">
      <c r="Z9517">
        <v>1195</v>
      </c>
      <c r="AA9517" t="s">
        <v>3917</v>
      </c>
      <c r="AB9517" t="s">
        <v>6848</v>
      </c>
    </row>
    <row r="9518" spans="26:28">
      <c r="Z9518">
        <v>1196</v>
      </c>
      <c r="AA9518" t="s">
        <v>3918</v>
      </c>
      <c r="AB9518" t="s">
        <v>6713</v>
      </c>
    </row>
    <row r="9519" spans="26:28">
      <c r="Z9519">
        <v>1197</v>
      </c>
      <c r="AA9519" t="s">
        <v>3919</v>
      </c>
      <c r="AB9519" t="s">
        <v>6849</v>
      </c>
    </row>
    <row r="9520" spans="26:28">
      <c r="Z9520">
        <v>1198</v>
      </c>
      <c r="AA9520" t="s">
        <v>3920</v>
      </c>
      <c r="AB9520" t="s">
        <v>6719</v>
      </c>
    </row>
    <row r="9521" spans="26:28">
      <c r="Z9521">
        <v>1199</v>
      </c>
      <c r="AA9521" t="s">
        <v>3921</v>
      </c>
      <c r="AB9521" t="s">
        <v>6714</v>
      </c>
    </row>
    <row r="9522" spans="26:28">
      <c r="Z9522">
        <v>1200</v>
      </c>
      <c r="AA9522" t="s">
        <v>3922</v>
      </c>
      <c r="AB9522" t="s">
        <v>6850</v>
      </c>
    </row>
    <row r="9523" spans="26:28">
      <c r="Z9523">
        <v>1201</v>
      </c>
      <c r="AA9523" t="s">
        <v>3923</v>
      </c>
      <c r="AB9523" t="s">
        <v>6851</v>
      </c>
    </row>
    <row r="9524" spans="26:28">
      <c r="Z9524">
        <v>1202</v>
      </c>
      <c r="AA9524" t="s">
        <v>3924</v>
      </c>
      <c r="AB9524" t="s">
        <v>6852</v>
      </c>
    </row>
    <row r="9525" spans="26:28">
      <c r="Z9525">
        <v>1203</v>
      </c>
      <c r="AA9525" t="s">
        <v>3925</v>
      </c>
      <c r="AB9525" t="s">
        <v>6853</v>
      </c>
    </row>
    <row r="9526" spans="26:28">
      <c r="Z9526">
        <v>1204</v>
      </c>
      <c r="AA9526" t="s">
        <v>3926</v>
      </c>
      <c r="AB9526" t="s">
        <v>6854</v>
      </c>
    </row>
    <row r="9527" spans="26:28">
      <c r="Z9527">
        <v>1205</v>
      </c>
      <c r="AA9527" t="s">
        <v>3927</v>
      </c>
      <c r="AB9527" t="s">
        <v>6855</v>
      </c>
    </row>
    <row r="9528" spans="26:28">
      <c r="Z9528">
        <v>1206</v>
      </c>
      <c r="AA9528" t="s">
        <v>3928</v>
      </c>
      <c r="AB9528" t="s">
        <v>6856</v>
      </c>
    </row>
    <row r="9529" spans="26:28">
      <c r="Z9529">
        <v>1207</v>
      </c>
      <c r="AA9529" t="s">
        <v>3929</v>
      </c>
      <c r="AB9529" t="s">
        <v>6857</v>
      </c>
    </row>
    <row r="9530" spans="26:28">
      <c r="Z9530">
        <v>1208</v>
      </c>
      <c r="AA9530" t="s">
        <v>3930</v>
      </c>
      <c r="AB9530" t="s">
        <v>6858</v>
      </c>
    </row>
    <row r="9531" spans="26:28">
      <c r="Z9531">
        <v>1209</v>
      </c>
      <c r="AA9531" t="s">
        <v>3931</v>
      </c>
      <c r="AB9531" t="s">
        <v>6859</v>
      </c>
    </row>
    <row r="9532" spans="26:28">
      <c r="Z9532">
        <v>1210</v>
      </c>
      <c r="AA9532" t="s">
        <v>3932</v>
      </c>
      <c r="AB9532" t="s">
        <v>6860</v>
      </c>
    </row>
    <row r="9533" spans="26:28">
      <c r="Z9533">
        <v>1211</v>
      </c>
      <c r="AA9533" t="s">
        <v>3933</v>
      </c>
      <c r="AB9533" t="s">
        <v>6861</v>
      </c>
    </row>
    <row r="9534" spans="26:28">
      <c r="Z9534">
        <v>1212</v>
      </c>
      <c r="AA9534" t="s">
        <v>3934</v>
      </c>
      <c r="AB9534" t="s">
        <v>6862</v>
      </c>
    </row>
    <row r="9535" spans="26:28">
      <c r="Z9535">
        <v>1213</v>
      </c>
      <c r="AA9535" t="s">
        <v>3935</v>
      </c>
      <c r="AB9535" t="s">
        <v>6863</v>
      </c>
    </row>
    <row r="9536" spans="26:28">
      <c r="Z9536">
        <v>1214</v>
      </c>
      <c r="AA9536" t="s">
        <v>3936</v>
      </c>
      <c r="AB9536" t="s">
        <v>6864</v>
      </c>
    </row>
    <row r="9537" spans="26:28">
      <c r="Z9537">
        <v>1215</v>
      </c>
      <c r="AA9537" t="s">
        <v>3937</v>
      </c>
      <c r="AB9537" t="s">
        <v>6865</v>
      </c>
    </row>
    <row r="9538" spans="26:28">
      <c r="Z9538">
        <v>1216</v>
      </c>
      <c r="AA9538" t="s">
        <v>3938</v>
      </c>
      <c r="AB9538" t="s">
        <v>6866</v>
      </c>
    </row>
    <row r="9539" spans="26:28">
      <c r="Z9539">
        <v>1217</v>
      </c>
      <c r="AA9539" t="s">
        <v>3939</v>
      </c>
      <c r="AB9539" t="s">
        <v>6867</v>
      </c>
    </row>
    <row r="9540" spans="26:28">
      <c r="Z9540">
        <v>1218</v>
      </c>
      <c r="AA9540" t="s">
        <v>3940</v>
      </c>
      <c r="AB9540" t="s">
        <v>6868</v>
      </c>
    </row>
    <row r="9541" spans="26:28">
      <c r="Z9541">
        <v>1219</v>
      </c>
      <c r="AA9541" t="s">
        <v>3941</v>
      </c>
      <c r="AB9541" t="s">
        <v>6869</v>
      </c>
    </row>
    <row r="9542" spans="26:28">
      <c r="Z9542">
        <v>1220</v>
      </c>
      <c r="AA9542" t="s">
        <v>3942</v>
      </c>
      <c r="AB9542" t="s">
        <v>6870</v>
      </c>
    </row>
    <row r="9543" spans="26:28">
      <c r="Z9543">
        <v>1221</v>
      </c>
      <c r="AA9543" t="s">
        <v>3943</v>
      </c>
      <c r="AB9543" t="s">
        <v>6871</v>
      </c>
    </row>
    <row r="9544" spans="26:28">
      <c r="Z9544">
        <v>1222</v>
      </c>
      <c r="AA9544" t="s">
        <v>3944</v>
      </c>
      <c r="AB9544" t="s">
        <v>6872</v>
      </c>
    </row>
    <row r="9545" spans="26:28">
      <c r="Z9545">
        <v>1223</v>
      </c>
      <c r="AA9545" t="s">
        <v>3945</v>
      </c>
      <c r="AB9545" t="s">
        <v>5824</v>
      </c>
    </row>
    <row r="9546" spans="26:28">
      <c r="Z9546">
        <v>1224</v>
      </c>
      <c r="AA9546" t="s">
        <v>3946</v>
      </c>
      <c r="AB9546" t="s">
        <v>6873</v>
      </c>
    </row>
    <row r="9547" spans="26:28">
      <c r="Z9547">
        <v>1225</v>
      </c>
      <c r="AA9547" t="s">
        <v>3947</v>
      </c>
      <c r="AB9547" t="s">
        <v>6874</v>
      </c>
    </row>
    <row r="9548" spans="26:28">
      <c r="Z9548">
        <v>1226</v>
      </c>
      <c r="AA9548" t="s">
        <v>3948</v>
      </c>
      <c r="AB9548" t="s">
        <v>6525</v>
      </c>
    </row>
    <row r="9549" spans="26:28">
      <c r="Z9549">
        <v>1227</v>
      </c>
      <c r="AA9549" t="s">
        <v>3949</v>
      </c>
      <c r="AB9549" t="s">
        <v>6875</v>
      </c>
    </row>
    <row r="9550" spans="26:28">
      <c r="Z9550">
        <v>1228</v>
      </c>
      <c r="AA9550" t="s">
        <v>3950</v>
      </c>
      <c r="AB9550" t="s">
        <v>6876</v>
      </c>
    </row>
    <row r="9551" spans="26:28">
      <c r="Z9551">
        <v>1229</v>
      </c>
      <c r="AA9551" t="s">
        <v>3951</v>
      </c>
      <c r="AB9551" t="s">
        <v>6877</v>
      </c>
    </row>
    <row r="9552" spans="26:28">
      <c r="Z9552">
        <v>1230</v>
      </c>
      <c r="AA9552" t="s">
        <v>3952</v>
      </c>
      <c r="AB9552" t="s">
        <v>6878</v>
      </c>
    </row>
    <row r="9553" spans="26:28">
      <c r="Z9553">
        <v>1231</v>
      </c>
      <c r="AA9553" t="s">
        <v>3953</v>
      </c>
      <c r="AB9553" t="s">
        <v>6879</v>
      </c>
    </row>
    <row r="9554" spans="26:28">
      <c r="Z9554">
        <v>1232</v>
      </c>
      <c r="AA9554" t="s">
        <v>3954</v>
      </c>
      <c r="AB9554" t="s">
        <v>6880</v>
      </c>
    </row>
    <row r="9555" spans="26:28">
      <c r="Z9555">
        <v>1233</v>
      </c>
      <c r="AA9555" t="s">
        <v>3955</v>
      </c>
      <c r="AB9555" t="s">
        <v>6881</v>
      </c>
    </row>
    <row r="9556" spans="26:28">
      <c r="Z9556">
        <v>1234</v>
      </c>
      <c r="AA9556" t="s">
        <v>3956</v>
      </c>
      <c r="AB9556" t="s">
        <v>6772</v>
      </c>
    </row>
    <row r="9557" spans="26:28">
      <c r="Z9557">
        <v>1235</v>
      </c>
      <c r="AA9557" t="s">
        <v>3957</v>
      </c>
      <c r="AB9557" t="s">
        <v>6773</v>
      </c>
    </row>
    <row r="9558" spans="26:28">
      <c r="Z9558">
        <v>1236</v>
      </c>
      <c r="AA9558" t="s">
        <v>3958</v>
      </c>
      <c r="AB9558" t="s">
        <v>6766</v>
      </c>
    </row>
    <row r="9559" spans="26:28">
      <c r="Z9559">
        <v>1237</v>
      </c>
      <c r="AA9559" t="s">
        <v>3959</v>
      </c>
      <c r="AB9559" t="s">
        <v>6767</v>
      </c>
    </row>
    <row r="9560" spans="26:28">
      <c r="Z9560">
        <v>1238</v>
      </c>
      <c r="AA9560" t="s">
        <v>3960</v>
      </c>
      <c r="AB9560" t="s">
        <v>6882</v>
      </c>
    </row>
    <row r="9561" spans="26:28">
      <c r="Z9561">
        <v>1239</v>
      </c>
      <c r="AA9561" t="s">
        <v>3961</v>
      </c>
      <c r="AB9561" t="s">
        <v>6883</v>
      </c>
    </row>
    <row r="9562" spans="26:28">
      <c r="Z9562">
        <v>1240</v>
      </c>
      <c r="AA9562" t="s">
        <v>3962</v>
      </c>
      <c r="AB9562" t="s">
        <v>6884</v>
      </c>
    </row>
    <row r="9563" spans="26:28">
      <c r="Z9563">
        <v>1241</v>
      </c>
      <c r="AA9563" t="s">
        <v>3963</v>
      </c>
      <c r="AB9563" t="s">
        <v>6885</v>
      </c>
    </row>
    <row r="9564" spans="26:28">
      <c r="Z9564">
        <v>1242</v>
      </c>
      <c r="AA9564" t="s">
        <v>3964</v>
      </c>
      <c r="AB9564" t="s">
        <v>6886</v>
      </c>
    </row>
    <row r="9565" spans="26:28">
      <c r="Z9565">
        <v>1243</v>
      </c>
      <c r="AA9565" t="s">
        <v>3965</v>
      </c>
      <c r="AB9565" t="s">
        <v>6776</v>
      </c>
    </row>
    <row r="9566" spans="26:28">
      <c r="Z9566">
        <v>1244</v>
      </c>
      <c r="AA9566" t="s">
        <v>3966</v>
      </c>
      <c r="AB9566" t="s">
        <v>6887</v>
      </c>
    </row>
    <row r="9567" spans="26:28">
      <c r="Z9567">
        <v>1245</v>
      </c>
      <c r="AA9567" t="s">
        <v>3967</v>
      </c>
      <c r="AB9567" t="s">
        <v>6777</v>
      </c>
    </row>
    <row r="9568" spans="26:28">
      <c r="Z9568">
        <v>1246</v>
      </c>
      <c r="AA9568" t="s">
        <v>3968</v>
      </c>
      <c r="AB9568" t="s">
        <v>6778</v>
      </c>
    </row>
    <row r="9569" spans="26:28">
      <c r="Z9569">
        <v>1247</v>
      </c>
      <c r="AA9569" t="s">
        <v>3969</v>
      </c>
      <c r="AB9569" t="s">
        <v>5931</v>
      </c>
    </row>
    <row r="9570" spans="26:28">
      <c r="Z9570">
        <v>1248</v>
      </c>
      <c r="AA9570" t="s">
        <v>3970</v>
      </c>
      <c r="AB9570" t="s">
        <v>5932</v>
      </c>
    </row>
    <row r="9571" spans="26:28">
      <c r="Z9571">
        <v>1249</v>
      </c>
      <c r="AA9571" t="s">
        <v>3971</v>
      </c>
      <c r="AB9571" t="s">
        <v>5943</v>
      </c>
    </row>
    <row r="9572" spans="26:28">
      <c r="Z9572">
        <v>1250</v>
      </c>
      <c r="AA9572" t="s">
        <v>3972</v>
      </c>
      <c r="AB9572" t="s">
        <v>6736</v>
      </c>
    </row>
    <row r="9573" spans="26:28">
      <c r="Z9573">
        <v>1251</v>
      </c>
      <c r="AA9573" t="s">
        <v>3973</v>
      </c>
      <c r="AB9573" t="s">
        <v>6544</v>
      </c>
    </row>
    <row r="9574" spans="26:28">
      <c r="Z9574">
        <v>1252</v>
      </c>
      <c r="AA9574" t="s">
        <v>3974</v>
      </c>
      <c r="AB9574" t="s">
        <v>6545</v>
      </c>
    </row>
    <row r="9575" spans="26:28">
      <c r="Z9575">
        <v>1253</v>
      </c>
      <c r="AA9575" t="s">
        <v>3975</v>
      </c>
      <c r="AB9575" t="s">
        <v>6546</v>
      </c>
    </row>
    <row r="9576" spans="26:28">
      <c r="Z9576">
        <v>1254</v>
      </c>
      <c r="AA9576" t="s">
        <v>3976</v>
      </c>
      <c r="AB9576" t="s">
        <v>6547</v>
      </c>
    </row>
    <row r="9577" spans="26:28">
      <c r="Z9577">
        <v>1255</v>
      </c>
      <c r="AA9577" t="s">
        <v>3977</v>
      </c>
      <c r="AB9577" t="s">
        <v>6888</v>
      </c>
    </row>
    <row r="9578" spans="26:28">
      <c r="Z9578">
        <v>1256</v>
      </c>
      <c r="AA9578" t="s">
        <v>3978</v>
      </c>
      <c r="AB9578" t="s">
        <v>6889</v>
      </c>
    </row>
    <row r="9579" spans="26:28">
      <c r="Z9579">
        <v>1257</v>
      </c>
      <c r="AA9579" t="s">
        <v>3979</v>
      </c>
      <c r="AB9579" t="s">
        <v>5885</v>
      </c>
    </row>
    <row r="9580" spans="26:28">
      <c r="Z9580">
        <v>1258</v>
      </c>
      <c r="AA9580" t="s">
        <v>3980</v>
      </c>
      <c r="AB9580" t="s">
        <v>5886</v>
      </c>
    </row>
    <row r="9581" spans="26:28">
      <c r="Z9581">
        <v>1259</v>
      </c>
      <c r="AA9581" t="s">
        <v>3981</v>
      </c>
      <c r="AB9581" t="s">
        <v>6890</v>
      </c>
    </row>
    <row r="9582" spans="26:28">
      <c r="Z9582">
        <v>1260</v>
      </c>
      <c r="AA9582" t="s">
        <v>3982</v>
      </c>
      <c r="AB9582" t="s">
        <v>6891</v>
      </c>
    </row>
    <row r="9583" spans="26:28">
      <c r="Z9583">
        <v>1261</v>
      </c>
      <c r="AA9583" t="s">
        <v>3983</v>
      </c>
      <c r="AB9583" t="s">
        <v>6892</v>
      </c>
    </row>
    <row r="9584" spans="26:28">
      <c r="Z9584">
        <v>1262</v>
      </c>
      <c r="AA9584" t="s">
        <v>3984</v>
      </c>
      <c r="AB9584" t="s">
        <v>6893</v>
      </c>
    </row>
    <row r="9585" spans="26:28">
      <c r="Z9585">
        <v>1263</v>
      </c>
      <c r="AA9585" t="s">
        <v>3985</v>
      </c>
      <c r="AB9585" t="s">
        <v>6894</v>
      </c>
    </row>
    <row r="9586" spans="26:28">
      <c r="Z9586">
        <v>1264</v>
      </c>
      <c r="AA9586" t="s">
        <v>3986</v>
      </c>
      <c r="AB9586" t="s">
        <v>6895</v>
      </c>
    </row>
    <row r="9587" spans="26:28">
      <c r="Z9587">
        <v>1265</v>
      </c>
      <c r="AA9587" t="s">
        <v>3987</v>
      </c>
      <c r="AB9587" t="s">
        <v>6896</v>
      </c>
    </row>
    <row r="9588" spans="26:28">
      <c r="Z9588">
        <v>1266</v>
      </c>
      <c r="AA9588" t="s">
        <v>3988</v>
      </c>
      <c r="AB9588" t="s">
        <v>6897</v>
      </c>
    </row>
    <row r="9589" spans="26:28">
      <c r="Z9589">
        <v>1267</v>
      </c>
      <c r="AA9589" t="s">
        <v>3989</v>
      </c>
      <c r="AB9589" t="s">
        <v>6898</v>
      </c>
    </row>
    <row r="9590" spans="26:28">
      <c r="Z9590">
        <v>1268</v>
      </c>
      <c r="AA9590" t="s">
        <v>3990</v>
      </c>
      <c r="AB9590" t="s">
        <v>6899</v>
      </c>
    </row>
    <row r="9591" spans="26:28">
      <c r="Z9591">
        <v>1269</v>
      </c>
      <c r="AA9591" t="s">
        <v>3991</v>
      </c>
      <c r="AB9591" t="s">
        <v>6900</v>
      </c>
    </row>
    <row r="9592" spans="26:28">
      <c r="Z9592">
        <v>1270</v>
      </c>
      <c r="AA9592" t="s">
        <v>3992</v>
      </c>
      <c r="AB9592" t="s">
        <v>5904</v>
      </c>
    </row>
    <row r="9593" spans="26:28">
      <c r="Z9593">
        <v>1271</v>
      </c>
      <c r="AA9593" t="s">
        <v>3993</v>
      </c>
      <c r="AB9593" t="s">
        <v>5905</v>
      </c>
    </row>
    <row r="9594" spans="26:28">
      <c r="Z9594">
        <v>1272</v>
      </c>
      <c r="AA9594" t="s">
        <v>3994</v>
      </c>
      <c r="AB9594" t="s">
        <v>6901</v>
      </c>
    </row>
    <row r="9595" spans="26:28">
      <c r="Z9595">
        <v>1273</v>
      </c>
      <c r="AA9595" t="s">
        <v>3995</v>
      </c>
      <c r="AB9595" t="s">
        <v>6762</v>
      </c>
    </row>
    <row r="9596" spans="26:28">
      <c r="Z9596">
        <v>1274</v>
      </c>
      <c r="AA9596" t="s">
        <v>3996</v>
      </c>
      <c r="AB9596" t="s">
        <v>6763</v>
      </c>
    </row>
    <row r="9597" spans="26:28">
      <c r="Z9597">
        <v>1275</v>
      </c>
      <c r="AA9597" t="s">
        <v>3997</v>
      </c>
      <c r="AB9597" t="s">
        <v>6902</v>
      </c>
    </row>
    <row r="9598" spans="26:28">
      <c r="Z9598">
        <v>1276</v>
      </c>
      <c r="AA9598" t="s">
        <v>3998</v>
      </c>
      <c r="AB9598" t="s">
        <v>6903</v>
      </c>
    </row>
    <row r="9599" spans="26:28">
      <c r="Z9599">
        <v>1277</v>
      </c>
      <c r="AA9599" t="s">
        <v>3999</v>
      </c>
      <c r="AB9599" t="s">
        <v>6904</v>
      </c>
    </row>
    <row r="9600" spans="26:28">
      <c r="Z9600">
        <v>1278</v>
      </c>
      <c r="AA9600" t="s">
        <v>4000</v>
      </c>
      <c r="AB9600" t="s">
        <v>6905</v>
      </c>
    </row>
    <row r="9601" spans="26:28">
      <c r="Z9601">
        <v>1279</v>
      </c>
      <c r="AA9601" t="s">
        <v>4001</v>
      </c>
      <c r="AB9601" t="s">
        <v>6906</v>
      </c>
    </row>
    <row r="9602" spans="26:28">
      <c r="Z9602">
        <v>1280</v>
      </c>
      <c r="AA9602" t="s">
        <v>4002</v>
      </c>
      <c r="AB9602" t="s">
        <v>6907</v>
      </c>
    </row>
    <row r="9603" spans="26:28">
      <c r="Z9603">
        <v>1281</v>
      </c>
      <c r="AA9603" t="s">
        <v>4003</v>
      </c>
      <c r="AB9603" t="s">
        <v>6908</v>
      </c>
    </row>
    <row r="9604" spans="26:28">
      <c r="Z9604">
        <v>1282</v>
      </c>
      <c r="AA9604" t="s">
        <v>4004</v>
      </c>
      <c r="AB9604" t="s">
        <v>6781</v>
      </c>
    </row>
    <row r="9605" spans="26:28">
      <c r="Z9605">
        <v>1283</v>
      </c>
      <c r="AA9605" t="s">
        <v>4005</v>
      </c>
      <c r="AB9605" t="s">
        <v>6909</v>
      </c>
    </row>
    <row r="9606" spans="26:28">
      <c r="Z9606">
        <v>1284</v>
      </c>
      <c r="AA9606" t="s">
        <v>4006</v>
      </c>
      <c r="AB9606" t="s">
        <v>6910</v>
      </c>
    </row>
    <row r="9607" spans="26:28">
      <c r="Z9607">
        <v>1285</v>
      </c>
      <c r="AA9607" t="s">
        <v>4007</v>
      </c>
      <c r="AB9607" t="s">
        <v>6911</v>
      </c>
    </row>
    <row r="9608" spans="26:28">
      <c r="Z9608">
        <v>1286</v>
      </c>
      <c r="AA9608" t="s">
        <v>4008</v>
      </c>
      <c r="AB9608" t="s">
        <v>6912</v>
      </c>
    </row>
    <row r="9609" spans="26:28">
      <c r="Z9609">
        <v>1287</v>
      </c>
      <c r="AA9609" t="s">
        <v>4009</v>
      </c>
      <c r="AB9609" t="s">
        <v>5925</v>
      </c>
    </row>
    <row r="9610" spans="26:28">
      <c r="Z9610">
        <v>1288</v>
      </c>
      <c r="AA9610" t="s">
        <v>4010</v>
      </c>
      <c r="AB9610" t="s">
        <v>5926</v>
      </c>
    </row>
    <row r="9611" spans="26:28">
      <c r="Z9611">
        <v>1289</v>
      </c>
      <c r="AA9611" t="s">
        <v>4011</v>
      </c>
      <c r="AB9611" t="s">
        <v>5927</v>
      </c>
    </row>
    <row r="9612" spans="26:28">
      <c r="Z9612">
        <v>1290</v>
      </c>
      <c r="AA9612" t="s">
        <v>4012</v>
      </c>
      <c r="AB9612" t="s">
        <v>5928</v>
      </c>
    </row>
    <row r="9613" spans="26:28">
      <c r="Z9613">
        <v>1291</v>
      </c>
      <c r="AA9613" t="s">
        <v>4013</v>
      </c>
      <c r="AB9613" t="s">
        <v>6795</v>
      </c>
    </row>
    <row r="9614" spans="26:28">
      <c r="Z9614">
        <v>1292</v>
      </c>
      <c r="AA9614" t="s">
        <v>4014</v>
      </c>
      <c r="AB9614" t="s">
        <v>6796</v>
      </c>
    </row>
    <row r="9615" spans="26:28">
      <c r="Z9615">
        <v>1293</v>
      </c>
      <c r="AA9615" t="s">
        <v>4015</v>
      </c>
      <c r="AB9615" t="s">
        <v>6797</v>
      </c>
    </row>
    <row r="9616" spans="26:28">
      <c r="Z9616">
        <v>1294</v>
      </c>
      <c r="AA9616" t="s">
        <v>4016</v>
      </c>
      <c r="AB9616" t="s">
        <v>6793</v>
      </c>
    </row>
    <row r="9617" spans="26:28">
      <c r="Z9617">
        <v>1295</v>
      </c>
      <c r="AA9617" t="s">
        <v>4017</v>
      </c>
      <c r="AB9617" t="s">
        <v>6794</v>
      </c>
    </row>
    <row r="9618" spans="26:28">
      <c r="Z9618">
        <v>1296</v>
      </c>
      <c r="AA9618" t="s">
        <v>4018</v>
      </c>
      <c r="AB9618" t="s">
        <v>6913</v>
      </c>
    </row>
    <row r="9619" spans="26:28">
      <c r="Z9619">
        <v>1297</v>
      </c>
      <c r="AA9619" t="s">
        <v>4019</v>
      </c>
      <c r="AB9619" t="s">
        <v>5914</v>
      </c>
    </row>
    <row r="9620" spans="26:28">
      <c r="Z9620">
        <v>1298</v>
      </c>
      <c r="AA9620" t="s">
        <v>4020</v>
      </c>
      <c r="AB9620" t="s">
        <v>6914</v>
      </c>
    </row>
    <row r="9621" spans="26:28">
      <c r="Z9621">
        <v>1299</v>
      </c>
      <c r="AA9621" t="s">
        <v>4021</v>
      </c>
      <c r="AB9621" t="s">
        <v>6915</v>
      </c>
    </row>
    <row r="9622" spans="26:28">
      <c r="Z9622">
        <v>1300</v>
      </c>
      <c r="AA9622" t="s">
        <v>4022</v>
      </c>
      <c r="AB9622" t="s">
        <v>6916</v>
      </c>
    </row>
    <row r="9623" spans="26:28">
      <c r="Z9623">
        <v>1301</v>
      </c>
      <c r="AA9623" t="s">
        <v>4023</v>
      </c>
      <c r="AB9623" t="s">
        <v>5935</v>
      </c>
    </row>
    <row r="9624" spans="26:28">
      <c r="Z9624">
        <v>1302</v>
      </c>
      <c r="AA9624" t="s">
        <v>4024</v>
      </c>
      <c r="AB9624" t="s">
        <v>6917</v>
      </c>
    </row>
    <row r="9625" spans="26:28">
      <c r="Z9625">
        <v>1303</v>
      </c>
      <c r="AA9625" t="s">
        <v>4025</v>
      </c>
      <c r="AB9625" t="s">
        <v>6918</v>
      </c>
    </row>
    <row r="9626" spans="26:28">
      <c r="Z9626">
        <v>1304</v>
      </c>
      <c r="AA9626" t="s">
        <v>4026</v>
      </c>
      <c r="AB9626" t="s">
        <v>6919</v>
      </c>
    </row>
    <row r="9627" spans="26:28">
      <c r="Z9627">
        <v>1305</v>
      </c>
      <c r="AA9627" t="s">
        <v>4027</v>
      </c>
      <c r="AB9627" t="s">
        <v>6920</v>
      </c>
    </row>
    <row r="9628" spans="26:28">
      <c r="Z9628">
        <v>1306</v>
      </c>
      <c r="AA9628" t="s">
        <v>4028</v>
      </c>
      <c r="AB9628" t="s">
        <v>6921</v>
      </c>
    </row>
    <row r="9629" spans="26:28">
      <c r="Z9629">
        <v>1307</v>
      </c>
      <c r="AA9629" t="s">
        <v>4029</v>
      </c>
      <c r="AB9629" t="s">
        <v>6922</v>
      </c>
    </row>
    <row r="9630" spans="26:28">
      <c r="Z9630">
        <v>1308</v>
      </c>
      <c r="AA9630" t="s">
        <v>4030</v>
      </c>
      <c r="AB9630" t="s">
        <v>6923</v>
      </c>
    </row>
    <row r="9631" spans="26:28">
      <c r="Z9631">
        <v>1309</v>
      </c>
      <c r="AA9631" t="s">
        <v>4031</v>
      </c>
      <c r="AB9631" t="s">
        <v>6924</v>
      </c>
    </row>
    <row r="9632" spans="26:28">
      <c r="Z9632">
        <v>1310</v>
      </c>
      <c r="AA9632" t="s">
        <v>4032</v>
      </c>
      <c r="AB9632" t="s">
        <v>6925</v>
      </c>
    </row>
    <row r="9633" spans="26:28">
      <c r="Z9633">
        <v>1311</v>
      </c>
      <c r="AA9633" t="s">
        <v>4033</v>
      </c>
      <c r="AB9633" t="s">
        <v>6926</v>
      </c>
    </row>
    <row r="9634" spans="26:28">
      <c r="Z9634">
        <v>1312</v>
      </c>
      <c r="AA9634" t="s">
        <v>4034</v>
      </c>
      <c r="AB9634" t="s">
        <v>6927</v>
      </c>
    </row>
    <row r="9635" spans="26:28">
      <c r="Z9635">
        <v>1313</v>
      </c>
      <c r="AA9635" t="s">
        <v>4035</v>
      </c>
      <c r="AB9635" t="s">
        <v>6928</v>
      </c>
    </row>
    <row r="9636" spans="26:28">
      <c r="Z9636">
        <v>1314</v>
      </c>
      <c r="AA9636" t="s">
        <v>4036</v>
      </c>
      <c r="AB9636" t="s">
        <v>6929</v>
      </c>
    </row>
    <row r="9637" spans="26:28">
      <c r="Z9637">
        <v>1315</v>
      </c>
      <c r="AA9637" t="s">
        <v>4037</v>
      </c>
      <c r="AB9637" t="s">
        <v>6930</v>
      </c>
    </row>
    <row r="9638" spans="26:28">
      <c r="Z9638">
        <v>1316</v>
      </c>
      <c r="AA9638" t="s">
        <v>4038</v>
      </c>
      <c r="AB9638" t="s">
        <v>6931</v>
      </c>
    </row>
    <row r="9639" spans="26:28">
      <c r="Z9639">
        <v>1317</v>
      </c>
      <c r="AA9639" t="s">
        <v>4039</v>
      </c>
      <c r="AB9639" t="s">
        <v>6932</v>
      </c>
    </row>
    <row r="9640" spans="26:28">
      <c r="Z9640">
        <v>1318</v>
      </c>
      <c r="AA9640" t="s">
        <v>4040</v>
      </c>
      <c r="AB9640" t="s">
        <v>6933</v>
      </c>
    </row>
    <row r="9641" spans="26:28">
      <c r="Z9641">
        <v>1319</v>
      </c>
      <c r="AA9641" t="s">
        <v>4041</v>
      </c>
      <c r="AB9641" t="s">
        <v>6934</v>
      </c>
    </row>
    <row r="9642" spans="26:28">
      <c r="Z9642">
        <v>1320</v>
      </c>
      <c r="AA9642" t="s">
        <v>4042</v>
      </c>
      <c r="AB9642" t="s">
        <v>6935</v>
      </c>
    </row>
    <row r="9643" spans="26:28">
      <c r="Z9643">
        <v>1321</v>
      </c>
      <c r="AA9643" t="s">
        <v>4043</v>
      </c>
      <c r="AB9643" t="s">
        <v>6936</v>
      </c>
    </row>
    <row r="9644" spans="26:28">
      <c r="Z9644">
        <v>1322</v>
      </c>
      <c r="AA9644" t="s">
        <v>4044</v>
      </c>
      <c r="AB9644" t="s">
        <v>6937</v>
      </c>
    </row>
    <row r="9645" spans="26:28">
      <c r="Z9645">
        <v>1323</v>
      </c>
      <c r="AA9645" t="s">
        <v>4045</v>
      </c>
      <c r="AB9645" t="s">
        <v>6938</v>
      </c>
    </row>
    <row r="9646" spans="26:28">
      <c r="Z9646">
        <v>1324</v>
      </c>
      <c r="AA9646" t="s">
        <v>4046</v>
      </c>
      <c r="AB9646" t="s">
        <v>6939</v>
      </c>
    </row>
    <row r="9647" spans="26:28">
      <c r="Z9647">
        <v>1325</v>
      </c>
      <c r="AA9647" t="s">
        <v>4048</v>
      </c>
      <c r="AB9647" t="s">
        <v>6940</v>
      </c>
    </row>
    <row r="9648" spans="26:28">
      <c r="Z9648">
        <v>1326</v>
      </c>
      <c r="AA9648" t="s">
        <v>4049</v>
      </c>
      <c r="AB9648" t="s">
        <v>6941</v>
      </c>
    </row>
    <row r="9649" spans="26:28">
      <c r="Z9649">
        <v>1327</v>
      </c>
      <c r="AA9649" t="s">
        <v>4050</v>
      </c>
      <c r="AB9649" t="s">
        <v>6942</v>
      </c>
    </row>
    <row r="9650" spans="26:28">
      <c r="Z9650">
        <v>1328</v>
      </c>
      <c r="AA9650" t="s">
        <v>4051</v>
      </c>
      <c r="AB9650" t="s">
        <v>6943</v>
      </c>
    </row>
    <row r="9651" spans="26:28">
      <c r="Z9651">
        <v>1329</v>
      </c>
      <c r="AA9651" t="s">
        <v>4052</v>
      </c>
      <c r="AB9651" t="s">
        <v>6944</v>
      </c>
    </row>
    <row r="9652" spans="26:28">
      <c r="Z9652">
        <v>1330</v>
      </c>
      <c r="AA9652" t="s">
        <v>4053</v>
      </c>
      <c r="AB9652" t="s">
        <v>6945</v>
      </c>
    </row>
    <row r="9653" spans="26:28">
      <c r="Z9653">
        <v>1331</v>
      </c>
      <c r="AA9653" t="s">
        <v>4054</v>
      </c>
      <c r="AB9653" t="s">
        <v>6946</v>
      </c>
    </row>
    <row r="9654" spans="26:28">
      <c r="Z9654">
        <v>1332</v>
      </c>
      <c r="AA9654" t="s">
        <v>4055</v>
      </c>
      <c r="AB9654" t="s">
        <v>6947</v>
      </c>
    </row>
    <row r="9655" spans="26:28">
      <c r="Z9655">
        <v>1333</v>
      </c>
      <c r="AA9655" t="s">
        <v>4056</v>
      </c>
      <c r="AB9655" t="s">
        <v>6296</v>
      </c>
    </row>
    <row r="9656" spans="26:28">
      <c r="Z9656">
        <v>1334</v>
      </c>
      <c r="AA9656" t="s">
        <v>4057</v>
      </c>
      <c r="AB9656" t="s">
        <v>6409</v>
      </c>
    </row>
    <row r="9657" spans="26:28">
      <c r="Z9657">
        <v>1335</v>
      </c>
      <c r="AA9657" t="s">
        <v>4058</v>
      </c>
      <c r="AB9657" t="s">
        <v>6948</v>
      </c>
    </row>
    <row r="9658" spans="26:28">
      <c r="Z9658">
        <v>1336</v>
      </c>
      <c r="AA9658" t="s">
        <v>4059</v>
      </c>
      <c r="AB9658" t="s">
        <v>6949</v>
      </c>
    </row>
    <row r="9659" spans="26:28">
      <c r="Z9659">
        <v>1337</v>
      </c>
      <c r="AA9659" t="s">
        <v>4060</v>
      </c>
      <c r="AB9659" t="s">
        <v>6950</v>
      </c>
    </row>
    <row r="9660" spans="26:28">
      <c r="Z9660">
        <v>1338</v>
      </c>
      <c r="AA9660" t="s">
        <v>4061</v>
      </c>
      <c r="AB9660" t="s">
        <v>6951</v>
      </c>
    </row>
    <row r="9661" spans="26:28">
      <c r="Z9661">
        <v>1339</v>
      </c>
      <c r="AA9661" t="s">
        <v>4062</v>
      </c>
      <c r="AB9661" t="s">
        <v>6952</v>
      </c>
    </row>
    <row r="9662" spans="26:28">
      <c r="Z9662">
        <v>1340</v>
      </c>
      <c r="AA9662" t="s">
        <v>4063</v>
      </c>
      <c r="AB9662" t="s">
        <v>6953</v>
      </c>
    </row>
    <row r="9663" spans="26:28">
      <c r="Z9663">
        <v>1341</v>
      </c>
      <c r="AA9663" t="s">
        <v>4064</v>
      </c>
      <c r="AB9663" t="s">
        <v>6954</v>
      </c>
    </row>
    <row r="9664" spans="26:28">
      <c r="Z9664">
        <v>1342</v>
      </c>
      <c r="AA9664" t="s">
        <v>4065</v>
      </c>
      <c r="AB9664" t="s">
        <v>6955</v>
      </c>
    </row>
    <row r="9665" spans="26:28">
      <c r="Z9665">
        <v>1343</v>
      </c>
      <c r="AA9665" t="s">
        <v>4066</v>
      </c>
      <c r="AB9665" t="s">
        <v>6956</v>
      </c>
    </row>
    <row r="9666" spans="26:28">
      <c r="Z9666">
        <v>1344</v>
      </c>
      <c r="AA9666" t="s">
        <v>4067</v>
      </c>
      <c r="AB9666" t="s">
        <v>6957</v>
      </c>
    </row>
    <row r="9667" spans="26:28">
      <c r="Z9667">
        <v>1345</v>
      </c>
      <c r="AA9667" t="s">
        <v>4068</v>
      </c>
      <c r="AB9667" t="s">
        <v>6958</v>
      </c>
    </row>
    <row r="9668" spans="26:28">
      <c r="Z9668">
        <v>1346</v>
      </c>
      <c r="AA9668" t="s">
        <v>4069</v>
      </c>
      <c r="AB9668" t="s">
        <v>6959</v>
      </c>
    </row>
    <row r="9669" spans="26:28">
      <c r="Z9669">
        <v>1347</v>
      </c>
      <c r="AA9669" t="s">
        <v>4070</v>
      </c>
      <c r="AB9669" t="s">
        <v>6960</v>
      </c>
    </row>
    <row r="9670" spans="26:28">
      <c r="Z9670">
        <v>1348</v>
      </c>
      <c r="AA9670" t="s">
        <v>4071</v>
      </c>
      <c r="AB9670" t="s">
        <v>6961</v>
      </c>
    </row>
    <row r="9671" spans="26:28">
      <c r="Z9671">
        <v>1349</v>
      </c>
      <c r="AA9671" t="s">
        <v>4072</v>
      </c>
      <c r="AB9671" t="s">
        <v>6962</v>
      </c>
    </row>
    <row r="9672" spans="26:28">
      <c r="Z9672">
        <v>1350</v>
      </c>
      <c r="AA9672" t="s">
        <v>4073</v>
      </c>
      <c r="AB9672" t="s">
        <v>6963</v>
      </c>
    </row>
    <row r="9673" spans="26:28">
      <c r="Z9673">
        <v>1351</v>
      </c>
      <c r="AA9673" t="s">
        <v>4074</v>
      </c>
      <c r="AB9673" t="s">
        <v>6964</v>
      </c>
    </row>
    <row r="9674" spans="26:28">
      <c r="Z9674">
        <v>1352</v>
      </c>
      <c r="AA9674" t="s">
        <v>4075</v>
      </c>
      <c r="AB9674" t="s">
        <v>6965</v>
      </c>
    </row>
    <row r="9675" spans="26:28">
      <c r="Z9675">
        <v>1353</v>
      </c>
      <c r="AA9675" t="s">
        <v>4076</v>
      </c>
      <c r="AB9675" t="s">
        <v>6966</v>
      </c>
    </row>
    <row r="9676" spans="26:28">
      <c r="Z9676">
        <v>1354</v>
      </c>
      <c r="AA9676" t="s">
        <v>4077</v>
      </c>
      <c r="AB9676" t="s">
        <v>6967</v>
      </c>
    </row>
    <row r="9677" spans="26:28">
      <c r="Z9677">
        <v>1355</v>
      </c>
      <c r="AA9677" t="s">
        <v>4078</v>
      </c>
      <c r="AB9677" t="s">
        <v>6968</v>
      </c>
    </row>
    <row r="9678" spans="26:28">
      <c r="Z9678">
        <v>1356</v>
      </c>
      <c r="AA9678" t="s">
        <v>4079</v>
      </c>
      <c r="AB9678" t="s">
        <v>6969</v>
      </c>
    </row>
    <row r="9679" spans="26:28">
      <c r="Z9679">
        <v>1357</v>
      </c>
      <c r="AA9679" t="s">
        <v>4080</v>
      </c>
      <c r="AB9679" t="s">
        <v>6970</v>
      </c>
    </row>
    <row r="9680" spans="26:28">
      <c r="Z9680">
        <v>1358</v>
      </c>
      <c r="AA9680" t="s">
        <v>4081</v>
      </c>
      <c r="AB9680" t="s">
        <v>6971</v>
      </c>
    </row>
    <row r="9681" spans="26:28">
      <c r="Z9681">
        <v>1359</v>
      </c>
      <c r="AA9681" t="s">
        <v>4082</v>
      </c>
      <c r="AB9681" t="s">
        <v>6972</v>
      </c>
    </row>
    <row r="9682" spans="26:28">
      <c r="Z9682">
        <v>1360</v>
      </c>
      <c r="AA9682" t="s">
        <v>4083</v>
      </c>
      <c r="AB9682">
        <v>2540</v>
      </c>
    </row>
    <row r="9683" spans="26:28">
      <c r="Z9683">
        <v>1361</v>
      </c>
      <c r="AA9683" t="s">
        <v>4084</v>
      </c>
      <c r="AB9683">
        <v>2541</v>
      </c>
    </row>
    <row r="9684" spans="26:28">
      <c r="Z9684">
        <v>1362</v>
      </c>
      <c r="AA9684" t="s">
        <v>4085</v>
      </c>
      <c r="AB9684">
        <v>2542</v>
      </c>
    </row>
    <row r="9685" spans="26:28">
      <c r="Z9685">
        <v>1363</v>
      </c>
      <c r="AA9685" t="s">
        <v>4086</v>
      </c>
      <c r="AB9685">
        <v>2543</v>
      </c>
    </row>
    <row r="9686" spans="26:28">
      <c r="Z9686">
        <v>1364</v>
      </c>
      <c r="AA9686" t="s">
        <v>4087</v>
      </c>
      <c r="AB9686">
        <v>2544</v>
      </c>
    </row>
    <row r="9687" spans="26:28">
      <c r="Z9687">
        <v>1365</v>
      </c>
      <c r="AA9687" t="s">
        <v>4088</v>
      </c>
      <c r="AB9687">
        <v>2545</v>
      </c>
    </row>
    <row r="9688" spans="26:28">
      <c r="Z9688">
        <v>1366</v>
      </c>
      <c r="AA9688" t="s">
        <v>4089</v>
      </c>
      <c r="AB9688">
        <v>2546</v>
      </c>
    </row>
    <row r="9689" spans="26:28">
      <c r="Z9689">
        <v>1367</v>
      </c>
      <c r="AA9689" t="s">
        <v>4090</v>
      </c>
      <c r="AB9689">
        <v>2547</v>
      </c>
    </row>
    <row r="9690" spans="26:28">
      <c r="Z9690">
        <v>1368</v>
      </c>
      <c r="AA9690" t="s">
        <v>4091</v>
      </c>
      <c r="AB9690">
        <v>2548</v>
      </c>
    </row>
    <row r="9691" spans="26:28">
      <c r="Z9691">
        <v>1369</v>
      </c>
      <c r="AA9691" t="s">
        <v>4092</v>
      </c>
      <c r="AB9691">
        <v>2549</v>
      </c>
    </row>
    <row r="9692" spans="26:28">
      <c r="Z9692">
        <v>1370</v>
      </c>
      <c r="AA9692" t="s">
        <v>4093</v>
      </c>
      <c r="AB9692">
        <v>2550</v>
      </c>
    </row>
    <row r="9693" spans="26:28">
      <c r="Z9693">
        <v>1371</v>
      </c>
      <c r="AA9693" t="s">
        <v>4094</v>
      </c>
      <c r="AB9693">
        <v>2551</v>
      </c>
    </row>
    <row r="9694" spans="26:28">
      <c r="Z9694">
        <v>1372</v>
      </c>
      <c r="AA9694" t="s">
        <v>4095</v>
      </c>
      <c r="AB9694">
        <v>2552</v>
      </c>
    </row>
    <row r="9695" spans="26:28">
      <c r="Z9695">
        <v>1373</v>
      </c>
      <c r="AA9695" t="s">
        <v>4096</v>
      </c>
      <c r="AB9695">
        <v>2553</v>
      </c>
    </row>
    <row r="9696" spans="26:28">
      <c r="Z9696">
        <v>1374</v>
      </c>
      <c r="AA9696" t="s">
        <v>4097</v>
      </c>
      <c r="AB9696">
        <v>2554</v>
      </c>
    </row>
    <row r="9697" spans="26:28">
      <c r="Z9697">
        <v>1375</v>
      </c>
      <c r="AA9697" t="s">
        <v>4098</v>
      </c>
      <c r="AB9697">
        <v>2555</v>
      </c>
    </row>
    <row r="9698" spans="26:28">
      <c r="Z9698">
        <v>1376</v>
      </c>
      <c r="AA9698" t="s">
        <v>4099</v>
      </c>
      <c r="AB9698">
        <v>2556</v>
      </c>
    </row>
    <row r="9699" spans="26:28">
      <c r="Z9699">
        <v>1377</v>
      </c>
      <c r="AA9699" t="s">
        <v>4100</v>
      </c>
      <c r="AB9699">
        <v>2557</v>
      </c>
    </row>
    <row r="9700" spans="26:28">
      <c r="Z9700">
        <v>1378</v>
      </c>
      <c r="AA9700" t="s">
        <v>4101</v>
      </c>
      <c r="AB9700">
        <v>2558</v>
      </c>
    </row>
    <row r="9701" spans="26:28">
      <c r="Z9701">
        <v>1379</v>
      </c>
      <c r="AA9701" t="s">
        <v>4102</v>
      </c>
      <c r="AB9701">
        <v>2559</v>
      </c>
    </row>
    <row r="9702" spans="26:28">
      <c r="Z9702">
        <v>1380</v>
      </c>
      <c r="AA9702" t="s">
        <v>4103</v>
      </c>
      <c r="AB9702">
        <v>2560</v>
      </c>
    </row>
    <row r="9703" spans="26:28">
      <c r="Z9703">
        <v>1381</v>
      </c>
      <c r="AA9703" t="s">
        <v>4104</v>
      </c>
      <c r="AB9703">
        <v>2561</v>
      </c>
    </row>
    <row r="9704" spans="26:28">
      <c r="Z9704">
        <v>1382</v>
      </c>
      <c r="AA9704" t="s">
        <v>4105</v>
      </c>
      <c r="AB9704">
        <v>2562</v>
      </c>
    </row>
    <row r="9705" spans="26:28">
      <c r="Z9705">
        <v>1383</v>
      </c>
      <c r="AA9705" t="s">
        <v>4106</v>
      </c>
      <c r="AB9705">
        <v>2563</v>
      </c>
    </row>
    <row r="9706" spans="26:28">
      <c r="Z9706">
        <v>1384</v>
      </c>
      <c r="AA9706" t="s">
        <v>4107</v>
      </c>
      <c r="AB9706">
        <v>2564</v>
      </c>
    </row>
    <row r="9707" spans="26:28">
      <c r="Z9707">
        <v>1385</v>
      </c>
      <c r="AA9707" t="s">
        <v>4108</v>
      </c>
      <c r="AB9707">
        <v>2565</v>
      </c>
    </row>
    <row r="9708" spans="26:28">
      <c r="Z9708">
        <v>1386</v>
      </c>
      <c r="AA9708" t="s">
        <v>4109</v>
      </c>
      <c r="AB9708">
        <v>2566</v>
      </c>
    </row>
    <row r="9709" spans="26:28">
      <c r="Z9709">
        <v>1387</v>
      </c>
      <c r="AA9709" t="s">
        <v>4110</v>
      </c>
      <c r="AB9709">
        <v>2567</v>
      </c>
    </row>
    <row r="9710" spans="26:28">
      <c r="Z9710">
        <v>1388</v>
      </c>
      <c r="AA9710" t="s">
        <v>4111</v>
      </c>
      <c r="AB9710">
        <v>2568</v>
      </c>
    </row>
    <row r="9711" spans="26:28">
      <c r="Z9711">
        <v>1389</v>
      </c>
      <c r="AA9711" t="s">
        <v>4112</v>
      </c>
      <c r="AB9711">
        <v>2569</v>
      </c>
    </row>
    <row r="9712" spans="26:28">
      <c r="Z9712">
        <v>1390</v>
      </c>
      <c r="AA9712" t="s">
        <v>4113</v>
      </c>
      <c r="AB9712">
        <v>2570</v>
      </c>
    </row>
    <row r="9713" spans="26:35">
      <c r="Z9713">
        <v>1391</v>
      </c>
      <c r="AA9713" t="s">
        <v>4114</v>
      </c>
      <c r="AB9713">
        <v>2571</v>
      </c>
    </row>
    <row r="9714" spans="26:35">
      <c r="Z9714">
        <v>1392</v>
      </c>
      <c r="AA9714" t="s">
        <v>4115</v>
      </c>
      <c r="AB9714">
        <v>2572</v>
      </c>
    </row>
    <row r="9715" spans="26:35">
      <c r="Z9715">
        <v>1393</v>
      </c>
      <c r="AA9715" t="s">
        <v>4116</v>
      </c>
      <c r="AB9715">
        <v>2573</v>
      </c>
    </row>
    <row r="9716" spans="26:35">
      <c r="Z9716">
        <v>1394</v>
      </c>
      <c r="AA9716" t="s">
        <v>4117</v>
      </c>
      <c r="AB9716">
        <v>2574</v>
      </c>
    </row>
    <row r="9717" spans="26:35">
      <c r="Z9717">
        <v>1395</v>
      </c>
      <c r="AA9717" t="s">
        <v>4118</v>
      </c>
      <c r="AB9717">
        <v>2575</v>
      </c>
    </row>
    <row r="9718" spans="26:35">
      <c r="Z9718">
        <v>1396</v>
      </c>
      <c r="AA9718" t="s">
        <v>4119</v>
      </c>
      <c r="AB9718">
        <v>2576</v>
      </c>
    </row>
    <row r="9719" spans="26:35">
      <c r="Z9719">
        <v>1397</v>
      </c>
      <c r="AA9719" t="s">
        <v>4120</v>
      </c>
      <c r="AB9719">
        <v>2577</v>
      </c>
    </row>
    <row r="9720" spans="26:35">
      <c r="Z9720">
        <v>1398</v>
      </c>
      <c r="AA9720" t="s">
        <v>4121</v>
      </c>
      <c r="AB9720">
        <v>2578</v>
      </c>
    </row>
    <row r="9721" spans="26:35">
      <c r="Z9721">
        <v>1399</v>
      </c>
      <c r="AA9721" t="s">
        <v>4122</v>
      </c>
      <c r="AB9721">
        <v>2579</v>
      </c>
    </row>
    <row r="9722" spans="26:35">
      <c r="AA9722" s="229" t="str">
        <f>"INSERT INTO "&amp;$H8321&amp;" ("&amp;AB9723&amp;", "&amp;AC9723&amp;", "&amp;AF9723&amp;", "&amp;AG9723&amp;") VALUES ("</f>
        <v>INSERT INTO UPK_IKOU.upk_k40.k60_os_buno_link (os_buhin_no, k60_buno_id, created_date, created_tantou_id) VALUES (</v>
      </c>
      <c r="AB9722" s="229"/>
    </row>
    <row r="9723" spans="26:35">
      <c r="AA9723" s="229" t="s">
        <v>80</v>
      </c>
      <c r="AB9723" s="229" t="s">
        <v>292</v>
      </c>
      <c r="AC9723" s="229" t="s">
        <v>307</v>
      </c>
      <c r="AD9723" s="229" t="s">
        <v>91</v>
      </c>
      <c r="AE9723" s="229" t="s">
        <v>90</v>
      </c>
      <c r="AF9723" s="229" t="s">
        <v>50</v>
      </c>
      <c r="AG9723" s="229" t="s">
        <v>51</v>
      </c>
      <c r="AH9723" s="229" t="s">
        <v>52</v>
      </c>
      <c r="AI9723" s="229" t="s">
        <v>53</v>
      </c>
    </row>
    <row r="9724" spans="26:35">
      <c r="Z9724">
        <v>1</v>
      </c>
      <c r="AA9724" s="229" t="str">
        <f t="shared" ref="AA9724:AA9787" si="83">AA$9722&amp;"'"&amp;AA8323&amp;"', "&amp;AB8323&amp;", GETDATE(), 999);"</f>
        <v>INSERT INTO UPK_IKOU.upk_k40.k60_os_buno_link (os_buhin_no, k60_buno_id, created_date, created_tantou_id) VALUES ('67408/9 4M400     K70ｻﾌﾞ2', 1291, GETDATE(), 999);</v>
      </c>
      <c r="AC9724" s="229"/>
    </row>
    <row r="9725" spans="26:35">
      <c r="Z9725">
        <v>2</v>
      </c>
      <c r="AA9725" s="229" t="str">
        <f t="shared" si="83"/>
        <v>INSERT INTO UPK_IKOU.upk_k40.k60_os_buno_link (os_buhin_no, k60_buno_id, created_date, created_tantou_id) VALUES ('76742/3 4M400-1   P303', 1292, GETDATE(), 999);</v>
      </c>
      <c r="AC9725" s="229"/>
    </row>
    <row r="9726" spans="26:35">
      <c r="Z9726">
        <v>3</v>
      </c>
      <c r="AA9726" s="229" t="str">
        <f t="shared" si="83"/>
        <v>INSERT INTO UPK_IKOU.upk_k40.k60_os_buno_link (os_buhin_no, k60_buno_id, created_date, created_tantou_id) VALUES ('79112   3MA0A     B309', 1293, GETDATE(), 999);</v>
      </c>
      <c r="AC9726" s="229"/>
    </row>
    <row r="9727" spans="26:35">
      <c r="Z9727">
        <v>4</v>
      </c>
      <c r="AA9727" s="229" t="str">
        <f t="shared" si="83"/>
        <v>INSERT INTO UPK_IKOU.upk_k40.k60_os_buno_link (os_buhin_no, k60_buno_id, created_date, created_tantou_id) VALUES ('79112   6N600     B309', 1294, GETDATE(), 999);</v>
      </c>
      <c r="AC9727" s="229"/>
    </row>
    <row r="9728" spans="26:35">
      <c r="Z9728">
        <v>5</v>
      </c>
      <c r="AA9728" s="229" t="str">
        <f t="shared" si="83"/>
        <v>INSERT INTO UPK_IKOU.upk_k40.k60_os_buno_link (os_buhin_no, k60_buno_id, created_date, created_tantou_id) VALUES ('79112   6N610     B309', 1295, GETDATE(), 999);</v>
      </c>
      <c r="AC9728" s="229"/>
    </row>
    <row r="9729" spans="26:29">
      <c r="Z9729">
        <v>6</v>
      </c>
      <c r="AA9729" s="229" t="str">
        <f t="shared" si="83"/>
        <v>INSERT INTO UPK_IKOU.upk_k40.k60_os_buno_link (os_buhin_no, k60_buno_id, created_date, created_tantou_id) VALUES ('79422   4M500     B301', 1296, GETDATE(), 999);</v>
      </c>
      <c r="AC9729" s="229"/>
    </row>
    <row r="9730" spans="26:29">
      <c r="Z9730">
        <v>7</v>
      </c>
      <c r="AA9730" s="229" t="str">
        <f t="shared" si="83"/>
        <v>INSERT INTO UPK_IKOU.upk_k40.k60_os_buno_link (os_buhin_no, k60_buno_id, created_date, created_tantou_id) VALUES ('64132/3 AU000     B301', 1297, GETDATE(), 999);</v>
      </c>
      <c r="AC9730" s="229"/>
    </row>
    <row r="9731" spans="26:29">
      <c r="Z9731">
        <v>8</v>
      </c>
      <c r="AA9731" s="229" t="str">
        <f t="shared" si="83"/>
        <v>INSERT INTO UPK_IKOU.upk_k40.k60_os_buno_link (os_buhin_no, k60_buno_id, created_date, created_tantou_id) VALUES ('74516   8H310     B309', 1298, GETDATE(), 999);</v>
      </c>
      <c r="AC9731" s="229"/>
    </row>
    <row r="9732" spans="26:29">
      <c r="Z9732">
        <v>9</v>
      </c>
      <c r="AA9732" s="229" t="str">
        <f t="shared" si="83"/>
        <v>INSERT INTO UPK_IKOU.upk_k40.k60_os_buno_link (os_buhin_no, k60_buno_id, created_date, created_tantou_id) VALUES ('74516   EQ000     B309', 1299, GETDATE(), 999);</v>
      </c>
      <c r="AC9732" s="229"/>
    </row>
    <row r="9733" spans="26:29">
      <c r="Z9733">
        <v>10</v>
      </c>
      <c r="AA9733" s="229" t="str">
        <f t="shared" si="83"/>
        <v>INSERT INTO UPK_IKOU.upk_k40.k60_os_buno_link (os_buhin_no, k60_buno_id, created_date, created_tantou_id) VALUES ('74516   EQ500     B309', 1300, GETDATE(), 999);</v>
      </c>
      <c r="AC9733" s="229"/>
    </row>
    <row r="9734" spans="26:29">
      <c r="Z9734">
        <v>11</v>
      </c>
      <c r="AA9734" s="229" t="str">
        <f t="shared" si="83"/>
        <v>INSERT INTO UPK_IKOU.upk_k40.k60_os_buno_link (os_buhin_no, k60_buno_id, created_date, created_tantou_id) VALUES ('76426   8H300     B301', 1301, GETDATE(), 999);</v>
      </c>
      <c r="AC9734" s="229"/>
    </row>
    <row r="9735" spans="26:29">
      <c r="Z9735">
        <v>12</v>
      </c>
      <c r="AA9735" s="229" t="str">
        <f t="shared" si="83"/>
        <v>INSERT INTO UPK_IKOU.upk_k40.k60_os_buno_link (os_buhin_no, k60_buno_id, created_date, created_tantou_id) VALUES ('76427   8H300     B301', 1302, GETDATE(), 999);</v>
      </c>
      <c r="AC9735" s="229"/>
    </row>
    <row r="9736" spans="26:29">
      <c r="Z9736">
        <v>13</v>
      </c>
      <c r="AA9736" s="229" t="str">
        <f t="shared" si="83"/>
        <v>INSERT INTO UPK_IKOU.upk_k40.k60_os_buno_link (os_buhin_no, k60_buno_id, created_date, created_tantou_id) VALUES ('76634/5 8H300     Bへ', 1303, GETDATE(), 999);</v>
      </c>
      <c r="AC9736" s="229"/>
    </row>
    <row r="9737" spans="26:29">
      <c r="Z9737">
        <v>14</v>
      </c>
      <c r="AA9737" s="229" t="str">
        <f t="shared" si="83"/>
        <v>INSERT INTO UPK_IKOU.upk_k40.k60_os_buno_link (os_buhin_no, k60_buno_id, created_date, created_tantou_id) VALUES ('78118/9 8H300     K30', 1304, GETDATE(), 999);</v>
      </c>
      <c r="AC9737" s="229"/>
    </row>
    <row r="9738" spans="26:29">
      <c r="Z9738">
        <v>15</v>
      </c>
      <c r="AA9738" s="229" t="str">
        <f t="shared" si="83"/>
        <v>INSERT INTO UPK_IKOU.upk_k40.k60_os_buno_link (os_buhin_no, k60_buno_id, created_date, created_tantou_id) VALUES ('78118/9 8H710     K30', 1305, GETDATE(), 999);</v>
      </c>
      <c r="AC9738" s="229"/>
    </row>
    <row r="9739" spans="26:29">
      <c r="Z9739">
        <v>16</v>
      </c>
      <c r="AA9739" s="229" t="str">
        <f t="shared" si="83"/>
        <v>INSERT INTO UPK_IKOU.upk_k40.k60_os_buno_link (os_buhin_no, k60_buno_id, created_date, created_tantou_id) VALUES ('64122/3 EN000     K70', 1306, GETDATE(), 999);</v>
      </c>
      <c r="AC9739" s="229"/>
    </row>
    <row r="9740" spans="26:29">
      <c r="Z9740">
        <v>17</v>
      </c>
      <c r="AA9740" s="229" t="str">
        <f t="shared" si="83"/>
        <v>INSERT INTO UPK_IKOU.upk_k40.k60_os_buno_link (os_buhin_no, k60_buno_id, created_date, created_tantou_id) VALUES ('66312   EN000     J70', 1307, GETDATE(), 999);</v>
      </c>
      <c r="AC9740" s="229"/>
    </row>
    <row r="9741" spans="26:29">
      <c r="Z9741">
        <v>18</v>
      </c>
      <c r="AA9741" s="229" t="str">
        <f t="shared" si="83"/>
        <v>INSERT INTO UPK_IKOU.upk_k40.k60_os_buno_link (os_buhin_no, k60_buno_id, created_date, created_tantou_id) VALUES ('67408/9 EN000     J70', 1308, GETDATE(), 999);</v>
      </c>
      <c r="AC9741" s="229"/>
    </row>
    <row r="9742" spans="26:29">
      <c r="Z9742">
        <v>19</v>
      </c>
      <c r="AA9742" s="229" t="str">
        <f t="shared" si="83"/>
        <v>INSERT INTO UPK_IKOU.upk_k40.k60_os_buno_link (os_buhin_no, k60_buno_id, created_date, created_tantou_id) VALUES ('75262/3 EN000     B301', 1309, GETDATE(), 999);</v>
      </c>
      <c r="AC9742" s="229"/>
    </row>
    <row r="9743" spans="26:29">
      <c r="Z9743">
        <v>20</v>
      </c>
      <c r="AA9743" s="229" t="str">
        <f t="shared" si="83"/>
        <v>INSERT INTO UPK_IKOU.upk_k40.k60_os_buno_link (os_buhin_no, k60_buno_id, created_date, created_tantou_id) VALUES ('61231/2 B5010     B70', 1310, GETDATE(), 999);</v>
      </c>
      <c r="AC9743" s="229"/>
    </row>
    <row r="9744" spans="26:29">
      <c r="Z9744">
        <v>21</v>
      </c>
      <c r="AA9744" s="229" t="str">
        <f t="shared" si="83"/>
        <v>INSERT INTO UPK_IKOU.upk_k40.k60_os_buno_link (os_buhin_no, k60_buno_id, created_date, created_tantou_id) VALUES ('61231/2 B5020     B70', 1311, GETDATE(), 999);</v>
      </c>
      <c r="AC9744" s="229"/>
    </row>
    <row r="9745" spans="26:29">
      <c r="Z9745">
        <v>22</v>
      </c>
      <c r="AA9745" s="229" t="str">
        <f t="shared" si="83"/>
        <v>INSERT INTO UPK_IKOU.upk_k40.k60_os_buno_link (os_buhin_no, k60_buno_id, created_date, created_tantou_id) VALUES ('61231/2 B5020-B   B301', 1312, GETDATE(), 999);</v>
      </c>
      <c r="AC9745" s="229"/>
    </row>
    <row r="9746" spans="26:29">
      <c r="Z9746">
        <v>23</v>
      </c>
      <c r="AA9746" s="229" t="str">
        <f t="shared" si="83"/>
        <v>INSERT INTO UPK_IKOU.upk_k40.k60_os_buno_link (os_buhin_no, k60_buno_id, created_date, created_tantou_id) VALUES ('61231/2 B5030     B70', 1313, GETDATE(), 999);</v>
      </c>
      <c r="AC9746" s="229"/>
    </row>
    <row r="9747" spans="26:29">
      <c r="Z9747">
        <v>24</v>
      </c>
      <c r="AA9747" s="229" t="str">
        <f t="shared" si="83"/>
        <v>INSERT INTO UPK_IKOU.upk_k40.k60_os_buno_link (os_buhin_no, k60_buno_id, created_date, created_tantou_id) VALUES ('61137   B5010     B70', 1314, GETDATE(), 999);</v>
      </c>
      <c r="AC9747" s="229"/>
    </row>
    <row r="9748" spans="26:29">
      <c r="Z9748">
        <v>25</v>
      </c>
      <c r="AA9748" s="229" t="str">
        <f t="shared" si="83"/>
        <v>INSERT INTO UPK_IKOU.upk_k40.k60_os_buno_link (os_buhin_no, k60_buno_id, created_date, created_tantou_id) VALUES ('61138   B5010     B70', 1315, GETDATE(), 999);</v>
      </c>
      <c r="AC9748" s="229"/>
    </row>
    <row r="9749" spans="26:29">
      <c r="Z9749">
        <v>26</v>
      </c>
      <c r="AA9749" s="229" t="str">
        <f t="shared" si="83"/>
        <v>INSERT INTO UPK_IKOU.upk_k40.k60_os_buno_link (os_buhin_no, k60_buno_id, created_date, created_tantou_id) VALUES ('75632   JG00A     J70', 1316, GETDATE(), 999);</v>
      </c>
      <c r="AC9749" s="229"/>
    </row>
    <row r="9750" spans="26:29">
      <c r="Z9750">
        <v>27</v>
      </c>
      <c r="AA9750" s="229" t="str">
        <f t="shared" si="83"/>
        <v>INSERT INTO UPK_IKOU.upk_k40.k60_os_buno_link (os_buhin_no, k60_buno_id, created_date, created_tantou_id) VALUES ('75632   JH00A     J70', 1317, GETDATE(), 999);</v>
      </c>
      <c r="AC9750" s="229"/>
    </row>
    <row r="9751" spans="26:29">
      <c r="Z9751">
        <v>28</v>
      </c>
      <c r="AA9751" s="229" t="str">
        <f t="shared" si="83"/>
        <v>INSERT INTO UPK_IKOU.upk_k40.k60_os_buno_link (os_buhin_no, k60_buno_id, created_date, created_tantou_id) VALUES ('75632   1YA0A     K30', 1318, GETDATE(), 999);</v>
      </c>
      <c r="AC9751" s="229"/>
    </row>
    <row r="9752" spans="26:29">
      <c r="Z9752">
        <v>29</v>
      </c>
      <c r="AA9752" s="229" t="str">
        <f t="shared" si="83"/>
        <v>INSERT INTO UPK_IKOU.upk_k40.k60_os_buno_link (os_buhin_no, k60_buno_id, created_date, created_tantou_id) VALUES ('75522/3 JG00A     J70ｻﾌﾞ', 1319, GETDATE(), 999);</v>
      </c>
      <c r="AC9752" s="229"/>
    </row>
    <row r="9753" spans="26:29">
      <c r="Z9753">
        <v>30</v>
      </c>
      <c r="AA9753" s="229" t="str">
        <f t="shared" si="83"/>
        <v>INSERT INTO UPK_IKOU.upk_k40.k60_os_buno_link (os_buhin_no, k60_buno_id, created_date, created_tantou_id) VALUES ('75522/3 JG00A-E  RV8-250', 1320, GETDATE(), 999);</v>
      </c>
      <c r="AC9753" s="229"/>
    </row>
    <row r="9754" spans="26:29">
      <c r="Z9754">
        <v>31</v>
      </c>
      <c r="AA9754" s="229" t="str">
        <f t="shared" si="83"/>
        <v>INSERT INTO UPK_IKOU.upk_k40.k60_os_buno_link (os_buhin_no, k60_buno_id, created_date, created_tantou_id) VALUES ('76242   JG00A     J70', 1321, GETDATE(), 999);</v>
      </c>
      <c r="AC9754" s="229"/>
    </row>
    <row r="9755" spans="26:29">
      <c r="Z9755">
        <v>32</v>
      </c>
      <c r="AA9755" s="229" t="str">
        <f t="shared" si="83"/>
        <v>INSERT INTO UPK_IKOU.upk_k40.k60_os_buno_link (os_buhin_no, k60_buno_id, created_date, created_tantou_id) VALUES ('76242   JG40A     J70', 1322, GETDATE(), 999);</v>
      </c>
      <c r="AC9755" s="229"/>
    </row>
    <row r="9756" spans="26:29">
      <c r="Z9756">
        <v>33</v>
      </c>
      <c r="AA9756" s="229" t="str">
        <f t="shared" si="83"/>
        <v>INSERT INTO UPK_IKOU.upk_k40.k60_os_buno_link (os_buhin_no, k60_buno_id, created_date, created_tantou_id) VALUES ('76242   JG40A-E  RV8-60', 1323, GETDATE(), 999);</v>
      </c>
      <c r="AC9756" s="229"/>
    </row>
    <row r="9757" spans="26:29">
      <c r="Z9757">
        <v>34</v>
      </c>
      <c r="AA9757" s="229" t="str">
        <f t="shared" si="83"/>
        <v>INSERT INTO UPK_IKOU.upk_k40.k60_os_buno_link (os_buhin_no, k60_buno_id, created_date, created_tantou_id) VALUES ('76243   JG00A     J70', 1324, GETDATE(), 999);</v>
      </c>
      <c r="AC9757" s="229"/>
    </row>
    <row r="9758" spans="26:29">
      <c r="Z9758">
        <v>35</v>
      </c>
      <c r="AA9758" s="229" t="str">
        <f t="shared" si="83"/>
        <v>INSERT INTO UPK_IKOU.upk_k40.k60_os_buno_link (os_buhin_no, k60_buno_id, created_date, created_tantou_id) VALUES ('76243   JG40A     J70', 1325, GETDATE(), 999);</v>
      </c>
      <c r="AC9758" s="229"/>
    </row>
    <row r="9759" spans="26:29">
      <c r="Z9759">
        <v>36</v>
      </c>
      <c r="AA9759" s="229" t="str">
        <f t="shared" si="83"/>
        <v>INSERT INTO UPK_IKOU.upk_k40.k60_os_buno_link (os_buhin_no, k60_buno_id, created_date, created_tantou_id) VALUES ('76243   JG40A-E  RV8-60', 1326, GETDATE(), 999);</v>
      </c>
      <c r="AC9759" s="229"/>
    </row>
    <row r="9760" spans="26:29">
      <c r="Z9760">
        <v>37</v>
      </c>
      <c r="AA9760" s="229" t="str">
        <f t="shared" si="83"/>
        <v>INSERT INTO UPK_IKOU.upk_k40.k60_os_buno_link (os_buhin_no, k60_buno_id, created_date, created_tantou_id) VALUES ('77652/3 JM00A     B309', 1327, GETDATE(), 999);</v>
      </c>
      <c r="AC9760" s="229"/>
    </row>
    <row r="9761" spans="26:29">
      <c r="Z9761">
        <v>38</v>
      </c>
      <c r="AA9761" s="229" t="str">
        <f t="shared" si="83"/>
        <v>INSERT INTO UPK_IKOU.upk_k40.k60_os_buno_link (os_buhin_no, k60_buno_id, created_date, created_tantou_id) VALUES ('75632   JM00A     J70', 1328, GETDATE(), 999);</v>
      </c>
      <c r="AC9761" s="229"/>
    </row>
    <row r="9762" spans="26:29">
      <c r="Z9762">
        <v>39</v>
      </c>
      <c r="AA9762" s="229" t="str">
        <f t="shared" si="83"/>
        <v>INSERT INTO UPK_IKOU.upk_k40.k60_os_buno_link (os_buhin_no, k60_buno_id, created_date, created_tantou_id) VALUES ('76232   JM00A     K70', 1329, GETDATE(), 999);</v>
      </c>
      <c r="AC9762" s="229"/>
    </row>
    <row r="9763" spans="26:29">
      <c r="Z9763">
        <v>40</v>
      </c>
      <c r="AA9763" s="229" t="str">
        <f t="shared" si="83"/>
        <v>INSERT INTO UPK_IKOU.upk_k40.k60_os_buno_link (os_buhin_no, k60_buno_id, created_date, created_tantou_id) VALUES ('76233   JM00A     K70', 1330, GETDATE(), 999);</v>
      </c>
      <c r="AC9763" s="229"/>
    </row>
    <row r="9764" spans="26:29">
      <c r="Z9764">
        <v>41</v>
      </c>
      <c r="AA9764" s="229" t="str">
        <f t="shared" si="83"/>
        <v>INSERT INTO UPK_IKOU.upk_k40.k60_os_buno_link (os_buhin_no, k60_buno_id, created_date, created_tantou_id) VALUES ('76272   JM00A     B301', 1331, GETDATE(), 999);</v>
      </c>
      <c r="AC9764" s="229"/>
    </row>
    <row r="9765" spans="26:29">
      <c r="Z9765">
        <v>42</v>
      </c>
      <c r="AA9765" s="229" t="str">
        <f t="shared" si="83"/>
        <v>INSERT INTO UPK_IKOU.upk_k40.k60_os_buno_link (os_buhin_no, k60_buno_id, created_date, created_tantou_id) VALUES ('76273   JM00A     B301', 1332, GETDATE(), 999);</v>
      </c>
      <c r="AC9765" s="229"/>
    </row>
    <row r="9766" spans="26:29">
      <c r="Z9766">
        <v>43</v>
      </c>
      <c r="AA9766" s="229" t="str">
        <f t="shared" si="83"/>
        <v>INSERT INTO UPK_IKOU.upk_k40.k60_os_buno_link (os_buhin_no, k60_buno_id, created_date, created_tantou_id) VALUES ('76516   JM00A     K70', 1333, GETDATE(), 999);</v>
      </c>
      <c r="AC9766" s="229"/>
    </row>
    <row r="9767" spans="26:29">
      <c r="Z9767">
        <v>44</v>
      </c>
      <c r="AA9767" s="229" t="str">
        <f t="shared" si="83"/>
        <v>INSERT INTO UPK_IKOU.upk_k40.k60_os_buno_link (os_buhin_no, k60_buno_id, created_date, created_tantou_id) VALUES ('76517   JM00A     K70', 1334, GETDATE(), 999);</v>
      </c>
      <c r="AC9767" s="229"/>
    </row>
    <row r="9768" spans="26:29">
      <c r="Z9768">
        <v>45</v>
      </c>
      <c r="AA9768" s="229" t="str">
        <f t="shared" si="83"/>
        <v>INSERT INTO UPK_IKOU.upk_k40.k60_os_buno_link (os_buhin_no, k60_buno_id, created_date, created_tantou_id) VALUES ('77632/3 JM00A     J70', 1335, GETDATE(), 999);</v>
      </c>
      <c r="AC9768" s="229"/>
    </row>
    <row r="9769" spans="26:29">
      <c r="Z9769">
        <v>46</v>
      </c>
      <c r="AA9769" s="229" t="str">
        <f t="shared" si="83"/>
        <v>INSERT INTO UPK_IKOU.upk_k40.k60_os_buno_link (os_buhin_no, k60_buno_id, created_date, created_tantou_id) VALUES ('77646/7 JM00A     J70', 1336, GETDATE(), 999);</v>
      </c>
      <c r="AC9769" s="229"/>
    </row>
    <row r="9770" spans="26:29">
      <c r="Z9770">
        <v>47</v>
      </c>
      <c r="AA9770" s="229" t="str">
        <f t="shared" si="83"/>
        <v>INSERT INTO UPK_IKOU.upk_k40.k60_os_buno_link (os_buhin_no, k60_buno_id, created_date, created_tantou_id) VALUES ('76742/3 JM00A     J70', 1337, GETDATE(), 999);</v>
      </c>
      <c r="AC9770" s="229"/>
    </row>
    <row r="9771" spans="26:29">
      <c r="Z9771">
        <v>48</v>
      </c>
      <c r="AA9771" s="229" t="str">
        <f t="shared" si="83"/>
        <v>INSERT INTO UPK_IKOU.upk_k40.k60_os_buno_link (os_buhin_no, k60_buno_id, created_date, created_tantou_id) VALUES ('64142/3 1AA0A     W70', 1338, GETDATE(), 999);</v>
      </c>
      <c r="AC9771" s="229"/>
    </row>
    <row r="9772" spans="26:29">
      <c r="Z9772">
        <v>49</v>
      </c>
      <c r="AA9772" s="229" t="str">
        <f t="shared" si="83"/>
        <v>INSERT INTO UPK_IKOU.upk_k40.k60_os_buno_link (os_buhin_no, k60_buno_id, created_date, created_tantou_id) VALUES ('64142/3 1AA0A-K   B302', 1339, GETDATE(), 999);</v>
      </c>
      <c r="AC9772" s="229"/>
    </row>
    <row r="9773" spans="26:29">
      <c r="Z9773">
        <v>50</v>
      </c>
      <c r="AA9773" s="229" t="str">
        <f t="shared" si="83"/>
        <v>INSERT INTO UPK_IKOU.upk_k40.k60_os_buno_link (os_buhin_no, k60_buno_id, created_date, created_tantou_id) VALUES ('67112   1AE0A     W70', 1340, GETDATE(), 999);</v>
      </c>
      <c r="AC9773" s="229"/>
    </row>
    <row r="9774" spans="26:29">
      <c r="Z9774">
        <v>51</v>
      </c>
      <c r="AA9774" s="229" t="str">
        <f t="shared" si="83"/>
        <v>INSERT INTO UPK_IKOU.upk_k40.k60_os_buno_link (os_buhin_no, k60_buno_id, created_date, created_tantou_id) VALUES ('67412   1AE0A     B302', 1341, GETDATE(), 999);</v>
      </c>
      <c r="AC9774" s="229"/>
    </row>
    <row r="9775" spans="26:29">
      <c r="Z9775">
        <v>52</v>
      </c>
      <c r="AA9775" s="229" t="str">
        <f t="shared" si="83"/>
        <v>INSERT INTO UPK_IKOU.upk_k40.k60_os_buno_link (os_buhin_no, k60_buno_id, created_date, created_tantou_id) VALUES ('67413   1AA0A     B302', 1342, GETDATE(), 999);</v>
      </c>
      <c r="AC9775" s="229"/>
    </row>
    <row r="9776" spans="26:29">
      <c r="Z9776">
        <v>53</v>
      </c>
      <c r="AA9776" s="229" t="str">
        <f t="shared" si="83"/>
        <v>INSERT INTO UPK_IKOU.upk_k40.k60_os_buno_link (os_buhin_no, k60_buno_id, created_date, created_tantou_id) VALUES ('751J2   1AA0A    B302ｻﾌﾞ3', 1343, GETDATE(), 999);</v>
      </c>
      <c r="AC9776" s="229"/>
    </row>
    <row r="9777" spans="26:29">
      <c r="Z9777">
        <v>54</v>
      </c>
      <c r="AA9777" s="229" t="str">
        <f t="shared" si="83"/>
        <v>INSERT INTO UPK_IKOU.upk_k40.k60_os_buno_link (os_buhin_no, k60_buno_id, created_date, created_tantou_id) VALUES ('751J3   1AA0A     X70ｻﾌﾞ ', 1344, GETDATE(), 999);</v>
      </c>
      <c r="AC9777" s="229"/>
    </row>
    <row r="9778" spans="26:29">
      <c r="Z9778">
        <v>55</v>
      </c>
      <c r="AA9778" s="229" t="str">
        <f t="shared" si="83"/>
        <v>INSERT INTO UPK_IKOU.upk_k40.k60_os_buno_link (os_buhin_no, k60_buno_id, created_date, created_tantou_id) VALUES ('751J3   1AA0A-E   RV8-200', 1345, GETDATE(), 999);</v>
      </c>
      <c r="AC9778" s="229"/>
    </row>
    <row r="9779" spans="26:29">
      <c r="Z9779">
        <v>56</v>
      </c>
      <c r="AA9779" s="229" t="str">
        <f t="shared" si="83"/>
        <v>INSERT INTO UPK_IKOU.upk_k40.k60_os_buno_link (os_buhin_no, k60_buno_id, created_date, created_tantou_id) VALUES ('75172   1AA0A     B302', 1346, GETDATE(), 999);</v>
      </c>
      <c r="AC9779" s="229"/>
    </row>
    <row r="9780" spans="26:29">
      <c r="Z9780">
        <v>57</v>
      </c>
      <c r="AA9780" s="229" t="str">
        <f t="shared" si="83"/>
        <v>INSERT INTO UPK_IKOU.upk_k40.k60_os_buno_link (os_buhin_no, k60_buno_id, created_date, created_tantou_id) VALUES ('75172   1AA0A-E   RV8-170', 1347, GETDATE(), 999);</v>
      </c>
      <c r="AC9780" s="229"/>
    </row>
    <row r="9781" spans="26:29">
      <c r="Z9781">
        <v>58</v>
      </c>
      <c r="AA9781" s="229" t="str">
        <f t="shared" si="83"/>
        <v>INSERT INTO UPK_IKOU.upk_k40.k60_os_buno_link (os_buhin_no, k60_buno_id, created_date, created_tantou_id) VALUES ('75172   1AE0A     B302', 1348, GETDATE(), 999);</v>
      </c>
      <c r="AC9781" s="229"/>
    </row>
    <row r="9782" spans="26:29">
      <c r="Z9782">
        <v>59</v>
      </c>
      <c r="AA9782" s="229" t="str">
        <f t="shared" si="83"/>
        <v>INSERT INTO UPK_IKOU.upk_k40.k60_os_buno_link (os_buhin_no, k60_buno_id, created_date, created_tantou_id) VALUES ('75173   1AA0A     B302', 1349, GETDATE(), 999);</v>
      </c>
      <c r="AC9782" s="229"/>
    </row>
    <row r="9783" spans="26:29">
      <c r="Z9783">
        <v>60</v>
      </c>
      <c r="AA9783" s="229" t="str">
        <f t="shared" si="83"/>
        <v>INSERT INTO UPK_IKOU.upk_k40.k60_os_buno_link (os_buhin_no, k60_buno_id, created_date, created_tantou_id) VALUES ('75173   1AA0A-E   RV8-170', 1350, GETDATE(), 999);</v>
      </c>
      <c r="AC9783" s="229"/>
    </row>
    <row r="9784" spans="26:29">
      <c r="Z9784">
        <v>61</v>
      </c>
      <c r="AA9784" s="229" t="str">
        <f t="shared" si="83"/>
        <v>INSERT INTO UPK_IKOU.upk_k40.k60_os_buno_link (os_buhin_no, k60_buno_id, created_date, created_tantou_id) VALUES ('75197   1AA0A     K70Ｚへ', 1351, GETDATE(), 999);</v>
      </c>
      <c r="AC9784" s="229"/>
    </row>
    <row r="9785" spans="26:29">
      <c r="Z9785">
        <v>62</v>
      </c>
      <c r="AA9785" s="229" t="str">
        <f t="shared" si="83"/>
        <v>INSERT INTO UPK_IKOU.upk_k40.k60_os_buno_link (os_buhin_no, k60_buno_id, created_date, created_tantou_id) VALUES ('75536/7 1AC0A     W70', 1352, GETDATE(), 999);</v>
      </c>
      <c r="AC9785" s="229"/>
    </row>
    <row r="9786" spans="26:29">
      <c r="Z9786">
        <v>63</v>
      </c>
      <c r="AA9786" s="229" t="str">
        <f t="shared" si="83"/>
        <v>INSERT INTO UPK_IKOU.upk_k40.k60_os_buno_link (os_buhin_no, k60_buno_id, created_date, created_tantou_id) VALUES ('75536/7 1AC0A-E   RV8-100', 1353, GETDATE(), 999);</v>
      </c>
      <c r="AC9786" s="229"/>
    </row>
    <row r="9787" spans="26:29">
      <c r="Z9787">
        <v>64</v>
      </c>
      <c r="AA9787" s="229" t="str">
        <f t="shared" si="83"/>
        <v>INSERT INTO UPK_IKOU.upk_k40.k60_os_buno_link (os_buhin_no, k60_buno_id, created_date, created_tantou_id) VALUES ('745G3   1GR0A     B309', 1354, GETDATE(), 999);</v>
      </c>
      <c r="AC9787" s="229"/>
    </row>
    <row r="9788" spans="26:29">
      <c r="Z9788">
        <v>65</v>
      </c>
      <c r="AA9788" s="229" t="str">
        <f t="shared" ref="AA9788:AA9851" si="84">AA$9722&amp;"'"&amp;AA8387&amp;"', "&amp;AB8387&amp;", GETDATE(), 999);"</f>
        <v>INSERT INTO UPK_IKOU.upk_k40.k60_os_buno_link (os_buhin_no, k60_buno_id, created_date, created_tantou_id) VALUES ('745J4/5 1GR0A     K70ｻﾌﾞ2', 1355, GETDATE(), 999);</v>
      </c>
      <c r="AC9788" s="229"/>
    </row>
    <row r="9789" spans="26:29">
      <c r="Z9789">
        <v>66</v>
      </c>
      <c r="AA9789" s="229" t="str">
        <f t="shared" si="84"/>
        <v>INSERT INTO UPK_IKOU.upk_k40.k60_os_buno_link (os_buhin_no, k60_buno_id, created_date, created_tantou_id) VALUES ('748B2/3 1GR0ATE   T308', 1356, GETDATE(), 999);</v>
      </c>
      <c r="AC9789" s="229"/>
    </row>
    <row r="9790" spans="26:29">
      <c r="Z9790">
        <v>67</v>
      </c>
      <c r="AA9790" s="229" t="str">
        <f t="shared" si="84"/>
        <v>INSERT INTO UPK_IKOU.upk_k40.k60_os_buno_link (os_buhin_no, k60_buno_id, created_date, created_tantou_id) VALUES ('76456/7 1GR0A     W70ｻﾌﾞ2', 1357, GETDATE(), 999);</v>
      </c>
      <c r="AC9790" s="229"/>
    </row>
    <row r="9791" spans="26:29">
      <c r="Z9791">
        <v>68</v>
      </c>
      <c r="AA9791" s="229" t="str">
        <f t="shared" si="84"/>
        <v>INSERT INTO UPK_IKOU.upk_k40.k60_os_buno_link (os_buhin_no, k60_buno_id, created_date, created_tantou_id) VALUES ('76488   1GR0A     K70ｻﾌﾞ2', 1358, GETDATE(), 999);</v>
      </c>
      <c r="AC9791" s="229"/>
    </row>
    <row r="9792" spans="26:29">
      <c r="Z9792">
        <v>69</v>
      </c>
      <c r="AA9792" s="229" t="str">
        <f t="shared" si="84"/>
        <v>INSERT INTO UPK_IKOU.upk_k40.k60_os_buno_link (os_buhin_no, k60_buno_id, created_date, created_tantou_id) VALUES ('76489   1GR0A     K70ｻﾌﾞ2', 1359, GETDATE(), 999);</v>
      </c>
      <c r="AC9792" s="229"/>
    </row>
    <row r="9793" spans="26:29">
      <c r="Z9793">
        <v>70</v>
      </c>
      <c r="AA9793" s="229" t="str">
        <f t="shared" si="84"/>
        <v>INSERT INTO UPK_IKOU.upk_k40.k60_os_buno_link (os_buhin_no, k60_buno_id, created_date, created_tantou_id) VALUES ('67413   JN20A     B309', 1360, GETDATE(), 999);</v>
      </c>
      <c r="AC9793" s="229"/>
    </row>
    <row r="9794" spans="26:29">
      <c r="Z9794">
        <v>71</v>
      </c>
      <c r="AA9794" s="229" t="str">
        <f t="shared" si="84"/>
        <v>INSERT INTO UPK_IKOU.upk_k40.k60_os_buno_link (os_buhin_no, k60_buno_id, created_date, created_tantou_id) VALUES ('67413   JN20A-G   RJG-300', 1361, GETDATE(), 999);</v>
      </c>
      <c r="AC9794" s="229"/>
    </row>
    <row r="9795" spans="26:29">
      <c r="Z9795">
        <v>72</v>
      </c>
      <c r="AA9795" s="229" t="str">
        <f t="shared" si="84"/>
        <v>INSERT INTO UPK_IKOU.upk_k40.k60_os_buno_link (os_buhin_no, k60_buno_id, created_date, created_tantou_id) VALUES ('67413   1VA0A     B301', 1362, GETDATE(), 999);</v>
      </c>
      <c r="AC9795" s="229"/>
    </row>
    <row r="9796" spans="26:29">
      <c r="Z9796">
        <v>73</v>
      </c>
      <c r="AA9796" s="229" t="str">
        <f t="shared" si="84"/>
        <v>INSERT INTO UPK_IKOU.upk_k40.k60_os_buno_link (os_buhin_no, k60_buno_id, created_date, created_tantou_id) VALUES ('76366/7 1VA0A     B301', 1363, GETDATE(), 999);</v>
      </c>
      <c r="AC9796" s="229"/>
    </row>
    <row r="9797" spans="26:29">
      <c r="Z9797">
        <v>74</v>
      </c>
      <c r="AA9797" s="229" t="str">
        <f t="shared" si="84"/>
        <v>INSERT INTO UPK_IKOU.upk_k40.k60_os_buno_link (os_buhin_no, k60_buno_id, created_date, created_tantou_id) VALUES ('76366/7 1VA0A-E   250', 1364, GETDATE(), 999);</v>
      </c>
      <c r="AC9797" s="229"/>
    </row>
    <row r="9798" spans="26:29">
      <c r="Z9798">
        <v>75</v>
      </c>
      <c r="AA9798" s="229" t="str">
        <f t="shared" si="84"/>
        <v>INSERT INTO UPK_IKOU.upk_k40.k60_os_buno_link (os_buhin_no, k60_buno_id, created_date, created_tantou_id) VALUES ('64142/3 3TU0A/JN20A-E  RV8-200', 1365, GETDATE(), 999);</v>
      </c>
      <c r="AC9798" s="229"/>
    </row>
    <row r="9799" spans="26:29">
      <c r="Z9799">
        <v>76</v>
      </c>
      <c r="AA9799" s="229" t="str">
        <f t="shared" si="84"/>
        <v>INSERT INTO UPK_IKOU.upk_k40.k60_os_buno_link (os_buhin_no, k60_buno_id, created_date, created_tantou_id) VALUES ('64142/3 3TU0A/JN20A  W70', 1366, GETDATE(), 999);</v>
      </c>
      <c r="AC9799" s="229"/>
    </row>
    <row r="9800" spans="26:29">
      <c r="Z9800">
        <v>77</v>
      </c>
      <c r="AA9800" s="229" t="str">
        <f t="shared" si="84"/>
        <v>INSERT INTO UPK_IKOU.upk_k40.k60_os_buno_link (os_buhin_no, k60_buno_id, created_date, created_tantou_id) VALUES ('67412   JN90A-E   RB-300', 1367, GETDATE(), 999);</v>
      </c>
      <c r="AC9800" s="229"/>
    </row>
    <row r="9801" spans="26:29">
      <c r="Z9801">
        <v>78</v>
      </c>
      <c r="AA9801" s="229" t="str">
        <f t="shared" si="84"/>
        <v>INSERT INTO UPK_IKOU.upk_k40.k60_os_buno_link (os_buhin_no, k60_buno_id, created_date, created_tantou_id) VALUES ('67412   JN90A     B309', 1368, GETDATE(), 999);</v>
      </c>
      <c r="AC9801" s="229"/>
    </row>
    <row r="9802" spans="26:29">
      <c r="Z9802">
        <v>79</v>
      </c>
      <c r="AA9802" s="229" t="str">
        <f t="shared" si="84"/>
        <v>INSERT INTO UPK_IKOU.upk_k40.k60_os_buno_link (os_buhin_no, k60_buno_id, created_date, created_tantou_id) VALUES ('67408/9 JN20A     B302', 1369, GETDATE(), 999);</v>
      </c>
      <c r="AC9802" s="229"/>
    </row>
    <row r="9803" spans="26:29">
      <c r="Z9803">
        <v>80</v>
      </c>
      <c r="AA9803" s="229" t="str">
        <f t="shared" si="84"/>
        <v>INSERT INTO UPK_IKOU.upk_k40.k60_os_buno_link (os_buhin_no, k60_buno_id, created_date, created_tantou_id) VALUES ('67408/9 JN20A-E   RB-500', 1370, GETDATE(), 999);</v>
      </c>
      <c r="AC9803" s="229"/>
    </row>
    <row r="9804" spans="26:29">
      <c r="Z9804">
        <v>81</v>
      </c>
      <c r="AA9804" s="229" t="str">
        <f t="shared" si="84"/>
        <v>INSERT INTO UPK_IKOU.upk_k40.k60_os_buno_link (os_buhin_no, k60_buno_id, created_date, created_tantou_id) VALUES ('75134   JN20A     B309', 1371, GETDATE(), 999);</v>
      </c>
      <c r="AC9804" s="229"/>
    </row>
    <row r="9805" spans="26:29">
      <c r="Z9805">
        <v>82</v>
      </c>
      <c r="AA9805" s="229" t="str">
        <f t="shared" si="84"/>
        <v>INSERT INTO UPK_IKOU.upk_k40.k60_os_buno_link (os_buhin_no, k60_buno_id, created_date, created_tantou_id) VALUES ('75134   JN20A-E   RB-200', 1372, GETDATE(), 999);</v>
      </c>
      <c r="AC9805" s="229"/>
    </row>
    <row r="9806" spans="26:29">
      <c r="Z9806">
        <v>83</v>
      </c>
      <c r="AA9806" s="229" t="str">
        <f t="shared" si="84"/>
        <v>INSERT INTO UPK_IKOU.upk_k40.k60_os_buno_link (os_buhin_no, k60_buno_id, created_date, created_tantou_id) VALUES ('75135   JN20A     B309', 1373, GETDATE(), 999);</v>
      </c>
      <c r="AC9806" s="229"/>
    </row>
    <row r="9807" spans="26:29">
      <c r="Z9807">
        <v>84</v>
      </c>
      <c r="AA9807" s="229" t="str">
        <f t="shared" si="84"/>
        <v>INSERT INTO UPK_IKOU.upk_k40.k60_os_buno_link (os_buhin_no, k60_buno_id, created_date, created_tantou_id) VALUES ('75135   JN20A-E   RB-200', 1374, GETDATE(), 999);</v>
      </c>
      <c r="AC9807" s="229"/>
    </row>
    <row r="9808" spans="26:29">
      <c r="Z9808">
        <v>85</v>
      </c>
      <c r="AA9808" s="229" t="str">
        <f t="shared" si="84"/>
        <v>INSERT INTO UPK_IKOU.upk_k40.k60_os_buno_link (os_buhin_no, k60_buno_id, created_date, created_tantou_id) VALUES ('75432/3 JN20A     B70', 1375, GETDATE(), 999);</v>
      </c>
      <c r="AC9808" s="229"/>
    </row>
    <row r="9809" spans="26:29">
      <c r="Z9809">
        <v>86</v>
      </c>
      <c r="AA9809" s="229" t="str">
        <f t="shared" si="84"/>
        <v>INSERT INTO UPK_IKOU.upk_k40.k60_os_buno_link (os_buhin_no, k60_buno_id, created_date, created_tantou_id) VALUES ('76272/3 JN20A     B70', 1376, GETDATE(), 999);</v>
      </c>
      <c r="AC9809" s="229"/>
    </row>
    <row r="9810" spans="26:29">
      <c r="Z9810">
        <v>87</v>
      </c>
      <c r="AA9810" s="229" t="str">
        <f t="shared" si="84"/>
        <v>INSERT INTO UPK_IKOU.upk_k40.k60_os_buno_link (os_buhin_no, k60_buno_id, created_date, created_tantou_id) VALUES ('76272/3 JN20A-E   RV8-120', 1377, GETDATE(), 999);</v>
      </c>
      <c r="AC9810" s="229"/>
    </row>
    <row r="9811" spans="26:29">
      <c r="Z9811">
        <v>88</v>
      </c>
      <c r="AA9811" s="229" t="str">
        <f t="shared" si="84"/>
        <v>INSERT INTO UPK_IKOU.upk_k40.k60_os_buno_link (os_buhin_no, k60_buno_id, created_date, created_tantou_id) VALUES ('76232   JN20A     B70', 1378, GETDATE(), 999);</v>
      </c>
      <c r="AC9811" s="229"/>
    </row>
    <row r="9812" spans="26:29">
      <c r="Z9812">
        <v>89</v>
      </c>
      <c r="AA9812" s="229" t="str">
        <f t="shared" si="84"/>
        <v>INSERT INTO UPK_IKOU.upk_k40.k60_os_buno_link (os_buhin_no, k60_buno_id, created_date, created_tantou_id) VALUES ('76233   JN20A     B70', 1379, GETDATE(), 999);</v>
      </c>
      <c r="AC9812" s="229"/>
    </row>
    <row r="9813" spans="26:29">
      <c r="Z9813">
        <v>90</v>
      </c>
      <c r="AA9813" s="229" t="str">
        <f t="shared" si="84"/>
        <v>INSERT INTO UPK_IKOU.upk_k40.k60_os_buno_link (os_buhin_no, k60_buno_id, created_date, created_tantou_id) VALUES ('764B4/5 JN20A     RV8-100', 1380, GETDATE(), 999);</v>
      </c>
      <c r="AC9813" s="229"/>
    </row>
    <row r="9814" spans="26:29">
      <c r="Z9814">
        <v>91</v>
      </c>
      <c r="AA9814" s="229" t="str">
        <f t="shared" si="84"/>
        <v>INSERT INTO UPK_IKOU.upk_k40.k60_os_buno_link (os_buhin_no, k60_buno_id, created_date, created_tantou_id) VALUES ('764B4/5 JN20A     K30', 1380, GETDATE(), 999);</v>
      </c>
      <c r="AC9814" s="229"/>
    </row>
    <row r="9815" spans="26:29">
      <c r="Z9815">
        <v>92</v>
      </c>
      <c r="AA9815" s="229" t="str">
        <f t="shared" si="84"/>
        <v>INSERT INTO UPK_IKOU.upk_k40.k60_os_buno_link (os_buhin_no, k60_buno_id, created_date, created_tantou_id) VALUES ('76753   JN20A     RWB-100', 1381, GETDATE(), 999);</v>
      </c>
      <c r="AC9815" s="229"/>
    </row>
    <row r="9816" spans="26:29">
      <c r="Z9816">
        <v>93</v>
      </c>
      <c r="AA9816" s="229" t="str">
        <f t="shared" si="84"/>
        <v>INSERT INTO UPK_IKOU.upk_k40.k60_os_buno_link (os_buhin_no, k60_buno_id, created_date, created_tantou_id) VALUES ('76753   JN20A     K30', 1381, GETDATE(), 999);</v>
      </c>
      <c r="AC9816" s="229"/>
    </row>
    <row r="9817" spans="26:29">
      <c r="Z9817">
        <v>94</v>
      </c>
      <c r="AA9817" s="229" t="str">
        <f t="shared" si="84"/>
        <v>INSERT INTO UPK_IKOU.upk_k40.k60_os_buno_link (os_buhin_no, k60_buno_id, created_date, created_tantou_id) VALUES ('79422   JN20A     B309', 1382, GETDATE(), 999);</v>
      </c>
      <c r="AC9817" s="229"/>
    </row>
    <row r="9818" spans="26:29">
      <c r="Z9818">
        <v>95</v>
      </c>
      <c r="AA9818" s="229" t="str">
        <f t="shared" si="84"/>
        <v>INSERT INTO UPK_IKOU.upk_k40.k60_os_buno_link (os_buhin_no, k60_buno_id, created_date, created_tantou_id) VALUES ('79422   JN20B     B309', 1383, GETDATE(), 999);</v>
      </c>
      <c r="AC9818" s="229"/>
    </row>
    <row r="9819" spans="26:29">
      <c r="Z9819">
        <v>96</v>
      </c>
      <c r="AA9819" s="229" t="str">
        <f t="shared" si="84"/>
        <v>INSERT INTO UPK_IKOU.upk_k40.k60_os_buno_link (os_buhin_no, k60_buno_id, created_date, created_tantou_id) VALUES ('17285   1LA1A01   B301', 1384, GETDATE(), 999);</v>
      </c>
      <c r="AC9819" s="229"/>
    </row>
    <row r="9820" spans="26:29">
      <c r="Z9820">
        <v>97</v>
      </c>
      <c r="AA9820" s="229" t="str">
        <f t="shared" si="84"/>
        <v>INSERT INTO UPK_IKOU.upk_k40.k60_os_buno_link (os_buhin_no, k60_buno_id, created_date, created_tantou_id) VALUES ('64132   1LA0A     B301', 1385, GETDATE(), 999);</v>
      </c>
      <c r="AC9820" s="229"/>
    </row>
    <row r="9821" spans="26:29">
      <c r="Z9821">
        <v>98</v>
      </c>
      <c r="AA9821" s="229" t="str">
        <f t="shared" si="84"/>
        <v>INSERT INTO UPK_IKOU.upk_k40.k60_os_buno_link (os_buhin_no, k60_buno_id, created_date, created_tantou_id) VALUES ('64132   1LA0A-G   浜岳', 1386, GETDATE(), 999);</v>
      </c>
      <c r="AC9821" s="229"/>
    </row>
    <row r="9822" spans="26:29">
      <c r="Z9822">
        <v>99</v>
      </c>
      <c r="AA9822" s="229" t="str">
        <f t="shared" si="84"/>
        <v>INSERT INTO UPK_IKOU.upk_k40.k60_os_buno_link (os_buhin_no, k60_buno_id, created_date, created_tantou_id) VALUES ('64133   1LA0A     B301', 1387, GETDATE(), 999);</v>
      </c>
      <c r="AC9822" s="229"/>
    </row>
    <row r="9823" spans="26:29">
      <c r="Z9823">
        <v>100</v>
      </c>
      <c r="AA9823" s="229" t="str">
        <f t="shared" si="84"/>
        <v>INSERT INTO UPK_IKOU.upk_k40.k60_os_buno_link (os_buhin_no, k60_buno_id, created_date, created_tantou_id) VALUES ('64182/3 1LA0A     B309', 1388, GETDATE(), 999);</v>
      </c>
      <c r="AC9823" s="229"/>
    </row>
    <row r="9824" spans="26:29">
      <c r="Z9824">
        <v>101</v>
      </c>
      <c r="AA9824" s="229" t="str">
        <f t="shared" si="84"/>
        <v>INSERT INTO UPK_IKOU.upk_k40.k60_os_buno_link (os_buhin_no, k60_buno_id, created_date, created_tantou_id) VALUES ('745B6/7 1LA0A     K70', 1389, GETDATE(), 999);</v>
      </c>
      <c r="AC9824" s="229"/>
    </row>
    <row r="9825" spans="26:29">
      <c r="Z9825">
        <v>102</v>
      </c>
      <c r="AA9825" s="229" t="str">
        <f t="shared" si="84"/>
        <v>INSERT INTO UPK_IKOU.upk_k40.k60_os_buno_link (os_buhin_no, k60_buno_id, created_date, created_tantou_id) VALUES ('745B6/7 1LA0A-G   浜岳', 1390, GETDATE(), 999);</v>
      </c>
      <c r="AC9825" s="229"/>
    </row>
    <row r="9826" spans="26:29">
      <c r="Z9826">
        <v>103</v>
      </c>
      <c r="AA9826" s="229" t="str">
        <f t="shared" si="84"/>
        <v>INSERT INTO UPK_IKOU.upk_k40.k60_os_buno_link (os_buhin_no, k60_buno_id, created_date, created_tantou_id) VALUES ('76456/7 1LA0A     K70', 1391, GETDATE(), 999);</v>
      </c>
      <c r="AC9826" s="229"/>
    </row>
    <row r="9827" spans="26:29">
      <c r="Z9827">
        <v>104</v>
      </c>
      <c r="AA9827" s="229" t="str">
        <f t="shared" si="84"/>
        <v>INSERT INTO UPK_IKOU.upk_k40.k60_os_buno_link (os_buhin_no, k60_buno_id, created_date, created_tantou_id) VALUES ('76456/7 1LA0A-G   浜岳', 1392, GETDATE(), 999);</v>
      </c>
      <c r="AC9827" s="229"/>
    </row>
    <row r="9828" spans="26:29">
      <c r="Z9828">
        <v>105</v>
      </c>
      <c r="AA9828" s="229" t="str">
        <f t="shared" si="84"/>
        <v>INSERT INTO UPK_IKOU.upk_k40.k60_os_buno_link (os_buhin_no, k60_buno_id, created_date, created_tantou_id) VALUES ('75432   1LA0A     K70', 1393, GETDATE(), 999);</v>
      </c>
      <c r="AC9828" s="229"/>
    </row>
    <row r="9829" spans="26:29">
      <c r="Z9829">
        <v>106</v>
      </c>
      <c r="AA9829" s="229" t="str">
        <f t="shared" si="84"/>
        <v>INSERT INTO UPK_IKOU.upk_k40.k60_os_buno_link (os_buhin_no, k60_buno_id, created_date, created_tantou_id) VALUES ('756C0/1 1LA0A     Bへｻﾌﾞ', 1394, GETDATE(), 999);</v>
      </c>
      <c r="AC9829" s="229"/>
    </row>
    <row r="9830" spans="26:29">
      <c r="Z9830">
        <v>107</v>
      </c>
      <c r="AA9830" s="229" t="str">
        <f t="shared" si="84"/>
        <v>INSERT INTO UPK_IKOU.upk_k40.k60_os_buno_link (os_buhin_no, k60_buno_id, created_date, created_tantou_id) VALUES ('756C0/1 1LA0A-G   Bへ浜岳', 1395, GETDATE(), 999);</v>
      </c>
      <c r="AC9830" s="229"/>
    </row>
    <row r="9831" spans="26:29">
      <c r="Z9831">
        <v>108</v>
      </c>
      <c r="AA9831" s="229" t="str">
        <f t="shared" si="84"/>
        <v>INSERT INTO UPK_IKOU.upk_k40.k60_os_buno_link (os_buhin_no, k60_buno_id, created_date, created_tantou_id) VALUES ('76262   1LA0A     K70', 1396, GETDATE(), 999);</v>
      </c>
      <c r="AC9831" s="229"/>
    </row>
    <row r="9832" spans="26:29">
      <c r="Z9832">
        <v>109</v>
      </c>
      <c r="AA9832" s="229" t="str">
        <f t="shared" si="84"/>
        <v>INSERT INTO UPK_IKOU.upk_k40.k60_os_buno_link (os_buhin_no, k60_buno_id, created_date, created_tantou_id) VALUES ('76263   1LA0A     K70', 1397, GETDATE(), 999);</v>
      </c>
      <c r="AC9832" s="229"/>
    </row>
    <row r="9833" spans="26:29">
      <c r="Z9833">
        <v>110</v>
      </c>
      <c r="AA9833" s="229" t="str">
        <f t="shared" si="84"/>
        <v>INSERT INTO UPK_IKOU.upk_k40.k60_os_buno_link (os_buhin_no, k60_buno_id, created_date, created_tantou_id) VALUES ('76272/3 1LA0A     K70', 1398, GETDATE(), 999);</v>
      </c>
      <c r="AC9833" s="229"/>
    </row>
    <row r="9834" spans="26:29">
      <c r="Z9834">
        <v>111</v>
      </c>
      <c r="AA9834" s="229" t="str">
        <f t="shared" si="84"/>
        <v>INSERT INTO UPK_IKOU.upk_k40.k60_os_buno_link (os_buhin_no, k60_buno_id, created_date, created_tantou_id) VALUES ('64112/3 1JA0A-B   B302', 1399, GETDATE(), 999);</v>
      </c>
      <c r="AC9834" s="229"/>
    </row>
    <row r="9835" spans="26:29">
      <c r="Z9835">
        <v>112</v>
      </c>
      <c r="AA9835" s="229" t="str">
        <f t="shared" si="84"/>
        <v>INSERT INTO UPK_IKOU.upk_k40.k60_os_buno_link (os_buhin_no, k60_buno_id, created_date, created_tantou_id) VALUES ('64112   1JA0A-C   B302', 1400, GETDATE(), 999);</v>
      </c>
      <c r="AC9835" s="229"/>
    </row>
    <row r="9836" spans="26:29">
      <c r="Z9836">
        <v>113</v>
      </c>
      <c r="AA9836" s="229" t="str">
        <f t="shared" si="84"/>
        <v>INSERT INTO UPK_IKOU.upk_k40.k60_os_buno_link (os_buhin_no, k60_buno_id, created_date, created_tantou_id) VALUES ('64113   1JA0A     K30', 1401, GETDATE(), 999);</v>
      </c>
      <c r="AC9836" s="229"/>
    </row>
    <row r="9837" spans="26:29">
      <c r="Z9837">
        <v>114</v>
      </c>
      <c r="AA9837" s="229" t="str">
        <f t="shared" si="84"/>
        <v>INSERT INTO UPK_IKOU.upk_k40.k60_os_buno_link (os_buhin_no, k60_buno_id, created_date, created_tantou_id) VALUES ('64142/3 1JA0A     B302', 1402, GETDATE(), 999);</v>
      </c>
      <c r="AC9837" s="229"/>
    </row>
    <row r="9838" spans="26:29">
      <c r="Z9838">
        <v>115</v>
      </c>
      <c r="AA9838" s="229" t="str">
        <f t="shared" si="84"/>
        <v>INSERT INTO UPK_IKOU.upk_k40.k60_os_buno_link (os_buhin_no, k60_buno_id, created_date, created_tantou_id) VALUES ('75176   1JB0A     K70ｻﾌﾞ2', 1403, GETDATE(), 999);</v>
      </c>
      <c r="AC9838" s="229"/>
    </row>
    <row r="9839" spans="26:29">
      <c r="Z9839">
        <v>116</v>
      </c>
      <c r="AA9839" s="229" t="str">
        <f t="shared" si="84"/>
        <v>INSERT INTO UPK_IKOU.upk_k40.k60_os_buno_link (os_buhin_no, k60_buno_id, created_date, created_tantou_id) VALUES ('75177   1JA0A     K70ｻﾌﾞ2', 1404, GETDATE(), 999);</v>
      </c>
      <c r="AC9839" s="229"/>
    </row>
    <row r="9840" spans="26:29">
      <c r="Z9840">
        <v>117</v>
      </c>
      <c r="AA9840" s="229" t="str">
        <f t="shared" si="84"/>
        <v>INSERT INTO UPK_IKOU.upk_k40.k60_os_buno_link (os_buhin_no, k60_buno_id, created_date, created_tantou_id) VALUES ('76548   6AX0A     K70     ', 1405, GETDATE(), 999);</v>
      </c>
      <c r="AC9840" s="229"/>
    </row>
    <row r="9841" spans="26:29">
      <c r="Z9841">
        <v>118</v>
      </c>
      <c r="AA9841" s="229" t="str">
        <f t="shared" si="84"/>
        <v>INSERT INTO UPK_IKOU.upk_k40.k60_os_buno_link (os_buhin_no, k60_buno_id, created_date, created_tantou_id) VALUES ('76549   6AX0A     K70     ', 1406, GETDATE(), 999);</v>
      </c>
      <c r="AC9841" s="229"/>
    </row>
    <row r="9842" spans="26:29">
      <c r="Z9842">
        <v>119</v>
      </c>
      <c r="AA9842" s="229" t="str">
        <f t="shared" si="84"/>
        <v>INSERT INTO UPK_IKOU.upk_k40.k60_os_buno_link (os_buhin_no, k60_buno_id, created_date, created_tantou_id) VALUES ('74283   3XA0A     K70ｼﾝｸﾛ', 1407, GETDATE(), 999);</v>
      </c>
      <c r="AC9842" s="229"/>
    </row>
    <row r="9843" spans="26:29">
      <c r="Z9843">
        <v>120</v>
      </c>
      <c r="AA9843" s="229" t="str">
        <f t="shared" si="84"/>
        <v>INSERT INTO UPK_IKOU.upk_k40.k60_os_buno_link (os_buhin_no, k60_buno_id, created_date, created_tantou_id) VALUES ('74283   3XA0B     K70ｼﾝｸﾛ', 1408, GETDATE(), 999);</v>
      </c>
      <c r="AC9843" s="229"/>
    </row>
    <row r="9844" spans="26:29">
      <c r="Z9844">
        <v>121</v>
      </c>
      <c r="AA9844" s="229" t="str">
        <f t="shared" si="84"/>
        <v>INSERT INTO UPK_IKOU.upk_k40.k60_os_buno_link (os_buhin_no, k60_buno_id, created_date, created_tantou_id) VALUES ('74322   5YJ0A     ﾃｸﾉｼﾝｸﾛ', 1409, GETDATE(), 999);</v>
      </c>
      <c r="AC9844" s="229"/>
    </row>
    <row r="9845" spans="26:29">
      <c r="Z9845">
        <v>122</v>
      </c>
      <c r="AA9845" s="229" t="str">
        <f t="shared" si="84"/>
        <v>INSERT INTO UPK_IKOU.upk_k40.k60_os_buno_link (os_buhin_no, k60_buno_id, created_date, created_tantou_id) VALUES ('75112   3XA0A     K30　Zへ', 1410, GETDATE(), 999);</v>
      </c>
      <c r="AC9845" s="229"/>
    </row>
    <row r="9846" spans="26:29">
      <c r="Z9846">
        <v>123</v>
      </c>
      <c r="AA9846" s="229" t="str">
        <f t="shared" si="84"/>
        <v>INSERT INTO UPK_IKOU.upk_k40.k60_os_buno_link (os_buhin_no, k60_buno_id, created_date, created_tantou_id) VALUES ('75113   3XA0A     K30　Zへ', 1411, GETDATE(), 999);</v>
      </c>
      <c r="AC9846" s="229"/>
    </row>
    <row r="9847" spans="26:29">
      <c r="Z9847">
        <v>124</v>
      </c>
      <c r="AA9847" s="229" t="str">
        <f t="shared" si="84"/>
        <v>INSERT INTO UPK_IKOU.upk_k40.k60_os_buno_link (os_buhin_no, k60_buno_id, created_date, created_tantou_id) VALUES ('75112   3XE0A     K30　Zへ', 1412, GETDATE(), 999);</v>
      </c>
      <c r="AC9847" s="229"/>
    </row>
    <row r="9848" spans="26:29">
      <c r="Z9848">
        <v>125</v>
      </c>
      <c r="AA9848" s="229" t="str">
        <f t="shared" si="84"/>
        <v>INSERT INTO UPK_IKOU.upk_k40.k60_os_buno_link (os_buhin_no, k60_buno_id, created_date, created_tantou_id) VALUES ('75113   3XE0A     K30　Zへ', 1413, GETDATE(), 999);</v>
      </c>
      <c r="AC9848" s="229"/>
    </row>
    <row r="9849" spans="26:29">
      <c r="Z9849">
        <v>126</v>
      </c>
      <c r="AA9849" s="229" t="str">
        <f t="shared" si="84"/>
        <v>INSERT INTO UPK_IKOU.upk_k40.k60_os_buno_link (os_buhin_no, k60_buno_id, created_date, created_tantou_id) VALUES ('75422   5YJ0A     K70ｼﾝｸﾛ', 1414, GETDATE(), 999);</v>
      </c>
      <c r="AC9849" s="229"/>
    </row>
    <row r="9850" spans="26:29">
      <c r="Z9850">
        <v>127</v>
      </c>
      <c r="AA9850" s="229" t="str">
        <f t="shared" si="84"/>
        <v>INSERT INTO UPK_IKOU.upk_k40.k60_os_buno_link (os_buhin_no, k60_buno_id, created_date, created_tantou_id) VALUES ('75422   5YJ2A     K70ｼﾝｸﾛ', 1415, GETDATE(), 999);</v>
      </c>
      <c r="AC9850" s="229"/>
    </row>
    <row r="9851" spans="26:29">
      <c r="Z9851">
        <v>128</v>
      </c>
      <c r="AA9851" s="229" t="str">
        <f t="shared" si="84"/>
        <v>INSERT INTO UPK_IKOU.upk_k40.k60_os_buno_link (os_buhin_no, k60_buno_id, created_date, created_tantou_id) VALUES ('17285   5YJ0A01   K70', 1416, GETDATE(), 999);</v>
      </c>
      <c r="AC9851" s="229"/>
    </row>
    <row r="9852" spans="26:29">
      <c r="Z9852">
        <v>129</v>
      </c>
      <c r="AA9852" s="229" t="str">
        <f t="shared" ref="AA9852:AA9915" si="85">AA$9722&amp;"'"&amp;AA8451&amp;"', "&amp;AB8451&amp;", GETDATE(), 999);"</f>
        <v>INSERT INTO UPK_IKOU.upk_k40.k60_os_buno_link (os_buhin_no, k60_buno_id, created_date, created_tantou_id) VALUES ('765M2   3XA0A     K30', 1417, GETDATE(), 999);</v>
      </c>
      <c r="AC9852" s="229"/>
    </row>
    <row r="9853" spans="26:29">
      <c r="Z9853">
        <v>130</v>
      </c>
      <c r="AA9853" s="229" t="str">
        <f t="shared" si="85"/>
        <v>INSERT INTO UPK_IKOU.upk_k40.k60_os_buno_link (os_buhin_no, k60_buno_id, created_date, created_tantou_id) VALUES ('765M3   3XA0A     K30', 1418, GETDATE(), 999);</v>
      </c>
      <c r="AC9853" s="229"/>
    </row>
    <row r="9854" spans="26:29">
      <c r="Z9854">
        <v>131</v>
      </c>
      <c r="AA9854" s="229" t="str">
        <f t="shared" si="85"/>
        <v>INSERT INTO UPK_IKOU.upk_k40.k60_os_buno_link (os_buhin_no, k60_buno_id, created_date, created_tantou_id) VALUES ('765M2   3XC0A     B301', 1419, GETDATE(), 999);</v>
      </c>
      <c r="AC9854" s="229"/>
    </row>
    <row r="9855" spans="26:29">
      <c r="Z9855">
        <v>132</v>
      </c>
      <c r="AA9855" s="229" t="str">
        <f t="shared" si="85"/>
        <v>INSERT INTO UPK_IKOU.upk_k40.k60_os_buno_link (os_buhin_no, k60_buno_id, created_date, created_tantou_id) VALUES ('765M3   3XC0A     B301', 1420, GETDATE(), 999);</v>
      </c>
      <c r="AC9855" s="229"/>
    </row>
    <row r="9856" spans="26:29">
      <c r="Z9856">
        <v>133</v>
      </c>
      <c r="AA9856" s="229" t="str">
        <f t="shared" si="85"/>
        <v>INSERT INTO UPK_IKOU.upk_k40.k60_os_buno_link (os_buhin_no, k60_buno_id, created_date, created_tantou_id) VALUES ('77532   3XA2CUF   K70ｼﾝｸﾛ', 1421, GETDATE(), 999);</v>
      </c>
      <c r="AC9856" s="229"/>
    </row>
    <row r="9857" spans="26:29">
      <c r="Z9857">
        <v>134</v>
      </c>
      <c r="AA9857" s="229" t="str">
        <f t="shared" si="85"/>
        <v>INSERT INTO UPK_IKOU.upk_k40.k60_os_buno_link (os_buhin_no, k60_buno_id, created_date, created_tantou_id) VALUES ('77533   3YF2BUF   K70ｼﾝｸﾛ', 1422, GETDATE(), 999);</v>
      </c>
      <c r="AC9857" s="229"/>
    </row>
    <row r="9858" spans="26:29">
      <c r="Z9858">
        <v>135</v>
      </c>
      <c r="AA9858" s="229" t="str">
        <f t="shared" si="85"/>
        <v>INSERT INTO UPK_IKOU.upk_k40.k60_os_buno_link (os_buhin_no, k60_buno_id, created_date, created_tantou_id) VALUES ('77552   3YF2AUF   K70ｼﾝｸﾛ', 1423, GETDATE(), 999);</v>
      </c>
      <c r="AC9858" s="229"/>
    </row>
    <row r="9859" spans="26:29">
      <c r="Z9859">
        <v>136</v>
      </c>
      <c r="AA9859" s="229" t="str">
        <f t="shared" si="85"/>
        <v>INSERT INTO UPK_IKOU.upk_k40.k60_os_buno_link (os_buhin_no, k60_buno_id, created_date, created_tantou_id) VALUES ('77553   3YE2AUF   K70ｼﾝｸﾛ', 1424, GETDATE(), 999);</v>
      </c>
      <c r="AC9859" s="229"/>
    </row>
    <row r="9860" spans="26:29">
      <c r="Z9860">
        <v>137</v>
      </c>
      <c r="AA9860" s="229" t="str">
        <f t="shared" si="85"/>
        <v>INSERT INTO UPK_IKOU.upk_k40.k60_os_buno_link (os_buhin_no, k60_buno_id, created_date, created_tantou_id) VALUES ('77574   3XA0A     B301', 1425, GETDATE(), 999);</v>
      </c>
      <c r="AC9860" s="229"/>
    </row>
    <row r="9861" spans="26:29">
      <c r="Z9861">
        <v>138</v>
      </c>
      <c r="AA9861" s="229" t="str">
        <f t="shared" si="85"/>
        <v>INSERT INTO UPK_IKOU.upk_k40.k60_os_buno_link (os_buhin_no, k60_buno_id, created_date, created_tantou_id) VALUES ('77575   3XA0A     B301', 1426, GETDATE(), 999);</v>
      </c>
      <c r="AC9861" s="229"/>
    </row>
    <row r="9862" spans="26:29">
      <c r="Z9862">
        <v>139</v>
      </c>
      <c r="AA9862" s="229" t="str">
        <f t="shared" si="85"/>
        <v>INSERT INTO UPK_IKOU.upk_k40.k60_os_buno_link (os_buhin_no, k60_buno_id, created_date, created_tantou_id) VALUES ('76232   3XA0A     K70ｼﾝｸﾛ', 1427, GETDATE(), 999);</v>
      </c>
      <c r="AC9862" s="229"/>
    </row>
    <row r="9863" spans="26:29">
      <c r="Z9863">
        <v>140</v>
      </c>
      <c r="AA9863" s="229" t="str">
        <f t="shared" si="85"/>
        <v>INSERT INTO UPK_IKOU.upk_k40.k60_os_buno_link (os_buhin_no, k60_buno_id, created_date, created_tantou_id) VALUES ('76232   3XJ0A     K70ｼﾝｸﾛ', 1428, GETDATE(), 999);</v>
      </c>
      <c r="AC9863" s="229"/>
    </row>
    <row r="9864" spans="26:29">
      <c r="Z9864">
        <v>141</v>
      </c>
      <c r="AA9864" s="229" t="str">
        <f t="shared" si="85"/>
        <v>INSERT INTO UPK_IKOU.upk_k40.k60_os_buno_link (os_buhin_no, k60_buno_id, created_date, created_tantou_id) VALUES ('76233   3XA0A     K70ｼﾝｸﾛ', 1429, GETDATE(), 999);</v>
      </c>
      <c r="AC9864" s="229"/>
    </row>
    <row r="9865" spans="26:29">
      <c r="Z9865">
        <v>142</v>
      </c>
      <c r="AA9865" s="229" t="str">
        <f t="shared" si="85"/>
        <v>INSERT INTO UPK_IKOU.upk_k40.k60_os_buno_link (os_buhin_no, k60_buno_id, created_date, created_tantou_id) VALUES ('76233   3XJ0A     K70ｼﾝｸﾛ', 1430, GETDATE(), 999);</v>
      </c>
      <c r="AC9865" s="229"/>
    </row>
    <row r="9866" spans="26:29">
      <c r="Z9866">
        <v>143</v>
      </c>
      <c r="AA9866" s="229" t="str">
        <f t="shared" si="85"/>
        <v>INSERT INTO UPK_IKOU.upk_k40.k60_os_buno_link (os_buhin_no, k60_buno_id, created_date, created_tantou_id) VALUES ('76272   3VA0A     逆送', 1431, GETDATE(), 999);</v>
      </c>
      <c r="AC9866" s="229"/>
    </row>
    <row r="9867" spans="26:29">
      <c r="Z9867">
        <v>144</v>
      </c>
      <c r="AA9867" s="229" t="str">
        <f t="shared" si="85"/>
        <v>INSERT INTO UPK_IKOU.upk_k40.k60_os_buno_link (os_buhin_no, k60_buno_id, created_date, created_tantou_id) VALUES ('76273   3VA0A   　逆送', 1432, GETDATE(), 999);</v>
      </c>
      <c r="AC9867" s="229"/>
    </row>
    <row r="9868" spans="26:29">
      <c r="Z9868">
        <v>145</v>
      </c>
      <c r="AA9868" s="229" t="str">
        <f t="shared" si="85"/>
        <v>INSERT INTO UPK_IKOU.upk_k40.k60_os_buno_link (os_buhin_no, k60_buno_id, created_date, created_tantou_id) VALUES ('76332/3 3VA0A     逆送', 1433, GETDATE(), 999);</v>
      </c>
      <c r="AC9868" s="229"/>
    </row>
    <row r="9869" spans="26:29">
      <c r="Z9869">
        <v>146</v>
      </c>
      <c r="AA9869" s="229" t="str">
        <f t="shared" si="85"/>
        <v>INSERT INTO UPK_IKOU.upk_k40.k60_os_buno_link (os_buhin_no, k60_buno_id, created_date, created_tantou_id) VALUES ('66312   3VA1C     ﾃｸﾉ', 1434, GETDATE(), 999);</v>
      </c>
      <c r="AC9869" s="229"/>
    </row>
    <row r="9870" spans="26:29">
      <c r="Z9870">
        <v>147</v>
      </c>
      <c r="AA9870" s="229" t="str">
        <f t="shared" si="85"/>
        <v>INSERT INTO UPK_IKOU.upk_k40.k60_os_buno_link (os_buhin_no, k60_buno_id, created_date, created_tantou_id) VALUES ('66312   5WK1C     ﾃｸﾉ', 1435, GETDATE(), 999);</v>
      </c>
      <c r="AC9870" s="229"/>
    </row>
    <row r="9871" spans="26:29">
      <c r="Z9871">
        <v>148</v>
      </c>
      <c r="AA9871" s="229" t="str">
        <f t="shared" si="85"/>
        <v>INSERT INTO UPK_IKOU.upk_k40.k60_os_buno_link (os_buhin_no, k60_buno_id, created_date, created_tantou_id) VALUES ('80118/9 3VA0A     外転', 1436, GETDATE(), 999);</v>
      </c>
      <c r="AC9871" s="229"/>
    </row>
    <row r="9872" spans="26:29">
      <c r="Z9872">
        <v>149</v>
      </c>
      <c r="AA9872" s="229" t="str">
        <f t="shared" si="85"/>
        <v>INSERT INTO UPK_IKOU.upk_k40.k60_os_buno_link (os_buhin_no, k60_buno_id, created_date, created_tantou_id) VALUES ('76316/7 3VA0A     外転', 1437, GETDATE(), 999);</v>
      </c>
      <c r="AC9872" s="229"/>
    </row>
    <row r="9873" spans="26:29">
      <c r="Z9873">
        <v>150</v>
      </c>
      <c r="AA9873" s="229" t="str">
        <f t="shared" si="85"/>
        <v>INSERT INTO UPK_IKOU.upk_k40.k60_os_buno_link (os_buhin_no, k60_buno_id, created_date, created_tantou_id) VALUES ('75632   3VA0A     逆送', 1438, GETDATE(), 999);</v>
      </c>
      <c r="AC9873" s="229"/>
    </row>
    <row r="9874" spans="26:29">
      <c r="Z9874">
        <v>151</v>
      </c>
      <c r="AA9874" s="229" t="str">
        <f t="shared" si="85"/>
        <v>INSERT INTO UPK_IKOU.upk_k40.k60_os_buno_link (os_buhin_no, k60_buno_id, created_date, created_tantou_id) VALUES ('75652   3VA0A     外転', 1439, GETDATE(), 999);</v>
      </c>
      <c r="AC9874" s="229"/>
    </row>
    <row r="9875" spans="26:29">
      <c r="Z9875">
        <v>152</v>
      </c>
      <c r="AA9875" s="229" t="str">
        <f t="shared" si="85"/>
        <v>INSERT INTO UPK_IKOU.upk_k40.k60_os_buno_link (os_buhin_no, k60_buno_id, created_date, created_tantou_id) VALUES ('755C4/5 3VA0A     外転', 1440, GETDATE(), 999);</v>
      </c>
      <c r="AC9875" s="229"/>
    </row>
    <row r="9876" spans="26:29">
      <c r="Z9876">
        <v>153</v>
      </c>
      <c r="AA9876" s="229" t="str">
        <f t="shared" si="85"/>
        <v>INSERT INTO UPK_IKOU.upk_k40.k60_os_buno_link (os_buhin_no, k60_buno_id, created_date, created_tantou_id) VALUES ('64122/3 4CB0A     J70', 1441, GETDATE(), 999);</v>
      </c>
      <c r="AC9876" s="229"/>
    </row>
    <row r="9877" spans="26:29">
      <c r="Z9877">
        <v>154</v>
      </c>
      <c r="AA9877" s="229" t="str">
        <f t="shared" si="85"/>
        <v>INSERT INTO UPK_IKOU.upk_k40.k60_os_buno_link (os_buhin_no, k60_buno_id, created_date, created_tantou_id) VALUES ('64122/3 4CB0A-E　(仮）', 1442, GETDATE(), 999);</v>
      </c>
      <c r="AC9877" s="229"/>
    </row>
    <row r="9878" spans="26:29">
      <c r="Z9878">
        <v>155</v>
      </c>
      <c r="AA9878" s="229" t="str">
        <f t="shared" si="85"/>
        <v>INSERT INTO UPK_IKOU.upk_k40.k60_os_buno_link (os_buhin_no, k60_buno_id, created_date, created_tantou_id) VALUES ('64184/5 4CB0A     外転', 1443, GETDATE(), 999);</v>
      </c>
      <c r="AC9878" s="229"/>
    </row>
    <row r="9879" spans="26:29">
      <c r="Z9879">
        <v>156</v>
      </c>
      <c r="AA9879" s="229" t="str">
        <f t="shared" si="85"/>
        <v>INSERT INTO UPK_IKOU.upk_k40.k60_os_buno_link (os_buhin_no, k60_buno_id, created_date, created_tantou_id) VALUES ('66312   4CB0A     完成品', 1444, GETDATE(), 999);</v>
      </c>
      <c r="AC9879" s="229"/>
    </row>
    <row r="9880" spans="26:29">
      <c r="Z9880">
        <v>157</v>
      </c>
      <c r="AA9880" s="229" t="str">
        <f t="shared" si="85"/>
        <v>INSERT INTO UPK_IKOU.upk_k40.k60_os_buno_link (os_buhin_no, k60_buno_id, created_date, created_tantou_id) VALUES ('74516/7 4CE0A     完成品', 1445, GETDATE(), 999);</v>
      </c>
      <c r="AC9880" s="229"/>
    </row>
    <row r="9881" spans="26:29">
      <c r="Z9881">
        <v>158</v>
      </c>
      <c r="AA9881" s="229" t="str">
        <f t="shared" si="85"/>
        <v>INSERT INTO UPK_IKOU.upk_k40.k60_os_buno_link (os_buhin_no, k60_buno_id, created_date, created_tantou_id) VALUES ('74516/7 4CE0A-E   RV8-350', 1446, GETDATE(), 999);</v>
      </c>
      <c r="AC9881" s="229"/>
    </row>
    <row r="9882" spans="26:29">
      <c r="Z9882">
        <v>159</v>
      </c>
      <c r="AA9882" s="229" t="str">
        <f t="shared" si="85"/>
        <v>INSERT INTO UPK_IKOU.upk_k40.k60_os_buno_link (os_buhin_no, k60_buno_id, created_date, created_tantou_id) VALUES ('74516/7 4CE1A     K70', 1447, GETDATE(), 999);</v>
      </c>
      <c r="AC9882" s="229"/>
    </row>
    <row r="9883" spans="26:29">
      <c r="Z9883">
        <v>160</v>
      </c>
      <c r="AA9883" s="229" t="str">
        <f t="shared" si="85"/>
        <v>INSERT INTO UPK_IKOU.upk_k40.k60_os_buno_link (os_buhin_no, k60_buno_id, created_date, created_tantou_id) VALUES ('76218/9 4CC0A     J70', 1448, GETDATE(), 999);</v>
      </c>
      <c r="AC9883" s="229"/>
    </row>
    <row r="9884" spans="26:29">
      <c r="Z9884">
        <v>161</v>
      </c>
      <c r="AA9884" s="229" t="str">
        <f t="shared" si="85"/>
        <v>INSERT INTO UPK_IKOU.upk_k40.k60_os_buno_link (os_buhin_no, k60_buno_id, created_date, created_tantou_id) VALUES ('76232/3 4CC0A     K70', 1449, GETDATE(), 999);</v>
      </c>
      <c r="AC9884" s="229"/>
    </row>
    <row r="9885" spans="26:29">
      <c r="Z9885">
        <v>162</v>
      </c>
      <c r="AA9885" s="229" t="str">
        <f t="shared" si="85"/>
        <v>INSERT INTO UPK_IKOU.upk_k40.k60_os_buno_link (os_buhin_no, k60_buno_id, created_date, created_tantou_id) VALUES ('76242   4CB0A     J70', 1450, GETDATE(), 999);</v>
      </c>
      <c r="AC9885" s="229"/>
    </row>
    <row r="9886" spans="26:29">
      <c r="Z9886">
        <v>163</v>
      </c>
      <c r="AA9886" s="229" t="str">
        <f t="shared" si="85"/>
        <v>INSERT INTO UPK_IKOU.upk_k40.k60_os_buno_link (os_buhin_no, k60_buno_id, created_date, created_tantou_id) VALUES ('76243   4CB0A     J70', 1451, GETDATE(), 999);</v>
      </c>
      <c r="AC9886" s="229"/>
    </row>
    <row r="9887" spans="26:29">
      <c r="Z9887">
        <v>164</v>
      </c>
      <c r="AA9887" s="229" t="str">
        <f t="shared" si="85"/>
        <v>INSERT INTO UPK_IKOU.upk_k40.k60_os_buno_link (os_buhin_no, k60_buno_id, created_date, created_tantou_id) VALUES ('76272   4CC0A     Zへ', 1452, GETDATE(), 999);</v>
      </c>
      <c r="AC9887" s="229"/>
    </row>
    <row r="9888" spans="26:29">
      <c r="Z9888">
        <v>165</v>
      </c>
      <c r="AA9888" s="229" t="str">
        <f t="shared" si="85"/>
        <v>INSERT INTO UPK_IKOU.upk_k40.k60_os_buno_link (os_buhin_no, k60_buno_id, created_date, created_tantou_id) VALUES ('76273   4CC0A     Zへ', 1453, GETDATE(), 999);</v>
      </c>
      <c r="AC9888" s="229"/>
    </row>
    <row r="9889" spans="26:29">
      <c r="Z9889">
        <v>166</v>
      </c>
      <c r="AA9889" s="229" t="str">
        <f t="shared" si="85"/>
        <v>INSERT INTO UPK_IKOU.upk_k40.k60_os_buno_link (os_buhin_no, k60_buno_id, created_date, created_tantou_id) VALUES ('76426   4CC0A     Zへ', 1454, GETDATE(), 999);</v>
      </c>
      <c r="AC9889" s="229"/>
    </row>
    <row r="9890" spans="26:29">
      <c r="Z9890">
        <v>167</v>
      </c>
      <c r="AA9890" s="229" t="str">
        <f t="shared" si="85"/>
        <v>INSERT INTO UPK_IKOU.upk_k40.k60_os_buno_link (os_buhin_no, k60_buno_id, created_date, created_tantou_id) VALUES ('76427   4CC0A     Zへ', 1455, GETDATE(), 999);</v>
      </c>
      <c r="AC9890" s="229"/>
    </row>
    <row r="9891" spans="26:29">
      <c r="Z9891">
        <v>168</v>
      </c>
      <c r="AA9891" s="229" t="str">
        <f t="shared" si="85"/>
        <v>INSERT INTO UPK_IKOU.upk_k40.k60_os_buno_link (os_buhin_no, k60_buno_id, created_date, created_tantou_id) VALUES ('64112/3  5TA0A    W70', 1456, GETDATE(), 999);</v>
      </c>
      <c r="AC9891" s="229"/>
    </row>
    <row r="9892" spans="26:29">
      <c r="Z9892">
        <v>169</v>
      </c>
      <c r="AA9892" s="229" t="str">
        <f t="shared" si="85"/>
        <v>INSERT INTO UPK_IKOU.upk_k40.k60_os_buno_link (os_buhin_no, k60_buno_id, created_date, created_tantou_id) VALUES ('67413    5TA0A　　B301', 1457, GETDATE(), 999);</v>
      </c>
      <c r="AC9892" s="229"/>
    </row>
    <row r="9893" spans="26:29">
      <c r="Z9893">
        <v>170</v>
      </c>
      <c r="AA9893" s="229" t="str">
        <f t="shared" si="85"/>
        <v>INSERT INTO UPK_IKOU.upk_k40.k60_os_buno_link (os_buhin_no, k60_buno_id, created_date, created_tantou_id) VALUES ('75534/5  5TA0A   Z100へ', 1458, GETDATE(), 999);</v>
      </c>
      <c r="AC9893" s="229"/>
    </row>
    <row r="9894" spans="26:29">
      <c r="Z9894">
        <v>171</v>
      </c>
      <c r="AA9894" s="229" t="str">
        <f t="shared" si="85"/>
        <v>INSERT INTO UPK_IKOU.upk_k40.k60_os_buno_link (os_buhin_no, k60_buno_id, created_date, created_tantou_id) VALUES ('75682/3  5TA0A   Z100へ', 1459, GETDATE(), 999);</v>
      </c>
      <c r="AC9894" s="229"/>
    </row>
    <row r="9895" spans="26:29">
      <c r="Z9895">
        <v>172</v>
      </c>
      <c r="AA9895" s="229" t="str">
        <f t="shared" si="85"/>
        <v>INSERT INTO UPK_IKOU.upk_k40.k60_os_buno_link (os_buhin_no, k60_buno_id, created_date, created_tantou_id) VALUES ('76242/3  5TA0A    W70', 1460, GETDATE(), 999);</v>
      </c>
      <c r="AC9895" s="229"/>
    </row>
    <row r="9896" spans="26:29">
      <c r="Z9896">
        <v>173</v>
      </c>
      <c r="AA9896" s="229" t="str">
        <f t="shared" si="85"/>
        <v>INSERT INTO UPK_IKOU.upk_k40.k60_os_buno_link (os_buhin_no, k60_buno_id, created_date, created_tantou_id) VALUES ('76242/3  5TA1A    W70', 1461, GETDATE(), 999);</v>
      </c>
      <c r="AC9896" s="229"/>
    </row>
    <row r="9897" spans="26:29">
      <c r="Z9897">
        <v>174</v>
      </c>
      <c r="AA9897" s="229" t="str">
        <f t="shared" si="85"/>
        <v>INSERT INTO UPK_IKOU.upk_k40.k60_os_buno_link (os_buhin_no, k60_buno_id, created_date, created_tantou_id) VALUES ('64184/5  6MA0A    K70', 1462, GETDATE(), 999);</v>
      </c>
      <c r="AC9897" s="229"/>
    </row>
    <row r="9898" spans="26:29">
      <c r="Z9898">
        <v>175</v>
      </c>
      <c r="AA9898" s="229" t="str">
        <f t="shared" si="85"/>
        <v>INSERT INTO UPK_IKOU.upk_k40.k60_os_buno_link (os_buhin_no, k60_buno_id, created_date, created_tantou_id) VALUES ('74516/7  6FM0A    K70', 1463, GETDATE(), 999);</v>
      </c>
      <c r="AC9898" s="229"/>
    </row>
    <row r="9899" spans="26:29">
      <c r="Z9899">
        <v>176</v>
      </c>
      <c r="AA9899" s="229" t="str">
        <f t="shared" si="85"/>
        <v>INSERT INTO UPK_IKOU.upk_k40.k60_os_buno_link (os_buhin_no, k60_buno_id, created_date, created_tantou_id) VALUES ('74516/7  6MA0A    K30', 1464, GETDATE(), 999);</v>
      </c>
      <c r="AC9899" s="229"/>
    </row>
    <row r="9900" spans="26:29">
      <c r="Z9900">
        <v>177</v>
      </c>
      <c r="AA9900" s="229" t="str">
        <f t="shared" si="85"/>
        <v>INSERT INTO UPK_IKOU.upk_k40.k60_os_buno_link (os_buhin_no, k60_buno_id, created_date, created_tantou_id) VALUES ('75528/9  6MA0A    W70', 1465, GETDATE(), 999);</v>
      </c>
      <c r="AC9900" s="229"/>
    </row>
    <row r="9901" spans="26:29">
      <c r="Z9901">
        <v>178</v>
      </c>
      <c r="AA9901" s="229" t="str">
        <f t="shared" si="85"/>
        <v>INSERT INTO UPK_IKOU.upk_k40.k60_os_buno_link (os_buhin_no, k60_buno_id, created_date, created_tantou_id) VALUES ('76456/7  6MA0A    W70', 1466, GETDATE(), 999);</v>
      </c>
      <c r="AC9901" s="229"/>
    </row>
    <row r="9902" spans="26:29">
      <c r="Z9902">
        <v>179</v>
      </c>
      <c r="AA9902" s="229" t="str">
        <f t="shared" si="85"/>
        <v>INSERT INTO UPK_IKOU.upk_k40.k60_os_buno_link (os_buhin_no, k60_buno_id, created_date, created_tantou_id) VALUES ('76483    6MA0A    K70', 1467, GETDATE(), 999);</v>
      </c>
      <c r="AC9902" s="229"/>
    </row>
    <row r="9903" spans="26:29">
      <c r="Z9903">
        <v>180</v>
      </c>
      <c r="AA9903" s="229" t="str">
        <f t="shared" si="85"/>
        <v>INSERT INTO UPK_IKOU.upk_k40.k60_os_buno_link (os_buhin_no, k60_buno_id, created_date, created_tantou_id) VALUES ('76742/3  6MA0A    W70', 1468, GETDATE(), 999);</v>
      </c>
      <c r="AC9903" s="229"/>
    </row>
    <row r="9904" spans="26:29">
      <c r="Z9904">
        <v>181</v>
      </c>
      <c r="AA9904" s="229" t="str">
        <f t="shared" si="85"/>
        <v>INSERT INTO UPK_IKOU.upk_k40.k60_os_buno_link (os_buhin_no, k60_buno_id, created_date, created_tantou_id) VALUES ('76332/3  4CC1A    K70', 1469, GETDATE(), 999);</v>
      </c>
      <c r="AC9904" s="229"/>
    </row>
    <row r="9905" spans="26:29">
      <c r="Z9905">
        <v>182</v>
      </c>
      <c r="AA9905" s="229" t="str">
        <f t="shared" si="85"/>
        <v>INSERT INTO UPK_IKOU.upk_k40.k60_os_buno_link (os_buhin_no, k60_buno_id, created_date, created_tantou_id) VALUES ('75662/3  5TL0A    B301', 1470, GETDATE(), 999);</v>
      </c>
      <c r="AC9905" s="229"/>
    </row>
    <row r="9906" spans="26:29">
      <c r="Z9906">
        <v>183</v>
      </c>
      <c r="AA9906" s="229" t="str">
        <f t="shared" si="85"/>
        <v>INSERT INTO UPK_IKOU.upk_k40.k60_os_buno_link (os_buhin_no, k60_buno_id, created_date, created_tantou_id) VALUES ('76456/7  6MR0A    W70', 1471, GETDATE(), 999);</v>
      </c>
      <c r="AC9906" s="229"/>
    </row>
    <row r="9907" spans="26:29">
      <c r="Z9907">
        <v>184</v>
      </c>
      <c r="AA9907" s="229" t="str">
        <f t="shared" si="85"/>
        <v>INSERT INTO UPK_IKOU.upk_k40.k60_os_buno_link (os_buhin_no, k60_buno_id, created_date, created_tantou_id) VALUES ('78118/9  6MA0AUF  Bライン', 1472, GETDATE(), 999);</v>
      </c>
      <c r="AC9907" s="229"/>
    </row>
    <row r="9908" spans="26:29">
      <c r="Z9908">
        <v>185</v>
      </c>
      <c r="AA9908" s="229" t="str">
        <f t="shared" si="85"/>
        <v>INSERT INTO UPK_IKOU.upk_k40.k60_os_buno_link (os_buhin_no, k60_buno_id, created_date, created_tantou_id) VALUES ('64112/3  6RA0A    W70', 1473, GETDATE(), 999);</v>
      </c>
      <c r="AC9908" s="229"/>
    </row>
    <row r="9909" spans="26:29">
      <c r="Z9909">
        <v>186</v>
      </c>
      <c r="AA9909" s="229" t="str">
        <f t="shared" si="85"/>
        <v>INSERT INTO UPK_IKOU.upk_k40.k60_os_buno_link (os_buhin_no, k60_buno_id, created_date, created_tantou_id) VALUES ('64122/3  6RA0A    W70', 1474, GETDATE(), 999);</v>
      </c>
      <c r="AC9909" s="229"/>
    </row>
    <row r="9910" spans="26:29">
      <c r="Z9910">
        <v>187</v>
      </c>
      <c r="AA9910" s="229" t="str">
        <f t="shared" si="85"/>
        <v>INSERT INTO UPK_IKOU.upk_k40.k60_os_buno_link (os_buhin_no, k60_buno_id, created_date, created_tantou_id) VALUES ('5220A M7400/M7300  メタル', 1475, GETDATE(), 999);</v>
      </c>
      <c r="AC9910" s="229"/>
    </row>
    <row r="9911" spans="26:29">
      <c r="Z9911">
        <v>188</v>
      </c>
      <c r="AA9911" s="229" t="str">
        <f t="shared" si="85"/>
        <v>INSERT INTO UPK_IKOU.upk_k40.k60_os_buno_link (os_buhin_no, k60_buno_id, created_date, created_tantou_id) VALUES ('64182/3  6RA0A    K70', 1476, GETDATE(), 999);</v>
      </c>
      <c r="AC9911" s="229"/>
    </row>
    <row r="9912" spans="26:29">
      <c r="Z9912">
        <v>189</v>
      </c>
      <c r="AA9912" s="229" t="str">
        <f t="shared" si="85"/>
        <v>INSERT INTO UPK_IKOU.upk_k40.k60_os_buno_link (os_buhin_no, k60_buno_id, created_date, created_tantou_id) VALUES ('66319    6RA0A    W70', 1477, GETDATE(), 999);</v>
      </c>
      <c r="AC9912" s="229"/>
    </row>
    <row r="9913" spans="26:29">
      <c r="Z9913">
        <v>190</v>
      </c>
      <c r="AA9913" s="229" t="str">
        <f t="shared" si="85"/>
        <v>INSERT INTO UPK_IKOU.upk_k40.k60_os_buno_link (os_buhin_no, k60_buno_id, created_date, created_tantou_id) VALUES ('66362    6RA0A    W70', 1478, GETDATE(), 999);</v>
      </c>
      <c r="AC9913" s="229"/>
    </row>
    <row r="9914" spans="26:29">
      <c r="Z9914">
        <v>191</v>
      </c>
      <c r="AA9914" s="229" t="str">
        <f t="shared" si="85"/>
        <v>INSERT INTO UPK_IKOU.upk_k40.k60_os_buno_link (os_buhin_no, k60_buno_id, created_date, created_tantou_id) VALUES ('67466/7  6RA0A    B309', 1479, GETDATE(), 999);</v>
      </c>
      <c r="AC9914" s="229"/>
    </row>
    <row r="9915" spans="26:29">
      <c r="Z9915">
        <v>192</v>
      </c>
      <c r="AA9915" s="229" t="str">
        <f t="shared" si="85"/>
        <v>INSERT INTO UPK_IKOU.upk_k40.k60_os_buno_link (os_buhin_no, k60_buno_id, created_date, created_tantou_id) VALUES ('74516    6RA0A    W70', 1480, GETDATE(), 999);</v>
      </c>
      <c r="AC9915" s="229"/>
    </row>
    <row r="9916" spans="26:29">
      <c r="Z9916">
        <v>193</v>
      </c>
      <c r="AA9916" s="229" t="str">
        <f t="shared" ref="AA9916:AA9979" si="86">AA$9722&amp;"'"&amp;AA8515&amp;"', "&amp;AB8515&amp;", GETDATE(), 999);"</f>
        <v>INSERT INTO UPK_IKOU.upk_k40.k60_os_buno_link (os_buhin_no, k60_buno_id, created_date, created_tantou_id) VALUES ('5253B    Y6400    メタル', 1481, GETDATE(), 999);</v>
      </c>
      <c r="AC9916" s="229"/>
    </row>
    <row r="9917" spans="26:29">
      <c r="Z9917">
        <v>194</v>
      </c>
      <c r="AA9917" s="229" t="str">
        <f t="shared" si="86"/>
        <v>INSERT INTO UPK_IKOU.upk_k40.k60_os_buno_link (os_buhin_no, k60_buno_id, created_date, created_tantou_id) VALUES ('75186/7  6RA0A    K70サブ', 1482, GETDATE(), 999);</v>
      </c>
      <c r="AC9917" s="229"/>
    </row>
    <row r="9918" spans="26:29">
      <c r="Z9918">
        <v>195</v>
      </c>
      <c r="AA9918" s="229" t="str">
        <f t="shared" si="86"/>
        <v>INSERT INTO UPK_IKOU.upk_k40.k60_os_buno_link (os_buhin_no, k60_buno_id, created_date, created_tantou_id) VALUES ('751B0/1  6RA0A    W70', 1483, GETDATE(), 999);</v>
      </c>
      <c r="AC9918" s="229"/>
    </row>
    <row r="9919" spans="26:29">
      <c r="Z9919">
        <v>196</v>
      </c>
      <c r="AA9919" s="229" t="str">
        <f t="shared" si="86"/>
        <v>INSERT INTO UPK_IKOU.upk_k40.k60_os_buno_link (os_buhin_no, k60_buno_id, created_date, created_tantou_id) VALUES ('5253 CG9800/BY9300 メタル', 1484, GETDATE(), 999);</v>
      </c>
      <c r="AC9919" s="229"/>
    </row>
    <row r="9920" spans="26:29">
      <c r="Z9920">
        <v>197</v>
      </c>
      <c r="AA9920" s="229" t="str">
        <f t="shared" si="86"/>
        <v>INSERT INTO UPK_IKOU.upk_k40.k60_os_buno_link (os_buhin_no, k60_buno_id, created_date, created_tantou_id) VALUES ('75262/3  6RA0A    B301', 1485, GETDATE(), 999);</v>
      </c>
      <c r="AC9920" s="229"/>
    </row>
    <row r="9921" spans="26:29">
      <c r="Z9921">
        <v>198</v>
      </c>
      <c r="AA9921" s="229" t="str">
        <f t="shared" si="86"/>
        <v>INSERT INTO UPK_IKOU.upk_k40.k60_os_buno_link (os_buhin_no, k60_buno_id, created_date, created_tantou_id) VALUES ('5220A M8400/M8300  メタル', 1486, GETDATE(), 999);</v>
      </c>
      <c r="AC9921" s="229"/>
    </row>
    <row r="9922" spans="26:29">
      <c r="Z9922">
        <v>199</v>
      </c>
      <c r="AA9922" s="229" t="str">
        <f t="shared" si="86"/>
        <v>INSERT INTO UPK_IKOU.upk_k40.k60_os_buno_link (os_buhin_no, k60_buno_id, created_date, created_tantou_id) VALUES ('75494/5  6RA0A    W70サブ', 1487, GETDATE(), 999);</v>
      </c>
      <c r="AC9922" s="229"/>
    </row>
    <row r="9923" spans="26:29">
      <c r="Z9923">
        <v>200</v>
      </c>
      <c r="AA9923" s="229" t="str">
        <f t="shared" si="86"/>
        <v>INSERT INTO UPK_IKOU.upk_k40.k60_os_buno_link (os_buhin_no, k60_buno_id, created_date, created_tantou_id) VALUES ('5253C A5800/A5700 メタル', 1488, GETDATE(), 999);</v>
      </c>
      <c r="AC9923" s="229"/>
    </row>
    <row r="9924" spans="26:29">
      <c r="Z9924">
        <v>201</v>
      </c>
      <c r="AA9924" s="229" t="str">
        <f t="shared" si="86"/>
        <v>INSERT INTO UPK_IKOU.upk_k40.k60_os_buno_link (os_buhin_no, k60_buno_id, created_date, created_tantou_id) VALUES ('75522/3  6RA0A    K70サブ', 1489, GETDATE(), 999);</v>
      </c>
      <c r="AC9924" s="229"/>
    </row>
    <row r="9925" spans="26:29">
      <c r="Z9925">
        <v>202</v>
      </c>
      <c r="AA9925" s="229" t="str">
        <f t="shared" si="86"/>
        <v>INSERT INTO UPK_IKOU.upk_k40.k60_os_buno_link (os_buhin_no, k60_buno_id, created_date, created_tantou_id) VALUES ('5253C A9600/A9500 メタル', 1490, GETDATE(), 999);</v>
      </c>
      <c r="AC9925" s="229"/>
    </row>
    <row r="9926" spans="26:29">
      <c r="Z9926">
        <v>203</v>
      </c>
      <c r="AA9926" s="229" t="str">
        <f t="shared" si="86"/>
        <v>INSERT INTO UPK_IKOU.upk_k40.k60_os_buno_link (os_buhin_no, k60_buno_id, created_date, created_tantou_id) VALUES ('75632    6RA0A    W70', 1491, GETDATE(), 999);</v>
      </c>
      <c r="AC9926" s="229"/>
    </row>
    <row r="9927" spans="26:29">
      <c r="Z9927">
        <v>204</v>
      </c>
      <c r="AA9927" s="229" t="str">
        <f t="shared" si="86"/>
        <v>INSERT INTO UPK_IKOU.upk_k40.k60_os_buno_link (os_buhin_no, k60_buno_id, created_date, created_tantou_id) VALUES ('5253B    M5600    メタル ', 1492, GETDATE(), 999);</v>
      </c>
      <c r="AC9927" s="229"/>
    </row>
    <row r="9928" spans="26:29">
      <c r="Z9928">
        <v>205</v>
      </c>
      <c r="AA9928" s="229" t="str">
        <f t="shared" si="86"/>
        <v>INSERT INTO UPK_IKOU.upk_k40.k60_os_buno_link (os_buhin_no, k60_buno_id, created_date, created_tantou_id) VALUES ('75632    6RA3A    W70', 1493, GETDATE(), 999);</v>
      </c>
      <c r="AC9928" s="229"/>
    </row>
    <row r="9929" spans="26:29">
      <c r="Z9929">
        <v>206</v>
      </c>
      <c r="AA9929" s="229" t="str">
        <f t="shared" si="86"/>
        <v>INSERT INTO UPK_IKOU.upk_k40.k60_os_buno_link (os_buhin_no, k60_buno_id, created_date, created_tantou_id) VALUES ('5253C    C9700    メタル', 1494, GETDATE(), 999);</v>
      </c>
      <c r="AC9929" s="229"/>
    </row>
    <row r="9930" spans="26:29">
      <c r="Z9930">
        <v>207</v>
      </c>
      <c r="AA9930" s="229" t="str">
        <f t="shared" si="86"/>
        <v>INSERT INTO UPK_IKOU.upk_k40.k60_os_buno_link (os_buhin_no, k60_buno_id, created_date, created_tantou_id) VALUES ('75942/3  6RA1A    B301', 1495, GETDATE(), 999);</v>
      </c>
      <c r="AC9930" s="229"/>
    </row>
    <row r="9931" spans="26:29">
      <c r="Z9931">
        <v>208</v>
      </c>
      <c r="AA9931" s="229" t="str">
        <f t="shared" si="86"/>
        <v>INSERT INTO UPK_IKOU.upk_k40.k60_os_buno_link (os_buhin_no, k60_buno_id, created_date, created_tantou_id) VALUES ('5220A N0200/N0100 メタル', 1496, GETDATE(), 999);</v>
      </c>
      <c r="AC9931" s="229"/>
    </row>
    <row r="9932" spans="26:29">
      <c r="Z9932">
        <v>209</v>
      </c>
      <c r="AA9932" s="229" t="str">
        <f t="shared" si="86"/>
        <v>INSERT INTO UPK_IKOU.upk_k40.k60_os_buno_link (os_buhin_no, k60_buno_id, created_date, created_tantou_id) VALUES ('76242/3  6RA0A    W70', 1497, GETDATE(), 999);</v>
      </c>
      <c r="AC9932" s="229"/>
    </row>
    <row r="9933" spans="26:29">
      <c r="Z9933">
        <v>210</v>
      </c>
      <c r="AA9933" s="229" t="str">
        <f t="shared" si="86"/>
        <v>INSERT INTO UPK_IKOU.upk_k40.k60_os_buno_link (os_buhin_no, k60_buno_id, created_date, created_tantou_id) VALUES ('9450C   02200    K70', 1498, GETDATE(), 999);</v>
      </c>
      <c r="AC9933" s="229"/>
    </row>
    <row r="9934" spans="26:29">
      <c r="Z9934">
        <v>211</v>
      </c>
      <c r="AA9934" s="229" t="str">
        <f t="shared" si="86"/>
        <v>INSERT INTO UPK_IKOU.upk_k40.k60_os_buno_link (os_buhin_no, k60_buno_id, created_date, created_tantou_id) VALUES ('5253C   D4300    メタル', 1499, GETDATE(), 999);</v>
      </c>
      <c r="AC9934" s="229"/>
    </row>
    <row r="9935" spans="26:29">
      <c r="Z9935">
        <v>212</v>
      </c>
      <c r="AA9935" s="229" t="str">
        <f t="shared" si="86"/>
        <v>INSERT INTO UPK_IKOU.upk_k40.k60_os_buno_link (os_buhin_no, k60_buno_id, created_date, created_tantou_id) VALUES ('5253C   D5600    メタル', 1500, GETDATE(), 999);</v>
      </c>
      <c r="AC9935" s="229"/>
    </row>
    <row r="9936" spans="26:29">
      <c r="Z9936">
        <v>213</v>
      </c>
      <c r="AA9936" s="229" t="str">
        <f t="shared" si="86"/>
        <v>INSERT INTO UPK_IKOU.upk_k40.k60_os_buno_link (os_buhin_no, k60_buno_id, created_date, created_tantou_id) VALUES ('5253C   G9700    メタル', 1501, GETDATE(), 999);</v>
      </c>
      <c r="AC9936" s="229"/>
    </row>
    <row r="9937" spans="26:29">
      <c r="Z9937">
        <v>214</v>
      </c>
      <c r="AA9937" s="229" t="str">
        <f t="shared" si="86"/>
        <v>INSERT INTO UPK_IKOU.upk_k40.k60_os_buno_link (os_buhin_no, k60_buno_id, created_date, created_tantou_id) VALUES ('5253C   Q4100    メタル', 1502, GETDATE(), 999);</v>
      </c>
      <c r="AC9937" s="229"/>
    </row>
    <row r="9938" spans="26:29">
      <c r="Z9938">
        <v>215</v>
      </c>
      <c r="AA9938" s="229" t="str">
        <f t="shared" si="86"/>
        <v>INSERT INTO UPK_IKOU.upk_k40.k60_os_buno_link (os_buhin_no, k60_buno_id, created_date, created_tantou_id) VALUES ('5253C   Q4200    メタル', 1503, GETDATE(), 999);</v>
      </c>
      <c r="AC9938" s="229"/>
    </row>
    <row r="9939" spans="26:29">
      <c r="Z9939">
        <v>216</v>
      </c>
      <c r="AA9939" s="229" t="str">
        <f t="shared" si="86"/>
        <v>INSERT INTO UPK_IKOU.upk_k40.k60_os_buno_link (os_buhin_no, k60_buno_id, created_date, created_tantou_id) VALUES ('5253C   Q4300    メタル', 1504, GETDATE(), 999);</v>
      </c>
      <c r="AC9939" s="229"/>
    </row>
    <row r="9940" spans="26:29">
      <c r="Z9940">
        <v>217</v>
      </c>
      <c r="AA9940" s="229" t="str">
        <f t="shared" si="86"/>
        <v>INSERT INTO UPK_IKOU.upk_k40.k60_os_buno_link (os_buhin_no, k60_buno_id, created_date, created_tantou_id) VALUES ('64182/3 4M41001', 1505, GETDATE(), 999);</v>
      </c>
      <c r="AC9940" s="229"/>
    </row>
    <row r="9941" spans="26:29">
      <c r="Z9941">
        <v>218</v>
      </c>
      <c r="AA9941" s="229" t="str">
        <f t="shared" si="86"/>
        <v>INSERT INTO UPK_IKOU.upk_k40.k60_os_buno_link (os_buhin_no, k60_buno_id, created_date, created_tantou_id) VALUES ('64182/3 4M410-G', 1506, GETDATE(), 999);</v>
      </c>
      <c r="AC9941" s="229"/>
    </row>
    <row r="9942" spans="26:29">
      <c r="Z9942">
        <v>219</v>
      </c>
      <c r="AA9942" s="229" t="str">
        <f t="shared" si="86"/>
        <v>INSERT INTO UPK_IKOU.upk_k40.k60_os_buno_link (os_buhin_no, k60_buno_id, created_date, created_tantou_id) VALUES ('64182/3 5M01001', 1507, GETDATE(), 999);</v>
      </c>
      <c r="AC9942" s="229"/>
    </row>
    <row r="9943" spans="26:29">
      <c r="Z9943">
        <v>220</v>
      </c>
      <c r="AA9943" s="229" t="str">
        <f t="shared" si="86"/>
        <v>INSERT INTO UPK_IKOU.upk_k40.k60_os_buno_link (os_buhin_no, k60_buno_id, created_date, created_tantou_id) VALUES ('74346   4M400', 1508, GETDATE(), 999);</v>
      </c>
      <c r="AC9943" s="229"/>
    </row>
    <row r="9944" spans="26:29">
      <c r="Z9944">
        <v>221</v>
      </c>
      <c r="AA9944" s="229" t="str">
        <f t="shared" si="86"/>
        <v>INSERT INTO UPK_IKOU.upk_k40.k60_os_buno_link (os_buhin_no, k60_buno_id, created_date, created_tantou_id) VALUES ('74346   4M400-G', 1509, GETDATE(), 999);</v>
      </c>
      <c r="AC9944" s="229"/>
    </row>
    <row r="9945" spans="26:29">
      <c r="Z9945">
        <v>222</v>
      </c>
      <c r="AA9945" s="229" t="str">
        <f t="shared" si="86"/>
        <v>INSERT INTO UPK_IKOU.upk_k40.k60_os_buno_link (os_buhin_no, k60_buno_id, created_date, created_tantou_id) VALUES ('76262   4M400', 1510, GETDATE(), 999);</v>
      </c>
      <c r="AC9945" s="229"/>
    </row>
    <row r="9946" spans="26:29">
      <c r="Z9946">
        <v>223</v>
      </c>
      <c r="AA9946" s="229" t="str">
        <f t="shared" si="86"/>
        <v>INSERT INTO UPK_IKOU.upk_k40.k60_os_buno_link (os_buhin_no, k60_buno_id, created_date, created_tantou_id) VALUES ('76262   4M710', 1511, GETDATE(), 999);</v>
      </c>
      <c r="AC9946" s="229"/>
    </row>
    <row r="9947" spans="26:29">
      <c r="Z9947">
        <v>224</v>
      </c>
      <c r="AA9947" s="229" t="str">
        <f t="shared" si="86"/>
        <v>INSERT INTO UPK_IKOU.upk_k40.k60_os_buno_link (os_buhin_no, k60_buno_id, created_date, created_tantou_id) VALUES ('76263   4M400', 1512, GETDATE(), 999);</v>
      </c>
      <c r="AC9947" s="229"/>
    </row>
    <row r="9948" spans="26:29">
      <c r="Z9948">
        <v>225</v>
      </c>
      <c r="AA9948" s="229" t="str">
        <f t="shared" si="86"/>
        <v>INSERT INTO UPK_IKOU.upk_k40.k60_os_buno_link (os_buhin_no, k60_buno_id, created_date, created_tantou_id) VALUES ('76263   4M710', 1513, GETDATE(), 999);</v>
      </c>
      <c r="AC9948" s="229"/>
    </row>
    <row r="9949" spans="26:29">
      <c r="Z9949">
        <v>226</v>
      </c>
      <c r="AA9949" s="229" t="str">
        <f t="shared" si="86"/>
        <v>INSERT INTO UPK_IKOU.upk_k40.k60_os_buno_link (os_buhin_no, k60_buno_id, created_date, created_tantou_id) VALUES ('76272   4M400', 1514, GETDATE(), 999);</v>
      </c>
      <c r="AC9949" s="229"/>
    </row>
    <row r="9950" spans="26:29">
      <c r="Z9950">
        <v>227</v>
      </c>
      <c r="AA9950" s="229" t="str">
        <f t="shared" si="86"/>
        <v>INSERT INTO UPK_IKOU.upk_k40.k60_os_buno_link (os_buhin_no, k60_buno_id, created_date, created_tantou_id) VALUES ('76272   4M500', 1515, GETDATE(), 999);</v>
      </c>
      <c r="AC9950" s="229"/>
    </row>
    <row r="9951" spans="26:29">
      <c r="Z9951">
        <v>228</v>
      </c>
      <c r="AA9951" s="229" t="str">
        <f t="shared" si="86"/>
        <v>INSERT INTO UPK_IKOU.upk_k40.k60_os_buno_link (os_buhin_no, k60_buno_id, created_date, created_tantou_id) VALUES ('76273   4M400', 1516, GETDATE(), 999);</v>
      </c>
      <c r="AC9951" s="229"/>
    </row>
    <row r="9952" spans="26:29">
      <c r="Z9952">
        <v>229</v>
      </c>
      <c r="AA9952" s="229" t="str">
        <f t="shared" si="86"/>
        <v>INSERT INTO UPK_IKOU.upk_k40.k60_os_buno_link (os_buhin_no, k60_buno_id, created_date, created_tantou_id) VALUES ('76273   4M500', 1517, GETDATE(), 999);</v>
      </c>
      <c r="AC9952" s="229"/>
    </row>
    <row r="9953" spans="26:29">
      <c r="Z9953">
        <v>230</v>
      </c>
      <c r="AA9953" s="229" t="str">
        <f t="shared" si="86"/>
        <v>INSERT INTO UPK_IKOU.upk_k40.k60_os_buno_link (os_buhin_no, k60_buno_id, created_date, created_tantou_id) VALUES ('76316/7 4M500', 1518, GETDATE(), 999);</v>
      </c>
      <c r="AC9953" s="229"/>
    </row>
    <row r="9954" spans="26:29">
      <c r="Z9954">
        <v>231</v>
      </c>
      <c r="AA9954" s="229" t="str">
        <f t="shared" si="86"/>
        <v>INSERT INTO UPK_IKOU.upk_k40.k60_os_buno_link (os_buhin_no, k60_buno_id, created_date, created_tantou_id) VALUES ('76316/7 4M500-B', 1519, GETDATE(), 999);</v>
      </c>
      <c r="AC9954" s="229"/>
    </row>
    <row r="9955" spans="26:29">
      <c r="Z9955">
        <v>232</v>
      </c>
      <c r="AA9955" s="229" t="str">
        <f t="shared" si="86"/>
        <v>INSERT INTO UPK_IKOU.upk_k40.k60_os_buno_link (os_buhin_no, k60_buno_id, created_date, created_tantou_id) VALUES ('76320/1 4M510', 1520, GETDATE(), 999);</v>
      </c>
      <c r="AC9955" s="229"/>
    </row>
    <row r="9956" spans="26:29">
      <c r="Z9956">
        <v>233</v>
      </c>
      <c r="AA9956" s="229" t="str">
        <f t="shared" si="86"/>
        <v>INSERT INTO UPK_IKOU.upk_k40.k60_os_buno_link (os_buhin_no, k60_buno_id, created_date, created_tantou_id) VALUES ('76632   4M400-1', 1521, GETDATE(), 999);</v>
      </c>
      <c r="AC9956" s="229"/>
    </row>
    <row r="9957" spans="26:29">
      <c r="Z9957">
        <v>234</v>
      </c>
      <c r="AA9957" s="229" t="str">
        <f t="shared" si="86"/>
        <v>INSERT INTO UPK_IKOU.upk_k40.k60_os_buno_link (os_buhin_no, k60_buno_id, created_date, created_tantou_id) VALUES ('76633   4M400-1', 1522, GETDATE(), 999);</v>
      </c>
      <c r="AC9957" s="229"/>
    </row>
    <row r="9958" spans="26:29">
      <c r="Z9958">
        <v>235</v>
      </c>
      <c r="AA9958" s="229" t="str">
        <f t="shared" si="86"/>
        <v>INSERT INTO UPK_IKOU.upk_k40.k60_os_buno_link (os_buhin_no, k60_buno_id, created_date, created_tantou_id) VALUES ('76634/5 4M400', 1523, GETDATE(), 999);</v>
      </c>
      <c r="AC9958" s="229"/>
    </row>
    <row r="9959" spans="26:29">
      <c r="Z9959">
        <v>236</v>
      </c>
      <c r="AA9959" s="229" t="str">
        <f t="shared" si="86"/>
        <v>INSERT INTO UPK_IKOU.upk_k40.k60_os_buno_link (os_buhin_no, k60_buno_id, created_date, created_tantou_id) VALUES ('76634/5 4M500', 1524, GETDATE(), 999);</v>
      </c>
      <c r="AC9959" s="229"/>
    </row>
    <row r="9960" spans="26:29">
      <c r="Z9960">
        <v>237</v>
      </c>
      <c r="AA9960" s="229" t="str">
        <f t="shared" si="86"/>
        <v>INSERT INTO UPK_IKOU.upk_k40.k60_os_buno_link (os_buhin_no, k60_buno_id, created_date, created_tantou_id) VALUES ('78142/3 4M500', 1525, GETDATE(), 999);</v>
      </c>
      <c r="AC9960" s="229"/>
    </row>
    <row r="9961" spans="26:29">
      <c r="Z9961">
        <v>238</v>
      </c>
      <c r="AA9961" s="229" t="str">
        <f t="shared" si="86"/>
        <v>INSERT INTO UPK_IKOU.upk_k40.k60_os_buno_link (os_buhin_no, k60_buno_id, created_date, created_tantou_id) VALUES ('82198/9 4M400', 1526, GETDATE(), 999);</v>
      </c>
      <c r="AC9961" s="229"/>
    </row>
    <row r="9962" spans="26:29">
      <c r="Z9962">
        <v>239</v>
      </c>
      <c r="AA9962" s="229" t="str">
        <f t="shared" si="86"/>
        <v>INSERT INTO UPK_IKOU.upk_k40.k60_os_buno_link (os_buhin_no, k60_buno_id, created_date, created_tantou_id) VALUES ('66322/3 8H300', 1527, GETDATE(), 999);</v>
      </c>
      <c r="AC9962" s="229"/>
    </row>
    <row r="9963" spans="26:29">
      <c r="Z9963">
        <v>240</v>
      </c>
      <c r="AA9963" s="229" t="str">
        <f t="shared" si="86"/>
        <v>INSERT INTO UPK_IKOU.upk_k40.k60_os_buno_link (os_buhin_no, k60_buno_id, created_date, created_tantou_id) VALUES ('66322/3 8H900', 1528, GETDATE(), 999);</v>
      </c>
      <c r="AC9963" s="229"/>
    </row>
    <row r="9964" spans="26:29">
      <c r="Z9964">
        <v>241</v>
      </c>
      <c r="AA9964" s="229" t="str">
        <f t="shared" si="86"/>
        <v>INSERT INTO UPK_IKOU.upk_k40.k60_os_buno_link (os_buhin_no, k60_buno_id, created_date, created_tantou_id) VALUES ('67123   8H30001', 1529, GETDATE(), 999);</v>
      </c>
      <c r="AC9964" s="229"/>
    </row>
    <row r="9965" spans="26:29">
      <c r="Z9965">
        <v>242</v>
      </c>
      <c r="AA9965" s="229" t="str">
        <f t="shared" si="86"/>
        <v>INSERT INTO UPK_IKOU.upk_k40.k60_os_buno_link (os_buhin_no, k60_buno_id, created_date, created_tantou_id) VALUES ('67123   8H70001', 1530, GETDATE(), 999);</v>
      </c>
      <c r="AC9965" s="229"/>
    </row>
    <row r="9966" spans="26:29">
      <c r="Z9966">
        <v>243</v>
      </c>
      <c r="AA9966" s="229" t="str">
        <f t="shared" si="86"/>
        <v>INSERT INTO UPK_IKOU.upk_k40.k60_os_buno_link (os_buhin_no, k60_buno_id, created_date, created_tantou_id) VALUES ('67123   8H90001', 1531, GETDATE(), 999);</v>
      </c>
      <c r="AC9966" s="229"/>
    </row>
    <row r="9967" spans="26:29">
      <c r="Z9967">
        <v>244</v>
      </c>
      <c r="AA9967" s="229" t="str">
        <f t="shared" si="86"/>
        <v>INSERT INTO UPK_IKOU.upk_k40.k60_os_buno_link (os_buhin_no, k60_buno_id, created_date, created_tantou_id) VALUES ('74333   8H70001', 1532, GETDATE(), 999);</v>
      </c>
      <c r="AC9967" s="229"/>
    </row>
    <row r="9968" spans="26:29">
      <c r="Z9968">
        <v>245</v>
      </c>
      <c r="AA9968" s="229" t="str">
        <f t="shared" si="86"/>
        <v>INSERT INTO UPK_IKOU.upk_k40.k60_os_buno_link (os_buhin_no, k60_buno_id, created_date, created_tantou_id) VALUES ('74346   8H300', 1533, GETDATE(), 999);</v>
      </c>
      <c r="AC9968" s="229"/>
    </row>
    <row r="9969" spans="26:29">
      <c r="Z9969">
        <v>246</v>
      </c>
      <c r="AA9969" s="229" t="str">
        <f t="shared" si="86"/>
        <v>INSERT INTO UPK_IKOU.upk_k40.k60_os_buno_link (os_buhin_no, k60_buno_id, created_date, created_tantou_id) VALUES ('74356   8H300', 1534, GETDATE(), 999);</v>
      </c>
      <c r="AC9969" s="229"/>
    </row>
    <row r="9970" spans="26:29">
      <c r="Z9970">
        <v>247</v>
      </c>
      <c r="AA9970" s="229" t="str">
        <f t="shared" si="86"/>
        <v>INSERT INTO UPK_IKOU.upk_k40.k60_os_buno_link (os_buhin_no, k60_buno_id, created_date, created_tantou_id) VALUES ('74356   AW000', 1535, GETDATE(), 999);</v>
      </c>
      <c r="AC9970" s="229"/>
    </row>
    <row r="9971" spans="26:29">
      <c r="Z9971">
        <v>248</v>
      </c>
      <c r="AA9971" s="229" t="str">
        <f t="shared" si="86"/>
        <v>INSERT INTO UPK_IKOU.upk_k40.k60_os_buno_link (os_buhin_no, k60_buno_id, created_date, created_tantou_id) VALUES ('75138/9 8H90001', 1536, GETDATE(), 999);</v>
      </c>
      <c r="AC9971" s="229"/>
    </row>
    <row r="9972" spans="26:29">
      <c r="Z9972">
        <v>249</v>
      </c>
      <c r="AA9972" s="229" t="str">
        <f t="shared" si="86"/>
        <v>INSERT INTO UPK_IKOU.upk_k40.k60_os_buno_link (os_buhin_no, k60_buno_id, created_date, created_tantou_id) VALUES ('76226/7 8H300', 1537, GETDATE(), 999);</v>
      </c>
      <c r="AC9972" s="229"/>
    </row>
    <row r="9973" spans="26:29">
      <c r="Z9973">
        <v>250</v>
      </c>
      <c r="AA9973" s="229" t="str">
        <f t="shared" si="86"/>
        <v>INSERT INTO UPK_IKOU.upk_k40.k60_os_buno_link (os_buhin_no, k60_buno_id, created_date, created_tantou_id) VALUES ('76226/7 8H700', 1538, GETDATE(), 999);</v>
      </c>
      <c r="AC9973" s="229"/>
    </row>
    <row r="9974" spans="26:29">
      <c r="Z9974">
        <v>251</v>
      </c>
      <c r="AA9974" s="229" t="str">
        <f t="shared" si="86"/>
        <v>INSERT INTO UPK_IKOU.upk_k40.k60_os_buno_link (os_buhin_no, k60_buno_id, created_date, created_tantou_id) VALUES ('76298/9 8H300', 1539, GETDATE(), 999);</v>
      </c>
      <c r="AC9974" s="229"/>
    </row>
    <row r="9975" spans="26:29">
      <c r="Z9975">
        <v>252</v>
      </c>
      <c r="AA9975" s="229" t="str">
        <f t="shared" si="86"/>
        <v>INSERT INTO UPK_IKOU.upk_k40.k60_os_buno_link (os_buhin_no, k60_buno_id, created_date, created_tantou_id) VALUES ('76428   8H300', 1540, GETDATE(), 999);</v>
      </c>
      <c r="AC9975" s="229"/>
    </row>
    <row r="9976" spans="26:29">
      <c r="Z9976">
        <v>253</v>
      </c>
      <c r="AA9976" s="229" t="str">
        <f t="shared" si="86"/>
        <v>INSERT INTO UPK_IKOU.upk_k40.k60_os_buno_link (os_buhin_no, k60_buno_id, created_date, created_tantou_id) VALUES ('76429   8H300', 1541, GETDATE(), 999);</v>
      </c>
      <c r="AC9976" s="229"/>
    </row>
    <row r="9977" spans="26:29">
      <c r="Z9977">
        <v>254</v>
      </c>
      <c r="AA9977" s="229" t="str">
        <f t="shared" si="86"/>
        <v>INSERT INTO UPK_IKOU.upk_k40.k60_os_buno_link (os_buhin_no, k60_buno_id, created_date, created_tantou_id) VALUES ('76644/5 8H300', 1542, GETDATE(), 999);</v>
      </c>
      <c r="AC9977" s="229"/>
    </row>
    <row r="9978" spans="26:29">
      <c r="Z9978">
        <v>255</v>
      </c>
      <c r="AA9978" s="229" t="str">
        <f t="shared" si="86"/>
        <v>INSERT INTO UPK_IKOU.upk_k40.k60_os_buno_link (os_buhin_no, k60_buno_id, created_date, created_tantou_id) VALUES ('76646/7 8H300', 1543, GETDATE(), 999);</v>
      </c>
      <c r="AC9978" s="229"/>
    </row>
    <row r="9979" spans="26:29">
      <c r="Z9979">
        <v>256</v>
      </c>
      <c r="AA9979" s="229" t="str">
        <f t="shared" si="86"/>
        <v>INSERT INTO UPK_IKOU.upk_k40.k60_os_buno_link (os_buhin_no, k60_buno_id, created_date, created_tantou_id) VALUES ('76646/7 EQ500', 1544, GETDATE(), 999);</v>
      </c>
      <c r="AC9979" s="229"/>
    </row>
    <row r="9980" spans="26:29">
      <c r="Z9980">
        <v>257</v>
      </c>
      <c r="AA9980" s="229" t="str">
        <f t="shared" ref="AA9980:AA10043" si="87">AA$9722&amp;"'"&amp;AA8579&amp;"', "&amp;AB8579&amp;", GETDATE(), 999);"</f>
        <v>INSERT INTO UPK_IKOU.upk_k40.k60_os_buno_link (os_buhin_no, k60_buno_id, created_date, created_tantou_id) VALUES ('77648/9 8H300', 1545, GETDATE(), 999);</v>
      </c>
      <c r="AC9980" s="229"/>
    </row>
    <row r="9981" spans="26:29">
      <c r="Z9981">
        <v>258</v>
      </c>
      <c r="AA9981" s="229" t="str">
        <f t="shared" si="87"/>
        <v>INSERT INTO UPK_IKOU.upk_k40.k60_os_buno_link (os_buhin_no, k60_buno_id, created_date, created_tantou_id) VALUES ('64124   EN000', 1546, GETDATE(), 999);</v>
      </c>
      <c r="AC9981" s="229"/>
    </row>
    <row r="9982" spans="26:29">
      <c r="Z9982">
        <v>259</v>
      </c>
      <c r="AA9982" s="229" t="str">
        <f t="shared" si="87"/>
        <v>INSERT INTO UPK_IKOU.upk_k40.k60_os_buno_link (os_buhin_no, k60_buno_id, created_date, created_tantou_id) VALUES ('64125   EN000', 1547, GETDATE(), 999);</v>
      </c>
      <c r="AC9982" s="229"/>
    </row>
    <row r="9983" spans="26:29">
      <c r="Z9983">
        <v>260</v>
      </c>
      <c r="AA9983" s="229" t="str">
        <f t="shared" si="87"/>
        <v>INSERT INTO UPK_IKOU.upk_k40.k60_os_buno_link (os_buhin_no, k60_buno_id, created_date, created_tantou_id) VALUES ('64182/3 EN000', 1548, GETDATE(), 999);</v>
      </c>
      <c r="AC9983" s="229"/>
    </row>
    <row r="9984" spans="26:29">
      <c r="Z9984">
        <v>261</v>
      </c>
      <c r="AA9984" s="229" t="str">
        <f t="shared" si="87"/>
        <v>INSERT INTO UPK_IKOU.upk_k40.k60_os_buno_link (os_buhin_no, k60_buno_id, created_date, created_tantou_id) VALUES ('74352/3 EN012', 1549, GETDATE(), 999);</v>
      </c>
      <c r="AC9984" s="229"/>
    </row>
    <row r="9985" spans="26:29">
      <c r="Z9985">
        <v>262</v>
      </c>
      <c r="AA9985" s="229" t="str">
        <f t="shared" si="87"/>
        <v>INSERT INTO UPK_IKOU.upk_k40.k60_os_buno_link (os_buhin_no, k60_buno_id, created_date, created_tantou_id) VALUES ('75522/3 EN000', 1550, GETDATE(), 999);</v>
      </c>
      <c r="AC9985" s="229"/>
    </row>
    <row r="9986" spans="26:29">
      <c r="Z9986">
        <v>263</v>
      </c>
      <c r="AA9986" s="229" t="str">
        <f t="shared" si="87"/>
        <v>INSERT INTO UPK_IKOU.upk_k40.k60_os_buno_link (os_buhin_no, k60_buno_id, created_date, created_tantou_id) VALUES ('75532/3 EN000', 1551, GETDATE(), 999);</v>
      </c>
      <c r="AC9986" s="229"/>
    </row>
    <row r="9987" spans="26:29">
      <c r="Z9987">
        <v>264</v>
      </c>
      <c r="AA9987" s="229" t="str">
        <f t="shared" si="87"/>
        <v>INSERT INTO UPK_IKOU.upk_k40.k60_os_buno_link (os_buhin_no, k60_buno_id, created_date, created_tantou_id) VALUES ('75532/3 EN100', 1552, GETDATE(), 999);</v>
      </c>
      <c r="AC9987" s="229"/>
    </row>
    <row r="9988" spans="26:29">
      <c r="Z9988">
        <v>265</v>
      </c>
      <c r="AA9988" s="229" t="str">
        <f t="shared" si="87"/>
        <v>INSERT INTO UPK_IKOU.upk_k40.k60_os_buno_link (os_buhin_no, k60_buno_id, created_date, created_tantou_id) VALUES ('76742   EN000', 1553, GETDATE(), 999);</v>
      </c>
      <c r="AC9988" s="229"/>
    </row>
    <row r="9989" spans="26:29">
      <c r="Z9989">
        <v>266</v>
      </c>
      <c r="AA9989" s="229" t="str">
        <f t="shared" si="87"/>
        <v>INSERT INTO UPK_IKOU.upk_k40.k60_os_buno_link (os_buhin_no, k60_buno_id, created_date, created_tantou_id) VALUES ('76743   EN000', 1554, GETDATE(), 999);</v>
      </c>
      <c r="AC9989" s="229"/>
    </row>
    <row r="9990" spans="26:29">
      <c r="Z9990">
        <v>267</v>
      </c>
      <c r="AA9990" s="229" t="str">
        <f t="shared" si="87"/>
        <v>INSERT INTO UPK_IKOU.upk_k40.k60_os_buno_link (os_buhin_no, k60_buno_id, created_date, created_tantou_id) VALUES ('53216   B217101', 1555, GETDATE(), 999);</v>
      </c>
      <c r="AC9990" s="229"/>
    </row>
    <row r="9991" spans="26:29">
      <c r="Z9991">
        <v>268</v>
      </c>
      <c r="AA9991" s="229" t="str">
        <f t="shared" si="87"/>
        <v>INSERT INTO UPK_IKOU.upk_k40.k60_os_buno_link (os_buhin_no, k60_buno_id, created_date, created_tantou_id) VALUES ('451631/2-1017P/05P', 1556, GETDATE(), 999);</v>
      </c>
      <c r="AC9991" s="229"/>
    </row>
    <row r="9992" spans="26:29">
      <c r="Z9992">
        <v>269</v>
      </c>
      <c r="AA9992" s="229" t="str">
        <f t="shared" si="87"/>
        <v>INSERT INTO UPK_IKOU.upk_k40.k60_os_buno_link (os_buhin_no, k60_buno_id, created_date, created_tantou_id) VALUES ('451633/4-1004P', 1557, GETDATE(), 999);</v>
      </c>
      <c r="AC9992" s="229"/>
    </row>
    <row r="9993" spans="26:29">
      <c r="Z9993">
        <v>270</v>
      </c>
      <c r="AA9993" s="229" t="str">
        <f t="shared" si="87"/>
        <v>INSERT INTO UPK_IKOU.upk_k40.k60_os_buno_link (os_buhin_no, k60_buno_id, created_date, created_tantou_id) VALUES ('451621/2-1052P/28P', 1558, GETDATE(), 999);</v>
      </c>
      <c r="AC9993" s="229"/>
    </row>
    <row r="9994" spans="26:29">
      <c r="Z9994">
        <v>271</v>
      </c>
      <c r="AA9994" s="229" t="str">
        <f t="shared" si="87"/>
        <v>INSERT INTO UPK_IKOU.upk_k40.k60_os_buno_link (os_buhin_no, k60_buno_id, created_date, created_tantou_id) VALUES ('451673/4-1019P', 1559, GETDATE(), 999);</v>
      </c>
      <c r="AC9994" s="229"/>
    </row>
    <row r="9995" spans="26:29">
      <c r="Z9995">
        <v>272</v>
      </c>
      <c r="AA9995" s="229" t="str">
        <f t="shared" si="87"/>
        <v>INSERT INTO UPK_IKOU.upk_k40.k60_os_buno_link (os_buhin_no, k60_buno_id, created_date, created_tantou_id) VALUES ('64285   5301001', 1560, GETDATE(), 999);</v>
      </c>
      <c r="AC9995" s="229"/>
    </row>
    <row r="9996" spans="26:29">
      <c r="Z9996">
        <v>273</v>
      </c>
      <c r="AA9996" s="229" t="str">
        <f t="shared" si="87"/>
        <v>INSERT INTO UPK_IKOU.upk_k40.k60_os_buno_link (os_buhin_no, k60_buno_id, created_date, created_tantou_id) VALUES ('65426   5301001', 1561, GETDATE(), 999);</v>
      </c>
      <c r="AC9996" s="229"/>
    </row>
    <row r="9997" spans="26:29">
      <c r="Z9997">
        <v>274</v>
      </c>
      <c r="AA9997" s="229" t="str">
        <f t="shared" si="87"/>
        <v>INSERT INTO UPK_IKOU.upk_k40.k60_os_buno_link (os_buhin_no, k60_buno_id, created_date, created_tantou_id) VALUES ('65437   5301001', 1562, GETDATE(), 999);</v>
      </c>
      <c r="AC9997" s="229"/>
    </row>
    <row r="9998" spans="26:29">
      <c r="Z9998">
        <v>275</v>
      </c>
      <c r="AA9998" s="229" t="str">
        <f t="shared" si="87"/>
        <v>INSERT INTO UPK_IKOU.upk_k40.k60_os_buno_link (os_buhin_no, k60_buno_id, created_date, created_tantou_id) VALUES ('64182/3 JG00A', 1563, GETDATE(), 999);</v>
      </c>
      <c r="AC9998" s="229"/>
    </row>
    <row r="9999" spans="26:29">
      <c r="Z9999">
        <v>276</v>
      </c>
      <c r="AA9999" s="229" t="str">
        <f t="shared" si="87"/>
        <v>INSERT INTO UPK_IKOU.upk_k40.k60_os_buno_link (os_buhin_no, k60_buno_id, created_date, created_tantou_id) VALUES ('66312   JG00A', 1564, GETDATE(), 999);</v>
      </c>
      <c r="AC9999" s="229"/>
    </row>
    <row r="10000" spans="26:29">
      <c r="Z10000">
        <v>277</v>
      </c>
      <c r="AA10000" s="229" t="str">
        <f t="shared" si="87"/>
        <v>INSERT INTO UPK_IKOU.upk_k40.k60_os_buno_link (os_buhin_no, k60_buno_id, created_date, created_tantou_id) VALUES ('67416   JG01A', 1565, GETDATE(), 999);</v>
      </c>
      <c r="AC10000" s="229"/>
    </row>
    <row r="10001" spans="26:29">
      <c r="Z10001">
        <v>278</v>
      </c>
      <c r="AA10001" s="229" t="str">
        <f t="shared" si="87"/>
        <v>INSERT INTO UPK_IKOU.upk_k40.k60_os_buno_link (os_buhin_no, k60_buno_id, created_date, created_tantou_id) VALUES ('67416   JG01A-G', 1566, GETDATE(), 999);</v>
      </c>
      <c r="AC10001" s="229"/>
    </row>
    <row r="10002" spans="26:29">
      <c r="Z10002">
        <v>279</v>
      </c>
      <c r="AA10002" s="229" t="str">
        <f t="shared" si="87"/>
        <v>INSERT INTO UPK_IKOU.upk_k40.k60_os_buno_link (os_buhin_no, k60_buno_id, created_date, created_tantou_id) VALUES ('74356   JG00A', 1567, GETDATE(), 999);</v>
      </c>
      <c r="AC10002" s="229"/>
    </row>
    <row r="10003" spans="26:29">
      <c r="Z10003">
        <v>280</v>
      </c>
      <c r="AA10003" s="229" t="str">
        <f t="shared" si="87"/>
        <v>INSERT INTO UPK_IKOU.upk_k40.k60_os_buno_link (os_buhin_no, k60_buno_id, created_date, created_tantou_id) VALUES ('74356   JG00A-B', 1568, GETDATE(), 999);</v>
      </c>
      <c r="AC10003" s="229"/>
    </row>
    <row r="10004" spans="26:29">
      <c r="Z10004">
        <v>281</v>
      </c>
      <c r="AA10004" s="229" t="str">
        <f t="shared" si="87"/>
        <v>INSERT INTO UPK_IKOU.upk_k40.k60_os_buno_link (os_buhin_no, k60_buno_id, created_date, created_tantou_id) VALUES ('74366   JG00A', 1569, GETDATE(), 999);</v>
      </c>
      <c r="AC10004" s="229"/>
    </row>
    <row r="10005" spans="26:29">
      <c r="Z10005">
        <v>282</v>
      </c>
      <c r="AA10005" s="229" t="str">
        <f t="shared" si="87"/>
        <v>INSERT INTO UPK_IKOU.upk_k40.k60_os_buno_link (os_buhin_no, k60_buno_id, created_date, created_tantou_id) VALUES ('75128   JG00A', 1570, GETDATE(), 999);</v>
      </c>
      <c r="AC10005" s="229"/>
    </row>
    <row r="10006" spans="26:29">
      <c r="Z10006">
        <v>283</v>
      </c>
      <c r="AA10006" s="229" t="str">
        <f t="shared" si="87"/>
        <v>INSERT INTO UPK_IKOU.upk_k40.k60_os_buno_link (os_buhin_no, k60_buno_id, created_date, created_tantou_id) VALUES ('75128   JG00A-K', 1571, GETDATE(), 999);</v>
      </c>
      <c r="AC10006" s="229"/>
    </row>
    <row r="10007" spans="26:29">
      <c r="Z10007">
        <v>284</v>
      </c>
      <c r="AA10007" s="229" t="str">
        <f t="shared" si="87"/>
        <v>INSERT INTO UPK_IKOU.upk_k40.k60_os_buno_link (os_buhin_no, k60_buno_id, created_date, created_tantou_id) VALUES ('75128   JG00A-E', 1572, GETDATE(), 999);</v>
      </c>
      <c r="AC10007" s="229"/>
    </row>
    <row r="10008" spans="26:29">
      <c r="Z10008">
        <v>285</v>
      </c>
      <c r="AA10008" s="229" t="str">
        <f t="shared" si="87"/>
        <v>INSERT INTO UPK_IKOU.upk_k40.k60_os_buno_link (os_buhin_no, k60_buno_id, created_date, created_tantou_id) VALUES ('75262/3 JG00A', 1573, GETDATE(), 999);</v>
      </c>
      <c r="AC10008" s="229"/>
    </row>
    <row r="10009" spans="26:29">
      <c r="Z10009">
        <v>286</v>
      </c>
      <c r="AA10009" s="229" t="str">
        <f t="shared" si="87"/>
        <v>INSERT INTO UPK_IKOU.upk_k40.k60_os_buno_link (os_buhin_no, k60_buno_id, created_date, created_tantou_id) VALUES ('75262/3 JG01A', 1574, GETDATE(), 999);</v>
      </c>
      <c r="AC10009" s="229"/>
    </row>
    <row r="10010" spans="26:29">
      <c r="Z10010">
        <v>287</v>
      </c>
      <c r="AA10010" s="229" t="str">
        <f t="shared" si="87"/>
        <v>INSERT INTO UPK_IKOU.upk_k40.k60_os_buno_link (os_buhin_no, k60_buno_id, created_date, created_tantou_id) VALUES ('75262/3 JG01A-E', 1575, GETDATE(), 999);</v>
      </c>
      <c r="AC10010" s="229"/>
    </row>
    <row r="10011" spans="26:29">
      <c r="Z10011">
        <v>288</v>
      </c>
      <c r="AA10011" s="229" t="str">
        <f t="shared" si="87"/>
        <v>INSERT INTO UPK_IKOU.upk_k40.k60_os_buno_link (os_buhin_no, k60_buno_id, created_date, created_tantou_id) VALUES ('75636/7 JG00A', 1576, GETDATE(), 999);</v>
      </c>
      <c r="AC10011" s="229"/>
    </row>
    <row r="10012" spans="26:29">
      <c r="Z10012">
        <v>289</v>
      </c>
      <c r="AA10012" s="229" t="str">
        <f t="shared" si="87"/>
        <v>INSERT INTO UPK_IKOU.upk_k40.k60_os_buno_link (os_buhin_no, k60_buno_id, created_date, created_tantou_id) VALUES ('75676/7 JG00A', 1577, GETDATE(), 999);</v>
      </c>
      <c r="AC10012" s="229"/>
    </row>
    <row r="10013" spans="26:29">
      <c r="Z10013">
        <v>290</v>
      </c>
      <c r="AA10013" s="229" t="str">
        <f t="shared" si="87"/>
        <v>INSERT INTO UPK_IKOU.upk_k40.k60_os_buno_link (os_buhin_no, k60_buno_id, created_date, created_tantou_id) VALUES ('75676/7 JG00A-E', 1578, GETDATE(), 999);</v>
      </c>
      <c r="AC10013" s="229"/>
    </row>
    <row r="10014" spans="26:29">
      <c r="Z10014">
        <v>291</v>
      </c>
      <c r="AA10014" s="229" t="str">
        <f t="shared" si="87"/>
        <v>INSERT INTO UPK_IKOU.upk_k40.k60_os_buno_link (os_buhin_no, k60_buno_id, created_date, created_tantou_id) VALUES ('756C0/1 JG00A', 1579, GETDATE(), 999);</v>
      </c>
      <c r="AC10014" s="229"/>
    </row>
    <row r="10015" spans="26:29">
      <c r="Z10015">
        <v>292</v>
      </c>
      <c r="AA10015" s="229" t="str">
        <f t="shared" si="87"/>
        <v>INSERT INTO UPK_IKOU.upk_k40.k60_os_buno_link (os_buhin_no, k60_buno_id, created_date, created_tantou_id) VALUES ('76246   JG00A', 1580, GETDATE(), 999);</v>
      </c>
      <c r="AC10015" s="229"/>
    </row>
    <row r="10016" spans="26:29">
      <c r="Z10016">
        <v>293</v>
      </c>
      <c r="AA10016" s="229" t="str">
        <f t="shared" si="87"/>
        <v>INSERT INTO UPK_IKOU.upk_k40.k60_os_buno_link (os_buhin_no, k60_buno_id, created_date, created_tantou_id) VALUES ('76247   JG00A', 1581, GETDATE(), 999);</v>
      </c>
      <c r="AC10016" s="229"/>
    </row>
    <row r="10017" spans="26:29">
      <c r="Z10017">
        <v>294</v>
      </c>
      <c r="AA10017" s="229" t="str">
        <f t="shared" si="87"/>
        <v>INSERT INTO UPK_IKOU.upk_k40.k60_os_buno_link (os_buhin_no, k60_buno_id, created_date, created_tantou_id) VALUES ('767C2/3 JG00A', 1582, GETDATE(), 999);</v>
      </c>
      <c r="AC10017" s="229"/>
    </row>
    <row r="10018" spans="26:29">
      <c r="Z10018">
        <v>295</v>
      </c>
      <c r="AA10018" s="229" t="str">
        <f t="shared" si="87"/>
        <v>INSERT INTO UPK_IKOU.upk_k40.k60_os_buno_link (os_buhin_no, k60_buno_id, created_date, created_tantou_id) VALUES ('64112/3 JGA00-E', 1583, GETDATE(), 999);</v>
      </c>
      <c r="AC10018" s="229"/>
    </row>
    <row r="10019" spans="26:29">
      <c r="Z10019">
        <v>296</v>
      </c>
      <c r="AA10019" s="229" t="str">
        <f t="shared" si="87"/>
        <v>INSERT INTO UPK_IKOU.upk_k40.k60_os_buno_link (os_buhin_no, k60_buno_id, created_date, created_tantou_id) VALUES ('64112/3 JG00A', 1584, GETDATE(), 999);</v>
      </c>
      <c r="AC10019" s="229"/>
    </row>
    <row r="10020" spans="26:29">
      <c r="Z10020">
        <v>297</v>
      </c>
      <c r="AA10020" s="229" t="str">
        <f t="shared" si="87"/>
        <v>INSERT INTO UPK_IKOU.upk_k40.k60_os_buno_link (os_buhin_no, k60_buno_id, created_date, created_tantou_id) VALUES ('64112/3 JH00A', 1585, GETDATE(), 999);</v>
      </c>
      <c r="AC10020" s="229"/>
    </row>
    <row r="10021" spans="26:29">
      <c r="Z10021">
        <v>298</v>
      </c>
      <c r="AA10021" s="229" t="str">
        <f t="shared" si="87"/>
        <v>INSERT INTO UPK_IKOU.upk_k40.k60_os_buno_link (os_buhin_no, k60_buno_id, created_date, created_tantou_id) VALUES ('74332   01G00', 1586, GETDATE(), 999);</v>
      </c>
      <c r="AC10021" s="229"/>
    </row>
    <row r="10022" spans="26:29">
      <c r="Z10022">
        <v>299</v>
      </c>
      <c r="AA10022" s="229" t="str">
        <f t="shared" si="87"/>
        <v>INSERT INTO UPK_IKOU.upk_k40.k60_os_buno_link (os_buhin_no, k60_buno_id, created_date, created_tantou_id) VALUES ('74333   01G00', 1587, GETDATE(), 999);</v>
      </c>
      <c r="AC10022" s="229"/>
    </row>
    <row r="10023" spans="26:29">
      <c r="Z10023">
        <v>300</v>
      </c>
      <c r="AA10023" s="229" t="str">
        <f t="shared" si="87"/>
        <v>INSERT INTO UPK_IKOU.upk_k40.k60_os_buno_link (os_buhin_no, k60_buno_id, created_date, created_tantou_id) VALUES ('65616   JM00A', 1588, GETDATE(), 999);</v>
      </c>
      <c r="AC10023" s="229"/>
    </row>
    <row r="10024" spans="26:29">
      <c r="Z10024">
        <v>301</v>
      </c>
      <c r="AA10024" s="229" t="str">
        <f t="shared" si="87"/>
        <v>INSERT INTO UPK_IKOU.upk_k40.k60_os_buno_link (os_buhin_no, k60_buno_id, created_date, created_tantou_id) VALUES ('67632/3 JM00A', 1589, GETDATE(), 999);</v>
      </c>
      <c r="AC10024" s="229"/>
    </row>
    <row r="10025" spans="26:29">
      <c r="Z10025">
        <v>302</v>
      </c>
      <c r="AA10025" s="229" t="str">
        <f t="shared" si="87"/>
        <v>INSERT INTO UPK_IKOU.upk_k40.k60_os_buno_link (os_buhin_no, k60_buno_id, created_date, created_tantou_id) VALUES ('73141   JM010', 1590, GETDATE(), 999);</v>
      </c>
      <c r="AC10025" s="229"/>
    </row>
    <row r="10026" spans="26:29">
      <c r="Z10026">
        <v>303</v>
      </c>
      <c r="AA10026" s="229" t="str">
        <f t="shared" si="87"/>
        <v>INSERT INTO UPK_IKOU.upk_k40.k60_os_buno_link (os_buhin_no, k60_buno_id, created_date, created_tantou_id) VALUES ('73152/3 JM010', 1591, GETDATE(), 999);</v>
      </c>
      <c r="AC10026" s="229"/>
    </row>
    <row r="10027" spans="26:29">
      <c r="Z10027">
        <v>304</v>
      </c>
      <c r="AA10027" s="229" t="str">
        <f t="shared" si="87"/>
        <v>INSERT INTO UPK_IKOU.upk_k40.k60_os_buno_link (os_buhin_no, k60_buno_id, created_date, created_tantou_id) VALUES ('73211   JM000', 1592, GETDATE(), 999);</v>
      </c>
      <c r="AC10027" s="229"/>
    </row>
    <row r="10028" spans="26:29">
      <c r="Z10028">
        <v>305</v>
      </c>
      <c r="AA10028" s="229" t="str">
        <f t="shared" si="87"/>
        <v>INSERT INTO UPK_IKOU.upk_k40.k60_os_buno_link (os_buhin_no, k60_buno_id, created_date, created_tantou_id) VALUES ('73232   JM000', 1593, GETDATE(), 999);</v>
      </c>
      <c r="AC10028" s="229"/>
    </row>
    <row r="10029" spans="26:29">
      <c r="Z10029">
        <v>306</v>
      </c>
      <c r="AA10029" s="229" t="str">
        <f t="shared" si="87"/>
        <v>INSERT INTO UPK_IKOU.upk_k40.k60_os_buno_link (os_buhin_no, k60_buno_id, created_date, created_tantou_id) VALUES ('73237   JM000', 1594, GETDATE(), 999);</v>
      </c>
      <c r="AC10029" s="229"/>
    </row>
    <row r="10030" spans="26:29">
      <c r="Z10030">
        <v>307</v>
      </c>
      <c r="AA10030" s="229" t="str">
        <f t="shared" si="87"/>
        <v>INSERT INTO UPK_IKOU.upk_k40.k60_os_buno_link (os_buhin_no, k60_buno_id, created_date, created_tantou_id) VALUES ('73252   JM000', 1595, GETDATE(), 999);</v>
      </c>
      <c r="AC10030" s="229"/>
    </row>
    <row r="10031" spans="26:29">
      <c r="Z10031">
        <v>308</v>
      </c>
      <c r="AA10031" s="229" t="str">
        <f t="shared" si="87"/>
        <v>INSERT INTO UPK_IKOU.upk_k40.k60_os_buno_link (os_buhin_no, k60_buno_id, created_date, created_tantou_id) VALUES ('74366   JM00A', 1596, GETDATE(), 999);</v>
      </c>
      <c r="AC10031" s="229"/>
    </row>
    <row r="10032" spans="26:29">
      <c r="Z10032">
        <v>309</v>
      </c>
      <c r="AA10032" s="229" t="str">
        <f t="shared" si="87"/>
        <v>INSERT INTO UPK_IKOU.upk_k40.k60_os_buno_link (os_buhin_no, k60_buno_id, created_date, created_tantou_id) VALUES ('743F3   JM00A', 1597, GETDATE(), 999);</v>
      </c>
      <c r="AC10032" s="229"/>
    </row>
    <row r="10033" spans="26:29">
      <c r="Z10033">
        <v>310</v>
      </c>
      <c r="AA10033" s="229" t="str">
        <f t="shared" si="87"/>
        <v>INSERT INTO UPK_IKOU.upk_k40.k60_os_buno_link (os_buhin_no, k60_buno_id, created_date, created_tantou_id) VALUES ('74542   JM00A', 1598, GETDATE(), 999);</v>
      </c>
      <c r="AC10033" s="229"/>
    </row>
    <row r="10034" spans="26:29">
      <c r="Z10034">
        <v>311</v>
      </c>
      <c r="AA10034" s="229" t="str">
        <f t="shared" si="87"/>
        <v>INSERT INTO UPK_IKOU.upk_k40.k60_os_buno_link (os_buhin_no, k60_buno_id, created_date, created_tantou_id) VALUES ('75426/7 JM00A', 1599, GETDATE(), 999);</v>
      </c>
      <c r="AC10034" s="229"/>
    </row>
    <row r="10035" spans="26:29">
      <c r="Z10035">
        <v>312</v>
      </c>
      <c r="AA10035" s="229" t="str">
        <f t="shared" si="87"/>
        <v>INSERT INTO UPK_IKOU.upk_k40.k60_os_buno_link (os_buhin_no, k60_buno_id, created_date, created_tantou_id) VALUES ('75426/7 JM00A-E', 1600, GETDATE(), 999);</v>
      </c>
      <c r="AC10035" s="229"/>
    </row>
    <row r="10036" spans="26:29">
      <c r="Z10036">
        <v>313</v>
      </c>
      <c r="AA10036" s="229" t="str">
        <f t="shared" si="87"/>
        <v>INSERT INTO UPK_IKOU.upk_k40.k60_os_buno_link (os_buhin_no, k60_buno_id, created_date, created_tantou_id) VALUES ('75466/7 JM00A', 1601, GETDATE(), 999);</v>
      </c>
      <c r="AC10036" s="229"/>
    </row>
    <row r="10037" spans="26:29">
      <c r="Z10037">
        <v>314</v>
      </c>
      <c r="AA10037" s="229" t="str">
        <f t="shared" si="87"/>
        <v>INSERT INTO UPK_IKOU.upk_k40.k60_os_buno_link (os_buhin_no, k60_buno_id, created_date, created_tantou_id) VALUES ('76320/1 JM00A', 1602, GETDATE(), 999);</v>
      </c>
      <c r="AC10037" s="229"/>
    </row>
    <row r="10038" spans="26:29">
      <c r="Z10038">
        <v>315</v>
      </c>
      <c r="AA10038" s="229" t="str">
        <f t="shared" si="87"/>
        <v>INSERT INTO UPK_IKOU.upk_k40.k60_os_buno_link (os_buhin_no, k60_buno_id, created_date, created_tantou_id) VALUES ('76532/3 JM00A', 1603, GETDATE(), 999);</v>
      </c>
      <c r="AC10038" s="229"/>
    </row>
    <row r="10039" spans="26:29">
      <c r="Z10039">
        <v>316</v>
      </c>
      <c r="AA10039" s="229" t="str">
        <f t="shared" si="87"/>
        <v>INSERT INTO UPK_IKOU.upk_k40.k60_os_buno_link (os_buhin_no, k60_buno_id, created_date, created_tantou_id) VALUES ('76682/3 JM00A', 1604, GETDATE(), 999);</v>
      </c>
      <c r="AC10039" s="229"/>
    </row>
    <row r="10040" spans="26:29">
      <c r="Z10040">
        <v>317</v>
      </c>
      <c r="AA10040" s="229" t="str">
        <f t="shared" si="87"/>
        <v>INSERT INTO UPK_IKOU.upk_k40.k60_os_buno_link (os_buhin_no, k60_buno_id, created_date, created_tantou_id) VALUES ('767C2/3 JM00A', 1605, GETDATE(), 999);</v>
      </c>
      <c r="AC10040" s="229"/>
    </row>
    <row r="10041" spans="26:29">
      <c r="Z10041">
        <v>318</v>
      </c>
      <c r="AA10041" s="229" t="str">
        <f t="shared" si="87"/>
        <v>INSERT INTO UPK_IKOU.upk_k40.k60_os_buno_link (os_buhin_no, k60_buno_id, created_date, created_tantou_id) VALUES ('80142/3 JM00A', 1606, GETDATE(), 999);</v>
      </c>
      <c r="AC10041" s="229"/>
    </row>
    <row r="10042" spans="26:29">
      <c r="Z10042">
        <v>319</v>
      </c>
      <c r="AA10042" s="229" t="str">
        <f t="shared" si="87"/>
        <v>INSERT INTO UPK_IKOU.upk_k40.k60_os_buno_link (os_buhin_no, k60_buno_id, created_date, created_tantou_id) VALUES ('80148/9 JM00A', 1607, GETDATE(), 999);</v>
      </c>
      <c r="AC10042" s="229"/>
    </row>
    <row r="10043" spans="26:29">
      <c r="Z10043">
        <v>320</v>
      </c>
      <c r="AA10043" s="229" t="str">
        <f t="shared" si="87"/>
        <v>INSERT INTO UPK_IKOU.upk_k40.k60_os_buno_link (os_buhin_no, k60_buno_id, created_date, created_tantou_id) VALUES ('80154   JM00A', 1608, GETDATE(), 999);</v>
      </c>
      <c r="AC10043" s="229"/>
    </row>
    <row r="10044" spans="26:29">
      <c r="Z10044">
        <v>321</v>
      </c>
      <c r="AA10044" s="229" t="str">
        <f t="shared" ref="AA10044:AA10107" si="88">AA$9722&amp;"'"&amp;AA8643&amp;"', "&amp;AB8643&amp;", GETDATE(), 999);"</f>
        <v>INSERT INTO UPK_IKOU.upk_k40.k60_os_buno_link (os_buhin_no, k60_buno_id, created_date, created_tantou_id) VALUES ('80155   JM00A', 1609, GETDATE(), 999);</v>
      </c>
      <c r="AC10044" s="229"/>
    </row>
    <row r="10045" spans="26:29">
      <c r="Z10045">
        <v>322</v>
      </c>
      <c r="AA10045" s="229" t="str">
        <f t="shared" si="88"/>
        <v>INSERT INTO UPK_IKOU.upk_k40.k60_os_buno_link (os_buhin_no, k60_buno_id, created_date, created_tantou_id) VALUES ('82142/3 JM00A', 1610, GETDATE(), 999);</v>
      </c>
      <c r="AC10045" s="229"/>
    </row>
    <row r="10046" spans="26:29">
      <c r="Z10046">
        <v>323</v>
      </c>
      <c r="AA10046" s="229" t="str">
        <f t="shared" si="88"/>
        <v>INSERT INTO UPK_IKOU.upk_k40.k60_os_buno_link (os_buhin_no, k60_buno_id, created_date, created_tantou_id) VALUES ('82148/9 JM00A', 1611, GETDATE(), 999);</v>
      </c>
      <c r="AC10046" s="229"/>
    </row>
    <row r="10047" spans="26:29">
      <c r="Z10047">
        <v>324</v>
      </c>
      <c r="AA10047" s="229" t="str">
        <f t="shared" si="88"/>
        <v>INSERT INTO UPK_IKOU.upk_k40.k60_os_buno_link (os_buhin_no, k60_buno_id, created_date, created_tantou_id) VALUES ('90126/7 JM00A', 1612, GETDATE(), 999);</v>
      </c>
      <c r="AC10047" s="229"/>
    </row>
    <row r="10048" spans="26:29">
      <c r="Z10048">
        <v>325</v>
      </c>
      <c r="AA10048" s="229" t="str">
        <f t="shared" si="88"/>
        <v>INSERT INTO UPK_IKOU.upk_k40.k60_os_buno_link (os_buhin_no, k60_buno_id, created_date, created_tantou_id) VALUES ('64124   1AA0A', 1613, GETDATE(), 999);</v>
      </c>
      <c r="AC10048" s="229"/>
    </row>
    <row r="10049" spans="26:29">
      <c r="Z10049">
        <v>326</v>
      </c>
      <c r="AA10049" s="229" t="str">
        <f t="shared" si="88"/>
        <v>INSERT INTO UPK_IKOU.upk_k40.k60_os_buno_link (os_buhin_no, k60_buno_id, created_date, created_tantou_id) VALUES ('64124   1AA0A-K', 1614, GETDATE(), 999);</v>
      </c>
      <c r="AC10049" s="229"/>
    </row>
    <row r="10050" spans="26:29">
      <c r="Z10050">
        <v>327</v>
      </c>
      <c r="AA10050" s="229" t="str">
        <f t="shared" si="88"/>
        <v>INSERT INTO UPK_IKOU.upk_k40.k60_os_buno_link (os_buhin_no, k60_buno_id, created_date, created_tantou_id) VALUES ('64125   1AA0A', 1615, GETDATE(), 999);</v>
      </c>
      <c r="AC10050" s="229"/>
    </row>
    <row r="10051" spans="26:29">
      <c r="Z10051">
        <v>328</v>
      </c>
      <c r="AA10051" s="229" t="str">
        <f t="shared" si="88"/>
        <v>INSERT INTO UPK_IKOU.upk_k40.k60_os_buno_link (os_buhin_no, k60_buno_id, created_date, created_tantou_id) VALUES ('64125   1AA0A-K', 1616, GETDATE(), 999);</v>
      </c>
      <c r="AC10051" s="229"/>
    </row>
    <row r="10052" spans="26:29">
      <c r="Z10052">
        <v>329</v>
      </c>
      <c r="AA10052" s="229" t="str">
        <f t="shared" si="88"/>
        <v>INSERT INTO UPK_IKOU.upk_k40.k60_os_buno_link (os_buhin_no, k60_buno_id, created_date, created_tantou_id) VALUES ('66324/5 1AA0A01', 1617, GETDATE(), 999);</v>
      </c>
      <c r="AC10052" s="229"/>
    </row>
    <row r="10053" spans="26:29">
      <c r="Z10053">
        <v>330</v>
      </c>
      <c r="AA10053" s="229" t="str">
        <f t="shared" si="88"/>
        <v>INSERT INTO UPK_IKOU.upk_k40.k60_os_buno_link (os_buhin_no, k60_buno_id, created_date, created_tantou_id) VALUES ('66324/5 1AE0A01', 1618, GETDATE(), 999);</v>
      </c>
      <c r="AC10053" s="229"/>
    </row>
    <row r="10054" spans="26:29">
      <c r="Z10054">
        <v>331</v>
      </c>
      <c r="AA10054" s="229" t="str">
        <f t="shared" si="88"/>
        <v>INSERT INTO UPK_IKOU.upk_k40.k60_os_buno_link (os_buhin_no, k60_buno_id, created_date, created_tantou_id) VALUES ('67338/9 1AE0A/1AA0A', 1619, GETDATE(), 999);</v>
      </c>
      <c r="AC10054" s="229"/>
    </row>
    <row r="10055" spans="26:29">
      <c r="Z10055">
        <v>332</v>
      </c>
      <c r="AA10055" s="229" t="str">
        <f t="shared" si="88"/>
        <v>INSERT INTO UPK_IKOU.upk_k40.k60_os_buno_link (os_buhin_no, k60_buno_id, created_date, created_tantou_id) VALUES ('67412   1AE0B', 1620, GETDATE(), 999);</v>
      </c>
      <c r="AC10055" s="229"/>
    </row>
    <row r="10056" spans="26:29">
      <c r="Z10056">
        <v>333</v>
      </c>
      <c r="AA10056" s="229" t="str">
        <f t="shared" si="88"/>
        <v>INSERT INTO UPK_IKOU.upk_k40.k60_os_buno_link (os_buhin_no, k60_buno_id, created_date, created_tantou_id) VALUES ('67413   1AA0B', 1621, GETDATE(), 999);</v>
      </c>
      <c r="AC10056" s="229"/>
    </row>
    <row r="10057" spans="26:29">
      <c r="Z10057">
        <v>334</v>
      </c>
      <c r="AA10057" s="229" t="str">
        <f t="shared" si="88"/>
        <v>INSERT INTO UPK_IKOU.upk_k40.k60_os_buno_link (os_buhin_no, k60_buno_id, created_date, created_tantou_id) VALUES ('67870   1AE0A03', 1622, GETDATE(), 999);</v>
      </c>
      <c r="AC10057" s="229"/>
    </row>
    <row r="10058" spans="26:29">
      <c r="Z10058">
        <v>335</v>
      </c>
      <c r="AA10058" s="229" t="str">
        <f t="shared" si="88"/>
        <v>INSERT INTO UPK_IKOU.upk_k40.k60_os_buno_link (os_buhin_no, k60_buno_id, created_date, created_tantou_id) VALUES ('67870   1AE0A04', 1623, GETDATE(), 999);</v>
      </c>
      <c r="AC10058" s="229"/>
    </row>
    <row r="10059" spans="26:29">
      <c r="Z10059">
        <v>336</v>
      </c>
      <c r="AA10059" s="229" t="str">
        <f t="shared" si="88"/>
        <v>INSERT INTO UPK_IKOU.upk_k40.k60_os_buno_link (os_buhin_no, k60_buno_id, created_date, created_tantou_id) VALUES ('67870   1AE0A05', 1624, GETDATE(), 999);</v>
      </c>
      <c r="AC10059" s="229"/>
    </row>
    <row r="10060" spans="26:29">
      <c r="Z10060">
        <v>337</v>
      </c>
      <c r="AA10060" s="229" t="str">
        <f t="shared" si="88"/>
        <v>INSERT INTO UPK_IKOU.upk_k40.k60_os_buno_link (os_buhin_no, k60_buno_id, created_date, created_tantou_id) VALUES ('74317   1AA0A', 1625, GETDATE(), 999);</v>
      </c>
      <c r="AC10060" s="229"/>
    </row>
    <row r="10061" spans="26:29">
      <c r="Z10061">
        <v>338</v>
      </c>
      <c r="AA10061" s="229" t="str">
        <f t="shared" si="88"/>
        <v>INSERT INTO UPK_IKOU.upk_k40.k60_os_buno_link (os_buhin_no, k60_buno_id, created_date, created_tantou_id) VALUES ('74356   1AA0A', 1626, GETDATE(), 999);</v>
      </c>
      <c r="AC10061" s="229"/>
    </row>
    <row r="10062" spans="26:29">
      <c r="Z10062">
        <v>339</v>
      </c>
      <c r="AA10062" s="229" t="str">
        <f t="shared" si="88"/>
        <v>INSERT INTO UPK_IKOU.upk_k40.k60_os_buno_link (os_buhin_no, k60_buno_id, created_date, created_tantou_id) VALUES ('75186/7 1AA0A', 1627, GETDATE(), 999);</v>
      </c>
      <c r="AC10062" s="229"/>
    </row>
    <row r="10063" spans="26:29">
      <c r="Z10063">
        <v>340</v>
      </c>
      <c r="AA10063" s="229" t="str">
        <f t="shared" si="88"/>
        <v>INSERT INTO UPK_IKOU.upk_k40.k60_os_buno_link (os_buhin_no, k60_buno_id, created_date, created_tantou_id) VALUES ('751A3   1AN0A', 1628, GETDATE(), 999);</v>
      </c>
      <c r="AC10063" s="229"/>
    </row>
    <row r="10064" spans="26:29">
      <c r="Z10064">
        <v>341</v>
      </c>
      <c r="AA10064" s="229" t="str">
        <f t="shared" si="88"/>
        <v>INSERT INTO UPK_IKOU.upk_k40.k60_os_buno_link (os_buhin_no, k60_buno_id, created_date, created_tantou_id) VALUES ('751A3   1AN0A-E', 1629, GETDATE(), 999);</v>
      </c>
      <c r="AC10064" s="229"/>
    </row>
    <row r="10065" spans="26:29">
      <c r="Z10065">
        <v>342</v>
      </c>
      <c r="AA10065" s="229" t="str">
        <f t="shared" si="88"/>
        <v>INSERT INTO UPK_IKOU.upk_k40.k60_os_buno_link (os_buhin_no, k60_buno_id, created_date, created_tantou_id) VALUES ('751B1   1AA0A', 1630, GETDATE(), 999);</v>
      </c>
      <c r="AC10065" s="229"/>
    </row>
    <row r="10066" spans="26:29">
      <c r="Z10066">
        <v>343</v>
      </c>
      <c r="AA10066" s="229" t="str">
        <f t="shared" si="88"/>
        <v>INSERT INTO UPK_IKOU.upk_k40.k60_os_buno_link (os_buhin_no, k60_buno_id, created_date, created_tantou_id) VALUES ('75422   1AA0A', 1631, GETDATE(), 999);</v>
      </c>
      <c r="AC10066" s="229"/>
    </row>
    <row r="10067" spans="26:29">
      <c r="Z10067">
        <v>344</v>
      </c>
      <c r="AA10067" s="229" t="str">
        <f t="shared" si="88"/>
        <v>INSERT INTO UPK_IKOU.upk_k40.k60_os_buno_link (os_buhin_no, k60_buno_id, created_date, created_tantou_id) VALUES ('75636   1AA0A', 1632, GETDATE(), 999);</v>
      </c>
      <c r="AC10067" s="229"/>
    </row>
    <row r="10068" spans="26:29">
      <c r="Z10068">
        <v>345</v>
      </c>
      <c r="AA10068" s="229" t="str">
        <f t="shared" si="88"/>
        <v>INSERT INTO UPK_IKOU.upk_k40.k60_os_buno_link (os_buhin_no, k60_buno_id, created_date, created_tantou_id) VALUES ('75636   1AA0A-E', 1633, GETDATE(), 999);</v>
      </c>
      <c r="AC10068" s="229"/>
    </row>
    <row r="10069" spans="26:29">
      <c r="Z10069">
        <v>346</v>
      </c>
      <c r="AA10069" s="229" t="str">
        <f t="shared" si="88"/>
        <v>INSERT INTO UPK_IKOU.upk_k40.k60_os_buno_link (os_buhin_no, k60_buno_id, created_date, created_tantou_id) VALUES ('75637   1AA0A', 1634, GETDATE(), 999);</v>
      </c>
      <c r="AC10069" s="229"/>
    </row>
    <row r="10070" spans="26:29">
      <c r="Z10070">
        <v>347</v>
      </c>
      <c r="AA10070" s="229" t="str">
        <f t="shared" si="88"/>
        <v>INSERT INTO UPK_IKOU.upk_k40.k60_os_buno_link (os_buhin_no, k60_buno_id, created_date, created_tantou_id) VALUES ('75637   1AA0A-E', 1635, GETDATE(), 999);</v>
      </c>
      <c r="AC10070" s="229"/>
    </row>
    <row r="10071" spans="26:29">
      <c r="Z10071">
        <v>348</v>
      </c>
      <c r="AA10071" s="229" t="str">
        <f t="shared" si="88"/>
        <v>INSERT INTO UPK_IKOU.upk_k40.k60_os_buno_link (os_buhin_no, k60_buno_id, created_date, created_tantou_id) VALUES ('76486/7 1AA0A', 1636, GETDATE(), 999);</v>
      </c>
      <c r="AC10071" s="229"/>
    </row>
    <row r="10072" spans="26:29">
      <c r="Z10072">
        <v>349</v>
      </c>
      <c r="AA10072" s="229" t="str">
        <f t="shared" si="88"/>
        <v>INSERT INTO UPK_IKOU.upk_k40.k60_os_buno_link (os_buhin_no, k60_buno_id, created_date, created_tantou_id) VALUES ('76486/7 1AA0A-E', 1637, GETDATE(), 999);</v>
      </c>
      <c r="AC10072" s="229"/>
    </row>
    <row r="10073" spans="26:29">
      <c r="Z10073">
        <v>350</v>
      </c>
      <c r="AA10073" s="229" t="str">
        <f t="shared" si="88"/>
        <v>INSERT INTO UPK_IKOU.upk_k40.k60_os_buno_link (os_buhin_no, k60_buno_id, created_date, created_tantou_id) VALUES ('64184/5 JN20A', 1638, GETDATE(), 999);</v>
      </c>
      <c r="AC10073" s="229"/>
    </row>
    <row r="10074" spans="26:29">
      <c r="Z10074">
        <v>351</v>
      </c>
      <c r="AA10074" s="229" t="str">
        <f t="shared" si="88"/>
        <v>INSERT INTO UPK_IKOU.upk_k40.k60_os_buno_link (os_buhin_no, k60_buno_id, created_date, created_tantou_id) VALUES ('64184/5 JN20A-E', 1639, GETDATE(), 999);</v>
      </c>
      <c r="AC10074" s="229"/>
    </row>
    <row r="10075" spans="26:29">
      <c r="Z10075">
        <v>352</v>
      </c>
      <c r="AA10075" s="229" t="str">
        <f t="shared" si="88"/>
        <v>INSERT INTO UPK_IKOU.upk_k40.k60_os_buno_link (os_buhin_no, k60_buno_id, created_date, created_tantou_id) VALUES ('66316   JN20A', 1640, GETDATE(), 999);</v>
      </c>
      <c r="AC10075" s="229"/>
    </row>
    <row r="10076" spans="26:29">
      <c r="Z10076">
        <v>353</v>
      </c>
      <c r="AA10076" s="229" t="str">
        <f t="shared" si="88"/>
        <v>INSERT INTO UPK_IKOU.upk_k40.k60_os_buno_link (os_buhin_no, k60_buno_id, created_date, created_tantou_id) VALUES ('67338   JN20A', 1641, GETDATE(), 999);</v>
      </c>
      <c r="AC10076" s="229"/>
    </row>
    <row r="10077" spans="26:29">
      <c r="Z10077">
        <v>354</v>
      </c>
      <c r="AA10077" s="229" t="str">
        <f t="shared" si="88"/>
        <v>INSERT INTO UPK_IKOU.upk_k40.k60_os_buno_link (os_buhin_no, k60_buno_id, created_date, created_tantou_id) VALUES ('67419   JN20A', 1642, GETDATE(), 999);</v>
      </c>
      <c r="AC10077" s="229"/>
    </row>
    <row r="10078" spans="26:29">
      <c r="Z10078">
        <v>355</v>
      </c>
      <c r="AA10078" s="229" t="str">
        <f t="shared" si="88"/>
        <v>INSERT INTO UPK_IKOU.upk_k40.k60_os_buno_link (os_buhin_no, k60_buno_id, created_date, created_tantou_id) VALUES ('67419   JN90A', 1643, GETDATE(), 999);</v>
      </c>
      <c r="AC10078" s="229"/>
    </row>
    <row r="10079" spans="26:29">
      <c r="Z10079">
        <v>356</v>
      </c>
      <c r="AA10079" s="229" t="str">
        <f t="shared" si="88"/>
        <v>INSERT INTO UPK_IKOU.upk_k40.k60_os_buno_link (os_buhin_no, k60_buno_id, created_date, created_tantou_id) VALUES ('67870   JN20A03', 1644, GETDATE(), 999);</v>
      </c>
      <c r="AC10079" s="229"/>
    </row>
    <row r="10080" spans="26:29">
      <c r="Z10080">
        <v>357</v>
      </c>
      <c r="AA10080" s="229" t="str">
        <f t="shared" si="88"/>
        <v>INSERT INTO UPK_IKOU.upk_k40.k60_os_buno_link (os_buhin_no, k60_buno_id, created_date, created_tantou_id) VALUES ('67870   JN20A04', 1645, GETDATE(), 999);</v>
      </c>
      <c r="AC10080" s="229"/>
    </row>
    <row r="10081" spans="26:29">
      <c r="Z10081">
        <v>358</v>
      </c>
      <c r="AA10081" s="229" t="str">
        <f t="shared" si="88"/>
        <v>INSERT INTO UPK_IKOU.upk_k40.k60_os_buno_link (os_buhin_no, k60_buno_id, created_date, created_tantou_id) VALUES ('67870   JN20A05', 1646, GETDATE(), 999);</v>
      </c>
      <c r="AC10081" s="229"/>
    </row>
    <row r="10082" spans="26:29">
      <c r="Z10082">
        <v>359</v>
      </c>
      <c r="AA10082" s="229" t="str">
        <f t="shared" si="88"/>
        <v>INSERT INTO UPK_IKOU.upk_k40.k60_os_buno_link (os_buhin_no, k60_buno_id, created_date, created_tantou_id) VALUES ('75126   JN20A', 1647, GETDATE(), 999);</v>
      </c>
      <c r="AC10082" s="229"/>
    </row>
    <row r="10083" spans="26:29">
      <c r="Z10083">
        <v>360</v>
      </c>
      <c r="AA10083" s="229" t="str">
        <f t="shared" si="88"/>
        <v>INSERT INTO UPK_IKOU.upk_k40.k60_os_buno_link (os_buhin_no, k60_buno_id, created_date, created_tantou_id) VALUES ('75126   JN20A-E', 1648, GETDATE(), 999);</v>
      </c>
      <c r="AC10083" s="229"/>
    </row>
    <row r="10084" spans="26:29">
      <c r="Z10084">
        <v>361</v>
      </c>
      <c r="AA10084" s="229" t="str">
        <f t="shared" si="88"/>
        <v>INSERT INTO UPK_IKOU.upk_k40.k60_os_buno_link (os_buhin_no, k60_buno_id, created_date, created_tantou_id) VALUES ('75182   JN20A', 1649, GETDATE(), 999);</v>
      </c>
      <c r="AC10084" s="229"/>
    </row>
    <row r="10085" spans="26:29">
      <c r="Z10085">
        <v>362</v>
      </c>
      <c r="AA10085" s="229" t="str">
        <f t="shared" si="88"/>
        <v>INSERT INTO UPK_IKOU.upk_k40.k60_os_buno_link (os_buhin_no, k60_buno_id, created_date, created_tantou_id) VALUES ('75352   JN20A', 1650, GETDATE(), 999);</v>
      </c>
      <c r="AC10085" s="229"/>
    </row>
    <row r="10086" spans="26:29">
      <c r="Z10086">
        <v>363</v>
      </c>
      <c r="AA10086" s="229" t="str">
        <f t="shared" si="88"/>
        <v>INSERT INTO UPK_IKOU.upk_k40.k60_os_buno_link (os_buhin_no, k60_buno_id, created_date, created_tantou_id) VALUES ('75353   JN20A', 1651, GETDATE(), 999);</v>
      </c>
      <c r="AC10086" s="229"/>
    </row>
    <row r="10087" spans="26:29">
      <c r="Z10087">
        <v>364</v>
      </c>
      <c r="AA10087" s="229" t="str">
        <f t="shared" si="88"/>
        <v>INSERT INTO UPK_IKOU.upk_k40.k60_os_buno_link (os_buhin_no, k60_buno_id, created_date, created_tantou_id) VALUES ('75422   JN20A', 1652, GETDATE(), 999);</v>
      </c>
      <c r="AC10087" s="229"/>
    </row>
    <row r="10088" spans="26:29">
      <c r="Z10088">
        <v>365</v>
      </c>
      <c r="AA10088" s="229" t="str">
        <f t="shared" si="88"/>
        <v>INSERT INTO UPK_IKOU.upk_k40.k60_os_buno_link (os_buhin_no, k60_buno_id, created_date, created_tantou_id) VALUES ('75692   JN20A', 1653, GETDATE(), 999);</v>
      </c>
      <c r="AC10088" s="229"/>
    </row>
    <row r="10089" spans="26:29">
      <c r="Z10089">
        <v>366</v>
      </c>
      <c r="AA10089" s="229" t="str">
        <f t="shared" si="88"/>
        <v>INSERT INTO UPK_IKOU.upk_k40.k60_os_buno_link (os_buhin_no, k60_buno_id, created_date, created_tantou_id) VALUES ('75692   JN20A-E', 1654, GETDATE(), 999);</v>
      </c>
      <c r="AC10089" s="229"/>
    </row>
    <row r="10090" spans="26:29">
      <c r="Z10090">
        <v>367</v>
      </c>
      <c r="AA10090" s="229" t="str">
        <f t="shared" si="88"/>
        <v>INSERT INTO UPK_IKOU.upk_k40.k60_os_buno_link (os_buhin_no, k60_buno_id, created_date, created_tantou_id) VALUES ('75693   JN20A', 1655, GETDATE(), 999);</v>
      </c>
      <c r="AC10090" s="229"/>
    </row>
    <row r="10091" spans="26:29">
      <c r="Z10091">
        <v>368</v>
      </c>
      <c r="AA10091" s="229" t="str">
        <f t="shared" si="88"/>
        <v>INSERT INTO UPK_IKOU.upk_k40.k60_os_buno_link (os_buhin_no, k60_buno_id, created_date, created_tantou_id) VALUES ('75693   JN20A-E', 1656, GETDATE(), 999);</v>
      </c>
      <c r="AC10091" s="229"/>
    </row>
    <row r="10092" spans="26:29">
      <c r="Z10092">
        <v>369</v>
      </c>
      <c r="AA10092" s="229" t="str">
        <f t="shared" si="88"/>
        <v>INSERT INTO UPK_IKOU.upk_k40.k60_os_buno_link (os_buhin_no, k60_buno_id, created_date, created_tantou_id) VALUES ('76428/9 JN20A', 1657, GETDATE(), 999);</v>
      </c>
      <c r="AC10092" s="229"/>
    </row>
    <row r="10093" spans="26:29">
      <c r="Z10093">
        <v>370</v>
      </c>
      <c r="AA10093" s="229" t="str">
        <f t="shared" si="88"/>
        <v>INSERT INTO UPK_IKOU.upk_k40.k60_os_buno_link (os_buhin_no, k60_buno_id, created_date, created_tantou_id) VALUES ('76486/7 JN20A', 1658, GETDATE(), 999);</v>
      </c>
      <c r="AC10093" s="229"/>
    </row>
    <row r="10094" spans="26:29">
      <c r="Z10094">
        <v>371</v>
      </c>
      <c r="AA10094" s="229" t="str">
        <f t="shared" si="88"/>
        <v>INSERT INTO UPK_IKOU.upk_k40.k60_os_buno_link (os_buhin_no, k60_buno_id, created_date, created_tantou_id) VALUES ('76776/7 JN20A', 1659, GETDATE(), 999);</v>
      </c>
      <c r="AC10094" s="229"/>
    </row>
    <row r="10095" spans="26:29">
      <c r="Z10095">
        <v>372</v>
      </c>
      <c r="AA10095" s="229" t="str">
        <f t="shared" si="88"/>
        <v>INSERT INTO UPK_IKOU.upk_k40.k60_os_buno_link (os_buhin_no, k60_buno_id, created_date, created_tantou_id) VALUES ('79424   JN20A', 1660, GETDATE(), 999);</v>
      </c>
      <c r="AC10095" s="229"/>
    </row>
    <row r="10096" spans="26:29">
      <c r="Z10096">
        <v>373</v>
      </c>
      <c r="AA10096" s="229" t="str">
        <f t="shared" si="88"/>
        <v>INSERT INTO UPK_IKOU.upk_k40.k60_os_buno_link (os_buhin_no, k60_buno_id, created_date, created_tantou_id) VALUES ('62522   1LA5A', 1661, GETDATE(), 999);</v>
      </c>
      <c r="AC10096" s="229"/>
    </row>
    <row r="10097" spans="26:29">
      <c r="Z10097">
        <v>374</v>
      </c>
      <c r="AA10097" s="229" t="str">
        <f t="shared" si="88"/>
        <v>INSERT INTO UPK_IKOU.upk_k40.k60_os_buno_link (os_buhin_no, k60_buno_id, created_date, created_tantou_id) VALUES ('62522/3 1LA0A', 1662, GETDATE(), 999);</v>
      </c>
      <c r="AC10097" s="229"/>
    </row>
    <row r="10098" spans="26:29">
      <c r="Z10098">
        <v>375</v>
      </c>
      <c r="AA10098" s="229" t="str">
        <f t="shared" si="88"/>
        <v>INSERT INTO UPK_IKOU.upk_k40.k60_os_buno_link (os_buhin_no, k60_buno_id, created_date, created_tantou_id) VALUES ('62532/3 1LA0A', 1663, GETDATE(), 999);</v>
      </c>
      <c r="AC10098" s="229"/>
    </row>
    <row r="10099" spans="26:29">
      <c r="Z10099">
        <v>376</v>
      </c>
      <c r="AA10099" s="229" t="str">
        <f t="shared" si="88"/>
        <v>INSERT INTO UPK_IKOU.upk_k40.k60_os_buno_link (os_buhin_no, k60_buno_id, created_date, created_tantou_id) VALUES ('67332   1LA0B', 1664, GETDATE(), 999);</v>
      </c>
      <c r="AC10099" s="229"/>
    </row>
    <row r="10100" spans="26:29">
      <c r="Z10100">
        <v>377</v>
      </c>
      <c r="AA10100" s="229" t="str">
        <f t="shared" si="88"/>
        <v>INSERT INTO UPK_IKOU.upk_k40.k60_os_buno_link (os_buhin_no, k60_buno_id, created_date, created_tantou_id) VALUES ('67336   1LA0A', 1665, GETDATE(), 999);</v>
      </c>
      <c r="AC10100" s="229"/>
    </row>
    <row r="10101" spans="26:29">
      <c r="Z10101">
        <v>378</v>
      </c>
      <c r="AA10101" s="229" t="str">
        <f t="shared" si="88"/>
        <v>INSERT INTO UPK_IKOU.upk_k40.k60_os_buno_link (os_buhin_no, k60_buno_id, created_date, created_tantou_id) VALUES ('74332   1LA0A', 1666, GETDATE(), 999);</v>
      </c>
      <c r="AC10101" s="229"/>
    </row>
    <row r="10102" spans="26:29">
      <c r="Z10102">
        <v>379</v>
      </c>
      <c r="AA10102" s="229" t="str">
        <f t="shared" si="88"/>
        <v>INSERT INTO UPK_IKOU.upk_k40.k60_os_buno_link (os_buhin_no, k60_buno_id, created_date, created_tantou_id) VALUES ('74333   1LA0A', 1667, GETDATE(), 999);</v>
      </c>
      <c r="AC10102" s="229"/>
    </row>
    <row r="10103" spans="26:29">
      <c r="Z10103">
        <v>380</v>
      </c>
      <c r="AA10103" s="229" t="str">
        <f t="shared" si="88"/>
        <v>INSERT INTO UPK_IKOU.upk_k40.k60_os_buno_link (os_buhin_no, k60_buno_id, created_date, created_tantou_id) VALUES ('74362/3 1LA0A', 1668, GETDATE(), 999);</v>
      </c>
      <c r="AC10103" s="229"/>
    </row>
    <row r="10104" spans="26:29">
      <c r="Z10104">
        <v>381</v>
      </c>
      <c r="AA10104" s="229" t="str">
        <f t="shared" si="88"/>
        <v>INSERT INTO UPK_IKOU.upk_k40.k60_os_buno_link (os_buhin_no, k60_buno_id, created_date, created_tantou_id) VALUES ('74522   1LA0A', 1669, GETDATE(), 999);</v>
      </c>
      <c r="AC10104" s="229"/>
    </row>
    <row r="10105" spans="26:29">
      <c r="Z10105">
        <v>382</v>
      </c>
      <c r="AA10105" s="229" t="str">
        <f t="shared" si="88"/>
        <v>INSERT INTO UPK_IKOU.upk_k40.k60_os_buno_link (os_buhin_no, k60_buno_id, created_date, created_tantou_id) VALUES ('74526   1LA0A', 1670, GETDATE(), 999);</v>
      </c>
      <c r="AC10105" s="229"/>
    </row>
    <row r="10106" spans="26:29">
      <c r="Z10106">
        <v>383</v>
      </c>
      <c r="AA10106" s="229" t="str">
        <f t="shared" si="88"/>
        <v>INSERT INTO UPK_IKOU.upk_k40.k60_os_buno_link (os_buhin_no, k60_buno_id, created_date, created_tantou_id) VALUES ('74532   1LA0A', 1671, GETDATE(), 999);</v>
      </c>
      <c r="AC10106" s="229"/>
    </row>
    <row r="10107" spans="26:29">
      <c r="Z10107">
        <v>384</v>
      </c>
      <c r="AA10107" s="229" t="str">
        <f t="shared" si="88"/>
        <v>INSERT INTO UPK_IKOU.upk_k40.k60_os_buno_link (os_buhin_no, k60_buno_id, created_date, created_tantou_id) VALUES ('74548   1LA0A', 1672, GETDATE(), 999);</v>
      </c>
      <c r="AC10107" s="229"/>
    </row>
    <row r="10108" spans="26:29">
      <c r="Z10108">
        <v>385</v>
      </c>
      <c r="AA10108" s="229" t="str">
        <f t="shared" ref="AA10108:AA10171" si="89">AA$9722&amp;"'"&amp;AA8707&amp;"', "&amp;AB8707&amp;", GETDATE(), 999);"</f>
        <v>INSERT INTO UPK_IKOU.upk_k40.k60_os_buno_link (os_buhin_no, k60_buno_id, created_date, created_tantou_id) VALUES ('74586/7 1LA0A', 1673, GETDATE(), 999);</v>
      </c>
      <c r="AC10108" s="229"/>
    </row>
    <row r="10109" spans="26:29">
      <c r="Z10109">
        <v>386</v>
      </c>
      <c r="AA10109" s="229" t="str">
        <f t="shared" si="89"/>
        <v>INSERT INTO UPK_IKOU.upk_k40.k60_os_buno_link (os_buhin_no, k60_buno_id, created_date, created_tantou_id) VALUES ('74586/7 1LA0A-G', 1674, GETDATE(), 999);</v>
      </c>
      <c r="AC10109" s="229"/>
    </row>
    <row r="10110" spans="26:29">
      <c r="Z10110">
        <v>387</v>
      </c>
      <c r="AA10110" s="229" t="str">
        <f t="shared" si="89"/>
        <v>INSERT INTO UPK_IKOU.upk_k40.k60_os_buno_link (os_buhin_no, k60_buno_id, created_date, created_tantou_id) VALUES ('75412   1LA0A', 1675, GETDATE(), 999);</v>
      </c>
      <c r="AC10110" s="229"/>
    </row>
    <row r="10111" spans="26:29">
      <c r="Z10111">
        <v>388</v>
      </c>
      <c r="AA10111" s="229" t="str">
        <f t="shared" si="89"/>
        <v>INSERT INTO UPK_IKOU.upk_k40.k60_os_buno_link (os_buhin_no, k60_buno_id, created_date, created_tantou_id) VALUES ('75458/9 1LA0B', 1676, GETDATE(), 999);</v>
      </c>
      <c r="AC10111" s="229"/>
    </row>
    <row r="10112" spans="26:29">
      <c r="Z10112">
        <v>389</v>
      </c>
      <c r="AA10112" s="229" t="str">
        <f t="shared" si="89"/>
        <v>INSERT INTO UPK_IKOU.upk_k40.k60_os_buno_link (os_buhin_no, k60_buno_id, created_date, created_tantou_id) VALUES ('75458/9 1LA0B-G', 1677, GETDATE(), 999);</v>
      </c>
      <c r="AC10112" s="229"/>
    </row>
    <row r="10113" spans="26:29">
      <c r="Z10113">
        <v>390</v>
      </c>
      <c r="AA10113" s="229" t="str">
        <f t="shared" si="89"/>
        <v>INSERT INTO UPK_IKOU.upk_k40.k60_os_buno_link (os_buhin_no, k60_buno_id, created_date, created_tantou_id) VALUES ('75622/3 1LA0A', 1678, GETDATE(), 999);</v>
      </c>
      <c r="AC10113" s="229"/>
    </row>
    <row r="10114" spans="26:29">
      <c r="Z10114">
        <v>391</v>
      </c>
      <c r="AA10114" s="229" t="str">
        <f t="shared" si="89"/>
        <v>INSERT INTO UPK_IKOU.upk_k40.k60_os_buno_link (os_buhin_no, k60_buno_id, created_date, created_tantou_id) VALUES ('75622/3 1LA0A-G', 1679, GETDATE(), 999);</v>
      </c>
      <c r="AC10114" s="229"/>
    </row>
    <row r="10115" spans="26:29">
      <c r="Z10115">
        <v>392</v>
      </c>
      <c r="AA10115" s="229" t="str">
        <f t="shared" si="89"/>
        <v>INSERT INTO UPK_IKOU.upk_k40.k60_os_buno_link (os_buhin_no, k60_buno_id, created_date, created_tantou_id) VALUES ('75624/5 1LA0A', 1680, GETDATE(), 999);</v>
      </c>
      <c r="AC10115" s="229"/>
    </row>
    <row r="10116" spans="26:29">
      <c r="Z10116">
        <v>393</v>
      </c>
      <c r="AA10116" s="229" t="str">
        <f t="shared" si="89"/>
        <v>INSERT INTO UPK_IKOU.upk_k40.k60_os_buno_link (os_buhin_no, k60_buno_id, created_date, created_tantou_id) VALUES ('75624/5 1LA0A-G', 1681, GETDATE(), 999);</v>
      </c>
      <c r="AC10116" s="229"/>
    </row>
    <row r="10117" spans="26:29">
      <c r="Z10117">
        <v>394</v>
      </c>
      <c r="AA10117" s="229" t="str">
        <f t="shared" si="89"/>
        <v>INSERT INTO UPK_IKOU.upk_k40.k60_os_buno_link (os_buhin_no, k60_buno_id, created_date, created_tantou_id) VALUES ('756B6/7 1LA0A', 1682, GETDATE(), 999);</v>
      </c>
      <c r="AC10117" s="229"/>
    </row>
    <row r="10118" spans="26:29">
      <c r="Z10118">
        <v>395</v>
      </c>
      <c r="AA10118" s="229" t="str">
        <f t="shared" si="89"/>
        <v>INSERT INTO UPK_IKOU.upk_k40.k60_os_buno_link (os_buhin_no, k60_buno_id, created_date, created_tantou_id) VALUES ('756B6/7 1LA0A-G', 1683, GETDATE(), 999);</v>
      </c>
      <c r="AC10118" s="229"/>
    </row>
    <row r="10119" spans="26:29">
      <c r="Z10119">
        <v>396</v>
      </c>
      <c r="AA10119" s="229" t="str">
        <f t="shared" si="89"/>
        <v>INSERT INTO UPK_IKOU.upk_k40.k60_os_buno_link (os_buhin_no, k60_buno_id, created_date, created_tantou_id) VALUES ('767C4/5 1LA0A', 1684, GETDATE(), 999);</v>
      </c>
      <c r="AC10119" s="229"/>
    </row>
    <row r="10120" spans="26:29">
      <c r="Z10120">
        <v>397</v>
      </c>
      <c r="AA10120" s="229" t="str">
        <f t="shared" si="89"/>
        <v>INSERT INTO UPK_IKOU.upk_k40.k60_os_buno_link (os_buhin_no, k60_buno_id, created_date, created_tantou_id) VALUES ('67503   1JA0ACE', 1685, GETDATE(), 999);</v>
      </c>
      <c r="AC10120" s="229"/>
    </row>
    <row r="10121" spans="26:29">
      <c r="Z10121">
        <v>398</v>
      </c>
      <c r="AA10121" s="229" t="str">
        <f t="shared" si="89"/>
        <v>INSERT INTO UPK_IKOU.upk_k40.k60_os_buno_link (os_buhin_no, k60_buno_id, created_date, created_tantou_id) VALUES ('67870   1JA0A03', 1686, GETDATE(), 999);</v>
      </c>
      <c r="AC10121" s="229"/>
    </row>
    <row r="10122" spans="26:29">
      <c r="Z10122">
        <v>399</v>
      </c>
      <c r="AA10122" s="229" t="str">
        <f t="shared" si="89"/>
        <v>INSERT INTO UPK_IKOU.upk_k40.k60_os_buno_link (os_buhin_no, k60_buno_id, created_date, created_tantou_id) VALUES ('67870   1JA0A04', 1687, GETDATE(), 999);</v>
      </c>
      <c r="AC10122" s="229"/>
    </row>
    <row r="10123" spans="26:29">
      <c r="Z10123">
        <v>400</v>
      </c>
      <c r="AA10123" s="229" t="str">
        <f t="shared" si="89"/>
        <v>INSERT INTO UPK_IKOU.upk_k40.k60_os_buno_link (os_buhin_no, k60_buno_id, created_date, created_tantou_id) VALUES ('67870   1JA0A06', 1688, GETDATE(), 999);</v>
      </c>
      <c r="AC10123" s="229"/>
    </row>
    <row r="10124" spans="26:29">
      <c r="Z10124">
        <v>401</v>
      </c>
      <c r="AA10124" s="229" t="str">
        <f t="shared" si="89"/>
        <v>INSERT INTO UPK_IKOU.upk_k40.k60_os_buno_link (os_buhin_no, k60_buno_id, created_date, created_tantou_id) VALUES ('67870   1JB0A03', 1689, GETDATE(), 999);</v>
      </c>
      <c r="AC10124" s="229"/>
    </row>
    <row r="10125" spans="26:29">
      <c r="Z10125">
        <v>402</v>
      </c>
      <c r="AA10125" s="229" t="str">
        <f t="shared" si="89"/>
        <v>INSERT INTO UPK_IKOU.upk_k40.k60_os_buno_link (os_buhin_no, k60_buno_id, created_date, created_tantou_id) VALUES ('67870   1JB0A04', 1690, GETDATE(), 999);</v>
      </c>
      <c r="AC10125" s="229"/>
    </row>
    <row r="10126" spans="26:29">
      <c r="Z10126">
        <v>403</v>
      </c>
      <c r="AA10126" s="229" t="str">
        <f t="shared" si="89"/>
        <v>INSERT INTO UPK_IKOU.upk_k40.k60_os_buno_link (os_buhin_no, k60_buno_id, created_date, created_tantou_id) VALUES ('67870   1JB0A06', 1691, GETDATE(), 999);</v>
      </c>
      <c r="AC10126" s="229"/>
    </row>
    <row r="10127" spans="26:29">
      <c r="Z10127">
        <v>404</v>
      </c>
      <c r="AA10127" s="229" t="str">
        <f t="shared" si="89"/>
        <v>INSERT INTO UPK_IKOU.upk_k40.k60_os_buno_link (os_buhin_no, k60_buno_id, created_date, created_tantou_id) VALUES ('745Q2/3 1JA0A', 1692, GETDATE(), 999);</v>
      </c>
      <c r="AC10127" s="229"/>
    </row>
    <row r="10128" spans="26:29">
      <c r="Z10128">
        <v>405</v>
      </c>
      <c r="AA10128" s="229" t="str">
        <f t="shared" si="89"/>
        <v>INSERT INTO UPK_IKOU.upk_k40.k60_os_buno_link (os_buhin_no, k60_buno_id, created_date, created_tantou_id) VALUES ('74623   1JB0A01', 1693, GETDATE(), 999);</v>
      </c>
      <c r="AC10128" s="229"/>
    </row>
    <row r="10129" spans="26:29">
      <c r="Z10129">
        <v>406</v>
      </c>
      <c r="AA10129" s="229" t="str">
        <f t="shared" si="89"/>
        <v>INSERT INTO UPK_IKOU.upk_k40.k60_os_buno_link (os_buhin_no, k60_buno_id, created_date, created_tantou_id) VALUES ('751J2   1JA0A', 1694, GETDATE(), 999);</v>
      </c>
      <c r="AC10129" s="229"/>
    </row>
    <row r="10130" spans="26:29">
      <c r="Z10130">
        <v>407</v>
      </c>
      <c r="AA10130" s="229" t="str">
        <f t="shared" si="89"/>
        <v>INSERT INTO UPK_IKOU.upk_k40.k60_os_buno_link (os_buhin_no, k60_buno_id, created_date, created_tantou_id) VALUES ('751J3   1JA0A', 1695, GETDATE(), 999);</v>
      </c>
      <c r="AC10130" s="229"/>
    </row>
    <row r="10131" spans="26:29">
      <c r="Z10131">
        <v>408</v>
      </c>
      <c r="AA10131" s="229" t="str">
        <f t="shared" si="89"/>
        <v>INSERT INTO UPK_IKOU.upk_k40.k60_os_buno_link (os_buhin_no, k60_buno_id, created_date, created_tantou_id) VALUES ('75476   1JA0A', 1696, GETDATE(), 999);</v>
      </c>
      <c r="AC10131" s="229"/>
    </row>
    <row r="10132" spans="26:29">
      <c r="Z10132">
        <v>409</v>
      </c>
      <c r="AA10132" s="229" t="str">
        <f t="shared" si="89"/>
        <v>INSERT INTO UPK_IKOU.upk_k40.k60_os_buno_link (os_buhin_no, k60_buno_id, created_date, created_tantou_id) VALUES ('75578/9 1JA0A', 1697, GETDATE(), 999);</v>
      </c>
      <c r="AC10132" s="229"/>
    </row>
    <row r="10133" spans="26:29">
      <c r="Z10133">
        <v>410</v>
      </c>
      <c r="AA10133" s="229" t="str">
        <f t="shared" si="89"/>
        <v>INSERT INTO UPK_IKOU.upk_k40.k60_os_buno_link (os_buhin_no, k60_buno_id, created_date, created_tantou_id) VALUES ('75578/9 1JB0A', 1698, GETDATE(), 999);</v>
      </c>
      <c r="AC10133" s="229"/>
    </row>
    <row r="10134" spans="26:29">
      <c r="Z10134">
        <v>411</v>
      </c>
      <c r="AA10134" s="229" t="str">
        <f t="shared" si="89"/>
        <v>INSERT INTO UPK_IKOU.upk_k40.k60_os_buno_link (os_buhin_no, k60_buno_id, created_date, created_tantou_id) VALUES ('75926   1JA0A', 1699, GETDATE(), 999);</v>
      </c>
      <c r="AC10134" s="229"/>
    </row>
    <row r="10135" spans="26:29">
      <c r="Z10135">
        <v>412</v>
      </c>
      <c r="AA10135" s="229" t="str">
        <f t="shared" si="89"/>
        <v>INSERT INTO UPK_IKOU.upk_k40.k60_os_buno_link (os_buhin_no, k60_buno_id, created_date, created_tantou_id) VALUES ('75927   1JA0A', 1700, GETDATE(), 999);</v>
      </c>
      <c r="AC10135" s="229"/>
    </row>
    <row r="10136" spans="26:29">
      <c r="Z10136">
        <v>413</v>
      </c>
      <c r="AA10136" s="229" t="str">
        <f t="shared" si="89"/>
        <v>INSERT INTO UPK_IKOU.upk_k40.k60_os_buno_link (os_buhin_no, k60_buno_id, created_date, created_tantou_id) VALUES ('76452/3 1JA0A', 1701, GETDATE(), 999);</v>
      </c>
      <c r="AC10136" s="229"/>
    </row>
    <row r="10137" spans="26:29">
      <c r="Z10137">
        <v>414</v>
      </c>
      <c r="AA10137" s="229" t="str">
        <f t="shared" si="89"/>
        <v>INSERT INTO UPK_IKOU.upk_k40.k60_os_buno_link (os_buhin_no, k60_buno_id, created_date, created_tantou_id) VALUES ('62522   1VA0A', 1702, GETDATE(), 999);</v>
      </c>
      <c r="AC10137" s="229"/>
    </row>
    <row r="10138" spans="26:29">
      <c r="Z10138">
        <v>415</v>
      </c>
      <c r="AA10138" s="229" t="str">
        <f t="shared" si="89"/>
        <v>INSERT INTO UPK_IKOU.upk_k40.k60_os_buno_link (os_buhin_no, k60_buno_id, created_date, created_tantou_id) VALUES ('62523   1VA0A', 1703, GETDATE(), 999);</v>
      </c>
      <c r="AC10138" s="229"/>
    </row>
    <row r="10139" spans="26:29">
      <c r="Z10139">
        <v>416</v>
      </c>
      <c r="AA10139" s="229" t="str">
        <f t="shared" si="89"/>
        <v>INSERT INTO UPK_IKOU.upk_k40.k60_os_buno_link (os_buhin_no, k60_buno_id, created_date, created_tantou_id) VALUES ('67870   1VA0A06', 1704, GETDATE(), 999);</v>
      </c>
      <c r="AC10139" s="229"/>
    </row>
    <row r="10140" spans="26:29">
      <c r="Z10140">
        <v>417</v>
      </c>
      <c r="AA10140" s="229" t="str">
        <f t="shared" si="89"/>
        <v>INSERT INTO UPK_IKOU.upk_k40.k60_os_buno_link (os_buhin_no, k60_buno_id, created_date, created_tantou_id) VALUES ('751J2/3 1VA0A', 1705, GETDATE(), 999);</v>
      </c>
      <c r="AC10140" s="229"/>
    </row>
    <row r="10141" spans="26:29">
      <c r="Z10141">
        <v>418</v>
      </c>
      <c r="AA10141" s="229" t="str">
        <f t="shared" si="89"/>
        <v>INSERT INTO UPK_IKOU.upk_k40.k60_os_buno_link (os_buhin_no, k60_buno_id, created_date, created_tantou_id) VALUES ('743F2/3 1GR0A', 1706, GETDATE(), 999);</v>
      </c>
      <c r="AC10141" s="229"/>
    </row>
    <row r="10142" spans="26:29">
      <c r="Z10142">
        <v>419</v>
      </c>
      <c r="AA10142" s="229" t="str">
        <f t="shared" si="89"/>
        <v>INSERT INTO UPK_IKOU.upk_k40.k60_os_buno_link (os_buhin_no, k60_buno_id, created_date, created_tantou_id) VALUES ('17285   3XP0A01', 1707, GETDATE(), 999);</v>
      </c>
      <c r="AC10142" s="229"/>
    </row>
    <row r="10143" spans="26:29">
      <c r="Z10143">
        <v>420</v>
      </c>
      <c r="AA10143" s="229" t="str">
        <f t="shared" si="89"/>
        <v>INSERT INTO UPK_IKOU.upk_k40.k60_os_buno_link (os_buhin_no, k60_buno_id, created_date, created_tantou_id) VALUES ('54272/3 3XA0A', 1708, GETDATE(), 999);</v>
      </c>
      <c r="AC10143" s="229"/>
    </row>
    <row r="10144" spans="26:29">
      <c r="Z10144">
        <v>421</v>
      </c>
      <c r="AA10144" s="229" t="str">
        <f t="shared" si="89"/>
        <v>INSERT INTO UPK_IKOU.upk_k40.k60_os_buno_link (os_buhin_no, k60_buno_id, created_date, created_tantou_id) VALUES ('73233   3XC0A', 1709, GETDATE(), 999);</v>
      </c>
      <c r="AC10144" s="229"/>
    </row>
    <row r="10145" spans="26:29">
      <c r="Z10145">
        <v>422</v>
      </c>
      <c r="AA10145" s="229" t="str">
        <f t="shared" si="89"/>
        <v>INSERT INTO UPK_IKOU.upk_k40.k60_os_buno_link (os_buhin_no, k60_buno_id, created_date, created_tantou_id) VALUES ('73233   3XC0B', 1710, GETDATE(), 999);</v>
      </c>
      <c r="AC10145" s="229"/>
    </row>
    <row r="10146" spans="26:29">
      <c r="Z10146">
        <v>423</v>
      </c>
      <c r="AA10146" s="229" t="str">
        <f t="shared" si="89"/>
        <v>INSERT INTO UPK_IKOU.upk_k40.k60_os_buno_link (os_buhin_no, k60_buno_id, created_date, created_tantou_id) VALUES ('73233   3XC0C', 1711, GETDATE(), 999);</v>
      </c>
      <c r="AC10146" s="229"/>
    </row>
    <row r="10147" spans="26:29">
      <c r="Z10147">
        <v>424</v>
      </c>
      <c r="AA10147" s="229" t="str">
        <f t="shared" si="89"/>
        <v>INSERT INTO UPK_IKOU.upk_k40.k60_os_buno_link (os_buhin_no, k60_buno_id, created_date, created_tantou_id) VALUES ('73233   3XE0A', 1712, GETDATE(), 999);</v>
      </c>
      <c r="AC10147" s="229"/>
    </row>
    <row r="10148" spans="26:29">
      <c r="Z10148">
        <v>425</v>
      </c>
      <c r="AA10148" s="229" t="str">
        <f t="shared" si="89"/>
        <v>INSERT INTO UPK_IKOU.upk_k40.k60_os_buno_link (os_buhin_no, k60_buno_id, created_date, created_tantou_id) VALUES ('73233   3XE0B', 1713, GETDATE(), 999);</v>
      </c>
      <c r="AC10148" s="229"/>
    </row>
    <row r="10149" spans="26:29">
      <c r="Z10149">
        <v>426</v>
      </c>
      <c r="AA10149" s="229" t="str">
        <f t="shared" si="89"/>
        <v>INSERT INTO UPK_IKOU.upk_k40.k60_os_buno_link (os_buhin_no, k60_buno_id, created_date, created_tantou_id) VALUES ('73233   3XE0C', 1714, GETDATE(), 999);</v>
      </c>
      <c r="AC10149" s="229"/>
    </row>
    <row r="10150" spans="26:29">
      <c r="Z10150">
        <v>427</v>
      </c>
      <c r="AA10150" s="229" t="str">
        <f t="shared" si="89"/>
        <v>INSERT INTO UPK_IKOU.upk_k40.k60_os_buno_link (os_buhin_no, k60_buno_id, created_date, created_tantou_id) VALUES ('74223   3XA0A', 1715, GETDATE(), 999);</v>
      </c>
      <c r="AC10150" s="229"/>
    </row>
    <row r="10151" spans="26:29">
      <c r="Z10151">
        <v>428</v>
      </c>
      <c r="AA10151" s="229" t="str">
        <f t="shared" si="89"/>
        <v>INSERT INTO UPK_IKOU.upk_k40.k60_os_buno_link (os_buhin_no, k60_buno_id, created_date, created_tantou_id) VALUES ('742D1   3XA0A', 1716, GETDATE(), 999);</v>
      </c>
      <c r="AC10151" s="229"/>
    </row>
    <row r="10152" spans="26:29">
      <c r="Z10152">
        <v>429</v>
      </c>
      <c r="AA10152" s="229" t="str">
        <f t="shared" si="89"/>
        <v>INSERT INTO UPK_IKOU.upk_k40.k60_os_buno_link (os_buhin_no, k60_buno_id, created_date, created_tantou_id) VALUES ('74323   3XA0A', 1717, GETDATE(), 999);</v>
      </c>
      <c r="AC10152" s="229"/>
    </row>
    <row r="10153" spans="26:29">
      <c r="Z10153">
        <v>430</v>
      </c>
      <c r="AA10153" s="229" t="str">
        <f t="shared" si="89"/>
        <v>INSERT INTO UPK_IKOU.upk_k40.k60_os_buno_link (os_buhin_no, k60_buno_id, created_date, created_tantou_id) VALUES ('74326   3XA0A', 1718, GETDATE(), 999);</v>
      </c>
      <c r="AC10153" s="229"/>
    </row>
    <row r="10154" spans="26:29">
      <c r="Z10154">
        <v>431</v>
      </c>
      <c r="AA10154" s="229" t="str">
        <f t="shared" si="89"/>
        <v>INSERT INTO UPK_IKOU.upk_k40.k60_os_buno_link (os_buhin_no, k60_buno_id, created_date, created_tantou_id) VALUES ('74327   3XA0A', 1719, GETDATE(), 999);</v>
      </c>
      <c r="AC10154" s="229"/>
    </row>
    <row r="10155" spans="26:29">
      <c r="Z10155">
        <v>432</v>
      </c>
      <c r="AA10155" s="229" t="str">
        <f t="shared" si="89"/>
        <v>INSERT INTO UPK_IKOU.upk_k40.k60_os_buno_link (os_buhin_no, k60_buno_id, created_date, created_tantou_id) VALUES ('74384   3XA0A', 1720, GETDATE(), 999);</v>
      </c>
      <c r="AC10155" s="229"/>
    </row>
    <row r="10156" spans="26:29">
      <c r="Z10156">
        <v>433</v>
      </c>
      <c r="AA10156" s="229" t="str">
        <f t="shared" si="89"/>
        <v>INSERT INTO UPK_IKOU.upk_k40.k60_os_buno_link (os_buhin_no, k60_buno_id, created_date, created_tantou_id) VALUES ('743F6   3XA0A', 1721, GETDATE(), 999);</v>
      </c>
      <c r="AC10156" s="229"/>
    </row>
    <row r="10157" spans="26:29">
      <c r="Z10157">
        <v>434</v>
      </c>
      <c r="AA10157" s="229" t="str">
        <f t="shared" si="89"/>
        <v>INSERT INTO UPK_IKOU.upk_k40.k60_os_buno_link (os_buhin_no, k60_buno_id, created_date, created_tantou_id) VALUES ('743F7   3XA0A', 1722, GETDATE(), 999);</v>
      </c>
      <c r="AC10157" s="229"/>
    </row>
    <row r="10158" spans="26:29">
      <c r="Z10158">
        <v>435</v>
      </c>
      <c r="AA10158" s="229" t="str">
        <f t="shared" si="89"/>
        <v>INSERT INTO UPK_IKOU.upk_k40.k60_os_buno_link (os_buhin_no, k60_buno_id, created_date, created_tantou_id) VALUES ('743R2   3XA0A', 1723, GETDATE(), 999);</v>
      </c>
      <c r="AC10158" s="229"/>
    </row>
    <row r="10159" spans="26:29">
      <c r="Z10159">
        <v>436</v>
      </c>
      <c r="AA10159" s="229" t="str">
        <f t="shared" si="89"/>
        <v>INSERT INTO UPK_IKOU.upk_k40.k60_os_buno_link (os_buhin_no, k60_buno_id, created_date, created_tantou_id) VALUES ('743R3   3XA0A', 1724, GETDATE(), 999);</v>
      </c>
      <c r="AC10159" s="229"/>
    </row>
    <row r="10160" spans="26:29">
      <c r="Z10160">
        <v>437</v>
      </c>
      <c r="AA10160" s="229" t="str">
        <f t="shared" si="89"/>
        <v>INSERT INTO UPK_IKOU.upk_k40.k60_os_buno_link (os_buhin_no, k60_buno_id, created_date, created_tantou_id) VALUES ('743R4   3XA0A', 1725, GETDATE(), 999);</v>
      </c>
      <c r="AC10160" s="229"/>
    </row>
    <row r="10161" spans="26:29">
      <c r="Z10161">
        <v>438</v>
      </c>
      <c r="AA10161" s="229" t="str">
        <f t="shared" si="89"/>
        <v>INSERT INTO UPK_IKOU.upk_k40.k60_os_buno_link (os_buhin_no, k60_buno_id, created_date, created_tantou_id) VALUES ('75234   3XY0A', 1726, GETDATE(), 999);</v>
      </c>
      <c r="AC10161" s="229"/>
    </row>
    <row r="10162" spans="26:29">
      <c r="Z10162">
        <v>439</v>
      </c>
      <c r="AA10162" s="229" t="str">
        <f t="shared" si="89"/>
        <v>INSERT INTO UPK_IKOU.upk_k40.k60_os_buno_link (os_buhin_no, k60_buno_id, created_date, created_tantou_id) VALUES ('756S8   3XE0A', 1727, GETDATE(), 999);</v>
      </c>
      <c r="AC10162" s="229"/>
    </row>
    <row r="10163" spans="26:29">
      <c r="Z10163">
        <v>440</v>
      </c>
      <c r="AA10163" s="229" t="str">
        <f t="shared" si="89"/>
        <v>INSERT INTO UPK_IKOU.upk_k40.k60_os_buno_link (os_buhin_no, k60_buno_id, created_date, created_tantou_id) VALUES ('76218/9 3XE0A', 1728, GETDATE(), 999);</v>
      </c>
      <c r="AC10163" s="229"/>
    </row>
    <row r="10164" spans="26:29">
      <c r="Z10164">
        <v>441</v>
      </c>
      <c r="AA10164" s="229" t="str">
        <f t="shared" si="89"/>
        <v>INSERT INTO UPK_IKOU.upk_k40.k60_os_buno_link (os_buhin_no, k60_buno_id, created_date, created_tantou_id) VALUES ('76320/1 3XA0A', 1729, GETDATE(), 999);</v>
      </c>
      <c r="AC10164" s="229"/>
    </row>
    <row r="10165" spans="26:29">
      <c r="Z10165">
        <v>442</v>
      </c>
      <c r="AA10165" s="229" t="str">
        <f t="shared" si="89"/>
        <v>INSERT INTO UPK_IKOU.upk_k40.k60_os_buno_link (os_buhin_no, k60_buno_id, created_date, created_tantou_id) VALUES ('76396   3XD0A', 1730, GETDATE(), 999);</v>
      </c>
      <c r="AC10165" s="229"/>
    </row>
    <row r="10166" spans="26:29">
      <c r="Z10166">
        <v>443</v>
      </c>
      <c r="AA10166" s="229" t="str">
        <f t="shared" si="89"/>
        <v>INSERT INTO UPK_IKOU.upk_k40.k60_os_buno_link (os_buhin_no, k60_buno_id, created_date, created_tantou_id) VALUES ('76397   3XD0A', 1731, GETDATE(), 999);</v>
      </c>
      <c r="AC10166" s="229"/>
    </row>
    <row r="10167" spans="26:29">
      <c r="Z10167">
        <v>444</v>
      </c>
      <c r="AA10167" s="229" t="str">
        <f t="shared" si="89"/>
        <v>INSERT INTO UPK_IKOU.upk_k40.k60_os_buno_link (os_buhin_no, k60_buno_id, created_date, created_tantou_id) VALUES ('76397   3YF0A-B', 1732, GETDATE(), 999);</v>
      </c>
      <c r="AC10167" s="229"/>
    </row>
    <row r="10168" spans="26:29">
      <c r="Z10168">
        <v>445</v>
      </c>
      <c r="AA10168" s="229" t="str">
        <f t="shared" si="89"/>
        <v>INSERT INTO UPK_IKOU.upk_k40.k60_os_buno_link (os_buhin_no, k60_buno_id, created_date, created_tantou_id) VALUES ('76397   3XC9A', 1733, GETDATE(), 999);</v>
      </c>
      <c r="AC10168" s="229"/>
    </row>
    <row r="10169" spans="26:29">
      <c r="Z10169">
        <v>446</v>
      </c>
      <c r="AA10169" s="229" t="str">
        <f t="shared" si="89"/>
        <v>INSERT INTO UPK_IKOU.upk_k40.k60_os_buno_link (os_buhin_no, k60_buno_id, created_date, created_tantou_id) VALUES ('76516/7 3XA0A', 1734, GETDATE(), 999);</v>
      </c>
      <c r="AC10169" s="229"/>
    </row>
    <row r="10170" spans="26:29">
      <c r="Z10170">
        <v>447</v>
      </c>
      <c r="AA10170" s="229" t="str">
        <f t="shared" si="89"/>
        <v>INSERT INTO UPK_IKOU.upk_k40.k60_os_buno_link (os_buhin_no, k60_buno_id, created_date, created_tantou_id) VALUES ('76516/7 3XA2A', 1735, GETDATE(), 999);</v>
      </c>
      <c r="AC10170" s="229"/>
    </row>
    <row r="10171" spans="26:29">
      <c r="Z10171">
        <v>448</v>
      </c>
      <c r="AA10171" s="229" t="str">
        <f t="shared" si="89"/>
        <v>INSERT INTO UPK_IKOU.upk_k40.k60_os_buno_link (os_buhin_no, k60_buno_id, created_date, created_tantou_id) VALUES ('62516   4CB0A', 1736, GETDATE(), 999);</v>
      </c>
      <c r="AC10171" s="229"/>
    </row>
    <row r="10172" spans="26:29">
      <c r="Z10172">
        <v>449</v>
      </c>
      <c r="AA10172" s="229" t="str">
        <f t="shared" ref="AA10172:AA10235" si="90">AA$9722&amp;"'"&amp;AA8771&amp;"', "&amp;AB8771&amp;", GETDATE(), 999);"</f>
        <v>INSERT INTO UPK_IKOU.upk_k40.k60_os_buno_link (os_buhin_no, k60_buno_id, created_date, created_tantou_id) VALUES ('62516   6MA0A', 1737, GETDATE(), 999);</v>
      </c>
      <c r="AC10172" s="229"/>
    </row>
    <row r="10173" spans="26:29">
      <c r="Z10173">
        <v>450</v>
      </c>
      <c r="AA10173" s="229" t="str">
        <f t="shared" si="90"/>
        <v>INSERT INTO UPK_IKOU.upk_k40.k60_os_buno_link (os_buhin_no, k60_buno_id, created_date, created_tantou_id) VALUES ('64112/3 3VA0A', 1738, GETDATE(), 999);</v>
      </c>
      <c r="AC10173" s="229"/>
    </row>
    <row r="10174" spans="26:29">
      <c r="Z10174">
        <v>451</v>
      </c>
      <c r="AA10174" s="229" t="str">
        <f t="shared" si="90"/>
        <v>INSERT INTO UPK_IKOU.upk_k40.k60_os_buno_link (os_buhin_no, k60_buno_id, created_date, created_tantou_id) VALUES ('74342/3 3VA0A', 1739, GETDATE(), 999);</v>
      </c>
      <c r="AC10174" s="229"/>
    </row>
    <row r="10175" spans="26:29">
      <c r="Z10175">
        <v>452</v>
      </c>
      <c r="AA10175" s="229" t="str">
        <f t="shared" si="90"/>
        <v>INSERT INTO UPK_IKOU.upk_k40.k60_os_buno_link (os_buhin_no, k60_buno_id, created_date, created_tantou_id) VALUES ('75176   3VA0A', 1740, GETDATE(), 999);</v>
      </c>
      <c r="AC10175" s="229"/>
    </row>
    <row r="10176" spans="26:29">
      <c r="Z10176">
        <v>453</v>
      </c>
      <c r="AA10176" s="229" t="str">
        <f t="shared" si="90"/>
        <v>INSERT INTO UPK_IKOU.upk_k40.k60_os_buno_link (os_buhin_no, k60_buno_id, created_date, created_tantou_id) VALUES ('75422   3VA0A', 1741, GETDATE(), 999);</v>
      </c>
      <c r="AC10176" s="229"/>
    </row>
    <row r="10177" spans="26:29">
      <c r="Z10177">
        <v>454</v>
      </c>
      <c r="AA10177" s="229" t="str">
        <f t="shared" si="90"/>
        <v>INSERT INTO UPK_IKOU.upk_k40.k60_os_buno_link (os_buhin_no, k60_buno_id, created_date, created_tantou_id) VALUES ('76586/7 3VA0A', 1742, GETDATE(), 999);</v>
      </c>
      <c r="AC10177" s="229"/>
    </row>
    <row r="10178" spans="26:29">
      <c r="Z10178">
        <v>455</v>
      </c>
      <c r="AA10178" s="229" t="str">
        <f t="shared" si="90"/>
        <v>INSERT INTO UPK_IKOU.upk_k40.k60_os_buno_link (os_buhin_no, k60_buno_id, created_date, created_tantou_id) VALUES ('77648   3VA0A', 1743, GETDATE(), 999);</v>
      </c>
      <c r="AC10178" s="229"/>
    </row>
    <row r="10179" spans="26:29">
      <c r="Z10179">
        <v>456</v>
      </c>
      <c r="AA10179" s="229" t="str">
        <f t="shared" si="90"/>
        <v>INSERT INTO UPK_IKOU.upk_k40.k60_os_buno_link (os_buhin_no, k60_buno_id, created_date, created_tantou_id) VALUES ('77649   3VA0A', 1744, GETDATE(), 999);</v>
      </c>
      <c r="AC10179" s="229"/>
    </row>
    <row r="10180" spans="26:29">
      <c r="Z10180">
        <v>457</v>
      </c>
      <c r="AA10180" s="229" t="str">
        <f t="shared" si="90"/>
        <v>INSERT INTO UPK_IKOU.upk_k40.k60_os_buno_link (os_buhin_no, k60_buno_id, created_date, created_tantou_id) VALUES ('73211   3VA0A', 1745, GETDATE(), 999);</v>
      </c>
      <c r="AC10180" s="229"/>
    </row>
    <row r="10181" spans="26:29">
      <c r="Z10181">
        <v>458</v>
      </c>
      <c r="AA10181" s="229" t="str">
        <f t="shared" si="90"/>
        <v>INSERT INTO UPK_IKOU.upk_k40.k60_os_buno_link (os_buhin_no, k60_buno_id, created_date, created_tantou_id) VALUES ('73233   3VA0A', 1746, GETDATE(), 999);</v>
      </c>
      <c r="AC10181" s="229"/>
    </row>
    <row r="10182" spans="26:29">
      <c r="Z10182">
        <v>459</v>
      </c>
      <c r="AA10182" s="229" t="str">
        <f t="shared" si="90"/>
        <v>INSERT INTO UPK_IKOU.upk_k40.k60_os_buno_link (os_buhin_no, k60_buno_id, created_date, created_tantou_id) VALUES ('75432/3 3VA0A', 1747, GETDATE(), 999);</v>
      </c>
      <c r="AC10182" s="229"/>
    </row>
    <row r="10183" spans="26:29">
      <c r="Z10183">
        <v>460</v>
      </c>
      <c r="AA10183" s="229" t="str">
        <f t="shared" si="90"/>
        <v>INSERT INTO UPK_IKOU.upk_k40.k60_os_buno_link (os_buhin_no, k60_buno_id, created_date, created_tantou_id) VALUES ('76722/3 3VA0A', 1748, GETDATE(), 999);</v>
      </c>
      <c r="AC10183" s="229"/>
    </row>
    <row r="10184" spans="26:29">
      <c r="Z10184">
        <v>461</v>
      </c>
      <c r="AA10184" s="229" t="str">
        <f t="shared" si="90"/>
        <v>INSERT INTO UPK_IKOU.upk_k40.k60_os_buno_link (os_buhin_no, k60_buno_id, created_date, created_tantou_id) VALUES ('75262/3 3VA0A', 1749, GETDATE(), 999);</v>
      </c>
      <c r="AC10184" s="229"/>
    </row>
    <row r="10185" spans="26:29">
      <c r="Z10185">
        <v>462</v>
      </c>
      <c r="AA10185" s="229" t="str">
        <f t="shared" si="90"/>
        <v>INSERT INTO UPK_IKOU.upk_k40.k60_os_buno_link (os_buhin_no, k60_buno_id, created_date, created_tantou_id) VALUES ('755C2/3 3VA0A', 1750, GETDATE(), 999);</v>
      </c>
      <c r="AC10185" s="229"/>
    </row>
    <row r="10186" spans="26:29">
      <c r="Z10186">
        <v>463</v>
      </c>
      <c r="AA10186" s="229" t="str">
        <f t="shared" si="90"/>
        <v>INSERT INTO UPK_IKOU.upk_k40.k60_os_buno_link (os_buhin_no, k60_buno_id, created_date, created_tantou_id) VALUES ('75784/5 3VA0A', 1751, GETDATE(), 999);</v>
      </c>
      <c r="AC10186" s="229"/>
    </row>
    <row r="10187" spans="26:29">
      <c r="Z10187">
        <v>464</v>
      </c>
      <c r="AA10187" s="229" t="str">
        <f t="shared" si="90"/>
        <v>INSERT INTO UPK_IKOU.upk_k40.k60_os_buno_link (os_buhin_no, k60_buno_id, created_date, created_tantou_id) VALUES ('64124   4CB0A', 1752, GETDATE(), 999);</v>
      </c>
      <c r="AC10187" s="229"/>
    </row>
    <row r="10188" spans="26:29">
      <c r="Z10188">
        <v>465</v>
      </c>
      <c r="AA10188" s="229" t="str">
        <f t="shared" si="90"/>
        <v>INSERT INTO UPK_IKOU.upk_k40.k60_os_buno_link (os_buhin_no, k60_buno_id, created_date, created_tantou_id) VALUES ('64124   4CB0A-G', 1753, GETDATE(), 999);</v>
      </c>
      <c r="AC10188" s="229"/>
    </row>
    <row r="10189" spans="26:29">
      <c r="Z10189">
        <v>466</v>
      </c>
      <c r="AA10189" s="229" t="str">
        <f t="shared" si="90"/>
        <v>INSERT INTO UPK_IKOU.upk_k40.k60_os_buno_link (os_buhin_no, k60_buno_id, created_date, created_tantou_id) VALUES ('64125   4CB0A', 1754, GETDATE(), 999);</v>
      </c>
      <c r="AC10189" s="229"/>
    </row>
    <row r="10190" spans="26:29">
      <c r="Z10190">
        <v>467</v>
      </c>
      <c r="AA10190" s="229" t="str">
        <f t="shared" si="90"/>
        <v>INSERT INTO UPK_IKOU.upk_k40.k60_os_buno_link (os_buhin_no, k60_buno_id, created_date, created_tantou_id) VALUES ('64125   4CB0A-G', 1755, GETDATE(), 999);</v>
      </c>
      <c r="AC10190" s="229"/>
    </row>
    <row r="10191" spans="26:29">
      <c r="Z10191">
        <v>468</v>
      </c>
      <c r="AA10191" s="229" t="str">
        <f t="shared" si="90"/>
        <v>INSERT INTO UPK_IKOU.upk_k40.k60_os_buno_link (os_buhin_no, k60_buno_id, created_date, created_tantou_id) VALUES ('64182/3 4CB0A', 1756, GETDATE(), 999);</v>
      </c>
      <c r="AC10191" s="229"/>
    </row>
    <row r="10192" spans="26:29">
      <c r="Z10192">
        <v>469</v>
      </c>
      <c r="AA10192" s="229" t="str">
        <f t="shared" si="90"/>
        <v>INSERT INTO UPK_IKOU.upk_k40.k60_os_buno_link (os_buhin_no, k60_buno_id, created_date, created_tantou_id) VALUES ('67418   4CB0A', 1757, GETDATE(), 999);</v>
      </c>
      <c r="AC10192" s="229"/>
    </row>
    <row r="10193" spans="26:29">
      <c r="Z10193">
        <v>470</v>
      </c>
      <c r="AA10193" s="229" t="str">
        <f t="shared" si="90"/>
        <v>INSERT INTO UPK_IKOU.upk_k40.k60_os_buno_link (os_buhin_no, k60_buno_id, created_date, created_tantou_id) VALUES ('74356   4CB0A', 1758, GETDATE(), 999);</v>
      </c>
      <c r="AC10193" s="229"/>
    </row>
    <row r="10194" spans="26:29">
      <c r="Z10194">
        <v>471</v>
      </c>
      <c r="AA10194" s="229" t="str">
        <f t="shared" si="90"/>
        <v>INSERT INTO UPK_IKOU.upk_k40.k60_os_buno_link (os_buhin_no, k60_buno_id, created_date, created_tantou_id) VALUES ('74356   4CB0A-G', 1759, GETDATE(), 999);</v>
      </c>
      <c r="AC10194" s="229"/>
    </row>
    <row r="10195" spans="26:29">
      <c r="Z10195">
        <v>472</v>
      </c>
      <c r="AA10195" s="229" t="str">
        <f t="shared" si="90"/>
        <v>INSERT INTO UPK_IKOU.upk_k40.k60_os_buno_link (os_buhin_no, k60_buno_id, created_date, created_tantou_id) VALUES ('74356   4CE0A-B', 1760, GETDATE(), 999);</v>
      </c>
      <c r="AC10195" s="229"/>
    </row>
    <row r="10196" spans="26:29">
      <c r="Z10196">
        <v>473</v>
      </c>
      <c r="AA10196" s="229" t="str">
        <f t="shared" si="90"/>
        <v>INSERT INTO UPK_IKOU.upk_k40.k60_os_buno_link (os_buhin_no, k60_buno_id, created_date, created_tantou_id) VALUES ('74356   4CE0A', 1761, GETDATE(), 999);</v>
      </c>
      <c r="AC10196" s="229"/>
    </row>
    <row r="10197" spans="26:29">
      <c r="Z10197">
        <v>474</v>
      </c>
      <c r="AA10197" s="229" t="str">
        <f t="shared" si="90"/>
        <v>INSERT INTO UPK_IKOU.upk_k40.k60_os_buno_link (os_buhin_no, k60_buno_id, created_date, created_tantou_id) VALUES ('74356   4CE0A-E', 1762, GETDATE(), 999);</v>
      </c>
      <c r="AC10197" s="229"/>
    </row>
    <row r="10198" spans="26:29">
      <c r="Z10198">
        <v>475</v>
      </c>
      <c r="AA10198" s="229" t="str">
        <f t="shared" si="90"/>
        <v>INSERT INTO UPK_IKOU.upk_k40.k60_os_buno_link (os_buhin_no, k60_buno_id, created_date, created_tantou_id) VALUES ('74366   4CB0A', 1763, GETDATE(), 999);</v>
      </c>
      <c r="AC10198" s="229"/>
    </row>
    <row r="10199" spans="26:29">
      <c r="Z10199">
        <v>476</v>
      </c>
      <c r="AA10199" s="229" t="str">
        <f t="shared" si="90"/>
        <v>INSERT INTO UPK_IKOU.upk_k40.k60_os_buno_link (os_buhin_no, k60_buno_id, created_date, created_tantou_id) VALUES ('75118   4CB0A', 1764, GETDATE(), 999);</v>
      </c>
      <c r="AC10199" s="229"/>
    </row>
    <row r="10200" spans="26:29">
      <c r="Z10200">
        <v>477</v>
      </c>
      <c r="AA10200" s="229" t="str">
        <f t="shared" si="90"/>
        <v>INSERT INTO UPK_IKOU.upk_k40.k60_os_buno_link (os_buhin_no, k60_buno_id, created_date, created_tantou_id) VALUES ('75676/7 4CE0A', 1765, GETDATE(), 999);</v>
      </c>
      <c r="AC10200" s="229"/>
    </row>
    <row r="10201" spans="26:29">
      <c r="Z10201">
        <v>478</v>
      </c>
      <c r="AA10201" s="229" t="str">
        <f t="shared" si="90"/>
        <v>INSERT INTO UPK_IKOU.upk_k40.k60_os_buno_link (os_buhin_no, k60_buno_id, created_date, created_tantou_id) VALUES ('75676/7 4CE0A-G', 1766, GETDATE(), 999);</v>
      </c>
      <c r="AC10201" s="229"/>
    </row>
    <row r="10202" spans="26:29">
      <c r="Z10202">
        <v>479</v>
      </c>
      <c r="AA10202" s="229" t="str">
        <f t="shared" si="90"/>
        <v>INSERT INTO UPK_IKOU.upk_k40.k60_os_buno_link (os_buhin_no, k60_buno_id, created_date, created_tantou_id) VALUES ('765F4/5 4CC0A', 1767, GETDATE(), 999);</v>
      </c>
      <c r="AC10202" s="229"/>
    </row>
    <row r="10203" spans="26:29">
      <c r="Z10203">
        <v>480</v>
      </c>
      <c r="AA10203" s="229" t="str">
        <f t="shared" si="90"/>
        <v>INSERT INTO UPK_IKOU.upk_k40.k60_os_buno_link (os_buhin_no, k60_buno_id, created_date, created_tantou_id) VALUES ('76466/7 4BC1A', 1768, GETDATE(), 999);</v>
      </c>
      <c r="AC10203" s="229"/>
    </row>
    <row r="10204" spans="26:29">
      <c r="Z10204">
        <v>481</v>
      </c>
      <c r="AA10204" s="229" t="str">
        <f t="shared" si="90"/>
        <v>INSERT INTO UPK_IKOU.upk_k40.k60_os_buno_link (os_buhin_no, k60_buno_id, created_date, created_tantou_id) VALUES ('76466/7 6FK0A', 1769, GETDATE(), 999);</v>
      </c>
      <c r="AC10204" s="229"/>
    </row>
    <row r="10205" spans="26:29">
      <c r="Z10205">
        <v>482</v>
      </c>
      <c r="AA10205" s="229" t="str">
        <f t="shared" si="90"/>
        <v>INSERT INTO UPK_IKOU.upk_k40.k60_os_buno_link (os_buhin_no, k60_buno_id, created_date, created_tantou_id) VALUES ('75186/7 6FK0A', 1770, GETDATE(), 999);</v>
      </c>
      <c r="AC10205" s="229"/>
    </row>
    <row r="10206" spans="26:29">
      <c r="Z10206">
        <v>483</v>
      </c>
      <c r="AA10206" s="229" t="str">
        <f t="shared" si="90"/>
        <v>INSERT INTO UPK_IKOU.upk_k40.k60_os_buno_link (os_buhin_no, k60_buno_id, created_date, created_tantou_id) VALUES ('75186/7 6FK0A YM', 1770, GETDATE(), 999);</v>
      </c>
      <c r="AC10206" s="229"/>
    </row>
    <row r="10207" spans="26:29">
      <c r="Z10207">
        <v>484</v>
      </c>
      <c r="AA10207" s="229" t="str">
        <f t="shared" si="90"/>
        <v>INSERT INTO UPK_IKOU.upk_k40.k60_os_buno_link (os_buhin_no, k60_buno_id, created_date, created_tantou_id) VALUES ('751C5   6FK0A', 1771, GETDATE(), 999);</v>
      </c>
      <c r="AC10207" s="229"/>
    </row>
    <row r="10208" spans="26:29">
      <c r="Z10208">
        <v>485</v>
      </c>
      <c r="AA10208" s="229" t="str">
        <f t="shared" si="90"/>
        <v>INSERT INTO UPK_IKOU.upk_k40.k60_os_buno_link (os_buhin_no, k60_buno_id, created_date, created_tantou_id) VALUES ('751T7   6FK0B', 1772, GETDATE(), 999);</v>
      </c>
      <c r="AC10208" s="229"/>
    </row>
    <row r="10209" spans="26:29">
      <c r="Z10209">
        <v>486</v>
      </c>
      <c r="AA10209" s="229" t="str">
        <f t="shared" si="90"/>
        <v>INSERT INTO UPK_IKOU.upk_k40.k60_os_buno_link (os_buhin_no, k60_buno_id, created_date, created_tantou_id) VALUES ('751T7   6FK0B YM', 1772, GETDATE(), 999);</v>
      </c>
      <c r="AC10209" s="229"/>
    </row>
    <row r="10210" spans="26:29">
      <c r="Z10210">
        <v>487</v>
      </c>
      <c r="AA10210" s="229" t="str">
        <f t="shared" si="90"/>
        <v>INSERT INTO UPK_IKOU.upk_k40.k60_os_buno_link (os_buhin_no, k60_buno_id, created_date, created_tantou_id) VALUES ('73211   4CC1A', 1773, GETDATE(), 999);</v>
      </c>
      <c r="AC10210" s="229"/>
    </row>
    <row r="10211" spans="26:29">
      <c r="Z10211">
        <v>488</v>
      </c>
      <c r="AA10211" s="229" t="str">
        <f t="shared" si="90"/>
        <v>INSERT INTO UPK_IKOU.upk_k40.k60_os_buno_link (os_buhin_no, k60_buno_id, created_date, created_tantou_id) VALUES ('62522/3  5TA0A', 1774, GETDATE(), 999);</v>
      </c>
      <c r="AC10211" s="229"/>
    </row>
    <row r="10212" spans="26:29">
      <c r="Z10212">
        <v>489</v>
      </c>
      <c r="AA10212" s="229" t="str">
        <f t="shared" si="90"/>
        <v>INSERT INTO UPK_IKOU.upk_k40.k60_os_buno_link (os_buhin_no, k60_buno_id, created_date, created_tantou_id) VALUES ('65616    5TA0A', 1775, GETDATE(), 999);</v>
      </c>
      <c r="AC10212" s="229"/>
    </row>
    <row r="10213" spans="26:29">
      <c r="Z10213">
        <v>490</v>
      </c>
      <c r="AA10213" s="229" t="str">
        <f t="shared" si="90"/>
        <v>INSERT INTO UPK_IKOU.upk_k40.k60_os_buno_link (os_buhin_no, k60_buno_id, created_date, created_tantou_id) VALUES ('67632    5TA0A', 1776, GETDATE(), 999);</v>
      </c>
      <c r="AC10213" s="229"/>
    </row>
    <row r="10214" spans="26:29">
      <c r="Z10214">
        <v>491</v>
      </c>
      <c r="AA10214" s="229" t="str">
        <f t="shared" si="90"/>
        <v>INSERT INTO UPK_IKOU.upk_k40.k60_os_buno_link (os_buhin_no, k60_buno_id, created_date, created_tantou_id) VALUES ('73211    5TA0A', 1777, GETDATE(), 999);</v>
      </c>
      <c r="AC10214" s="229"/>
    </row>
    <row r="10215" spans="26:29">
      <c r="Z10215">
        <v>492</v>
      </c>
      <c r="AA10215" s="229" t="str">
        <f t="shared" si="90"/>
        <v>INSERT INTO UPK_IKOU.upk_k40.k60_os_buno_link (os_buhin_no, k60_buno_id, created_date, created_tantou_id) VALUES ('75118    5TA0A', 1778, GETDATE(), 999);</v>
      </c>
      <c r="AC10215" s="229"/>
    </row>
    <row r="10216" spans="26:29">
      <c r="Z10216">
        <v>493</v>
      </c>
      <c r="AA10216" s="229" t="str">
        <f t="shared" si="90"/>
        <v>INSERT INTO UPK_IKOU.upk_k40.k60_os_buno_link (os_buhin_no, k60_buno_id, created_date, created_tantou_id) VALUES ('75442    5TA0A', 1779, GETDATE(), 999);</v>
      </c>
      <c r="AC10216" s="229"/>
    </row>
    <row r="10217" spans="26:29">
      <c r="Z10217">
        <v>494</v>
      </c>
      <c r="AA10217" s="229" t="str">
        <f t="shared" si="90"/>
        <v>INSERT INTO UPK_IKOU.upk_k40.k60_os_buno_link (os_buhin_no, k60_buno_id, created_date, created_tantou_id) VALUES ('75556/7  5TA0A', 1780, GETDATE(), 999);</v>
      </c>
      <c r="AC10217" s="229"/>
    </row>
    <row r="10218" spans="26:29">
      <c r="Z10218">
        <v>495</v>
      </c>
      <c r="AA10218" s="229" t="str">
        <f t="shared" si="90"/>
        <v>INSERT INTO UPK_IKOU.upk_k40.k60_os_buno_link (os_buhin_no, k60_buno_id, created_date, created_tantou_id) VALUES ('76352/3  5TA1A', 1781, GETDATE(), 999);</v>
      </c>
      <c r="AC10218" s="229"/>
    </row>
    <row r="10219" spans="26:29">
      <c r="Z10219">
        <v>496</v>
      </c>
      <c r="AA10219" s="229" t="str">
        <f t="shared" si="90"/>
        <v>INSERT INTO UPK_IKOU.upk_k40.k60_os_buno_link (os_buhin_no, k60_buno_id, created_date, created_tantou_id) VALUES ('76458    5TA0A', 1782, GETDATE(), 999);</v>
      </c>
      <c r="AC10219" s="229"/>
    </row>
    <row r="10220" spans="26:29">
      <c r="Z10220">
        <v>497</v>
      </c>
      <c r="AA10220" s="229" t="str">
        <f t="shared" si="90"/>
        <v>INSERT INTO UPK_IKOU.upk_k40.k60_os_buno_link (os_buhin_no, k60_buno_id, created_date, created_tantou_id) VALUES ('76459    5TA0A', 1783, GETDATE(), 999);</v>
      </c>
      <c r="AC10220" s="229"/>
    </row>
    <row r="10221" spans="26:29">
      <c r="Z10221">
        <v>498</v>
      </c>
      <c r="AA10221" s="229" t="str">
        <f t="shared" si="90"/>
        <v>INSERT INTO UPK_IKOU.upk_k40.k60_os_buno_link (os_buhin_no, k60_buno_id, created_date, created_tantou_id) VALUES ('76642/3  5TA0A', 1784, GETDATE(), 999);</v>
      </c>
      <c r="AC10221" s="229"/>
    </row>
    <row r="10222" spans="26:29">
      <c r="Z10222">
        <v>499</v>
      </c>
      <c r="AA10222" s="229" t="str">
        <f t="shared" si="90"/>
        <v>INSERT INTO UPK_IKOU.upk_k40.k60_os_buno_link (os_buhin_no, k60_buno_id, created_date, created_tantou_id) VALUES ('79122    5TA0A', 1785, GETDATE(), 999);</v>
      </c>
      <c r="AC10222" s="229"/>
    </row>
    <row r="10223" spans="26:29">
      <c r="Z10223">
        <v>500</v>
      </c>
      <c r="AA10223" s="229" t="str">
        <f t="shared" si="90"/>
        <v>INSERT INTO UPK_IKOU.upk_k40.k60_os_buno_link (os_buhin_no, k60_buno_id, created_date, created_tantou_id) VALUES ('79126/7   5TA0A', 1786, GETDATE(), 999);</v>
      </c>
      <c r="AC10223" s="229"/>
    </row>
    <row r="10224" spans="26:29">
      <c r="Z10224">
        <v>501</v>
      </c>
      <c r="AA10224" s="229" t="str">
        <f t="shared" si="90"/>
        <v>INSERT INTO UPK_IKOU.upk_k40.k60_os_buno_link (os_buhin_no, k60_buno_id, created_date, created_tantou_id) VALUES ('80142/3  5TA0A', 1787, GETDATE(), 999);</v>
      </c>
      <c r="AC10224" s="229"/>
    </row>
    <row r="10225" spans="26:29">
      <c r="Z10225">
        <v>502</v>
      </c>
      <c r="AA10225" s="229" t="str">
        <f t="shared" si="90"/>
        <v>INSERT INTO UPK_IKOU.upk_k40.k60_os_buno_link (os_buhin_no, k60_buno_id, created_date, created_tantou_id) VALUES ('80148/9  5TA0A', 1788, GETDATE(), 999);</v>
      </c>
      <c r="AC10225" s="229"/>
    </row>
    <row r="10226" spans="26:29">
      <c r="Z10226">
        <v>503</v>
      </c>
      <c r="AA10226" s="229" t="str">
        <f t="shared" si="90"/>
        <v>INSERT INTO UPK_IKOU.upk_k40.k60_os_buno_link (os_buhin_no, k60_buno_id, created_date, created_tantou_id) VALUES ('90136    5TA0A', 1789, GETDATE(), 999);</v>
      </c>
      <c r="AC10226" s="229"/>
    </row>
    <row r="10227" spans="26:29">
      <c r="Z10227">
        <v>504</v>
      </c>
      <c r="AA10227" s="229" t="str">
        <f t="shared" si="90"/>
        <v>INSERT INTO UPK_IKOU.upk_k40.k60_os_buno_link (os_buhin_no, k60_buno_id, created_date, created_tantou_id) VALUES ('90137    5TA0A', 1790, GETDATE(), 999);</v>
      </c>
      <c r="AC10227" s="229"/>
    </row>
    <row r="10228" spans="26:29">
      <c r="Z10228">
        <v>505</v>
      </c>
      <c r="AA10228" s="229" t="str">
        <f t="shared" si="90"/>
        <v>INSERT INTO UPK_IKOU.upk_k40.k60_os_buno_link (os_buhin_no, k60_buno_id, created_date, created_tantou_id) VALUES ('64182/3  6MA0A', 1791, GETDATE(), 999);</v>
      </c>
      <c r="AC10228" s="229"/>
    </row>
    <row r="10229" spans="26:29">
      <c r="Z10229">
        <v>506</v>
      </c>
      <c r="AA10229" s="229" t="str">
        <f t="shared" si="90"/>
        <v>INSERT INTO UPK_IKOU.upk_k40.k60_os_buno_link (os_buhin_no, k60_buno_id, created_date, created_tantou_id) VALUES ('75186/7  6MA0A', 1792, GETDATE(), 999);</v>
      </c>
      <c r="AC10229" s="229"/>
    </row>
    <row r="10230" spans="26:29">
      <c r="Z10230">
        <v>507</v>
      </c>
      <c r="AA10230" s="229" t="str">
        <f t="shared" si="90"/>
        <v>INSERT INTO UPK_IKOU.upk_k40.k60_os_buno_link (os_buhin_no, k60_buno_id, created_date, created_tantou_id) VALUES ('74542/3  6MR0A', 1793, GETDATE(), 999);</v>
      </c>
      <c r="AC10230" s="229"/>
    </row>
    <row r="10231" spans="26:29">
      <c r="Z10231">
        <v>508</v>
      </c>
      <c r="AA10231" s="229" t="str">
        <f t="shared" si="90"/>
        <v>INSERT INTO UPK_IKOU.upk_k40.k60_os_buno_link (os_buhin_no, k60_buno_id, created_date, created_tantou_id) VALUES ('75118    5TL0A  ', 1794, GETDATE(), 999);</v>
      </c>
      <c r="AC10231" s="229"/>
    </row>
    <row r="10232" spans="26:29">
      <c r="Z10232">
        <v>509</v>
      </c>
      <c r="AA10232" s="229" t="str">
        <f t="shared" si="90"/>
        <v>INSERT INTO UPK_IKOU.upk_k40.k60_os_buno_link (os_buhin_no, k60_buno_id, created_date, created_tantou_id) VALUES ('63122/3  6GW0A', 1795, GETDATE(), 999);</v>
      </c>
      <c r="AC10232" s="229"/>
    </row>
    <row r="10233" spans="26:29">
      <c r="Z10233">
        <v>510</v>
      </c>
      <c r="AA10233" s="229" t="str">
        <f t="shared" si="90"/>
        <v>INSERT INTO UPK_IKOU.upk_k40.k60_os_buno_link (os_buhin_no, k60_buno_id, created_date, created_tantou_id) VALUES ('64178/9  6RA0A', 1796, GETDATE(), 999);</v>
      </c>
      <c r="AC10233" s="229"/>
    </row>
    <row r="10234" spans="26:29">
      <c r="Z10234">
        <v>511</v>
      </c>
      <c r="AA10234" s="229" t="str">
        <f t="shared" si="90"/>
        <v>INSERT INTO UPK_IKOU.upk_k40.k60_os_buno_link (os_buhin_no, k60_buno_id, created_date, created_tantou_id) VALUES ('641G0/1  6RA0A', 1797, GETDATE(), 999);</v>
      </c>
      <c r="AC10234" s="229"/>
    </row>
    <row r="10235" spans="26:29">
      <c r="Z10235">
        <v>512</v>
      </c>
      <c r="AA10235" s="229" t="str">
        <f t="shared" si="90"/>
        <v>INSERT INTO UPK_IKOU.upk_k40.k60_os_buno_link (os_buhin_no, k60_buno_id, created_date, created_tantou_id) VALUES ('5220A N1200/N1100', 1798, GETDATE(), 999);</v>
      </c>
      <c r="AC10235" s="229"/>
    </row>
    <row r="10236" spans="26:29">
      <c r="Z10236">
        <v>513</v>
      </c>
      <c r="AA10236" s="229" t="str">
        <f t="shared" ref="AA10236:AA10299" si="91">AA$9722&amp;"'"&amp;AA8835&amp;"', "&amp;AB8835&amp;", GETDATE(), 999);"</f>
        <v>INSERT INTO UPK_IKOU.upk_k40.k60_os_buno_link (os_buhin_no, k60_buno_id, created_date, created_tantou_id) VALUES ('75176/7  6RA0A', 1799, GETDATE(), 999);</v>
      </c>
      <c r="AC10236" s="229"/>
    </row>
    <row r="10237" spans="26:29">
      <c r="Z10237">
        <v>514</v>
      </c>
      <c r="AA10237" s="229" t="str">
        <f t="shared" si="91"/>
        <v>INSERT INTO UPK_IKOU.upk_k40.k60_os_buno_link (os_buhin_no, k60_buno_id, created_date, created_tantou_id) VALUES ('5220A N4200/N4100', 1800, GETDATE(), 999);</v>
      </c>
      <c r="AC10237" s="229"/>
    </row>
    <row r="10238" spans="26:29">
      <c r="Z10238">
        <v>515</v>
      </c>
      <c r="AA10238" s="229" t="str">
        <f t="shared" si="91"/>
        <v>INSERT INTO UPK_IKOU.upk_k40.k60_os_buno_link (os_buhin_no, k60_buno_id, created_date, created_tantou_id) VALUES ('75262    6RA1A', 1801, GETDATE(), 999);</v>
      </c>
      <c r="AC10238" s="229"/>
    </row>
    <row r="10239" spans="26:29">
      <c r="Z10239">
        <v>516</v>
      </c>
      <c r="AA10239" s="229" t="str">
        <f t="shared" si="91"/>
        <v>INSERT INTO UPK_IKOU.upk_k40.k60_os_buno_link (os_buhin_no, k60_buno_id, created_date, created_tantou_id) VALUES ('5220A    M8000', 1802, GETDATE(), 999);</v>
      </c>
      <c r="AC10239" s="229"/>
    </row>
    <row r="10240" spans="26:29">
      <c r="Z10240">
        <v>517</v>
      </c>
      <c r="AA10240" s="229" t="str">
        <f t="shared" si="91"/>
        <v>INSERT INTO UPK_IKOU.upk_k40.k60_os_buno_link (os_buhin_no, k60_buno_id, created_date, created_tantou_id) VALUES ('75263    6RA1A', 1803, GETDATE(), 999);</v>
      </c>
      <c r="AC10240" s="229"/>
    </row>
    <row r="10241" spans="26:29">
      <c r="Z10241">
        <v>518</v>
      </c>
      <c r="AA10241" s="229" t="str">
        <f t="shared" si="91"/>
        <v>INSERT INTO UPK_IKOU.upk_k40.k60_os_buno_link (os_buhin_no, k60_buno_id, created_date, created_tantou_id) VALUES ('5220A    M7900', 1804, GETDATE(), 999);</v>
      </c>
      <c r="AC10241" s="229"/>
    </row>
    <row r="10242" spans="26:29">
      <c r="Z10242">
        <v>519</v>
      </c>
      <c r="AA10242" s="229" t="str">
        <f t="shared" si="91"/>
        <v>INSERT INTO UPK_IKOU.upk_k40.k60_os_buno_link (os_buhin_no, k60_buno_id, created_date, created_tantou_id) VALUES ('75652    6RA0A-J', 1805, GETDATE(), 999);</v>
      </c>
      <c r="AC10242" s="229"/>
    </row>
    <row r="10243" spans="26:29">
      <c r="Z10243">
        <v>520</v>
      </c>
      <c r="AA10243" s="229" t="str">
        <f t="shared" si="91"/>
        <v>INSERT INTO UPK_IKOU.upk_k40.k60_os_buno_link (os_buhin_no, k60_buno_id, created_date, created_tantou_id) VALUES ('75652    6RA0A', 1806, GETDATE(), 999);</v>
      </c>
      <c r="AC10243" s="229"/>
    </row>
    <row r="10244" spans="26:29">
      <c r="Z10244">
        <v>521</v>
      </c>
      <c r="AA10244" s="229" t="str">
        <f t="shared" si="91"/>
        <v>INSERT INTO UPK_IKOU.upk_k40.k60_os_buno_link (os_buhin_no, k60_buno_id, created_date, created_tantou_id) VALUES ('75658/9  6RA0A', 1807, GETDATE(), 999);</v>
      </c>
      <c r="AC10244" s="229"/>
    </row>
    <row r="10245" spans="26:29">
      <c r="Z10245">
        <v>522</v>
      </c>
      <c r="AA10245" s="229" t="str">
        <f t="shared" si="91"/>
        <v>INSERT INTO UPK_IKOU.upk_k40.k60_os_buno_link (os_buhin_no, k60_buno_id, created_date, created_tantou_id) VALUES ('75662/3  6RA0A', 1808, GETDATE(), 999);</v>
      </c>
      <c r="AC10245" s="229"/>
    </row>
    <row r="10246" spans="26:29">
      <c r="Z10246">
        <v>523</v>
      </c>
      <c r="AA10246" s="229" t="str">
        <f t="shared" si="91"/>
        <v>INSERT INTO UPK_IKOU.upk_k40.k60_os_buno_link (os_buhin_no, k60_buno_id, created_date, created_tantou_id) VALUES ('5220A T9200/T9100', 1809, GETDATE(), 999);</v>
      </c>
      <c r="AC10246" s="229"/>
    </row>
    <row r="10247" spans="26:29">
      <c r="Z10247">
        <v>524</v>
      </c>
      <c r="AA10247" s="229" t="str">
        <f t="shared" si="91"/>
        <v>INSERT INTO UPK_IKOU.upk_k40.k60_os_buno_link (os_buhin_no, k60_buno_id, created_date, created_tantou_id) VALUES ('75934/5  6RA0A', 1810, GETDATE(), 999);</v>
      </c>
      <c r="AC10247" s="229"/>
    </row>
    <row r="10248" spans="26:29">
      <c r="Z10248">
        <v>525</v>
      </c>
      <c r="AA10248" s="229" t="str">
        <f t="shared" si="91"/>
        <v>INSERT INTO UPK_IKOU.upk_k40.k60_os_buno_link (os_buhin_no, k60_buno_id, created_date, created_tantou_id) VALUES ('75942/3  6RA0A', 1811, GETDATE(), 999);</v>
      </c>
      <c r="AC10248" s="229"/>
    </row>
    <row r="10249" spans="26:29">
      <c r="Z10249">
        <v>526</v>
      </c>
      <c r="AA10249" s="229" t="str">
        <f t="shared" si="91"/>
        <v>INSERT INTO UPK_IKOU.upk_k40.k60_os_buno_link (os_buhin_no, k60_buno_id, created_date, created_tantou_id) VALUES ('5220A M9200/M9100', 1812, GETDATE(), 999);</v>
      </c>
      <c r="AC10249" s="229"/>
    </row>
    <row r="10250" spans="26:29">
      <c r="Z10250">
        <v>527</v>
      </c>
      <c r="AA10250" s="229" t="str">
        <f t="shared" si="91"/>
        <v>INSERT INTO UPK_IKOU.upk_k40.k60_os_buno_link (os_buhin_no, k60_buno_id, created_date, created_tantou_id) VALUES ('76464/5  6RA0A', 1813, GETDATE(), 999);</v>
      </c>
      <c r="AC10250" s="229"/>
    </row>
    <row r="10251" spans="26:29">
      <c r="Z10251">
        <v>528</v>
      </c>
      <c r="AA10251" s="229" t="str">
        <f t="shared" si="91"/>
        <v>INSERT INTO UPK_IKOU.upk_k40.k60_os_buno_link (os_buhin_no, k60_buno_id, created_date, created_tantou_id) VALUES ('9450C 04300/04500 ', 1814, GETDATE(), 999);</v>
      </c>
      <c r="AC10251" s="229"/>
    </row>
    <row r="10252" spans="26:29">
      <c r="Z10252">
        <v>529</v>
      </c>
      <c r="AA10252" s="229" t="str">
        <f t="shared" si="91"/>
        <v>INSERT INTO UPK_IKOU.upk_k40.k60_os_buno_link (os_buhin_no, k60_buno_id, created_date, created_tantou_id) VALUES ('9450C 04400/04600', 1815, GETDATE(), 999);</v>
      </c>
      <c r="AC10252" s="229"/>
    </row>
    <row r="10253" spans="26:29">
      <c r="Z10253">
        <v>530</v>
      </c>
      <c r="AA10253" s="229" t="str">
        <f t="shared" si="91"/>
        <v>INSERT INTO UPK_IKOU.upk_k40.k60_os_buno_link (os_buhin_no, k60_buno_id, created_date, created_tantou_id) VALUES ('9450C 04900', 1816, GETDATE(), 999);</v>
      </c>
      <c r="AC10253" s="229"/>
    </row>
    <row r="10254" spans="26:29">
      <c r="Z10254">
        <v>531</v>
      </c>
      <c r="AA10254" s="229" t="str">
        <f t="shared" si="91"/>
        <v>INSERT INTO UPK_IKOU.upk_k40.k60_os_buno_link (os_buhin_no, k60_buno_id, created_date, created_tantou_id) VALUES ('9450C 05000', 1817, GETDATE(), 999);</v>
      </c>
      <c r="AC10254" s="229"/>
    </row>
    <row r="10255" spans="26:29">
      <c r="Z10255">
        <v>532</v>
      </c>
      <c r="AA10255" s="229" t="str">
        <f t="shared" si="91"/>
        <v>INSERT INTO UPK_IKOU.upk_k40.k60_os_buno_link (os_buhin_no, k60_buno_id, created_date, created_tantou_id) VALUES ('17420   11G09     B309', 1818, GETDATE(), 999);</v>
      </c>
      <c r="AC10255" s="229"/>
    </row>
    <row r="10256" spans="26:29">
      <c r="Z10256">
        <v>533</v>
      </c>
      <c r="AA10256" s="229" t="str">
        <f t="shared" si="91"/>
        <v>INSERT INTO UPK_IKOU.upk_k40.k60_os_buno_link (os_buhin_no, k60_buno_id, created_date, created_tantou_id) VALUES ('93742   01G00     逆送', 1819, GETDATE(), 999);</v>
      </c>
      <c r="AC10256" s="229"/>
    </row>
    <row r="10257" spans="26:29">
      <c r="Z10257">
        <v>534</v>
      </c>
      <c r="AA10257" s="229" t="str">
        <f t="shared" si="91"/>
        <v>INSERT INTO UPK_IKOU.upk_k40.k60_os_buno_link (os_buhin_no, k60_buno_id, created_date, created_tantou_id) VALUES ('93752   12G00     逆送　　　　　', 1820, GETDATE(), 999);</v>
      </c>
      <c r="AC10257" s="229"/>
    </row>
    <row r="10258" spans="26:29">
      <c r="Z10258">
        <v>535</v>
      </c>
      <c r="AA10258" s="229" t="str">
        <f t="shared" si="91"/>
        <v>INSERT INTO UPK_IKOU.upk_k40.k60_os_buno_link (os_buhin_no, k60_buno_id, created_date, created_tantou_id) VALUES ('93772   01G00     逆送', 1821, GETDATE(), 999);</v>
      </c>
      <c r="AC10258" s="229"/>
    </row>
    <row r="10259" spans="26:29">
      <c r="Z10259">
        <v>536</v>
      </c>
      <c r="AA10259" s="229" t="str">
        <f t="shared" si="91"/>
        <v>INSERT INTO UPK_IKOU.upk_k40.k60_os_buno_link (os_buhin_no, k60_buno_id, created_date, created_tantou_id) VALUES ('62532   VG200     Aへ', 1822, GETDATE(), 999);</v>
      </c>
      <c r="AC10259" s="229"/>
    </row>
    <row r="10260" spans="26:29">
      <c r="Z10260">
        <v>537</v>
      </c>
      <c r="AA10260" s="229" t="str">
        <f t="shared" si="91"/>
        <v>INSERT INTO UPK_IKOU.upk_k40.k60_os_buno_link (os_buhin_no, k60_buno_id, created_date, created_tantou_id) VALUES ('62532   VE000     逆送', 1823, GETDATE(), 999);</v>
      </c>
      <c r="AC10260" s="229"/>
    </row>
    <row r="10261" spans="26:29">
      <c r="Z10261">
        <v>538</v>
      </c>
      <c r="AA10261" s="229" t="str">
        <f t="shared" si="91"/>
        <v>INSERT INTO UPK_IKOU.upk_k40.k60_os_buno_link (os_buhin_no, k60_buno_id, created_date, created_tantou_id) VALUES ('62532   WL00001   Aへ', 1824, GETDATE(), 999);</v>
      </c>
      <c r="AC10261" s="229"/>
    </row>
    <row r="10262" spans="26:29">
      <c r="Z10262">
        <v>539</v>
      </c>
      <c r="AA10262" s="229" t="str">
        <f t="shared" si="91"/>
        <v>INSERT INTO UPK_IKOU.upk_k40.k60_os_buno_link (os_buhin_no, k60_buno_id, created_date, created_tantou_id) VALUES ('62532   0W700-1   M70', 1825, GETDATE(), 999);</v>
      </c>
      <c r="AC10262" s="229"/>
    </row>
    <row r="10263" spans="26:29">
      <c r="Z10263">
        <v>540</v>
      </c>
      <c r="AA10263" s="229" t="str">
        <f t="shared" si="91"/>
        <v>INSERT INTO UPK_IKOU.upk_k40.k60_os_buno_link (os_buhin_no, k60_buno_id, created_date, created_tantou_id) VALUES ('62532   1W200-1   M70', 1826, GETDATE(), 999);</v>
      </c>
      <c r="AC10263" s="229"/>
    </row>
    <row r="10264" spans="26:29">
      <c r="Z10264">
        <v>541</v>
      </c>
      <c r="AA10264" s="229" t="str">
        <f t="shared" si="91"/>
        <v>INSERT INTO UPK_IKOU.upk_k40.k60_os_buno_link (os_buhin_no, k60_buno_id, created_date, created_tantou_id) VALUES ('17216   8N001     K30', 1827, GETDATE(), 999);</v>
      </c>
      <c r="AC10264" s="229"/>
    </row>
    <row r="10265" spans="26:29">
      <c r="Z10265">
        <v>542</v>
      </c>
      <c r="AA10265" s="229" t="str">
        <f t="shared" si="91"/>
        <v>INSERT INTO UPK_IKOU.upk_k40.k60_os_buno_link (os_buhin_no, k60_buno_id, created_date, created_tantou_id) VALUES ('17216   8N00001   B302', 1828, GETDATE(), 999);</v>
      </c>
      <c r="AC10265" s="229"/>
    </row>
    <row r="10266" spans="26:29">
      <c r="Z10266">
        <v>543</v>
      </c>
      <c r="AA10266" s="229" t="str">
        <f t="shared" si="91"/>
        <v>INSERT INTO UPK_IKOU.upk_k40.k60_os_buno_link (os_buhin_no, k60_buno_id, created_date, created_tantou_id) VALUES ('17216   8N00002   B302', 1829, GETDATE(), 999);</v>
      </c>
      <c r="AC10266" s="229"/>
    </row>
    <row r="10267" spans="26:29">
      <c r="Z10267">
        <v>544</v>
      </c>
      <c r="AA10267" s="229" t="str">
        <f t="shared" si="91"/>
        <v>INSERT INTO UPK_IKOU.upk_k40.k60_os_buno_link (os_buhin_no, k60_buno_id, created_date, created_tantou_id) VALUES ('73242   4M700     K30', 1830, GETDATE(), 999);</v>
      </c>
      <c r="AC10267" s="229"/>
    </row>
    <row r="10268" spans="26:29">
      <c r="Z10268">
        <v>545</v>
      </c>
      <c r="AA10268" s="229" t="str">
        <f t="shared" si="91"/>
        <v>INSERT INTO UPK_IKOU.upk_k40.k60_os_buno_link (os_buhin_no, k60_buno_id, created_date, created_tantou_id) VALUES ('73262   4M500     K30', 1831, GETDATE(), 999);</v>
      </c>
      <c r="AC10268" s="229"/>
    </row>
    <row r="10269" spans="26:29">
      <c r="Z10269">
        <v>546</v>
      </c>
      <c r="AA10269" s="229" t="str">
        <f t="shared" si="91"/>
        <v>INSERT INTO UPK_IKOU.upk_k40.k60_os_buno_link (os_buhin_no, k60_buno_id, created_date, created_tantou_id) VALUES ('62533   4M41001   K70', 1832, GETDATE(), 999);</v>
      </c>
      <c r="AC10269" s="229"/>
    </row>
    <row r="10270" spans="26:29">
      <c r="Z10270">
        <v>547</v>
      </c>
      <c r="AA10270" s="229" t="str">
        <f t="shared" si="91"/>
        <v>INSERT INTO UPK_IKOU.upk_k40.k60_os_buno_link (os_buhin_no, k60_buno_id, created_date, created_tantou_id) VALUES ('764B0/1 4M400     B309', 1833, GETDATE(), 999);</v>
      </c>
      <c r="AC10270" s="229"/>
    </row>
    <row r="10271" spans="26:29">
      <c r="Z10271">
        <v>548</v>
      </c>
      <c r="AA10271" s="229" t="str">
        <f t="shared" si="91"/>
        <v>INSERT INTO UPK_IKOU.upk_k40.k60_os_buno_link (os_buhin_no, k60_buno_id, created_date, created_tantou_id) VALUES ('76546/7 4M400     K70   ', 1834, GETDATE(), 999);</v>
      </c>
      <c r="AC10271" s="229"/>
    </row>
    <row r="10272" spans="26:29">
      <c r="Z10272">
        <v>549</v>
      </c>
      <c r="AA10272" s="229" t="str">
        <f t="shared" si="91"/>
        <v>INSERT INTO UPK_IKOU.upk_k40.k60_os_buno_link (os_buhin_no, k60_buno_id, created_date, created_tantou_id) VALUES ('76316/7 4M400     B302', 1835, GETDATE(), 999);</v>
      </c>
      <c r="AC10272" s="229"/>
    </row>
    <row r="10273" spans="26:29">
      <c r="Z10273">
        <v>550</v>
      </c>
      <c r="AA10273" s="229" t="str">
        <f t="shared" si="91"/>
        <v>INSERT INTO UPK_IKOU.upk_k40.k60_os_buno_link (os_buhin_no, k60_buno_id, created_date, created_tantou_id) VALUES ('62512   3VA3A     K70', 1836, GETDATE(), 999);</v>
      </c>
      <c r="AC10273" s="229"/>
    </row>
    <row r="10274" spans="26:29">
      <c r="Z10274">
        <v>551</v>
      </c>
      <c r="AA10274" s="229" t="str">
        <f t="shared" si="91"/>
        <v>INSERT INTO UPK_IKOU.upk_k40.k60_os_buno_link (os_buhin_no, k60_buno_id, created_date, created_tantou_id) VALUES ('62512   5WK0A     K70', 1837, GETDATE(), 999);</v>
      </c>
      <c r="AC10274" s="229"/>
    </row>
    <row r="10275" spans="26:29">
      <c r="Z10275">
        <v>552</v>
      </c>
      <c r="AA10275" s="229" t="str">
        <f t="shared" si="91"/>
        <v>INSERT INTO UPK_IKOU.upk_k40.k60_os_buno_link (os_buhin_no, k60_buno_id, created_date, created_tantou_id) VALUES ('66355   JN20A     B309', 1838, GETDATE(), 999);</v>
      </c>
      <c r="AC10275" s="229"/>
    </row>
    <row r="10276" spans="26:29">
      <c r="Z10276">
        <v>553</v>
      </c>
      <c r="AA10276" s="229" t="str">
        <f t="shared" si="91"/>
        <v>INSERT INTO UPK_IKOU.upk_k40.k60_os_buno_link (os_buhin_no, k60_buno_id, created_date, created_tantou_id) VALUES ('751T7   6FK0C     K70', 1839, GETDATE(), 999);</v>
      </c>
      <c r="AC10276" s="229"/>
    </row>
    <row r="10277" spans="26:29">
      <c r="Z10277">
        <v>554</v>
      </c>
      <c r="AA10277" s="229" t="str">
        <f t="shared" si="91"/>
        <v>INSERT INTO UPK_IKOU.upk_k40.k60_os_buno_link (os_buhin_no, k60_buno_id, created_date, created_tantou_id) VALUES ('62541   4CB0A     B309', 1840, GETDATE(), 999);</v>
      </c>
      <c r="AC10277" s="229"/>
    </row>
    <row r="10278" spans="26:29">
      <c r="Z10278">
        <v>555</v>
      </c>
      <c r="AA10278" s="229" t="str">
        <f t="shared" si="91"/>
        <v>INSERT INTO UPK_IKOU.upk_k40.k60_os_buno_link (os_buhin_no, k60_buno_id, created_date, created_tantou_id) VALUES ('74539   3XA0A     X70', 1841, GETDATE(), 999);</v>
      </c>
      <c r="AC10278" s="229"/>
    </row>
    <row r="10279" spans="26:29">
      <c r="Z10279">
        <v>556</v>
      </c>
      <c r="AA10279" s="229" t="str">
        <f t="shared" si="91"/>
        <v>INSERT INTO UPK_IKOU.upk_k40.k60_os_buno_link (os_buhin_no, k60_buno_id, created_date, created_tantou_id) VALUES ('75495   5YJ2A     K70', 1842, GETDATE(), 999);</v>
      </c>
      <c r="AC10279" s="229"/>
    </row>
    <row r="10280" spans="26:29">
      <c r="Z10280">
        <v>557</v>
      </c>
      <c r="AA10280" s="229" t="str">
        <f t="shared" si="91"/>
        <v>INSERT INTO UPK_IKOU.upk_k40.k60_os_buno_link (os_buhin_no, k60_buno_id, created_date, created_tantou_id) VALUES ('75672/3 3XA1A     B301', 1843, GETDATE(), 999);</v>
      </c>
      <c r="AC10280" s="229"/>
    </row>
    <row r="10281" spans="26:29">
      <c r="Z10281">
        <v>558</v>
      </c>
      <c r="AA10281" s="229" t="str">
        <f t="shared" si="91"/>
        <v>INSERT INTO UPK_IKOU.upk_k40.k60_os_buno_link (os_buhin_no, k60_buno_id, created_date, created_tantou_id) VALUES ('77536   3XA0A     K70', 1844, GETDATE(), 999);</v>
      </c>
      <c r="AC10281" s="229"/>
    </row>
    <row r="10282" spans="26:29">
      <c r="Z10282">
        <v>559</v>
      </c>
      <c r="AA10282" s="229" t="str">
        <f t="shared" si="91"/>
        <v>INSERT INTO UPK_IKOU.upk_k40.k60_os_buno_link (os_buhin_no, k60_buno_id, created_date, created_tantou_id) VALUES ('77537   3XA0A     K70', 1845, GETDATE(), 999);</v>
      </c>
      <c r="AC10282" s="229"/>
    </row>
    <row r="10283" spans="26:29">
      <c r="Z10283">
        <v>560</v>
      </c>
      <c r="AA10283" s="229" t="str">
        <f t="shared" si="91"/>
        <v>INSERT INTO UPK_IKOU.upk_k40.k60_os_buno_link (os_buhin_no, k60_buno_id, created_date, created_tantou_id) VALUES ('73234/5 3VA0A     外転', 1846, GETDATE(), 999);</v>
      </c>
      <c r="AC10283" s="229"/>
    </row>
    <row r="10284" spans="26:29">
      <c r="Z10284">
        <v>561</v>
      </c>
      <c r="AA10284" s="229" t="str">
        <f t="shared" si="91"/>
        <v>INSERT INTO UPK_IKOU.upk_k40.k60_os_buno_link (os_buhin_no, k60_buno_id, created_date, created_tantou_id) VALUES ('76320/1 3VA0B     逆送', 1847, GETDATE(), 999);</v>
      </c>
      <c r="AC10284" s="229"/>
    </row>
    <row r="10285" spans="26:29">
      <c r="Z10285">
        <v>562</v>
      </c>
      <c r="AA10285" s="229" t="str">
        <f t="shared" si="91"/>
        <v>INSERT INTO UPK_IKOU.upk_k40.k60_os_buno_link (os_buhin_no, k60_buno_id, created_date, created_tantou_id) VALUES ('76486   3VA0B     逆送', 1848, GETDATE(), 999);</v>
      </c>
      <c r="AC10285" s="229"/>
    </row>
    <row r="10286" spans="26:29">
      <c r="Z10286">
        <v>563</v>
      </c>
      <c r="AA10286" s="229" t="str">
        <f t="shared" si="91"/>
        <v>INSERT INTO UPK_IKOU.upk_k40.k60_os_buno_link (os_buhin_no, k60_buno_id, created_date, created_tantou_id) VALUES ('764B0   3VA0A     逆送', 1849, GETDATE(), 999);</v>
      </c>
      <c r="AC10286" s="229"/>
    </row>
    <row r="10287" spans="26:29">
      <c r="Z10287">
        <v>564</v>
      </c>
      <c r="AA10287" s="229" t="str">
        <f t="shared" si="91"/>
        <v>INSERT INTO UPK_IKOU.upk_k40.k60_os_buno_link (os_buhin_no, k60_buno_id, created_date, created_tantou_id) VALUES ('62522/3 3VA0A     外転', 1850, GETDATE(), 999);</v>
      </c>
      <c r="AC10287" s="229"/>
    </row>
    <row r="10288" spans="26:29">
      <c r="Z10288">
        <v>565</v>
      </c>
      <c r="AA10288" s="229" t="str">
        <f t="shared" si="91"/>
        <v>INSERT INTO UPK_IKOU.upk_k40.k60_os_buno_link (os_buhin_no, k60_buno_id, created_date, created_tantou_id) VALUES ('751F2/3 3VA0A     逆送', 1851, GETDATE(), 999);</v>
      </c>
      <c r="AC10288" s="229"/>
    </row>
    <row r="10289" spans="26:29">
      <c r="Z10289">
        <v>566</v>
      </c>
      <c r="AA10289" s="229" t="str">
        <f t="shared" si="91"/>
        <v>INSERT INTO UPK_IKOU.upk_k40.k60_os_buno_link (os_buhin_no, k60_buno_id, created_date, created_tantou_id) VALUES ('751F6/7 3VA0A     逆送', 1852, GETDATE(), 999);</v>
      </c>
      <c r="AC10289" s="229"/>
    </row>
    <row r="10290" spans="26:29">
      <c r="Z10290">
        <v>567</v>
      </c>
      <c r="AA10290" s="229" t="str">
        <f t="shared" si="91"/>
        <v>INSERT INTO UPK_IKOU.upk_k40.k60_os_buno_link (os_buhin_no, k60_buno_id, created_date, created_tantou_id) VALUES ('75628   3VA0A     外転', 1853, GETDATE(), 999);</v>
      </c>
      <c r="AC10290" s="229"/>
    </row>
    <row r="10291" spans="26:29">
      <c r="Z10291">
        <v>568</v>
      </c>
      <c r="AA10291" s="229" t="str">
        <f t="shared" si="91"/>
        <v>INSERT INTO UPK_IKOU.upk_k40.k60_os_buno_link (os_buhin_no, k60_buno_id, created_date, created_tantou_id) VALUES ('451671/2-1006P    T308', 1854, GETDATE(), 999);</v>
      </c>
      <c r="AC10291" s="229"/>
    </row>
    <row r="10292" spans="26:29">
      <c r="Z10292">
        <v>569</v>
      </c>
      <c r="AA10292" s="229" t="str">
        <f t="shared" si="91"/>
        <v>INSERT INTO UPK_IKOU.upk_k40.k60_os_buno_link (os_buhin_no, k60_buno_id, created_date, created_tantou_id) VALUES ('451673/4-1006P    T308', 1855, GETDATE(), 999);</v>
      </c>
      <c r="AC10292" s="229"/>
    </row>
    <row r="10293" spans="26:29">
      <c r="Z10293">
        <v>570</v>
      </c>
      <c r="AA10293" s="229" t="str">
        <f t="shared" si="91"/>
        <v>INSERT INTO UPK_IKOU.upk_k40.k60_os_buno_link (os_buhin_no, k60_buno_id, created_date, created_tantou_id) VALUES ('451671/2-1011P    T308', 1856, GETDATE(), 999);</v>
      </c>
      <c r="AC10293" s="229"/>
    </row>
    <row r="10294" spans="26:29">
      <c r="Z10294">
        <v>571</v>
      </c>
      <c r="AA10294" s="229" t="str">
        <f t="shared" si="91"/>
        <v>INSERT INTO UPK_IKOU.upk_k40.k60_os_buno_link (os_buhin_no, k60_buno_id, created_date, created_tantou_id) VALUES ('451673/4-1011P    T308', 1857, GETDATE(), 999);</v>
      </c>
      <c r="AC10294" s="229"/>
    </row>
    <row r="10295" spans="26:29">
      <c r="Z10295">
        <v>572</v>
      </c>
      <c r="AA10295" s="229" t="str">
        <f t="shared" si="91"/>
        <v>INSERT INTO UPK_IKOU.upk_k40.k60_os_buno_link (os_buhin_no, k60_buno_id, created_date, created_tantou_id) VALUES ('451633/4-1017P/1016P T308', 1858, GETDATE(), 999);</v>
      </c>
      <c r="AC10295" s="229"/>
    </row>
    <row r="10296" spans="26:29">
      <c r="Z10296">
        <v>573</v>
      </c>
      <c r="AA10296" s="229" t="str">
        <f t="shared" si="91"/>
        <v>INSERT INTO UPK_IKOU.upk_k40.k60_os_buno_link (os_buhin_no, k60_buno_id, created_date, created_tantou_id) VALUES ('451151-1026P      B302', 1859, GETDATE(), 999);</v>
      </c>
      <c r="AC10296" s="229"/>
    </row>
    <row r="10297" spans="26:29">
      <c r="Z10297">
        <v>574</v>
      </c>
      <c r="AA10297" s="229" t="str">
        <f t="shared" si="91"/>
        <v>INSERT INTO UPK_IKOU.upk_k40.k60_os_buno_link (os_buhin_no, k60_buno_id, created_date, created_tantou_id) VALUES ('451152-1025P      B302', 1860, GETDATE(), 999);</v>
      </c>
      <c r="AC10297" s="229"/>
    </row>
    <row r="10298" spans="26:29">
      <c r="Z10298">
        <v>575</v>
      </c>
      <c r="AA10298" s="229" t="str">
        <f t="shared" si="91"/>
        <v>INSERT INTO UPK_IKOU.upk_k40.k60_os_buno_link (os_buhin_no, k60_buno_id, created_date, created_tantou_id) VALUES ('451155-1020P      B302', 1861, GETDATE(), 999);</v>
      </c>
      <c r="AC10298" s="229"/>
    </row>
    <row r="10299" spans="26:29">
      <c r="Z10299">
        <v>576</v>
      </c>
      <c r="AA10299" s="229" t="str">
        <f t="shared" si="91"/>
        <v>INSERT INTO UPK_IKOU.upk_k40.k60_os_buno_link (os_buhin_no, k60_buno_id, created_date, created_tantou_id) VALUES ('451156-1020P      B302', 1862, GETDATE(), 999);</v>
      </c>
      <c r="AC10299" s="229"/>
    </row>
    <row r="10300" spans="26:29">
      <c r="Z10300">
        <v>577</v>
      </c>
      <c r="AA10300" s="229" t="str">
        <f t="shared" ref="AA10300:AA10363" si="92">AA$9722&amp;"'"&amp;AA8899&amp;"', "&amp;AB8899&amp;", GETDATE(), 999);"</f>
        <v>INSERT INTO UPK_IKOU.upk_k40.k60_os_buno_link (os_buhin_no, k60_buno_id, created_date, created_tantou_id) VALUES ('451671/2-1026P/1025  T308', 1863, GETDATE(), 999);</v>
      </c>
      <c r="AC10300" s="229"/>
    </row>
    <row r="10301" spans="26:29">
      <c r="Z10301">
        <v>578</v>
      </c>
      <c r="AA10301" s="229" t="str">
        <f t="shared" si="92"/>
        <v>INSERT INTO UPK_IKOU.upk_k40.k60_os_buno_link (os_buhin_no, k60_buno_id, created_date, created_tantou_id) VALUES ('451673/4-1053P    T308', 1864, GETDATE(), 999);</v>
      </c>
      <c r="AC10301" s="229"/>
    </row>
    <row r="10302" spans="26:29">
      <c r="Z10302">
        <v>579</v>
      </c>
      <c r="AA10302" s="229" t="str">
        <f t="shared" si="92"/>
        <v>INSERT INTO UPK_IKOU.upk_k40.k60_os_buno_link (os_buhin_no, k60_buno_id, created_date, created_tantou_id) VALUES ('73242   5TA0A  完成品(400)', 1865, GETDATE(), 999);</v>
      </c>
      <c r="AC10302" s="229"/>
    </row>
    <row r="10303" spans="26:29">
      <c r="Z10303">
        <v>580</v>
      </c>
      <c r="AA10303" s="229" t="str">
        <f t="shared" si="92"/>
        <v>INSERT INTO UPK_IKOU.upk_k40.k60_os_buno_link (os_buhin_no, k60_buno_id, created_date, created_tantou_id) VALUES ('73262   5TA0A     外転', 1866, GETDATE(), 999);</v>
      </c>
      <c r="AC10303" s="229"/>
    </row>
    <row r="10304" spans="26:29">
      <c r="Z10304">
        <v>581</v>
      </c>
      <c r="AA10304" s="229" t="str">
        <f t="shared" si="92"/>
        <v>INSERT INTO UPK_IKOU.upk_k40.k60_os_buno_link (os_buhin_no, k60_buno_id, created_date, created_tantou_id) VALUES ('73272   5TA0A  完成品(400)', 1867, GETDATE(), 999);</v>
      </c>
      <c r="AC10304" s="229"/>
    </row>
    <row r="10305" spans="26:29">
      <c r="Z10305">
        <v>582</v>
      </c>
      <c r="AA10305" s="229" t="str">
        <f t="shared" si="92"/>
        <v>INSERT INTO UPK_IKOU.upk_k40.k60_os_buno_link (os_buhin_no, k60_buno_id, created_date, created_tantou_id) VALUES ('74568   5TA0A     外転', 1868, GETDATE(), 999);</v>
      </c>
      <c r="AC10305" s="229"/>
    </row>
    <row r="10306" spans="26:29">
      <c r="Z10306">
        <v>583</v>
      </c>
      <c r="AA10306" s="229" t="str">
        <f t="shared" si="92"/>
        <v>INSERT INTO UPK_IKOU.upk_k40.k60_os_buno_link (os_buhin_no, k60_buno_id, created_date, created_tantou_id) VALUES ('75182   5TA0A     外転', 1869, GETDATE(), 999);</v>
      </c>
      <c r="AC10306" s="229"/>
    </row>
    <row r="10307" spans="26:29">
      <c r="Z10307">
        <v>584</v>
      </c>
      <c r="AA10307" s="229" t="str">
        <f t="shared" si="92"/>
        <v>INSERT INTO UPK_IKOU.upk_k40.k60_os_buno_link (os_buhin_no, k60_buno_id, created_date, created_tantou_id) VALUES ('80162   5TA0A  完成品(1200)', 1870, GETDATE(), 999);</v>
      </c>
      <c r="AC10307" s="229"/>
    </row>
    <row r="10308" spans="26:29">
      <c r="Z10308">
        <v>585</v>
      </c>
      <c r="AA10308" s="229" t="str">
        <f t="shared" si="92"/>
        <v>INSERT INTO UPK_IKOU.upk_k40.k60_os_buno_link (os_buhin_no, k60_buno_id, created_date, created_tantou_id) VALUES ('80163   5TA0A  完成品(1200)', 1871, GETDATE(), 999);</v>
      </c>
      <c r="AC10308" s="229"/>
    </row>
    <row r="10309" spans="26:29">
      <c r="Z10309">
        <v>586</v>
      </c>
      <c r="AA10309" s="229" t="str">
        <f t="shared" si="92"/>
        <v>INSERT INTO UPK_IKOU.upk_k40.k60_os_buno_link (os_buhin_no, k60_buno_id, created_date, created_tantou_id) VALUES ('80162   5TA1A     外転', 1872, GETDATE(), 999);</v>
      </c>
      <c r="AC10309" s="229"/>
    </row>
    <row r="10310" spans="26:29">
      <c r="Z10310">
        <v>587</v>
      </c>
      <c r="AA10310" s="229" t="str">
        <f t="shared" si="92"/>
        <v>INSERT INTO UPK_IKOU.upk_k40.k60_os_buno_link (os_buhin_no, k60_buno_id, created_date, created_tantou_id) VALUES ('80163   5TA1A     外転', 1873, GETDATE(), 999);</v>
      </c>
      <c r="AC10310" s="229"/>
    </row>
    <row r="10311" spans="26:29">
      <c r="Z10311">
        <v>588</v>
      </c>
      <c r="AA10311" s="229" t="str">
        <f t="shared" si="92"/>
        <v>INSERT INTO UPK_IKOU.upk_k40.k60_os_buno_link (os_buhin_no, k60_buno_id, created_date, created_tantou_id) VALUES ('82154   5TA0A  完成品(1200)', 1874, GETDATE(), 999);</v>
      </c>
      <c r="AC10311" s="229"/>
    </row>
    <row r="10312" spans="26:29">
      <c r="Z10312">
        <v>589</v>
      </c>
      <c r="AA10312" s="229" t="str">
        <f t="shared" si="92"/>
        <v>INSERT INTO UPK_IKOU.upk_k40.k60_os_buno_link (os_buhin_no, k60_buno_id, created_date, created_tantou_id) VALUES ('82155   5TA0A  完成品(1200)', 1875, GETDATE(), 999);</v>
      </c>
      <c r="AC10312" s="229"/>
    </row>
    <row r="10313" spans="26:29">
      <c r="Z10313">
        <v>590</v>
      </c>
      <c r="AA10313" s="229" t="str">
        <f t="shared" si="92"/>
        <v>INSERT INTO UPK_IKOU.upk_k40.k60_os_buno_link (os_buhin_no, k60_buno_id, created_date, created_tantou_id) VALUES ('82155   5TA1A  完成品(1200)', 1876, GETDATE(), 999);</v>
      </c>
      <c r="AC10313" s="229"/>
    </row>
    <row r="10314" spans="26:29">
      <c r="Z10314">
        <v>591</v>
      </c>
      <c r="AA10314" s="229" t="str">
        <f t="shared" si="92"/>
        <v>INSERT INTO UPK_IKOU.upk_k40.k60_os_buno_link (os_buhin_no, k60_buno_id, created_date, created_tantou_id) VALUES ('62541   6MA0A    B309', 1877, GETDATE(), 999);</v>
      </c>
      <c r="AC10314" s="229"/>
    </row>
    <row r="10315" spans="26:29">
      <c r="Z10315">
        <v>592</v>
      </c>
      <c r="AA10315" s="229" t="str">
        <f t="shared" si="92"/>
        <v>INSERT INTO UPK_IKOU.upk_k40.k60_os_buno_link (os_buhin_no, k60_buno_id, created_date, created_tantou_id) VALUES ('62590   6MA0A    B309', 1878, GETDATE(), 999);</v>
      </c>
      <c r="AC10315" s="229"/>
    </row>
    <row r="10316" spans="26:29">
      <c r="Z10316">
        <v>593</v>
      </c>
      <c r="AA10316" s="229" t="str">
        <f t="shared" si="92"/>
        <v>INSERT INTO UPK_IKOU.upk_k40.k60_os_buno_link (os_buhin_no, k60_buno_id, created_date, created_tantou_id) VALUES ('767C2/3 6MA0A     外転', 1879, GETDATE(), 999);</v>
      </c>
      <c r="AC10316" s="229"/>
    </row>
    <row r="10317" spans="26:29">
      <c r="Z10317">
        <v>594</v>
      </c>
      <c r="AA10317" s="229" t="str">
        <f t="shared" si="92"/>
        <v>INSERT INTO UPK_IKOU.upk_k40.k60_os_buno_link (os_buhin_no, k60_buno_id, created_date, created_tantou_id) VALUES ('756B4/5 5TL0A    B301', 1880, GETDATE(), 999);</v>
      </c>
      <c r="AC10317" s="229"/>
    </row>
    <row r="10318" spans="26:29">
      <c r="Z10318">
        <v>595</v>
      </c>
      <c r="AA10318" s="229" t="str">
        <f t="shared" si="92"/>
        <v>INSERT INTO UPK_IKOU.upk_k40.k60_os_buno_link (os_buhin_no, k60_buno_id, created_date, created_tantou_id) VALUES ('73211   3XA0A    B301', 1881, GETDATE(), 999);</v>
      </c>
      <c r="AC10318" s="229"/>
    </row>
    <row r="10319" spans="26:29">
      <c r="Z10319">
        <v>596</v>
      </c>
      <c r="AA10319" s="229" t="str">
        <f t="shared" si="92"/>
        <v>INSERT INTO UPK_IKOU.upk_k40.k60_os_buno_link (os_buhin_no, k60_buno_id, created_date, created_tantou_id) VALUES ('9450B   99000/98900 K70', 1882, GETDATE(), 999);</v>
      </c>
      <c r="AC10319" s="229"/>
    </row>
    <row r="10320" spans="26:29">
      <c r="Z10320">
        <v>597</v>
      </c>
      <c r="AA10320" s="229" t="str">
        <f t="shared" si="92"/>
        <v>INSERT INTO UPK_IKOU.upk_k40.k60_os_buno_link (os_buhin_no, k60_buno_id, created_date, created_tantou_id) VALUES ('9450C   03300/02700 K70', 1883, GETDATE(), 999);</v>
      </c>
      <c r="AC10320" s="229"/>
    </row>
    <row r="10321" spans="26:29">
      <c r="Z10321">
        <v>598</v>
      </c>
      <c r="AA10321" s="229" t="str">
        <f t="shared" si="92"/>
        <v>INSERT INTO UPK_IKOU.upk_k40.k60_os_buno_link (os_buhin_no, k60_buno_id, created_date, created_tantou_id) VALUES ('9450C   03400/02800 K70', 1884, GETDATE(), 999);</v>
      </c>
      <c r="AC10321" s="229"/>
    </row>
    <row r="10322" spans="26:29">
      <c r="Z10322">
        <v>599</v>
      </c>
      <c r="AA10322" s="229" t="str">
        <f t="shared" si="92"/>
        <v>INSERT INTO UPK_IKOU.upk_k40.k60_os_buno_link (os_buhin_no, k60_buno_id, created_date, created_tantou_id) VALUES ('9450C   02900       K70', 1885, GETDATE(), 999);</v>
      </c>
      <c r="AC10322" s="229"/>
    </row>
    <row r="10323" spans="26:29">
      <c r="Z10323">
        <v>600</v>
      </c>
      <c r="AA10323" s="229" t="str">
        <f t="shared" si="92"/>
        <v>INSERT INTO UPK_IKOU.upk_k40.k60_os_buno_link (os_buhin_no, k60_buno_id, created_date, created_tantou_id) VALUES ('9450C   03000       K70', 1886, GETDATE(), 999);</v>
      </c>
      <c r="AC10323" s="229"/>
    </row>
    <row r="10324" spans="26:29">
      <c r="Z10324">
        <v>601</v>
      </c>
      <c r="AA10324" s="229" t="str">
        <f t="shared" si="92"/>
        <v>INSERT INTO UPK_IKOU.upk_k40.k60_os_buno_link (os_buhin_no, k60_buno_id, created_date, created_tantou_id) VALUES ('751N8/9  6RA0ABL', 1887, GETDATE(), 999);</v>
      </c>
      <c r="AC10324" s="229"/>
    </row>
    <row r="10325" spans="26:29">
      <c r="Z10325">
        <v>602</v>
      </c>
      <c r="AA10325" s="229" t="str">
        <f t="shared" si="92"/>
        <v>INSERT INTO UPK_IKOU.upk_k40.k60_os_buno_link (os_buhin_no, k60_buno_id, created_date, created_tantou_id) VALUES ('67413    6RA0ABL', 1888, GETDATE(), 999);</v>
      </c>
      <c r="AC10325" s="229"/>
    </row>
    <row r="10326" spans="26:29">
      <c r="Z10326">
        <v>603</v>
      </c>
      <c r="AA10326" s="229" t="str">
        <f t="shared" si="92"/>
        <v>INSERT INTO UPK_IKOU.upk_k40.k60_os_buno_link (os_buhin_no, k60_buno_id, created_date, created_tantou_id) VALUES ('75512    6RA0ABL', 1889, GETDATE(), 999);</v>
      </c>
      <c r="AC10326" s="229"/>
    </row>
    <row r="10327" spans="26:29">
      <c r="Z10327">
        <v>604</v>
      </c>
      <c r="AA10327" s="229" t="str">
        <f t="shared" si="92"/>
        <v>INSERT INTO UPK_IKOU.upk_k40.k60_os_buno_link (os_buhin_no, k60_buno_id, created_date, created_tantou_id) VALUES ('75513    6RA0ABL', 1890, GETDATE(), 999);</v>
      </c>
      <c r="AC10327" s="229"/>
    </row>
    <row r="10328" spans="26:29">
      <c r="Z10328">
        <v>605</v>
      </c>
      <c r="AA10328" s="229" t="str">
        <f t="shared" si="92"/>
        <v>INSERT INTO UPK_IKOU.upk_k40.k60_os_buno_link (os_buhin_no, k60_buno_id, created_date, created_tantou_id) VALUES ('75174/5  6RA0ABL', 1891, GETDATE(), 999);</v>
      </c>
      <c r="AC10328" s="229"/>
    </row>
    <row r="10329" spans="26:29">
      <c r="Z10329">
        <v>606</v>
      </c>
      <c r="AA10329" s="229" t="str">
        <f t="shared" si="92"/>
        <v>INSERT INTO UPK_IKOU.upk_k40.k60_os_buno_link (os_buhin_no, k60_buno_id, created_date, created_tantou_id) VALUES ('5253C    F0200/0100BL', 1892, GETDATE(), 999);</v>
      </c>
      <c r="AC10329" s="229"/>
    </row>
    <row r="10330" spans="26:29">
      <c r="Z10330">
        <v>607</v>
      </c>
      <c r="AA10330" s="229" t="str">
        <f t="shared" si="92"/>
        <v>INSERT INTO UPK_IKOU.upk_k40.k60_os_buno_link (os_buhin_no, k60_buno_id, created_date, created_tantou_id) VALUES ('75174/5  6RL0ABL', 1893, GETDATE(), 999);</v>
      </c>
      <c r="AC10330" s="229"/>
    </row>
    <row r="10331" spans="26:29">
      <c r="Z10331">
        <v>608</v>
      </c>
      <c r="AA10331" s="229" t="str">
        <f t="shared" si="92"/>
        <v>INSERT INTO UPK_IKOU.upk_k40.k60_os_buno_link (os_buhin_no, k60_buno_id, created_date, created_tantou_id) VALUES ('75426    6RL1ABL', 1894, GETDATE(), 999);</v>
      </c>
      <c r="AC10331" s="229"/>
    </row>
    <row r="10332" spans="26:29">
      <c r="Z10332">
        <v>609</v>
      </c>
      <c r="AA10332" s="229" t="str">
        <f t="shared" si="92"/>
        <v>INSERT INTO UPK_IKOU.upk_k40.k60_os_buno_link (os_buhin_no, k60_buno_id, created_date, created_tantou_id) VALUES ('75426    6RL1BBL', 1895, GETDATE(), 999);</v>
      </c>
      <c r="AC10332" s="229"/>
    </row>
    <row r="10333" spans="26:29">
      <c r="Z10333">
        <v>610</v>
      </c>
      <c r="AA10333" s="229" t="str">
        <f t="shared" si="92"/>
        <v>INSERT INTO UPK_IKOU.upk_k40.k60_os_buno_link (os_buhin_no, k60_buno_id, created_date, created_tantou_id) VALUES ('75466    6RL1ABL', 1896, GETDATE(), 999);</v>
      </c>
      <c r="AC10333" s="229"/>
    </row>
    <row r="10334" spans="26:29">
      <c r="Z10334">
        <v>611</v>
      </c>
      <c r="AA10334" s="229" t="str">
        <f t="shared" si="92"/>
        <v>INSERT INTO UPK_IKOU.upk_k40.k60_os_buno_link (os_buhin_no, k60_buno_id, created_date, created_tantou_id) VALUES ('75466    6RL1BBL', 1897, GETDATE(), 999);</v>
      </c>
      <c r="AC10334" s="229"/>
    </row>
    <row r="10335" spans="26:29">
      <c r="Z10335">
        <v>612</v>
      </c>
      <c r="AA10335" s="229" t="str">
        <f t="shared" si="92"/>
        <v>INSERT INTO UPK_IKOU.upk_k40.k60_os_buno_link (os_buhin_no, k60_buno_id, created_date, created_tantou_id) VALUES ('76532/3  4CC0AT1', 1898, GETDATE(), 999);</v>
      </c>
      <c r="AC10335" s="229"/>
    </row>
    <row r="10336" spans="26:29">
      <c r="Z10336">
        <v>613</v>
      </c>
      <c r="AA10336" s="229" t="str">
        <f t="shared" si="92"/>
        <v>INSERT INTO UPK_IKOU.upk_k40.k60_os_buno_link (os_buhin_no, k60_buno_id, created_date, created_tantou_id) VALUES ('76532/3  4CC0AT2', 1899, GETDATE(), 999);</v>
      </c>
      <c r="AC10336" s="229"/>
    </row>
    <row r="10337" spans="26:29">
      <c r="Z10337">
        <v>614</v>
      </c>
      <c r="AA10337" s="229" t="str">
        <f t="shared" si="92"/>
        <v>INSERT INTO UPK_IKOU.upk_k40.k60_os_buno_link (os_buhin_no, k60_buno_id, created_date, created_tantou_id) VALUES ('76572    4CC0AT1', 1900, GETDATE(), 999);</v>
      </c>
      <c r="AC10337" s="229"/>
    </row>
    <row r="10338" spans="26:29">
      <c r="Z10338">
        <v>615</v>
      </c>
      <c r="AA10338" s="229" t="str">
        <f t="shared" si="92"/>
        <v>INSERT INTO UPK_IKOU.upk_k40.k60_os_buno_link (os_buhin_no, k60_buno_id, created_date, created_tantou_id) VALUES ('76573    4CC0AT1', 1901, GETDATE(), 999);</v>
      </c>
      <c r="AC10338" s="229"/>
    </row>
    <row r="10339" spans="26:29">
      <c r="Z10339">
        <v>616</v>
      </c>
      <c r="AA10339" s="229" t="str">
        <f t="shared" si="92"/>
        <v>INSERT INTO UPK_IKOU.upk_k40.k60_os_buno_link (os_buhin_no, k60_buno_id, created_date, created_tantou_id) VALUES ('76572/3  4CC0AT2', 1902, GETDATE(), 999);</v>
      </c>
      <c r="AC10339" s="229"/>
    </row>
    <row r="10340" spans="26:29">
      <c r="Z10340">
        <v>617</v>
      </c>
      <c r="AA10340" s="229" t="str">
        <f t="shared" si="92"/>
        <v>INSERT INTO UPK_IKOU.upk_k40.k60_os_buno_link (os_buhin_no, k60_buno_id, created_date, created_tantou_id) VALUES ('75112/3  JG00A01', 1903, GETDATE(), 999);</v>
      </c>
      <c r="AC10340" s="229"/>
    </row>
    <row r="10341" spans="26:29">
      <c r="Z10341">
        <v>618</v>
      </c>
      <c r="AA10341" s="229" t="str">
        <f t="shared" si="92"/>
        <v>INSERT INTO UPK_IKOU.upk_k40.k60_os_buno_link (os_buhin_no, k60_buno_id, created_date, created_tantou_id) VALUES ('75112    JG00A02', 1904, GETDATE(), 999);</v>
      </c>
      <c r="AC10341" s="229"/>
    </row>
    <row r="10342" spans="26:29">
      <c r="Z10342">
        <v>619</v>
      </c>
      <c r="AA10342" s="229" t="str">
        <f t="shared" si="92"/>
        <v>INSERT INTO UPK_IKOU.upk_k40.k60_os_buno_link (os_buhin_no, k60_buno_id, created_date, created_tantou_id) VALUES ('75113    JG00A02', 1905, GETDATE(), 999);</v>
      </c>
      <c r="AC10342" s="229"/>
    </row>
    <row r="10343" spans="26:29">
      <c r="Z10343">
        <v>620</v>
      </c>
      <c r="AA10343" s="229" t="str">
        <f t="shared" si="92"/>
        <v>INSERT INTO UPK_IKOU.upk_k40.k60_os_buno_link (os_buhin_no, k60_buno_id, created_date, created_tantou_id) VALUES ('75134    JG00A02', 1906, GETDATE(), 999);</v>
      </c>
      <c r="AC10343" s="229"/>
    </row>
    <row r="10344" spans="26:29">
      <c r="Z10344">
        <v>621</v>
      </c>
      <c r="AA10344" s="229" t="str">
        <f t="shared" si="92"/>
        <v>INSERT INTO UPK_IKOU.upk_k40.k60_os_buno_link (os_buhin_no, k60_buno_id, created_date, created_tantou_id) VALUES ('75135    JG00A02', 1907, GETDATE(), 999);</v>
      </c>
      <c r="AC10344" s="229"/>
    </row>
    <row r="10345" spans="26:29">
      <c r="Z10345">
        <v>622</v>
      </c>
      <c r="AA10345" s="229" t="str">
        <f t="shared" si="92"/>
        <v>INSERT INTO UPK_IKOU.upk_k40.k60_os_buno_link (os_buhin_no, k60_buno_id, created_date, created_tantou_id) VALUES ('75134/5  JG40A01', 1908, GETDATE(), 999);</v>
      </c>
      <c r="AC10345" s="229"/>
    </row>
    <row r="10346" spans="26:29">
      <c r="Z10346">
        <v>623</v>
      </c>
      <c r="AA10346" s="229" t="str">
        <f t="shared" si="92"/>
        <v>INSERT INTO UPK_IKOU.upk_k40.k60_os_buno_link (os_buhin_no, k60_buno_id, created_date, created_tantou_id) VALUES ('76532/3  JM00B01', 1909, GETDATE(), 999);</v>
      </c>
      <c r="AC10346" s="229"/>
    </row>
    <row r="10347" spans="26:29">
      <c r="Z10347">
        <v>624</v>
      </c>
      <c r="AA10347" s="229" t="str">
        <f t="shared" si="92"/>
        <v>INSERT INTO UPK_IKOU.upk_k40.k60_os_buno_link (os_buhin_no, k60_buno_id, created_date, created_tantou_id) VALUES ('76532/3  JM00B02', 1910, GETDATE(), 999);</v>
      </c>
      <c r="AC10347" s="229"/>
    </row>
    <row r="10348" spans="26:29">
      <c r="Z10348">
        <v>625</v>
      </c>
      <c r="AA10348" s="229" t="str">
        <f t="shared" si="92"/>
        <v>INSERT INTO UPK_IKOU.upk_k40.k60_os_buno_link (os_buhin_no, k60_buno_id, created_date, created_tantou_id) VALUES ('75112/3  5TA0AT1', 1911, GETDATE(), 999);</v>
      </c>
      <c r="AC10348" s="229"/>
    </row>
    <row r="10349" spans="26:29">
      <c r="Z10349">
        <v>626</v>
      </c>
      <c r="AA10349" s="229" t="str">
        <f t="shared" si="92"/>
        <v>INSERT INTO UPK_IKOU.upk_k40.k60_os_buno_link (os_buhin_no, k60_buno_id, created_date, created_tantou_id) VALUES ('75112    5TA0AT2', 1912, GETDATE(), 999);</v>
      </c>
      <c r="AC10349" s="229"/>
    </row>
    <row r="10350" spans="26:29">
      <c r="Z10350">
        <v>627</v>
      </c>
      <c r="AA10350" s="229" t="str">
        <f t="shared" si="92"/>
        <v>INSERT INTO UPK_IKOU.upk_k40.k60_os_buno_link (os_buhin_no, k60_buno_id, created_date, created_tantou_id) VALUES ('75113    5TA0AT2', 1913, GETDATE(), 999);</v>
      </c>
      <c r="AC10350" s="229"/>
    </row>
    <row r="10351" spans="26:29">
      <c r="Z10351">
        <v>628</v>
      </c>
      <c r="AA10351" s="229" t="str">
        <f t="shared" si="92"/>
        <v>INSERT INTO UPK_IKOU.upk_k40.k60_os_buno_link (os_buhin_no, k60_buno_id, created_date, created_tantou_id) VALUES ('75134/5  5TA0AT1', 1914, GETDATE(), 999);</v>
      </c>
      <c r="AC10351" s="229"/>
    </row>
    <row r="10352" spans="26:29">
      <c r="Z10352">
        <v>629</v>
      </c>
      <c r="AA10352" s="229" t="str">
        <f t="shared" si="92"/>
        <v>INSERT INTO UPK_IKOU.upk_k40.k60_os_buno_link (os_buhin_no, k60_buno_id, created_date, created_tantou_id) VALUES ('75134    5TA0AT2', 1915, GETDATE(), 999);</v>
      </c>
      <c r="AC10352" s="229"/>
    </row>
    <row r="10353" spans="26:29">
      <c r="Z10353">
        <v>630</v>
      </c>
      <c r="AA10353" s="229" t="str">
        <f t="shared" si="92"/>
        <v>INSERT INTO UPK_IKOU.upk_k40.k60_os_buno_link (os_buhin_no, k60_buno_id, created_date, created_tantou_id) VALUES ('75135    5TA0AT2', 1916, GETDATE(), 999);</v>
      </c>
      <c r="AC10353" s="229"/>
    </row>
    <row r="10354" spans="26:29">
      <c r="Z10354">
        <v>631</v>
      </c>
      <c r="AA10354" s="229" t="str">
        <f t="shared" si="92"/>
        <v>INSERT INTO UPK_IKOU.upk_k40.k60_os_buno_link (os_buhin_no, k60_buno_id, created_date, created_tantou_id) VALUES ('75112/3 JN20AT1', 1917, GETDATE(), 999);</v>
      </c>
      <c r="AC10354" s="229"/>
    </row>
    <row r="10355" spans="26:29">
      <c r="Z10355">
        <v>632</v>
      </c>
      <c r="AA10355" s="229" t="str">
        <f t="shared" si="92"/>
        <v>INSERT INTO UPK_IKOU.upk_k40.k60_os_buno_link (os_buhin_no, k60_buno_id, created_date, created_tantou_id) VALUES ('75112/3 JN20AT2', 1918, GETDATE(), 999);</v>
      </c>
      <c r="AC10355" s="229"/>
    </row>
    <row r="10356" spans="26:29">
      <c r="Z10356">
        <v>633</v>
      </c>
      <c r="AA10356" s="229" t="str">
        <f t="shared" si="92"/>
        <v>INSERT INTO UPK_IKOU.upk_k40.k60_os_buno_link (os_buhin_no, k60_buno_id, created_date, created_tantou_id) VALUES ('76516   JN20AT1', 1919, GETDATE(), 999);</v>
      </c>
      <c r="AC10356" s="229"/>
    </row>
    <row r="10357" spans="26:29">
      <c r="Z10357">
        <v>634</v>
      </c>
      <c r="AA10357" s="229" t="str">
        <f t="shared" si="92"/>
        <v>INSERT INTO UPK_IKOU.upk_k40.k60_os_buno_link (os_buhin_no, k60_buno_id, created_date, created_tantou_id) VALUES ('76517   JN20AT1', 1920, GETDATE(), 999);</v>
      </c>
      <c r="AC10357" s="229"/>
    </row>
    <row r="10358" spans="26:29">
      <c r="Z10358">
        <v>635</v>
      </c>
      <c r="AA10358" s="229" t="str">
        <f t="shared" si="92"/>
        <v>INSERT INTO UPK_IKOU.upk_k40.k60_os_buno_link (os_buhin_no, k60_buno_id, created_date, created_tantou_id) VALUES ('76516/7 JN20AT2', 1921, GETDATE(), 999);</v>
      </c>
      <c r="AC10358" s="229"/>
    </row>
    <row r="10359" spans="26:29">
      <c r="Z10359">
        <v>636</v>
      </c>
      <c r="AA10359" s="229" t="str">
        <f t="shared" si="92"/>
        <v>INSERT INTO UPK_IKOU.upk_k40.k60_os_buno_link (os_buhin_no, k60_buno_id, created_date, created_tantou_id) VALUES ('75112/3 1JA0AT1', 1922, GETDATE(), 999);</v>
      </c>
      <c r="AC10359" s="229"/>
    </row>
    <row r="10360" spans="26:29">
      <c r="Z10360">
        <v>637</v>
      </c>
      <c r="AA10360" s="229" t="str">
        <f t="shared" si="92"/>
        <v>INSERT INTO UPK_IKOU.upk_k40.k60_os_buno_link (os_buhin_no, k60_buno_id, created_date, created_tantou_id) VALUES ('75112   1JA0AT2', 1923, GETDATE(), 999);</v>
      </c>
      <c r="AC10360" s="229"/>
    </row>
    <row r="10361" spans="26:29">
      <c r="Z10361">
        <v>638</v>
      </c>
      <c r="AA10361" s="229" t="str">
        <f t="shared" si="92"/>
        <v>INSERT INTO UPK_IKOU.upk_k40.k60_os_buno_link (os_buhin_no, k60_buno_id, created_date, created_tantou_id) VALUES ('75113   1JA0AT2', 1924, GETDATE(), 999);</v>
      </c>
      <c r="AC10361" s="229"/>
    </row>
    <row r="10362" spans="26:29">
      <c r="Z10362">
        <v>639</v>
      </c>
      <c r="AA10362" s="229" t="str">
        <f t="shared" si="92"/>
        <v>INSERT INTO UPK_IKOU.upk_k40.k60_os_buno_link (os_buhin_no, k60_buno_id, created_date, created_tantou_id) VALUES ('75134/5 1JA0AT1', 1925, GETDATE(), 999);</v>
      </c>
      <c r="AC10362" s="229"/>
    </row>
    <row r="10363" spans="26:29">
      <c r="Z10363">
        <v>640</v>
      </c>
      <c r="AA10363" s="229" t="str">
        <f t="shared" si="92"/>
        <v>INSERT INTO UPK_IKOU.upk_k40.k60_os_buno_link (os_buhin_no, k60_buno_id, created_date, created_tantou_id) VALUES ('75134   1JA0AT2', 1926, GETDATE(), 999);</v>
      </c>
      <c r="AC10363" s="229"/>
    </row>
    <row r="10364" spans="26:29">
      <c r="Z10364">
        <v>641</v>
      </c>
      <c r="AA10364" s="229" t="str">
        <f t="shared" ref="AA10364:AA10427" si="93">AA$9722&amp;"'"&amp;AA8963&amp;"', "&amp;AB8963&amp;", GETDATE(), 999);"</f>
        <v>INSERT INTO UPK_IKOU.upk_k40.k60_os_buno_link (os_buhin_no, k60_buno_id, created_date, created_tantou_id) VALUES ('75135   1JA0AT2', 1927, GETDATE(), 999);</v>
      </c>
      <c r="AC10364" s="229"/>
    </row>
    <row r="10365" spans="26:29">
      <c r="Z10365">
        <v>642</v>
      </c>
      <c r="AA10365" s="229" t="str">
        <f t="shared" si="93"/>
        <v>INSERT INTO UPK_IKOU.upk_k40.k60_os_buno_link (os_buhin_no, k60_buno_id, created_date, created_tantou_id) VALUES ('67612   1GR0AT1', 1928, GETDATE(), 999);</v>
      </c>
      <c r="AC10365" s="229"/>
    </row>
    <row r="10366" spans="26:29">
      <c r="Z10366">
        <v>643</v>
      </c>
      <c r="AA10366" s="229" t="str">
        <f t="shared" si="93"/>
        <v>INSERT INTO UPK_IKOU.upk_k40.k60_os_buno_link (os_buhin_no, k60_buno_id, created_date, created_tantou_id) VALUES ('67612   1GR0AT2', 1929, GETDATE(), 999);</v>
      </c>
      <c r="AC10366" s="229"/>
    </row>
    <row r="10367" spans="26:29">
      <c r="Z10367">
        <v>644</v>
      </c>
      <c r="AA10367" s="229" t="str">
        <f t="shared" si="93"/>
        <v>INSERT INTO UPK_IKOU.upk_k40.k60_os_buno_link (os_buhin_no, k60_buno_id, created_date, created_tantou_id) VALUES ('67613   1GR0AT1', 1930, GETDATE(), 999);</v>
      </c>
      <c r="AC10367" s="229"/>
    </row>
    <row r="10368" spans="26:29">
      <c r="Z10368">
        <v>645</v>
      </c>
      <c r="AA10368" s="229" t="str">
        <f t="shared" si="93"/>
        <v>INSERT INTO UPK_IKOU.upk_k40.k60_os_buno_link (os_buhin_no, k60_buno_id, created_date, created_tantou_id) VALUES ('67613   1GR0AT2', 1931, GETDATE(), 999);</v>
      </c>
      <c r="AC10368" s="229"/>
    </row>
    <row r="10369" spans="26:29">
      <c r="Z10369">
        <v>646</v>
      </c>
      <c r="AA10369" s="229" t="str">
        <f t="shared" si="93"/>
        <v>INSERT INTO UPK_IKOU.upk_k40.k60_os_buno_link (os_buhin_no, k60_buno_id, created_date, created_tantou_id) VALUES ('75127   1GR0AT1', 1932, GETDATE(), 999);</v>
      </c>
      <c r="AC10369" s="229"/>
    </row>
    <row r="10370" spans="26:29">
      <c r="Z10370">
        <v>647</v>
      </c>
      <c r="AA10370" s="229" t="str">
        <f t="shared" si="93"/>
        <v>INSERT INTO UPK_IKOU.upk_k40.k60_os_buno_link (os_buhin_no, k60_buno_id, created_date, created_tantou_id) VALUES ('75127   1GR0AT2', 1933, GETDATE(), 999);</v>
      </c>
      <c r="AC10370" s="229"/>
    </row>
    <row r="10371" spans="26:29">
      <c r="Z10371">
        <v>648</v>
      </c>
      <c r="AA10371" s="229" t="str">
        <f t="shared" si="93"/>
        <v>INSERT INTO UPK_IKOU.upk_k40.k60_os_buno_link (os_buhin_no, k60_buno_id, created_date, created_tantou_id) VALUES ('75112/3 3VA0AT1', 1934, GETDATE(), 999);</v>
      </c>
      <c r="AC10371" s="229"/>
    </row>
    <row r="10372" spans="26:29">
      <c r="Z10372">
        <v>649</v>
      </c>
      <c r="AA10372" s="229" t="str">
        <f t="shared" si="93"/>
        <v>INSERT INTO UPK_IKOU.upk_k40.k60_os_buno_link (os_buhin_no, k60_buno_id, created_date, created_tantou_id) VALUES ('75112   3VA0AT2', 1935, GETDATE(), 999);</v>
      </c>
      <c r="AC10372" s="229"/>
    </row>
    <row r="10373" spans="26:29">
      <c r="Z10373">
        <v>650</v>
      </c>
      <c r="AA10373" s="229" t="str">
        <f t="shared" si="93"/>
        <v>INSERT INTO UPK_IKOU.upk_k40.k60_os_buno_link (os_buhin_no, k60_buno_id, created_date, created_tantou_id) VALUES ('75113   3VA0AT2', 1936, GETDATE(), 999);</v>
      </c>
      <c r="AC10373" s="229"/>
    </row>
    <row r="10374" spans="26:29">
      <c r="Z10374">
        <v>651</v>
      </c>
      <c r="AA10374" s="229" t="str">
        <f t="shared" si="93"/>
        <v>INSERT INTO UPK_IKOU.upk_k40.k60_os_buno_link (os_buhin_no, k60_buno_id, created_date, created_tantou_id) VALUES ('62522/3 80F00     K70', 1937, GETDATE(), 999);</v>
      </c>
      <c r="AC10374" s="229"/>
    </row>
    <row r="10375" spans="26:29">
      <c r="Z10375">
        <v>652</v>
      </c>
      <c r="AA10375" s="229" t="str">
        <f t="shared" si="93"/>
        <v>INSERT INTO UPK_IKOU.upk_k40.k60_os_buno_link (os_buhin_no, k60_buno_id, created_date, created_tantou_id) VALUES ('75134/5  JG00A01', 1938, GETDATE(), 999);</v>
      </c>
      <c r="AC10375" s="229"/>
    </row>
    <row r="10376" spans="26:29">
      <c r="Z10376">
        <v>653</v>
      </c>
      <c r="AA10376" s="229" t="str">
        <f t="shared" si="93"/>
        <v>INSERT INTO UPK_IKOU.upk_k40.k60_os_buno_link (os_buhin_no, k60_buno_id, created_date, created_tantou_id) VALUES ('75112/3  1AA0AT1', 1939, GETDATE(), 999);</v>
      </c>
      <c r="AC10376" s="229"/>
    </row>
    <row r="10377" spans="26:29">
      <c r="Z10377">
        <v>654</v>
      </c>
      <c r="AA10377" s="229" t="str">
        <f t="shared" si="93"/>
        <v>INSERT INTO UPK_IKOU.upk_k40.k60_os_buno_link (os_buhin_no, k60_buno_id, created_date, created_tantou_id) VALUES ('61161   B5010', 1940, GETDATE(), 999);</v>
      </c>
      <c r="AC10377" s="229"/>
    </row>
    <row r="10378" spans="26:29">
      <c r="Z10378">
        <v>655</v>
      </c>
      <c r="AA10378" s="229" t="str">
        <f t="shared" si="93"/>
        <v>INSERT INTO UPK_IKOU.upk_k40.k60_os_buno_link (os_buhin_no, k60_buno_id, created_date, created_tantou_id) VALUES ('61161   B5030', 1941, GETDATE(), 999);</v>
      </c>
      <c r="AC10378" s="229"/>
    </row>
    <row r="10379" spans="26:29">
      <c r="Z10379">
        <v>656</v>
      </c>
      <c r="AA10379" s="229" t="str">
        <f t="shared" si="93"/>
        <v>INSERT INTO UPK_IKOU.upk_k40.k60_os_buno_link (os_buhin_no, k60_buno_id, created_date, created_tantou_id) VALUES ('61162   B5010', 1942, GETDATE(), 999);</v>
      </c>
      <c r="AC10379" s="229"/>
    </row>
    <row r="10380" spans="26:29">
      <c r="Z10380">
        <v>657</v>
      </c>
      <c r="AA10380" s="229" t="str">
        <f t="shared" si="93"/>
        <v>INSERT INTO UPK_IKOU.upk_k40.k60_os_buno_link (os_buhin_no, k60_buno_id, created_date, created_tantou_id) VALUES ('61162   B5030', 1943, GETDATE(), 999);</v>
      </c>
      <c r="AC10380" s="229"/>
    </row>
    <row r="10381" spans="26:29">
      <c r="Z10381">
        <v>658</v>
      </c>
      <c r="AA10381" s="229" t="str">
        <f t="shared" si="93"/>
        <v>INSERT INTO UPK_IKOU.upk_k40.k60_os_buno_link (os_buhin_no, k60_buno_id, created_date, created_tantou_id) VALUES ('61175   B5010', 1944, GETDATE(), 999);</v>
      </c>
      <c r="AC10381" s="229"/>
    </row>
    <row r="10382" spans="26:29">
      <c r="Z10382">
        <v>659</v>
      </c>
      <c r="AA10382" s="229" t="str">
        <f t="shared" si="93"/>
        <v>INSERT INTO UPK_IKOU.upk_k40.k60_os_buno_link (os_buhin_no, k60_buno_id, created_date, created_tantou_id) VALUES ('61176   B5010', 1945, GETDATE(), 999);</v>
      </c>
      <c r="AC10382" s="229"/>
    </row>
    <row r="10383" spans="26:29">
      <c r="Z10383">
        <v>660</v>
      </c>
      <c r="AA10383" s="229" t="str">
        <f t="shared" si="93"/>
        <v>INSERT INTO UPK_IKOU.upk_k40.k60_os_buno_link (os_buhin_no, k60_buno_id, created_date, created_tantou_id) VALUES ('451631/2-1047P/1029P', 1946, GETDATE(), 999);</v>
      </c>
      <c r="AC10383" s="229"/>
    </row>
    <row r="10384" spans="26:29">
      <c r="Z10384">
        <v>661</v>
      </c>
      <c r="AA10384" s="229" t="str">
        <f t="shared" si="93"/>
        <v>INSERT INTO UPK_IKOU.upk_k40.k60_os_buno_link (os_buhin_no, k60_buno_id, created_date, created_tantou_id) VALUES ('62516   3VA3A', 1947, GETDATE(), 999);</v>
      </c>
      <c r="AC10384" s="229"/>
    </row>
    <row r="10385" spans="26:29">
      <c r="Z10385">
        <v>662</v>
      </c>
      <c r="AA10385" s="229" t="str">
        <f t="shared" si="93"/>
        <v>INSERT INTO UPK_IKOU.upk_k40.k60_os_buno_link (os_buhin_no, k60_buno_id, created_date, created_tantou_id) VALUES ('62532   3VA1A', 1948, GETDATE(), 999);</v>
      </c>
      <c r="AC10385" s="229"/>
    </row>
    <row r="10386" spans="26:29">
      <c r="Z10386">
        <v>663</v>
      </c>
      <c r="AA10386" s="229" t="str">
        <f t="shared" si="93"/>
        <v>INSERT INTO UPK_IKOU.upk_k40.k60_os_buno_link (os_buhin_no, k60_buno_id, created_date, created_tantou_id) VALUES ('76218   3VA0A', 1949, GETDATE(), 999);</v>
      </c>
      <c r="AC10386" s="229"/>
    </row>
    <row r="10387" spans="26:29">
      <c r="Z10387">
        <v>664</v>
      </c>
      <c r="AA10387" s="229" t="str">
        <f t="shared" si="93"/>
        <v>INSERT INTO UPK_IKOU.upk_k40.k60_os_buno_link (os_buhin_no, k60_buno_id, created_date, created_tantou_id) VALUES ('76219   3VA0A', 1950, GETDATE(), 999);</v>
      </c>
      <c r="AC10387" s="229"/>
    </row>
    <row r="10388" spans="26:29">
      <c r="Z10388">
        <v>665</v>
      </c>
      <c r="AA10388" s="229" t="str">
        <f t="shared" si="93"/>
        <v>INSERT INTO UPK_IKOU.upk_k40.k60_os_buno_link (os_buhin_no, k60_buno_id, created_date, created_tantou_id) VALUES ('75186/7 5TA0A', 1951, GETDATE(), 999);</v>
      </c>
      <c r="AC10388" s="229"/>
    </row>
    <row r="10389" spans="26:29">
      <c r="Z10389">
        <v>666</v>
      </c>
      <c r="AA10389" s="229" t="str">
        <f t="shared" si="93"/>
        <v>INSERT INTO UPK_IKOU.upk_k40.k60_os_buno_link (os_buhin_no, k60_buno_id, created_date, created_tantou_id) VALUES ('751B2   5TA0A', 1952, GETDATE(), 999);</v>
      </c>
      <c r="AC10389" s="229"/>
    </row>
    <row r="10390" spans="26:29">
      <c r="Z10390">
        <v>667</v>
      </c>
      <c r="AA10390" s="229" t="str">
        <f t="shared" si="93"/>
        <v>INSERT INTO UPK_IKOU.upk_k40.k60_os_buno_link (os_buhin_no, k60_buno_id, created_date, created_tantou_id) VALUES ('90126/7 5TA0A', 1953, GETDATE(), 999);</v>
      </c>
      <c r="AC10390" s="229"/>
    </row>
    <row r="10391" spans="26:29">
      <c r="Z10391">
        <v>668</v>
      </c>
      <c r="AA10391" s="229" t="str">
        <f t="shared" si="93"/>
        <v>INSERT INTO UPK_IKOU.upk_k40.k60_os_buno_link (os_buhin_no, k60_buno_id, created_date, created_tantou_id) VALUES ('641C2/3 JG00A', 1954, GETDATE(), 999);</v>
      </c>
      <c r="AC10391" s="229"/>
    </row>
    <row r="10392" spans="26:29">
      <c r="Z10392">
        <v>669</v>
      </c>
      <c r="AA10392" s="229" t="str">
        <f t="shared" si="93"/>
        <v>INSERT INTO UPK_IKOU.upk_k40.k60_os_buno_link (os_buhin_no, k60_buno_id, created_date, created_tantou_id) VALUES ('75412   JG00A', 1955, GETDATE(), 999);</v>
      </c>
      <c r="AC10392" s="229"/>
    </row>
    <row r="10393" spans="26:29">
      <c r="Z10393">
        <v>670</v>
      </c>
      <c r="AA10393" s="229" t="str">
        <f t="shared" si="93"/>
        <v>INSERT INTO UPK_IKOU.upk_k40.k60_os_buno_link (os_buhin_no, k60_buno_id, created_date, created_tantou_id) VALUES ('75528/9 JG00A', 1956, GETDATE(), 999);</v>
      </c>
      <c r="AC10393" s="229"/>
    </row>
    <row r="10394" spans="26:29">
      <c r="Z10394">
        <v>671</v>
      </c>
      <c r="AA10394" s="229" t="str">
        <f t="shared" si="93"/>
        <v>INSERT INTO UPK_IKOU.upk_k40.k60_os_buno_link (os_buhin_no, k60_buno_id, created_date, created_tantou_id) VALUES ('75522/3 6MA0A', 1957, GETDATE(), 999);</v>
      </c>
      <c r="AC10394" s="229"/>
    </row>
    <row r="10395" spans="26:29">
      <c r="Z10395">
        <v>672</v>
      </c>
      <c r="AA10395" s="229" t="str">
        <f t="shared" si="93"/>
        <v>INSERT INTO UPK_IKOU.upk_k40.k60_os_buno_link (os_buhin_no, k60_buno_id, created_date, created_tantou_id) VALUES ('75556/7 6MA0A', 1958, GETDATE(), 999);</v>
      </c>
      <c r="AC10395" s="229"/>
    </row>
    <row r="10396" spans="26:29">
      <c r="Z10396">
        <v>673</v>
      </c>
      <c r="AA10396" s="229" t="str">
        <f t="shared" si="93"/>
        <v>INSERT INTO UPK_IKOU.upk_k40.k60_os_buno_link (os_buhin_no, k60_buno_id, created_date, created_tantou_id) VALUES ('74317   4BD0A', 1959, GETDATE(), 999);</v>
      </c>
      <c r="AC10396" s="229"/>
    </row>
    <row r="10397" spans="26:29">
      <c r="Z10397">
        <v>674</v>
      </c>
      <c r="AA10397" s="229" t="str">
        <f t="shared" si="93"/>
        <v>INSERT INTO UPK_IKOU.upk_k40.k60_os_buno_link (os_buhin_no, k60_buno_id, created_date, created_tantou_id) VALUES ('74317   4CB0A', 1960, GETDATE(), 999);</v>
      </c>
      <c r="AC10397" s="229"/>
    </row>
    <row r="10398" spans="26:29">
      <c r="Z10398">
        <v>675</v>
      </c>
      <c r="AA10398" s="229" t="str">
        <f t="shared" si="93"/>
        <v>INSERT INTO UPK_IKOU.upk_k40.k60_os_buno_link (os_buhin_no, k60_buno_id, created_date, created_tantou_id) VALUES ('74332/3 4CB0A', 1961, GETDATE(), 999);</v>
      </c>
      <c r="AC10398" s="229"/>
    </row>
    <row r="10399" spans="26:29">
      <c r="Z10399">
        <v>676</v>
      </c>
      <c r="AA10399" s="229" t="str">
        <f t="shared" si="93"/>
        <v>INSERT INTO UPK_IKOU.upk_k40.k60_os_buno_link (os_buhin_no, k60_buno_id, created_date, created_tantou_id) VALUES ('75152/3 4CB0A', 1962, GETDATE(), 999);</v>
      </c>
      <c r="AC10399" s="229"/>
    </row>
    <row r="10400" spans="26:29">
      <c r="Z10400">
        <v>677</v>
      </c>
      <c r="AA10400" s="229" t="str">
        <f t="shared" si="93"/>
        <v>INSERT INTO UPK_IKOU.upk_k40.k60_os_buno_link (os_buhin_no, k60_buno_id, created_date, created_tantou_id) VALUES ('75432/3 4CB0A', 1963, GETDATE(), 999);</v>
      </c>
      <c r="AC10400" s="229"/>
    </row>
    <row r="10401" spans="26:29">
      <c r="Z10401">
        <v>678</v>
      </c>
      <c r="AA10401" s="229" t="str">
        <f t="shared" si="93"/>
        <v>INSERT INTO UPK_IKOU.upk_k40.k60_os_buno_link (os_buhin_no, k60_buno_id, created_date, created_tantou_id) VALUES ('75522/3 4BC1A', 1964, GETDATE(), 999);</v>
      </c>
      <c r="AC10401" s="229"/>
    </row>
    <row r="10402" spans="26:29">
      <c r="Z10402">
        <v>679</v>
      </c>
      <c r="AA10402" s="229" t="str">
        <f t="shared" si="93"/>
        <v>INSERT INTO UPK_IKOU.upk_k40.k60_os_buno_link (os_buhin_no, k60_buno_id, created_date, created_tantou_id) VALUES ('75522/3 4CE0A', 1965, GETDATE(), 999);</v>
      </c>
      <c r="AC10402" s="229"/>
    </row>
    <row r="10403" spans="26:29">
      <c r="Z10403">
        <v>680</v>
      </c>
      <c r="AA10403" s="229" t="str">
        <f t="shared" si="93"/>
        <v>INSERT INTO UPK_IKOU.upk_k40.k60_os_buno_link (os_buhin_no, k60_buno_id, created_date, created_tantou_id) VALUES ('75942/3 4CB0A', 1966, GETDATE(), 999);</v>
      </c>
      <c r="AC10403" s="229"/>
    </row>
    <row r="10404" spans="26:29">
      <c r="Z10404">
        <v>681</v>
      </c>
      <c r="AA10404" s="229" t="str">
        <f t="shared" si="93"/>
        <v>INSERT INTO UPK_IKOU.upk_k40.k60_os_buno_link (os_buhin_no, k60_buno_id, created_date, created_tantou_id) VALUES ('76483   4CB0A', 1967, GETDATE(), 999);</v>
      </c>
      <c r="AC10404" s="229"/>
    </row>
    <row r="10405" spans="26:29">
      <c r="Z10405">
        <v>682</v>
      </c>
      <c r="AA10405" s="229" t="str">
        <f t="shared" si="93"/>
        <v>INSERT INTO UPK_IKOU.upk_k40.k60_os_buno_link (os_buhin_no, k60_buno_id, created_date, created_tantou_id) VALUES ('765F6/7 4CF0A', 1968, GETDATE(), 999);</v>
      </c>
      <c r="AC10405" s="229"/>
    </row>
    <row r="10406" spans="26:29">
      <c r="Z10406">
        <v>683</v>
      </c>
      <c r="AA10406" s="229" t="str">
        <f t="shared" si="93"/>
        <v>INSERT INTO UPK_IKOU.upk_k40.k60_os_buno_link (os_buhin_no, k60_buno_id, created_date, created_tantou_id) VALUES ('76742/3 4CE1A', 1969, GETDATE(), 999);</v>
      </c>
      <c r="AC10406" s="229"/>
    </row>
    <row r="10407" spans="26:29">
      <c r="Z10407">
        <v>684</v>
      </c>
      <c r="AA10407" s="229" t="str">
        <f t="shared" si="93"/>
        <v>INSERT INTO UPK_IKOU.upk_k40.k60_os_buno_link (os_buhin_no, k60_buno_id, created_date, created_tantou_id) VALUES ('9450B   86300', 1970, GETDATE(), 999);</v>
      </c>
      <c r="AC10407" s="229"/>
    </row>
    <row r="10408" spans="26:29">
      <c r="Z10408">
        <v>685</v>
      </c>
      <c r="AA10408" s="229" t="str">
        <f t="shared" si="93"/>
        <v>INSERT INTO UPK_IKOU.upk_k40.k60_os_buno_link (os_buhin_no, k60_buno_id, created_date, created_tantou_id) VALUES ('9450C   01700', 1971, GETDATE(), 999);</v>
      </c>
      <c r="AC10408" s="229"/>
    </row>
    <row r="10409" spans="26:29">
      <c r="Z10409">
        <v>686</v>
      </c>
      <c r="AA10409" s="229" t="str">
        <f t="shared" si="93"/>
        <v>INSERT INTO UPK_IKOU.upk_k40.k60_os_buno_link (os_buhin_no, k60_buno_id, created_date, created_tantou_id) VALUES ('9450C   01800', 1972, GETDATE(), 999);</v>
      </c>
      <c r="AC10409" s="229"/>
    </row>
    <row r="10410" spans="26:29">
      <c r="Z10410">
        <v>687</v>
      </c>
      <c r="AA10410" s="229" t="str">
        <f t="shared" si="93"/>
        <v>INSERT INTO UPK_IKOU.upk_k40.k60_os_buno_link (os_buhin_no, k60_buno_id, created_date, created_tantou_id) VALUES ('9450C   01900', 1973, GETDATE(), 999);</v>
      </c>
      <c r="AC10410" s="229"/>
    </row>
    <row r="10411" spans="26:29">
      <c r="Z10411">
        <v>688</v>
      </c>
      <c r="AA10411" s="229" t="str">
        <f t="shared" si="93"/>
        <v>INSERT INTO UPK_IKOU.upk_k40.k60_os_buno_link (os_buhin_no, k60_buno_id, created_date, created_tantou_id) VALUES ('9450C   02000', 1974, GETDATE(), 999);</v>
      </c>
      <c r="AC10411" s="229"/>
    </row>
    <row r="10412" spans="26:29">
      <c r="Z10412">
        <v>689</v>
      </c>
      <c r="AA10412" s="229" t="str">
        <f t="shared" si="93"/>
        <v>INSERT INTO UPK_IKOU.upk_k40.k60_os_buno_link (os_buhin_no, k60_buno_id, created_date, created_tantou_id) VALUES ('9450C   03600', 1975, GETDATE(), 999);</v>
      </c>
      <c r="AC10412" s="229"/>
    </row>
    <row r="10413" spans="26:29">
      <c r="Z10413">
        <v>690</v>
      </c>
      <c r="AA10413" s="229" t="str">
        <f t="shared" si="93"/>
        <v>INSERT INTO UPK_IKOU.upk_k40.k60_os_buno_link (os_buhin_no, k60_buno_id, created_date, created_tantou_id) VALUES ('9450C   04000/03800', 1976, GETDATE(), 999);</v>
      </c>
      <c r="AC10413" s="229"/>
    </row>
    <row r="10414" spans="26:29">
      <c r="Z10414">
        <v>691</v>
      </c>
      <c r="AA10414" s="229" t="str">
        <f t="shared" si="93"/>
        <v>INSERT INTO UPK_IKOU.upk_k40.k60_os_buno_link (os_buhin_no, k60_buno_id, created_date, created_tantou_id) VALUES ('64124   6RA0A', 1977, GETDATE(), 999);</v>
      </c>
      <c r="AC10414" s="229"/>
    </row>
    <row r="10415" spans="26:29">
      <c r="Z10415">
        <v>692</v>
      </c>
      <c r="AA10415" s="229" t="str">
        <f t="shared" si="93"/>
        <v>INSERT INTO UPK_IKOU.upk_k40.k60_os_buno_link (os_buhin_no, k60_buno_id, created_date, created_tantou_id) VALUES ('5220A   M9400', 1978, GETDATE(), 999);</v>
      </c>
      <c r="AC10415" s="229"/>
    </row>
    <row r="10416" spans="26:29">
      <c r="Z10416">
        <v>693</v>
      </c>
      <c r="AA10416" s="229" t="str">
        <f t="shared" si="93"/>
        <v>INSERT INTO UPK_IKOU.upk_k40.k60_os_buno_link (os_buhin_no, k60_buno_id, created_date, created_tantou_id) VALUES ('64125   6RA0A', 1979, GETDATE(), 999);</v>
      </c>
      <c r="AC10416" s="229"/>
    </row>
    <row r="10417" spans="26:29">
      <c r="Z10417">
        <v>694</v>
      </c>
      <c r="AA10417" s="229" t="str">
        <f t="shared" si="93"/>
        <v>INSERT INTO UPK_IKOU.upk_k40.k60_os_buno_link (os_buhin_no, k60_buno_id, created_date, created_tantou_id) VALUES ('5220A   M9300', 1980, GETDATE(), 999);</v>
      </c>
      <c r="AC10417" s="229"/>
    </row>
    <row r="10418" spans="26:29">
      <c r="Z10418">
        <v>695</v>
      </c>
      <c r="AA10418" s="229" t="str">
        <f t="shared" si="93"/>
        <v>INSERT INTO UPK_IKOU.upk_k40.k60_os_buno_link (os_buhin_no, k60_buno_id, created_date, created_tantou_id) VALUES ('75312/3 6RA0A', 1981, GETDATE(), 999);</v>
      </c>
      <c r="AC10418" s="229"/>
    </row>
    <row r="10419" spans="26:29">
      <c r="Z10419">
        <v>696</v>
      </c>
      <c r="AA10419" s="229" t="str">
        <f t="shared" si="93"/>
        <v>INSERT INTO UPK_IKOU.upk_k40.k60_os_buno_link (os_buhin_no, k60_buno_id, created_date, created_tantou_id) VALUES ('5253C   J2200/J2100', 1982, GETDATE(), 999);</v>
      </c>
      <c r="AC10419" s="229"/>
    </row>
    <row r="10420" spans="26:29">
      <c r="Z10420">
        <v>697</v>
      </c>
      <c r="AA10420" s="229" t="str">
        <f t="shared" si="93"/>
        <v>INSERT INTO UPK_IKOU.upk_k40.k60_os_buno_link (os_buhin_no, k60_buno_id, created_date, created_tantou_id) VALUES ('75312   6RA1A', 1983, GETDATE(), 999);</v>
      </c>
      <c r="AC10420" s="229"/>
    </row>
    <row r="10421" spans="26:29">
      <c r="Z10421">
        <v>698</v>
      </c>
      <c r="AA10421" s="229" t="str">
        <f t="shared" si="93"/>
        <v>INSERT INTO UPK_IKOU.upk_k40.k60_os_buno_link (os_buhin_no, k60_buno_id, created_date, created_tantou_id) VALUES ('5253C   J1800', 1984, GETDATE(), 999);</v>
      </c>
      <c r="AC10421" s="229"/>
    </row>
    <row r="10422" spans="26:29">
      <c r="Z10422">
        <v>699</v>
      </c>
      <c r="AA10422" s="229" t="str">
        <f t="shared" si="93"/>
        <v>INSERT INTO UPK_IKOU.upk_k40.k60_os_buno_link (os_buhin_no, k60_buno_id, created_date, created_tantou_id) VALUES ('75313   6RA1A', 1985, GETDATE(), 999);</v>
      </c>
      <c r="AC10422" s="229"/>
    </row>
    <row r="10423" spans="26:29">
      <c r="Z10423">
        <v>700</v>
      </c>
      <c r="AA10423" s="229" t="str">
        <f t="shared" si="93"/>
        <v>INSERT INTO UPK_IKOU.upk_k40.k60_os_buno_link (os_buhin_no, k60_buno_id, created_date, created_tantou_id) VALUES ('5253C   J1700', 1986, GETDATE(), 999);</v>
      </c>
      <c r="AC10423" s="229"/>
    </row>
    <row r="10424" spans="26:29">
      <c r="Z10424">
        <v>701</v>
      </c>
      <c r="AA10424" s="229" t="str">
        <f t="shared" si="93"/>
        <v>INSERT INTO UPK_IKOU.upk_k40.k60_os_buno_link (os_buhin_no, k60_buno_id, created_date, created_tantou_id) VALUES ('75466/7 6RA0A', 1987, GETDATE(), 999);</v>
      </c>
      <c r="AC10424" s="229"/>
    </row>
    <row r="10425" spans="26:29">
      <c r="Z10425">
        <v>702</v>
      </c>
      <c r="AA10425" s="229" t="str">
        <f t="shared" si="93"/>
        <v>INSERT INTO UPK_IKOU.upk_k40.k60_os_buno_link (os_buhin_no, k60_buno_id, created_date, created_tantou_id) VALUES ('5253C   K1000/K0900', 1988, GETDATE(), 999);</v>
      </c>
      <c r="AC10425" s="229"/>
    </row>
    <row r="10426" spans="26:29">
      <c r="Z10426">
        <v>703</v>
      </c>
      <c r="AA10426" s="229" t="str">
        <f t="shared" si="93"/>
        <v>INSERT INTO UPK_IKOU.upk_k40.k60_os_buno_link (os_buhin_no, k60_buno_id, created_date, created_tantou_id) VALUES ('75636/7 6RA0A', 1989, GETDATE(), 999);</v>
      </c>
      <c r="AC10426" s="229"/>
    </row>
    <row r="10427" spans="26:29">
      <c r="Z10427">
        <v>704</v>
      </c>
      <c r="AA10427" s="229" t="str">
        <f t="shared" si="93"/>
        <v>INSERT INTO UPK_IKOU.upk_k40.k60_os_buno_link (os_buhin_no, k60_buno_id, created_date, created_tantou_id) VALUES ('5253C   K3000/K2900', 1990, GETDATE(), 999);</v>
      </c>
      <c r="AC10427" s="229"/>
    </row>
    <row r="10428" spans="26:29">
      <c r="Z10428">
        <v>705</v>
      </c>
      <c r="AA10428" s="229" t="str">
        <f t="shared" ref="AA10428:AA10491" si="94">AA$9722&amp;"'"&amp;AA9027&amp;"', "&amp;AB9027&amp;", GETDATE(), 999);"</f>
        <v>INSERT INTO UPK_IKOU.upk_k40.k60_os_buno_link (os_buhin_no, k60_buno_id, created_date, created_tantou_id) VALUES ('75692   6RA0A', 1991, GETDATE(), 999);</v>
      </c>
      <c r="AC10428" s="229"/>
    </row>
    <row r="10429" spans="26:29">
      <c r="Z10429">
        <v>706</v>
      </c>
      <c r="AA10429" s="229" t="str">
        <f t="shared" si="94"/>
        <v>INSERT INTO UPK_IKOU.upk_k40.k60_os_buno_link (os_buhin_no, k60_buno_id, created_date, created_tantou_id) VALUES ('5253C   B3200', 1992, GETDATE(), 999);</v>
      </c>
      <c r="AC10429" s="229"/>
    </row>
    <row r="10430" spans="26:29">
      <c r="Z10430">
        <v>707</v>
      </c>
      <c r="AA10430" s="229" t="str">
        <f t="shared" si="94"/>
        <v>INSERT INTO UPK_IKOU.upk_k40.k60_os_buno_link (os_buhin_no, k60_buno_id, created_date, created_tantou_id) VALUES ('75693   6RA0A', 1993, GETDATE(), 999);</v>
      </c>
      <c r="AC10430" s="229"/>
    </row>
    <row r="10431" spans="26:29">
      <c r="Z10431">
        <v>708</v>
      </c>
      <c r="AA10431" s="229" t="str">
        <f t="shared" si="94"/>
        <v>INSERT INTO UPK_IKOU.upk_k40.k60_os_buno_link (os_buhin_no, k60_buno_id, created_date, created_tantou_id) VALUES ('5253C   B3100', 1994, GETDATE(), 999);</v>
      </c>
      <c r="AC10431" s="229"/>
    </row>
    <row r="10432" spans="26:29">
      <c r="Z10432">
        <v>709</v>
      </c>
      <c r="AA10432" s="229" t="str">
        <f t="shared" si="94"/>
        <v>INSERT INTO UPK_IKOU.upk_k40.k60_os_buno_link (os_buhin_no, k60_buno_id, created_date, created_tantou_id) VALUES ('76488/9 6RA0A', 1995, GETDATE(), 999);</v>
      </c>
      <c r="AC10432" s="229"/>
    </row>
    <row r="10433" spans="26:29">
      <c r="Z10433">
        <v>710</v>
      </c>
      <c r="AA10433" s="229" t="str">
        <f t="shared" si="94"/>
        <v>INSERT INTO UPK_IKOU.upk_k40.k60_os_buno_link (os_buhin_no, k60_buno_id, created_date, created_tantou_id) VALUES ('5253C   A4600/A4500', 1996, GETDATE(), 999);</v>
      </c>
      <c r="AC10433" s="229"/>
    </row>
    <row r="10434" spans="26:29">
      <c r="Z10434">
        <v>711</v>
      </c>
      <c r="AA10434" s="229" t="str">
        <f t="shared" si="94"/>
        <v>INSERT INTO UPK_IKOU.upk_k40.k60_os_buno_link (os_buhin_no, k60_buno_id, created_date, created_tantou_id) VALUES ('17285   1LA0A01', 1997, GETDATE(), 999);</v>
      </c>
      <c r="AC10434" s="229"/>
    </row>
    <row r="10435" spans="26:29">
      <c r="Z10435">
        <v>712</v>
      </c>
      <c r="AA10435" s="229" t="str">
        <f t="shared" si="94"/>
        <v>INSERT INTO UPK_IKOU.upk_k40.k60_os_buno_link (os_buhin_no, k60_buno_id, created_date, created_tantou_id) VALUES ('67309   1LA0A', 1998, GETDATE(), 999);</v>
      </c>
      <c r="AC10435" s="229"/>
    </row>
    <row r="10436" spans="26:29">
      <c r="Z10436">
        <v>713</v>
      </c>
      <c r="AA10436" s="229" t="str">
        <f t="shared" si="94"/>
        <v>INSERT INTO UPK_IKOU.upk_k40.k60_os_buno_link (os_buhin_no, k60_buno_id, created_date, created_tantou_id) VALUES ('67332   1LA0A', 1999, GETDATE(), 999);</v>
      </c>
      <c r="AC10436" s="229"/>
    </row>
    <row r="10437" spans="26:29">
      <c r="Z10437">
        <v>714</v>
      </c>
      <c r="AA10437" s="229" t="str">
        <f t="shared" si="94"/>
        <v>INSERT INTO UPK_IKOU.upk_k40.k60_os_buno_link (os_buhin_no, k60_buno_id, created_date, created_tantou_id) VALUES ('67332   1LA0C', 2000, GETDATE(), 999);</v>
      </c>
      <c r="AC10437" s="229"/>
    </row>
    <row r="10438" spans="26:29">
      <c r="Z10438">
        <v>715</v>
      </c>
      <c r="AA10438" s="229" t="str">
        <f t="shared" si="94"/>
        <v>INSERT INTO UPK_IKOU.upk_k40.k60_os_buno_link (os_buhin_no, k60_buno_id, created_date, created_tantou_id) VALUES ('74548   1LA0B', 2001, GETDATE(), 999);</v>
      </c>
      <c r="AC10438" s="229"/>
    </row>
    <row r="10439" spans="26:29">
      <c r="Z10439">
        <v>716</v>
      </c>
      <c r="AA10439" s="229" t="str">
        <f t="shared" si="94"/>
        <v>INSERT INTO UPK_IKOU.upk_k40.k60_os_buno_link (os_buhin_no, k60_buno_id, created_date, created_tantou_id) VALUES ('74548   1LS0B', 2002, GETDATE(), 999);</v>
      </c>
      <c r="AC10439" s="229"/>
    </row>
    <row r="10440" spans="26:29">
      <c r="Z10440">
        <v>717</v>
      </c>
      <c r="AA10440" s="229" t="str">
        <f t="shared" si="94"/>
        <v>INSERT INTO UPK_IKOU.upk_k40.k60_os_buno_link (os_buhin_no, k60_buno_id, created_date, created_tantou_id) VALUES ('745P4   1LA0B', 2003, GETDATE(), 999);</v>
      </c>
      <c r="AC10440" s="229"/>
    </row>
    <row r="10441" spans="26:29">
      <c r="Z10441">
        <v>718</v>
      </c>
      <c r="AA10441" s="229" t="str">
        <f t="shared" si="94"/>
        <v>INSERT INTO UPK_IKOU.upk_k40.k60_os_buno_link (os_buhin_no, k60_buno_id, created_date, created_tantou_id) VALUES ('64132/3 1AA0A', 2004, GETDATE(), 999);</v>
      </c>
      <c r="AC10441" s="229"/>
    </row>
    <row r="10442" spans="26:29">
      <c r="Z10442">
        <v>719</v>
      </c>
      <c r="AA10442" s="229" t="str">
        <f t="shared" si="94"/>
        <v>INSERT INTO UPK_IKOU.upk_k40.k60_os_buno_link (os_buhin_no, k60_buno_id, created_date, created_tantou_id) VALUES ('671C1   1JB0A', 2005, GETDATE(), 999);</v>
      </c>
      <c r="AC10442" s="229"/>
    </row>
    <row r="10443" spans="26:29">
      <c r="Z10443">
        <v>720</v>
      </c>
      <c r="AA10443" s="229" t="str">
        <f t="shared" si="94"/>
        <v>INSERT INTO UPK_IKOU.upk_k40.k60_os_buno_link (os_buhin_no, k60_buno_id, created_date, created_tantou_id) VALUES ('75472   1JB0A', 2006, GETDATE(), 999);</v>
      </c>
      <c r="AC10443" s="229"/>
    </row>
    <row r="10444" spans="26:29">
      <c r="Z10444">
        <v>721</v>
      </c>
      <c r="AA10444" s="229" t="str">
        <f t="shared" si="94"/>
        <v>INSERT INTO UPK_IKOU.upk_k40.k60_os_buno_link (os_buhin_no, k60_buno_id, created_date, created_tantou_id) VALUES ('762A2   1JA0A', 2007, GETDATE(), 999);</v>
      </c>
      <c r="AC10444" s="229"/>
    </row>
    <row r="10445" spans="26:29">
      <c r="Z10445">
        <v>722</v>
      </c>
      <c r="AA10445" s="229" t="str">
        <f t="shared" si="94"/>
        <v>INSERT INTO UPK_IKOU.upk_k40.k60_os_buno_link (os_buhin_no, k60_buno_id, created_date, created_tantou_id) VALUES ('762A3   1JA0A', 2008, GETDATE(), 999);</v>
      </c>
      <c r="AC10445" s="229"/>
    </row>
    <row r="10446" spans="26:29">
      <c r="Z10446">
        <v>723</v>
      </c>
      <c r="AA10446" s="229" t="str">
        <f t="shared" si="94"/>
        <v>INSERT INTO UPK_IKOU.upk_k40.k60_os_buno_link (os_buhin_no, k60_buno_id, created_date, created_tantou_id) VALUES ('76320/1 1JA0A', 2009, GETDATE(), 999);</v>
      </c>
      <c r="AC10446" s="229"/>
    </row>
    <row r="10447" spans="26:29">
      <c r="Z10447">
        <v>724</v>
      </c>
      <c r="AA10447" s="229" t="str">
        <f t="shared" si="94"/>
        <v>INSERT INTO UPK_IKOU.upk_k40.k60_os_buno_link (os_buhin_no, k60_buno_id, created_date, created_tantou_id) VALUES ('742D1   3XA0B', 2010, GETDATE(), 999);</v>
      </c>
      <c r="AC10447" s="229"/>
    </row>
    <row r="10448" spans="26:29">
      <c r="Z10448">
        <v>725</v>
      </c>
      <c r="AA10448" s="229" t="str">
        <f t="shared" si="94"/>
        <v>INSERT INTO UPK_IKOU.upk_k40.k60_os_buno_link (os_buhin_no, k60_buno_id, created_date, created_tantou_id) VALUES ('74328   3XA0A', 2011, GETDATE(), 999);</v>
      </c>
      <c r="AC10448" s="229"/>
    </row>
    <row r="10449" spans="26:29">
      <c r="Z10449">
        <v>726</v>
      </c>
      <c r="AA10449" s="229" t="str">
        <f t="shared" si="94"/>
        <v>INSERT INTO UPK_IKOU.upk_k40.k60_os_buno_link (os_buhin_no, k60_buno_id, created_date, created_tantou_id) VALUES ('76546   5YM0B', 2012, GETDATE(), 999);</v>
      </c>
      <c r="AC10449" s="229"/>
    </row>
    <row r="10450" spans="26:29">
      <c r="Z10450">
        <v>727</v>
      </c>
      <c r="AA10450" s="229" t="str">
        <f t="shared" si="94"/>
        <v>INSERT INTO UPK_IKOU.upk_k40.k60_os_buno_link (os_buhin_no, k60_buno_id, created_date, created_tantou_id) VALUES ('76547   5YM0B', 2013, GETDATE(), 999);</v>
      </c>
      <c r="AC10450" s="229"/>
    </row>
    <row r="10451" spans="26:29">
      <c r="Z10451">
        <v>728</v>
      </c>
      <c r="AA10451" s="229" t="str">
        <f t="shared" si="94"/>
        <v>INSERT INTO UPK_IKOU.upk_k40.k60_os_buno_link (os_buhin_no, k60_buno_id, created_date, created_tantou_id) VALUES ('77532   3YB0CUF', 2014, GETDATE(), 999);</v>
      </c>
      <c r="AC10451" s="229"/>
    </row>
    <row r="10452" spans="26:29">
      <c r="Z10452">
        <v>729</v>
      </c>
      <c r="AA10452" s="229" t="str">
        <f t="shared" si="94"/>
        <v>INSERT INTO UPK_IKOU.upk_k40.k60_os_buno_link (os_buhin_no, k60_buno_id, created_date, created_tantou_id) VALUES ('77532   3YF2AUF', 2015, GETDATE(), 999);</v>
      </c>
      <c r="AC10452" s="229"/>
    </row>
    <row r="10453" spans="26:29">
      <c r="Z10453">
        <v>730</v>
      </c>
      <c r="AA10453" s="229" t="str">
        <f t="shared" si="94"/>
        <v>INSERT INTO UPK_IKOU.upk_k40.k60_os_buno_link (os_buhin_no, k60_buno_id, created_date, created_tantou_id) VALUES ('77533   3YB0AUF', 2016, GETDATE(), 999);</v>
      </c>
      <c r="AC10453" s="229"/>
    </row>
    <row r="10454" spans="26:29">
      <c r="Z10454">
        <v>731</v>
      </c>
      <c r="AA10454" s="229" t="str">
        <f t="shared" si="94"/>
        <v>INSERT INTO UPK_IKOU.upk_k40.k60_os_buno_link (os_buhin_no, k60_buno_id, created_date, created_tantou_id) VALUES ('77533   3YE2AUF', 2017, GETDATE(), 999);</v>
      </c>
      <c r="AC10454" s="229"/>
    </row>
    <row r="10455" spans="26:29">
      <c r="Z10455">
        <v>732</v>
      </c>
      <c r="AA10455" s="229" t="str">
        <f t="shared" si="94"/>
        <v>INSERT INTO UPK_IKOU.upk_k40.k60_os_buno_link (os_buhin_no, k60_buno_id, created_date, created_tantou_id) VALUES ('11330   80G09     B309', 2018, GETDATE(), 999);</v>
      </c>
      <c r="AC10455" s="229"/>
    </row>
    <row r="10456" spans="26:29">
      <c r="Z10456">
        <v>733</v>
      </c>
      <c r="AA10456" s="229" t="str">
        <f t="shared" si="94"/>
        <v>INSERT INTO UPK_IKOU.upk_k40.k60_os_buno_link (os_buhin_no, k60_buno_id, created_date, created_tantou_id) VALUES ('11331   2S60001   B309', 2019, GETDATE(), 999);</v>
      </c>
      <c r="AC10456" s="229"/>
    </row>
    <row r="10457" spans="26:29">
      <c r="Z10457">
        <v>734</v>
      </c>
      <c r="AA10457" s="229" t="str">
        <f t="shared" si="94"/>
        <v>INSERT INTO UPK_IKOU.upk_k40.k60_os_buno_link (os_buhin_no, k60_buno_id, created_date, created_tantou_id) VALUES ('11331   33G00-1   B309', 2020, GETDATE(), 999);</v>
      </c>
      <c r="AC10457" s="229"/>
    </row>
    <row r="10458" spans="26:29">
      <c r="Z10458">
        <v>735</v>
      </c>
      <c r="AA10458" s="229" t="str">
        <f t="shared" si="94"/>
        <v>INSERT INTO UPK_IKOU.upk_k40.k60_os_buno_link (os_buhin_no, k60_buno_id, created_date, created_tantou_id) VALUES ('11331   35G00-1   B309', 2021, GETDATE(), 999);</v>
      </c>
      <c r="AC10458" s="229"/>
    </row>
    <row r="10459" spans="26:29">
      <c r="Z10459">
        <v>736</v>
      </c>
      <c r="AA10459" s="229" t="str">
        <f t="shared" si="94"/>
        <v>INSERT INTO UPK_IKOU.upk_k40.k60_os_buno_link (os_buhin_no, k60_buno_id, created_date, created_tantou_id) VALUES ('11331   37G00-1   B309', 2022, GETDATE(), 999);</v>
      </c>
      <c r="AC10459" s="229"/>
    </row>
    <row r="10460" spans="26:29">
      <c r="Z10460">
        <v>737</v>
      </c>
      <c r="AA10460" s="229" t="str">
        <f t="shared" si="94"/>
        <v>INSERT INTO UPK_IKOU.upk_k40.k60_os_buno_link (os_buhin_no, k60_buno_id, created_date, created_tantou_id) VALUES ('11331   86G09     T308', 2023, GETDATE(), 999);</v>
      </c>
      <c r="AC10460" s="229"/>
    </row>
    <row r="10461" spans="26:29">
      <c r="Z10461">
        <v>738</v>
      </c>
      <c r="AA10461" s="229" t="str">
        <f t="shared" si="94"/>
        <v>INSERT INTO UPK_IKOU.upk_k40.k60_os_buno_link (os_buhin_no, k60_buno_id, created_date, created_tantou_id) VALUES ('11331   VK30001   逆送', 2024, GETDATE(), 999);</v>
      </c>
      <c r="AC10461" s="229"/>
    </row>
    <row r="10462" spans="26:29">
      <c r="Z10462">
        <v>739</v>
      </c>
      <c r="AA10462" s="229" t="str">
        <f t="shared" si="94"/>
        <v>INSERT INTO UPK_IKOU.upk_k40.k60_os_buno_link (os_buhin_no, k60_buno_id, created_date, created_tantou_id) VALUES ('17420   11G08     B309', 2025, GETDATE(), 999);</v>
      </c>
      <c r="AC10462" s="229"/>
    </row>
    <row r="10463" spans="26:29">
      <c r="Z10463">
        <v>740</v>
      </c>
      <c r="AA10463" s="229" t="str">
        <f t="shared" si="94"/>
        <v>INSERT INTO UPK_IKOU.upk_k40.k60_os_buno_link (os_buhin_no, k60_buno_id, created_date, created_tantou_id) VALUES ('17426   01G09     B309', 2026, GETDATE(), 999);</v>
      </c>
      <c r="AC10463" s="229"/>
    </row>
    <row r="10464" spans="26:29">
      <c r="Z10464">
        <v>741</v>
      </c>
      <c r="AA10464" s="229" t="str">
        <f t="shared" si="94"/>
        <v>INSERT INTO UPK_IKOU.upk_k40.k60_os_buno_link (os_buhin_no, k60_buno_id, created_date, created_tantou_id) VALUES ('67331   15G11     日車', 2027, GETDATE(), 999);</v>
      </c>
      <c r="AC10464" s="229"/>
    </row>
    <row r="10465" spans="26:29">
      <c r="Z10465">
        <v>742</v>
      </c>
      <c r="AA10465" s="229" t="str">
        <f t="shared" si="94"/>
        <v>INSERT INTO UPK_IKOU.upk_k40.k60_os_buno_link (os_buhin_no, k60_buno_id, created_date, created_tantou_id) VALUES ('62512   4U000 K70⇒M70', 2028, GETDATE(), 999);</v>
      </c>
      <c r="AC10465" s="229"/>
    </row>
    <row r="10466" spans="26:29">
      <c r="Z10466">
        <v>743</v>
      </c>
      <c r="AA10466" s="229" t="str">
        <f t="shared" si="94"/>
        <v>INSERT INTO UPK_IKOU.upk_k40.k60_os_buno_link (os_buhin_no, k60_buno_id, created_date, created_tantou_id) VALUES ('54724   0W00001   B309', 2029, GETDATE(), 999);</v>
      </c>
      <c r="AC10466" s="229"/>
    </row>
    <row r="10467" spans="26:29">
      <c r="Z10467">
        <v>744</v>
      </c>
      <c r="AA10467" s="229" t="str">
        <f t="shared" si="94"/>
        <v>INSERT INTO UPK_IKOU.upk_k40.k60_os_buno_link (os_buhin_no, k60_buno_id, created_date, created_tantou_id) VALUES ('54734   0W00001   B309', 2030, GETDATE(), 999);</v>
      </c>
      <c r="AC10467" s="229"/>
    </row>
    <row r="10468" spans="26:29">
      <c r="Z10468">
        <v>745</v>
      </c>
      <c r="AA10468" s="229" t="str">
        <f t="shared" si="94"/>
        <v>INSERT INTO UPK_IKOU.upk_k40.k60_os_buno_link (os_buhin_no, k60_buno_id, created_date, created_tantou_id) VALUES ('76806/7 0W001     B302', 2031, GETDATE(), 999);</v>
      </c>
      <c r="AC10468" s="229"/>
    </row>
    <row r="10469" spans="26:29">
      <c r="Z10469">
        <v>746</v>
      </c>
      <c r="AA10469" s="229" t="str">
        <f t="shared" si="94"/>
        <v>INSERT INTO UPK_IKOU.upk_k40.k60_os_buno_link (os_buhin_no, k60_buno_id, created_date, created_tantou_id) VALUES ('9606/7  14193     B309', 2032, GETDATE(), 999);</v>
      </c>
      <c r="AC10469" s="229"/>
    </row>
    <row r="10470" spans="26:29">
      <c r="Z10470">
        <v>747</v>
      </c>
      <c r="AA10470" s="229" t="str">
        <f t="shared" si="94"/>
        <v>INSERT INTO UPK_IKOU.upk_k40.k60_os_buno_link (os_buhin_no, k60_buno_id, created_date, created_tantou_id) VALUES ('9608/9  14193     B309', 2033, GETDATE(), 999);</v>
      </c>
      <c r="AC10470" s="229"/>
    </row>
    <row r="10471" spans="26:29">
      <c r="Z10471">
        <v>748</v>
      </c>
      <c r="AA10471" s="229" t="str">
        <f t="shared" si="94"/>
        <v>INSERT INTO UPK_IKOU.upk_k40.k60_os_buno_link (os_buhin_no, k60_buno_id, created_date, created_tantou_id) VALUES ('9632   14190-P    B309', 2034, GETDATE(), 999);</v>
      </c>
      <c r="AC10471" s="229"/>
    </row>
    <row r="10472" spans="26:29">
      <c r="Z10472">
        <v>749</v>
      </c>
      <c r="AA10472" s="229" t="str">
        <f t="shared" si="94"/>
        <v>INSERT INTO UPK_IKOU.upk_k40.k60_os_buno_link (os_buhin_no, k60_buno_id, created_date, created_tantou_id) VALUES ('78118/9 0N000     B302', 2035, GETDATE(), 999);</v>
      </c>
      <c r="AC10472" s="229"/>
    </row>
    <row r="10473" spans="26:29">
      <c r="Z10473">
        <v>750</v>
      </c>
      <c r="AA10473" s="229" t="str">
        <f t="shared" si="94"/>
        <v>INSERT INTO UPK_IKOU.upk_k40.k60_os_buno_link (os_buhin_no, k60_buno_id, created_date, created_tantou_id) VALUES ('62240    0M010    B301', 2036, GETDATE(), 999);</v>
      </c>
      <c r="AC10473" s="229"/>
    </row>
    <row r="10474" spans="26:29">
      <c r="Z10474">
        <v>751</v>
      </c>
      <c r="AA10474" s="229" t="str">
        <f t="shared" si="94"/>
        <v>INSERT INTO UPK_IKOU.upk_k40.k60_os_buno_link (os_buhin_no, k60_buno_id, created_date, created_tantou_id) VALUES ('75212   2N300     T308', 2037, GETDATE(), 999);</v>
      </c>
      <c r="AC10474" s="229"/>
    </row>
    <row r="10475" spans="26:29">
      <c r="Z10475">
        <v>752</v>
      </c>
      <c r="AA10475" s="229" t="str">
        <f t="shared" si="94"/>
        <v>INSERT INTO UPK_IKOU.upk_k40.k60_os_buno_link (os_buhin_no, k60_buno_id, created_date, created_tantou_id) VALUES ('62512   65F00     M70', 2038, GETDATE(), 999);</v>
      </c>
      <c r="AC10475" s="229"/>
    </row>
    <row r="10476" spans="26:29">
      <c r="Z10476">
        <v>753</v>
      </c>
      <c r="AA10476" s="229" t="str">
        <f t="shared" si="94"/>
        <v>INSERT INTO UPK_IKOU.upk_k40.k60_os_buno_link (os_buhin_no, k60_buno_id, created_date, created_tantou_id) VALUES ('62532   65F00   K70⇒M70', 2039, GETDATE(), 999);</v>
      </c>
      <c r="AC10476" s="229"/>
    </row>
    <row r="10477" spans="26:29">
      <c r="Z10477">
        <v>754</v>
      </c>
      <c r="AA10477" s="229" t="str">
        <f t="shared" si="94"/>
        <v>INSERT INTO UPK_IKOU.upk_k40.k60_os_buno_link (os_buhin_no, k60_buno_id, created_date, created_tantou_id) VALUES ('62532   70F00   K70⇒M70', 2040, GETDATE(), 999);</v>
      </c>
      <c r="AC10477" s="229"/>
    </row>
    <row r="10478" spans="26:29">
      <c r="Z10478">
        <v>755</v>
      </c>
      <c r="AA10478" s="229" t="str">
        <f t="shared" si="94"/>
        <v>INSERT INTO UPK_IKOU.upk_k40.k60_os_buno_link (os_buhin_no, k60_buno_id, created_date, created_tantou_id) VALUES ('62512   85F00   K70⇒M70', 2041, GETDATE(), 999);</v>
      </c>
      <c r="AC10478" s="229"/>
    </row>
    <row r="10479" spans="26:29">
      <c r="Z10479">
        <v>756</v>
      </c>
      <c r="AA10479" s="229" t="str">
        <f t="shared" si="94"/>
        <v>INSERT INTO UPK_IKOU.upk_k40.k60_os_buno_link (os_buhin_no, k60_buno_id, created_date, created_tantou_id) VALUES ('85212/3  40F29    B309 ', 2042, GETDATE(), 999);</v>
      </c>
      <c r="AC10479" s="229"/>
    </row>
    <row r="10480" spans="26:29">
      <c r="Z10480">
        <v>757</v>
      </c>
      <c r="AA10480" s="229" t="str">
        <f t="shared" si="94"/>
        <v>INSERT INTO UPK_IKOU.upk_k40.k60_os_buno_link (os_buhin_no, k60_buno_id, created_date, created_tantou_id) VALUES ('66312   5M410     B302', 2043, GETDATE(), 999);</v>
      </c>
      <c r="AC10480" s="229"/>
    </row>
    <row r="10481" spans="26:29">
      <c r="Z10481">
        <v>758</v>
      </c>
      <c r="AA10481" s="229" t="str">
        <f t="shared" si="94"/>
        <v>INSERT INTO UPK_IKOU.upk_k40.k60_os_buno_link (os_buhin_no, k60_buno_id, created_date, created_tantou_id) VALUES ('67123   4M400    完成品', 2044, GETDATE(), 999);</v>
      </c>
      <c r="AC10481" s="229"/>
    </row>
    <row r="10482" spans="26:29">
      <c r="Z10482">
        <v>759</v>
      </c>
      <c r="AA10482" s="229" t="str">
        <f t="shared" si="94"/>
        <v>INSERT INTO UPK_IKOU.upk_k40.k60_os_buno_link (os_buhin_no, k60_buno_id, created_date, created_tantou_id) VALUES ('67332   4M400     B302', 2045, GETDATE(), 999);</v>
      </c>
      <c r="AC10482" s="229"/>
    </row>
    <row r="10483" spans="26:29">
      <c r="Z10483">
        <v>760</v>
      </c>
      <c r="AA10483" s="229" t="str">
        <f t="shared" si="94"/>
        <v>INSERT INTO UPK_IKOU.upk_k40.k60_os_buno_link (os_buhin_no, k60_buno_id, created_date, created_tantou_id) VALUES ('75522/3 4M400     B309', 2046, GETDATE(), 999);</v>
      </c>
      <c r="AC10483" s="229"/>
    </row>
    <row r="10484" spans="26:29">
      <c r="Z10484">
        <v>761</v>
      </c>
      <c r="AA10484" s="229" t="str">
        <f t="shared" si="94"/>
        <v>INSERT INTO UPK_IKOU.upk_k40.k60_os_buno_link (os_buhin_no, k60_buno_id, created_date, created_tantou_id) VALUES ('75522/3 5M500/5M000  B309', 2047, GETDATE(), 999);</v>
      </c>
      <c r="AC10484" s="229"/>
    </row>
    <row r="10485" spans="26:29">
      <c r="Z10485">
        <v>762</v>
      </c>
      <c r="AA10485" s="229" t="str">
        <f t="shared" si="94"/>
        <v>INSERT INTO UPK_IKOU.upk_k40.k60_os_buno_link (os_buhin_no, k60_buno_id, created_date, created_tantou_id) VALUES ('76452/3 4M400     B309', 2048, GETDATE(), 999);</v>
      </c>
      <c r="AC10485" s="229"/>
    </row>
    <row r="10486" spans="26:29">
      <c r="Z10486">
        <v>763</v>
      </c>
      <c r="AA10486" s="229" t="str">
        <f t="shared" si="94"/>
        <v>INSERT INTO UPK_IKOU.upk_k40.k60_os_buno_link (os_buhin_no, k60_buno_id, created_date, created_tantou_id) VALUES ('76456/7 4M400     B309', 2049, GETDATE(), 999);</v>
      </c>
      <c r="AC10486" s="229"/>
    </row>
    <row r="10487" spans="26:29">
      <c r="Z10487">
        <v>764</v>
      </c>
      <c r="AA10487" s="229" t="str">
        <f t="shared" si="94"/>
        <v>INSERT INTO UPK_IKOU.upk_k40.k60_os_buno_link (os_buhin_no, k60_buno_id, created_date, created_tantou_id) VALUES ('78132   4M500    完成品', 2050, GETDATE(), 999);</v>
      </c>
      <c r="AC10487" s="229"/>
    </row>
    <row r="10488" spans="26:29">
      <c r="Z10488">
        <v>765</v>
      </c>
      <c r="AA10488" s="229" t="str">
        <f t="shared" si="94"/>
        <v>INSERT INTO UPK_IKOU.upk_k40.k60_os_buno_link (os_buhin_no, k60_buno_id, created_date, created_tantou_id) VALUES ('78133   4M500    完成品', 2051, GETDATE(), 999);</v>
      </c>
      <c r="AC10488" s="229"/>
    </row>
    <row r="10489" spans="26:29">
      <c r="Z10489">
        <v>766</v>
      </c>
      <c r="AA10489" s="229" t="str">
        <f t="shared" si="94"/>
        <v>INSERT INTO UPK_IKOU.upk_k40.k60_os_buno_link (os_buhin_no, k60_buno_id, created_date, created_tantou_id) VALUES ('80118/9 4M700   完成品', 2052, GETDATE(), 999);</v>
      </c>
      <c r="AC10489" s="229"/>
    </row>
    <row r="10490" spans="26:29">
      <c r="Z10490">
        <v>767</v>
      </c>
      <c r="AA10490" s="229" t="str">
        <f t="shared" si="94"/>
        <v>INSERT INTO UPK_IKOU.upk_k40.k60_os_buno_link (os_buhin_no, k60_buno_id, created_date, created_tantou_id) VALUES ('80126/7 4M400    完成品', 2053, GETDATE(), 999);</v>
      </c>
      <c r="AC10490" s="229"/>
    </row>
    <row r="10491" spans="26:29">
      <c r="Z10491">
        <v>768</v>
      </c>
      <c r="AA10491" s="229" t="str">
        <f t="shared" si="94"/>
        <v>INSERT INTO UPK_IKOU.upk_k40.k60_os_buno_link (os_buhin_no, k60_buno_id, created_date, created_tantou_id) VALUES ('80142   6N000    完成品', 2054, GETDATE(), 999);</v>
      </c>
      <c r="AC10491" s="229"/>
    </row>
    <row r="10492" spans="26:29">
      <c r="Z10492">
        <v>769</v>
      </c>
      <c r="AA10492" s="229" t="str">
        <f t="shared" ref="AA10492:AA10555" si="95">AA$9722&amp;"'"&amp;AA9091&amp;"', "&amp;AB9091&amp;", GETDATE(), 999);"</f>
        <v>INSERT INTO UPK_IKOU.upk_k40.k60_os_buno_link (os_buhin_no, k60_buno_id, created_date, created_tantou_id) VALUES ('80238/9 4M400     B309', 2055, GETDATE(), 999);</v>
      </c>
      <c r="AC10492" s="229"/>
    </row>
    <row r="10493" spans="26:29">
      <c r="Z10493">
        <v>770</v>
      </c>
      <c r="AA10493" s="229" t="str">
        <f t="shared" si="95"/>
        <v>INSERT INTO UPK_IKOU.upk_k40.k60_os_buno_link (os_buhin_no, k60_buno_id, created_date, created_tantou_id) VALUES ('82118/9 4M400    完成品', 2056, GETDATE(), 999);</v>
      </c>
      <c r="AC10493" s="229"/>
    </row>
    <row r="10494" spans="26:29">
      <c r="Z10494">
        <v>771</v>
      </c>
      <c r="AA10494" s="229" t="str">
        <f t="shared" si="95"/>
        <v>INSERT INTO UPK_IKOU.upk_k40.k60_os_buno_link (os_buhin_no, k60_buno_id, created_date, created_tantou_id) VALUES ('82126/7 4M400    完成品', 2057, GETDATE(), 999);</v>
      </c>
      <c r="AC10494" s="229"/>
    </row>
    <row r="10495" spans="26:29">
      <c r="Z10495">
        <v>772</v>
      </c>
      <c r="AA10495" s="229" t="str">
        <f t="shared" si="95"/>
        <v>INSERT INTO UPK_IKOU.upk_k40.k60_os_buno_link (os_buhin_no, k60_buno_id, created_date, created_tantou_id) VALUES ('82126/7 4M700    完成品', 2058, GETDATE(), 999);</v>
      </c>
      <c r="AC10495" s="229"/>
    </row>
    <row r="10496" spans="26:29">
      <c r="Z10496">
        <v>773</v>
      </c>
      <c r="AA10496" s="229" t="str">
        <f t="shared" si="95"/>
        <v>INSERT INTO UPK_IKOU.upk_k40.k60_os_buno_link (os_buhin_no, k60_buno_id, created_date, created_tantou_id) VALUES ('82126/7 5M400    完成品', 2059, GETDATE(), 999);</v>
      </c>
      <c r="AC10496" s="229"/>
    </row>
    <row r="10497" spans="26:29">
      <c r="Z10497">
        <v>774</v>
      </c>
      <c r="AA10497" s="229" t="str">
        <f t="shared" si="95"/>
        <v>INSERT INTO UPK_IKOU.upk_k40.k60_os_buno_link (os_buhin_no, k60_buno_id, created_date, created_tantou_id) VALUES ('17286   8H300     B301', 2060, GETDATE(), 999);</v>
      </c>
      <c r="AC10497" s="229"/>
    </row>
    <row r="10498" spans="26:29">
      <c r="Z10498">
        <v>775</v>
      </c>
      <c r="AA10498" s="229" t="str">
        <f t="shared" si="95"/>
        <v>INSERT INTO UPK_IKOU.upk_k40.k60_os_buno_link (os_buhin_no, k60_buno_id, created_date, created_tantou_id) VALUES ('17286   8H30001   Bへ', 2061, GETDATE(), 999);</v>
      </c>
      <c r="AC10498" s="229"/>
    </row>
    <row r="10499" spans="26:29">
      <c r="Z10499">
        <v>776</v>
      </c>
      <c r="AA10499" s="229" t="str">
        <f t="shared" si="95"/>
        <v>INSERT INTO UPK_IKOU.upk_k40.k60_os_buno_link (os_buhin_no, k60_buno_id, created_date, created_tantou_id) VALUES ('17286   8H30002   Bへ', 2062, GETDATE(), 999);</v>
      </c>
      <c r="AC10499" s="229"/>
    </row>
    <row r="10500" spans="26:29">
      <c r="Z10500">
        <v>777</v>
      </c>
      <c r="AA10500" s="229" t="str">
        <f t="shared" si="95"/>
        <v>INSERT INTO UPK_IKOU.upk_k40.k60_os_buno_link (os_buhin_no, k60_buno_id, created_date, created_tantou_id) VALUES ('62030   EQ30001   ﾃｸﾉ', 2063, GETDATE(), 999);</v>
      </c>
      <c r="AC10500" s="229"/>
    </row>
    <row r="10501" spans="26:29">
      <c r="Z10501">
        <v>778</v>
      </c>
      <c r="AA10501" s="229" t="str">
        <f t="shared" si="95"/>
        <v>INSERT INTO UPK_IKOU.upk_k40.k60_os_buno_link (os_buhin_no, k60_buno_id, created_date, created_tantou_id) VALUES ('76234/5 8H700     B301', 2064, GETDATE(), 999);</v>
      </c>
      <c r="AC10501" s="229"/>
    </row>
    <row r="10502" spans="26:29">
      <c r="Z10502">
        <v>779</v>
      </c>
      <c r="AA10502" s="229" t="str">
        <f t="shared" si="95"/>
        <v>INSERT INTO UPK_IKOU.upk_k40.k60_os_buno_link (os_buhin_no, k60_buno_id, created_date, created_tantou_id) VALUES ('76274/5 8H300     B301', 2065, GETDATE(), 999);</v>
      </c>
      <c r="AC10502" s="229"/>
    </row>
    <row r="10503" spans="26:29">
      <c r="Z10503">
        <v>780</v>
      </c>
      <c r="AA10503" s="229" t="str">
        <f t="shared" si="95"/>
        <v>INSERT INTO UPK_IKOU.upk_k40.k60_os_buno_link (os_buhin_no, k60_buno_id, created_date, created_tantou_id) VALUES ('76634/5 8H300     Rより', 1303, GETDATE(), 999);</v>
      </c>
      <c r="AC10503" s="229"/>
    </row>
    <row r="10504" spans="26:29">
      <c r="Z10504">
        <v>781</v>
      </c>
      <c r="AA10504" s="229" t="str">
        <f t="shared" si="95"/>
        <v>INSERT INTO UPK_IKOU.upk_k40.k60_os_buno_link (os_buhin_no, k60_buno_id, created_date, created_tantou_id) VALUES ('79146   8H300   　B309', 2066, GETDATE(), 999);</v>
      </c>
      <c r="AC10504" s="229"/>
    </row>
    <row r="10505" spans="26:29">
      <c r="Z10505">
        <v>782</v>
      </c>
      <c r="AA10505" s="229" t="str">
        <f t="shared" si="95"/>
        <v>INSERT INTO UPK_IKOU.upk_k40.k60_os_buno_link (os_buhin_no, k60_buno_id, created_date, created_tantou_id) VALUES ('74754   CA000     完成品', 2067, GETDATE(), 999);</v>
      </c>
      <c r="AC10505" s="229"/>
    </row>
    <row r="10506" spans="26:29">
      <c r="Z10506">
        <v>783</v>
      </c>
      <c r="AA10506" s="229" t="str">
        <f t="shared" si="95"/>
        <v>INSERT INTO UPK_IKOU.upk_k40.k60_os_buno_link (os_buhin_no, k60_buno_id, created_date, created_tantou_id) VALUES ('74754   CA000-E (R8H 600)', 2068, GETDATE(), 999);</v>
      </c>
      <c r="AC10506" s="229"/>
    </row>
    <row r="10507" spans="26:29">
      <c r="Z10507">
        <v>784</v>
      </c>
      <c r="AA10507" s="229" t="str">
        <f t="shared" si="95"/>
        <v>INSERT INTO UPK_IKOU.upk_k40.k60_os_buno_link (os_buhin_no, k60_buno_id, created_date, created_tantou_id) VALUES ('74772   9Y300     完成品', 2069, GETDATE(), 999);</v>
      </c>
      <c r="AC10507" s="229"/>
    </row>
    <row r="10508" spans="26:29">
      <c r="Z10508">
        <v>785</v>
      </c>
      <c r="AA10508" s="229" t="str">
        <f t="shared" si="95"/>
        <v>INSERT INTO UPK_IKOU.upk_k40.k60_os_buno_link (os_buhin_no, k60_buno_id, created_date, created_tantou_id) VALUES ('74772   9Y300-E(R8H 1000)', 2070, GETDATE(), 999);</v>
      </c>
      <c r="AC10508" s="229"/>
    </row>
    <row r="10509" spans="26:29">
      <c r="Z10509">
        <v>786</v>
      </c>
      <c r="AA10509" s="229" t="str">
        <f t="shared" si="95"/>
        <v>INSERT INTO UPK_IKOU.upk_k40.k60_os_buno_link (os_buhin_no, k60_buno_id, created_date, created_tantou_id) VALUES ('17285   EN00001   B301', 2071, GETDATE(), 999);</v>
      </c>
      <c r="AC10509" s="229"/>
    </row>
    <row r="10510" spans="26:29">
      <c r="Z10510">
        <v>787</v>
      </c>
      <c r="AA10510" s="229" t="str">
        <f t="shared" si="95"/>
        <v>INSERT INTO UPK_IKOU.upk_k40.k60_os_buno_link (os_buhin_no, k60_buno_id, created_date, created_tantou_id) VALUES ('17285   EN00002/3  B301', 2072, GETDATE(), 999);</v>
      </c>
      <c r="AC10510" s="229"/>
    </row>
    <row r="10511" spans="26:29">
      <c r="Z10511">
        <v>788</v>
      </c>
      <c r="AA10511" s="229" t="str">
        <f t="shared" si="95"/>
        <v>INSERT INTO UPK_IKOU.upk_k40.k60_os_buno_link (os_buhin_no, k60_buno_id, created_date, created_tantou_id) VALUES ('67332   EN000     ﾃｸﾉ', 2073, GETDATE(), 999);</v>
      </c>
      <c r="AC10511" s="229"/>
    </row>
    <row r="10512" spans="26:29">
      <c r="Z10512">
        <v>789</v>
      </c>
      <c r="AA10512" s="229" t="str">
        <f t="shared" si="95"/>
        <v>INSERT INTO UPK_IKOU.upk_k40.k60_os_buno_link (os_buhin_no, k60_buno_id, created_date, created_tantou_id) VALUES ('74753   EN00A     B301', 2074, GETDATE(), 999);</v>
      </c>
      <c r="AC10512" s="229"/>
    </row>
    <row r="10513" spans="26:29">
      <c r="Z10513">
        <v>790</v>
      </c>
      <c r="AA10513" s="229" t="str">
        <f t="shared" si="95"/>
        <v>INSERT INTO UPK_IKOU.upk_k40.k60_os_buno_link (os_buhin_no, k60_buno_id, created_date, created_tantou_id) VALUES ('74758   EN100     完成品', 2075, GETDATE(), 999);</v>
      </c>
      <c r="AC10513" s="229"/>
    </row>
    <row r="10514" spans="26:29">
      <c r="Z10514">
        <v>791</v>
      </c>
      <c r="AA10514" s="229" t="str">
        <f t="shared" si="95"/>
        <v>INSERT INTO UPK_IKOU.upk_k40.k60_os_buno_link (os_buhin_no, k60_buno_id, created_date, created_tantou_id) VALUES ('74763   EN000     完成品', 2076, GETDATE(), 999);</v>
      </c>
      <c r="AC10514" s="229"/>
    </row>
    <row r="10515" spans="26:29">
      <c r="Z10515">
        <v>792</v>
      </c>
      <c r="AA10515" s="229" t="str">
        <f t="shared" si="95"/>
        <v>INSERT INTO UPK_IKOU.upk_k40.k60_os_buno_link (os_buhin_no, k60_buno_id, created_date, created_tantou_id) VALUES ('74772   EN100     完成品', 2077, GETDATE(), 999);</v>
      </c>
      <c r="AC10515" s="229"/>
    </row>
    <row r="10516" spans="26:29">
      <c r="Z10516">
        <v>793</v>
      </c>
      <c r="AA10516" s="229" t="str">
        <f t="shared" si="95"/>
        <v>INSERT INTO UPK_IKOU.upk_k40.k60_os_buno_link (os_buhin_no, k60_buno_id, created_date, created_tantou_id) VALUES ('75422   EN100UF   Pﾌﾟﾚｽ', 2078, GETDATE(), 999);</v>
      </c>
      <c r="AC10516" s="229"/>
    </row>
    <row r="10517" spans="26:29">
      <c r="Z10517">
        <v>794</v>
      </c>
      <c r="AA10517" s="229" t="str">
        <f t="shared" si="95"/>
        <v>INSERT INTO UPK_IKOU.upk_k40.k60_os_buno_link (os_buhin_no, k60_buno_id, created_date, created_tantou_id) VALUES ('85064/5 1DA0A     K70', 2079, GETDATE(), 999);</v>
      </c>
      <c r="AC10517" s="229"/>
    </row>
    <row r="10518" spans="26:29">
      <c r="Z10518">
        <v>795</v>
      </c>
      <c r="AA10518" s="229" t="str">
        <f t="shared" si="95"/>
        <v>INSERT INTO UPK_IKOU.upk_k40.k60_os_buno_link (os_buhin_no, k60_buno_id, created_date, created_tantou_id) VALUES ('17285   1AA0A0B   Aより', 2080, GETDATE(), 999);</v>
      </c>
      <c r="AC10518" s="229"/>
    </row>
    <row r="10519" spans="26:29">
      <c r="Z10519">
        <v>796</v>
      </c>
      <c r="AA10519" s="229" t="str">
        <f t="shared" si="95"/>
        <v>INSERT INTO UPK_IKOU.upk_k40.k60_os_buno_link (os_buhin_no, k60_buno_id, created_date, created_tantou_id) VALUES ('67339   1AT0A     K70', 2081, GETDATE(), 999);</v>
      </c>
      <c r="AC10519" s="229"/>
    </row>
    <row r="10520" spans="26:29">
      <c r="Z10520">
        <v>797</v>
      </c>
      <c r="AA10520" s="229" t="str">
        <f t="shared" si="95"/>
        <v>INSERT INTO UPK_IKOU.upk_k40.k60_os_buno_link (os_buhin_no, k60_buno_id, created_date, created_tantou_id) VALUES ('67339   1AT0B     K70', 2082, GETDATE(), 999);</v>
      </c>
      <c r="AC10520" s="229"/>
    </row>
    <row r="10521" spans="26:29">
      <c r="Z10521">
        <v>798</v>
      </c>
      <c r="AA10521" s="229" t="str">
        <f t="shared" si="95"/>
        <v>INSERT INTO UPK_IKOU.upk_k40.k60_os_buno_link (os_buhin_no, k60_buno_id, created_date, created_tantou_id) VALUES ('67419   1AT0A     B302', 2083, GETDATE(), 999);</v>
      </c>
      <c r="AC10521" s="229"/>
    </row>
    <row r="10522" spans="26:29">
      <c r="Z10522">
        <v>799</v>
      </c>
      <c r="AA10522" s="229" t="str">
        <f t="shared" si="95"/>
        <v>INSERT INTO UPK_IKOU.upk_k40.k60_os_buno_link (os_buhin_no, k60_buno_id, created_date, created_tantou_id) VALUES ('66362/3 1GR0A     B309', 2084, GETDATE(), 999);</v>
      </c>
      <c r="AC10522" s="229"/>
    </row>
    <row r="10523" spans="26:29">
      <c r="Z10523">
        <v>800</v>
      </c>
      <c r="AA10523" s="229" t="str">
        <f t="shared" si="95"/>
        <v>INSERT INTO UPK_IKOU.upk_k40.k60_os_buno_link (os_buhin_no, k60_buno_id, created_date, created_tantou_id) VALUES ('743F2/3 1GR0C     B302', 2085, GETDATE(), 999);</v>
      </c>
      <c r="AC10523" s="229"/>
    </row>
    <row r="10524" spans="26:29">
      <c r="Z10524">
        <v>801</v>
      </c>
      <c r="AA10524" s="229" t="str">
        <f t="shared" si="95"/>
        <v>INSERT INTO UPK_IKOU.upk_k40.k60_os_buno_link (os_buhin_no, k60_buno_id, created_date, created_tantou_id) VALUES ('743F2/3 1GR0D     B302', 2086, GETDATE(), 999);</v>
      </c>
      <c r="AC10524" s="229"/>
    </row>
    <row r="10525" spans="26:29">
      <c r="Z10525">
        <v>802</v>
      </c>
      <c r="AA10525" s="229" t="str">
        <f t="shared" si="95"/>
        <v>INSERT INTO UPK_IKOU.upk_k40.k60_os_buno_link (os_buhin_no, k60_buno_id, created_date, created_tantou_id) VALUES ('743F2/3 1GR0E     B302', 2087, GETDATE(), 999);</v>
      </c>
      <c r="AC10525" s="229"/>
    </row>
    <row r="10526" spans="26:29">
      <c r="Z10526">
        <v>803</v>
      </c>
      <c r="AA10526" s="229" t="str">
        <f t="shared" si="95"/>
        <v>INSERT INTO UPK_IKOU.upk_k40.k60_os_buno_link (os_buhin_no, k60_buno_id, created_date, created_tantou_id) VALUES ('74366   1GR0A     B309', 2088, GETDATE(), 999);</v>
      </c>
      <c r="AC10526" s="229"/>
    </row>
    <row r="10527" spans="26:29">
      <c r="Z10527">
        <v>804</v>
      </c>
      <c r="AA10527" s="229" t="str">
        <f t="shared" si="95"/>
        <v>INSERT INTO UPK_IKOU.upk_k40.k60_os_buno_link (os_buhin_no, k60_buno_id, created_date, created_tantou_id) VALUES ('74367   1GR0A     B309', 2089, GETDATE(), 999);</v>
      </c>
      <c r="AC10527" s="229"/>
    </row>
    <row r="10528" spans="26:29">
      <c r="Z10528">
        <v>805</v>
      </c>
      <c r="AA10528" s="229" t="str">
        <f t="shared" si="95"/>
        <v>INSERT INTO UPK_IKOU.upk_k40.k60_os_buno_link (os_buhin_no, k60_buno_id, created_date, created_tantou_id) VALUES ('74366   1GR0B     B309', 2090, GETDATE(), 999);</v>
      </c>
      <c r="AC10528" s="229"/>
    </row>
    <row r="10529" spans="26:29">
      <c r="Z10529">
        <v>806</v>
      </c>
      <c r="AA10529" s="229" t="str">
        <f t="shared" si="95"/>
        <v>INSERT INTO UPK_IKOU.upk_k40.k60_os_buno_link (os_buhin_no, k60_buno_id, created_date, created_tantou_id) VALUES ('74367   1GR0B     B309', 2091, GETDATE(), 999);</v>
      </c>
      <c r="AC10529" s="229"/>
    </row>
    <row r="10530" spans="26:29">
      <c r="Z10530">
        <v>807</v>
      </c>
      <c r="AA10530" s="229" t="str">
        <f t="shared" si="95"/>
        <v>INSERT INTO UPK_IKOU.upk_k40.k60_os_buno_link (os_buhin_no, k60_buno_id, created_date, created_tantou_id) VALUES ('74516   1GR0A     Zより', 2092, GETDATE(), 999);</v>
      </c>
      <c r="AC10530" s="229"/>
    </row>
    <row r="10531" spans="26:29">
      <c r="Z10531">
        <v>808</v>
      </c>
      <c r="AA10531" s="229" t="str">
        <f t="shared" si="95"/>
        <v>INSERT INTO UPK_IKOU.upk_k40.k60_os_buno_link (os_buhin_no, k60_buno_id, created_date, created_tantou_id) VALUES ('76486/7 1GR0A　　 W70', 2093, GETDATE(), 999);</v>
      </c>
      <c r="AC10531" s="229"/>
    </row>
    <row r="10532" spans="26:29">
      <c r="Z10532">
        <v>809</v>
      </c>
      <c r="AA10532" s="229" t="str">
        <f t="shared" si="95"/>
        <v>INSERT INTO UPK_IKOU.upk_k40.k60_os_buno_link (os_buhin_no, k60_buno_id, created_date, created_tantou_id) VALUES ('65616   JN20A     5016', 2094, GETDATE(), 999);</v>
      </c>
      <c r="AC10532" s="229"/>
    </row>
    <row r="10533" spans="26:29">
      <c r="Z10533">
        <v>810</v>
      </c>
      <c r="AA10533" s="229" t="str">
        <f t="shared" si="95"/>
        <v>INSERT INTO UPK_IKOU.upk_k40.k60_os_buno_link (os_buhin_no, k60_buno_id, created_date, created_tantou_id) VALUES ('67466   JN20A     K70', 2095, GETDATE(), 999);</v>
      </c>
      <c r="AC10533" s="229"/>
    </row>
    <row r="10534" spans="26:29">
      <c r="Z10534">
        <v>811</v>
      </c>
      <c r="AA10534" s="229" t="str">
        <f t="shared" si="95"/>
        <v>INSERT INTO UPK_IKOU.upk_k40.k60_os_buno_link (os_buhin_no, k60_buno_id, created_date, created_tantou_id) VALUES ('73211   JN22A     K70', 2096, GETDATE(), 999);</v>
      </c>
      <c r="AC10534" s="229"/>
    </row>
    <row r="10535" spans="26:29">
      <c r="Z10535">
        <v>812</v>
      </c>
      <c r="AA10535" s="229" t="str">
        <f t="shared" si="95"/>
        <v>INSERT INTO UPK_IKOU.upk_k40.k60_os_buno_link (os_buhin_no, k60_buno_id, created_date, created_tantou_id) VALUES ('73211   JN22A     梱包', 2096, GETDATE(), 999);</v>
      </c>
      <c r="AC10535" s="229"/>
    </row>
    <row r="10536" spans="26:29">
      <c r="Z10536">
        <v>813</v>
      </c>
      <c r="AA10536" s="229" t="str">
        <f t="shared" si="95"/>
        <v>INSERT INTO UPK_IKOU.upk_k40.k60_os_buno_link (os_buhin_no, k60_buno_id, created_date, created_tantou_id) VALUES ('73231   JN22A     完成品', 2097, GETDATE(), 999);</v>
      </c>
      <c r="AC10536" s="229"/>
    </row>
    <row r="10537" spans="26:29">
      <c r="Z10537">
        <v>814</v>
      </c>
      <c r="AA10537" s="229" t="str">
        <f t="shared" si="95"/>
        <v>INSERT INTO UPK_IKOU.upk_k40.k60_os_buno_link (os_buhin_no, k60_buno_id, created_date, created_tantou_id) VALUES ('73231   JN22A     梱包', 2097, GETDATE(), 999);</v>
      </c>
      <c r="AC10537" s="229"/>
    </row>
    <row r="10538" spans="26:29">
      <c r="Z10538">
        <v>815</v>
      </c>
      <c r="AA10538" s="229" t="str">
        <f t="shared" si="95"/>
        <v>INSERT INTO UPK_IKOU.upk_k40.k60_os_buno_link (os_buhin_no, k60_buno_id, created_date, created_tantou_id) VALUES ('76654/5 3TU0A     Zより', 2098, GETDATE(), 999);</v>
      </c>
      <c r="AC10538" s="229"/>
    </row>
    <row r="10539" spans="26:29">
      <c r="Z10539">
        <v>816</v>
      </c>
      <c r="AA10539" s="229" t="str">
        <f t="shared" si="95"/>
        <v>INSERT INTO UPK_IKOU.upk_k40.k60_os_buno_link (os_buhin_no, k60_buno_id, created_date, created_tantou_id) VALUES ('755D6   3NU0A      W70', 2099, GETDATE(), 999);</v>
      </c>
      <c r="AC10539" s="229"/>
    </row>
    <row r="10540" spans="26:29">
      <c r="Z10540">
        <v>817</v>
      </c>
      <c r="AA10540" s="229" t="str">
        <f t="shared" si="95"/>
        <v>INSERT INTO UPK_IKOU.upk_k40.k60_os_buno_link (os_buhin_no, k60_buno_id, created_date, created_tantou_id) VALUES ('755D7   3NU0A      W70', 2100, GETDATE(), 999);</v>
      </c>
      <c r="AC10540" s="229"/>
    </row>
    <row r="10541" spans="26:29">
      <c r="Z10541">
        <v>818</v>
      </c>
      <c r="AA10541" s="229" t="str">
        <f t="shared" si="95"/>
        <v>INSERT INTO UPK_IKOU.upk_k40.k60_os_buno_link (os_buhin_no, k60_buno_id, created_date, created_tantou_id) VALUES ('74558/9 1LA0A-B   K70', 2101, GETDATE(), 999);</v>
      </c>
      <c r="AC10541" s="229"/>
    </row>
    <row r="10542" spans="26:29">
      <c r="Z10542">
        <v>819</v>
      </c>
      <c r="AA10542" s="229" t="str">
        <f t="shared" si="95"/>
        <v>INSERT INTO UPK_IKOU.upk_k40.k60_os_buno_link (os_buhin_no, k60_buno_id, created_date, created_tantou_id) VALUES ('74558/9 1LA0A     K70', 2102, GETDATE(), 999);</v>
      </c>
      <c r="AC10542" s="229"/>
    </row>
    <row r="10543" spans="26:29">
      <c r="Z10543">
        <v>820</v>
      </c>
      <c r="AA10543" s="229" t="str">
        <f t="shared" si="95"/>
        <v>INSERT INTO UPK_IKOU.upk_k40.k60_os_buno_link (os_buhin_no, k60_buno_id, created_date, created_tantou_id) VALUES ('75529   1LA0A     K70', 2103, GETDATE(), 999);</v>
      </c>
      <c r="AC10543" s="229"/>
    </row>
    <row r="10544" spans="26:29">
      <c r="Z10544">
        <v>821</v>
      </c>
      <c r="AA10544" s="229" t="str">
        <f t="shared" si="95"/>
        <v>INSERT INTO UPK_IKOU.upk_k40.k60_os_buno_link (os_buhin_no, k60_buno_id, created_date, created_tantou_id) VALUES ('756C0/1 1LA0A     Rより', 1394, GETDATE(), 999);</v>
      </c>
      <c r="AC10544" s="229"/>
    </row>
    <row r="10545" spans="26:29">
      <c r="Z10545">
        <v>822</v>
      </c>
      <c r="AA10545" s="229" t="str">
        <f t="shared" si="95"/>
        <v>INSERT INTO UPK_IKOU.upk_k40.k60_os_buno_link (os_buhin_no, k60_buno_id, created_date, created_tantou_id) VALUES ('67332   1ZR0A     B302', 2104, GETDATE(), 999);</v>
      </c>
      <c r="AC10545" s="229"/>
    </row>
    <row r="10546" spans="26:29">
      <c r="Z10546">
        <v>823</v>
      </c>
      <c r="AA10546" s="229" t="str">
        <f t="shared" si="95"/>
        <v>INSERT INTO UPK_IKOU.upk_k40.k60_os_buno_link (os_buhin_no, k60_buno_id, created_date, created_tantou_id) VALUES ('67332   1ZR0B     K70', 2105, GETDATE(), 999);</v>
      </c>
      <c r="AC10546" s="229"/>
    </row>
    <row r="10547" spans="26:29">
      <c r="Z10547">
        <v>824</v>
      </c>
      <c r="AA10547" s="229" t="str">
        <f t="shared" si="95"/>
        <v>INSERT INTO UPK_IKOU.upk_k40.k60_os_buno_link (os_buhin_no, k60_buno_id, created_date, created_tantou_id) VALUES ('67870   1ZR0A03   B70', 2106, GETDATE(), 999);</v>
      </c>
      <c r="AC10547" s="229"/>
    </row>
    <row r="10548" spans="26:29">
      <c r="Z10548">
        <v>825</v>
      </c>
      <c r="AA10548" s="229" t="str">
        <f t="shared" si="95"/>
        <v>INSERT INTO UPK_IKOU.upk_k40.k60_os_buno_link (os_buhin_no, k60_buno_id, created_date, created_tantou_id) VALUES ('67870   1ZR0A04   B70', 2107, GETDATE(), 999);</v>
      </c>
      <c r="AC10548" s="229"/>
    </row>
    <row r="10549" spans="26:29">
      <c r="Z10549">
        <v>826</v>
      </c>
      <c r="AA10549" s="229" t="str">
        <f t="shared" si="95"/>
        <v>INSERT INTO UPK_IKOU.upk_k40.k60_os_buno_link (os_buhin_no, k60_buno_id, created_date, created_tantou_id) VALUES ('75492/3 1JB0A     B302', 2108, GETDATE(), 999);</v>
      </c>
      <c r="AC10549" s="229"/>
    </row>
    <row r="10550" spans="26:29">
      <c r="Z10550">
        <v>827</v>
      </c>
      <c r="AA10550" s="229" t="str">
        <f t="shared" si="95"/>
        <v>INSERT INTO UPK_IKOU.upk_k40.k60_os_buno_link (os_buhin_no, k60_buno_id, created_date, created_tantou_id) VALUES ('76246   1JA0A     B70', 2109, GETDATE(), 999);</v>
      </c>
      <c r="AC10550" s="229"/>
    </row>
    <row r="10551" spans="26:29">
      <c r="Z10551">
        <v>828</v>
      </c>
      <c r="AA10551" s="229" t="str">
        <f t="shared" si="95"/>
        <v>INSERT INTO UPK_IKOU.upk_k40.k60_os_buno_link (os_buhin_no, k60_buno_id, created_date, created_tantou_id) VALUES ('76247   1JA0A     B70', 2110, GETDATE(), 999);</v>
      </c>
      <c r="AC10551" s="229"/>
    </row>
    <row r="10552" spans="26:29">
      <c r="Z10552">
        <v>829</v>
      </c>
      <c r="AA10552" s="229" t="str">
        <f t="shared" si="95"/>
        <v>INSERT INTO UPK_IKOU.upk_k40.k60_os_buno_link (os_buhin_no, k60_buno_id, created_date, created_tantou_id) VALUES ('61212/3 3XA0A    Zより', 2111, GETDATE(), 999);</v>
      </c>
      <c r="AC10552" s="229"/>
    </row>
    <row r="10553" spans="26:29">
      <c r="Z10553">
        <v>830</v>
      </c>
      <c r="AA10553" s="229" t="str">
        <f t="shared" si="95"/>
        <v>INSERT INTO UPK_IKOU.upk_k40.k60_os_buno_link (os_buhin_no, k60_buno_id, created_date, created_tantou_id) VALUES ('61212/3 3XA0A/3XE0A Zより', 2112, GETDATE(), 999);</v>
      </c>
      <c r="AC10553" s="229"/>
    </row>
    <row r="10554" spans="26:29">
      <c r="Z10554">
        <v>831</v>
      </c>
      <c r="AA10554" s="229" t="str">
        <f t="shared" si="95"/>
        <v>INSERT INTO UPK_IKOU.upk_k40.k60_os_buno_link (os_buhin_no, k60_buno_id, created_date, created_tantou_id) VALUES ('61212/3 3XA2A    Zより', 2113, GETDATE(), 999);</v>
      </c>
      <c r="AC10554" s="229"/>
    </row>
    <row r="10555" spans="26:29">
      <c r="Z10555">
        <v>832</v>
      </c>
      <c r="AA10555" s="229" t="str">
        <f t="shared" si="95"/>
        <v>INSERT INTO UPK_IKOU.upk_k40.k60_os_buno_link (os_buhin_no, k60_buno_id, created_date, created_tantou_id) VALUES ('61212/3 3XE2A/3XA2A Zより', 2114, GETDATE(), 999);</v>
      </c>
      <c r="AC10555" s="229"/>
    </row>
    <row r="10556" spans="26:29">
      <c r="Z10556">
        <v>833</v>
      </c>
      <c r="AA10556" s="229" t="str">
        <f t="shared" ref="AA10556:AA10619" si="96">AA$9722&amp;"'"&amp;AA9155&amp;"', "&amp;AB9155&amp;", GETDATE(), 999);"</f>
        <v>INSERT INTO UPK_IKOU.upk_k40.k60_os_buno_link (os_buhin_no, k60_buno_id, created_date, created_tantou_id) VALUES ('73211   3XE0A     B301  ', 2115, GETDATE(), 999);</v>
      </c>
      <c r="AC10556" s="229"/>
    </row>
    <row r="10557" spans="26:29">
      <c r="Z10557">
        <v>834</v>
      </c>
      <c r="AA10557" s="229" t="str">
        <f t="shared" si="96"/>
        <v>INSERT INTO UPK_IKOU.upk_k40.k60_os_buno_link (os_buhin_no, k60_buno_id, created_date, created_tantou_id) VALUES ('75234   3XA0A     B309', 2116, GETDATE(), 999);</v>
      </c>
      <c r="AC10557" s="229"/>
    </row>
    <row r="10558" spans="26:29">
      <c r="Z10558">
        <v>835</v>
      </c>
      <c r="AA10558" s="229" t="str">
        <f t="shared" si="96"/>
        <v>INSERT INTO UPK_IKOU.upk_k40.k60_os_buno_link (os_buhin_no, k60_buno_id, created_date, created_tantou_id) VALUES ('76458   3XA0A     B309', 2117, GETDATE(), 999);</v>
      </c>
      <c r="AC10558" s="229"/>
    </row>
    <row r="10559" spans="26:29">
      <c r="Z10559">
        <v>836</v>
      </c>
      <c r="AA10559" s="229" t="str">
        <f t="shared" si="96"/>
        <v>INSERT INTO UPK_IKOU.upk_k40.k60_os_buno_link (os_buhin_no, k60_buno_id, created_date, created_tantou_id) VALUES ('76459   3XA0A     B309', 2118, GETDATE(), 999);</v>
      </c>
      <c r="AC10559" s="229"/>
    </row>
    <row r="10560" spans="26:29">
      <c r="Z10560">
        <v>837</v>
      </c>
      <c r="AA10560" s="229" t="str">
        <f t="shared" si="96"/>
        <v>INSERT INTO UPK_IKOU.upk_k40.k60_os_buno_link (os_buhin_no, k60_buno_id, created_date, created_tantou_id) VALUES ('73212   3XC0A     B301', 2119, GETDATE(), 999);</v>
      </c>
      <c r="AC10560" s="229"/>
    </row>
    <row r="10561" spans="26:29">
      <c r="Z10561">
        <v>838</v>
      </c>
      <c r="AA10561" s="229" t="str">
        <f t="shared" si="96"/>
        <v>INSERT INTO UPK_IKOU.upk_k40.k60_os_buno_link (os_buhin_no, k60_buno_id, created_date, created_tantou_id) VALUES ('73232   3XC0A K70シンクロ', 2120, GETDATE(), 999);</v>
      </c>
      <c r="AC10561" s="229"/>
    </row>
    <row r="10562" spans="26:29">
      <c r="Z10562">
        <v>839</v>
      </c>
      <c r="AA10562" s="229" t="str">
        <f t="shared" si="96"/>
        <v>INSERT INTO UPK_IKOU.upk_k40.k60_os_buno_link (os_buhin_no, k60_buno_id, created_date, created_tantou_id) VALUES ('74329   3XN0A    Wより', 2121, GETDATE(), 999);</v>
      </c>
      <c r="AC10562" s="229"/>
    </row>
    <row r="10563" spans="26:29">
      <c r="Z10563">
        <v>840</v>
      </c>
      <c r="AA10563" s="229" t="str">
        <f t="shared" si="96"/>
        <v>INSERT INTO UPK_IKOU.upk_k40.k60_os_buno_link (os_buhin_no, k60_buno_id, created_date, created_tantou_id) VALUES ('76332/3 3XC0A      K70', 2122, GETDATE(), 999);</v>
      </c>
      <c r="AC10563" s="229"/>
    </row>
    <row r="10564" spans="26:29">
      <c r="Z10564">
        <v>841</v>
      </c>
      <c r="AA10564" s="229" t="str">
        <f t="shared" si="96"/>
        <v>INSERT INTO UPK_IKOU.upk_k40.k60_os_buno_link (os_buhin_no, k60_buno_id, created_date, created_tantou_id) VALUES ('77598   3XC8A   K70⇒B309 ', 2123, GETDATE(), 999);</v>
      </c>
      <c r="AC10564" s="229"/>
    </row>
    <row r="10565" spans="26:29">
      <c r="Z10565">
        <v>842</v>
      </c>
      <c r="AA10565" s="229" t="str">
        <f t="shared" si="96"/>
        <v>INSERT INTO UPK_IKOU.upk_k40.k60_os_buno_link (os_buhin_no, k60_buno_id, created_date, created_tantou_id) VALUES ('76516/7 3XA2A  Sより B301', 1735, GETDATE(), 999);</v>
      </c>
      <c r="AC10565" s="229"/>
    </row>
    <row r="10566" spans="26:29">
      <c r="Z10566">
        <v>843</v>
      </c>
      <c r="AA10566" s="229" t="str">
        <f t="shared" si="96"/>
        <v>INSERT INTO UPK_IKOU.upk_k40.k60_os_buno_link (os_buhin_no, k60_buno_id, created_date, created_tantou_id) VALUES ('76218   3XJ0A      K70  ', 2124, GETDATE(), 999);</v>
      </c>
      <c r="AC10566" s="229"/>
    </row>
    <row r="10567" spans="26:29">
      <c r="Z10567">
        <v>844</v>
      </c>
      <c r="AA10567" s="229" t="str">
        <f t="shared" si="96"/>
        <v>INSERT INTO UPK_IKOU.upk_k40.k60_os_buno_link (os_buhin_no, k60_buno_id, created_date, created_tantou_id) VALUES ('76219   3XJ0A      K70', 2125, GETDATE(), 999);</v>
      </c>
      <c r="AC10567" s="229"/>
    </row>
    <row r="10568" spans="26:29">
      <c r="Z10568">
        <v>845</v>
      </c>
      <c r="AA10568" s="229" t="str">
        <f t="shared" si="96"/>
        <v>INSERT INTO UPK_IKOU.upk_k40.k60_os_buno_link (os_buhin_no, k60_buno_id, created_date, created_tantou_id) VALUES ('76246/7 3XJ0A      K70', 2126, GETDATE(), 999);</v>
      </c>
      <c r="AC10568" s="229"/>
    </row>
    <row r="10569" spans="26:29">
      <c r="Z10569">
        <v>846</v>
      </c>
      <c r="AA10569" s="229" t="str">
        <f t="shared" si="96"/>
        <v>INSERT INTO UPK_IKOU.upk_k40.k60_os_buno_link (os_buhin_no, k60_buno_id, created_date, created_tantou_id) VALUES ('76373   3YF3A  Wより　K70', 2127, GETDATE(), 999);</v>
      </c>
      <c r="AC10569" s="229"/>
    </row>
    <row r="10570" spans="26:29">
      <c r="Z10570">
        <v>847</v>
      </c>
      <c r="AA10570" s="229" t="str">
        <f t="shared" si="96"/>
        <v>INSERT INTO UPK_IKOU.upk_k40.k60_os_buno_link (os_buhin_no, k60_buno_id, created_date, created_tantou_id) VALUES ('76397   3YF0A  Sより　K70', 2128, GETDATE(), 999);</v>
      </c>
      <c r="AC10570" s="229"/>
    </row>
    <row r="10571" spans="26:29">
      <c r="Z10571">
        <v>848</v>
      </c>
      <c r="AA10571" s="229" t="str">
        <f t="shared" si="96"/>
        <v>INSERT INTO UPK_IKOU.upk_k40.k60_os_buno_link (os_buhin_no, k60_buno_id, created_date, created_tantou_id) VALUES ('17216   CY00A      K30', 2129, GETDATE(), 999);</v>
      </c>
      <c r="AC10571" s="229"/>
    </row>
    <row r="10572" spans="26:29">
      <c r="Z10572">
        <v>849</v>
      </c>
      <c r="AA10572" s="229" t="str">
        <f t="shared" si="96"/>
        <v>INSERT INTO UPK_IKOU.upk_k40.k60_os_buno_link (os_buhin_no, k60_buno_id, created_date, created_tantou_id) VALUES ('17217   CY00A      K30', 2130, GETDATE(), 999);</v>
      </c>
      <c r="AC10572" s="229"/>
    </row>
    <row r="10573" spans="26:29">
      <c r="Z10573">
        <v>850</v>
      </c>
      <c r="AA10573" s="229" t="str">
        <f t="shared" si="96"/>
        <v>INSERT INTO UPK_IKOU.upk_k40.k60_os_buno_link (os_buhin_no, k60_buno_id, created_date, created_tantou_id) VALUES ('75454   1VN0A      W70', 2131, GETDATE(), 999);</v>
      </c>
      <c r="AC10573" s="229"/>
    </row>
    <row r="10574" spans="26:29">
      <c r="Z10574">
        <v>851</v>
      </c>
      <c r="AA10574" s="229" t="str">
        <f t="shared" si="96"/>
        <v>INSERT INTO UPK_IKOU.upk_k40.k60_os_buno_link (os_buhin_no, k60_buno_id, created_date, created_tantou_id) VALUES ('75118   5TA0A  Sより W70', 1778, GETDATE(), 999);</v>
      </c>
      <c r="AC10574" s="229"/>
    </row>
    <row r="10575" spans="26:29">
      <c r="Z10575">
        <v>852</v>
      </c>
      <c r="AA10575" s="229" t="str">
        <f t="shared" si="96"/>
        <v>INSERT INTO UPK_IKOU.upk_k40.k60_os_buno_link (os_buhin_no, k60_buno_id, created_date, created_tantou_id) VALUES ('75118   5TL0A  Sより K70', 1794, GETDATE(), 999);</v>
      </c>
      <c r="AC10575" s="229"/>
    </row>
    <row r="10576" spans="26:29">
      <c r="Z10576">
        <v>853</v>
      </c>
      <c r="AA10576" s="229" t="str">
        <f t="shared" si="96"/>
        <v>INSERT INTO UPK_IKOU.upk_k40.k60_os_buno_link (os_buhin_no, k60_buno_id, created_date, created_tantou_id) VALUES ('51162   3VA4A      K70', 2132, GETDATE(), 999);</v>
      </c>
      <c r="AC10576" s="229"/>
    </row>
    <row r="10577" spans="26:29">
      <c r="Z10577">
        <v>854</v>
      </c>
      <c r="AA10577" s="229" t="str">
        <f t="shared" si="96"/>
        <v>INSERT INTO UPK_IKOU.upk_k40.k60_os_buno_link (os_buhin_no, k60_buno_id, created_date, created_tantou_id) VALUES ('75176   5WK0A　移管逆送', 2133, GETDATE(), 999);</v>
      </c>
      <c r="AC10577" s="229"/>
    </row>
    <row r="10578" spans="26:29">
      <c r="Z10578">
        <v>855</v>
      </c>
      <c r="AA10578" s="229" t="str">
        <f t="shared" si="96"/>
        <v>INSERT INTO UPK_IKOU.upk_k40.k60_os_buno_link (os_buhin_no, k60_buno_id, created_date, created_tantou_id) VALUES ('67466   4CB0A      K30', 2134, GETDATE(), 999);</v>
      </c>
      <c r="AC10578" s="229"/>
    </row>
    <row r="10579" spans="26:29">
      <c r="Z10579">
        <v>856</v>
      </c>
      <c r="AA10579" s="229" t="str">
        <f t="shared" si="96"/>
        <v>INSERT INTO UPK_IKOU.upk_k40.k60_os_buno_link (os_buhin_no, k60_buno_id, created_date, created_tantou_id) VALUES ('67466   4CB0A-E ', 2135, GETDATE(), 999);</v>
      </c>
      <c r="AC10579" s="229"/>
    </row>
    <row r="10580" spans="26:29">
      <c r="Z10580">
        <v>857</v>
      </c>
      <c r="AA10580" s="229" t="str">
        <f t="shared" si="96"/>
        <v>INSERT INTO UPK_IKOU.upk_k40.k60_os_buno_link (os_buhin_no, k60_buno_id, created_date, created_tantou_id) VALUES ('76482   4CB0A      K70', 2136, GETDATE(), 999);</v>
      </c>
      <c r="AC10580" s="229"/>
    </row>
    <row r="10581" spans="26:29">
      <c r="Z10581">
        <v>858</v>
      </c>
      <c r="AA10581" s="229" t="str">
        <f t="shared" si="96"/>
        <v>INSERT INTO UPK_IKOU.upk_k40.k60_os_buno_link (os_buhin_no, k60_buno_id, created_date, created_tantou_id) VALUES ('76482   4CB0A-E  韓国向け', 2137, GETDATE(), 999);</v>
      </c>
      <c r="AC10581" s="229"/>
    </row>
    <row r="10582" spans="26:29">
      <c r="Z10582">
        <v>859</v>
      </c>
      <c r="AA10582" s="229" t="str">
        <f t="shared" si="96"/>
        <v>INSERT INTO UPK_IKOU.upk_k40.k60_os_buno_link (os_buhin_no, k60_buno_id, created_date, created_tantou_id) VALUES ('78118　6MA0A　Rより B309', 2138, GETDATE(), 999);</v>
      </c>
      <c r="AC10582" s="229"/>
    </row>
    <row r="10583" spans="26:29">
      <c r="Z10583">
        <v>860</v>
      </c>
      <c r="AA10583" s="229" t="str">
        <f t="shared" si="96"/>
        <v>INSERT INTO UPK_IKOU.upk_k40.k60_os_buno_link (os_buhin_no, k60_buno_id, created_date, created_tantou_id) VALUES ('78119　6MA0A　Rより B309', 2139, GETDATE(), 999);</v>
      </c>
      <c r="AC10583" s="229"/>
    </row>
    <row r="10584" spans="26:29">
      <c r="Z10584">
        <v>861</v>
      </c>
      <c r="AA10584" s="229" t="str">
        <f t="shared" si="96"/>
        <v>INSERT INTO UPK_IKOU.upk_k40.k60_os_buno_link (os_buhin_no, k60_buno_id, created_date, created_tantou_id) VALUES ('76352/3 01G00   B302', 2140, GETDATE(), 999);</v>
      </c>
      <c r="AC10584" s="229"/>
    </row>
    <row r="10585" spans="26:29">
      <c r="Z10585">
        <v>862</v>
      </c>
      <c r="AA10585" s="229" t="str">
        <f t="shared" si="96"/>
        <v>INSERT INTO UPK_IKOU.upk_k40.k60_os_buno_link (os_buhin_no, k60_buno_id, created_date, created_tantou_id) VALUES ('78152   CN000   B309', 2141, GETDATE(), 999);</v>
      </c>
      <c r="AC10585" s="229"/>
    </row>
    <row r="10586" spans="26:29">
      <c r="Z10586">
        <v>863</v>
      </c>
      <c r="AA10586" s="229" t="str">
        <f t="shared" si="96"/>
        <v>INSERT INTO UPK_IKOU.upk_k40.k60_os_buno_link (os_buhin_no, k60_buno_id, created_date, created_tantou_id) VALUES ('80142/3  4M400  K30', 2142, GETDATE(), 999);</v>
      </c>
      <c r="AC10586" s="229"/>
    </row>
    <row r="10587" spans="26:29">
      <c r="Z10587">
        <v>864</v>
      </c>
      <c r="AA10587" s="229" t="str">
        <f t="shared" si="96"/>
        <v>INSERT INTO UPK_IKOU.upk_k40.k60_os_buno_link (os_buhin_no, k60_buno_id, created_date, created_tantou_id) VALUES ('79146   8H300   B309', 2066, GETDATE(), 999);</v>
      </c>
      <c r="AC10587" s="229"/>
    </row>
    <row r="10588" spans="26:29">
      <c r="Z10588">
        <v>865</v>
      </c>
      <c r="AA10588" s="229" t="str">
        <f t="shared" si="96"/>
        <v>INSERT INTO UPK_IKOU.upk_k40.k60_os_buno_link (os_buhin_no, k60_buno_id, created_date, created_tantou_id) VALUES ('62240   4M500   B302', 2143, GETDATE(), 999);</v>
      </c>
      <c r="AC10588" s="229"/>
    </row>
    <row r="10589" spans="26:29">
      <c r="Z10589">
        <v>866</v>
      </c>
      <c r="AA10589" s="229" t="str">
        <f t="shared" si="96"/>
        <v>INSERT INTO UPK_IKOU.upk_k40.k60_os_buno_link (os_buhin_no, k60_buno_id, created_date, created_tantou_id) VALUES ('82118/9 5M000   高田', 2144, GETDATE(), 999);</v>
      </c>
      <c r="AC10589" s="229"/>
    </row>
    <row r="10590" spans="26:29">
      <c r="Z10590">
        <v>867</v>
      </c>
      <c r="AA10590" s="229" t="str">
        <f t="shared" si="96"/>
        <v>INSERT INTO UPK_IKOU.upk_k40.k60_os_buno_link (os_buhin_no, k60_buno_id, created_date, created_tantou_id) VALUES ('77652/3 JM00A 　B309 Rより', 1327, GETDATE(), 999);</v>
      </c>
      <c r="AC10590" s="229"/>
    </row>
    <row r="10591" spans="26:29">
      <c r="Z10591">
        <v>868</v>
      </c>
      <c r="AA10591" s="229" t="str">
        <f t="shared" si="96"/>
        <v>INSERT INTO UPK_IKOU.upk_k40.k60_os_buno_link (os_buhin_no, k60_buno_id, created_date, created_tantou_id) VALUES ('62522   1LA5A   SへK70', 1661, GETDATE(), 999);</v>
      </c>
      <c r="AC10591" s="229"/>
    </row>
    <row r="10592" spans="26:29">
      <c r="Z10592">
        <v>869</v>
      </c>
      <c r="AA10592" s="229" t="str">
        <f t="shared" si="96"/>
        <v>INSERT INTO UPK_IKOU.upk_k40.k60_os_buno_link (os_buhin_no, k60_buno_id, created_date, created_tantou_id) VALUES ('67332   1LA0B   SへK70', 1664, GETDATE(), 999);</v>
      </c>
      <c r="AC10592" s="229"/>
    </row>
    <row r="10593" spans="26:29">
      <c r="Z10593">
        <v>870</v>
      </c>
      <c r="AA10593" s="229" t="str">
        <f t="shared" si="96"/>
        <v>INSERT INTO UPK_IKOU.upk_k40.k60_os_buno_link (os_buhin_no, k60_buno_id, created_date, created_tantou_id) VALUES ('67336   1LA0A   SへB301', 1665, GETDATE(), 999);</v>
      </c>
      <c r="AC10593" s="229"/>
    </row>
    <row r="10594" spans="26:29">
      <c r="Z10594">
        <v>871</v>
      </c>
      <c r="AA10594" s="229" t="str">
        <f t="shared" si="96"/>
        <v>INSERT INTO UPK_IKOU.upk_k40.k60_os_buno_link (os_buhin_no, k60_buno_id, created_date, created_tantou_id) VALUES ('74548   1LA0A   SへK70', 1672, GETDATE(), 999);</v>
      </c>
      <c r="AC10594" s="229"/>
    </row>
    <row r="10595" spans="26:29">
      <c r="Z10595">
        <v>872</v>
      </c>
      <c r="AA10595" s="229" t="str">
        <f t="shared" si="96"/>
        <v>INSERT INTO UPK_IKOU.upk_k40.k60_os_buno_link (os_buhin_no, k60_buno_id, created_date, created_tantou_id) VALUES ('76458   5TA0A   SへW70', 1782, GETDATE(), 999);</v>
      </c>
      <c r="AC10595" s="229"/>
    </row>
    <row r="10596" spans="26:29">
      <c r="Z10596">
        <v>873</v>
      </c>
      <c r="AA10596" s="229" t="str">
        <f t="shared" si="96"/>
        <v>INSERT INTO UPK_IKOU.upk_k40.k60_os_buno_link (os_buhin_no, k60_buno_id, created_date, created_tantou_id) VALUES ('76459   5TA0A   SへW70', 1783, GETDATE(), 999);</v>
      </c>
      <c r="AC10596" s="229"/>
    </row>
    <row r="10597" spans="26:29">
      <c r="Z10597">
        <v>874</v>
      </c>
      <c r="AA10597" s="229" t="str">
        <f t="shared" si="96"/>
        <v>INSERT INTO UPK_IKOU.upk_k40.k60_os_buno_link (os_buhin_no, k60_buno_id, created_date, created_tantou_id) VALUES ('73211   4CC1A   SへB301', 1773, GETDATE(), 999);</v>
      </c>
      <c r="AC10597" s="229"/>
    </row>
    <row r="10598" spans="26:29">
      <c r="Z10598">
        <v>875</v>
      </c>
      <c r="AA10598" s="229" t="str">
        <f t="shared" si="96"/>
        <v>INSERT INTO UPK_IKOU.upk_k40.k60_os_buno_link (os_buhin_no, k60_buno_id, created_date, created_tantou_id) VALUES ('64182/3 6MA0A   SへK70', 1791, GETDATE(), 999);</v>
      </c>
      <c r="AC10598" s="229"/>
    </row>
    <row r="10599" spans="26:29">
      <c r="Z10599">
        <v>876</v>
      </c>
      <c r="AA10599" s="229" t="str">
        <f t="shared" si="96"/>
        <v>INSERT INTO UPK_IKOU.upk_k40.k60_os_buno_link (os_buhin_no, k60_buno_id, created_date, created_tantou_id) VALUES ('64828   D0109     B309', 2145, GETDATE(), 999);</v>
      </c>
      <c r="AC10599" s="229"/>
    </row>
    <row r="10600" spans="26:29">
      <c r="Z10600">
        <v>877</v>
      </c>
      <c r="AA10600" s="229" t="str">
        <f t="shared" si="96"/>
        <v>INSERT INTO UPK_IKOU.upk_k40.k60_os_buno_link (os_buhin_no, k60_buno_id, created_date, created_tantou_id) VALUES ('64828   D0109-G   逆送', 2146, GETDATE(), 999);</v>
      </c>
      <c r="AC10600" s="229"/>
    </row>
    <row r="10601" spans="26:29">
      <c r="Z10601">
        <v>878</v>
      </c>
      <c r="AA10601" s="229" t="str">
        <f t="shared" si="96"/>
        <v>INSERT INTO UPK_IKOU.upk_k40.k60_os_buno_link (os_buhin_no, k60_buno_id, created_date, created_tantou_id) VALUES ('74811   01G0A     Mより', 2147, GETDATE(), 999);</v>
      </c>
      <c r="AC10601" s="229"/>
    </row>
    <row r="10602" spans="26:29">
      <c r="Z10602">
        <v>879</v>
      </c>
      <c r="AA10602" s="229" t="str">
        <f t="shared" si="96"/>
        <v>INSERT INTO UPK_IKOU.upk_k40.k60_os_buno_link (os_buhin_no, k60_buno_id, created_date, created_tantou_id) VALUES ('74811   08G00　　 Mより', 2148, GETDATE(), 999);</v>
      </c>
      <c r="AC10602" s="229"/>
    </row>
    <row r="10603" spans="26:29">
      <c r="Z10603">
        <v>880</v>
      </c>
      <c r="AA10603" s="229" t="str">
        <f t="shared" si="96"/>
        <v>INSERT INTO UPK_IKOU.upk_k40.k60_os_buno_link (os_buhin_no, k60_buno_id, created_date, created_tantou_id) VALUES ('74811   31G0A　　 Mより', 2149, GETDATE(), 999);</v>
      </c>
      <c r="AC10603" s="229"/>
    </row>
    <row r="10604" spans="26:29">
      <c r="Z10604">
        <v>881</v>
      </c>
      <c r="AA10604" s="229" t="str">
        <f t="shared" si="96"/>
        <v>INSERT INTO UPK_IKOU.upk_k40.k60_os_buno_link (os_buhin_no, k60_buno_id, created_date, created_tantou_id) VALUES ('74811   3S800 　　Mより', 2150, GETDATE(), 999);</v>
      </c>
      <c r="AC10604" s="229"/>
    </row>
    <row r="10605" spans="26:29">
      <c r="Z10605">
        <v>882</v>
      </c>
      <c r="AA10605" s="229" t="str">
        <f t="shared" si="96"/>
        <v>INSERT INTO UPK_IKOU.upk_k40.k60_os_buno_link (os_buhin_no, k60_buno_id, created_date, created_tantou_id) VALUES ('74811   3S810　　 Mより', 2151, GETDATE(), 999);</v>
      </c>
      <c r="AC10605" s="229"/>
    </row>
    <row r="10606" spans="26:29">
      <c r="Z10606">
        <v>883</v>
      </c>
      <c r="AA10606" s="229" t="str">
        <f t="shared" si="96"/>
        <v>INSERT INTO UPK_IKOU.upk_k40.k60_os_buno_link (os_buhin_no, k60_buno_id, created_date, created_tantou_id) VALUES ('74811   VJ30A　　 Mより', 2152, GETDATE(), 999);</v>
      </c>
      <c r="AC10606" s="229"/>
    </row>
    <row r="10607" spans="26:29">
      <c r="Z10607">
        <v>884</v>
      </c>
      <c r="AA10607" s="229" t="str">
        <f t="shared" si="96"/>
        <v>INSERT INTO UPK_IKOU.upk_k40.k60_os_buno_link (os_buhin_no, k60_buno_id, created_date, created_tantou_id) VALUES ('74811   VJ40A     Mより', 2153, GETDATE(), 999);</v>
      </c>
      <c r="AC10607" s="229"/>
    </row>
    <row r="10608" spans="26:29">
      <c r="Z10608">
        <v>885</v>
      </c>
      <c r="AA10608" s="229" t="str">
        <f t="shared" si="96"/>
        <v>INSERT INTO UPK_IKOU.upk_k40.k60_os_buno_link (os_buhin_no, k60_buno_id, created_date, created_tantou_id) VALUES ('62592   VG200-01　Mより', 2154, GETDATE(), 999);</v>
      </c>
      <c r="AC10608" s="229"/>
    </row>
    <row r="10609" spans="26:29">
      <c r="Z10609">
        <v>886</v>
      </c>
      <c r="AA10609" s="229" t="str">
        <f t="shared" si="96"/>
        <v>INSERT INTO UPK_IKOU.upk_k40.k60_os_buno_link (os_buhin_no, k60_buno_id, created_date, created_tantou_id) VALUES ('62593   VG200-01　Mより', 2155, GETDATE(), 999);</v>
      </c>
      <c r="AC10609" s="229"/>
    </row>
    <row r="10610" spans="26:29">
      <c r="Z10610">
        <v>887</v>
      </c>
      <c r="AA10610" s="229" t="str">
        <f t="shared" si="96"/>
        <v>INSERT INTO UPK_IKOU.upk_k40.k60_os_buno_link (os_buhin_no, k60_buno_id, created_date, created_tantou_id) VALUES ('93872  92G00      B301', 2156, GETDATE(), 999);</v>
      </c>
      <c r="AC10610" s="229"/>
    </row>
    <row r="10611" spans="26:29">
      <c r="Z10611">
        <v>888</v>
      </c>
      <c r="AA10611" s="229" t="str">
        <f t="shared" si="96"/>
        <v>INSERT INTO UPK_IKOU.upk_k40.k60_os_buno_link (os_buhin_no, k60_buno_id, created_date, created_tantou_id) VALUES ('91314/5 0W000-P   B309', 2157, GETDATE(), 999);</v>
      </c>
      <c r="AC10611" s="229"/>
    </row>
    <row r="10612" spans="26:29">
      <c r="Z10612">
        <v>889</v>
      </c>
      <c r="AA10612" s="229" t="str">
        <f t="shared" si="96"/>
        <v>INSERT INTO UPK_IKOU.upk_k40.k60_os_buno_link (os_buhin_no, k60_buno_id, created_date, created_tantou_id) VALUES ('91318/9 0W000-P   B309', 2158, GETDATE(), 999);</v>
      </c>
      <c r="AC10612" s="229"/>
    </row>
    <row r="10613" spans="26:29">
      <c r="Z10613">
        <v>890</v>
      </c>
      <c r="AA10613" s="229" t="str">
        <f t="shared" si="96"/>
        <v>INSERT INTO UPK_IKOU.upk_k40.k60_os_buno_link (os_buhin_no, k60_buno_id, created_date, created_tantou_id) VALUES ('9640/1  14220     B309', 2159, GETDATE(), 999);</v>
      </c>
      <c r="AC10613" s="229"/>
    </row>
    <row r="10614" spans="26:29">
      <c r="Z10614">
        <v>891</v>
      </c>
      <c r="AA10614" s="229" t="str">
        <f t="shared" si="96"/>
        <v>INSERT INTO UPK_IKOU.upk_k40.k60_os_buno_link (os_buhin_no, k60_buno_id, created_date, created_tantou_id) VALUES ('74755   73R0001   Bより', 2160, GETDATE(), 999);</v>
      </c>
      <c r="AC10614" s="229"/>
    </row>
    <row r="10615" spans="26:29">
      <c r="Z10615">
        <v>892</v>
      </c>
      <c r="AA10615" s="229" t="str">
        <f t="shared" si="96"/>
        <v>INSERT INTO UPK_IKOU.upk_k40.k60_os_buno_link (os_buhin_no, k60_buno_id, created_date, created_tantou_id) VALUES ('62512   85F00　　 Bより', 2041, GETDATE(), 999);</v>
      </c>
      <c r="AC10615" s="229"/>
    </row>
    <row r="10616" spans="26:29">
      <c r="Z10616">
        <v>893</v>
      </c>
      <c r="AA10616" s="229" t="str">
        <f t="shared" si="96"/>
        <v>INSERT INTO UPK_IKOU.upk_k40.k60_os_buno_link (os_buhin_no, k60_buno_id, created_date, created_tantou_id) VALUES ('74532   CA000　　 Uより', 2161, GETDATE(), 999);</v>
      </c>
      <c r="AC10616" s="229"/>
    </row>
    <row r="10617" spans="26:29">
      <c r="Z10617">
        <v>894</v>
      </c>
      <c r="AA10617" s="229" t="str">
        <f t="shared" si="96"/>
        <v>INSERT INTO UPK_IKOU.upk_k40.k60_os_buno_link (os_buhin_no, k60_buno_id, created_date, created_tantou_id) VALUES ('78118/9 8H710　　 Rより', 1305, GETDATE(), 999);</v>
      </c>
      <c r="AC10617" s="229"/>
    </row>
    <row r="10618" spans="26:29">
      <c r="Z10618">
        <v>895</v>
      </c>
      <c r="AA10618" s="229" t="str">
        <f t="shared" si="96"/>
        <v>INSERT INTO UPK_IKOU.upk_k40.k60_os_buno_link (os_buhin_no, k60_buno_id, created_date, created_tantou_id) VALUES ('75422   EN100　　 Bより', 2162, GETDATE(), 999);</v>
      </c>
      <c r="AC10618" s="229"/>
    </row>
    <row r="10619" spans="26:29">
      <c r="Z10619">
        <v>896</v>
      </c>
      <c r="AA10619" s="229" t="str">
        <f t="shared" si="96"/>
        <v>INSERT INTO UPK_IKOU.upk_k40.k60_os_buno_link (os_buhin_no, k60_buno_id, created_date, created_tantou_id) VALUES ('66312   4M410     K70', 2163, GETDATE(), 999);</v>
      </c>
      <c r="AC10619" s="229"/>
    </row>
    <row r="10620" spans="26:29">
      <c r="Z10620">
        <v>897</v>
      </c>
      <c r="AA10620" s="229" t="str">
        <f t="shared" ref="AA10620:AA10683" si="97">AA$9722&amp;"'"&amp;AA9219&amp;"', "&amp;AB9219&amp;", GETDATE(), 999);"</f>
        <v>INSERT INTO UPK_IKOU.upk_k40.k60_os_buno_link (os_buhin_no, k60_buno_id, created_date, created_tantou_id) VALUES ('66312   6M000     K70', 2164, GETDATE(), 999);</v>
      </c>
      <c r="AC10620" s="229"/>
    </row>
    <row r="10621" spans="26:29">
      <c r="Z10621">
        <v>898</v>
      </c>
      <c r="AA10621" s="229" t="str">
        <f t="shared" si="97"/>
        <v>INSERT INTO UPK_IKOU.upk_k40.k60_os_buno_link (os_buhin_no, k60_buno_id, created_date, created_tantou_id) VALUES ('67122   4M409 爪無し K70', 2165, GETDATE(), 999);</v>
      </c>
      <c r="AC10621" s="229"/>
    </row>
    <row r="10622" spans="26:29">
      <c r="Z10622">
        <v>899</v>
      </c>
      <c r="AA10622" s="229" t="str">
        <f t="shared" si="97"/>
        <v>INSERT INTO UPK_IKOU.upk_k40.k60_os_buno_link (os_buhin_no, k60_buno_id, created_date, created_tantou_id) VALUES ('67122   5M019 爪無し K70', 2166, GETDATE(), 999);</v>
      </c>
      <c r="AC10622" s="229"/>
    </row>
    <row r="10623" spans="26:29">
      <c r="Z10623">
        <v>900</v>
      </c>
      <c r="AA10623" s="229" t="str">
        <f t="shared" si="97"/>
        <v>INSERT INTO UPK_IKOU.upk_k40.k60_os_buno_link (os_buhin_no, k60_buno_id, created_date, created_tantou_id) VALUES ('67332   5M000 爪無し B302', 2167, GETDATE(), 999);</v>
      </c>
      <c r="AC10623" s="229"/>
    </row>
    <row r="10624" spans="26:29">
      <c r="Z10624">
        <v>901</v>
      </c>
      <c r="AA10624" s="229" t="str">
        <f t="shared" si="97"/>
        <v>INSERT INTO UPK_IKOU.upk_k40.k60_os_buno_link (os_buhin_no, k60_buno_id, created_date, created_tantou_id) VALUES ('74332/3 4M400     B309', 2168, GETDATE(), 999);</v>
      </c>
      <c r="AC10624" s="229"/>
    </row>
    <row r="10625" spans="26:29">
      <c r="Z10625">
        <v>902</v>
      </c>
      <c r="AA10625" s="229" t="str">
        <f t="shared" si="97"/>
        <v>INSERT INTO UPK_IKOU.upk_k40.k60_os_buno_link (os_buhin_no, k60_buno_id, created_date, created_tantou_id) VALUES ('75172   4M412 爪無し B302', 2169, GETDATE(), 999);</v>
      </c>
      <c r="AC10625" s="229"/>
    </row>
    <row r="10626" spans="26:29">
      <c r="Z10626">
        <v>903</v>
      </c>
      <c r="AA10626" s="229" t="str">
        <f t="shared" si="97"/>
        <v>INSERT INTO UPK_IKOU.upk_k40.k60_os_buno_link (os_buhin_no, k60_buno_id, created_date, created_tantou_id) VALUES ('75173   4M412 爪無し B302', 2170, GETDATE(), 999);</v>
      </c>
      <c r="AC10626" s="229"/>
    </row>
    <row r="10627" spans="26:29">
      <c r="Z10627">
        <v>904</v>
      </c>
      <c r="AA10627" s="229" t="str">
        <f t="shared" si="97"/>
        <v>INSERT INTO UPK_IKOU.upk_k40.k60_os_buno_link (os_buhin_no, k60_buno_id, created_date, created_tantou_id) VALUES ('76242/3 4M408/400 爪無しB302', 2171, GETDATE(), 999);</v>
      </c>
      <c r="AC10627" s="229"/>
    </row>
    <row r="10628" spans="26:29">
      <c r="Z10628">
        <v>905</v>
      </c>
      <c r="AA10628" s="229" t="str">
        <f t="shared" si="97"/>
        <v>INSERT INTO UPK_IKOU.upk_k40.k60_os_buno_link (os_buhin_no, k60_buno_id, created_date, created_tantou_id) VALUES ('79412   4M500     B301', 2172, GETDATE(), 999);</v>
      </c>
      <c r="AC10628" s="229"/>
    </row>
    <row r="10629" spans="26:29">
      <c r="Z10629">
        <v>906</v>
      </c>
      <c r="AA10629" s="229" t="str">
        <f t="shared" si="97"/>
        <v>INSERT INTO UPK_IKOU.upk_k40.k60_os_buno_link (os_buhin_no, k60_buno_id, created_date, created_tantou_id) VALUES ('62532   4M410001  K70⇒M70', 2173, GETDATE(), 999);</v>
      </c>
      <c r="AC10629" s="229"/>
    </row>
    <row r="10630" spans="26:29">
      <c r="Z10630">
        <v>907</v>
      </c>
      <c r="AA10630" s="229" t="str">
        <f t="shared" si="97"/>
        <v>INSERT INTO UPK_IKOU.upk_k40.k60_os_buno_link (os_buhin_no, k60_buno_id, created_date, created_tantou_id) VALUES ('62532   AU00001   K70⇒M70', 2174, GETDATE(), 999);</v>
      </c>
      <c r="AC10630" s="229"/>
    </row>
    <row r="10631" spans="26:29">
      <c r="Z10631">
        <v>908</v>
      </c>
      <c r="AA10631" s="229" t="str">
        <f t="shared" si="97"/>
        <v>INSERT INTO UPK_IKOU.upk_k40.k60_os_buno_link (os_buhin_no, k60_buno_id, created_date, created_tantou_id) VALUES ('75172   AU000 爪無し B302', 2175, GETDATE(), 999);</v>
      </c>
      <c r="AC10631" s="229"/>
    </row>
    <row r="10632" spans="26:29">
      <c r="Z10632">
        <v>909</v>
      </c>
      <c r="AA10632" s="229" t="str">
        <f t="shared" si="97"/>
        <v>INSERT INTO UPK_IKOU.upk_k40.k60_os_buno_link (os_buhin_no, k60_buno_id, created_date, created_tantou_id) VALUES ('75173   AU000 爪無し B302', 2176, GETDATE(), 999);</v>
      </c>
      <c r="AC10632" s="229"/>
    </row>
    <row r="10633" spans="26:29">
      <c r="Z10633">
        <v>910</v>
      </c>
      <c r="AA10633" s="229" t="str">
        <f t="shared" si="97"/>
        <v>INSERT INTO UPK_IKOU.upk_k40.k60_os_buno_link (os_buhin_no, k60_buno_id, created_date, created_tantou_id) VALUES ('75513   CN000 爪無し K70 ', 2177, GETDATE(), 999);</v>
      </c>
      <c r="AC10633" s="229"/>
    </row>
    <row r="10634" spans="26:29">
      <c r="Z10634">
        <v>911</v>
      </c>
      <c r="AA10634" s="229" t="str">
        <f t="shared" si="97"/>
        <v>INSERT INTO UPK_IKOU.upk_k40.k60_os_buno_link (os_buhin_no, k60_buno_id, created_date, created_tantou_id) VALUES ('76752/3 CN00001 爪無し K70', 2178, GETDATE(), 999);</v>
      </c>
      <c r="AC10634" s="229"/>
    </row>
    <row r="10635" spans="26:29">
      <c r="Z10635">
        <v>912</v>
      </c>
      <c r="AA10635" s="229" t="str">
        <f t="shared" si="97"/>
        <v>INSERT INTO UPK_IKOU.upk_k40.k60_os_buno_link (os_buhin_no, k60_buno_id, created_date, created_tantou_id) VALUES ('67122   8H30001 爪無し B309', 2179, GETDATE(), 999);</v>
      </c>
      <c r="AC10635" s="229"/>
    </row>
    <row r="10636" spans="26:29">
      <c r="Z10636">
        <v>913</v>
      </c>
      <c r="AA10636" s="229" t="str">
        <f t="shared" si="97"/>
        <v>INSERT INTO UPK_IKOU.upk_k40.k60_os_buno_link (os_buhin_no, k60_buno_id, created_date, created_tantou_id) VALUES ('67122   8H70001   B309', 2180, GETDATE(), 999);</v>
      </c>
      <c r="AC10636" s="229"/>
    </row>
    <row r="10637" spans="26:29">
      <c r="Z10637">
        <v>914</v>
      </c>
      <c r="AA10637" s="229" t="str">
        <f t="shared" si="97"/>
        <v>INSERT INTO UPK_IKOU.upk_k40.k60_os_buno_link (os_buhin_no, k60_buno_id, created_date, created_tantou_id) VALUES ('67122   8H90001   B309', 2181, GETDATE(), 999);</v>
      </c>
      <c r="AC10637" s="229"/>
    </row>
    <row r="10638" spans="26:29">
      <c r="Z10638">
        <v>915</v>
      </c>
      <c r="AA10638" s="229" t="str">
        <f t="shared" si="97"/>
        <v>INSERT INTO UPK_IKOU.upk_k40.k60_os_buno_link (os_buhin_no, k60_buno_id, created_date, created_tantou_id) VALUES ('76232   8H30001 爪無し B302', 2182, GETDATE(), 999);</v>
      </c>
      <c r="AC10638" s="229"/>
    </row>
    <row r="10639" spans="26:29">
      <c r="Z10639">
        <v>916</v>
      </c>
      <c r="AA10639" s="229" t="str">
        <f t="shared" si="97"/>
        <v>INSERT INTO UPK_IKOU.upk_k40.k60_os_buno_link (os_buhin_no, k60_buno_id, created_date, created_tantou_id) VALUES ('76233   8H30001 爪無し B302', 2183, GETDATE(), 999);</v>
      </c>
      <c r="AC10639" s="229"/>
    </row>
    <row r="10640" spans="26:29">
      <c r="Z10640">
        <v>917</v>
      </c>
      <c r="AA10640" s="229" t="str">
        <f t="shared" si="97"/>
        <v>INSERT INTO UPK_IKOU.upk_k40.k60_os_buno_link (os_buhin_no, k60_buno_id, created_date, created_tantou_id) VALUES ('75113   CA00001 爪無し W70 ', 2184, GETDATE(), 999);</v>
      </c>
      <c r="AC10640" s="229"/>
    </row>
    <row r="10641" spans="26:29">
      <c r="Z10641">
        <v>918</v>
      </c>
      <c r="AA10641" s="229" t="str">
        <f t="shared" si="97"/>
        <v>INSERT INTO UPK_IKOU.upk_k40.k60_os_buno_link (os_buhin_no, k60_buno_id, created_date, created_tantou_id) VALUES ('75182   CA000 爪無し W70', 2185, GETDATE(), 999);</v>
      </c>
      <c r="AC10641" s="229"/>
    </row>
    <row r="10642" spans="26:29">
      <c r="Z10642">
        <v>919</v>
      </c>
      <c r="AA10642" s="229" t="str">
        <f t="shared" si="97"/>
        <v>INSERT INTO UPK_IKOU.upk_k40.k60_os_buno_link (os_buhin_no, k60_buno_id, created_date, created_tantou_id) VALUES ('75182   CB000 爪無し W70', 2186, GETDATE(), 999);</v>
      </c>
      <c r="AC10642" s="229"/>
    </row>
    <row r="10643" spans="26:29">
      <c r="Z10643">
        <v>920</v>
      </c>
      <c r="AA10643" s="229" t="str">
        <f t="shared" si="97"/>
        <v>INSERT INTO UPK_IKOU.upk_k40.k60_os_buno_link (os_buhin_no, k60_buno_id, created_date, created_tantou_id) VALUES ('66319   EN000 爪無し J70', 2187, GETDATE(), 999);</v>
      </c>
      <c r="AC10643" s="229"/>
    </row>
    <row r="10644" spans="26:29">
      <c r="Z10644">
        <v>921</v>
      </c>
      <c r="AA10644" s="229" t="str">
        <f t="shared" si="97"/>
        <v>INSERT INTO UPK_IKOU.upk_k40.k60_os_buno_link (os_buhin_no, k60_buno_id, created_date, created_tantou_id) VALUES ('74516   EN000 爪無し J70', 2188, GETDATE(), 999);</v>
      </c>
      <c r="AC10644" s="229"/>
    </row>
    <row r="10645" spans="26:29">
      <c r="Z10645">
        <v>922</v>
      </c>
      <c r="AA10645" s="229" t="str">
        <f t="shared" si="97"/>
        <v>INSERT INTO UPK_IKOU.upk_k40.k60_os_buno_link (os_buhin_no, k60_buno_id, created_date, created_tantou_id) VALUES ('74516   EN100 爪無し J70', 2189, GETDATE(), 999);</v>
      </c>
      <c r="AC10645" s="229"/>
    </row>
    <row r="10646" spans="26:29">
      <c r="Z10646">
        <v>923</v>
      </c>
      <c r="AA10646" s="229" t="str">
        <f t="shared" si="97"/>
        <v>INSERT INTO UPK_IKOU.upk_k40.k60_os_buno_link (os_buhin_no, k60_buno_id, created_date, created_tantou_id) VALUES ('75112   EN000 爪無し J70', 2190, GETDATE(), 999);</v>
      </c>
      <c r="AC10646" s="229"/>
    </row>
    <row r="10647" spans="26:29">
      <c r="Z10647">
        <v>924</v>
      </c>
      <c r="AA10647" s="229" t="str">
        <f t="shared" si="97"/>
        <v>INSERT INTO UPK_IKOU.upk_k40.k60_os_buno_link (os_buhin_no, k60_buno_id, created_date, created_tantou_id) VALUES ('75113   EN000 爪無し J70', 2191, GETDATE(), 999);</v>
      </c>
      <c r="AC10647" s="229"/>
    </row>
    <row r="10648" spans="26:29">
      <c r="Z10648">
        <v>925</v>
      </c>
      <c r="AA10648" s="229" t="str">
        <f t="shared" si="97"/>
        <v>INSERT INTO UPK_IKOU.upk_k40.k60_os_buno_link (os_buhin_no, k60_buno_id, created_date, created_tantou_id) VALUES ('75152/3 EN000 爪無し J70', 2192, GETDATE(), 999);</v>
      </c>
      <c r="AC10648" s="229"/>
    </row>
    <row r="10649" spans="26:29">
      <c r="Z10649">
        <v>926</v>
      </c>
      <c r="AA10649" s="229" t="str">
        <f t="shared" si="97"/>
        <v>INSERT INTO UPK_IKOU.upk_k40.k60_os_buno_link (os_buhin_no, k60_buno_id, created_date, created_tantou_id) VALUES ('75134   EN000 爪無し J70', 2193, GETDATE(), 999);</v>
      </c>
      <c r="AC10649" s="229"/>
    </row>
    <row r="10650" spans="26:29">
      <c r="Z10650">
        <v>927</v>
      </c>
      <c r="AA10650" s="229" t="str">
        <f t="shared" si="97"/>
        <v>INSERT INTO UPK_IKOU.upk_k40.k60_os_buno_link (os_buhin_no, k60_buno_id, created_date, created_tantou_id) VALUES ('75135   EN000 爪無し J70', 2194, GETDATE(), 999);</v>
      </c>
      <c r="AC10650" s="229"/>
    </row>
    <row r="10651" spans="26:29">
      <c r="Z10651">
        <v>928</v>
      </c>
      <c r="AA10651" s="229" t="str">
        <f t="shared" si="97"/>
        <v>INSERT INTO UPK_IKOU.upk_k40.k60_os_buno_link (os_buhin_no, k60_buno_id, created_date, created_tantou_id) VALUES ('75512   EN000 爪無し J70', 2195, GETDATE(), 999);</v>
      </c>
      <c r="AC10651" s="229"/>
    </row>
    <row r="10652" spans="26:29">
      <c r="Z10652">
        <v>929</v>
      </c>
      <c r="AA10652" s="229" t="str">
        <f t="shared" si="97"/>
        <v>INSERT INTO UPK_IKOU.upk_k40.k60_os_buno_link (os_buhin_no, k60_buno_id, created_date, created_tantou_id) VALUES ('75512   EN100 爪無し J70', 2196, GETDATE(), 999);</v>
      </c>
      <c r="AC10652" s="229"/>
    </row>
    <row r="10653" spans="26:29">
      <c r="Z10653">
        <v>930</v>
      </c>
      <c r="AA10653" s="229" t="str">
        <f t="shared" si="97"/>
        <v>INSERT INTO UPK_IKOU.upk_k40.k60_os_buno_link (os_buhin_no, k60_buno_id, created_date, created_tantou_id) VALUES ('75513   EN000 爪無し J70', 2197, GETDATE(), 999);</v>
      </c>
      <c r="AC10653" s="229"/>
    </row>
    <row r="10654" spans="26:29">
      <c r="Z10654">
        <v>931</v>
      </c>
      <c r="AA10654" s="229" t="str">
        <f t="shared" si="97"/>
        <v>INSERT INTO UPK_IKOU.upk_k40.k60_os_buno_link (os_buhin_no, k60_buno_id, created_date, created_tantou_id) VALUES ('75513   EN100 爪無し J70', 2198, GETDATE(), 999);</v>
      </c>
      <c r="AC10654" s="229"/>
    </row>
    <row r="10655" spans="26:29">
      <c r="Z10655">
        <v>932</v>
      </c>
      <c r="AA10655" s="229" t="str">
        <f t="shared" si="97"/>
        <v>INSERT INTO UPK_IKOU.upk_k40.k60_os_buno_link (os_buhin_no, k60_buno_id, created_date, created_tantou_id) VALUES ('76456/7 EN000 爪無し J70', 2199, GETDATE(), 999);</v>
      </c>
      <c r="AC10655" s="229"/>
    </row>
    <row r="10656" spans="26:29">
      <c r="Z10656">
        <v>933</v>
      </c>
      <c r="AA10656" s="229" t="str">
        <f t="shared" si="97"/>
        <v>INSERT INTO UPK_IKOU.upk_k40.k60_os_buno_link (os_buhin_no, k60_buno_id, created_date, created_tantou_id) VALUES ('76456/7 EN100 爪無し J70', 2200, GETDATE(), 999);</v>
      </c>
      <c r="AC10656" s="229"/>
    </row>
    <row r="10657" spans="26:29">
      <c r="Z10657">
        <v>934</v>
      </c>
      <c r="AA10657" s="229" t="str">
        <f t="shared" si="97"/>
        <v>INSERT INTO UPK_IKOU.upk_k40.k60_os_buno_link (os_buhin_no, k60_buno_id, created_date, created_tantou_id) VALUES ('75632   EN000 爪無し J70', 2201, GETDATE(), 999);</v>
      </c>
      <c r="AC10657" s="229"/>
    </row>
    <row r="10658" spans="26:29">
      <c r="Z10658">
        <v>935</v>
      </c>
      <c r="AA10658" s="229" t="str">
        <f t="shared" si="97"/>
        <v>INSERT INTO UPK_IKOU.upk_k40.k60_os_buno_link (os_buhin_no, k60_buno_id, created_date, created_tantou_id) VALUES ('75632   EN100 爪無し J70', 2202, GETDATE(), 999);</v>
      </c>
      <c r="AC10658" s="229"/>
    </row>
    <row r="10659" spans="26:29">
      <c r="Z10659">
        <v>936</v>
      </c>
      <c r="AA10659" s="229" t="str">
        <f t="shared" si="97"/>
        <v>INSERT INTO UPK_IKOU.upk_k40.k60_os_buno_link (os_buhin_no, k60_buno_id, created_date, created_tantou_id) VALUES ('76242   EN000 爪無し J70', 2203, GETDATE(), 999);</v>
      </c>
      <c r="AC10659" s="229"/>
    </row>
    <row r="10660" spans="26:29">
      <c r="Z10660">
        <v>937</v>
      </c>
      <c r="AA10660" s="229" t="str">
        <f t="shared" si="97"/>
        <v>INSERT INTO UPK_IKOU.upk_k40.k60_os_buno_link (os_buhin_no, k60_buno_id, created_date, created_tantou_id) VALUES ('76243   EN000 爪無し J70', 2204, GETDATE(), 999);</v>
      </c>
      <c r="AC10660" s="229"/>
    </row>
    <row r="10661" spans="26:29">
      <c r="Z10661">
        <v>938</v>
      </c>
      <c r="AA10661" s="229" t="str">
        <f t="shared" si="97"/>
        <v>INSERT INTO UPK_IKOU.upk_k40.k60_os_buno_link (os_buhin_no, k60_buno_id, created_date, created_tantou_id) VALUES ('76752/3 EN000 爪無し J70', 2205, GETDATE(), 999);</v>
      </c>
      <c r="AC10661" s="229"/>
    </row>
    <row r="10662" spans="26:29">
      <c r="Z10662">
        <v>939</v>
      </c>
      <c r="AA10662" s="229" t="str">
        <f t="shared" si="97"/>
        <v>INSERT INTO UPK_IKOU.upk_k40.k60_os_buno_link (os_buhin_no, k60_buno_id, created_date, created_tantou_id) VALUES ('74372   EN000 爪無し K70', 2206, GETDATE(), 999);</v>
      </c>
      <c r="AC10662" s="229"/>
    </row>
    <row r="10663" spans="26:29">
      <c r="Z10663">
        <v>940</v>
      </c>
      <c r="AA10663" s="229" t="str">
        <f t="shared" si="97"/>
        <v>INSERT INTO UPK_IKOU.upk_k40.k60_os_buno_link (os_buhin_no, k60_buno_id, created_date, created_tantou_id) VALUES ('74372   EN100 爪無し K70', 2207, GETDATE(), 999);</v>
      </c>
      <c r="AC10663" s="229"/>
    </row>
    <row r="10664" spans="26:29">
      <c r="Z10664">
        <v>941</v>
      </c>
      <c r="AA10664" s="229" t="str">
        <f t="shared" si="97"/>
        <v>INSERT INTO UPK_IKOU.upk_k40.k60_os_buno_link (os_buhin_no, k60_buno_id, created_date, created_tantou_id) VALUES ('76452   EN000 爪無し B70', 2208, GETDATE(), 999);</v>
      </c>
      <c r="AC10664" s="229"/>
    </row>
    <row r="10665" spans="26:29">
      <c r="Z10665">
        <v>942</v>
      </c>
      <c r="AA10665" s="229" t="str">
        <f t="shared" si="97"/>
        <v>INSERT INTO UPK_IKOU.upk_k40.k60_os_buno_link (os_buhin_no, k60_buno_id, created_date, created_tantou_id) VALUES ('76453   EN000 爪無し B70', 2209, GETDATE(), 999);</v>
      </c>
      <c r="AC10665" s="229"/>
    </row>
    <row r="10666" spans="26:29">
      <c r="Z10666">
        <v>943</v>
      </c>
      <c r="AA10666" s="229" t="str">
        <f t="shared" si="97"/>
        <v>INSERT INTO UPK_IKOU.upk_k40.k60_os_buno_link (os_buhin_no, k60_buno_id, created_date, created_tantou_id) VALUES ('75112   CA00001 W70爪無し', 2210, GETDATE(), 999);</v>
      </c>
      <c r="AC10666" s="229"/>
    </row>
    <row r="10667" spans="26:29">
      <c r="Z10667">
        <v>944</v>
      </c>
      <c r="AA10667" s="229" t="str">
        <f t="shared" si="97"/>
        <v>INSERT INTO UPK_IKOU.upk_k40.k60_os_buno_link (os_buhin_no, k60_buno_id, created_date, created_tantou_id) VALUES ('66319   CA00001 B302爪無し', 2211, GETDATE(), 999);</v>
      </c>
      <c r="AC10667" s="229"/>
    </row>
    <row r="10668" spans="26:29">
      <c r="Z10668">
        <v>945</v>
      </c>
      <c r="AA10668" s="229" t="str">
        <f t="shared" si="97"/>
        <v>INSERT INTO UPK_IKOU.upk_k40.k60_os_buno_link (os_buhin_no, k60_buno_id, created_date, created_tantou_id) VALUES ('74332   CA000 B302爪無し', 2212, GETDATE(), 999);</v>
      </c>
      <c r="AC10668" s="229"/>
    </row>
    <row r="10669" spans="26:29">
      <c r="Z10669">
        <v>946</v>
      </c>
      <c r="AA10669" s="229" t="str">
        <f t="shared" si="97"/>
        <v>INSERT INTO UPK_IKOU.upk_k40.k60_os_buno_link (os_buhin_no, k60_buno_id, created_date, created_tantou_id) VALUES ('75173   CA000 W70爪無し', 2213, GETDATE(), 999);</v>
      </c>
      <c r="AC10669" s="229"/>
    </row>
    <row r="10670" spans="26:29">
      <c r="Z10670">
        <v>947</v>
      </c>
      <c r="AA10670" s="229" t="str">
        <f t="shared" si="97"/>
        <v>INSERT INTO UPK_IKOU.upk_k40.k60_os_buno_link (os_buhin_no, k60_buno_id, created_date, created_tantou_id) VALUES ('75513   CA00001 T308爪無し    ', 2214, GETDATE(), 999);</v>
      </c>
      <c r="AC10670" s="229"/>
    </row>
    <row r="10671" spans="26:29">
      <c r="Z10671">
        <v>948</v>
      </c>
      <c r="AA10671" s="229" t="str">
        <f t="shared" si="97"/>
        <v>INSERT INTO UPK_IKOU.upk_k40.k60_os_buno_link (os_buhin_no, k60_buno_id, created_date, created_tantou_id) VALUES ('76456/7 CA000 T308爪無し', 2215, GETDATE(), 999);</v>
      </c>
      <c r="AC10671" s="229"/>
    </row>
    <row r="10672" spans="26:29">
      <c r="Z10672">
        <v>949</v>
      </c>
      <c r="AA10672" s="229" t="str">
        <f t="shared" si="97"/>
        <v>INSERT INTO UPK_IKOU.upk_k40.k60_os_buno_link (os_buhin_no, k60_buno_id, created_date, created_tantou_id) VALUES ('76452   CA000 T308爪無し', 2216, GETDATE(), 999);</v>
      </c>
      <c r="AC10672" s="229"/>
    </row>
    <row r="10673" spans="26:29">
      <c r="Z10673">
        <v>950</v>
      </c>
      <c r="AA10673" s="229" t="str">
        <f t="shared" si="97"/>
        <v>INSERT INTO UPK_IKOU.upk_k40.k60_os_buno_link (os_buhin_no, k60_buno_id, created_date, created_tantou_id) VALUES ('76453   CA000 T308爪無し', 2217, GETDATE(), 999);</v>
      </c>
      <c r="AC10673" s="229"/>
    </row>
    <row r="10674" spans="26:29">
      <c r="Z10674">
        <v>951</v>
      </c>
      <c r="AA10674" s="229" t="str">
        <f t="shared" si="97"/>
        <v>INSERT INTO UPK_IKOU.upk_k40.k60_os_buno_link (os_buhin_no, k60_buno_id, created_date, created_tantou_id) VALUES ('76752/3 CA000 T308爪無し', 2218, GETDATE(), 999);</v>
      </c>
      <c r="AC10674" s="229"/>
    </row>
    <row r="10675" spans="26:29">
      <c r="Z10675">
        <v>952</v>
      </c>
      <c r="AA10675" s="229" t="str">
        <f t="shared" si="97"/>
        <v>INSERT INTO UPK_IKOU.upk_k40.k60_os_buno_link (os_buhin_no, k60_buno_id, created_date, created_tantou_id) VALUES ('75312   CA000 T308爪無し', 2219, GETDATE(), 999);</v>
      </c>
      <c r="AC10675" s="229"/>
    </row>
    <row r="10676" spans="26:29">
      <c r="Z10676">
        <v>953</v>
      </c>
      <c r="AA10676" s="229" t="str">
        <f t="shared" si="97"/>
        <v>INSERT INTO UPK_IKOU.upk_k40.k60_os_buno_link (os_buhin_no, k60_buno_id, created_date, created_tantou_id) VALUES ('75313   CA000 T308爪無し', 2220, GETDATE(), 999);</v>
      </c>
      <c r="AC10676" s="229"/>
    </row>
    <row r="10677" spans="26:29">
      <c r="Z10677">
        <v>954</v>
      </c>
      <c r="AA10677" s="229" t="str">
        <f t="shared" si="97"/>
        <v>INSERT INTO UPK_IKOU.upk_k40.k60_os_buno_link (os_buhin_no, k60_buno_id, created_date, created_tantou_id) VALUES ('67408/9 9Y000 型廃却 爪無し', 2221, GETDATE(), 999);</v>
      </c>
      <c r="AC10677" s="229"/>
    </row>
    <row r="10678" spans="26:29">
      <c r="Z10678">
        <v>955</v>
      </c>
      <c r="AA10678" s="229" t="str">
        <f t="shared" si="97"/>
        <v>INSERT INTO UPK_IKOU.upk_k40.k60_os_buno_link (os_buhin_no, k60_buno_id, created_date, created_tantou_id) VALUES ('75513   9Y000 K70爪無し', 2222, GETDATE(), 999);</v>
      </c>
      <c r="AC10678" s="229"/>
    </row>
    <row r="10679" spans="26:29">
      <c r="Z10679">
        <v>956</v>
      </c>
      <c r="AA10679" s="229" t="str">
        <f t="shared" si="97"/>
        <v>INSERT INTO UPK_IKOU.upk_k40.k60_os_buno_link (os_buhin_no, k60_buno_id, created_date, created_tantou_id) VALUES ('57131   B5011     葵', 2223, GETDATE(), 999);</v>
      </c>
      <c r="AC10679" s="229"/>
    </row>
    <row r="10680" spans="26:29">
      <c r="Z10680">
        <v>957</v>
      </c>
      <c r="AA10680" s="229" t="str">
        <f t="shared" si="97"/>
        <v>INSERT INTO UPK_IKOU.upk_k40.k60_os_buno_link (os_buhin_no, k60_buno_id, created_date, created_tantou_id) VALUES ('57132   B5011     葵', 2224, GETDATE(), 999);</v>
      </c>
      <c r="AC10680" s="229"/>
    </row>
    <row r="10681" spans="26:29">
      <c r="Z10681">
        <v>958</v>
      </c>
      <c r="AA10681" s="229" t="str">
        <f t="shared" si="97"/>
        <v>INSERT INTO UPK_IKOU.upk_k40.k60_os_buno_link (os_buhin_no, k60_buno_id, created_date, created_tantou_id) VALUES ('57131   B5020     葵', 2225, GETDATE(), 999);</v>
      </c>
      <c r="AC10681" s="229"/>
    </row>
    <row r="10682" spans="26:29">
      <c r="Z10682">
        <v>959</v>
      </c>
      <c r="AA10682" s="229" t="str">
        <f t="shared" si="97"/>
        <v>INSERT INTO UPK_IKOU.upk_k40.k60_os_buno_link (os_buhin_no, k60_buno_id, created_date, created_tantou_id) VALUES ('57132   B5020     葵', 2226, GETDATE(), 999);</v>
      </c>
      <c r="AC10682" s="229"/>
    </row>
    <row r="10683" spans="26:29">
      <c r="Z10683">
        <v>960</v>
      </c>
      <c r="AA10683" s="229" t="str">
        <f t="shared" si="97"/>
        <v>INSERT INTO UPK_IKOU.upk_k40.k60_os_buno_link (os_buhin_no, k60_buno_id, created_date, created_tantou_id) VALUES ('64184   JG00A 爪廃却 B301', 2227, GETDATE(), 999);</v>
      </c>
      <c r="AC10683" s="229"/>
    </row>
    <row r="10684" spans="26:29">
      <c r="Z10684">
        <v>961</v>
      </c>
      <c r="AA10684" s="229" t="str">
        <f t="shared" ref="AA10684:AA10747" si="98">AA$9722&amp;"'"&amp;AA9283&amp;"', "&amp;AB9283&amp;", GETDATE(), 999);"</f>
        <v>INSERT INTO UPK_IKOU.upk_k40.k60_os_buno_link (os_buhin_no, k60_buno_id, created_date, created_tantou_id) VALUES ('64185   JG00A 爪廃却 B301', 2228, GETDATE(), 999);</v>
      </c>
      <c r="AC10684" s="229"/>
    </row>
    <row r="10685" spans="26:29">
      <c r="Z10685">
        <v>962</v>
      </c>
      <c r="AA10685" s="229" t="str">
        <f t="shared" si="98"/>
        <v>INSERT INTO UPK_IKOU.upk_k40.k60_os_buno_link (os_buhin_no, k60_buno_id, created_date, created_tantou_id) VALUES ('75632   JG00A     P323へ', 1316, GETDATE(), 999);</v>
      </c>
      <c r="AC10685" s="229"/>
    </row>
    <row r="10686" spans="26:29">
      <c r="Z10686">
        <v>963</v>
      </c>
      <c r="AA10686" s="229" t="str">
        <f t="shared" si="98"/>
        <v>INSERT INTO UPK_IKOU.upk_k40.k60_os_buno_link (os_buhin_no, k60_buno_id, created_date, created_tantou_id) VALUES ('75632   JH00A     P323へ', 1317, GETDATE(), 999);</v>
      </c>
      <c r="AC10686" s="229"/>
    </row>
    <row r="10687" spans="26:29">
      <c r="Z10687">
        <v>964</v>
      </c>
      <c r="AA10687" s="229" t="str">
        <f t="shared" si="98"/>
        <v>INSERT INTO UPK_IKOU.upk_k40.k60_os_buno_link (os_buhin_no, k60_buno_id, created_date, created_tantou_id) VALUES ('75632   1YA0A     P323へ', 1318, GETDATE(), 999);</v>
      </c>
      <c r="AC10687" s="229"/>
    </row>
    <row r="10688" spans="26:29">
      <c r="Z10688">
        <v>965</v>
      </c>
      <c r="AA10688" s="229" t="str">
        <f t="shared" si="98"/>
        <v>INSERT INTO UPK_IKOU.upk_k40.k60_os_buno_link (os_buhin_no, k60_buno_id, created_date, created_tantou_id) VALUES ('75632   JM00A     P323へ', 1328, GETDATE(), 999);</v>
      </c>
      <c r="AC10688" s="229"/>
    </row>
    <row r="10689" spans="26:29">
      <c r="Z10689">
        <v>966</v>
      </c>
      <c r="AA10689" s="229" t="str">
        <f t="shared" si="98"/>
        <v>INSERT INTO UPK_IKOU.upk_k40.k60_os_buno_link (os_buhin_no, k60_buno_id, created_date, created_tantou_id) VALUES ('76752/3 JG00A 爪廃却 J70', 2229, GETDATE(), 999);</v>
      </c>
      <c r="AC10689" s="229"/>
    </row>
    <row r="10690" spans="26:29">
      <c r="Z10690">
        <v>967</v>
      </c>
      <c r="AA10690" s="229" t="str">
        <f t="shared" si="98"/>
        <v>INSERT INTO UPK_IKOU.upk_k40.k60_os_buno_link (os_buhin_no, k60_buno_id, created_date, created_tantou_id) VALUES ('76752/3 JG40A 爪廃却 J70', 2230, GETDATE(), 999);</v>
      </c>
      <c r="AC10690" s="229"/>
    </row>
    <row r="10691" spans="26:29">
      <c r="Z10691">
        <v>968</v>
      </c>
      <c r="AA10691" s="229" t="str">
        <f t="shared" si="98"/>
        <v>INSERT INTO UPK_IKOU.upk_k40.k60_os_buno_link (os_buhin_no, k60_buno_id, created_date, created_tantou_id) VALUES ('77646/7 JM00A    RへJ70', 1336, GETDATE(), 999);</v>
      </c>
      <c r="AC10691" s="229"/>
    </row>
    <row r="10692" spans="26:29">
      <c r="Z10692">
        <v>969</v>
      </c>
      <c r="AA10692" s="229" t="str">
        <f t="shared" si="98"/>
        <v>INSERT INTO UPK_IKOU.upk_k40.k60_os_buno_link (os_buhin_no, k60_buno_id, created_date, created_tantou_id) VALUES ('74798   JM00ACE   T308', 2231, GETDATE(), 999);</v>
      </c>
      <c r="AC10692" s="229"/>
    </row>
    <row r="10693" spans="26:29">
      <c r="Z10693">
        <v>970</v>
      </c>
      <c r="AA10693" s="229" t="str">
        <f t="shared" si="98"/>
        <v>INSERT INTO UPK_IKOU.upk_k40.k60_os_buno_link (os_buhin_no, k60_buno_id, created_date, created_tantou_id) VALUES ('76572   JM00A 爪廃却 ZへK70', 2232, GETDATE(), 999);</v>
      </c>
      <c r="AC10693" s="229"/>
    </row>
    <row r="10694" spans="26:29">
      <c r="Z10694">
        <v>971</v>
      </c>
      <c r="AA10694" s="229" t="str">
        <f t="shared" si="98"/>
        <v>INSERT INTO UPK_IKOU.upk_k40.k60_os_buno_link (os_buhin_no, k60_buno_id, created_date, created_tantou_id) VALUES ('76573   JM00A 爪廃却 ZへK70', 2233, GETDATE(), 999);</v>
      </c>
      <c r="AC10694" s="229"/>
    </row>
    <row r="10695" spans="26:29">
      <c r="Z10695">
        <v>972</v>
      </c>
      <c r="AA10695" s="229" t="str">
        <f t="shared" si="98"/>
        <v>INSERT INTO UPK_IKOU.upk_k40.k60_os_buno_link (os_buhin_no, k60_buno_id, created_date, created_tantou_id) VALUES ('76532   JM00B 爪無しJ70', 2234, GETDATE(), 999);</v>
      </c>
      <c r="AC10695" s="229"/>
    </row>
    <row r="10696" spans="26:29">
      <c r="Z10696">
        <v>973</v>
      </c>
      <c r="AA10696" s="229" t="str">
        <f t="shared" si="98"/>
        <v>INSERT INTO UPK_IKOU.upk_k40.k60_os_buno_link (os_buhin_no, k60_buno_id, created_date, created_tantou_id) VALUES ('76533   JM00B 爪無しJ70', 2235, GETDATE(), 999);</v>
      </c>
      <c r="AC10696" s="229"/>
    </row>
    <row r="10697" spans="26:29">
      <c r="Z10697">
        <v>974</v>
      </c>
      <c r="AA10697" s="229" t="str">
        <f t="shared" si="98"/>
        <v>INSERT INTO UPK_IKOU.upk_k40.k60_os_buno_link (os_buhin_no, k60_buno_id, created_date, created_tantou_id) VALUES ('76516   JM00A  K70 Rへ', 1333, GETDATE(), 999);</v>
      </c>
      <c r="AC10697" s="229"/>
    </row>
    <row r="10698" spans="26:29">
      <c r="Z10698">
        <v>975</v>
      </c>
      <c r="AA10698" s="229" t="str">
        <f t="shared" si="98"/>
        <v>INSERT INTO UPK_IKOU.upk_k40.k60_os_buno_link (os_buhin_no, k60_buno_id, created_date, created_tantou_id) VALUES ('76517   JM00A  K70 Rへ', 1334, GETDATE(), 999);</v>
      </c>
      <c r="AC10698" s="229"/>
    </row>
    <row r="10699" spans="26:29">
      <c r="Z10699">
        <v>976</v>
      </c>
      <c r="AA10699" s="229" t="str">
        <f t="shared" si="98"/>
        <v>INSERT INTO UPK_IKOU.upk_k40.k60_os_buno_link (os_buhin_no, k60_buno_id, created_date, created_tantou_id) VALUES ('75512   JG00A   ZへJ70/W70', 2236, GETDATE(), 999);</v>
      </c>
      <c r="AC10699" s="229"/>
    </row>
    <row r="10700" spans="26:29">
      <c r="Z10700">
        <v>977</v>
      </c>
      <c r="AA10700" s="229" t="str">
        <f t="shared" si="98"/>
        <v>INSERT INTO UPK_IKOU.upk_k40.k60_os_buno_link (os_buhin_no, k60_buno_id, created_date, created_tantou_id) VALUES ('75512   6MA0A   ZへW70', 2237, GETDATE(), 999);</v>
      </c>
      <c r="AC10700" s="229"/>
    </row>
    <row r="10701" spans="26:29">
      <c r="Z10701">
        <v>978</v>
      </c>
      <c r="AA10701" s="229" t="str">
        <f t="shared" si="98"/>
        <v>INSERT INTO UPK_IKOU.upk_k40.k60_os_buno_link (os_buhin_no, k60_buno_id, created_date, created_tantou_id) VALUES ('75512   JM00A   ZへJ70/W70', 2238, GETDATE(), 999);</v>
      </c>
      <c r="AC10701" s="229"/>
    </row>
    <row r="10702" spans="26:29">
      <c r="Z10702">
        <v>979</v>
      </c>
      <c r="AA10702" s="229" t="str">
        <f t="shared" si="98"/>
        <v>INSERT INTO UPK_IKOU.upk_k40.k60_os_buno_link (os_buhin_no, k60_buno_id, created_date, created_tantou_id) VALUES ('75513   JG00A   ZへJ70/W70', 2239, GETDATE(), 999);</v>
      </c>
      <c r="AC10702" s="229"/>
    </row>
    <row r="10703" spans="26:29">
      <c r="Z10703">
        <v>980</v>
      </c>
      <c r="AA10703" s="229" t="str">
        <f t="shared" si="98"/>
        <v>INSERT INTO UPK_IKOU.upk_k40.k60_os_buno_link (os_buhin_no, k60_buno_id, created_date, created_tantou_id) VALUES ('75513   6MA0A   ZへW70', 2240, GETDATE(), 999);</v>
      </c>
      <c r="AC10703" s="229"/>
    </row>
    <row r="10704" spans="26:29">
      <c r="Z10704">
        <v>981</v>
      </c>
      <c r="AA10704" s="229" t="str">
        <f t="shared" si="98"/>
        <v>INSERT INTO UPK_IKOU.upk_k40.k60_os_buno_link (os_buhin_no, k60_buno_id, created_date, created_tantou_id) VALUES ('75513   JM00A   ZへJ70/W70', 2241, GETDATE(), 999);</v>
      </c>
      <c r="AC10704" s="229"/>
    </row>
    <row r="10705" spans="26:29">
      <c r="Z10705">
        <v>982</v>
      </c>
      <c r="AA10705" s="229" t="str">
        <f t="shared" si="98"/>
        <v>INSERT INTO UPK_IKOU.upk_k40.k60_os_buno_link (os_buhin_no, k60_buno_id, created_date, created_tantou_id) VALUES ('75112   JG00A-K  W70/J70', 2242, GETDATE(), 999);</v>
      </c>
      <c r="AC10705" s="229"/>
    </row>
    <row r="10706" spans="26:29">
      <c r="Z10706">
        <v>983</v>
      </c>
      <c r="AA10706" s="229" t="str">
        <f t="shared" si="98"/>
        <v>INSERT INTO UPK_IKOU.upk_k40.k60_os_buno_link (os_buhin_no, k60_buno_id, created_date, created_tantou_id) VALUES ('75113   JG00A-K  W70/J70', 2243, GETDATE(), 999);</v>
      </c>
      <c r="AC10706" s="229"/>
    </row>
    <row r="10707" spans="26:29">
      <c r="Z10707">
        <v>984</v>
      </c>
      <c r="AA10707" s="229" t="str">
        <f t="shared" si="98"/>
        <v>INSERT INTO UPK_IKOU.upk_k40.k60_os_buno_link (os_buhin_no, k60_buno_id, created_date, created_tantou_id) VALUES ('75113   6FK0A    W70/J70', 2244, GETDATE(), 999);</v>
      </c>
      <c r="AC10707" s="229"/>
    </row>
    <row r="10708" spans="26:29">
      <c r="Z10708">
        <v>985</v>
      </c>
      <c r="AA10708" s="229" t="str">
        <f t="shared" si="98"/>
        <v>INSERT INTO UPK_IKOU.upk_k40.k60_os_buno_link (os_buhin_no, k60_buno_id, created_date, created_tantou_id) VALUES ('75134   JG00A    J70 ', 2245, GETDATE(), 999);</v>
      </c>
      <c r="AC10708" s="229"/>
    </row>
    <row r="10709" spans="26:29">
      <c r="Z10709">
        <v>986</v>
      </c>
      <c r="AA10709" s="229" t="str">
        <f t="shared" si="98"/>
        <v>INSERT INTO UPK_IKOU.upk_k40.k60_os_buno_link (os_buhin_no, k60_buno_id, created_date, created_tantou_id) VALUES ('75134   JG40A    K70/J70', 2246, GETDATE(), 999);</v>
      </c>
      <c r="AC10709" s="229"/>
    </row>
    <row r="10710" spans="26:29">
      <c r="Z10710">
        <v>987</v>
      </c>
      <c r="AA10710" s="229" t="str">
        <f t="shared" si="98"/>
        <v>INSERT INTO UPK_IKOU.upk_k40.k60_os_buno_link (os_buhin_no, k60_buno_id, created_date, created_tantou_id) VALUES ('75134   6FK1A    K70/J70', 2247, GETDATE(), 999);</v>
      </c>
      <c r="AC10710" s="229"/>
    </row>
    <row r="10711" spans="26:29">
      <c r="Z10711">
        <v>988</v>
      </c>
      <c r="AA10711" s="229" t="str">
        <f t="shared" si="98"/>
        <v>INSERT INTO UPK_IKOU.upk_k40.k60_os_buno_link (os_buhin_no, k60_buno_id, created_date, created_tantou_id) VALUES ('75135   JG00A    J70', 2248, GETDATE(), 999);</v>
      </c>
      <c r="AC10711" s="229"/>
    </row>
    <row r="10712" spans="26:29">
      <c r="Z10712">
        <v>989</v>
      </c>
      <c r="AA10712" s="229" t="str">
        <f t="shared" si="98"/>
        <v>INSERT INTO UPK_IKOU.upk_k40.k60_os_buno_link (os_buhin_no, k60_buno_id, created_date, created_tantou_id) VALUES ('75135   JG40A    K70/J70', 2249, GETDATE(), 999);</v>
      </c>
      <c r="AC10712" s="229"/>
    </row>
    <row r="10713" spans="26:29">
      <c r="Z10713">
        <v>990</v>
      </c>
      <c r="AA10713" s="229" t="str">
        <f t="shared" si="98"/>
        <v>INSERT INTO UPK_IKOU.upk_k40.k60_os_buno_link (os_buhin_no, k60_buno_id, created_date, created_tantou_id) VALUES ('75135   6FK1A    K70/J70', 2250, GETDATE(), 999);</v>
      </c>
      <c r="AC10713" s="229"/>
    </row>
    <row r="10714" spans="26:29">
      <c r="Z10714">
        <v>991</v>
      </c>
      <c r="AA10714" s="229" t="str">
        <f t="shared" si="98"/>
        <v>INSERT INTO UPK_IKOU.upk_k40.k60_os_buno_link (os_buhin_no, k60_buno_id, created_date, created_tantou_id) VALUES ('75174   JG00A-W   K30', 2251, GETDATE(), 999);</v>
      </c>
      <c r="AC10714" s="229"/>
    </row>
    <row r="10715" spans="26:29">
      <c r="Z10715">
        <v>992</v>
      </c>
      <c r="AA10715" s="229" t="str">
        <f t="shared" si="98"/>
        <v>INSERT INTO UPK_IKOU.upk_k40.k60_os_buno_link (os_buhin_no, k60_buno_id, created_date, created_tantou_id) VALUES ('67408/9 1GR0A 爪無し W70', 2252, GETDATE(), 999);</v>
      </c>
      <c r="AC10715" s="229"/>
    </row>
    <row r="10716" spans="26:29">
      <c r="Z10716">
        <v>993</v>
      </c>
      <c r="AA10716" s="229" t="str">
        <f t="shared" si="98"/>
        <v>INSERT INTO UPK_IKOU.upk_k40.k60_os_buno_link (os_buhin_no, k60_buno_id, created_date, created_tantou_id) VALUES ('67413   1AE0A 爪無し B302', 2253, GETDATE(), 999);</v>
      </c>
      <c r="AC10716" s="229"/>
    </row>
    <row r="10717" spans="26:29">
      <c r="Z10717">
        <v>994</v>
      </c>
      <c r="AA10717" s="229" t="str">
        <f t="shared" si="98"/>
        <v>INSERT INTO UPK_IKOU.upk_k40.k60_os_buno_link (os_buhin_no, k60_buno_id, created_date, created_tantou_id) VALUES ('74332   1AA0A 爪廃却 W70', 2254, GETDATE(), 999);</v>
      </c>
      <c r="AC10717" s="229"/>
    </row>
    <row r="10718" spans="26:29">
      <c r="Z10718">
        <v>995</v>
      </c>
      <c r="AA10718" s="229" t="str">
        <f t="shared" si="98"/>
        <v>INSERT INTO UPK_IKOU.upk_k40.k60_os_buno_link (os_buhin_no, k60_buno_id, created_date, created_tantou_id) VALUES ('74333   1AA0A 爪廃却 W70', 2255, GETDATE(), 999);</v>
      </c>
      <c r="AC10718" s="229"/>
    </row>
    <row r="10719" spans="26:29">
      <c r="Z10719">
        <v>996</v>
      </c>
      <c r="AA10719" s="229" t="str">
        <f t="shared" si="98"/>
        <v>INSERT INTO UPK_IKOU.upk_k40.k60_os_buno_link (os_buhin_no, k60_buno_id, created_date, created_tantou_id) VALUES ('75112   1AA0A     B309', 2256, GETDATE(), 999);</v>
      </c>
      <c r="AC10719" s="229"/>
    </row>
    <row r="10720" spans="26:29">
      <c r="Z10720">
        <v>997</v>
      </c>
      <c r="AA10720" s="229" t="str">
        <f t="shared" si="98"/>
        <v>INSERT INTO UPK_IKOU.upk_k40.k60_os_buno_link (os_buhin_no, k60_buno_id, created_date, created_tantou_id) VALUES ('75113   1AA0A    B309', 2257, GETDATE(), 999);</v>
      </c>
      <c r="AC10720" s="229"/>
    </row>
    <row r="10721" spans="26:29">
      <c r="Z10721">
        <v>998</v>
      </c>
      <c r="AA10721" s="229" t="str">
        <f t="shared" si="98"/>
        <v>INSERT INTO UPK_IKOU.upk_k40.k60_os_buno_link (os_buhin_no, k60_buno_id, created_date, created_tantou_id) VALUES ('75134   1AA0A    B309', 2258, GETDATE(), 999);</v>
      </c>
      <c r="AC10721" s="229"/>
    </row>
    <row r="10722" spans="26:29">
      <c r="Z10722">
        <v>999</v>
      </c>
      <c r="AA10722" s="229" t="str">
        <f t="shared" si="98"/>
        <v>INSERT INTO UPK_IKOU.upk_k40.k60_os_buno_link (os_buhin_no, k60_buno_id, created_date, created_tantou_id) VALUES ('75135   1AA0A     B309', 2259, GETDATE(), 999);</v>
      </c>
      <c r="AC10722" s="229"/>
    </row>
    <row r="10723" spans="26:29">
      <c r="Z10723">
        <v>1000</v>
      </c>
      <c r="AA10723" s="229" t="str">
        <f t="shared" si="98"/>
        <v>INSERT INTO UPK_IKOU.upk_k40.k60_os_buno_link (os_buhin_no, k60_buno_id, created_date, created_tantou_id) VALUES ('75512   1AC0A 爪廃却 W70 ', 2260, GETDATE(), 999);</v>
      </c>
      <c r="AC10723" s="229"/>
    </row>
    <row r="10724" spans="26:29">
      <c r="Z10724">
        <v>1001</v>
      </c>
      <c r="AA10724" s="229" t="str">
        <f t="shared" si="98"/>
        <v>INSERT INTO UPK_IKOU.upk_k40.k60_os_buno_link (os_buhin_no, k60_buno_id, created_date, created_tantou_id) VALUES ('75513   1AC0A 爪廃却 W70', 2261, GETDATE(), 999);</v>
      </c>
      <c r="AC10724" s="229"/>
    </row>
    <row r="10725" spans="26:29">
      <c r="Z10725">
        <v>1002</v>
      </c>
      <c r="AA10725" s="229" t="str">
        <f t="shared" si="98"/>
        <v>INSERT INTO UPK_IKOU.upk_k40.k60_os_buno_link (os_buhin_no, k60_buno_id, created_date, created_tantou_id) VALUES ('75528/9 1AA0A 爪無し W70', 2262, GETDATE(), 999);</v>
      </c>
      <c r="AC10725" s="229"/>
    </row>
    <row r="10726" spans="26:29">
      <c r="Z10726">
        <v>1003</v>
      </c>
      <c r="AA10726" s="229" t="str">
        <f t="shared" si="98"/>
        <v>INSERT INTO UPK_IKOU.upk_k40.k60_os_buno_link (os_buhin_no, k60_buno_id, created_date, created_tantou_id) VALUES ('76752/3 1AC0A 爪廃却 W70', 2263, GETDATE(), 999);</v>
      </c>
      <c r="AC10726" s="229"/>
    </row>
    <row r="10727" spans="26:29">
      <c r="Z10727">
        <v>1004</v>
      </c>
      <c r="AA10727" s="229" t="str">
        <f t="shared" si="98"/>
        <v>INSERT INTO UPK_IKOU.upk_k40.k60_os_buno_link (os_buhin_no, k60_buno_id, created_date, created_tantou_id) VALUES ('67412   JN20A     B309', 2264, GETDATE(), 999);</v>
      </c>
      <c r="AC10727" s="229"/>
    </row>
    <row r="10728" spans="26:29">
      <c r="Z10728">
        <v>1005</v>
      </c>
      <c r="AA10728" s="229" t="str">
        <f t="shared" si="98"/>
        <v>INSERT INTO UPK_IKOU.upk_k40.k60_os_buno_link (os_buhin_no, k60_buno_id, created_date, created_tantou_id) VALUES ('67412   JN20A-G   RJG(300)', 2265, GETDATE(), 999);</v>
      </c>
      <c r="AC10728" s="229"/>
    </row>
    <row r="10729" spans="26:29">
      <c r="Z10729">
        <v>1006</v>
      </c>
      <c r="AA10729" s="229" t="str">
        <f t="shared" si="98"/>
        <v>INSERT INTO UPK_IKOU.upk_k40.k60_os_buno_link (os_buhin_no, k60_buno_id, created_date, created_tantou_id) VALUES ('67413   JN90A     B309', 2266, GETDATE(), 999);</v>
      </c>
      <c r="AC10729" s="229"/>
    </row>
    <row r="10730" spans="26:29">
      <c r="Z10730">
        <v>1007</v>
      </c>
      <c r="AA10730" s="229" t="str">
        <f t="shared" si="98"/>
        <v>INSERT INTO UPK_IKOU.upk_k40.k60_os_buno_link (os_buhin_no, k60_buno_id, created_date, created_tantou_id) VALUES ('67413   JN90A-E   RB(300)', 2267, GETDATE(), 999);</v>
      </c>
      <c r="AC10730" s="229"/>
    </row>
    <row r="10731" spans="26:29">
      <c r="Z10731">
        <v>1008</v>
      </c>
      <c r="AA10731" s="229" t="str">
        <f t="shared" si="98"/>
        <v>INSERT INTO UPK_IKOU.upk_k40.k60_os_buno_link (os_buhin_no, k60_buno_id, created_date, created_tantou_id) VALUES ('75112   3NU0A     B309', 2268, GETDATE(), 999);</v>
      </c>
      <c r="AC10731" s="229"/>
    </row>
    <row r="10732" spans="26:29">
      <c r="Z10732">
        <v>1009</v>
      </c>
      <c r="AA10732" s="229" t="str">
        <f t="shared" si="98"/>
        <v>INSERT INTO UPK_IKOU.upk_k40.k60_os_buno_link (os_buhin_no, k60_buno_id, created_date, created_tantou_id) VALUES ('75113   3NU0A     B309', 2269, GETDATE(), 999);</v>
      </c>
      <c r="AC10732" s="229"/>
    </row>
    <row r="10733" spans="26:29">
      <c r="Z10733">
        <v>1010</v>
      </c>
      <c r="AA10733" s="229" t="str">
        <f t="shared" si="98"/>
        <v>INSERT INTO UPK_IKOU.upk_k40.k60_os_buno_link (os_buhin_no, k60_buno_id, created_date, created_tantou_id) VALUES ('75142   JN20A     B302', 2270, GETDATE(), 999);</v>
      </c>
      <c r="AC10733" s="229"/>
    </row>
    <row r="10734" spans="26:29">
      <c r="Z10734">
        <v>1011</v>
      </c>
      <c r="AA10734" s="229" t="str">
        <f t="shared" si="98"/>
        <v>INSERT INTO UPK_IKOU.upk_k40.k60_os_buno_link (os_buhin_no, k60_buno_id, created_date, created_tantou_id) VALUES ('75143   JN20A     B302', 2271, GETDATE(), 999);</v>
      </c>
      <c r="AC10734" s="229"/>
    </row>
    <row r="10735" spans="26:29">
      <c r="Z10735">
        <v>1012</v>
      </c>
      <c r="AA10735" s="229" t="str">
        <f t="shared" si="98"/>
        <v>INSERT INTO UPK_IKOU.upk_k40.k60_os_buno_link (os_buhin_no, k60_buno_id, created_date, created_tantou_id) VALUES ('75313   3NU0A     K70', 2272, GETDATE(), 999);</v>
      </c>
      <c r="AC10735" s="229"/>
    </row>
    <row r="10736" spans="26:29">
      <c r="Z10736">
        <v>1013</v>
      </c>
      <c r="AA10736" s="229" t="str">
        <f t="shared" si="98"/>
        <v>INSERT INTO UPK_IKOU.upk_k40.k60_os_buno_link (os_buhin_no, k60_buno_id, created_date, created_tantou_id) VALUES ('75528/9 JN20A     W70', 2273, GETDATE(), 999);</v>
      </c>
      <c r="AC10736" s="229"/>
    </row>
    <row r="10737" spans="26:29">
      <c r="Z10737">
        <v>1014</v>
      </c>
      <c r="AA10737" s="229" t="str">
        <f t="shared" si="98"/>
        <v>INSERT INTO UPK_IKOU.upk_k40.k60_os_buno_link (os_buhin_no, k60_buno_id, created_date, created_tantou_id) VALUES ('76316   JN20A     B301', 2274, GETDATE(), 999);</v>
      </c>
      <c r="AC10737" s="229"/>
    </row>
    <row r="10738" spans="26:29">
      <c r="Z10738">
        <v>1015</v>
      </c>
      <c r="AA10738" s="229" t="str">
        <f t="shared" si="98"/>
        <v>INSERT INTO UPK_IKOU.upk_k40.k60_os_buno_link (os_buhin_no, k60_buno_id, created_date, created_tantou_id) VALUES ('76317   JN20A     B301', 2275, GETDATE(), 999);</v>
      </c>
      <c r="AC10738" s="229"/>
    </row>
    <row r="10739" spans="26:29">
      <c r="Z10739">
        <v>1016</v>
      </c>
      <c r="AA10739" s="229" t="str">
        <f t="shared" si="98"/>
        <v>INSERT INTO UPK_IKOU.upk_k40.k60_os_buno_link (os_buhin_no, k60_buno_id, created_date, created_tantou_id) VALUES ('76426   JN20A     B309', 2276, GETDATE(), 999);</v>
      </c>
      <c r="AC10739" s="229"/>
    </row>
    <row r="10740" spans="26:29">
      <c r="Z10740">
        <v>1017</v>
      </c>
      <c r="AA10740" s="229" t="str">
        <f t="shared" si="98"/>
        <v>INSERT INTO UPK_IKOU.upk_k40.k60_os_buno_link (os_buhin_no, k60_buno_id, created_date, created_tantou_id) VALUES ('76427   JN20A     B309', 2277, GETDATE(), 999);</v>
      </c>
      <c r="AC10740" s="229"/>
    </row>
    <row r="10741" spans="26:29">
      <c r="Z10741">
        <v>1018</v>
      </c>
      <c r="AA10741" s="229" t="str">
        <f t="shared" si="98"/>
        <v>INSERT INTO UPK_IKOU.upk_k40.k60_os_buno_link (os_buhin_no, k60_buno_id, created_date, created_tantou_id) VALUES ('76516   JN20A     B309', 2278, GETDATE(), 999);</v>
      </c>
      <c r="AC10741" s="229"/>
    </row>
    <row r="10742" spans="26:29">
      <c r="Z10742">
        <v>1019</v>
      </c>
      <c r="AA10742" s="229" t="str">
        <f t="shared" si="98"/>
        <v>INSERT INTO UPK_IKOU.upk_k40.k60_os_buno_link (os_buhin_no, k60_buno_id, created_date, created_tantou_id) VALUES ('76517   JN20A     B309', 2279, GETDATE(), 999);</v>
      </c>
      <c r="AC10742" s="229"/>
    </row>
    <row r="10743" spans="26:29">
      <c r="Z10743">
        <v>1020</v>
      </c>
      <c r="AA10743" s="229" t="str">
        <f t="shared" si="98"/>
        <v>INSERT INTO UPK_IKOU.upk_k40.k60_os_buno_link (os_buhin_no, k60_buno_id, created_date, created_tantou_id) VALUES ('17285 1LA0A02 ZよりK70', 2280, GETDATE(), 999);</v>
      </c>
      <c r="AC10743" s="229"/>
    </row>
    <row r="10744" spans="26:29">
      <c r="Z10744">
        <v>1021</v>
      </c>
      <c r="AA10744" s="229" t="str">
        <f t="shared" si="98"/>
        <v>INSERT INTO UPK_IKOU.upk_k40.k60_os_buno_link (os_buhin_no, k60_buno_id, created_date, created_tantou_id) VALUES ('75662/3 1LA0A   B309', 2281, GETDATE(), 999);</v>
      </c>
      <c r="AC10744" s="229"/>
    </row>
    <row r="10745" spans="26:29">
      <c r="Z10745">
        <v>1022</v>
      </c>
      <c r="AA10745" s="229" t="str">
        <f t="shared" si="98"/>
        <v>INSERT INTO UPK_IKOU.upk_k40.k60_os_buno_link (os_buhin_no, k60_buno_id, created_date, created_tantou_id) VALUES ('74366   1LA0B  P321外転 B309', 2282, GETDATE(), 999);</v>
      </c>
      <c r="AC10745" s="229"/>
    </row>
    <row r="10746" spans="26:29">
      <c r="Z10746">
        <v>1023</v>
      </c>
      <c r="AA10746" s="229" t="str">
        <f t="shared" si="98"/>
        <v>INSERT INTO UPK_IKOU.upk_k40.k60_os_buno_link (os_buhin_no, k60_buno_id, created_date, created_tantou_id) VALUES ('74542   1LA0A     K70', 2283, GETDATE(), 999);</v>
      </c>
      <c r="AC10746" s="229"/>
    </row>
    <row r="10747" spans="26:29">
      <c r="Z10747">
        <v>1024</v>
      </c>
      <c r="AA10747" s="229" t="str">
        <f t="shared" si="98"/>
        <v>INSERT INTO UPK_IKOU.upk_k40.k60_os_buno_link (os_buhin_no, k60_buno_id, created_date, created_tantou_id) VALUES ('75442   1LA0A     B309', 2284, GETDATE(), 999);</v>
      </c>
      <c r="AC10747" s="229"/>
    </row>
    <row r="10748" spans="26:29">
      <c r="Z10748">
        <v>1025</v>
      </c>
      <c r="AA10748" s="229" t="str">
        <f t="shared" ref="AA10748:AA10811" si="99">AA$9722&amp;"'"&amp;AA9347&amp;"', "&amp;AB9347&amp;", GETDATE(), 999);"</f>
        <v>INSERT INTO UPK_IKOU.upk_k40.k60_os_buno_link (os_buhin_no, k60_buno_id, created_date, created_tantou_id) VALUES ('75522/3 1LA0A     K70', 2285, GETDATE(), 999);</v>
      </c>
      <c r="AC10748" s="229"/>
    </row>
    <row r="10749" spans="26:29">
      <c r="Z10749">
        <v>1026</v>
      </c>
      <c r="AA10749" s="229" t="str">
        <f t="shared" si="99"/>
        <v>INSERT INTO UPK_IKOU.upk_k40.k60_os_buno_link (os_buhin_no, k60_buno_id, created_date, created_tantou_id) VALUES ('75617   1LA0A     K70', 2286, GETDATE(), 999);</v>
      </c>
      <c r="AC10749" s="229"/>
    </row>
    <row r="10750" spans="26:29">
      <c r="Z10750">
        <v>1027</v>
      </c>
      <c r="AA10750" s="229" t="str">
        <f t="shared" si="99"/>
        <v>INSERT INTO UPK_IKOU.upk_k40.k60_os_buno_link (os_buhin_no, k60_buno_id, created_date, created_tantou_id) VALUES ('85034/5 1LB0A01   B309', 2287, GETDATE(), 999);</v>
      </c>
      <c r="AC10750" s="229"/>
    </row>
    <row r="10751" spans="26:29">
      <c r="Z10751">
        <v>1028</v>
      </c>
      <c r="AA10751" s="229" t="str">
        <f t="shared" si="99"/>
        <v>INSERT INTO UPK_IKOU.upk_k40.k60_os_buno_link (os_buhin_no, k60_buno_id, created_date, created_tantou_id) VALUES ('85034/5 1LB0A02   B309', 2288, GETDATE(), 999);</v>
      </c>
      <c r="AC10751" s="229"/>
    </row>
    <row r="10752" spans="26:29">
      <c r="Z10752">
        <v>1029</v>
      </c>
      <c r="AA10752" s="229" t="str">
        <f t="shared" si="99"/>
        <v>INSERT INTO UPK_IKOU.upk_k40.k60_os_buno_link (os_buhin_no, k60_buno_id, created_date, created_tantou_id) VALUES ('745B6/7 1LA0A Rより K70', 1389, GETDATE(), 999);</v>
      </c>
      <c r="AC10752" s="229"/>
    </row>
    <row r="10753" spans="26:29">
      <c r="Z10753">
        <v>1030</v>
      </c>
      <c r="AA10753" s="229" t="str">
        <f t="shared" si="99"/>
        <v>INSERT INTO UPK_IKOU.upk_k40.k60_os_buno_link (os_buhin_no, k60_buno_id, created_date, created_tantou_id) VALUES ('75112   1JA0A     K70', 2289, GETDATE(), 999);</v>
      </c>
      <c r="AC10753" s="229"/>
    </row>
    <row r="10754" spans="26:29">
      <c r="Z10754">
        <v>1031</v>
      </c>
      <c r="AA10754" s="229" t="str">
        <f t="shared" si="99"/>
        <v>INSERT INTO UPK_IKOU.upk_k40.k60_os_buno_link (os_buhin_no, k60_buno_id, created_date, created_tantou_id) VALUES ('75113   1JA0A     K70', 2290, GETDATE(), 999);</v>
      </c>
      <c r="AC10754" s="229"/>
    </row>
    <row r="10755" spans="26:29">
      <c r="Z10755">
        <v>1032</v>
      </c>
      <c r="AA10755" s="229" t="str">
        <f t="shared" si="99"/>
        <v>INSERT INTO UPK_IKOU.upk_k40.k60_os_buno_link (os_buhin_no, k60_buno_id, created_date, created_tantou_id) VALUES ('75134   1JA0A     X70', 2291, GETDATE(), 999);</v>
      </c>
      <c r="AC10755" s="229"/>
    </row>
    <row r="10756" spans="26:29">
      <c r="Z10756">
        <v>1033</v>
      </c>
      <c r="AA10756" s="229" t="str">
        <f t="shared" si="99"/>
        <v>INSERT INTO UPK_IKOU.upk_k40.k60_os_buno_link (os_buhin_no, k60_buno_id, created_date, created_tantou_id) VALUES ('75135   1JA0A     X70', 2292, GETDATE(), 999);</v>
      </c>
      <c r="AC10756" s="229"/>
    </row>
    <row r="10757" spans="26:29">
      <c r="Z10757">
        <v>1034</v>
      </c>
      <c r="AA10757" s="229" t="str">
        <f t="shared" si="99"/>
        <v>INSERT INTO UPK_IKOU.upk_k40.k60_os_buno_link (os_buhin_no, k60_buno_id, created_date, created_tantou_id) VALUES ('75126   1JB0A     B309', 2293, GETDATE(), 999);</v>
      </c>
      <c r="AC10757" s="229"/>
    </row>
    <row r="10758" spans="26:29">
      <c r="Z10758">
        <v>1035</v>
      </c>
      <c r="AA10758" s="229" t="str">
        <f t="shared" si="99"/>
        <v>INSERT INTO UPK_IKOU.upk_k40.k60_os_buno_link (os_buhin_no, k60_buno_id, created_date, created_tantou_id) VALUES ('75127   1GR0A     B309', 2294, GETDATE(), 999);</v>
      </c>
      <c r="AC10758" s="229"/>
    </row>
    <row r="10759" spans="26:29">
      <c r="Z10759">
        <v>1036</v>
      </c>
      <c r="AA10759" s="229" t="str">
        <f t="shared" si="99"/>
        <v>INSERT INTO UPK_IKOU.upk_k40.k60_os_buno_link (os_buhin_no, k60_buno_id, created_date, created_tantou_id) VALUES ('75512   1JA0A     X70', 2295, GETDATE(), 999);</v>
      </c>
      <c r="AC10759" s="229"/>
    </row>
    <row r="10760" spans="26:29">
      <c r="Z10760">
        <v>1037</v>
      </c>
      <c r="AA10760" s="229" t="str">
        <f t="shared" si="99"/>
        <v>INSERT INTO UPK_IKOU.upk_k40.k60_os_buno_link (os_buhin_no, k60_buno_id, created_date, created_tantou_id) VALUES ('75513   1JA0A     X70', 2296, GETDATE(), 999);</v>
      </c>
      <c r="AC10760" s="229"/>
    </row>
    <row r="10761" spans="26:29">
      <c r="Z10761">
        <v>1038</v>
      </c>
      <c r="AA10761" s="229" t="str">
        <f t="shared" si="99"/>
        <v>INSERT INTO UPK_IKOU.upk_k40.k60_os_buno_link (os_buhin_no, k60_buno_id, created_date, created_tantou_id) VALUES ('75522/3 1JA0A     K70', 2297, GETDATE(), 999);</v>
      </c>
      <c r="AC10761" s="229"/>
    </row>
    <row r="10762" spans="26:29">
      <c r="Z10762">
        <v>1039</v>
      </c>
      <c r="AA10762" s="229" t="str">
        <f t="shared" si="99"/>
        <v>INSERT INTO UPK_IKOU.upk_k40.k60_os_buno_link (os_buhin_no, k60_buno_id, created_date, created_tantou_id) VALUES ('76428/9 1JA0A     B301', 2298, GETDATE(), 999);</v>
      </c>
      <c r="AC10762" s="229"/>
    </row>
    <row r="10763" spans="26:29">
      <c r="Z10763">
        <v>1040</v>
      </c>
      <c r="AA10763" s="229" t="str">
        <f t="shared" si="99"/>
        <v>INSERT INTO UPK_IKOU.upk_k40.k60_os_buno_link (os_buhin_no, k60_buno_id, created_date, created_tantou_id) VALUES ('76586   1JA0A     K70', 2299, GETDATE(), 999);</v>
      </c>
      <c r="AC10763" s="229"/>
    </row>
    <row r="10764" spans="26:29">
      <c r="Z10764">
        <v>1041</v>
      </c>
      <c r="AA10764" s="229" t="str">
        <f t="shared" si="99"/>
        <v>INSERT INTO UPK_IKOU.upk_k40.k60_os_buno_link (os_buhin_no, k60_buno_id, created_date, created_tantou_id) VALUES ('76587   1JA0A     K70', 2300, GETDATE(), 999);</v>
      </c>
      <c r="AC10764" s="229"/>
    </row>
    <row r="10765" spans="26:29">
      <c r="Z10765">
        <v>1042</v>
      </c>
      <c r="AA10765" s="229" t="str">
        <f t="shared" si="99"/>
        <v>INSERT INTO UPK_IKOU.upk_k40.k60_os_buno_link (os_buhin_no, k60_buno_id, created_date, created_tantou_id) VALUES ('76542   6AX0A     K70', 2301, GETDATE(), 999);</v>
      </c>
      <c r="AC10765" s="229"/>
    </row>
    <row r="10766" spans="26:29">
      <c r="Z10766">
        <v>1043</v>
      </c>
      <c r="AA10766" s="229" t="str">
        <f t="shared" si="99"/>
        <v>INSERT INTO UPK_IKOU.upk_k40.k60_os_buno_link (os_buhin_no, k60_buno_id, created_date, created_tantou_id) VALUES ('76543   6AX0A     K70', 2302, GETDATE(), 999);</v>
      </c>
      <c r="AC10766" s="229"/>
    </row>
    <row r="10767" spans="26:29">
      <c r="Z10767">
        <v>1044</v>
      </c>
      <c r="AA10767" s="229" t="str">
        <f t="shared" si="99"/>
        <v>INSERT INTO UPK_IKOU.upk_k40.k60_os_buno_link (os_buhin_no, k60_buno_id, created_date, created_tantou_id) VALUES ('74283 3XA0A Rより K70シン', 1407, GETDATE(), 999);</v>
      </c>
      <c r="AC10767" s="229"/>
    </row>
    <row r="10768" spans="26:29">
      <c r="Z10768">
        <v>1045</v>
      </c>
      <c r="AA10768" s="229" t="str">
        <f t="shared" si="99"/>
        <v>INSERT INTO UPK_IKOU.upk_k40.k60_os_buno_link (os_buhin_no, k60_buno_id, created_date, created_tantou_id) VALUES ('74283 3XA0B Rより K70シン', 1408, GETDATE(), 999);</v>
      </c>
      <c r="AC10768" s="229"/>
    </row>
    <row r="10769" spans="26:29">
      <c r="Z10769">
        <v>1046</v>
      </c>
      <c r="AA10769" s="229" t="str">
        <f t="shared" si="99"/>
        <v>INSERT INTO UPK_IKOU.upk_k40.k60_os_buno_link (os_buhin_no, k60_buno_id, created_date, created_tantou_id) VALUES ('61212/3 3XA0A    W⇒Z Bへ', 2111, GETDATE(), 999);</v>
      </c>
      <c r="AC10769" s="229"/>
    </row>
    <row r="10770" spans="26:29">
      <c r="Z10770">
        <v>1047</v>
      </c>
      <c r="AA10770" s="229" t="str">
        <f t="shared" si="99"/>
        <v>INSERT INTO UPK_IKOU.upk_k40.k60_os_buno_link (os_buhin_no, k60_buno_id, created_date, created_tantou_id) VALUES ('61212/3 3XA0A/3XE0A  W⇒Z Bへ', 2112, GETDATE(), 999);</v>
      </c>
      <c r="AC10770" s="229"/>
    </row>
    <row r="10771" spans="26:29">
      <c r="Z10771">
        <v>1048</v>
      </c>
      <c r="AA10771" s="229" t="str">
        <f t="shared" si="99"/>
        <v>INSERT INTO UPK_IKOU.upk_k40.k60_os_buno_link (os_buhin_no, k60_buno_id, created_date, created_tantou_id) VALUES ('61212/3 3XA2A    W⇒Z Bへ', 2113, GETDATE(), 999);</v>
      </c>
      <c r="AC10771" s="229"/>
    </row>
    <row r="10772" spans="26:29">
      <c r="Z10772">
        <v>1049</v>
      </c>
      <c r="AA10772" s="229" t="str">
        <f t="shared" si="99"/>
        <v>INSERT INTO UPK_IKOU.upk_k40.k60_os_buno_link (os_buhin_no, k60_buno_id, created_date, created_tantou_id) VALUES ('61212/3 3XE2A/3XA2A  W⇒Z Bへ', 2114, GETDATE(), 999);</v>
      </c>
      <c r="AC10772" s="229"/>
    </row>
    <row r="10773" spans="26:29">
      <c r="Z10773">
        <v>1050</v>
      </c>
      <c r="AA10773" s="229" t="str">
        <f t="shared" si="99"/>
        <v>INSERT INTO UPK_IKOU.upk_k40.k60_os_buno_link (os_buhin_no, k60_buno_id, created_date, created_tantou_id) VALUES ('54292/3 3XA0A   ZよりK70シン', 2303, GETDATE(), 999);</v>
      </c>
      <c r="AC10773" s="229"/>
    </row>
    <row r="10774" spans="26:29">
      <c r="Z10774">
        <v>1051</v>
      </c>
      <c r="AA10774" s="229" t="str">
        <f t="shared" si="99"/>
        <v>INSERT INTO UPK_IKOU.upk_k40.k60_os_buno_link (os_buhin_no, k60_buno_id, created_date, created_tantou_id) VALUES ('54294/5 5YJ0A/3XA0A  K70シン', 2304, GETDATE(), 999);</v>
      </c>
      <c r="AC10774" s="229"/>
    </row>
    <row r="10775" spans="26:29">
      <c r="Z10775">
        <v>1052</v>
      </c>
      <c r="AA10775" s="229" t="str">
        <f t="shared" si="99"/>
        <v>INSERT INTO UPK_IKOU.upk_k40.k60_os_buno_link (os_buhin_no, k60_buno_id, created_date, created_tantou_id) VALUES ('74329   3XN0A  　 Bへ', 2121, GETDATE(), 999);</v>
      </c>
      <c r="AC10775" s="229"/>
    </row>
    <row r="10776" spans="26:29">
      <c r="Z10776">
        <v>1053</v>
      </c>
      <c r="AA10776" s="229" t="str">
        <f t="shared" si="99"/>
        <v>INSERT INTO UPK_IKOU.upk_k40.k60_os_buno_link (os_buhin_no, k60_buno_id, created_date, created_tantou_id) VALUES ('75126   5YJ0A    K70', 2305, GETDATE(), 999);</v>
      </c>
      <c r="AC10776" s="229"/>
    </row>
    <row r="10777" spans="26:29">
      <c r="Z10777">
        <v>1054</v>
      </c>
      <c r="AA10777" s="229" t="str">
        <f t="shared" si="99"/>
        <v>INSERT INTO UPK_IKOU.upk_k40.k60_os_buno_link (os_buhin_no, k60_buno_id, created_date, created_tantou_id) VALUES ('75126   3XE0A    K70', 2306, GETDATE(), 999);</v>
      </c>
      <c r="AC10777" s="229"/>
    </row>
    <row r="10778" spans="26:29">
      <c r="Z10778">
        <v>1055</v>
      </c>
      <c r="AA10778" s="229" t="str">
        <f t="shared" si="99"/>
        <v>INSERT INTO UPK_IKOU.upk_k40.k60_os_buno_link (os_buhin_no, k60_buno_id, created_date, created_tantou_id) VALUES ('75126   3XF0A    K70', 2307, GETDATE(), 999);</v>
      </c>
      <c r="AC10778" s="229"/>
    </row>
    <row r="10779" spans="26:29">
      <c r="Z10779">
        <v>1056</v>
      </c>
      <c r="AA10779" s="229" t="str">
        <f t="shared" si="99"/>
        <v>INSERT INTO UPK_IKOU.upk_k40.k60_os_buno_link (os_buhin_no, k60_buno_id, created_date, created_tantou_id) VALUES ('75126   3XY0A    K70', 2308, GETDATE(), 999);</v>
      </c>
      <c r="AC10779" s="229"/>
    </row>
    <row r="10780" spans="26:29">
      <c r="Z10780">
        <v>1057</v>
      </c>
      <c r="AA10780" s="229" t="str">
        <f t="shared" si="99"/>
        <v>INSERT INTO UPK_IKOU.upk_k40.k60_os_buno_link (os_buhin_no, k60_buno_id, created_date, created_tantou_id) VALUES ('75127   5YJ0A    K70', 2309, GETDATE(), 999);</v>
      </c>
      <c r="AC10780" s="229"/>
    </row>
    <row r="10781" spans="26:29">
      <c r="Z10781">
        <v>1058</v>
      </c>
      <c r="AA10781" s="229" t="str">
        <f t="shared" si="99"/>
        <v>INSERT INTO UPK_IKOU.upk_k40.k60_os_buno_link (os_buhin_no, k60_buno_id, created_date, created_tantou_id) VALUES ('75127   3XE0A    K70', 2310, GETDATE(), 999);</v>
      </c>
      <c r="AC10781" s="229"/>
    </row>
    <row r="10782" spans="26:29">
      <c r="Z10782">
        <v>1059</v>
      </c>
      <c r="AA10782" s="229" t="str">
        <f t="shared" si="99"/>
        <v>INSERT INTO UPK_IKOU.upk_k40.k60_os_buno_link (os_buhin_no, k60_buno_id, created_date, created_tantou_id) VALUES ('75127   3XF0A    K70', 2311, GETDATE(), 999);</v>
      </c>
      <c r="AC10782" s="229"/>
    </row>
    <row r="10783" spans="26:29">
      <c r="Z10783">
        <v>1060</v>
      </c>
      <c r="AA10783" s="229" t="str">
        <f t="shared" si="99"/>
        <v>INSERT INTO UPK_IKOU.upk_k40.k60_os_buno_link (os_buhin_no, k60_buno_id, created_date, created_tantou_id) VALUES ('75127   3XY0A    K70', 2312, GETDATE(), 999);</v>
      </c>
      <c r="AC10783" s="229"/>
    </row>
    <row r="10784" spans="26:29">
      <c r="Z10784">
        <v>1061</v>
      </c>
      <c r="AA10784" s="229" t="str">
        <f t="shared" si="99"/>
        <v>INSERT INTO UPK_IKOU.upk_k40.k60_os_buno_link (os_buhin_no, k60_buno_id, created_date, created_tantou_id) VALUES ('75134   3XA0A    K70', 2313, GETDATE(), 999);</v>
      </c>
      <c r="AC10784" s="229"/>
    </row>
    <row r="10785" spans="26:29">
      <c r="Z10785">
        <v>1062</v>
      </c>
      <c r="AA10785" s="229" t="str">
        <f t="shared" si="99"/>
        <v>INSERT INTO UPK_IKOU.upk_k40.k60_os_buno_link (os_buhin_no, k60_buno_id, created_date, created_tantou_id) VALUES ('75135   3XA0A    K70', 2314, GETDATE(), 999);</v>
      </c>
      <c r="AC10785" s="229"/>
    </row>
    <row r="10786" spans="26:29">
      <c r="Z10786">
        <v>1063</v>
      </c>
      <c r="AA10786" s="229" t="str">
        <f t="shared" si="99"/>
        <v>INSERT INTO UPK_IKOU.upk_k40.k60_os_buno_link (os_buhin_no, k60_buno_id, created_date, created_tantou_id) VALUES ('75134   3XE0A    K70', 2315, GETDATE(), 999);</v>
      </c>
      <c r="AC10786" s="229"/>
    </row>
    <row r="10787" spans="26:29">
      <c r="Z10787">
        <v>1064</v>
      </c>
      <c r="AA10787" s="229" t="str">
        <f t="shared" si="99"/>
        <v>INSERT INTO UPK_IKOU.upk_k40.k60_os_buno_link (os_buhin_no, k60_buno_id, created_date, created_tantou_id) VALUES ('75135   3XE0A    K70', 2316, GETDATE(), 999);</v>
      </c>
      <c r="AC10787" s="229"/>
    </row>
    <row r="10788" spans="26:29">
      <c r="Z10788">
        <v>1065</v>
      </c>
      <c r="AA10788" s="229" t="str">
        <f t="shared" si="99"/>
        <v>INSERT INTO UPK_IKOU.upk_k40.k60_os_buno_link (os_buhin_no, k60_buno_id, created_date, created_tantou_id) VALUES ('751L7   3XA0A    K30', 2317, GETDATE(), 999);</v>
      </c>
      <c r="AC10788" s="229"/>
    </row>
    <row r="10789" spans="26:29">
      <c r="Z10789">
        <v>1066</v>
      </c>
      <c r="AA10789" s="229" t="str">
        <f t="shared" si="99"/>
        <v>INSERT INTO UPK_IKOU.upk_k40.k60_os_buno_link (os_buhin_no, k60_buno_id, created_date, created_tantou_id) VALUES ('751L7   3XA0A-K  B302', 2318, GETDATE(), 999);</v>
      </c>
      <c r="AC10789" s="229"/>
    </row>
    <row r="10790" spans="26:29">
      <c r="Z10790">
        <v>1067</v>
      </c>
      <c r="AA10790" s="229" t="str">
        <f t="shared" si="99"/>
        <v>INSERT INTO UPK_IKOU.upk_k40.k60_os_buno_link (os_buhin_no, k60_buno_id, created_date, created_tantou_id) VALUES ('751L7   3XE0A    B302', 2319, GETDATE(), 999);</v>
      </c>
      <c r="AC10790" s="229"/>
    </row>
    <row r="10791" spans="26:29">
      <c r="Z10791">
        <v>1068</v>
      </c>
      <c r="AA10791" s="229" t="str">
        <f t="shared" si="99"/>
        <v>INSERT INTO UPK_IKOU.upk_k40.k60_os_buno_link (os_buhin_no, k60_buno_id, created_date, created_tantou_id) VALUES ('76372   3XB0AUF  B309シン', 2320, GETDATE(), 999);</v>
      </c>
      <c r="AC10791" s="229"/>
    </row>
    <row r="10792" spans="26:29">
      <c r="Z10792">
        <v>1069</v>
      </c>
      <c r="AA10792" s="229" t="str">
        <f t="shared" si="99"/>
        <v>INSERT INTO UPK_IKOU.upk_k40.k60_os_buno_link (os_buhin_no, k60_buno_id, created_date, created_tantou_id) VALUES ('76373   3XB0AUF  B309シン', 2321, GETDATE(), 999);</v>
      </c>
      <c r="AC10792" s="229"/>
    </row>
    <row r="10793" spans="26:29">
      <c r="Z10793">
        <v>1070</v>
      </c>
      <c r="AA10793" s="229" t="str">
        <f t="shared" si="99"/>
        <v>INSERT INTO UPK_IKOU.upk_k40.k60_os_buno_link (os_buhin_no, k60_buno_id, created_date, created_tantou_id) VALUES ('76372   3XD3A    B309シン', 2322, GETDATE(), 999);</v>
      </c>
      <c r="AC10793" s="229"/>
    </row>
    <row r="10794" spans="26:29">
      <c r="Z10794">
        <v>1071</v>
      </c>
      <c r="AA10794" s="229" t="str">
        <f t="shared" si="99"/>
        <v>INSERT INTO UPK_IKOU.upk_k40.k60_os_buno_link (os_buhin_no, k60_buno_id, created_date, created_tantou_id) VALUES ('76373   3XD3A    B309シン', 2323, GETDATE(), 999);</v>
      </c>
      <c r="AC10794" s="229"/>
    </row>
    <row r="10795" spans="26:29">
      <c r="Z10795">
        <v>1072</v>
      </c>
      <c r="AA10795" s="229" t="str">
        <f t="shared" si="99"/>
        <v>INSERT INTO UPK_IKOU.upk_k40.k60_os_buno_link (os_buhin_no, k60_buno_id, created_date, created_tantou_id) VALUES ('76373   3YF3A-B  Bへ B309', 2324, GETDATE(), 999);</v>
      </c>
      <c r="AC10795" s="229"/>
    </row>
    <row r="10796" spans="26:29">
      <c r="Z10796">
        <v>1073</v>
      </c>
      <c r="AA10796" s="229" t="str">
        <f t="shared" si="99"/>
        <v>INSERT INTO UPK_IKOU.upk_k40.k60_os_buno_link (os_buhin_no, k60_buno_id, created_date, created_tantou_id) VALUES ('77532   3XA0AUF  K70シン', 2325, GETDATE(), 999);</v>
      </c>
      <c r="AC10796" s="229"/>
    </row>
    <row r="10797" spans="26:29">
      <c r="Z10797">
        <v>1074</v>
      </c>
      <c r="AA10797" s="229" t="str">
        <f t="shared" si="99"/>
        <v>INSERT INTO UPK_IKOU.upk_k40.k60_os_buno_link (os_buhin_no, k60_buno_id, created_date, created_tantou_id) VALUES ('77533   3YD0BUF  K70シン', 2326, GETDATE(), 999);</v>
      </c>
      <c r="AC10797" s="229"/>
    </row>
    <row r="10798" spans="26:29">
      <c r="Z10798">
        <v>1075</v>
      </c>
      <c r="AA10798" s="229" t="str">
        <f t="shared" si="99"/>
        <v>INSERT INTO UPK_IKOU.upk_k40.k60_os_buno_link (os_buhin_no, k60_buno_id, created_date, created_tantou_id) VALUES ('75112   3VA0A    栃木移管', 2327, GETDATE(), 999);</v>
      </c>
      <c r="AC10798" s="229"/>
    </row>
    <row r="10799" spans="26:29">
      <c r="Z10799">
        <v>1076</v>
      </c>
      <c r="AA10799" s="229" t="str">
        <f t="shared" si="99"/>
        <v>INSERT INTO UPK_IKOU.upk_k40.k60_os_buno_link (os_buhin_no, k60_buno_id, created_date, created_tantou_id) VALUES ('75113   3VA0A    栃木移管', 2328, GETDATE(), 999);</v>
      </c>
      <c r="AC10799" s="229"/>
    </row>
    <row r="10800" spans="26:29">
      <c r="Z10800">
        <v>1077</v>
      </c>
      <c r="AA10800" s="229" t="str">
        <f t="shared" si="99"/>
        <v>INSERT INTO UPK_IKOU.upk_k40.k60_os_buno_link (os_buhin_no, k60_buno_id, created_date, created_tantou_id) VALUES ('76242   3VA0A    栃木移管', 2329, GETDATE(), 999);</v>
      </c>
      <c r="AC10800" s="229"/>
    </row>
    <row r="10801" spans="26:29">
      <c r="Z10801">
        <v>1078</v>
      </c>
      <c r="AA10801" s="229" t="str">
        <f t="shared" si="99"/>
        <v>INSERT INTO UPK_IKOU.upk_k40.k60_os_buno_link (os_buhin_no, k60_buno_id, created_date, created_tantou_id) VALUES ('76243   3VA0A    栃木移管', 2330, GETDATE(), 999);</v>
      </c>
      <c r="AC10801" s="229"/>
    </row>
    <row r="10802" spans="26:29">
      <c r="Z10802">
        <v>1079</v>
      </c>
      <c r="AA10802" s="229" t="str">
        <f t="shared" si="99"/>
        <v>INSERT INTO UPK_IKOU.upk_k40.k60_os_buno_link (os_buhin_no, k60_buno_id, created_date, created_tantou_id) VALUES ('76452   3VA0A    P321外転', 2331, GETDATE(), 999);</v>
      </c>
      <c r="AC10802" s="229"/>
    </row>
    <row r="10803" spans="26:29">
      <c r="Z10803">
        <v>1080</v>
      </c>
      <c r="AA10803" s="229" t="str">
        <f t="shared" si="99"/>
        <v>INSERT INTO UPK_IKOU.upk_k40.k60_os_buno_link (os_buhin_no, k60_buno_id, created_date, created_tantou_id) VALUES ('76453   3VA0A    P321外転', 2332, GETDATE(), 999);</v>
      </c>
      <c r="AC10803" s="229"/>
    </row>
    <row r="10804" spans="26:29">
      <c r="Z10804">
        <v>1081</v>
      </c>
      <c r="AA10804" s="229" t="str">
        <f t="shared" si="99"/>
        <v>INSERT INTO UPK_IKOU.upk_k40.k60_os_buno_link (os_buhin_no, k60_buno_id, created_date, created_tantou_id) VALUES ('76232   1VA0A     Zへ', 2333, GETDATE(), 999);</v>
      </c>
      <c r="AC10804" s="229"/>
    </row>
    <row r="10805" spans="26:29">
      <c r="Z10805">
        <v>1082</v>
      </c>
      <c r="AA10805" s="229" t="str">
        <f t="shared" si="99"/>
        <v>INSERT INTO UPK_IKOU.upk_k40.k60_os_buno_link (os_buhin_no, k60_buno_id, created_date, created_tantou_id) VALUES ('76232   1VA0B     Zへ', 2334, GETDATE(), 999);</v>
      </c>
      <c r="AC10805" s="229"/>
    </row>
    <row r="10806" spans="26:29">
      <c r="Z10806">
        <v>1083</v>
      </c>
      <c r="AA10806" s="229" t="str">
        <f t="shared" si="99"/>
        <v>INSERT INTO UPK_IKOU.upk_k40.k60_os_buno_link (os_buhin_no, k60_buno_id, created_date, created_tantou_id) VALUES ('76233   1VA0A     K70', 2335, GETDATE(), 999);</v>
      </c>
      <c r="AC10806" s="229"/>
    </row>
    <row r="10807" spans="26:29">
      <c r="Z10807">
        <v>1084</v>
      </c>
      <c r="AA10807" s="229" t="str">
        <f t="shared" si="99"/>
        <v>INSERT INTO UPK_IKOU.upk_k40.k60_os_buno_link (os_buhin_no, k60_buno_id, created_date, created_tantou_id) VALUES ('76233   1VA0B     K70', 2336, GETDATE(), 999);</v>
      </c>
      <c r="AC10807" s="229"/>
    </row>
    <row r="10808" spans="26:29">
      <c r="Z10808">
        <v>1085</v>
      </c>
      <c r="AA10808" s="229" t="str">
        <f t="shared" si="99"/>
        <v>INSERT INTO UPK_IKOU.upk_k40.k60_os_buno_link (os_buhin_no, k60_buno_id, created_date, created_tantou_id) VALUES ('76332/3 1VA0A     K70', 2337, GETDATE(), 999);</v>
      </c>
      <c r="AC10808" s="229"/>
    </row>
    <row r="10809" spans="26:29">
      <c r="Z10809">
        <v>1086</v>
      </c>
      <c r="AA10809" s="229" t="str">
        <f t="shared" si="99"/>
        <v>INSERT INTO UPK_IKOU.upk_k40.k60_os_buno_link (os_buhin_no, k60_buno_id, created_date, created_tantou_id) VALUES ('76332/3 1VA0B     K70', 2338, GETDATE(), 999);</v>
      </c>
      <c r="AC10809" s="229"/>
    </row>
    <row r="10810" spans="26:29">
      <c r="Z10810">
        <v>1087</v>
      </c>
      <c r="AA10810" s="229" t="str">
        <f t="shared" si="99"/>
        <v>INSERT INTO UPK_IKOU.upk_k40.k60_os_buno_link (os_buhin_no, k60_buno_id, created_date, created_tantou_id) VALUES ('75112   5TA0A     Zへ W70', 2339, GETDATE(), 999);</v>
      </c>
      <c r="AC10810" s="229"/>
    </row>
    <row r="10811" spans="26:29">
      <c r="Z10811">
        <v>1088</v>
      </c>
      <c r="AA10811" s="229" t="str">
        <f t="shared" si="99"/>
        <v>INSERT INTO UPK_IKOU.upk_k40.k60_os_buno_link (os_buhin_no, k60_buno_id, created_date, created_tantou_id) VALUES ('75113   5TA0A     Zへ W70', 2340, GETDATE(), 999);</v>
      </c>
      <c r="AC10811" s="229"/>
    </row>
    <row r="10812" spans="26:29">
      <c r="Z10812">
        <v>1089</v>
      </c>
      <c r="AA10812" s="229" t="str">
        <f t="shared" ref="AA10812:AA10875" si="100">AA$9722&amp;"'"&amp;AA9411&amp;"', "&amp;AB9411&amp;", GETDATE(), 999);"</f>
        <v>INSERT INTO UPK_IKOU.upk_k40.k60_os_buno_link (os_buhin_no, k60_buno_id, created_date, created_tantou_id) VALUES ('75134   5TA0A     W70', 2341, GETDATE(), 999);</v>
      </c>
      <c r="AC10812" s="229"/>
    </row>
    <row r="10813" spans="26:29">
      <c r="Z10813">
        <v>1090</v>
      </c>
      <c r="AA10813" s="229" t="str">
        <f t="shared" si="100"/>
        <v>INSERT INTO UPK_IKOU.upk_k40.k60_os_buno_link (os_buhin_no, k60_buno_id, created_date, created_tantou_id) VALUES ('75135   5TA0A     W70', 2342, GETDATE(), 999);</v>
      </c>
      <c r="AC10813" s="229"/>
    </row>
    <row r="10814" spans="26:29">
      <c r="Z10814">
        <v>1091</v>
      </c>
      <c r="AA10814" s="229" t="str">
        <f t="shared" si="100"/>
        <v>INSERT INTO UPK_IKOU.upk_k40.k60_os_buno_link (os_buhin_no, k60_buno_id, created_date, created_tantou_id) VALUES ('75262/3 1VA0A     B309', 2343, GETDATE(), 999);</v>
      </c>
      <c r="AC10814" s="229"/>
    </row>
    <row r="10815" spans="26:29">
      <c r="Z10815">
        <v>1092</v>
      </c>
      <c r="AA10815" s="229" t="str">
        <f t="shared" si="100"/>
        <v>INSERT INTO UPK_IKOU.upk_k40.k60_os_buno_link (os_buhin_no, k60_buno_id, created_date, created_tantou_id) VALUES ('75534/5 5TA0A     W70 Zより', 1458, GETDATE(), 999);</v>
      </c>
      <c r="AC10815" s="229"/>
    </row>
    <row r="10816" spans="26:29">
      <c r="Z10816">
        <v>1093</v>
      </c>
      <c r="AA10816" s="229" t="str">
        <f t="shared" si="100"/>
        <v>INSERT INTO UPK_IKOU.upk_k40.k60_os_buno_link (os_buhin_no, k60_buno_id, created_date, created_tantou_id) VALUES ('76452   5TA0A    W70⇒K70', 2344, GETDATE(), 999);</v>
      </c>
      <c r="AC10816" s="229"/>
    </row>
    <row r="10817" spans="26:29">
      <c r="Z10817">
        <v>1094</v>
      </c>
      <c r="AA10817" s="229" t="str">
        <f t="shared" si="100"/>
        <v>INSERT INTO UPK_IKOU.upk_k40.k60_os_buno_link (os_buhin_no, k60_buno_id, created_date, created_tantou_id) VALUES ('76453   5TA0A    W70⇒K70', 2345, GETDATE(), 999);</v>
      </c>
      <c r="AC10817" s="229"/>
    </row>
    <row r="10818" spans="26:29">
      <c r="Z10818">
        <v>1095</v>
      </c>
      <c r="AA10818" s="229" t="str">
        <f t="shared" si="100"/>
        <v>INSERT INTO UPK_IKOU.upk_k40.k60_os_buno_link (os_buhin_no, k60_buno_id, created_date, created_tantou_id) VALUES ('67467   4CC0A     K30  ', 2346, GETDATE(), 999);</v>
      </c>
      <c r="AC10818" s="229"/>
    </row>
    <row r="10819" spans="26:29">
      <c r="Z10819">
        <v>1096</v>
      </c>
      <c r="AA10819" s="229" t="str">
        <f t="shared" si="100"/>
        <v>INSERT INTO UPK_IKOU.upk_k40.k60_os_buno_link (os_buhin_no, k60_buno_id, created_date, created_tantou_id) VALUES ('67467   4CC0A-E ', 2347, GETDATE(), 999);</v>
      </c>
      <c r="AC10819" s="229"/>
    </row>
    <row r="10820" spans="26:29">
      <c r="Z10820">
        <v>1097</v>
      </c>
      <c r="AA10820" s="229" t="str">
        <f t="shared" si="100"/>
        <v>INSERT INTO UPK_IKOU.upk_k40.k60_os_buno_link (os_buhin_no, k60_buno_id, created_date, created_tantou_id) VALUES ('74372   4CB0A 　サンテック外転 B309', 2348, GETDATE(), 999);</v>
      </c>
      <c r="AC10820" s="229"/>
    </row>
    <row r="10821" spans="26:29">
      <c r="Z10821">
        <v>1098</v>
      </c>
      <c r="AA10821" s="229" t="str">
        <f t="shared" si="100"/>
        <v>INSERT INTO UPK_IKOU.upk_k40.k60_os_buno_link (os_buhin_no, k60_buno_id, created_date, created_tantou_id) VALUES ('76312/3 4CC0A    J70⇒K70', 2349, GETDATE(), 999);</v>
      </c>
      <c r="AC10821" s="229"/>
    </row>
    <row r="10822" spans="26:29">
      <c r="Z10822">
        <v>1099</v>
      </c>
      <c r="AA10822" s="229" t="str">
        <f t="shared" si="100"/>
        <v>INSERT INTO UPK_IKOU.upk_k40.k60_os_buno_link (os_buhin_no, k60_buno_id, created_date, created_tantou_id) VALUES ('76452   4CE0A    P323外転', 2350, GETDATE(), 999);</v>
      </c>
      <c r="AC10822" s="229"/>
    </row>
    <row r="10823" spans="26:29">
      <c r="Z10823">
        <v>1100</v>
      </c>
      <c r="AA10823" s="229" t="str">
        <f t="shared" si="100"/>
        <v>INSERT INTO UPK_IKOU.upk_k40.k60_os_buno_link (os_buhin_no, k60_buno_id, created_date, created_tantou_id) VALUES ('76452   4CE0A-E  P323外転', 2351, GETDATE(), 999);</v>
      </c>
      <c r="AC10823" s="229"/>
    </row>
    <row r="10824" spans="26:29">
      <c r="Z10824">
        <v>1101</v>
      </c>
      <c r="AA10824" s="229" t="str">
        <f t="shared" si="100"/>
        <v>INSERT INTO UPK_IKOU.upk_k40.k60_os_buno_link (os_buhin_no, k60_buno_id, created_date, created_tantou_id) VALUES ('76452   4BC1A    P323外転', 2352, GETDATE(), 999);</v>
      </c>
      <c r="AC10824" s="229"/>
    </row>
    <row r="10825" spans="26:29">
      <c r="Z10825">
        <v>1102</v>
      </c>
      <c r="AA10825" s="229" t="str">
        <f t="shared" si="100"/>
        <v>INSERT INTO UPK_IKOU.upk_k40.k60_os_buno_link (os_buhin_no, k60_buno_id, created_date, created_tantou_id) VALUES ('76453   4CE0A    P323外転', 2353, GETDATE(), 999);</v>
      </c>
      <c r="AC10825" s="229"/>
    </row>
    <row r="10826" spans="26:29">
      <c r="Z10826">
        <v>1103</v>
      </c>
      <c r="AA10826" s="229" t="str">
        <f t="shared" si="100"/>
        <v>INSERT INTO UPK_IKOU.upk_k40.k60_os_buno_link (os_buhin_no, k60_buno_id, created_date, created_tantou_id) VALUES ('76453   4CE0A-E  P323外転', 2354, GETDATE(), 999);</v>
      </c>
      <c r="AC10826" s="229"/>
    </row>
    <row r="10827" spans="26:29">
      <c r="Z10827">
        <v>1104</v>
      </c>
      <c r="AA10827" s="229" t="str">
        <f t="shared" si="100"/>
        <v>INSERT INTO UPK_IKOU.upk_k40.k60_os_buno_link (os_buhin_no, k60_buno_id, created_date, created_tantou_id) VALUES ('76453   4BC1A    P323外転', 2355, GETDATE(), 999);</v>
      </c>
      <c r="AC10827" s="229"/>
    </row>
    <row r="10828" spans="26:29">
      <c r="Z10828">
        <v>1105</v>
      </c>
      <c r="AA10828" s="229" t="str">
        <f t="shared" si="100"/>
        <v>INSERT INTO UPK_IKOU.upk_k40.k60_os_buno_link (os_buhin_no, k60_buno_id, created_date, created_tantou_id) VALUES ('76532   4CC0A    P323外転', 2356, GETDATE(), 999);</v>
      </c>
      <c r="AC10828" s="229"/>
    </row>
    <row r="10829" spans="26:29">
      <c r="Z10829">
        <v>1106</v>
      </c>
      <c r="AA10829" s="229" t="str">
        <f t="shared" si="100"/>
        <v>INSERT INTO UPK_IKOU.upk_k40.k60_os_buno_link (os_buhin_no, k60_buno_id, created_date, created_tantou_id) VALUES ('76533   4CC0A    P323外転', 2357, GETDATE(), 999);</v>
      </c>
      <c r="AC10829" s="229"/>
    </row>
    <row r="10830" spans="26:29">
      <c r="Z10830">
        <v>1107</v>
      </c>
      <c r="AA10830" s="229" t="str">
        <f t="shared" si="100"/>
        <v>INSERT INTO UPK_IKOU.upk_k40.k60_os_buno_link (os_buhin_no, k60_buno_id, created_date, created_tantou_id) VALUES ('76572   4CC0A    P323外転', 2358, GETDATE(), 999);</v>
      </c>
      <c r="AC10830" s="229"/>
    </row>
    <row r="10831" spans="26:29">
      <c r="Z10831">
        <v>1108</v>
      </c>
      <c r="AA10831" s="229" t="str">
        <f t="shared" si="100"/>
        <v>INSERT INTO UPK_IKOU.upk_k40.k60_os_buno_link (os_buhin_no, k60_buno_id, created_date, created_tantou_id) VALUES ('76573   4CC0A    P323外転', 2359, GETDATE(), 999);</v>
      </c>
      <c r="AC10831" s="229"/>
    </row>
    <row r="10832" spans="26:29">
      <c r="Z10832">
        <v>1109</v>
      </c>
      <c r="AA10832" s="229" t="str">
        <f t="shared" si="100"/>
        <v>INSERT INTO UPK_IKOU.upk_k40.k60_os_buno_link (os_buhin_no, k60_buno_id, created_date, created_tantou_id) VALUES ('75556   4BC1B    K70', 2360, GETDATE(), 999);</v>
      </c>
      <c r="AC10832" s="229"/>
    </row>
    <row r="10833" spans="26:29">
      <c r="Z10833">
        <v>1110</v>
      </c>
      <c r="AA10833" s="229" t="str">
        <f t="shared" si="100"/>
        <v>INSERT INTO UPK_IKOU.upk_k40.k60_os_buno_link (os_buhin_no, k60_buno_id, created_date, created_tantou_id) VALUES ('75557   4BC1B    K70', 2361, GETDATE(), 999);</v>
      </c>
      <c r="AC10833" s="229"/>
    </row>
    <row r="10834" spans="26:29">
      <c r="Z10834">
        <v>1111</v>
      </c>
      <c r="AA10834" s="229" t="str">
        <f t="shared" si="100"/>
        <v>INSERT INTO UPK_IKOU.upk_k40.k60_os_buno_link (os_buhin_no, k60_buno_id, created_date, created_tantou_id) VALUES ('76456/7 4CE0A  ZよりJ70', 2362, GETDATE(), 999);</v>
      </c>
      <c r="AC10834" s="229"/>
    </row>
    <row r="10835" spans="26:29">
      <c r="Z10835">
        <v>1112</v>
      </c>
      <c r="AA10835" s="229" t="str">
        <f t="shared" si="100"/>
        <v>INSERT INTO UPK_IKOU.upk_k40.k60_os_buno_link (os_buhin_no, k60_buno_id, created_date, created_tantou_id) VALUES ('76456/7 4CE0A-E  ZよりJ70', 2363, GETDATE(), 999);</v>
      </c>
      <c r="AC10835" s="229"/>
    </row>
    <row r="10836" spans="26:29">
      <c r="Z10836">
        <v>1113</v>
      </c>
      <c r="AA10836" s="229" t="str">
        <f t="shared" si="100"/>
        <v>INSERT INTO UPK_IKOU.upk_k40.k60_os_buno_link (os_buhin_no, k60_buno_id, created_date, created_tantou_id) VALUES ('76456/7 6FK0A  ZよりJ70', 2364, GETDATE(), 999);</v>
      </c>
      <c r="AC10836" s="229"/>
    </row>
    <row r="10837" spans="26:29">
      <c r="Z10837">
        <v>1114</v>
      </c>
      <c r="AA10837" s="229" t="str">
        <f t="shared" si="100"/>
        <v>INSERT INTO UPK_IKOU.upk_k40.k60_os_buno_link (os_buhin_no, k60_buno_id, created_date, created_tantou_id) VALUES ('76218/9 4CC0A   J70 Rへ', 1448, GETDATE(), 999);</v>
      </c>
      <c r="AC10837" s="229"/>
    </row>
    <row r="10838" spans="26:29">
      <c r="Z10838">
        <v>1115</v>
      </c>
      <c r="AA10838" s="229" t="str">
        <f t="shared" si="100"/>
        <v>INSERT INTO UPK_IKOU.upk_k40.k60_os_buno_link (os_buhin_no, k60_buno_id, created_date, created_tantou_id) VALUES ('76332/3 4CC1A   K70 Rへ', 1469, GETDATE(), 999);</v>
      </c>
      <c r="AC10838" s="229"/>
    </row>
    <row r="10839" spans="26:29">
      <c r="Z10839">
        <v>1116</v>
      </c>
      <c r="AA10839" s="229" t="str">
        <f t="shared" si="100"/>
        <v>INSERT INTO UPK_IKOU.upk_k40.k60_os_buno_link (os_buhin_no, k60_buno_id, created_date, created_tantou_id) VALUES ('76452   6MA0A     K70 ', 2365, GETDATE(), 999);</v>
      </c>
      <c r="AC10839" s="229"/>
    </row>
    <row r="10840" spans="26:29">
      <c r="Z10840">
        <v>1117</v>
      </c>
      <c r="AA10840" s="229" t="str">
        <f t="shared" si="100"/>
        <v>INSERT INTO UPK_IKOU.upk_k40.k60_os_buno_link (os_buhin_no, k60_buno_id, created_date, created_tantou_id) VALUES ('76452   6MT0A     K70', 2366, GETDATE(), 999);</v>
      </c>
      <c r="AC10840" s="229"/>
    </row>
    <row r="10841" spans="26:29">
      <c r="Z10841">
        <v>1118</v>
      </c>
      <c r="AA10841" s="229" t="str">
        <f t="shared" si="100"/>
        <v>INSERT INTO UPK_IKOU.upk_k40.k60_os_buno_link (os_buhin_no, k60_buno_id, created_date, created_tantou_id) VALUES ('76453   6MT0A     K70', 2367, GETDATE(), 999);</v>
      </c>
      <c r="AC10841" s="229"/>
    </row>
    <row r="10842" spans="26:29">
      <c r="Z10842">
        <v>1119</v>
      </c>
      <c r="AA10842" s="229" t="str">
        <f t="shared" si="100"/>
        <v>INSERT INTO UPK_IKOU.upk_k40.k60_os_buno_link (os_buhin_no, k60_buno_id, created_date, created_tantou_id) VALUES ('77662/3 6MR0A     B309', 2368, GETDATE(), 999);</v>
      </c>
      <c r="AC10842" s="229"/>
    </row>
    <row r="10843" spans="26:29">
      <c r="Z10843">
        <v>1120</v>
      </c>
      <c r="AA10843" s="229" t="str">
        <f t="shared" si="100"/>
        <v>INSERT INTO UPK_IKOU.upk_k40.k60_os_buno_link (os_buhin_no, k60_buno_id, created_date, created_tantou_id) VALUES ('78142/3 6MA0A     B309', 2369, GETDATE(), 999);</v>
      </c>
      <c r="AC10843" s="229"/>
    </row>
    <row r="10844" spans="26:29">
      <c r="Z10844">
        <v>1121</v>
      </c>
      <c r="AA10844" s="229" t="str">
        <f t="shared" si="100"/>
        <v>INSERT INTO UPK_IKOU.upk_k40.k60_os_buno_link (os_buhin_no, k60_buno_id, created_date, created_tantou_id) VALUES ('76483   6MA0A   K70  Rへ', 1467, GETDATE(), 999);</v>
      </c>
      <c r="AC10844" s="229"/>
    </row>
    <row r="10845" spans="26:29">
      <c r="Z10845">
        <v>1122</v>
      </c>
      <c r="AA10845" s="229" t="str">
        <f t="shared" si="100"/>
        <v>INSERT INTO UPK_IKOU.upk_k40.k60_os_buno_link (os_buhin_no, k60_buno_id, created_date, created_tantou_id) VALUES ('76742/3 6MA0A   W70  Rへ', 1468, GETDATE(), 999);</v>
      </c>
      <c r="AC10845" s="229"/>
    </row>
    <row r="10846" spans="26:29">
      <c r="Z10846">
        <v>1123</v>
      </c>
      <c r="AA10846" s="229" t="str">
        <f t="shared" si="100"/>
        <v>INSERT INTO UPK_IKOU.upk_k40.k60_os_buno_link (os_buhin_no, k60_buno_id, created_date, created_tantou_id) VALUES ('64182/3 6RA1A  K70', 2370, GETDATE(), 999);</v>
      </c>
      <c r="AC10846" s="229"/>
    </row>
    <row r="10847" spans="26:29">
      <c r="Z10847">
        <v>1124</v>
      </c>
      <c r="AA10847" s="229" t="str">
        <f t="shared" si="100"/>
        <v>INSERT INTO UPK_IKOU.upk_k40.k60_os_buno_link (os_buhin_no, k60_buno_id, created_date, created_tantou_id) VALUES ('66322/3 6RA0A  J70', 2371, GETDATE(), 999);</v>
      </c>
      <c r="AC10847" s="229"/>
    </row>
    <row r="10848" spans="26:29">
      <c r="Z10848">
        <v>1125</v>
      </c>
      <c r="AA10848" s="229" t="str">
        <f t="shared" si="100"/>
        <v>INSERT INTO UPK_IKOU.upk_k40.k60_os_buno_link (os_buhin_no, k60_buno_id, created_date, created_tantou_id) VALUES ('75112   6RA0A  J70', 2372, GETDATE(), 999);</v>
      </c>
      <c r="AC10848" s="229"/>
    </row>
    <row r="10849" spans="26:29">
      <c r="Z10849">
        <v>1126</v>
      </c>
      <c r="AA10849" s="229" t="str">
        <f t="shared" si="100"/>
        <v>INSERT INTO UPK_IKOU.upk_k40.k60_os_buno_link (os_buhin_no, k60_buno_id, created_date, created_tantou_id) VALUES ('75113   6RA0A  J70', 2373, GETDATE(), 999);</v>
      </c>
      <c r="AC10849" s="229"/>
    </row>
    <row r="10850" spans="26:29">
      <c r="Z10850">
        <v>1127</v>
      </c>
      <c r="AA10850" s="229" t="str">
        <f t="shared" si="100"/>
        <v>INSERT INTO UPK_IKOU.upk_k40.k60_os_buno_link (os_buhin_no, k60_buno_id, created_date, created_tantou_id) VALUES ('75312   6RA1A  TへK70', 1983, GETDATE(), 999);</v>
      </c>
      <c r="AC10850" s="229"/>
    </row>
    <row r="10851" spans="26:29">
      <c r="Z10851">
        <v>1128</v>
      </c>
      <c r="AA10851" s="229" t="str">
        <f t="shared" si="100"/>
        <v>INSERT INTO UPK_IKOU.upk_k40.k60_os_buno_link (os_buhin_no, k60_buno_id, created_date, created_tantou_id) VALUES ('5253C   J1800  TへDGメタル', 1984, GETDATE(), 999);</v>
      </c>
      <c r="AC10851" s="229"/>
    </row>
    <row r="10852" spans="26:29">
      <c r="Z10852">
        <v>1129</v>
      </c>
      <c r="AA10852" s="229" t="str">
        <f t="shared" si="100"/>
        <v>INSERT INTO UPK_IKOU.upk_k40.k60_os_buno_link (os_buhin_no, k60_buno_id, created_date, created_tantou_id) VALUES ('75313   6RA1A  TへK70', 1985, GETDATE(), 999);</v>
      </c>
      <c r="AC10852" s="229"/>
    </row>
    <row r="10853" spans="26:29">
      <c r="Z10853">
        <v>1130</v>
      </c>
      <c r="AA10853" s="229" t="str">
        <f t="shared" si="100"/>
        <v>INSERT INTO UPK_IKOU.upk_k40.k60_os_buno_link (os_buhin_no, k60_buno_id, created_date, created_tantou_id) VALUES ('5253C   J1700  TへDGメタル', 1986, GETDATE(), 999);</v>
      </c>
      <c r="AC10853" s="229"/>
    </row>
    <row r="10854" spans="26:29">
      <c r="Z10854">
        <v>1131</v>
      </c>
      <c r="AA10854" s="229" t="str">
        <f t="shared" si="100"/>
        <v>INSERT INTO UPK_IKOU.upk_k40.k60_os_buno_link (os_buhin_no, k60_buno_id, created_date, created_tantou_id) VALUES ('75692/3 6RA1A  J70', 2374, GETDATE(), 999);</v>
      </c>
      <c r="AC10854" s="229"/>
    </row>
    <row r="10855" spans="26:29">
      <c r="Z10855">
        <v>1132</v>
      </c>
      <c r="AA10855" s="229" t="str">
        <f t="shared" si="100"/>
        <v>INSERT INTO UPK_IKOU.upk_k40.k60_os_buno_link (os_buhin_no, k60_buno_id, created_date, created_tantou_id) VALUES ('5253C B4800/B4700 DGメタル', 2375, GETDATE(), 999);</v>
      </c>
      <c r="AC10855" s="229"/>
    </row>
    <row r="10856" spans="26:29">
      <c r="Z10856">
        <v>1133</v>
      </c>
      <c r="AA10856" s="229" t="str">
        <f t="shared" si="100"/>
        <v>INSERT INTO UPK_IKOU.upk_k40.k60_os_buno_link (os_buhin_no, k60_buno_id, created_date, created_tantou_id) VALUES ('76452   6RA0A  K70', 2376, GETDATE(), 999);</v>
      </c>
      <c r="AC10856" s="229"/>
    </row>
    <row r="10857" spans="26:29">
      <c r="Z10857">
        <v>1134</v>
      </c>
      <c r="AA10857" s="229" t="str">
        <f t="shared" si="100"/>
        <v>INSERT INTO UPK_IKOU.upk_k40.k60_os_buno_link (os_buhin_no, k60_buno_id, created_date, created_tantou_id) VALUES ('76453   6RA0A  K70', 2377, GETDATE(), 999);</v>
      </c>
      <c r="AC10857" s="229"/>
    </row>
    <row r="10858" spans="26:29">
      <c r="Z10858">
        <v>1135</v>
      </c>
      <c r="AA10858" s="229" t="str">
        <f t="shared" si="100"/>
        <v>INSERT INTO UPK_IKOU.upk_k40.k60_os_buno_link (os_buhin_no, k60_buno_id, created_date, created_tantou_id) VALUES ('76482/3 6RA0A  K70', 2378, GETDATE(), 999);</v>
      </c>
      <c r="AC10858" s="229"/>
    </row>
    <row r="10859" spans="26:29">
      <c r="Z10859">
        <v>1136</v>
      </c>
      <c r="AA10859" s="229" t="str">
        <f t="shared" si="100"/>
        <v>INSERT INTO UPK_IKOU.upk_k40.k60_os_buno_link (os_buhin_no, k60_buno_id, created_date, created_tantou_id) VALUES ('76482/3 6RA1A  K70', 2379, GETDATE(), 999);</v>
      </c>
      <c r="AC10859" s="229"/>
    </row>
    <row r="10860" spans="26:29">
      <c r="Z10860">
        <v>1137</v>
      </c>
      <c r="AA10860" s="229" t="str">
        <f t="shared" si="100"/>
        <v>INSERT INTO UPK_IKOU.upk_k40.k60_os_buno_link (os_buhin_no, k60_buno_id, created_date, created_tantou_id) VALUES ('5253C A0800/A0700 DGメタル', 2380, GETDATE(), 999);</v>
      </c>
      <c r="AC10860" s="229"/>
    </row>
    <row r="10861" spans="26:29">
      <c r="Z10861">
        <v>1138</v>
      </c>
      <c r="AA10861" s="229" t="str">
        <f t="shared" si="100"/>
        <v>INSERT INTO UPK_IKOU.upk_k40.k60_os_buno_link (os_buhin_no, k60_buno_id, created_date, created_tantou_id) VALUES ('76764   6RA0A    K70', 2381, GETDATE(), 999);</v>
      </c>
      <c r="AC10861" s="229"/>
    </row>
    <row r="10862" spans="26:29">
      <c r="Z10862">
        <v>1139</v>
      </c>
      <c r="AA10862" s="229" t="str">
        <f t="shared" si="100"/>
        <v>INSERT INTO UPK_IKOU.upk_k40.k60_os_buno_link (os_buhin_no, k60_buno_id, created_date, created_tantou_id) VALUES ('5228A   52200  DG/DGEメタル', 2382, GETDATE(), 999);</v>
      </c>
      <c r="AC10862" s="229"/>
    </row>
    <row r="10863" spans="26:29">
      <c r="Z10863">
        <v>1140</v>
      </c>
      <c r="AA10863" s="229" t="str">
        <f t="shared" si="100"/>
        <v>INSERT INTO UPK_IKOU.upk_k40.k60_os_buno_link (os_buhin_no, k60_buno_id, created_date, created_tantou_id) VALUES ('76765   6RA0A    K70', 2383, GETDATE(), 999);</v>
      </c>
      <c r="AC10863" s="229"/>
    </row>
    <row r="10864" spans="26:29">
      <c r="Z10864">
        <v>1141</v>
      </c>
      <c r="AA10864" s="229" t="str">
        <f t="shared" si="100"/>
        <v>INSERT INTO UPK_IKOU.upk_k40.k60_os_buno_link (os_buhin_no, k60_buno_id, created_date, created_tantou_id) VALUES ('5228A   52100  DG/DGEメタル', 2384, GETDATE(), 999);</v>
      </c>
      <c r="AC10864" s="229"/>
    </row>
    <row r="10865" spans="26:29">
      <c r="Z10865">
        <v>1142</v>
      </c>
      <c r="AA10865" s="229" t="str">
        <f t="shared" si="100"/>
        <v>INSERT INTO UPK_IKOU.upk_k40.k60_os_buno_link (os_buhin_no, k60_buno_id, created_date, created_tantou_id) VALUES ('61137   B5010   5016 Rより', 1314, GETDATE(), 999);</v>
      </c>
      <c r="AC10865" s="229"/>
    </row>
    <row r="10866" spans="26:29">
      <c r="Z10866">
        <v>1143</v>
      </c>
      <c r="AA10866" s="229" t="str">
        <f t="shared" si="100"/>
        <v>INSERT INTO UPK_IKOU.upk_k40.k60_os_buno_link (os_buhin_no, k60_buno_id, created_date, created_tantou_id) VALUES ('61138   B5010   5016 Rより', 1315, GETDATE(), 999);</v>
      </c>
      <c r="AC10866" s="229"/>
    </row>
    <row r="10867" spans="26:29">
      <c r="Z10867">
        <v>1144</v>
      </c>
      <c r="AA10867" s="229" t="str">
        <f t="shared" si="100"/>
        <v>INSERT INTO UPK_IKOU.upk_k40.k60_os_buno_link (os_buhin_no, k60_buno_id, created_date, created_tantou_id) VALUES ('5253C  D6100 DG-Eメタル', 2385, GETDATE(), 999);</v>
      </c>
      <c r="AC10867" s="229"/>
    </row>
    <row r="10868" spans="26:29">
      <c r="Z10868">
        <v>1145</v>
      </c>
      <c r="AA10868" s="229" t="str">
        <f t="shared" si="100"/>
        <v>INSERT INTO UPK_IKOU.upk_k40.k60_os_buno_link (os_buhin_no, k60_buno_id, created_date, created_tantou_id) VALUES ('9450B  39500 DG-E K70', 2386, GETDATE(), 999);</v>
      </c>
      <c r="AC10868" s="229"/>
    </row>
    <row r="10869" spans="26:29">
      <c r="Z10869">
        <v>1146</v>
      </c>
      <c r="AA10869" s="229" t="str">
        <f t="shared" si="100"/>
        <v>INSERT INTO UPK_IKOU.upk_k40.k60_os_buno_link (os_buhin_no, k60_buno_id, created_date, created_tantou_id) VALUES ('9450B  39400 DG-E K70', 2387, GETDATE(), 999);</v>
      </c>
      <c r="AC10869" s="229"/>
    </row>
    <row r="10870" spans="26:29">
      <c r="Z10870">
        <v>1147</v>
      </c>
      <c r="AA10870" s="229" t="str">
        <f t="shared" si="100"/>
        <v>INSERT INTO UPK_IKOU.upk_k40.k60_os_buno_link (os_buhin_no, k60_buno_id, created_date, created_tantou_id) VALUES ('64184   JG00A 爪廃却 WへB301', 2227, GETDATE(), 999);</v>
      </c>
      <c r="AC10870" s="229"/>
    </row>
    <row r="10871" spans="26:29">
      <c r="Z10871">
        <v>1148</v>
      </c>
      <c r="AA10871" s="229" t="str">
        <f t="shared" si="100"/>
        <v>INSERT INTO UPK_IKOU.upk_k40.k60_os_buno_link (os_buhin_no, k60_buno_id, created_date, created_tantou_id) VALUES ('64185   JG00A 爪廃却 WへB301', 2228, GETDATE(), 999);</v>
      </c>
      <c r="AC10871" s="229"/>
    </row>
    <row r="10872" spans="26:29">
      <c r="Z10872">
        <v>1149</v>
      </c>
      <c r="AA10872" s="229" t="str">
        <f t="shared" si="100"/>
        <v>INSERT INTO UPK_IKOU.upk_k40.k60_os_buno_link (os_buhin_no, k60_buno_id, created_date, created_tantou_id) VALUES ('67112   JG00A 爪無しJ70', 2388, GETDATE(), 999);</v>
      </c>
      <c r="AC10872" s="229"/>
    </row>
    <row r="10873" spans="26:29">
      <c r="Z10873">
        <v>1150</v>
      </c>
      <c r="AA10873" s="229" t="str">
        <f t="shared" si="100"/>
        <v>INSERT INTO UPK_IKOU.upk_k40.k60_os_buno_link (os_buhin_no, k60_buno_id, created_date, created_tantou_id) VALUES ('67112   JG40A 爪無しJ70', 2389, GETDATE(), 999);</v>
      </c>
      <c r="AC10873" s="229"/>
    </row>
    <row r="10874" spans="26:29">
      <c r="Z10874">
        <v>1151</v>
      </c>
      <c r="AA10874" s="229" t="str">
        <f t="shared" si="100"/>
        <v>INSERT INTO UPK_IKOU.upk_k40.k60_os_buno_link (os_buhin_no, k60_buno_id, created_date, created_tantou_id) VALUES ('67112   JM00A    P323外転 J70', 2390, GETDATE(), 999);</v>
      </c>
      <c r="AC10874" s="229"/>
    </row>
    <row r="10875" spans="26:29">
      <c r="Z10875">
        <v>1152</v>
      </c>
      <c r="AA10875" s="229" t="str">
        <f t="shared" si="100"/>
        <v>INSERT INTO UPK_IKOU.upk_k40.k60_os_buno_link (os_buhin_no, k60_buno_id, created_date, created_tantou_id) VALUES ('756R2/3 JG00A    J70', 2391, GETDATE(), 999);</v>
      </c>
      <c r="AC10875" s="229"/>
    </row>
    <row r="10876" spans="26:29">
      <c r="Z10876">
        <v>1153</v>
      </c>
      <c r="AA10876" s="229" t="str">
        <f t="shared" ref="AA10876:AA10939" si="101">AA$9722&amp;"'"&amp;AA9475&amp;"', "&amp;AB9475&amp;", GETDATE(), 999);"</f>
        <v>INSERT INTO UPK_IKOU.upk_k40.k60_os_buno_link (os_buhin_no, k60_buno_id, created_date, created_tantou_id) VALUES ('75632   JG00A  J70 P323外転', 1316, GETDATE(), 999);</v>
      </c>
      <c r="AC10876" s="229"/>
    </row>
    <row r="10877" spans="26:29">
      <c r="Z10877">
        <v>1154</v>
      </c>
      <c r="AA10877" s="229" t="str">
        <f t="shared" si="101"/>
        <v>INSERT INTO UPK_IKOU.upk_k40.k60_os_buno_link (os_buhin_no, k60_buno_id, created_date, created_tantou_id) VALUES ('75632   JH00A  J70 P323外転', 1317, GETDATE(), 999);</v>
      </c>
      <c r="AC10877" s="229"/>
    </row>
    <row r="10878" spans="26:29">
      <c r="Z10878">
        <v>1155</v>
      </c>
      <c r="AA10878" s="229" t="str">
        <f t="shared" si="101"/>
        <v>INSERT INTO UPK_IKOU.upk_k40.k60_os_buno_link (os_buhin_no, k60_buno_id, created_date, created_tantou_id) VALUES ('75632   1YA0A  J70 P323外転', 1318, GETDATE(), 999);</v>
      </c>
      <c r="AC10878" s="229"/>
    </row>
    <row r="10879" spans="26:29">
      <c r="Z10879">
        <v>1156</v>
      </c>
      <c r="AA10879" s="229" t="str">
        <f t="shared" si="101"/>
        <v>INSERT INTO UPK_IKOU.upk_k40.k60_os_buno_link (os_buhin_no, k60_buno_id, created_date, created_tantou_id) VALUES ('75632   JM00A  J70 P323外転', 1328, GETDATE(), 999);</v>
      </c>
      <c r="AC10879" s="229"/>
    </row>
    <row r="10880" spans="26:29">
      <c r="Z10880">
        <v>1157</v>
      </c>
      <c r="AA10880" s="229" t="str">
        <f t="shared" si="101"/>
        <v>INSERT INTO UPK_IKOU.upk_k40.k60_os_buno_link (os_buhin_no, k60_buno_id, created_date, created_tantou_id) VALUES ('76572   JM00A 爪廃却 K70', 2232, GETDATE(), 999);</v>
      </c>
      <c r="AC10880" s="229"/>
    </row>
    <row r="10881" spans="26:29">
      <c r="Z10881">
        <v>1158</v>
      </c>
      <c r="AA10881" s="229" t="str">
        <f t="shared" si="101"/>
        <v>INSERT INTO UPK_IKOU.upk_k40.k60_os_buno_link (os_buhin_no, k60_buno_id, created_date, created_tantou_id) VALUES ('76573   JM00A 爪廃却 K70', 2233, GETDATE(), 999);</v>
      </c>
      <c r="AC10881" s="229"/>
    </row>
    <row r="10882" spans="26:29">
      <c r="Z10882">
        <v>1159</v>
      </c>
      <c r="AA10882" s="229" t="str">
        <f t="shared" si="101"/>
        <v>INSERT INTO UPK_IKOU.upk_k40.k60_os_buno_link (os_buhin_no, k60_buno_id, created_date, created_tantou_id) VALUES ('74798   JM00ACE 爪無し T308', 2231, GETDATE(), 999);</v>
      </c>
      <c r="AC10882" s="229"/>
    </row>
    <row r="10883" spans="26:29">
      <c r="Z10883">
        <v>1160</v>
      </c>
      <c r="AA10883" s="229" t="str">
        <f t="shared" si="101"/>
        <v>INSERT INTO UPK_IKOU.upk_k40.k60_os_buno_link (os_buhin_no, k60_buno_id, created_date, created_tantou_id) VALUES ('76632   JM00A 爪廃却 J70', 2392, GETDATE(), 999);</v>
      </c>
      <c r="AC10883" s="229"/>
    </row>
    <row r="10884" spans="26:29">
      <c r="Z10884">
        <v>1161</v>
      </c>
      <c r="AA10884" s="229" t="str">
        <f t="shared" si="101"/>
        <v>INSERT INTO UPK_IKOU.upk_k40.k60_os_buno_link (os_buhin_no, k60_buno_id, created_date, created_tantou_id) VALUES ('76633   JM00A 爪廃却 J70', 2393, GETDATE(), 999);</v>
      </c>
      <c r="AC10884" s="229"/>
    </row>
    <row r="10885" spans="26:29">
      <c r="Z10885">
        <v>1162</v>
      </c>
      <c r="AA10885" s="229" t="str">
        <f t="shared" si="101"/>
        <v>INSERT INTO UPK_IKOU.upk_k40.k60_os_buno_link (os_buhin_no, k60_buno_id, created_date, created_tantou_id) VALUES ('76532   JM00B    Wへ J70', 2234, GETDATE(), 999);</v>
      </c>
      <c r="AC10885" s="229"/>
    </row>
    <row r="10886" spans="26:29">
      <c r="Z10886">
        <v>1163</v>
      </c>
      <c r="AA10886" s="229" t="str">
        <f t="shared" si="101"/>
        <v>INSERT INTO UPK_IKOU.upk_k40.k60_os_buno_link (os_buhin_no, k60_buno_id, created_date, created_tantou_id) VALUES ('76533   JM00B    Wへ J70', 2235, GETDATE(), 999);</v>
      </c>
      <c r="AC10886" s="229"/>
    </row>
    <row r="10887" spans="26:29">
      <c r="Z10887">
        <v>1164</v>
      </c>
      <c r="AA10887" s="229" t="str">
        <f t="shared" si="101"/>
        <v>INSERT INTO UPK_IKOU.upk_k40.k60_os_buno_link (os_buhin_no, k60_buno_id, created_date, created_tantou_id) VALUES ('76232   JM00A  爪廃却 K70', 1329, GETDATE(), 999);</v>
      </c>
      <c r="AC10887" s="229"/>
    </row>
    <row r="10888" spans="26:29">
      <c r="Z10888">
        <v>1165</v>
      </c>
      <c r="AA10888" s="229" t="str">
        <f t="shared" si="101"/>
        <v>INSERT INTO UPK_IKOU.upk_k40.k60_os_buno_link (os_buhin_no, k60_buno_id, created_date, created_tantou_id) VALUES ('76233   JM00A  爪廃却 K70', 1330, GETDATE(), 999);</v>
      </c>
      <c r="AC10888" s="229"/>
    </row>
    <row r="10889" spans="26:29">
      <c r="Z10889">
        <v>1166</v>
      </c>
      <c r="AA10889" s="229" t="str">
        <f t="shared" si="101"/>
        <v>INSERT INTO UPK_IKOU.upk_k40.k60_os_buno_link (os_buhin_no, k60_buno_id, created_date, created_tantou_id) VALUES ('75174   JG00A    K30', 2394, GETDATE(), 999);</v>
      </c>
      <c r="AC10889" s="229"/>
    </row>
    <row r="10890" spans="26:29">
      <c r="Z10890">
        <v>1167</v>
      </c>
      <c r="AA10890" s="229" t="str">
        <f t="shared" si="101"/>
        <v>INSERT INTO UPK_IKOU.upk_k40.k60_os_buno_link (os_buhin_no, k60_buno_id, created_date, created_tantou_id) VALUES ('75174   JG00A-K  K70', 2395, GETDATE(), 999);</v>
      </c>
      <c r="AC10890" s="229"/>
    </row>
    <row r="10891" spans="26:29">
      <c r="Z10891">
        <v>1168</v>
      </c>
      <c r="AA10891" s="229" t="str">
        <f t="shared" si="101"/>
        <v>INSERT INTO UPK_IKOU.upk_k40.k60_os_buno_link (os_buhin_no, k60_buno_id, created_date, created_tantou_id) VALUES ('75152/3 JG00A-K 爪廃却  5016', 2396, GETDATE(), 999);</v>
      </c>
      <c r="AC10891" s="229"/>
    </row>
    <row r="10892" spans="26:29">
      <c r="Z10892">
        <v>1169</v>
      </c>
      <c r="AA10892" s="229" t="str">
        <f t="shared" si="101"/>
        <v>INSERT INTO UPK_IKOU.upk_k40.k60_os_buno_link (os_buhin_no, k60_buno_id, created_date, created_tantou_id) VALUES ('75512   JG00A  WよりJ70/W70', 2236, GETDATE(), 999);</v>
      </c>
      <c r="AC10892" s="229"/>
    </row>
    <row r="10893" spans="26:29">
      <c r="Z10893">
        <v>1170</v>
      </c>
      <c r="AA10893" s="229" t="str">
        <f t="shared" si="101"/>
        <v>INSERT INTO UPK_IKOU.upk_k40.k60_os_buno_link (os_buhin_no, k60_buno_id, created_date, created_tantou_id) VALUES ('75512   6MA0A  WよりW70', 2237, GETDATE(), 999);</v>
      </c>
      <c r="AC10893" s="229"/>
    </row>
    <row r="10894" spans="26:29">
      <c r="Z10894">
        <v>1171</v>
      </c>
      <c r="AA10894" s="229" t="str">
        <f t="shared" si="101"/>
        <v>INSERT INTO UPK_IKOU.upk_k40.k60_os_buno_link (os_buhin_no, k60_buno_id, created_date, created_tantou_id) VALUES ('75512   JM00A  WよりJ70/W70', 2238, GETDATE(), 999);</v>
      </c>
      <c r="AC10894" s="229"/>
    </row>
    <row r="10895" spans="26:29">
      <c r="Z10895">
        <v>1172</v>
      </c>
      <c r="AA10895" s="229" t="str">
        <f t="shared" si="101"/>
        <v>INSERT INTO UPK_IKOU.upk_k40.k60_os_buno_link (os_buhin_no, k60_buno_id, created_date, created_tantou_id) VALUES ('75513   JG00A  WよりJ70/W70', 2239, GETDATE(), 999);</v>
      </c>
      <c r="AC10895" s="229"/>
    </row>
    <row r="10896" spans="26:29">
      <c r="Z10896">
        <v>1173</v>
      </c>
      <c r="AA10896" s="229" t="str">
        <f t="shared" si="101"/>
        <v>INSERT INTO UPK_IKOU.upk_k40.k60_os_buno_link (os_buhin_no, k60_buno_id, created_date, created_tantou_id) VALUES ('75513   6MA0A  WよりW70', 2240, GETDATE(), 999);</v>
      </c>
      <c r="AC10896" s="229"/>
    </row>
    <row r="10897" spans="26:29">
      <c r="Z10897">
        <v>1174</v>
      </c>
      <c r="AA10897" s="229" t="str">
        <f t="shared" si="101"/>
        <v>INSERT INTO UPK_IKOU.upk_k40.k60_os_buno_link (os_buhin_no, k60_buno_id, created_date, created_tantou_id) VALUES ('75513   JM00A  WよりJ70/W70', 2241, GETDATE(), 999);</v>
      </c>
      <c r="AC10897" s="229"/>
    </row>
    <row r="10898" spans="26:29">
      <c r="Z10898">
        <v>1175</v>
      </c>
      <c r="AA10898" s="229" t="str">
        <f t="shared" si="101"/>
        <v>INSERT INTO UPK_IKOU.upk_k40.k60_os_buno_link (os_buhin_no, k60_buno_id, created_date, created_tantou_id) VALUES ('75636   1VX0A    J70/W70', 2397, GETDATE(), 999);</v>
      </c>
      <c r="AC10898" s="229"/>
    </row>
    <row r="10899" spans="26:29">
      <c r="Z10899">
        <v>1176</v>
      </c>
      <c r="AA10899" s="229" t="str">
        <f t="shared" si="101"/>
        <v>INSERT INTO UPK_IKOU.upk_k40.k60_os_buno_link (os_buhin_no, k60_buno_id, created_date, created_tantou_id) VALUES ('75636   1VX0A-G  UPZ', 2398, GETDATE(), 999);</v>
      </c>
      <c r="AC10899" s="229"/>
    </row>
    <row r="10900" spans="26:29">
      <c r="Z10900">
        <v>1177</v>
      </c>
      <c r="AA10900" s="229" t="str">
        <f t="shared" si="101"/>
        <v>INSERT INTO UPK_IKOU.upk_k40.k60_os_buno_link (os_buhin_no, k60_buno_id, created_date, created_tantou_id) VALUES ('75636   6MA0B  B301', 2399, GETDATE(), 999);</v>
      </c>
      <c r="AC10900" s="229"/>
    </row>
    <row r="10901" spans="26:29">
      <c r="Z10901">
        <v>1178</v>
      </c>
      <c r="AA10901" s="229" t="str">
        <f t="shared" si="101"/>
        <v>INSERT INTO UPK_IKOU.upk_k40.k60_os_buno_link (os_buhin_no, k60_buno_id, created_date, created_tantou_id) VALUES ('75658/9   JG00A   K70⇒B301', 2400, GETDATE(), 999);</v>
      </c>
      <c r="AC10901" s="229"/>
    </row>
    <row r="10902" spans="26:29">
      <c r="Z10902">
        <v>1179</v>
      </c>
      <c r="AA10902" s="229" t="str">
        <f t="shared" si="101"/>
        <v>INSERT INTO UPK_IKOU.upk_k40.k60_os_buno_link (os_buhin_no, k60_buno_id, created_date, created_tantou_id) VALUES ('75196   JN20A    W70', 2401, GETDATE(), 999);</v>
      </c>
      <c r="AC10902" s="229"/>
    </row>
    <row r="10903" spans="26:29">
      <c r="Z10903">
        <v>1180</v>
      </c>
      <c r="AA10903" s="229" t="str">
        <f t="shared" si="101"/>
        <v>INSERT INTO UPK_IKOU.upk_k40.k60_os_buno_link (os_buhin_no, k60_buno_id, created_date, created_tantou_id) VALUES ('75172   JN20A    B302', 2402, GETDATE(), 999);</v>
      </c>
      <c r="AC10903" s="229"/>
    </row>
    <row r="10904" spans="26:29">
      <c r="Z10904">
        <v>1181</v>
      </c>
      <c r="AA10904" s="229" t="str">
        <f t="shared" si="101"/>
        <v>INSERT INTO UPK_IKOU.upk_k40.k60_os_buno_link (os_buhin_no, k60_buno_id, created_date, created_tantou_id) VALUES ('75173   JN20A    B302', 2403, GETDATE(), 999);</v>
      </c>
      <c r="AC10904" s="229"/>
    </row>
    <row r="10905" spans="26:29">
      <c r="Z10905">
        <v>1182</v>
      </c>
      <c r="AA10905" s="229" t="str">
        <f t="shared" si="101"/>
        <v>INSERT INTO UPK_IKOU.upk_k40.k60_os_buno_link (os_buhin_no, k60_buno_id, created_date, created_tantou_id) VALUES ('75312   3NU0A    K70', 2404, GETDATE(), 999);</v>
      </c>
      <c r="AC10905" s="229"/>
    </row>
    <row r="10906" spans="26:29">
      <c r="Z10906">
        <v>1183</v>
      </c>
      <c r="AA10906" s="229" t="str">
        <f t="shared" si="101"/>
        <v>INSERT INTO UPK_IKOU.upk_k40.k60_os_buno_link (os_buhin_no, k60_buno_id, created_date, created_tantou_id) VALUES ('75512   JN20A    W70', 2405, GETDATE(), 999);</v>
      </c>
      <c r="AC10906" s="229"/>
    </row>
    <row r="10907" spans="26:29">
      <c r="Z10907">
        <v>1184</v>
      </c>
      <c r="AA10907" s="229" t="str">
        <f t="shared" si="101"/>
        <v>INSERT INTO UPK_IKOU.upk_k40.k60_os_buno_link (os_buhin_no, k60_buno_id, created_date, created_tantou_id) VALUES ('75512   3NU0A    W70', 2406, GETDATE(), 999);</v>
      </c>
      <c r="AC10907" s="229"/>
    </row>
    <row r="10908" spans="26:29">
      <c r="Z10908">
        <v>1185</v>
      </c>
      <c r="AA10908" s="229" t="str">
        <f t="shared" si="101"/>
        <v>INSERT INTO UPK_IKOU.upk_k40.k60_os_buno_link (os_buhin_no, k60_buno_id, created_date, created_tantou_id) VALUES ('75513   JN20A    W70', 2407, GETDATE(), 999);</v>
      </c>
      <c r="AC10908" s="229"/>
    </row>
    <row r="10909" spans="26:29">
      <c r="Z10909">
        <v>1186</v>
      </c>
      <c r="AA10909" s="229" t="str">
        <f t="shared" si="101"/>
        <v>INSERT INTO UPK_IKOU.upk_k40.k60_os_buno_link (os_buhin_no, k60_buno_id, created_date, created_tantou_id) VALUES ('75513   3NU0A    W70', 2408, GETDATE(), 999);</v>
      </c>
      <c r="AC10909" s="229"/>
    </row>
    <row r="10910" spans="26:29">
      <c r="Z10910">
        <v>1187</v>
      </c>
      <c r="AA10910" s="229" t="str">
        <f t="shared" si="101"/>
        <v>INSERT INTO UPK_IKOU.upk_k40.k60_os_buno_link (os_buhin_no, k60_buno_id, created_date, created_tantou_id) VALUES ('76532   JN20A    B301', 2409, GETDATE(), 999);</v>
      </c>
      <c r="AC10910" s="229"/>
    </row>
    <row r="10911" spans="26:29">
      <c r="Z10911">
        <v>1188</v>
      </c>
      <c r="AA10911" s="229" t="str">
        <f t="shared" si="101"/>
        <v>INSERT INTO UPK_IKOU.upk_k40.k60_os_buno_link (os_buhin_no, k60_buno_id, created_date, created_tantou_id) VALUES ('76533   JN20A    B301', 2410, GETDATE(), 999);</v>
      </c>
      <c r="AC10911" s="229"/>
    </row>
    <row r="10912" spans="26:29">
      <c r="Z10912">
        <v>1189</v>
      </c>
      <c r="AA10912" s="229" t="str">
        <f t="shared" si="101"/>
        <v>INSERT INTO UPK_IKOU.upk_k40.k60_os_buno_link (os_buhin_no, k60_buno_id, created_date, created_tantou_id) VALUES ('76654/5 3TU0A    BへB301', 2098, GETDATE(), 999);</v>
      </c>
      <c r="AC10912" s="229"/>
    </row>
    <row r="10913" spans="26:29">
      <c r="Z10913">
        <v>1190</v>
      </c>
      <c r="AA10913" s="229" t="str">
        <f t="shared" si="101"/>
        <v>INSERT INTO UPK_IKOU.upk_k40.k60_os_buno_link (os_buhin_no, k60_buno_id, created_date, created_tantou_id) VALUES ('76742/3 JN20A    B301', 2411, GETDATE(), 999);</v>
      </c>
      <c r="AC10913" s="229"/>
    </row>
    <row r="10914" spans="26:29">
      <c r="Z10914">
        <v>1191</v>
      </c>
      <c r="AA10914" s="229" t="str">
        <f t="shared" si="101"/>
        <v>INSERT INTO UPK_IKOU.upk_k40.k60_os_buno_link (os_buhin_no, k60_buno_id, created_date, created_tantou_id) VALUES ('76752   JN20A    K30', 2412, GETDATE(), 999);</v>
      </c>
      <c r="AC10914" s="229"/>
    </row>
    <row r="10915" spans="26:29">
      <c r="Z10915">
        <v>1192</v>
      </c>
      <c r="AA10915" s="229" t="str">
        <f t="shared" si="101"/>
        <v>INSERT INTO UPK_IKOU.upk_k40.k60_os_buno_link (os_buhin_no, k60_buno_id, created_date, created_tantou_id) VALUES ('76752   JN20A    RWB', 2412, GETDATE(), 999);</v>
      </c>
      <c r="AC10915" s="229"/>
    </row>
    <row r="10916" spans="26:29">
      <c r="Z10916">
        <v>1193</v>
      </c>
      <c r="AA10916" s="229" t="str">
        <f t="shared" si="101"/>
        <v>INSERT INTO UPK_IKOU.upk_k40.k60_os_buno_link (os_buhin_no, k60_buno_id, created_date, created_tantou_id) VALUES ('79112   JN20A    追浜逆送', 2413, GETDATE(), 999);</v>
      </c>
      <c r="AC10916" s="229"/>
    </row>
    <row r="10917" spans="26:29">
      <c r="Z10917">
        <v>1194</v>
      </c>
      <c r="AA10917" s="229" t="str">
        <f t="shared" si="101"/>
        <v>INSERT INTO UPK_IKOU.upk_k40.k60_os_buno_link (os_buhin_no, k60_buno_id, created_date, created_tantou_id) VALUES ('79112   JN90A    追浜逆送', 2414, GETDATE(), 999);</v>
      </c>
      <c r="AC10917" s="229"/>
    </row>
    <row r="10918" spans="26:29">
      <c r="Z10918">
        <v>1195</v>
      </c>
      <c r="AA10918" s="229" t="str">
        <f t="shared" si="101"/>
        <v>INSERT INTO UPK_IKOU.upk_k40.k60_os_buno_link (os_buhin_no, k60_buno_id, created_date, created_tantou_id) VALUES ('79113   JN20A    追浜逆送', 2415, GETDATE(), 999);</v>
      </c>
      <c r="AC10918" s="229"/>
    </row>
    <row r="10919" spans="26:29">
      <c r="Z10919">
        <v>1196</v>
      </c>
      <c r="AA10919" s="229" t="str">
        <f t="shared" si="101"/>
        <v>INSERT INTO UPK_IKOU.upk_k40.k60_os_buno_link (os_buhin_no, k60_buno_id, created_date, created_tantou_id) VALUES ('17285   1LA0A02  Wへ K70', 2280, GETDATE(), 999);</v>
      </c>
      <c r="AC10919" s="229"/>
    </row>
    <row r="10920" spans="26:29">
      <c r="Z10920">
        <v>1197</v>
      </c>
      <c r="AA10920" s="229" t="str">
        <f t="shared" si="101"/>
        <v>INSERT INTO UPK_IKOU.upk_k40.k60_os_buno_link (os_buhin_no, k60_buno_id, created_date, created_tantou_id) VALUES ('74542   1LA0B    K70', 2416, GETDATE(), 999);</v>
      </c>
      <c r="AC10920" s="229"/>
    </row>
    <row r="10921" spans="26:29">
      <c r="Z10921">
        <v>1198</v>
      </c>
      <c r="AA10921" s="229" t="str">
        <f t="shared" si="101"/>
        <v>INSERT INTO UPK_IKOU.upk_k40.k60_os_buno_link (os_buhin_no, k60_buno_id, created_date, created_tantou_id) VALUES ('75617   1LA0A   WへK70', 2286, GETDATE(), 999);</v>
      </c>
      <c r="AC10921" s="229"/>
    </row>
    <row r="10922" spans="26:29">
      <c r="Z10922">
        <v>1199</v>
      </c>
      <c r="AA10922" s="229" t="str">
        <f t="shared" si="101"/>
        <v>INSERT INTO UPK_IKOU.upk_k40.k60_os_buno_link (os_buhin_no, k60_buno_id, created_date, created_tantou_id) VALUES ('75662/3 1LA0A   WへB309', 2281, GETDATE(), 999);</v>
      </c>
      <c r="AC10922" s="229"/>
    </row>
    <row r="10923" spans="26:29">
      <c r="Z10923">
        <v>1200</v>
      </c>
      <c r="AA10923" s="229" t="str">
        <f t="shared" si="101"/>
        <v>INSERT INTO UPK_IKOU.upk_k40.k60_os_buno_link (os_buhin_no, k60_buno_id, created_date, created_tantou_id) VALUES ('76426   1LA0A    B301', 2417, GETDATE(), 999);</v>
      </c>
      <c r="AC10923" s="229"/>
    </row>
    <row r="10924" spans="26:29">
      <c r="Z10924">
        <v>1201</v>
      </c>
      <c r="AA10924" s="229" t="str">
        <f t="shared" si="101"/>
        <v>INSERT INTO UPK_IKOU.upk_k40.k60_os_buno_link (os_buhin_no, k60_buno_id, created_date, created_tantou_id) VALUES ('76427   1LA0A    B301', 2418, GETDATE(), 999);</v>
      </c>
      <c r="AC10924" s="229"/>
    </row>
    <row r="10925" spans="26:29">
      <c r="Z10925">
        <v>1202</v>
      </c>
      <c r="AA10925" s="229" t="str">
        <f t="shared" si="101"/>
        <v>INSERT INTO UPK_IKOU.upk_k40.k60_os_buno_link (os_buhin_no, k60_buno_id, created_date, created_tantou_id) VALUES ('76452   1LA0A    B301', 2419, GETDATE(), 999);</v>
      </c>
      <c r="AC10925" s="229"/>
    </row>
    <row r="10926" spans="26:29">
      <c r="Z10926">
        <v>1203</v>
      </c>
      <c r="AA10926" s="229" t="str">
        <f t="shared" si="101"/>
        <v>INSERT INTO UPK_IKOU.upk_k40.k60_os_buno_link (os_buhin_no, k60_buno_id, created_date, created_tantou_id) VALUES ('76453   1LA0A    B301', 2420, GETDATE(), 999);</v>
      </c>
      <c r="AC10926" s="229"/>
    </row>
    <row r="10927" spans="26:29">
      <c r="Z10927">
        <v>1204</v>
      </c>
      <c r="AA10927" s="229" t="str">
        <f t="shared" si="101"/>
        <v>INSERT INTO UPK_IKOU.upk_k40.k60_os_buno_link (os_buhin_no, k60_buno_id, created_date, created_tantou_id) VALUES ('764B4/5  1LA0A   B301', 2421, GETDATE(), 999);</v>
      </c>
      <c r="AC10927" s="229"/>
    </row>
    <row r="10928" spans="26:29">
      <c r="Z10928">
        <v>1205</v>
      </c>
      <c r="AA10928" s="229" t="str">
        <f t="shared" si="101"/>
        <v>INSERT INTO UPK_IKOU.upk_k40.k60_os_buno_link (os_buhin_no, k60_buno_id, created_date, created_tantou_id) VALUES ('764B4/5  1LB0A   B301', 2422, GETDATE(), 999);</v>
      </c>
      <c r="AC10928" s="229"/>
    </row>
    <row r="10929" spans="26:29">
      <c r="Z10929">
        <v>1206</v>
      </c>
      <c r="AA10929" s="229" t="str">
        <f t="shared" si="101"/>
        <v>INSERT INTO UPK_IKOU.upk_k40.k60_os_buno_link (os_buhin_no, k60_buno_id, created_date, created_tantou_id) VALUES ('85034/5 1LA0A01  B309', 2423, GETDATE(), 999);</v>
      </c>
      <c r="AC10929" s="229"/>
    </row>
    <row r="10930" spans="26:29">
      <c r="Z10930">
        <v>1207</v>
      </c>
      <c r="AA10930" s="229" t="str">
        <f t="shared" si="101"/>
        <v>INSERT INTO UPK_IKOU.upk_k40.k60_os_buno_link (os_buhin_no, k60_buno_id, created_date, created_tantou_id) VALUES ('85034/5 1LA0A02  B309', 2424, GETDATE(), 999);</v>
      </c>
      <c r="AC10930" s="229"/>
    </row>
    <row r="10931" spans="26:29">
      <c r="Z10931">
        <v>1208</v>
      </c>
      <c r="AA10931" s="229" t="str">
        <f t="shared" si="101"/>
        <v>INSERT INTO UPK_IKOU.upk_k40.k60_os_buno_link (os_buhin_no, k60_buno_id, created_date, created_tantou_id) VALUES ('74516   1JA0A    K30', 2425, GETDATE(), 999);</v>
      </c>
      <c r="AC10931" s="229"/>
    </row>
    <row r="10932" spans="26:29">
      <c r="Z10932">
        <v>1209</v>
      </c>
      <c r="AA10932" s="229" t="str">
        <f t="shared" si="101"/>
        <v>INSERT INTO UPK_IKOU.upk_k40.k60_os_buno_link (os_buhin_no, k60_buno_id, created_date, created_tantou_id) VALUES ('74516   1JB0A    K30', 2426, GETDATE(), 999);</v>
      </c>
      <c r="AC10932" s="229"/>
    </row>
    <row r="10933" spans="26:29">
      <c r="Z10933">
        <v>1210</v>
      </c>
      <c r="AA10933" s="229" t="str">
        <f t="shared" si="101"/>
        <v>INSERT INTO UPK_IKOU.upk_k40.k60_os_buno_link (os_buhin_no, k60_buno_id, created_date, created_tantou_id) VALUES ('74517   1JA0A    K30', 2427, GETDATE(), 999);</v>
      </c>
      <c r="AC10933" s="229"/>
    </row>
    <row r="10934" spans="26:29">
      <c r="Z10934">
        <v>1211</v>
      </c>
      <c r="AA10934" s="229" t="str">
        <f t="shared" si="101"/>
        <v>INSERT INTO UPK_IKOU.upk_k40.k60_os_buno_link (os_buhin_no, k60_buno_id, created_date, created_tantou_id) VALUES ('74517   1JB0A    K30', 2428, GETDATE(), 999);</v>
      </c>
      <c r="AC10934" s="229"/>
    </row>
    <row r="10935" spans="26:29">
      <c r="Z10935">
        <v>1212</v>
      </c>
      <c r="AA10935" s="229" t="str">
        <f t="shared" si="101"/>
        <v>INSERT INTO UPK_IKOU.upk_k40.k60_os_buno_link (os_buhin_no, k60_buno_id, created_date, created_tantou_id) VALUES ('74532/3 1JA1A    K30', 2429, GETDATE(), 999);</v>
      </c>
      <c r="AC10935" s="229"/>
    </row>
    <row r="10936" spans="26:29">
      <c r="Z10936">
        <v>1213</v>
      </c>
      <c r="AA10936" s="229" t="str">
        <f t="shared" si="101"/>
        <v>INSERT INTO UPK_IKOU.upk_k40.k60_os_buno_link (os_buhin_no, k60_buno_id, created_date, created_tantou_id) VALUES ('76532/3 6AX0A    K70', 2430, GETDATE(), 999);</v>
      </c>
      <c r="AC10936" s="229"/>
    </row>
    <row r="10937" spans="26:29">
      <c r="Z10937">
        <v>1214</v>
      </c>
      <c r="AA10937" s="229" t="str">
        <f t="shared" si="101"/>
        <v>INSERT INTO UPK_IKOU.upk_k40.k60_os_buno_link (os_buhin_no, k60_buno_id, created_date, created_tantou_id) VALUES ('67408/9 1JA0A    X70', 2431, GETDATE(), 999);</v>
      </c>
      <c r="AC10937" s="229"/>
    </row>
    <row r="10938" spans="26:29">
      <c r="Z10938">
        <v>1215</v>
      </c>
      <c r="AA10938" s="229" t="str">
        <f t="shared" si="101"/>
        <v>INSERT INTO UPK_IKOU.upk_k40.k60_os_buno_link (os_buhin_no, k60_buno_id, created_date, created_tantou_id) VALUES ('67408/9 1JB0A    X70', 2432, GETDATE(), 999);</v>
      </c>
      <c r="AC10938" s="229"/>
    </row>
    <row r="10939" spans="26:29">
      <c r="Z10939">
        <v>1216</v>
      </c>
      <c r="AA10939" s="229" t="str">
        <f t="shared" si="101"/>
        <v>INSERT INTO UPK_IKOU.upk_k40.k60_os_buno_link (os_buhin_no, k60_buno_id, created_date, created_tantou_id) VALUES ('75182   1JB0A    K70', 2433, GETDATE(), 999);</v>
      </c>
      <c r="AC10939" s="229"/>
    </row>
    <row r="10940" spans="26:29">
      <c r="Z10940">
        <v>1217</v>
      </c>
      <c r="AA10940" s="229" t="str">
        <f t="shared" ref="AA10940:AA11003" si="102">AA$9722&amp;"'"&amp;AA9539&amp;"', "&amp;AB9539&amp;", GETDATE(), 999);"</f>
        <v>INSERT INTO UPK_IKOU.upk_k40.k60_os_buno_link (os_buhin_no, k60_buno_id, created_date, created_tantou_id) VALUES ('75183   1JB0A    K70', 2434, GETDATE(), 999);</v>
      </c>
      <c r="AC10940" s="229"/>
    </row>
    <row r="10941" spans="26:29">
      <c r="Z10941">
        <v>1218</v>
      </c>
      <c r="AA10941" s="229" t="str">
        <f t="shared" si="102"/>
        <v>INSERT INTO UPK_IKOU.upk_k40.k60_os_buno_link (os_buhin_no, k60_buno_id, created_date, created_tantou_id) VALUES ('75518/9 1JA0A    K70', 2435, GETDATE(), 999);</v>
      </c>
      <c r="AC10941" s="229"/>
    </row>
    <row r="10942" spans="26:29">
      <c r="Z10942">
        <v>1219</v>
      </c>
      <c r="AA10942" s="229" t="str">
        <f t="shared" si="102"/>
        <v>INSERT INTO UPK_IKOU.upk_k40.k60_os_buno_link (os_buhin_no, k60_buno_id, created_date, created_tantou_id) VALUES ('75528/9 1JA0A    X70', 2436, GETDATE(), 999);</v>
      </c>
      <c r="AC10942" s="229"/>
    </row>
    <row r="10943" spans="26:29">
      <c r="Z10943">
        <v>1220</v>
      </c>
      <c r="AA10943" s="229" t="str">
        <f t="shared" si="102"/>
        <v>INSERT INTO UPK_IKOU.upk_k40.k60_os_buno_link (os_buhin_no, k60_buno_id, created_date, created_tantou_id) VALUES ('764B8   1JB0A    B301', 2437, GETDATE(), 999);</v>
      </c>
      <c r="AC10943" s="229"/>
    </row>
    <row r="10944" spans="26:29">
      <c r="Z10944">
        <v>1221</v>
      </c>
      <c r="AA10944" s="229" t="str">
        <f t="shared" si="102"/>
        <v>INSERT INTO UPK_IKOU.upk_k40.k60_os_buno_link (os_buhin_no, k60_buno_id, created_date, created_tantou_id) VALUES ('764B9   1JB0A    B301', 2438, GETDATE(), 999);</v>
      </c>
      <c r="AC10944" s="229"/>
    </row>
    <row r="10945" spans="26:29">
      <c r="Z10945">
        <v>1222</v>
      </c>
      <c r="AA10945" s="229" t="str">
        <f t="shared" si="102"/>
        <v>INSERT INTO UPK_IKOU.upk_k40.k60_os_buno_link (os_buhin_no, k60_buno_id, created_date, created_tantou_id) VALUES ('64182/3 1AA0A 爪無しK70', 2439, GETDATE(), 999);</v>
      </c>
      <c r="AC10945" s="229"/>
    </row>
    <row r="10946" spans="26:29">
      <c r="Z10946">
        <v>1223</v>
      </c>
      <c r="AA10946" s="229" t="str">
        <f t="shared" si="102"/>
        <v>INSERT INTO UPK_IKOU.upk_k40.k60_os_buno_link (os_buhin_no, k60_buno_id, created_date, created_tantou_id) VALUES ('75197   1AA0A 爪無しK70', 1351, GETDATE(), 999);</v>
      </c>
      <c r="AC10946" s="229"/>
    </row>
    <row r="10947" spans="26:29">
      <c r="Z10947">
        <v>1224</v>
      </c>
      <c r="AA10947" s="229" t="str">
        <f t="shared" si="102"/>
        <v>INSERT INTO UPK_IKOU.upk_k40.k60_os_buno_link (os_buhin_no, k60_buno_id, created_date, created_tantou_id) VALUES ('75632   1AA0A01爪無しW70', 2440, GETDATE(), 999);</v>
      </c>
      <c r="AC10947" s="229"/>
    </row>
    <row r="10948" spans="26:29">
      <c r="Z10948">
        <v>1225</v>
      </c>
      <c r="AA10948" s="229" t="str">
        <f t="shared" si="102"/>
        <v>INSERT INTO UPK_IKOU.upk_k40.k60_os_buno_link (os_buhin_no, k60_buno_id, created_date, created_tantou_id) VALUES ('76456/7 1AC0A 爪無し W70', 2441, GETDATE(), 999);</v>
      </c>
      <c r="AC10948" s="229"/>
    </row>
    <row r="10949" spans="26:29">
      <c r="Z10949">
        <v>1226</v>
      </c>
      <c r="AA10949" s="229" t="str">
        <f t="shared" si="102"/>
        <v>INSERT INTO UPK_IKOU.upk_k40.k60_os_buno_link (os_buhin_no, k60_buno_id, created_date, created_tantou_id) VALUES ('74516   1GR0A 爪無し B309 Bへ', 2092, GETDATE(), 999);</v>
      </c>
      <c r="AC10949" s="229"/>
    </row>
    <row r="10950" spans="26:29">
      <c r="Z10950">
        <v>1227</v>
      </c>
      <c r="AA10950" s="229" t="str">
        <f t="shared" si="102"/>
        <v>INSERT INTO UPK_IKOU.upk_k40.k60_os_buno_link (os_buhin_no, k60_buno_id, created_date, created_tantou_id) VALUES ('76452   1GR0A 爪無し W70', 2442, GETDATE(), 999);</v>
      </c>
      <c r="AC10950" s="229"/>
    </row>
    <row r="10951" spans="26:29">
      <c r="Z10951">
        <v>1228</v>
      </c>
      <c r="AA10951" s="229" t="str">
        <f t="shared" si="102"/>
        <v>INSERT INTO UPK_IKOU.upk_k40.k60_os_buno_link (os_buhin_no, k60_buno_id, created_date, created_tantou_id) VALUES ('76453   1GR0A 爪無し W70', 2443, GETDATE(), 999);</v>
      </c>
      <c r="AC10951" s="229"/>
    </row>
    <row r="10952" spans="26:29">
      <c r="Z10952">
        <v>1229</v>
      </c>
      <c r="AA10952" s="229" t="str">
        <f t="shared" si="102"/>
        <v>INSERT INTO UPK_IKOU.upk_k40.k60_os_buno_link (os_buhin_no, k60_buno_id, created_date, created_tantou_id) VALUES ('17205   1VA0A    K30', 2444, GETDATE(), 999);</v>
      </c>
      <c r="AC10952" s="229"/>
    </row>
    <row r="10953" spans="26:29">
      <c r="Z10953">
        <v>1230</v>
      </c>
      <c r="AA10953" s="229" t="str">
        <f t="shared" si="102"/>
        <v>INSERT INTO UPK_IKOU.upk_k40.k60_os_buno_link (os_buhin_no, k60_buno_id, created_date, created_tantou_id) VALUES ('17205   5TA0A    K30', 2445, GETDATE(), 999);</v>
      </c>
      <c r="AC10953" s="229"/>
    </row>
    <row r="10954" spans="26:29">
      <c r="Z10954">
        <v>1231</v>
      </c>
      <c r="AA10954" s="229" t="str">
        <f t="shared" si="102"/>
        <v>INSERT INTO UPK_IKOU.upk_k40.k60_os_buno_link (os_buhin_no, k60_buno_id, created_date, created_tantou_id) VALUES ('17206   CY00A    K30', 2446, GETDATE(), 999);</v>
      </c>
      <c r="AC10954" s="229"/>
    </row>
    <row r="10955" spans="26:29">
      <c r="Z10955">
        <v>1232</v>
      </c>
      <c r="AA10955" s="229" t="str">
        <f t="shared" si="102"/>
        <v>INSERT INTO UPK_IKOU.upk_k40.k60_os_buno_link (os_buhin_no, k60_buno_id, created_date, created_tantou_id) VALUES ('17205   1VB0A    K30', 2447, GETDATE(), 999);</v>
      </c>
      <c r="AC10955" s="229"/>
    </row>
    <row r="10956" spans="26:29">
      <c r="Z10956">
        <v>1233</v>
      </c>
      <c r="AA10956" s="229" t="str">
        <f t="shared" si="102"/>
        <v>INSERT INTO UPK_IKOU.upk_k40.k60_os_buno_link (os_buhin_no, k60_buno_id, created_date, created_tantou_id) VALUES ('17206   CY10A    K30', 2448, GETDATE(), 999);</v>
      </c>
      <c r="AC10956" s="229"/>
    </row>
    <row r="10957" spans="26:29">
      <c r="Z10957">
        <v>1234</v>
      </c>
      <c r="AA10957" s="229" t="str">
        <f t="shared" si="102"/>
        <v>INSERT INTO UPK_IKOU.upk_k40.k60_os_buno_link (os_buhin_no, k60_buno_id, created_date, created_tantou_id) VALUES ('75112   5TA0A    W70', 2339, GETDATE(), 999);</v>
      </c>
      <c r="AC10957" s="229"/>
    </row>
    <row r="10958" spans="26:29">
      <c r="Z10958">
        <v>1235</v>
      </c>
      <c r="AA10958" s="229" t="str">
        <f t="shared" si="102"/>
        <v>INSERT INTO UPK_IKOU.upk_k40.k60_os_buno_link (os_buhin_no, k60_buno_id, created_date, created_tantou_id) VALUES ('75113   5TA0A    W70', 2340, GETDATE(), 999);</v>
      </c>
      <c r="AC10958" s="229"/>
    </row>
    <row r="10959" spans="26:29">
      <c r="Z10959">
        <v>1236</v>
      </c>
      <c r="AA10959" s="229" t="str">
        <f t="shared" si="102"/>
        <v>INSERT INTO UPK_IKOU.upk_k40.k60_os_buno_link (os_buhin_no, k60_buno_id, created_date, created_tantou_id) VALUES ('76232   1VA0A    K70', 2333, GETDATE(), 999);</v>
      </c>
      <c r="AC10959" s="229"/>
    </row>
    <row r="10960" spans="26:29">
      <c r="Z10960">
        <v>1237</v>
      </c>
      <c r="AA10960" s="229" t="str">
        <f t="shared" si="102"/>
        <v>INSERT INTO UPK_IKOU.upk_k40.k60_os_buno_link (os_buhin_no, k60_buno_id, created_date, created_tantou_id) VALUES ('76232   1VA0B    K70', 2334, GETDATE(), 999);</v>
      </c>
      <c r="AC10960" s="229"/>
    </row>
    <row r="10961" spans="26:29">
      <c r="Z10961">
        <v>1238</v>
      </c>
      <c r="AA10961" s="229" t="str">
        <f t="shared" si="102"/>
        <v>INSERT INTO UPK_IKOU.upk_k40.k60_os_buno_link (os_buhin_no, k60_buno_id, created_date, created_tantou_id) VALUES ('76584/5 1VA0A    W70', 2449, GETDATE(), 999);</v>
      </c>
      <c r="AC10961" s="229"/>
    </row>
    <row r="10962" spans="26:29">
      <c r="Z10962">
        <v>1239</v>
      </c>
      <c r="AA10962" s="229" t="str">
        <f t="shared" si="102"/>
        <v>INSERT INTO UPK_IKOU.upk_k40.k60_os_buno_link (os_buhin_no, k60_buno_id, created_date, created_tantou_id) VALUES ('76516   1VA0A    K70', 2450, GETDATE(), 999);</v>
      </c>
      <c r="AC10962" s="229"/>
    </row>
    <row r="10963" spans="26:29">
      <c r="Z10963">
        <v>1240</v>
      </c>
      <c r="AA10963" s="229" t="str">
        <f t="shared" si="102"/>
        <v>INSERT INTO UPK_IKOU.upk_k40.k60_os_buno_link (os_buhin_no, k60_buno_id, created_date, created_tantou_id) VALUES ('76517   1VA0A    K70', 2451, GETDATE(), 999);</v>
      </c>
      <c r="AC10963" s="229"/>
    </row>
    <row r="10964" spans="26:29">
      <c r="Z10964">
        <v>1241</v>
      </c>
      <c r="AA10964" s="229" t="str">
        <f t="shared" si="102"/>
        <v>INSERT INTO UPK_IKOU.upk_k40.k60_os_buno_link (os_buhin_no, k60_buno_id, created_date, created_tantou_id) VALUES ('74558   5TA0A    K30', 2452, GETDATE(), 999);</v>
      </c>
      <c r="AC10964" s="229"/>
    </row>
    <row r="10965" spans="26:29">
      <c r="Z10965">
        <v>1242</v>
      </c>
      <c r="AA10965" s="229" t="str">
        <f t="shared" si="102"/>
        <v>INSERT INTO UPK_IKOU.upk_k40.k60_os_buno_link (os_buhin_no, k60_buno_id, created_date, created_tantou_id) VALUES ('74559   5TA0A    K30', 2453, GETDATE(), 999);</v>
      </c>
      <c r="AC10965" s="229"/>
    </row>
    <row r="10966" spans="26:29">
      <c r="Z10966">
        <v>1243</v>
      </c>
      <c r="AA10966" s="229" t="str">
        <f t="shared" si="102"/>
        <v>INSERT INTO UPK_IKOU.upk_k40.k60_os_buno_link (os_buhin_no, k60_buno_id, created_date, created_tantou_id) VALUES ('75262/3 1VA0A   B309', 2343, GETDATE(), 999);</v>
      </c>
      <c r="AC10966" s="229"/>
    </row>
    <row r="10967" spans="26:29">
      <c r="Z10967">
        <v>1244</v>
      </c>
      <c r="AA10967" s="229" t="str">
        <f t="shared" si="102"/>
        <v>INSERT INTO UPK_IKOU.upk_k40.k60_os_buno_link (os_buhin_no, k60_buno_id, created_date, created_tantou_id) VALUES ('75522/3 5TA0A    W70', 2454, GETDATE(), 999);</v>
      </c>
      <c r="AC10967" s="229"/>
    </row>
    <row r="10968" spans="26:29">
      <c r="Z10968">
        <v>1245</v>
      </c>
      <c r="AA10968" s="229" t="str">
        <f t="shared" si="102"/>
        <v>INSERT INTO UPK_IKOU.upk_k40.k60_os_buno_link (os_buhin_no, k60_buno_id, created_date, created_tantou_id) VALUES ('76452   5TA0A   WへW70', 2344, GETDATE(), 999);</v>
      </c>
      <c r="AC10968" s="229"/>
    </row>
    <row r="10969" spans="26:29">
      <c r="Z10969">
        <v>1246</v>
      </c>
      <c r="AA10969" s="229" t="str">
        <f t="shared" si="102"/>
        <v>INSERT INTO UPK_IKOU.upk_k40.k60_os_buno_link (os_buhin_no, k60_buno_id, created_date, created_tantou_id) VALUES ('76453   5TA0A   WへW70', 2345, GETDATE(), 999);</v>
      </c>
      <c r="AC10969" s="229"/>
    </row>
    <row r="10970" spans="26:29">
      <c r="Z10970">
        <v>1247</v>
      </c>
      <c r="AA10970" s="229" t="str">
        <f t="shared" si="102"/>
        <v>INSERT INTO UPK_IKOU.upk_k40.k60_os_buno_link (os_buhin_no, k60_buno_id, created_date, created_tantou_id) VALUES ('75534/5  5TA0A   WへW70', 1458, GETDATE(), 999);</v>
      </c>
      <c r="AC10970" s="229"/>
    </row>
    <row r="10971" spans="26:29">
      <c r="Z10971">
        <v>1248</v>
      </c>
      <c r="AA10971" s="229" t="str">
        <f t="shared" si="102"/>
        <v>INSERT INTO UPK_IKOU.upk_k40.k60_os_buno_link (os_buhin_no, k60_buno_id, created_date, created_tantou_id) VALUES ('75682/3  5TA0A   B309 Rより', 1459, GETDATE(), 999);</v>
      </c>
      <c r="AC10971" s="229"/>
    </row>
    <row r="10972" spans="26:29">
      <c r="Z10972">
        <v>1249</v>
      </c>
      <c r="AA10972" s="229" t="str">
        <f t="shared" si="102"/>
        <v>INSERT INTO UPK_IKOU.upk_k40.k60_os_buno_link (os_buhin_no, k60_buno_id, created_date, created_tantou_id) VALUES ('75662/3 5TL0A    B301', 1470, GETDATE(), 999);</v>
      </c>
      <c r="AC10972" s="229"/>
    </row>
    <row r="10973" spans="26:29">
      <c r="Z10973">
        <v>1250</v>
      </c>
      <c r="AA10973" s="229" t="str">
        <f t="shared" si="102"/>
        <v>INSERT INTO UPK_IKOU.upk_k40.k60_os_buno_link (os_buhin_no, k60_buno_id, created_date, created_tantou_id) VALUES ('54292/3 3XA0A   WへK70', 2303, GETDATE(), 999);</v>
      </c>
      <c r="AC10973" s="229"/>
    </row>
    <row r="10974" spans="26:29">
      <c r="Z10974">
        <v>1251</v>
      </c>
      <c r="AA10974" s="229" t="str">
        <f t="shared" si="102"/>
        <v>INSERT INTO UPK_IKOU.upk_k40.k60_os_buno_link (os_buhin_no, k60_buno_id, created_date, created_tantou_id) VALUES ('61212/3 3XA0A    Bへ', 2111, GETDATE(), 999);</v>
      </c>
      <c r="AC10974" s="229"/>
    </row>
    <row r="10975" spans="26:29">
      <c r="Z10975">
        <v>1252</v>
      </c>
      <c r="AA10975" s="229" t="str">
        <f t="shared" si="102"/>
        <v>INSERT INTO UPK_IKOU.upk_k40.k60_os_buno_link (os_buhin_no, k60_buno_id, created_date, created_tantou_id) VALUES ('61212/3 3XA0A/3XE0A   Bへ', 2112, GETDATE(), 999);</v>
      </c>
      <c r="AC10975" s="229"/>
    </row>
    <row r="10976" spans="26:29">
      <c r="Z10976">
        <v>1253</v>
      </c>
      <c r="AA10976" s="229" t="str">
        <f t="shared" si="102"/>
        <v>INSERT INTO UPK_IKOU.upk_k40.k60_os_buno_link (os_buhin_no, k60_buno_id, created_date, created_tantou_id) VALUES ('61212/3 3XA2A    Bへ', 2113, GETDATE(), 999);</v>
      </c>
      <c r="AC10976" s="229"/>
    </row>
    <row r="10977" spans="26:29">
      <c r="Z10977">
        <v>1254</v>
      </c>
      <c r="AA10977" s="229" t="str">
        <f t="shared" si="102"/>
        <v>INSERT INTO UPK_IKOU.upk_k40.k60_os_buno_link (os_buhin_no, k60_buno_id, created_date, created_tantou_id) VALUES ('61212/3 3XE2A/3XA2A   Bへ', 2114, GETDATE(), 999);</v>
      </c>
      <c r="AC10977" s="229"/>
    </row>
    <row r="10978" spans="26:29">
      <c r="Z10978">
        <v>1255</v>
      </c>
      <c r="AA10978" s="229" t="str">
        <f t="shared" si="102"/>
        <v>INSERT INTO UPK_IKOU.upk_k40.k60_os_buno_link (os_buhin_no, k60_buno_id, created_date, created_tantou_id) VALUES ('75112   5YJ0A    K30', 2455, GETDATE(), 999);</v>
      </c>
      <c r="AC10978" s="229"/>
    </row>
    <row r="10979" spans="26:29">
      <c r="Z10979">
        <v>1256</v>
      </c>
      <c r="AA10979" s="229" t="str">
        <f t="shared" si="102"/>
        <v>INSERT INTO UPK_IKOU.upk_k40.k60_os_buno_link (os_buhin_no, k60_buno_id, created_date, created_tantou_id) VALUES ('75113   5YJ0A    K30', 2456, GETDATE(), 999);</v>
      </c>
      <c r="AC10979" s="229"/>
    </row>
    <row r="10980" spans="26:29">
      <c r="Z10980">
        <v>1257</v>
      </c>
      <c r="AA10980" s="229" t="str">
        <f t="shared" si="102"/>
        <v>INSERT INTO UPK_IKOU.upk_k40.k60_os_buno_link (os_buhin_no, k60_buno_id, created_date, created_tantou_id) VALUES ('75112   3XE0A    K30', 1412, GETDATE(), 999);</v>
      </c>
      <c r="AC10980" s="229"/>
    </row>
    <row r="10981" spans="26:29">
      <c r="Z10981">
        <v>1258</v>
      </c>
      <c r="AA10981" s="229" t="str">
        <f t="shared" si="102"/>
        <v>INSERT INTO UPK_IKOU.upk_k40.k60_os_buno_link (os_buhin_no, k60_buno_id, created_date, created_tantou_id) VALUES ('75113   3XE0A    K30', 1413, GETDATE(), 999);</v>
      </c>
      <c r="AC10981" s="229"/>
    </row>
    <row r="10982" spans="26:29">
      <c r="Z10982">
        <v>1259</v>
      </c>
      <c r="AA10982" s="229" t="str">
        <f t="shared" si="102"/>
        <v>INSERT INTO UPK_IKOU.upk_k40.k60_os_buno_link (os_buhin_no, k60_buno_id, created_date, created_tantou_id) VALUES ('74554   3XA0A    B309', 2457, GETDATE(), 999);</v>
      </c>
      <c r="AC10982" s="229"/>
    </row>
    <row r="10983" spans="26:29">
      <c r="Z10983">
        <v>1260</v>
      </c>
      <c r="AA10983" s="229" t="str">
        <f t="shared" si="102"/>
        <v>INSERT INTO UPK_IKOU.upk_k40.k60_os_buno_link (os_buhin_no, k60_buno_id, created_date, created_tantou_id) VALUES ('74554   3XA0B    B309', 2458, GETDATE(), 999);</v>
      </c>
      <c r="AC10983" s="229"/>
    </row>
    <row r="10984" spans="26:29">
      <c r="Z10984">
        <v>1261</v>
      </c>
      <c r="AA10984" s="229" t="str">
        <f t="shared" si="102"/>
        <v>INSERT INTO UPK_IKOU.upk_k40.k60_os_buno_link (os_buhin_no, k60_buno_id, created_date, created_tantou_id) VALUES ('74554   3XR0A    B309', 2459, GETDATE(), 999);</v>
      </c>
      <c r="AC10984" s="229"/>
    </row>
    <row r="10985" spans="26:29">
      <c r="Z10985">
        <v>1262</v>
      </c>
      <c r="AA10985" s="229" t="str">
        <f t="shared" si="102"/>
        <v>INSERT INTO UPK_IKOU.upk_k40.k60_os_buno_link (os_buhin_no, k60_buno_id, created_date, created_tantou_id) VALUES ('74282   3XA0AUF  B309シン', 2460, GETDATE(), 999);</v>
      </c>
      <c r="AC10985" s="229"/>
    </row>
    <row r="10986" spans="26:29">
      <c r="Z10986">
        <v>1263</v>
      </c>
      <c r="AA10986" s="229" t="str">
        <f t="shared" si="102"/>
        <v>INSERT INTO UPK_IKOU.upk_k40.k60_os_buno_link (os_buhin_no, k60_buno_id, created_date, created_tantou_id) VALUES ('74282   3XE0AUF  B309シン', 2461, GETDATE(), 999);</v>
      </c>
      <c r="AC10986" s="229"/>
    </row>
    <row r="10987" spans="26:29">
      <c r="Z10987">
        <v>1264</v>
      </c>
      <c r="AA10987" s="229" t="str">
        <f t="shared" si="102"/>
        <v>INSERT INTO UPK_IKOU.upk_k40.k60_os_buno_link (os_buhin_no, k60_buno_id, created_date, created_tantou_id) VALUES ('74282   5YJ0A    B309シン', 2462, GETDATE(), 999);</v>
      </c>
      <c r="AC10987" s="229"/>
    </row>
    <row r="10988" spans="26:29">
      <c r="Z10988">
        <v>1265</v>
      </c>
      <c r="AA10988" s="229" t="str">
        <f t="shared" si="102"/>
        <v>INSERT INTO UPK_IKOU.upk_k40.k60_os_buno_link (os_buhin_no, k60_buno_id, created_date, created_tantou_id) VALUES ('74282   5YJ0B    B309シン', 2463, GETDATE(), 999);</v>
      </c>
      <c r="AC10988" s="229"/>
    </row>
    <row r="10989" spans="26:29">
      <c r="Z10989">
        <v>1266</v>
      </c>
      <c r="AA10989" s="229" t="str">
        <f t="shared" si="102"/>
        <v>INSERT INTO UPK_IKOU.upk_k40.k60_os_buno_link (os_buhin_no, k60_buno_id, created_date, created_tantou_id) VALUES ('74282   5YJ0D    B309シン', 2464, GETDATE(), 999);</v>
      </c>
      <c r="AC10989" s="229"/>
    </row>
    <row r="10990" spans="26:29">
      <c r="Z10990">
        <v>1267</v>
      </c>
      <c r="AA10990" s="229" t="str">
        <f t="shared" si="102"/>
        <v>INSERT INTO UPK_IKOU.upk_k40.k60_os_buno_link (os_buhin_no, k60_buno_id, created_date, created_tantou_id) VALUES ('74332/3 3VA0A  小山外転', 2465, GETDATE(), 999);</v>
      </c>
      <c r="AC10990" s="229"/>
    </row>
    <row r="10991" spans="26:29">
      <c r="Z10991">
        <v>1268</v>
      </c>
      <c r="AA10991" s="229" t="str">
        <f t="shared" si="102"/>
        <v>INSERT INTO UPK_IKOU.upk_k40.k60_os_buno_link (os_buhin_no, k60_buno_id, created_date, created_tantou_id) VALUES ('76232   3VA0A    逆送', 2466, GETDATE(), 999);</v>
      </c>
      <c r="AC10991" s="229"/>
    </row>
    <row r="10992" spans="26:29">
      <c r="Z10992">
        <v>1269</v>
      </c>
      <c r="AA10992" s="229" t="str">
        <f t="shared" si="102"/>
        <v>INSERT INTO UPK_IKOU.upk_k40.k60_os_buno_link (os_buhin_no, k60_buno_id, created_date, created_tantou_id) VALUES ('76233   3VA0A    逆送', 2467, GETDATE(), 999);</v>
      </c>
      <c r="AC10992" s="229"/>
    </row>
    <row r="10993" spans="26:29">
      <c r="Z10993">
        <v>1270</v>
      </c>
      <c r="AA10993" s="229" t="str">
        <f t="shared" si="102"/>
        <v>INSERT INTO UPK_IKOU.upk_k40.k60_os_buno_link (os_buhin_no, k60_buno_id, created_date, created_tantou_id) VALUES ('76272   3VA0A   返却逆送', 1431, GETDATE(), 999);</v>
      </c>
      <c r="AC10993" s="229"/>
    </row>
    <row r="10994" spans="26:29">
      <c r="Z10994">
        <v>1271</v>
      </c>
      <c r="AA10994" s="229" t="str">
        <f t="shared" si="102"/>
        <v>INSERT INTO UPK_IKOU.upk_k40.k60_os_buno_link (os_buhin_no, k60_buno_id, created_date, created_tantou_id) VALUES ('76273   3VA0A   返却逆送', 1432, GETDATE(), 999);</v>
      </c>
      <c r="AC10994" s="229"/>
    </row>
    <row r="10995" spans="26:29">
      <c r="Z10995">
        <v>1272</v>
      </c>
      <c r="AA10995" s="229" t="str">
        <f t="shared" si="102"/>
        <v>INSERT INTO UPK_IKOU.upk_k40.k60_os_buno_link (os_buhin_no, k60_buno_id, created_date, created_tantou_id) VALUES ('76340/1 3VA0A   返却逆送', 2468, GETDATE(), 999);</v>
      </c>
      <c r="AC10995" s="229"/>
    </row>
    <row r="10996" spans="26:29">
      <c r="Z10996">
        <v>1273</v>
      </c>
      <c r="AA10996" s="229" t="str">
        <f t="shared" si="102"/>
        <v>INSERT INTO UPK_IKOU.upk_k40.k60_os_buno_link (os_buhin_no, k60_buno_id, created_date, created_tantou_id) VALUES ('76242   3VA0A    外転J70', 2329, GETDATE(), 999);</v>
      </c>
      <c r="AC10996" s="229"/>
    </row>
    <row r="10997" spans="26:29">
      <c r="Z10997">
        <v>1274</v>
      </c>
      <c r="AA10997" s="229" t="str">
        <f t="shared" si="102"/>
        <v>INSERT INTO UPK_IKOU.upk_k40.k60_os_buno_link (os_buhin_no, k60_buno_id, created_date, created_tantou_id) VALUES ('76243   3VA0A    外転J70', 2330, GETDATE(), 999);</v>
      </c>
      <c r="AC10997" s="229"/>
    </row>
    <row r="10998" spans="26:29">
      <c r="Z10998">
        <v>1275</v>
      </c>
      <c r="AA10998" s="229" t="str">
        <f t="shared" si="102"/>
        <v>INSERT INTO UPK_IKOU.upk_k40.k60_os_buno_link (os_buhin_no, k60_buno_id, created_date, created_tantou_id) VALUES ('76572   3VA0A    逆送', 2469, GETDATE(), 999);</v>
      </c>
      <c r="AC10998" s="229"/>
    </row>
    <row r="10999" spans="26:29">
      <c r="Z10999">
        <v>1276</v>
      </c>
      <c r="AA10999" s="229" t="str">
        <f t="shared" si="102"/>
        <v>INSERT INTO UPK_IKOU.upk_k40.k60_os_buno_link (os_buhin_no, k60_buno_id, created_date, created_tantou_id) VALUES ('76573   3VA0A    逆送', 2470, GETDATE(), 999);</v>
      </c>
      <c r="AC10999" s="229"/>
    </row>
    <row r="11000" spans="26:29">
      <c r="Z11000">
        <v>1277</v>
      </c>
      <c r="AA11000" s="229" t="str">
        <f t="shared" si="102"/>
        <v>INSERT INTO UPK_IKOU.upk_k40.k60_os_buno_link (os_buhin_no, k60_buno_id, created_date, created_tantou_id) VALUES ('76516/7 3VA0A    P323外転', 2471, GETDATE(), 999);</v>
      </c>
      <c r="AC11000" s="229"/>
    </row>
    <row r="11001" spans="26:29">
      <c r="Z11001">
        <v>1278</v>
      </c>
      <c r="AA11001" s="229" t="str">
        <f t="shared" si="102"/>
        <v>INSERT INTO UPK_IKOU.upk_k40.k60_os_buno_link (os_buhin_no, k60_buno_id, created_date, created_tantou_id) VALUES ('76634/5 3VA0A    P323外転', 2472, GETDATE(), 999);</v>
      </c>
      <c r="AC11001" s="229"/>
    </row>
    <row r="11002" spans="26:29">
      <c r="Z11002">
        <v>1279</v>
      </c>
      <c r="AA11002" s="229" t="str">
        <f t="shared" si="102"/>
        <v>INSERT INTO UPK_IKOU.upk_k40.k60_os_buno_link (os_buhin_no, k60_buno_id, created_date, created_tantou_id) VALUES ('79142   3VA0A    Uへ 逆送', 2473, GETDATE(), 999);</v>
      </c>
      <c r="AC11002" s="229"/>
    </row>
    <row r="11003" spans="26:29">
      <c r="Z11003">
        <v>1280</v>
      </c>
      <c r="AA11003" s="229" t="str">
        <f t="shared" si="102"/>
        <v>INSERT INTO UPK_IKOU.upk_k40.k60_os_buno_link (os_buhin_no, k60_buno_id, created_date, created_tantou_id) VALUES ('67112   4CB0A    P323外転', 2474, GETDATE(), 999);</v>
      </c>
      <c r="AC11003" s="229"/>
    </row>
    <row r="11004" spans="26:29">
      <c r="Z11004">
        <v>1281</v>
      </c>
      <c r="AA11004" s="229" t="str">
        <f t="shared" ref="AA11004:AA11067" si="103">AA$9722&amp;"'"&amp;AA9603&amp;"', "&amp;AB9603&amp;", GETDATE(), 999);"</f>
        <v>INSERT INTO UPK_IKOU.upk_k40.k60_os_buno_link (os_buhin_no, k60_buno_id, created_date, created_tantou_id) VALUES ('67112   4CC0A    P323外転', 2475, GETDATE(), 999);</v>
      </c>
      <c r="AC11004" s="229"/>
    </row>
    <row r="11005" spans="26:29">
      <c r="Z11005">
        <v>1282</v>
      </c>
      <c r="AA11005" s="229" t="str">
        <f t="shared" si="103"/>
        <v>INSERT INTO UPK_IKOU.upk_k40.k60_os_buno_link (os_buhin_no, k60_buno_id, created_date, created_tantou_id) VALUES ('74372   4CB0A    B309', 2348, GETDATE(), 999);</v>
      </c>
      <c r="AC11005" s="229"/>
    </row>
    <row r="11006" spans="26:29">
      <c r="Z11006">
        <v>1283</v>
      </c>
      <c r="AA11006" s="229" t="str">
        <f t="shared" si="103"/>
        <v>INSERT INTO UPK_IKOU.upk_k40.k60_os_buno_link (os_buhin_no, k60_buno_id, created_date, created_tantou_id) VALUES ('75262/3 4CB5A    B301', 2476, GETDATE(), 999);</v>
      </c>
      <c r="AC11006" s="229"/>
    </row>
    <row r="11007" spans="26:29">
      <c r="Z11007">
        <v>1284</v>
      </c>
      <c r="AA11007" s="229" t="str">
        <f t="shared" si="103"/>
        <v>INSERT INTO UPK_IKOU.upk_k40.k60_os_buno_link (os_buhin_no, k60_buno_id, created_date, created_tantou_id) VALUES ('75262/3 6FK5A    B301', 2477, GETDATE(), 999);</v>
      </c>
      <c r="AC11007" s="229"/>
    </row>
    <row r="11008" spans="26:29">
      <c r="Z11008">
        <v>1285</v>
      </c>
      <c r="AA11008" s="229" t="str">
        <f t="shared" si="103"/>
        <v>INSERT INTO UPK_IKOU.upk_k40.k60_os_buno_link (os_buhin_no, k60_buno_id, created_date, created_tantou_id) VALUES ('75632   4CE0A J70 P323外転', 2478, GETDATE(), 999);</v>
      </c>
      <c r="AC11008" s="229"/>
    </row>
    <row r="11009" spans="26:29">
      <c r="Z11009">
        <v>1286</v>
      </c>
      <c r="AA11009" s="229" t="str">
        <f t="shared" si="103"/>
        <v>INSERT INTO UPK_IKOU.upk_k40.k60_os_buno_link (os_buhin_no, k60_buno_id, created_date, created_tantou_id) VALUES ('76516/7 4CC0A    K70', 2479, GETDATE(), 999);</v>
      </c>
      <c r="AC11009" s="229"/>
    </row>
    <row r="11010" spans="26:29">
      <c r="Z11010">
        <v>1287</v>
      </c>
      <c r="AA11010" s="229" t="str">
        <f t="shared" si="103"/>
        <v>INSERT INTO UPK_IKOU.upk_k40.k60_os_buno_link (os_buhin_no, k60_buno_id, created_date, created_tantou_id) VALUES ('76272   4CC0A    K70', 1452, GETDATE(), 999);</v>
      </c>
      <c r="AC11010" s="229"/>
    </row>
    <row r="11011" spans="26:29">
      <c r="Z11011">
        <v>1288</v>
      </c>
      <c r="AA11011" s="229" t="str">
        <f t="shared" si="103"/>
        <v>INSERT INTO UPK_IKOU.upk_k40.k60_os_buno_link (os_buhin_no, k60_buno_id, created_date, created_tantou_id) VALUES ('76273   4CC0A    K70', 1453, GETDATE(), 999);</v>
      </c>
      <c r="AC11011" s="229"/>
    </row>
    <row r="11012" spans="26:29">
      <c r="Z11012">
        <v>1289</v>
      </c>
      <c r="AA11012" s="229" t="str">
        <f t="shared" si="103"/>
        <v>INSERT INTO UPK_IKOU.upk_k40.k60_os_buno_link (os_buhin_no, k60_buno_id, created_date, created_tantou_id) VALUES ('76426   4CC0A  RへK70', 1454, GETDATE(), 999);</v>
      </c>
      <c r="AC11012" s="229"/>
    </row>
    <row r="11013" spans="26:29">
      <c r="Z11013">
        <v>1290</v>
      </c>
      <c r="AA11013" s="229" t="str">
        <f t="shared" si="103"/>
        <v>INSERT INTO UPK_IKOU.upk_k40.k60_os_buno_link (os_buhin_no, k60_buno_id, created_date, created_tantou_id) VALUES ('76427   4CC0A  RへK70', 1455, GETDATE(), 999);</v>
      </c>
      <c r="AC11013" s="229"/>
    </row>
    <row r="11014" spans="26:29">
      <c r="Z11014">
        <v>1291</v>
      </c>
      <c r="AA11014" s="229" t="str">
        <f t="shared" si="103"/>
        <v>INSERT INTO UPK_IKOU.upk_k40.k60_os_buno_link (os_buhin_no, k60_buno_id, created_date, created_tantou_id) VALUES ('76456/7 4CE0A   WへJ70', 2362, GETDATE(), 999);</v>
      </c>
      <c r="AC11014" s="229"/>
    </row>
    <row r="11015" spans="26:29">
      <c r="Z11015">
        <v>1292</v>
      </c>
      <c r="AA11015" s="229" t="str">
        <f t="shared" si="103"/>
        <v>INSERT INTO UPK_IKOU.upk_k40.k60_os_buno_link (os_buhin_no, k60_buno_id, created_date, created_tantou_id) VALUES ('76456/7 4CE0A-E Wへロシア向け', 2363, GETDATE(), 999);</v>
      </c>
      <c r="AC11015" s="229"/>
    </row>
    <row r="11016" spans="26:29">
      <c r="Z11016">
        <v>1293</v>
      </c>
      <c r="AA11016" s="229" t="str">
        <f t="shared" si="103"/>
        <v>INSERT INTO UPK_IKOU.upk_k40.k60_os_buno_link (os_buhin_no, k60_buno_id, created_date, created_tantou_id) VALUES ('76456/7 6FK0A   WへW70', 2364, GETDATE(), 999);</v>
      </c>
      <c r="AC11016" s="229"/>
    </row>
    <row r="11017" spans="26:29">
      <c r="Z11017">
        <v>1294</v>
      </c>
      <c r="AA11017" s="229" t="str">
        <f t="shared" si="103"/>
        <v>INSERT INTO UPK_IKOU.upk_k40.k60_os_buno_link (os_buhin_no, k60_buno_id, created_date, created_tantou_id) VALUES ('75556   4BC1B   Wへ K70', 2360, GETDATE(), 999);</v>
      </c>
      <c r="AC11017" s="229"/>
    </row>
    <row r="11018" spans="26:29">
      <c r="Z11018">
        <v>1295</v>
      </c>
      <c r="AA11018" s="229" t="str">
        <f t="shared" si="103"/>
        <v>INSERT INTO UPK_IKOU.upk_k40.k60_os_buno_link (os_buhin_no, k60_buno_id, created_date, created_tantou_id) VALUES ('75557   4BC1B   Wへ K70', 2361, GETDATE(), 999);</v>
      </c>
      <c r="AC11018" s="229"/>
    </row>
    <row r="11019" spans="26:29">
      <c r="Z11019">
        <v>1296</v>
      </c>
      <c r="AA11019" s="229" t="str">
        <f t="shared" si="103"/>
        <v>INSERT INTO UPK_IKOU.upk_k40.k60_os_buno_link (os_buhin_no, k60_buno_id, created_date, created_tantou_id) VALUES ('76582/3 4CF0B  J70⇒K70', 2480, GETDATE(), 999);</v>
      </c>
      <c r="AC11019" s="229"/>
    </row>
    <row r="11020" spans="26:29">
      <c r="Z11020">
        <v>1297</v>
      </c>
      <c r="AA11020" s="229" t="str">
        <f t="shared" si="103"/>
        <v>INSERT INTO UPK_IKOU.upk_k40.k60_os_buno_link (os_buhin_no, k60_buno_id, created_date, created_tantou_id) VALUES ('64122/3 4CB0A  RよりJ70', 1441, GETDATE(), 999);</v>
      </c>
      <c r="AC11020" s="229"/>
    </row>
    <row r="11021" spans="26:29">
      <c r="Z11021">
        <v>1298</v>
      </c>
      <c r="AA11021" s="229" t="str">
        <f t="shared" si="103"/>
        <v>INSERT INTO UPK_IKOU.upk_k40.k60_os_buno_link (os_buhin_no, k60_buno_id, created_date, created_tantou_id) VALUES ('75632   6MA0A　P323外転', 2481, GETDATE(), 999);</v>
      </c>
      <c r="AC11021" s="229"/>
    </row>
    <row r="11022" spans="26:29">
      <c r="Z11022">
        <v>1299</v>
      </c>
      <c r="AA11022" s="229" t="str">
        <f t="shared" si="103"/>
        <v>INSERT INTO UPK_IKOU.upk_k40.k60_os_buno_link (os_buhin_no, k60_buno_id, created_date, created_tantou_id) VALUES ('76752/3 6MA0A   W70', 2482, GETDATE(), 999);</v>
      </c>
      <c r="AC11022" s="229"/>
    </row>
    <row r="11023" spans="26:29">
      <c r="Z11023">
        <v>1300</v>
      </c>
      <c r="AA11023" s="229" t="str">
        <f t="shared" si="103"/>
        <v>INSERT INTO UPK_IKOU.upk_k40.k60_os_buno_link (os_buhin_no, k60_buno_id, created_date, created_tantou_id) VALUES ('76636/7 6MR0A   B309', 2483, GETDATE(), 999);</v>
      </c>
      <c r="AC11023" s="229"/>
    </row>
    <row r="11024" spans="26:29">
      <c r="Z11024">
        <v>1301</v>
      </c>
      <c r="AA11024" s="229" t="str">
        <f t="shared" si="103"/>
        <v>INSERT INTO UPK_IKOU.upk_k40.k60_os_buno_link (os_buhin_no, k60_buno_id, created_date, created_tantou_id) VALUES ('64184/5 6MA0A   Rより K70', 1462, GETDATE(), 999);</v>
      </c>
      <c r="AC11024" s="229"/>
    </row>
    <row r="11025" spans="26:29">
      <c r="Z11025">
        <v>1302</v>
      </c>
      <c r="AA11025" s="229" t="str">
        <f t="shared" si="103"/>
        <v>INSERT INTO UPK_IKOU.upk_k40.k60_os_buno_link (os_buhin_no, k60_buno_id, created_date, created_tantou_id) VALUES ('62518/9 6RA0A  K70', 2484, GETDATE(), 999);</v>
      </c>
      <c r="AC11025" s="229"/>
    </row>
    <row r="11026" spans="26:29">
      <c r="Z11026">
        <v>1303</v>
      </c>
      <c r="AA11026" s="229" t="str">
        <f t="shared" si="103"/>
        <v>INSERT INTO UPK_IKOU.upk_k40.k60_os_buno_link (os_buhin_no, k60_buno_id, created_date, created_tantou_id) VALUES ('64194/5 6RA0A  B309', 2485, GETDATE(), 999);</v>
      </c>
      <c r="AC11026" s="229"/>
    </row>
    <row r="11027" spans="26:29">
      <c r="Z11027">
        <v>1304</v>
      </c>
      <c r="AA11027" s="229" t="str">
        <f t="shared" si="103"/>
        <v>INSERT INTO UPK_IKOU.upk_k40.k60_os_buno_link (os_buhin_no, k60_buno_id, created_date, created_tantou_id) VALUES ('5220A N300000/N290000 DG/DGEメタル', 2486, GETDATE(), 999);</v>
      </c>
      <c r="AC11027" s="229"/>
    </row>
    <row r="11028" spans="26:29">
      <c r="Z11028">
        <v>1305</v>
      </c>
      <c r="AA11028" s="229" t="str">
        <f t="shared" si="103"/>
        <v>INSERT INTO UPK_IKOU.upk_k40.k60_os_buno_link (os_buhin_no, k60_buno_id, created_date, created_tantou_id) VALUES ('74332/3 6RA0A  J70/K70', 2487, GETDATE(), 999);</v>
      </c>
      <c r="AC11028" s="229"/>
    </row>
    <row r="11029" spans="26:29">
      <c r="Z11029">
        <v>1306</v>
      </c>
      <c r="AA11029" s="229" t="str">
        <f t="shared" si="103"/>
        <v>INSERT INTO UPK_IKOU.upk_k40.k60_os_buno_link (os_buhin_no, k60_buno_id, created_date, created_tantou_id) VALUES ('5253C J9800/J9700  DGメタル', 2488, GETDATE(), 999);</v>
      </c>
      <c r="AC11029" s="229"/>
    </row>
    <row r="11030" spans="26:29">
      <c r="Z11030">
        <v>1307</v>
      </c>
      <c r="AA11030" s="229" t="str">
        <f t="shared" si="103"/>
        <v>INSERT INTO UPK_IKOU.upk_k40.k60_os_buno_link (os_buhin_no, k60_buno_id, created_date, created_tantou_id) VALUES ('74372   6RA0A  B309', 2489, GETDATE(), 999);</v>
      </c>
      <c r="AC11030" s="229"/>
    </row>
    <row r="11031" spans="26:29">
      <c r="Z11031">
        <v>1308</v>
      </c>
      <c r="AA11031" s="229" t="str">
        <f t="shared" si="103"/>
        <v>INSERT INTO UPK_IKOU.upk_k40.k60_os_buno_link (os_buhin_no, k60_buno_id, created_date, created_tantou_id) VALUES ('5253B X2700   DGメタル', 2490, GETDATE(), 999);</v>
      </c>
      <c r="AC11031" s="229"/>
    </row>
    <row r="11032" spans="26:29">
      <c r="Z11032">
        <v>1309</v>
      </c>
      <c r="AA11032" s="229" t="str">
        <f t="shared" si="103"/>
        <v>INSERT INTO UPK_IKOU.upk_k40.k60_os_buno_link (os_buhin_no, k60_buno_id, created_date, created_tantou_id) VALUES ('75134/5 6RA0A    J70', 2491, GETDATE(), 999);</v>
      </c>
      <c r="AC11032" s="229"/>
    </row>
    <row r="11033" spans="26:29">
      <c r="Z11033">
        <v>1310</v>
      </c>
      <c r="AA11033" s="229" t="str">
        <f t="shared" si="103"/>
        <v>INSERT INTO UPK_IKOU.upk_k40.k60_os_buno_link (os_buhin_no, k60_buno_id, created_date, created_tantou_id) VALUES ('75528/9 6RA0A    J70', 2492, GETDATE(), 999);</v>
      </c>
      <c r="AC11033" s="229"/>
    </row>
    <row r="11034" spans="26:29">
      <c r="Z11034">
        <v>1311</v>
      </c>
      <c r="AA11034" s="229" t="str">
        <f t="shared" si="103"/>
        <v>INSERT INTO UPK_IKOU.upk_k40.k60_os_buno_link (os_buhin_no, k60_buno_id, created_date, created_tantou_id) VALUES ('5253C A6600/A6500 DG/DGEメタル', 2493, GETDATE(), 999);</v>
      </c>
      <c r="AC11034" s="229"/>
    </row>
    <row r="11035" spans="26:29">
      <c r="Z11035">
        <v>1312</v>
      </c>
      <c r="AA11035" s="229" t="str">
        <f t="shared" si="103"/>
        <v>INSERT INTO UPK_IKOU.upk_k40.k60_os_buno_link (os_buhin_no, k60_buno_id, created_date, created_tantou_id) VALUES ('755C4/5 6RA0A    J70', 2494, GETDATE(), 999);</v>
      </c>
      <c r="AC11035" s="229"/>
    </row>
    <row r="11036" spans="26:29">
      <c r="Z11036">
        <v>1313</v>
      </c>
      <c r="AA11036" s="229" t="str">
        <f t="shared" si="103"/>
        <v>INSERT INTO UPK_IKOU.upk_k40.k60_os_buno_link (os_buhin_no, k60_buno_id, created_date, created_tantou_id) VALUES ('5253C A7400/A7300 DG/DGEメタル', 2495, GETDATE(), 999);</v>
      </c>
      <c r="AC11036" s="229"/>
    </row>
    <row r="11037" spans="26:29">
      <c r="Z11037">
        <v>1314</v>
      </c>
      <c r="AA11037" s="229" t="str">
        <f t="shared" si="103"/>
        <v>INSERT INTO UPK_IKOU.upk_k40.k60_os_buno_link (os_buhin_no, k60_buno_id, created_date, created_tantou_id) VALUES ('76246/7 6RA0A    J70', 2496, GETDATE(), 999);</v>
      </c>
      <c r="AC11037" s="229"/>
    </row>
    <row r="11038" spans="26:29">
      <c r="Z11038">
        <v>1315</v>
      </c>
      <c r="AA11038" s="229" t="str">
        <f t="shared" si="103"/>
        <v>INSERT INTO UPK_IKOU.upk_k40.k60_os_buno_link (os_buhin_no, k60_buno_id, created_date, created_tantou_id) VALUES ('76714   6RA0A    J70', 2497, GETDATE(), 999);</v>
      </c>
      <c r="AC11038" s="229"/>
    </row>
    <row r="11039" spans="26:29">
      <c r="Z11039">
        <v>1316</v>
      </c>
      <c r="AA11039" s="229" t="str">
        <f t="shared" si="103"/>
        <v>INSERT INTO UPK_IKOU.upk_k40.k60_os_buno_link (os_buhin_no, k60_buno_id, created_date, created_tantou_id) VALUES ('76715   6RA0A    J70', 2498, GETDATE(), 999);</v>
      </c>
      <c r="AC11039" s="229"/>
    </row>
    <row r="11040" spans="26:29">
      <c r="Z11040">
        <v>1317</v>
      </c>
      <c r="AA11040" s="229" t="str">
        <f t="shared" si="103"/>
        <v>INSERT INTO UPK_IKOU.upk_k40.k60_os_buno_link (os_buhin_no, k60_buno_id, created_date, created_tantou_id) VALUES ('5253C  D4100  DG-Eメタル', 2499, GETDATE(), 999);</v>
      </c>
      <c r="AC11040" s="229"/>
    </row>
    <row r="11041" spans="26:29">
      <c r="Z11041">
        <v>1318</v>
      </c>
      <c r="AA11041" s="229" t="str">
        <f t="shared" si="103"/>
        <v>INSERT INTO UPK_IKOU.upk_k40.k60_os_buno_link (os_buhin_no, k60_buno_id, created_date, created_tantou_id) VALUES ('5253C  D5500  DG-Eメタル', 2500, GETDATE(), 999);</v>
      </c>
      <c r="AC11041" s="229"/>
    </row>
    <row r="11042" spans="26:29">
      <c r="Z11042">
        <v>1319</v>
      </c>
      <c r="AA11042" s="229" t="str">
        <f t="shared" si="103"/>
        <v>INSERT INTO UPK_IKOU.upk_k40.k60_os_buno_link (os_buhin_no, k60_buno_id, created_date, created_tantou_id) VALUES ('5240C  66500  DG-Eメタル', 2501, GETDATE(), 999);</v>
      </c>
      <c r="AC11042" s="229"/>
    </row>
    <row r="11043" spans="26:29">
      <c r="Z11043">
        <v>1320</v>
      </c>
      <c r="AA11043" s="229" t="str">
        <f t="shared" si="103"/>
        <v>INSERT INTO UPK_IKOU.upk_k40.k60_os_buno_link (os_buhin_no, k60_buno_id, created_date, created_tantou_id) VALUES ('67413  6US0B  完成品(日トレ)', 2502, GETDATE(), 999);</v>
      </c>
      <c r="AC11043" s="229"/>
    </row>
    <row r="11044" spans="26:29">
      <c r="Z11044">
        <v>1321</v>
      </c>
      <c r="AA11044" s="229" t="str">
        <f t="shared" si="103"/>
        <v>INSERT INTO UPK_IKOU.upk_k40.k60_os_buno_link (os_buhin_no, k60_buno_id, created_date, created_tantou_id) VALUES ('67413  6RL0B  J70', 2503, GETDATE(), 999);</v>
      </c>
      <c r="AC11044" s="229"/>
    </row>
    <row r="11045" spans="26:29">
      <c r="Z11045">
        <v>1322</v>
      </c>
      <c r="AA11045" s="229" t="str">
        <f t="shared" si="103"/>
        <v>INSERT INTO UPK_IKOU.upk_k40.k60_os_buno_link (os_buhin_no, k60_buno_id, created_date, created_tantou_id) VALUES ('5253C  S6800  DG-Eメタル', 2504, GETDATE(), 999);</v>
      </c>
      <c r="AC11045" s="229"/>
    </row>
    <row r="11046" spans="26:29">
      <c r="Z11046">
        <v>1323</v>
      </c>
      <c r="AA11046" s="229" t="str">
        <f t="shared" si="103"/>
        <v>INSERT INTO UPK_IKOU.upk_k40.k60_os_buno_link (os_buhin_no, k60_buno_id, created_date, created_tantou_id) VALUES ('5253C  D7100  DG-Eメタル', 2505, GETDATE(), 999);</v>
      </c>
      <c r="AC11046" s="229"/>
    </row>
    <row r="11047" spans="26:29">
      <c r="Z11047">
        <v>1324</v>
      </c>
      <c r="AA11047" s="229" t="str">
        <f t="shared" si="103"/>
        <v>INSERT INTO UPK_IKOU.upk_k40.k60_os_buno_link (os_buhin_no, k60_buno_id, created_date, created_tantou_id) VALUES ('5253C  D7200  DG-Eメタル', 2506, GETDATE(), 999);</v>
      </c>
      <c r="AC11047" s="229"/>
    </row>
    <row r="11048" spans="26:29">
      <c r="Z11048">
        <v>1325</v>
      </c>
      <c r="AA11048" s="229" t="str">
        <f t="shared" si="103"/>
        <v>INSERT INTO UPK_IKOU.upk_k40.k60_os_buno_link (os_buhin_no, k60_buno_id, created_date, created_tantou_id) VALUES ('67331   21G00     日車 ', 2507, GETDATE(), 999);</v>
      </c>
      <c r="AC11048" s="229"/>
    </row>
    <row r="11049" spans="26:29">
      <c r="Z11049">
        <v>1326</v>
      </c>
      <c r="AA11049" s="229" t="str">
        <f t="shared" si="103"/>
        <v>INSERT INTO UPK_IKOU.upk_k40.k60_os_buno_link (os_buhin_no, k60_buno_id, created_date, created_tantou_id) VALUES ('67331   21G00-E   KD', 2508, GETDATE(), 999);</v>
      </c>
      <c r="AC11049" s="229"/>
    </row>
    <row r="11050" spans="26:29">
      <c r="Z11050">
        <v>1327</v>
      </c>
      <c r="AA11050" s="229" t="str">
        <f t="shared" si="103"/>
        <v>INSERT INTO UPK_IKOU.upk_k40.k60_os_buno_link (os_buhin_no, k60_buno_id, created_date, created_tantou_id) VALUES ('67331   21G00-B   B302', 2509, GETDATE(), 999);</v>
      </c>
      <c r="AC11050" s="229"/>
    </row>
    <row r="11051" spans="26:29">
      <c r="Z11051">
        <v>1328</v>
      </c>
      <c r="AA11051" s="229" t="str">
        <f t="shared" si="103"/>
        <v>INSERT INTO UPK_IKOU.upk_k40.k60_os_buno_link (os_buhin_no, k60_buno_id, created_date, created_tantou_id) VALUES ('74755   65Y0001   P303', 2510, GETDATE(), 999);</v>
      </c>
      <c r="AC11051" s="229"/>
    </row>
    <row r="11052" spans="26:29">
      <c r="Z11052">
        <v>1329</v>
      </c>
      <c r="AA11052" s="229" t="str">
        <f t="shared" si="103"/>
        <v>INSERT INTO UPK_IKOU.upk_k40.k60_os_buno_link (os_buhin_no, k60_buno_id, created_date, created_tantou_id) VALUES ('93634   01G00-G   逆送  ', 2511, GETDATE(), 999);</v>
      </c>
      <c r="AC11052" s="229"/>
    </row>
    <row r="11053" spans="26:29">
      <c r="Z11053">
        <v>1330</v>
      </c>
      <c r="AA11053" s="229" t="str">
        <f t="shared" si="103"/>
        <v>INSERT INTO UPK_IKOU.upk_k40.k60_os_buno_link (os_buhin_no, k60_buno_id, created_date, created_tantou_id) VALUES ('79146   0N800     B309', 2512, GETDATE(), 999);</v>
      </c>
      <c r="AC11053" s="229"/>
    </row>
    <row r="11054" spans="26:29">
      <c r="Z11054">
        <v>1331</v>
      </c>
      <c r="AA11054" s="229" t="str">
        <f t="shared" si="103"/>
        <v>INSERT INTO UPK_IKOU.upk_k40.k60_os_buno_link (os_buhin_no, k60_buno_id, created_date, created_tantou_id) VALUES ('66812   92G00     B302', 2513, GETDATE(), 999);</v>
      </c>
      <c r="AC11054" s="229"/>
    </row>
    <row r="11055" spans="26:29">
      <c r="Z11055">
        <v>1332</v>
      </c>
      <c r="AA11055" s="229" t="str">
        <f t="shared" si="103"/>
        <v>INSERT INTO UPK_IKOU.upk_k40.k60_os_buno_link (os_buhin_no, k60_buno_id, created_date, created_tantou_id) VALUES ('66812   92G10     B302', 2514, GETDATE(), 999);</v>
      </c>
      <c r="AC11055" s="229"/>
    </row>
    <row r="11056" spans="26:29">
      <c r="Z11056">
        <v>1333</v>
      </c>
      <c r="AA11056" s="229" t="str">
        <f t="shared" si="103"/>
        <v>INSERT INTO UPK_IKOU.upk_k40.k60_os_buno_link (os_buhin_no, k60_buno_id, created_date, created_tantou_id) VALUES ('62532   WL00001 逆送N⇒A', 1824, GETDATE(), 999);</v>
      </c>
      <c r="AC11056" s="229"/>
    </row>
    <row r="11057" spans="26:29">
      <c r="Z11057">
        <v>1334</v>
      </c>
      <c r="AA11057" s="229" t="str">
        <f t="shared" si="103"/>
        <v>INSERT INTO UPK_IKOU.upk_k40.k60_os_buno_link (os_buhin_no, k60_buno_id, created_date, created_tantou_id) VALUES ('62522/3 80F00   K70⇒M70', 1937, GETDATE(), 999);</v>
      </c>
      <c r="AC11057" s="229"/>
    </row>
    <row r="11058" spans="26:29">
      <c r="Z11058">
        <v>1335</v>
      </c>
      <c r="AA11058" s="229" t="str">
        <f t="shared" si="103"/>
        <v>INSERT INTO UPK_IKOU.upk_k40.k60_os_buno_link (os_buhin_no, k60_buno_id, created_date, created_tantou_id) VALUES ('62522/3 85F00   K70⇒M70', 2515, GETDATE(), 999);</v>
      </c>
      <c r="AC11058" s="229"/>
    </row>
    <row r="11059" spans="26:29">
      <c r="Z11059">
        <v>1336</v>
      </c>
      <c r="AA11059" s="229" t="str">
        <f t="shared" si="103"/>
        <v>INSERT INTO UPK_IKOU.upk_k40.k60_os_buno_link (os_buhin_no, k60_buno_id, created_date, created_tantou_id) VALUES ('96112   0W700     B309', 2516, GETDATE(), 999);</v>
      </c>
      <c r="AC11059" s="229"/>
    </row>
    <row r="11060" spans="26:29">
      <c r="Z11060">
        <v>1337</v>
      </c>
      <c r="AA11060" s="229" t="str">
        <f t="shared" si="103"/>
        <v>INSERT INTO UPK_IKOU.upk_k40.k60_os_buno_link (os_buhin_no, k60_buno_id, created_date, created_tantou_id) VALUES ('96113   0W700     B309', 2517, GETDATE(), 999);</v>
      </c>
      <c r="AC11060" s="229"/>
    </row>
    <row r="11061" spans="26:29">
      <c r="Z11061">
        <v>1338</v>
      </c>
      <c r="AA11061" s="229" t="str">
        <f t="shared" si="103"/>
        <v>INSERT INTO UPK_IKOU.upk_k40.k60_os_buno_link (os_buhin_no, k60_buno_id, created_date, created_tantou_id) VALUES ('62522/3 0W000     B309', 2518, GETDATE(), 999);</v>
      </c>
      <c r="AC11061" s="229"/>
    </row>
    <row r="11062" spans="26:29">
      <c r="Z11062">
        <v>1339</v>
      </c>
      <c r="AA11062" s="229" t="str">
        <f t="shared" si="103"/>
        <v>INSERT INTO UPK_IKOU.upk_k40.k60_os_buno_link (os_buhin_no, k60_buno_id, created_date, created_tantou_id) VALUES ('62032   6N000-B   B309 ', 2519, GETDATE(), 999);</v>
      </c>
      <c r="AC11062" s="229"/>
    </row>
    <row r="11063" spans="26:29">
      <c r="Z11063">
        <v>1340</v>
      </c>
      <c r="AA11063" s="229" t="str">
        <f t="shared" si="103"/>
        <v>INSERT INTO UPK_IKOU.upk_k40.k60_os_buno_link (os_buhin_no, k60_buno_id, created_date, created_tantou_id) VALUES ('73256   4M500     K30', 2520, GETDATE(), 999);</v>
      </c>
      <c r="AC11063" s="229"/>
    </row>
    <row r="11064" spans="26:29">
      <c r="Z11064">
        <v>1341</v>
      </c>
      <c r="AA11064" s="229" t="str">
        <f t="shared" si="103"/>
        <v>INSERT INTO UPK_IKOU.upk_k40.k60_os_buno_link (os_buhin_no, k60_buno_id, created_date, created_tantou_id) VALUES ('78136/7 4M500     B309', 2521, GETDATE(), 999);</v>
      </c>
      <c r="AC11064" s="229"/>
    </row>
    <row r="11065" spans="26:29">
      <c r="Z11065">
        <v>1342</v>
      </c>
      <c r="AA11065" s="229" t="str">
        <f t="shared" si="103"/>
        <v>INSERT INTO UPK_IKOU.upk_k40.k60_os_buno_link (os_buhin_no, k60_buno_id, created_date, created_tantou_id) VALUES ('78142   6N600     B309', 2522, GETDATE(), 999);</v>
      </c>
      <c r="AC11065" s="229"/>
    </row>
    <row r="11066" spans="26:29">
      <c r="Z11066">
        <v>1343</v>
      </c>
      <c r="AA11066" s="229" t="str">
        <f t="shared" si="103"/>
        <v>INSERT INTO UPK_IKOU.upk_k40.k60_os_buno_link (os_buhin_no, k60_buno_id, created_date, created_tantou_id) VALUES ('78143   6N600     B309', 2523, GETDATE(), 999);</v>
      </c>
      <c r="AC11066" s="229"/>
    </row>
    <row r="11067" spans="26:29">
      <c r="Z11067">
        <v>1344</v>
      </c>
      <c r="AA11067" s="229" t="str">
        <f t="shared" si="103"/>
        <v>INSERT INTO UPK_IKOU.upk_k40.k60_os_buno_link (os_buhin_no, k60_buno_id, created_date, created_tantou_id) VALUES ('79113   6N600     B309', 2524, GETDATE(), 999);</v>
      </c>
      <c r="AC11067" s="229"/>
    </row>
    <row r="11068" spans="26:29">
      <c r="Z11068">
        <v>1345</v>
      </c>
      <c r="AA11068" s="229" t="str">
        <f t="shared" ref="AA11068:AA11122" si="104">AA$9722&amp;"'"&amp;AA9667&amp;"', "&amp;AB9667&amp;", GETDATE(), 999);"</f>
        <v>INSERT INTO UPK_IKOU.upk_k40.k60_os_buno_link (os_buhin_no, k60_buno_id, created_date, created_tantou_id) VALUES ('85232/3 4M400     B301', 2525, GETDATE(), 999);</v>
      </c>
      <c r="AC11068" s="229"/>
    </row>
    <row r="11069" spans="26:29">
      <c r="Z11069">
        <v>1346</v>
      </c>
      <c r="AA11069" s="229" t="str">
        <f t="shared" si="104"/>
        <v>INSERT INTO UPK_IKOU.upk_k40.k60_os_buno_link (os_buhin_no, k60_buno_id, created_date, created_tantou_id) VALUES ('79112   4M400     B309', 2526, GETDATE(), 999);</v>
      </c>
      <c r="AC11069" s="229"/>
    </row>
    <row r="11070" spans="26:29">
      <c r="Z11070">
        <v>1347</v>
      </c>
      <c r="AA11070" s="229" t="str">
        <f t="shared" si="104"/>
        <v>INSERT INTO UPK_IKOU.upk_k40.k60_os_buno_link (os_buhin_no, k60_buno_id, created_date, created_tantou_id) VALUES ('79113   4M400     B309', 2527, GETDATE(), 999);</v>
      </c>
      <c r="AC11070" s="229"/>
    </row>
    <row r="11071" spans="26:29">
      <c r="Z11071">
        <v>1348</v>
      </c>
      <c r="AA11071" s="229" t="str">
        <f t="shared" si="104"/>
        <v>INSERT INTO UPK_IKOU.upk_k40.k60_os_buno_link (os_buhin_no, k60_buno_id, created_date, created_tantou_id) VALUES ('79113   4M500     B309', 2528, GETDATE(), 999);</v>
      </c>
      <c r="AC11071" s="229"/>
    </row>
    <row r="11072" spans="26:29">
      <c r="Z11072">
        <v>1349</v>
      </c>
      <c r="AA11072" s="229" t="str">
        <f t="shared" si="104"/>
        <v>INSERT INTO UPK_IKOU.upk_k40.k60_os_buno_link (os_buhin_no, k60_buno_id, created_date, created_tantou_id) VALUES ('79112   85F00     B309', 2529, GETDATE(), 999);</v>
      </c>
      <c r="AC11072" s="229"/>
    </row>
    <row r="11073" spans="26:29">
      <c r="Z11073">
        <v>1350</v>
      </c>
      <c r="AA11073" s="229" t="str">
        <f t="shared" si="104"/>
        <v>INSERT INTO UPK_IKOU.upk_k40.k60_os_buno_link (os_buhin_no, k60_buno_id, created_date, created_tantou_id) VALUES ('76632   8H300     M70', 2530, GETDATE(), 999);</v>
      </c>
      <c r="AC11073" s="229"/>
    </row>
    <row r="11074" spans="26:29">
      <c r="Z11074">
        <v>1351</v>
      </c>
      <c r="AA11074" s="229" t="str">
        <f t="shared" si="104"/>
        <v>INSERT INTO UPK_IKOU.upk_k40.k60_os_buno_link (os_buhin_no, k60_buno_id, created_date, created_tantou_id) VALUES ('76633   8H300     M70', 2531, GETDATE(), 999);</v>
      </c>
      <c r="AC11074" s="229"/>
    </row>
    <row r="11075" spans="26:29">
      <c r="Z11075">
        <v>1352</v>
      </c>
      <c r="AA11075" s="229" t="str">
        <f t="shared" si="104"/>
        <v>INSERT INTO UPK_IKOU.upk_k40.k60_os_buno_link (os_buhin_no, k60_buno_id, created_date, created_tantou_id) VALUES ('62036   8H700     A526', 2532, GETDATE(), 999);</v>
      </c>
      <c r="AC11075" s="229"/>
    </row>
    <row r="11076" spans="26:29">
      <c r="Z11076">
        <v>1353</v>
      </c>
      <c r="AA11076" s="229" t="str">
        <f t="shared" si="104"/>
        <v>INSERT INTO UPK_IKOU.upk_k40.k60_os_buno_link (os_buhin_no, k60_buno_id, created_date, created_tantou_id) VALUES ('62038   8H710     A526', 2533, GETDATE(), 999);</v>
      </c>
      <c r="AC11076" s="229"/>
    </row>
    <row r="11077" spans="26:29">
      <c r="Z11077">
        <v>1354</v>
      </c>
      <c r="AA11077" s="229" t="str">
        <f t="shared" si="104"/>
        <v>INSERT INTO UPK_IKOU.upk_k40.k60_os_buno_link (os_buhin_no, k60_buno_id, created_date, created_tantou_id) VALUES ('79142   8H300     B309', 2534, GETDATE(), 999);</v>
      </c>
      <c r="AC11077" s="229"/>
    </row>
    <row r="11078" spans="26:29">
      <c r="Z11078">
        <v>1355</v>
      </c>
      <c r="AA11078" s="229" t="str">
        <f t="shared" si="104"/>
        <v>INSERT INTO UPK_IKOU.upk_k40.k60_os_buno_link (os_buhin_no, k60_buno_id, created_date, created_tantou_id) VALUES ('62512 　AU00001 K70⇒M70', 2535, GETDATE(), 999);</v>
      </c>
      <c r="AC11078" s="229"/>
    </row>
    <row r="11079" spans="26:29">
      <c r="Z11079">
        <v>1356</v>
      </c>
      <c r="AA11079" s="229" t="str">
        <f t="shared" si="104"/>
        <v>INSERT INTO UPK_IKOU.upk_k40.k60_os_buno_link (os_buhin_no, k60_buno_id, created_date, created_tantou_id) VALUES ('74762   CA01A', 2536, GETDATE(), 999);</v>
      </c>
      <c r="AC11079" s="229"/>
    </row>
    <row r="11080" spans="26:29">
      <c r="Z11080">
        <v>1357</v>
      </c>
      <c r="AA11080" s="229" t="str">
        <f t="shared" si="104"/>
        <v>INSERT INTO UPK_IKOU.upk_k40.k60_os_buno_link (os_buhin_no, k60_buno_id, created_date, created_tantou_id) VALUES ('78136/7  9Y000    B309', 2537, GETDATE(), 999);</v>
      </c>
      <c r="AC11080" s="229"/>
    </row>
    <row r="11081" spans="26:29">
      <c r="Z11081">
        <v>1358</v>
      </c>
      <c r="AA11081" s="229" t="str">
        <f t="shared" si="104"/>
        <v>INSERT INTO UPK_IKOU.upk_k40.k60_os_buno_link (os_buhin_no, k60_buno_id, created_date, created_tantou_id) VALUES ('78142    9Y00001  B309', 2538, GETDATE(), 999);</v>
      </c>
      <c r="AC11081" s="229"/>
    </row>
    <row r="11082" spans="26:29">
      <c r="Z11082">
        <v>1359</v>
      </c>
      <c r="AA11082" s="229" t="str">
        <f t="shared" si="104"/>
        <v>INSERT INTO UPK_IKOU.upk_k40.k60_os_buno_link (os_buhin_no, k60_buno_id, created_date, created_tantou_id) VALUES ('78143    9Y00001  B309', 2539, GETDATE(), 999);</v>
      </c>
      <c r="AC11082" s="229"/>
    </row>
    <row r="11083" spans="26:29">
      <c r="Z11083">
        <v>1360</v>
      </c>
      <c r="AA11083" s="229" t="str">
        <f t="shared" si="104"/>
        <v>INSERT INTO UPK_IKOU.upk_k40.k60_os_buno_link (os_buhin_no, k60_buno_id, created_date, created_tantou_id) VALUES ('62522/3  4U000  K70⇒M70', 2540, GETDATE(), 999);</v>
      </c>
      <c r="AC11083" s="229"/>
    </row>
    <row r="11084" spans="26:29">
      <c r="Z11084">
        <v>1361</v>
      </c>
      <c r="AA11084" s="229" t="str">
        <f t="shared" si="104"/>
        <v>INSERT INTO UPK_IKOU.upk_k40.k60_os_buno_link (os_buhin_no, k60_buno_id, created_date, created_tantou_id) VALUES ('17285    EN10001  B301', 2541, GETDATE(), 999);</v>
      </c>
      <c r="AC11084" s="229"/>
    </row>
    <row r="11085" spans="26:29">
      <c r="Z11085">
        <v>1362</v>
      </c>
      <c r="AA11085" s="229" t="str">
        <f t="shared" si="104"/>
        <v>INSERT INTO UPK_IKOU.upk_k40.k60_os_buno_link (os_buhin_no, k60_buno_id, created_date, created_tantou_id) VALUES ('85032    EN000    K30', 2542, GETDATE(), 999);</v>
      </c>
      <c r="AC11085" s="229"/>
    </row>
    <row r="11086" spans="26:29">
      <c r="Z11086">
        <v>1363</v>
      </c>
      <c r="AA11086" s="229" t="str">
        <f t="shared" si="104"/>
        <v>INSERT INTO UPK_IKOU.upk_k40.k60_os_buno_link (os_buhin_no, k60_buno_id, created_date, created_tantou_id) VALUES ('61413/4 B5010     B70', 2543, GETDATE(), 999);</v>
      </c>
      <c r="AC11086" s="229"/>
    </row>
    <row r="11087" spans="26:29">
      <c r="Z11087">
        <v>1364</v>
      </c>
      <c r="AA11087" s="229" t="str">
        <f t="shared" si="104"/>
        <v>INSERT INTO UPK_IKOU.upk_k40.k60_os_buno_link (os_buhin_no, k60_buno_id, created_date, created_tantou_id) VALUES ('74317   JG00A     K30', 2544, GETDATE(), 999);</v>
      </c>
      <c r="AC11087" s="229"/>
    </row>
    <row r="11088" spans="26:29">
      <c r="Z11088">
        <v>1365</v>
      </c>
      <c r="AA11088" s="229" t="str">
        <f t="shared" si="104"/>
        <v>INSERT INTO UPK_IKOU.upk_k40.k60_os_buno_link (os_buhin_no, k60_buno_id, created_date, created_tantou_id) VALUES ('74317   JG00A-K   K70', 2545, GETDATE(), 999);</v>
      </c>
      <c r="AC11088" s="229"/>
    </row>
    <row r="11089" spans="26:29">
      <c r="Z11089">
        <v>1366</v>
      </c>
      <c r="AA11089" s="229" t="str">
        <f t="shared" si="104"/>
        <v>INSERT INTO UPK_IKOU.upk_k40.k60_os_buno_link (os_buhin_no, k60_buno_id, created_date, created_tantou_id) VALUES ('85032   JG00A     K70', 2546, GETDATE(), 999);</v>
      </c>
      <c r="AC11089" s="229"/>
    </row>
    <row r="11090" spans="26:29">
      <c r="Z11090">
        <v>1367</v>
      </c>
      <c r="AA11090" s="229" t="str">
        <f t="shared" si="104"/>
        <v>INSERT INTO UPK_IKOU.upk_k40.k60_os_buno_link (os_buhin_no, k60_buno_id, created_date, created_tantou_id) VALUES ('85032   JG00ACE   T308', 2547, GETDATE(), 999);</v>
      </c>
      <c r="AC11090" s="229"/>
    </row>
    <row r="11091" spans="26:29">
      <c r="Z11091">
        <v>1368</v>
      </c>
      <c r="AA11091" s="229" t="str">
        <f t="shared" si="104"/>
        <v>INSERT INTO UPK_IKOU.upk_k40.k60_os_buno_link (os_buhin_no, k60_buno_id, created_date, created_tantou_id) VALUES ('17285   JM00A     B301', 2548, GETDATE(), 999);</v>
      </c>
      <c r="AC11091" s="229"/>
    </row>
    <row r="11092" spans="26:29">
      <c r="Z11092">
        <v>1369</v>
      </c>
      <c r="AA11092" s="229" t="str">
        <f t="shared" si="104"/>
        <v>INSERT INTO UPK_IKOU.upk_k40.k60_os_buno_link (os_buhin_no, k60_buno_id, created_date, created_tantou_id) VALUES ('73236   JM000     B309', 2549, GETDATE(), 999);</v>
      </c>
      <c r="AC11092" s="229"/>
    </row>
    <row r="11093" spans="26:29">
      <c r="Z11093">
        <v>1370</v>
      </c>
      <c r="AA11093" s="229" t="str">
        <f t="shared" si="104"/>
        <v>INSERT INTO UPK_IKOU.upk_k40.k60_os_buno_link (os_buhin_no, k60_buno_id, created_date, created_tantou_id) VALUES ('79142   JM00A     B309', 2550, GETDATE(), 999);</v>
      </c>
      <c r="AC11093" s="229"/>
    </row>
    <row r="11094" spans="26:29">
      <c r="Z11094">
        <v>1371</v>
      </c>
      <c r="AA11094" s="229" t="str">
        <f t="shared" si="104"/>
        <v>INSERT INTO UPK_IKOU.upk_k40.k60_os_buno_link (os_buhin_no, k60_buno_id, created_date, created_tantou_id) VALUES ('17285   1AA1A/2A  Bへ', 2551, GETDATE(), 999);</v>
      </c>
      <c r="AC11094" s="229"/>
    </row>
    <row r="11095" spans="26:29">
      <c r="Z11095">
        <v>1372</v>
      </c>
      <c r="AA11095" s="229" t="str">
        <f t="shared" si="104"/>
        <v>INSERT INTO UPK_IKOU.upk_k40.k60_os_buno_link (os_buhin_no, k60_buno_id, created_date, created_tantou_id) VALUES ('67408   1AA0A     B302', 2552, GETDATE(), 999);</v>
      </c>
      <c r="AC11095" s="229"/>
    </row>
    <row r="11096" spans="26:29">
      <c r="Z11096">
        <v>1373</v>
      </c>
      <c r="AA11096" s="229" t="str">
        <f t="shared" si="104"/>
        <v>INSERT INTO UPK_IKOU.upk_k40.k60_os_buno_link (os_buhin_no, k60_buno_id, created_date, created_tantou_id) VALUES ('67409   1AA0A     B302', 2553, GETDATE(), 999);</v>
      </c>
      <c r="AC11096" s="229"/>
    </row>
    <row r="11097" spans="26:29">
      <c r="Z11097">
        <v>1374</v>
      </c>
      <c r="AA11097" s="229" t="str">
        <f t="shared" si="104"/>
        <v>INSERT INTO UPK_IKOU.upk_k40.k60_os_buno_link (os_buhin_no, k60_buno_id, created_date, created_tantou_id) VALUES ('76742   1AA0A     W70', 2554, GETDATE(), 999);</v>
      </c>
      <c r="AC11097" s="229"/>
    </row>
    <row r="11098" spans="26:29">
      <c r="Z11098">
        <v>1375</v>
      </c>
      <c r="AA11098" s="229" t="str">
        <f t="shared" si="104"/>
        <v>INSERT INTO UPK_IKOU.upk_k40.k60_os_buno_link (os_buhin_no, k60_buno_id, created_date, created_tantou_id) VALUES ('76743   1AA0A     W70', 2555, GETDATE(), 999);</v>
      </c>
      <c r="AC11098" s="229"/>
    </row>
    <row r="11099" spans="26:29">
      <c r="Z11099">
        <v>1376</v>
      </c>
      <c r="AA11099" s="229" t="str">
        <f t="shared" si="104"/>
        <v>INSERT INTO UPK_IKOU.upk_k40.k60_os_buno_link (os_buhin_no, k60_buno_id, created_date, created_tantou_id) VALUES ('75636/7 1GR0A     W70', 2556, GETDATE(), 999);</v>
      </c>
      <c r="AC11099" s="229"/>
    </row>
    <row r="11100" spans="26:29">
      <c r="Z11100">
        <v>1377</v>
      </c>
      <c r="AA11100" s="229" t="str">
        <f t="shared" si="104"/>
        <v>INSERT INTO UPK_IKOU.upk_k40.k60_os_buno_link (os_buhin_no, k60_buno_id, created_date, created_tantou_id) VALUES ('64124   JN20A    W70※KD有り', 2557, GETDATE(), 999);</v>
      </c>
      <c r="AC11100" s="229"/>
    </row>
    <row r="11101" spans="26:29">
      <c r="Z11101">
        <v>1378</v>
      </c>
      <c r="AA11101" s="229" t="str">
        <f t="shared" si="104"/>
        <v>INSERT INTO UPK_IKOU.upk_k40.k60_os_buno_link (os_buhin_no, k60_buno_id, created_date, created_tantou_id) VALUES ('64125   JN20A    W70※KD有り', 2558, GETDATE(), 999);</v>
      </c>
      <c r="AC11101" s="229"/>
    </row>
    <row r="11102" spans="26:29">
      <c r="Z11102">
        <v>1379</v>
      </c>
      <c r="AA11102" s="229" t="str">
        <f t="shared" si="104"/>
        <v>INSERT INTO UPK_IKOU.upk_k40.k60_os_buno_link (os_buhin_no, k60_buno_id, created_date, created_tantou_id) VALUES ('67418   JN20A     B309', 2559, GETDATE(), 999);</v>
      </c>
      <c r="AC11102" s="229"/>
    </row>
    <row r="11103" spans="26:29">
      <c r="Z11103">
        <v>1380</v>
      </c>
      <c r="AA11103" s="229" t="str">
        <f t="shared" si="104"/>
        <v>INSERT INTO UPK_IKOU.upk_k40.k60_os_buno_link (os_buhin_no, k60_buno_id, created_date, created_tantou_id) VALUES ('75942/3 JN20A     B302', 2560, GETDATE(), 999);</v>
      </c>
      <c r="AC11103" s="229"/>
    </row>
    <row r="11104" spans="26:29">
      <c r="Z11104">
        <v>1381</v>
      </c>
      <c r="AA11104" s="229" t="str">
        <f t="shared" si="104"/>
        <v>INSERT INTO UPK_IKOU.upk_k40.k60_os_buno_link (os_buhin_no, k60_buno_id, created_date, created_tantou_id) VALUES ('76731   JN21A     B302', 2561, GETDATE(), 999);</v>
      </c>
      <c r="AC11104" s="229"/>
    </row>
    <row r="11105" spans="26:29">
      <c r="Z11105">
        <v>1382</v>
      </c>
      <c r="AA11105" s="229" t="str">
        <f t="shared" si="104"/>
        <v>INSERT INTO UPK_IKOU.upk_k40.k60_os_buno_link (os_buhin_no, k60_buno_id, created_date, created_tantou_id) VALUES ('78136   JN20A     B301', 2562, GETDATE(), 999);</v>
      </c>
      <c r="AC11105" s="229"/>
    </row>
    <row r="11106" spans="26:29">
      <c r="Z11106">
        <v>1383</v>
      </c>
      <c r="AA11106" s="229" t="str">
        <f t="shared" si="104"/>
        <v>INSERT INTO UPK_IKOU.upk_k40.k60_os_buno_link (os_buhin_no, k60_buno_id, created_date, created_tantou_id) VALUES ('78137   JN20A     B301', 2563, GETDATE(), 999);</v>
      </c>
      <c r="AC11106" s="229"/>
    </row>
    <row r="11107" spans="26:29">
      <c r="Z11107">
        <v>1384</v>
      </c>
      <c r="AA11107" s="229" t="str">
        <f t="shared" si="104"/>
        <v>INSERT INTO UPK_IKOU.upk_k40.k60_os_buno_link (os_buhin_no, k60_buno_id, created_date, created_tantou_id) VALUES ('78142/3 JN20A     B301', 2564, GETDATE(), 999);</v>
      </c>
      <c r="AC11107" s="229"/>
    </row>
    <row r="11108" spans="26:29">
      <c r="Z11108">
        <v>1385</v>
      </c>
      <c r="AA11108" s="229" t="str">
        <f t="shared" si="104"/>
        <v>INSERT INTO UPK_IKOU.upk_k40.k60_os_buno_link (os_buhin_no, k60_buno_id, created_date, created_tantou_id) VALUES ('17422   1LB0C01   K70', 2565, GETDATE(), 999);</v>
      </c>
      <c r="AC11108" s="229"/>
    </row>
    <row r="11109" spans="26:29">
      <c r="Z11109">
        <v>1386</v>
      </c>
      <c r="AA11109" s="229" t="str">
        <f t="shared" si="104"/>
        <v>INSERT INTO UPK_IKOU.upk_k40.k60_os_buno_link (os_buhin_no, k60_buno_id, created_date, created_tantou_id) VALUES ('17423   1LB0C01   K70', 2566, GETDATE(), 999);</v>
      </c>
      <c r="AC11109" s="229"/>
    </row>
    <row r="11110" spans="26:29">
      <c r="Z11110">
        <v>1387</v>
      </c>
      <c r="AA11110" s="229" t="str">
        <f t="shared" si="104"/>
        <v>INSERT INTO UPK_IKOU.upk_k40.k60_os_buno_link (os_buhin_no, k60_buno_id, created_date, created_tantou_id) VALUES ('80633   1LC0A     B302', 2567, GETDATE(), 999);</v>
      </c>
      <c r="AC11110" s="229"/>
    </row>
    <row r="11111" spans="26:29">
      <c r="Z11111">
        <v>1388</v>
      </c>
      <c r="AA11111" s="229" t="str">
        <f t="shared" si="104"/>
        <v>INSERT INTO UPK_IKOU.upk_k40.k60_os_buno_link (os_buhin_no, k60_buno_id, created_date, created_tantou_id) VALUES ('67332   1ZR0C     K70', 2568, GETDATE(), 999);</v>
      </c>
      <c r="AC11111" s="229"/>
    </row>
    <row r="11112" spans="26:29">
      <c r="Z11112">
        <v>1389</v>
      </c>
      <c r="AA11112" s="229" t="str">
        <f t="shared" si="104"/>
        <v>INSERT INTO UPK_IKOU.upk_k40.k60_os_buno_link (os_buhin_no, k60_buno_id, created_date, created_tantou_id) VALUES ('62518   1JA0A     B302', 2569, GETDATE(), 999);</v>
      </c>
      <c r="AC11112" s="229"/>
    </row>
    <row r="11113" spans="26:29">
      <c r="Z11113">
        <v>1390</v>
      </c>
      <c r="AA11113" s="229" t="str">
        <f t="shared" si="104"/>
        <v>INSERT INTO UPK_IKOU.upk_k40.k60_os_buno_link (os_buhin_no, k60_buno_id, created_date, created_tantou_id) VALUES ('62518   1JB0A     B302', 2570, GETDATE(), 999);</v>
      </c>
      <c r="AC11113" s="229"/>
    </row>
    <row r="11114" spans="26:29">
      <c r="Z11114">
        <v>1391</v>
      </c>
      <c r="AA11114" s="229" t="str">
        <f t="shared" si="104"/>
        <v>INSERT INTO UPK_IKOU.upk_k40.k60_os_buno_link (os_buhin_no, k60_buno_id, created_date, created_tantou_id) VALUES ('62519   1JA0A     B302', 2571, GETDATE(), 999);</v>
      </c>
      <c r="AC11114" s="229"/>
    </row>
    <row r="11115" spans="26:29">
      <c r="Z11115">
        <v>1392</v>
      </c>
      <c r="AA11115" s="229" t="str">
        <f t="shared" si="104"/>
        <v>INSERT INTO UPK_IKOU.upk_k40.k60_os_buno_link (os_buhin_no, k60_buno_id, created_date, created_tantou_id) VALUES ('62519   1JB0A     B302', 2572, GETDATE(), 999);</v>
      </c>
      <c r="AC11115" s="229"/>
    </row>
    <row r="11116" spans="26:29">
      <c r="Z11116">
        <v>1393</v>
      </c>
      <c r="AA11116" s="229" t="str">
        <f t="shared" si="104"/>
        <v>INSERT INTO UPK_IKOU.upk_k40.k60_os_buno_link (os_buhin_no, k60_buno_id, created_date, created_tantou_id) VALUES ('77614   3VA0A     逆送', 2573, GETDATE(), 999);</v>
      </c>
      <c r="AC11116" s="229"/>
    </row>
    <row r="11117" spans="26:29">
      <c r="Z11117">
        <v>1394</v>
      </c>
      <c r="AA11117" s="229" t="str">
        <f t="shared" si="104"/>
        <v>INSERT INTO UPK_IKOU.upk_k40.k60_os_buno_link (os_buhin_no, k60_buno_id, created_date, created_tantou_id) VALUES ('77615   3VA0A     逆送', 2574, GETDATE(), 999);</v>
      </c>
      <c r="AC11117" s="229"/>
    </row>
    <row r="11118" spans="26:29">
      <c r="Z11118">
        <v>1395</v>
      </c>
      <c r="AA11118" s="229" t="str">
        <f t="shared" si="104"/>
        <v>INSERT INTO UPK_IKOU.upk_k40.k60_os_buno_link (os_buhin_no, k60_buno_id, created_date, created_tantou_id) VALUES ('751T7   6FK0A     P309外転', 2575, GETDATE(), 999);</v>
      </c>
      <c r="AC11118" s="229"/>
    </row>
    <row r="11119" spans="26:29">
      <c r="Z11119">
        <v>1396</v>
      </c>
      <c r="AA11119" s="229" t="str">
        <f t="shared" si="104"/>
        <v>INSERT INTO UPK_IKOU.upk_k40.k60_os_buno_link (os_buhin_no, k60_buno_id, created_date, created_tantou_id) VALUES ('BRQP33552-1      タテブス', 2576, GETDATE(), 999);</v>
      </c>
      <c r="AC11119" s="229"/>
    </row>
    <row r="11120" spans="26:29">
      <c r="Z11120">
        <v>1397</v>
      </c>
      <c r="AA11120" s="229" t="str">
        <f t="shared" si="104"/>
        <v>INSERT INTO UPK_IKOU.upk_k40.k60_os_buno_link (os_buhin_no, k60_buno_id, created_date, created_tantou_id) VALUES ('BRQP33553-1      タテブス', 2577, GETDATE(), 999);</v>
      </c>
      <c r="AC11120" s="229"/>
    </row>
    <row r="11121" spans="2:29">
      <c r="Z11121">
        <v>1398</v>
      </c>
      <c r="AA11121" s="229" t="str">
        <f t="shared" si="104"/>
        <v>INSERT INTO UPK_IKOU.upk_k40.k60_os_buno_link (os_buhin_no, k60_buno_id, created_date, created_tantou_id) VALUES ('BRQP33554-1      タテブス', 2578, GETDATE(), 999);</v>
      </c>
      <c r="AC11121" s="229"/>
    </row>
    <row r="11122" spans="2:29">
      <c r="Z11122">
        <v>1399</v>
      </c>
      <c r="AA11122" s="229" t="str">
        <f t="shared" si="104"/>
        <v>INSERT INTO UPK_IKOU.upk_k40.k60_os_buno_link (os_buhin_no, k60_buno_id, created_date, created_tantou_id) VALUES ('79112   AU100     B302', 2579, GETDATE(), 999);</v>
      </c>
      <c r="AC11122" s="229"/>
    </row>
    <row r="11123" spans="2:29">
      <c r="AA11123" s="229"/>
      <c r="AC11123" s="229"/>
    </row>
    <row r="11124" spans="2:29">
      <c r="B11124" t="s">
        <v>8721</v>
      </c>
      <c r="H11124" t="str">
        <f>$H$1&amp;".upk_k40.k40_cmc_convert"</f>
        <v>UPK_IKOU.upk_k40.k40_cmc_convert</v>
      </c>
      <c r="Z11124">
        <v>1</v>
      </c>
      <c r="AA11124" t="s">
        <v>9384</v>
      </c>
      <c r="AB11124" t="s">
        <v>9384</v>
      </c>
      <c r="AC11124" t="s">
        <v>9385</v>
      </c>
    </row>
    <row r="11125" spans="2:29">
      <c r="Z11125">
        <v>2</v>
      </c>
      <c r="AA11125" t="s">
        <v>9336</v>
      </c>
      <c r="AB11125" t="s">
        <v>9401</v>
      </c>
      <c r="AC11125" t="s">
        <v>9402</v>
      </c>
    </row>
    <row r="11126" spans="2:29">
      <c r="Z11126">
        <v>3</v>
      </c>
      <c r="AA11126" t="s">
        <v>9351</v>
      </c>
      <c r="AB11126" t="s">
        <v>9349</v>
      </c>
      <c r="AC11126" t="s">
        <v>9350</v>
      </c>
    </row>
    <row r="11127" spans="2:29">
      <c r="Z11127">
        <v>4</v>
      </c>
      <c r="AA11127" t="s">
        <v>9351</v>
      </c>
      <c r="AB11127" t="s">
        <v>9352</v>
      </c>
      <c r="AC11127" t="s">
        <v>9350</v>
      </c>
    </row>
    <row r="11128" spans="2:29">
      <c r="Z11128">
        <v>5</v>
      </c>
      <c r="AA11128" t="s">
        <v>9357</v>
      </c>
      <c r="AB11128" t="s">
        <v>9356</v>
      </c>
      <c r="AC11128" t="s">
        <v>9350</v>
      </c>
    </row>
    <row r="11129" spans="2:29">
      <c r="Z11129">
        <v>6</v>
      </c>
      <c r="AA11129" t="s">
        <v>9357</v>
      </c>
      <c r="AB11129" t="s">
        <v>9361</v>
      </c>
      <c r="AC11129" t="s">
        <v>9350</v>
      </c>
    </row>
    <row r="11130" spans="2:29">
      <c r="Z11130">
        <v>7</v>
      </c>
      <c r="AA11130" t="s">
        <v>9366</v>
      </c>
      <c r="AB11130" t="s">
        <v>9365</v>
      </c>
      <c r="AC11130" t="s">
        <v>9350</v>
      </c>
    </row>
    <row r="11131" spans="2:29">
      <c r="Z11131">
        <v>8</v>
      </c>
      <c r="AA11131" t="s">
        <v>9394</v>
      </c>
      <c r="AB11131" t="s">
        <v>9393</v>
      </c>
      <c r="AC11131" t="s">
        <v>9350</v>
      </c>
    </row>
    <row r="11132" spans="2:29">
      <c r="Z11132">
        <v>9</v>
      </c>
      <c r="AA11132" t="s">
        <v>9394</v>
      </c>
      <c r="AB11132" t="s">
        <v>9395</v>
      </c>
      <c r="AC11132" t="s">
        <v>9350</v>
      </c>
    </row>
    <row r="11133" spans="2:29">
      <c r="Z11133">
        <v>10</v>
      </c>
      <c r="AA11133" t="s">
        <v>9398</v>
      </c>
      <c r="AB11133" t="s">
        <v>9396</v>
      </c>
      <c r="AC11133" t="s">
        <v>9397</v>
      </c>
    </row>
    <row r="11134" spans="2:29">
      <c r="Z11134">
        <v>11</v>
      </c>
      <c r="AA11134" t="s">
        <v>9360</v>
      </c>
      <c r="AB11134" t="s">
        <v>9358</v>
      </c>
      <c r="AC11134" t="s">
        <v>9359</v>
      </c>
    </row>
    <row r="11135" spans="2:29">
      <c r="Z11135">
        <v>12</v>
      </c>
      <c r="AA11135" t="s">
        <v>9360</v>
      </c>
      <c r="AB11135" t="s">
        <v>9392</v>
      </c>
      <c r="AC11135" t="s">
        <v>9359</v>
      </c>
    </row>
    <row r="11136" spans="2:29">
      <c r="Z11136">
        <v>13</v>
      </c>
      <c r="AA11136" t="s">
        <v>9380</v>
      </c>
      <c r="AB11136" t="s">
        <v>9378</v>
      </c>
      <c r="AC11136" t="s">
        <v>9379</v>
      </c>
    </row>
    <row r="11137" spans="26:29">
      <c r="Z11137">
        <v>14</v>
      </c>
      <c r="AA11137" t="s">
        <v>9342</v>
      </c>
      <c r="AB11137" t="s">
        <v>9340</v>
      </c>
      <c r="AC11137" t="s">
        <v>9341</v>
      </c>
    </row>
    <row r="11138" spans="26:29">
      <c r="Z11138">
        <v>15</v>
      </c>
      <c r="AA11138" t="s">
        <v>9383</v>
      </c>
      <c r="AB11138" t="s">
        <v>9381</v>
      </c>
      <c r="AC11138" t="s">
        <v>9382</v>
      </c>
    </row>
    <row r="11139" spans="26:29">
      <c r="Z11139">
        <v>16</v>
      </c>
      <c r="AA11139" t="s">
        <v>9336</v>
      </c>
      <c r="AB11139" t="s">
        <v>9334</v>
      </c>
      <c r="AC11139" t="s">
        <v>9335</v>
      </c>
    </row>
    <row r="11140" spans="26:29">
      <c r="Z11140">
        <v>17</v>
      </c>
      <c r="AA11140" t="s">
        <v>9347</v>
      </c>
      <c r="AB11140" t="s">
        <v>9346</v>
      </c>
      <c r="AC11140" t="s">
        <v>9335</v>
      </c>
    </row>
    <row r="11141" spans="26:29">
      <c r="Z11141">
        <v>18</v>
      </c>
      <c r="AA11141" t="s">
        <v>9364</v>
      </c>
      <c r="AB11141" t="s">
        <v>9362</v>
      </c>
      <c r="AC11141" t="s">
        <v>9363</v>
      </c>
    </row>
    <row r="11142" spans="26:29">
      <c r="Z11142">
        <v>19</v>
      </c>
      <c r="AA11142" t="s">
        <v>9377</v>
      </c>
      <c r="AB11142" t="s">
        <v>9375</v>
      </c>
      <c r="AC11142" t="s">
        <v>9376</v>
      </c>
    </row>
    <row r="11143" spans="26:29">
      <c r="Z11143">
        <v>20</v>
      </c>
      <c r="AA11143" t="s">
        <v>9333</v>
      </c>
      <c r="AB11143" t="s">
        <v>8817</v>
      </c>
      <c r="AC11143" t="s">
        <v>9332</v>
      </c>
    </row>
    <row r="11144" spans="26:29">
      <c r="Z11144">
        <v>21</v>
      </c>
      <c r="AA11144" t="s">
        <v>9388</v>
      </c>
      <c r="AB11144" t="s">
        <v>9386</v>
      </c>
      <c r="AC11144" t="s">
        <v>9387</v>
      </c>
    </row>
    <row r="11145" spans="26:29">
      <c r="Z11145">
        <v>22</v>
      </c>
      <c r="AA11145" t="s">
        <v>9374</v>
      </c>
      <c r="AB11145" t="s">
        <v>9372</v>
      </c>
      <c r="AC11145" t="s">
        <v>9373</v>
      </c>
    </row>
    <row r="11146" spans="26:29">
      <c r="Z11146">
        <v>23</v>
      </c>
      <c r="AA11146" t="s">
        <v>9339</v>
      </c>
      <c r="AB11146" t="s">
        <v>9337</v>
      </c>
      <c r="AC11146" t="s">
        <v>9338</v>
      </c>
    </row>
    <row r="11147" spans="26:29">
      <c r="Z11147">
        <v>24</v>
      </c>
      <c r="AA11147" t="s">
        <v>9400</v>
      </c>
      <c r="AB11147" t="s">
        <v>9399</v>
      </c>
      <c r="AC11147" t="s">
        <v>9338</v>
      </c>
    </row>
    <row r="11148" spans="26:29">
      <c r="Z11148">
        <v>25</v>
      </c>
      <c r="AA11148" t="s">
        <v>9391</v>
      </c>
      <c r="AB11148" t="s">
        <v>9389</v>
      </c>
      <c r="AC11148" t="s">
        <v>9390</v>
      </c>
    </row>
    <row r="11149" spans="26:29">
      <c r="Z11149">
        <v>26</v>
      </c>
      <c r="AA11149" t="s">
        <v>9403</v>
      </c>
      <c r="AB11149" t="s">
        <v>9403</v>
      </c>
      <c r="AC11149" t="s">
        <v>9404</v>
      </c>
    </row>
    <row r="11150" spans="26:29">
      <c r="Z11150">
        <v>27</v>
      </c>
      <c r="AA11150" t="s">
        <v>9345</v>
      </c>
      <c r="AB11150" t="s">
        <v>9343</v>
      </c>
      <c r="AC11150" t="s">
        <v>9344</v>
      </c>
    </row>
    <row r="11151" spans="26:29">
      <c r="Z11151">
        <v>28</v>
      </c>
      <c r="AA11151" t="s">
        <v>9355</v>
      </c>
      <c r="AB11151" t="s">
        <v>9353</v>
      </c>
      <c r="AC11151" t="s">
        <v>9354</v>
      </c>
    </row>
    <row r="11152" spans="26:29">
      <c r="Z11152">
        <v>29</v>
      </c>
      <c r="AA11152" t="s">
        <v>9371</v>
      </c>
      <c r="AB11152" t="s">
        <v>9369</v>
      </c>
      <c r="AC11152" t="s">
        <v>9370</v>
      </c>
    </row>
    <row r="11153" spans="26:36">
      <c r="Z11153">
        <v>30</v>
      </c>
      <c r="AA11153" t="s">
        <v>9368</v>
      </c>
      <c r="AB11153" t="s">
        <v>9367</v>
      </c>
      <c r="AC11153" t="s">
        <v>9348</v>
      </c>
    </row>
    <row r="11154" spans="26:36">
      <c r="AA11154" t="str">
        <f>"INSERT INTO "&amp;$H$11124&amp;" ("&amp;AB11155&amp;", "&amp;AC11155&amp;", "&amp;AD11155&amp;", "&amp;AG11155&amp;", "&amp;AH11155&amp;") VALUES("</f>
        <v>INSERT INTO UPK_IKOU.upk_k40.k40_cmc_convert (ms_cm, k40_cm, bikou, created_date, created_tantou_id) VALUES(</v>
      </c>
    </row>
    <row r="11155" spans="26:36">
      <c r="AA11155" t="s">
        <v>80</v>
      </c>
      <c r="AB11155" t="s">
        <v>9405</v>
      </c>
      <c r="AC11155" t="s">
        <v>10140</v>
      </c>
      <c r="AD11155" t="s">
        <v>9407</v>
      </c>
      <c r="AE11155" t="s">
        <v>91</v>
      </c>
      <c r="AF11155" t="s">
        <v>90</v>
      </c>
      <c r="AG11155" t="s">
        <v>50</v>
      </c>
      <c r="AH11155" t="s">
        <v>51</v>
      </c>
      <c r="AI11155" t="s">
        <v>52</v>
      </c>
      <c r="AJ11155" t="s">
        <v>53</v>
      </c>
    </row>
    <row r="11156" spans="26:36">
      <c r="Z11156">
        <v>1</v>
      </c>
      <c r="AA11156" t="str">
        <f>AA$11154&amp;"'"&amp;AA11124&amp;"', '"&amp;AB11124&amp;"', '"&amp;AC11124&amp;"', GETDATE(), 999);"</f>
        <v>INSERT INTO UPK_IKOU.upk_k40.k40_cmc_convert (ms_cm, k40_cm, bikou, created_date, created_tantou_id) VALUES('620', '620', '６２０', GETDATE(), 999);</v>
      </c>
    </row>
    <row r="11157" spans="26:36">
      <c r="Z11157">
        <v>2</v>
      </c>
      <c r="AA11157" t="str">
        <f t="shared" ref="AA11157:AA11185" si="105">AA$11154&amp;"'"&amp;AA11125&amp;"', '"&amp;AB11125&amp;"', '"&amp;AC11125&amp;"', GETDATE(), 999);"</f>
        <v>INSERT INTO UPK_IKOU.upk_k40.k40_cmc_convert (ms_cm, k40_cm, bikou, created_date, created_tantou_id) VALUES('S14', '973', 'ＲＧ', GETDATE(), 999);</v>
      </c>
    </row>
    <row r="11158" spans="26:36">
      <c r="Z11158">
        <v>3</v>
      </c>
      <c r="AA11158" t="str">
        <f t="shared" si="105"/>
        <v>INSERT INTO UPK_IKOU.upk_k40.k40_cmc_convert (ms_cm, k40_cm, bikou, created_date, created_tantou_id) VALUES('T33', '145DE', 'エクストレイル', GETDATE(), 999);</v>
      </c>
    </row>
    <row r="11159" spans="26:36">
      <c r="Z11159">
        <v>4</v>
      </c>
      <c r="AA11159" t="str">
        <f t="shared" si="105"/>
        <v>INSERT INTO UPK_IKOU.upk_k40.k40_cmc_convert (ms_cm, k40_cm, bikou, created_date, created_tantou_id) VALUES('T33', '145DP', 'エクストレイル', GETDATE(), 999);</v>
      </c>
    </row>
    <row r="11160" spans="26:36">
      <c r="Z11160">
        <v>5</v>
      </c>
      <c r="AA11160" t="str">
        <f t="shared" si="105"/>
        <v>INSERT INTO UPK_IKOU.upk_k40.k40_cmc_convert (ms_cm, k40_cm, bikou, created_date, created_tantou_id) VALUES('T30', '186', 'エクストレイル', GETDATE(), 999);</v>
      </c>
    </row>
    <row r="11161" spans="26:36">
      <c r="Z11161">
        <v>6</v>
      </c>
      <c r="AA11161" t="str">
        <f t="shared" si="105"/>
        <v>INSERT INTO UPK_IKOU.upk_k40.k40_cmc_convert (ms_cm, k40_cm, bikou, created_date, created_tantou_id) VALUES('T30', '359', 'エクストレイル', GETDATE(), 999);</v>
      </c>
    </row>
    <row r="11162" spans="26:36">
      <c r="Z11162">
        <v>7</v>
      </c>
      <c r="AA11162" t="str">
        <f t="shared" si="105"/>
        <v>INSERT INTO UPK_IKOU.upk_k40.k40_cmc_convert (ms_cm, k40_cm, bikou, created_date, created_tantou_id) VALUES('T31', '420', 'エクストレイル', GETDATE(), 999);</v>
      </c>
    </row>
    <row r="11163" spans="26:36">
      <c r="Z11163">
        <v>8</v>
      </c>
      <c r="AA11163" t="str">
        <f t="shared" si="105"/>
        <v>INSERT INTO UPK_IKOU.upk_k40.k40_cmc_convert (ms_cm, k40_cm, bikou, created_date, created_tantou_id) VALUES('T32', '920A', 'エクストレイル', GETDATE(), 999);</v>
      </c>
    </row>
    <row r="11164" spans="26:36">
      <c r="Z11164">
        <v>9</v>
      </c>
      <c r="AA11164" t="str">
        <f t="shared" si="105"/>
        <v>INSERT INTO UPK_IKOU.upk_k40.k40_cmc_convert (ms_cm, k40_cm, bikou, created_date, created_tantou_id) VALUES('T32', '920AJ', 'エクストレイル', GETDATE(), 999);</v>
      </c>
    </row>
    <row r="11165" spans="26:36">
      <c r="Z11165">
        <v>10</v>
      </c>
      <c r="AA11165" t="str">
        <f t="shared" si="105"/>
        <v>INSERT INTO UPK_IKOU.upk_k40.k40_cmc_convert (ms_cm, k40_cm, bikou, created_date, created_tantou_id) VALUES('J11', '950C', 'キャシュカイ', GETDATE(), 999);</v>
      </c>
    </row>
    <row r="11166" spans="26:36">
      <c r="Z11166">
        <v>11</v>
      </c>
      <c r="AA11166" t="str">
        <f t="shared" si="105"/>
        <v>INSERT INTO UPK_IKOU.upk_k40.k40_cmc_convert (ms_cm, k40_cm, bikou, created_date, created_tantou_id) VALUES('E26', '259B', 'キャラバン', GETDATE(), 999);</v>
      </c>
    </row>
    <row r="11167" spans="26:36">
      <c r="Z11167">
        <v>12</v>
      </c>
      <c r="AA11167" t="str">
        <f t="shared" si="105"/>
        <v>INSERT INTO UPK_IKOU.upk_k40.k40_cmc_convert (ms_cm, k40_cm, bikou, created_date, created_tantou_id) VALUES('E26', '883A', 'キャラバン', GETDATE(), 999);</v>
      </c>
    </row>
    <row r="11168" spans="26:36">
      <c r="Z11168">
        <v>13</v>
      </c>
      <c r="AA11168" t="str">
        <f t="shared" si="105"/>
        <v>INSERT INTO UPK_IKOU.upk_k40.k40_cmc_convert (ms_cm, k40_cm, bikou, created_date, created_tantou_id) VALUES('RE52', '518', 'クエスト', GETDATE(), 999);</v>
      </c>
    </row>
    <row r="11169" spans="26:27">
      <c r="Z11169">
        <v>14</v>
      </c>
      <c r="AA11169" t="str">
        <f t="shared" si="105"/>
        <v>INSERT INTO UPK_IKOU.upk_k40.k40_cmc_convert (ms_cm, k40_cm, bikou, created_date, created_tantou_id) VALUES('B15', '124', 'サニー', GETDATE(), 999);</v>
      </c>
    </row>
    <row r="11170" spans="26:27">
      <c r="Z11170">
        <v>15</v>
      </c>
      <c r="AA11170" t="str">
        <f t="shared" si="105"/>
        <v>INSERT INTO UPK_IKOU.upk_k40.k40_cmc_convert (ms_cm, k40_cm, bikou, created_date, created_tantou_id) VALUES('Y62', '519', 'サファリ', GETDATE(), 999);</v>
      </c>
    </row>
    <row r="11171" spans="26:27">
      <c r="Z11171">
        <v>16</v>
      </c>
      <c r="AA11171" t="str">
        <f t="shared" si="105"/>
        <v>INSERT INTO UPK_IKOU.upk_k40.k40_cmc_convert (ms_cm, k40_cm, bikou, created_date, created_tantou_id) VALUES('S14', '050', 'シルビア', GETDATE(), 999);</v>
      </c>
    </row>
    <row r="11172" spans="26:27">
      <c r="Z11172">
        <v>17</v>
      </c>
      <c r="AA11172" t="str">
        <f t="shared" si="105"/>
        <v>INSERT INTO UPK_IKOU.upk_k40.k40_cmc_convert (ms_cm, k40_cm, bikou, created_date, created_tantou_id) VALUES('S15', '131', 'シルビア', GETDATE(), 999);</v>
      </c>
    </row>
    <row r="11173" spans="26:27">
      <c r="Z11173">
        <v>18</v>
      </c>
      <c r="AA11173" t="str">
        <f t="shared" si="105"/>
        <v>INSERT INTO UPK_IKOU.upk_k40.k40_cmc_convert (ms_cm, k40_cm, bikou, created_date, created_tantou_id) VALUES('G10', '360', 'シルフィー', GETDATE(), 999);</v>
      </c>
    </row>
    <row r="11174" spans="26:27">
      <c r="Z11174">
        <v>19</v>
      </c>
      <c r="AA11174" t="str">
        <f t="shared" si="105"/>
        <v>INSERT INTO UPK_IKOU.upk_k40.k40_cmc_convert (ms_cm, k40_cm, bikou, created_date, created_tantou_id) VALUES('720', '480', 'セドリックタクシ－', GETDATE(), 999);</v>
      </c>
    </row>
    <row r="11175" spans="26:27">
      <c r="Z11175">
        <v>20</v>
      </c>
      <c r="AA11175" t="str">
        <f t="shared" si="105"/>
        <v>INSERT INTO UPK_IKOU.upk_k40.k40_cmc_convert (ms_cm, k40_cm, bikou, created_date, created_tantou_id) VALUES('C27', '008A', 'セレナ', GETDATE(), 999);</v>
      </c>
    </row>
    <row r="11176" spans="26:27">
      <c r="Z11176">
        <v>21</v>
      </c>
      <c r="AA11176" t="str">
        <f t="shared" si="105"/>
        <v>INSERT INTO UPK_IKOU.upk_k40.k40_cmc_convert (ms_cm, k40_cm, bikou, created_date, created_tantou_id) VALUES('D21', '850', 'ダットラ', GETDATE(), 999);</v>
      </c>
    </row>
    <row r="11177" spans="26:27">
      <c r="Z11177">
        <v>22</v>
      </c>
      <c r="AA11177" t="str">
        <f t="shared" si="105"/>
        <v>INSERT INTO UPK_IKOU.upk_k40.k40_cmc_convert (ms_cm, k40_cm, bikou, created_date, created_tantou_id) VALUES('J32', '474', 'ティアナ', GETDATE(), 999);</v>
      </c>
    </row>
    <row r="11178" spans="26:27">
      <c r="Z11178">
        <v>23</v>
      </c>
      <c r="AA11178" t="str">
        <f t="shared" si="105"/>
        <v>INSERT INTO UPK_IKOU.upk_k40.k40_cmc_convert (ms_cm, k40_cm, bikou, created_date, created_tantou_id) VALUES('R50', '123', 'テラノ', GETDATE(), 999);</v>
      </c>
    </row>
    <row r="11179" spans="26:27">
      <c r="Z11179">
        <v>24</v>
      </c>
      <c r="AA11179" t="str">
        <f t="shared" si="105"/>
        <v>INSERT INTO UPK_IKOU.upk_k40.k40_cmc_convert (ms_cm, k40_cm, bikou, created_date, created_tantou_id) VALUES('WD21', '951', 'テラノ', GETDATE(), 999);</v>
      </c>
    </row>
    <row r="11180" spans="26:27">
      <c r="Z11180">
        <v>25</v>
      </c>
      <c r="AA11180" t="str">
        <f t="shared" si="105"/>
        <v>INSERT INTO UPK_IKOU.upk_k40.k40_cmc_convert (ms_cm, k40_cm, bikou, created_date, created_tantou_id) VALUES('E12', '862B', 'ノート', GETDATE(), 999);</v>
      </c>
    </row>
    <row r="11181" spans="26:27">
      <c r="Z11181">
        <v>26</v>
      </c>
      <c r="AA11181" t="str">
        <f t="shared" si="105"/>
        <v>INSERT INTO UPK_IKOU.upk_k40.k40_cmc_convert (ms_cm, k40_cm, bikou, created_date, created_tantou_id) VALUES('D21A', 'D21A', 'ハイゼット　カーゴ', GETDATE(), 999);</v>
      </c>
    </row>
    <row r="11182" spans="26:27">
      <c r="Z11182">
        <v>27</v>
      </c>
      <c r="AA11182" t="str">
        <f t="shared" si="105"/>
        <v>INSERT INTO UPK_IKOU.upk_k40.k40_cmc_convert (ms_cm, k40_cm, bikou, created_date, created_tantou_id) VALUES('N16', '126', 'パルサー', GETDATE(), 999);</v>
      </c>
    </row>
    <row r="11183" spans="26:27">
      <c r="Z11183">
        <v>28</v>
      </c>
      <c r="AA11183" t="str">
        <f t="shared" si="105"/>
        <v>INSERT INTO UPK_IKOU.upk_k40.k40_cmc_convert (ms_cm, k40_cm, bikou, created_date, created_tantou_id) VALUES('P12', '182', 'プリメーラ', GETDATE(), 999);</v>
      </c>
    </row>
    <row r="11184" spans="26:27">
      <c r="Z11184">
        <v>29</v>
      </c>
      <c r="AA11184" t="str">
        <f t="shared" si="105"/>
        <v>INSERT INTO UPK_IKOU.upk_k40.k40_cmc_convert (ms_cm, k40_cm, bikou, created_date, created_tantou_id) VALUES('Z51', '457', 'ムラーノ', GETDATE(), 999);</v>
      </c>
    </row>
    <row r="11185" spans="26:27">
      <c r="Z11185">
        <v>30</v>
      </c>
      <c r="AA11185" t="str">
        <f t="shared" si="105"/>
        <v>INSERT INTO UPK_IKOU.upk_k40.k40_cmc_convert (ms_cm, k40_cm, bikou, created_date, created_tantou_id) VALUES('S35', '423', 'ローグ', GETDATE(), 999);</v>
      </c>
    </row>
  </sheetData>
  <phoneticPr fontId="46"/>
  <dataValidations disablePrompts="1" count="1">
    <dataValidation imeMode="disabled" allowBlank="1" showInputMessage="1" showErrorMessage="1" sqref="AJ597:AM598 AG596:AI597" xr:uid="{00000000-0002-0000-1F00-000000000000}"/>
  </dataValidation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9"/>
  <dimension ref="A1:AM11185"/>
  <sheetViews>
    <sheetView workbookViewId="0">
      <selection activeCell="AC18" sqref="AC18"/>
    </sheetView>
    <sheetView workbookViewId="1"/>
  </sheetViews>
  <sheetFormatPr defaultRowHeight="15"/>
  <cols>
    <col min="1" max="25" width="2.7109375" customWidth="1"/>
    <col min="26" max="26" width="15.28515625" customWidth="1"/>
    <col min="27" max="27" width="15.5703125" customWidth="1"/>
    <col min="28" max="28" width="22.140625" customWidth="1"/>
  </cols>
  <sheetData>
    <row r="1" spans="1:26">
      <c r="A1" t="s">
        <v>10110</v>
      </c>
      <c r="H1" t="s">
        <v>13164</v>
      </c>
    </row>
    <row r="2" spans="1:26">
      <c r="A2" t="s">
        <v>9903</v>
      </c>
    </row>
    <row r="3" spans="1:26">
      <c r="B3" t="s">
        <v>9937</v>
      </c>
    </row>
    <row r="4" spans="1:26">
      <c r="C4" t="s">
        <v>9938</v>
      </c>
    </row>
    <row r="5" spans="1:26">
      <c r="B5" t="s">
        <v>9904</v>
      </c>
    </row>
    <row r="6" spans="1:26">
      <c r="C6" s="446" t="s">
        <v>9905</v>
      </c>
      <c r="D6" s="446"/>
      <c r="E6" s="446"/>
      <c r="F6" s="446"/>
      <c r="G6" s="446"/>
      <c r="H6" s="446"/>
      <c r="I6" s="446"/>
      <c r="J6" s="446"/>
      <c r="K6" s="446" t="s">
        <v>248</v>
      </c>
      <c r="L6" s="446"/>
      <c r="M6" s="446"/>
      <c r="N6" s="446"/>
      <c r="O6" s="446"/>
      <c r="P6" s="446"/>
      <c r="Q6" s="446"/>
      <c r="R6" s="446"/>
      <c r="S6" s="446"/>
      <c r="T6" s="446"/>
      <c r="U6" s="446" t="s">
        <v>249</v>
      </c>
      <c r="V6" s="446"/>
      <c r="W6" s="446"/>
      <c r="X6" s="446"/>
      <c r="Y6" s="446"/>
      <c r="Z6" s="446"/>
    </row>
    <row r="7" spans="1:26">
      <c r="C7" s="446" t="s">
        <v>9906</v>
      </c>
      <c r="D7" s="446"/>
      <c r="E7" s="446"/>
      <c r="F7" s="446"/>
      <c r="G7" s="446"/>
      <c r="H7" s="446"/>
      <c r="I7" s="446"/>
      <c r="J7" s="446"/>
      <c r="K7" s="446" t="s">
        <v>250</v>
      </c>
      <c r="L7" s="446"/>
      <c r="M7" s="446"/>
      <c r="N7" s="446"/>
      <c r="O7" s="446"/>
      <c r="P7" s="446"/>
      <c r="Q7" s="446"/>
      <c r="R7" s="446"/>
      <c r="S7" s="446"/>
      <c r="T7" s="446"/>
      <c r="U7" s="446" t="s">
        <v>10136</v>
      </c>
      <c r="V7" s="446"/>
      <c r="W7" s="446"/>
      <c r="X7" s="446"/>
      <c r="Y7" s="446"/>
      <c r="Z7" s="446"/>
    </row>
    <row r="8" spans="1:26">
      <c r="C8" s="446" t="s">
        <v>9906</v>
      </c>
      <c r="D8" s="446"/>
      <c r="E8" s="446"/>
      <c r="F8" s="446"/>
      <c r="G8" s="446"/>
      <c r="H8" s="446"/>
      <c r="I8" s="446"/>
      <c r="J8" s="446"/>
      <c r="K8" s="446" t="s">
        <v>8786</v>
      </c>
      <c r="L8" s="446"/>
      <c r="M8" s="446"/>
      <c r="N8" s="446"/>
      <c r="O8" s="446"/>
      <c r="P8" s="446"/>
      <c r="Q8" s="446"/>
      <c r="R8" s="446"/>
      <c r="S8" s="446"/>
      <c r="T8" s="446"/>
      <c r="U8" s="446" t="s">
        <v>251</v>
      </c>
      <c r="V8" s="446"/>
      <c r="W8" s="446"/>
      <c r="X8" s="446"/>
      <c r="Y8" s="446"/>
      <c r="Z8" s="446"/>
    </row>
    <row r="9" spans="1:26">
      <c r="C9" s="446" t="s">
        <v>9906</v>
      </c>
      <c r="D9" s="446"/>
      <c r="E9" s="446"/>
      <c r="F9" s="446"/>
      <c r="G9" s="446"/>
      <c r="H9" s="446"/>
      <c r="I9" s="446"/>
      <c r="J9" s="446"/>
      <c r="K9" s="446" t="s">
        <v>8785</v>
      </c>
      <c r="L9" s="446"/>
      <c r="M9" s="446"/>
      <c r="N9" s="446"/>
      <c r="O9" s="446"/>
      <c r="P9" s="446"/>
      <c r="Q9" s="446"/>
      <c r="R9" s="446"/>
      <c r="S9" s="446"/>
      <c r="T9" s="446"/>
      <c r="U9" s="446" t="s">
        <v>9907</v>
      </c>
      <c r="V9" s="446"/>
      <c r="W9" s="446"/>
      <c r="X9" s="446"/>
      <c r="Y9" s="446"/>
      <c r="Z9" s="446"/>
    </row>
    <row r="10" spans="1:26">
      <c r="C10" s="446" t="s">
        <v>9906</v>
      </c>
      <c r="D10" s="446"/>
      <c r="E10" s="446"/>
      <c r="F10" s="446"/>
      <c r="G10" s="446"/>
      <c r="H10" s="446"/>
      <c r="I10" s="446"/>
      <c r="J10" s="446"/>
      <c r="K10" s="446" t="s">
        <v>8721</v>
      </c>
      <c r="L10" s="446"/>
      <c r="M10" s="446"/>
      <c r="N10" s="446"/>
      <c r="O10" s="446"/>
      <c r="P10" s="446"/>
      <c r="Q10" s="446"/>
      <c r="R10" s="446"/>
      <c r="S10" s="446"/>
      <c r="T10" s="446"/>
      <c r="U10" s="446" t="s">
        <v>10139</v>
      </c>
      <c r="V10" s="446"/>
      <c r="W10" s="446"/>
      <c r="X10" s="446"/>
      <c r="Y10" s="446"/>
      <c r="Z10" s="446"/>
    </row>
    <row r="11" spans="1:26">
      <c r="C11" s="446" t="s">
        <v>9906</v>
      </c>
      <c r="D11" s="446"/>
      <c r="E11" s="446"/>
      <c r="F11" s="446"/>
      <c r="G11" s="446"/>
      <c r="H11" s="446"/>
      <c r="I11" s="446"/>
      <c r="J11" s="446"/>
      <c r="K11" s="446" t="s">
        <v>8716</v>
      </c>
      <c r="L11" s="446"/>
      <c r="M11" s="446"/>
      <c r="N11" s="446"/>
      <c r="O11" s="446"/>
      <c r="P11" s="446"/>
      <c r="Q11" s="446"/>
      <c r="R11" s="446"/>
      <c r="S11" s="446"/>
      <c r="T11" s="446"/>
      <c r="U11" s="446" t="s">
        <v>9908</v>
      </c>
      <c r="V11" s="446"/>
      <c r="W11" s="446"/>
      <c r="X11" s="446"/>
      <c r="Y11" s="446"/>
      <c r="Z11" s="446"/>
    </row>
    <row r="12" spans="1:26">
      <c r="C12" s="446" t="s">
        <v>9906</v>
      </c>
      <c r="D12" s="446"/>
      <c r="E12" s="446"/>
      <c r="F12" s="446"/>
      <c r="G12" s="446"/>
      <c r="H12" s="446"/>
      <c r="I12" s="446"/>
      <c r="J12" s="446"/>
      <c r="K12" s="446" t="s">
        <v>8719</v>
      </c>
      <c r="L12" s="446"/>
      <c r="M12" s="446"/>
      <c r="N12" s="446"/>
      <c r="O12" s="446"/>
      <c r="P12" s="446"/>
      <c r="Q12" s="446"/>
      <c r="R12" s="446"/>
      <c r="S12" s="446"/>
      <c r="T12" s="446"/>
      <c r="U12" s="446" t="s">
        <v>9909</v>
      </c>
      <c r="V12" s="446"/>
      <c r="W12" s="446"/>
      <c r="X12" s="446"/>
      <c r="Y12" s="446"/>
      <c r="Z12" s="446"/>
    </row>
    <row r="13" spans="1:26">
      <c r="C13" s="446" t="s">
        <v>9906</v>
      </c>
      <c r="D13" s="446"/>
      <c r="E13" s="446"/>
      <c r="F13" s="446"/>
      <c r="G13" s="446"/>
      <c r="H13" s="446"/>
      <c r="I13" s="446"/>
      <c r="J13" s="446"/>
      <c r="K13" s="446" t="s">
        <v>8717</v>
      </c>
      <c r="L13" s="446"/>
      <c r="M13" s="446"/>
      <c r="N13" s="446"/>
      <c r="O13" s="446"/>
      <c r="P13" s="446"/>
      <c r="Q13" s="446"/>
      <c r="R13" s="446"/>
      <c r="S13" s="446"/>
      <c r="T13" s="446"/>
      <c r="U13" s="446" t="s">
        <v>9910</v>
      </c>
      <c r="V13" s="446"/>
      <c r="W13" s="446"/>
      <c r="X13" s="446"/>
      <c r="Y13" s="446"/>
      <c r="Z13" s="446"/>
    </row>
    <row r="14" spans="1:26">
      <c r="C14" s="446" t="s">
        <v>9906</v>
      </c>
      <c r="D14" s="446"/>
      <c r="E14" s="446"/>
      <c r="F14" s="446"/>
      <c r="G14" s="446"/>
      <c r="H14" s="446"/>
      <c r="I14" s="446"/>
      <c r="J14" s="446"/>
      <c r="K14" s="446" t="s">
        <v>8720</v>
      </c>
      <c r="L14" s="446"/>
      <c r="M14" s="446"/>
      <c r="N14" s="446"/>
      <c r="O14" s="446"/>
      <c r="P14" s="446"/>
      <c r="Q14" s="446"/>
      <c r="R14" s="446"/>
      <c r="S14" s="446"/>
      <c r="T14" s="446"/>
      <c r="U14" s="446" t="s">
        <v>9911</v>
      </c>
      <c r="V14" s="446"/>
      <c r="W14" s="446"/>
      <c r="X14" s="446"/>
      <c r="Y14" s="446"/>
      <c r="Z14" s="446"/>
    </row>
    <row r="15" spans="1:26">
      <c r="C15" s="446" t="s">
        <v>9906</v>
      </c>
      <c r="D15" s="446"/>
      <c r="E15" s="446"/>
      <c r="F15" s="446"/>
      <c r="G15" s="446"/>
      <c r="H15" s="446"/>
      <c r="I15" s="446"/>
      <c r="J15" s="446"/>
      <c r="K15" s="446" t="s">
        <v>8718</v>
      </c>
      <c r="L15" s="446"/>
      <c r="M15" s="446"/>
      <c r="N15" s="446"/>
      <c r="O15" s="446"/>
      <c r="P15" s="446"/>
      <c r="Q15" s="446"/>
      <c r="R15" s="446"/>
      <c r="S15" s="446"/>
      <c r="T15" s="446"/>
      <c r="U15" s="446" t="s">
        <v>9828</v>
      </c>
      <c r="V15" s="446"/>
      <c r="W15" s="446"/>
      <c r="X15" s="446"/>
      <c r="Y15" s="446"/>
      <c r="Z15" s="446"/>
    </row>
    <row r="16" spans="1:26">
      <c r="C16" s="446" t="s">
        <v>9906</v>
      </c>
      <c r="D16" s="446"/>
      <c r="E16" s="446"/>
      <c r="F16" s="446"/>
      <c r="G16" s="446"/>
      <c r="H16" s="446"/>
      <c r="I16" s="446"/>
      <c r="J16" s="446"/>
      <c r="K16" s="446" t="s">
        <v>8750</v>
      </c>
      <c r="L16" s="446"/>
      <c r="M16" s="446"/>
      <c r="N16" s="446"/>
      <c r="O16" s="446"/>
      <c r="P16" s="446"/>
      <c r="Q16" s="446"/>
      <c r="R16" s="446"/>
      <c r="S16" s="446"/>
      <c r="T16" s="446"/>
      <c r="U16" s="446" t="s">
        <v>9912</v>
      </c>
      <c r="V16" s="446"/>
      <c r="W16" s="446"/>
      <c r="X16" s="446"/>
      <c r="Y16" s="446"/>
      <c r="Z16" s="446"/>
    </row>
    <row r="17" spans="2:26">
      <c r="B17" t="s">
        <v>9913</v>
      </c>
      <c r="C17" s="446"/>
      <c r="D17" s="446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446"/>
      <c r="Q17" s="446"/>
      <c r="R17" s="446"/>
      <c r="S17" s="446"/>
      <c r="T17" s="446"/>
      <c r="U17" s="446"/>
      <c r="V17" s="446"/>
      <c r="W17" s="446"/>
      <c r="X17" s="446"/>
      <c r="Y17" s="446"/>
      <c r="Z17" s="446"/>
    </row>
    <row r="18" spans="2:26">
      <c r="C18" s="446" t="s">
        <v>9905</v>
      </c>
      <c r="D18" s="446"/>
      <c r="E18" s="446"/>
      <c r="F18" s="446"/>
      <c r="G18" s="446"/>
      <c r="H18" s="446"/>
      <c r="I18" s="446"/>
      <c r="J18" s="446"/>
      <c r="K18" s="446" t="s">
        <v>288</v>
      </c>
      <c r="L18" s="446"/>
      <c r="M18" s="446"/>
      <c r="N18" s="446"/>
      <c r="O18" s="446"/>
      <c r="P18" s="446"/>
      <c r="Q18" s="446"/>
      <c r="R18" s="446"/>
      <c r="S18" s="446"/>
      <c r="T18" s="446"/>
      <c r="U18" s="446" t="s">
        <v>9914</v>
      </c>
      <c r="V18" s="446"/>
      <c r="W18" s="446"/>
      <c r="X18" s="446"/>
      <c r="Y18" s="446"/>
      <c r="Z18" s="446"/>
    </row>
    <row r="19" spans="2:26">
      <c r="C19" s="446" t="s">
        <v>9915</v>
      </c>
      <c r="D19" s="446"/>
      <c r="E19" s="446"/>
      <c r="F19" s="446"/>
      <c r="G19" s="446"/>
      <c r="H19" s="446"/>
      <c r="I19" s="446"/>
      <c r="J19" s="446"/>
      <c r="K19" s="446" t="s">
        <v>289</v>
      </c>
      <c r="L19" s="446"/>
      <c r="M19" s="446"/>
      <c r="N19" s="446"/>
      <c r="O19" s="446"/>
      <c r="P19" s="446"/>
      <c r="Q19" s="446"/>
      <c r="R19" s="446"/>
      <c r="S19" s="446"/>
      <c r="T19" s="446"/>
      <c r="U19" s="446" t="s">
        <v>9916</v>
      </c>
      <c r="V19" s="446"/>
      <c r="W19" s="446"/>
      <c r="X19" s="446"/>
      <c r="Y19" s="446"/>
      <c r="Z19" s="446"/>
    </row>
    <row r="20" spans="2:26">
      <c r="C20" s="446" t="s">
        <v>9915</v>
      </c>
      <c r="D20" s="446"/>
      <c r="E20" s="446"/>
      <c r="F20" s="446"/>
      <c r="G20" s="446"/>
      <c r="H20" s="446"/>
      <c r="I20" s="446"/>
      <c r="J20" s="446"/>
      <c r="K20" s="446" t="s">
        <v>8629</v>
      </c>
      <c r="L20" s="446"/>
      <c r="M20" s="446"/>
      <c r="N20" s="446"/>
      <c r="O20" s="446"/>
      <c r="P20" s="446"/>
      <c r="Q20" s="446"/>
      <c r="R20" s="446"/>
      <c r="S20" s="446"/>
      <c r="T20" s="446"/>
      <c r="U20" s="446" t="s">
        <v>9917</v>
      </c>
      <c r="V20" s="446"/>
      <c r="W20" s="446"/>
      <c r="X20" s="446"/>
      <c r="Y20" s="446"/>
      <c r="Z20" s="446"/>
    </row>
    <row r="21" spans="2:26">
      <c r="C21" s="446" t="s">
        <v>9915</v>
      </c>
      <c r="D21" s="446"/>
      <c r="E21" s="446"/>
      <c r="F21" s="446"/>
      <c r="G21" s="446"/>
      <c r="H21" s="446"/>
      <c r="I21" s="446"/>
      <c r="J21" s="446"/>
      <c r="K21" s="446" t="s">
        <v>8656</v>
      </c>
      <c r="L21" s="446"/>
      <c r="M21" s="446"/>
      <c r="N21" s="446"/>
      <c r="O21" s="446"/>
      <c r="P21" s="446"/>
      <c r="Q21" s="446"/>
      <c r="R21" s="446"/>
      <c r="S21" s="446"/>
      <c r="T21" s="446"/>
      <c r="U21" s="446" t="s">
        <v>9918</v>
      </c>
      <c r="V21" s="446"/>
      <c r="W21" s="446"/>
      <c r="X21" s="446"/>
      <c r="Y21" s="446"/>
      <c r="Z21" s="446"/>
    </row>
    <row r="22" spans="2:26">
      <c r="C22" s="446" t="s">
        <v>9915</v>
      </c>
      <c r="D22" s="446"/>
      <c r="E22" s="446"/>
      <c r="F22" s="446"/>
      <c r="G22" s="446"/>
      <c r="H22" s="446"/>
      <c r="I22" s="446"/>
      <c r="J22" s="446"/>
      <c r="K22" s="446" t="s">
        <v>252</v>
      </c>
      <c r="L22" s="446"/>
      <c r="M22" s="446"/>
      <c r="N22" s="446"/>
      <c r="O22" s="446"/>
      <c r="P22" s="446"/>
      <c r="Q22" s="446"/>
      <c r="R22" s="446"/>
      <c r="S22" s="446"/>
      <c r="T22" s="446"/>
      <c r="U22" s="446" t="s">
        <v>254</v>
      </c>
      <c r="V22" s="446"/>
      <c r="W22" s="446"/>
      <c r="X22" s="446"/>
      <c r="Y22" s="446"/>
      <c r="Z22" s="446"/>
    </row>
    <row r="23" spans="2:26">
      <c r="C23" s="446" t="s">
        <v>9915</v>
      </c>
      <c r="D23" s="446"/>
      <c r="E23" s="446"/>
      <c r="F23" s="446"/>
      <c r="G23" s="446"/>
      <c r="H23" s="446"/>
      <c r="I23" s="446"/>
      <c r="J23" s="446"/>
      <c r="K23" s="446" t="s">
        <v>253</v>
      </c>
      <c r="L23" s="446"/>
      <c r="M23" s="446"/>
      <c r="N23" s="446"/>
      <c r="O23" s="446"/>
      <c r="P23" s="446"/>
      <c r="Q23" s="446"/>
      <c r="R23" s="446"/>
      <c r="S23" s="446"/>
      <c r="T23" s="446"/>
      <c r="U23" s="446" t="s">
        <v>255</v>
      </c>
      <c r="V23" s="446"/>
      <c r="W23" s="446"/>
      <c r="X23" s="446"/>
      <c r="Y23" s="446"/>
      <c r="Z23" s="446"/>
    </row>
    <row r="24" spans="2:26">
      <c r="C24" s="446" t="s">
        <v>9915</v>
      </c>
      <c r="D24" s="446"/>
      <c r="E24" s="446"/>
      <c r="F24" s="446"/>
      <c r="G24" s="446"/>
      <c r="H24" s="446"/>
      <c r="I24" s="446"/>
      <c r="J24" s="446"/>
      <c r="K24" s="446" t="s">
        <v>8769</v>
      </c>
      <c r="L24" s="446"/>
      <c r="M24" s="446"/>
      <c r="N24" s="446"/>
      <c r="O24" s="446"/>
      <c r="P24" s="446"/>
      <c r="Q24" s="446"/>
      <c r="R24" s="446"/>
      <c r="S24" s="446"/>
      <c r="T24" s="446"/>
      <c r="U24" s="446" t="s">
        <v>9919</v>
      </c>
      <c r="V24" s="446"/>
      <c r="W24" s="446"/>
      <c r="X24" s="446"/>
      <c r="Y24" s="446"/>
      <c r="Z24" s="446"/>
    </row>
    <row r="25" spans="2:26">
      <c r="C25" s="446" t="s">
        <v>9915</v>
      </c>
      <c r="D25" s="446"/>
      <c r="E25" s="446"/>
      <c r="F25" s="446"/>
      <c r="G25" s="446"/>
      <c r="H25" s="446"/>
      <c r="I25" s="446"/>
      <c r="J25" s="446"/>
      <c r="K25" s="446" t="s">
        <v>8787</v>
      </c>
      <c r="L25" s="446"/>
      <c r="M25" s="446"/>
      <c r="N25" s="446"/>
      <c r="O25" s="446"/>
      <c r="P25" s="446"/>
      <c r="Q25" s="446"/>
      <c r="R25" s="446"/>
      <c r="S25" s="446"/>
      <c r="T25" s="446"/>
      <c r="U25" s="446" t="s">
        <v>9920</v>
      </c>
      <c r="V25" s="446"/>
      <c r="W25" s="446"/>
      <c r="X25" s="446"/>
      <c r="Y25" s="446"/>
      <c r="Z25" s="446"/>
    </row>
    <row r="26" spans="2:26">
      <c r="B26" s="228"/>
      <c r="C26" s="446" t="s">
        <v>9915</v>
      </c>
      <c r="D26" s="446"/>
      <c r="E26" s="446"/>
      <c r="F26" s="446"/>
      <c r="G26" s="446"/>
      <c r="H26" s="446"/>
      <c r="I26" s="446"/>
      <c r="J26" s="446"/>
      <c r="K26" s="446" t="s">
        <v>8788</v>
      </c>
      <c r="L26" s="446"/>
      <c r="M26" s="446"/>
      <c r="N26" s="446"/>
      <c r="O26" s="446"/>
      <c r="P26" s="446"/>
      <c r="Q26" s="446"/>
      <c r="R26" s="446"/>
      <c r="S26" s="446"/>
      <c r="T26" s="446"/>
      <c r="U26" s="446" t="s">
        <v>9921</v>
      </c>
      <c r="V26" s="446"/>
      <c r="W26" s="446"/>
      <c r="X26" s="446"/>
      <c r="Y26" s="446"/>
      <c r="Z26" s="446"/>
    </row>
    <row r="27" spans="2:26">
      <c r="C27" s="446" t="s">
        <v>9915</v>
      </c>
      <c r="D27" s="446"/>
      <c r="E27" s="446"/>
      <c r="F27" s="446"/>
      <c r="G27" s="446"/>
      <c r="H27" s="446"/>
      <c r="I27" s="446"/>
      <c r="J27" s="446"/>
      <c r="K27" s="446" t="s">
        <v>9152</v>
      </c>
      <c r="L27" s="446"/>
      <c r="M27" s="446"/>
      <c r="N27" s="446"/>
      <c r="O27" s="446"/>
      <c r="P27" s="446"/>
      <c r="Q27" s="446"/>
      <c r="R27" s="446"/>
      <c r="S27" s="446"/>
      <c r="T27" s="446"/>
      <c r="U27" s="446" t="s">
        <v>9922</v>
      </c>
      <c r="V27" s="446"/>
      <c r="W27" s="446"/>
      <c r="X27" s="446"/>
      <c r="Y27" s="446"/>
      <c r="Z27" s="446"/>
    </row>
    <row r="28" spans="2:26">
      <c r="C28" s="446" t="s">
        <v>9915</v>
      </c>
      <c r="D28" s="446"/>
      <c r="E28" s="446"/>
      <c r="F28" s="446"/>
      <c r="G28" s="446"/>
      <c r="H28" s="446"/>
      <c r="I28" s="446"/>
      <c r="J28" s="446"/>
      <c r="K28" s="446" t="s">
        <v>9216</v>
      </c>
      <c r="L28" s="446"/>
      <c r="M28" s="446"/>
      <c r="N28" s="446"/>
      <c r="O28" s="446"/>
      <c r="P28" s="446"/>
      <c r="Q28" s="446"/>
      <c r="R28" s="446"/>
      <c r="S28" s="446"/>
      <c r="T28" s="446"/>
      <c r="U28" s="446" t="s">
        <v>9923</v>
      </c>
      <c r="V28" s="446"/>
      <c r="W28" s="446"/>
      <c r="X28" s="446"/>
      <c r="Y28" s="446"/>
      <c r="Z28" s="446"/>
    </row>
    <row r="29" spans="2:26">
      <c r="C29" s="446" t="s">
        <v>9915</v>
      </c>
      <c r="D29" s="446"/>
      <c r="E29" s="446"/>
      <c r="F29" s="446"/>
      <c r="G29" s="446"/>
      <c r="H29" s="446"/>
      <c r="I29" s="446"/>
      <c r="J29" s="446"/>
      <c r="K29" s="446" t="s">
        <v>9742</v>
      </c>
      <c r="L29" s="446"/>
      <c r="M29" s="446"/>
      <c r="N29" s="446"/>
      <c r="O29" s="446"/>
      <c r="P29" s="446"/>
      <c r="Q29" s="446"/>
      <c r="R29" s="446"/>
      <c r="S29" s="446"/>
      <c r="T29" s="446"/>
      <c r="U29" s="446" t="s">
        <v>9924</v>
      </c>
      <c r="V29" s="446"/>
      <c r="W29" s="446"/>
      <c r="X29" s="446"/>
      <c r="Y29" s="446"/>
      <c r="Z29" s="446"/>
    </row>
    <row r="30" spans="2:26">
      <c r="C30" s="446" t="s">
        <v>9915</v>
      </c>
      <c r="D30" s="446"/>
      <c r="E30" s="446"/>
      <c r="F30" s="446"/>
      <c r="G30" s="446"/>
      <c r="H30" s="446"/>
      <c r="I30" s="446"/>
      <c r="J30" s="446"/>
      <c r="K30" s="446" t="s">
        <v>9842</v>
      </c>
      <c r="L30" s="446"/>
      <c r="M30" s="446"/>
      <c r="N30" s="446"/>
      <c r="O30" s="446"/>
      <c r="P30" s="446"/>
      <c r="Q30" s="446"/>
      <c r="R30" s="446"/>
      <c r="S30" s="446"/>
      <c r="T30" s="446"/>
      <c r="U30" s="446" t="s">
        <v>9925</v>
      </c>
      <c r="V30" s="446"/>
      <c r="W30" s="446"/>
      <c r="X30" s="446"/>
      <c r="Y30" s="446"/>
      <c r="Z30" s="446"/>
    </row>
    <row r="31" spans="2:26">
      <c r="B31" t="s">
        <v>9926</v>
      </c>
    </row>
    <row r="32" spans="2:26">
      <c r="C32" t="s">
        <v>9905</v>
      </c>
      <c r="K32" t="s">
        <v>248</v>
      </c>
      <c r="U32" t="s">
        <v>249</v>
      </c>
    </row>
    <row r="33" spans="3:20">
      <c r="D33" t="str">
        <f>"CREATE TABLE "&amp;$H$1&amp;".main_masters.mm_buhin_no("</f>
        <v>CREATE TABLE UPK.main_masters.mm_buhin_no(</v>
      </c>
    </row>
    <row r="34" spans="3:20">
      <c r="E34" t="s">
        <v>9927</v>
      </c>
    </row>
    <row r="35" spans="3:20">
      <c r="E35" t="s">
        <v>9928</v>
      </c>
    </row>
    <row r="36" spans="3:20">
      <c r="E36" t="s">
        <v>9935</v>
      </c>
    </row>
    <row r="37" spans="3:20">
      <c r="E37" t="s">
        <v>9929</v>
      </c>
    </row>
    <row r="38" spans="3:20">
      <c r="E38" t="s">
        <v>9930</v>
      </c>
    </row>
    <row r="39" spans="3:20">
      <c r="E39" t="s">
        <v>9931</v>
      </c>
    </row>
    <row r="40" spans="3:20">
      <c r="E40" t="s">
        <v>9932</v>
      </c>
    </row>
    <row r="41" spans="3:20">
      <c r="E41" t="s">
        <v>9933</v>
      </c>
    </row>
    <row r="42" spans="3:20">
      <c r="E42" t="s">
        <v>9934</v>
      </c>
    </row>
    <row r="43" spans="3:20">
      <c r="D43" t="s">
        <v>268</v>
      </c>
      <c r="E43" t="s">
        <v>8819</v>
      </c>
    </row>
    <row r="44" spans="3:20">
      <c r="D44" t="str">
        <f>"ALTER TABLE "&amp;$H$1&amp;".main_masters.mm_buhin_no ADD CONSTRAINT ui_mm_buhin_no PRIMARY KEY CLUSTERED (data_id);"</f>
        <v>ALTER TABLE UPK.main_masters.mm_buhin_no ADD CONSTRAINT ui_mm_buhin_no PRIMARY KEY CLUSTERED (data_id);</v>
      </c>
    </row>
    <row r="45" spans="3:20">
      <c r="D45" t="str">
        <f>"CREATE INDEX idx_buhin_no ON "&amp;$H$1&amp;".main_masters.mm_buhin_no (buhin_no);"</f>
        <v>CREATE INDEX idx_buhin_no ON UPK.main_masters.mm_buhin_no (buhin_no);</v>
      </c>
    </row>
    <row r="46" spans="3:20">
      <c r="C46" t="s">
        <v>9906</v>
      </c>
      <c r="J46" t="s">
        <v>250</v>
      </c>
      <c r="T46" t="s">
        <v>297</v>
      </c>
    </row>
    <row r="47" spans="3:20">
      <c r="D47" t="str">
        <f>"CREATE TABLE "&amp;$H$1&amp;".upk_k40.m_k60_buhin_no("</f>
        <v>CREATE TABLE UPK.upk_k40.m_k60_buhin_no(</v>
      </c>
    </row>
    <row r="48" spans="3:20">
      <c r="E48" t="s">
        <v>9927</v>
      </c>
    </row>
    <row r="49" spans="3:20">
      <c r="E49" t="s">
        <v>9936</v>
      </c>
    </row>
    <row r="50" spans="3:20">
      <c r="E50" t="s">
        <v>9929</v>
      </c>
    </row>
    <row r="51" spans="3:20">
      <c r="E51" t="s">
        <v>9930</v>
      </c>
    </row>
    <row r="52" spans="3:20">
      <c r="E52" t="s">
        <v>9931</v>
      </c>
    </row>
    <row r="53" spans="3:20">
      <c r="E53" t="s">
        <v>9932</v>
      </c>
    </row>
    <row r="54" spans="3:20">
      <c r="E54" t="s">
        <v>9933</v>
      </c>
    </row>
    <row r="55" spans="3:20">
      <c r="E55" t="s">
        <v>9934</v>
      </c>
    </row>
    <row r="56" spans="3:20">
      <c r="D56" t="s">
        <v>268</v>
      </c>
      <c r="E56" t="s">
        <v>8819</v>
      </c>
    </row>
    <row r="57" spans="3:20">
      <c r="D57" t="str">
        <f>"ALTER TABLE "&amp;$H$1&amp;".upk_k40.m_k60_buhin_no ADD CONSTRAINT ui_m_k60_buhin_no PRIMARY KEY CLUSTERED (data_id);"</f>
        <v>ALTER TABLE UPK.upk_k40.m_k60_buhin_no ADD CONSTRAINT ui_m_k60_buhin_no PRIMARY KEY CLUSTERED (data_id);</v>
      </c>
    </row>
    <row r="58" spans="3:20">
      <c r="C58" t="s">
        <v>9906</v>
      </c>
      <c r="J58" t="s">
        <v>8786</v>
      </c>
      <c r="T58" t="s">
        <v>251</v>
      </c>
    </row>
    <row r="59" spans="3:20">
      <c r="D59" t="str">
        <f>"CREATE TABLE "&amp;$H$1&amp;".upk_k40.k60_press_buno_link("</f>
        <v>CREATE TABLE UPK.upk_k40.k60_press_buno_link(</v>
      </c>
    </row>
    <row r="60" spans="3:20">
      <c r="E60" t="s">
        <v>9939</v>
      </c>
    </row>
    <row r="61" spans="3:20">
      <c r="E61" t="s">
        <v>9940</v>
      </c>
    </row>
    <row r="62" spans="3:20">
      <c r="E62" t="s">
        <v>9929</v>
      </c>
    </row>
    <row r="63" spans="3:20">
      <c r="E63" t="s">
        <v>9930</v>
      </c>
    </row>
    <row r="64" spans="3:20">
      <c r="E64" t="s">
        <v>9931</v>
      </c>
    </row>
    <row r="65" spans="3:20">
      <c r="E65" t="s">
        <v>9932</v>
      </c>
    </row>
    <row r="66" spans="3:20">
      <c r="E66" t="s">
        <v>9933</v>
      </c>
    </row>
    <row r="67" spans="3:20">
      <c r="E67" t="s">
        <v>9934</v>
      </c>
    </row>
    <row r="68" spans="3:20">
      <c r="D68" t="s">
        <v>268</v>
      </c>
      <c r="E68" t="s">
        <v>8819</v>
      </c>
    </row>
    <row r="69" spans="3:20">
      <c r="D69" t="str">
        <f>"ALTER TABLE "&amp;$H$1&amp;".upk_k40.k60_press_buno_link ADD CONSTRAINT ui_k60_press_buno_link PRIMARY KEY CLUSTERED (k60_buno_id, buno_id)"</f>
        <v>ALTER TABLE UPK.upk_k40.k60_press_buno_link ADD CONSTRAINT ui_k60_press_buno_link PRIMARY KEY CLUSTERED (k60_buno_id, buno_id)</v>
      </c>
    </row>
    <row r="70" spans="3:20">
      <c r="C70" t="s">
        <v>9906</v>
      </c>
      <c r="J70" t="s">
        <v>8785</v>
      </c>
      <c r="T70" t="s">
        <v>9907</v>
      </c>
    </row>
    <row r="71" spans="3:20">
      <c r="D71" t="str">
        <f>"CREATE TABLE "&amp;$H$1&amp;".upk_k40.k60_os_buno_link("</f>
        <v>CREATE TABLE UPK.upk_k40.k60_os_buno_link(</v>
      </c>
    </row>
    <row r="72" spans="3:20">
      <c r="E72" t="s">
        <v>9927</v>
      </c>
    </row>
    <row r="73" spans="3:20">
      <c r="E73" t="s">
        <v>9941</v>
      </c>
    </row>
    <row r="74" spans="3:20">
      <c r="E74" t="s">
        <v>9939</v>
      </c>
    </row>
    <row r="75" spans="3:20">
      <c r="E75" t="s">
        <v>9929</v>
      </c>
    </row>
    <row r="76" spans="3:20">
      <c r="E76" t="s">
        <v>9930</v>
      </c>
    </row>
    <row r="77" spans="3:20">
      <c r="E77" t="s">
        <v>9931</v>
      </c>
    </row>
    <row r="78" spans="3:20">
      <c r="E78" t="s">
        <v>9932</v>
      </c>
    </row>
    <row r="79" spans="3:20">
      <c r="E79" t="s">
        <v>9933</v>
      </c>
    </row>
    <row r="80" spans="3:20">
      <c r="E80" t="s">
        <v>9934</v>
      </c>
    </row>
    <row r="81" spans="3:20">
      <c r="D81" t="s">
        <v>268</v>
      </c>
      <c r="E81" t="s">
        <v>8819</v>
      </c>
    </row>
    <row r="82" spans="3:20">
      <c r="D82" t="str">
        <f>"ALTER TABLE "&amp;$H$1&amp;".upk_k40.k60_os_buno_link ADD CONSTRAINT ui_k60_os_buno_link PRIMARY KEY CLUSTERED (data_id);"</f>
        <v>ALTER TABLE UPK.upk_k40.k60_os_buno_link ADD CONSTRAINT ui_k60_os_buno_link PRIMARY KEY CLUSTERED (data_id);</v>
      </c>
    </row>
    <row r="83" spans="3:20">
      <c r="D83" t="str">
        <f>"CREATE INDEX idx_buno_key ON "&amp;$H$1&amp;".upk_k40.k60_os_buno_link (os_buhin_no, k60_buno_id);"</f>
        <v>CREATE INDEX idx_buno_key ON UPK.upk_k40.k60_os_buno_link (os_buhin_no, k60_buno_id);</v>
      </c>
    </row>
    <row r="84" spans="3:20">
      <c r="C84" t="s">
        <v>9906</v>
      </c>
      <c r="J84" t="s">
        <v>8721</v>
      </c>
      <c r="T84" t="s">
        <v>9710</v>
      </c>
    </row>
    <row r="85" spans="3:20">
      <c r="D85" t="str">
        <f>"CREATE TABLE "&amp;$H$1&amp;".upk_k40.k40_cmc_convert("</f>
        <v>CREATE TABLE UPK.upk_k40.k40_cmc_convert(</v>
      </c>
    </row>
    <row r="86" spans="3:20">
      <c r="E86" t="s">
        <v>9927</v>
      </c>
    </row>
    <row r="87" spans="3:20">
      <c r="E87" t="s">
        <v>9942</v>
      </c>
    </row>
    <row r="88" spans="3:20">
      <c r="E88" t="s">
        <v>9943</v>
      </c>
    </row>
    <row r="89" spans="3:20">
      <c r="E89" t="s">
        <v>9944</v>
      </c>
    </row>
    <row r="90" spans="3:20">
      <c r="E90" t="s">
        <v>9929</v>
      </c>
    </row>
    <row r="91" spans="3:20">
      <c r="E91" t="s">
        <v>9930</v>
      </c>
    </row>
    <row r="92" spans="3:20">
      <c r="E92" t="s">
        <v>9931</v>
      </c>
    </row>
    <row r="93" spans="3:20">
      <c r="E93" t="s">
        <v>9932</v>
      </c>
    </row>
    <row r="94" spans="3:20">
      <c r="E94" t="s">
        <v>9933</v>
      </c>
    </row>
    <row r="95" spans="3:20">
      <c r="E95" t="s">
        <v>9934</v>
      </c>
    </row>
    <row r="96" spans="3:20">
      <c r="D96" t="s">
        <v>268</v>
      </c>
      <c r="E96" t="s">
        <v>8819</v>
      </c>
    </row>
    <row r="97" spans="3:21">
      <c r="D97" t="str">
        <f>"ALTER TABLE "&amp;$H$1&amp;".upk_k40.k40_cmc_convert ADD CONSTRAINT ui_k40_cmc_convert PRIMARY KEY CLUSTERED (data_id);"</f>
        <v>ALTER TABLE UPK.upk_k40.k40_cmc_convert ADD CONSTRAINT ui_k40_cmc_convert PRIMARY KEY CLUSTERED (data_id);</v>
      </c>
    </row>
    <row r="98" spans="3:21">
      <c r="D98" t="str">
        <f>"CREATE INDEX idx_cmc_key ON "&amp;$H$1&amp;".upk_k40.k40_cmc_convert (ms_cm, k40_cm);"</f>
        <v>CREATE INDEX idx_cmc_key ON UPK.upk_k40.k40_cmc_convert (ms_cm, k40_cm);</v>
      </c>
    </row>
    <row r="99" spans="3:21">
      <c r="C99" t="s">
        <v>9906</v>
      </c>
      <c r="K99" t="s">
        <v>8716</v>
      </c>
      <c r="U99" t="s">
        <v>9908</v>
      </c>
    </row>
    <row r="100" spans="3:21">
      <c r="D100" t="str">
        <f>"CREATE TABLE "&amp;$H$1&amp;".upk_k40.k40_pv_data("</f>
        <v>CREATE TABLE UPK.upk_k40.k40_pv_data(</v>
      </c>
    </row>
    <row r="101" spans="3:21">
      <c r="E101" t="s">
        <v>9927</v>
      </c>
    </row>
    <row r="102" spans="3:21">
      <c r="E102" t="s">
        <v>9945</v>
      </c>
    </row>
    <row r="103" spans="3:21">
      <c r="E103" t="s">
        <v>9946</v>
      </c>
    </row>
    <row r="104" spans="3:21">
      <c r="E104" t="s">
        <v>9947</v>
      </c>
    </row>
    <row r="105" spans="3:21">
      <c r="E105" t="s">
        <v>9948</v>
      </c>
    </row>
    <row r="106" spans="3:21">
      <c r="E106" t="s">
        <v>9949</v>
      </c>
    </row>
    <row r="107" spans="3:21">
      <c r="E107" t="s">
        <v>9950</v>
      </c>
    </row>
    <row r="108" spans="3:21">
      <c r="E108" t="s">
        <v>9951</v>
      </c>
    </row>
    <row r="109" spans="3:21">
      <c r="E109" t="s">
        <v>9952</v>
      </c>
    </row>
    <row r="110" spans="3:21">
      <c r="E110" t="s">
        <v>9953</v>
      </c>
    </row>
    <row r="111" spans="3:21">
      <c r="E111" t="s">
        <v>9954</v>
      </c>
    </row>
    <row r="112" spans="3:21">
      <c r="E112" t="s">
        <v>9955</v>
      </c>
    </row>
    <row r="113" spans="3:21">
      <c r="E113" t="s">
        <v>9931</v>
      </c>
    </row>
    <row r="114" spans="3:21">
      <c r="E114" t="s">
        <v>9932</v>
      </c>
    </row>
    <row r="115" spans="3:21">
      <c r="E115" t="s">
        <v>9933</v>
      </c>
    </row>
    <row r="116" spans="3:21">
      <c r="E116" t="s">
        <v>9934</v>
      </c>
    </row>
    <row r="117" spans="3:21">
      <c r="D117" t="s">
        <v>268</v>
      </c>
    </row>
    <row r="118" spans="3:21">
      <c r="D118" t="str">
        <f>"ALTER TABLE "&amp;$H$1&amp;".upk_k40.k40_pv_data ADD CONSTRAINT ui_k40_pv_data PRIMARY KEY CLUSTERED (data_id);"</f>
        <v>ALTER TABLE UPK.upk_k40.k40_pv_data ADD CONSTRAINT ui_k40_pv_data PRIMARY KEY CLUSTERED (data_id);</v>
      </c>
    </row>
    <row r="119" spans="3:21">
      <c r="D119" t="str">
        <f>"CREATE INDEX idx_pv_data_key ON "&amp;$H$1&amp;".upk_k40.k40_pv_data (inf_date, car_model);"</f>
        <v>CREATE INDEX idx_pv_data_key ON UPK.upk_k40.k40_pv_data (inf_date, car_model);</v>
      </c>
    </row>
    <row r="120" spans="3:21">
      <c r="C120" t="s">
        <v>9906</v>
      </c>
      <c r="K120" t="s">
        <v>8719</v>
      </c>
      <c r="U120" t="s">
        <v>9909</v>
      </c>
    </row>
    <row r="121" spans="3:21">
      <c r="D121" t="str">
        <f>"CREATE TABLE "&amp;$H$1&amp;".upk_k40.k40_pv_history("</f>
        <v>CREATE TABLE UPK.upk_k40.k40_pv_history(</v>
      </c>
    </row>
    <row r="122" spans="3:21">
      <c r="E122" t="s">
        <v>9927</v>
      </c>
    </row>
    <row r="123" spans="3:21">
      <c r="E123" t="s">
        <v>9945</v>
      </c>
    </row>
    <row r="124" spans="3:21">
      <c r="E124" t="s">
        <v>9946</v>
      </c>
    </row>
    <row r="125" spans="3:21">
      <c r="E125" t="s">
        <v>9947</v>
      </c>
    </row>
    <row r="126" spans="3:21">
      <c r="E126" t="s">
        <v>9948</v>
      </c>
    </row>
    <row r="127" spans="3:21">
      <c r="E127" t="s">
        <v>9949</v>
      </c>
    </row>
    <row r="128" spans="3:21">
      <c r="E128" t="s">
        <v>9950</v>
      </c>
    </row>
    <row r="129" spans="3:21">
      <c r="E129" t="s">
        <v>9951</v>
      </c>
    </row>
    <row r="130" spans="3:21">
      <c r="E130" t="s">
        <v>9952</v>
      </c>
    </row>
    <row r="131" spans="3:21">
      <c r="E131" t="s">
        <v>9953</v>
      </c>
    </row>
    <row r="132" spans="3:21">
      <c r="E132" t="s">
        <v>9956</v>
      </c>
    </row>
    <row r="133" spans="3:21">
      <c r="E133" t="s">
        <v>9957</v>
      </c>
    </row>
    <row r="134" spans="3:21">
      <c r="E134" t="s">
        <v>9931</v>
      </c>
    </row>
    <row r="135" spans="3:21">
      <c r="E135" t="s">
        <v>9958</v>
      </c>
    </row>
    <row r="136" spans="3:21">
      <c r="D136" t="s">
        <v>268</v>
      </c>
    </row>
    <row r="137" spans="3:21">
      <c r="D137" t="str">
        <f>"ALTER TABLE "&amp;$H$1&amp;".upk_k40.k40_pv_history ADD CONSTRAINT ui_k40_pv_history PRIMARY KEY CLUSTERED (data_id);"</f>
        <v>ALTER TABLE UPK.upk_k40.k40_pv_history ADD CONSTRAINT ui_k40_pv_history PRIMARY KEY CLUSTERED (data_id);</v>
      </c>
    </row>
    <row r="138" spans="3:21">
      <c r="D138" t="str">
        <f>"CREATE INDEX idx_pv_history_key ON "&amp;$H$1&amp;".upk_k40.k40_pv_history (inf_date, car_model);"</f>
        <v>CREATE INDEX idx_pv_history_key ON UPK.upk_k40.k40_pv_history (inf_date, car_model);</v>
      </c>
    </row>
    <row r="139" spans="3:21">
      <c r="C139" t="s">
        <v>9906</v>
      </c>
      <c r="K139" t="s">
        <v>8717</v>
      </c>
      <c r="U139" t="s">
        <v>9910</v>
      </c>
    </row>
    <row r="140" spans="3:21">
      <c r="D140" t="str">
        <f>"CREATE TABLE "&amp;$H$1&amp;".upk_k40.k60_os_data("</f>
        <v>CREATE TABLE UPK.upk_k40.k60_os_data(</v>
      </c>
    </row>
    <row r="141" spans="3:21">
      <c r="E141" t="s">
        <v>9927</v>
      </c>
    </row>
    <row r="142" spans="3:21">
      <c r="E142" t="s">
        <v>9945</v>
      </c>
    </row>
    <row r="143" spans="3:21">
      <c r="E143" t="s">
        <v>9959</v>
      </c>
    </row>
    <row r="144" spans="3:21">
      <c r="E144" t="s">
        <v>9960</v>
      </c>
    </row>
    <row r="145" spans="3:21">
      <c r="E145" t="s">
        <v>9961</v>
      </c>
    </row>
    <row r="146" spans="3:21">
      <c r="E146" t="s">
        <v>9952</v>
      </c>
    </row>
    <row r="147" spans="3:21">
      <c r="E147" t="s">
        <v>9953</v>
      </c>
    </row>
    <row r="148" spans="3:21">
      <c r="E148" t="s">
        <v>9956</v>
      </c>
    </row>
    <row r="149" spans="3:21">
      <c r="E149" t="s">
        <v>9955</v>
      </c>
    </row>
    <row r="150" spans="3:21">
      <c r="E150" t="s">
        <v>9931</v>
      </c>
    </row>
    <row r="151" spans="3:21">
      <c r="E151" t="s">
        <v>9932</v>
      </c>
    </row>
    <row r="152" spans="3:21">
      <c r="E152" t="s">
        <v>9933</v>
      </c>
    </row>
    <row r="153" spans="3:21">
      <c r="E153" t="s">
        <v>9934</v>
      </c>
    </row>
    <row r="154" spans="3:21">
      <c r="D154" t="s">
        <v>268</v>
      </c>
    </row>
    <row r="155" spans="3:21">
      <c r="D155" t="str">
        <f>"ALTER TABLE "&amp;$H$1&amp;".upk_k40.k60_os_data ADD CONSTRAINT ui_k60_os_data PRIMARY KEY CLUSTERED (data_id);"</f>
        <v>ALTER TABLE UPK.upk_k40.k60_os_data ADD CONSTRAINT ui_k60_os_data PRIMARY KEY CLUSTERED (data_id);</v>
      </c>
    </row>
    <row r="156" spans="3:21">
      <c r="D156" t="str">
        <f>"CREATE INDEX idx_os_data_key ON "&amp;$H$1&amp;".upk_k40.k60_os_data (inf_date, buhin_no);"</f>
        <v>CREATE INDEX idx_os_data_key ON UPK.upk_k40.k60_os_data (inf_date, buhin_no);</v>
      </c>
    </row>
    <row r="157" spans="3:21">
      <c r="C157" t="s">
        <v>9906</v>
      </c>
      <c r="K157" t="s">
        <v>8720</v>
      </c>
      <c r="U157" t="s">
        <v>9911</v>
      </c>
    </row>
    <row r="158" spans="3:21">
      <c r="D158" t="str">
        <f>"CREATE TABLE "&amp;$H$1&amp;".upk_k40.k60_os_history("</f>
        <v>CREATE TABLE UPK.upk_k40.k60_os_history(</v>
      </c>
    </row>
    <row r="159" spans="3:21">
      <c r="E159" t="s">
        <v>9927</v>
      </c>
    </row>
    <row r="160" spans="3:21">
      <c r="E160" t="s">
        <v>9945</v>
      </c>
    </row>
    <row r="161" spans="3:21">
      <c r="E161" t="s">
        <v>9959</v>
      </c>
    </row>
    <row r="162" spans="3:21">
      <c r="E162" t="s">
        <v>9960</v>
      </c>
    </row>
    <row r="163" spans="3:21">
      <c r="E163" t="s">
        <v>9961</v>
      </c>
    </row>
    <row r="164" spans="3:21">
      <c r="E164" t="s">
        <v>9952</v>
      </c>
    </row>
    <row r="165" spans="3:21">
      <c r="E165" t="s">
        <v>9953</v>
      </c>
    </row>
    <row r="166" spans="3:21">
      <c r="E166" t="s">
        <v>9956</v>
      </c>
    </row>
    <row r="167" spans="3:21">
      <c r="E167" t="s">
        <v>9955</v>
      </c>
    </row>
    <row r="168" spans="3:21">
      <c r="E168" t="s">
        <v>9931</v>
      </c>
    </row>
    <row r="169" spans="3:21">
      <c r="E169" t="s">
        <v>9958</v>
      </c>
    </row>
    <row r="170" spans="3:21">
      <c r="D170" t="s">
        <v>268</v>
      </c>
    </row>
    <row r="171" spans="3:21">
      <c r="D171" t="str">
        <f>"ALTER TABLE "&amp;$H$1&amp;".upk_k40.k60_os_history ADD CONSTRAINT ui_k60_os_history PRIMARY KEY CLUSTERED (data_id);"</f>
        <v>ALTER TABLE UPK.upk_k40.k60_os_history ADD CONSTRAINT ui_k60_os_history PRIMARY KEY CLUSTERED (data_id);</v>
      </c>
    </row>
    <row r="172" spans="3:21">
      <c r="D172" t="str">
        <f>"CREATE INDEX idx_os_history_key ON "&amp;$H$1&amp;".upk_k40.k60_os_history (inf_date, buhin_no);"</f>
        <v>CREATE INDEX idx_os_history_key ON UPK.upk_k40.k60_os_history (inf_date, buhin_no);</v>
      </c>
    </row>
    <row r="173" spans="3:21">
      <c r="C173" t="s">
        <v>9906</v>
      </c>
      <c r="K173" t="s">
        <v>8718</v>
      </c>
      <c r="U173" t="s">
        <v>9828</v>
      </c>
    </row>
    <row r="174" spans="3:21">
      <c r="D174" t="str">
        <f>"CREATE TABLE "&amp;$H$1&amp;".upk_k40.k40_mm_data("</f>
        <v>CREATE TABLE UPK.upk_k40.k40_mm_data(</v>
      </c>
    </row>
    <row r="175" spans="3:21">
      <c r="E175" t="s">
        <v>9927</v>
      </c>
    </row>
    <row r="176" spans="3:21">
      <c r="E176" t="s">
        <v>9962</v>
      </c>
    </row>
    <row r="177" spans="5:5">
      <c r="E177" t="s">
        <v>9963</v>
      </c>
    </row>
    <row r="178" spans="5:5">
      <c r="E178" t="s">
        <v>9928</v>
      </c>
    </row>
    <row r="179" spans="5:5">
      <c r="E179" t="s">
        <v>9964</v>
      </c>
    </row>
    <row r="180" spans="5:5">
      <c r="E180" t="s">
        <v>9965</v>
      </c>
    </row>
    <row r="181" spans="5:5">
      <c r="E181" t="s">
        <v>9966</v>
      </c>
    </row>
    <row r="182" spans="5:5">
      <c r="E182" t="s">
        <v>9967</v>
      </c>
    </row>
    <row r="183" spans="5:5">
      <c r="E183" t="s">
        <v>9968</v>
      </c>
    </row>
    <row r="184" spans="5:5">
      <c r="E184" t="s">
        <v>9969</v>
      </c>
    </row>
    <row r="185" spans="5:5">
      <c r="E185" t="s">
        <v>9970</v>
      </c>
    </row>
    <row r="186" spans="5:5">
      <c r="E186" t="s">
        <v>9971</v>
      </c>
    </row>
    <row r="187" spans="5:5">
      <c r="E187" t="s">
        <v>9972</v>
      </c>
    </row>
    <row r="188" spans="5:5">
      <c r="E188" t="s">
        <v>9973</v>
      </c>
    </row>
    <row r="189" spans="5:5">
      <c r="E189" t="s">
        <v>9974</v>
      </c>
    </row>
    <row r="190" spans="5:5">
      <c r="E190" t="s">
        <v>9975</v>
      </c>
    </row>
    <row r="191" spans="5:5">
      <c r="E191" t="s">
        <v>9976</v>
      </c>
    </row>
    <row r="192" spans="5:5">
      <c r="E192" t="s">
        <v>9977</v>
      </c>
    </row>
    <row r="193" spans="5:5">
      <c r="E193" t="s">
        <v>9978</v>
      </c>
    </row>
    <row r="194" spans="5:5">
      <c r="E194" t="s">
        <v>9979</v>
      </c>
    </row>
    <row r="195" spans="5:5">
      <c r="E195" t="s">
        <v>9980</v>
      </c>
    </row>
    <row r="196" spans="5:5">
      <c r="E196" t="s">
        <v>9981</v>
      </c>
    </row>
    <row r="197" spans="5:5">
      <c r="E197" t="s">
        <v>9982</v>
      </c>
    </row>
    <row r="198" spans="5:5">
      <c r="E198" t="s">
        <v>9983</v>
      </c>
    </row>
    <row r="199" spans="5:5">
      <c r="E199" t="s">
        <v>9984</v>
      </c>
    </row>
    <row r="200" spans="5:5">
      <c r="E200" t="s">
        <v>9985</v>
      </c>
    </row>
    <row r="201" spans="5:5">
      <c r="E201" t="s">
        <v>9986</v>
      </c>
    </row>
    <row r="202" spans="5:5">
      <c r="E202" t="s">
        <v>9987</v>
      </c>
    </row>
    <row r="203" spans="5:5">
      <c r="E203" t="s">
        <v>9988</v>
      </c>
    </row>
    <row r="204" spans="5:5">
      <c r="E204" t="s">
        <v>9989</v>
      </c>
    </row>
    <row r="205" spans="5:5">
      <c r="E205" t="s">
        <v>9990</v>
      </c>
    </row>
    <row r="206" spans="5:5">
      <c r="E206" t="s">
        <v>9991</v>
      </c>
    </row>
    <row r="207" spans="5:5">
      <c r="E207" t="s">
        <v>9992</v>
      </c>
    </row>
    <row r="208" spans="5:5">
      <c r="E208" t="s">
        <v>9993</v>
      </c>
    </row>
    <row r="209" spans="5:5">
      <c r="E209" t="s">
        <v>9994</v>
      </c>
    </row>
    <row r="210" spans="5:5">
      <c r="E210" t="s">
        <v>9995</v>
      </c>
    </row>
    <row r="211" spans="5:5">
      <c r="E211" t="s">
        <v>9996</v>
      </c>
    </row>
    <row r="212" spans="5:5">
      <c r="E212" t="s">
        <v>9997</v>
      </c>
    </row>
    <row r="213" spans="5:5">
      <c r="E213" t="s">
        <v>9998</v>
      </c>
    </row>
    <row r="214" spans="5:5">
      <c r="E214" t="s">
        <v>9999</v>
      </c>
    </row>
    <row r="215" spans="5:5">
      <c r="E215" t="s">
        <v>10000</v>
      </c>
    </row>
    <row r="216" spans="5:5">
      <c r="E216" t="s">
        <v>10001</v>
      </c>
    </row>
    <row r="217" spans="5:5">
      <c r="E217" t="s">
        <v>10002</v>
      </c>
    </row>
    <row r="218" spans="5:5">
      <c r="E218" t="s">
        <v>10003</v>
      </c>
    </row>
    <row r="219" spans="5:5">
      <c r="E219" t="s">
        <v>10004</v>
      </c>
    </row>
    <row r="220" spans="5:5">
      <c r="E220" t="s">
        <v>10005</v>
      </c>
    </row>
    <row r="221" spans="5:5">
      <c r="E221" t="s">
        <v>10006</v>
      </c>
    </row>
    <row r="222" spans="5:5">
      <c r="E222" t="s">
        <v>9955</v>
      </c>
    </row>
    <row r="223" spans="5:5">
      <c r="E223" t="s">
        <v>10009</v>
      </c>
    </row>
    <row r="224" spans="5:5">
      <c r="E224" t="s">
        <v>10007</v>
      </c>
    </row>
    <row r="225" spans="3:21">
      <c r="E225" t="s">
        <v>9931</v>
      </c>
    </row>
    <row r="226" spans="3:21">
      <c r="E226" t="s">
        <v>9932</v>
      </c>
    </row>
    <row r="227" spans="3:21">
      <c r="E227" t="s">
        <v>13165</v>
      </c>
    </row>
    <row r="228" spans="3:21">
      <c r="E228" t="s">
        <v>9934</v>
      </c>
    </row>
    <row r="229" spans="3:21">
      <c r="D229" t="s">
        <v>268</v>
      </c>
    </row>
    <row r="230" spans="3:21">
      <c r="D230" t="str">
        <f>"ALTER TABLE "&amp;$H$1&amp;".upk_k40.k40_mm_data ADD CONSTRAINT ui_k40_mm_data PRIMARY KEY CLUSTERED (data_id);"</f>
        <v>ALTER TABLE UPK.upk_k40.k40_mm_data ADD CONSTRAINT ui_k40_mm_data PRIMARY KEY CLUSTERED (data_id);</v>
      </c>
    </row>
    <row r="231" spans="3:21">
      <c r="D231" t="str">
        <f>"CREATE INDEX idx_mm_data_key ON "&amp;$H$1&amp;".upk_k40.k40_mm_data (nendo, make_day, buhin_no, kougu_no, stage_no);"</f>
        <v>CREATE INDEX idx_mm_data_key ON UPK.upk_k40.k40_mm_data (nendo, make_day, buhin_no, kougu_no, stage_no);</v>
      </c>
    </row>
    <row r="232" spans="3:21">
      <c r="D232" t="str">
        <f>"CREATE INDEX idx_mm_data_nendo ON "&amp;$H$1&amp;".upk_k40.k40_mm_data (nendo);"</f>
        <v>CREATE INDEX idx_mm_data_nendo ON UPK.upk_k40.k40_mm_data (nendo);</v>
      </c>
    </row>
    <row r="233" spans="3:21">
      <c r="D233" t="str">
        <f>"CREATE INDEX idx_mm_data_make_day ON "&amp;$H$1&amp;".upk_k40.k40_mm_data (make_day);"</f>
        <v>CREATE INDEX idx_mm_data_make_day ON UPK.upk_k40.k40_mm_data (make_day);</v>
      </c>
    </row>
    <row r="234" spans="3:21">
      <c r="C234" t="s">
        <v>9906</v>
      </c>
      <c r="K234" t="s">
        <v>8750</v>
      </c>
      <c r="U234" t="s">
        <v>9912</v>
      </c>
    </row>
    <row r="235" spans="3:21">
      <c r="D235" t="str">
        <f>"CREATE TABLE "&amp;$H$1&amp;".upk_k40.k40_mm_history("</f>
        <v>CREATE TABLE UPK.upk_k40.k40_mm_history(</v>
      </c>
    </row>
    <row r="236" spans="3:21">
      <c r="E236" t="s">
        <v>9927</v>
      </c>
    </row>
    <row r="237" spans="3:21">
      <c r="E237" t="s">
        <v>9962</v>
      </c>
    </row>
    <row r="238" spans="3:21">
      <c r="E238" t="s">
        <v>9963</v>
      </c>
    </row>
    <row r="239" spans="3:21">
      <c r="E239" t="s">
        <v>9928</v>
      </c>
    </row>
    <row r="240" spans="3:21">
      <c r="E240" t="s">
        <v>9964</v>
      </c>
    </row>
    <row r="241" spans="5:5">
      <c r="E241" t="s">
        <v>10010</v>
      </c>
    </row>
    <row r="242" spans="5:5">
      <c r="E242" t="s">
        <v>9967</v>
      </c>
    </row>
    <row r="243" spans="5:5">
      <c r="E243" t="s">
        <v>9968</v>
      </c>
    </row>
    <row r="244" spans="5:5">
      <c r="E244" t="s">
        <v>9969</v>
      </c>
    </row>
    <row r="245" spans="5:5">
      <c r="E245" t="s">
        <v>9970</v>
      </c>
    </row>
    <row r="246" spans="5:5">
      <c r="E246" t="s">
        <v>9971</v>
      </c>
    </row>
    <row r="247" spans="5:5">
      <c r="E247" t="s">
        <v>9972</v>
      </c>
    </row>
    <row r="248" spans="5:5">
      <c r="E248" t="s">
        <v>9973</v>
      </c>
    </row>
    <row r="249" spans="5:5">
      <c r="E249" t="s">
        <v>9974</v>
      </c>
    </row>
    <row r="250" spans="5:5">
      <c r="E250" t="s">
        <v>9975</v>
      </c>
    </row>
    <row r="251" spans="5:5">
      <c r="E251" t="s">
        <v>9976</v>
      </c>
    </row>
    <row r="252" spans="5:5">
      <c r="E252" t="s">
        <v>9977</v>
      </c>
    </row>
    <row r="253" spans="5:5">
      <c r="E253" t="s">
        <v>9978</v>
      </c>
    </row>
    <row r="254" spans="5:5">
      <c r="E254" t="s">
        <v>9979</v>
      </c>
    </row>
    <row r="255" spans="5:5">
      <c r="E255" t="s">
        <v>9980</v>
      </c>
    </row>
    <row r="256" spans="5:5">
      <c r="E256" t="s">
        <v>9981</v>
      </c>
    </row>
    <row r="257" spans="5:5">
      <c r="E257" t="s">
        <v>9982</v>
      </c>
    </row>
    <row r="258" spans="5:5">
      <c r="E258" t="s">
        <v>9983</v>
      </c>
    </row>
    <row r="259" spans="5:5">
      <c r="E259" t="s">
        <v>9984</v>
      </c>
    </row>
    <row r="260" spans="5:5">
      <c r="E260" t="s">
        <v>9985</v>
      </c>
    </row>
    <row r="261" spans="5:5">
      <c r="E261" t="s">
        <v>9986</v>
      </c>
    </row>
    <row r="262" spans="5:5">
      <c r="E262" t="s">
        <v>9987</v>
      </c>
    </row>
    <row r="263" spans="5:5">
      <c r="E263" t="s">
        <v>9988</v>
      </c>
    </row>
    <row r="264" spans="5:5">
      <c r="E264" t="s">
        <v>9989</v>
      </c>
    </row>
    <row r="265" spans="5:5">
      <c r="E265" t="s">
        <v>9990</v>
      </c>
    </row>
    <row r="266" spans="5:5">
      <c r="E266" t="s">
        <v>9991</v>
      </c>
    </row>
    <row r="267" spans="5:5">
      <c r="E267" t="s">
        <v>9992</v>
      </c>
    </row>
    <row r="268" spans="5:5">
      <c r="E268" t="s">
        <v>9993</v>
      </c>
    </row>
    <row r="269" spans="5:5">
      <c r="E269" t="s">
        <v>9994</v>
      </c>
    </row>
    <row r="270" spans="5:5">
      <c r="E270" t="s">
        <v>9995</v>
      </c>
    </row>
    <row r="271" spans="5:5">
      <c r="E271" t="s">
        <v>9996</v>
      </c>
    </row>
    <row r="272" spans="5:5">
      <c r="E272" t="s">
        <v>9997</v>
      </c>
    </row>
    <row r="273" spans="4:5">
      <c r="E273" t="s">
        <v>9998</v>
      </c>
    </row>
    <row r="274" spans="4:5">
      <c r="E274" t="s">
        <v>9999</v>
      </c>
    </row>
    <row r="275" spans="4:5">
      <c r="E275" t="s">
        <v>10000</v>
      </c>
    </row>
    <row r="276" spans="4:5">
      <c r="E276" t="s">
        <v>10001</v>
      </c>
    </row>
    <row r="277" spans="4:5">
      <c r="E277" t="s">
        <v>10002</v>
      </c>
    </row>
    <row r="278" spans="4:5">
      <c r="E278" t="s">
        <v>10003</v>
      </c>
    </row>
    <row r="279" spans="4:5">
      <c r="E279" t="s">
        <v>10004</v>
      </c>
    </row>
    <row r="280" spans="4:5">
      <c r="E280" t="s">
        <v>10005</v>
      </c>
    </row>
    <row r="281" spans="4:5">
      <c r="E281" t="s">
        <v>10006</v>
      </c>
    </row>
    <row r="282" spans="4:5">
      <c r="E282" t="s">
        <v>9955</v>
      </c>
    </row>
    <row r="283" spans="4:5">
      <c r="E283" t="s">
        <v>10009</v>
      </c>
    </row>
    <row r="284" spans="4:5">
      <c r="E284" t="s">
        <v>10011</v>
      </c>
    </row>
    <row r="285" spans="4:5">
      <c r="E285" t="s">
        <v>9931</v>
      </c>
    </row>
    <row r="286" spans="4:5">
      <c r="E286" t="s">
        <v>9958</v>
      </c>
    </row>
    <row r="287" spans="4:5">
      <c r="D287" t="s">
        <v>268</v>
      </c>
    </row>
    <row r="288" spans="4:5">
      <c r="D288" t="str">
        <f>"ALTER TABLE "&amp;$H$1&amp;".upk_k40.k40_mm_history ADD CONSTRAINT ui_k40_mm_history PRIMARY KEY CLUSTERED (data_id);"</f>
        <v>ALTER TABLE UPK.upk_k40.k40_mm_history ADD CONSTRAINT ui_k40_mm_history PRIMARY KEY CLUSTERED (data_id);</v>
      </c>
    </row>
    <row r="289" spans="2:21">
      <c r="D289" t="str">
        <f>"CREATE INDEX idx_mm_data_key ON "&amp;$H$1&amp;".upk_k40.k40_mm_history (nendo, make_day, buhin_no, kougu_no, stage_no);"</f>
        <v>CREATE INDEX idx_mm_data_key ON UPK.upk_k40.k40_mm_history (nendo, make_day, buhin_no, kougu_no, stage_no);</v>
      </c>
    </row>
    <row r="290" spans="2:21">
      <c r="D290" t="str">
        <f>"CREATE INDEX idx_mm_data_nendo ON "&amp;$H$1&amp;".upk_k40.k40_mm_history (nendo);"</f>
        <v>CREATE INDEX idx_mm_data_nendo ON UPK.upk_k40.k40_mm_history (nendo);</v>
      </c>
    </row>
    <row r="291" spans="2:21">
      <c r="D291" t="str">
        <f>"CREATE INDEX idx_mm_data_make_day ON "&amp;$H$1&amp;".upk_k40.k40_mm_history (make_day);"</f>
        <v>CREATE INDEX idx_mm_data_make_day ON UPK.upk_k40.k40_mm_history (make_day);</v>
      </c>
    </row>
    <row r="292" spans="2:21">
      <c r="B292" t="s">
        <v>10012</v>
      </c>
    </row>
    <row r="293" spans="2:21">
      <c r="B293" s="443" t="s">
        <v>10109</v>
      </c>
    </row>
    <row r="294" spans="2:21">
      <c r="C294" t="s">
        <v>9905</v>
      </c>
      <c r="K294" t="s">
        <v>288</v>
      </c>
      <c r="U294" t="s">
        <v>9914</v>
      </c>
    </row>
    <row r="295" spans="2:21">
      <c r="D295" t="s">
        <v>10092</v>
      </c>
    </row>
    <row r="296" spans="2:21">
      <c r="D296" t="s">
        <v>10013</v>
      </c>
    </row>
    <row r="297" spans="2:21">
      <c r="D297" t="s">
        <v>10014</v>
      </c>
    </row>
    <row r="298" spans="2:21">
      <c r="D298" t="s">
        <v>10017</v>
      </c>
    </row>
    <row r="299" spans="2:21">
      <c r="C299" t="s">
        <v>9915</v>
      </c>
      <c r="K299" t="s">
        <v>289</v>
      </c>
      <c r="U299" t="s">
        <v>9916</v>
      </c>
    </row>
    <row r="300" spans="2:21">
      <c r="D300" t="s">
        <v>10093</v>
      </c>
    </row>
    <row r="301" spans="2:21">
      <c r="D301" t="s">
        <v>10015</v>
      </c>
    </row>
    <row r="302" spans="2:21">
      <c r="D302" t="s">
        <v>10016</v>
      </c>
    </row>
    <row r="303" spans="2:21">
      <c r="D303" t="s">
        <v>10017</v>
      </c>
    </row>
    <row r="304" spans="2:21">
      <c r="C304" t="s">
        <v>9915</v>
      </c>
      <c r="K304" t="s">
        <v>8629</v>
      </c>
      <c r="U304" t="s">
        <v>9917</v>
      </c>
    </row>
    <row r="305" spans="3:21">
      <c r="D305" t="s">
        <v>10094</v>
      </c>
    </row>
    <row r="306" spans="3:21">
      <c r="D306" t="s">
        <v>10018</v>
      </c>
    </row>
    <row r="307" spans="3:21">
      <c r="D307" t="s">
        <v>10019</v>
      </c>
    </row>
    <row r="308" spans="3:21">
      <c r="D308" t="s">
        <v>10017</v>
      </c>
    </row>
    <row r="309" spans="3:21">
      <c r="C309" t="s">
        <v>9915</v>
      </c>
      <c r="K309" t="s">
        <v>8656</v>
      </c>
      <c r="U309" t="s">
        <v>9918</v>
      </c>
    </row>
    <row r="310" spans="3:21">
      <c r="D310" t="s">
        <v>10095</v>
      </c>
    </row>
    <row r="311" spans="3:21">
      <c r="D311" t="s">
        <v>10020</v>
      </c>
    </row>
    <row r="312" spans="3:21">
      <c r="D312" t="s">
        <v>10021</v>
      </c>
    </row>
    <row r="313" spans="3:21">
      <c r="D313" t="s">
        <v>10022</v>
      </c>
    </row>
    <row r="314" spans="3:21">
      <c r="D314" t="s">
        <v>10023</v>
      </c>
    </row>
    <row r="315" spans="3:21">
      <c r="C315" t="s">
        <v>9915</v>
      </c>
      <c r="K315" t="s">
        <v>252</v>
      </c>
      <c r="U315" t="s">
        <v>254</v>
      </c>
    </row>
    <row r="316" spans="3:21">
      <c r="D316" t="s">
        <v>10096</v>
      </c>
    </row>
    <row r="317" spans="3:21">
      <c r="D317" t="s">
        <v>10024</v>
      </c>
    </row>
    <row r="318" spans="3:21">
      <c r="D318" t="s">
        <v>10025</v>
      </c>
    </row>
    <row r="319" spans="3:21">
      <c r="D319" t="s">
        <v>10026</v>
      </c>
    </row>
    <row r="320" spans="3:21">
      <c r="D320" t="s">
        <v>10027</v>
      </c>
    </row>
    <row r="321" spans="3:21">
      <c r="C321" t="s">
        <v>9915</v>
      </c>
      <c r="K321" t="s">
        <v>253</v>
      </c>
      <c r="U321" t="s">
        <v>255</v>
      </c>
    </row>
    <row r="322" spans="3:21">
      <c r="D322" t="s">
        <v>10097</v>
      </c>
    </row>
    <row r="323" spans="3:21">
      <c r="D323" t="s">
        <v>10028</v>
      </c>
    </row>
    <row r="324" spans="3:21">
      <c r="D324" t="s">
        <v>10029</v>
      </c>
    </row>
    <row r="325" spans="3:21">
      <c r="D325" t="s">
        <v>10030</v>
      </c>
    </row>
    <row r="326" spans="3:21">
      <c r="D326" t="s">
        <v>10031</v>
      </c>
    </row>
    <row r="327" spans="3:21">
      <c r="D327" t="s">
        <v>10032</v>
      </c>
    </row>
    <row r="328" spans="3:21">
      <c r="D328" t="s">
        <v>10098</v>
      </c>
    </row>
    <row r="329" spans="3:21">
      <c r="D329" t="s">
        <v>10099</v>
      </c>
    </row>
    <row r="330" spans="3:21">
      <c r="D330" t="s">
        <v>10100</v>
      </c>
    </row>
    <row r="331" spans="3:21">
      <c r="D331" t="s">
        <v>10033</v>
      </c>
    </row>
    <row r="332" spans="3:21">
      <c r="C332" t="s">
        <v>9915</v>
      </c>
      <c r="K332" t="s">
        <v>8769</v>
      </c>
      <c r="U332" t="s">
        <v>9919</v>
      </c>
    </row>
    <row r="333" spans="3:21">
      <c r="D333" t="s">
        <v>10101</v>
      </c>
    </row>
    <row r="334" spans="3:21">
      <c r="D334" t="s">
        <v>10034</v>
      </c>
    </row>
    <row r="335" spans="3:21">
      <c r="D335" t="s">
        <v>10035</v>
      </c>
    </row>
    <row r="336" spans="3:21">
      <c r="D336" t="s">
        <v>10017</v>
      </c>
    </row>
    <row r="337" spans="3:21">
      <c r="C337" t="s">
        <v>9915</v>
      </c>
      <c r="K337" t="s">
        <v>8787</v>
      </c>
      <c r="U337" t="s">
        <v>9920</v>
      </c>
    </row>
    <row r="338" spans="3:21">
      <c r="D338" t="s">
        <v>10102</v>
      </c>
    </row>
    <row r="339" spans="3:21">
      <c r="D339" t="s">
        <v>10036</v>
      </c>
    </row>
    <row r="340" spans="3:21">
      <c r="D340" t="s">
        <v>10037</v>
      </c>
    </row>
    <row r="341" spans="3:21">
      <c r="D341" t="s">
        <v>10038</v>
      </c>
    </row>
    <row r="342" spans="3:21">
      <c r="C342" t="s">
        <v>9915</v>
      </c>
      <c r="K342" t="s">
        <v>8788</v>
      </c>
      <c r="U342" t="s">
        <v>9921</v>
      </c>
    </row>
    <row r="343" spans="3:21">
      <c r="D343" t="s">
        <v>10103</v>
      </c>
    </row>
    <row r="344" spans="3:21">
      <c r="D344" t="s">
        <v>10039</v>
      </c>
    </row>
    <row r="345" spans="3:21">
      <c r="D345" t="s">
        <v>10037</v>
      </c>
    </row>
    <row r="346" spans="3:21">
      <c r="D346" t="s">
        <v>10040</v>
      </c>
    </row>
    <row r="347" spans="3:21">
      <c r="C347" t="s">
        <v>9915</v>
      </c>
      <c r="K347" t="s">
        <v>9152</v>
      </c>
      <c r="U347" t="s">
        <v>9922</v>
      </c>
    </row>
    <row r="348" spans="3:21">
      <c r="D348" t="s">
        <v>10104</v>
      </c>
    </row>
    <row r="349" spans="3:21">
      <c r="D349" t="s">
        <v>10041</v>
      </c>
    </row>
    <row r="350" spans="3:21">
      <c r="D350" t="s">
        <v>10042</v>
      </c>
    </row>
    <row r="351" spans="3:21">
      <c r="D351" t="s">
        <v>10043</v>
      </c>
    </row>
    <row r="352" spans="3:21">
      <c r="D352" t="s">
        <v>10044</v>
      </c>
    </row>
    <row r="353" spans="3:21">
      <c r="D353" t="s">
        <v>10045</v>
      </c>
    </row>
    <row r="354" spans="3:21">
      <c r="D354" t="s">
        <v>10046</v>
      </c>
    </row>
    <row r="355" spans="3:21">
      <c r="D355" t="s">
        <v>10047</v>
      </c>
    </row>
    <row r="356" spans="3:21">
      <c r="D356" t="s">
        <v>10048</v>
      </c>
    </row>
    <row r="357" spans="3:21">
      <c r="D357" t="s">
        <v>10049</v>
      </c>
    </row>
    <row r="358" spans="3:21">
      <c r="D358" t="s">
        <v>10050</v>
      </c>
    </row>
    <row r="359" spans="3:21">
      <c r="D359" t="s">
        <v>10051</v>
      </c>
    </row>
    <row r="360" spans="3:21">
      <c r="C360" t="s">
        <v>9915</v>
      </c>
      <c r="K360" t="s">
        <v>9216</v>
      </c>
      <c r="U360" t="s">
        <v>9923</v>
      </c>
    </row>
    <row r="361" spans="3:21">
      <c r="D361" t="s">
        <v>10105</v>
      </c>
    </row>
    <row r="362" spans="3:21">
      <c r="D362" t="s">
        <v>10052</v>
      </c>
    </row>
    <row r="363" spans="3:21">
      <c r="D363" t="s">
        <v>10053</v>
      </c>
    </row>
    <row r="364" spans="3:21">
      <c r="D364" t="s">
        <v>10054</v>
      </c>
    </row>
    <row r="365" spans="3:21">
      <c r="D365" t="s">
        <v>10055</v>
      </c>
    </row>
    <row r="366" spans="3:21">
      <c r="D366" t="s">
        <v>10056</v>
      </c>
    </row>
    <row r="367" spans="3:21">
      <c r="D367" t="s">
        <v>10057</v>
      </c>
    </row>
    <row r="368" spans="3:21">
      <c r="D368" t="s">
        <v>10058</v>
      </c>
    </row>
    <row r="369" spans="3:21">
      <c r="D369" t="s">
        <v>10106</v>
      </c>
    </row>
    <row r="370" spans="3:21">
      <c r="C370" t="s">
        <v>9915</v>
      </c>
      <c r="K370" t="s">
        <v>9742</v>
      </c>
      <c r="U370" t="s">
        <v>9924</v>
      </c>
    </row>
    <row r="371" spans="3:21">
      <c r="D371" t="s">
        <v>10107</v>
      </c>
    </row>
    <row r="372" spans="3:21">
      <c r="D372" t="s">
        <v>10059</v>
      </c>
    </row>
    <row r="373" spans="3:21">
      <c r="D373" t="s">
        <v>10060</v>
      </c>
    </row>
    <row r="374" spans="3:21">
      <c r="D374" t="s">
        <v>10061</v>
      </c>
    </row>
    <row r="375" spans="3:21">
      <c r="D375" t="s">
        <v>10062</v>
      </c>
    </row>
    <row r="376" spans="3:21">
      <c r="D376" t="s">
        <v>10063</v>
      </c>
    </row>
    <row r="377" spans="3:21">
      <c r="D377" t="s">
        <v>10064</v>
      </c>
    </row>
    <row r="378" spans="3:21">
      <c r="D378" t="s">
        <v>10065</v>
      </c>
    </row>
    <row r="379" spans="3:21">
      <c r="D379" t="s">
        <v>10066</v>
      </c>
    </row>
    <row r="380" spans="3:21">
      <c r="D380" t="s">
        <v>10067</v>
      </c>
    </row>
    <row r="381" spans="3:21">
      <c r="D381" t="s">
        <v>10068</v>
      </c>
    </row>
    <row r="382" spans="3:21">
      <c r="D382" t="s">
        <v>10069</v>
      </c>
    </row>
    <row r="383" spans="3:21">
      <c r="D383" t="s">
        <v>10070</v>
      </c>
    </row>
    <row r="384" spans="3:21">
      <c r="D384" t="s">
        <v>10071</v>
      </c>
    </row>
    <row r="385" spans="3:21">
      <c r="D385" t="s">
        <v>10072</v>
      </c>
    </row>
    <row r="386" spans="3:21">
      <c r="D386" t="s">
        <v>10073</v>
      </c>
    </row>
    <row r="387" spans="3:21">
      <c r="D387" t="s">
        <v>10074</v>
      </c>
    </row>
    <row r="388" spans="3:21">
      <c r="D388" t="s">
        <v>10075</v>
      </c>
    </row>
    <row r="389" spans="3:21">
      <c r="D389" t="s">
        <v>10076</v>
      </c>
    </row>
    <row r="390" spans="3:21">
      <c r="D390" t="s">
        <v>10077</v>
      </c>
    </row>
    <row r="391" spans="3:21">
      <c r="C391" t="s">
        <v>9915</v>
      </c>
      <c r="K391" t="s">
        <v>9842</v>
      </c>
      <c r="U391" t="s">
        <v>9925</v>
      </c>
    </row>
    <row r="392" spans="3:21">
      <c r="D392" t="s">
        <v>10134</v>
      </c>
    </row>
    <row r="393" spans="3:21">
      <c r="D393" t="s">
        <v>10078</v>
      </c>
    </row>
    <row r="394" spans="3:21">
      <c r="D394" t="s">
        <v>10079</v>
      </c>
    </row>
    <row r="395" spans="3:21">
      <c r="D395" t="s">
        <v>10080</v>
      </c>
    </row>
    <row r="396" spans="3:21">
      <c r="D396" t="s">
        <v>10081</v>
      </c>
    </row>
    <row r="397" spans="3:21">
      <c r="D397" t="s">
        <v>10082</v>
      </c>
    </row>
    <row r="398" spans="3:21">
      <c r="D398" t="s">
        <v>10083</v>
      </c>
    </row>
    <row r="399" spans="3:21">
      <c r="D399" t="s">
        <v>10084</v>
      </c>
    </row>
    <row r="400" spans="3:21">
      <c r="D400" t="s">
        <v>10085</v>
      </c>
    </row>
    <row r="401" spans="1:36">
      <c r="D401" t="s">
        <v>10086</v>
      </c>
    </row>
    <row r="402" spans="1:36">
      <c r="D402" t="s">
        <v>10087</v>
      </c>
    </row>
    <row r="403" spans="1:36">
      <c r="D403" t="s">
        <v>10088</v>
      </c>
    </row>
    <row r="404" spans="1:36">
      <c r="D404" t="s">
        <v>10089</v>
      </c>
    </row>
    <row r="405" spans="1:36">
      <c r="D405" t="s">
        <v>10090</v>
      </c>
    </row>
    <row r="406" spans="1:36">
      <c r="D406" t="s">
        <v>10091</v>
      </c>
    </row>
    <row r="407" spans="1:36">
      <c r="A407" t="s">
        <v>10108</v>
      </c>
    </row>
    <row r="408" spans="1:36">
      <c r="B408" t="s">
        <v>10112</v>
      </c>
      <c r="H408" t="s">
        <v>9302</v>
      </c>
      <c r="AB408" s="57" t="s">
        <v>9303</v>
      </c>
    </row>
    <row r="409" spans="1:36">
      <c r="C409" t="s">
        <v>10113</v>
      </c>
      <c r="Z409" t="s">
        <v>9290</v>
      </c>
      <c r="AA409" t="s">
        <v>9291</v>
      </c>
      <c r="AB409" t="s">
        <v>9292</v>
      </c>
      <c r="AC409" t="s">
        <v>9293</v>
      </c>
      <c r="AD409" t="s">
        <v>9294</v>
      </c>
      <c r="AE409" t="s">
        <v>91</v>
      </c>
      <c r="AF409" t="s">
        <v>90</v>
      </c>
      <c r="AG409" t="s">
        <v>50</v>
      </c>
      <c r="AH409" t="s">
        <v>51</v>
      </c>
      <c r="AI409" t="s">
        <v>52</v>
      </c>
      <c r="AJ409" t="s">
        <v>53</v>
      </c>
    </row>
    <row r="410" spans="1:36">
      <c r="Y410">
        <v>1</v>
      </c>
      <c r="Z410" t="s">
        <v>9298</v>
      </c>
      <c r="AA410" t="s">
        <v>9300</v>
      </c>
      <c r="AB410">
        <v>0</v>
      </c>
      <c r="AC410">
        <v>1</v>
      </c>
      <c r="AD410">
        <v>1</v>
      </c>
      <c r="AE410" t="s">
        <v>9295</v>
      </c>
      <c r="AF410" t="s">
        <v>9295</v>
      </c>
      <c r="AG410" s="399" t="s">
        <v>9305</v>
      </c>
      <c r="AH410">
        <v>433</v>
      </c>
      <c r="AI410" t="s">
        <v>9295</v>
      </c>
      <c r="AJ410" t="s">
        <v>9295</v>
      </c>
    </row>
    <row r="411" spans="1:36">
      <c r="Y411">
        <f t="shared" ref="Y411:Y474" si="0">Y410+1</f>
        <v>2</v>
      </c>
      <c r="Z411" t="s">
        <v>9298</v>
      </c>
      <c r="AA411" t="s">
        <v>9300</v>
      </c>
      <c r="AB411">
        <v>0</v>
      </c>
      <c r="AC411">
        <v>2</v>
      </c>
      <c r="AD411">
        <v>1</v>
      </c>
      <c r="AE411" t="s">
        <v>9295</v>
      </c>
      <c r="AF411" t="s">
        <v>9295</v>
      </c>
      <c r="AG411" s="399" t="s">
        <v>9305</v>
      </c>
      <c r="AH411">
        <v>433</v>
      </c>
      <c r="AI411" t="s">
        <v>9295</v>
      </c>
      <c r="AJ411" t="s">
        <v>9295</v>
      </c>
    </row>
    <row r="412" spans="1:36">
      <c r="Y412">
        <f t="shared" si="0"/>
        <v>3</v>
      </c>
      <c r="Z412" t="s">
        <v>9298</v>
      </c>
      <c r="AA412" t="s">
        <v>9300</v>
      </c>
      <c r="AB412">
        <v>0</v>
      </c>
      <c r="AC412">
        <v>3</v>
      </c>
      <c r="AD412">
        <v>0</v>
      </c>
      <c r="AE412" t="s">
        <v>9295</v>
      </c>
      <c r="AF412" t="s">
        <v>9295</v>
      </c>
      <c r="AG412" s="399" t="s">
        <v>9305</v>
      </c>
      <c r="AH412">
        <v>433</v>
      </c>
      <c r="AI412" t="s">
        <v>9295</v>
      </c>
      <c r="AJ412" t="s">
        <v>9295</v>
      </c>
    </row>
    <row r="413" spans="1:36">
      <c r="Y413">
        <f t="shared" si="0"/>
        <v>4</v>
      </c>
      <c r="Z413" t="s">
        <v>9298</v>
      </c>
      <c r="AA413" t="s">
        <v>9300</v>
      </c>
      <c r="AB413">
        <v>0</v>
      </c>
      <c r="AC413">
        <v>4</v>
      </c>
      <c r="AD413">
        <v>1</v>
      </c>
      <c r="AE413" t="s">
        <v>9295</v>
      </c>
      <c r="AF413" t="s">
        <v>9295</v>
      </c>
      <c r="AG413" s="399" t="s">
        <v>9305</v>
      </c>
      <c r="AH413">
        <v>433</v>
      </c>
      <c r="AI413" t="s">
        <v>9295</v>
      </c>
      <c r="AJ413" t="s">
        <v>9295</v>
      </c>
    </row>
    <row r="414" spans="1:36">
      <c r="Y414">
        <f t="shared" si="0"/>
        <v>5</v>
      </c>
      <c r="Z414" t="s">
        <v>9298</v>
      </c>
      <c r="AA414" t="s">
        <v>9300</v>
      </c>
      <c r="AB414">
        <v>8</v>
      </c>
      <c r="AC414">
        <v>1</v>
      </c>
      <c r="AD414">
        <v>0</v>
      </c>
      <c r="AE414" t="s">
        <v>9295</v>
      </c>
      <c r="AF414" t="s">
        <v>9295</v>
      </c>
      <c r="AG414" s="399" t="s">
        <v>9305</v>
      </c>
      <c r="AH414">
        <v>433</v>
      </c>
      <c r="AI414" t="s">
        <v>9295</v>
      </c>
      <c r="AJ414" t="s">
        <v>9295</v>
      </c>
    </row>
    <row r="415" spans="1:36">
      <c r="Y415">
        <f t="shared" si="0"/>
        <v>6</v>
      </c>
      <c r="Z415" t="s">
        <v>9298</v>
      </c>
      <c r="AA415" t="s">
        <v>9300</v>
      </c>
      <c r="AB415">
        <v>8</v>
      </c>
      <c r="AC415">
        <v>2</v>
      </c>
      <c r="AD415">
        <v>0</v>
      </c>
      <c r="AE415" t="s">
        <v>9295</v>
      </c>
      <c r="AF415" t="s">
        <v>9295</v>
      </c>
      <c r="AG415" s="399" t="s">
        <v>9305</v>
      </c>
      <c r="AH415">
        <v>433</v>
      </c>
      <c r="AI415" t="s">
        <v>9295</v>
      </c>
      <c r="AJ415" t="s">
        <v>9295</v>
      </c>
    </row>
    <row r="416" spans="1:36">
      <c r="Y416">
        <f t="shared" si="0"/>
        <v>7</v>
      </c>
      <c r="Z416" t="s">
        <v>9298</v>
      </c>
      <c r="AA416" t="s">
        <v>9300</v>
      </c>
      <c r="AB416">
        <v>8</v>
      </c>
      <c r="AC416">
        <v>3</v>
      </c>
      <c r="AD416">
        <v>0</v>
      </c>
      <c r="AE416" t="s">
        <v>9295</v>
      </c>
      <c r="AF416" t="s">
        <v>9295</v>
      </c>
      <c r="AG416" s="399" t="s">
        <v>9305</v>
      </c>
      <c r="AH416">
        <v>433</v>
      </c>
      <c r="AI416" t="s">
        <v>9295</v>
      </c>
      <c r="AJ416" t="s">
        <v>9295</v>
      </c>
    </row>
    <row r="417" spans="3:36">
      <c r="Y417">
        <f t="shared" si="0"/>
        <v>8</v>
      </c>
      <c r="Z417" t="s">
        <v>9298</v>
      </c>
      <c r="AA417" t="s">
        <v>9300</v>
      </c>
      <c r="AB417">
        <v>8</v>
      </c>
      <c r="AC417">
        <v>4</v>
      </c>
      <c r="AD417">
        <v>1</v>
      </c>
      <c r="AE417" t="s">
        <v>9295</v>
      </c>
      <c r="AF417" t="s">
        <v>9295</v>
      </c>
      <c r="AG417" s="399" t="s">
        <v>9305</v>
      </c>
      <c r="AH417">
        <v>433</v>
      </c>
      <c r="AI417" t="s">
        <v>9295</v>
      </c>
      <c r="AJ417" t="s">
        <v>9295</v>
      </c>
    </row>
    <row r="418" spans="3:36">
      <c r="Y418">
        <f t="shared" si="0"/>
        <v>9</v>
      </c>
      <c r="Z418" t="s">
        <v>9298</v>
      </c>
      <c r="AA418" t="s">
        <v>9300</v>
      </c>
      <c r="AB418">
        <v>9</v>
      </c>
      <c r="AC418">
        <v>1</v>
      </c>
      <c r="AD418">
        <v>1</v>
      </c>
      <c r="AE418" t="s">
        <v>9295</v>
      </c>
      <c r="AF418" t="s">
        <v>9295</v>
      </c>
      <c r="AG418" s="399" t="s">
        <v>9305</v>
      </c>
      <c r="AH418">
        <v>433</v>
      </c>
      <c r="AI418" t="s">
        <v>9295</v>
      </c>
      <c r="AJ418" t="s">
        <v>9295</v>
      </c>
    </row>
    <row r="419" spans="3:36">
      <c r="Y419">
        <f t="shared" si="0"/>
        <v>10</v>
      </c>
      <c r="Z419" t="s">
        <v>9298</v>
      </c>
      <c r="AA419" t="s">
        <v>9300</v>
      </c>
      <c r="AB419">
        <v>9</v>
      </c>
      <c r="AC419">
        <v>2</v>
      </c>
      <c r="AD419">
        <v>1</v>
      </c>
      <c r="AE419" t="s">
        <v>9295</v>
      </c>
      <c r="AF419" t="s">
        <v>9295</v>
      </c>
      <c r="AG419" s="399" t="s">
        <v>9305</v>
      </c>
      <c r="AH419">
        <v>433</v>
      </c>
      <c r="AI419" t="s">
        <v>9295</v>
      </c>
      <c r="AJ419" t="s">
        <v>9295</v>
      </c>
    </row>
    <row r="420" spans="3:36">
      <c r="Y420">
        <f t="shared" si="0"/>
        <v>11</v>
      </c>
      <c r="Z420" t="s">
        <v>9298</v>
      </c>
      <c r="AA420" t="s">
        <v>9300</v>
      </c>
      <c r="AB420">
        <v>9</v>
      </c>
      <c r="AC420">
        <v>3</v>
      </c>
      <c r="AD420">
        <v>1</v>
      </c>
      <c r="AE420" t="s">
        <v>9295</v>
      </c>
      <c r="AF420" t="s">
        <v>9295</v>
      </c>
      <c r="AG420" s="399" t="s">
        <v>9305</v>
      </c>
      <c r="AH420">
        <v>433</v>
      </c>
      <c r="AI420" t="s">
        <v>9295</v>
      </c>
      <c r="AJ420" t="s">
        <v>9295</v>
      </c>
    </row>
    <row r="421" spans="3:36">
      <c r="Y421">
        <f t="shared" si="0"/>
        <v>12</v>
      </c>
      <c r="Z421" t="s">
        <v>9298</v>
      </c>
      <c r="AA421" t="s">
        <v>9300</v>
      </c>
      <c r="AB421">
        <v>9</v>
      </c>
      <c r="AC421">
        <v>4</v>
      </c>
      <c r="AD421">
        <v>1</v>
      </c>
      <c r="AE421" t="s">
        <v>9295</v>
      </c>
      <c r="AF421" t="s">
        <v>9295</v>
      </c>
      <c r="AG421" s="399" t="s">
        <v>9305</v>
      </c>
      <c r="AH421">
        <v>433</v>
      </c>
      <c r="AI421" t="s">
        <v>9295</v>
      </c>
      <c r="AJ421" t="s">
        <v>9295</v>
      </c>
    </row>
    <row r="422" spans="3:36">
      <c r="C422" t="s">
        <v>10114</v>
      </c>
      <c r="Y422">
        <f t="shared" si="0"/>
        <v>13</v>
      </c>
      <c r="Z422" t="s">
        <v>9308</v>
      </c>
      <c r="AA422" t="s">
        <v>9309</v>
      </c>
      <c r="AB422">
        <v>0</v>
      </c>
      <c r="AC422">
        <v>1</v>
      </c>
      <c r="AD422">
        <v>1</v>
      </c>
      <c r="AE422" t="s">
        <v>9295</v>
      </c>
      <c r="AF422" t="s">
        <v>9295</v>
      </c>
      <c r="AG422" s="399" t="s">
        <v>9305</v>
      </c>
      <c r="AH422">
        <v>433</v>
      </c>
      <c r="AI422" t="s">
        <v>9295</v>
      </c>
      <c r="AJ422" t="s">
        <v>9295</v>
      </c>
    </row>
    <row r="423" spans="3:36">
      <c r="Y423">
        <f t="shared" si="0"/>
        <v>14</v>
      </c>
      <c r="Z423" t="s">
        <v>9308</v>
      </c>
      <c r="AA423" t="s">
        <v>9309</v>
      </c>
      <c r="AB423">
        <v>0</v>
      </c>
      <c r="AC423">
        <v>2</v>
      </c>
      <c r="AD423">
        <v>1</v>
      </c>
      <c r="AE423" t="s">
        <v>9295</v>
      </c>
      <c r="AF423" t="s">
        <v>9295</v>
      </c>
      <c r="AG423" s="399" t="s">
        <v>9305</v>
      </c>
      <c r="AH423">
        <v>433</v>
      </c>
      <c r="AI423" t="s">
        <v>9295</v>
      </c>
      <c r="AJ423" t="s">
        <v>9295</v>
      </c>
    </row>
    <row r="424" spans="3:36">
      <c r="Y424">
        <f t="shared" si="0"/>
        <v>15</v>
      </c>
      <c r="Z424" t="s">
        <v>9308</v>
      </c>
      <c r="AA424" t="s">
        <v>9309</v>
      </c>
      <c r="AB424">
        <v>0</v>
      </c>
      <c r="AC424">
        <v>3</v>
      </c>
      <c r="AD424">
        <v>0</v>
      </c>
      <c r="AE424" t="s">
        <v>9295</v>
      </c>
      <c r="AF424" t="s">
        <v>9295</v>
      </c>
      <c r="AG424" s="399" t="s">
        <v>9305</v>
      </c>
      <c r="AH424">
        <v>433</v>
      </c>
      <c r="AI424" t="s">
        <v>9295</v>
      </c>
      <c r="AJ424" t="s">
        <v>9295</v>
      </c>
    </row>
    <row r="425" spans="3:36">
      <c r="Y425">
        <f t="shared" si="0"/>
        <v>16</v>
      </c>
      <c r="Z425" t="s">
        <v>9308</v>
      </c>
      <c r="AA425" t="s">
        <v>9309</v>
      </c>
      <c r="AB425">
        <v>0</v>
      </c>
      <c r="AC425">
        <v>4</v>
      </c>
      <c r="AD425">
        <v>1</v>
      </c>
      <c r="AE425" t="s">
        <v>9295</v>
      </c>
      <c r="AF425" t="s">
        <v>9295</v>
      </c>
      <c r="AG425" s="399" t="s">
        <v>9305</v>
      </c>
      <c r="AH425">
        <v>433</v>
      </c>
      <c r="AI425" t="s">
        <v>9295</v>
      </c>
      <c r="AJ425" t="s">
        <v>9295</v>
      </c>
    </row>
    <row r="426" spans="3:36">
      <c r="Y426">
        <f t="shared" si="0"/>
        <v>17</v>
      </c>
      <c r="Z426" t="s">
        <v>9308</v>
      </c>
      <c r="AA426" t="s">
        <v>9309</v>
      </c>
      <c r="AB426">
        <v>8</v>
      </c>
      <c r="AC426">
        <v>1</v>
      </c>
      <c r="AD426">
        <v>0</v>
      </c>
      <c r="AE426" t="s">
        <v>9295</v>
      </c>
      <c r="AF426" t="s">
        <v>9295</v>
      </c>
      <c r="AG426" s="399" t="s">
        <v>9305</v>
      </c>
      <c r="AH426">
        <v>433</v>
      </c>
      <c r="AI426" t="s">
        <v>9295</v>
      </c>
      <c r="AJ426" t="s">
        <v>9295</v>
      </c>
    </row>
    <row r="427" spans="3:36">
      <c r="Y427">
        <f t="shared" si="0"/>
        <v>18</v>
      </c>
      <c r="Z427" t="s">
        <v>9308</v>
      </c>
      <c r="AA427" t="s">
        <v>9309</v>
      </c>
      <c r="AB427">
        <v>8</v>
      </c>
      <c r="AC427">
        <v>2</v>
      </c>
      <c r="AD427">
        <v>0</v>
      </c>
      <c r="AE427" t="s">
        <v>9295</v>
      </c>
      <c r="AF427" t="s">
        <v>9295</v>
      </c>
      <c r="AG427" s="399" t="s">
        <v>9305</v>
      </c>
      <c r="AH427">
        <v>433</v>
      </c>
      <c r="AI427" t="s">
        <v>9295</v>
      </c>
      <c r="AJ427" t="s">
        <v>9295</v>
      </c>
    </row>
    <row r="428" spans="3:36">
      <c r="Y428">
        <f t="shared" si="0"/>
        <v>19</v>
      </c>
      <c r="Z428" t="s">
        <v>9308</v>
      </c>
      <c r="AA428" t="s">
        <v>9309</v>
      </c>
      <c r="AB428">
        <v>8</v>
      </c>
      <c r="AC428">
        <v>3</v>
      </c>
      <c r="AD428">
        <v>0</v>
      </c>
      <c r="AE428" t="s">
        <v>9295</v>
      </c>
      <c r="AF428" t="s">
        <v>9295</v>
      </c>
      <c r="AG428" s="399" t="s">
        <v>9305</v>
      </c>
      <c r="AH428">
        <v>433</v>
      </c>
      <c r="AI428" t="s">
        <v>9295</v>
      </c>
      <c r="AJ428" t="s">
        <v>9295</v>
      </c>
    </row>
    <row r="429" spans="3:36">
      <c r="Y429">
        <f t="shared" si="0"/>
        <v>20</v>
      </c>
      <c r="Z429" t="s">
        <v>9308</v>
      </c>
      <c r="AA429" t="s">
        <v>9309</v>
      </c>
      <c r="AB429">
        <v>8</v>
      </c>
      <c r="AC429">
        <v>4</v>
      </c>
      <c r="AD429">
        <v>1</v>
      </c>
      <c r="AE429" t="s">
        <v>9295</v>
      </c>
      <c r="AF429" t="s">
        <v>9295</v>
      </c>
      <c r="AG429" s="399" t="s">
        <v>9305</v>
      </c>
      <c r="AH429">
        <v>433</v>
      </c>
      <c r="AI429" t="s">
        <v>9295</v>
      </c>
      <c r="AJ429" t="s">
        <v>9295</v>
      </c>
    </row>
    <row r="430" spans="3:36">
      <c r="Y430">
        <f t="shared" si="0"/>
        <v>21</v>
      </c>
      <c r="Z430" t="s">
        <v>9308</v>
      </c>
      <c r="AA430" t="s">
        <v>9309</v>
      </c>
      <c r="AB430">
        <v>9</v>
      </c>
      <c r="AC430">
        <v>1</v>
      </c>
      <c r="AD430">
        <v>1</v>
      </c>
      <c r="AE430" t="s">
        <v>9295</v>
      </c>
      <c r="AF430" t="s">
        <v>9295</v>
      </c>
      <c r="AG430" s="399" t="s">
        <v>9305</v>
      </c>
      <c r="AH430">
        <v>433</v>
      </c>
      <c r="AI430" t="s">
        <v>9295</v>
      </c>
      <c r="AJ430" t="s">
        <v>9295</v>
      </c>
    </row>
    <row r="431" spans="3:36">
      <c r="Y431">
        <f t="shared" si="0"/>
        <v>22</v>
      </c>
      <c r="Z431" t="s">
        <v>9308</v>
      </c>
      <c r="AA431" t="s">
        <v>9309</v>
      </c>
      <c r="AB431">
        <v>9</v>
      </c>
      <c r="AC431">
        <v>2</v>
      </c>
      <c r="AD431">
        <v>1</v>
      </c>
      <c r="AE431" t="s">
        <v>9295</v>
      </c>
      <c r="AF431" t="s">
        <v>9295</v>
      </c>
      <c r="AG431" s="399" t="s">
        <v>9305</v>
      </c>
      <c r="AH431">
        <v>433</v>
      </c>
      <c r="AI431" t="s">
        <v>9295</v>
      </c>
      <c r="AJ431" t="s">
        <v>9295</v>
      </c>
    </row>
    <row r="432" spans="3:36">
      <c r="Y432">
        <f t="shared" si="0"/>
        <v>23</v>
      </c>
      <c r="Z432" t="s">
        <v>9308</v>
      </c>
      <c r="AA432" t="s">
        <v>9309</v>
      </c>
      <c r="AB432">
        <v>9</v>
      </c>
      <c r="AC432">
        <v>3</v>
      </c>
      <c r="AD432">
        <v>1</v>
      </c>
      <c r="AE432" t="s">
        <v>9295</v>
      </c>
      <c r="AF432" t="s">
        <v>9295</v>
      </c>
      <c r="AG432" s="399" t="s">
        <v>9305</v>
      </c>
      <c r="AH432">
        <v>433</v>
      </c>
      <c r="AI432" t="s">
        <v>9295</v>
      </c>
      <c r="AJ432" t="s">
        <v>9295</v>
      </c>
    </row>
    <row r="433" spans="3:36">
      <c r="Y433">
        <f t="shared" si="0"/>
        <v>24</v>
      </c>
      <c r="Z433" t="s">
        <v>9308</v>
      </c>
      <c r="AA433" t="s">
        <v>9309</v>
      </c>
      <c r="AB433">
        <v>9</v>
      </c>
      <c r="AC433">
        <v>4</v>
      </c>
      <c r="AD433">
        <v>1</v>
      </c>
      <c r="AE433" t="s">
        <v>9295</v>
      </c>
      <c r="AF433" t="s">
        <v>9295</v>
      </c>
      <c r="AG433" s="399" t="s">
        <v>9305</v>
      </c>
      <c r="AH433">
        <v>433</v>
      </c>
      <c r="AI433" t="s">
        <v>9295</v>
      </c>
      <c r="AJ433" t="s">
        <v>9295</v>
      </c>
    </row>
    <row r="434" spans="3:36">
      <c r="C434" t="s">
        <v>10115</v>
      </c>
      <c r="Y434">
        <f t="shared" si="0"/>
        <v>25</v>
      </c>
      <c r="Z434" t="s">
        <v>9308</v>
      </c>
      <c r="AA434" t="s">
        <v>9315</v>
      </c>
      <c r="AB434">
        <v>0</v>
      </c>
      <c r="AC434">
        <v>1</v>
      </c>
      <c r="AD434">
        <v>1</v>
      </c>
      <c r="AE434" t="s">
        <v>9295</v>
      </c>
      <c r="AF434" t="s">
        <v>9295</v>
      </c>
      <c r="AG434" s="399" t="s">
        <v>9305</v>
      </c>
      <c r="AH434">
        <v>433</v>
      </c>
      <c r="AI434" t="s">
        <v>9295</v>
      </c>
      <c r="AJ434" t="s">
        <v>9295</v>
      </c>
    </row>
    <row r="435" spans="3:36">
      <c r="Y435">
        <f t="shared" si="0"/>
        <v>26</v>
      </c>
      <c r="Z435" t="s">
        <v>9308</v>
      </c>
      <c r="AA435" t="s">
        <v>9315</v>
      </c>
      <c r="AB435">
        <v>0</v>
      </c>
      <c r="AC435">
        <v>2</v>
      </c>
      <c r="AD435">
        <v>1</v>
      </c>
      <c r="AE435" t="s">
        <v>9295</v>
      </c>
      <c r="AF435" t="s">
        <v>9295</v>
      </c>
      <c r="AG435" s="399" t="s">
        <v>9305</v>
      </c>
      <c r="AH435">
        <v>433</v>
      </c>
      <c r="AI435" t="s">
        <v>9295</v>
      </c>
      <c r="AJ435" t="s">
        <v>9295</v>
      </c>
    </row>
    <row r="436" spans="3:36">
      <c r="Y436">
        <f t="shared" si="0"/>
        <v>27</v>
      </c>
      <c r="Z436" t="s">
        <v>9308</v>
      </c>
      <c r="AA436" t="s">
        <v>9315</v>
      </c>
      <c r="AB436">
        <v>0</v>
      </c>
      <c r="AC436">
        <v>3</v>
      </c>
      <c r="AD436">
        <v>0</v>
      </c>
      <c r="AE436" t="s">
        <v>9295</v>
      </c>
      <c r="AF436" t="s">
        <v>9295</v>
      </c>
      <c r="AG436" s="399" t="s">
        <v>9305</v>
      </c>
      <c r="AH436">
        <v>433</v>
      </c>
      <c r="AI436" t="s">
        <v>9295</v>
      </c>
      <c r="AJ436" t="s">
        <v>9295</v>
      </c>
    </row>
    <row r="437" spans="3:36">
      <c r="Y437">
        <f t="shared" si="0"/>
        <v>28</v>
      </c>
      <c r="Z437" t="s">
        <v>9308</v>
      </c>
      <c r="AA437" t="s">
        <v>9315</v>
      </c>
      <c r="AB437">
        <v>0</v>
      </c>
      <c r="AC437">
        <v>4</v>
      </c>
      <c r="AD437">
        <v>1</v>
      </c>
      <c r="AE437" t="s">
        <v>9295</v>
      </c>
      <c r="AF437" t="s">
        <v>9295</v>
      </c>
      <c r="AG437" s="399" t="s">
        <v>9305</v>
      </c>
      <c r="AH437">
        <v>433</v>
      </c>
      <c r="AI437" t="s">
        <v>9295</v>
      </c>
      <c r="AJ437" t="s">
        <v>9295</v>
      </c>
    </row>
    <row r="438" spans="3:36">
      <c r="Y438">
        <f t="shared" si="0"/>
        <v>29</v>
      </c>
      <c r="Z438" t="s">
        <v>9308</v>
      </c>
      <c r="AA438" t="s">
        <v>9315</v>
      </c>
      <c r="AB438">
        <v>8</v>
      </c>
      <c r="AC438">
        <v>1</v>
      </c>
      <c r="AD438">
        <v>0</v>
      </c>
      <c r="AE438" t="s">
        <v>9295</v>
      </c>
      <c r="AF438" t="s">
        <v>9295</v>
      </c>
      <c r="AG438" s="399" t="s">
        <v>9305</v>
      </c>
      <c r="AH438">
        <v>433</v>
      </c>
      <c r="AI438" t="s">
        <v>9295</v>
      </c>
      <c r="AJ438" t="s">
        <v>9295</v>
      </c>
    </row>
    <row r="439" spans="3:36">
      <c r="Y439">
        <f t="shared" si="0"/>
        <v>30</v>
      </c>
      <c r="Z439" t="s">
        <v>9308</v>
      </c>
      <c r="AA439" t="s">
        <v>9315</v>
      </c>
      <c r="AB439">
        <v>8</v>
      </c>
      <c r="AC439">
        <v>2</v>
      </c>
      <c r="AD439">
        <v>0</v>
      </c>
      <c r="AE439" t="s">
        <v>9295</v>
      </c>
      <c r="AF439" t="s">
        <v>9295</v>
      </c>
      <c r="AG439" s="399" t="s">
        <v>9305</v>
      </c>
      <c r="AH439">
        <v>433</v>
      </c>
      <c r="AI439" t="s">
        <v>9295</v>
      </c>
      <c r="AJ439" t="s">
        <v>9295</v>
      </c>
    </row>
    <row r="440" spans="3:36">
      <c r="Y440">
        <f t="shared" si="0"/>
        <v>31</v>
      </c>
      <c r="Z440" t="s">
        <v>9308</v>
      </c>
      <c r="AA440" t="s">
        <v>9315</v>
      </c>
      <c r="AB440">
        <v>8</v>
      </c>
      <c r="AC440">
        <v>3</v>
      </c>
      <c r="AD440">
        <v>0</v>
      </c>
      <c r="AE440" t="s">
        <v>9295</v>
      </c>
      <c r="AF440" t="s">
        <v>9295</v>
      </c>
      <c r="AG440" s="399" t="s">
        <v>9305</v>
      </c>
      <c r="AH440">
        <v>433</v>
      </c>
      <c r="AI440" t="s">
        <v>9295</v>
      </c>
      <c r="AJ440" t="s">
        <v>9295</v>
      </c>
    </row>
    <row r="441" spans="3:36">
      <c r="Y441">
        <f t="shared" si="0"/>
        <v>32</v>
      </c>
      <c r="Z441" t="s">
        <v>9308</v>
      </c>
      <c r="AA441" t="s">
        <v>9315</v>
      </c>
      <c r="AB441">
        <v>8</v>
      </c>
      <c r="AC441">
        <v>4</v>
      </c>
      <c r="AD441">
        <v>1</v>
      </c>
      <c r="AE441" t="s">
        <v>9295</v>
      </c>
      <c r="AF441" t="s">
        <v>9295</v>
      </c>
      <c r="AG441" s="399" t="s">
        <v>9305</v>
      </c>
      <c r="AH441">
        <v>433</v>
      </c>
      <c r="AI441" t="s">
        <v>9295</v>
      </c>
      <c r="AJ441" t="s">
        <v>9295</v>
      </c>
    </row>
    <row r="442" spans="3:36">
      <c r="Y442">
        <f t="shared" si="0"/>
        <v>33</v>
      </c>
      <c r="Z442" t="s">
        <v>9308</v>
      </c>
      <c r="AA442" t="s">
        <v>9315</v>
      </c>
      <c r="AB442">
        <v>9</v>
      </c>
      <c r="AC442">
        <v>1</v>
      </c>
      <c r="AD442">
        <v>1</v>
      </c>
      <c r="AE442" t="s">
        <v>9295</v>
      </c>
      <c r="AF442" t="s">
        <v>9295</v>
      </c>
      <c r="AG442" s="399" t="s">
        <v>9305</v>
      </c>
      <c r="AH442">
        <v>433</v>
      </c>
      <c r="AI442" t="s">
        <v>9295</v>
      </c>
      <c r="AJ442" t="s">
        <v>9295</v>
      </c>
    </row>
    <row r="443" spans="3:36">
      <c r="Y443">
        <f t="shared" si="0"/>
        <v>34</v>
      </c>
      <c r="Z443" t="s">
        <v>9308</v>
      </c>
      <c r="AA443" t="s">
        <v>9315</v>
      </c>
      <c r="AB443">
        <v>9</v>
      </c>
      <c r="AC443">
        <v>2</v>
      </c>
      <c r="AD443">
        <v>1</v>
      </c>
      <c r="AE443" t="s">
        <v>9295</v>
      </c>
      <c r="AF443" t="s">
        <v>9295</v>
      </c>
      <c r="AG443" s="399" t="s">
        <v>9305</v>
      </c>
      <c r="AH443">
        <v>433</v>
      </c>
      <c r="AI443" t="s">
        <v>9295</v>
      </c>
      <c r="AJ443" t="s">
        <v>9295</v>
      </c>
    </row>
    <row r="444" spans="3:36">
      <c r="Y444">
        <f t="shared" si="0"/>
        <v>35</v>
      </c>
      <c r="Z444" t="s">
        <v>9308</v>
      </c>
      <c r="AA444" t="s">
        <v>9315</v>
      </c>
      <c r="AB444">
        <v>9</v>
      </c>
      <c r="AC444">
        <v>3</v>
      </c>
      <c r="AD444">
        <v>1</v>
      </c>
      <c r="AE444" t="s">
        <v>9295</v>
      </c>
      <c r="AF444" t="s">
        <v>9295</v>
      </c>
      <c r="AG444" s="399" t="s">
        <v>9305</v>
      </c>
      <c r="AH444">
        <v>433</v>
      </c>
      <c r="AI444" t="s">
        <v>9295</v>
      </c>
      <c r="AJ444" t="s">
        <v>9295</v>
      </c>
    </row>
    <row r="445" spans="3:36">
      <c r="Y445">
        <f t="shared" si="0"/>
        <v>36</v>
      </c>
      <c r="Z445" t="s">
        <v>9308</v>
      </c>
      <c r="AA445" t="s">
        <v>9315</v>
      </c>
      <c r="AB445">
        <v>9</v>
      </c>
      <c r="AC445">
        <v>4</v>
      </c>
      <c r="AD445">
        <v>1</v>
      </c>
      <c r="AE445" t="s">
        <v>9295</v>
      </c>
      <c r="AF445" t="s">
        <v>9295</v>
      </c>
      <c r="AG445" s="399" t="s">
        <v>9305</v>
      </c>
      <c r="AH445">
        <v>433</v>
      </c>
      <c r="AI445" t="s">
        <v>9295</v>
      </c>
      <c r="AJ445" t="s">
        <v>9295</v>
      </c>
    </row>
    <row r="446" spans="3:36">
      <c r="C446" t="s">
        <v>9329</v>
      </c>
      <c r="Y446">
        <f t="shared" si="0"/>
        <v>37</v>
      </c>
      <c r="Z446" t="s">
        <v>9308</v>
      </c>
      <c r="AA446" t="s">
        <v>9330</v>
      </c>
      <c r="AB446">
        <v>0</v>
      </c>
      <c r="AC446">
        <v>1</v>
      </c>
      <c r="AD446">
        <v>1</v>
      </c>
      <c r="AE446" t="s">
        <v>9295</v>
      </c>
      <c r="AF446" t="s">
        <v>9295</v>
      </c>
      <c r="AG446" s="399" t="s">
        <v>9305</v>
      </c>
      <c r="AH446">
        <v>433</v>
      </c>
      <c r="AI446" t="s">
        <v>9295</v>
      </c>
      <c r="AJ446" t="s">
        <v>9295</v>
      </c>
    </row>
    <row r="447" spans="3:36">
      <c r="Y447">
        <f t="shared" si="0"/>
        <v>38</v>
      </c>
      <c r="Z447" t="s">
        <v>9308</v>
      </c>
      <c r="AA447" t="s">
        <v>9330</v>
      </c>
      <c r="AB447">
        <v>0</v>
      </c>
      <c r="AC447">
        <v>2</v>
      </c>
      <c r="AD447">
        <v>1</v>
      </c>
      <c r="AE447" t="s">
        <v>9295</v>
      </c>
      <c r="AF447" t="s">
        <v>9295</v>
      </c>
      <c r="AG447" s="399" t="s">
        <v>9305</v>
      </c>
      <c r="AH447">
        <v>433</v>
      </c>
      <c r="AI447" t="s">
        <v>9295</v>
      </c>
      <c r="AJ447" t="s">
        <v>9295</v>
      </c>
    </row>
    <row r="448" spans="3:36">
      <c r="Y448">
        <f t="shared" si="0"/>
        <v>39</v>
      </c>
      <c r="Z448" t="s">
        <v>9308</v>
      </c>
      <c r="AA448" t="s">
        <v>9330</v>
      </c>
      <c r="AB448">
        <v>0</v>
      </c>
      <c r="AC448">
        <v>3</v>
      </c>
      <c r="AD448">
        <v>0</v>
      </c>
      <c r="AE448" t="s">
        <v>9295</v>
      </c>
      <c r="AF448" t="s">
        <v>9295</v>
      </c>
      <c r="AG448" s="399" t="s">
        <v>9305</v>
      </c>
      <c r="AH448">
        <v>433</v>
      </c>
      <c r="AI448" t="s">
        <v>9295</v>
      </c>
      <c r="AJ448" t="s">
        <v>9295</v>
      </c>
    </row>
    <row r="449" spans="3:36">
      <c r="Y449">
        <f t="shared" si="0"/>
        <v>40</v>
      </c>
      <c r="Z449" t="s">
        <v>9308</v>
      </c>
      <c r="AA449" t="s">
        <v>9330</v>
      </c>
      <c r="AB449">
        <v>0</v>
      </c>
      <c r="AC449">
        <v>4</v>
      </c>
      <c r="AD449">
        <v>1</v>
      </c>
      <c r="AE449" t="s">
        <v>9295</v>
      </c>
      <c r="AF449" t="s">
        <v>9295</v>
      </c>
      <c r="AG449" s="399" t="s">
        <v>9305</v>
      </c>
      <c r="AH449">
        <v>433</v>
      </c>
      <c r="AI449" t="s">
        <v>9295</v>
      </c>
      <c r="AJ449" t="s">
        <v>9295</v>
      </c>
    </row>
    <row r="450" spans="3:36">
      <c r="Y450">
        <f t="shared" si="0"/>
        <v>41</v>
      </c>
      <c r="Z450" t="s">
        <v>9308</v>
      </c>
      <c r="AA450" t="s">
        <v>9330</v>
      </c>
      <c r="AB450">
        <v>8</v>
      </c>
      <c r="AC450">
        <v>1</v>
      </c>
      <c r="AD450">
        <v>0</v>
      </c>
      <c r="AE450" t="s">
        <v>9295</v>
      </c>
      <c r="AF450" t="s">
        <v>9295</v>
      </c>
      <c r="AG450" s="399" t="s">
        <v>9305</v>
      </c>
      <c r="AH450">
        <v>433</v>
      </c>
      <c r="AI450" t="s">
        <v>9295</v>
      </c>
      <c r="AJ450" t="s">
        <v>9295</v>
      </c>
    </row>
    <row r="451" spans="3:36">
      <c r="Y451">
        <f t="shared" si="0"/>
        <v>42</v>
      </c>
      <c r="Z451" t="s">
        <v>9308</v>
      </c>
      <c r="AA451" t="s">
        <v>9330</v>
      </c>
      <c r="AB451">
        <v>8</v>
      </c>
      <c r="AC451">
        <v>2</v>
      </c>
      <c r="AD451">
        <v>0</v>
      </c>
      <c r="AE451" t="s">
        <v>9295</v>
      </c>
      <c r="AF451" t="s">
        <v>9295</v>
      </c>
      <c r="AG451" s="399" t="s">
        <v>9305</v>
      </c>
      <c r="AH451">
        <v>433</v>
      </c>
      <c r="AI451" t="s">
        <v>9295</v>
      </c>
      <c r="AJ451" t="s">
        <v>9295</v>
      </c>
    </row>
    <row r="452" spans="3:36">
      <c r="Y452">
        <f t="shared" si="0"/>
        <v>43</v>
      </c>
      <c r="Z452" t="s">
        <v>9308</v>
      </c>
      <c r="AA452" t="s">
        <v>9330</v>
      </c>
      <c r="AB452">
        <v>8</v>
      </c>
      <c r="AC452">
        <v>3</v>
      </c>
      <c r="AD452">
        <v>0</v>
      </c>
      <c r="AE452" t="s">
        <v>9295</v>
      </c>
      <c r="AF452" t="s">
        <v>9295</v>
      </c>
      <c r="AG452" s="399" t="s">
        <v>9305</v>
      </c>
      <c r="AH452">
        <v>433</v>
      </c>
      <c r="AI452" t="s">
        <v>9295</v>
      </c>
      <c r="AJ452" t="s">
        <v>9295</v>
      </c>
    </row>
    <row r="453" spans="3:36">
      <c r="Y453">
        <f t="shared" si="0"/>
        <v>44</v>
      </c>
      <c r="Z453" t="s">
        <v>9308</v>
      </c>
      <c r="AA453" t="s">
        <v>9330</v>
      </c>
      <c r="AB453">
        <v>8</v>
      </c>
      <c r="AC453">
        <v>4</v>
      </c>
      <c r="AD453">
        <v>1</v>
      </c>
      <c r="AE453" t="s">
        <v>9295</v>
      </c>
      <c r="AF453" t="s">
        <v>9295</v>
      </c>
      <c r="AG453" s="399" t="s">
        <v>9305</v>
      </c>
      <c r="AH453">
        <v>433</v>
      </c>
      <c r="AI453" t="s">
        <v>9295</v>
      </c>
      <c r="AJ453" t="s">
        <v>9295</v>
      </c>
    </row>
    <row r="454" spans="3:36">
      <c r="Y454">
        <f t="shared" si="0"/>
        <v>45</v>
      </c>
      <c r="Z454" t="s">
        <v>9308</v>
      </c>
      <c r="AA454" t="s">
        <v>9330</v>
      </c>
      <c r="AB454">
        <v>9</v>
      </c>
      <c r="AC454">
        <v>1</v>
      </c>
      <c r="AD454">
        <v>1</v>
      </c>
      <c r="AE454" t="s">
        <v>9295</v>
      </c>
      <c r="AF454" t="s">
        <v>9295</v>
      </c>
      <c r="AG454" s="399" t="s">
        <v>9305</v>
      </c>
      <c r="AH454">
        <v>433</v>
      </c>
      <c r="AI454" t="s">
        <v>9295</v>
      </c>
      <c r="AJ454" t="s">
        <v>9295</v>
      </c>
    </row>
    <row r="455" spans="3:36">
      <c r="Y455">
        <f t="shared" si="0"/>
        <v>46</v>
      </c>
      <c r="Z455" t="s">
        <v>9308</v>
      </c>
      <c r="AA455" t="s">
        <v>9330</v>
      </c>
      <c r="AB455">
        <v>9</v>
      </c>
      <c r="AC455">
        <v>2</v>
      </c>
      <c r="AD455">
        <v>1</v>
      </c>
      <c r="AE455" t="s">
        <v>9295</v>
      </c>
      <c r="AF455" t="s">
        <v>9295</v>
      </c>
      <c r="AG455" s="399" t="s">
        <v>9305</v>
      </c>
      <c r="AH455">
        <v>433</v>
      </c>
      <c r="AI455" t="s">
        <v>9295</v>
      </c>
      <c r="AJ455" t="s">
        <v>9295</v>
      </c>
    </row>
    <row r="456" spans="3:36">
      <c r="Y456">
        <f t="shared" si="0"/>
        <v>47</v>
      </c>
      <c r="Z456" t="s">
        <v>9308</v>
      </c>
      <c r="AA456" t="s">
        <v>9330</v>
      </c>
      <c r="AB456">
        <v>9</v>
      </c>
      <c r="AC456">
        <v>3</v>
      </c>
      <c r="AD456">
        <v>1</v>
      </c>
      <c r="AE456" t="s">
        <v>9295</v>
      </c>
      <c r="AF456" t="s">
        <v>9295</v>
      </c>
      <c r="AG456" s="399" t="s">
        <v>9305</v>
      </c>
      <c r="AH456">
        <v>433</v>
      </c>
      <c r="AI456" t="s">
        <v>9295</v>
      </c>
      <c r="AJ456" t="s">
        <v>9295</v>
      </c>
    </row>
    <row r="457" spans="3:36">
      <c r="Y457">
        <f t="shared" si="0"/>
        <v>48</v>
      </c>
      <c r="Z457" t="s">
        <v>9308</v>
      </c>
      <c r="AA457" t="s">
        <v>9330</v>
      </c>
      <c r="AB457">
        <v>9</v>
      </c>
      <c r="AC457">
        <v>4</v>
      </c>
      <c r="AD457">
        <v>1</v>
      </c>
      <c r="AE457" t="s">
        <v>9295</v>
      </c>
      <c r="AF457" t="s">
        <v>9295</v>
      </c>
      <c r="AG457" s="399" t="s">
        <v>9305</v>
      </c>
      <c r="AH457">
        <v>433</v>
      </c>
      <c r="AI457" t="s">
        <v>9295</v>
      </c>
      <c r="AJ457" t="s">
        <v>9295</v>
      </c>
    </row>
    <row r="458" spans="3:36">
      <c r="C458" t="s">
        <v>9418</v>
      </c>
      <c r="Y458">
        <f t="shared" si="0"/>
        <v>49</v>
      </c>
      <c r="Z458" t="s">
        <v>9308</v>
      </c>
      <c r="AA458" t="s">
        <v>9419</v>
      </c>
      <c r="AB458">
        <v>0</v>
      </c>
      <c r="AC458">
        <v>1</v>
      </c>
      <c r="AD458">
        <v>1</v>
      </c>
      <c r="AE458" t="s">
        <v>9295</v>
      </c>
      <c r="AF458" t="s">
        <v>9295</v>
      </c>
      <c r="AG458" s="399" t="s">
        <v>9305</v>
      </c>
      <c r="AH458">
        <v>433</v>
      </c>
      <c r="AI458" t="s">
        <v>9295</v>
      </c>
      <c r="AJ458" t="s">
        <v>9295</v>
      </c>
    </row>
    <row r="459" spans="3:36">
      <c r="Y459">
        <f t="shared" si="0"/>
        <v>50</v>
      </c>
      <c r="Z459" t="s">
        <v>9308</v>
      </c>
      <c r="AA459" t="s">
        <v>9419</v>
      </c>
      <c r="AB459">
        <v>0</v>
      </c>
      <c r="AC459">
        <v>2</v>
      </c>
      <c r="AD459">
        <v>1</v>
      </c>
      <c r="AE459" t="s">
        <v>9295</v>
      </c>
      <c r="AF459" t="s">
        <v>9295</v>
      </c>
      <c r="AG459" s="399" t="s">
        <v>9305</v>
      </c>
      <c r="AH459">
        <v>433</v>
      </c>
      <c r="AI459" t="s">
        <v>9295</v>
      </c>
      <c r="AJ459" t="s">
        <v>9295</v>
      </c>
    </row>
    <row r="460" spans="3:36">
      <c r="Y460">
        <f t="shared" si="0"/>
        <v>51</v>
      </c>
      <c r="Z460" t="s">
        <v>9308</v>
      </c>
      <c r="AA460" t="s">
        <v>9419</v>
      </c>
      <c r="AB460">
        <v>0</v>
      </c>
      <c r="AC460">
        <v>3</v>
      </c>
      <c r="AD460">
        <v>0</v>
      </c>
      <c r="AE460" t="s">
        <v>9295</v>
      </c>
      <c r="AF460" t="s">
        <v>9295</v>
      </c>
      <c r="AG460" s="399" t="s">
        <v>9305</v>
      </c>
      <c r="AH460">
        <v>433</v>
      </c>
      <c r="AI460" t="s">
        <v>9295</v>
      </c>
      <c r="AJ460" t="s">
        <v>9295</v>
      </c>
    </row>
    <row r="461" spans="3:36">
      <c r="Y461">
        <f t="shared" si="0"/>
        <v>52</v>
      </c>
      <c r="Z461" t="s">
        <v>9308</v>
      </c>
      <c r="AA461" t="s">
        <v>9419</v>
      </c>
      <c r="AB461">
        <v>0</v>
      </c>
      <c r="AC461">
        <v>4</v>
      </c>
      <c r="AD461">
        <v>1</v>
      </c>
      <c r="AE461" t="s">
        <v>9295</v>
      </c>
      <c r="AF461" t="s">
        <v>9295</v>
      </c>
      <c r="AG461" s="399" t="s">
        <v>9305</v>
      </c>
      <c r="AH461">
        <v>433</v>
      </c>
      <c r="AI461" t="s">
        <v>9295</v>
      </c>
      <c r="AJ461" t="s">
        <v>9295</v>
      </c>
    </row>
    <row r="462" spans="3:36">
      <c r="Y462">
        <f t="shared" si="0"/>
        <v>53</v>
      </c>
      <c r="Z462" t="s">
        <v>9308</v>
      </c>
      <c r="AA462" t="s">
        <v>9419</v>
      </c>
      <c r="AB462">
        <v>8</v>
      </c>
      <c r="AC462">
        <v>1</v>
      </c>
      <c r="AD462">
        <v>0</v>
      </c>
      <c r="AE462" t="s">
        <v>9295</v>
      </c>
      <c r="AF462" t="s">
        <v>9295</v>
      </c>
      <c r="AG462" s="399" t="s">
        <v>9305</v>
      </c>
      <c r="AH462">
        <v>433</v>
      </c>
      <c r="AI462" t="s">
        <v>9295</v>
      </c>
      <c r="AJ462" t="s">
        <v>9295</v>
      </c>
    </row>
    <row r="463" spans="3:36">
      <c r="Y463">
        <f t="shared" si="0"/>
        <v>54</v>
      </c>
      <c r="Z463" t="s">
        <v>9308</v>
      </c>
      <c r="AA463" t="s">
        <v>9419</v>
      </c>
      <c r="AB463">
        <v>8</v>
      </c>
      <c r="AC463">
        <v>2</v>
      </c>
      <c r="AD463">
        <v>0</v>
      </c>
      <c r="AE463" t="s">
        <v>9295</v>
      </c>
      <c r="AF463" t="s">
        <v>9295</v>
      </c>
      <c r="AG463" s="399" t="s">
        <v>9305</v>
      </c>
      <c r="AH463">
        <v>433</v>
      </c>
      <c r="AI463" t="s">
        <v>9295</v>
      </c>
      <c r="AJ463" t="s">
        <v>9295</v>
      </c>
    </row>
    <row r="464" spans="3:36">
      <c r="Y464">
        <f t="shared" si="0"/>
        <v>55</v>
      </c>
      <c r="Z464" t="s">
        <v>9308</v>
      </c>
      <c r="AA464" t="s">
        <v>9419</v>
      </c>
      <c r="AB464">
        <v>8</v>
      </c>
      <c r="AC464">
        <v>3</v>
      </c>
      <c r="AD464">
        <v>0</v>
      </c>
      <c r="AE464" t="s">
        <v>9295</v>
      </c>
      <c r="AF464" t="s">
        <v>9295</v>
      </c>
      <c r="AG464" s="399" t="s">
        <v>9305</v>
      </c>
      <c r="AH464">
        <v>433</v>
      </c>
      <c r="AI464" t="s">
        <v>9295</v>
      </c>
      <c r="AJ464" t="s">
        <v>9295</v>
      </c>
    </row>
    <row r="465" spans="3:36">
      <c r="Y465">
        <f t="shared" si="0"/>
        <v>56</v>
      </c>
      <c r="Z465" t="s">
        <v>9308</v>
      </c>
      <c r="AA465" t="s">
        <v>9419</v>
      </c>
      <c r="AB465">
        <v>8</v>
      </c>
      <c r="AC465">
        <v>4</v>
      </c>
      <c r="AD465">
        <v>1</v>
      </c>
      <c r="AE465" t="s">
        <v>9295</v>
      </c>
      <c r="AF465" t="s">
        <v>9295</v>
      </c>
      <c r="AG465" s="399" t="s">
        <v>9305</v>
      </c>
      <c r="AH465">
        <v>433</v>
      </c>
      <c r="AI465" t="s">
        <v>9295</v>
      </c>
      <c r="AJ465" t="s">
        <v>9295</v>
      </c>
    </row>
    <row r="466" spans="3:36">
      <c r="Y466">
        <f t="shared" si="0"/>
        <v>57</v>
      </c>
      <c r="Z466" t="s">
        <v>9308</v>
      </c>
      <c r="AA466" t="s">
        <v>9419</v>
      </c>
      <c r="AB466">
        <v>9</v>
      </c>
      <c r="AC466">
        <v>1</v>
      </c>
      <c r="AD466">
        <v>1</v>
      </c>
      <c r="AE466" t="s">
        <v>9295</v>
      </c>
      <c r="AF466" t="s">
        <v>9295</v>
      </c>
      <c r="AG466" s="399" t="s">
        <v>9305</v>
      </c>
      <c r="AH466">
        <v>433</v>
      </c>
      <c r="AI466" t="s">
        <v>9295</v>
      </c>
      <c r="AJ466" t="s">
        <v>9295</v>
      </c>
    </row>
    <row r="467" spans="3:36">
      <c r="Y467">
        <f t="shared" si="0"/>
        <v>58</v>
      </c>
      <c r="Z467" t="s">
        <v>9308</v>
      </c>
      <c r="AA467" t="s">
        <v>9419</v>
      </c>
      <c r="AB467">
        <v>9</v>
      </c>
      <c r="AC467">
        <v>2</v>
      </c>
      <c r="AD467">
        <v>1</v>
      </c>
      <c r="AE467" t="s">
        <v>9295</v>
      </c>
      <c r="AF467" t="s">
        <v>9295</v>
      </c>
      <c r="AG467" s="399" t="s">
        <v>9305</v>
      </c>
      <c r="AH467">
        <v>433</v>
      </c>
      <c r="AI467" t="s">
        <v>9295</v>
      </c>
      <c r="AJ467" t="s">
        <v>9295</v>
      </c>
    </row>
    <row r="468" spans="3:36">
      <c r="Y468">
        <f t="shared" si="0"/>
        <v>59</v>
      </c>
      <c r="Z468" t="s">
        <v>9308</v>
      </c>
      <c r="AA468" t="s">
        <v>9419</v>
      </c>
      <c r="AB468">
        <v>9</v>
      </c>
      <c r="AC468">
        <v>3</v>
      </c>
      <c r="AD468">
        <v>1</v>
      </c>
      <c r="AE468" t="s">
        <v>9295</v>
      </c>
      <c r="AF468" t="s">
        <v>9295</v>
      </c>
      <c r="AG468" s="399" t="s">
        <v>9305</v>
      </c>
      <c r="AH468">
        <v>433</v>
      </c>
      <c r="AI468" t="s">
        <v>9295</v>
      </c>
      <c r="AJ468" t="s">
        <v>9295</v>
      </c>
    </row>
    <row r="469" spans="3:36">
      <c r="Y469">
        <f t="shared" si="0"/>
        <v>60</v>
      </c>
      <c r="Z469" t="s">
        <v>9308</v>
      </c>
      <c r="AA469" t="s">
        <v>9419</v>
      </c>
      <c r="AB469">
        <v>9</v>
      </c>
      <c r="AC469">
        <v>4</v>
      </c>
      <c r="AD469">
        <v>1</v>
      </c>
      <c r="AE469" t="s">
        <v>9295</v>
      </c>
      <c r="AF469" t="s">
        <v>9295</v>
      </c>
      <c r="AG469" s="399" t="s">
        <v>9305</v>
      </c>
      <c r="AH469">
        <v>433</v>
      </c>
      <c r="AI469" t="s">
        <v>9295</v>
      </c>
      <c r="AJ469" t="s">
        <v>9295</v>
      </c>
    </row>
    <row r="470" spans="3:36">
      <c r="C470" t="s">
        <v>9439</v>
      </c>
      <c r="Y470">
        <f t="shared" si="0"/>
        <v>61</v>
      </c>
      <c r="Z470" t="s">
        <v>9308</v>
      </c>
      <c r="AA470" t="s">
        <v>9440</v>
      </c>
      <c r="AB470">
        <v>0</v>
      </c>
      <c r="AC470">
        <v>1</v>
      </c>
      <c r="AD470">
        <v>1</v>
      </c>
      <c r="AE470" t="s">
        <v>9295</v>
      </c>
      <c r="AF470" t="s">
        <v>9295</v>
      </c>
      <c r="AG470" s="399" t="s">
        <v>9305</v>
      </c>
      <c r="AH470">
        <v>433</v>
      </c>
      <c r="AI470" t="s">
        <v>9295</v>
      </c>
      <c r="AJ470" t="s">
        <v>9295</v>
      </c>
    </row>
    <row r="471" spans="3:36">
      <c r="Y471">
        <f t="shared" si="0"/>
        <v>62</v>
      </c>
      <c r="Z471" t="s">
        <v>9308</v>
      </c>
      <c r="AA471" t="s">
        <v>9440</v>
      </c>
      <c r="AB471">
        <v>0</v>
      </c>
      <c r="AC471">
        <v>2</v>
      </c>
      <c r="AD471">
        <v>1</v>
      </c>
      <c r="AE471" t="s">
        <v>9295</v>
      </c>
      <c r="AF471" t="s">
        <v>9295</v>
      </c>
      <c r="AG471" s="399" t="s">
        <v>9305</v>
      </c>
      <c r="AH471">
        <v>433</v>
      </c>
      <c r="AI471" t="s">
        <v>9295</v>
      </c>
      <c r="AJ471" t="s">
        <v>9295</v>
      </c>
    </row>
    <row r="472" spans="3:36">
      <c r="Y472">
        <f t="shared" si="0"/>
        <v>63</v>
      </c>
      <c r="Z472" t="s">
        <v>9308</v>
      </c>
      <c r="AA472" t="s">
        <v>9440</v>
      </c>
      <c r="AB472">
        <v>0</v>
      </c>
      <c r="AC472">
        <v>3</v>
      </c>
      <c r="AD472">
        <v>0</v>
      </c>
      <c r="AE472" t="s">
        <v>9295</v>
      </c>
      <c r="AF472" t="s">
        <v>9295</v>
      </c>
      <c r="AG472" s="399" t="s">
        <v>9305</v>
      </c>
      <c r="AH472">
        <v>433</v>
      </c>
      <c r="AI472" t="s">
        <v>9295</v>
      </c>
      <c r="AJ472" t="s">
        <v>9295</v>
      </c>
    </row>
    <row r="473" spans="3:36">
      <c r="Y473">
        <f t="shared" si="0"/>
        <v>64</v>
      </c>
      <c r="Z473" t="s">
        <v>9308</v>
      </c>
      <c r="AA473" t="s">
        <v>9440</v>
      </c>
      <c r="AB473">
        <v>0</v>
      </c>
      <c r="AC473">
        <v>4</v>
      </c>
      <c r="AD473">
        <v>1</v>
      </c>
      <c r="AE473" t="s">
        <v>9295</v>
      </c>
      <c r="AF473" t="s">
        <v>9295</v>
      </c>
      <c r="AG473" s="399" t="s">
        <v>9305</v>
      </c>
      <c r="AH473">
        <v>433</v>
      </c>
      <c r="AI473" t="s">
        <v>9295</v>
      </c>
      <c r="AJ473" t="s">
        <v>9295</v>
      </c>
    </row>
    <row r="474" spans="3:36">
      <c r="Y474">
        <f t="shared" si="0"/>
        <v>65</v>
      </c>
      <c r="Z474" t="s">
        <v>9308</v>
      </c>
      <c r="AA474" t="s">
        <v>9440</v>
      </c>
      <c r="AB474">
        <v>8</v>
      </c>
      <c r="AC474">
        <v>1</v>
      </c>
      <c r="AD474">
        <v>0</v>
      </c>
      <c r="AE474" t="s">
        <v>9295</v>
      </c>
      <c r="AF474" t="s">
        <v>9295</v>
      </c>
      <c r="AG474" s="399" t="s">
        <v>9305</v>
      </c>
      <c r="AH474">
        <v>433</v>
      </c>
      <c r="AI474" t="s">
        <v>9295</v>
      </c>
      <c r="AJ474" t="s">
        <v>9295</v>
      </c>
    </row>
    <row r="475" spans="3:36">
      <c r="Y475">
        <f t="shared" ref="Y475:Y481" si="1">Y474+1</f>
        <v>66</v>
      </c>
      <c r="Z475" t="s">
        <v>9308</v>
      </c>
      <c r="AA475" t="s">
        <v>9440</v>
      </c>
      <c r="AB475">
        <v>8</v>
      </c>
      <c r="AC475">
        <v>2</v>
      </c>
      <c r="AD475">
        <v>0</v>
      </c>
      <c r="AE475" t="s">
        <v>9295</v>
      </c>
      <c r="AF475" t="s">
        <v>9295</v>
      </c>
      <c r="AG475" s="399" t="s">
        <v>9305</v>
      </c>
      <c r="AH475">
        <v>433</v>
      </c>
      <c r="AI475" t="s">
        <v>9295</v>
      </c>
      <c r="AJ475" t="s">
        <v>9295</v>
      </c>
    </row>
    <row r="476" spans="3:36">
      <c r="Y476">
        <f t="shared" si="1"/>
        <v>67</v>
      </c>
      <c r="Z476" t="s">
        <v>9308</v>
      </c>
      <c r="AA476" t="s">
        <v>9440</v>
      </c>
      <c r="AB476">
        <v>8</v>
      </c>
      <c r="AC476">
        <v>3</v>
      </c>
      <c r="AD476">
        <v>0</v>
      </c>
      <c r="AE476" t="s">
        <v>9295</v>
      </c>
      <c r="AF476" t="s">
        <v>9295</v>
      </c>
      <c r="AG476" s="399" t="s">
        <v>9305</v>
      </c>
      <c r="AH476">
        <v>433</v>
      </c>
      <c r="AI476" t="s">
        <v>9295</v>
      </c>
      <c r="AJ476" t="s">
        <v>9295</v>
      </c>
    </row>
    <row r="477" spans="3:36">
      <c r="Y477">
        <f t="shared" si="1"/>
        <v>68</v>
      </c>
      <c r="Z477" t="s">
        <v>9308</v>
      </c>
      <c r="AA477" t="s">
        <v>9440</v>
      </c>
      <c r="AB477">
        <v>8</v>
      </c>
      <c r="AC477">
        <v>4</v>
      </c>
      <c r="AD477">
        <v>1</v>
      </c>
      <c r="AE477" t="s">
        <v>9295</v>
      </c>
      <c r="AF477" t="s">
        <v>9295</v>
      </c>
      <c r="AG477" s="399" t="s">
        <v>9305</v>
      </c>
      <c r="AH477">
        <v>433</v>
      </c>
      <c r="AI477" t="s">
        <v>9295</v>
      </c>
      <c r="AJ477" t="s">
        <v>9295</v>
      </c>
    </row>
    <row r="478" spans="3:36">
      <c r="Y478">
        <f t="shared" si="1"/>
        <v>69</v>
      </c>
      <c r="Z478" t="s">
        <v>9308</v>
      </c>
      <c r="AA478" t="s">
        <v>9440</v>
      </c>
      <c r="AB478">
        <v>9</v>
      </c>
      <c r="AC478">
        <v>1</v>
      </c>
      <c r="AD478">
        <v>1</v>
      </c>
      <c r="AE478" t="s">
        <v>9295</v>
      </c>
      <c r="AF478" t="s">
        <v>9295</v>
      </c>
      <c r="AG478" s="399" t="s">
        <v>9305</v>
      </c>
      <c r="AH478">
        <v>433</v>
      </c>
      <c r="AI478" t="s">
        <v>9295</v>
      </c>
      <c r="AJ478" t="s">
        <v>9295</v>
      </c>
    </row>
    <row r="479" spans="3:36">
      <c r="Y479">
        <f t="shared" si="1"/>
        <v>70</v>
      </c>
      <c r="Z479" t="s">
        <v>9308</v>
      </c>
      <c r="AA479" t="s">
        <v>9440</v>
      </c>
      <c r="AB479">
        <v>9</v>
      </c>
      <c r="AC479">
        <v>2</v>
      </c>
      <c r="AD479">
        <v>1</v>
      </c>
      <c r="AE479" t="s">
        <v>9295</v>
      </c>
      <c r="AF479" t="s">
        <v>9295</v>
      </c>
      <c r="AG479" s="399" t="s">
        <v>9305</v>
      </c>
      <c r="AH479">
        <v>433</v>
      </c>
      <c r="AI479" t="s">
        <v>9295</v>
      </c>
      <c r="AJ479" t="s">
        <v>9295</v>
      </c>
    </row>
    <row r="480" spans="3:36">
      <c r="Y480">
        <f t="shared" si="1"/>
        <v>71</v>
      </c>
      <c r="Z480" t="s">
        <v>9308</v>
      </c>
      <c r="AA480" t="s">
        <v>9440</v>
      </c>
      <c r="AB480">
        <v>9</v>
      </c>
      <c r="AC480">
        <v>3</v>
      </c>
      <c r="AD480">
        <v>1</v>
      </c>
      <c r="AE480" t="s">
        <v>9295</v>
      </c>
      <c r="AF480" t="s">
        <v>9295</v>
      </c>
      <c r="AG480" s="399" t="s">
        <v>9305</v>
      </c>
      <c r="AH480">
        <v>433</v>
      </c>
      <c r="AI480" t="s">
        <v>9295</v>
      </c>
      <c r="AJ480" t="s">
        <v>9295</v>
      </c>
    </row>
    <row r="481" spans="24:36">
      <c r="Y481">
        <f t="shared" si="1"/>
        <v>72</v>
      </c>
      <c r="Z481" t="s">
        <v>9308</v>
      </c>
      <c r="AA481" t="s">
        <v>9440</v>
      </c>
      <c r="AB481">
        <v>9</v>
      </c>
      <c r="AC481">
        <v>4</v>
      </c>
      <c r="AD481">
        <v>1</v>
      </c>
      <c r="AE481" t="s">
        <v>9295</v>
      </c>
      <c r="AF481" t="s">
        <v>9295</v>
      </c>
      <c r="AG481" s="399" t="s">
        <v>9305</v>
      </c>
      <c r="AH481">
        <v>433</v>
      </c>
      <c r="AI481" t="s">
        <v>9295</v>
      </c>
      <c r="AJ481" t="s">
        <v>9295</v>
      </c>
    </row>
    <row r="482" spans="24:36">
      <c r="X482" t="s">
        <v>9304</v>
      </c>
      <c r="AG482" s="399"/>
    </row>
    <row r="483" spans="24:36">
      <c r="Y483" t="str">
        <f>"INSERT INTO "&amp;$H$1&amp;".main_masters.mm_gamen_operation ("&amp;$Z$409&amp;", "&amp;$AA$409&amp;", "&amp;$AB$409&amp;", "&amp;$AC$409&amp;", "&amp;$AD$409&amp;", "&amp;$AG$409&amp;", "&amp;$AH$409&amp;") VALUES ("</f>
        <v>INSERT INTO UPK.main_masters.mm_gamen_operation (project_code, program_code, authority_id, operation_id, permission, created_date, created_tantou_id) VALUES (</v>
      </c>
      <c r="AG483" s="399"/>
    </row>
    <row r="484" spans="24:36">
      <c r="Y484">
        <v>1</v>
      </c>
      <c r="Z484" t="str">
        <f t="shared" ref="Z484:Z547" si="2">Y$483&amp;"'"&amp;$Z410&amp;"', '"&amp;$AA410&amp;"', "&amp;$AB410&amp;", "&amp;$AC410&amp;", "&amp;$AD410&amp;", GETDATE(), 999);"</f>
        <v>INSERT INTO UPK.main_masters.mm_gamen_operation (project_code, program_code, authority_id, operation_id, permission, created_date, created_tantou_id) VALUES ('18K1001001', 'upk01020', 0, 1, 1, GETDATE(), 999);</v>
      </c>
      <c r="AG484" s="399"/>
    </row>
    <row r="485" spans="24:36">
      <c r="Y485">
        <f t="shared" ref="Y485:Y548" si="3">Y484+1</f>
        <v>2</v>
      </c>
      <c r="Z485" t="str">
        <f t="shared" si="2"/>
        <v>INSERT INTO UPK.main_masters.mm_gamen_operation (project_code, program_code, authority_id, operation_id, permission, created_date, created_tantou_id) VALUES ('18K1001001', 'upk01020', 0, 2, 1, GETDATE(), 999);</v>
      </c>
      <c r="AG485" s="399"/>
    </row>
    <row r="486" spans="24:36">
      <c r="Y486">
        <f t="shared" si="3"/>
        <v>3</v>
      </c>
      <c r="Z486" t="str">
        <f t="shared" si="2"/>
        <v>INSERT INTO UPK.main_masters.mm_gamen_operation (project_code, program_code, authority_id, operation_id, permission, created_date, created_tantou_id) VALUES ('18K1001001', 'upk01020', 0, 3, 0, GETDATE(), 999);</v>
      </c>
      <c r="AG486" s="399"/>
    </row>
    <row r="487" spans="24:36">
      <c r="Y487">
        <f t="shared" si="3"/>
        <v>4</v>
      </c>
      <c r="Z487" t="str">
        <f t="shared" si="2"/>
        <v>INSERT INTO UPK.main_masters.mm_gamen_operation (project_code, program_code, authority_id, operation_id, permission, created_date, created_tantou_id) VALUES ('18K1001001', 'upk01020', 0, 4, 1, GETDATE(), 999);</v>
      </c>
      <c r="AG487" s="399"/>
    </row>
    <row r="488" spans="24:36">
      <c r="Y488">
        <f t="shared" si="3"/>
        <v>5</v>
      </c>
      <c r="Z488" t="str">
        <f t="shared" si="2"/>
        <v>INSERT INTO UPK.main_masters.mm_gamen_operation (project_code, program_code, authority_id, operation_id, permission, created_date, created_tantou_id) VALUES ('18K1001001', 'upk01020', 8, 1, 0, GETDATE(), 999);</v>
      </c>
      <c r="AG488" s="399"/>
    </row>
    <row r="489" spans="24:36">
      <c r="Y489">
        <f t="shared" si="3"/>
        <v>6</v>
      </c>
      <c r="Z489" t="str">
        <f t="shared" si="2"/>
        <v>INSERT INTO UPK.main_masters.mm_gamen_operation (project_code, program_code, authority_id, operation_id, permission, created_date, created_tantou_id) VALUES ('18K1001001', 'upk01020', 8, 2, 0, GETDATE(), 999);</v>
      </c>
      <c r="AG489" s="399"/>
    </row>
    <row r="490" spans="24:36">
      <c r="Y490">
        <f t="shared" si="3"/>
        <v>7</v>
      </c>
      <c r="Z490" t="str">
        <f t="shared" si="2"/>
        <v>INSERT INTO UPK.main_masters.mm_gamen_operation (project_code, program_code, authority_id, operation_id, permission, created_date, created_tantou_id) VALUES ('18K1001001', 'upk01020', 8, 3, 0, GETDATE(), 999);</v>
      </c>
      <c r="AG490" s="399"/>
    </row>
    <row r="491" spans="24:36">
      <c r="Y491">
        <f t="shared" si="3"/>
        <v>8</v>
      </c>
      <c r="Z491" t="str">
        <f t="shared" si="2"/>
        <v>INSERT INTO UPK.main_masters.mm_gamen_operation (project_code, program_code, authority_id, operation_id, permission, created_date, created_tantou_id) VALUES ('18K1001001', 'upk01020', 8, 4, 1, GETDATE(), 999);</v>
      </c>
      <c r="AG491" s="399"/>
    </row>
    <row r="492" spans="24:36">
      <c r="Y492">
        <f t="shared" si="3"/>
        <v>9</v>
      </c>
      <c r="Z492" t="str">
        <f t="shared" si="2"/>
        <v>INSERT INTO UPK.main_masters.mm_gamen_operation (project_code, program_code, authority_id, operation_id, permission, created_date, created_tantou_id) VALUES ('18K1001001', 'upk01020', 9, 1, 1, GETDATE(), 999);</v>
      </c>
      <c r="AG492" s="399"/>
    </row>
    <row r="493" spans="24:36">
      <c r="Y493">
        <f t="shared" si="3"/>
        <v>10</v>
      </c>
      <c r="Z493" t="str">
        <f t="shared" si="2"/>
        <v>INSERT INTO UPK.main_masters.mm_gamen_operation (project_code, program_code, authority_id, operation_id, permission, created_date, created_tantou_id) VALUES ('18K1001001', 'upk01020', 9, 2, 1, GETDATE(), 999);</v>
      </c>
      <c r="AG493" s="399"/>
    </row>
    <row r="494" spans="24:36">
      <c r="Y494">
        <f t="shared" si="3"/>
        <v>11</v>
      </c>
      <c r="Z494" t="str">
        <f t="shared" si="2"/>
        <v>INSERT INTO UPK.main_masters.mm_gamen_operation (project_code, program_code, authority_id, operation_id, permission, created_date, created_tantou_id) VALUES ('18K1001001', 'upk01020', 9, 3, 1, GETDATE(), 999);</v>
      </c>
      <c r="AG494" s="399"/>
    </row>
    <row r="495" spans="24:36">
      <c r="Y495">
        <f t="shared" si="3"/>
        <v>12</v>
      </c>
      <c r="Z495" t="str">
        <f t="shared" si="2"/>
        <v>INSERT INTO UPK.main_masters.mm_gamen_operation (project_code, program_code, authority_id, operation_id, permission, created_date, created_tantou_id) VALUES ('18K1001001', 'upk01020', 9, 4, 1, GETDATE(), 999);</v>
      </c>
      <c r="AG495" s="399"/>
    </row>
    <row r="496" spans="24:36">
      <c r="Y496">
        <f t="shared" si="3"/>
        <v>13</v>
      </c>
      <c r="Z496" t="str">
        <f t="shared" si="2"/>
        <v>INSERT INTO UPK.main_masters.mm_gamen_operation (project_code, program_code, authority_id, operation_id, permission, created_date, created_tantou_id) VALUES ('21K4002001', 'k4001001', 0, 1, 1, GETDATE(), 999);</v>
      </c>
      <c r="AG496" s="399"/>
    </row>
    <row r="497" spans="25:33">
      <c r="Y497">
        <f t="shared" si="3"/>
        <v>14</v>
      </c>
      <c r="Z497" t="str">
        <f t="shared" si="2"/>
        <v>INSERT INTO UPK.main_masters.mm_gamen_operation (project_code, program_code, authority_id, operation_id, permission, created_date, created_tantou_id) VALUES ('21K4002001', 'k4001001', 0, 2, 1, GETDATE(), 999);</v>
      </c>
      <c r="AG497" s="399"/>
    </row>
    <row r="498" spans="25:33">
      <c r="Y498">
        <f t="shared" si="3"/>
        <v>15</v>
      </c>
      <c r="Z498" t="str">
        <f t="shared" si="2"/>
        <v>INSERT INTO UPK.main_masters.mm_gamen_operation (project_code, program_code, authority_id, operation_id, permission, created_date, created_tantou_id) VALUES ('21K4002001', 'k4001001', 0, 3, 0, GETDATE(), 999);</v>
      </c>
      <c r="AG498" s="399"/>
    </row>
    <row r="499" spans="25:33">
      <c r="Y499">
        <f t="shared" si="3"/>
        <v>16</v>
      </c>
      <c r="Z499" t="str">
        <f t="shared" si="2"/>
        <v>INSERT INTO UPK.main_masters.mm_gamen_operation (project_code, program_code, authority_id, operation_id, permission, created_date, created_tantou_id) VALUES ('21K4002001', 'k4001001', 0, 4, 1, GETDATE(), 999);</v>
      </c>
      <c r="AG499" s="399"/>
    </row>
    <row r="500" spans="25:33">
      <c r="Y500">
        <f t="shared" si="3"/>
        <v>17</v>
      </c>
      <c r="Z500" t="str">
        <f t="shared" si="2"/>
        <v>INSERT INTO UPK.main_masters.mm_gamen_operation (project_code, program_code, authority_id, operation_id, permission, created_date, created_tantou_id) VALUES ('21K4002001', 'k4001001', 8, 1, 0, GETDATE(), 999);</v>
      </c>
      <c r="AG500" s="399"/>
    </row>
    <row r="501" spans="25:33">
      <c r="Y501">
        <f t="shared" si="3"/>
        <v>18</v>
      </c>
      <c r="Z501" t="str">
        <f t="shared" si="2"/>
        <v>INSERT INTO UPK.main_masters.mm_gamen_operation (project_code, program_code, authority_id, operation_id, permission, created_date, created_tantou_id) VALUES ('21K4002001', 'k4001001', 8, 2, 0, GETDATE(), 999);</v>
      </c>
      <c r="AG501" s="399"/>
    </row>
    <row r="502" spans="25:33">
      <c r="Y502">
        <f t="shared" si="3"/>
        <v>19</v>
      </c>
      <c r="Z502" t="str">
        <f t="shared" si="2"/>
        <v>INSERT INTO UPK.main_masters.mm_gamen_operation (project_code, program_code, authority_id, operation_id, permission, created_date, created_tantou_id) VALUES ('21K4002001', 'k4001001', 8, 3, 0, GETDATE(), 999);</v>
      </c>
      <c r="AG502" s="399"/>
    </row>
    <row r="503" spans="25:33">
      <c r="Y503">
        <f t="shared" si="3"/>
        <v>20</v>
      </c>
      <c r="Z503" t="str">
        <f t="shared" si="2"/>
        <v>INSERT INTO UPK.main_masters.mm_gamen_operation (project_code, program_code, authority_id, operation_id, permission, created_date, created_tantou_id) VALUES ('21K4002001', 'k4001001', 8, 4, 1, GETDATE(), 999);</v>
      </c>
      <c r="AG503" s="399"/>
    </row>
    <row r="504" spans="25:33">
      <c r="Y504">
        <f t="shared" si="3"/>
        <v>21</v>
      </c>
      <c r="Z504" t="str">
        <f t="shared" si="2"/>
        <v>INSERT INTO UPK.main_masters.mm_gamen_operation (project_code, program_code, authority_id, operation_id, permission, created_date, created_tantou_id) VALUES ('21K4002001', 'k4001001', 9, 1, 1, GETDATE(), 999);</v>
      </c>
      <c r="AG504" s="399"/>
    </row>
    <row r="505" spans="25:33">
      <c r="Y505">
        <f t="shared" si="3"/>
        <v>22</v>
      </c>
      <c r="Z505" t="str">
        <f t="shared" si="2"/>
        <v>INSERT INTO UPK.main_masters.mm_gamen_operation (project_code, program_code, authority_id, operation_id, permission, created_date, created_tantou_id) VALUES ('21K4002001', 'k4001001', 9, 2, 1, GETDATE(), 999);</v>
      </c>
      <c r="AG505" s="399"/>
    </row>
    <row r="506" spans="25:33">
      <c r="Y506">
        <f t="shared" si="3"/>
        <v>23</v>
      </c>
      <c r="Z506" t="str">
        <f t="shared" si="2"/>
        <v>INSERT INTO UPK.main_masters.mm_gamen_operation (project_code, program_code, authority_id, operation_id, permission, created_date, created_tantou_id) VALUES ('21K4002001', 'k4001001', 9, 3, 1, GETDATE(), 999);</v>
      </c>
      <c r="AG506" s="399"/>
    </row>
    <row r="507" spans="25:33">
      <c r="Y507">
        <f t="shared" si="3"/>
        <v>24</v>
      </c>
      <c r="Z507" t="str">
        <f t="shared" si="2"/>
        <v>INSERT INTO UPK.main_masters.mm_gamen_operation (project_code, program_code, authority_id, operation_id, permission, created_date, created_tantou_id) VALUES ('21K4002001', 'k4001001', 9, 4, 1, GETDATE(), 999);</v>
      </c>
      <c r="AG507" s="399"/>
    </row>
    <row r="508" spans="25:33">
      <c r="Y508">
        <f t="shared" si="3"/>
        <v>25</v>
      </c>
      <c r="Z508" t="str">
        <f t="shared" si="2"/>
        <v>INSERT INTO UPK.main_masters.mm_gamen_operation (project_code, program_code, authority_id, operation_id, permission, created_date, created_tantou_id) VALUES ('21K4002001', 'k4001002', 0, 1, 1, GETDATE(), 999);</v>
      </c>
      <c r="AG508" s="399"/>
    </row>
    <row r="509" spans="25:33">
      <c r="Y509">
        <f t="shared" si="3"/>
        <v>26</v>
      </c>
      <c r="Z509" t="str">
        <f t="shared" si="2"/>
        <v>INSERT INTO UPK.main_masters.mm_gamen_operation (project_code, program_code, authority_id, operation_id, permission, created_date, created_tantou_id) VALUES ('21K4002001', 'k4001002', 0, 2, 1, GETDATE(), 999);</v>
      </c>
      <c r="AG509" s="399"/>
    </row>
    <row r="510" spans="25:33">
      <c r="Y510">
        <f t="shared" si="3"/>
        <v>27</v>
      </c>
      <c r="Z510" t="str">
        <f t="shared" si="2"/>
        <v>INSERT INTO UPK.main_masters.mm_gamen_operation (project_code, program_code, authority_id, operation_id, permission, created_date, created_tantou_id) VALUES ('21K4002001', 'k4001002', 0, 3, 0, GETDATE(), 999);</v>
      </c>
      <c r="AG510" s="399"/>
    </row>
    <row r="511" spans="25:33">
      <c r="Y511">
        <f t="shared" si="3"/>
        <v>28</v>
      </c>
      <c r="Z511" t="str">
        <f t="shared" si="2"/>
        <v>INSERT INTO UPK.main_masters.mm_gamen_operation (project_code, program_code, authority_id, operation_id, permission, created_date, created_tantou_id) VALUES ('21K4002001', 'k4001002', 0, 4, 1, GETDATE(), 999);</v>
      </c>
      <c r="AG511" s="399"/>
    </row>
    <row r="512" spans="25:33">
      <c r="Y512">
        <f t="shared" si="3"/>
        <v>29</v>
      </c>
      <c r="Z512" t="str">
        <f t="shared" si="2"/>
        <v>INSERT INTO UPK.main_masters.mm_gamen_operation (project_code, program_code, authority_id, operation_id, permission, created_date, created_tantou_id) VALUES ('21K4002001', 'k4001002', 8, 1, 0, GETDATE(), 999);</v>
      </c>
      <c r="AG512" s="399"/>
    </row>
    <row r="513" spans="25:33">
      <c r="Y513">
        <f t="shared" si="3"/>
        <v>30</v>
      </c>
      <c r="Z513" t="str">
        <f t="shared" si="2"/>
        <v>INSERT INTO UPK.main_masters.mm_gamen_operation (project_code, program_code, authority_id, operation_id, permission, created_date, created_tantou_id) VALUES ('21K4002001', 'k4001002', 8, 2, 0, GETDATE(), 999);</v>
      </c>
      <c r="AG513" s="399"/>
    </row>
    <row r="514" spans="25:33">
      <c r="Y514">
        <f t="shared" si="3"/>
        <v>31</v>
      </c>
      <c r="Z514" t="str">
        <f t="shared" si="2"/>
        <v>INSERT INTO UPK.main_masters.mm_gamen_operation (project_code, program_code, authority_id, operation_id, permission, created_date, created_tantou_id) VALUES ('21K4002001', 'k4001002', 8, 3, 0, GETDATE(), 999);</v>
      </c>
      <c r="AG514" s="399"/>
    </row>
    <row r="515" spans="25:33">
      <c r="Y515">
        <f t="shared" si="3"/>
        <v>32</v>
      </c>
      <c r="Z515" t="str">
        <f t="shared" si="2"/>
        <v>INSERT INTO UPK.main_masters.mm_gamen_operation (project_code, program_code, authority_id, operation_id, permission, created_date, created_tantou_id) VALUES ('21K4002001', 'k4001002', 8, 4, 1, GETDATE(), 999);</v>
      </c>
      <c r="AG515" s="399"/>
    </row>
    <row r="516" spans="25:33">
      <c r="Y516">
        <f t="shared" si="3"/>
        <v>33</v>
      </c>
      <c r="Z516" t="str">
        <f t="shared" si="2"/>
        <v>INSERT INTO UPK.main_masters.mm_gamen_operation (project_code, program_code, authority_id, operation_id, permission, created_date, created_tantou_id) VALUES ('21K4002001', 'k4001002', 9, 1, 1, GETDATE(), 999);</v>
      </c>
      <c r="AG516" s="399"/>
    </row>
    <row r="517" spans="25:33">
      <c r="Y517">
        <f t="shared" si="3"/>
        <v>34</v>
      </c>
      <c r="Z517" t="str">
        <f t="shared" si="2"/>
        <v>INSERT INTO UPK.main_masters.mm_gamen_operation (project_code, program_code, authority_id, operation_id, permission, created_date, created_tantou_id) VALUES ('21K4002001', 'k4001002', 9, 2, 1, GETDATE(), 999);</v>
      </c>
      <c r="AG517" s="399"/>
    </row>
    <row r="518" spans="25:33">
      <c r="Y518">
        <f t="shared" si="3"/>
        <v>35</v>
      </c>
      <c r="Z518" t="str">
        <f t="shared" si="2"/>
        <v>INSERT INTO UPK.main_masters.mm_gamen_operation (project_code, program_code, authority_id, operation_id, permission, created_date, created_tantou_id) VALUES ('21K4002001', 'k4001002', 9, 3, 1, GETDATE(), 999);</v>
      </c>
      <c r="AG518" s="399"/>
    </row>
    <row r="519" spans="25:33">
      <c r="Y519">
        <f t="shared" si="3"/>
        <v>36</v>
      </c>
      <c r="Z519" t="str">
        <f t="shared" si="2"/>
        <v>INSERT INTO UPK.main_masters.mm_gamen_operation (project_code, program_code, authority_id, operation_id, permission, created_date, created_tantou_id) VALUES ('21K4002001', 'k4001002', 9, 4, 1, GETDATE(), 999);</v>
      </c>
      <c r="AG519" s="399"/>
    </row>
    <row r="520" spans="25:33">
      <c r="Y520">
        <f t="shared" si="3"/>
        <v>37</v>
      </c>
      <c r="Z520" t="str">
        <f t="shared" si="2"/>
        <v>INSERT INTO UPK.main_masters.mm_gamen_operation (project_code, program_code, authority_id, operation_id, permission, created_date, created_tantou_id) VALUES ('21K4002001', 'k4001003', 0, 1, 1, GETDATE(), 999);</v>
      </c>
      <c r="AG520" s="399"/>
    </row>
    <row r="521" spans="25:33">
      <c r="Y521">
        <f t="shared" si="3"/>
        <v>38</v>
      </c>
      <c r="Z521" t="str">
        <f t="shared" si="2"/>
        <v>INSERT INTO UPK.main_masters.mm_gamen_operation (project_code, program_code, authority_id, operation_id, permission, created_date, created_tantou_id) VALUES ('21K4002001', 'k4001003', 0, 2, 1, GETDATE(), 999);</v>
      </c>
      <c r="AG521" s="399"/>
    </row>
    <row r="522" spans="25:33">
      <c r="Y522">
        <f t="shared" si="3"/>
        <v>39</v>
      </c>
      <c r="Z522" t="str">
        <f t="shared" si="2"/>
        <v>INSERT INTO UPK.main_masters.mm_gamen_operation (project_code, program_code, authority_id, operation_id, permission, created_date, created_tantou_id) VALUES ('21K4002001', 'k4001003', 0, 3, 0, GETDATE(), 999);</v>
      </c>
      <c r="AG522" s="399"/>
    </row>
    <row r="523" spans="25:33">
      <c r="Y523">
        <f t="shared" si="3"/>
        <v>40</v>
      </c>
      <c r="Z523" t="str">
        <f t="shared" si="2"/>
        <v>INSERT INTO UPK.main_masters.mm_gamen_operation (project_code, program_code, authority_id, operation_id, permission, created_date, created_tantou_id) VALUES ('21K4002001', 'k4001003', 0, 4, 1, GETDATE(), 999);</v>
      </c>
      <c r="AG523" s="399"/>
    </row>
    <row r="524" spans="25:33">
      <c r="Y524">
        <f t="shared" si="3"/>
        <v>41</v>
      </c>
      <c r="Z524" t="str">
        <f t="shared" si="2"/>
        <v>INSERT INTO UPK.main_masters.mm_gamen_operation (project_code, program_code, authority_id, operation_id, permission, created_date, created_tantou_id) VALUES ('21K4002001', 'k4001003', 8, 1, 0, GETDATE(), 999);</v>
      </c>
      <c r="AG524" s="399"/>
    </row>
    <row r="525" spans="25:33">
      <c r="Y525">
        <f t="shared" si="3"/>
        <v>42</v>
      </c>
      <c r="Z525" t="str">
        <f t="shared" si="2"/>
        <v>INSERT INTO UPK.main_masters.mm_gamen_operation (project_code, program_code, authority_id, operation_id, permission, created_date, created_tantou_id) VALUES ('21K4002001', 'k4001003', 8, 2, 0, GETDATE(), 999);</v>
      </c>
      <c r="AG525" s="399"/>
    </row>
    <row r="526" spans="25:33">
      <c r="Y526">
        <f t="shared" si="3"/>
        <v>43</v>
      </c>
      <c r="Z526" t="str">
        <f t="shared" si="2"/>
        <v>INSERT INTO UPK.main_masters.mm_gamen_operation (project_code, program_code, authority_id, operation_id, permission, created_date, created_tantou_id) VALUES ('21K4002001', 'k4001003', 8, 3, 0, GETDATE(), 999);</v>
      </c>
      <c r="AG526" s="399"/>
    </row>
    <row r="527" spans="25:33">
      <c r="Y527">
        <f t="shared" si="3"/>
        <v>44</v>
      </c>
      <c r="Z527" t="str">
        <f t="shared" si="2"/>
        <v>INSERT INTO UPK.main_masters.mm_gamen_operation (project_code, program_code, authority_id, operation_id, permission, created_date, created_tantou_id) VALUES ('21K4002001', 'k4001003', 8, 4, 1, GETDATE(), 999);</v>
      </c>
      <c r="AG527" s="399"/>
    </row>
    <row r="528" spans="25:33">
      <c r="Y528">
        <f t="shared" si="3"/>
        <v>45</v>
      </c>
      <c r="Z528" t="str">
        <f t="shared" si="2"/>
        <v>INSERT INTO UPK.main_masters.mm_gamen_operation (project_code, program_code, authority_id, operation_id, permission, created_date, created_tantou_id) VALUES ('21K4002001', 'k4001003', 9, 1, 1, GETDATE(), 999);</v>
      </c>
      <c r="AG528" s="399"/>
    </row>
    <row r="529" spans="25:33">
      <c r="Y529">
        <f t="shared" si="3"/>
        <v>46</v>
      </c>
      <c r="Z529" t="str">
        <f t="shared" si="2"/>
        <v>INSERT INTO UPK.main_masters.mm_gamen_operation (project_code, program_code, authority_id, operation_id, permission, created_date, created_tantou_id) VALUES ('21K4002001', 'k4001003', 9, 2, 1, GETDATE(), 999);</v>
      </c>
      <c r="AG529" s="399"/>
    </row>
    <row r="530" spans="25:33">
      <c r="Y530">
        <f t="shared" si="3"/>
        <v>47</v>
      </c>
      <c r="Z530" t="str">
        <f t="shared" si="2"/>
        <v>INSERT INTO UPK.main_masters.mm_gamen_operation (project_code, program_code, authority_id, operation_id, permission, created_date, created_tantou_id) VALUES ('21K4002001', 'k4001003', 9, 3, 1, GETDATE(), 999);</v>
      </c>
      <c r="AG530" s="399"/>
    </row>
    <row r="531" spans="25:33">
      <c r="Y531">
        <f t="shared" si="3"/>
        <v>48</v>
      </c>
      <c r="Z531" t="str">
        <f t="shared" si="2"/>
        <v>INSERT INTO UPK.main_masters.mm_gamen_operation (project_code, program_code, authority_id, operation_id, permission, created_date, created_tantou_id) VALUES ('21K4002001', 'k4001003', 9, 4, 1, GETDATE(), 999);</v>
      </c>
      <c r="AG531" s="399"/>
    </row>
    <row r="532" spans="25:33">
      <c r="Y532">
        <f t="shared" si="3"/>
        <v>49</v>
      </c>
      <c r="Z532" t="str">
        <f t="shared" si="2"/>
        <v>INSERT INTO UPK.main_masters.mm_gamen_operation (project_code, program_code, authority_id, operation_id, permission, created_date, created_tantou_id) VALUES ('21K4002001', 'k4001004', 0, 1, 1, GETDATE(), 999);</v>
      </c>
      <c r="AG532" s="399"/>
    </row>
    <row r="533" spans="25:33">
      <c r="Y533">
        <f t="shared" si="3"/>
        <v>50</v>
      </c>
      <c r="Z533" t="str">
        <f t="shared" si="2"/>
        <v>INSERT INTO UPK.main_masters.mm_gamen_operation (project_code, program_code, authority_id, operation_id, permission, created_date, created_tantou_id) VALUES ('21K4002001', 'k4001004', 0, 2, 1, GETDATE(), 999);</v>
      </c>
      <c r="AG533" s="399"/>
    </row>
    <row r="534" spans="25:33">
      <c r="Y534">
        <f t="shared" si="3"/>
        <v>51</v>
      </c>
      <c r="Z534" t="str">
        <f t="shared" si="2"/>
        <v>INSERT INTO UPK.main_masters.mm_gamen_operation (project_code, program_code, authority_id, operation_id, permission, created_date, created_tantou_id) VALUES ('21K4002001', 'k4001004', 0, 3, 0, GETDATE(), 999);</v>
      </c>
      <c r="AG534" s="399"/>
    </row>
    <row r="535" spans="25:33">
      <c r="Y535">
        <f t="shared" si="3"/>
        <v>52</v>
      </c>
      <c r="Z535" t="str">
        <f t="shared" si="2"/>
        <v>INSERT INTO UPK.main_masters.mm_gamen_operation (project_code, program_code, authority_id, operation_id, permission, created_date, created_tantou_id) VALUES ('21K4002001', 'k4001004', 0, 4, 1, GETDATE(), 999);</v>
      </c>
      <c r="AG535" s="399"/>
    </row>
    <row r="536" spans="25:33">
      <c r="Y536">
        <f t="shared" si="3"/>
        <v>53</v>
      </c>
      <c r="Z536" t="str">
        <f t="shared" si="2"/>
        <v>INSERT INTO UPK.main_masters.mm_gamen_operation (project_code, program_code, authority_id, operation_id, permission, created_date, created_tantou_id) VALUES ('21K4002001', 'k4001004', 8, 1, 0, GETDATE(), 999);</v>
      </c>
      <c r="AG536" s="399"/>
    </row>
    <row r="537" spans="25:33">
      <c r="Y537">
        <f t="shared" si="3"/>
        <v>54</v>
      </c>
      <c r="Z537" t="str">
        <f t="shared" si="2"/>
        <v>INSERT INTO UPK.main_masters.mm_gamen_operation (project_code, program_code, authority_id, operation_id, permission, created_date, created_tantou_id) VALUES ('21K4002001', 'k4001004', 8, 2, 0, GETDATE(), 999);</v>
      </c>
      <c r="AG537" s="399"/>
    </row>
    <row r="538" spans="25:33">
      <c r="Y538">
        <f t="shared" si="3"/>
        <v>55</v>
      </c>
      <c r="Z538" t="str">
        <f t="shared" si="2"/>
        <v>INSERT INTO UPK.main_masters.mm_gamen_operation (project_code, program_code, authority_id, operation_id, permission, created_date, created_tantou_id) VALUES ('21K4002001', 'k4001004', 8, 3, 0, GETDATE(), 999);</v>
      </c>
      <c r="AG538" s="399"/>
    </row>
    <row r="539" spans="25:33">
      <c r="Y539">
        <f t="shared" si="3"/>
        <v>56</v>
      </c>
      <c r="Z539" t="str">
        <f t="shared" si="2"/>
        <v>INSERT INTO UPK.main_masters.mm_gamen_operation (project_code, program_code, authority_id, operation_id, permission, created_date, created_tantou_id) VALUES ('21K4002001', 'k4001004', 8, 4, 1, GETDATE(), 999);</v>
      </c>
      <c r="AG539" s="399"/>
    </row>
    <row r="540" spans="25:33">
      <c r="Y540">
        <f t="shared" si="3"/>
        <v>57</v>
      </c>
      <c r="Z540" t="str">
        <f t="shared" si="2"/>
        <v>INSERT INTO UPK.main_masters.mm_gamen_operation (project_code, program_code, authority_id, operation_id, permission, created_date, created_tantou_id) VALUES ('21K4002001', 'k4001004', 9, 1, 1, GETDATE(), 999);</v>
      </c>
      <c r="AG540" s="399"/>
    </row>
    <row r="541" spans="25:33">
      <c r="Y541">
        <f t="shared" si="3"/>
        <v>58</v>
      </c>
      <c r="Z541" t="str">
        <f t="shared" si="2"/>
        <v>INSERT INTO UPK.main_masters.mm_gamen_operation (project_code, program_code, authority_id, operation_id, permission, created_date, created_tantou_id) VALUES ('21K4002001', 'k4001004', 9, 2, 1, GETDATE(), 999);</v>
      </c>
      <c r="AG541" s="399"/>
    </row>
    <row r="542" spans="25:33">
      <c r="Y542">
        <f t="shared" si="3"/>
        <v>59</v>
      </c>
      <c r="Z542" t="str">
        <f t="shared" si="2"/>
        <v>INSERT INTO UPK.main_masters.mm_gamen_operation (project_code, program_code, authority_id, operation_id, permission, created_date, created_tantou_id) VALUES ('21K4002001', 'k4001004', 9, 3, 1, GETDATE(), 999);</v>
      </c>
      <c r="AG542" s="399"/>
    </row>
    <row r="543" spans="25:33">
      <c r="Y543">
        <f t="shared" si="3"/>
        <v>60</v>
      </c>
      <c r="Z543" t="str">
        <f t="shared" si="2"/>
        <v>INSERT INTO UPK.main_masters.mm_gamen_operation (project_code, program_code, authority_id, operation_id, permission, created_date, created_tantou_id) VALUES ('21K4002001', 'k4001004', 9, 4, 1, GETDATE(), 999);</v>
      </c>
      <c r="AG543" s="399"/>
    </row>
    <row r="544" spans="25:33">
      <c r="Y544">
        <f t="shared" si="3"/>
        <v>61</v>
      </c>
      <c r="Z544" t="str">
        <f t="shared" si="2"/>
        <v>INSERT INTO UPK.main_masters.mm_gamen_operation (project_code, program_code, authority_id, operation_id, permission, created_date, created_tantou_id) VALUES ('21K4002001', 'k4002001', 0, 1, 1, GETDATE(), 999);</v>
      </c>
      <c r="AG544" s="399"/>
    </row>
    <row r="545" spans="2:34">
      <c r="Y545">
        <f t="shared" si="3"/>
        <v>62</v>
      </c>
      <c r="Z545" t="str">
        <f t="shared" si="2"/>
        <v>INSERT INTO UPK.main_masters.mm_gamen_operation (project_code, program_code, authority_id, operation_id, permission, created_date, created_tantou_id) VALUES ('21K4002001', 'k4002001', 0, 2, 1, GETDATE(), 999);</v>
      </c>
      <c r="AG545" s="399"/>
    </row>
    <row r="546" spans="2:34">
      <c r="Y546">
        <f t="shared" si="3"/>
        <v>63</v>
      </c>
      <c r="Z546" t="str">
        <f t="shared" si="2"/>
        <v>INSERT INTO UPK.main_masters.mm_gamen_operation (project_code, program_code, authority_id, operation_id, permission, created_date, created_tantou_id) VALUES ('21K4002001', 'k4002001', 0, 3, 0, GETDATE(), 999);</v>
      </c>
      <c r="AG546" s="399"/>
    </row>
    <row r="547" spans="2:34">
      <c r="Y547">
        <f t="shared" si="3"/>
        <v>64</v>
      </c>
      <c r="Z547" t="str">
        <f t="shared" si="2"/>
        <v>INSERT INTO UPK.main_masters.mm_gamen_operation (project_code, program_code, authority_id, operation_id, permission, created_date, created_tantou_id) VALUES ('21K4002001', 'k4002001', 0, 4, 1, GETDATE(), 999);</v>
      </c>
      <c r="AG547" s="399"/>
    </row>
    <row r="548" spans="2:34">
      <c r="Y548">
        <f t="shared" si="3"/>
        <v>65</v>
      </c>
      <c r="Z548" t="str">
        <f t="shared" ref="Z548:Z555" si="4">Y$483&amp;"'"&amp;$Z474&amp;"', '"&amp;$AA474&amp;"', "&amp;$AB474&amp;", "&amp;$AC474&amp;", "&amp;$AD474&amp;", GETDATE(), 999);"</f>
        <v>INSERT INTO UPK.main_masters.mm_gamen_operation (project_code, program_code, authority_id, operation_id, permission, created_date, created_tantou_id) VALUES ('21K4002001', 'k4002001', 8, 1, 0, GETDATE(), 999);</v>
      </c>
      <c r="AG548" s="399"/>
    </row>
    <row r="549" spans="2:34">
      <c r="Y549">
        <f t="shared" ref="Y549:Y555" si="5">Y548+1</f>
        <v>66</v>
      </c>
      <c r="Z549" t="str">
        <f t="shared" si="4"/>
        <v>INSERT INTO UPK.main_masters.mm_gamen_operation (project_code, program_code, authority_id, operation_id, permission, created_date, created_tantou_id) VALUES ('21K4002001', 'k4002001', 8, 2, 0, GETDATE(), 999);</v>
      </c>
      <c r="AG549" s="399"/>
    </row>
    <row r="550" spans="2:34">
      <c r="Y550">
        <f t="shared" si="5"/>
        <v>67</v>
      </c>
      <c r="Z550" t="str">
        <f t="shared" si="4"/>
        <v>INSERT INTO UPK.main_masters.mm_gamen_operation (project_code, program_code, authority_id, operation_id, permission, created_date, created_tantou_id) VALUES ('21K4002001', 'k4002001', 8, 3, 0, GETDATE(), 999);</v>
      </c>
      <c r="AG550" s="399"/>
    </row>
    <row r="551" spans="2:34">
      <c r="Y551">
        <f t="shared" si="5"/>
        <v>68</v>
      </c>
      <c r="Z551" t="str">
        <f t="shared" si="4"/>
        <v>INSERT INTO UPK.main_masters.mm_gamen_operation (project_code, program_code, authority_id, operation_id, permission, created_date, created_tantou_id) VALUES ('21K4002001', 'k4002001', 8, 4, 1, GETDATE(), 999);</v>
      </c>
      <c r="AG551" s="399"/>
    </row>
    <row r="552" spans="2:34">
      <c r="Y552">
        <f t="shared" si="5"/>
        <v>69</v>
      </c>
      <c r="Z552" t="str">
        <f t="shared" si="4"/>
        <v>INSERT INTO UPK.main_masters.mm_gamen_operation (project_code, program_code, authority_id, operation_id, permission, created_date, created_tantou_id) VALUES ('21K4002001', 'k4002001', 9, 1, 1, GETDATE(), 999);</v>
      </c>
      <c r="AG552" s="399"/>
    </row>
    <row r="553" spans="2:34">
      <c r="Y553">
        <f t="shared" si="5"/>
        <v>70</v>
      </c>
      <c r="Z553" t="str">
        <f t="shared" si="4"/>
        <v>INSERT INTO UPK.main_masters.mm_gamen_operation (project_code, program_code, authority_id, operation_id, permission, created_date, created_tantou_id) VALUES ('21K4002001', 'k4002001', 9, 2, 1, GETDATE(), 999);</v>
      </c>
      <c r="AG553" s="399"/>
    </row>
    <row r="554" spans="2:34">
      <c r="Y554">
        <f t="shared" si="5"/>
        <v>71</v>
      </c>
      <c r="Z554" t="str">
        <f t="shared" si="4"/>
        <v>INSERT INTO UPK.main_masters.mm_gamen_operation (project_code, program_code, authority_id, operation_id, permission, created_date, created_tantou_id) VALUES ('21K4002001', 'k4002001', 9, 3, 1, GETDATE(), 999);</v>
      </c>
      <c r="AG554" s="399"/>
    </row>
    <row r="555" spans="2:34">
      <c r="Y555">
        <f t="shared" si="5"/>
        <v>72</v>
      </c>
      <c r="Z555" t="str">
        <f t="shared" si="4"/>
        <v>INSERT INTO UPK.main_masters.mm_gamen_operation (project_code, program_code, authority_id, operation_id, permission, created_date, created_tantou_id) VALUES ('21K4002001', 'k4002001', 9, 4, 1, GETDATE(), 999);</v>
      </c>
      <c r="AG555" s="399"/>
    </row>
    <row r="556" spans="2:34">
      <c r="B556" t="s">
        <v>10119</v>
      </c>
      <c r="G556" t="s">
        <v>10117</v>
      </c>
      <c r="Z556" t="s">
        <v>9308</v>
      </c>
      <c r="AB556" t="s">
        <v>10121</v>
      </c>
      <c r="AG556" s="399"/>
    </row>
    <row r="557" spans="2:34">
      <c r="B557" t="s">
        <v>10116</v>
      </c>
      <c r="G557" t="s">
        <v>10117</v>
      </c>
    </row>
    <row r="558" spans="2:34">
      <c r="Z558" t="s">
        <v>9299</v>
      </c>
      <c r="AB558" t="s">
        <v>9300</v>
      </c>
      <c r="AD558" t="s">
        <v>9301</v>
      </c>
      <c r="AH558" t="s">
        <v>10118</v>
      </c>
    </row>
    <row r="559" spans="2:34">
      <c r="Z559" t="s">
        <v>9307</v>
      </c>
      <c r="AB559" t="s">
        <v>9309</v>
      </c>
      <c r="AD559" t="s">
        <v>9311</v>
      </c>
    </row>
    <row r="560" spans="2:34">
      <c r="Z560" t="s">
        <v>9307</v>
      </c>
      <c r="AB560" t="s">
        <v>9315</v>
      </c>
      <c r="AD560" t="s">
        <v>9316</v>
      </c>
    </row>
    <row r="561" spans="2:35">
      <c r="Z561" t="s">
        <v>9307</v>
      </c>
      <c r="AB561" t="s">
        <v>9330</v>
      </c>
      <c r="AD561" t="s">
        <v>9329</v>
      </c>
    </row>
    <row r="562" spans="2:35">
      <c r="Z562" t="s">
        <v>9307</v>
      </c>
      <c r="AB562" t="s">
        <v>9419</v>
      </c>
      <c r="AD562" t="s">
        <v>9420</v>
      </c>
    </row>
    <row r="563" spans="2:35">
      <c r="Z563" t="s">
        <v>9307</v>
      </c>
      <c r="AB563" t="s">
        <v>9440</v>
      </c>
      <c r="AD563" t="s">
        <v>9439</v>
      </c>
    </row>
    <row r="564" spans="2:35">
      <c r="Z564" t="s">
        <v>9307</v>
      </c>
      <c r="AB564" t="s">
        <v>9562</v>
      </c>
      <c r="AD564" t="s">
        <v>9564</v>
      </c>
    </row>
    <row r="565" spans="2:35">
      <c r="B565" t="s">
        <v>10122</v>
      </c>
      <c r="H565" t="str">
        <f>$H$1&amp;".main_masters.system_information"</f>
        <v>UPK.main_masters.system_information</v>
      </c>
    </row>
    <row r="566" spans="2:35">
      <c r="Z566" t="s">
        <v>9290</v>
      </c>
      <c r="AA566" t="s">
        <v>9291</v>
      </c>
      <c r="AB566" t="s">
        <v>9558</v>
      </c>
      <c r="AC566" t="s">
        <v>9559</v>
      </c>
      <c r="AD566" t="s">
        <v>91</v>
      </c>
      <c r="AE566" t="s">
        <v>90</v>
      </c>
      <c r="AF566" t="s">
        <v>50</v>
      </c>
      <c r="AG566" t="s">
        <v>51</v>
      </c>
      <c r="AH566" t="s">
        <v>52</v>
      </c>
      <c r="AI566" t="s">
        <v>53</v>
      </c>
    </row>
    <row r="567" spans="2:35">
      <c r="S567" s="443" t="s">
        <v>10123</v>
      </c>
      <c r="Z567" t="s">
        <v>9308</v>
      </c>
      <c r="AA567" t="s">
        <v>9563</v>
      </c>
      <c r="AB567" t="s">
        <v>10133</v>
      </c>
      <c r="AC567" t="s">
        <v>9566</v>
      </c>
      <c r="AF567" s="399"/>
    </row>
    <row r="568" spans="2:35">
      <c r="Z568" t="s">
        <v>9307</v>
      </c>
      <c r="AA568" t="s">
        <v>9727</v>
      </c>
      <c r="AB568" t="s">
        <v>9728</v>
      </c>
      <c r="AC568" t="s">
        <v>9729</v>
      </c>
    </row>
    <row r="569" spans="2:35">
      <c r="Z569" t="s">
        <v>9307</v>
      </c>
      <c r="AA569" t="s">
        <v>9727</v>
      </c>
      <c r="AB569" t="s">
        <v>9730</v>
      </c>
      <c r="AC569" t="s">
        <v>9731</v>
      </c>
    </row>
    <row r="571" spans="2:35">
      <c r="S571" s="444" t="s">
        <v>10124</v>
      </c>
      <c r="Z571" t="s">
        <v>9290</v>
      </c>
      <c r="AA571" t="s">
        <v>9291</v>
      </c>
      <c r="AB571" t="s">
        <v>9558</v>
      </c>
      <c r="AC571" t="s">
        <v>9559</v>
      </c>
      <c r="AD571" t="s">
        <v>91</v>
      </c>
      <c r="AE571" t="s">
        <v>90</v>
      </c>
      <c r="AF571" t="s">
        <v>50</v>
      </c>
      <c r="AG571" t="s">
        <v>51</v>
      </c>
      <c r="AH571" t="s">
        <v>52</v>
      </c>
      <c r="AI571" t="s">
        <v>53</v>
      </c>
    </row>
    <row r="572" spans="2:35">
      <c r="Z572" t="s">
        <v>9308</v>
      </c>
      <c r="AA572" t="s">
        <v>9563</v>
      </c>
      <c r="AB572" t="s">
        <v>10133</v>
      </c>
      <c r="AC572" t="s">
        <v>10125</v>
      </c>
      <c r="AF572" s="399"/>
    </row>
    <row r="573" spans="2:35">
      <c r="Z573" t="s">
        <v>9307</v>
      </c>
      <c r="AA573" t="s">
        <v>9727</v>
      </c>
      <c r="AB573" t="s">
        <v>9728</v>
      </c>
      <c r="AC573" t="s">
        <v>10126</v>
      </c>
    </row>
    <row r="574" spans="2:35">
      <c r="Z574" t="s">
        <v>9307</v>
      </c>
      <c r="AA574" t="s">
        <v>9727</v>
      </c>
      <c r="AB574" t="s">
        <v>9730</v>
      </c>
      <c r="AC574" t="s">
        <v>10127</v>
      </c>
    </row>
    <row r="576" spans="2:35">
      <c r="Y576" t="str">
        <f>"INSERT INTO "&amp;$H$565&amp;" ("&amp;Z566&amp;", "&amp;AA566&amp;", "&amp;AB566&amp;", "&amp;AC566&amp;", "&amp;AF566&amp;", "&amp;AG566&amp;") VALUES("</f>
        <v>INSERT INTO UPK.main_masters.system_information (project_code, program_code, settei_name, settei_information, created_date, created_tantou_id) VALUES(</v>
      </c>
    </row>
    <row r="577" spans="2:36">
      <c r="S577" s="443" t="s">
        <v>10123</v>
      </c>
      <c r="Z577" t="str">
        <f t="shared" ref="Z577:Z579" si="6">Y$576&amp;"'"&amp;Z567&amp;"', '"&amp;AA567&amp;"', '"&amp;AB567&amp;"', '"&amp;AC567&amp;"', GETDATE(), 999);"</f>
        <v>INSERT INTO UPK.main_masters.system_information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</v>
      </c>
    </row>
    <row r="578" spans="2:36">
      <c r="Z578" t="str">
        <f t="shared" si="6"/>
        <v>INSERT INTO UPK.main_masters.system_information (project_code, program_code, settei_name, settei_information, created_date, created_tantou_id) VALUES('21K4002001', 'k4003001', '大日程フォルダ1', '\\upk-dtss\upkroot\K60_圧造課\部署書込\圧造課共有\00. 個人用\鐘ヶ江\大日程\', GETDATE(), 999);</v>
      </c>
    </row>
    <row r="579" spans="2:36">
      <c r="Z579" t="str">
        <f t="shared" si="6"/>
        <v>INSERT INTO UPK.main_masters.system_information (project_code, program_code, settei_name, settei_information, created_date, created_tantou_id) VALUES('21K4002001', 'k4003001', '大日程フォルダ2', '\\upk-dtss\upkroot\K60_圧造課\部署書込\圧造課共有\00. 個人用\鐘ヶ江\大日程(鐘）', GETDATE(), 999);</v>
      </c>
    </row>
    <row r="581" spans="2:36">
      <c r="S581" s="444" t="s">
        <v>10124</v>
      </c>
      <c r="Z581" t="str">
        <f>Y$576&amp;"'"&amp;Z572&amp;"', '"&amp;AA572&amp;"', '"&amp;AB572&amp;"', '"&amp;AC572&amp;"', GETDATE(), 999);"</f>
        <v>INSERT INTO UPK.main_masters.system_information (project_code, program_code, settei_name, settei_information, created_date, created_tantou_id) VALUES('21K4002001', 'k4003001  ', '生産台数推移フォルダ', '\\upk-dtss\upkroot\IFS_電算室\部署書込\采野　業務\94 本番移行テスト環境\生産台数推移', GETDATE(), 999);</v>
      </c>
    </row>
    <row r="582" spans="2:36">
      <c r="Z582" t="str">
        <f>Y$576&amp;"'"&amp;Z573&amp;"', '"&amp;AA573&amp;"', '"&amp;AB573&amp;"', '"&amp;AC573&amp;"', GETDATE(), 999);"</f>
        <v>INSERT INTO UPK.main_masters.system_information (project_code, program_code, settei_name, settei_information, created_date, created_tantou_id) VALUES('21K4002001', 'k4003001', '大日程フォルダ1', '\\upk-dtss\upkroot\IFS_電算室\部署書込\采野　業務\94 本番移行テスト環境\大日程', GETDATE(), 999);</v>
      </c>
    </row>
    <row r="583" spans="2:36">
      <c r="Z583" t="str">
        <f>Y$576&amp;"'"&amp;Z574&amp;"', '"&amp;AA574&amp;"', '"&amp;AB574&amp;"', '"&amp;AC574&amp;"', GETDATE(), 999);"</f>
        <v>INSERT INTO UPK.main_masters.system_information (project_code, program_code, settei_name, settei_information, created_date, created_tantou_id) VALUES('21K4002001', 'k4003001', '大日程フォルダ2', '\\upk-dtss\upkroot\IFS_電算室\部署書込\采野　業務\94 本番移行テスト環境\大日程(鐘）', GETDATE(), 999);</v>
      </c>
    </row>
    <row r="584" spans="2:36">
      <c r="B584" t="s">
        <v>10130</v>
      </c>
      <c r="H584" t="str">
        <f>$H$1&amp;".main_masters.mm_authority"</f>
        <v>UPK.main_masters.mm_authority</v>
      </c>
    </row>
    <row r="585" spans="2:36">
      <c r="Z585" t="s">
        <v>9290</v>
      </c>
      <c r="AA585" t="s">
        <v>10128</v>
      </c>
      <c r="AB585" t="s">
        <v>10129</v>
      </c>
      <c r="AC585" t="s">
        <v>91</v>
      </c>
      <c r="AD585" t="s">
        <v>90</v>
      </c>
      <c r="AE585" t="s">
        <v>50</v>
      </c>
      <c r="AF585" t="s">
        <v>51</v>
      </c>
      <c r="AG585" t="s">
        <v>52</v>
      </c>
      <c r="AH585" t="s">
        <v>53</v>
      </c>
    </row>
    <row r="586" spans="2:36">
      <c r="Y586">
        <v>1</v>
      </c>
      <c r="Z586" t="s">
        <v>9307</v>
      </c>
      <c r="AA586">
        <v>429</v>
      </c>
      <c r="AB586">
        <v>9</v>
      </c>
      <c r="AC586" t="s">
        <v>9295</v>
      </c>
      <c r="AD586" t="s">
        <v>9295</v>
      </c>
      <c r="AE586" s="399" t="s">
        <v>10131</v>
      </c>
      <c r="AF586">
        <v>429</v>
      </c>
      <c r="AG586" t="s">
        <v>9295</v>
      </c>
      <c r="AH586" t="s">
        <v>9295</v>
      </c>
      <c r="AJ586" t="s">
        <v>10132</v>
      </c>
    </row>
    <row r="587" spans="2:36">
      <c r="Y587">
        <f>Y586+1</f>
        <v>2</v>
      </c>
    </row>
    <row r="589" spans="2:36">
      <c r="Y589" t="str">
        <f>"INSERT INTO "&amp;$H$584&amp;" ("&amp;Z585&amp;", "&amp;AA585&amp;", "&amp;AB585&amp;", "&amp;AE585&amp;", "&amp;AF585&amp;") VALUES("</f>
        <v>INSERT INTO UPK.main_masters.mm_authority (project_code, tantou_id, authority, created_date, created_tantou_id) VALUES(</v>
      </c>
    </row>
    <row r="590" spans="2:36">
      <c r="Y590">
        <v>1</v>
      </c>
      <c r="Z590" t="str">
        <f>Y$589&amp;"'"&amp;Z586&amp;"', "&amp;AA586&amp;", "&amp;AB586&amp;", GETDATE(), 999);"</f>
        <v>INSERT INTO UPK.main_masters.mm_authority (project_code, tantou_id, authority, created_date, created_tantou_id) VALUES('21K4002001', 429, 9, GETDATE(), 999);</v>
      </c>
    </row>
    <row r="591" spans="2:36">
      <c r="B591" t="s">
        <v>285</v>
      </c>
      <c r="H591" t="str">
        <f>$H$1&amp;".main_masters.mm_buhin_no"</f>
        <v>UPK.main_masters.mm_buhin_no</v>
      </c>
    </row>
    <row r="592" spans="2:36">
      <c r="C592" s="228" t="s">
        <v>13160</v>
      </c>
      <c r="D592" s="228" t="s">
        <v>13161</v>
      </c>
      <c r="Z592">
        <v>1</v>
      </c>
      <c r="AA592" s="211" t="s">
        <v>6181</v>
      </c>
      <c r="AB592" s="211" t="s">
        <v>11431</v>
      </c>
      <c r="AC592" s="211" t="s">
        <v>8756</v>
      </c>
    </row>
    <row r="593" spans="3:39">
      <c r="C593" s="228"/>
      <c r="D593" s="228" t="s">
        <v>13162</v>
      </c>
      <c r="Z593">
        <v>2</v>
      </c>
      <c r="AA593" s="211" t="s">
        <v>6182</v>
      </c>
      <c r="AB593" s="211" t="s">
        <v>11432</v>
      </c>
      <c r="AC593" s="211" t="s">
        <v>8756</v>
      </c>
    </row>
    <row r="594" spans="3:39">
      <c r="C594" s="228"/>
      <c r="D594" s="228" t="s">
        <v>13163</v>
      </c>
      <c r="Z594">
        <v>3</v>
      </c>
      <c r="AA594" s="211" t="s">
        <v>6183</v>
      </c>
      <c r="AB594" s="211" t="s">
        <v>11433</v>
      </c>
      <c r="AC594" s="211" t="s">
        <v>8756</v>
      </c>
    </row>
    <row r="595" spans="3:39">
      <c r="Z595">
        <v>4</v>
      </c>
      <c r="AA595" s="211" t="s">
        <v>6184</v>
      </c>
      <c r="AB595" s="211" t="s">
        <v>11434</v>
      </c>
      <c r="AC595" s="211" t="s">
        <v>8756</v>
      </c>
    </row>
    <row r="596" spans="3:39">
      <c r="Z596">
        <v>5</v>
      </c>
      <c r="AA596" s="211" t="s">
        <v>6185</v>
      </c>
      <c r="AB596" s="211" t="s">
        <v>11435</v>
      </c>
      <c r="AC596" s="211" t="s">
        <v>8756</v>
      </c>
      <c r="AF596" s="143"/>
      <c r="AG596" s="143"/>
      <c r="AH596" s="143"/>
      <c r="AI596" s="143"/>
    </row>
    <row r="597" spans="3:39">
      <c r="Z597">
        <v>6</v>
      </c>
      <c r="AA597" s="211" t="s">
        <v>6186</v>
      </c>
      <c r="AB597" s="211" t="s">
        <v>11436</v>
      </c>
      <c r="AC597" s="211" t="s">
        <v>8756</v>
      </c>
      <c r="AF597" s="143"/>
      <c r="AG597" s="143"/>
      <c r="AH597" s="143"/>
      <c r="AI597" s="143"/>
      <c r="AJ597" s="143"/>
      <c r="AK597" s="143"/>
      <c r="AL597" s="143"/>
      <c r="AM597" s="143"/>
    </row>
    <row r="598" spans="3:39">
      <c r="Z598">
        <v>7</v>
      </c>
      <c r="AA598" s="211" t="s">
        <v>6187</v>
      </c>
      <c r="AB598" s="211" t="s">
        <v>11437</v>
      </c>
      <c r="AC598" s="211" t="s">
        <v>8756</v>
      </c>
      <c r="AJ598" s="143"/>
      <c r="AK598" s="143"/>
      <c r="AL598" s="143"/>
      <c r="AM598" s="143"/>
    </row>
    <row r="599" spans="3:39">
      <c r="Z599">
        <v>8</v>
      </c>
      <c r="AA599" s="211" t="s">
        <v>6188</v>
      </c>
      <c r="AB599" s="211" t="s">
        <v>11438</v>
      </c>
      <c r="AC599" s="211" t="s">
        <v>8756</v>
      </c>
      <c r="AF599" s="143"/>
      <c r="AG599" s="143"/>
      <c r="AH599" s="143"/>
      <c r="AI599" s="143"/>
    </row>
    <row r="600" spans="3:39">
      <c r="Z600">
        <v>9</v>
      </c>
      <c r="AA600" s="211" t="s">
        <v>6189</v>
      </c>
      <c r="AB600" s="211" t="s">
        <v>11439</v>
      </c>
      <c r="AC600" s="211" t="s">
        <v>8756</v>
      </c>
      <c r="AF600" s="143"/>
      <c r="AG600" s="143"/>
      <c r="AH600" s="143"/>
      <c r="AI600" s="143"/>
      <c r="AJ600" s="143"/>
      <c r="AK600" s="143"/>
      <c r="AL600" s="143"/>
      <c r="AM600" s="143"/>
    </row>
    <row r="601" spans="3:39">
      <c r="Z601">
        <v>10</v>
      </c>
      <c r="AA601" s="211" t="s">
        <v>6190</v>
      </c>
      <c r="AB601" s="211" t="s">
        <v>11440</v>
      </c>
      <c r="AC601" s="211" t="s">
        <v>8756</v>
      </c>
      <c r="AJ601" s="143"/>
      <c r="AK601" s="143"/>
      <c r="AL601" s="143"/>
      <c r="AM601" s="143"/>
    </row>
    <row r="602" spans="3:39">
      <c r="Z602">
        <v>11</v>
      </c>
      <c r="AA602" s="211" t="s">
        <v>6191</v>
      </c>
      <c r="AB602" s="211" t="s">
        <v>11441</v>
      </c>
      <c r="AC602" s="211" t="s">
        <v>8756</v>
      </c>
    </row>
    <row r="603" spans="3:39">
      <c r="Z603">
        <v>12</v>
      </c>
      <c r="AA603" s="211" t="s">
        <v>6192</v>
      </c>
      <c r="AB603" s="211" t="s">
        <v>11442</v>
      </c>
      <c r="AC603" s="211" t="s">
        <v>8756</v>
      </c>
    </row>
    <row r="604" spans="3:39">
      <c r="Z604">
        <v>13</v>
      </c>
      <c r="AA604" s="211" t="s">
        <v>6193</v>
      </c>
      <c r="AB604" s="211" t="s">
        <v>11443</v>
      </c>
      <c r="AC604" s="211" t="s">
        <v>8756</v>
      </c>
    </row>
    <row r="605" spans="3:39">
      <c r="Z605">
        <v>14</v>
      </c>
      <c r="AA605" s="211" t="s">
        <v>6194</v>
      </c>
      <c r="AB605" s="211" t="s">
        <v>11444</v>
      </c>
      <c r="AC605" s="211" t="s">
        <v>8756</v>
      </c>
    </row>
    <row r="606" spans="3:39">
      <c r="Z606">
        <v>15</v>
      </c>
      <c r="AA606" s="211" t="s">
        <v>6195</v>
      </c>
      <c r="AB606" s="211" t="s">
        <v>11445</v>
      </c>
      <c r="AC606" s="211" t="s">
        <v>8756</v>
      </c>
    </row>
    <row r="607" spans="3:39">
      <c r="Z607">
        <v>16</v>
      </c>
      <c r="AA607" s="211" t="s">
        <v>6196</v>
      </c>
      <c r="AB607" s="211" t="s">
        <v>11446</v>
      </c>
      <c r="AC607" s="211" t="s">
        <v>8756</v>
      </c>
    </row>
    <row r="608" spans="3:39">
      <c r="Z608">
        <v>17</v>
      </c>
      <c r="AA608" s="211" t="s">
        <v>6197</v>
      </c>
      <c r="AB608" s="211" t="s">
        <v>11447</v>
      </c>
      <c r="AC608" s="211" t="s">
        <v>8756</v>
      </c>
    </row>
    <row r="609" spans="26:29">
      <c r="Z609">
        <v>18</v>
      </c>
      <c r="AA609" s="211" t="s">
        <v>6199</v>
      </c>
      <c r="AB609" s="211" t="s">
        <v>11448</v>
      </c>
      <c r="AC609" s="211" t="s">
        <v>8756</v>
      </c>
    </row>
    <row r="610" spans="26:29">
      <c r="Z610">
        <v>19</v>
      </c>
      <c r="AA610" s="211" t="s">
        <v>6200</v>
      </c>
      <c r="AB610" s="211" t="s">
        <v>11449</v>
      </c>
      <c r="AC610" s="211" t="s">
        <v>8756</v>
      </c>
    </row>
    <row r="611" spans="26:29">
      <c r="Z611">
        <v>20</v>
      </c>
      <c r="AA611" s="211" t="s">
        <v>6201</v>
      </c>
      <c r="AB611" s="211" t="s">
        <v>11450</v>
      </c>
      <c r="AC611" s="211" t="s">
        <v>8756</v>
      </c>
    </row>
    <row r="612" spans="26:29">
      <c r="Z612">
        <v>21</v>
      </c>
      <c r="AA612" s="211" t="s">
        <v>6202</v>
      </c>
      <c r="AB612" s="211" t="s">
        <v>11451</v>
      </c>
      <c r="AC612" s="211" t="s">
        <v>8756</v>
      </c>
    </row>
    <row r="613" spans="26:29">
      <c r="Z613">
        <v>22</v>
      </c>
      <c r="AA613" s="211" t="s">
        <v>6203</v>
      </c>
      <c r="AB613" s="211" t="s">
        <v>11452</v>
      </c>
      <c r="AC613" s="211" t="s">
        <v>8756</v>
      </c>
    </row>
    <row r="614" spans="26:29">
      <c r="Z614">
        <v>23</v>
      </c>
      <c r="AA614" s="211" t="s">
        <v>6204</v>
      </c>
      <c r="AB614" s="211" t="s">
        <v>11453</v>
      </c>
      <c r="AC614" s="211" t="s">
        <v>8756</v>
      </c>
    </row>
    <row r="615" spans="26:29">
      <c r="Z615">
        <v>24</v>
      </c>
      <c r="AA615" s="211" t="s">
        <v>6205</v>
      </c>
      <c r="AB615" s="211" t="s">
        <v>11454</v>
      </c>
      <c r="AC615" s="211" t="s">
        <v>8756</v>
      </c>
    </row>
    <row r="616" spans="26:29">
      <c r="Z616">
        <v>25</v>
      </c>
      <c r="AA616" s="211" t="s">
        <v>6206</v>
      </c>
      <c r="AB616" s="211" t="s">
        <v>11455</v>
      </c>
      <c r="AC616" s="211" t="s">
        <v>8756</v>
      </c>
    </row>
    <row r="617" spans="26:29">
      <c r="Z617">
        <v>26</v>
      </c>
      <c r="AA617" s="211" t="s">
        <v>6207</v>
      </c>
      <c r="AB617" s="211" t="s">
        <v>11456</v>
      </c>
      <c r="AC617" s="211" t="s">
        <v>8756</v>
      </c>
    </row>
    <row r="618" spans="26:29">
      <c r="Z618">
        <v>27</v>
      </c>
      <c r="AA618" s="211" t="s">
        <v>6208</v>
      </c>
      <c r="AB618" s="211" t="s">
        <v>11457</v>
      </c>
      <c r="AC618" s="211" t="s">
        <v>8756</v>
      </c>
    </row>
    <row r="619" spans="26:29">
      <c r="Z619">
        <v>28</v>
      </c>
      <c r="AA619" s="211" t="s">
        <v>6209</v>
      </c>
      <c r="AB619" s="211" t="s">
        <v>11458</v>
      </c>
      <c r="AC619" s="211" t="s">
        <v>8756</v>
      </c>
    </row>
    <row r="620" spans="26:29">
      <c r="Z620">
        <v>29</v>
      </c>
      <c r="AA620" s="211" t="s">
        <v>6210</v>
      </c>
      <c r="AB620" s="211" t="s">
        <v>11459</v>
      </c>
      <c r="AC620" s="211" t="s">
        <v>8756</v>
      </c>
    </row>
    <row r="621" spans="26:29">
      <c r="Z621">
        <v>30</v>
      </c>
      <c r="AA621" s="211" t="s">
        <v>6211</v>
      </c>
      <c r="AB621" s="211" t="s">
        <v>11460</v>
      </c>
      <c r="AC621" s="211" t="s">
        <v>8756</v>
      </c>
    </row>
    <row r="622" spans="26:29">
      <c r="Z622">
        <v>31</v>
      </c>
      <c r="AA622" s="211" t="s">
        <v>6212</v>
      </c>
      <c r="AB622" s="211" t="s">
        <v>11461</v>
      </c>
      <c r="AC622" s="211" t="s">
        <v>8756</v>
      </c>
    </row>
    <row r="623" spans="26:29">
      <c r="Z623">
        <v>32</v>
      </c>
      <c r="AA623" s="211" t="s">
        <v>6213</v>
      </c>
      <c r="AB623" s="211" t="s">
        <v>11462</v>
      </c>
      <c r="AC623" s="211" t="s">
        <v>8756</v>
      </c>
    </row>
    <row r="624" spans="26:29">
      <c r="Z624">
        <v>33</v>
      </c>
      <c r="AA624" s="211" t="s">
        <v>6214</v>
      </c>
      <c r="AB624" s="211" t="s">
        <v>11463</v>
      </c>
      <c r="AC624" s="211" t="s">
        <v>8756</v>
      </c>
    </row>
    <row r="625" spans="26:29">
      <c r="Z625">
        <v>34</v>
      </c>
      <c r="AA625" s="211" t="s">
        <v>6215</v>
      </c>
      <c r="AB625" s="211" t="s">
        <v>11464</v>
      </c>
      <c r="AC625" s="211" t="s">
        <v>8756</v>
      </c>
    </row>
    <row r="626" spans="26:29">
      <c r="Z626">
        <v>35</v>
      </c>
      <c r="AA626" s="211" t="s">
        <v>6216</v>
      </c>
      <c r="AB626" s="211" t="s">
        <v>11465</v>
      </c>
      <c r="AC626" s="211" t="s">
        <v>8756</v>
      </c>
    </row>
    <row r="627" spans="26:29">
      <c r="Z627">
        <v>36</v>
      </c>
      <c r="AA627" s="211" t="s">
        <v>6217</v>
      </c>
      <c r="AB627" s="211" t="s">
        <v>11466</v>
      </c>
      <c r="AC627" s="211" t="s">
        <v>8756</v>
      </c>
    </row>
    <row r="628" spans="26:29">
      <c r="Z628">
        <v>37</v>
      </c>
      <c r="AA628" s="211" t="s">
        <v>6218</v>
      </c>
      <c r="AB628" s="211" t="s">
        <v>11467</v>
      </c>
      <c r="AC628" s="211" t="s">
        <v>8756</v>
      </c>
    </row>
    <row r="629" spans="26:29">
      <c r="Z629">
        <v>38</v>
      </c>
      <c r="AA629" s="211" t="s">
        <v>6219</v>
      </c>
      <c r="AB629" s="211" t="s">
        <v>11468</v>
      </c>
      <c r="AC629" s="211" t="s">
        <v>8756</v>
      </c>
    </row>
    <row r="630" spans="26:29">
      <c r="Z630">
        <v>39</v>
      </c>
      <c r="AA630" s="211" t="s">
        <v>6220</v>
      </c>
      <c r="AB630" s="211" t="s">
        <v>11469</v>
      </c>
      <c r="AC630" s="211" t="s">
        <v>8756</v>
      </c>
    </row>
    <row r="631" spans="26:29">
      <c r="Z631">
        <v>40</v>
      </c>
      <c r="AA631" s="211" t="s">
        <v>6221</v>
      </c>
      <c r="AB631" s="211" t="s">
        <v>11470</v>
      </c>
      <c r="AC631" s="211" t="s">
        <v>8756</v>
      </c>
    </row>
    <row r="632" spans="26:29">
      <c r="Z632">
        <v>41</v>
      </c>
      <c r="AA632" s="211" t="s">
        <v>6222</v>
      </c>
      <c r="AB632" s="211" t="s">
        <v>11471</v>
      </c>
      <c r="AC632" s="211" t="s">
        <v>8756</v>
      </c>
    </row>
    <row r="633" spans="26:29">
      <c r="Z633">
        <v>42</v>
      </c>
      <c r="AA633" s="211" t="s">
        <v>6223</v>
      </c>
      <c r="AB633" s="211" t="s">
        <v>11472</v>
      </c>
      <c r="AC633" s="211" t="s">
        <v>8756</v>
      </c>
    </row>
    <row r="634" spans="26:29">
      <c r="Z634">
        <v>43</v>
      </c>
      <c r="AA634" s="211" t="s">
        <v>6224</v>
      </c>
      <c r="AB634" s="211" t="s">
        <v>11473</v>
      </c>
      <c r="AC634" s="211" t="s">
        <v>8756</v>
      </c>
    </row>
    <row r="635" spans="26:29">
      <c r="Z635">
        <v>44</v>
      </c>
      <c r="AA635" s="211" t="s">
        <v>6225</v>
      </c>
      <c r="AB635" s="211" t="s">
        <v>11474</v>
      </c>
      <c r="AC635" s="211" t="s">
        <v>8756</v>
      </c>
    </row>
    <row r="636" spans="26:29">
      <c r="Z636">
        <v>45</v>
      </c>
      <c r="AA636" s="211" t="s">
        <v>6226</v>
      </c>
      <c r="AB636" s="211" t="s">
        <v>11475</v>
      </c>
      <c r="AC636" s="211" t="s">
        <v>8756</v>
      </c>
    </row>
    <row r="637" spans="26:29">
      <c r="Z637">
        <v>46</v>
      </c>
      <c r="AA637" s="211" t="s">
        <v>6227</v>
      </c>
      <c r="AB637" s="211" t="s">
        <v>11476</v>
      </c>
      <c r="AC637" s="211" t="s">
        <v>8756</v>
      </c>
    </row>
    <row r="638" spans="26:29">
      <c r="Z638">
        <v>47</v>
      </c>
      <c r="AA638" s="211" t="s">
        <v>6228</v>
      </c>
      <c r="AB638" s="211" t="s">
        <v>11477</v>
      </c>
      <c r="AC638" s="211" t="s">
        <v>8756</v>
      </c>
    </row>
    <row r="639" spans="26:29">
      <c r="Z639">
        <v>48</v>
      </c>
      <c r="AA639" s="211" t="s">
        <v>6229</v>
      </c>
      <c r="AB639" s="211" t="s">
        <v>11478</v>
      </c>
      <c r="AC639" s="211" t="s">
        <v>8756</v>
      </c>
    </row>
    <row r="640" spans="26:29">
      <c r="Z640">
        <v>49</v>
      </c>
      <c r="AA640" s="211" t="s">
        <v>6230</v>
      </c>
      <c r="AB640" s="211" t="s">
        <v>11479</v>
      </c>
      <c r="AC640" s="211" t="s">
        <v>8756</v>
      </c>
    </row>
    <row r="641" spans="26:29">
      <c r="Z641">
        <v>50</v>
      </c>
      <c r="AA641" s="211" t="s">
        <v>6231</v>
      </c>
      <c r="AB641" s="211" t="s">
        <v>11480</v>
      </c>
      <c r="AC641" s="211" t="s">
        <v>8756</v>
      </c>
    </row>
    <row r="642" spans="26:29">
      <c r="Z642">
        <v>51</v>
      </c>
      <c r="AA642" s="211" t="s">
        <v>6232</v>
      </c>
      <c r="AB642" s="211" t="s">
        <v>11481</v>
      </c>
      <c r="AC642" s="211" t="s">
        <v>8756</v>
      </c>
    </row>
    <row r="643" spans="26:29">
      <c r="Z643">
        <v>52</v>
      </c>
      <c r="AA643" s="211" t="s">
        <v>6233</v>
      </c>
      <c r="AB643" s="211" t="s">
        <v>11482</v>
      </c>
      <c r="AC643" s="211" t="s">
        <v>8756</v>
      </c>
    </row>
    <row r="644" spans="26:29">
      <c r="Z644">
        <v>53</v>
      </c>
      <c r="AA644" s="211" t="s">
        <v>6234</v>
      </c>
      <c r="AB644" s="211" t="s">
        <v>11483</v>
      </c>
      <c r="AC644" s="211" t="s">
        <v>8756</v>
      </c>
    </row>
    <row r="645" spans="26:29">
      <c r="Z645">
        <v>54</v>
      </c>
      <c r="AA645" s="211" t="s">
        <v>6235</v>
      </c>
      <c r="AB645" s="211" t="s">
        <v>11484</v>
      </c>
      <c r="AC645" s="211" t="s">
        <v>8756</v>
      </c>
    </row>
    <row r="646" spans="26:29">
      <c r="Z646">
        <v>55</v>
      </c>
      <c r="AA646" s="211" t="s">
        <v>6236</v>
      </c>
      <c r="AB646" s="211" t="s">
        <v>11485</v>
      </c>
      <c r="AC646" s="211" t="s">
        <v>8756</v>
      </c>
    </row>
    <row r="647" spans="26:29">
      <c r="Z647">
        <v>56</v>
      </c>
      <c r="AA647" s="211" t="s">
        <v>6237</v>
      </c>
      <c r="AB647" s="211" t="s">
        <v>11486</v>
      </c>
      <c r="AC647" s="211" t="s">
        <v>8756</v>
      </c>
    </row>
    <row r="648" spans="26:29">
      <c r="Z648">
        <v>57</v>
      </c>
      <c r="AA648" s="211" t="s">
        <v>6238</v>
      </c>
      <c r="AB648" s="211" t="s">
        <v>11487</v>
      </c>
      <c r="AC648" s="211" t="s">
        <v>8756</v>
      </c>
    </row>
    <row r="649" spans="26:29">
      <c r="Z649">
        <v>58</v>
      </c>
      <c r="AA649" s="211" t="s">
        <v>6239</v>
      </c>
      <c r="AB649" s="211" t="s">
        <v>11488</v>
      </c>
      <c r="AC649" s="211" t="s">
        <v>8756</v>
      </c>
    </row>
    <row r="650" spans="26:29">
      <c r="Z650">
        <v>59</v>
      </c>
      <c r="AA650" s="211" t="s">
        <v>6240</v>
      </c>
      <c r="AB650" s="211" t="s">
        <v>11489</v>
      </c>
      <c r="AC650" s="211" t="s">
        <v>8756</v>
      </c>
    </row>
    <row r="651" spans="26:29">
      <c r="Z651">
        <v>60</v>
      </c>
      <c r="AA651" s="211" t="s">
        <v>6241</v>
      </c>
      <c r="AB651" s="211" t="s">
        <v>11490</v>
      </c>
      <c r="AC651" s="211" t="s">
        <v>8756</v>
      </c>
    </row>
    <row r="652" spans="26:29">
      <c r="Z652">
        <v>61</v>
      </c>
      <c r="AA652" s="211" t="s">
        <v>6242</v>
      </c>
      <c r="AB652" s="211" t="s">
        <v>11491</v>
      </c>
      <c r="AC652" s="211" t="s">
        <v>8756</v>
      </c>
    </row>
    <row r="653" spans="26:29">
      <c r="Z653">
        <v>62</v>
      </c>
      <c r="AA653" s="211" t="s">
        <v>6243</v>
      </c>
      <c r="AB653" s="211" t="s">
        <v>11492</v>
      </c>
      <c r="AC653" s="211" t="s">
        <v>8756</v>
      </c>
    </row>
    <row r="654" spans="26:29">
      <c r="Z654">
        <v>63</v>
      </c>
      <c r="AA654" s="211" t="s">
        <v>6244</v>
      </c>
      <c r="AB654" s="211" t="s">
        <v>11493</v>
      </c>
      <c r="AC654" s="211" t="s">
        <v>8756</v>
      </c>
    </row>
    <row r="655" spans="26:29">
      <c r="Z655">
        <v>64</v>
      </c>
      <c r="AA655" s="211" t="s">
        <v>6245</v>
      </c>
      <c r="AB655" s="211" t="s">
        <v>11494</v>
      </c>
      <c r="AC655" s="211" t="s">
        <v>8756</v>
      </c>
    </row>
    <row r="656" spans="26:29">
      <c r="Z656">
        <v>65</v>
      </c>
      <c r="AA656" s="211" t="s">
        <v>6246</v>
      </c>
      <c r="AB656" s="211" t="s">
        <v>11495</v>
      </c>
      <c r="AC656" s="211" t="s">
        <v>8756</v>
      </c>
    </row>
    <row r="657" spans="26:29">
      <c r="Z657">
        <v>66</v>
      </c>
      <c r="AA657" s="211" t="s">
        <v>6247</v>
      </c>
      <c r="AB657" s="211" t="s">
        <v>11496</v>
      </c>
      <c r="AC657" s="211" t="s">
        <v>8756</v>
      </c>
    </row>
    <row r="658" spans="26:29">
      <c r="Z658">
        <v>67</v>
      </c>
      <c r="AA658" s="211" t="s">
        <v>6248</v>
      </c>
      <c r="AB658" s="211" t="s">
        <v>11497</v>
      </c>
      <c r="AC658" s="211" t="s">
        <v>8756</v>
      </c>
    </row>
    <row r="659" spans="26:29">
      <c r="Z659">
        <v>68</v>
      </c>
      <c r="AA659" s="211" t="s">
        <v>6249</v>
      </c>
      <c r="AB659" s="211" t="s">
        <v>11498</v>
      </c>
      <c r="AC659" s="211" t="s">
        <v>8756</v>
      </c>
    </row>
    <row r="660" spans="26:29">
      <c r="Z660">
        <v>69</v>
      </c>
      <c r="AA660" s="211" t="s">
        <v>6250</v>
      </c>
      <c r="AB660" s="211" t="s">
        <v>11499</v>
      </c>
      <c r="AC660" s="211" t="s">
        <v>8756</v>
      </c>
    </row>
    <row r="661" spans="26:29">
      <c r="Z661">
        <v>70</v>
      </c>
      <c r="AA661" s="211" t="s">
        <v>6251</v>
      </c>
      <c r="AB661" s="211" t="s">
        <v>11500</v>
      </c>
      <c r="AC661" s="211" t="s">
        <v>8756</v>
      </c>
    </row>
    <row r="662" spans="26:29">
      <c r="Z662">
        <v>71</v>
      </c>
      <c r="AA662" s="211" t="s">
        <v>6252</v>
      </c>
      <c r="AB662" s="211" t="s">
        <v>11501</v>
      </c>
      <c r="AC662" s="211" t="s">
        <v>8756</v>
      </c>
    </row>
    <row r="663" spans="26:29">
      <c r="Z663">
        <v>72</v>
      </c>
      <c r="AA663" s="211" t="s">
        <v>6253</v>
      </c>
      <c r="AB663" s="211" t="s">
        <v>11502</v>
      </c>
      <c r="AC663" s="211" t="s">
        <v>8756</v>
      </c>
    </row>
    <row r="664" spans="26:29">
      <c r="Z664">
        <v>73</v>
      </c>
      <c r="AA664" s="211" t="s">
        <v>6254</v>
      </c>
      <c r="AB664" s="211" t="s">
        <v>11503</v>
      </c>
      <c r="AC664" s="211" t="s">
        <v>8756</v>
      </c>
    </row>
    <row r="665" spans="26:29">
      <c r="Z665">
        <v>74</v>
      </c>
      <c r="AA665" s="211" t="s">
        <v>6255</v>
      </c>
      <c r="AB665" s="211" t="s">
        <v>11504</v>
      </c>
      <c r="AC665" s="211" t="s">
        <v>8756</v>
      </c>
    </row>
    <row r="666" spans="26:29">
      <c r="Z666">
        <v>75</v>
      </c>
      <c r="AA666" s="211" t="s">
        <v>6256</v>
      </c>
      <c r="AB666" s="211" t="s">
        <v>11505</v>
      </c>
      <c r="AC666" s="211" t="s">
        <v>8756</v>
      </c>
    </row>
    <row r="667" spans="26:29">
      <c r="Z667">
        <v>76</v>
      </c>
      <c r="AA667" s="211" t="s">
        <v>6257</v>
      </c>
      <c r="AB667" s="211" t="s">
        <v>11506</v>
      </c>
      <c r="AC667" s="211" t="s">
        <v>8756</v>
      </c>
    </row>
    <row r="668" spans="26:29">
      <c r="Z668">
        <v>77</v>
      </c>
      <c r="AA668" s="211" t="s">
        <v>6258</v>
      </c>
      <c r="AB668" s="211" t="s">
        <v>11507</v>
      </c>
      <c r="AC668" s="211" t="s">
        <v>8756</v>
      </c>
    </row>
    <row r="669" spans="26:29">
      <c r="Z669">
        <v>78</v>
      </c>
      <c r="AA669" s="211" t="s">
        <v>6259</v>
      </c>
      <c r="AB669" s="211" t="s">
        <v>11508</v>
      </c>
      <c r="AC669" s="211" t="s">
        <v>8756</v>
      </c>
    </row>
    <row r="670" spans="26:29">
      <c r="Z670">
        <v>79</v>
      </c>
      <c r="AA670" s="211" t="s">
        <v>6260</v>
      </c>
      <c r="AB670" s="211" t="s">
        <v>11509</v>
      </c>
      <c r="AC670" s="211" t="s">
        <v>8756</v>
      </c>
    </row>
    <row r="671" spans="26:29">
      <c r="Z671">
        <v>80</v>
      </c>
      <c r="AA671" s="211" t="s">
        <v>6261</v>
      </c>
      <c r="AB671" s="211" t="s">
        <v>11510</v>
      </c>
      <c r="AC671" s="211" t="s">
        <v>8756</v>
      </c>
    </row>
    <row r="672" spans="26:29">
      <c r="Z672">
        <v>81</v>
      </c>
      <c r="AA672" s="211" t="s">
        <v>6262</v>
      </c>
      <c r="AB672" s="211" t="s">
        <v>11511</v>
      </c>
      <c r="AC672" s="211" t="s">
        <v>8756</v>
      </c>
    </row>
    <row r="673" spans="26:29">
      <c r="Z673">
        <v>82</v>
      </c>
      <c r="AA673" s="211" t="s">
        <v>6263</v>
      </c>
      <c r="AB673" s="211" t="s">
        <v>11512</v>
      </c>
      <c r="AC673" s="211" t="s">
        <v>8756</v>
      </c>
    </row>
    <row r="674" spans="26:29">
      <c r="Z674">
        <v>83</v>
      </c>
      <c r="AA674" s="211" t="s">
        <v>6264</v>
      </c>
      <c r="AB674" s="211" t="s">
        <v>11513</v>
      </c>
      <c r="AC674" s="211" t="s">
        <v>8756</v>
      </c>
    </row>
    <row r="675" spans="26:29">
      <c r="Z675">
        <v>84</v>
      </c>
      <c r="AA675" s="211" t="s">
        <v>6265</v>
      </c>
      <c r="AB675" s="211" t="s">
        <v>11514</v>
      </c>
      <c r="AC675" s="211" t="s">
        <v>8756</v>
      </c>
    </row>
    <row r="676" spans="26:29">
      <c r="Z676">
        <v>85</v>
      </c>
      <c r="AA676" s="211" t="s">
        <v>6266</v>
      </c>
      <c r="AB676" s="211" t="s">
        <v>11515</v>
      </c>
      <c r="AC676" s="211" t="s">
        <v>8756</v>
      </c>
    </row>
    <row r="677" spans="26:29">
      <c r="Z677">
        <v>86</v>
      </c>
      <c r="AA677" s="211" t="s">
        <v>6267</v>
      </c>
      <c r="AB677" s="211" t="s">
        <v>11516</v>
      </c>
      <c r="AC677" s="211" t="s">
        <v>8756</v>
      </c>
    </row>
    <row r="678" spans="26:29">
      <c r="Z678">
        <v>87</v>
      </c>
      <c r="AA678" s="211" t="s">
        <v>6268</v>
      </c>
      <c r="AB678" s="211" t="s">
        <v>11517</v>
      </c>
      <c r="AC678" s="211" t="s">
        <v>8756</v>
      </c>
    </row>
    <row r="679" spans="26:29">
      <c r="Z679">
        <v>88</v>
      </c>
      <c r="AA679" s="211" t="s">
        <v>6269</v>
      </c>
      <c r="AB679" s="211" t="s">
        <v>11518</v>
      </c>
      <c r="AC679" s="211" t="s">
        <v>8756</v>
      </c>
    </row>
    <row r="680" spans="26:29">
      <c r="Z680">
        <v>89</v>
      </c>
      <c r="AA680" s="211" t="s">
        <v>6270</v>
      </c>
      <c r="AB680" s="211" t="s">
        <v>11519</v>
      </c>
      <c r="AC680" s="211" t="s">
        <v>8756</v>
      </c>
    </row>
    <row r="681" spans="26:29">
      <c r="Z681">
        <v>90</v>
      </c>
      <c r="AA681" s="211" t="s">
        <v>6271</v>
      </c>
      <c r="AB681" s="211" t="s">
        <v>11520</v>
      </c>
      <c r="AC681" s="211" t="s">
        <v>8756</v>
      </c>
    </row>
    <row r="682" spans="26:29">
      <c r="Z682">
        <v>91</v>
      </c>
      <c r="AA682" s="211" t="s">
        <v>6272</v>
      </c>
      <c r="AB682" s="211" t="s">
        <v>11521</v>
      </c>
      <c r="AC682" s="211" t="s">
        <v>8756</v>
      </c>
    </row>
    <row r="683" spans="26:29">
      <c r="Z683">
        <v>92</v>
      </c>
      <c r="AA683" s="211" t="s">
        <v>6273</v>
      </c>
      <c r="AB683" s="211" t="s">
        <v>11522</v>
      </c>
      <c r="AC683" s="211" t="s">
        <v>8756</v>
      </c>
    </row>
    <row r="684" spans="26:29">
      <c r="Z684">
        <v>93</v>
      </c>
      <c r="AA684" s="211" t="s">
        <v>6274</v>
      </c>
      <c r="AB684" s="211" t="s">
        <v>11523</v>
      </c>
      <c r="AC684" s="211" t="s">
        <v>8756</v>
      </c>
    </row>
    <row r="685" spans="26:29">
      <c r="Z685">
        <v>94</v>
      </c>
      <c r="AA685" s="211" t="s">
        <v>6275</v>
      </c>
      <c r="AB685" s="211" t="s">
        <v>11524</v>
      </c>
      <c r="AC685" s="211" t="s">
        <v>8756</v>
      </c>
    </row>
    <row r="686" spans="26:29">
      <c r="Z686">
        <v>95</v>
      </c>
      <c r="AA686" s="211" t="s">
        <v>6276</v>
      </c>
      <c r="AB686" s="211" t="s">
        <v>11525</v>
      </c>
      <c r="AC686" s="211" t="s">
        <v>8756</v>
      </c>
    </row>
    <row r="687" spans="26:29">
      <c r="Z687">
        <v>96</v>
      </c>
      <c r="AA687" s="211" t="s">
        <v>6277</v>
      </c>
      <c r="AB687" s="211" t="s">
        <v>11526</v>
      </c>
      <c r="AC687" s="211" t="s">
        <v>8756</v>
      </c>
    </row>
    <row r="688" spans="26:29">
      <c r="Z688">
        <v>97</v>
      </c>
      <c r="AA688" s="211" t="s">
        <v>6278</v>
      </c>
      <c r="AB688" s="211" t="s">
        <v>11527</v>
      </c>
      <c r="AC688" s="211" t="s">
        <v>8756</v>
      </c>
    </row>
    <row r="689" spans="26:29">
      <c r="Z689">
        <v>98</v>
      </c>
      <c r="AA689" s="211" t="s">
        <v>6279</v>
      </c>
      <c r="AB689" s="211" t="s">
        <v>11528</v>
      </c>
      <c r="AC689" s="211" t="s">
        <v>8756</v>
      </c>
    </row>
    <row r="690" spans="26:29">
      <c r="Z690">
        <v>99</v>
      </c>
      <c r="AA690" s="211" t="s">
        <v>6280</v>
      </c>
      <c r="AB690" s="211" t="s">
        <v>11529</v>
      </c>
      <c r="AC690" s="211" t="s">
        <v>8756</v>
      </c>
    </row>
    <row r="691" spans="26:29">
      <c r="Z691">
        <v>100</v>
      </c>
      <c r="AA691" s="211" t="s">
        <v>6281</v>
      </c>
      <c r="AB691" s="211" t="s">
        <v>11530</v>
      </c>
      <c r="AC691" s="211" t="s">
        <v>8756</v>
      </c>
    </row>
    <row r="692" spans="26:29">
      <c r="Z692">
        <v>101</v>
      </c>
      <c r="AA692" s="211" t="s">
        <v>6282</v>
      </c>
      <c r="AB692" s="211" t="s">
        <v>11531</v>
      </c>
      <c r="AC692" s="211" t="s">
        <v>8756</v>
      </c>
    </row>
    <row r="693" spans="26:29">
      <c r="Z693">
        <v>102</v>
      </c>
      <c r="AA693" s="211" t="s">
        <v>6283</v>
      </c>
      <c r="AB693" s="211" t="s">
        <v>11532</v>
      </c>
      <c r="AC693" s="211" t="s">
        <v>8756</v>
      </c>
    </row>
    <row r="694" spans="26:29">
      <c r="Z694">
        <v>103</v>
      </c>
      <c r="AA694" s="211" t="s">
        <v>6284</v>
      </c>
      <c r="AB694" s="211" t="s">
        <v>11533</v>
      </c>
      <c r="AC694" s="211" t="s">
        <v>8756</v>
      </c>
    </row>
    <row r="695" spans="26:29">
      <c r="Z695">
        <v>104</v>
      </c>
      <c r="AA695" s="211" t="s">
        <v>6285</v>
      </c>
      <c r="AB695" s="211" t="s">
        <v>11534</v>
      </c>
      <c r="AC695" s="211" t="s">
        <v>8756</v>
      </c>
    </row>
    <row r="696" spans="26:29">
      <c r="Z696">
        <v>105</v>
      </c>
      <c r="AA696" s="211" t="s">
        <v>6286</v>
      </c>
      <c r="AB696" s="211" t="s">
        <v>11535</v>
      </c>
      <c r="AC696" s="211" t="s">
        <v>8756</v>
      </c>
    </row>
    <row r="697" spans="26:29">
      <c r="Z697">
        <v>106</v>
      </c>
      <c r="AA697" s="211" t="s">
        <v>6287</v>
      </c>
      <c r="AB697" s="211" t="s">
        <v>11536</v>
      </c>
      <c r="AC697" s="211" t="s">
        <v>8756</v>
      </c>
    </row>
    <row r="698" spans="26:29">
      <c r="Z698">
        <v>107</v>
      </c>
      <c r="AA698" s="211" t="s">
        <v>6288</v>
      </c>
      <c r="AB698" s="211" t="s">
        <v>11537</v>
      </c>
      <c r="AC698" s="211" t="s">
        <v>8756</v>
      </c>
    </row>
    <row r="699" spans="26:29">
      <c r="Z699">
        <v>108</v>
      </c>
      <c r="AA699" s="211" t="s">
        <v>6289</v>
      </c>
      <c r="AB699" s="211" t="s">
        <v>11538</v>
      </c>
      <c r="AC699" s="211" t="s">
        <v>8756</v>
      </c>
    </row>
    <row r="700" spans="26:29">
      <c r="Z700">
        <v>109</v>
      </c>
      <c r="AA700" s="211" t="s">
        <v>6290</v>
      </c>
      <c r="AB700" s="211" t="s">
        <v>11539</v>
      </c>
      <c r="AC700" s="211" t="s">
        <v>8756</v>
      </c>
    </row>
    <row r="701" spans="26:29">
      <c r="Z701">
        <v>110</v>
      </c>
      <c r="AA701" s="211" t="s">
        <v>6291</v>
      </c>
      <c r="AB701" s="211" t="s">
        <v>11540</v>
      </c>
      <c r="AC701" s="211" t="s">
        <v>8756</v>
      </c>
    </row>
    <row r="702" spans="26:29">
      <c r="Z702">
        <v>111</v>
      </c>
      <c r="AA702" s="211" t="s">
        <v>6292</v>
      </c>
      <c r="AB702" s="211" t="s">
        <v>11541</v>
      </c>
      <c r="AC702" s="211" t="s">
        <v>8756</v>
      </c>
    </row>
    <row r="703" spans="26:29">
      <c r="Z703">
        <v>112</v>
      </c>
      <c r="AA703" s="211" t="s">
        <v>6293</v>
      </c>
      <c r="AB703" s="211" t="s">
        <v>11542</v>
      </c>
      <c r="AC703" s="211" t="s">
        <v>8756</v>
      </c>
    </row>
    <row r="704" spans="26:29">
      <c r="Z704">
        <v>113</v>
      </c>
      <c r="AA704" s="211" t="s">
        <v>6294</v>
      </c>
      <c r="AB704" s="211" t="s">
        <v>11543</v>
      </c>
      <c r="AC704" s="211" t="s">
        <v>8756</v>
      </c>
    </row>
    <row r="705" spans="26:29">
      <c r="Z705">
        <v>114</v>
      </c>
      <c r="AA705" s="211" t="s">
        <v>6295</v>
      </c>
      <c r="AB705" s="211" t="s">
        <v>11544</v>
      </c>
      <c r="AC705" s="211" t="s">
        <v>8756</v>
      </c>
    </row>
    <row r="706" spans="26:29">
      <c r="Z706">
        <v>115</v>
      </c>
      <c r="AA706" s="211" t="s">
        <v>6296</v>
      </c>
      <c r="AB706" s="211" t="s">
        <v>11545</v>
      </c>
      <c r="AC706" s="211" t="s">
        <v>8756</v>
      </c>
    </row>
    <row r="707" spans="26:29">
      <c r="Z707">
        <v>116</v>
      </c>
      <c r="AA707" s="211" t="s">
        <v>6297</v>
      </c>
      <c r="AB707" s="211" t="s">
        <v>11546</v>
      </c>
      <c r="AC707" s="211" t="s">
        <v>8756</v>
      </c>
    </row>
    <row r="708" spans="26:29">
      <c r="Z708">
        <v>117</v>
      </c>
      <c r="AA708" s="211" t="s">
        <v>6298</v>
      </c>
      <c r="AB708" s="211" t="s">
        <v>11547</v>
      </c>
      <c r="AC708" s="211" t="s">
        <v>8756</v>
      </c>
    </row>
    <row r="709" spans="26:29">
      <c r="Z709">
        <v>118</v>
      </c>
      <c r="AA709" s="211" t="s">
        <v>6299</v>
      </c>
      <c r="AB709" s="211" t="s">
        <v>11548</v>
      </c>
      <c r="AC709" s="211" t="s">
        <v>8756</v>
      </c>
    </row>
    <row r="710" spans="26:29">
      <c r="Z710">
        <v>119</v>
      </c>
      <c r="AA710" s="211" t="s">
        <v>6300</v>
      </c>
      <c r="AB710" s="211" t="s">
        <v>11549</v>
      </c>
      <c r="AC710" s="211" t="s">
        <v>8756</v>
      </c>
    </row>
    <row r="711" spans="26:29">
      <c r="Z711">
        <v>120</v>
      </c>
      <c r="AA711" s="211" t="s">
        <v>6301</v>
      </c>
      <c r="AB711" s="211" t="s">
        <v>11550</v>
      </c>
      <c r="AC711" s="211" t="s">
        <v>8756</v>
      </c>
    </row>
    <row r="712" spans="26:29">
      <c r="Z712">
        <v>121</v>
      </c>
      <c r="AA712" s="211" t="s">
        <v>6302</v>
      </c>
      <c r="AB712" s="211" t="s">
        <v>11551</v>
      </c>
      <c r="AC712" s="211" t="s">
        <v>8756</v>
      </c>
    </row>
    <row r="713" spans="26:29">
      <c r="Z713">
        <v>122</v>
      </c>
      <c r="AA713" s="211" t="s">
        <v>6303</v>
      </c>
      <c r="AB713" s="211" t="s">
        <v>11552</v>
      </c>
      <c r="AC713" s="211" t="s">
        <v>8756</v>
      </c>
    </row>
    <row r="714" spans="26:29">
      <c r="Z714">
        <v>123</v>
      </c>
      <c r="AA714" s="211" t="s">
        <v>6304</v>
      </c>
      <c r="AB714" s="211" t="s">
        <v>11553</v>
      </c>
      <c r="AC714" s="211" t="s">
        <v>8756</v>
      </c>
    </row>
    <row r="715" spans="26:29">
      <c r="Z715">
        <v>124</v>
      </c>
      <c r="AA715" s="211" t="s">
        <v>6305</v>
      </c>
      <c r="AB715" s="211" t="s">
        <v>11554</v>
      </c>
      <c r="AC715" s="211" t="s">
        <v>8756</v>
      </c>
    </row>
    <row r="716" spans="26:29">
      <c r="Z716">
        <v>125</v>
      </c>
      <c r="AA716" s="211" t="s">
        <v>6306</v>
      </c>
      <c r="AB716" s="211" t="s">
        <v>11555</v>
      </c>
      <c r="AC716" s="211" t="s">
        <v>8756</v>
      </c>
    </row>
    <row r="717" spans="26:29">
      <c r="Z717">
        <v>126</v>
      </c>
      <c r="AA717" s="211" t="s">
        <v>6307</v>
      </c>
      <c r="AB717" s="211" t="s">
        <v>11556</v>
      </c>
      <c r="AC717" s="211" t="s">
        <v>8756</v>
      </c>
    </row>
    <row r="718" spans="26:29">
      <c r="Z718">
        <v>127</v>
      </c>
      <c r="AA718" s="211" t="s">
        <v>6308</v>
      </c>
      <c r="AB718" s="211" t="s">
        <v>11557</v>
      </c>
      <c r="AC718" s="211" t="s">
        <v>8756</v>
      </c>
    </row>
    <row r="719" spans="26:29">
      <c r="Z719">
        <v>128</v>
      </c>
      <c r="AA719" s="211" t="s">
        <v>6309</v>
      </c>
      <c r="AB719" s="211" t="s">
        <v>11558</v>
      </c>
      <c r="AC719" s="211" t="s">
        <v>8756</v>
      </c>
    </row>
    <row r="720" spans="26:29">
      <c r="Z720">
        <v>129</v>
      </c>
      <c r="AA720" s="211" t="s">
        <v>6310</v>
      </c>
      <c r="AB720" s="211" t="s">
        <v>11559</v>
      </c>
      <c r="AC720" s="211" t="s">
        <v>8756</v>
      </c>
    </row>
    <row r="721" spans="26:29">
      <c r="Z721">
        <v>130</v>
      </c>
      <c r="AA721" s="211" t="s">
        <v>6311</v>
      </c>
      <c r="AB721" s="211" t="s">
        <v>11560</v>
      </c>
      <c r="AC721" s="211" t="s">
        <v>8756</v>
      </c>
    </row>
    <row r="722" spans="26:29">
      <c r="Z722">
        <v>131</v>
      </c>
      <c r="AA722" s="211" t="s">
        <v>6312</v>
      </c>
      <c r="AB722" s="211" t="s">
        <v>11561</v>
      </c>
      <c r="AC722" s="211" t="s">
        <v>8756</v>
      </c>
    </row>
    <row r="723" spans="26:29">
      <c r="Z723">
        <v>132</v>
      </c>
      <c r="AA723" s="211" t="s">
        <v>6313</v>
      </c>
      <c r="AB723" s="211" t="s">
        <v>11562</v>
      </c>
      <c r="AC723" s="211" t="s">
        <v>8756</v>
      </c>
    </row>
    <row r="724" spans="26:29">
      <c r="Z724">
        <v>133</v>
      </c>
      <c r="AA724" s="211" t="s">
        <v>6314</v>
      </c>
      <c r="AB724" s="211" t="s">
        <v>11563</v>
      </c>
      <c r="AC724" s="211" t="s">
        <v>8756</v>
      </c>
    </row>
    <row r="725" spans="26:29">
      <c r="Z725">
        <v>134</v>
      </c>
      <c r="AA725" s="211" t="s">
        <v>6315</v>
      </c>
      <c r="AB725" s="211" t="s">
        <v>11564</v>
      </c>
      <c r="AC725" s="211" t="s">
        <v>8756</v>
      </c>
    </row>
    <row r="726" spans="26:29">
      <c r="Z726">
        <v>135</v>
      </c>
      <c r="AA726" s="211" t="s">
        <v>6316</v>
      </c>
      <c r="AB726" s="211" t="s">
        <v>11565</v>
      </c>
      <c r="AC726" s="211" t="s">
        <v>8756</v>
      </c>
    </row>
    <row r="727" spans="26:29">
      <c r="Z727">
        <v>136</v>
      </c>
      <c r="AA727" s="211" t="s">
        <v>6317</v>
      </c>
      <c r="AB727" s="211" t="s">
        <v>11566</v>
      </c>
      <c r="AC727" s="211" t="s">
        <v>8756</v>
      </c>
    </row>
    <row r="728" spans="26:29">
      <c r="Z728">
        <v>137</v>
      </c>
      <c r="AA728" s="211" t="s">
        <v>6318</v>
      </c>
      <c r="AB728" s="211" t="s">
        <v>11567</v>
      </c>
      <c r="AC728" s="211" t="s">
        <v>8756</v>
      </c>
    </row>
    <row r="729" spans="26:29">
      <c r="Z729">
        <v>138</v>
      </c>
      <c r="AA729" s="211" t="s">
        <v>6319</v>
      </c>
      <c r="AB729" s="211" t="s">
        <v>11568</v>
      </c>
      <c r="AC729" s="211" t="s">
        <v>8756</v>
      </c>
    </row>
    <row r="730" spans="26:29">
      <c r="Z730">
        <v>139</v>
      </c>
      <c r="AA730" s="211" t="s">
        <v>6320</v>
      </c>
      <c r="AB730" s="211" t="s">
        <v>11569</v>
      </c>
      <c r="AC730" s="211" t="s">
        <v>8756</v>
      </c>
    </row>
    <row r="731" spans="26:29">
      <c r="Z731">
        <v>140</v>
      </c>
      <c r="AA731" s="211" t="s">
        <v>6321</v>
      </c>
      <c r="AB731" s="211" t="s">
        <v>11570</v>
      </c>
      <c r="AC731" s="211" t="s">
        <v>8756</v>
      </c>
    </row>
    <row r="732" spans="26:29">
      <c r="Z732">
        <v>141</v>
      </c>
      <c r="AA732" s="211" t="s">
        <v>6322</v>
      </c>
      <c r="AB732" s="211" t="s">
        <v>11571</v>
      </c>
      <c r="AC732" s="211" t="s">
        <v>8756</v>
      </c>
    </row>
    <row r="733" spans="26:29">
      <c r="Z733">
        <v>142</v>
      </c>
      <c r="AA733" s="211" t="s">
        <v>6323</v>
      </c>
      <c r="AB733" s="211" t="s">
        <v>11572</v>
      </c>
      <c r="AC733" s="211" t="s">
        <v>8756</v>
      </c>
    </row>
    <row r="734" spans="26:29">
      <c r="Z734">
        <v>143</v>
      </c>
      <c r="AA734" s="211" t="s">
        <v>6324</v>
      </c>
      <c r="AB734" s="211" t="s">
        <v>11573</v>
      </c>
      <c r="AC734" s="211" t="s">
        <v>8756</v>
      </c>
    </row>
    <row r="735" spans="26:29">
      <c r="Z735">
        <v>144</v>
      </c>
      <c r="AA735" s="211" t="s">
        <v>6325</v>
      </c>
      <c r="AB735" s="211" t="s">
        <v>11574</v>
      </c>
      <c r="AC735" s="211" t="s">
        <v>8756</v>
      </c>
    </row>
    <row r="736" spans="26:29">
      <c r="Z736">
        <v>145</v>
      </c>
      <c r="AA736" s="211" t="s">
        <v>6326</v>
      </c>
      <c r="AB736" s="211" t="s">
        <v>11575</v>
      </c>
      <c r="AC736" s="211" t="s">
        <v>8756</v>
      </c>
    </row>
    <row r="737" spans="26:29">
      <c r="Z737">
        <v>146</v>
      </c>
      <c r="AA737" s="211" t="s">
        <v>6327</v>
      </c>
      <c r="AB737" s="211" t="s">
        <v>11576</v>
      </c>
      <c r="AC737" s="211" t="s">
        <v>8756</v>
      </c>
    </row>
    <row r="738" spans="26:29">
      <c r="Z738">
        <v>147</v>
      </c>
      <c r="AA738" s="211" t="s">
        <v>6328</v>
      </c>
      <c r="AB738" s="211" t="s">
        <v>11577</v>
      </c>
      <c r="AC738" s="211" t="s">
        <v>8756</v>
      </c>
    </row>
    <row r="739" spans="26:29">
      <c r="Z739">
        <v>148</v>
      </c>
      <c r="AA739" s="211" t="s">
        <v>6329</v>
      </c>
      <c r="AB739" s="211" t="s">
        <v>11578</v>
      </c>
      <c r="AC739" s="211" t="s">
        <v>8756</v>
      </c>
    </row>
    <row r="740" spans="26:29">
      <c r="Z740">
        <v>149</v>
      </c>
      <c r="AA740" s="211" t="s">
        <v>6330</v>
      </c>
      <c r="AB740" s="211" t="s">
        <v>11579</v>
      </c>
      <c r="AC740" s="211" t="s">
        <v>8756</v>
      </c>
    </row>
    <row r="741" spans="26:29">
      <c r="Z741">
        <v>150</v>
      </c>
      <c r="AA741" s="211" t="s">
        <v>6331</v>
      </c>
      <c r="AB741" s="211" t="s">
        <v>11580</v>
      </c>
      <c r="AC741" s="211" t="s">
        <v>8756</v>
      </c>
    </row>
    <row r="742" spans="26:29">
      <c r="Z742">
        <v>151</v>
      </c>
      <c r="AA742" s="211" t="s">
        <v>6332</v>
      </c>
      <c r="AB742" s="211" t="s">
        <v>11581</v>
      </c>
      <c r="AC742" s="211" t="s">
        <v>8756</v>
      </c>
    </row>
    <row r="743" spans="26:29">
      <c r="Z743">
        <v>152</v>
      </c>
      <c r="AA743" s="211" t="s">
        <v>6333</v>
      </c>
      <c r="AB743" s="211" t="s">
        <v>11582</v>
      </c>
      <c r="AC743" s="211" t="s">
        <v>8756</v>
      </c>
    </row>
    <row r="744" spans="26:29">
      <c r="Z744">
        <v>153</v>
      </c>
      <c r="AA744" s="211" t="s">
        <v>6334</v>
      </c>
      <c r="AB744" s="211" t="s">
        <v>11583</v>
      </c>
      <c r="AC744" s="211" t="s">
        <v>8756</v>
      </c>
    </row>
    <row r="745" spans="26:29">
      <c r="Z745">
        <v>154</v>
      </c>
      <c r="AA745" s="211" t="s">
        <v>6335</v>
      </c>
      <c r="AB745" s="211" t="s">
        <v>11584</v>
      </c>
      <c r="AC745" s="211" t="s">
        <v>8756</v>
      </c>
    </row>
    <row r="746" spans="26:29">
      <c r="Z746">
        <v>155</v>
      </c>
      <c r="AA746" s="211" t="s">
        <v>6336</v>
      </c>
      <c r="AB746" s="211" t="s">
        <v>11585</v>
      </c>
      <c r="AC746" s="211" t="s">
        <v>8756</v>
      </c>
    </row>
    <row r="747" spans="26:29">
      <c r="Z747">
        <v>156</v>
      </c>
      <c r="AA747" s="211" t="s">
        <v>6337</v>
      </c>
      <c r="AB747" s="211" t="s">
        <v>11586</v>
      </c>
      <c r="AC747" s="211" t="s">
        <v>8756</v>
      </c>
    </row>
    <row r="748" spans="26:29">
      <c r="Z748">
        <v>157</v>
      </c>
      <c r="AA748" s="211" t="s">
        <v>6338</v>
      </c>
      <c r="AB748" s="211" t="s">
        <v>11587</v>
      </c>
      <c r="AC748" s="211" t="s">
        <v>8756</v>
      </c>
    </row>
    <row r="749" spans="26:29">
      <c r="Z749">
        <v>158</v>
      </c>
      <c r="AA749" s="211" t="s">
        <v>6339</v>
      </c>
      <c r="AB749" s="211" t="s">
        <v>11588</v>
      </c>
      <c r="AC749" s="211" t="s">
        <v>8756</v>
      </c>
    </row>
    <row r="750" spans="26:29">
      <c r="Z750">
        <v>159</v>
      </c>
      <c r="AA750" s="211" t="s">
        <v>6341</v>
      </c>
      <c r="AB750" s="211" t="s">
        <v>11589</v>
      </c>
      <c r="AC750" s="211" t="s">
        <v>8756</v>
      </c>
    </row>
    <row r="751" spans="26:29">
      <c r="Z751">
        <v>160</v>
      </c>
      <c r="AA751" s="211" t="s">
        <v>6342</v>
      </c>
      <c r="AB751" s="211" t="s">
        <v>11590</v>
      </c>
      <c r="AC751" s="211" t="s">
        <v>8756</v>
      </c>
    </row>
    <row r="752" spans="26:29">
      <c r="Z752">
        <v>161</v>
      </c>
      <c r="AA752" s="211" t="s">
        <v>6343</v>
      </c>
      <c r="AB752" s="211" t="s">
        <v>11591</v>
      </c>
      <c r="AC752" s="211" t="s">
        <v>8756</v>
      </c>
    </row>
    <row r="753" spans="26:29">
      <c r="Z753">
        <v>162</v>
      </c>
      <c r="AA753" s="211" t="s">
        <v>6344</v>
      </c>
      <c r="AB753" s="211" t="s">
        <v>11592</v>
      </c>
      <c r="AC753" s="211" t="s">
        <v>8756</v>
      </c>
    </row>
    <row r="754" spans="26:29">
      <c r="Z754">
        <v>163</v>
      </c>
      <c r="AA754" s="211" t="s">
        <v>6346</v>
      </c>
      <c r="AB754" s="211" t="s">
        <v>11593</v>
      </c>
      <c r="AC754" s="211" t="s">
        <v>8756</v>
      </c>
    </row>
    <row r="755" spans="26:29">
      <c r="Z755">
        <v>164</v>
      </c>
      <c r="AA755" s="211" t="s">
        <v>6347</v>
      </c>
      <c r="AB755" s="211" t="s">
        <v>11594</v>
      </c>
      <c r="AC755" s="211" t="s">
        <v>8756</v>
      </c>
    </row>
    <row r="756" spans="26:29">
      <c r="Z756">
        <v>165</v>
      </c>
      <c r="AA756" s="211" t="s">
        <v>6348</v>
      </c>
      <c r="AB756" s="211" t="s">
        <v>11595</v>
      </c>
      <c r="AC756" s="211" t="s">
        <v>8756</v>
      </c>
    </row>
    <row r="757" spans="26:29">
      <c r="Z757">
        <v>166</v>
      </c>
      <c r="AA757" s="211" t="s">
        <v>6349</v>
      </c>
      <c r="AB757" s="211" t="s">
        <v>11596</v>
      </c>
      <c r="AC757" s="211" t="s">
        <v>8756</v>
      </c>
    </row>
    <row r="758" spans="26:29">
      <c r="Z758">
        <v>167</v>
      </c>
      <c r="AA758" s="211" t="s">
        <v>6350</v>
      </c>
      <c r="AB758" s="211" t="s">
        <v>11597</v>
      </c>
      <c r="AC758" s="211" t="s">
        <v>8756</v>
      </c>
    </row>
    <row r="759" spans="26:29">
      <c r="Z759">
        <v>168</v>
      </c>
      <c r="AA759" s="211" t="s">
        <v>6351</v>
      </c>
      <c r="AB759" s="211" t="s">
        <v>11598</v>
      </c>
      <c r="AC759" s="211" t="s">
        <v>8756</v>
      </c>
    </row>
    <row r="760" spans="26:29">
      <c r="Z760">
        <v>169</v>
      </c>
      <c r="AA760" s="211" t="s">
        <v>6352</v>
      </c>
      <c r="AB760" s="211" t="s">
        <v>11599</v>
      </c>
      <c r="AC760" s="211" t="s">
        <v>8756</v>
      </c>
    </row>
    <row r="761" spans="26:29">
      <c r="Z761">
        <v>170</v>
      </c>
      <c r="AA761" s="211" t="s">
        <v>6353</v>
      </c>
      <c r="AB761" s="211" t="s">
        <v>11600</v>
      </c>
      <c r="AC761" s="211" t="s">
        <v>8756</v>
      </c>
    </row>
    <row r="762" spans="26:29">
      <c r="Z762">
        <v>171</v>
      </c>
      <c r="AA762" s="211" t="s">
        <v>6354</v>
      </c>
      <c r="AB762" s="211" t="s">
        <v>11601</v>
      </c>
      <c r="AC762" s="211" t="s">
        <v>8756</v>
      </c>
    </row>
    <row r="763" spans="26:29">
      <c r="Z763">
        <v>172</v>
      </c>
      <c r="AA763" s="211" t="s">
        <v>6355</v>
      </c>
      <c r="AB763" s="211" t="s">
        <v>11602</v>
      </c>
      <c r="AC763" s="211" t="s">
        <v>8756</v>
      </c>
    </row>
    <row r="764" spans="26:29">
      <c r="Z764">
        <v>173</v>
      </c>
      <c r="AA764" s="211" t="s">
        <v>6356</v>
      </c>
      <c r="AB764" s="211" t="s">
        <v>11603</v>
      </c>
      <c r="AC764" s="211" t="s">
        <v>8756</v>
      </c>
    </row>
    <row r="765" spans="26:29">
      <c r="Z765">
        <v>174</v>
      </c>
      <c r="AA765" s="211" t="s">
        <v>6357</v>
      </c>
      <c r="AB765" s="211" t="s">
        <v>11604</v>
      </c>
      <c r="AC765" s="211" t="s">
        <v>8756</v>
      </c>
    </row>
    <row r="766" spans="26:29">
      <c r="Z766">
        <v>175</v>
      </c>
      <c r="AA766" s="211" t="s">
        <v>6358</v>
      </c>
      <c r="AB766" s="211" t="s">
        <v>11605</v>
      </c>
      <c r="AC766" s="211" t="s">
        <v>8756</v>
      </c>
    </row>
    <row r="767" spans="26:29">
      <c r="Z767">
        <v>176</v>
      </c>
      <c r="AA767" s="211" t="s">
        <v>6359</v>
      </c>
      <c r="AB767" s="211" t="s">
        <v>11606</v>
      </c>
      <c r="AC767" s="211" t="s">
        <v>8756</v>
      </c>
    </row>
    <row r="768" spans="26:29">
      <c r="Z768">
        <v>177</v>
      </c>
      <c r="AA768" s="211" t="s">
        <v>6360</v>
      </c>
      <c r="AB768" s="211" t="s">
        <v>11607</v>
      </c>
      <c r="AC768" s="211" t="s">
        <v>8756</v>
      </c>
    </row>
    <row r="769" spans="26:29">
      <c r="Z769">
        <v>178</v>
      </c>
      <c r="AA769" s="211" t="s">
        <v>6361</v>
      </c>
      <c r="AB769" s="211" t="s">
        <v>11608</v>
      </c>
      <c r="AC769" s="211" t="s">
        <v>8756</v>
      </c>
    </row>
    <row r="770" spans="26:29">
      <c r="Z770">
        <v>179</v>
      </c>
      <c r="AA770" s="211" t="s">
        <v>6362</v>
      </c>
      <c r="AB770" s="211" t="s">
        <v>11609</v>
      </c>
      <c r="AC770" s="211" t="s">
        <v>8756</v>
      </c>
    </row>
    <row r="771" spans="26:29">
      <c r="Z771">
        <v>180</v>
      </c>
      <c r="AA771" s="211" t="s">
        <v>6363</v>
      </c>
      <c r="AB771" s="211" t="s">
        <v>11610</v>
      </c>
      <c r="AC771" s="211" t="s">
        <v>8756</v>
      </c>
    </row>
    <row r="772" spans="26:29">
      <c r="Z772">
        <v>181</v>
      </c>
      <c r="AA772" s="211" t="s">
        <v>6364</v>
      </c>
      <c r="AB772" s="211" t="s">
        <v>11611</v>
      </c>
      <c r="AC772" s="211" t="s">
        <v>8756</v>
      </c>
    </row>
    <row r="773" spans="26:29">
      <c r="Z773">
        <v>182</v>
      </c>
      <c r="AA773" s="211" t="s">
        <v>6365</v>
      </c>
      <c r="AB773" s="211" t="s">
        <v>11612</v>
      </c>
      <c r="AC773" s="211" t="s">
        <v>8756</v>
      </c>
    </row>
    <row r="774" spans="26:29">
      <c r="Z774">
        <v>183</v>
      </c>
      <c r="AA774" s="211" t="s">
        <v>6366</v>
      </c>
      <c r="AB774" s="211" t="s">
        <v>11613</v>
      </c>
      <c r="AC774" s="211" t="s">
        <v>8756</v>
      </c>
    </row>
    <row r="775" spans="26:29">
      <c r="Z775">
        <v>184</v>
      </c>
      <c r="AA775" s="211" t="s">
        <v>6367</v>
      </c>
      <c r="AB775" s="211" t="s">
        <v>11614</v>
      </c>
      <c r="AC775" s="211" t="s">
        <v>8756</v>
      </c>
    </row>
    <row r="776" spans="26:29">
      <c r="Z776">
        <v>185</v>
      </c>
      <c r="AA776" s="211" t="s">
        <v>6368</v>
      </c>
      <c r="AB776" s="211" t="s">
        <v>11615</v>
      </c>
      <c r="AC776" s="211" t="s">
        <v>8756</v>
      </c>
    </row>
    <row r="777" spans="26:29">
      <c r="Z777">
        <v>186</v>
      </c>
      <c r="AA777" s="211" t="s">
        <v>6369</v>
      </c>
      <c r="AB777" s="211" t="s">
        <v>11616</v>
      </c>
      <c r="AC777" s="211" t="s">
        <v>8756</v>
      </c>
    </row>
    <row r="778" spans="26:29">
      <c r="Z778">
        <v>187</v>
      </c>
      <c r="AA778" s="211" t="s">
        <v>6370</v>
      </c>
      <c r="AB778" s="211" t="s">
        <v>11617</v>
      </c>
      <c r="AC778" s="211" t="s">
        <v>8756</v>
      </c>
    </row>
    <row r="779" spans="26:29">
      <c r="Z779">
        <v>188</v>
      </c>
      <c r="AA779" s="211" t="s">
        <v>6371</v>
      </c>
      <c r="AB779" s="211" t="s">
        <v>11618</v>
      </c>
      <c r="AC779" s="211" t="s">
        <v>8756</v>
      </c>
    </row>
    <row r="780" spans="26:29">
      <c r="Z780">
        <v>189</v>
      </c>
      <c r="AA780" s="211" t="s">
        <v>6372</v>
      </c>
      <c r="AB780" s="211" t="s">
        <v>11619</v>
      </c>
      <c r="AC780" s="211" t="s">
        <v>8756</v>
      </c>
    </row>
    <row r="781" spans="26:29">
      <c r="Z781">
        <v>190</v>
      </c>
      <c r="AA781" s="211" t="s">
        <v>6373</v>
      </c>
      <c r="AB781" s="211" t="s">
        <v>11620</v>
      </c>
      <c r="AC781" s="211" t="s">
        <v>8756</v>
      </c>
    </row>
    <row r="782" spans="26:29">
      <c r="Z782">
        <v>191</v>
      </c>
      <c r="AA782" s="211" t="s">
        <v>6374</v>
      </c>
      <c r="AB782" s="211" t="s">
        <v>11621</v>
      </c>
      <c r="AC782" s="211" t="s">
        <v>8756</v>
      </c>
    </row>
    <row r="783" spans="26:29">
      <c r="Z783">
        <v>192</v>
      </c>
      <c r="AA783" s="211" t="s">
        <v>6375</v>
      </c>
      <c r="AB783" s="211" t="s">
        <v>11622</v>
      </c>
      <c r="AC783" s="211" t="s">
        <v>8756</v>
      </c>
    </row>
    <row r="784" spans="26:29">
      <c r="Z784">
        <v>193</v>
      </c>
      <c r="AA784" s="211" t="s">
        <v>6376</v>
      </c>
      <c r="AB784" s="211" t="s">
        <v>11623</v>
      </c>
      <c r="AC784" s="211" t="s">
        <v>8756</v>
      </c>
    </row>
    <row r="785" spans="26:29">
      <c r="Z785">
        <v>194</v>
      </c>
      <c r="AA785" s="211" t="s">
        <v>6377</v>
      </c>
      <c r="AB785" s="211" t="s">
        <v>11624</v>
      </c>
      <c r="AC785" s="211" t="s">
        <v>8756</v>
      </c>
    </row>
    <row r="786" spans="26:29">
      <c r="Z786">
        <v>195</v>
      </c>
      <c r="AA786" s="211" t="s">
        <v>6378</v>
      </c>
      <c r="AB786" s="211" t="s">
        <v>11625</v>
      </c>
      <c r="AC786" s="211" t="s">
        <v>8756</v>
      </c>
    </row>
    <row r="787" spans="26:29">
      <c r="Z787">
        <v>196</v>
      </c>
      <c r="AA787" s="211" t="s">
        <v>6379</v>
      </c>
      <c r="AB787" s="211" t="s">
        <v>11626</v>
      </c>
      <c r="AC787" s="211" t="s">
        <v>8756</v>
      </c>
    </row>
    <row r="788" spans="26:29">
      <c r="Z788">
        <v>197</v>
      </c>
      <c r="AA788" s="211" t="s">
        <v>6380</v>
      </c>
      <c r="AB788" s="211" t="s">
        <v>11627</v>
      </c>
      <c r="AC788" s="211" t="s">
        <v>8756</v>
      </c>
    </row>
    <row r="789" spans="26:29">
      <c r="Z789">
        <v>198</v>
      </c>
      <c r="AA789" s="211" t="s">
        <v>6381</v>
      </c>
      <c r="AB789" s="211" t="s">
        <v>11628</v>
      </c>
      <c r="AC789" s="211" t="s">
        <v>8756</v>
      </c>
    </row>
    <row r="790" spans="26:29">
      <c r="Z790">
        <v>199</v>
      </c>
      <c r="AA790" s="211" t="s">
        <v>6382</v>
      </c>
      <c r="AB790" s="211" t="s">
        <v>11629</v>
      </c>
      <c r="AC790" s="211" t="s">
        <v>8756</v>
      </c>
    </row>
    <row r="791" spans="26:29">
      <c r="Z791">
        <v>200</v>
      </c>
      <c r="AA791" s="211" t="s">
        <v>6383</v>
      </c>
      <c r="AB791" s="211" t="s">
        <v>11630</v>
      </c>
      <c r="AC791" s="211" t="s">
        <v>8756</v>
      </c>
    </row>
    <row r="792" spans="26:29">
      <c r="Z792">
        <v>201</v>
      </c>
      <c r="AA792" s="211" t="s">
        <v>6384</v>
      </c>
      <c r="AB792" s="211" t="s">
        <v>11631</v>
      </c>
      <c r="AC792" s="211" t="s">
        <v>8756</v>
      </c>
    </row>
    <row r="793" spans="26:29">
      <c r="Z793">
        <v>202</v>
      </c>
      <c r="AA793" s="211" t="s">
        <v>6385</v>
      </c>
      <c r="AB793" s="211" t="s">
        <v>11632</v>
      </c>
      <c r="AC793" s="211" t="s">
        <v>8756</v>
      </c>
    </row>
    <row r="794" spans="26:29">
      <c r="Z794">
        <v>203</v>
      </c>
      <c r="AA794" s="211" t="s">
        <v>6386</v>
      </c>
      <c r="AB794" s="211" t="s">
        <v>11633</v>
      </c>
      <c r="AC794" s="211" t="s">
        <v>8756</v>
      </c>
    </row>
    <row r="795" spans="26:29">
      <c r="Z795">
        <v>204</v>
      </c>
      <c r="AA795" s="211" t="s">
        <v>6387</v>
      </c>
      <c r="AB795" s="211" t="s">
        <v>11634</v>
      </c>
      <c r="AC795" s="211" t="s">
        <v>8756</v>
      </c>
    </row>
    <row r="796" spans="26:29">
      <c r="Z796">
        <v>205</v>
      </c>
      <c r="AA796" s="211" t="s">
        <v>6388</v>
      </c>
      <c r="AB796" s="211" t="s">
        <v>11635</v>
      </c>
      <c r="AC796" s="211" t="s">
        <v>8756</v>
      </c>
    </row>
    <row r="797" spans="26:29">
      <c r="Z797">
        <v>206</v>
      </c>
      <c r="AA797" s="211" t="s">
        <v>6389</v>
      </c>
      <c r="AB797" s="211" t="s">
        <v>11636</v>
      </c>
      <c r="AC797" s="211" t="s">
        <v>8756</v>
      </c>
    </row>
    <row r="798" spans="26:29">
      <c r="Z798">
        <v>207</v>
      </c>
      <c r="AA798" s="211" t="s">
        <v>6390</v>
      </c>
      <c r="AB798" s="211" t="s">
        <v>11637</v>
      </c>
      <c r="AC798" s="211" t="s">
        <v>8756</v>
      </c>
    </row>
    <row r="799" spans="26:29">
      <c r="Z799">
        <v>208</v>
      </c>
      <c r="AA799" s="211" t="s">
        <v>6391</v>
      </c>
      <c r="AB799" s="211" t="s">
        <v>11638</v>
      </c>
      <c r="AC799" s="211" t="s">
        <v>8756</v>
      </c>
    </row>
    <row r="800" spans="26:29">
      <c r="Z800">
        <v>209</v>
      </c>
      <c r="AA800" s="211" t="s">
        <v>6392</v>
      </c>
      <c r="AB800" s="211" t="s">
        <v>11639</v>
      </c>
      <c r="AC800" s="211" t="s">
        <v>8756</v>
      </c>
    </row>
    <row r="801" spans="26:29">
      <c r="Z801">
        <v>210</v>
      </c>
      <c r="AA801" s="211" t="s">
        <v>6393</v>
      </c>
      <c r="AB801" s="211" t="s">
        <v>11640</v>
      </c>
      <c r="AC801" s="211" t="s">
        <v>8756</v>
      </c>
    </row>
    <row r="802" spans="26:29">
      <c r="Z802">
        <v>211</v>
      </c>
      <c r="AA802" s="211" t="s">
        <v>6394</v>
      </c>
      <c r="AB802" s="211" t="s">
        <v>11641</v>
      </c>
      <c r="AC802" s="211" t="s">
        <v>8756</v>
      </c>
    </row>
    <row r="803" spans="26:29">
      <c r="Z803">
        <v>212</v>
      </c>
      <c r="AA803" s="211" t="s">
        <v>6395</v>
      </c>
      <c r="AB803" s="211" t="s">
        <v>11642</v>
      </c>
      <c r="AC803" s="211" t="s">
        <v>8756</v>
      </c>
    </row>
    <row r="804" spans="26:29">
      <c r="Z804">
        <v>213</v>
      </c>
      <c r="AA804" s="211" t="s">
        <v>6396</v>
      </c>
      <c r="AB804" s="211" t="s">
        <v>11643</v>
      </c>
      <c r="AC804" s="211" t="s">
        <v>8756</v>
      </c>
    </row>
    <row r="805" spans="26:29">
      <c r="Z805">
        <v>214</v>
      </c>
      <c r="AA805" s="211" t="s">
        <v>6397</v>
      </c>
      <c r="AB805" s="211" t="s">
        <v>11644</v>
      </c>
      <c r="AC805" s="211" t="s">
        <v>8756</v>
      </c>
    </row>
    <row r="806" spans="26:29">
      <c r="Z806">
        <v>215</v>
      </c>
      <c r="AA806" s="211" t="s">
        <v>6398</v>
      </c>
      <c r="AB806" s="211" t="s">
        <v>11645</v>
      </c>
      <c r="AC806" s="211" t="s">
        <v>8756</v>
      </c>
    </row>
    <row r="807" spans="26:29">
      <c r="Z807">
        <v>216</v>
      </c>
      <c r="AA807" s="211" t="s">
        <v>6399</v>
      </c>
      <c r="AB807" s="211" t="s">
        <v>11646</v>
      </c>
      <c r="AC807" s="211" t="s">
        <v>8756</v>
      </c>
    </row>
    <row r="808" spans="26:29">
      <c r="Z808">
        <v>217</v>
      </c>
      <c r="AA808" s="211" t="s">
        <v>6400</v>
      </c>
      <c r="AB808" s="211" t="s">
        <v>11647</v>
      </c>
      <c r="AC808" s="211" t="s">
        <v>8756</v>
      </c>
    </row>
    <row r="809" spans="26:29">
      <c r="Z809">
        <v>218</v>
      </c>
      <c r="AA809" s="211" t="s">
        <v>6401</v>
      </c>
      <c r="AB809" s="211" t="s">
        <v>11648</v>
      </c>
      <c r="AC809" s="211" t="s">
        <v>8756</v>
      </c>
    </row>
    <row r="810" spans="26:29">
      <c r="Z810">
        <v>219</v>
      </c>
      <c r="AA810" s="211" t="s">
        <v>6402</v>
      </c>
      <c r="AB810" s="211" t="s">
        <v>11649</v>
      </c>
      <c r="AC810" s="211" t="s">
        <v>8756</v>
      </c>
    </row>
    <row r="811" spans="26:29">
      <c r="Z811">
        <v>220</v>
      </c>
      <c r="AA811" s="211" t="s">
        <v>6403</v>
      </c>
      <c r="AB811" s="211" t="s">
        <v>11650</v>
      </c>
      <c r="AC811" s="211" t="s">
        <v>8756</v>
      </c>
    </row>
    <row r="812" spans="26:29">
      <c r="Z812">
        <v>221</v>
      </c>
      <c r="AA812" s="211" t="s">
        <v>6404</v>
      </c>
      <c r="AB812" s="211" t="s">
        <v>11651</v>
      </c>
      <c r="AC812" s="211" t="s">
        <v>8756</v>
      </c>
    </row>
    <row r="813" spans="26:29">
      <c r="Z813">
        <v>222</v>
      </c>
      <c r="AA813" s="211" t="s">
        <v>6405</v>
      </c>
      <c r="AB813" s="211" t="s">
        <v>11652</v>
      </c>
      <c r="AC813" s="211" t="s">
        <v>8756</v>
      </c>
    </row>
    <row r="814" spans="26:29">
      <c r="Z814">
        <v>223</v>
      </c>
      <c r="AA814" s="211" t="s">
        <v>6406</v>
      </c>
      <c r="AB814" s="211" t="s">
        <v>11653</v>
      </c>
      <c r="AC814" s="211" t="s">
        <v>8756</v>
      </c>
    </row>
    <row r="815" spans="26:29">
      <c r="Z815">
        <v>224</v>
      </c>
      <c r="AA815" s="211" t="s">
        <v>6407</v>
      </c>
      <c r="AB815" s="211" t="s">
        <v>11654</v>
      </c>
      <c r="AC815" s="211" t="s">
        <v>8756</v>
      </c>
    </row>
    <row r="816" spans="26:29">
      <c r="Z816">
        <v>225</v>
      </c>
      <c r="AA816" s="211" t="s">
        <v>6408</v>
      </c>
      <c r="AB816" s="211" t="s">
        <v>11655</v>
      </c>
      <c r="AC816" s="211" t="s">
        <v>8756</v>
      </c>
    </row>
    <row r="817" spans="26:29">
      <c r="Z817">
        <v>226</v>
      </c>
      <c r="AA817" s="211" t="s">
        <v>6409</v>
      </c>
      <c r="AB817" s="211" t="s">
        <v>11656</v>
      </c>
      <c r="AC817" s="211" t="s">
        <v>8756</v>
      </c>
    </row>
    <row r="818" spans="26:29">
      <c r="Z818">
        <v>227</v>
      </c>
      <c r="AA818" s="211" t="s">
        <v>6410</v>
      </c>
      <c r="AB818" s="211" t="s">
        <v>11657</v>
      </c>
      <c r="AC818" s="211" t="s">
        <v>8756</v>
      </c>
    </row>
    <row r="819" spans="26:29">
      <c r="Z819">
        <v>228</v>
      </c>
      <c r="AA819" s="211" t="s">
        <v>6411</v>
      </c>
      <c r="AB819" s="211" t="s">
        <v>11658</v>
      </c>
      <c r="AC819" s="211" t="s">
        <v>8756</v>
      </c>
    </row>
    <row r="820" spans="26:29">
      <c r="Z820">
        <v>229</v>
      </c>
      <c r="AA820" s="211" t="s">
        <v>6412</v>
      </c>
      <c r="AB820" s="211" t="s">
        <v>11659</v>
      </c>
      <c r="AC820" s="211" t="s">
        <v>8756</v>
      </c>
    </row>
    <row r="821" spans="26:29">
      <c r="Z821">
        <v>230</v>
      </c>
      <c r="AA821" s="211" t="s">
        <v>6413</v>
      </c>
      <c r="AB821" s="211" t="s">
        <v>11660</v>
      </c>
      <c r="AC821" s="211" t="s">
        <v>8756</v>
      </c>
    </row>
    <row r="822" spans="26:29">
      <c r="Z822">
        <v>231</v>
      </c>
      <c r="AA822" s="211" t="s">
        <v>6414</v>
      </c>
      <c r="AB822" s="211" t="s">
        <v>11661</v>
      </c>
      <c r="AC822" s="211" t="s">
        <v>8756</v>
      </c>
    </row>
    <row r="823" spans="26:29">
      <c r="Z823">
        <v>232</v>
      </c>
      <c r="AA823" s="211" t="s">
        <v>6415</v>
      </c>
      <c r="AB823" s="211" t="s">
        <v>11662</v>
      </c>
      <c r="AC823" s="211" t="s">
        <v>8756</v>
      </c>
    </row>
    <row r="824" spans="26:29">
      <c r="Z824">
        <v>233</v>
      </c>
      <c r="AA824" s="211" t="s">
        <v>6416</v>
      </c>
      <c r="AB824" s="211" t="s">
        <v>11663</v>
      </c>
      <c r="AC824" s="211" t="s">
        <v>8756</v>
      </c>
    </row>
    <row r="825" spans="26:29">
      <c r="Z825">
        <v>234</v>
      </c>
      <c r="AA825" s="211" t="s">
        <v>6417</v>
      </c>
      <c r="AB825" s="211" t="s">
        <v>11664</v>
      </c>
      <c r="AC825" s="211" t="s">
        <v>8756</v>
      </c>
    </row>
    <row r="826" spans="26:29">
      <c r="Z826">
        <v>235</v>
      </c>
      <c r="AA826" s="211" t="s">
        <v>6418</v>
      </c>
      <c r="AB826" s="211" t="s">
        <v>11665</v>
      </c>
      <c r="AC826" s="211" t="s">
        <v>8756</v>
      </c>
    </row>
    <row r="827" spans="26:29">
      <c r="Z827">
        <v>236</v>
      </c>
      <c r="AA827" s="211" t="s">
        <v>6419</v>
      </c>
      <c r="AB827" s="211" t="s">
        <v>11666</v>
      </c>
      <c r="AC827" s="211" t="s">
        <v>8756</v>
      </c>
    </row>
    <row r="828" spans="26:29">
      <c r="Z828">
        <v>237</v>
      </c>
      <c r="AA828" s="211" t="s">
        <v>6420</v>
      </c>
      <c r="AB828" s="211" t="s">
        <v>11667</v>
      </c>
      <c r="AC828" s="211" t="s">
        <v>8756</v>
      </c>
    </row>
    <row r="829" spans="26:29">
      <c r="Z829">
        <v>238</v>
      </c>
      <c r="AA829" s="211" t="s">
        <v>6421</v>
      </c>
      <c r="AB829" s="211" t="s">
        <v>11668</v>
      </c>
      <c r="AC829" s="211" t="s">
        <v>8756</v>
      </c>
    </row>
    <row r="830" spans="26:29">
      <c r="Z830">
        <v>239</v>
      </c>
      <c r="AA830" s="211" t="s">
        <v>6422</v>
      </c>
      <c r="AB830" s="211" t="s">
        <v>11669</v>
      </c>
      <c r="AC830" s="211" t="s">
        <v>8756</v>
      </c>
    </row>
    <row r="831" spans="26:29">
      <c r="Z831">
        <v>240</v>
      </c>
      <c r="AA831" s="211" t="s">
        <v>6423</v>
      </c>
      <c r="AB831" s="211" t="s">
        <v>11670</v>
      </c>
      <c r="AC831" s="211" t="s">
        <v>8756</v>
      </c>
    </row>
    <row r="832" spans="26:29">
      <c r="Z832">
        <v>241</v>
      </c>
      <c r="AA832" s="211" t="s">
        <v>6424</v>
      </c>
      <c r="AB832" s="211" t="s">
        <v>11671</v>
      </c>
      <c r="AC832" s="211" t="s">
        <v>8756</v>
      </c>
    </row>
    <row r="833" spans="26:29">
      <c r="Z833">
        <v>242</v>
      </c>
      <c r="AA833" s="211" t="s">
        <v>6425</v>
      </c>
      <c r="AB833" s="211" t="s">
        <v>11672</v>
      </c>
      <c r="AC833" s="211" t="s">
        <v>8756</v>
      </c>
    </row>
    <row r="834" spans="26:29">
      <c r="Z834">
        <v>243</v>
      </c>
      <c r="AA834" s="211" t="s">
        <v>6426</v>
      </c>
      <c r="AB834" s="211" t="s">
        <v>11673</v>
      </c>
      <c r="AC834" s="211" t="s">
        <v>8756</v>
      </c>
    </row>
    <row r="835" spans="26:29">
      <c r="Z835">
        <v>244</v>
      </c>
      <c r="AA835" s="211" t="s">
        <v>6427</v>
      </c>
      <c r="AB835" s="211" t="s">
        <v>11674</v>
      </c>
      <c r="AC835" s="211" t="s">
        <v>8756</v>
      </c>
    </row>
    <row r="836" spans="26:29">
      <c r="Z836">
        <v>245</v>
      </c>
      <c r="AA836" s="211" t="s">
        <v>6428</v>
      </c>
      <c r="AB836" s="211" t="s">
        <v>11675</v>
      </c>
      <c r="AC836" s="211" t="s">
        <v>8756</v>
      </c>
    </row>
    <row r="837" spans="26:29">
      <c r="Z837">
        <v>246</v>
      </c>
      <c r="AA837" s="211" t="s">
        <v>6429</v>
      </c>
      <c r="AB837" s="211" t="s">
        <v>11676</v>
      </c>
      <c r="AC837" s="211" t="s">
        <v>8756</v>
      </c>
    </row>
    <row r="838" spans="26:29">
      <c r="Z838">
        <v>247</v>
      </c>
      <c r="AA838" s="211" t="s">
        <v>6430</v>
      </c>
      <c r="AB838" s="211" t="s">
        <v>11677</v>
      </c>
      <c r="AC838" s="211" t="s">
        <v>8756</v>
      </c>
    </row>
    <row r="839" spans="26:29">
      <c r="Z839">
        <v>248</v>
      </c>
      <c r="AA839" s="211" t="s">
        <v>6431</v>
      </c>
      <c r="AB839" s="211" t="s">
        <v>11678</v>
      </c>
      <c r="AC839" s="211" t="s">
        <v>8756</v>
      </c>
    </row>
    <row r="840" spans="26:29">
      <c r="Z840">
        <v>249</v>
      </c>
      <c r="AA840" s="211" t="s">
        <v>6432</v>
      </c>
      <c r="AB840" s="211" t="s">
        <v>11679</v>
      </c>
      <c r="AC840" s="211" t="s">
        <v>8756</v>
      </c>
    </row>
    <row r="841" spans="26:29">
      <c r="Z841">
        <v>250</v>
      </c>
      <c r="AA841" s="211" t="s">
        <v>6433</v>
      </c>
      <c r="AB841" s="211" t="s">
        <v>11680</v>
      </c>
      <c r="AC841" s="211" t="s">
        <v>8756</v>
      </c>
    </row>
    <row r="842" spans="26:29">
      <c r="Z842">
        <v>251</v>
      </c>
      <c r="AA842" s="211" t="s">
        <v>6434</v>
      </c>
      <c r="AB842" s="211" t="s">
        <v>11681</v>
      </c>
      <c r="AC842" s="211" t="s">
        <v>8756</v>
      </c>
    </row>
    <row r="843" spans="26:29">
      <c r="Z843">
        <v>252</v>
      </c>
      <c r="AA843" s="211" t="s">
        <v>6435</v>
      </c>
      <c r="AB843" s="211" t="s">
        <v>11682</v>
      </c>
      <c r="AC843" s="211" t="s">
        <v>8756</v>
      </c>
    </row>
    <row r="844" spans="26:29">
      <c r="Z844">
        <v>253</v>
      </c>
      <c r="AA844" s="211" t="s">
        <v>6436</v>
      </c>
      <c r="AB844" s="211" t="s">
        <v>11683</v>
      </c>
      <c r="AC844" s="211" t="s">
        <v>8756</v>
      </c>
    </row>
    <row r="845" spans="26:29">
      <c r="Z845">
        <v>254</v>
      </c>
      <c r="AA845" s="211" t="s">
        <v>6437</v>
      </c>
      <c r="AB845" s="211" t="s">
        <v>11684</v>
      </c>
      <c r="AC845" s="211" t="s">
        <v>8756</v>
      </c>
    </row>
    <row r="846" spans="26:29">
      <c r="Z846">
        <v>255</v>
      </c>
      <c r="AA846" s="211" t="s">
        <v>6438</v>
      </c>
      <c r="AB846" s="211" t="s">
        <v>11685</v>
      </c>
      <c r="AC846" s="211" t="s">
        <v>8756</v>
      </c>
    </row>
    <row r="847" spans="26:29">
      <c r="Z847">
        <v>256</v>
      </c>
      <c r="AA847" s="211" t="s">
        <v>6439</v>
      </c>
      <c r="AB847" s="211" t="s">
        <v>11686</v>
      </c>
      <c r="AC847" s="211" t="s">
        <v>8756</v>
      </c>
    </row>
    <row r="848" spans="26:29">
      <c r="Z848">
        <v>257</v>
      </c>
      <c r="AA848" s="211" t="s">
        <v>6440</v>
      </c>
      <c r="AB848" s="211" t="s">
        <v>11687</v>
      </c>
      <c r="AC848" s="211" t="s">
        <v>8756</v>
      </c>
    </row>
    <row r="849" spans="26:29">
      <c r="Z849">
        <v>258</v>
      </c>
      <c r="AA849" s="211" t="s">
        <v>6441</v>
      </c>
      <c r="AB849" s="211" t="s">
        <v>11688</v>
      </c>
      <c r="AC849" s="211" t="s">
        <v>8756</v>
      </c>
    </row>
    <row r="850" spans="26:29">
      <c r="Z850">
        <v>259</v>
      </c>
      <c r="AA850" s="211" t="s">
        <v>6442</v>
      </c>
      <c r="AB850" s="211" t="s">
        <v>11689</v>
      </c>
      <c r="AC850" s="211" t="s">
        <v>8756</v>
      </c>
    </row>
    <row r="851" spans="26:29">
      <c r="Z851">
        <v>260</v>
      </c>
      <c r="AA851" s="211" t="s">
        <v>6443</v>
      </c>
      <c r="AB851" s="211" t="s">
        <v>11690</v>
      </c>
      <c r="AC851" s="211" t="s">
        <v>8756</v>
      </c>
    </row>
    <row r="852" spans="26:29">
      <c r="Z852">
        <v>261</v>
      </c>
      <c r="AA852" s="211" t="s">
        <v>6444</v>
      </c>
      <c r="AB852" s="211" t="s">
        <v>11691</v>
      </c>
      <c r="AC852" s="211" t="s">
        <v>8756</v>
      </c>
    </row>
    <row r="853" spans="26:29">
      <c r="Z853">
        <v>262</v>
      </c>
      <c r="AA853" s="211" t="s">
        <v>6445</v>
      </c>
      <c r="AB853" s="211" t="s">
        <v>11692</v>
      </c>
      <c r="AC853" s="211" t="s">
        <v>8756</v>
      </c>
    </row>
    <row r="854" spans="26:29">
      <c r="Z854">
        <v>263</v>
      </c>
      <c r="AA854" s="211" t="s">
        <v>6446</v>
      </c>
      <c r="AB854" s="211" t="s">
        <v>11693</v>
      </c>
      <c r="AC854" s="211" t="s">
        <v>8756</v>
      </c>
    </row>
    <row r="855" spans="26:29">
      <c r="Z855">
        <v>264</v>
      </c>
      <c r="AA855" s="211" t="s">
        <v>6447</v>
      </c>
      <c r="AB855" s="211" t="s">
        <v>11694</v>
      </c>
      <c r="AC855" s="211" t="s">
        <v>8756</v>
      </c>
    </row>
    <row r="856" spans="26:29">
      <c r="Z856">
        <v>265</v>
      </c>
      <c r="AA856" s="211" t="s">
        <v>6448</v>
      </c>
      <c r="AB856" s="211" t="s">
        <v>11695</v>
      </c>
      <c r="AC856" s="211" t="s">
        <v>8756</v>
      </c>
    </row>
    <row r="857" spans="26:29">
      <c r="Z857">
        <v>266</v>
      </c>
      <c r="AA857" s="211" t="s">
        <v>6449</v>
      </c>
      <c r="AB857" s="211" t="s">
        <v>11696</v>
      </c>
      <c r="AC857" s="211" t="s">
        <v>8756</v>
      </c>
    </row>
    <row r="858" spans="26:29">
      <c r="Z858">
        <v>267</v>
      </c>
      <c r="AA858" s="211" t="s">
        <v>6450</v>
      </c>
      <c r="AB858" s="211" t="s">
        <v>11697</v>
      </c>
      <c r="AC858" s="211" t="s">
        <v>8756</v>
      </c>
    </row>
    <row r="859" spans="26:29">
      <c r="Z859">
        <v>268</v>
      </c>
      <c r="AA859" s="211" t="s">
        <v>6451</v>
      </c>
      <c r="AB859" s="211" t="s">
        <v>11698</v>
      </c>
      <c r="AC859" s="211" t="s">
        <v>8756</v>
      </c>
    </row>
    <row r="860" spans="26:29">
      <c r="Z860">
        <v>269</v>
      </c>
      <c r="AA860" s="211" t="s">
        <v>6452</v>
      </c>
      <c r="AB860" s="211" t="s">
        <v>11699</v>
      </c>
      <c r="AC860" s="211" t="s">
        <v>8756</v>
      </c>
    </row>
    <row r="861" spans="26:29">
      <c r="Z861">
        <v>270</v>
      </c>
      <c r="AA861" s="211" t="s">
        <v>6453</v>
      </c>
      <c r="AB861" s="211" t="s">
        <v>11700</v>
      </c>
      <c r="AC861" s="211" t="s">
        <v>8756</v>
      </c>
    </row>
    <row r="862" spans="26:29">
      <c r="Z862">
        <v>271</v>
      </c>
      <c r="AA862" s="211" t="s">
        <v>6454</v>
      </c>
      <c r="AB862" s="211" t="s">
        <v>11701</v>
      </c>
      <c r="AC862" s="211" t="s">
        <v>8756</v>
      </c>
    </row>
    <row r="863" spans="26:29">
      <c r="Z863">
        <v>272</v>
      </c>
      <c r="AA863" s="211" t="s">
        <v>6455</v>
      </c>
      <c r="AB863" s="211" t="s">
        <v>11702</v>
      </c>
      <c r="AC863" s="211" t="s">
        <v>8756</v>
      </c>
    </row>
    <row r="864" spans="26:29">
      <c r="Z864">
        <v>273</v>
      </c>
      <c r="AA864" s="211" t="s">
        <v>6456</v>
      </c>
      <c r="AB864" s="211" t="s">
        <v>11703</v>
      </c>
      <c r="AC864" s="211" t="s">
        <v>8756</v>
      </c>
    </row>
    <row r="865" spans="26:29">
      <c r="Z865">
        <v>274</v>
      </c>
      <c r="AA865" s="211" t="s">
        <v>6457</v>
      </c>
      <c r="AB865" s="211" t="s">
        <v>11704</v>
      </c>
      <c r="AC865" s="211" t="s">
        <v>8756</v>
      </c>
    </row>
    <row r="866" spans="26:29">
      <c r="Z866">
        <v>275</v>
      </c>
      <c r="AA866" s="211" t="s">
        <v>6458</v>
      </c>
      <c r="AB866" s="211" t="s">
        <v>11705</v>
      </c>
      <c r="AC866" s="211" t="s">
        <v>8756</v>
      </c>
    </row>
    <row r="867" spans="26:29">
      <c r="Z867">
        <v>276</v>
      </c>
      <c r="AA867" s="211" t="s">
        <v>6459</v>
      </c>
      <c r="AB867" s="211" t="s">
        <v>11706</v>
      </c>
      <c r="AC867" s="211" t="s">
        <v>8756</v>
      </c>
    </row>
    <row r="868" spans="26:29">
      <c r="Z868">
        <v>277</v>
      </c>
      <c r="AA868" s="211" t="s">
        <v>6460</v>
      </c>
      <c r="AB868" s="211" t="s">
        <v>11707</v>
      </c>
      <c r="AC868" s="211" t="s">
        <v>8756</v>
      </c>
    </row>
    <row r="869" spans="26:29">
      <c r="Z869">
        <v>278</v>
      </c>
      <c r="AA869" s="211" t="s">
        <v>6461</v>
      </c>
      <c r="AB869" s="211" t="s">
        <v>11708</v>
      </c>
      <c r="AC869" s="211" t="s">
        <v>8756</v>
      </c>
    </row>
    <row r="870" spans="26:29">
      <c r="Z870">
        <v>279</v>
      </c>
      <c r="AA870" s="211" t="s">
        <v>6462</v>
      </c>
      <c r="AB870" s="211" t="s">
        <v>11709</v>
      </c>
      <c r="AC870" s="211" t="s">
        <v>8756</v>
      </c>
    </row>
    <row r="871" spans="26:29">
      <c r="Z871">
        <v>280</v>
      </c>
      <c r="AA871" s="211" t="s">
        <v>6463</v>
      </c>
      <c r="AB871" s="211" t="s">
        <v>11710</v>
      </c>
      <c r="AC871" s="211" t="s">
        <v>8756</v>
      </c>
    </row>
    <row r="872" spans="26:29">
      <c r="Z872">
        <v>281</v>
      </c>
      <c r="AA872" s="211" t="s">
        <v>6464</v>
      </c>
      <c r="AB872" s="211" t="s">
        <v>11711</v>
      </c>
      <c r="AC872" s="211" t="s">
        <v>8756</v>
      </c>
    </row>
    <row r="873" spans="26:29">
      <c r="Z873">
        <v>282</v>
      </c>
      <c r="AA873" s="211" t="s">
        <v>6465</v>
      </c>
      <c r="AB873" s="211" t="s">
        <v>11712</v>
      </c>
      <c r="AC873" s="211" t="s">
        <v>8756</v>
      </c>
    </row>
    <row r="874" spans="26:29">
      <c r="Z874">
        <v>283</v>
      </c>
      <c r="AA874" s="211" t="s">
        <v>6466</v>
      </c>
      <c r="AB874" s="211" t="s">
        <v>11713</v>
      </c>
      <c r="AC874" s="211" t="s">
        <v>8756</v>
      </c>
    </row>
    <row r="875" spans="26:29">
      <c r="Z875">
        <v>284</v>
      </c>
      <c r="AA875" s="211" t="s">
        <v>6468</v>
      </c>
      <c r="AB875" s="211" t="s">
        <v>11714</v>
      </c>
      <c r="AC875" s="211" t="s">
        <v>8756</v>
      </c>
    </row>
    <row r="876" spans="26:29">
      <c r="Z876">
        <v>285</v>
      </c>
      <c r="AA876" s="211" t="s">
        <v>6469</v>
      </c>
      <c r="AB876" s="211" t="s">
        <v>11715</v>
      </c>
      <c r="AC876" s="211" t="s">
        <v>8756</v>
      </c>
    </row>
    <row r="877" spans="26:29">
      <c r="Z877">
        <v>286</v>
      </c>
      <c r="AA877" s="211" t="s">
        <v>6470</v>
      </c>
      <c r="AB877" s="211" t="s">
        <v>11716</v>
      </c>
      <c r="AC877" s="211" t="s">
        <v>8756</v>
      </c>
    </row>
    <row r="878" spans="26:29">
      <c r="Z878">
        <v>287</v>
      </c>
      <c r="AA878" s="211" t="s">
        <v>6471</v>
      </c>
      <c r="AB878" s="211" t="s">
        <v>11717</v>
      </c>
      <c r="AC878" s="211" t="s">
        <v>8756</v>
      </c>
    </row>
    <row r="879" spans="26:29">
      <c r="Z879">
        <v>288</v>
      </c>
      <c r="AA879" s="211" t="s">
        <v>202</v>
      </c>
      <c r="AB879" s="211" t="s">
        <v>11718</v>
      </c>
      <c r="AC879" s="211" t="s">
        <v>8756</v>
      </c>
    </row>
    <row r="880" spans="26:29">
      <c r="Z880">
        <v>289</v>
      </c>
      <c r="AA880" s="211" t="s">
        <v>183</v>
      </c>
      <c r="AB880" s="211" t="s">
        <v>11719</v>
      </c>
      <c r="AC880" s="211" t="s">
        <v>8756</v>
      </c>
    </row>
    <row r="881" spans="26:29">
      <c r="Z881">
        <v>290</v>
      </c>
      <c r="AA881" s="211" t="s">
        <v>207</v>
      </c>
      <c r="AB881" s="211" t="s">
        <v>11720</v>
      </c>
      <c r="AC881" s="211" t="s">
        <v>8756</v>
      </c>
    </row>
    <row r="882" spans="26:29">
      <c r="Z882">
        <v>291</v>
      </c>
      <c r="AA882" s="211" t="s">
        <v>212</v>
      </c>
      <c r="AB882" s="211" t="s">
        <v>11721</v>
      </c>
      <c r="AC882" s="211" t="s">
        <v>8756</v>
      </c>
    </row>
    <row r="883" spans="26:29">
      <c r="Z883">
        <v>292</v>
      </c>
      <c r="AA883" s="211" t="s">
        <v>230</v>
      </c>
      <c r="AB883" s="211" t="s">
        <v>11722</v>
      </c>
      <c r="AC883" s="211" t="s">
        <v>8756</v>
      </c>
    </row>
    <row r="884" spans="26:29">
      <c r="Z884">
        <v>293</v>
      </c>
      <c r="AA884" s="211" t="s">
        <v>231</v>
      </c>
      <c r="AB884" s="211" t="s">
        <v>11723</v>
      </c>
      <c r="AC884" s="211" t="s">
        <v>8756</v>
      </c>
    </row>
    <row r="885" spans="26:29">
      <c r="Z885">
        <v>294</v>
      </c>
      <c r="AA885" s="211" t="s">
        <v>215</v>
      </c>
      <c r="AB885" s="211" t="s">
        <v>11724</v>
      </c>
      <c r="AC885" s="211" t="s">
        <v>8756</v>
      </c>
    </row>
    <row r="886" spans="26:29">
      <c r="Z886">
        <v>295</v>
      </c>
      <c r="AA886" s="211" t="s">
        <v>216</v>
      </c>
      <c r="AB886" s="211" t="s">
        <v>11725</v>
      </c>
      <c r="AC886" s="211" t="s">
        <v>8756</v>
      </c>
    </row>
    <row r="887" spans="26:29">
      <c r="Z887">
        <v>296</v>
      </c>
      <c r="AA887" s="211" t="s">
        <v>232</v>
      </c>
      <c r="AB887" s="211" t="s">
        <v>11726</v>
      </c>
      <c r="AC887" s="211" t="s">
        <v>8756</v>
      </c>
    </row>
    <row r="888" spans="26:29">
      <c r="Z888">
        <v>297</v>
      </c>
      <c r="AA888" s="211" t="s">
        <v>217</v>
      </c>
      <c r="AB888" s="211" t="s">
        <v>11727</v>
      </c>
      <c r="AC888" s="211" t="s">
        <v>8756</v>
      </c>
    </row>
    <row r="889" spans="26:29">
      <c r="Z889">
        <v>298</v>
      </c>
      <c r="AA889" s="211" t="s">
        <v>210</v>
      </c>
      <c r="AB889" s="211" t="s">
        <v>11728</v>
      </c>
      <c r="AC889" s="211" t="s">
        <v>8756</v>
      </c>
    </row>
    <row r="890" spans="26:29">
      <c r="Z890">
        <v>299</v>
      </c>
      <c r="AA890" s="211" t="s">
        <v>6472</v>
      </c>
      <c r="AB890" s="211" t="s">
        <v>11729</v>
      </c>
      <c r="AC890" s="211" t="s">
        <v>8756</v>
      </c>
    </row>
    <row r="891" spans="26:29">
      <c r="Z891">
        <v>300</v>
      </c>
      <c r="AA891" s="211" t="s">
        <v>205</v>
      </c>
      <c r="AB891" s="211" t="s">
        <v>11730</v>
      </c>
      <c r="AC891" s="211" t="s">
        <v>8756</v>
      </c>
    </row>
    <row r="892" spans="26:29">
      <c r="Z892">
        <v>301</v>
      </c>
      <c r="AA892" s="211" t="s">
        <v>233</v>
      </c>
      <c r="AB892" s="211" t="s">
        <v>11731</v>
      </c>
      <c r="AC892" s="211" t="s">
        <v>8756</v>
      </c>
    </row>
    <row r="893" spans="26:29">
      <c r="Z893">
        <v>302</v>
      </c>
      <c r="AA893" s="211" t="s">
        <v>220</v>
      </c>
      <c r="AB893" s="211" t="s">
        <v>11732</v>
      </c>
      <c r="AC893" s="211" t="s">
        <v>8756</v>
      </c>
    </row>
    <row r="894" spans="26:29">
      <c r="Z894">
        <v>303</v>
      </c>
      <c r="AA894" s="211" t="s">
        <v>234</v>
      </c>
      <c r="AB894" s="211" t="s">
        <v>11733</v>
      </c>
      <c r="AC894" s="211" t="s">
        <v>8756</v>
      </c>
    </row>
    <row r="895" spans="26:29">
      <c r="Z895">
        <v>304</v>
      </c>
      <c r="AA895" s="211" t="s">
        <v>6473</v>
      </c>
      <c r="AB895" s="211" t="s">
        <v>11734</v>
      </c>
      <c r="AC895" s="211" t="s">
        <v>8756</v>
      </c>
    </row>
    <row r="896" spans="26:29">
      <c r="Z896">
        <v>305</v>
      </c>
      <c r="AA896" s="211" t="s">
        <v>6474</v>
      </c>
      <c r="AB896" s="211" t="s">
        <v>11735</v>
      </c>
      <c r="AC896" s="211" t="s">
        <v>8756</v>
      </c>
    </row>
    <row r="897" spans="26:29">
      <c r="Z897">
        <v>306</v>
      </c>
      <c r="AA897" s="211" t="s">
        <v>221</v>
      </c>
      <c r="AB897" s="211" t="s">
        <v>11736</v>
      </c>
      <c r="AC897" s="211" t="s">
        <v>8756</v>
      </c>
    </row>
    <row r="898" spans="26:29">
      <c r="Z898">
        <v>307</v>
      </c>
      <c r="AA898" s="211" t="s">
        <v>222</v>
      </c>
      <c r="AB898" s="211" t="s">
        <v>11737</v>
      </c>
      <c r="AC898" s="211" t="s">
        <v>8756</v>
      </c>
    </row>
    <row r="899" spans="26:29">
      <c r="Z899">
        <v>308</v>
      </c>
      <c r="AA899" s="211" t="s">
        <v>211</v>
      </c>
      <c r="AB899" s="211" t="s">
        <v>11738</v>
      </c>
      <c r="AC899" s="211" t="s">
        <v>8756</v>
      </c>
    </row>
    <row r="900" spans="26:29">
      <c r="Z900">
        <v>309</v>
      </c>
      <c r="AA900" s="211" t="s">
        <v>6475</v>
      </c>
      <c r="AB900" s="211" t="s">
        <v>11739</v>
      </c>
      <c r="AC900" s="211" t="s">
        <v>8756</v>
      </c>
    </row>
    <row r="901" spans="26:29">
      <c r="Z901">
        <v>310</v>
      </c>
      <c r="AA901" s="211" t="s">
        <v>223</v>
      </c>
      <c r="AB901" s="211" t="s">
        <v>11740</v>
      </c>
      <c r="AC901" s="211" t="s">
        <v>8756</v>
      </c>
    </row>
    <row r="902" spans="26:29">
      <c r="Z902">
        <v>311</v>
      </c>
      <c r="AA902" s="211" t="s">
        <v>6476</v>
      </c>
      <c r="AB902" s="211" t="s">
        <v>11741</v>
      </c>
      <c r="AC902" s="211" t="s">
        <v>8756</v>
      </c>
    </row>
    <row r="903" spans="26:29">
      <c r="Z903">
        <v>312</v>
      </c>
      <c r="AA903" s="211" t="s">
        <v>218</v>
      </c>
      <c r="AB903" s="211" t="s">
        <v>11742</v>
      </c>
      <c r="AC903" s="211" t="s">
        <v>8756</v>
      </c>
    </row>
    <row r="904" spans="26:29">
      <c r="Z904">
        <v>313</v>
      </c>
      <c r="AA904" s="211" t="s">
        <v>6477</v>
      </c>
      <c r="AB904" s="211" t="s">
        <v>11743</v>
      </c>
      <c r="AC904" s="211" t="s">
        <v>8756</v>
      </c>
    </row>
    <row r="905" spans="26:29">
      <c r="Z905">
        <v>314</v>
      </c>
      <c r="AA905" s="211" t="s">
        <v>219</v>
      </c>
      <c r="AB905" s="211" t="s">
        <v>11744</v>
      </c>
      <c r="AC905" s="211" t="s">
        <v>8756</v>
      </c>
    </row>
    <row r="906" spans="26:29">
      <c r="Z906">
        <v>315</v>
      </c>
      <c r="AA906" s="211" t="s">
        <v>6478</v>
      </c>
      <c r="AB906" s="211" t="s">
        <v>11745</v>
      </c>
      <c r="AC906" s="211" t="s">
        <v>8756</v>
      </c>
    </row>
    <row r="907" spans="26:29">
      <c r="Z907">
        <v>316</v>
      </c>
      <c r="AA907" s="211" t="s">
        <v>224</v>
      </c>
      <c r="AB907" s="211" t="s">
        <v>11746</v>
      </c>
      <c r="AC907" s="211" t="s">
        <v>8756</v>
      </c>
    </row>
    <row r="908" spans="26:29">
      <c r="Z908">
        <v>317</v>
      </c>
      <c r="AA908" s="211" t="s">
        <v>208</v>
      </c>
      <c r="AB908" s="211" t="s">
        <v>11747</v>
      </c>
      <c r="AC908" s="211" t="s">
        <v>8756</v>
      </c>
    </row>
    <row r="909" spans="26:29">
      <c r="Z909">
        <v>318</v>
      </c>
      <c r="AA909" s="211" t="s">
        <v>225</v>
      </c>
      <c r="AB909" s="211" t="s">
        <v>11748</v>
      </c>
      <c r="AC909" s="211" t="s">
        <v>8756</v>
      </c>
    </row>
    <row r="910" spans="26:29">
      <c r="Z910">
        <v>319</v>
      </c>
      <c r="AA910" s="211" t="s">
        <v>6479</v>
      </c>
      <c r="AB910" s="211" t="s">
        <v>11749</v>
      </c>
      <c r="AC910" s="211" t="s">
        <v>8756</v>
      </c>
    </row>
    <row r="911" spans="26:29">
      <c r="Z911">
        <v>320</v>
      </c>
      <c r="AA911" s="211" t="s">
        <v>6480</v>
      </c>
      <c r="AB911" s="211" t="s">
        <v>11750</v>
      </c>
      <c r="AC911" s="211" t="s">
        <v>8756</v>
      </c>
    </row>
    <row r="912" spans="26:29">
      <c r="Z912">
        <v>321</v>
      </c>
      <c r="AA912" s="211" t="s">
        <v>229</v>
      </c>
      <c r="AB912" s="211" t="s">
        <v>11751</v>
      </c>
      <c r="AC912" s="211" t="s">
        <v>8756</v>
      </c>
    </row>
    <row r="913" spans="26:29">
      <c r="Z913">
        <v>322</v>
      </c>
      <c r="AA913" s="211" t="s">
        <v>235</v>
      </c>
      <c r="AB913" s="211" t="s">
        <v>11752</v>
      </c>
      <c r="AC913" s="211" t="s">
        <v>8756</v>
      </c>
    </row>
    <row r="914" spans="26:29">
      <c r="Z914">
        <v>323</v>
      </c>
      <c r="AA914" s="211" t="s">
        <v>6481</v>
      </c>
      <c r="AB914" s="211" t="s">
        <v>11753</v>
      </c>
      <c r="AC914" s="211" t="s">
        <v>8756</v>
      </c>
    </row>
    <row r="915" spans="26:29">
      <c r="Z915">
        <v>324</v>
      </c>
      <c r="AA915" s="211" t="s">
        <v>226</v>
      </c>
      <c r="AB915" s="211" t="s">
        <v>11754</v>
      </c>
      <c r="AC915" s="211" t="s">
        <v>8756</v>
      </c>
    </row>
    <row r="916" spans="26:29">
      <c r="Z916">
        <v>325</v>
      </c>
      <c r="AA916" s="211" t="s">
        <v>6482</v>
      </c>
      <c r="AB916" s="211" t="s">
        <v>13128</v>
      </c>
      <c r="AC916" s="211" t="s">
        <v>8756</v>
      </c>
    </row>
    <row r="917" spans="26:29">
      <c r="Z917">
        <v>326</v>
      </c>
      <c r="AA917" s="211" t="s">
        <v>6483</v>
      </c>
      <c r="AB917" s="211" t="s">
        <v>11755</v>
      </c>
      <c r="AC917" s="211" t="s">
        <v>8756</v>
      </c>
    </row>
    <row r="918" spans="26:29">
      <c r="Z918">
        <v>327</v>
      </c>
      <c r="AA918" s="211" t="s">
        <v>6484</v>
      </c>
      <c r="AB918" s="211" t="s">
        <v>11756</v>
      </c>
      <c r="AC918" s="211" t="s">
        <v>8756</v>
      </c>
    </row>
    <row r="919" spans="26:29">
      <c r="Z919">
        <v>328</v>
      </c>
      <c r="AA919" s="211" t="s">
        <v>206</v>
      </c>
      <c r="AB919" s="211" t="s">
        <v>13129</v>
      </c>
      <c r="AC919" s="211" t="s">
        <v>8756</v>
      </c>
    </row>
    <row r="920" spans="26:29">
      <c r="Z920">
        <v>329</v>
      </c>
      <c r="AA920" s="211" t="s">
        <v>6485</v>
      </c>
      <c r="AB920" s="211" t="s">
        <v>13130</v>
      </c>
      <c r="AC920" s="211" t="s">
        <v>8756</v>
      </c>
    </row>
    <row r="921" spans="26:29">
      <c r="Z921">
        <v>330</v>
      </c>
      <c r="AA921" s="211" t="s">
        <v>6486</v>
      </c>
      <c r="AB921" s="211" t="s">
        <v>11757</v>
      </c>
      <c r="AC921" s="211" t="s">
        <v>8756</v>
      </c>
    </row>
    <row r="922" spans="26:29">
      <c r="Z922">
        <v>331</v>
      </c>
      <c r="AA922" s="211" t="s">
        <v>227</v>
      </c>
      <c r="AB922" s="211" t="s">
        <v>11758</v>
      </c>
      <c r="AC922" s="211" t="s">
        <v>8756</v>
      </c>
    </row>
    <row r="923" spans="26:29">
      <c r="Z923">
        <v>332</v>
      </c>
      <c r="AA923" s="211" t="s">
        <v>228</v>
      </c>
      <c r="AB923" s="211" t="s">
        <v>11759</v>
      </c>
      <c r="AC923" s="211" t="s">
        <v>8756</v>
      </c>
    </row>
    <row r="924" spans="26:29">
      <c r="Z924">
        <v>333</v>
      </c>
      <c r="AA924" s="211" t="s">
        <v>6487</v>
      </c>
      <c r="AB924" s="211" t="s">
        <v>11760</v>
      </c>
      <c r="AC924" s="211" t="s">
        <v>8756</v>
      </c>
    </row>
    <row r="925" spans="26:29">
      <c r="Z925">
        <v>334</v>
      </c>
      <c r="AA925" s="211" t="s">
        <v>6488</v>
      </c>
      <c r="AB925" s="211" t="s">
        <v>11761</v>
      </c>
      <c r="AC925" s="211" t="s">
        <v>8756</v>
      </c>
    </row>
    <row r="926" spans="26:29">
      <c r="Z926">
        <v>335</v>
      </c>
      <c r="AA926" s="211" t="s">
        <v>236</v>
      </c>
      <c r="AB926" s="211" t="s">
        <v>11762</v>
      </c>
      <c r="AC926" s="211" t="s">
        <v>8756</v>
      </c>
    </row>
    <row r="927" spans="26:29">
      <c r="Z927">
        <v>336</v>
      </c>
      <c r="AA927" s="211" t="s">
        <v>6489</v>
      </c>
      <c r="AB927" s="211" t="s">
        <v>11763</v>
      </c>
      <c r="AC927" s="211" t="s">
        <v>8756</v>
      </c>
    </row>
    <row r="928" spans="26:29">
      <c r="Z928">
        <v>337</v>
      </c>
      <c r="AA928" s="211" t="s">
        <v>6490</v>
      </c>
      <c r="AB928" s="211" t="s">
        <v>11764</v>
      </c>
      <c r="AC928" s="211" t="s">
        <v>8756</v>
      </c>
    </row>
    <row r="929" spans="26:29">
      <c r="Z929">
        <v>338</v>
      </c>
      <c r="AA929" s="211" t="s">
        <v>6491</v>
      </c>
      <c r="AB929" s="211" t="s">
        <v>11765</v>
      </c>
      <c r="AC929" s="211" t="s">
        <v>8756</v>
      </c>
    </row>
    <row r="930" spans="26:29">
      <c r="Z930">
        <v>339</v>
      </c>
      <c r="AA930" s="211" t="s">
        <v>6492</v>
      </c>
      <c r="AB930" s="211" t="s">
        <v>11766</v>
      </c>
      <c r="AC930" s="211" t="s">
        <v>8756</v>
      </c>
    </row>
    <row r="931" spans="26:29">
      <c r="Z931">
        <v>340</v>
      </c>
      <c r="AA931" s="211" t="s">
        <v>237</v>
      </c>
      <c r="AB931" s="211" t="s">
        <v>11767</v>
      </c>
      <c r="AC931" s="211" t="s">
        <v>8756</v>
      </c>
    </row>
    <row r="932" spans="26:29">
      <c r="Z932">
        <v>341</v>
      </c>
      <c r="AA932" s="211" t="s">
        <v>238</v>
      </c>
      <c r="AB932" s="211" t="s">
        <v>11768</v>
      </c>
      <c r="AC932" s="211" t="s">
        <v>8756</v>
      </c>
    </row>
    <row r="933" spans="26:29">
      <c r="Z933">
        <v>342</v>
      </c>
      <c r="AA933" s="211" t="s">
        <v>6493</v>
      </c>
      <c r="AB933" s="211" t="s">
        <v>11769</v>
      </c>
      <c r="AC933" s="211" t="s">
        <v>8756</v>
      </c>
    </row>
    <row r="934" spans="26:29">
      <c r="Z934">
        <v>343</v>
      </c>
      <c r="AA934" s="211" t="s">
        <v>239</v>
      </c>
      <c r="AB934" s="211" t="s">
        <v>11770</v>
      </c>
      <c r="AC934" s="211" t="s">
        <v>8756</v>
      </c>
    </row>
    <row r="935" spans="26:29">
      <c r="Z935">
        <v>344</v>
      </c>
      <c r="AA935" s="211" t="s">
        <v>240</v>
      </c>
      <c r="AB935" s="211" t="s">
        <v>11771</v>
      </c>
      <c r="AC935" s="211" t="s">
        <v>8756</v>
      </c>
    </row>
    <row r="936" spans="26:29">
      <c r="Z936">
        <v>345</v>
      </c>
      <c r="AA936" s="211" t="s">
        <v>241</v>
      </c>
      <c r="AB936" s="211" t="s">
        <v>11772</v>
      </c>
      <c r="AC936" s="211" t="s">
        <v>8756</v>
      </c>
    </row>
    <row r="937" spans="26:29">
      <c r="Z937">
        <v>346</v>
      </c>
      <c r="AA937" s="211" t="s">
        <v>242</v>
      </c>
      <c r="AB937" s="211" t="s">
        <v>11773</v>
      </c>
      <c r="AC937" s="211" t="s">
        <v>8756</v>
      </c>
    </row>
    <row r="938" spans="26:29">
      <c r="Z938">
        <v>347</v>
      </c>
      <c r="AA938" s="211" t="s">
        <v>6494</v>
      </c>
      <c r="AB938" s="211" t="s">
        <v>11774</v>
      </c>
      <c r="AC938" s="211" t="s">
        <v>8756</v>
      </c>
    </row>
    <row r="939" spans="26:29">
      <c r="Z939">
        <v>348</v>
      </c>
      <c r="AA939" s="211" t="s">
        <v>6495</v>
      </c>
      <c r="AB939" s="211" t="s">
        <v>11775</v>
      </c>
      <c r="AC939" s="211" t="s">
        <v>8756</v>
      </c>
    </row>
    <row r="940" spans="26:29">
      <c r="Z940">
        <v>349</v>
      </c>
      <c r="AA940" s="211" t="s">
        <v>6496</v>
      </c>
      <c r="AB940" s="211" t="s">
        <v>11776</v>
      </c>
      <c r="AC940" s="211" t="s">
        <v>8756</v>
      </c>
    </row>
    <row r="941" spans="26:29">
      <c r="Z941">
        <v>350</v>
      </c>
      <c r="AA941" s="211" t="s">
        <v>6497</v>
      </c>
      <c r="AB941" s="211" t="s">
        <v>11777</v>
      </c>
      <c r="AC941" s="211" t="s">
        <v>8756</v>
      </c>
    </row>
    <row r="942" spans="26:29">
      <c r="Z942">
        <v>351</v>
      </c>
      <c r="AA942" s="211" t="s">
        <v>6498</v>
      </c>
      <c r="AB942" s="211" t="s">
        <v>11778</v>
      </c>
      <c r="AC942" s="211" t="s">
        <v>8756</v>
      </c>
    </row>
    <row r="943" spans="26:29">
      <c r="Z943">
        <v>352</v>
      </c>
      <c r="AA943" s="211" t="s">
        <v>214</v>
      </c>
      <c r="AB943" s="211" t="s">
        <v>11779</v>
      </c>
      <c r="AC943" s="211" t="s">
        <v>8756</v>
      </c>
    </row>
    <row r="944" spans="26:29">
      <c r="Z944">
        <v>353</v>
      </c>
      <c r="AA944" s="211" t="s">
        <v>204</v>
      </c>
      <c r="AB944" s="211" t="s">
        <v>11780</v>
      </c>
      <c r="AC944" s="211" t="s">
        <v>8756</v>
      </c>
    </row>
    <row r="945" spans="26:29">
      <c r="Z945">
        <v>354</v>
      </c>
      <c r="AA945" s="211" t="s">
        <v>6499</v>
      </c>
      <c r="AB945" s="211" t="s">
        <v>11781</v>
      </c>
      <c r="AC945" s="211" t="s">
        <v>8756</v>
      </c>
    </row>
    <row r="946" spans="26:29">
      <c r="Z946">
        <v>355</v>
      </c>
      <c r="AA946" s="211" t="s">
        <v>6500</v>
      </c>
      <c r="AB946" s="211" t="s">
        <v>11782</v>
      </c>
      <c r="AC946" s="211" t="s">
        <v>8756</v>
      </c>
    </row>
    <row r="947" spans="26:29">
      <c r="Z947">
        <v>356</v>
      </c>
      <c r="AA947" s="211" t="s">
        <v>6501</v>
      </c>
      <c r="AB947" s="211" t="s">
        <v>11783</v>
      </c>
      <c r="AC947" s="211" t="s">
        <v>8756</v>
      </c>
    </row>
    <row r="948" spans="26:29">
      <c r="Z948">
        <v>357</v>
      </c>
      <c r="AA948" s="211" t="s">
        <v>6502</v>
      </c>
      <c r="AB948" s="211" t="s">
        <v>11784</v>
      </c>
      <c r="AC948" s="211" t="s">
        <v>8756</v>
      </c>
    </row>
    <row r="949" spans="26:29">
      <c r="Z949">
        <v>358</v>
      </c>
      <c r="AA949" s="211" t="s">
        <v>6503</v>
      </c>
      <c r="AB949" s="211" t="s">
        <v>11785</v>
      </c>
      <c r="AC949" s="211" t="s">
        <v>8756</v>
      </c>
    </row>
    <row r="950" spans="26:29">
      <c r="Z950">
        <v>359</v>
      </c>
      <c r="AA950" s="211" t="s">
        <v>6504</v>
      </c>
      <c r="AB950" s="211" t="s">
        <v>11786</v>
      </c>
      <c r="AC950" s="211" t="s">
        <v>8756</v>
      </c>
    </row>
    <row r="951" spans="26:29">
      <c r="Z951">
        <v>360</v>
      </c>
      <c r="AA951" s="211" t="s">
        <v>6505</v>
      </c>
      <c r="AB951" s="211" t="s">
        <v>11787</v>
      </c>
      <c r="AC951" s="211" t="s">
        <v>8756</v>
      </c>
    </row>
    <row r="952" spans="26:29">
      <c r="Z952">
        <v>361</v>
      </c>
      <c r="AA952" s="211" t="s">
        <v>6506</v>
      </c>
      <c r="AB952" s="211" t="s">
        <v>11788</v>
      </c>
      <c r="AC952" s="211" t="s">
        <v>8756</v>
      </c>
    </row>
    <row r="953" spans="26:29">
      <c r="Z953">
        <v>362</v>
      </c>
      <c r="AA953" s="211" t="s">
        <v>6507</v>
      </c>
      <c r="AB953" s="211" t="s">
        <v>11789</v>
      </c>
      <c r="AC953" s="211" t="s">
        <v>8756</v>
      </c>
    </row>
    <row r="954" spans="26:29">
      <c r="Z954">
        <v>363</v>
      </c>
      <c r="AA954" s="211" t="s">
        <v>6508</v>
      </c>
      <c r="AB954" s="211" t="s">
        <v>11790</v>
      </c>
      <c r="AC954" s="211" t="s">
        <v>8756</v>
      </c>
    </row>
    <row r="955" spans="26:29">
      <c r="Z955">
        <v>364</v>
      </c>
      <c r="AA955" s="211" t="s">
        <v>6509</v>
      </c>
      <c r="AB955" s="211" t="s">
        <v>11791</v>
      </c>
      <c r="AC955" s="211" t="s">
        <v>8756</v>
      </c>
    </row>
    <row r="956" spans="26:29">
      <c r="Z956">
        <v>365</v>
      </c>
      <c r="AA956" s="211" t="s">
        <v>6510</v>
      </c>
      <c r="AB956" s="211" t="s">
        <v>11792</v>
      </c>
      <c r="AC956" s="211" t="s">
        <v>8756</v>
      </c>
    </row>
    <row r="957" spans="26:29">
      <c r="Z957">
        <v>366</v>
      </c>
      <c r="AA957" s="211" t="s">
        <v>6511</v>
      </c>
      <c r="AB957" s="211" t="s">
        <v>11793</v>
      </c>
      <c r="AC957" s="211" t="s">
        <v>8756</v>
      </c>
    </row>
    <row r="958" spans="26:29">
      <c r="Z958">
        <v>367</v>
      </c>
      <c r="AA958" s="211" t="s">
        <v>6512</v>
      </c>
      <c r="AB958" s="211" t="s">
        <v>11794</v>
      </c>
      <c r="AC958" s="211" t="s">
        <v>8756</v>
      </c>
    </row>
    <row r="959" spans="26:29">
      <c r="Z959">
        <v>368</v>
      </c>
      <c r="AA959" s="211" t="s">
        <v>6513</v>
      </c>
      <c r="AB959" s="211" t="s">
        <v>11795</v>
      </c>
      <c r="AC959" s="211" t="s">
        <v>8756</v>
      </c>
    </row>
    <row r="960" spans="26:29">
      <c r="Z960">
        <v>369</v>
      </c>
      <c r="AA960" s="211" t="s">
        <v>6514</v>
      </c>
      <c r="AB960" s="211" t="s">
        <v>11796</v>
      </c>
      <c r="AC960" s="211" t="s">
        <v>8756</v>
      </c>
    </row>
    <row r="961" spans="26:29">
      <c r="Z961">
        <v>370</v>
      </c>
      <c r="AA961" s="211" t="s">
        <v>6515</v>
      </c>
      <c r="AB961" s="211" t="s">
        <v>11797</v>
      </c>
      <c r="AC961" s="211" t="s">
        <v>8756</v>
      </c>
    </row>
    <row r="962" spans="26:29">
      <c r="Z962">
        <v>371</v>
      </c>
      <c r="AA962" s="211" t="s">
        <v>6516</v>
      </c>
      <c r="AB962" s="211" t="s">
        <v>11798</v>
      </c>
      <c r="AC962" s="211" t="s">
        <v>8756</v>
      </c>
    </row>
    <row r="963" spans="26:29">
      <c r="Z963">
        <v>372</v>
      </c>
      <c r="AA963" s="211" t="s">
        <v>6517</v>
      </c>
      <c r="AB963" s="211" t="s">
        <v>11799</v>
      </c>
      <c r="AC963" s="211" t="s">
        <v>8756</v>
      </c>
    </row>
    <row r="964" spans="26:29">
      <c r="Z964">
        <v>373</v>
      </c>
      <c r="AA964" s="211" t="s">
        <v>6518</v>
      </c>
      <c r="AB964" s="211" t="s">
        <v>11800</v>
      </c>
      <c r="AC964" s="211" t="s">
        <v>8756</v>
      </c>
    </row>
    <row r="965" spans="26:29">
      <c r="Z965">
        <v>374</v>
      </c>
      <c r="AA965" s="211" t="s">
        <v>6519</v>
      </c>
      <c r="AB965" s="211" t="s">
        <v>11801</v>
      </c>
      <c r="AC965" s="211" t="s">
        <v>8756</v>
      </c>
    </row>
    <row r="966" spans="26:29">
      <c r="Z966">
        <v>375</v>
      </c>
      <c r="AA966" s="211" t="s">
        <v>6520</v>
      </c>
      <c r="AB966" s="211" t="s">
        <v>11802</v>
      </c>
      <c r="AC966" s="211" t="s">
        <v>8756</v>
      </c>
    </row>
    <row r="967" spans="26:29">
      <c r="Z967">
        <v>376</v>
      </c>
      <c r="AA967" s="211" t="s">
        <v>6521</v>
      </c>
      <c r="AB967" s="211" t="s">
        <v>11803</v>
      </c>
      <c r="AC967" s="211" t="s">
        <v>8756</v>
      </c>
    </row>
    <row r="968" spans="26:29">
      <c r="Z968">
        <v>377</v>
      </c>
      <c r="AA968" s="211" t="s">
        <v>6522</v>
      </c>
      <c r="AB968" s="211" t="s">
        <v>11804</v>
      </c>
      <c r="AC968" s="211" t="s">
        <v>8756</v>
      </c>
    </row>
    <row r="969" spans="26:29">
      <c r="Z969">
        <v>378</v>
      </c>
      <c r="AA969" s="211" t="s">
        <v>6523</v>
      </c>
      <c r="AB969" s="211" t="s">
        <v>11805</v>
      </c>
      <c r="AC969" s="211" t="s">
        <v>8756</v>
      </c>
    </row>
    <row r="970" spans="26:29">
      <c r="Z970">
        <v>379</v>
      </c>
      <c r="AA970" s="211" t="s">
        <v>6524</v>
      </c>
      <c r="AB970" s="211" t="s">
        <v>11806</v>
      </c>
      <c r="AC970" s="211" t="s">
        <v>8756</v>
      </c>
    </row>
    <row r="971" spans="26:29">
      <c r="Z971">
        <v>380</v>
      </c>
      <c r="AA971" s="211" t="s">
        <v>6525</v>
      </c>
      <c r="AB971" s="211" t="s">
        <v>11807</v>
      </c>
      <c r="AC971" s="211" t="s">
        <v>8756</v>
      </c>
    </row>
    <row r="972" spans="26:29">
      <c r="Z972">
        <v>381</v>
      </c>
      <c r="AA972" s="211" t="s">
        <v>6526</v>
      </c>
      <c r="AB972" s="211" t="s">
        <v>11808</v>
      </c>
      <c r="AC972" s="211" t="s">
        <v>8756</v>
      </c>
    </row>
    <row r="973" spans="26:29">
      <c r="Z973">
        <v>382</v>
      </c>
      <c r="AA973" s="211" t="s">
        <v>6527</v>
      </c>
      <c r="AB973" s="211" t="s">
        <v>11809</v>
      </c>
      <c r="AC973" s="211" t="s">
        <v>8756</v>
      </c>
    </row>
    <row r="974" spans="26:29">
      <c r="Z974">
        <v>383</v>
      </c>
      <c r="AA974" s="211" t="s">
        <v>6528</v>
      </c>
      <c r="AB974" s="211" t="s">
        <v>11810</v>
      </c>
      <c r="AC974" s="211" t="s">
        <v>8756</v>
      </c>
    </row>
    <row r="975" spans="26:29">
      <c r="Z975">
        <v>384</v>
      </c>
      <c r="AA975" s="211" t="s">
        <v>6529</v>
      </c>
      <c r="AB975" s="211" t="s">
        <v>11811</v>
      </c>
      <c r="AC975" s="211" t="s">
        <v>8756</v>
      </c>
    </row>
    <row r="976" spans="26:29">
      <c r="Z976">
        <v>385</v>
      </c>
      <c r="AA976" s="211" t="s">
        <v>6530</v>
      </c>
      <c r="AB976" s="211" t="s">
        <v>11812</v>
      </c>
      <c r="AC976" s="211" t="s">
        <v>8756</v>
      </c>
    </row>
    <row r="977" spans="26:29">
      <c r="Z977">
        <v>386</v>
      </c>
      <c r="AA977" s="211" t="s">
        <v>6531</v>
      </c>
      <c r="AB977" s="211" t="s">
        <v>11813</v>
      </c>
      <c r="AC977" s="211" t="s">
        <v>8756</v>
      </c>
    </row>
    <row r="978" spans="26:29">
      <c r="Z978">
        <v>387</v>
      </c>
      <c r="AA978" s="211" t="s">
        <v>6532</v>
      </c>
      <c r="AB978" s="211" t="s">
        <v>11814</v>
      </c>
      <c r="AC978" s="211" t="s">
        <v>8756</v>
      </c>
    </row>
    <row r="979" spans="26:29">
      <c r="Z979">
        <v>388</v>
      </c>
      <c r="AA979" s="211" t="s">
        <v>6533</v>
      </c>
      <c r="AB979" s="211" t="s">
        <v>11815</v>
      </c>
      <c r="AC979" s="211" t="s">
        <v>8756</v>
      </c>
    </row>
    <row r="980" spans="26:29">
      <c r="Z980">
        <v>389</v>
      </c>
      <c r="AA980" s="211" t="s">
        <v>6534</v>
      </c>
      <c r="AB980" s="211" t="s">
        <v>11816</v>
      </c>
      <c r="AC980" s="211" t="s">
        <v>8756</v>
      </c>
    </row>
    <row r="981" spans="26:29">
      <c r="Z981">
        <v>390</v>
      </c>
      <c r="AA981" s="211" t="s">
        <v>6535</v>
      </c>
      <c r="AB981" s="211" t="s">
        <v>11817</v>
      </c>
      <c r="AC981" s="211" t="s">
        <v>8756</v>
      </c>
    </row>
    <row r="982" spans="26:29">
      <c r="Z982">
        <v>391</v>
      </c>
      <c r="AA982" s="211" t="s">
        <v>6536</v>
      </c>
      <c r="AB982" s="211" t="s">
        <v>11818</v>
      </c>
      <c r="AC982" s="211" t="s">
        <v>8756</v>
      </c>
    </row>
    <row r="983" spans="26:29">
      <c r="Z983">
        <v>392</v>
      </c>
      <c r="AA983" s="211" t="s">
        <v>6537</v>
      </c>
      <c r="AB983" s="211" t="s">
        <v>11819</v>
      </c>
      <c r="AC983" s="211" t="s">
        <v>8756</v>
      </c>
    </row>
    <row r="984" spans="26:29">
      <c r="Z984">
        <v>393</v>
      </c>
      <c r="AA984" s="211" t="s">
        <v>6538</v>
      </c>
      <c r="AB984" s="211" t="s">
        <v>11820</v>
      </c>
      <c r="AC984" s="211" t="s">
        <v>8756</v>
      </c>
    </row>
    <row r="985" spans="26:29">
      <c r="Z985">
        <v>394</v>
      </c>
      <c r="AA985" s="211" t="s">
        <v>6539</v>
      </c>
      <c r="AB985" s="211" t="s">
        <v>11821</v>
      </c>
      <c r="AC985" s="211" t="s">
        <v>8756</v>
      </c>
    </row>
    <row r="986" spans="26:29">
      <c r="Z986">
        <v>395</v>
      </c>
      <c r="AA986" s="211" t="s">
        <v>6540</v>
      </c>
      <c r="AB986" s="211" t="s">
        <v>11822</v>
      </c>
      <c r="AC986" s="211" t="s">
        <v>8756</v>
      </c>
    </row>
    <row r="987" spans="26:29">
      <c r="Z987">
        <v>396</v>
      </c>
      <c r="AA987" s="211" t="s">
        <v>6541</v>
      </c>
      <c r="AB987" s="211" t="s">
        <v>11823</v>
      </c>
      <c r="AC987" s="211" t="s">
        <v>8756</v>
      </c>
    </row>
    <row r="988" spans="26:29">
      <c r="Z988">
        <v>397</v>
      </c>
      <c r="AA988" s="211" t="s">
        <v>6542</v>
      </c>
      <c r="AB988" s="211" t="s">
        <v>11824</v>
      </c>
      <c r="AC988" s="211" t="s">
        <v>8756</v>
      </c>
    </row>
    <row r="989" spans="26:29">
      <c r="Z989">
        <v>398</v>
      </c>
      <c r="AA989" s="211" t="s">
        <v>6543</v>
      </c>
      <c r="AB989" s="211" t="s">
        <v>11825</v>
      </c>
      <c r="AC989" s="211" t="s">
        <v>8756</v>
      </c>
    </row>
    <row r="990" spans="26:29">
      <c r="Z990">
        <v>399</v>
      </c>
      <c r="AA990" s="211" t="s">
        <v>6544</v>
      </c>
      <c r="AB990" s="211" t="s">
        <v>11826</v>
      </c>
      <c r="AC990" s="211" t="s">
        <v>8756</v>
      </c>
    </row>
    <row r="991" spans="26:29">
      <c r="Z991">
        <v>400</v>
      </c>
      <c r="AA991" s="211" t="s">
        <v>6545</v>
      </c>
      <c r="AB991" s="211" t="s">
        <v>11827</v>
      </c>
      <c r="AC991" s="211" t="s">
        <v>8756</v>
      </c>
    </row>
    <row r="992" spans="26:29">
      <c r="Z992">
        <v>401</v>
      </c>
      <c r="AA992" s="211" t="s">
        <v>6546</v>
      </c>
      <c r="AB992" s="211" t="s">
        <v>11828</v>
      </c>
      <c r="AC992" s="211" t="s">
        <v>8756</v>
      </c>
    </row>
    <row r="993" spans="26:29">
      <c r="Z993">
        <v>402</v>
      </c>
      <c r="AA993" s="211" t="s">
        <v>6547</v>
      </c>
      <c r="AB993" s="211" t="s">
        <v>11829</v>
      </c>
      <c r="AC993" s="211" t="s">
        <v>8756</v>
      </c>
    </row>
    <row r="994" spans="26:29">
      <c r="Z994">
        <v>403</v>
      </c>
      <c r="AA994" s="211" t="s">
        <v>6548</v>
      </c>
      <c r="AB994" s="211" t="s">
        <v>11830</v>
      </c>
      <c r="AC994" s="211" t="s">
        <v>8756</v>
      </c>
    </row>
    <row r="995" spans="26:29">
      <c r="Z995">
        <v>404</v>
      </c>
      <c r="AA995" s="211" t="s">
        <v>6549</v>
      </c>
      <c r="AB995" s="211" t="s">
        <v>11831</v>
      </c>
      <c r="AC995" s="211" t="s">
        <v>8756</v>
      </c>
    </row>
    <row r="996" spans="26:29">
      <c r="Z996">
        <v>405</v>
      </c>
      <c r="AA996" s="211" t="s">
        <v>6550</v>
      </c>
      <c r="AB996" s="211" t="s">
        <v>11832</v>
      </c>
      <c r="AC996" s="211" t="s">
        <v>8756</v>
      </c>
    </row>
    <row r="997" spans="26:29">
      <c r="Z997">
        <v>406</v>
      </c>
      <c r="AA997" s="211" t="s">
        <v>6551</v>
      </c>
      <c r="AB997" s="211" t="s">
        <v>11833</v>
      </c>
      <c r="AC997" s="211" t="s">
        <v>8756</v>
      </c>
    </row>
    <row r="998" spans="26:29">
      <c r="Z998">
        <v>407</v>
      </c>
      <c r="AA998" s="211" t="s">
        <v>6552</v>
      </c>
      <c r="AB998" s="211" t="s">
        <v>11834</v>
      </c>
      <c r="AC998" s="211" t="s">
        <v>8756</v>
      </c>
    </row>
    <row r="999" spans="26:29">
      <c r="Z999">
        <v>408</v>
      </c>
      <c r="AA999" s="211" t="s">
        <v>6553</v>
      </c>
      <c r="AB999" s="211" t="s">
        <v>11835</v>
      </c>
      <c r="AC999" s="211" t="s">
        <v>8756</v>
      </c>
    </row>
    <row r="1000" spans="26:29">
      <c r="Z1000">
        <v>409</v>
      </c>
      <c r="AA1000" s="211" t="s">
        <v>6554</v>
      </c>
      <c r="AB1000" s="211" t="s">
        <v>11836</v>
      </c>
      <c r="AC1000" s="211" t="s">
        <v>8756</v>
      </c>
    </row>
    <row r="1001" spans="26:29">
      <c r="Z1001">
        <v>410</v>
      </c>
      <c r="AA1001" s="211" t="s">
        <v>6555</v>
      </c>
      <c r="AB1001" s="211" t="s">
        <v>11837</v>
      </c>
      <c r="AC1001" s="211" t="s">
        <v>8756</v>
      </c>
    </row>
    <row r="1002" spans="26:29">
      <c r="Z1002">
        <v>411</v>
      </c>
      <c r="AA1002" s="211" t="s">
        <v>6556</v>
      </c>
      <c r="AB1002" s="211" t="s">
        <v>11838</v>
      </c>
      <c r="AC1002" s="211" t="s">
        <v>8756</v>
      </c>
    </row>
    <row r="1003" spans="26:29">
      <c r="Z1003">
        <v>412</v>
      </c>
      <c r="AA1003" s="211" t="s">
        <v>6557</v>
      </c>
      <c r="AB1003" s="211" t="s">
        <v>11839</v>
      </c>
      <c r="AC1003" s="211" t="s">
        <v>8756</v>
      </c>
    </row>
    <row r="1004" spans="26:29">
      <c r="Z1004">
        <v>413</v>
      </c>
      <c r="AA1004" s="211" t="s">
        <v>6558</v>
      </c>
      <c r="AB1004" s="211" t="s">
        <v>11840</v>
      </c>
      <c r="AC1004" s="211" t="s">
        <v>8756</v>
      </c>
    </row>
    <row r="1005" spans="26:29">
      <c r="Z1005">
        <v>414</v>
      </c>
      <c r="AA1005" s="211" t="s">
        <v>6559</v>
      </c>
      <c r="AB1005" s="211" t="s">
        <v>11841</v>
      </c>
      <c r="AC1005" s="211" t="s">
        <v>8756</v>
      </c>
    </row>
    <row r="1006" spans="26:29">
      <c r="Z1006">
        <v>415</v>
      </c>
      <c r="AA1006" s="211" t="s">
        <v>6560</v>
      </c>
      <c r="AB1006" s="211" t="s">
        <v>11842</v>
      </c>
      <c r="AC1006" s="211" t="s">
        <v>8756</v>
      </c>
    </row>
    <row r="1007" spans="26:29">
      <c r="Z1007">
        <v>416</v>
      </c>
      <c r="AA1007" s="211" t="s">
        <v>6561</v>
      </c>
      <c r="AB1007" s="211" t="s">
        <v>11843</v>
      </c>
      <c r="AC1007" s="211" t="s">
        <v>8756</v>
      </c>
    </row>
    <row r="1008" spans="26:29">
      <c r="Z1008">
        <v>417</v>
      </c>
      <c r="AA1008" s="211" t="s">
        <v>6562</v>
      </c>
      <c r="AB1008" s="211" t="s">
        <v>11844</v>
      </c>
      <c r="AC1008" s="211" t="s">
        <v>8756</v>
      </c>
    </row>
    <row r="1009" spans="26:29">
      <c r="Z1009">
        <v>418</v>
      </c>
      <c r="AA1009" s="211" t="s">
        <v>6563</v>
      </c>
      <c r="AB1009" s="211" t="s">
        <v>11845</v>
      </c>
      <c r="AC1009" s="211" t="s">
        <v>8756</v>
      </c>
    </row>
    <row r="1010" spans="26:29">
      <c r="Z1010">
        <v>419</v>
      </c>
      <c r="AA1010" s="211" t="s">
        <v>6564</v>
      </c>
      <c r="AB1010" s="211" t="s">
        <v>11846</v>
      </c>
      <c r="AC1010" s="211" t="s">
        <v>8756</v>
      </c>
    </row>
    <row r="1011" spans="26:29">
      <c r="Z1011">
        <v>420</v>
      </c>
      <c r="AA1011" s="211" t="s">
        <v>6565</v>
      </c>
      <c r="AB1011" s="211" t="s">
        <v>11847</v>
      </c>
      <c r="AC1011" s="211" t="s">
        <v>8756</v>
      </c>
    </row>
    <row r="1012" spans="26:29">
      <c r="Z1012">
        <v>421</v>
      </c>
      <c r="AA1012" s="211" t="s">
        <v>6566</v>
      </c>
      <c r="AB1012" s="211" t="s">
        <v>11848</v>
      </c>
      <c r="AC1012" s="211" t="s">
        <v>8756</v>
      </c>
    </row>
    <row r="1013" spans="26:29">
      <c r="Z1013">
        <v>422</v>
      </c>
      <c r="AA1013" s="211" t="s">
        <v>6567</v>
      </c>
      <c r="AB1013" s="211" t="s">
        <v>11849</v>
      </c>
      <c r="AC1013" s="211" t="s">
        <v>8756</v>
      </c>
    </row>
    <row r="1014" spans="26:29">
      <c r="Z1014">
        <v>423</v>
      </c>
      <c r="AA1014" s="211" t="s">
        <v>6568</v>
      </c>
      <c r="AB1014" s="211" t="s">
        <v>11850</v>
      </c>
      <c r="AC1014" s="211" t="s">
        <v>8756</v>
      </c>
    </row>
    <row r="1015" spans="26:29">
      <c r="Z1015">
        <v>424</v>
      </c>
      <c r="AA1015" s="211" t="s">
        <v>6569</v>
      </c>
      <c r="AB1015" s="211" t="s">
        <v>11851</v>
      </c>
      <c r="AC1015" s="211" t="s">
        <v>8756</v>
      </c>
    </row>
    <row r="1016" spans="26:29">
      <c r="Z1016">
        <v>425</v>
      </c>
      <c r="AA1016" s="211" t="s">
        <v>6570</v>
      </c>
      <c r="AB1016" s="211" t="s">
        <v>11852</v>
      </c>
      <c r="AC1016" s="211" t="s">
        <v>8756</v>
      </c>
    </row>
    <row r="1017" spans="26:29">
      <c r="Z1017">
        <v>426</v>
      </c>
      <c r="AA1017" s="211" t="s">
        <v>6571</v>
      </c>
      <c r="AB1017" s="211" t="s">
        <v>11853</v>
      </c>
      <c r="AC1017" s="211" t="s">
        <v>8756</v>
      </c>
    </row>
    <row r="1018" spans="26:29">
      <c r="Z1018">
        <v>427</v>
      </c>
      <c r="AA1018" s="211" t="s">
        <v>6572</v>
      </c>
      <c r="AB1018" s="211" t="s">
        <v>11854</v>
      </c>
      <c r="AC1018" s="211" t="s">
        <v>8756</v>
      </c>
    </row>
    <row r="1019" spans="26:29">
      <c r="Z1019">
        <v>428</v>
      </c>
      <c r="AA1019" s="211" t="s">
        <v>6573</v>
      </c>
      <c r="AB1019" s="211" t="s">
        <v>11855</v>
      </c>
      <c r="AC1019" s="211" t="s">
        <v>8756</v>
      </c>
    </row>
    <row r="1020" spans="26:29">
      <c r="Z1020">
        <v>429</v>
      </c>
      <c r="AA1020" s="211" t="s">
        <v>6574</v>
      </c>
      <c r="AB1020" s="211" t="s">
        <v>11856</v>
      </c>
      <c r="AC1020" s="211" t="s">
        <v>8756</v>
      </c>
    </row>
    <row r="1021" spans="26:29">
      <c r="Z1021">
        <v>430</v>
      </c>
      <c r="AA1021" s="211" t="s">
        <v>6575</v>
      </c>
      <c r="AB1021" s="211" t="s">
        <v>11857</v>
      </c>
      <c r="AC1021" s="211" t="s">
        <v>8756</v>
      </c>
    </row>
    <row r="1022" spans="26:29">
      <c r="Z1022">
        <v>431</v>
      </c>
      <c r="AA1022" s="211" t="s">
        <v>6576</v>
      </c>
      <c r="AB1022" s="211" t="s">
        <v>11858</v>
      </c>
      <c r="AC1022" s="211" t="s">
        <v>8756</v>
      </c>
    </row>
    <row r="1023" spans="26:29">
      <c r="Z1023">
        <v>432</v>
      </c>
      <c r="AA1023" s="211" t="s">
        <v>6577</v>
      </c>
      <c r="AB1023" s="211" t="s">
        <v>11859</v>
      </c>
      <c r="AC1023" s="211" t="s">
        <v>8756</v>
      </c>
    </row>
    <row r="1024" spans="26:29">
      <c r="Z1024">
        <v>433</v>
      </c>
      <c r="AA1024" s="211" t="s">
        <v>6578</v>
      </c>
      <c r="AB1024" s="211" t="s">
        <v>11860</v>
      </c>
      <c r="AC1024" s="211" t="s">
        <v>8756</v>
      </c>
    </row>
    <row r="1025" spans="26:29">
      <c r="Z1025">
        <v>434</v>
      </c>
      <c r="AA1025" s="211" t="s">
        <v>6579</v>
      </c>
      <c r="AB1025" s="211" t="s">
        <v>11861</v>
      </c>
      <c r="AC1025" s="211" t="s">
        <v>8756</v>
      </c>
    </row>
    <row r="1026" spans="26:29">
      <c r="Z1026">
        <v>435</v>
      </c>
      <c r="AA1026" s="211" t="s">
        <v>6580</v>
      </c>
      <c r="AB1026" s="211" t="s">
        <v>11862</v>
      </c>
      <c r="AC1026" s="211" t="s">
        <v>8756</v>
      </c>
    </row>
    <row r="1027" spans="26:29">
      <c r="Z1027">
        <v>436</v>
      </c>
      <c r="AA1027" s="211" t="s">
        <v>6581</v>
      </c>
      <c r="AB1027" s="211" t="s">
        <v>11863</v>
      </c>
      <c r="AC1027" s="211" t="s">
        <v>8756</v>
      </c>
    </row>
    <row r="1028" spans="26:29">
      <c r="Z1028">
        <v>437</v>
      </c>
      <c r="AA1028" s="211" t="s">
        <v>6582</v>
      </c>
      <c r="AB1028" s="211" t="s">
        <v>11864</v>
      </c>
      <c r="AC1028" s="211" t="s">
        <v>8756</v>
      </c>
    </row>
    <row r="1029" spans="26:29">
      <c r="Z1029">
        <v>438</v>
      </c>
      <c r="AA1029" s="211" t="s">
        <v>6583</v>
      </c>
      <c r="AB1029" s="211" t="s">
        <v>11865</v>
      </c>
      <c r="AC1029" s="211" t="s">
        <v>8756</v>
      </c>
    </row>
    <row r="1030" spans="26:29">
      <c r="Z1030">
        <v>439</v>
      </c>
      <c r="AA1030" s="211" t="s">
        <v>6584</v>
      </c>
      <c r="AB1030" s="211" t="s">
        <v>11866</v>
      </c>
      <c r="AC1030" s="211" t="s">
        <v>8756</v>
      </c>
    </row>
    <row r="1031" spans="26:29">
      <c r="Z1031">
        <v>440</v>
      </c>
      <c r="AA1031" s="211" t="s">
        <v>6585</v>
      </c>
      <c r="AB1031" s="211" t="s">
        <v>11867</v>
      </c>
      <c r="AC1031" s="211" t="s">
        <v>8756</v>
      </c>
    </row>
    <row r="1032" spans="26:29">
      <c r="Z1032">
        <v>441</v>
      </c>
      <c r="AA1032" s="211" t="s">
        <v>6586</v>
      </c>
      <c r="AB1032" s="211" t="s">
        <v>11868</v>
      </c>
      <c r="AC1032" s="211" t="s">
        <v>8756</v>
      </c>
    </row>
    <row r="1033" spans="26:29">
      <c r="Z1033">
        <v>442</v>
      </c>
      <c r="AA1033" s="211" t="s">
        <v>6587</v>
      </c>
      <c r="AB1033" s="211" t="s">
        <v>11869</v>
      </c>
      <c r="AC1033" s="211" t="s">
        <v>8756</v>
      </c>
    </row>
    <row r="1034" spans="26:29">
      <c r="Z1034">
        <v>443</v>
      </c>
      <c r="AA1034" s="211" t="s">
        <v>6588</v>
      </c>
      <c r="AB1034" s="211" t="s">
        <v>11870</v>
      </c>
      <c r="AC1034" s="211" t="s">
        <v>8756</v>
      </c>
    </row>
    <row r="1035" spans="26:29">
      <c r="Z1035">
        <v>444</v>
      </c>
      <c r="AA1035" s="211" t="s">
        <v>6589</v>
      </c>
      <c r="AB1035" s="211" t="s">
        <v>11871</v>
      </c>
      <c r="AC1035" s="211" t="s">
        <v>8756</v>
      </c>
    </row>
    <row r="1036" spans="26:29">
      <c r="Z1036">
        <v>445</v>
      </c>
      <c r="AA1036" s="211" t="s">
        <v>6590</v>
      </c>
      <c r="AB1036" s="211" t="s">
        <v>11872</v>
      </c>
      <c r="AC1036" s="211" t="s">
        <v>8756</v>
      </c>
    </row>
    <row r="1037" spans="26:29">
      <c r="Z1037">
        <v>446</v>
      </c>
      <c r="AA1037" s="211" t="s">
        <v>6591</v>
      </c>
      <c r="AB1037" s="211" t="s">
        <v>11873</v>
      </c>
      <c r="AC1037" s="211" t="s">
        <v>8756</v>
      </c>
    </row>
    <row r="1038" spans="26:29">
      <c r="Z1038">
        <v>447</v>
      </c>
      <c r="AA1038" s="211" t="s">
        <v>6592</v>
      </c>
      <c r="AB1038" s="211" t="s">
        <v>11874</v>
      </c>
      <c r="AC1038" s="211" t="s">
        <v>8756</v>
      </c>
    </row>
    <row r="1039" spans="26:29">
      <c r="Z1039">
        <v>448</v>
      </c>
      <c r="AA1039" s="211" t="s">
        <v>6593</v>
      </c>
      <c r="AB1039" s="211" t="s">
        <v>11875</v>
      </c>
      <c r="AC1039" s="211" t="s">
        <v>8756</v>
      </c>
    </row>
    <row r="1040" spans="26:29">
      <c r="Z1040">
        <v>449</v>
      </c>
      <c r="AA1040" s="211" t="s">
        <v>6594</v>
      </c>
      <c r="AB1040" s="211" t="s">
        <v>11876</v>
      </c>
      <c r="AC1040" s="211" t="s">
        <v>8756</v>
      </c>
    </row>
    <row r="1041" spans="26:29">
      <c r="Z1041">
        <v>450</v>
      </c>
      <c r="AA1041" s="211" t="s">
        <v>6595</v>
      </c>
      <c r="AB1041" s="211" t="s">
        <v>11877</v>
      </c>
      <c r="AC1041" s="211" t="s">
        <v>8756</v>
      </c>
    </row>
    <row r="1042" spans="26:29">
      <c r="Z1042">
        <v>451</v>
      </c>
      <c r="AA1042" s="211" t="s">
        <v>6596</v>
      </c>
      <c r="AB1042" s="211" t="s">
        <v>11878</v>
      </c>
      <c r="AC1042" s="211" t="s">
        <v>8756</v>
      </c>
    </row>
    <row r="1043" spans="26:29">
      <c r="Z1043">
        <v>452</v>
      </c>
      <c r="AA1043" s="211" t="s">
        <v>6597</v>
      </c>
      <c r="AB1043" s="211" t="s">
        <v>11879</v>
      </c>
      <c r="AC1043" s="211" t="s">
        <v>8756</v>
      </c>
    </row>
    <row r="1044" spans="26:29">
      <c r="Z1044">
        <v>453</v>
      </c>
      <c r="AA1044" s="211" t="s">
        <v>6598</v>
      </c>
      <c r="AB1044" s="211" t="s">
        <v>11880</v>
      </c>
      <c r="AC1044" s="211" t="s">
        <v>8756</v>
      </c>
    </row>
    <row r="1045" spans="26:29">
      <c r="Z1045">
        <v>454</v>
      </c>
      <c r="AA1045" s="211" t="s">
        <v>6599</v>
      </c>
      <c r="AB1045" s="211" t="s">
        <v>11881</v>
      </c>
      <c r="AC1045" s="211" t="s">
        <v>8756</v>
      </c>
    </row>
    <row r="1046" spans="26:29">
      <c r="Z1046">
        <v>455</v>
      </c>
      <c r="AA1046" s="211" t="s">
        <v>6600</v>
      </c>
      <c r="AB1046" s="211" t="s">
        <v>11882</v>
      </c>
      <c r="AC1046" s="211" t="s">
        <v>8756</v>
      </c>
    </row>
    <row r="1047" spans="26:29">
      <c r="Z1047">
        <v>456</v>
      </c>
      <c r="AA1047" s="211" t="s">
        <v>6601</v>
      </c>
      <c r="AB1047" s="211" t="s">
        <v>11883</v>
      </c>
      <c r="AC1047" s="211" t="s">
        <v>8756</v>
      </c>
    </row>
    <row r="1048" spans="26:29">
      <c r="Z1048">
        <v>457</v>
      </c>
      <c r="AA1048" s="211" t="s">
        <v>6602</v>
      </c>
      <c r="AB1048" s="211" t="s">
        <v>11884</v>
      </c>
      <c r="AC1048" s="211" t="s">
        <v>8756</v>
      </c>
    </row>
    <row r="1049" spans="26:29">
      <c r="Z1049">
        <v>458</v>
      </c>
      <c r="AA1049" s="211" t="s">
        <v>6603</v>
      </c>
      <c r="AB1049" s="211" t="s">
        <v>11885</v>
      </c>
      <c r="AC1049" s="211" t="s">
        <v>8756</v>
      </c>
    </row>
    <row r="1050" spans="26:29">
      <c r="Z1050">
        <v>459</v>
      </c>
      <c r="AA1050" s="211" t="s">
        <v>6604</v>
      </c>
      <c r="AB1050" s="211" t="s">
        <v>11886</v>
      </c>
      <c r="AC1050" s="211" t="s">
        <v>8756</v>
      </c>
    </row>
    <row r="1051" spans="26:29">
      <c r="Z1051">
        <v>460</v>
      </c>
      <c r="AA1051" s="211" t="s">
        <v>6605</v>
      </c>
      <c r="AB1051" s="211" t="s">
        <v>11887</v>
      </c>
      <c r="AC1051" s="211" t="s">
        <v>8756</v>
      </c>
    </row>
    <row r="1052" spans="26:29">
      <c r="Z1052">
        <v>461</v>
      </c>
      <c r="AA1052" s="211" t="s">
        <v>6606</v>
      </c>
      <c r="AB1052" s="211" t="s">
        <v>11888</v>
      </c>
      <c r="AC1052" s="211" t="s">
        <v>8756</v>
      </c>
    </row>
    <row r="1053" spans="26:29">
      <c r="Z1053">
        <v>462</v>
      </c>
      <c r="AA1053" s="211" t="s">
        <v>6607</v>
      </c>
      <c r="AB1053" s="211" t="s">
        <v>11889</v>
      </c>
      <c r="AC1053" s="211" t="s">
        <v>8756</v>
      </c>
    </row>
    <row r="1054" spans="26:29">
      <c r="Z1054">
        <v>463</v>
      </c>
      <c r="AA1054" s="211" t="s">
        <v>6608</v>
      </c>
      <c r="AB1054" s="211" t="s">
        <v>11890</v>
      </c>
      <c r="AC1054" s="211" t="s">
        <v>8756</v>
      </c>
    </row>
    <row r="1055" spans="26:29">
      <c r="Z1055">
        <v>464</v>
      </c>
      <c r="AA1055" s="211" t="s">
        <v>6609</v>
      </c>
      <c r="AB1055" s="211" t="s">
        <v>11891</v>
      </c>
      <c r="AC1055" s="211" t="s">
        <v>8756</v>
      </c>
    </row>
    <row r="1056" spans="26:29">
      <c r="Z1056">
        <v>465</v>
      </c>
      <c r="AA1056" s="211" t="s">
        <v>6610</v>
      </c>
      <c r="AB1056" s="211" t="s">
        <v>11892</v>
      </c>
      <c r="AC1056" s="211" t="s">
        <v>8756</v>
      </c>
    </row>
    <row r="1057" spans="26:29">
      <c r="Z1057">
        <v>466</v>
      </c>
      <c r="AA1057" s="211" t="s">
        <v>6611</v>
      </c>
      <c r="AB1057" s="211" t="s">
        <v>11893</v>
      </c>
      <c r="AC1057" s="211" t="s">
        <v>8756</v>
      </c>
    </row>
    <row r="1058" spans="26:29">
      <c r="Z1058">
        <v>467</v>
      </c>
      <c r="AA1058" s="211" t="s">
        <v>6612</v>
      </c>
      <c r="AB1058" s="211" t="s">
        <v>11894</v>
      </c>
      <c r="AC1058" s="211" t="s">
        <v>8756</v>
      </c>
    </row>
    <row r="1059" spans="26:29">
      <c r="Z1059">
        <v>468</v>
      </c>
      <c r="AA1059" s="211" t="s">
        <v>6613</v>
      </c>
      <c r="AB1059" s="211" t="s">
        <v>11895</v>
      </c>
      <c r="AC1059" s="211" t="s">
        <v>8756</v>
      </c>
    </row>
    <row r="1060" spans="26:29">
      <c r="Z1060">
        <v>469</v>
      </c>
      <c r="AA1060" s="211" t="s">
        <v>6614</v>
      </c>
      <c r="AB1060" s="211" t="s">
        <v>11896</v>
      </c>
      <c r="AC1060" s="211" t="s">
        <v>8756</v>
      </c>
    </row>
    <row r="1061" spans="26:29">
      <c r="Z1061">
        <v>470</v>
      </c>
      <c r="AA1061" s="211" t="s">
        <v>6615</v>
      </c>
      <c r="AB1061" s="211" t="s">
        <v>11897</v>
      </c>
      <c r="AC1061" s="211" t="s">
        <v>8756</v>
      </c>
    </row>
    <row r="1062" spans="26:29">
      <c r="Z1062">
        <v>471</v>
      </c>
      <c r="AA1062" s="211" t="s">
        <v>6616</v>
      </c>
      <c r="AB1062" s="211" t="s">
        <v>11898</v>
      </c>
      <c r="AC1062" s="211" t="s">
        <v>8756</v>
      </c>
    </row>
    <row r="1063" spans="26:29">
      <c r="Z1063">
        <v>472</v>
      </c>
      <c r="AA1063" s="211" t="s">
        <v>6617</v>
      </c>
      <c r="AB1063" s="211" t="s">
        <v>11899</v>
      </c>
      <c r="AC1063" s="211" t="s">
        <v>8756</v>
      </c>
    </row>
    <row r="1064" spans="26:29">
      <c r="Z1064">
        <v>473</v>
      </c>
      <c r="AA1064" s="211" t="s">
        <v>6618</v>
      </c>
      <c r="AB1064" s="211" t="s">
        <v>11900</v>
      </c>
      <c r="AC1064" s="211" t="s">
        <v>8756</v>
      </c>
    </row>
    <row r="1065" spans="26:29">
      <c r="Z1065">
        <v>474</v>
      </c>
      <c r="AA1065" s="211" t="s">
        <v>6619</v>
      </c>
      <c r="AB1065" s="211" t="s">
        <v>11901</v>
      </c>
      <c r="AC1065" s="211" t="s">
        <v>8756</v>
      </c>
    </row>
    <row r="1066" spans="26:29">
      <c r="Z1066">
        <v>475</v>
      </c>
      <c r="AA1066" s="211" t="s">
        <v>6620</v>
      </c>
      <c r="AB1066" s="211" t="s">
        <v>11902</v>
      </c>
      <c r="AC1066" s="211" t="s">
        <v>8756</v>
      </c>
    </row>
    <row r="1067" spans="26:29">
      <c r="Z1067">
        <v>476</v>
      </c>
      <c r="AA1067" s="211" t="s">
        <v>6621</v>
      </c>
      <c r="AB1067" s="211" t="s">
        <v>11903</v>
      </c>
      <c r="AC1067" s="211" t="s">
        <v>8756</v>
      </c>
    </row>
    <row r="1068" spans="26:29">
      <c r="Z1068">
        <v>477</v>
      </c>
      <c r="AA1068" s="211" t="s">
        <v>6622</v>
      </c>
      <c r="AB1068" s="211" t="s">
        <v>11904</v>
      </c>
      <c r="AC1068" s="211" t="s">
        <v>8756</v>
      </c>
    </row>
    <row r="1069" spans="26:29">
      <c r="Z1069">
        <v>478</v>
      </c>
      <c r="AA1069" s="211" t="s">
        <v>6623</v>
      </c>
      <c r="AB1069" s="211" t="s">
        <v>11905</v>
      </c>
      <c r="AC1069" s="211" t="s">
        <v>8756</v>
      </c>
    </row>
    <row r="1070" spans="26:29">
      <c r="Z1070">
        <v>479</v>
      </c>
      <c r="AA1070" s="211" t="s">
        <v>6624</v>
      </c>
      <c r="AB1070" s="211" t="s">
        <v>11906</v>
      </c>
      <c r="AC1070" s="211" t="s">
        <v>8756</v>
      </c>
    </row>
    <row r="1071" spans="26:29">
      <c r="Z1071">
        <v>480</v>
      </c>
      <c r="AA1071" s="211" t="s">
        <v>6625</v>
      </c>
      <c r="AB1071" s="211" t="s">
        <v>11907</v>
      </c>
      <c r="AC1071" s="211" t="s">
        <v>8756</v>
      </c>
    </row>
    <row r="1072" spans="26:29">
      <c r="Z1072">
        <v>481</v>
      </c>
      <c r="AA1072" s="211" t="s">
        <v>6626</v>
      </c>
      <c r="AB1072" s="211" t="s">
        <v>11908</v>
      </c>
      <c r="AC1072" s="211" t="s">
        <v>8756</v>
      </c>
    </row>
    <row r="1073" spans="26:29">
      <c r="Z1073">
        <v>482</v>
      </c>
      <c r="AA1073" s="211" t="s">
        <v>6627</v>
      </c>
      <c r="AB1073" s="211" t="s">
        <v>11909</v>
      </c>
      <c r="AC1073" s="211" t="s">
        <v>8756</v>
      </c>
    </row>
    <row r="1074" spans="26:29">
      <c r="Z1074">
        <v>483</v>
      </c>
      <c r="AA1074" s="211" t="s">
        <v>6628</v>
      </c>
      <c r="AB1074" s="211" t="s">
        <v>11910</v>
      </c>
      <c r="AC1074" s="211" t="s">
        <v>8756</v>
      </c>
    </row>
    <row r="1075" spans="26:29">
      <c r="Z1075">
        <v>484</v>
      </c>
      <c r="AA1075" s="211" t="s">
        <v>6629</v>
      </c>
      <c r="AB1075" s="211" t="s">
        <v>11911</v>
      </c>
      <c r="AC1075" s="211" t="s">
        <v>8756</v>
      </c>
    </row>
    <row r="1076" spans="26:29">
      <c r="Z1076">
        <v>485</v>
      </c>
      <c r="AA1076" s="211" t="s">
        <v>6630</v>
      </c>
      <c r="AB1076" s="211" t="s">
        <v>11912</v>
      </c>
      <c r="AC1076" s="211" t="s">
        <v>8756</v>
      </c>
    </row>
    <row r="1077" spans="26:29">
      <c r="Z1077">
        <v>486</v>
      </c>
      <c r="AA1077" s="211" t="s">
        <v>6631</v>
      </c>
      <c r="AB1077" s="211" t="s">
        <v>11913</v>
      </c>
      <c r="AC1077" s="211" t="s">
        <v>8756</v>
      </c>
    </row>
    <row r="1078" spans="26:29">
      <c r="Z1078">
        <v>487</v>
      </c>
      <c r="AA1078" s="211" t="s">
        <v>6632</v>
      </c>
      <c r="AB1078" s="211" t="s">
        <v>11914</v>
      </c>
      <c r="AC1078" s="211" t="s">
        <v>8756</v>
      </c>
    </row>
    <row r="1079" spans="26:29">
      <c r="Z1079">
        <v>488</v>
      </c>
      <c r="AA1079" s="211" t="s">
        <v>6633</v>
      </c>
      <c r="AB1079" s="211" t="s">
        <v>11915</v>
      </c>
      <c r="AC1079" s="211" t="s">
        <v>8756</v>
      </c>
    </row>
    <row r="1080" spans="26:29">
      <c r="Z1080">
        <v>489</v>
      </c>
      <c r="AA1080" s="211" t="s">
        <v>6634</v>
      </c>
      <c r="AB1080" s="211" t="s">
        <v>11916</v>
      </c>
      <c r="AC1080" s="211" t="s">
        <v>8756</v>
      </c>
    </row>
    <row r="1081" spans="26:29">
      <c r="Z1081">
        <v>490</v>
      </c>
      <c r="AA1081" s="211" t="s">
        <v>6635</v>
      </c>
      <c r="AB1081" s="211" t="s">
        <v>11917</v>
      </c>
      <c r="AC1081" s="211" t="s">
        <v>8756</v>
      </c>
    </row>
    <row r="1082" spans="26:29">
      <c r="Z1082">
        <v>491</v>
      </c>
      <c r="AA1082" s="211" t="s">
        <v>6636</v>
      </c>
      <c r="AB1082" s="211" t="s">
        <v>11918</v>
      </c>
      <c r="AC1082" s="211" t="s">
        <v>8756</v>
      </c>
    </row>
    <row r="1083" spans="26:29">
      <c r="Z1083">
        <v>492</v>
      </c>
      <c r="AA1083" s="211" t="s">
        <v>6637</v>
      </c>
      <c r="AB1083" s="211" t="s">
        <v>11919</v>
      </c>
      <c r="AC1083" s="211" t="s">
        <v>8756</v>
      </c>
    </row>
    <row r="1084" spans="26:29">
      <c r="Z1084">
        <v>493</v>
      </c>
      <c r="AA1084" s="211" t="s">
        <v>6638</v>
      </c>
      <c r="AB1084" s="211" t="s">
        <v>11920</v>
      </c>
      <c r="AC1084" s="211" t="s">
        <v>8756</v>
      </c>
    </row>
    <row r="1085" spans="26:29">
      <c r="Z1085">
        <v>494</v>
      </c>
      <c r="AA1085" s="211" t="s">
        <v>6639</v>
      </c>
      <c r="AB1085" s="211" t="s">
        <v>11921</v>
      </c>
      <c r="AC1085" s="211" t="s">
        <v>8756</v>
      </c>
    </row>
    <row r="1086" spans="26:29">
      <c r="Z1086">
        <v>495</v>
      </c>
      <c r="AA1086" s="211" t="s">
        <v>6640</v>
      </c>
      <c r="AB1086" s="211" t="s">
        <v>11922</v>
      </c>
      <c r="AC1086" s="211" t="s">
        <v>8756</v>
      </c>
    </row>
    <row r="1087" spans="26:29">
      <c r="Z1087">
        <v>496</v>
      </c>
      <c r="AA1087" s="211" t="s">
        <v>6641</v>
      </c>
      <c r="AB1087" s="211" t="s">
        <v>11923</v>
      </c>
      <c r="AC1087" s="211" t="s">
        <v>8756</v>
      </c>
    </row>
    <row r="1088" spans="26:29">
      <c r="Z1088">
        <v>497</v>
      </c>
      <c r="AA1088" s="211" t="s">
        <v>6642</v>
      </c>
      <c r="AB1088" s="211" t="s">
        <v>11924</v>
      </c>
      <c r="AC1088" s="211" t="s">
        <v>8756</v>
      </c>
    </row>
    <row r="1089" spans="26:29">
      <c r="Z1089">
        <v>498</v>
      </c>
      <c r="AA1089" s="211" t="s">
        <v>6643</v>
      </c>
      <c r="AB1089" s="211" t="s">
        <v>11925</v>
      </c>
      <c r="AC1089" s="211" t="s">
        <v>8756</v>
      </c>
    </row>
    <row r="1090" spans="26:29">
      <c r="Z1090">
        <v>499</v>
      </c>
      <c r="AA1090" s="211" t="s">
        <v>6644</v>
      </c>
      <c r="AB1090" s="211" t="s">
        <v>11926</v>
      </c>
      <c r="AC1090" s="211" t="s">
        <v>8756</v>
      </c>
    </row>
    <row r="1091" spans="26:29">
      <c r="Z1091">
        <v>500</v>
      </c>
      <c r="AA1091" s="211" t="s">
        <v>6645</v>
      </c>
      <c r="AB1091" s="211" t="s">
        <v>11927</v>
      </c>
      <c r="AC1091" s="211" t="s">
        <v>8756</v>
      </c>
    </row>
    <row r="1092" spans="26:29">
      <c r="Z1092">
        <v>501</v>
      </c>
      <c r="AA1092" s="211" t="s">
        <v>6646</v>
      </c>
      <c r="AB1092" s="211" t="s">
        <v>11928</v>
      </c>
      <c r="AC1092" s="211" t="s">
        <v>8756</v>
      </c>
    </row>
    <row r="1093" spans="26:29">
      <c r="Z1093">
        <v>502</v>
      </c>
      <c r="AA1093" s="211" t="s">
        <v>6647</v>
      </c>
      <c r="AB1093" s="211" t="s">
        <v>11929</v>
      </c>
      <c r="AC1093" s="211" t="s">
        <v>8756</v>
      </c>
    </row>
    <row r="1094" spans="26:29">
      <c r="Z1094">
        <v>503</v>
      </c>
      <c r="AA1094" s="211" t="s">
        <v>6648</v>
      </c>
      <c r="AB1094" s="211" t="s">
        <v>11930</v>
      </c>
      <c r="AC1094" s="211" t="s">
        <v>8756</v>
      </c>
    </row>
    <row r="1095" spans="26:29">
      <c r="Z1095">
        <v>504</v>
      </c>
      <c r="AA1095" s="211" t="s">
        <v>6649</v>
      </c>
      <c r="AB1095" s="211" t="s">
        <v>11931</v>
      </c>
      <c r="AC1095" s="211" t="s">
        <v>8756</v>
      </c>
    </row>
    <row r="1096" spans="26:29">
      <c r="Z1096">
        <v>505</v>
      </c>
      <c r="AA1096" s="211" t="s">
        <v>6650</v>
      </c>
      <c r="AB1096" s="211" t="s">
        <v>11932</v>
      </c>
      <c r="AC1096" s="211" t="s">
        <v>8756</v>
      </c>
    </row>
    <row r="1097" spans="26:29">
      <c r="Z1097">
        <v>506</v>
      </c>
      <c r="AA1097" s="211" t="s">
        <v>6651</v>
      </c>
      <c r="AB1097" s="211" t="s">
        <v>11933</v>
      </c>
      <c r="AC1097" s="211" t="s">
        <v>8756</v>
      </c>
    </row>
    <row r="1098" spans="26:29">
      <c r="Z1098">
        <v>507</v>
      </c>
      <c r="AA1098" s="211" t="s">
        <v>6652</v>
      </c>
      <c r="AB1098" s="211" t="s">
        <v>11934</v>
      </c>
      <c r="AC1098" s="211" t="s">
        <v>8756</v>
      </c>
    </row>
    <row r="1099" spans="26:29">
      <c r="Z1099">
        <v>508</v>
      </c>
      <c r="AA1099" s="211" t="s">
        <v>6653</v>
      </c>
      <c r="AB1099" s="211" t="s">
        <v>11935</v>
      </c>
      <c r="AC1099" s="211" t="s">
        <v>8756</v>
      </c>
    </row>
    <row r="1100" spans="26:29">
      <c r="Z1100">
        <v>509</v>
      </c>
      <c r="AA1100" s="211" t="s">
        <v>6654</v>
      </c>
      <c r="AB1100" s="211" t="s">
        <v>11936</v>
      </c>
      <c r="AC1100" s="211" t="s">
        <v>8756</v>
      </c>
    </row>
    <row r="1101" spans="26:29">
      <c r="Z1101">
        <v>510</v>
      </c>
      <c r="AA1101" s="211" t="s">
        <v>6655</v>
      </c>
      <c r="AB1101" s="211" t="s">
        <v>11937</v>
      </c>
      <c r="AC1101" s="211" t="s">
        <v>8756</v>
      </c>
    </row>
    <row r="1102" spans="26:29">
      <c r="Z1102">
        <v>511</v>
      </c>
      <c r="AA1102" s="211" t="s">
        <v>6656</v>
      </c>
      <c r="AB1102" s="211" t="s">
        <v>11938</v>
      </c>
      <c r="AC1102" s="211" t="s">
        <v>8756</v>
      </c>
    </row>
    <row r="1103" spans="26:29">
      <c r="Z1103">
        <v>512</v>
      </c>
      <c r="AA1103" s="211" t="s">
        <v>6657</v>
      </c>
      <c r="AB1103" s="211" t="s">
        <v>11939</v>
      </c>
      <c r="AC1103" s="211" t="s">
        <v>8756</v>
      </c>
    </row>
    <row r="1104" spans="26:29">
      <c r="Z1104">
        <v>513</v>
      </c>
      <c r="AA1104" s="211" t="s">
        <v>6658</v>
      </c>
      <c r="AB1104" s="211" t="s">
        <v>11940</v>
      </c>
      <c r="AC1104" s="211" t="s">
        <v>8756</v>
      </c>
    </row>
    <row r="1105" spans="26:29">
      <c r="Z1105">
        <v>514</v>
      </c>
      <c r="AA1105" s="211" t="s">
        <v>6659</v>
      </c>
      <c r="AB1105" s="211" t="s">
        <v>11941</v>
      </c>
      <c r="AC1105" s="211" t="s">
        <v>8756</v>
      </c>
    </row>
    <row r="1106" spans="26:29">
      <c r="Z1106">
        <v>515</v>
      </c>
      <c r="AA1106" s="211" t="s">
        <v>6660</v>
      </c>
      <c r="AB1106" s="211" t="s">
        <v>11942</v>
      </c>
      <c r="AC1106" s="211" t="s">
        <v>8756</v>
      </c>
    </row>
    <row r="1107" spans="26:29">
      <c r="Z1107">
        <v>516</v>
      </c>
      <c r="AA1107" s="211" t="s">
        <v>6661</v>
      </c>
      <c r="AB1107" s="211" t="s">
        <v>11943</v>
      </c>
      <c r="AC1107" s="211" t="s">
        <v>8756</v>
      </c>
    </row>
    <row r="1108" spans="26:29">
      <c r="Z1108">
        <v>517</v>
      </c>
      <c r="AA1108" s="211" t="s">
        <v>6662</v>
      </c>
      <c r="AB1108" s="211" t="s">
        <v>11944</v>
      </c>
      <c r="AC1108" s="211" t="s">
        <v>8756</v>
      </c>
    </row>
    <row r="1109" spans="26:29">
      <c r="Z1109">
        <v>518</v>
      </c>
      <c r="AA1109" s="211" t="s">
        <v>6663</v>
      </c>
      <c r="AB1109" s="211" t="s">
        <v>11945</v>
      </c>
      <c r="AC1109" s="211" t="s">
        <v>8756</v>
      </c>
    </row>
    <row r="1110" spans="26:29">
      <c r="Z1110">
        <v>519</v>
      </c>
      <c r="AA1110" s="211" t="s">
        <v>6664</v>
      </c>
      <c r="AB1110" s="211" t="s">
        <v>11946</v>
      </c>
      <c r="AC1110" s="211" t="s">
        <v>8756</v>
      </c>
    </row>
    <row r="1111" spans="26:29">
      <c r="Z1111">
        <v>520</v>
      </c>
      <c r="AA1111" s="211" t="s">
        <v>6665</v>
      </c>
      <c r="AB1111" s="211" t="s">
        <v>11947</v>
      </c>
      <c r="AC1111" s="211" t="s">
        <v>8756</v>
      </c>
    </row>
    <row r="1112" spans="26:29">
      <c r="Z1112">
        <v>521</v>
      </c>
      <c r="AA1112" s="211" t="s">
        <v>6666</v>
      </c>
      <c r="AB1112" s="211" t="s">
        <v>11948</v>
      </c>
      <c r="AC1112" s="211" t="s">
        <v>8756</v>
      </c>
    </row>
    <row r="1113" spans="26:29">
      <c r="Z1113">
        <v>522</v>
      </c>
      <c r="AA1113" s="211" t="s">
        <v>6667</v>
      </c>
      <c r="AB1113" s="211" t="s">
        <v>11949</v>
      </c>
      <c r="AC1113" s="211" t="s">
        <v>8756</v>
      </c>
    </row>
    <row r="1114" spans="26:29">
      <c r="Z1114">
        <v>523</v>
      </c>
      <c r="AA1114" s="211" t="s">
        <v>6668</v>
      </c>
      <c r="AB1114" s="211" t="s">
        <v>11950</v>
      </c>
      <c r="AC1114" s="211" t="s">
        <v>8756</v>
      </c>
    </row>
    <row r="1115" spans="26:29">
      <c r="Z1115">
        <v>524</v>
      </c>
      <c r="AA1115" s="211" t="s">
        <v>6669</v>
      </c>
      <c r="AB1115" s="211" t="s">
        <v>11951</v>
      </c>
      <c r="AC1115" s="211" t="s">
        <v>8756</v>
      </c>
    </row>
    <row r="1116" spans="26:29">
      <c r="Z1116">
        <v>525</v>
      </c>
      <c r="AA1116" s="211" t="s">
        <v>6670</v>
      </c>
      <c r="AB1116" s="211" t="s">
        <v>11952</v>
      </c>
      <c r="AC1116" s="211" t="s">
        <v>8756</v>
      </c>
    </row>
    <row r="1117" spans="26:29">
      <c r="Z1117">
        <v>526</v>
      </c>
      <c r="AA1117" s="211" t="s">
        <v>6671</v>
      </c>
      <c r="AB1117" s="211" t="s">
        <v>11953</v>
      </c>
      <c r="AC1117" s="211" t="s">
        <v>8756</v>
      </c>
    </row>
    <row r="1118" spans="26:29">
      <c r="Z1118">
        <v>527</v>
      </c>
      <c r="AA1118" s="211" t="s">
        <v>6672</v>
      </c>
      <c r="AB1118" s="211" t="s">
        <v>11954</v>
      </c>
      <c r="AC1118" s="211" t="s">
        <v>8756</v>
      </c>
    </row>
    <row r="1119" spans="26:29">
      <c r="Z1119">
        <v>528</v>
      </c>
      <c r="AA1119" s="211" t="s">
        <v>6673</v>
      </c>
      <c r="AB1119" s="211" t="s">
        <v>11955</v>
      </c>
      <c r="AC1119" s="211" t="s">
        <v>8756</v>
      </c>
    </row>
    <row r="1120" spans="26:29">
      <c r="Z1120">
        <v>529</v>
      </c>
      <c r="AA1120" s="211" t="s">
        <v>6674</v>
      </c>
      <c r="AB1120" s="211" t="s">
        <v>11956</v>
      </c>
      <c r="AC1120" s="211" t="s">
        <v>8756</v>
      </c>
    </row>
    <row r="1121" spans="26:29">
      <c r="Z1121">
        <v>530</v>
      </c>
      <c r="AA1121" s="211" t="s">
        <v>6675</v>
      </c>
      <c r="AB1121" s="211" t="s">
        <v>11957</v>
      </c>
      <c r="AC1121" s="211" t="s">
        <v>8756</v>
      </c>
    </row>
    <row r="1122" spans="26:29">
      <c r="Z1122">
        <v>531</v>
      </c>
      <c r="AA1122" s="211" t="s">
        <v>6676</v>
      </c>
      <c r="AB1122" s="211" t="s">
        <v>11958</v>
      </c>
      <c r="AC1122" s="211" t="s">
        <v>8756</v>
      </c>
    </row>
    <row r="1123" spans="26:29">
      <c r="Z1123">
        <v>532</v>
      </c>
      <c r="AA1123" s="211" t="s">
        <v>6677</v>
      </c>
      <c r="AB1123" s="211" t="s">
        <v>11959</v>
      </c>
      <c r="AC1123" s="211" t="s">
        <v>8756</v>
      </c>
    </row>
    <row r="1124" spans="26:29">
      <c r="Z1124">
        <v>533</v>
      </c>
      <c r="AA1124" s="211" t="s">
        <v>6678</v>
      </c>
      <c r="AB1124" s="211" t="s">
        <v>11960</v>
      </c>
      <c r="AC1124" s="211" t="s">
        <v>8756</v>
      </c>
    </row>
    <row r="1125" spans="26:29">
      <c r="Z1125">
        <v>534</v>
      </c>
      <c r="AA1125" s="211" t="s">
        <v>6679</v>
      </c>
      <c r="AB1125" s="211" t="s">
        <v>11961</v>
      </c>
      <c r="AC1125" s="211" t="s">
        <v>8756</v>
      </c>
    </row>
    <row r="1126" spans="26:29">
      <c r="Z1126">
        <v>535</v>
      </c>
      <c r="AA1126" s="211" t="s">
        <v>6680</v>
      </c>
      <c r="AB1126" s="211" t="s">
        <v>11962</v>
      </c>
      <c r="AC1126" s="211" t="s">
        <v>8756</v>
      </c>
    </row>
    <row r="1127" spans="26:29">
      <c r="Z1127">
        <v>536</v>
      </c>
      <c r="AA1127" s="211" t="s">
        <v>6681</v>
      </c>
      <c r="AB1127" s="211" t="s">
        <v>11963</v>
      </c>
      <c r="AC1127" s="211" t="s">
        <v>8756</v>
      </c>
    </row>
    <row r="1128" spans="26:29">
      <c r="Z1128">
        <v>537</v>
      </c>
      <c r="AA1128" s="211" t="s">
        <v>6682</v>
      </c>
      <c r="AB1128" s="211" t="s">
        <v>11964</v>
      </c>
      <c r="AC1128" s="211" t="s">
        <v>8756</v>
      </c>
    </row>
    <row r="1129" spans="26:29">
      <c r="Z1129">
        <v>538</v>
      </c>
      <c r="AA1129" s="211" t="s">
        <v>6683</v>
      </c>
      <c r="AB1129" s="211" t="s">
        <v>11965</v>
      </c>
      <c r="AC1129" s="211" t="s">
        <v>8756</v>
      </c>
    </row>
    <row r="1130" spans="26:29">
      <c r="Z1130">
        <v>539</v>
      </c>
      <c r="AA1130" s="211" t="s">
        <v>6684</v>
      </c>
      <c r="AB1130" s="211" t="s">
        <v>11966</v>
      </c>
      <c r="AC1130" s="211" t="s">
        <v>8756</v>
      </c>
    </row>
    <row r="1131" spans="26:29">
      <c r="Z1131">
        <v>540</v>
      </c>
      <c r="AA1131" s="211" t="s">
        <v>6685</v>
      </c>
      <c r="AB1131" s="211" t="s">
        <v>11967</v>
      </c>
      <c r="AC1131" s="211" t="s">
        <v>8756</v>
      </c>
    </row>
    <row r="1132" spans="26:29">
      <c r="Z1132">
        <v>541</v>
      </c>
      <c r="AA1132" s="211" t="s">
        <v>6686</v>
      </c>
      <c r="AB1132" s="211" t="s">
        <v>11968</v>
      </c>
      <c r="AC1132" s="211" t="s">
        <v>8756</v>
      </c>
    </row>
    <row r="1133" spans="26:29">
      <c r="Z1133">
        <v>542</v>
      </c>
      <c r="AA1133" s="211" t="s">
        <v>6687</v>
      </c>
      <c r="AB1133" s="211" t="s">
        <v>11969</v>
      </c>
      <c r="AC1133" s="211" t="s">
        <v>8756</v>
      </c>
    </row>
    <row r="1134" spans="26:29">
      <c r="Z1134">
        <v>543</v>
      </c>
      <c r="AA1134" s="211" t="s">
        <v>6688</v>
      </c>
      <c r="AB1134" s="211" t="s">
        <v>11970</v>
      </c>
      <c r="AC1134" s="211" t="s">
        <v>8756</v>
      </c>
    </row>
    <row r="1135" spans="26:29">
      <c r="Z1135">
        <v>544</v>
      </c>
      <c r="AA1135" s="211" t="s">
        <v>6689</v>
      </c>
      <c r="AB1135" s="211" t="s">
        <v>11971</v>
      </c>
      <c r="AC1135" s="211" t="s">
        <v>8756</v>
      </c>
    </row>
    <row r="1136" spans="26:29">
      <c r="Z1136">
        <v>545</v>
      </c>
      <c r="AA1136" s="211" t="s">
        <v>6690</v>
      </c>
      <c r="AB1136" s="211" t="s">
        <v>11972</v>
      </c>
      <c r="AC1136" s="211" t="s">
        <v>8756</v>
      </c>
    </row>
    <row r="1137" spans="26:29">
      <c r="Z1137">
        <v>546</v>
      </c>
      <c r="AA1137" s="211" t="s">
        <v>6691</v>
      </c>
      <c r="AB1137" s="211" t="s">
        <v>11973</v>
      </c>
      <c r="AC1137" s="211" t="s">
        <v>8756</v>
      </c>
    </row>
    <row r="1138" spans="26:29">
      <c r="Z1138">
        <v>547</v>
      </c>
      <c r="AA1138" s="211" t="s">
        <v>6692</v>
      </c>
      <c r="AB1138" s="211" t="s">
        <v>11974</v>
      </c>
      <c r="AC1138" s="211" t="s">
        <v>8756</v>
      </c>
    </row>
    <row r="1139" spans="26:29">
      <c r="Z1139">
        <v>548</v>
      </c>
      <c r="AA1139" s="211" t="s">
        <v>6693</v>
      </c>
      <c r="AB1139" s="211" t="s">
        <v>11975</v>
      </c>
      <c r="AC1139" s="211" t="s">
        <v>8756</v>
      </c>
    </row>
    <row r="1140" spans="26:29">
      <c r="Z1140">
        <v>549</v>
      </c>
      <c r="AA1140" s="211" t="s">
        <v>6694</v>
      </c>
      <c r="AB1140" s="211" t="s">
        <v>11976</v>
      </c>
      <c r="AC1140" s="211" t="s">
        <v>8756</v>
      </c>
    </row>
    <row r="1141" spans="26:29">
      <c r="Z1141">
        <v>550</v>
      </c>
      <c r="AA1141" s="211" t="s">
        <v>6695</v>
      </c>
      <c r="AB1141" s="211" t="s">
        <v>11977</v>
      </c>
      <c r="AC1141" s="211" t="s">
        <v>8756</v>
      </c>
    </row>
    <row r="1142" spans="26:29">
      <c r="Z1142">
        <v>551</v>
      </c>
      <c r="AA1142" s="211" t="s">
        <v>6696</v>
      </c>
      <c r="AB1142" s="211" t="s">
        <v>11978</v>
      </c>
      <c r="AC1142" s="211" t="s">
        <v>8756</v>
      </c>
    </row>
    <row r="1143" spans="26:29">
      <c r="Z1143">
        <v>552</v>
      </c>
      <c r="AA1143" s="211" t="s">
        <v>6697</v>
      </c>
      <c r="AB1143" s="211" t="s">
        <v>11979</v>
      </c>
      <c r="AC1143" s="211" t="s">
        <v>8756</v>
      </c>
    </row>
    <row r="1144" spans="26:29">
      <c r="Z1144">
        <v>553</v>
      </c>
      <c r="AA1144" s="211" t="s">
        <v>6698</v>
      </c>
      <c r="AB1144" s="211" t="s">
        <v>11980</v>
      </c>
      <c r="AC1144" s="211" t="s">
        <v>8756</v>
      </c>
    </row>
    <row r="1145" spans="26:29">
      <c r="Z1145">
        <v>554</v>
      </c>
      <c r="AA1145" s="211" t="s">
        <v>6699</v>
      </c>
      <c r="AB1145" s="211" t="s">
        <v>11981</v>
      </c>
      <c r="AC1145" s="211" t="s">
        <v>8756</v>
      </c>
    </row>
    <row r="1146" spans="26:29">
      <c r="Z1146">
        <v>555</v>
      </c>
      <c r="AA1146" s="211" t="s">
        <v>6700</v>
      </c>
      <c r="AB1146" s="211" t="s">
        <v>11982</v>
      </c>
      <c r="AC1146" s="211" t="s">
        <v>8756</v>
      </c>
    </row>
    <row r="1147" spans="26:29">
      <c r="Z1147">
        <v>556</v>
      </c>
      <c r="AA1147" s="211" t="s">
        <v>6701</v>
      </c>
      <c r="AB1147" s="211" t="s">
        <v>11983</v>
      </c>
      <c r="AC1147" s="211" t="s">
        <v>8756</v>
      </c>
    </row>
    <row r="1148" spans="26:29">
      <c r="Z1148">
        <v>557</v>
      </c>
      <c r="AA1148" s="211" t="s">
        <v>6702</v>
      </c>
      <c r="AB1148" s="211" t="s">
        <v>11984</v>
      </c>
      <c r="AC1148" s="211" t="s">
        <v>8756</v>
      </c>
    </row>
    <row r="1149" spans="26:29">
      <c r="Z1149">
        <v>558</v>
      </c>
      <c r="AA1149" s="211" t="s">
        <v>6703</v>
      </c>
      <c r="AB1149" s="211" t="s">
        <v>11985</v>
      </c>
      <c r="AC1149" s="211" t="s">
        <v>8756</v>
      </c>
    </row>
    <row r="1150" spans="26:29">
      <c r="Z1150">
        <v>559</v>
      </c>
      <c r="AA1150" s="211" t="s">
        <v>6704</v>
      </c>
      <c r="AB1150" s="211" t="s">
        <v>11986</v>
      </c>
      <c r="AC1150" s="211" t="s">
        <v>8756</v>
      </c>
    </row>
    <row r="1151" spans="26:29">
      <c r="Z1151">
        <v>560</v>
      </c>
      <c r="AA1151" s="211" t="s">
        <v>6705</v>
      </c>
      <c r="AB1151" s="211" t="s">
        <v>11987</v>
      </c>
      <c r="AC1151" s="211" t="s">
        <v>8756</v>
      </c>
    </row>
    <row r="1152" spans="26:29">
      <c r="Z1152">
        <v>561</v>
      </c>
      <c r="AA1152" s="211" t="s">
        <v>6706</v>
      </c>
      <c r="AB1152" s="211" t="s">
        <v>11988</v>
      </c>
      <c r="AC1152" s="211" t="s">
        <v>8756</v>
      </c>
    </row>
    <row r="1153" spans="26:29">
      <c r="Z1153">
        <v>562</v>
      </c>
      <c r="AA1153" s="211" t="s">
        <v>6707</v>
      </c>
      <c r="AB1153" s="211" t="s">
        <v>11989</v>
      </c>
      <c r="AC1153" s="211" t="s">
        <v>8756</v>
      </c>
    </row>
    <row r="1154" spans="26:29">
      <c r="Z1154">
        <v>563</v>
      </c>
      <c r="AA1154" s="211" t="s">
        <v>6708</v>
      </c>
      <c r="AB1154" s="211" t="s">
        <v>11990</v>
      </c>
      <c r="AC1154" s="211" t="s">
        <v>8756</v>
      </c>
    </row>
    <row r="1155" spans="26:29">
      <c r="Z1155">
        <v>564</v>
      </c>
      <c r="AA1155" s="211" t="s">
        <v>6709</v>
      </c>
      <c r="AB1155" s="211" t="s">
        <v>11991</v>
      </c>
      <c r="AC1155" s="211" t="s">
        <v>8756</v>
      </c>
    </row>
    <row r="1156" spans="26:29">
      <c r="Z1156">
        <v>565</v>
      </c>
      <c r="AA1156" s="211" t="s">
        <v>6710</v>
      </c>
      <c r="AB1156" s="211" t="s">
        <v>11992</v>
      </c>
      <c r="AC1156" s="211" t="s">
        <v>8756</v>
      </c>
    </row>
    <row r="1157" spans="26:29">
      <c r="Z1157">
        <v>566</v>
      </c>
      <c r="AA1157" s="211" t="s">
        <v>6711</v>
      </c>
      <c r="AB1157" s="211" t="s">
        <v>11993</v>
      </c>
      <c r="AC1157" s="211" t="s">
        <v>8756</v>
      </c>
    </row>
    <row r="1158" spans="26:29">
      <c r="Z1158">
        <v>567</v>
      </c>
      <c r="AA1158" s="211" t="s">
        <v>6712</v>
      </c>
      <c r="AB1158" s="211" t="s">
        <v>11994</v>
      </c>
      <c r="AC1158" s="211" t="s">
        <v>8756</v>
      </c>
    </row>
    <row r="1159" spans="26:29">
      <c r="Z1159">
        <v>568</v>
      </c>
      <c r="AA1159" s="211" t="s">
        <v>6713</v>
      </c>
      <c r="AB1159" s="211" t="s">
        <v>11995</v>
      </c>
      <c r="AC1159" s="211" t="s">
        <v>8756</v>
      </c>
    </row>
    <row r="1160" spans="26:29">
      <c r="Z1160">
        <v>569</v>
      </c>
      <c r="AA1160" s="211" t="s">
        <v>6714</v>
      </c>
      <c r="AB1160" s="211" t="s">
        <v>11996</v>
      </c>
      <c r="AC1160" s="211" t="s">
        <v>8756</v>
      </c>
    </row>
    <row r="1161" spans="26:29">
      <c r="Z1161">
        <v>570</v>
      </c>
      <c r="AA1161" s="211" t="s">
        <v>6715</v>
      </c>
      <c r="AB1161" s="211" t="s">
        <v>11997</v>
      </c>
      <c r="AC1161" s="211" t="s">
        <v>8756</v>
      </c>
    </row>
    <row r="1162" spans="26:29">
      <c r="Z1162">
        <v>571</v>
      </c>
      <c r="AA1162" s="211" t="s">
        <v>6716</v>
      </c>
      <c r="AB1162" s="211" t="s">
        <v>11998</v>
      </c>
      <c r="AC1162" s="211" t="s">
        <v>8756</v>
      </c>
    </row>
    <row r="1163" spans="26:29">
      <c r="Z1163">
        <v>572</v>
      </c>
      <c r="AA1163" s="211" t="s">
        <v>6717</v>
      </c>
      <c r="AB1163" s="211" t="s">
        <v>11999</v>
      </c>
      <c r="AC1163" s="211" t="s">
        <v>8756</v>
      </c>
    </row>
    <row r="1164" spans="26:29">
      <c r="Z1164">
        <v>573</v>
      </c>
      <c r="AA1164" s="211" t="s">
        <v>6718</v>
      </c>
      <c r="AB1164" s="211" t="s">
        <v>12000</v>
      </c>
      <c r="AC1164" s="211" t="s">
        <v>8756</v>
      </c>
    </row>
    <row r="1165" spans="26:29">
      <c r="Z1165">
        <v>574</v>
      </c>
      <c r="AA1165" s="211" t="s">
        <v>6719</v>
      </c>
      <c r="AB1165" s="211" t="s">
        <v>12001</v>
      </c>
      <c r="AC1165" s="211" t="s">
        <v>8756</v>
      </c>
    </row>
    <row r="1166" spans="26:29">
      <c r="Z1166">
        <v>575</v>
      </c>
      <c r="AA1166" s="211" t="s">
        <v>6720</v>
      </c>
      <c r="AB1166" s="211" t="s">
        <v>12002</v>
      </c>
      <c r="AC1166" s="211" t="s">
        <v>8756</v>
      </c>
    </row>
    <row r="1167" spans="26:29">
      <c r="Z1167">
        <v>576</v>
      </c>
      <c r="AA1167" s="211" t="s">
        <v>6721</v>
      </c>
      <c r="AB1167" s="211" t="s">
        <v>12003</v>
      </c>
      <c r="AC1167" s="211" t="s">
        <v>8756</v>
      </c>
    </row>
    <row r="1168" spans="26:29">
      <c r="Z1168">
        <v>577</v>
      </c>
      <c r="AA1168" s="211" t="s">
        <v>6722</v>
      </c>
      <c r="AB1168" s="211" t="s">
        <v>12004</v>
      </c>
      <c r="AC1168" s="211" t="s">
        <v>8756</v>
      </c>
    </row>
    <row r="1169" spans="26:29">
      <c r="Z1169">
        <v>578</v>
      </c>
      <c r="AA1169" s="211" t="s">
        <v>6723</v>
      </c>
      <c r="AB1169" s="211" t="s">
        <v>12005</v>
      </c>
      <c r="AC1169" s="211" t="s">
        <v>8756</v>
      </c>
    </row>
    <row r="1170" spans="26:29">
      <c r="Z1170">
        <v>579</v>
      </c>
      <c r="AA1170" s="211" t="s">
        <v>6724</v>
      </c>
      <c r="AB1170" s="211" t="s">
        <v>12006</v>
      </c>
      <c r="AC1170" s="211" t="s">
        <v>8756</v>
      </c>
    </row>
    <row r="1171" spans="26:29">
      <c r="Z1171">
        <v>580</v>
      </c>
      <c r="AA1171" s="211" t="s">
        <v>6725</v>
      </c>
      <c r="AB1171" s="211" t="s">
        <v>12007</v>
      </c>
      <c r="AC1171" s="211" t="s">
        <v>8756</v>
      </c>
    </row>
    <row r="1172" spans="26:29">
      <c r="Z1172">
        <v>581</v>
      </c>
      <c r="AA1172" s="211" t="s">
        <v>6726</v>
      </c>
      <c r="AB1172" s="211" t="s">
        <v>12008</v>
      </c>
      <c r="AC1172" s="211" t="s">
        <v>8756</v>
      </c>
    </row>
    <row r="1173" spans="26:29">
      <c r="Z1173">
        <v>582</v>
      </c>
      <c r="AA1173" s="211" t="s">
        <v>6727</v>
      </c>
      <c r="AB1173" s="211" t="s">
        <v>12009</v>
      </c>
      <c r="AC1173" s="211" t="s">
        <v>8756</v>
      </c>
    </row>
    <row r="1174" spans="26:29">
      <c r="Z1174">
        <v>583</v>
      </c>
      <c r="AA1174" s="211" t="s">
        <v>6728</v>
      </c>
      <c r="AB1174" s="211" t="s">
        <v>12010</v>
      </c>
      <c r="AC1174" s="211" t="s">
        <v>8756</v>
      </c>
    </row>
    <row r="1175" spans="26:29">
      <c r="Z1175">
        <v>584</v>
      </c>
      <c r="AA1175" s="211" t="s">
        <v>6729</v>
      </c>
      <c r="AB1175" s="211" t="s">
        <v>12011</v>
      </c>
      <c r="AC1175" s="211" t="s">
        <v>8756</v>
      </c>
    </row>
    <row r="1176" spans="26:29">
      <c r="Z1176">
        <v>585</v>
      </c>
      <c r="AA1176" s="211" t="s">
        <v>6730</v>
      </c>
      <c r="AB1176" s="211" t="s">
        <v>12012</v>
      </c>
      <c r="AC1176" s="211" t="s">
        <v>8756</v>
      </c>
    </row>
    <row r="1177" spans="26:29">
      <c r="Z1177">
        <v>586</v>
      </c>
      <c r="AA1177" s="211" t="s">
        <v>6731</v>
      </c>
      <c r="AB1177" s="211" t="s">
        <v>12013</v>
      </c>
      <c r="AC1177" s="211" t="s">
        <v>8756</v>
      </c>
    </row>
    <row r="1178" spans="26:29">
      <c r="Z1178">
        <v>587</v>
      </c>
      <c r="AA1178" s="211" t="s">
        <v>6732</v>
      </c>
      <c r="AB1178" s="211" t="s">
        <v>12014</v>
      </c>
      <c r="AC1178" s="211" t="s">
        <v>8756</v>
      </c>
    </row>
    <row r="1179" spans="26:29">
      <c r="Z1179">
        <v>588</v>
      </c>
      <c r="AA1179" s="211" t="s">
        <v>6733</v>
      </c>
      <c r="AB1179" s="211" t="s">
        <v>12015</v>
      </c>
      <c r="AC1179" s="211" t="s">
        <v>8756</v>
      </c>
    </row>
    <row r="1180" spans="26:29">
      <c r="Z1180">
        <v>589</v>
      </c>
      <c r="AA1180" s="211" t="s">
        <v>6734</v>
      </c>
      <c r="AB1180" s="211" t="s">
        <v>12016</v>
      </c>
      <c r="AC1180" s="211" t="s">
        <v>8756</v>
      </c>
    </row>
    <row r="1181" spans="26:29">
      <c r="Z1181">
        <v>590</v>
      </c>
      <c r="AA1181" s="211" t="s">
        <v>6735</v>
      </c>
      <c r="AB1181" s="211" t="s">
        <v>12017</v>
      </c>
      <c r="AC1181" s="211" t="s">
        <v>8756</v>
      </c>
    </row>
    <row r="1182" spans="26:29">
      <c r="Z1182">
        <v>591</v>
      </c>
      <c r="AA1182" s="211" t="s">
        <v>6736</v>
      </c>
      <c r="AB1182" s="211" t="s">
        <v>12018</v>
      </c>
      <c r="AC1182" s="211" t="s">
        <v>8756</v>
      </c>
    </row>
    <row r="1183" spans="26:29">
      <c r="Z1183">
        <v>592</v>
      </c>
      <c r="AA1183" s="211" t="s">
        <v>6737</v>
      </c>
      <c r="AB1183" s="211" t="s">
        <v>12019</v>
      </c>
      <c r="AC1183" s="211" t="s">
        <v>8756</v>
      </c>
    </row>
    <row r="1184" spans="26:29">
      <c r="Z1184">
        <v>593</v>
      </c>
      <c r="AA1184" s="211" t="s">
        <v>6738</v>
      </c>
      <c r="AB1184" s="211" t="s">
        <v>12020</v>
      </c>
      <c r="AC1184" s="211" t="s">
        <v>8756</v>
      </c>
    </row>
    <row r="1185" spans="26:29">
      <c r="Z1185">
        <v>594</v>
      </c>
      <c r="AA1185" s="211" t="s">
        <v>6739</v>
      </c>
      <c r="AB1185" s="211" t="s">
        <v>12021</v>
      </c>
      <c r="AC1185" s="211" t="s">
        <v>8756</v>
      </c>
    </row>
    <row r="1186" spans="26:29">
      <c r="Z1186">
        <v>595</v>
      </c>
      <c r="AA1186" s="211" t="s">
        <v>6740</v>
      </c>
      <c r="AB1186" s="211" t="s">
        <v>12022</v>
      </c>
      <c r="AC1186" s="211" t="s">
        <v>8756</v>
      </c>
    </row>
    <row r="1187" spans="26:29">
      <c r="Z1187">
        <v>596</v>
      </c>
      <c r="AA1187" s="211" t="s">
        <v>6741</v>
      </c>
      <c r="AB1187" s="211" t="s">
        <v>12023</v>
      </c>
      <c r="AC1187" s="211" t="s">
        <v>8756</v>
      </c>
    </row>
    <row r="1188" spans="26:29">
      <c r="Z1188">
        <v>597</v>
      </c>
      <c r="AA1188" s="211" t="s">
        <v>6742</v>
      </c>
      <c r="AB1188" s="211" t="s">
        <v>12024</v>
      </c>
      <c r="AC1188" s="211" t="s">
        <v>8756</v>
      </c>
    </row>
    <row r="1189" spans="26:29">
      <c r="Z1189">
        <v>598</v>
      </c>
      <c r="AA1189" s="211" t="s">
        <v>6743</v>
      </c>
      <c r="AB1189" s="211" t="s">
        <v>12025</v>
      </c>
      <c r="AC1189" s="211" t="s">
        <v>8756</v>
      </c>
    </row>
    <row r="1190" spans="26:29">
      <c r="Z1190">
        <v>599</v>
      </c>
      <c r="AA1190" s="211" t="s">
        <v>6744</v>
      </c>
      <c r="AB1190" s="211" t="s">
        <v>12026</v>
      </c>
      <c r="AC1190" s="211" t="s">
        <v>8756</v>
      </c>
    </row>
    <row r="1191" spans="26:29">
      <c r="Z1191">
        <v>600</v>
      </c>
      <c r="AA1191" s="211" t="s">
        <v>6745</v>
      </c>
      <c r="AB1191" s="211" t="s">
        <v>12027</v>
      </c>
      <c r="AC1191" s="211" t="s">
        <v>8756</v>
      </c>
    </row>
    <row r="1192" spans="26:29">
      <c r="Z1192">
        <v>601</v>
      </c>
      <c r="AA1192" s="211" t="s">
        <v>6746</v>
      </c>
      <c r="AB1192" s="211" t="s">
        <v>12028</v>
      </c>
      <c r="AC1192" s="211" t="s">
        <v>8756</v>
      </c>
    </row>
    <row r="1193" spans="26:29">
      <c r="Z1193">
        <v>602</v>
      </c>
      <c r="AA1193" s="211" t="s">
        <v>6747</v>
      </c>
      <c r="AB1193" s="211" t="s">
        <v>12029</v>
      </c>
      <c r="AC1193" s="211" t="s">
        <v>8756</v>
      </c>
    </row>
    <row r="1194" spans="26:29">
      <c r="Z1194">
        <v>603</v>
      </c>
      <c r="AA1194" s="211" t="s">
        <v>6748</v>
      </c>
      <c r="AB1194" s="211" t="s">
        <v>12030</v>
      </c>
      <c r="AC1194" s="211" t="s">
        <v>8756</v>
      </c>
    </row>
    <row r="1195" spans="26:29">
      <c r="Z1195">
        <v>604</v>
      </c>
      <c r="AA1195" s="211" t="s">
        <v>6749</v>
      </c>
      <c r="AB1195" s="211" t="s">
        <v>12031</v>
      </c>
      <c r="AC1195" s="211" t="s">
        <v>8756</v>
      </c>
    </row>
    <row r="1196" spans="26:29">
      <c r="Z1196">
        <v>605</v>
      </c>
      <c r="AA1196" s="211" t="s">
        <v>6750</v>
      </c>
      <c r="AB1196" s="211" t="s">
        <v>12032</v>
      </c>
      <c r="AC1196" s="211" t="s">
        <v>8756</v>
      </c>
    </row>
    <row r="1197" spans="26:29">
      <c r="Z1197">
        <v>606</v>
      </c>
      <c r="AA1197" s="211" t="s">
        <v>6751</v>
      </c>
      <c r="AB1197" s="211" t="s">
        <v>12033</v>
      </c>
      <c r="AC1197" s="211" t="s">
        <v>8756</v>
      </c>
    </row>
    <row r="1198" spans="26:29">
      <c r="Z1198">
        <v>607</v>
      </c>
      <c r="AA1198" s="211" t="s">
        <v>6752</v>
      </c>
      <c r="AB1198" s="211" t="s">
        <v>12034</v>
      </c>
      <c r="AC1198" s="211" t="s">
        <v>8756</v>
      </c>
    </row>
    <row r="1199" spans="26:29">
      <c r="Z1199">
        <v>608</v>
      </c>
      <c r="AA1199" s="211" t="s">
        <v>6753</v>
      </c>
      <c r="AB1199" s="211" t="s">
        <v>12035</v>
      </c>
      <c r="AC1199" s="211" t="s">
        <v>8756</v>
      </c>
    </row>
    <row r="1200" spans="26:29">
      <c r="Z1200">
        <v>609</v>
      </c>
      <c r="AA1200" s="211" t="s">
        <v>6754</v>
      </c>
      <c r="AB1200" s="211" t="s">
        <v>12036</v>
      </c>
      <c r="AC1200" s="211" t="s">
        <v>8756</v>
      </c>
    </row>
    <row r="1201" spans="26:29">
      <c r="Z1201">
        <v>610</v>
      </c>
      <c r="AA1201" s="211" t="s">
        <v>6755</v>
      </c>
      <c r="AB1201" s="211" t="s">
        <v>12037</v>
      </c>
      <c r="AC1201" s="211" t="s">
        <v>8756</v>
      </c>
    </row>
    <row r="1202" spans="26:29">
      <c r="Z1202">
        <v>611</v>
      </c>
      <c r="AA1202" s="211" t="s">
        <v>6756</v>
      </c>
      <c r="AB1202" s="211" t="s">
        <v>12038</v>
      </c>
      <c r="AC1202" s="211" t="s">
        <v>8756</v>
      </c>
    </row>
    <row r="1203" spans="26:29">
      <c r="Z1203">
        <v>612</v>
      </c>
      <c r="AA1203" s="211" t="s">
        <v>6757</v>
      </c>
      <c r="AB1203" s="211" t="s">
        <v>12039</v>
      </c>
      <c r="AC1203" s="211" t="s">
        <v>8756</v>
      </c>
    </row>
    <row r="1204" spans="26:29">
      <c r="Z1204">
        <v>613</v>
      </c>
      <c r="AA1204" s="211" t="s">
        <v>6758</v>
      </c>
      <c r="AB1204" s="211" t="s">
        <v>12040</v>
      </c>
      <c r="AC1204" s="211" t="s">
        <v>8756</v>
      </c>
    </row>
    <row r="1205" spans="26:29">
      <c r="Z1205">
        <v>614</v>
      </c>
      <c r="AA1205" s="211" t="s">
        <v>6759</v>
      </c>
      <c r="AB1205" s="211" t="s">
        <v>12041</v>
      </c>
      <c r="AC1205" s="211" t="s">
        <v>8756</v>
      </c>
    </row>
    <row r="1206" spans="26:29">
      <c r="Z1206">
        <v>615</v>
      </c>
      <c r="AA1206" s="211" t="s">
        <v>6760</v>
      </c>
      <c r="AB1206" s="211" t="s">
        <v>12042</v>
      </c>
      <c r="AC1206" s="211" t="s">
        <v>8756</v>
      </c>
    </row>
    <row r="1207" spans="26:29">
      <c r="Z1207">
        <v>616</v>
      </c>
      <c r="AA1207" s="211" t="s">
        <v>6761</v>
      </c>
      <c r="AB1207" s="211" t="s">
        <v>12043</v>
      </c>
      <c r="AC1207" s="211" t="s">
        <v>8756</v>
      </c>
    </row>
    <row r="1208" spans="26:29">
      <c r="Z1208">
        <v>617</v>
      </c>
      <c r="AA1208" s="211" t="s">
        <v>6762</v>
      </c>
      <c r="AB1208" s="211" t="s">
        <v>12044</v>
      </c>
      <c r="AC1208" s="211" t="s">
        <v>8756</v>
      </c>
    </row>
    <row r="1209" spans="26:29">
      <c r="Z1209">
        <v>618</v>
      </c>
      <c r="AA1209" s="211" t="s">
        <v>6763</v>
      </c>
      <c r="AB1209" s="211" t="s">
        <v>12045</v>
      </c>
      <c r="AC1209" s="211" t="s">
        <v>8756</v>
      </c>
    </row>
    <row r="1210" spans="26:29">
      <c r="Z1210">
        <v>619</v>
      </c>
      <c r="AA1210" s="211" t="s">
        <v>6764</v>
      </c>
      <c r="AB1210" s="211" t="s">
        <v>12046</v>
      </c>
      <c r="AC1210" s="211" t="s">
        <v>8756</v>
      </c>
    </row>
    <row r="1211" spans="26:29">
      <c r="Z1211">
        <v>620</v>
      </c>
      <c r="AA1211" s="211" t="s">
        <v>6765</v>
      </c>
      <c r="AB1211" s="211" t="s">
        <v>12047</v>
      </c>
      <c r="AC1211" s="211" t="s">
        <v>8756</v>
      </c>
    </row>
    <row r="1212" spans="26:29">
      <c r="Z1212">
        <v>621</v>
      </c>
      <c r="AA1212" s="211" t="s">
        <v>6766</v>
      </c>
      <c r="AB1212" s="211" t="s">
        <v>12048</v>
      </c>
      <c r="AC1212" s="211" t="s">
        <v>8756</v>
      </c>
    </row>
    <row r="1213" spans="26:29">
      <c r="Z1213">
        <v>622</v>
      </c>
      <c r="AA1213" s="211" t="s">
        <v>6767</v>
      </c>
      <c r="AB1213" s="211" t="s">
        <v>12049</v>
      </c>
      <c r="AC1213" s="211" t="s">
        <v>8756</v>
      </c>
    </row>
    <row r="1214" spans="26:29">
      <c r="Z1214">
        <v>623</v>
      </c>
      <c r="AA1214" s="211" t="s">
        <v>6768</v>
      </c>
      <c r="AB1214" s="211" t="s">
        <v>12050</v>
      </c>
      <c r="AC1214" s="211" t="s">
        <v>8756</v>
      </c>
    </row>
    <row r="1215" spans="26:29">
      <c r="Z1215">
        <v>624</v>
      </c>
      <c r="AA1215" s="211" t="s">
        <v>6769</v>
      </c>
      <c r="AB1215" s="211" t="s">
        <v>12051</v>
      </c>
      <c r="AC1215" s="211" t="s">
        <v>8756</v>
      </c>
    </row>
    <row r="1216" spans="26:29">
      <c r="Z1216">
        <v>625</v>
      </c>
      <c r="AA1216" s="211" t="s">
        <v>6770</v>
      </c>
      <c r="AB1216" s="211" t="s">
        <v>12052</v>
      </c>
      <c r="AC1216" s="211" t="s">
        <v>8756</v>
      </c>
    </row>
    <row r="1217" spans="26:29">
      <c r="Z1217">
        <v>626</v>
      </c>
      <c r="AA1217" s="211" t="s">
        <v>6771</v>
      </c>
      <c r="AB1217" s="211" t="s">
        <v>12053</v>
      </c>
      <c r="AC1217" s="211" t="s">
        <v>8756</v>
      </c>
    </row>
    <row r="1218" spans="26:29">
      <c r="Z1218">
        <v>627</v>
      </c>
      <c r="AA1218" s="211" t="s">
        <v>6772</v>
      </c>
      <c r="AB1218" s="211" t="s">
        <v>12054</v>
      </c>
      <c r="AC1218" s="211" t="s">
        <v>8756</v>
      </c>
    </row>
    <row r="1219" spans="26:29">
      <c r="Z1219">
        <v>628</v>
      </c>
      <c r="AA1219" s="211" t="s">
        <v>6773</v>
      </c>
      <c r="AB1219" s="211" t="s">
        <v>12055</v>
      </c>
      <c r="AC1219" s="211" t="s">
        <v>8756</v>
      </c>
    </row>
    <row r="1220" spans="26:29">
      <c r="Z1220">
        <v>629</v>
      </c>
      <c r="AA1220" s="211" t="s">
        <v>6774</v>
      </c>
      <c r="AB1220" s="211" t="s">
        <v>12056</v>
      </c>
      <c r="AC1220" s="211" t="s">
        <v>8756</v>
      </c>
    </row>
    <row r="1221" spans="26:29">
      <c r="Z1221">
        <v>630</v>
      </c>
      <c r="AA1221" s="211" t="s">
        <v>6775</v>
      </c>
      <c r="AB1221" s="211" t="s">
        <v>12057</v>
      </c>
      <c r="AC1221" s="211" t="s">
        <v>8756</v>
      </c>
    </row>
    <row r="1222" spans="26:29">
      <c r="Z1222">
        <v>631</v>
      </c>
      <c r="AA1222" s="211" t="s">
        <v>6776</v>
      </c>
      <c r="AB1222" s="211" t="s">
        <v>12058</v>
      </c>
      <c r="AC1222" s="211" t="s">
        <v>8756</v>
      </c>
    </row>
    <row r="1223" spans="26:29">
      <c r="Z1223">
        <v>632</v>
      </c>
      <c r="AA1223" s="211" t="s">
        <v>6777</v>
      </c>
      <c r="AB1223" s="211" t="s">
        <v>12059</v>
      </c>
      <c r="AC1223" s="211" t="s">
        <v>8756</v>
      </c>
    </row>
    <row r="1224" spans="26:29">
      <c r="Z1224">
        <v>633</v>
      </c>
      <c r="AA1224" s="211" t="s">
        <v>6778</v>
      </c>
      <c r="AB1224" s="211" t="s">
        <v>12060</v>
      </c>
      <c r="AC1224" s="211" t="s">
        <v>8756</v>
      </c>
    </row>
    <row r="1225" spans="26:29">
      <c r="Z1225">
        <v>634</v>
      </c>
      <c r="AA1225" s="211" t="s">
        <v>6779</v>
      </c>
      <c r="AB1225" s="211" t="s">
        <v>12061</v>
      </c>
      <c r="AC1225" s="211" t="s">
        <v>8756</v>
      </c>
    </row>
    <row r="1226" spans="26:29">
      <c r="Z1226">
        <v>635</v>
      </c>
      <c r="AA1226" s="211" t="s">
        <v>6780</v>
      </c>
      <c r="AB1226" s="211" t="s">
        <v>12062</v>
      </c>
      <c r="AC1226" s="211" t="s">
        <v>8756</v>
      </c>
    </row>
    <row r="1227" spans="26:29">
      <c r="Z1227">
        <v>636</v>
      </c>
      <c r="AA1227" s="211" t="s">
        <v>6781</v>
      </c>
      <c r="AB1227" s="211" t="s">
        <v>12063</v>
      </c>
      <c r="AC1227" s="211" t="s">
        <v>8756</v>
      </c>
    </row>
    <row r="1228" spans="26:29">
      <c r="Z1228">
        <v>637</v>
      </c>
      <c r="AA1228" s="211" t="s">
        <v>6782</v>
      </c>
      <c r="AB1228" s="211" t="s">
        <v>12064</v>
      </c>
      <c r="AC1228" s="211" t="s">
        <v>8756</v>
      </c>
    </row>
    <row r="1229" spans="26:29">
      <c r="Z1229">
        <v>638</v>
      </c>
      <c r="AA1229" s="211" t="s">
        <v>6783</v>
      </c>
      <c r="AB1229" s="211" t="s">
        <v>12065</v>
      </c>
      <c r="AC1229" s="211" t="s">
        <v>8756</v>
      </c>
    </row>
    <row r="1230" spans="26:29">
      <c r="Z1230">
        <v>639</v>
      </c>
      <c r="AA1230" s="211" t="s">
        <v>6784</v>
      </c>
      <c r="AB1230" s="211" t="s">
        <v>12066</v>
      </c>
      <c r="AC1230" s="211" t="s">
        <v>8756</v>
      </c>
    </row>
    <row r="1231" spans="26:29">
      <c r="Z1231">
        <v>640</v>
      </c>
      <c r="AA1231" s="211" t="s">
        <v>6785</v>
      </c>
      <c r="AB1231" s="211" t="s">
        <v>12067</v>
      </c>
      <c r="AC1231" s="211" t="s">
        <v>8756</v>
      </c>
    </row>
    <row r="1232" spans="26:29">
      <c r="Z1232">
        <v>641</v>
      </c>
      <c r="AA1232" s="211" t="s">
        <v>6786</v>
      </c>
      <c r="AB1232" s="211" t="s">
        <v>12068</v>
      </c>
      <c r="AC1232" s="211" t="s">
        <v>8756</v>
      </c>
    </row>
    <row r="1233" spans="26:29">
      <c r="Z1233">
        <v>642</v>
      </c>
      <c r="AA1233" s="211" t="s">
        <v>6787</v>
      </c>
      <c r="AB1233" s="211" t="s">
        <v>12069</v>
      </c>
      <c r="AC1233" s="211" t="s">
        <v>8756</v>
      </c>
    </row>
    <row r="1234" spans="26:29">
      <c r="Z1234">
        <v>643</v>
      </c>
      <c r="AA1234" s="211" t="s">
        <v>6788</v>
      </c>
      <c r="AB1234" s="211" t="s">
        <v>12070</v>
      </c>
      <c r="AC1234" s="211" t="s">
        <v>8756</v>
      </c>
    </row>
    <row r="1235" spans="26:29">
      <c r="Z1235">
        <v>644</v>
      </c>
      <c r="AA1235" s="211" t="s">
        <v>6789</v>
      </c>
      <c r="AB1235" s="211" t="s">
        <v>12071</v>
      </c>
      <c r="AC1235" s="211" t="s">
        <v>8756</v>
      </c>
    </row>
    <row r="1236" spans="26:29">
      <c r="Z1236">
        <v>645</v>
      </c>
      <c r="AA1236" s="211" t="s">
        <v>6790</v>
      </c>
      <c r="AB1236" s="211" t="s">
        <v>12072</v>
      </c>
      <c r="AC1236" s="211" t="s">
        <v>8756</v>
      </c>
    </row>
    <row r="1237" spans="26:29">
      <c r="Z1237">
        <v>646</v>
      </c>
      <c r="AA1237" s="211" t="s">
        <v>6791</v>
      </c>
      <c r="AB1237" s="211" t="s">
        <v>12073</v>
      </c>
      <c r="AC1237" s="211" t="s">
        <v>8756</v>
      </c>
    </row>
    <row r="1238" spans="26:29">
      <c r="Z1238">
        <v>647</v>
      </c>
      <c r="AA1238" s="211" t="s">
        <v>6792</v>
      </c>
      <c r="AB1238" s="211" t="s">
        <v>12074</v>
      </c>
      <c r="AC1238" s="211" t="s">
        <v>8756</v>
      </c>
    </row>
    <row r="1239" spans="26:29">
      <c r="Z1239">
        <v>648</v>
      </c>
      <c r="AA1239" s="211" t="s">
        <v>6793</v>
      </c>
      <c r="AB1239" s="211" t="s">
        <v>12075</v>
      </c>
      <c r="AC1239" s="211" t="s">
        <v>8756</v>
      </c>
    </row>
    <row r="1240" spans="26:29">
      <c r="Z1240">
        <v>649</v>
      </c>
      <c r="AA1240" s="211" t="s">
        <v>6794</v>
      </c>
      <c r="AB1240" s="211" t="s">
        <v>12076</v>
      </c>
      <c r="AC1240" s="211" t="s">
        <v>8756</v>
      </c>
    </row>
    <row r="1241" spans="26:29">
      <c r="Z1241">
        <v>650</v>
      </c>
      <c r="AA1241" s="211" t="s">
        <v>6795</v>
      </c>
      <c r="AB1241" s="211" t="s">
        <v>12077</v>
      </c>
      <c r="AC1241" s="211" t="s">
        <v>8756</v>
      </c>
    </row>
    <row r="1242" spans="26:29">
      <c r="Z1242">
        <v>651</v>
      </c>
      <c r="AA1242" s="211" t="s">
        <v>6796</v>
      </c>
      <c r="AB1242" s="211" t="s">
        <v>12078</v>
      </c>
      <c r="AC1242" s="211" t="s">
        <v>8756</v>
      </c>
    </row>
    <row r="1243" spans="26:29">
      <c r="Z1243">
        <v>652</v>
      </c>
      <c r="AA1243" s="211" t="s">
        <v>6797</v>
      </c>
      <c r="AB1243" s="211" t="s">
        <v>12079</v>
      </c>
      <c r="AC1243" s="211" t="s">
        <v>8756</v>
      </c>
    </row>
    <row r="1244" spans="26:29">
      <c r="Z1244">
        <v>653</v>
      </c>
      <c r="AA1244" s="211" t="s">
        <v>6798</v>
      </c>
      <c r="AB1244" s="211" t="s">
        <v>12080</v>
      </c>
      <c r="AC1244" s="211" t="s">
        <v>8756</v>
      </c>
    </row>
    <row r="1245" spans="26:29">
      <c r="Z1245">
        <v>654</v>
      </c>
      <c r="AA1245" s="211" t="s">
        <v>6799</v>
      </c>
      <c r="AB1245" s="211" t="s">
        <v>12081</v>
      </c>
      <c r="AC1245" s="211" t="s">
        <v>8756</v>
      </c>
    </row>
    <row r="1246" spans="26:29">
      <c r="Z1246">
        <v>655</v>
      </c>
      <c r="AA1246" s="211" t="s">
        <v>6800</v>
      </c>
      <c r="AB1246" s="211" t="s">
        <v>12082</v>
      </c>
      <c r="AC1246" s="211" t="s">
        <v>8756</v>
      </c>
    </row>
    <row r="1247" spans="26:29">
      <c r="Z1247">
        <v>656</v>
      </c>
      <c r="AA1247" s="211" t="s">
        <v>6801</v>
      </c>
      <c r="AB1247" s="211" t="s">
        <v>12083</v>
      </c>
      <c r="AC1247" s="211" t="s">
        <v>8756</v>
      </c>
    </row>
    <row r="1248" spans="26:29">
      <c r="Z1248">
        <v>657</v>
      </c>
      <c r="AA1248" s="211" t="s">
        <v>6802</v>
      </c>
      <c r="AB1248" s="211" t="s">
        <v>12084</v>
      </c>
      <c r="AC1248" s="211" t="s">
        <v>8756</v>
      </c>
    </row>
    <row r="1249" spans="26:29">
      <c r="Z1249">
        <v>658</v>
      </c>
      <c r="AA1249" s="211" t="s">
        <v>6803</v>
      </c>
      <c r="AB1249" s="211" t="s">
        <v>12085</v>
      </c>
      <c r="AC1249" s="211" t="s">
        <v>8756</v>
      </c>
    </row>
    <row r="1250" spans="26:29">
      <c r="Z1250">
        <v>659</v>
      </c>
      <c r="AA1250" s="211" t="s">
        <v>6804</v>
      </c>
      <c r="AB1250" s="211" t="s">
        <v>12086</v>
      </c>
      <c r="AC1250" s="211" t="s">
        <v>8756</v>
      </c>
    </row>
    <row r="1251" spans="26:29">
      <c r="Z1251">
        <v>660</v>
      </c>
      <c r="AA1251" s="211" t="s">
        <v>6805</v>
      </c>
      <c r="AB1251" s="211" t="s">
        <v>12087</v>
      </c>
      <c r="AC1251" s="211" t="s">
        <v>8756</v>
      </c>
    </row>
    <row r="1252" spans="26:29">
      <c r="Z1252">
        <v>661</v>
      </c>
      <c r="AA1252" s="211" t="s">
        <v>6806</v>
      </c>
      <c r="AB1252" s="211" t="s">
        <v>12088</v>
      </c>
      <c r="AC1252" s="211" t="s">
        <v>8756</v>
      </c>
    </row>
    <row r="1253" spans="26:29">
      <c r="Z1253">
        <v>662</v>
      </c>
      <c r="AA1253" s="211" t="s">
        <v>6807</v>
      </c>
      <c r="AB1253" s="211" t="s">
        <v>12089</v>
      </c>
      <c r="AC1253" s="211" t="s">
        <v>8756</v>
      </c>
    </row>
    <row r="1254" spans="26:29">
      <c r="Z1254">
        <v>663</v>
      </c>
      <c r="AA1254" s="211" t="s">
        <v>6808</v>
      </c>
      <c r="AB1254" s="211" t="s">
        <v>12090</v>
      </c>
      <c r="AC1254" s="211" t="s">
        <v>8756</v>
      </c>
    </row>
    <row r="1255" spans="26:29">
      <c r="Z1255">
        <v>664</v>
      </c>
      <c r="AA1255" s="211" t="s">
        <v>6809</v>
      </c>
      <c r="AB1255" s="211" t="s">
        <v>12091</v>
      </c>
      <c r="AC1255" s="211" t="s">
        <v>8756</v>
      </c>
    </row>
    <row r="1256" spans="26:29">
      <c r="Z1256">
        <v>665</v>
      </c>
      <c r="AA1256" s="211" t="s">
        <v>6810</v>
      </c>
      <c r="AB1256" s="211" t="s">
        <v>12092</v>
      </c>
      <c r="AC1256" s="211" t="s">
        <v>8756</v>
      </c>
    </row>
    <row r="1257" spans="26:29">
      <c r="Z1257">
        <v>666</v>
      </c>
      <c r="AA1257" s="211" t="s">
        <v>6811</v>
      </c>
      <c r="AB1257" s="211" t="s">
        <v>12093</v>
      </c>
      <c r="AC1257" s="211" t="s">
        <v>8756</v>
      </c>
    </row>
    <row r="1258" spans="26:29">
      <c r="Z1258">
        <v>667</v>
      </c>
      <c r="AA1258" s="211" t="s">
        <v>6812</v>
      </c>
      <c r="AB1258" s="211" t="s">
        <v>12094</v>
      </c>
      <c r="AC1258" s="211" t="s">
        <v>8756</v>
      </c>
    </row>
    <row r="1259" spans="26:29">
      <c r="Z1259">
        <v>668</v>
      </c>
      <c r="AA1259" s="211" t="s">
        <v>6813</v>
      </c>
      <c r="AB1259" s="211" t="s">
        <v>12095</v>
      </c>
      <c r="AC1259" s="211" t="s">
        <v>8756</v>
      </c>
    </row>
    <row r="1260" spans="26:29">
      <c r="Z1260">
        <v>669</v>
      </c>
      <c r="AA1260" s="211" t="s">
        <v>6814</v>
      </c>
      <c r="AB1260" s="211" t="s">
        <v>12096</v>
      </c>
      <c r="AC1260" s="211" t="s">
        <v>8756</v>
      </c>
    </row>
    <row r="1261" spans="26:29">
      <c r="Z1261">
        <v>670</v>
      </c>
      <c r="AA1261" s="211" t="s">
        <v>6815</v>
      </c>
      <c r="AB1261" s="211" t="s">
        <v>12097</v>
      </c>
      <c r="AC1261" s="211" t="s">
        <v>8756</v>
      </c>
    </row>
    <row r="1262" spans="26:29">
      <c r="Z1262">
        <v>671</v>
      </c>
      <c r="AA1262" s="211" t="s">
        <v>6816</v>
      </c>
      <c r="AB1262" s="211" t="s">
        <v>12098</v>
      </c>
      <c r="AC1262" s="211" t="s">
        <v>8756</v>
      </c>
    </row>
    <row r="1263" spans="26:29">
      <c r="Z1263">
        <v>672</v>
      </c>
      <c r="AA1263" s="211" t="s">
        <v>6817</v>
      </c>
      <c r="AB1263" s="211" t="s">
        <v>12099</v>
      </c>
      <c r="AC1263" s="211" t="s">
        <v>8756</v>
      </c>
    </row>
    <row r="1264" spans="26:29">
      <c r="Z1264">
        <v>673</v>
      </c>
      <c r="AA1264" s="211" t="s">
        <v>6818</v>
      </c>
      <c r="AB1264" s="211" t="s">
        <v>12100</v>
      </c>
      <c r="AC1264" s="211" t="s">
        <v>8756</v>
      </c>
    </row>
    <row r="1265" spans="26:29">
      <c r="Z1265">
        <v>674</v>
      </c>
      <c r="AA1265" s="211" t="s">
        <v>6819</v>
      </c>
      <c r="AB1265" s="211" t="s">
        <v>12101</v>
      </c>
      <c r="AC1265" s="211" t="s">
        <v>8756</v>
      </c>
    </row>
    <row r="1266" spans="26:29">
      <c r="Z1266">
        <v>675</v>
      </c>
      <c r="AA1266" s="211" t="s">
        <v>6820</v>
      </c>
      <c r="AB1266" s="211" t="s">
        <v>12102</v>
      </c>
      <c r="AC1266" s="211" t="s">
        <v>8756</v>
      </c>
    </row>
    <row r="1267" spans="26:29">
      <c r="Z1267">
        <v>676</v>
      </c>
      <c r="AA1267" s="211" t="s">
        <v>6821</v>
      </c>
      <c r="AB1267" s="211" t="s">
        <v>12103</v>
      </c>
      <c r="AC1267" s="211" t="s">
        <v>8756</v>
      </c>
    </row>
    <row r="1268" spans="26:29">
      <c r="Z1268">
        <v>677</v>
      </c>
      <c r="AA1268" s="211" t="s">
        <v>6822</v>
      </c>
      <c r="AB1268" s="211" t="s">
        <v>12104</v>
      </c>
      <c r="AC1268" s="211" t="s">
        <v>8756</v>
      </c>
    </row>
    <row r="1269" spans="26:29">
      <c r="Z1269">
        <v>678</v>
      </c>
      <c r="AA1269" s="211" t="s">
        <v>6823</v>
      </c>
      <c r="AB1269" s="211" t="s">
        <v>12105</v>
      </c>
      <c r="AC1269" s="211" t="s">
        <v>8756</v>
      </c>
    </row>
    <row r="1270" spans="26:29">
      <c r="Z1270">
        <v>679</v>
      </c>
      <c r="AA1270" s="211" t="s">
        <v>6824</v>
      </c>
      <c r="AB1270" s="211" t="s">
        <v>12106</v>
      </c>
      <c r="AC1270" s="211" t="s">
        <v>8756</v>
      </c>
    </row>
    <row r="1271" spans="26:29">
      <c r="Z1271">
        <v>680</v>
      </c>
      <c r="AA1271" s="211" t="s">
        <v>6825</v>
      </c>
      <c r="AB1271" s="211" t="s">
        <v>12107</v>
      </c>
      <c r="AC1271" s="211" t="s">
        <v>8756</v>
      </c>
    </row>
    <row r="1272" spans="26:29">
      <c r="Z1272">
        <v>681</v>
      </c>
      <c r="AA1272" s="211" t="s">
        <v>6826</v>
      </c>
      <c r="AB1272" s="211" t="s">
        <v>12108</v>
      </c>
      <c r="AC1272" s="211" t="s">
        <v>8756</v>
      </c>
    </row>
    <row r="1273" spans="26:29">
      <c r="Z1273">
        <v>682</v>
      </c>
      <c r="AA1273" s="211" t="s">
        <v>6827</v>
      </c>
      <c r="AB1273" s="211" t="s">
        <v>12109</v>
      </c>
      <c r="AC1273" s="211" t="s">
        <v>8756</v>
      </c>
    </row>
    <row r="1274" spans="26:29">
      <c r="Z1274">
        <v>683</v>
      </c>
      <c r="AA1274" s="211" t="s">
        <v>6828</v>
      </c>
      <c r="AB1274" s="211" t="s">
        <v>12110</v>
      </c>
      <c r="AC1274" s="211" t="s">
        <v>8756</v>
      </c>
    </row>
    <row r="1275" spans="26:29">
      <c r="Z1275">
        <v>684</v>
      </c>
      <c r="AA1275" s="211" t="s">
        <v>6829</v>
      </c>
      <c r="AB1275" s="211" t="s">
        <v>12111</v>
      </c>
      <c r="AC1275" s="211" t="s">
        <v>8756</v>
      </c>
    </row>
    <row r="1276" spans="26:29">
      <c r="Z1276">
        <v>685</v>
      </c>
      <c r="AA1276" s="211" t="s">
        <v>6830</v>
      </c>
      <c r="AB1276" s="211" t="s">
        <v>12112</v>
      </c>
      <c r="AC1276" s="211" t="s">
        <v>8756</v>
      </c>
    </row>
    <row r="1277" spans="26:29">
      <c r="Z1277">
        <v>686</v>
      </c>
      <c r="AA1277" s="211" t="s">
        <v>6831</v>
      </c>
      <c r="AB1277" s="211" t="s">
        <v>12113</v>
      </c>
      <c r="AC1277" s="211" t="s">
        <v>8756</v>
      </c>
    </row>
    <row r="1278" spans="26:29">
      <c r="Z1278">
        <v>687</v>
      </c>
      <c r="AA1278" s="211" t="s">
        <v>6832</v>
      </c>
      <c r="AB1278" s="211" t="s">
        <v>12114</v>
      </c>
      <c r="AC1278" s="211" t="s">
        <v>8756</v>
      </c>
    </row>
    <row r="1279" spans="26:29">
      <c r="Z1279">
        <v>688</v>
      </c>
      <c r="AA1279" s="211" t="s">
        <v>6833</v>
      </c>
      <c r="AB1279" s="211" t="s">
        <v>12115</v>
      </c>
      <c r="AC1279" s="211" t="s">
        <v>8756</v>
      </c>
    </row>
    <row r="1280" spans="26:29">
      <c r="Z1280">
        <v>689</v>
      </c>
      <c r="AA1280" s="211" t="s">
        <v>6834</v>
      </c>
      <c r="AB1280" s="211" t="s">
        <v>12116</v>
      </c>
      <c r="AC1280" s="211" t="s">
        <v>8756</v>
      </c>
    </row>
    <row r="1281" spans="26:29">
      <c r="Z1281">
        <v>690</v>
      </c>
      <c r="AA1281" s="211" t="s">
        <v>6835</v>
      </c>
      <c r="AB1281" s="211" t="s">
        <v>12117</v>
      </c>
      <c r="AC1281" s="211" t="s">
        <v>8756</v>
      </c>
    </row>
    <row r="1282" spans="26:29">
      <c r="Z1282">
        <v>691</v>
      </c>
      <c r="AA1282" s="211" t="s">
        <v>6836</v>
      </c>
      <c r="AB1282" s="211" t="s">
        <v>12118</v>
      </c>
      <c r="AC1282" s="211" t="s">
        <v>8756</v>
      </c>
    </row>
    <row r="1283" spans="26:29">
      <c r="Z1283">
        <v>692</v>
      </c>
      <c r="AA1283" s="211" t="s">
        <v>6837</v>
      </c>
      <c r="AB1283" s="211" t="s">
        <v>12119</v>
      </c>
      <c r="AC1283" s="211" t="s">
        <v>8756</v>
      </c>
    </row>
    <row r="1284" spans="26:29">
      <c r="Z1284">
        <v>693</v>
      </c>
      <c r="AA1284" s="211" t="s">
        <v>6838</v>
      </c>
      <c r="AB1284" s="211" t="s">
        <v>12120</v>
      </c>
      <c r="AC1284" s="211" t="s">
        <v>8756</v>
      </c>
    </row>
    <row r="1285" spans="26:29">
      <c r="Z1285">
        <v>694</v>
      </c>
      <c r="AA1285" s="211" t="s">
        <v>6839</v>
      </c>
      <c r="AB1285" s="211" t="s">
        <v>12121</v>
      </c>
      <c r="AC1285" s="211" t="s">
        <v>8756</v>
      </c>
    </row>
    <row r="1286" spans="26:29">
      <c r="Z1286">
        <v>695</v>
      </c>
      <c r="AA1286" s="211" t="s">
        <v>6840</v>
      </c>
      <c r="AB1286" s="211" t="s">
        <v>12122</v>
      </c>
      <c r="AC1286" s="211" t="s">
        <v>8756</v>
      </c>
    </row>
    <row r="1287" spans="26:29">
      <c r="Z1287">
        <v>696</v>
      </c>
      <c r="AA1287" s="211" t="s">
        <v>6841</v>
      </c>
      <c r="AB1287" s="211" t="s">
        <v>12123</v>
      </c>
      <c r="AC1287" s="211" t="s">
        <v>8756</v>
      </c>
    </row>
    <row r="1288" spans="26:29">
      <c r="Z1288">
        <v>697</v>
      </c>
      <c r="AA1288" s="211" t="s">
        <v>6842</v>
      </c>
      <c r="AB1288" s="211" t="s">
        <v>12124</v>
      </c>
      <c r="AC1288" s="211" t="s">
        <v>8756</v>
      </c>
    </row>
    <row r="1289" spans="26:29">
      <c r="Z1289">
        <v>698</v>
      </c>
      <c r="AA1289" s="211" t="s">
        <v>6843</v>
      </c>
      <c r="AB1289" s="211" t="s">
        <v>12125</v>
      </c>
      <c r="AC1289" s="211" t="s">
        <v>8756</v>
      </c>
    </row>
    <row r="1290" spans="26:29">
      <c r="Z1290">
        <v>699</v>
      </c>
      <c r="AA1290" s="211" t="s">
        <v>6844</v>
      </c>
      <c r="AB1290" s="211" t="s">
        <v>12126</v>
      </c>
      <c r="AC1290" s="211" t="s">
        <v>8756</v>
      </c>
    </row>
    <row r="1291" spans="26:29">
      <c r="Z1291">
        <v>700</v>
      </c>
      <c r="AA1291" s="211" t="s">
        <v>6845</v>
      </c>
      <c r="AB1291" s="211" t="s">
        <v>12127</v>
      </c>
      <c r="AC1291" s="211" t="s">
        <v>8756</v>
      </c>
    </row>
    <row r="1292" spans="26:29">
      <c r="Z1292">
        <v>701</v>
      </c>
      <c r="AA1292" s="211" t="s">
        <v>6846</v>
      </c>
      <c r="AB1292" s="211" t="s">
        <v>12128</v>
      </c>
      <c r="AC1292" s="211" t="s">
        <v>8756</v>
      </c>
    </row>
    <row r="1293" spans="26:29">
      <c r="Z1293">
        <v>702</v>
      </c>
      <c r="AA1293" s="211" t="s">
        <v>6847</v>
      </c>
      <c r="AB1293" s="211" t="s">
        <v>12129</v>
      </c>
      <c r="AC1293" s="211" t="s">
        <v>8756</v>
      </c>
    </row>
    <row r="1294" spans="26:29">
      <c r="Z1294">
        <v>703</v>
      </c>
      <c r="AA1294" s="211" t="s">
        <v>6848</v>
      </c>
      <c r="AB1294" s="211" t="s">
        <v>12130</v>
      </c>
      <c r="AC1294" s="211" t="s">
        <v>8756</v>
      </c>
    </row>
    <row r="1295" spans="26:29">
      <c r="Z1295">
        <v>704</v>
      </c>
      <c r="AA1295" s="211" t="s">
        <v>6849</v>
      </c>
      <c r="AB1295" s="211" t="s">
        <v>12131</v>
      </c>
      <c r="AC1295" s="211" t="s">
        <v>8756</v>
      </c>
    </row>
    <row r="1296" spans="26:29">
      <c r="Z1296">
        <v>705</v>
      </c>
      <c r="AA1296" s="211" t="s">
        <v>6850</v>
      </c>
      <c r="AB1296" s="211" t="s">
        <v>12132</v>
      </c>
      <c r="AC1296" s="211" t="s">
        <v>8756</v>
      </c>
    </row>
    <row r="1297" spans="26:29">
      <c r="Z1297">
        <v>706</v>
      </c>
      <c r="AA1297" s="211" t="s">
        <v>6851</v>
      </c>
      <c r="AB1297" s="211" t="s">
        <v>12133</v>
      </c>
      <c r="AC1297" s="211" t="s">
        <v>8756</v>
      </c>
    </row>
    <row r="1298" spans="26:29">
      <c r="Z1298">
        <v>707</v>
      </c>
      <c r="AA1298" s="211" t="s">
        <v>6852</v>
      </c>
      <c r="AB1298" s="211" t="s">
        <v>12134</v>
      </c>
      <c r="AC1298" s="211" t="s">
        <v>8756</v>
      </c>
    </row>
    <row r="1299" spans="26:29">
      <c r="Z1299">
        <v>708</v>
      </c>
      <c r="AA1299" s="211" t="s">
        <v>6853</v>
      </c>
      <c r="AB1299" s="211" t="s">
        <v>12135</v>
      </c>
      <c r="AC1299" s="211" t="s">
        <v>8756</v>
      </c>
    </row>
    <row r="1300" spans="26:29">
      <c r="Z1300">
        <v>709</v>
      </c>
      <c r="AA1300" s="211" t="s">
        <v>6854</v>
      </c>
      <c r="AB1300" s="211" t="s">
        <v>12136</v>
      </c>
      <c r="AC1300" s="211" t="s">
        <v>8756</v>
      </c>
    </row>
    <row r="1301" spans="26:29">
      <c r="Z1301">
        <v>710</v>
      </c>
      <c r="AA1301" s="211" t="s">
        <v>6855</v>
      </c>
      <c r="AB1301" s="211" t="s">
        <v>12137</v>
      </c>
      <c r="AC1301" s="211" t="s">
        <v>8756</v>
      </c>
    </row>
    <row r="1302" spans="26:29">
      <c r="Z1302">
        <v>711</v>
      </c>
      <c r="AA1302" s="211" t="s">
        <v>6856</v>
      </c>
      <c r="AB1302" s="211" t="s">
        <v>12138</v>
      </c>
      <c r="AC1302" s="211" t="s">
        <v>8756</v>
      </c>
    </row>
    <row r="1303" spans="26:29">
      <c r="Z1303">
        <v>712</v>
      </c>
      <c r="AA1303" s="211" t="s">
        <v>6857</v>
      </c>
      <c r="AB1303" s="211" t="s">
        <v>12139</v>
      </c>
      <c r="AC1303" s="211" t="s">
        <v>8756</v>
      </c>
    </row>
    <row r="1304" spans="26:29">
      <c r="Z1304">
        <v>713</v>
      </c>
      <c r="AA1304" s="211" t="s">
        <v>6858</v>
      </c>
      <c r="AB1304" s="211" t="s">
        <v>12140</v>
      </c>
      <c r="AC1304" s="211" t="s">
        <v>8756</v>
      </c>
    </row>
    <row r="1305" spans="26:29">
      <c r="Z1305">
        <v>714</v>
      </c>
      <c r="AA1305" s="211" t="s">
        <v>6859</v>
      </c>
      <c r="AB1305" s="211" t="s">
        <v>12141</v>
      </c>
      <c r="AC1305" s="211" t="s">
        <v>8756</v>
      </c>
    </row>
    <row r="1306" spans="26:29">
      <c r="Z1306">
        <v>715</v>
      </c>
      <c r="AA1306" s="211" t="s">
        <v>6860</v>
      </c>
      <c r="AB1306" s="211" t="s">
        <v>12142</v>
      </c>
      <c r="AC1306" s="211" t="s">
        <v>8756</v>
      </c>
    </row>
    <row r="1307" spans="26:29">
      <c r="Z1307">
        <v>716</v>
      </c>
      <c r="AA1307" s="211" t="s">
        <v>6861</v>
      </c>
      <c r="AB1307" s="211" t="s">
        <v>12143</v>
      </c>
      <c r="AC1307" s="211" t="s">
        <v>8756</v>
      </c>
    </row>
    <row r="1308" spans="26:29">
      <c r="Z1308">
        <v>717</v>
      </c>
      <c r="AA1308" s="211" t="s">
        <v>6862</v>
      </c>
      <c r="AB1308" s="211" t="s">
        <v>12144</v>
      </c>
      <c r="AC1308" s="211" t="s">
        <v>8756</v>
      </c>
    </row>
    <row r="1309" spans="26:29">
      <c r="Z1309">
        <v>718</v>
      </c>
      <c r="AA1309" s="211" t="s">
        <v>6863</v>
      </c>
      <c r="AB1309" s="211" t="s">
        <v>12145</v>
      </c>
      <c r="AC1309" s="211" t="s">
        <v>8756</v>
      </c>
    </row>
    <row r="1310" spans="26:29">
      <c r="Z1310">
        <v>719</v>
      </c>
      <c r="AA1310" s="211" t="s">
        <v>6864</v>
      </c>
      <c r="AB1310" s="211" t="s">
        <v>12146</v>
      </c>
      <c r="AC1310" s="211" t="s">
        <v>8756</v>
      </c>
    </row>
    <row r="1311" spans="26:29">
      <c r="Z1311">
        <v>720</v>
      </c>
      <c r="AA1311" s="211" t="s">
        <v>6865</v>
      </c>
      <c r="AB1311" s="211" t="s">
        <v>12147</v>
      </c>
      <c r="AC1311" s="211" t="s">
        <v>8756</v>
      </c>
    </row>
    <row r="1312" spans="26:29">
      <c r="Z1312">
        <v>721</v>
      </c>
      <c r="AA1312" s="211" t="s">
        <v>6866</v>
      </c>
      <c r="AB1312" s="211" t="s">
        <v>12148</v>
      </c>
      <c r="AC1312" s="211" t="s">
        <v>8756</v>
      </c>
    </row>
    <row r="1313" spans="26:29">
      <c r="Z1313">
        <v>722</v>
      </c>
      <c r="AA1313" s="211" t="s">
        <v>6867</v>
      </c>
      <c r="AB1313" s="211" t="s">
        <v>12149</v>
      </c>
      <c r="AC1313" s="211" t="s">
        <v>8756</v>
      </c>
    </row>
    <row r="1314" spans="26:29">
      <c r="Z1314">
        <v>723</v>
      </c>
      <c r="AA1314" s="211" t="s">
        <v>6868</v>
      </c>
      <c r="AB1314" s="211" t="s">
        <v>12150</v>
      </c>
      <c r="AC1314" s="211" t="s">
        <v>8756</v>
      </c>
    </row>
    <row r="1315" spans="26:29">
      <c r="Z1315">
        <v>724</v>
      </c>
      <c r="AA1315" s="211" t="s">
        <v>6869</v>
      </c>
      <c r="AB1315" s="211" t="s">
        <v>12151</v>
      </c>
      <c r="AC1315" s="211" t="s">
        <v>8756</v>
      </c>
    </row>
    <row r="1316" spans="26:29">
      <c r="Z1316">
        <v>725</v>
      </c>
      <c r="AA1316" s="211" t="s">
        <v>6870</v>
      </c>
      <c r="AB1316" s="211" t="s">
        <v>12152</v>
      </c>
      <c r="AC1316" s="211" t="s">
        <v>8756</v>
      </c>
    </row>
    <row r="1317" spans="26:29">
      <c r="Z1317">
        <v>726</v>
      </c>
      <c r="AA1317" s="211" t="s">
        <v>6871</v>
      </c>
      <c r="AB1317" s="211" t="s">
        <v>12153</v>
      </c>
      <c r="AC1317" s="211" t="s">
        <v>8756</v>
      </c>
    </row>
    <row r="1318" spans="26:29">
      <c r="Z1318">
        <v>727</v>
      </c>
      <c r="AA1318" s="211" t="s">
        <v>6872</v>
      </c>
      <c r="AB1318" s="211" t="s">
        <v>12154</v>
      </c>
      <c r="AC1318" s="211" t="s">
        <v>8756</v>
      </c>
    </row>
    <row r="1319" spans="26:29">
      <c r="Z1319">
        <v>728</v>
      </c>
      <c r="AA1319" s="211" t="s">
        <v>6873</v>
      </c>
      <c r="AB1319" s="211" t="s">
        <v>12155</v>
      </c>
      <c r="AC1319" s="211" t="s">
        <v>8756</v>
      </c>
    </row>
    <row r="1320" spans="26:29">
      <c r="Z1320">
        <v>729</v>
      </c>
      <c r="AA1320" s="211" t="s">
        <v>6874</v>
      </c>
      <c r="AB1320" s="211" t="s">
        <v>12156</v>
      </c>
      <c r="AC1320" s="211" t="s">
        <v>8756</v>
      </c>
    </row>
    <row r="1321" spans="26:29">
      <c r="Z1321">
        <v>730</v>
      </c>
      <c r="AA1321" s="211" t="s">
        <v>6875</v>
      </c>
      <c r="AB1321" s="211" t="s">
        <v>12157</v>
      </c>
      <c r="AC1321" s="211" t="s">
        <v>8756</v>
      </c>
    </row>
    <row r="1322" spans="26:29">
      <c r="Z1322">
        <v>731</v>
      </c>
      <c r="AA1322" s="211" t="s">
        <v>6876</v>
      </c>
      <c r="AB1322" s="211" t="s">
        <v>12158</v>
      </c>
      <c r="AC1322" s="211" t="s">
        <v>8756</v>
      </c>
    </row>
    <row r="1323" spans="26:29">
      <c r="Z1323">
        <v>732</v>
      </c>
      <c r="AA1323" s="211" t="s">
        <v>6877</v>
      </c>
      <c r="AB1323" s="211" t="s">
        <v>12159</v>
      </c>
      <c r="AC1323" s="211" t="s">
        <v>8756</v>
      </c>
    </row>
    <row r="1324" spans="26:29">
      <c r="Z1324">
        <v>733</v>
      </c>
      <c r="AA1324" s="211" t="s">
        <v>6878</v>
      </c>
      <c r="AB1324" s="211" t="s">
        <v>12160</v>
      </c>
      <c r="AC1324" s="211" t="s">
        <v>8756</v>
      </c>
    </row>
    <row r="1325" spans="26:29">
      <c r="Z1325">
        <v>734</v>
      </c>
      <c r="AA1325" s="211" t="s">
        <v>6879</v>
      </c>
      <c r="AB1325" s="211" t="s">
        <v>12161</v>
      </c>
      <c r="AC1325" s="211" t="s">
        <v>8756</v>
      </c>
    </row>
    <row r="1326" spans="26:29">
      <c r="Z1326">
        <v>735</v>
      </c>
      <c r="AA1326" s="211" t="s">
        <v>6880</v>
      </c>
      <c r="AB1326" s="211" t="s">
        <v>12162</v>
      </c>
      <c r="AC1326" s="211" t="s">
        <v>8756</v>
      </c>
    </row>
    <row r="1327" spans="26:29">
      <c r="Z1327">
        <v>736</v>
      </c>
      <c r="AA1327" s="211" t="s">
        <v>6881</v>
      </c>
      <c r="AB1327" s="211" t="s">
        <v>12163</v>
      </c>
      <c r="AC1327" s="211" t="s">
        <v>8756</v>
      </c>
    </row>
    <row r="1328" spans="26:29">
      <c r="Z1328">
        <v>737</v>
      </c>
      <c r="AA1328" s="211" t="s">
        <v>6882</v>
      </c>
      <c r="AB1328" s="211" t="s">
        <v>12164</v>
      </c>
      <c r="AC1328" s="211" t="s">
        <v>8756</v>
      </c>
    </row>
    <row r="1329" spans="26:29">
      <c r="Z1329">
        <v>738</v>
      </c>
      <c r="AA1329" s="211" t="s">
        <v>6883</v>
      </c>
      <c r="AB1329" s="211" t="s">
        <v>12165</v>
      </c>
      <c r="AC1329" s="211" t="s">
        <v>8756</v>
      </c>
    </row>
    <row r="1330" spans="26:29">
      <c r="Z1330">
        <v>739</v>
      </c>
      <c r="AA1330" s="211" t="s">
        <v>6884</v>
      </c>
      <c r="AB1330" s="211" t="s">
        <v>12166</v>
      </c>
      <c r="AC1330" s="211" t="s">
        <v>8756</v>
      </c>
    </row>
    <row r="1331" spans="26:29">
      <c r="Z1331">
        <v>740</v>
      </c>
      <c r="AA1331" s="211" t="s">
        <v>6885</v>
      </c>
      <c r="AB1331" s="211" t="s">
        <v>12167</v>
      </c>
      <c r="AC1331" s="211" t="s">
        <v>8756</v>
      </c>
    </row>
    <row r="1332" spans="26:29">
      <c r="Z1332">
        <v>741</v>
      </c>
      <c r="AA1332" s="211" t="s">
        <v>6886</v>
      </c>
      <c r="AB1332" s="211" t="s">
        <v>12168</v>
      </c>
      <c r="AC1332" s="211" t="s">
        <v>8756</v>
      </c>
    </row>
    <row r="1333" spans="26:29">
      <c r="Z1333">
        <v>742</v>
      </c>
      <c r="AA1333" s="211" t="s">
        <v>6887</v>
      </c>
      <c r="AB1333" s="211" t="s">
        <v>12169</v>
      </c>
      <c r="AC1333" s="211" t="s">
        <v>8756</v>
      </c>
    </row>
    <row r="1334" spans="26:29">
      <c r="Z1334">
        <v>743</v>
      </c>
      <c r="AA1334" s="211" t="s">
        <v>6888</v>
      </c>
      <c r="AB1334" s="211" t="s">
        <v>12170</v>
      </c>
      <c r="AC1334" s="211" t="s">
        <v>8756</v>
      </c>
    </row>
    <row r="1335" spans="26:29">
      <c r="Z1335">
        <v>744</v>
      </c>
      <c r="AA1335" s="211" t="s">
        <v>6889</v>
      </c>
      <c r="AB1335" s="211" t="s">
        <v>12171</v>
      </c>
      <c r="AC1335" s="211" t="s">
        <v>8756</v>
      </c>
    </row>
    <row r="1336" spans="26:29">
      <c r="Z1336">
        <v>745</v>
      </c>
      <c r="AA1336" s="211" t="s">
        <v>6890</v>
      </c>
      <c r="AB1336" s="211" t="s">
        <v>12172</v>
      </c>
      <c r="AC1336" s="211" t="s">
        <v>8756</v>
      </c>
    </row>
    <row r="1337" spans="26:29">
      <c r="Z1337">
        <v>746</v>
      </c>
      <c r="AA1337" s="211" t="s">
        <v>6891</v>
      </c>
      <c r="AB1337" s="211" t="s">
        <v>12173</v>
      </c>
      <c r="AC1337" s="211" t="s">
        <v>8756</v>
      </c>
    </row>
    <row r="1338" spans="26:29">
      <c r="Z1338">
        <v>747</v>
      </c>
      <c r="AA1338" s="211" t="s">
        <v>6892</v>
      </c>
      <c r="AB1338" s="211" t="s">
        <v>12174</v>
      </c>
      <c r="AC1338" s="211" t="s">
        <v>8756</v>
      </c>
    </row>
    <row r="1339" spans="26:29">
      <c r="Z1339">
        <v>748</v>
      </c>
      <c r="AA1339" s="211" t="s">
        <v>6893</v>
      </c>
      <c r="AB1339" s="211" t="s">
        <v>12175</v>
      </c>
      <c r="AC1339" s="211" t="s">
        <v>8756</v>
      </c>
    </row>
    <row r="1340" spans="26:29">
      <c r="Z1340">
        <v>749</v>
      </c>
      <c r="AA1340" s="211" t="s">
        <v>6894</v>
      </c>
      <c r="AB1340" s="211" t="s">
        <v>12176</v>
      </c>
      <c r="AC1340" s="211" t="s">
        <v>8756</v>
      </c>
    </row>
    <row r="1341" spans="26:29">
      <c r="Z1341">
        <v>750</v>
      </c>
      <c r="AA1341" s="211" t="s">
        <v>6895</v>
      </c>
      <c r="AB1341" s="211" t="s">
        <v>12177</v>
      </c>
      <c r="AC1341" s="211" t="s">
        <v>8756</v>
      </c>
    </row>
    <row r="1342" spans="26:29">
      <c r="Z1342">
        <v>751</v>
      </c>
      <c r="AA1342" s="211" t="s">
        <v>6896</v>
      </c>
      <c r="AB1342" s="211" t="s">
        <v>12178</v>
      </c>
      <c r="AC1342" s="211" t="s">
        <v>8756</v>
      </c>
    </row>
    <row r="1343" spans="26:29">
      <c r="Z1343">
        <v>752</v>
      </c>
      <c r="AA1343" s="211" t="s">
        <v>6897</v>
      </c>
      <c r="AB1343" s="211" t="s">
        <v>12179</v>
      </c>
      <c r="AC1343" s="211" t="s">
        <v>8756</v>
      </c>
    </row>
    <row r="1344" spans="26:29">
      <c r="Z1344">
        <v>753</v>
      </c>
      <c r="AA1344" s="211" t="s">
        <v>6898</v>
      </c>
      <c r="AB1344" s="211" t="s">
        <v>12180</v>
      </c>
      <c r="AC1344" s="211" t="s">
        <v>8756</v>
      </c>
    </row>
    <row r="1345" spans="26:29">
      <c r="Z1345">
        <v>754</v>
      </c>
      <c r="AA1345" s="211" t="s">
        <v>6899</v>
      </c>
      <c r="AB1345" s="211" t="s">
        <v>12181</v>
      </c>
      <c r="AC1345" s="211" t="s">
        <v>8756</v>
      </c>
    </row>
    <row r="1346" spans="26:29">
      <c r="Z1346">
        <v>755</v>
      </c>
      <c r="AA1346" s="211" t="s">
        <v>6900</v>
      </c>
      <c r="AB1346" s="211" t="s">
        <v>12182</v>
      </c>
      <c r="AC1346" s="211" t="s">
        <v>8756</v>
      </c>
    </row>
    <row r="1347" spans="26:29">
      <c r="Z1347">
        <v>756</v>
      </c>
      <c r="AA1347" s="211" t="s">
        <v>6901</v>
      </c>
      <c r="AB1347" s="211" t="s">
        <v>12183</v>
      </c>
      <c r="AC1347" s="211" t="s">
        <v>8756</v>
      </c>
    </row>
    <row r="1348" spans="26:29">
      <c r="Z1348">
        <v>757</v>
      </c>
      <c r="AA1348" s="211" t="s">
        <v>6902</v>
      </c>
      <c r="AB1348" s="211" t="s">
        <v>12184</v>
      </c>
      <c r="AC1348" s="211" t="s">
        <v>8756</v>
      </c>
    </row>
    <row r="1349" spans="26:29">
      <c r="Z1349">
        <v>758</v>
      </c>
      <c r="AA1349" s="211" t="s">
        <v>6903</v>
      </c>
      <c r="AB1349" s="211" t="s">
        <v>12185</v>
      </c>
      <c r="AC1349" s="211" t="s">
        <v>8756</v>
      </c>
    </row>
    <row r="1350" spans="26:29">
      <c r="Z1350">
        <v>759</v>
      </c>
      <c r="AA1350" s="211" t="s">
        <v>6904</v>
      </c>
      <c r="AB1350" s="211" t="s">
        <v>12186</v>
      </c>
      <c r="AC1350" s="211" t="s">
        <v>8756</v>
      </c>
    </row>
    <row r="1351" spans="26:29">
      <c r="Z1351">
        <v>760</v>
      </c>
      <c r="AA1351" s="211" t="s">
        <v>6905</v>
      </c>
      <c r="AB1351" s="211" t="s">
        <v>12187</v>
      </c>
      <c r="AC1351" s="211" t="s">
        <v>8756</v>
      </c>
    </row>
    <row r="1352" spans="26:29">
      <c r="Z1352">
        <v>761</v>
      </c>
      <c r="AA1352" s="211" t="s">
        <v>6906</v>
      </c>
      <c r="AB1352" s="211" t="s">
        <v>12188</v>
      </c>
      <c r="AC1352" s="211" t="s">
        <v>8756</v>
      </c>
    </row>
    <row r="1353" spans="26:29">
      <c r="Z1353">
        <v>762</v>
      </c>
      <c r="AA1353" s="211" t="s">
        <v>6907</v>
      </c>
      <c r="AB1353" s="211" t="s">
        <v>12189</v>
      </c>
      <c r="AC1353" s="211" t="s">
        <v>8756</v>
      </c>
    </row>
    <row r="1354" spans="26:29">
      <c r="Z1354">
        <v>763</v>
      </c>
      <c r="AA1354" s="211" t="s">
        <v>6908</v>
      </c>
      <c r="AB1354" s="211" t="s">
        <v>12190</v>
      </c>
      <c r="AC1354" s="211" t="s">
        <v>8756</v>
      </c>
    </row>
    <row r="1355" spans="26:29">
      <c r="Z1355">
        <v>764</v>
      </c>
      <c r="AA1355" s="211" t="s">
        <v>6909</v>
      </c>
      <c r="AB1355" s="211" t="s">
        <v>12191</v>
      </c>
      <c r="AC1355" s="211" t="s">
        <v>8756</v>
      </c>
    </row>
    <row r="1356" spans="26:29">
      <c r="Z1356">
        <v>765</v>
      </c>
      <c r="AA1356" s="211" t="s">
        <v>6910</v>
      </c>
      <c r="AB1356" s="211" t="s">
        <v>12192</v>
      </c>
      <c r="AC1356" s="211" t="s">
        <v>8756</v>
      </c>
    </row>
    <row r="1357" spans="26:29">
      <c r="Z1357">
        <v>766</v>
      </c>
      <c r="AA1357" s="211" t="s">
        <v>6911</v>
      </c>
      <c r="AB1357" s="211" t="s">
        <v>12193</v>
      </c>
      <c r="AC1357" s="211" t="s">
        <v>8756</v>
      </c>
    </row>
    <row r="1358" spans="26:29">
      <c r="Z1358">
        <v>767</v>
      </c>
      <c r="AA1358" s="211" t="s">
        <v>6912</v>
      </c>
      <c r="AB1358" s="211" t="s">
        <v>12194</v>
      </c>
      <c r="AC1358" s="211" t="s">
        <v>8756</v>
      </c>
    </row>
    <row r="1359" spans="26:29">
      <c r="Z1359">
        <v>768</v>
      </c>
      <c r="AA1359" s="211" t="s">
        <v>6913</v>
      </c>
      <c r="AB1359" s="211" t="s">
        <v>12195</v>
      </c>
      <c r="AC1359" s="211" t="s">
        <v>8756</v>
      </c>
    </row>
    <row r="1360" spans="26:29">
      <c r="Z1360">
        <v>769</v>
      </c>
      <c r="AA1360" s="211" t="s">
        <v>6914</v>
      </c>
      <c r="AB1360" s="211" t="s">
        <v>12196</v>
      </c>
      <c r="AC1360" s="211" t="s">
        <v>8756</v>
      </c>
    </row>
    <row r="1361" spans="26:29">
      <c r="Z1361">
        <v>770</v>
      </c>
      <c r="AA1361" s="211" t="s">
        <v>6915</v>
      </c>
      <c r="AB1361" s="211" t="s">
        <v>12197</v>
      </c>
      <c r="AC1361" s="211" t="s">
        <v>8756</v>
      </c>
    </row>
    <row r="1362" spans="26:29">
      <c r="Z1362">
        <v>771</v>
      </c>
      <c r="AA1362" s="211" t="s">
        <v>6916</v>
      </c>
      <c r="AB1362" s="211" t="s">
        <v>12198</v>
      </c>
      <c r="AC1362" s="211" t="s">
        <v>8756</v>
      </c>
    </row>
    <row r="1363" spans="26:29">
      <c r="Z1363">
        <v>772</v>
      </c>
      <c r="AA1363" s="211" t="s">
        <v>6917</v>
      </c>
      <c r="AB1363" s="211" t="s">
        <v>12199</v>
      </c>
      <c r="AC1363" s="211" t="s">
        <v>8756</v>
      </c>
    </row>
    <row r="1364" spans="26:29">
      <c r="Z1364">
        <v>773</v>
      </c>
      <c r="AA1364" s="211" t="s">
        <v>6918</v>
      </c>
      <c r="AB1364" s="211" t="s">
        <v>12200</v>
      </c>
      <c r="AC1364" s="211" t="s">
        <v>8756</v>
      </c>
    </row>
    <row r="1365" spans="26:29">
      <c r="Z1365">
        <v>774</v>
      </c>
      <c r="AA1365" s="211" t="s">
        <v>6919</v>
      </c>
      <c r="AB1365" s="211" t="s">
        <v>12201</v>
      </c>
      <c r="AC1365" s="211" t="s">
        <v>8756</v>
      </c>
    </row>
    <row r="1366" spans="26:29">
      <c r="Z1366">
        <v>775</v>
      </c>
      <c r="AA1366" s="211" t="s">
        <v>6920</v>
      </c>
      <c r="AB1366" s="211" t="s">
        <v>12202</v>
      </c>
      <c r="AC1366" s="211" t="s">
        <v>8756</v>
      </c>
    </row>
    <row r="1367" spans="26:29">
      <c r="Z1367">
        <v>776</v>
      </c>
      <c r="AA1367" s="211" t="s">
        <v>6921</v>
      </c>
      <c r="AB1367" s="211" t="s">
        <v>12203</v>
      </c>
      <c r="AC1367" s="211" t="s">
        <v>8756</v>
      </c>
    </row>
    <row r="1368" spans="26:29">
      <c r="Z1368">
        <v>777</v>
      </c>
      <c r="AA1368" s="211" t="s">
        <v>6922</v>
      </c>
      <c r="AB1368" s="211" t="s">
        <v>12204</v>
      </c>
      <c r="AC1368" s="211" t="s">
        <v>8756</v>
      </c>
    </row>
    <row r="1369" spans="26:29">
      <c r="Z1369">
        <v>778</v>
      </c>
      <c r="AA1369" s="211" t="s">
        <v>6923</v>
      </c>
      <c r="AB1369" s="211" t="s">
        <v>12205</v>
      </c>
      <c r="AC1369" s="211" t="s">
        <v>8756</v>
      </c>
    </row>
    <row r="1370" spans="26:29">
      <c r="Z1370">
        <v>779</v>
      </c>
      <c r="AA1370" s="211" t="s">
        <v>6924</v>
      </c>
      <c r="AB1370" s="211" t="s">
        <v>12206</v>
      </c>
      <c r="AC1370" s="211" t="s">
        <v>8756</v>
      </c>
    </row>
    <row r="1371" spans="26:29">
      <c r="Z1371">
        <v>780</v>
      </c>
      <c r="AA1371" s="211" t="s">
        <v>6925</v>
      </c>
      <c r="AB1371" s="211" t="s">
        <v>12207</v>
      </c>
      <c r="AC1371" s="211" t="s">
        <v>8756</v>
      </c>
    </row>
    <row r="1372" spans="26:29">
      <c r="Z1372">
        <v>781</v>
      </c>
      <c r="AA1372" s="211" t="s">
        <v>6926</v>
      </c>
      <c r="AB1372" s="211" t="s">
        <v>12208</v>
      </c>
      <c r="AC1372" s="211" t="s">
        <v>8756</v>
      </c>
    </row>
    <row r="1373" spans="26:29">
      <c r="Z1373">
        <v>782</v>
      </c>
      <c r="AA1373" s="211" t="s">
        <v>6927</v>
      </c>
      <c r="AB1373" s="211" t="s">
        <v>12209</v>
      </c>
      <c r="AC1373" s="211" t="s">
        <v>8756</v>
      </c>
    </row>
    <row r="1374" spans="26:29">
      <c r="Z1374">
        <v>783</v>
      </c>
      <c r="AA1374" s="211" t="s">
        <v>6928</v>
      </c>
      <c r="AB1374" s="211" t="s">
        <v>12210</v>
      </c>
      <c r="AC1374" s="211" t="s">
        <v>8756</v>
      </c>
    </row>
    <row r="1375" spans="26:29">
      <c r="Z1375">
        <v>784</v>
      </c>
      <c r="AA1375" s="211" t="s">
        <v>6929</v>
      </c>
      <c r="AB1375" s="211" t="s">
        <v>12211</v>
      </c>
      <c r="AC1375" s="211" t="s">
        <v>8756</v>
      </c>
    </row>
    <row r="1376" spans="26:29">
      <c r="Z1376">
        <v>785</v>
      </c>
      <c r="AA1376" s="211" t="s">
        <v>6930</v>
      </c>
      <c r="AB1376" s="211" t="s">
        <v>12212</v>
      </c>
      <c r="AC1376" s="211" t="s">
        <v>8756</v>
      </c>
    </row>
    <row r="1377" spans="26:29">
      <c r="Z1377">
        <v>786</v>
      </c>
      <c r="AA1377" s="211" t="s">
        <v>6931</v>
      </c>
      <c r="AB1377" s="211" t="s">
        <v>12213</v>
      </c>
      <c r="AC1377" s="211" t="s">
        <v>8756</v>
      </c>
    </row>
    <row r="1378" spans="26:29">
      <c r="Z1378">
        <v>787</v>
      </c>
      <c r="AA1378" s="211" t="s">
        <v>6932</v>
      </c>
      <c r="AB1378" s="211" t="s">
        <v>12214</v>
      </c>
      <c r="AC1378" s="211" t="s">
        <v>8756</v>
      </c>
    </row>
    <row r="1379" spans="26:29">
      <c r="Z1379">
        <v>788</v>
      </c>
      <c r="AA1379" s="211" t="s">
        <v>6933</v>
      </c>
      <c r="AB1379" s="211" t="s">
        <v>12215</v>
      </c>
      <c r="AC1379" s="211" t="s">
        <v>8756</v>
      </c>
    </row>
    <row r="1380" spans="26:29">
      <c r="Z1380">
        <v>789</v>
      </c>
      <c r="AA1380" s="211" t="s">
        <v>6934</v>
      </c>
      <c r="AB1380" s="211" t="s">
        <v>12216</v>
      </c>
      <c r="AC1380" s="211" t="s">
        <v>8756</v>
      </c>
    </row>
    <row r="1381" spans="26:29">
      <c r="Z1381">
        <v>790</v>
      </c>
      <c r="AA1381" s="211" t="s">
        <v>6935</v>
      </c>
      <c r="AB1381" s="211" t="s">
        <v>12217</v>
      </c>
      <c r="AC1381" s="211" t="s">
        <v>8756</v>
      </c>
    </row>
    <row r="1382" spans="26:29">
      <c r="Z1382">
        <v>791</v>
      </c>
      <c r="AA1382" s="211" t="s">
        <v>6936</v>
      </c>
      <c r="AB1382" s="211" t="s">
        <v>12218</v>
      </c>
      <c r="AC1382" s="211" t="s">
        <v>8756</v>
      </c>
    </row>
    <row r="1383" spans="26:29">
      <c r="Z1383">
        <v>792</v>
      </c>
      <c r="AA1383" s="211" t="s">
        <v>6937</v>
      </c>
      <c r="AB1383" s="211" t="s">
        <v>12219</v>
      </c>
      <c r="AC1383" s="211" t="s">
        <v>8756</v>
      </c>
    </row>
    <row r="1384" spans="26:29">
      <c r="Z1384">
        <v>793</v>
      </c>
      <c r="AA1384" s="211" t="s">
        <v>6938</v>
      </c>
      <c r="AB1384" s="211" t="s">
        <v>12220</v>
      </c>
      <c r="AC1384" s="211" t="s">
        <v>8756</v>
      </c>
    </row>
    <row r="1385" spans="26:29">
      <c r="Z1385">
        <v>794</v>
      </c>
      <c r="AA1385" s="211" t="s">
        <v>6939</v>
      </c>
      <c r="AB1385" s="211" t="s">
        <v>12221</v>
      </c>
      <c r="AC1385" s="211" t="s">
        <v>8756</v>
      </c>
    </row>
    <row r="1386" spans="26:29">
      <c r="Z1386">
        <v>795</v>
      </c>
      <c r="AA1386" s="211" t="s">
        <v>6940</v>
      </c>
      <c r="AB1386" s="211" t="s">
        <v>12222</v>
      </c>
      <c r="AC1386" s="211" t="s">
        <v>8756</v>
      </c>
    </row>
    <row r="1387" spans="26:29">
      <c r="Z1387">
        <v>796</v>
      </c>
      <c r="AA1387" s="211" t="s">
        <v>6941</v>
      </c>
      <c r="AB1387" s="211" t="s">
        <v>12223</v>
      </c>
      <c r="AC1387" s="211" t="s">
        <v>8756</v>
      </c>
    </row>
    <row r="1388" spans="26:29">
      <c r="Z1388">
        <v>797</v>
      </c>
      <c r="AA1388" s="211" t="s">
        <v>6942</v>
      </c>
      <c r="AB1388" s="211" t="s">
        <v>12224</v>
      </c>
      <c r="AC1388" s="211" t="s">
        <v>8756</v>
      </c>
    </row>
    <row r="1389" spans="26:29">
      <c r="Z1389">
        <v>798</v>
      </c>
      <c r="AA1389" s="211" t="s">
        <v>6943</v>
      </c>
      <c r="AB1389" s="211" t="s">
        <v>12225</v>
      </c>
      <c r="AC1389" s="211" t="s">
        <v>8756</v>
      </c>
    </row>
    <row r="1390" spans="26:29">
      <c r="Z1390">
        <v>799</v>
      </c>
      <c r="AA1390" s="211" t="s">
        <v>6944</v>
      </c>
      <c r="AB1390" s="211" t="s">
        <v>12226</v>
      </c>
      <c r="AC1390" s="211" t="s">
        <v>8756</v>
      </c>
    </row>
    <row r="1391" spans="26:29">
      <c r="Z1391">
        <v>800</v>
      </c>
      <c r="AA1391" s="211" t="s">
        <v>6945</v>
      </c>
      <c r="AB1391" s="211" t="s">
        <v>12227</v>
      </c>
      <c r="AC1391" s="211" t="s">
        <v>8756</v>
      </c>
    </row>
    <row r="1392" spans="26:29">
      <c r="Z1392">
        <v>801</v>
      </c>
      <c r="AA1392" s="211" t="s">
        <v>6946</v>
      </c>
      <c r="AB1392" s="211" t="s">
        <v>12228</v>
      </c>
      <c r="AC1392" s="211" t="s">
        <v>8756</v>
      </c>
    </row>
    <row r="1393" spans="26:29">
      <c r="Z1393">
        <v>802</v>
      </c>
      <c r="AA1393" s="211" t="s">
        <v>6947</v>
      </c>
      <c r="AB1393" s="211" t="s">
        <v>12229</v>
      </c>
      <c r="AC1393" s="211" t="s">
        <v>8756</v>
      </c>
    </row>
    <row r="1394" spans="26:29">
      <c r="Z1394">
        <v>803</v>
      </c>
      <c r="AA1394" s="211" t="s">
        <v>6948</v>
      </c>
      <c r="AB1394" s="211" t="s">
        <v>12230</v>
      </c>
      <c r="AC1394" s="211" t="s">
        <v>8756</v>
      </c>
    </row>
    <row r="1395" spans="26:29">
      <c r="Z1395">
        <v>804</v>
      </c>
      <c r="AA1395" s="211" t="s">
        <v>6949</v>
      </c>
      <c r="AB1395" s="211" t="s">
        <v>12231</v>
      </c>
      <c r="AC1395" s="211" t="s">
        <v>8756</v>
      </c>
    </row>
    <row r="1396" spans="26:29">
      <c r="Z1396">
        <v>805</v>
      </c>
      <c r="AA1396" s="211" t="s">
        <v>6950</v>
      </c>
      <c r="AB1396" s="211" t="s">
        <v>12232</v>
      </c>
      <c r="AC1396" s="211" t="s">
        <v>8756</v>
      </c>
    </row>
    <row r="1397" spans="26:29">
      <c r="Z1397">
        <v>806</v>
      </c>
      <c r="AA1397" s="211" t="s">
        <v>6951</v>
      </c>
      <c r="AB1397" s="211" t="s">
        <v>12233</v>
      </c>
      <c r="AC1397" s="211" t="s">
        <v>8756</v>
      </c>
    </row>
    <row r="1398" spans="26:29">
      <c r="Z1398">
        <v>807</v>
      </c>
      <c r="AA1398" s="211" t="s">
        <v>6952</v>
      </c>
      <c r="AB1398" s="211" t="s">
        <v>12234</v>
      </c>
      <c r="AC1398" s="211" t="s">
        <v>8756</v>
      </c>
    </row>
    <row r="1399" spans="26:29">
      <c r="Z1399">
        <v>808</v>
      </c>
      <c r="AA1399" s="211" t="s">
        <v>6953</v>
      </c>
      <c r="AB1399" s="211" t="s">
        <v>12235</v>
      </c>
      <c r="AC1399" s="211" t="s">
        <v>8756</v>
      </c>
    </row>
    <row r="1400" spans="26:29">
      <c r="Z1400">
        <v>809</v>
      </c>
      <c r="AA1400" s="211" t="s">
        <v>6954</v>
      </c>
      <c r="AB1400" s="211" t="s">
        <v>12236</v>
      </c>
      <c r="AC1400" s="211" t="s">
        <v>8756</v>
      </c>
    </row>
    <row r="1401" spans="26:29">
      <c r="Z1401">
        <v>810</v>
      </c>
      <c r="AA1401" s="211" t="s">
        <v>6955</v>
      </c>
      <c r="AB1401" s="211" t="s">
        <v>12237</v>
      </c>
      <c r="AC1401" s="211" t="s">
        <v>8756</v>
      </c>
    </row>
    <row r="1402" spans="26:29">
      <c r="Z1402">
        <v>811</v>
      </c>
      <c r="AA1402" s="211" t="s">
        <v>6956</v>
      </c>
      <c r="AB1402" s="211" t="s">
        <v>12238</v>
      </c>
      <c r="AC1402" s="211" t="s">
        <v>8756</v>
      </c>
    </row>
    <row r="1403" spans="26:29">
      <c r="Z1403">
        <v>812</v>
      </c>
      <c r="AA1403" s="211" t="s">
        <v>6957</v>
      </c>
      <c r="AB1403" s="211" t="s">
        <v>12239</v>
      </c>
      <c r="AC1403" s="211" t="s">
        <v>8756</v>
      </c>
    </row>
    <row r="1404" spans="26:29">
      <c r="Z1404">
        <v>813</v>
      </c>
      <c r="AA1404" s="211" t="s">
        <v>6958</v>
      </c>
      <c r="AB1404" s="211" t="s">
        <v>12240</v>
      </c>
      <c r="AC1404" s="211" t="s">
        <v>8756</v>
      </c>
    </row>
    <row r="1405" spans="26:29">
      <c r="Z1405">
        <v>814</v>
      </c>
      <c r="AA1405" s="211" t="s">
        <v>6959</v>
      </c>
      <c r="AB1405" s="211" t="s">
        <v>12241</v>
      </c>
      <c r="AC1405" s="211" t="s">
        <v>8756</v>
      </c>
    </row>
    <row r="1406" spans="26:29">
      <c r="Z1406">
        <v>815</v>
      </c>
      <c r="AA1406" s="211" t="s">
        <v>6960</v>
      </c>
      <c r="AB1406" s="211" t="s">
        <v>12242</v>
      </c>
      <c r="AC1406" s="211" t="s">
        <v>8756</v>
      </c>
    </row>
    <row r="1407" spans="26:29">
      <c r="Z1407">
        <v>816</v>
      </c>
      <c r="AA1407" s="211" t="s">
        <v>6961</v>
      </c>
      <c r="AB1407" s="211" t="s">
        <v>12243</v>
      </c>
      <c r="AC1407" s="211" t="s">
        <v>8756</v>
      </c>
    </row>
    <row r="1408" spans="26:29">
      <c r="Z1408">
        <v>817</v>
      </c>
      <c r="AA1408" s="211" t="s">
        <v>6962</v>
      </c>
      <c r="AB1408" s="211" t="s">
        <v>12244</v>
      </c>
      <c r="AC1408" s="211" t="s">
        <v>8756</v>
      </c>
    </row>
    <row r="1409" spans="26:29">
      <c r="Z1409">
        <v>818</v>
      </c>
      <c r="AA1409" s="211" t="s">
        <v>6963</v>
      </c>
      <c r="AB1409" s="211" t="s">
        <v>12245</v>
      </c>
      <c r="AC1409" s="211" t="s">
        <v>8756</v>
      </c>
    </row>
    <row r="1410" spans="26:29">
      <c r="Z1410">
        <v>819</v>
      </c>
      <c r="AA1410" s="211" t="s">
        <v>6964</v>
      </c>
      <c r="AB1410" s="211" t="s">
        <v>12246</v>
      </c>
      <c r="AC1410" s="211" t="s">
        <v>8756</v>
      </c>
    </row>
    <row r="1411" spans="26:29">
      <c r="Z1411">
        <v>820</v>
      </c>
      <c r="AA1411" s="211" t="s">
        <v>6965</v>
      </c>
      <c r="AB1411" s="211" t="s">
        <v>12247</v>
      </c>
      <c r="AC1411" s="211" t="s">
        <v>8756</v>
      </c>
    </row>
    <row r="1412" spans="26:29">
      <c r="Z1412">
        <v>821</v>
      </c>
      <c r="AA1412" s="211" t="s">
        <v>6966</v>
      </c>
      <c r="AB1412" s="211" t="s">
        <v>12248</v>
      </c>
      <c r="AC1412" s="211" t="s">
        <v>8756</v>
      </c>
    </row>
    <row r="1413" spans="26:29">
      <c r="Z1413">
        <v>822</v>
      </c>
      <c r="AA1413" s="211" t="s">
        <v>6967</v>
      </c>
      <c r="AB1413" s="211" t="s">
        <v>12249</v>
      </c>
      <c r="AC1413" s="211" t="s">
        <v>8756</v>
      </c>
    </row>
    <row r="1414" spans="26:29">
      <c r="Z1414">
        <v>823</v>
      </c>
      <c r="AA1414" s="211" t="s">
        <v>6968</v>
      </c>
      <c r="AB1414" s="211" t="s">
        <v>12250</v>
      </c>
      <c r="AC1414" s="211" t="s">
        <v>8756</v>
      </c>
    </row>
    <row r="1415" spans="26:29">
      <c r="Z1415">
        <v>824</v>
      </c>
      <c r="AA1415" s="211" t="s">
        <v>6969</v>
      </c>
      <c r="AB1415" s="211" t="s">
        <v>12251</v>
      </c>
      <c r="AC1415" s="211" t="s">
        <v>8756</v>
      </c>
    </row>
    <row r="1416" spans="26:29">
      <c r="Z1416">
        <v>825</v>
      </c>
      <c r="AA1416" s="211" t="s">
        <v>6970</v>
      </c>
      <c r="AB1416" s="211" t="s">
        <v>12252</v>
      </c>
      <c r="AC1416" s="211" t="s">
        <v>8756</v>
      </c>
    </row>
    <row r="1417" spans="26:29">
      <c r="Z1417">
        <v>826</v>
      </c>
      <c r="AA1417" s="211" t="s">
        <v>6971</v>
      </c>
      <c r="AB1417" s="211" t="s">
        <v>12253</v>
      </c>
      <c r="AC1417" s="211" t="s">
        <v>8756</v>
      </c>
    </row>
    <row r="1418" spans="26:29">
      <c r="Z1418">
        <v>827</v>
      </c>
      <c r="AA1418" s="211" t="s">
        <v>6972</v>
      </c>
      <c r="AB1418" s="211" t="s">
        <v>12254</v>
      </c>
      <c r="AC1418" s="211" t="s">
        <v>8756</v>
      </c>
    </row>
    <row r="1419" spans="26:29">
      <c r="Z1419">
        <v>828</v>
      </c>
      <c r="AA1419" s="211" t="s">
        <v>6973</v>
      </c>
      <c r="AB1419" s="211" t="s">
        <v>12255</v>
      </c>
      <c r="AC1419" s="211" t="s">
        <v>8756</v>
      </c>
    </row>
    <row r="1420" spans="26:29">
      <c r="Z1420">
        <v>829</v>
      </c>
      <c r="AA1420" s="211" t="s">
        <v>7722</v>
      </c>
      <c r="AB1420" s="211" t="s">
        <v>12256</v>
      </c>
      <c r="AC1420" s="211" t="s">
        <v>8756</v>
      </c>
    </row>
    <row r="1421" spans="26:29">
      <c r="Z1421">
        <v>830</v>
      </c>
      <c r="AA1421" s="211" t="s">
        <v>7723</v>
      </c>
      <c r="AB1421" s="211" t="s">
        <v>12257</v>
      </c>
      <c r="AC1421" s="211" t="s">
        <v>8756</v>
      </c>
    </row>
    <row r="1422" spans="26:29">
      <c r="Z1422">
        <v>831</v>
      </c>
      <c r="AA1422" s="211" t="s">
        <v>7724</v>
      </c>
      <c r="AB1422" s="211" t="s">
        <v>12258</v>
      </c>
      <c r="AC1422" s="211" t="s">
        <v>8756</v>
      </c>
    </row>
    <row r="1423" spans="26:29">
      <c r="Z1423">
        <v>832</v>
      </c>
      <c r="AA1423" s="211" t="s">
        <v>7725</v>
      </c>
      <c r="AB1423" s="211" t="s">
        <v>12259</v>
      </c>
      <c r="AC1423" s="211" t="s">
        <v>8756</v>
      </c>
    </row>
    <row r="1424" spans="26:29">
      <c r="Z1424">
        <v>833</v>
      </c>
      <c r="AA1424" s="211" t="s">
        <v>7726</v>
      </c>
      <c r="AB1424" s="211" t="s">
        <v>12260</v>
      </c>
      <c r="AC1424" s="211" t="s">
        <v>8756</v>
      </c>
    </row>
    <row r="1425" spans="26:29">
      <c r="Z1425">
        <v>834</v>
      </c>
      <c r="AA1425" s="211" t="s">
        <v>7727</v>
      </c>
      <c r="AB1425" s="211" t="s">
        <v>12261</v>
      </c>
      <c r="AC1425" s="211" t="s">
        <v>8756</v>
      </c>
    </row>
    <row r="1426" spans="26:29">
      <c r="Z1426">
        <v>835</v>
      </c>
      <c r="AA1426" s="211" t="s">
        <v>7728</v>
      </c>
      <c r="AB1426" s="211" t="s">
        <v>12262</v>
      </c>
      <c r="AC1426" s="211" t="s">
        <v>8756</v>
      </c>
    </row>
    <row r="1427" spans="26:29">
      <c r="Z1427">
        <v>836</v>
      </c>
      <c r="AA1427" s="211" t="s">
        <v>7729</v>
      </c>
      <c r="AB1427" s="211" t="s">
        <v>12263</v>
      </c>
      <c r="AC1427" s="211" t="s">
        <v>8756</v>
      </c>
    </row>
    <row r="1428" spans="26:29">
      <c r="Z1428">
        <v>837</v>
      </c>
      <c r="AA1428" s="211" t="s">
        <v>7730</v>
      </c>
      <c r="AB1428" s="211" t="s">
        <v>12264</v>
      </c>
      <c r="AC1428" s="211" t="s">
        <v>8756</v>
      </c>
    </row>
    <row r="1429" spans="26:29">
      <c r="Z1429">
        <v>838</v>
      </c>
      <c r="AA1429" s="211" t="s">
        <v>7731</v>
      </c>
      <c r="AB1429" s="211" t="s">
        <v>12265</v>
      </c>
      <c r="AC1429" s="211" t="s">
        <v>8756</v>
      </c>
    </row>
    <row r="1430" spans="26:29">
      <c r="Z1430">
        <v>839</v>
      </c>
      <c r="AA1430" s="211" t="s">
        <v>7732</v>
      </c>
      <c r="AB1430" s="211" t="s">
        <v>12266</v>
      </c>
      <c r="AC1430" s="211" t="s">
        <v>8756</v>
      </c>
    </row>
    <row r="1431" spans="26:29">
      <c r="Z1431">
        <v>840</v>
      </c>
      <c r="AA1431" s="211" t="s">
        <v>7733</v>
      </c>
      <c r="AB1431" s="211" t="s">
        <v>12267</v>
      </c>
      <c r="AC1431" s="211" t="s">
        <v>8756</v>
      </c>
    </row>
    <row r="1432" spans="26:29">
      <c r="Z1432">
        <v>841</v>
      </c>
      <c r="AA1432" s="211" t="s">
        <v>7734</v>
      </c>
      <c r="AB1432" s="211" t="s">
        <v>12268</v>
      </c>
      <c r="AC1432" s="211" t="s">
        <v>8756</v>
      </c>
    </row>
    <row r="1433" spans="26:29">
      <c r="Z1433">
        <v>842</v>
      </c>
      <c r="AA1433" s="211" t="s">
        <v>7735</v>
      </c>
      <c r="AB1433" s="211" t="s">
        <v>12269</v>
      </c>
      <c r="AC1433" s="211" t="s">
        <v>8756</v>
      </c>
    </row>
    <row r="1434" spans="26:29">
      <c r="Z1434">
        <v>843</v>
      </c>
      <c r="AA1434" s="211" t="s">
        <v>7736</v>
      </c>
      <c r="AB1434" s="211" t="s">
        <v>12270</v>
      </c>
      <c r="AC1434" s="211" t="s">
        <v>8756</v>
      </c>
    </row>
    <row r="1435" spans="26:29">
      <c r="Z1435">
        <v>844</v>
      </c>
      <c r="AA1435" s="211" t="s">
        <v>7737</v>
      </c>
      <c r="AB1435" s="211" t="s">
        <v>12271</v>
      </c>
      <c r="AC1435" s="211" t="s">
        <v>8756</v>
      </c>
    </row>
    <row r="1436" spans="26:29">
      <c r="Z1436">
        <v>845</v>
      </c>
      <c r="AA1436" s="211" t="s">
        <v>7738</v>
      </c>
      <c r="AB1436" s="211" t="s">
        <v>12272</v>
      </c>
      <c r="AC1436" s="211" t="s">
        <v>8756</v>
      </c>
    </row>
    <row r="1437" spans="26:29">
      <c r="Z1437">
        <v>846</v>
      </c>
      <c r="AA1437" s="211" t="s">
        <v>7739</v>
      </c>
      <c r="AB1437" s="211" t="s">
        <v>12273</v>
      </c>
      <c r="AC1437" s="211" t="s">
        <v>8756</v>
      </c>
    </row>
    <row r="1438" spans="26:29">
      <c r="Z1438">
        <v>847</v>
      </c>
      <c r="AA1438" s="211" t="s">
        <v>7740</v>
      </c>
      <c r="AB1438" s="211" t="s">
        <v>12274</v>
      </c>
      <c r="AC1438" s="211" t="s">
        <v>8756</v>
      </c>
    </row>
    <row r="1439" spans="26:29">
      <c r="Z1439">
        <v>848</v>
      </c>
      <c r="AA1439" s="211" t="s">
        <v>7741</v>
      </c>
      <c r="AB1439" s="211" t="s">
        <v>12275</v>
      </c>
      <c r="AC1439" s="211" t="s">
        <v>8756</v>
      </c>
    </row>
    <row r="1440" spans="26:29">
      <c r="Z1440">
        <v>849</v>
      </c>
      <c r="AA1440" s="211" t="s">
        <v>7742</v>
      </c>
      <c r="AB1440" s="211" t="s">
        <v>12276</v>
      </c>
      <c r="AC1440" s="211" t="s">
        <v>8756</v>
      </c>
    </row>
    <row r="1441" spans="26:29">
      <c r="Z1441">
        <v>850</v>
      </c>
      <c r="AA1441" s="211" t="s">
        <v>7743</v>
      </c>
      <c r="AB1441" s="211" t="s">
        <v>12277</v>
      </c>
      <c r="AC1441" s="211" t="s">
        <v>8756</v>
      </c>
    </row>
    <row r="1442" spans="26:29">
      <c r="Z1442">
        <v>851</v>
      </c>
      <c r="AA1442" s="211" t="s">
        <v>7744</v>
      </c>
      <c r="AB1442" s="211" t="s">
        <v>12278</v>
      </c>
      <c r="AC1442" s="211" t="s">
        <v>8756</v>
      </c>
    </row>
    <row r="1443" spans="26:29">
      <c r="Z1443">
        <v>852</v>
      </c>
      <c r="AA1443" s="211" t="s">
        <v>7745</v>
      </c>
      <c r="AB1443" s="211" t="s">
        <v>12279</v>
      </c>
      <c r="AC1443" s="211" t="s">
        <v>8756</v>
      </c>
    </row>
    <row r="1444" spans="26:29">
      <c r="Z1444">
        <v>853</v>
      </c>
      <c r="AA1444" s="211" t="s">
        <v>7746</v>
      </c>
      <c r="AB1444" s="211" t="s">
        <v>12280</v>
      </c>
      <c r="AC1444" s="211" t="s">
        <v>8756</v>
      </c>
    </row>
    <row r="1445" spans="26:29">
      <c r="Z1445">
        <v>854</v>
      </c>
      <c r="AA1445" s="211" t="s">
        <v>7747</v>
      </c>
      <c r="AB1445" s="211" t="s">
        <v>12281</v>
      </c>
      <c r="AC1445" s="211" t="s">
        <v>8756</v>
      </c>
    </row>
    <row r="1446" spans="26:29">
      <c r="Z1446">
        <v>855</v>
      </c>
      <c r="AA1446" s="211" t="s">
        <v>7748</v>
      </c>
      <c r="AB1446" s="211" t="s">
        <v>12282</v>
      </c>
      <c r="AC1446" s="211" t="s">
        <v>8756</v>
      </c>
    </row>
    <row r="1447" spans="26:29">
      <c r="Z1447">
        <v>856</v>
      </c>
      <c r="AA1447" s="211" t="s">
        <v>7749</v>
      </c>
      <c r="AB1447" s="211" t="s">
        <v>12283</v>
      </c>
      <c r="AC1447" s="211" t="s">
        <v>8756</v>
      </c>
    </row>
    <row r="1448" spans="26:29">
      <c r="Z1448">
        <v>857</v>
      </c>
      <c r="AA1448" s="211" t="s">
        <v>7750</v>
      </c>
      <c r="AB1448" s="211" t="s">
        <v>12284</v>
      </c>
      <c r="AC1448" s="211" t="s">
        <v>8756</v>
      </c>
    </row>
    <row r="1449" spans="26:29">
      <c r="Z1449">
        <v>858</v>
      </c>
      <c r="AA1449" s="211" t="s">
        <v>7751</v>
      </c>
      <c r="AB1449" s="211" t="s">
        <v>12285</v>
      </c>
      <c r="AC1449" s="211" t="s">
        <v>8756</v>
      </c>
    </row>
    <row r="1450" spans="26:29">
      <c r="Z1450">
        <v>859</v>
      </c>
      <c r="AA1450" s="211" t="s">
        <v>7752</v>
      </c>
      <c r="AB1450" s="211" t="s">
        <v>12286</v>
      </c>
      <c r="AC1450" s="211" t="s">
        <v>8756</v>
      </c>
    </row>
    <row r="1451" spans="26:29">
      <c r="Z1451">
        <v>860</v>
      </c>
      <c r="AA1451" s="211" t="s">
        <v>7753</v>
      </c>
      <c r="AB1451" s="211" t="s">
        <v>12287</v>
      </c>
      <c r="AC1451" s="211" t="s">
        <v>8756</v>
      </c>
    </row>
    <row r="1452" spans="26:29">
      <c r="Z1452">
        <v>861</v>
      </c>
      <c r="AA1452" s="211" t="s">
        <v>7754</v>
      </c>
      <c r="AB1452" s="211" t="s">
        <v>12288</v>
      </c>
      <c r="AC1452" s="211" t="s">
        <v>8756</v>
      </c>
    </row>
    <row r="1453" spans="26:29">
      <c r="Z1453">
        <v>862</v>
      </c>
      <c r="AA1453" s="211" t="s">
        <v>7755</v>
      </c>
      <c r="AB1453" s="211" t="s">
        <v>12289</v>
      </c>
      <c r="AC1453" s="211" t="s">
        <v>8756</v>
      </c>
    </row>
    <row r="1454" spans="26:29">
      <c r="Z1454">
        <v>863</v>
      </c>
      <c r="AA1454" s="211" t="s">
        <v>7756</v>
      </c>
      <c r="AB1454" s="211" t="s">
        <v>12290</v>
      </c>
      <c r="AC1454" s="211" t="s">
        <v>8756</v>
      </c>
    </row>
    <row r="1455" spans="26:29">
      <c r="Z1455">
        <v>864</v>
      </c>
      <c r="AA1455" s="211" t="s">
        <v>7757</v>
      </c>
      <c r="AB1455" s="211" t="s">
        <v>12291</v>
      </c>
      <c r="AC1455" s="211" t="s">
        <v>8756</v>
      </c>
    </row>
    <row r="1456" spans="26:29">
      <c r="Z1456">
        <v>865</v>
      </c>
      <c r="AA1456" s="211" t="s">
        <v>7758</v>
      </c>
      <c r="AB1456" s="211" t="s">
        <v>12292</v>
      </c>
      <c r="AC1456" s="211" t="s">
        <v>8756</v>
      </c>
    </row>
    <row r="1457" spans="26:29">
      <c r="Z1457">
        <v>866</v>
      </c>
      <c r="AA1457" s="211" t="s">
        <v>7759</v>
      </c>
      <c r="AB1457" s="211" t="s">
        <v>12293</v>
      </c>
      <c r="AC1457" s="211" t="s">
        <v>8756</v>
      </c>
    </row>
    <row r="1458" spans="26:29">
      <c r="Z1458">
        <v>867</v>
      </c>
      <c r="AA1458" s="211" t="s">
        <v>7760</v>
      </c>
      <c r="AB1458" s="211" t="s">
        <v>12294</v>
      </c>
      <c r="AC1458" s="211" t="s">
        <v>8756</v>
      </c>
    </row>
    <row r="1459" spans="26:29">
      <c r="Z1459">
        <v>868</v>
      </c>
      <c r="AA1459" s="211" t="s">
        <v>7761</v>
      </c>
      <c r="AB1459" s="211" t="s">
        <v>12295</v>
      </c>
      <c r="AC1459" s="211" t="s">
        <v>8756</v>
      </c>
    </row>
    <row r="1460" spans="26:29">
      <c r="Z1460">
        <v>869</v>
      </c>
      <c r="AA1460" s="211" t="s">
        <v>7762</v>
      </c>
      <c r="AB1460" s="211" t="s">
        <v>12296</v>
      </c>
      <c r="AC1460" s="211" t="s">
        <v>8756</v>
      </c>
    </row>
    <row r="1461" spans="26:29">
      <c r="Z1461">
        <v>870</v>
      </c>
      <c r="AA1461" s="211" t="s">
        <v>7763</v>
      </c>
      <c r="AB1461" s="211" t="s">
        <v>12297</v>
      </c>
      <c r="AC1461" s="211" t="s">
        <v>8756</v>
      </c>
    </row>
    <row r="1462" spans="26:29">
      <c r="Z1462">
        <v>871</v>
      </c>
      <c r="AA1462" s="211" t="s">
        <v>7764</v>
      </c>
      <c r="AB1462" s="211" t="s">
        <v>12298</v>
      </c>
      <c r="AC1462" s="211" t="s">
        <v>8756</v>
      </c>
    </row>
    <row r="1463" spans="26:29">
      <c r="Z1463">
        <v>872</v>
      </c>
      <c r="AA1463" s="211" t="s">
        <v>7765</v>
      </c>
      <c r="AB1463" s="211" t="s">
        <v>12299</v>
      </c>
      <c r="AC1463" s="211" t="s">
        <v>8756</v>
      </c>
    </row>
    <row r="1464" spans="26:29">
      <c r="Z1464">
        <v>873</v>
      </c>
      <c r="AA1464" s="211" t="s">
        <v>7766</v>
      </c>
      <c r="AB1464" s="211" t="s">
        <v>12300</v>
      </c>
      <c r="AC1464" s="211" t="s">
        <v>8756</v>
      </c>
    </row>
    <row r="1465" spans="26:29">
      <c r="Z1465">
        <v>874</v>
      </c>
      <c r="AA1465" s="211" t="s">
        <v>7767</v>
      </c>
      <c r="AB1465" s="211" t="s">
        <v>12301</v>
      </c>
      <c r="AC1465" s="211" t="s">
        <v>8756</v>
      </c>
    </row>
    <row r="1466" spans="26:29">
      <c r="Z1466">
        <v>875</v>
      </c>
      <c r="AA1466" s="211" t="s">
        <v>7768</v>
      </c>
      <c r="AB1466" s="211" t="s">
        <v>12302</v>
      </c>
      <c r="AC1466" s="211" t="s">
        <v>8756</v>
      </c>
    </row>
    <row r="1467" spans="26:29">
      <c r="Z1467">
        <v>876</v>
      </c>
      <c r="AA1467" s="211" t="s">
        <v>7769</v>
      </c>
      <c r="AB1467" s="211" t="s">
        <v>12303</v>
      </c>
      <c r="AC1467" s="211" t="s">
        <v>8756</v>
      </c>
    </row>
    <row r="1468" spans="26:29">
      <c r="Z1468">
        <v>877</v>
      </c>
      <c r="AA1468" s="211" t="s">
        <v>7770</v>
      </c>
      <c r="AB1468" s="211" t="s">
        <v>12304</v>
      </c>
      <c r="AC1468" s="211" t="s">
        <v>8756</v>
      </c>
    </row>
    <row r="1469" spans="26:29">
      <c r="Z1469">
        <v>878</v>
      </c>
      <c r="AA1469" s="211" t="s">
        <v>7771</v>
      </c>
      <c r="AB1469" s="211" t="s">
        <v>12305</v>
      </c>
      <c r="AC1469" s="211" t="s">
        <v>8756</v>
      </c>
    </row>
    <row r="1470" spans="26:29">
      <c r="Z1470">
        <v>879</v>
      </c>
      <c r="AA1470" s="211" t="s">
        <v>7772</v>
      </c>
      <c r="AB1470" s="211" t="s">
        <v>12306</v>
      </c>
      <c r="AC1470" s="211" t="s">
        <v>8756</v>
      </c>
    </row>
    <row r="1471" spans="26:29">
      <c r="Z1471">
        <v>880</v>
      </c>
      <c r="AA1471" s="211" t="s">
        <v>7773</v>
      </c>
      <c r="AB1471" s="211" t="s">
        <v>12307</v>
      </c>
      <c r="AC1471" s="211" t="s">
        <v>8756</v>
      </c>
    </row>
    <row r="1472" spans="26:29">
      <c r="Z1472">
        <v>881</v>
      </c>
      <c r="AA1472" s="211" t="s">
        <v>7774</v>
      </c>
      <c r="AB1472" s="211" t="s">
        <v>12308</v>
      </c>
      <c r="AC1472" s="211" t="s">
        <v>8756</v>
      </c>
    </row>
    <row r="1473" spans="26:29">
      <c r="Z1473">
        <v>882</v>
      </c>
      <c r="AA1473" s="211" t="s">
        <v>7775</v>
      </c>
      <c r="AB1473" s="211" t="s">
        <v>12309</v>
      </c>
      <c r="AC1473" s="211" t="s">
        <v>8756</v>
      </c>
    </row>
    <row r="1474" spans="26:29">
      <c r="Z1474">
        <v>883</v>
      </c>
      <c r="AA1474" s="211" t="s">
        <v>7776</v>
      </c>
      <c r="AB1474" s="211" t="s">
        <v>12310</v>
      </c>
      <c r="AC1474" s="211" t="s">
        <v>8756</v>
      </c>
    </row>
    <row r="1475" spans="26:29">
      <c r="Z1475">
        <v>884</v>
      </c>
      <c r="AA1475" s="211" t="s">
        <v>7777</v>
      </c>
      <c r="AB1475" s="211" t="s">
        <v>12311</v>
      </c>
      <c r="AC1475" s="211" t="s">
        <v>8756</v>
      </c>
    </row>
    <row r="1476" spans="26:29">
      <c r="Z1476">
        <v>885</v>
      </c>
      <c r="AA1476" s="211" t="s">
        <v>7778</v>
      </c>
      <c r="AB1476" s="211" t="s">
        <v>12312</v>
      </c>
      <c r="AC1476" s="211" t="s">
        <v>8756</v>
      </c>
    </row>
    <row r="1477" spans="26:29">
      <c r="Z1477">
        <v>886</v>
      </c>
      <c r="AA1477" s="211" t="s">
        <v>7779</v>
      </c>
      <c r="AB1477" s="211" t="s">
        <v>12313</v>
      </c>
      <c r="AC1477" s="211" t="s">
        <v>8756</v>
      </c>
    </row>
    <row r="1478" spans="26:29">
      <c r="Z1478">
        <v>887</v>
      </c>
      <c r="AA1478" s="211" t="s">
        <v>7780</v>
      </c>
      <c r="AB1478" s="211" t="s">
        <v>12314</v>
      </c>
      <c r="AC1478" s="211" t="s">
        <v>8756</v>
      </c>
    </row>
    <row r="1479" spans="26:29">
      <c r="Z1479">
        <v>888</v>
      </c>
      <c r="AA1479" s="211" t="s">
        <v>7781</v>
      </c>
      <c r="AB1479" s="211" t="s">
        <v>12315</v>
      </c>
      <c r="AC1479" s="211" t="s">
        <v>8756</v>
      </c>
    </row>
    <row r="1480" spans="26:29">
      <c r="Z1480">
        <v>889</v>
      </c>
      <c r="AA1480" s="211" t="s">
        <v>7782</v>
      </c>
      <c r="AB1480" s="211" t="s">
        <v>12316</v>
      </c>
      <c r="AC1480" s="211" t="s">
        <v>8756</v>
      </c>
    </row>
    <row r="1481" spans="26:29">
      <c r="Z1481">
        <v>890</v>
      </c>
      <c r="AA1481" s="211" t="s">
        <v>7783</v>
      </c>
      <c r="AB1481" s="211" t="s">
        <v>12317</v>
      </c>
      <c r="AC1481" s="211" t="s">
        <v>8756</v>
      </c>
    </row>
    <row r="1482" spans="26:29">
      <c r="Z1482">
        <v>891</v>
      </c>
      <c r="AA1482" s="211" t="s">
        <v>7784</v>
      </c>
      <c r="AB1482" s="211" t="s">
        <v>12318</v>
      </c>
      <c r="AC1482" s="211" t="s">
        <v>8756</v>
      </c>
    </row>
    <row r="1483" spans="26:29">
      <c r="Z1483">
        <v>892</v>
      </c>
      <c r="AA1483" s="211" t="s">
        <v>7785</v>
      </c>
      <c r="AB1483" s="211" t="s">
        <v>12319</v>
      </c>
      <c r="AC1483" s="211" t="s">
        <v>8756</v>
      </c>
    </row>
    <row r="1484" spans="26:29">
      <c r="Z1484">
        <v>893</v>
      </c>
      <c r="AA1484" s="211" t="s">
        <v>7786</v>
      </c>
      <c r="AB1484" s="211" t="s">
        <v>12320</v>
      </c>
      <c r="AC1484" s="211" t="s">
        <v>8756</v>
      </c>
    </row>
    <row r="1485" spans="26:29">
      <c r="Z1485">
        <v>894</v>
      </c>
      <c r="AA1485" s="211" t="s">
        <v>7787</v>
      </c>
      <c r="AB1485" s="211" t="s">
        <v>12321</v>
      </c>
      <c r="AC1485" s="211" t="s">
        <v>8756</v>
      </c>
    </row>
    <row r="1486" spans="26:29">
      <c r="Z1486">
        <v>895</v>
      </c>
      <c r="AA1486" s="211" t="s">
        <v>7788</v>
      </c>
      <c r="AB1486" s="211" t="s">
        <v>12322</v>
      </c>
      <c r="AC1486" s="211" t="s">
        <v>8756</v>
      </c>
    </row>
    <row r="1487" spans="26:29">
      <c r="Z1487">
        <v>896</v>
      </c>
      <c r="AA1487" s="211" t="s">
        <v>7789</v>
      </c>
      <c r="AB1487" s="211" t="s">
        <v>12323</v>
      </c>
      <c r="AC1487" s="211" t="s">
        <v>8756</v>
      </c>
    </row>
    <row r="1488" spans="26:29">
      <c r="Z1488">
        <v>897</v>
      </c>
      <c r="AA1488" s="211" t="s">
        <v>7790</v>
      </c>
      <c r="AB1488" s="211" t="s">
        <v>12324</v>
      </c>
      <c r="AC1488" s="211" t="s">
        <v>8756</v>
      </c>
    </row>
    <row r="1489" spans="26:29">
      <c r="Z1489">
        <v>898</v>
      </c>
      <c r="AA1489" s="211" t="s">
        <v>7791</v>
      </c>
      <c r="AB1489" s="211" t="s">
        <v>12325</v>
      </c>
      <c r="AC1489" s="211" t="s">
        <v>8756</v>
      </c>
    </row>
    <row r="1490" spans="26:29">
      <c r="Z1490">
        <v>899</v>
      </c>
      <c r="AA1490" s="211" t="s">
        <v>7792</v>
      </c>
      <c r="AB1490" s="211" t="s">
        <v>12326</v>
      </c>
      <c r="AC1490" s="211" t="s">
        <v>8756</v>
      </c>
    </row>
    <row r="1491" spans="26:29">
      <c r="Z1491">
        <v>900</v>
      </c>
      <c r="AA1491" s="211" t="s">
        <v>7793</v>
      </c>
      <c r="AB1491" s="211" t="s">
        <v>12327</v>
      </c>
      <c r="AC1491" s="211" t="s">
        <v>8756</v>
      </c>
    </row>
    <row r="1492" spans="26:29">
      <c r="Z1492">
        <v>901</v>
      </c>
      <c r="AA1492" s="211" t="s">
        <v>7794</v>
      </c>
      <c r="AB1492" s="211" t="s">
        <v>12328</v>
      </c>
      <c r="AC1492" s="211" t="s">
        <v>8756</v>
      </c>
    </row>
    <row r="1493" spans="26:29">
      <c r="Z1493">
        <v>902</v>
      </c>
      <c r="AA1493" s="211" t="s">
        <v>7795</v>
      </c>
      <c r="AB1493" s="211" t="s">
        <v>12329</v>
      </c>
      <c r="AC1493" s="211" t="s">
        <v>8756</v>
      </c>
    </row>
    <row r="1494" spans="26:29">
      <c r="Z1494">
        <v>903</v>
      </c>
      <c r="AA1494" s="211" t="s">
        <v>7796</v>
      </c>
      <c r="AB1494" s="211" t="s">
        <v>12330</v>
      </c>
      <c r="AC1494" s="211" t="s">
        <v>8756</v>
      </c>
    </row>
    <row r="1495" spans="26:29">
      <c r="Z1495">
        <v>904</v>
      </c>
      <c r="AA1495" s="211" t="s">
        <v>7797</v>
      </c>
      <c r="AB1495" s="211" t="s">
        <v>12331</v>
      </c>
      <c r="AC1495" s="211" t="s">
        <v>8756</v>
      </c>
    </row>
    <row r="1496" spans="26:29">
      <c r="Z1496">
        <v>905</v>
      </c>
      <c r="AA1496" s="211" t="s">
        <v>7798</v>
      </c>
      <c r="AB1496" s="211" t="s">
        <v>12332</v>
      </c>
      <c r="AC1496" s="211" t="s">
        <v>8756</v>
      </c>
    </row>
    <row r="1497" spans="26:29">
      <c r="Z1497">
        <v>906</v>
      </c>
      <c r="AA1497" s="211" t="s">
        <v>7799</v>
      </c>
      <c r="AB1497" s="211" t="s">
        <v>12333</v>
      </c>
      <c r="AC1497" s="211" t="s">
        <v>8756</v>
      </c>
    </row>
    <row r="1498" spans="26:29">
      <c r="Z1498">
        <v>907</v>
      </c>
      <c r="AA1498" s="211" t="s">
        <v>7800</v>
      </c>
      <c r="AB1498" s="211" t="s">
        <v>12334</v>
      </c>
      <c r="AC1498" s="211" t="s">
        <v>8756</v>
      </c>
    </row>
    <row r="1499" spans="26:29">
      <c r="Z1499">
        <v>908</v>
      </c>
      <c r="AA1499" s="211" t="s">
        <v>7801</v>
      </c>
      <c r="AB1499" s="211" t="s">
        <v>12335</v>
      </c>
      <c r="AC1499" s="211" t="s">
        <v>8756</v>
      </c>
    </row>
    <row r="1500" spans="26:29">
      <c r="Z1500">
        <v>909</v>
      </c>
      <c r="AA1500" s="211" t="s">
        <v>7802</v>
      </c>
      <c r="AB1500" s="211" t="s">
        <v>12336</v>
      </c>
      <c r="AC1500" s="211" t="s">
        <v>8756</v>
      </c>
    </row>
    <row r="1501" spans="26:29">
      <c r="Z1501">
        <v>910</v>
      </c>
      <c r="AA1501" s="211" t="s">
        <v>7803</v>
      </c>
      <c r="AB1501" s="211" t="s">
        <v>12337</v>
      </c>
      <c r="AC1501" s="211" t="s">
        <v>8756</v>
      </c>
    </row>
    <row r="1502" spans="26:29">
      <c r="Z1502">
        <v>911</v>
      </c>
      <c r="AA1502" s="211" t="s">
        <v>7804</v>
      </c>
      <c r="AB1502" s="211" t="s">
        <v>12338</v>
      </c>
      <c r="AC1502" s="211" t="s">
        <v>8756</v>
      </c>
    </row>
    <row r="1503" spans="26:29">
      <c r="Z1503">
        <v>912</v>
      </c>
      <c r="AA1503" s="211" t="s">
        <v>7805</v>
      </c>
      <c r="AB1503" s="211" t="s">
        <v>12339</v>
      </c>
      <c r="AC1503" s="211" t="s">
        <v>8756</v>
      </c>
    </row>
    <row r="1504" spans="26:29">
      <c r="Z1504">
        <v>913</v>
      </c>
      <c r="AA1504" s="211" t="s">
        <v>7806</v>
      </c>
      <c r="AB1504" s="211" t="s">
        <v>12340</v>
      </c>
      <c r="AC1504" s="211" t="s">
        <v>8756</v>
      </c>
    </row>
    <row r="1505" spans="26:29">
      <c r="Z1505">
        <v>914</v>
      </c>
      <c r="AA1505" s="211" t="s">
        <v>7807</v>
      </c>
      <c r="AB1505" s="211" t="s">
        <v>12341</v>
      </c>
      <c r="AC1505" s="211" t="s">
        <v>8756</v>
      </c>
    </row>
    <row r="1506" spans="26:29">
      <c r="Z1506">
        <v>915</v>
      </c>
      <c r="AA1506" s="211" t="s">
        <v>7808</v>
      </c>
      <c r="AB1506" s="211" t="s">
        <v>12342</v>
      </c>
      <c r="AC1506" s="211" t="s">
        <v>8756</v>
      </c>
    </row>
    <row r="1507" spans="26:29">
      <c r="Z1507">
        <v>916</v>
      </c>
      <c r="AA1507" s="211" t="s">
        <v>7809</v>
      </c>
      <c r="AB1507" s="211" t="s">
        <v>12343</v>
      </c>
      <c r="AC1507" s="211" t="s">
        <v>8756</v>
      </c>
    </row>
    <row r="1508" spans="26:29">
      <c r="Z1508">
        <v>917</v>
      </c>
      <c r="AA1508" s="211" t="s">
        <v>7810</v>
      </c>
      <c r="AB1508" s="211" t="s">
        <v>12344</v>
      </c>
      <c r="AC1508" s="211" t="s">
        <v>8756</v>
      </c>
    </row>
    <row r="1509" spans="26:29">
      <c r="Z1509">
        <v>918</v>
      </c>
      <c r="AA1509" s="211" t="s">
        <v>7811</v>
      </c>
      <c r="AB1509" s="211" t="s">
        <v>12345</v>
      </c>
      <c r="AC1509" s="211" t="s">
        <v>8756</v>
      </c>
    </row>
    <row r="1510" spans="26:29">
      <c r="Z1510">
        <v>919</v>
      </c>
      <c r="AA1510" s="211" t="s">
        <v>7812</v>
      </c>
      <c r="AB1510" s="211" t="s">
        <v>12346</v>
      </c>
      <c r="AC1510" s="211" t="s">
        <v>8756</v>
      </c>
    </row>
    <row r="1511" spans="26:29">
      <c r="Z1511">
        <v>920</v>
      </c>
      <c r="AA1511" s="211" t="s">
        <v>7813</v>
      </c>
      <c r="AB1511" s="211" t="s">
        <v>12347</v>
      </c>
      <c r="AC1511" s="211" t="s">
        <v>8756</v>
      </c>
    </row>
    <row r="1512" spans="26:29">
      <c r="Z1512">
        <v>921</v>
      </c>
      <c r="AA1512" s="211" t="s">
        <v>7814</v>
      </c>
      <c r="AB1512" s="211" t="s">
        <v>12348</v>
      </c>
      <c r="AC1512" s="211" t="s">
        <v>8756</v>
      </c>
    </row>
    <row r="1513" spans="26:29">
      <c r="Z1513">
        <v>922</v>
      </c>
      <c r="AA1513" s="211" t="s">
        <v>7815</v>
      </c>
      <c r="AB1513" s="211" t="s">
        <v>12349</v>
      </c>
      <c r="AC1513" s="211" t="s">
        <v>8756</v>
      </c>
    </row>
    <row r="1514" spans="26:29">
      <c r="Z1514">
        <v>923</v>
      </c>
      <c r="AA1514" s="211" t="s">
        <v>7816</v>
      </c>
      <c r="AB1514" s="211" t="s">
        <v>12350</v>
      </c>
      <c r="AC1514" s="211" t="s">
        <v>8756</v>
      </c>
    </row>
    <row r="1515" spans="26:29">
      <c r="Z1515">
        <v>924</v>
      </c>
      <c r="AA1515" s="211" t="s">
        <v>7817</v>
      </c>
      <c r="AB1515" s="211" t="s">
        <v>12351</v>
      </c>
      <c r="AC1515" s="211" t="s">
        <v>8756</v>
      </c>
    </row>
    <row r="1516" spans="26:29">
      <c r="Z1516">
        <v>925</v>
      </c>
      <c r="AA1516" s="211" t="s">
        <v>7818</v>
      </c>
      <c r="AB1516" s="211" t="s">
        <v>12352</v>
      </c>
      <c r="AC1516" s="211" t="s">
        <v>8756</v>
      </c>
    </row>
    <row r="1517" spans="26:29">
      <c r="Z1517">
        <v>926</v>
      </c>
      <c r="AA1517" s="211" t="s">
        <v>7819</v>
      </c>
      <c r="AB1517" s="211" t="s">
        <v>12353</v>
      </c>
      <c r="AC1517" s="211" t="s">
        <v>8756</v>
      </c>
    </row>
    <row r="1518" spans="26:29">
      <c r="Z1518">
        <v>927</v>
      </c>
      <c r="AA1518" s="211" t="s">
        <v>7820</v>
      </c>
      <c r="AB1518" s="211" t="s">
        <v>12354</v>
      </c>
      <c r="AC1518" s="211" t="s">
        <v>8756</v>
      </c>
    </row>
    <row r="1519" spans="26:29">
      <c r="Z1519">
        <v>928</v>
      </c>
      <c r="AA1519" s="211" t="s">
        <v>7821</v>
      </c>
      <c r="AB1519" s="211" t="s">
        <v>12355</v>
      </c>
      <c r="AC1519" s="211" t="s">
        <v>8756</v>
      </c>
    </row>
    <row r="1520" spans="26:29">
      <c r="Z1520">
        <v>929</v>
      </c>
      <c r="AA1520" s="211" t="s">
        <v>7822</v>
      </c>
      <c r="AB1520" s="211" t="s">
        <v>12356</v>
      </c>
      <c r="AC1520" s="211" t="s">
        <v>8756</v>
      </c>
    </row>
    <row r="1521" spans="26:29">
      <c r="Z1521">
        <v>930</v>
      </c>
      <c r="AA1521" s="211" t="s">
        <v>7823</v>
      </c>
      <c r="AB1521" s="211" t="s">
        <v>12357</v>
      </c>
      <c r="AC1521" s="211" t="s">
        <v>8756</v>
      </c>
    </row>
    <row r="1522" spans="26:29">
      <c r="Z1522">
        <v>931</v>
      </c>
      <c r="AA1522" s="211" t="s">
        <v>7824</v>
      </c>
      <c r="AB1522" s="211" t="s">
        <v>12358</v>
      </c>
      <c r="AC1522" s="211" t="s">
        <v>8756</v>
      </c>
    </row>
    <row r="1523" spans="26:29">
      <c r="Z1523">
        <v>932</v>
      </c>
      <c r="AA1523" s="211" t="s">
        <v>7825</v>
      </c>
      <c r="AB1523" s="211" t="s">
        <v>12359</v>
      </c>
      <c r="AC1523" s="211" t="s">
        <v>8756</v>
      </c>
    </row>
    <row r="1524" spans="26:29">
      <c r="Z1524">
        <v>933</v>
      </c>
      <c r="AA1524" s="211" t="s">
        <v>7826</v>
      </c>
      <c r="AB1524" s="211" t="s">
        <v>12360</v>
      </c>
      <c r="AC1524" s="211" t="s">
        <v>8756</v>
      </c>
    </row>
    <row r="1525" spans="26:29">
      <c r="Z1525">
        <v>934</v>
      </c>
      <c r="AA1525" s="211" t="s">
        <v>7827</v>
      </c>
      <c r="AB1525" s="211" t="s">
        <v>12361</v>
      </c>
      <c r="AC1525" s="211" t="s">
        <v>8756</v>
      </c>
    </row>
    <row r="1526" spans="26:29">
      <c r="Z1526">
        <v>935</v>
      </c>
      <c r="AA1526" s="211" t="s">
        <v>7828</v>
      </c>
      <c r="AB1526" s="211" t="s">
        <v>12362</v>
      </c>
      <c r="AC1526" s="211" t="s">
        <v>8756</v>
      </c>
    </row>
    <row r="1527" spans="26:29">
      <c r="Z1527">
        <v>936</v>
      </c>
      <c r="AA1527" s="211" t="s">
        <v>7829</v>
      </c>
      <c r="AB1527" s="211" t="s">
        <v>12363</v>
      </c>
      <c r="AC1527" s="211" t="s">
        <v>8756</v>
      </c>
    </row>
    <row r="1528" spans="26:29">
      <c r="Z1528">
        <v>937</v>
      </c>
      <c r="AA1528" s="211" t="s">
        <v>7830</v>
      </c>
      <c r="AB1528" s="211" t="s">
        <v>12364</v>
      </c>
      <c r="AC1528" s="211" t="s">
        <v>8756</v>
      </c>
    </row>
    <row r="1529" spans="26:29">
      <c r="Z1529">
        <v>938</v>
      </c>
      <c r="AA1529" s="211" t="s">
        <v>7831</v>
      </c>
      <c r="AB1529" s="211" t="s">
        <v>12365</v>
      </c>
      <c r="AC1529" s="211" t="s">
        <v>8756</v>
      </c>
    </row>
    <row r="1530" spans="26:29">
      <c r="Z1530">
        <v>939</v>
      </c>
      <c r="AA1530" s="211" t="s">
        <v>7832</v>
      </c>
      <c r="AB1530" s="211" t="s">
        <v>12366</v>
      </c>
      <c r="AC1530" s="211" t="s">
        <v>8756</v>
      </c>
    </row>
    <row r="1531" spans="26:29">
      <c r="Z1531">
        <v>940</v>
      </c>
      <c r="AA1531" s="211" t="s">
        <v>7833</v>
      </c>
      <c r="AB1531" s="211" t="s">
        <v>12367</v>
      </c>
      <c r="AC1531" s="211" t="s">
        <v>8756</v>
      </c>
    </row>
    <row r="1532" spans="26:29">
      <c r="Z1532">
        <v>941</v>
      </c>
      <c r="AA1532" s="211" t="s">
        <v>7834</v>
      </c>
      <c r="AB1532" s="211" t="s">
        <v>12368</v>
      </c>
      <c r="AC1532" s="211" t="s">
        <v>8756</v>
      </c>
    </row>
    <row r="1533" spans="26:29">
      <c r="Z1533">
        <v>942</v>
      </c>
      <c r="AA1533" s="211" t="s">
        <v>7835</v>
      </c>
      <c r="AB1533" s="211" t="s">
        <v>12369</v>
      </c>
      <c r="AC1533" s="211" t="s">
        <v>8756</v>
      </c>
    </row>
    <row r="1534" spans="26:29">
      <c r="Z1534">
        <v>943</v>
      </c>
      <c r="AA1534" s="211" t="s">
        <v>7836</v>
      </c>
      <c r="AB1534" s="211" t="s">
        <v>12370</v>
      </c>
      <c r="AC1534" s="211" t="s">
        <v>8756</v>
      </c>
    </row>
    <row r="1535" spans="26:29">
      <c r="Z1535">
        <v>944</v>
      </c>
      <c r="AA1535" s="211" t="s">
        <v>7837</v>
      </c>
      <c r="AB1535" s="211" t="s">
        <v>12371</v>
      </c>
      <c r="AC1535" s="211" t="s">
        <v>8756</v>
      </c>
    </row>
    <row r="1536" spans="26:29">
      <c r="Z1536">
        <v>945</v>
      </c>
      <c r="AA1536" s="211" t="s">
        <v>7838</v>
      </c>
      <c r="AB1536" s="211" t="s">
        <v>12372</v>
      </c>
      <c r="AC1536" s="211" t="s">
        <v>8756</v>
      </c>
    </row>
    <row r="1537" spans="26:29">
      <c r="Z1537">
        <v>946</v>
      </c>
      <c r="AA1537" s="211" t="s">
        <v>7839</v>
      </c>
      <c r="AB1537" s="211" t="s">
        <v>12373</v>
      </c>
      <c r="AC1537" s="211" t="s">
        <v>8756</v>
      </c>
    </row>
    <row r="1538" spans="26:29">
      <c r="Z1538">
        <v>947</v>
      </c>
      <c r="AA1538" s="211" t="s">
        <v>7840</v>
      </c>
      <c r="AB1538" s="211" t="s">
        <v>12374</v>
      </c>
      <c r="AC1538" s="211" t="s">
        <v>8756</v>
      </c>
    </row>
    <row r="1539" spans="26:29">
      <c r="Z1539">
        <v>948</v>
      </c>
      <c r="AA1539" s="211" t="s">
        <v>7841</v>
      </c>
      <c r="AB1539" s="211" t="s">
        <v>12375</v>
      </c>
      <c r="AC1539" s="211" t="s">
        <v>8756</v>
      </c>
    </row>
    <row r="1540" spans="26:29">
      <c r="Z1540">
        <v>949</v>
      </c>
      <c r="AA1540" s="211" t="s">
        <v>7842</v>
      </c>
      <c r="AB1540" s="211" t="s">
        <v>12376</v>
      </c>
      <c r="AC1540" s="211" t="s">
        <v>8756</v>
      </c>
    </row>
    <row r="1541" spans="26:29">
      <c r="Z1541">
        <v>950</v>
      </c>
      <c r="AA1541" s="211" t="s">
        <v>7843</v>
      </c>
      <c r="AB1541" s="211" t="s">
        <v>12377</v>
      </c>
      <c r="AC1541" s="211" t="s">
        <v>8756</v>
      </c>
    </row>
    <row r="1542" spans="26:29">
      <c r="Z1542">
        <v>951</v>
      </c>
      <c r="AA1542" s="211" t="s">
        <v>7844</v>
      </c>
      <c r="AB1542" s="211" t="s">
        <v>12378</v>
      </c>
      <c r="AC1542" s="211" t="s">
        <v>8756</v>
      </c>
    </row>
    <row r="1543" spans="26:29">
      <c r="Z1543">
        <v>952</v>
      </c>
      <c r="AA1543" s="211" t="s">
        <v>7845</v>
      </c>
      <c r="AB1543" s="211" t="s">
        <v>12379</v>
      </c>
      <c r="AC1543" s="211" t="s">
        <v>8756</v>
      </c>
    </row>
    <row r="1544" spans="26:29">
      <c r="Z1544">
        <v>953</v>
      </c>
      <c r="AA1544" s="211" t="s">
        <v>7846</v>
      </c>
      <c r="AB1544" s="211" t="s">
        <v>12380</v>
      </c>
      <c r="AC1544" s="211" t="s">
        <v>8756</v>
      </c>
    </row>
    <row r="1545" spans="26:29">
      <c r="Z1545">
        <v>954</v>
      </c>
      <c r="AA1545" s="211" t="s">
        <v>7847</v>
      </c>
      <c r="AB1545" s="211" t="s">
        <v>12381</v>
      </c>
      <c r="AC1545" s="211" t="s">
        <v>8756</v>
      </c>
    </row>
    <row r="1546" spans="26:29">
      <c r="Z1546">
        <v>955</v>
      </c>
      <c r="AA1546" s="211" t="s">
        <v>7848</v>
      </c>
      <c r="AB1546" s="211" t="s">
        <v>12382</v>
      </c>
      <c r="AC1546" s="211" t="s">
        <v>8756</v>
      </c>
    </row>
    <row r="1547" spans="26:29">
      <c r="Z1547">
        <v>956</v>
      </c>
      <c r="AA1547" s="211" t="s">
        <v>7849</v>
      </c>
      <c r="AB1547" s="211" t="s">
        <v>12383</v>
      </c>
      <c r="AC1547" s="211" t="s">
        <v>8756</v>
      </c>
    </row>
    <row r="1548" spans="26:29">
      <c r="Z1548">
        <v>957</v>
      </c>
      <c r="AA1548" s="211" t="s">
        <v>7850</v>
      </c>
      <c r="AB1548" s="211" t="s">
        <v>12384</v>
      </c>
      <c r="AC1548" s="211" t="s">
        <v>8756</v>
      </c>
    </row>
    <row r="1549" spans="26:29">
      <c r="Z1549">
        <v>958</v>
      </c>
      <c r="AA1549" s="211" t="s">
        <v>7851</v>
      </c>
      <c r="AB1549" s="211" t="s">
        <v>12385</v>
      </c>
      <c r="AC1549" s="211" t="s">
        <v>8756</v>
      </c>
    </row>
    <row r="1550" spans="26:29">
      <c r="Z1550">
        <v>959</v>
      </c>
      <c r="AA1550" s="211" t="s">
        <v>7852</v>
      </c>
      <c r="AB1550" s="211" t="s">
        <v>12386</v>
      </c>
      <c r="AC1550" s="211" t="s">
        <v>8756</v>
      </c>
    </row>
    <row r="1551" spans="26:29">
      <c r="Z1551">
        <v>960</v>
      </c>
      <c r="AA1551" s="211" t="s">
        <v>7853</v>
      </c>
      <c r="AB1551" s="211" t="s">
        <v>12387</v>
      </c>
      <c r="AC1551" s="211" t="s">
        <v>8756</v>
      </c>
    </row>
    <row r="1552" spans="26:29">
      <c r="Z1552">
        <v>961</v>
      </c>
      <c r="AA1552" s="211" t="s">
        <v>7854</v>
      </c>
      <c r="AB1552" s="211" t="s">
        <v>12388</v>
      </c>
      <c r="AC1552" s="211" t="s">
        <v>8756</v>
      </c>
    </row>
    <row r="1553" spans="26:29">
      <c r="Z1553">
        <v>962</v>
      </c>
      <c r="AA1553" s="211" t="s">
        <v>7855</v>
      </c>
      <c r="AB1553" s="211" t="s">
        <v>12389</v>
      </c>
      <c r="AC1553" s="211" t="s">
        <v>8756</v>
      </c>
    </row>
    <row r="1554" spans="26:29">
      <c r="Z1554">
        <v>963</v>
      </c>
      <c r="AA1554" s="211" t="s">
        <v>7856</v>
      </c>
      <c r="AB1554" s="211" t="s">
        <v>12390</v>
      </c>
      <c r="AC1554" s="211" t="s">
        <v>8756</v>
      </c>
    </row>
    <row r="1555" spans="26:29">
      <c r="Z1555">
        <v>964</v>
      </c>
      <c r="AA1555" s="211" t="s">
        <v>7857</v>
      </c>
      <c r="AB1555" s="211" t="s">
        <v>12391</v>
      </c>
      <c r="AC1555" s="211" t="s">
        <v>8756</v>
      </c>
    </row>
    <row r="1556" spans="26:29">
      <c r="Z1556">
        <v>965</v>
      </c>
      <c r="AA1556" s="211" t="s">
        <v>7858</v>
      </c>
      <c r="AB1556" s="211" t="s">
        <v>12392</v>
      </c>
      <c r="AC1556" s="211" t="s">
        <v>8756</v>
      </c>
    </row>
    <row r="1557" spans="26:29">
      <c r="Z1557">
        <v>966</v>
      </c>
      <c r="AA1557" s="211" t="s">
        <v>7859</v>
      </c>
      <c r="AB1557" s="211" t="s">
        <v>12393</v>
      </c>
      <c r="AC1557" s="211" t="s">
        <v>8756</v>
      </c>
    </row>
    <row r="1558" spans="26:29">
      <c r="Z1558">
        <v>967</v>
      </c>
      <c r="AA1558" s="211" t="s">
        <v>7860</v>
      </c>
      <c r="AB1558" s="211" t="s">
        <v>12394</v>
      </c>
      <c r="AC1558" s="211" t="s">
        <v>8756</v>
      </c>
    </row>
    <row r="1559" spans="26:29">
      <c r="Z1559">
        <v>968</v>
      </c>
      <c r="AA1559" s="211" t="s">
        <v>7861</v>
      </c>
      <c r="AB1559" s="211" t="s">
        <v>12395</v>
      </c>
      <c r="AC1559" s="211" t="s">
        <v>8756</v>
      </c>
    </row>
    <row r="1560" spans="26:29">
      <c r="Z1560">
        <v>969</v>
      </c>
      <c r="AA1560" s="211" t="s">
        <v>7862</v>
      </c>
      <c r="AB1560" s="211" t="s">
        <v>12396</v>
      </c>
      <c r="AC1560" s="211" t="s">
        <v>8756</v>
      </c>
    </row>
    <row r="1561" spans="26:29">
      <c r="Z1561">
        <v>970</v>
      </c>
      <c r="AA1561" s="211" t="s">
        <v>7863</v>
      </c>
      <c r="AB1561" s="211" t="s">
        <v>12397</v>
      </c>
      <c r="AC1561" s="211" t="s">
        <v>8756</v>
      </c>
    </row>
    <row r="1562" spans="26:29">
      <c r="Z1562">
        <v>971</v>
      </c>
      <c r="AA1562" s="211" t="s">
        <v>7864</v>
      </c>
      <c r="AB1562" s="211" t="s">
        <v>12398</v>
      </c>
      <c r="AC1562" s="211" t="s">
        <v>8756</v>
      </c>
    </row>
    <row r="1563" spans="26:29">
      <c r="Z1563">
        <v>972</v>
      </c>
      <c r="AA1563" s="211" t="s">
        <v>7865</v>
      </c>
      <c r="AB1563" s="211" t="s">
        <v>12399</v>
      </c>
      <c r="AC1563" s="211" t="s">
        <v>8756</v>
      </c>
    </row>
    <row r="1564" spans="26:29">
      <c r="Z1564">
        <v>973</v>
      </c>
      <c r="AA1564" s="211" t="s">
        <v>7866</v>
      </c>
      <c r="AB1564" s="211" t="s">
        <v>12400</v>
      </c>
      <c r="AC1564" s="211" t="s">
        <v>8756</v>
      </c>
    </row>
    <row r="1565" spans="26:29">
      <c r="Z1565">
        <v>974</v>
      </c>
      <c r="AA1565" s="211" t="s">
        <v>7867</v>
      </c>
      <c r="AB1565" s="211" t="s">
        <v>12401</v>
      </c>
      <c r="AC1565" s="211" t="s">
        <v>8756</v>
      </c>
    </row>
    <row r="1566" spans="26:29">
      <c r="Z1566">
        <v>975</v>
      </c>
      <c r="AA1566" s="211" t="s">
        <v>7868</v>
      </c>
      <c r="AB1566" s="211" t="s">
        <v>12402</v>
      </c>
      <c r="AC1566" s="211" t="s">
        <v>8756</v>
      </c>
    </row>
    <row r="1567" spans="26:29">
      <c r="Z1567">
        <v>976</v>
      </c>
      <c r="AA1567" s="211" t="s">
        <v>7869</v>
      </c>
      <c r="AB1567" s="211" t="s">
        <v>12403</v>
      </c>
      <c r="AC1567" s="211" t="s">
        <v>8756</v>
      </c>
    </row>
    <row r="1568" spans="26:29">
      <c r="Z1568">
        <v>977</v>
      </c>
      <c r="AA1568" s="211" t="s">
        <v>7870</v>
      </c>
      <c r="AB1568" s="211" t="s">
        <v>12404</v>
      </c>
      <c r="AC1568" s="211" t="s">
        <v>8756</v>
      </c>
    </row>
    <row r="1569" spans="26:29">
      <c r="Z1569">
        <v>978</v>
      </c>
      <c r="AA1569" s="211" t="s">
        <v>7871</v>
      </c>
      <c r="AB1569" s="211" t="s">
        <v>12405</v>
      </c>
      <c r="AC1569" s="211" t="s">
        <v>8756</v>
      </c>
    </row>
    <row r="1570" spans="26:29">
      <c r="Z1570">
        <v>979</v>
      </c>
      <c r="AA1570" s="211" t="s">
        <v>7872</v>
      </c>
      <c r="AB1570" s="211" t="s">
        <v>12406</v>
      </c>
      <c r="AC1570" s="211" t="s">
        <v>8756</v>
      </c>
    </row>
    <row r="1571" spans="26:29">
      <c r="Z1571">
        <v>980</v>
      </c>
      <c r="AA1571" s="211" t="s">
        <v>7873</v>
      </c>
      <c r="AB1571" s="211" t="s">
        <v>12407</v>
      </c>
      <c r="AC1571" s="211" t="s">
        <v>8756</v>
      </c>
    </row>
    <row r="1572" spans="26:29">
      <c r="Z1572">
        <v>981</v>
      </c>
      <c r="AA1572" s="211" t="s">
        <v>7874</v>
      </c>
      <c r="AB1572" s="211" t="s">
        <v>12408</v>
      </c>
      <c r="AC1572" s="211" t="s">
        <v>8756</v>
      </c>
    </row>
    <row r="1573" spans="26:29">
      <c r="Z1573">
        <v>982</v>
      </c>
      <c r="AA1573" s="211" t="s">
        <v>7875</v>
      </c>
      <c r="AB1573" s="211" t="s">
        <v>12409</v>
      </c>
      <c r="AC1573" s="211" t="s">
        <v>8756</v>
      </c>
    </row>
    <row r="1574" spans="26:29">
      <c r="Z1574">
        <v>983</v>
      </c>
      <c r="AA1574" s="211" t="s">
        <v>7876</v>
      </c>
      <c r="AB1574" s="211" t="s">
        <v>12410</v>
      </c>
      <c r="AC1574" s="211" t="s">
        <v>8756</v>
      </c>
    </row>
    <row r="1575" spans="26:29">
      <c r="Z1575">
        <v>984</v>
      </c>
      <c r="AA1575" s="211" t="s">
        <v>7877</v>
      </c>
      <c r="AB1575" s="211" t="s">
        <v>12411</v>
      </c>
      <c r="AC1575" s="211" t="s">
        <v>8756</v>
      </c>
    </row>
    <row r="1576" spans="26:29">
      <c r="Z1576">
        <v>985</v>
      </c>
      <c r="AA1576" s="211" t="s">
        <v>7878</v>
      </c>
      <c r="AB1576" s="211" t="s">
        <v>12412</v>
      </c>
      <c r="AC1576" s="211" t="s">
        <v>8756</v>
      </c>
    </row>
    <row r="1577" spans="26:29">
      <c r="Z1577">
        <v>986</v>
      </c>
      <c r="AA1577" s="211" t="s">
        <v>7879</v>
      </c>
      <c r="AB1577" s="211" t="s">
        <v>12413</v>
      </c>
      <c r="AC1577" s="211" t="s">
        <v>8756</v>
      </c>
    </row>
    <row r="1578" spans="26:29">
      <c r="Z1578">
        <v>987</v>
      </c>
      <c r="AA1578" s="211" t="s">
        <v>7880</v>
      </c>
      <c r="AB1578" s="211" t="s">
        <v>12414</v>
      </c>
      <c r="AC1578" s="211" t="s">
        <v>8756</v>
      </c>
    </row>
    <row r="1579" spans="26:29">
      <c r="Z1579">
        <v>988</v>
      </c>
      <c r="AA1579" s="211" t="s">
        <v>7881</v>
      </c>
      <c r="AB1579" s="211" t="s">
        <v>12415</v>
      </c>
      <c r="AC1579" s="211" t="s">
        <v>8756</v>
      </c>
    </row>
    <row r="1580" spans="26:29">
      <c r="Z1580">
        <v>989</v>
      </c>
      <c r="AA1580" s="211" t="s">
        <v>7882</v>
      </c>
      <c r="AB1580" s="211" t="s">
        <v>12416</v>
      </c>
      <c r="AC1580" s="211" t="s">
        <v>8756</v>
      </c>
    </row>
    <row r="1581" spans="26:29">
      <c r="Z1581">
        <v>990</v>
      </c>
      <c r="AA1581" s="211" t="s">
        <v>7883</v>
      </c>
      <c r="AB1581" s="211" t="s">
        <v>12417</v>
      </c>
      <c r="AC1581" s="211" t="s">
        <v>8756</v>
      </c>
    </row>
    <row r="1582" spans="26:29">
      <c r="Z1582">
        <v>991</v>
      </c>
      <c r="AA1582" s="211" t="s">
        <v>7884</v>
      </c>
      <c r="AB1582" s="211" t="s">
        <v>12418</v>
      </c>
      <c r="AC1582" s="211" t="s">
        <v>8756</v>
      </c>
    </row>
    <row r="1583" spans="26:29">
      <c r="Z1583">
        <v>992</v>
      </c>
      <c r="AA1583" s="211" t="s">
        <v>7885</v>
      </c>
      <c r="AB1583" s="211" t="s">
        <v>12419</v>
      </c>
      <c r="AC1583" s="211" t="s">
        <v>8756</v>
      </c>
    </row>
    <row r="1584" spans="26:29">
      <c r="Z1584">
        <v>993</v>
      </c>
      <c r="AA1584" s="211" t="s">
        <v>7886</v>
      </c>
      <c r="AB1584" s="211" t="s">
        <v>12420</v>
      </c>
      <c r="AC1584" s="211" t="s">
        <v>8756</v>
      </c>
    </row>
    <row r="1585" spans="26:29">
      <c r="Z1585">
        <v>994</v>
      </c>
      <c r="AA1585" s="211" t="s">
        <v>7887</v>
      </c>
      <c r="AB1585" s="211" t="s">
        <v>12421</v>
      </c>
      <c r="AC1585" s="211" t="s">
        <v>8756</v>
      </c>
    </row>
    <row r="1586" spans="26:29">
      <c r="Z1586">
        <v>995</v>
      </c>
      <c r="AA1586" s="211" t="s">
        <v>7888</v>
      </c>
      <c r="AB1586" s="211" t="s">
        <v>12422</v>
      </c>
      <c r="AC1586" s="211" t="s">
        <v>8756</v>
      </c>
    </row>
    <row r="1587" spans="26:29">
      <c r="Z1587">
        <v>996</v>
      </c>
      <c r="AA1587" s="211" t="s">
        <v>7889</v>
      </c>
      <c r="AB1587" s="211" t="s">
        <v>12423</v>
      </c>
      <c r="AC1587" s="211" t="s">
        <v>8756</v>
      </c>
    </row>
    <row r="1588" spans="26:29">
      <c r="Z1588">
        <v>997</v>
      </c>
      <c r="AA1588" s="211" t="s">
        <v>7890</v>
      </c>
      <c r="AB1588" s="211" t="s">
        <v>12424</v>
      </c>
      <c r="AC1588" s="211" t="s">
        <v>8756</v>
      </c>
    </row>
    <row r="1589" spans="26:29">
      <c r="Z1589">
        <v>998</v>
      </c>
      <c r="AA1589" s="211" t="s">
        <v>7891</v>
      </c>
      <c r="AB1589" s="211" t="s">
        <v>12425</v>
      </c>
      <c r="AC1589" s="211" t="s">
        <v>8756</v>
      </c>
    </row>
    <row r="1590" spans="26:29">
      <c r="Z1590">
        <v>999</v>
      </c>
      <c r="AA1590" s="211" t="s">
        <v>7892</v>
      </c>
      <c r="AB1590" s="211" t="s">
        <v>12426</v>
      </c>
      <c r="AC1590" s="211" t="s">
        <v>8756</v>
      </c>
    </row>
    <row r="1591" spans="26:29">
      <c r="Z1591">
        <v>1000</v>
      </c>
      <c r="AA1591" s="211" t="s">
        <v>7893</v>
      </c>
      <c r="AB1591" s="211" t="s">
        <v>12427</v>
      </c>
      <c r="AC1591" s="211" t="s">
        <v>8756</v>
      </c>
    </row>
    <row r="1592" spans="26:29">
      <c r="Z1592">
        <v>1001</v>
      </c>
      <c r="AA1592" s="211" t="s">
        <v>7894</v>
      </c>
      <c r="AB1592" s="211" t="s">
        <v>12428</v>
      </c>
      <c r="AC1592" s="211" t="s">
        <v>8756</v>
      </c>
    </row>
    <row r="1593" spans="26:29">
      <c r="Z1593">
        <v>1002</v>
      </c>
      <c r="AA1593" s="211" t="s">
        <v>7895</v>
      </c>
      <c r="AB1593" s="211" t="s">
        <v>12429</v>
      </c>
      <c r="AC1593" s="211" t="s">
        <v>8756</v>
      </c>
    </row>
    <row r="1594" spans="26:29">
      <c r="Z1594">
        <v>1003</v>
      </c>
      <c r="AA1594" s="211" t="s">
        <v>7896</v>
      </c>
      <c r="AB1594" s="211" t="s">
        <v>12430</v>
      </c>
      <c r="AC1594" s="211" t="s">
        <v>8756</v>
      </c>
    </row>
    <row r="1595" spans="26:29">
      <c r="Z1595">
        <v>1004</v>
      </c>
      <c r="AA1595" s="211" t="s">
        <v>7897</v>
      </c>
      <c r="AB1595" s="211" t="s">
        <v>12431</v>
      </c>
      <c r="AC1595" s="211" t="s">
        <v>8756</v>
      </c>
    </row>
    <row r="1596" spans="26:29">
      <c r="Z1596">
        <v>1005</v>
      </c>
      <c r="AA1596" s="211" t="s">
        <v>7898</v>
      </c>
      <c r="AB1596" s="211" t="s">
        <v>12432</v>
      </c>
      <c r="AC1596" s="211" t="s">
        <v>8756</v>
      </c>
    </row>
    <row r="1597" spans="26:29">
      <c r="Z1597">
        <v>1006</v>
      </c>
      <c r="AA1597" s="211" t="s">
        <v>7899</v>
      </c>
      <c r="AB1597" s="211" t="s">
        <v>12433</v>
      </c>
      <c r="AC1597" s="211" t="s">
        <v>8756</v>
      </c>
    </row>
    <row r="1598" spans="26:29">
      <c r="Z1598">
        <v>1007</v>
      </c>
      <c r="AA1598" s="211" t="s">
        <v>7900</v>
      </c>
      <c r="AB1598" s="211" t="s">
        <v>12434</v>
      </c>
      <c r="AC1598" s="211" t="s">
        <v>8756</v>
      </c>
    </row>
    <row r="1599" spans="26:29">
      <c r="Z1599">
        <v>1008</v>
      </c>
      <c r="AA1599" s="211" t="s">
        <v>7901</v>
      </c>
      <c r="AB1599" s="211" t="s">
        <v>12435</v>
      </c>
      <c r="AC1599" s="211" t="s">
        <v>8756</v>
      </c>
    </row>
    <row r="1600" spans="26:29">
      <c r="Z1600">
        <v>1009</v>
      </c>
      <c r="AA1600" s="211" t="s">
        <v>7902</v>
      </c>
      <c r="AB1600" s="211" t="s">
        <v>12436</v>
      </c>
      <c r="AC1600" s="211" t="s">
        <v>8756</v>
      </c>
    </row>
    <row r="1601" spans="26:29">
      <c r="Z1601">
        <v>1010</v>
      </c>
      <c r="AA1601" s="211" t="s">
        <v>7903</v>
      </c>
      <c r="AB1601" s="211" t="s">
        <v>12437</v>
      </c>
      <c r="AC1601" s="211" t="s">
        <v>8756</v>
      </c>
    </row>
    <row r="1602" spans="26:29">
      <c r="Z1602">
        <v>1011</v>
      </c>
      <c r="AA1602" s="211" t="s">
        <v>7904</v>
      </c>
      <c r="AB1602" s="211" t="s">
        <v>12438</v>
      </c>
      <c r="AC1602" s="211" t="s">
        <v>8756</v>
      </c>
    </row>
    <row r="1603" spans="26:29">
      <c r="Z1603">
        <v>1012</v>
      </c>
      <c r="AA1603" s="211" t="s">
        <v>7905</v>
      </c>
      <c r="AB1603" s="211" t="s">
        <v>12439</v>
      </c>
      <c r="AC1603" s="211" t="s">
        <v>8756</v>
      </c>
    </row>
    <row r="1604" spans="26:29">
      <c r="Z1604">
        <v>1013</v>
      </c>
      <c r="AA1604" s="211" t="s">
        <v>7906</v>
      </c>
      <c r="AB1604" s="211" t="s">
        <v>12440</v>
      </c>
      <c r="AC1604" s="211" t="s">
        <v>8756</v>
      </c>
    </row>
    <row r="1605" spans="26:29">
      <c r="Z1605">
        <v>1014</v>
      </c>
      <c r="AA1605" s="211" t="s">
        <v>7907</v>
      </c>
      <c r="AB1605" s="211" t="s">
        <v>12441</v>
      </c>
      <c r="AC1605" s="211" t="s">
        <v>8756</v>
      </c>
    </row>
    <row r="1606" spans="26:29">
      <c r="Z1606">
        <v>1015</v>
      </c>
      <c r="AA1606" s="211" t="s">
        <v>7908</v>
      </c>
      <c r="AB1606" s="211" t="s">
        <v>12442</v>
      </c>
      <c r="AC1606" s="211" t="s">
        <v>8756</v>
      </c>
    </row>
    <row r="1607" spans="26:29">
      <c r="Z1607">
        <v>1016</v>
      </c>
      <c r="AA1607" s="211" t="s">
        <v>7909</v>
      </c>
      <c r="AB1607" s="211" t="s">
        <v>12443</v>
      </c>
      <c r="AC1607" s="211" t="s">
        <v>8756</v>
      </c>
    </row>
    <row r="1608" spans="26:29">
      <c r="Z1608">
        <v>1017</v>
      </c>
      <c r="AA1608" s="211" t="s">
        <v>7910</v>
      </c>
      <c r="AB1608" s="211" t="s">
        <v>12444</v>
      </c>
      <c r="AC1608" s="211" t="s">
        <v>8756</v>
      </c>
    </row>
    <row r="1609" spans="26:29">
      <c r="Z1609">
        <v>1018</v>
      </c>
      <c r="AA1609" s="211" t="s">
        <v>7911</v>
      </c>
      <c r="AB1609" s="211" t="s">
        <v>12445</v>
      </c>
      <c r="AC1609" s="211" t="s">
        <v>8756</v>
      </c>
    </row>
    <row r="1610" spans="26:29">
      <c r="Z1610">
        <v>1019</v>
      </c>
      <c r="AA1610" s="211" t="s">
        <v>7912</v>
      </c>
      <c r="AB1610" s="211" t="s">
        <v>12446</v>
      </c>
      <c r="AC1610" s="211" t="s">
        <v>8756</v>
      </c>
    </row>
    <row r="1611" spans="26:29">
      <c r="Z1611">
        <v>1020</v>
      </c>
      <c r="AA1611" s="211" t="s">
        <v>7913</v>
      </c>
      <c r="AB1611" s="211" t="s">
        <v>12447</v>
      </c>
      <c r="AC1611" s="211" t="s">
        <v>8756</v>
      </c>
    </row>
    <row r="1612" spans="26:29">
      <c r="Z1612">
        <v>1021</v>
      </c>
      <c r="AA1612" s="211" t="s">
        <v>7914</v>
      </c>
      <c r="AB1612" s="211" t="s">
        <v>12448</v>
      </c>
      <c r="AC1612" s="211" t="s">
        <v>8756</v>
      </c>
    </row>
    <row r="1613" spans="26:29">
      <c r="Z1613">
        <v>1022</v>
      </c>
      <c r="AA1613" s="211" t="s">
        <v>7915</v>
      </c>
      <c r="AB1613" s="211" t="s">
        <v>12449</v>
      </c>
      <c r="AC1613" s="211" t="s">
        <v>8756</v>
      </c>
    </row>
    <row r="1614" spans="26:29">
      <c r="Z1614">
        <v>1023</v>
      </c>
      <c r="AA1614" s="211" t="s">
        <v>7916</v>
      </c>
      <c r="AB1614" s="211" t="s">
        <v>12450</v>
      </c>
      <c r="AC1614" s="211" t="s">
        <v>8756</v>
      </c>
    </row>
    <row r="1615" spans="26:29">
      <c r="Z1615">
        <v>1024</v>
      </c>
      <c r="AA1615" s="211" t="s">
        <v>7917</v>
      </c>
      <c r="AB1615" s="211" t="s">
        <v>12451</v>
      </c>
      <c r="AC1615" s="211" t="s">
        <v>8756</v>
      </c>
    </row>
    <row r="1616" spans="26:29">
      <c r="Z1616">
        <v>1025</v>
      </c>
      <c r="AA1616" s="211" t="s">
        <v>7918</v>
      </c>
      <c r="AB1616" s="211" t="s">
        <v>12452</v>
      </c>
      <c r="AC1616" s="211" t="s">
        <v>8756</v>
      </c>
    </row>
    <row r="1617" spans="26:29">
      <c r="Z1617">
        <v>1026</v>
      </c>
      <c r="AA1617" s="211" t="s">
        <v>7919</v>
      </c>
      <c r="AB1617" s="211" t="s">
        <v>12453</v>
      </c>
      <c r="AC1617" s="211" t="s">
        <v>8756</v>
      </c>
    </row>
    <row r="1618" spans="26:29">
      <c r="Z1618">
        <v>1027</v>
      </c>
      <c r="AA1618" s="211" t="s">
        <v>7920</v>
      </c>
      <c r="AB1618" s="211" t="s">
        <v>12454</v>
      </c>
      <c r="AC1618" s="211" t="s">
        <v>8756</v>
      </c>
    </row>
    <row r="1619" spans="26:29">
      <c r="Z1619">
        <v>1028</v>
      </c>
      <c r="AA1619" s="211" t="s">
        <v>7921</v>
      </c>
      <c r="AB1619" s="211" t="s">
        <v>12455</v>
      </c>
      <c r="AC1619" s="211" t="s">
        <v>8756</v>
      </c>
    </row>
    <row r="1620" spans="26:29">
      <c r="Z1620">
        <v>1029</v>
      </c>
      <c r="AA1620" s="211" t="s">
        <v>7922</v>
      </c>
      <c r="AB1620" s="211" t="s">
        <v>12456</v>
      </c>
      <c r="AC1620" s="211" t="s">
        <v>8756</v>
      </c>
    </row>
    <row r="1621" spans="26:29">
      <c r="Z1621">
        <v>1030</v>
      </c>
      <c r="AA1621" s="211" t="s">
        <v>7923</v>
      </c>
      <c r="AB1621" s="211" t="s">
        <v>12457</v>
      </c>
      <c r="AC1621" s="211" t="s">
        <v>8756</v>
      </c>
    </row>
    <row r="1622" spans="26:29">
      <c r="Z1622">
        <v>1031</v>
      </c>
      <c r="AA1622" s="211" t="s">
        <v>7924</v>
      </c>
      <c r="AB1622" s="211" t="s">
        <v>12458</v>
      </c>
      <c r="AC1622" s="211" t="s">
        <v>8756</v>
      </c>
    </row>
    <row r="1623" spans="26:29">
      <c r="Z1623">
        <v>1032</v>
      </c>
      <c r="AA1623" s="211" t="s">
        <v>7925</v>
      </c>
      <c r="AB1623" s="211" t="s">
        <v>12459</v>
      </c>
      <c r="AC1623" s="211" t="s">
        <v>8756</v>
      </c>
    </row>
    <row r="1624" spans="26:29">
      <c r="Z1624">
        <v>1033</v>
      </c>
      <c r="AA1624" s="211" t="s">
        <v>7926</v>
      </c>
      <c r="AB1624" s="211" t="s">
        <v>12460</v>
      </c>
      <c r="AC1624" s="211" t="s">
        <v>8756</v>
      </c>
    </row>
    <row r="1625" spans="26:29">
      <c r="Z1625">
        <v>1034</v>
      </c>
      <c r="AA1625" s="211" t="s">
        <v>7927</v>
      </c>
      <c r="AB1625" s="211" t="s">
        <v>12461</v>
      </c>
      <c r="AC1625" s="211" t="s">
        <v>8756</v>
      </c>
    </row>
    <row r="1626" spans="26:29">
      <c r="Z1626">
        <v>1035</v>
      </c>
      <c r="AA1626" s="211" t="s">
        <v>7928</v>
      </c>
      <c r="AB1626" s="211" t="s">
        <v>12462</v>
      </c>
      <c r="AC1626" s="211" t="s">
        <v>8756</v>
      </c>
    </row>
    <row r="1627" spans="26:29">
      <c r="Z1627">
        <v>1036</v>
      </c>
      <c r="AA1627" s="211" t="s">
        <v>7929</v>
      </c>
      <c r="AB1627" s="211" t="s">
        <v>12463</v>
      </c>
      <c r="AC1627" s="211" t="s">
        <v>8756</v>
      </c>
    </row>
    <row r="1628" spans="26:29">
      <c r="Z1628">
        <v>1037</v>
      </c>
      <c r="AA1628" s="211" t="s">
        <v>7930</v>
      </c>
      <c r="AB1628" s="211" t="s">
        <v>12464</v>
      </c>
      <c r="AC1628" s="211" t="s">
        <v>8756</v>
      </c>
    </row>
    <row r="1629" spans="26:29">
      <c r="Z1629">
        <v>1038</v>
      </c>
      <c r="AA1629" s="211" t="s">
        <v>7931</v>
      </c>
      <c r="AB1629" s="211" t="s">
        <v>12465</v>
      </c>
      <c r="AC1629" s="211" t="s">
        <v>8756</v>
      </c>
    </row>
    <row r="1630" spans="26:29">
      <c r="Z1630">
        <v>1039</v>
      </c>
      <c r="AA1630" s="211" t="s">
        <v>7932</v>
      </c>
      <c r="AB1630" s="211" t="s">
        <v>12466</v>
      </c>
      <c r="AC1630" s="211" t="s">
        <v>8756</v>
      </c>
    </row>
    <row r="1631" spans="26:29">
      <c r="Z1631">
        <v>1040</v>
      </c>
      <c r="AA1631" s="211" t="s">
        <v>7933</v>
      </c>
      <c r="AB1631" s="211" t="s">
        <v>12467</v>
      </c>
      <c r="AC1631" s="211" t="s">
        <v>8756</v>
      </c>
    </row>
    <row r="1632" spans="26:29">
      <c r="Z1632">
        <v>1041</v>
      </c>
      <c r="AA1632" s="211" t="s">
        <v>7934</v>
      </c>
      <c r="AB1632" s="211" t="s">
        <v>12468</v>
      </c>
      <c r="AC1632" s="211" t="s">
        <v>8756</v>
      </c>
    </row>
    <row r="1633" spans="26:29">
      <c r="Z1633">
        <v>1042</v>
      </c>
      <c r="AA1633" s="211" t="s">
        <v>7935</v>
      </c>
      <c r="AB1633" s="211" t="s">
        <v>12469</v>
      </c>
      <c r="AC1633" s="211" t="s">
        <v>8756</v>
      </c>
    </row>
    <row r="1634" spans="26:29">
      <c r="Z1634">
        <v>1043</v>
      </c>
      <c r="AA1634" s="211" t="s">
        <v>7936</v>
      </c>
      <c r="AB1634" s="211" t="s">
        <v>12470</v>
      </c>
      <c r="AC1634" s="211" t="s">
        <v>8756</v>
      </c>
    </row>
    <row r="1635" spans="26:29">
      <c r="Z1635">
        <v>1044</v>
      </c>
      <c r="AA1635" s="211" t="s">
        <v>7937</v>
      </c>
      <c r="AB1635" s="211" t="s">
        <v>12471</v>
      </c>
      <c r="AC1635" s="211" t="s">
        <v>8756</v>
      </c>
    </row>
    <row r="1636" spans="26:29">
      <c r="Z1636">
        <v>1045</v>
      </c>
      <c r="AA1636" s="211" t="s">
        <v>7938</v>
      </c>
      <c r="AB1636" s="211" t="s">
        <v>12472</v>
      </c>
      <c r="AC1636" s="211" t="s">
        <v>8756</v>
      </c>
    </row>
    <row r="1637" spans="26:29">
      <c r="Z1637">
        <v>1046</v>
      </c>
      <c r="AA1637" s="211" t="s">
        <v>7939</v>
      </c>
      <c r="AB1637" s="211" t="s">
        <v>12473</v>
      </c>
      <c r="AC1637" s="211" t="s">
        <v>8756</v>
      </c>
    </row>
    <row r="1638" spans="26:29">
      <c r="Z1638">
        <v>1047</v>
      </c>
      <c r="AA1638" s="211" t="s">
        <v>7940</v>
      </c>
      <c r="AB1638" s="211" t="s">
        <v>12474</v>
      </c>
      <c r="AC1638" s="211" t="s">
        <v>8756</v>
      </c>
    </row>
    <row r="1639" spans="26:29">
      <c r="Z1639">
        <v>1048</v>
      </c>
      <c r="AA1639" s="211" t="s">
        <v>7941</v>
      </c>
      <c r="AB1639" s="211" t="s">
        <v>12475</v>
      </c>
      <c r="AC1639" s="211" t="s">
        <v>8756</v>
      </c>
    </row>
    <row r="1640" spans="26:29">
      <c r="Z1640">
        <v>1049</v>
      </c>
      <c r="AA1640" s="211" t="s">
        <v>7942</v>
      </c>
      <c r="AB1640" s="211" t="s">
        <v>12476</v>
      </c>
      <c r="AC1640" s="211" t="s">
        <v>8756</v>
      </c>
    </row>
    <row r="1641" spans="26:29">
      <c r="Z1641">
        <v>1050</v>
      </c>
      <c r="AA1641" s="211" t="s">
        <v>7943</v>
      </c>
      <c r="AB1641" s="211" t="s">
        <v>12477</v>
      </c>
      <c r="AC1641" s="211" t="s">
        <v>8756</v>
      </c>
    </row>
    <row r="1642" spans="26:29">
      <c r="Z1642">
        <v>1051</v>
      </c>
      <c r="AA1642" s="211" t="s">
        <v>7944</v>
      </c>
      <c r="AB1642" s="211" t="s">
        <v>12478</v>
      </c>
      <c r="AC1642" s="211" t="s">
        <v>8756</v>
      </c>
    </row>
    <row r="1643" spans="26:29">
      <c r="Z1643">
        <v>1052</v>
      </c>
      <c r="AA1643" s="211" t="s">
        <v>7945</v>
      </c>
      <c r="AB1643" s="211" t="s">
        <v>12479</v>
      </c>
      <c r="AC1643" s="211" t="s">
        <v>8756</v>
      </c>
    </row>
    <row r="1644" spans="26:29">
      <c r="Z1644">
        <v>1053</v>
      </c>
      <c r="AA1644" s="211" t="s">
        <v>7946</v>
      </c>
      <c r="AB1644" s="211" t="s">
        <v>12480</v>
      </c>
      <c r="AC1644" s="211" t="s">
        <v>8756</v>
      </c>
    </row>
    <row r="1645" spans="26:29">
      <c r="Z1645">
        <v>1054</v>
      </c>
      <c r="AA1645" s="211" t="s">
        <v>7947</v>
      </c>
      <c r="AB1645" s="211" t="s">
        <v>12481</v>
      </c>
      <c r="AC1645" s="211" t="s">
        <v>8756</v>
      </c>
    </row>
    <row r="1646" spans="26:29">
      <c r="Z1646">
        <v>1055</v>
      </c>
      <c r="AA1646" s="211" t="s">
        <v>7948</v>
      </c>
      <c r="AB1646" s="211" t="s">
        <v>12482</v>
      </c>
      <c r="AC1646" s="211" t="s">
        <v>8756</v>
      </c>
    </row>
    <row r="1647" spans="26:29">
      <c r="Z1647">
        <v>1056</v>
      </c>
      <c r="AA1647" s="211" t="s">
        <v>7949</v>
      </c>
      <c r="AB1647" s="211" t="s">
        <v>12483</v>
      </c>
      <c r="AC1647" s="211" t="s">
        <v>8756</v>
      </c>
    </row>
    <row r="1648" spans="26:29">
      <c r="Z1648">
        <v>1057</v>
      </c>
      <c r="AA1648" s="211" t="s">
        <v>7950</v>
      </c>
      <c r="AB1648" s="211" t="s">
        <v>12484</v>
      </c>
      <c r="AC1648" s="211" t="s">
        <v>8756</v>
      </c>
    </row>
    <row r="1649" spans="26:29">
      <c r="Z1649">
        <v>1058</v>
      </c>
      <c r="AA1649" s="211" t="s">
        <v>7951</v>
      </c>
      <c r="AB1649" s="211" t="s">
        <v>12485</v>
      </c>
      <c r="AC1649" s="211" t="s">
        <v>8756</v>
      </c>
    </row>
    <row r="1650" spans="26:29">
      <c r="Z1650">
        <v>1059</v>
      </c>
      <c r="AA1650" s="211" t="s">
        <v>7952</v>
      </c>
      <c r="AB1650" s="211" t="s">
        <v>12486</v>
      </c>
      <c r="AC1650" s="211" t="s">
        <v>8756</v>
      </c>
    </row>
    <row r="1651" spans="26:29">
      <c r="Z1651">
        <v>1060</v>
      </c>
      <c r="AA1651" s="211" t="s">
        <v>7953</v>
      </c>
      <c r="AB1651" s="211" t="s">
        <v>12487</v>
      </c>
      <c r="AC1651" s="211" t="s">
        <v>8756</v>
      </c>
    </row>
    <row r="1652" spans="26:29">
      <c r="Z1652">
        <v>1061</v>
      </c>
      <c r="AA1652" s="211" t="s">
        <v>7954</v>
      </c>
      <c r="AB1652" s="211" t="s">
        <v>12488</v>
      </c>
      <c r="AC1652" s="211" t="s">
        <v>8756</v>
      </c>
    </row>
    <row r="1653" spans="26:29">
      <c r="Z1653">
        <v>1062</v>
      </c>
      <c r="AA1653" s="211" t="s">
        <v>7955</v>
      </c>
      <c r="AB1653" s="211" t="s">
        <v>12489</v>
      </c>
      <c r="AC1653" s="211" t="s">
        <v>8756</v>
      </c>
    </row>
    <row r="1654" spans="26:29">
      <c r="Z1654">
        <v>1063</v>
      </c>
      <c r="AA1654" s="211" t="s">
        <v>7956</v>
      </c>
      <c r="AB1654" s="211" t="s">
        <v>12490</v>
      </c>
      <c r="AC1654" s="211" t="s">
        <v>8756</v>
      </c>
    </row>
    <row r="1655" spans="26:29">
      <c r="Z1655">
        <v>1064</v>
      </c>
      <c r="AA1655" s="211" t="s">
        <v>7957</v>
      </c>
      <c r="AB1655" s="211" t="s">
        <v>12491</v>
      </c>
      <c r="AC1655" s="211" t="s">
        <v>8756</v>
      </c>
    </row>
    <row r="1656" spans="26:29">
      <c r="Z1656">
        <v>1065</v>
      </c>
      <c r="AA1656" s="211" t="s">
        <v>7958</v>
      </c>
      <c r="AB1656" s="211" t="s">
        <v>12492</v>
      </c>
      <c r="AC1656" s="211" t="s">
        <v>8756</v>
      </c>
    </row>
    <row r="1657" spans="26:29">
      <c r="Z1657">
        <v>1066</v>
      </c>
      <c r="AA1657" s="211" t="s">
        <v>7959</v>
      </c>
      <c r="AB1657" s="211" t="s">
        <v>12493</v>
      </c>
      <c r="AC1657" s="211" t="s">
        <v>8756</v>
      </c>
    </row>
    <row r="1658" spans="26:29">
      <c r="Z1658">
        <v>1067</v>
      </c>
      <c r="AA1658" s="211" t="s">
        <v>7960</v>
      </c>
      <c r="AB1658" s="211" t="s">
        <v>12494</v>
      </c>
      <c r="AC1658" s="211" t="s">
        <v>8756</v>
      </c>
    </row>
    <row r="1659" spans="26:29">
      <c r="Z1659">
        <v>1068</v>
      </c>
      <c r="AA1659" s="211" t="s">
        <v>7961</v>
      </c>
      <c r="AB1659" s="211" t="s">
        <v>12495</v>
      </c>
      <c r="AC1659" s="211" t="s">
        <v>8756</v>
      </c>
    </row>
    <row r="1660" spans="26:29">
      <c r="Z1660">
        <v>1069</v>
      </c>
      <c r="AA1660" s="211" t="s">
        <v>7962</v>
      </c>
      <c r="AB1660" s="211" t="s">
        <v>12496</v>
      </c>
      <c r="AC1660" s="211" t="s">
        <v>8756</v>
      </c>
    </row>
    <row r="1661" spans="26:29">
      <c r="Z1661">
        <v>1070</v>
      </c>
      <c r="AA1661" s="211" t="s">
        <v>7963</v>
      </c>
      <c r="AB1661" s="211" t="s">
        <v>12497</v>
      </c>
      <c r="AC1661" s="211" t="s">
        <v>8756</v>
      </c>
    </row>
    <row r="1662" spans="26:29">
      <c r="Z1662">
        <v>1071</v>
      </c>
      <c r="AA1662" s="211" t="s">
        <v>7964</v>
      </c>
      <c r="AB1662" s="211" t="s">
        <v>12498</v>
      </c>
      <c r="AC1662" s="211" t="s">
        <v>8756</v>
      </c>
    </row>
    <row r="1663" spans="26:29">
      <c r="Z1663">
        <v>1072</v>
      </c>
      <c r="AA1663" s="211" t="s">
        <v>7965</v>
      </c>
      <c r="AB1663" s="211" t="s">
        <v>12499</v>
      </c>
      <c r="AC1663" s="211" t="s">
        <v>8756</v>
      </c>
    </row>
    <row r="1664" spans="26:29">
      <c r="Z1664">
        <v>1073</v>
      </c>
      <c r="AA1664" s="211" t="s">
        <v>7966</v>
      </c>
      <c r="AB1664" s="211" t="s">
        <v>12500</v>
      </c>
      <c r="AC1664" s="211" t="s">
        <v>8756</v>
      </c>
    </row>
    <row r="1665" spans="26:29">
      <c r="Z1665">
        <v>1074</v>
      </c>
      <c r="AA1665" s="211" t="s">
        <v>7967</v>
      </c>
      <c r="AB1665" s="211" t="s">
        <v>12501</v>
      </c>
      <c r="AC1665" s="211" t="s">
        <v>8756</v>
      </c>
    </row>
    <row r="1666" spans="26:29">
      <c r="Z1666">
        <v>1075</v>
      </c>
      <c r="AA1666" s="211" t="s">
        <v>7968</v>
      </c>
      <c r="AB1666" s="211" t="s">
        <v>12502</v>
      </c>
      <c r="AC1666" s="211" t="s">
        <v>8756</v>
      </c>
    </row>
    <row r="1667" spans="26:29">
      <c r="Z1667">
        <v>1076</v>
      </c>
      <c r="AA1667" s="211" t="s">
        <v>7969</v>
      </c>
      <c r="AB1667" s="211" t="s">
        <v>12503</v>
      </c>
      <c r="AC1667" s="211" t="s">
        <v>8756</v>
      </c>
    </row>
    <row r="1668" spans="26:29">
      <c r="Z1668">
        <v>1077</v>
      </c>
      <c r="AA1668" s="211" t="s">
        <v>7970</v>
      </c>
      <c r="AB1668" s="211" t="s">
        <v>12504</v>
      </c>
      <c r="AC1668" s="211" t="s">
        <v>8756</v>
      </c>
    </row>
    <row r="1669" spans="26:29">
      <c r="Z1669">
        <v>1078</v>
      </c>
      <c r="AA1669" s="211" t="s">
        <v>7971</v>
      </c>
      <c r="AB1669" s="211" t="s">
        <v>12505</v>
      </c>
      <c r="AC1669" s="211" t="s">
        <v>8756</v>
      </c>
    </row>
    <row r="1670" spans="26:29">
      <c r="Z1670">
        <v>1079</v>
      </c>
      <c r="AA1670" s="211" t="s">
        <v>7972</v>
      </c>
      <c r="AB1670" s="211" t="s">
        <v>12506</v>
      </c>
      <c r="AC1670" s="211" t="s">
        <v>8756</v>
      </c>
    </row>
    <row r="1671" spans="26:29">
      <c r="Z1671">
        <v>1080</v>
      </c>
      <c r="AA1671" s="211" t="s">
        <v>7973</v>
      </c>
      <c r="AB1671" s="211" t="s">
        <v>12507</v>
      </c>
      <c r="AC1671" s="211" t="s">
        <v>8756</v>
      </c>
    </row>
    <row r="1672" spans="26:29">
      <c r="Z1672">
        <v>1081</v>
      </c>
      <c r="AA1672" s="211" t="s">
        <v>7974</v>
      </c>
      <c r="AB1672" s="211" t="s">
        <v>12508</v>
      </c>
      <c r="AC1672" s="211" t="s">
        <v>8756</v>
      </c>
    </row>
    <row r="1673" spans="26:29">
      <c r="Z1673">
        <v>1082</v>
      </c>
      <c r="AA1673" s="211" t="s">
        <v>7975</v>
      </c>
      <c r="AB1673" s="211" t="s">
        <v>12509</v>
      </c>
      <c r="AC1673" s="211" t="s">
        <v>8756</v>
      </c>
    </row>
    <row r="1674" spans="26:29">
      <c r="Z1674">
        <v>1083</v>
      </c>
      <c r="AA1674" s="211" t="s">
        <v>7976</v>
      </c>
      <c r="AB1674" s="211" t="s">
        <v>12510</v>
      </c>
      <c r="AC1674" s="211" t="s">
        <v>8756</v>
      </c>
    </row>
    <row r="1675" spans="26:29">
      <c r="Z1675">
        <v>1084</v>
      </c>
      <c r="AA1675" s="211" t="s">
        <v>7977</v>
      </c>
      <c r="AB1675" s="211" t="s">
        <v>12511</v>
      </c>
      <c r="AC1675" s="211" t="s">
        <v>8756</v>
      </c>
    </row>
    <row r="1676" spans="26:29">
      <c r="Z1676">
        <v>1085</v>
      </c>
      <c r="AA1676" s="211" t="s">
        <v>7978</v>
      </c>
      <c r="AB1676" s="211" t="s">
        <v>12512</v>
      </c>
      <c r="AC1676" s="211" t="s">
        <v>8756</v>
      </c>
    </row>
    <row r="1677" spans="26:29">
      <c r="Z1677">
        <v>1086</v>
      </c>
      <c r="AA1677" s="211" t="s">
        <v>7979</v>
      </c>
      <c r="AB1677" s="211" t="s">
        <v>12513</v>
      </c>
      <c r="AC1677" s="211" t="s">
        <v>8756</v>
      </c>
    </row>
    <row r="1678" spans="26:29">
      <c r="Z1678">
        <v>1087</v>
      </c>
      <c r="AA1678" s="211" t="s">
        <v>7980</v>
      </c>
      <c r="AB1678" s="211" t="s">
        <v>12514</v>
      </c>
      <c r="AC1678" s="211" t="s">
        <v>8756</v>
      </c>
    </row>
    <row r="1679" spans="26:29">
      <c r="Z1679">
        <v>1088</v>
      </c>
      <c r="AA1679" s="211" t="s">
        <v>7981</v>
      </c>
      <c r="AB1679" s="211" t="s">
        <v>12515</v>
      </c>
      <c r="AC1679" s="211" t="s">
        <v>8756</v>
      </c>
    </row>
    <row r="1680" spans="26:29">
      <c r="Z1680">
        <v>1089</v>
      </c>
      <c r="AA1680" s="211" t="s">
        <v>7982</v>
      </c>
      <c r="AB1680" s="211" t="s">
        <v>12516</v>
      </c>
      <c r="AC1680" s="211" t="s">
        <v>8756</v>
      </c>
    </row>
    <row r="1681" spans="26:29">
      <c r="Z1681">
        <v>1090</v>
      </c>
      <c r="AA1681" s="211" t="s">
        <v>7983</v>
      </c>
      <c r="AB1681" s="211" t="s">
        <v>12517</v>
      </c>
      <c r="AC1681" s="211" t="s">
        <v>8756</v>
      </c>
    </row>
    <row r="1682" spans="26:29">
      <c r="Z1682">
        <v>1091</v>
      </c>
      <c r="AA1682" s="211" t="s">
        <v>7984</v>
      </c>
      <c r="AB1682" s="211" t="s">
        <v>12518</v>
      </c>
      <c r="AC1682" s="211" t="s">
        <v>8756</v>
      </c>
    </row>
    <row r="1683" spans="26:29">
      <c r="Z1683">
        <v>1092</v>
      </c>
      <c r="AA1683" s="211" t="s">
        <v>7985</v>
      </c>
      <c r="AB1683" s="211" t="s">
        <v>12519</v>
      </c>
      <c r="AC1683" s="211" t="s">
        <v>8756</v>
      </c>
    </row>
    <row r="1684" spans="26:29">
      <c r="Z1684">
        <v>1093</v>
      </c>
      <c r="AA1684" s="211" t="s">
        <v>7986</v>
      </c>
      <c r="AB1684" s="211" t="s">
        <v>12520</v>
      </c>
      <c r="AC1684" s="211" t="s">
        <v>8756</v>
      </c>
    </row>
    <row r="1685" spans="26:29">
      <c r="Z1685">
        <v>1094</v>
      </c>
      <c r="AA1685" s="211" t="s">
        <v>7987</v>
      </c>
      <c r="AB1685" s="211" t="s">
        <v>12521</v>
      </c>
      <c r="AC1685" s="211" t="s">
        <v>8756</v>
      </c>
    </row>
    <row r="1686" spans="26:29">
      <c r="Z1686">
        <v>1095</v>
      </c>
      <c r="AA1686" s="211" t="s">
        <v>7988</v>
      </c>
      <c r="AB1686" s="211" t="s">
        <v>12522</v>
      </c>
      <c r="AC1686" s="211" t="s">
        <v>8756</v>
      </c>
    </row>
    <row r="1687" spans="26:29">
      <c r="Z1687">
        <v>1096</v>
      </c>
      <c r="AA1687" s="211" t="s">
        <v>7989</v>
      </c>
      <c r="AB1687" s="211" t="s">
        <v>12523</v>
      </c>
      <c r="AC1687" s="211" t="s">
        <v>8756</v>
      </c>
    </row>
    <row r="1688" spans="26:29">
      <c r="Z1688">
        <v>1097</v>
      </c>
      <c r="AA1688" s="211" t="s">
        <v>7990</v>
      </c>
      <c r="AB1688" s="211" t="s">
        <v>12524</v>
      </c>
      <c r="AC1688" s="211" t="s">
        <v>8756</v>
      </c>
    </row>
    <row r="1689" spans="26:29">
      <c r="Z1689">
        <v>1098</v>
      </c>
      <c r="AA1689" s="211" t="s">
        <v>7991</v>
      </c>
      <c r="AB1689" s="211" t="s">
        <v>12525</v>
      </c>
      <c r="AC1689" s="211" t="s">
        <v>8756</v>
      </c>
    </row>
    <row r="1690" spans="26:29">
      <c r="Z1690">
        <v>1099</v>
      </c>
      <c r="AA1690" s="211" t="s">
        <v>7992</v>
      </c>
      <c r="AB1690" s="211" t="s">
        <v>12526</v>
      </c>
      <c r="AC1690" s="211" t="s">
        <v>8756</v>
      </c>
    </row>
    <row r="1691" spans="26:29">
      <c r="Z1691">
        <v>1100</v>
      </c>
      <c r="AA1691" s="211" t="s">
        <v>7993</v>
      </c>
      <c r="AB1691" s="211" t="s">
        <v>12527</v>
      </c>
      <c r="AC1691" s="211" t="s">
        <v>8756</v>
      </c>
    </row>
    <row r="1692" spans="26:29">
      <c r="Z1692">
        <v>1101</v>
      </c>
      <c r="AA1692" s="211" t="s">
        <v>7994</v>
      </c>
      <c r="AB1692" s="211" t="s">
        <v>12528</v>
      </c>
      <c r="AC1692" s="211" t="s">
        <v>8756</v>
      </c>
    </row>
    <row r="1693" spans="26:29">
      <c r="Z1693">
        <v>1102</v>
      </c>
      <c r="AA1693" s="211" t="s">
        <v>7995</v>
      </c>
      <c r="AB1693" s="211" t="s">
        <v>12529</v>
      </c>
      <c r="AC1693" s="211" t="s">
        <v>8756</v>
      </c>
    </row>
    <row r="1694" spans="26:29">
      <c r="Z1694">
        <v>1103</v>
      </c>
      <c r="AA1694" s="211" t="s">
        <v>7996</v>
      </c>
      <c r="AB1694" s="211" t="s">
        <v>12530</v>
      </c>
      <c r="AC1694" s="211" t="s">
        <v>8756</v>
      </c>
    </row>
    <row r="1695" spans="26:29">
      <c r="Z1695">
        <v>1104</v>
      </c>
      <c r="AA1695" s="211" t="s">
        <v>7997</v>
      </c>
      <c r="AB1695" s="211" t="s">
        <v>12531</v>
      </c>
      <c r="AC1695" s="211" t="s">
        <v>8756</v>
      </c>
    </row>
    <row r="1696" spans="26:29">
      <c r="Z1696">
        <v>1105</v>
      </c>
      <c r="AA1696" s="211" t="s">
        <v>7998</v>
      </c>
      <c r="AB1696" s="211" t="s">
        <v>12532</v>
      </c>
      <c r="AC1696" s="211" t="s">
        <v>8756</v>
      </c>
    </row>
    <row r="1697" spans="26:29">
      <c r="Z1697">
        <v>1106</v>
      </c>
      <c r="AA1697" s="211" t="s">
        <v>7999</v>
      </c>
      <c r="AB1697" s="211" t="s">
        <v>12533</v>
      </c>
      <c r="AC1697" s="211" t="s">
        <v>8756</v>
      </c>
    </row>
    <row r="1698" spans="26:29">
      <c r="Z1698">
        <v>1107</v>
      </c>
      <c r="AA1698" s="211" t="s">
        <v>8000</v>
      </c>
      <c r="AB1698" s="211" t="s">
        <v>12534</v>
      </c>
      <c r="AC1698" s="211" t="s">
        <v>8756</v>
      </c>
    </row>
    <row r="1699" spans="26:29">
      <c r="Z1699">
        <v>1108</v>
      </c>
      <c r="AA1699" s="211" t="s">
        <v>8001</v>
      </c>
      <c r="AB1699" s="211" t="s">
        <v>12535</v>
      </c>
      <c r="AC1699" s="211" t="s">
        <v>8756</v>
      </c>
    </row>
    <row r="1700" spans="26:29">
      <c r="Z1700">
        <v>1109</v>
      </c>
      <c r="AA1700" s="211" t="s">
        <v>8002</v>
      </c>
      <c r="AB1700" s="211" t="s">
        <v>12536</v>
      </c>
      <c r="AC1700" s="211" t="s">
        <v>8756</v>
      </c>
    </row>
    <row r="1701" spans="26:29">
      <c r="Z1701">
        <v>1110</v>
      </c>
      <c r="AA1701" s="211" t="s">
        <v>8003</v>
      </c>
      <c r="AB1701" s="211" t="s">
        <v>12537</v>
      </c>
      <c r="AC1701" s="211" t="s">
        <v>8756</v>
      </c>
    </row>
    <row r="1702" spans="26:29">
      <c r="Z1702">
        <v>1111</v>
      </c>
      <c r="AA1702" s="211" t="s">
        <v>8004</v>
      </c>
      <c r="AB1702" s="211" t="s">
        <v>12538</v>
      </c>
      <c r="AC1702" s="211" t="s">
        <v>8756</v>
      </c>
    </row>
    <row r="1703" spans="26:29">
      <c r="Z1703">
        <v>1112</v>
      </c>
      <c r="AA1703" s="211" t="s">
        <v>8005</v>
      </c>
      <c r="AB1703" s="211" t="s">
        <v>12539</v>
      </c>
      <c r="AC1703" s="211" t="s">
        <v>8756</v>
      </c>
    </row>
    <row r="1704" spans="26:29">
      <c r="Z1704">
        <v>1113</v>
      </c>
      <c r="AA1704" s="211" t="s">
        <v>8006</v>
      </c>
      <c r="AB1704" s="211" t="s">
        <v>12540</v>
      </c>
      <c r="AC1704" s="211" t="s">
        <v>8756</v>
      </c>
    </row>
    <row r="1705" spans="26:29">
      <c r="Z1705">
        <v>1114</v>
      </c>
      <c r="AA1705" s="211" t="s">
        <v>8007</v>
      </c>
      <c r="AB1705" s="211" t="s">
        <v>12541</v>
      </c>
      <c r="AC1705" s="211" t="s">
        <v>8756</v>
      </c>
    </row>
    <row r="1706" spans="26:29">
      <c r="Z1706">
        <v>1115</v>
      </c>
      <c r="AA1706" s="211" t="s">
        <v>8008</v>
      </c>
      <c r="AB1706" s="211" t="s">
        <v>12542</v>
      </c>
      <c r="AC1706" s="211" t="s">
        <v>8756</v>
      </c>
    </row>
    <row r="1707" spans="26:29">
      <c r="Z1707">
        <v>1116</v>
      </c>
      <c r="AA1707" s="211" t="s">
        <v>8009</v>
      </c>
      <c r="AB1707" s="211" t="s">
        <v>12543</v>
      </c>
      <c r="AC1707" s="211" t="s">
        <v>8756</v>
      </c>
    </row>
    <row r="1708" spans="26:29">
      <c r="Z1708">
        <v>1117</v>
      </c>
      <c r="AA1708" s="211" t="s">
        <v>8010</v>
      </c>
      <c r="AB1708" s="211" t="s">
        <v>12544</v>
      </c>
      <c r="AC1708" s="211" t="s">
        <v>8756</v>
      </c>
    </row>
    <row r="1709" spans="26:29">
      <c r="Z1709">
        <v>1118</v>
      </c>
      <c r="AA1709" s="211" t="s">
        <v>8011</v>
      </c>
      <c r="AB1709" s="211" t="s">
        <v>12545</v>
      </c>
      <c r="AC1709" s="211" t="s">
        <v>8756</v>
      </c>
    </row>
    <row r="1710" spans="26:29">
      <c r="Z1710">
        <v>1119</v>
      </c>
      <c r="AA1710" s="211" t="s">
        <v>8012</v>
      </c>
      <c r="AB1710" s="211" t="s">
        <v>12546</v>
      </c>
      <c r="AC1710" s="211" t="s">
        <v>8756</v>
      </c>
    </row>
    <row r="1711" spans="26:29">
      <c r="Z1711">
        <v>1120</v>
      </c>
      <c r="AA1711" s="211" t="s">
        <v>8013</v>
      </c>
      <c r="AB1711" s="211" t="s">
        <v>12547</v>
      </c>
      <c r="AC1711" s="211" t="s">
        <v>8756</v>
      </c>
    </row>
    <row r="1712" spans="26:29">
      <c r="Z1712">
        <v>1121</v>
      </c>
      <c r="AA1712" s="211" t="s">
        <v>8014</v>
      </c>
      <c r="AB1712" s="211" t="s">
        <v>12548</v>
      </c>
      <c r="AC1712" s="211" t="s">
        <v>8756</v>
      </c>
    </row>
    <row r="1713" spans="26:29">
      <c r="Z1713">
        <v>1122</v>
      </c>
      <c r="AA1713" s="211" t="s">
        <v>8015</v>
      </c>
      <c r="AB1713" s="211" t="s">
        <v>12549</v>
      </c>
      <c r="AC1713" s="211" t="s">
        <v>8756</v>
      </c>
    </row>
    <row r="1714" spans="26:29">
      <c r="Z1714">
        <v>1123</v>
      </c>
      <c r="AA1714" s="211" t="s">
        <v>8016</v>
      </c>
      <c r="AB1714" s="211" t="s">
        <v>12550</v>
      </c>
      <c r="AC1714" s="211" t="s">
        <v>8756</v>
      </c>
    </row>
    <row r="1715" spans="26:29">
      <c r="Z1715">
        <v>1124</v>
      </c>
      <c r="AA1715" s="211" t="s">
        <v>8017</v>
      </c>
      <c r="AB1715" s="211" t="s">
        <v>12551</v>
      </c>
      <c r="AC1715" s="211" t="s">
        <v>8756</v>
      </c>
    </row>
    <row r="1716" spans="26:29">
      <c r="Z1716">
        <v>1125</v>
      </c>
      <c r="AA1716" s="211" t="s">
        <v>8018</v>
      </c>
      <c r="AB1716" s="211" t="s">
        <v>12552</v>
      </c>
      <c r="AC1716" s="211" t="s">
        <v>8756</v>
      </c>
    </row>
    <row r="1717" spans="26:29">
      <c r="Z1717">
        <v>1126</v>
      </c>
      <c r="AA1717" s="211" t="s">
        <v>8019</v>
      </c>
      <c r="AB1717" s="211" t="s">
        <v>12553</v>
      </c>
      <c r="AC1717" s="211" t="s">
        <v>8756</v>
      </c>
    </row>
    <row r="1718" spans="26:29">
      <c r="Z1718">
        <v>1127</v>
      </c>
      <c r="AA1718" s="211" t="s">
        <v>8020</v>
      </c>
      <c r="AB1718" s="211" t="s">
        <v>12554</v>
      </c>
      <c r="AC1718" s="211" t="s">
        <v>8756</v>
      </c>
    </row>
    <row r="1719" spans="26:29">
      <c r="Z1719">
        <v>1128</v>
      </c>
      <c r="AA1719" s="211" t="s">
        <v>8021</v>
      </c>
      <c r="AB1719" s="211" t="s">
        <v>12555</v>
      </c>
      <c r="AC1719" s="211" t="s">
        <v>8756</v>
      </c>
    </row>
    <row r="1720" spans="26:29">
      <c r="Z1720">
        <v>1129</v>
      </c>
      <c r="AA1720" s="211" t="s">
        <v>8022</v>
      </c>
      <c r="AB1720" s="211" t="s">
        <v>12556</v>
      </c>
      <c r="AC1720" s="211" t="s">
        <v>8756</v>
      </c>
    </row>
    <row r="1721" spans="26:29">
      <c r="Z1721">
        <v>1130</v>
      </c>
      <c r="AA1721" s="211" t="s">
        <v>8023</v>
      </c>
      <c r="AB1721" s="211" t="s">
        <v>12557</v>
      </c>
      <c r="AC1721" s="211" t="s">
        <v>8756</v>
      </c>
    </row>
    <row r="1722" spans="26:29">
      <c r="Z1722">
        <v>1131</v>
      </c>
      <c r="AA1722" s="211" t="s">
        <v>8024</v>
      </c>
      <c r="AB1722" s="211" t="s">
        <v>12558</v>
      </c>
      <c r="AC1722" s="211" t="s">
        <v>8756</v>
      </c>
    </row>
    <row r="1723" spans="26:29">
      <c r="Z1723">
        <v>1132</v>
      </c>
      <c r="AA1723" s="211" t="s">
        <v>8025</v>
      </c>
      <c r="AB1723" s="211" t="s">
        <v>12559</v>
      </c>
      <c r="AC1723" s="211" t="s">
        <v>8756</v>
      </c>
    </row>
    <row r="1724" spans="26:29">
      <c r="Z1724">
        <v>1133</v>
      </c>
      <c r="AA1724" s="211" t="s">
        <v>8026</v>
      </c>
      <c r="AB1724" s="211" t="s">
        <v>12560</v>
      </c>
      <c r="AC1724" s="211" t="s">
        <v>8756</v>
      </c>
    </row>
    <row r="1725" spans="26:29">
      <c r="Z1725">
        <v>1134</v>
      </c>
      <c r="AA1725" s="211" t="s">
        <v>8027</v>
      </c>
      <c r="AB1725" s="211" t="s">
        <v>12561</v>
      </c>
      <c r="AC1725" s="211" t="s">
        <v>8756</v>
      </c>
    </row>
    <row r="1726" spans="26:29">
      <c r="Z1726">
        <v>1135</v>
      </c>
      <c r="AA1726" s="211" t="s">
        <v>8028</v>
      </c>
      <c r="AB1726" s="211" t="s">
        <v>12562</v>
      </c>
      <c r="AC1726" s="211" t="s">
        <v>8756</v>
      </c>
    </row>
    <row r="1727" spans="26:29">
      <c r="Z1727">
        <v>1136</v>
      </c>
      <c r="AA1727" s="211" t="s">
        <v>8029</v>
      </c>
      <c r="AB1727" s="211" t="s">
        <v>12563</v>
      </c>
      <c r="AC1727" s="211" t="s">
        <v>8756</v>
      </c>
    </row>
    <row r="1728" spans="26:29">
      <c r="Z1728">
        <v>1137</v>
      </c>
      <c r="AA1728" s="211" t="s">
        <v>8030</v>
      </c>
      <c r="AB1728" s="211" t="s">
        <v>12564</v>
      </c>
      <c r="AC1728" s="211" t="s">
        <v>8756</v>
      </c>
    </row>
    <row r="1729" spans="26:29">
      <c r="Z1729">
        <v>1138</v>
      </c>
      <c r="AA1729" s="211" t="s">
        <v>8031</v>
      </c>
      <c r="AB1729" s="211" t="s">
        <v>12565</v>
      </c>
      <c r="AC1729" s="211" t="s">
        <v>8756</v>
      </c>
    </row>
    <row r="1730" spans="26:29">
      <c r="Z1730">
        <v>1139</v>
      </c>
      <c r="AA1730" s="211" t="s">
        <v>8032</v>
      </c>
      <c r="AB1730" s="211" t="s">
        <v>12566</v>
      </c>
      <c r="AC1730" s="211" t="s">
        <v>8756</v>
      </c>
    </row>
    <row r="1731" spans="26:29">
      <c r="Z1731">
        <v>1140</v>
      </c>
      <c r="AA1731" s="211" t="s">
        <v>8033</v>
      </c>
      <c r="AB1731" s="211" t="s">
        <v>12567</v>
      </c>
      <c r="AC1731" s="211" t="s">
        <v>8756</v>
      </c>
    </row>
    <row r="1732" spans="26:29">
      <c r="Z1732">
        <v>1141</v>
      </c>
      <c r="AA1732" s="211" t="s">
        <v>8034</v>
      </c>
      <c r="AB1732" s="211" t="s">
        <v>12568</v>
      </c>
      <c r="AC1732" s="211" t="s">
        <v>8756</v>
      </c>
    </row>
    <row r="1733" spans="26:29">
      <c r="Z1733">
        <v>1142</v>
      </c>
      <c r="AA1733" s="211" t="s">
        <v>8035</v>
      </c>
      <c r="AB1733" s="211" t="s">
        <v>12569</v>
      </c>
      <c r="AC1733" s="211" t="s">
        <v>8756</v>
      </c>
    </row>
    <row r="1734" spans="26:29">
      <c r="Z1734">
        <v>1143</v>
      </c>
      <c r="AA1734" s="211" t="s">
        <v>8036</v>
      </c>
      <c r="AB1734" s="211" t="s">
        <v>12570</v>
      </c>
      <c r="AC1734" s="211" t="s">
        <v>8756</v>
      </c>
    </row>
    <row r="1735" spans="26:29">
      <c r="Z1735">
        <v>1144</v>
      </c>
      <c r="AA1735" s="211" t="s">
        <v>8037</v>
      </c>
      <c r="AB1735" s="211" t="s">
        <v>12571</v>
      </c>
      <c r="AC1735" s="211" t="s">
        <v>8756</v>
      </c>
    </row>
    <row r="1736" spans="26:29">
      <c r="Z1736">
        <v>1145</v>
      </c>
      <c r="AA1736" s="211" t="s">
        <v>8038</v>
      </c>
      <c r="AB1736" s="211" t="s">
        <v>12572</v>
      </c>
      <c r="AC1736" s="211" t="s">
        <v>8756</v>
      </c>
    </row>
    <row r="1737" spans="26:29">
      <c r="Z1737">
        <v>1146</v>
      </c>
      <c r="AA1737" s="211" t="s">
        <v>8039</v>
      </c>
      <c r="AB1737" s="211" t="s">
        <v>12573</v>
      </c>
      <c r="AC1737" s="211" t="s">
        <v>8756</v>
      </c>
    </row>
    <row r="1738" spans="26:29">
      <c r="Z1738">
        <v>1147</v>
      </c>
      <c r="AA1738" s="211" t="s">
        <v>8040</v>
      </c>
      <c r="AB1738" s="211" t="s">
        <v>12574</v>
      </c>
      <c r="AC1738" s="211" t="s">
        <v>8756</v>
      </c>
    </row>
    <row r="1739" spans="26:29">
      <c r="Z1739">
        <v>1148</v>
      </c>
      <c r="AA1739" s="211" t="s">
        <v>8041</v>
      </c>
      <c r="AB1739" s="211" t="s">
        <v>12575</v>
      </c>
      <c r="AC1739" s="211" t="s">
        <v>8756</v>
      </c>
    </row>
    <row r="1740" spans="26:29">
      <c r="Z1740">
        <v>1149</v>
      </c>
      <c r="AA1740" s="211" t="s">
        <v>8042</v>
      </c>
      <c r="AB1740" s="211" t="s">
        <v>12576</v>
      </c>
      <c r="AC1740" s="211" t="s">
        <v>8756</v>
      </c>
    </row>
    <row r="1741" spans="26:29">
      <c r="Z1741">
        <v>1150</v>
      </c>
      <c r="AA1741" s="211" t="s">
        <v>8043</v>
      </c>
      <c r="AB1741" s="211" t="s">
        <v>12577</v>
      </c>
      <c r="AC1741" s="211" t="s">
        <v>8756</v>
      </c>
    </row>
    <row r="1742" spans="26:29">
      <c r="Z1742">
        <v>1151</v>
      </c>
      <c r="AA1742" s="211" t="s">
        <v>8044</v>
      </c>
      <c r="AB1742" s="211" t="s">
        <v>12578</v>
      </c>
      <c r="AC1742" s="211" t="s">
        <v>8756</v>
      </c>
    </row>
    <row r="1743" spans="26:29">
      <c r="Z1743">
        <v>1152</v>
      </c>
      <c r="AA1743" s="211" t="s">
        <v>8045</v>
      </c>
      <c r="AB1743" s="211" t="s">
        <v>12579</v>
      </c>
      <c r="AC1743" s="211" t="s">
        <v>8756</v>
      </c>
    </row>
    <row r="1744" spans="26:29">
      <c r="Z1744">
        <v>1153</v>
      </c>
      <c r="AA1744" s="211" t="s">
        <v>8046</v>
      </c>
      <c r="AB1744" s="211" t="s">
        <v>12580</v>
      </c>
      <c r="AC1744" s="211" t="s">
        <v>8756</v>
      </c>
    </row>
    <row r="1745" spans="26:29">
      <c r="Z1745">
        <v>1154</v>
      </c>
      <c r="AA1745" s="211" t="s">
        <v>8047</v>
      </c>
      <c r="AB1745" s="211" t="s">
        <v>12581</v>
      </c>
      <c r="AC1745" s="211" t="s">
        <v>8756</v>
      </c>
    </row>
    <row r="1746" spans="26:29">
      <c r="Z1746">
        <v>1155</v>
      </c>
      <c r="AA1746" s="211" t="s">
        <v>8048</v>
      </c>
      <c r="AB1746" s="211" t="s">
        <v>12582</v>
      </c>
      <c r="AC1746" s="211" t="s">
        <v>8756</v>
      </c>
    </row>
    <row r="1747" spans="26:29">
      <c r="Z1747">
        <v>1156</v>
      </c>
      <c r="AA1747" s="211" t="s">
        <v>8049</v>
      </c>
      <c r="AB1747" s="211" t="s">
        <v>12583</v>
      </c>
      <c r="AC1747" s="211" t="s">
        <v>8756</v>
      </c>
    </row>
    <row r="1748" spans="26:29">
      <c r="Z1748">
        <v>1157</v>
      </c>
      <c r="AA1748" s="211" t="s">
        <v>8050</v>
      </c>
      <c r="AB1748" s="211" t="s">
        <v>12584</v>
      </c>
      <c r="AC1748" s="211" t="s">
        <v>8756</v>
      </c>
    </row>
    <row r="1749" spans="26:29">
      <c r="Z1749">
        <v>1158</v>
      </c>
      <c r="AA1749" s="211" t="s">
        <v>8051</v>
      </c>
      <c r="AB1749" s="211" t="s">
        <v>12585</v>
      </c>
      <c r="AC1749" s="211" t="s">
        <v>8756</v>
      </c>
    </row>
    <row r="1750" spans="26:29">
      <c r="Z1750">
        <v>1159</v>
      </c>
      <c r="AA1750" s="211" t="s">
        <v>8052</v>
      </c>
      <c r="AB1750" s="211" t="s">
        <v>12586</v>
      </c>
      <c r="AC1750" s="211" t="s">
        <v>8756</v>
      </c>
    </row>
    <row r="1751" spans="26:29">
      <c r="Z1751">
        <v>1160</v>
      </c>
      <c r="AA1751" s="211" t="s">
        <v>8053</v>
      </c>
      <c r="AB1751" s="211" t="s">
        <v>12587</v>
      </c>
      <c r="AC1751" s="211" t="s">
        <v>8756</v>
      </c>
    </row>
    <row r="1752" spans="26:29">
      <c r="Z1752">
        <v>1161</v>
      </c>
      <c r="AA1752" s="211" t="s">
        <v>8054</v>
      </c>
      <c r="AB1752" s="211" t="s">
        <v>12588</v>
      </c>
      <c r="AC1752" s="211" t="s">
        <v>8756</v>
      </c>
    </row>
    <row r="1753" spans="26:29">
      <c r="Z1753">
        <v>1162</v>
      </c>
      <c r="AA1753" s="211" t="s">
        <v>8055</v>
      </c>
      <c r="AB1753" s="211" t="s">
        <v>12589</v>
      </c>
      <c r="AC1753" s="211" t="s">
        <v>8756</v>
      </c>
    </row>
    <row r="1754" spans="26:29">
      <c r="Z1754">
        <v>1163</v>
      </c>
      <c r="AA1754" s="211" t="s">
        <v>8056</v>
      </c>
      <c r="AB1754" s="211" t="s">
        <v>12590</v>
      </c>
      <c r="AC1754" s="211" t="s">
        <v>8756</v>
      </c>
    </row>
    <row r="1755" spans="26:29">
      <c r="Z1755">
        <v>1164</v>
      </c>
      <c r="AA1755" s="211" t="s">
        <v>8057</v>
      </c>
      <c r="AB1755" s="211" t="s">
        <v>12591</v>
      </c>
      <c r="AC1755" s="211" t="s">
        <v>8756</v>
      </c>
    </row>
    <row r="1756" spans="26:29">
      <c r="Z1756">
        <v>1165</v>
      </c>
      <c r="AA1756" s="211" t="s">
        <v>8058</v>
      </c>
      <c r="AB1756" s="211" t="s">
        <v>12592</v>
      </c>
      <c r="AC1756" s="211" t="s">
        <v>8756</v>
      </c>
    </row>
    <row r="1757" spans="26:29">
      <c r="Z1757">
        <v>1166</v>
      </c>
      <c r="AA1757" s="211" t="s">
        <v>8059</v>
      </c>
      <c r="AB1757" s="211" t="s">
        <v>12593</v>
      </c>
      <c r="AC1757" s="211" t="s">
        <v>8756</v>
      </c>
    </row>
    <row r="1758" spans="26:29">
      <c r="Z1758">
        <v>1167</v>
      </c>
      <c r="AA1758" s="211" t="s">
        <v>8060</v>
      </c>
      <c r="AB1758" s="211" t="s">
        <v>12594</v>
      </c>
      <c r="AC1758" s="211" t="s">
        <v>8756</v>
      </c>
    </row>
    <row r="1759" spans="26:29">
      <c r="Z1759">
        <v>1168</v>
      </c>
      <c r="AA1759" s="211" t="s">
        <v>8061</v>
      </c>
      <c r="AB1759" s="211" t="s">
        <v>12595</v>
      </c>
      <c r="AC1759" s="211" t="s">
        <v>8756</v>
      </c>
    </row>
    <row r="1760" spans="26:29">
      <c r="Z1760">
        <v>1169</v>
      </c>
      <c r="AA1760" s="211" t="s">
        <v>8062</v>
      </c>
      <c r="AB1760" s="211" t="s">
        <v>12596</v>
      </c>
      <c r="AC1760" s="211" t="s">
        <v>8756</v>
      </c>
    </row>
    <row r="1761" spans="26:29">
      <c r="Z1761">
        <v>1170</v>
      </c>
      <c r="AA1761" s="211" t="s">
        <v>8063</v>
      </c>
      <c r="AB1761" s="211" t="s">
        <v>12597</v>
      </c>
      <c r="AC1761" s="211" t="s">
        <v>8756</v>
      </c>
    </row>
    <row r="1762" spans="26:29">
      <c r="Z1762">
        <v>1171</v>
      </c>
      <c r="AA1762" s="211" t="s">
        <v>8064</v>
      </c>
      <c r="AB1762" s="211" t="s">
        <v>12598</v>
      </c>
      <c r="AC1762" s="211" t="s">
        <v>8756</v>
      </c>
    </row>
    <row r="1763" spans="26:29">
      <c r="Z1763">
        <v>1172</v>
      </c>
      <c r="AA1763" s="211" t="s">
        <v>8065</v>
      </c>
      <c r="AB1763" s="211" t="s">
        <v>12599</v>
      </c>
      <c r="AC1763" s="211" t="s">
        <v>8756</v>
      </c>
    </row>
    <row r="1764" spans="26:29">
      <c r="Z1764">
        <v>1173</v>
      </c>
      <c r="AA1764" s="211" t="s">
        <v>8066</v>
      </c>
      <c r="AB1764" s="211" t="s">
        <v>12600</v>
      </c>
      <c r="AC1764" s="211" t="s">
        <v>8756</v>
      </c>
    </row>
    <row r="1765" spans="26:29">
      <c r="Z1765">
        <v>1174</v>
      </c>
      <c r="AA1765" s="211" t="s">
        <v>8067</v>
      </c>
      <c r="AB1765" s="211" t="s">
        <v>12601</v>
      </c>
      <c r="AC1765" s="211" t="s">
        <v>8756</v>
      </c>
    </row>
    <row r="1766" spans="26:29">
      <c r="Z1766">
        <v>1175</v>
      </c>
      <c r="AA1766" s="211" t="s">
        <v>8068</v>
      </c>
      <c r="AB1766" s="211" t="s">
        <v>12602</v>
      </c>
      <c r="AC1766" s="211" t="s">
        <v>8756</v>
      </c>
    </row>
    <row r="1767" spans="26:29">
      <c r="Z1767">
        <v>1176</v>
      </c>
      <c r="AA1767" s="211" t="s">
        <v>8069</v>
      </c>
      <c r="AB1767" s="211" t="s">
        <v>12603</v>
      </c>
      <c r="AC1767" s="211" t="s">
        <v>8756</v>
      </c>
    </row>
    <row r="1768" spans="26:29">
      <c r="Z1768">
        <v>1177</v>
      </c>
      <c r="AA1768" s="211" t="s">
        <v>8070</v>
      </c>
      <c r="AB1768" s="211" t="s">
        <v>12604</v>
      </c>
      <c r="AC1768" s="211" t="s">
        <v>8756</v>
      </c>
    </row>
    <row r="1769" spans="26:29">
      <c r="Z1769">
        <v>1178</v>
      </c>
      <c r="AA1769" s="211" t="s">
        <v>8071</v>
      </c>
      <c r="AB1769" s="211" t="s">
        <v>12605</v>
      </c>
      <c r="AC1769" s="211" t="s">
        <v>8756</v>
      </c>
    </row>
    <row r="1770" spans="26:29">
      <c r="Z1770">
        <v>1179</v>
      </c>
      <c r="AA1770" s="211" t="s">
        <v>8072</v>
      </c>
      <c r="AB1770" s="211" t="s">
        <v>12606</v>
      </c>
      <c r="AC1770" s="211" t="s">
        <v>8756</v>
      </c>
    </row>
    <row r="1771" spans="26:29">
      <c r="Z1771">
        <v>1180</v>
      </c>
      <c r="AA1771" s="211" t="s">
        <v>8073</v>
      </c>
      <c r="AB1771" s="211" t="s">
        <v>12607</v>
      </c>
      <c r="AC1771" s="211" t="s">
        <v>8756</v>
      </c>
    </row>
    <row r="1772" spans="26:29">
      <c r="Z1772">
        <v>1181</v>
      </c>
      <c r="AA1772" s="211" t="s">
        <v>8074</v>
      </c>
      <c r="AB1772" s="211" t="s">
        <v>12608</v>
      </c>
      <c r="AC1772" s="211" t="s">
        <v>8756</v>
      </c>
    </row>
    <row r="1773" spans="26:29">
      <c r="Z1773">
        <v>1182</v>
      </c>
      <c r="AA1773" s="211" t="s">
        <v>8075</v>
      </c>
      <c r="AB1773" s="211" t="s">
        <v>12609</v>
      </c>
      <c r="AC1773" s="211" t="s">
        <v>8756</v>
      </c>
    </row>
    <row r="1774" spans="26:29">
      <c r="Z1774">
        <v>1183</v>
      </c>
      <c r="AA1774" s="211" t="s">
        <v>8076</v>
      </c>
      <c r="AB1774" s="211" t="s">
        <v>12610</v>
      </c>
      <c r="AC1774" s="211" t="s">
        <v>8756</v>
      </c>
    </row>
    <row r="1775" spans="26:29">
      <c r="Z1775">
        <v>1184</v>
      </c>
      <c r="AA1775" s="211" t="s">
        <v>8077</v>
      </c>
      <c r="AB1775" s="211" t="s">
        <v>12611</v>
      </c>
      <c r="AC1775" s="211" t="s">
        <v>8756</v>
      </c>
    </row>
    <row r="1776" spans="26:29">
      <c r="Z1776">
        <v>1185</v>
      </c>
      <c r="AA1776" s="211" t="s">
        <v>8078</v>
      </c>
      <c r="AB1776" s="211" t="s">
        <v>12612</v>
      </c>
      <c r="AC1776" s="211" t="s">
        <v>8756</v>
      </c>
    </row>
    <row r="1777" spans="26:29">
      <c r="Z1777">
        <v>1186</v>
      </c>
      <c r="AA1777" s="211" t="s">
        <v>8079</v>
      </c>
      <c r="AB1777" s="211" t="s">
        <v>12613</v>
      </c>
      <c r="AC1777" s="211" t="s">
        <v>8756</v>
      </c>
    </row>
    <row r="1778" spans="26:29">
      <c r="Z1778">
        <v>1187</v>
      </c>
      <c r="AA1778" s="211" t="s">
        <v>8080</v>
      </c>
      <c r="AB1778" s="211" t="s">
        <v>12614</v>
      </c>
      <c r="AC1778" s="211" t="s">
        <v>8756</v>
      </c>
    </row>
    <row r="1779" spans="26:29">
      <c r="Z1779">
        <v>1188</v>
      </c>
      <c r="AA1779" s="211" t="s">
        <v>8081</v>
      </c>
      <c r="AB1779" s="211" t="s">
        <v>12615</v>
      </c>
      <c r="AC1779" s="211" t="s">
        <v>8756</v>
      </c>
    </row>
    <row r="1780" spans="26:29">
      <c r="Z1780">
        <v>1189</v>
      </c>
      <c r="AA1780" s="211" t="s">
        <v>8082</v>
      </c>
      <c r="AB1780" s="211" t="s">
        <v>12616</v>
      </c>
      <c r="AC1780" s="211" t="s">
        <v>8756</v>
      </c>
    </row>
    <row r="1781" spans="26:29">
      <c r="Z1781">
        <v>1190</v>
      </c>
      <c r="AA1781" s="211" t="s">
        <v>8083</v>
      </c>
      <c r="AB1781" s="211" t="s">
        <v>12617</v>
      </c>
      <c r="AC1781" s="211" t="s">
        <v>8756</v>
      </c>
    </row>
    <row r="1782" spans="26:29">
      <c r="Z1782">
        <v>1191</v>
      </c>
      <c r="AA1782" s="211" t="s">
        <v>8084</v>
      </c>
      <c r="AB1782" s="211" t="s">
        <v>12618</v>
      </c>
      <c r="AC1782" s="211" t="s">
        <v>8756</v>
      </c>
    </row>
    <row r="1783" spans="26:29">
      <c r="Z1783">
        <v>1192</v>
      </c>
      <c r="AA1783" s="211" t="s">
        <v>8085</v>
      </c>
      <c r="AB1783" s="211" t="s">
        <v>12619</v>
      </c>
      <c r="AC1783" s="211" t="s">
        <v>8756</v>
      </c>
    </row>
    <row r="1784" spans="26:29">
      <c r="Z1784">
        <v>1193</v>
      </c>
      <c r="AA1784" s="211" t="s">
        <v>8086</v>
      </c>
      <c r="AB1784" s="211" t="s">
        <v>12620</v>
      </c>
      <c r="AC1784" s="211" t="s">
        <v>8756</v>
      </c>
    </row>
    <row r="1785" spans="26:29">
      <c r="Z1785">
        <v>1194</v>
      </c>
      <c r="AA1785" s="211" t="s">
        <v>8087</v>
      </c>
      <c r="AB1785" s="211" t="s">
        <v>12621</v>
      </c>
      <c r="AC1785" s="211" t="s">
        <v>8756</v>
      </c>
    </row>
    <row r="1786" spans="26:29">
      <c r="Z1786">
        <v>1195</v>
      </c>
      <c r="AA1786" s="211" t="s">
        <v>8088</v>
      </c>
      <c r="AB1786" s="211" t="s">
        <v>12622</v>
      </c>
      <c r="AC1786" s="211" t="s">
        <v>8756</v>
      </c>
    </row>
    <row r="1787" spans="26:29">
      <c r="Z1787">
        <v>1196</v>
      </c>
      <c r="AA1787" s="211" t="s">
        <v>8089</v>
      </c>
      <c r="AB1787" s="211" t="s">
        <v>12623</v>
      </c>
      <c r="AC1787" s="211" t="s">
        <v>8756</v>
      </c>
    </row>
    <row r="1788" spans="26:29">
      <c r="Z1788">
        <v>1197</v>
      </c>
      <c r="AA1788" s="211" t="s">
        <v>8090</v>
      </c>
      <c r="AB1788" s="211" t="s">
        <v>12624</v>
      </c>
      <c r="AC1788" s="211" t="s">
        <v>8756</v>
      </c>
    </row>
    <row r="1789" spans="26:29">
      <c r="Z1789">
        <v>1198</v>
      </c>
      <c r="AA1789" s="211" t="s">
        <v>8091</v>
      </c>
      <c r="AB1789" s="211" t="s">
        <v>12625</v>
      </c>
      <c r="AC1789" s="211" t="s">
        <v>8756</v>
      </c>
    </row>
    <row r="1790" spans="26:29">
      <c r="Z1790">
        <v>1199</v>
      </c>
      <c r="AA1790" s="211" t="s">
        <v>8092</v>
      </c>
      <c r="AB1790" s="211" t="s">
        <v>12626</v>
      </c>
      <c r="AC1790" s="211" t="s">
        <v>8756</v>
      </c>
    </row>
    <row r="1791" spans="26:29">
      <c r="Z1791">
        <v>1200</v>
      </c>
      <c r="AA1791" s="211" t="s">
        <v>8093</v>
      </c>
      <c r="AB1791" s="211" t="s">
        <v>12627</v>
      </c>
      <c r="AC1791" s="211" t="s">
        <v>8756</v>
      </c>
    </row>
    <row r="1792" spans="26:29">
      <c r="Z1792">
        <v>1201</v>
      </c>
      <c r="AA1792" s="211" t="s">
        <v>8094</v>
      </c>
      <c r="AB1792" s="211" t="s">
        <v>12628</v>
      </c>
      <c r="AC1792" s="211" t="s">
        <v>8756</v>
      </c>
    </row>
    <row r="1793" spans="26:29">
      <c r="Z1793">
        <v>1202</v>
      </c>
      <c r="AA1793" s="211" t="s">
        <v>8095</v>
      </c>
      <c r="AB1793" s="211" t="s">
        <v>12629</v>
      </c>
      <c r="AC1793" s="211" t="s">
        <v>8756</v>
      </c>
    </row>
    <row r="1794" spans="26:29">
      <c r="Z1794">
        <v>1203</v>
      </c>
      <c r="AA1794" s="211" t="s">
        <v>8096</v>
      </c>
      <c r="AB1794" s="211" t="s">
        <v>12630</v>
      </c>
      <c r="AC1794" s="211" t="s">
        <v>8756</v>
      </c>
    </row>
    <row r="1795" spans="26:29">
      <c r="Z1795">
        <v>1204</v>
      </c>
      <c r="AA1795" s="211" t="s">
        <v>8097</v>
      </c>
      <c r="AB1795" s="211" t="s">
        <v>12631</v>
      </c>
      <c r="AC1795" s="211" t="s">
        <v>8756</v>
      </c>
    </row>
    <row r="1796" spans="26:29">
      <c r="Z1796">
        <v>1205</v>
      </c>
      <c r="AA1796" s="211" t="s">
        <v>8098</v>
      </c>
      <c r="AB1796" s="211" t="s">
        <v>12632</v>
      </c>
      <c r="AC1796" s="211" t="s">
        <v>8756</v>
      </c>
    </row>
    <row r="1797" spans="26:29">
      <c r="Z1797">
        <v>1206</v>
      </c>
      <c r="AA1797" s="211" t="s">
        <v>8099</v>
      </c>
      <c r="AB1797" s="211" t="s">
        <v>12633</v>
      </c>
      <c r="AC1797" s="211" t="s">
        <v>8756</v>
      </c>
    </row>
    <row r="1798" spans="26:29">
      <c r="Z1798">
        <v>1207</v>
      </c>
      <c r="AA1798" s="211" t="s">
        <v>8100</v>
      </c>
      <c r="AB1798" s="211" t="s">
        <v>12634</v>
      </c>
      <c r="AC1798" s="211" t="s">
        <v>8756</v>
      </c>
    </row>
    <row r="1799" spans="26:29">
      <c r="Z1799">
        <v>1208</v>
      </c>
      <c r="AA1799" s="211" t="s">
        <v>8101</v>
      </c>
      <c r="AB1799" s="211" t="s">
        <v>12635</v>
      </c>
      <c r="AC1799" s="211" t="s">
        <v>8756</v>
      </c>
    </row>
    <row r="1800" spans="26:29">
      <c r="Z1800">
        <v>1209</v>
      </c>
      <c r="AA1800" s="211" t="s">
        <v>8102</v>
      </c>
      <c r="AB1800" s="211" t="s">
        <v>12636</v>
      </c>
      <c r="AC1800" s="211" t="s">
        <v>8756</v>
      </c>
    </row>
    <row r="1801" spans="26:29">
      <c r="Z1801">
        <v>1210</v>
      </c>
      <c r="AA1801" s="211" t="s">
        <v>8103</v>
      </c>
      <c r="AB1801" s="211" t="s">
        <v>12637</v>
      </c>
      <c r="AC1801" s="211" t="s">
        <v>8756</v>
      </c>
    </row>
    <row r="1802" spans="26:29">
      <c r="Z1802">
        <v>1211</v>
      </c>
      <c r="AA1802" s="211" t="s">
        <v>8104</v>
      </c>
      <c r="AB1802" s="211" t="s">
        <v>12638</v>
      </c>
      <c r="AC1802" s="211" t="s">
        <v>8756</v>
      </c>
    </row>
    <row r="1803" spans="26:29">
      <c r="Z1803">
        <v>1212</v>
      </c>
      <c r="AA1803" s="211" t="s">
        <v>8105</v>
      </c>
      <c r="AB1803" s="211" t="s">
        <v>12639</v>
      </c>
      <c r="AC1803" s="211" t="s">
        <v>8756</v>
      </c>
    </row>
    <row r="1804" spans="26:29">
      <c r="Z1804">
        <v>1213</v>
      </c>
      <c r="AA1804" s="211" t="s">
        <v>8106</v>
      </c>
      <c r="AB1804" s="211" t="s">
        <v>12640</v>
      </c>
      <c r="AC1804" s="211" t="s">
        <v>8756</v>
      </c>
    </row>
    <row r="1805" spans="26:29">
      <c r="Z1805">
        <v>1214</v>
      </c>
      <c r="AA1805" s="211" t="s">
        <v>8107</v>
      </c>
      <c r="AB1805" s="211" t="s">
        <v>12641</v>
      </c>
      <c r="AC1805" s="211" t="s">
        <v>8756</v>
      </c>
    </row>
    <row r="1806" spans="26:29">
      <c r="Z1806">
        <v>1215</v>
      </c>
      <c r="AA1806" s="211" t="s">
        <v>8108</v>
      </c>
      <c r="AB1806" s="211" t="s">
        <v>12642</v>
      </c>
      <c r="AC1806" s="211" t="s">
        <v>8756</v>
      </c>
    </row>
    <row r="1807" spans="26:29">
      <c r="Z1807">
        <v>1216</v>
      </c>
      <c r="AA1807" s="211" t="s">
        <v>8109</v>
      </c>
      <c r="AB1807" s="211" t="s">
        <v>12643</v>
      </c>
      <c r="AC1807" s="211" t="s">
        <v>8756</v>
      </c>
    </row>
    <row r="1808" spans="26:29">
      <c r="Z1808">
        <v>1217</v>
      </c>
      <c r="AA1808" s="211" t="s">
        <v>8110</v>
      </c>
      <c r="AB1808" s="211" t="s">
        <v>12644</v>
      </c>
      <c r="AC1808" s="211" t="s">
        <v>8756</v>
      </c>
    </row>
    <row r="1809" spans="26:29">
      <c r="Z1809">
        <v>1218</v>
      </c>
      <c r="AA1809" s="211" t="s">
        <v>8111</v>
      </c>
      <c r="AB1809" s="211" t="s">
        <v>12645</v>
      </c>
      <c r="AC1809" s="211" t="s">
        <v>8756</v>
      </c>
    </row>
    <row r="1810" spans="26:29">
      <c r="Z1810">
        <v>1219</v>
      </c>
      <c r="AA1810" s="211" t="s">
        <v>8112</v>
      </c>
      <c r="AB1810" s="211" t="s">
        <v>12646</v>
      </c>
      <c r="AC1810" s="211" t="s">
        <v>8756</v>
      </c>
    </row>
    <row r="1811" spans="26:29">
      <c r="Z1811">
        <v>1220</v>
      </c>
      <c r="AA1811" s="211" t="s">
        <v>8113</v>
      </c>
      <c r="AB1811" s="211" t="s">
        <v>12647</v>
      </c>
      <c r="AC1811" s="211" t="s">
        <v>8756</v>
      </c>
    </row>
    <row r="1812" spans="26:29">
      <c r="Z1812">
        <v>1221</v>
      </c>
      <c r="AA1812" s="211" t="s">
        <v>8114</v>
      </c>
      <c r="AB1812" s="211" t="s">
        <v>12648</v>
      </c>
      <c r="AC1812" s="211" t="s">
        <v>8756</v>
      </c>
    </row>
    <row r="1813" spans="26:29">
      <c r="Z1813">
        <v>1222</v>
      </c>
      <c r="AA1813" s="211" t="s">
        <v>8115</v>
      </c>
      <c r="AB1813" s="211" t="s">
        <v>12649</v>
      </c>
      <c r="AC1813" s="211" t="s">
        <v>8756</v>
      </c>
    </row>
    <row r="1814" spans="26:29">
      <c r="Z1814">
        <v>1223</v>
      </c>
      <c r="AA1814" s="211" t="s">
        <v>8116</v>
      </c>
      <c r="AB1814" s="211" t="s">
        <v>12650</v>
      </c>
      <c r="AC1814" s="211" t="s">
        <v>8756</v>
      </c>
    </row>
    <row r="1815" spans="26:29">
      <c r="Z1815">
        <v>1224</v>
      </c>
      <c r="AA1815" s="211" t="s">
        <v>8117</v>
      </c>
      <c r="AB1815" s="211" t="s">
        <v>12651</v>
      </c>
      <c r="AC1815" s="211" t="s">
        <v>8756</v>
      </c>
    </row>
    <row r="1816" spans="26:29">
      <c r="Z1816">
        <v>1225</v>
      </c>
      <c r="AA1816" s="211" t="s">
        <v>8118</v>
      </c>
      <c r="AB1816" s="211" t="s">
        <v>12652</v>
      </c>
      <c r="AC1816" s="211" t="s">
        <v>8756</v>
      </c>
    </row>
    <row r="1817" spans="26:29">
      <c r="Z1817">
        <v>1226</v>
      </c>
      <c r="AA1817" s="211" t="s">
        <v>8119</v>
      </c>
      <c r="AB1817" s="211" t="s">
        <v>12653</v>
      </c>
      <c r="AC1817" s="211" t="s">
        <v>8756</v>
      </c>
    </row>
    <row r="1818" spans="26:29">
      <c r="Z1818">
        <v>1227</v>
      </c>
      <c r="AA1818" s="211" t="s">
        <v>8120</v>
      </c>
      <c r="AB1818" s="211" t="s">
        <v>12654</v>
      </c>
      <c r="AC1818" s="211" t="s">
        <v>8756</v>
      </c>
    </row>
    <row r="1819" spans="26:29">
      <c r="Z1819">
        <v>1228</v>
      </c>
      <c r="AA1819" s="211" t="s">
        <v>8121</v>
      </c>
      <c r="AB1819" s="211" t="s">
        <v>12655</v>
      </c>
      <c r="AC1819" s="211" t="s">
        <v>8756</v>
      </c>
    </row>
    <row r="1820" spans="26:29">
      <c r="Z1820">
        <v>1229</v>
      </c>
      <c r="AA1820" s="211" t="s">
        <v>8122</v>
      </c>
      <c r="AB1820" s="211" t="s">
        <v>12656</v>
      </c>
      <c r="AC1820" s="211" t="s">
        <v>8756</v>
      </c>
    </row>
    <row r="1821" spans="26:29">
      <c r="Z1821">
        <v>1230</v>
      </c>
      <c r="AA1821" s="211" t="s">
        <v>8123</v>
      </c>
      <c r="AB1821" s="211" t="s">
        <v>12657</v>
      </c>
      <c r="AC1821" s="211" t="s">
        <v>8756</v>
      </c>
    </row>
    <row r="1822" spans="26:29">
      <c r="Z1822">
        <v>1231</v>
      </c>
      <c r="AA1822" s="211" t="s">
        <v>8124</v>
      </c>
      <c r="AB1822" s="211" t="s">
        <v>12658</v>
      </c>
      <c r="AC1822" s="211" t="s">
        <v>8756</v>
      </c>
    </row>
    <row r="1823" spans="26:29">
      <c r="Z1823">
        <v>1232</v>
      </c>
      <c r="AA1823" s="211" t="s">
        <v>8125</v>
      </c>
      <c r="AB1823" s="211" t="s">
        <v>12659</v>
      </c>
      <c r="AC1823" s="211" t="s">
        <v>8756</v>
      </c>
    </row>
    <row r="1824" spans="26:29">
      <c r="Z1824">
        <v>1233</v>
      </c>
      <c r="AA1824" s="211" t="s">
        <v>8126</v>
      </c>
      <c r="AB1824" s="211" t="s">
        <v>12660</v>
      </c>
      <c r="AC1824" s="211" t="s">
        <v>8756</v>
      </c>
    </row>
    <row r="1825" spans="26:29">
      <c r="Z1825">
        <v>1234</v>
      </c>
      <c r="AA1825" s="211" t="s">
        <v>8127</v>
      </c>
      <c r="AB1825" s="211" t="s">
        <v>12661</v>
      </c>
      <c r="AC1825" s="211" t="s">
        <v>8756</v>
      </c>
    </row>
    <row r="1826" spans="26:29">
      <c r="Z1826">
        <v>1235</v>
      </c>
      <c r="AA1826" s="211" t="s">
        <v>8128</v>
      </c>
      <c r="AB1826" s="211" t="s">
        <v>12662</v>
      </c>
      <c r="AC1826" s="211" t="s">
        <v>8756</v>
      </c>
    </row>
    <row r="1827" spans="26:29">
      <c r="Z1827">
        <v>1236</v>
      </c>
      <c r="AA1827" s="211" t="s">
        <v>8129</v>
      </c>
      <c r="AB1827" s="211" t="s">
        <v>12663</v>
      </c>
      <c r="AC1827" s="211" t="s">
        <v>8756</v>
      </c>
    </row>
    <row r="1828" spans="26:29">
      <c r="Z1828">
        <v>1237</v>
      </c>
      <c r="AA1828" s="211" t="s">
        <v>8130</v>
      </c>
      <c r="AB1828" s="211" t="s">
        <v>12664</v>
      </c>
      <c r="AC1828" s="211" t="s">
        <v>8756</v>
      </c>
    </row>
    <row r="1829" spans="26:29">
      <c r="Z1829">
        <v>1238</v>
      </c>
      <c r="AA1829" s="211" t="s">
        <v>8131</v>
      </c>
      <c r="AB1829" s="211" t="s">
        <v>12665</v>
      </c>
      <c r="AC1829" s="211" t="s">
        <v>8756</v>
      </c>
    </row>
    <row r="1830" spans="26:29">
      <c r="Z1830">
        <v>1239</v>
      </c>
      <c r="AA1830" s="211" t="s">
        <v>8132</v>
      </c>
      <c r="AB1830" s="211" t="s">
        <v>12666</v>
      </c>
      <c r="AC1830" s="211" t="s">
        <v>8756</v>
      </c>
    </row>
    <row r="1831" spans="26:29">
      <c r="Z1831">
        <v>1240</v>
      </c>
      <c r="AA1831" s="211" t="s">
        <v>8133</v>
      </c>
      <c r="AB1831" s="211" t="s">
        <v>12667</v>
      </c>
      <c r="AC1831" s="211" t="s">
        <v>8756</v>
      </c>
    </row>
    <row r="1832" spans="26:29">
      <c r="Z1832">
        <v>1241</v>
      </c>
      <c r="AA1832" s="211" t="s">
        <v>8134</v>
      </c>
      <c r="AB1832" s="211" t="s">
        <v>12668</v>
      </c>
      <c r="AC1832" s="211" t="s">
        <v>8756</v>
      </c>
    </row>
    <row r="1833" spans="26:29">
      <c r="Z1833">
        <v>1242</v>
      </c>
      <c r="AA1833" s="211" t="s">
        <v>8135</v>
      </c>
      <c r="AB1833" s="211" t="s">
        <v>12669</v>
      </c>
      <c r="AC1833" s="211" t="s">
        <v>8756</v>
      </c>
    </row>
    <row r="1834" spans="26:29">
      <c r="Z1834">
        <v>1243</v>
      </c>
      <c r="AA1834" s="211" t="s">
        <v>8136</v>
      </c>
      <c r="AB1834" s="211" t="s">
        <v>12670</v>
      </c>
      <c r="AC1834" s="211" t="s">
        <v>8756</v>
      </c>
    </row>
    <row r="1835" spans="26:29">
      <c r="Z1835">
        <v>1244</v>
      </c>
      <c r="AA1835" s="211" t="s">
        <v>8137</v>
      </c>
      <c r="AB1835" s="211" t="s">
        <v>12671</v>
      </c>
      <c r="AC1835" s="211" t="s">
        <v>8756</v>
      </c>
    </row>
    <row r="1836" spans="26:29">
      <c r="Z1836">
        <v>1245</v>
      </c>
      <c r="AA1836" s="211" t="s">
        <v>8138</v>
      </c>
      <c r="AB1836" s="211" t="s">
        <v>12672</v>
      </c>
      <c r="AC1836" s="211" t="s">
        <v>8756</v>
      </c>
    </row>
    <row r="1837" spans="26:29">
      <c r="Z1837">
        <v>1246</v>
      </c>
      <c r="AA1837" s="211" t="s">
        <v>8139</v>
      </c>
      <c r="AB1837" s="211" t="s">
        <v>12673</v>
      </c>
      <c r="AC1837" s="211" t="s">
        <v>8756</v>
      </c>
    </row>
    <row r="1838" spans="26:29">
      <c r="Z1838">
        <v>1247</v>
      </c>
      <c r="AA1838" s="211" t="s">
        <v>8140</v>
      </c>
      <c r="AB1838" s="211" t="s">
        <v>12674</v>
      </c>
      <c r="AC1838" s="211" t="s">
        <v>8756</v>
      </c>
    </row>
    <row r="1839" spans="26:29">
      <c r="Z1839">
        <v>1248</v>
      </c>
      <c r="AA1839" s="211" t="s">
        <v>8141</v>
      </c>
      <c r="AB1839" s="211" t="s">
        <v>12675</v>
      </c>
      <c r="AC1839" s="211" t="s">
        <v>8756</v>
      </c>
    </row>
    <row r="1840" spans="26:29">
      <c r="Z1840">
        <v>1249</v>
      </c>
      <c r="AA1840" s="211" t="s">
        <v>8142</v>
      </c>
      <c r="AB1840" s="211" t="s">
        <v>12676</v>
      </c>
      <c r="AC1840" s="211" t="s">
        <v>8756</v>
      </c>
    </row>
    <row r="1841" spans="26:29">
      <c r="Z1841">
        <v>1250</v>
      </c>
      <c r="AA1841" s="211" t="s">
        <v>8143</v>
      </c>
      <c r="AB1841" s="211" t="s">
        <v>12677</v>
      </c>
      <c r="AC1841" s="211" t="s">
        <v>8756</v>
      </c>
    </row>
    <row r="1842" spans="26:29">
      <c r="Z1842">
        <v>1251</v>
      </c>
      <c r="AA1842" s="211" t="s">
        <v>8144</v>
      </c>
      <c r="AB1842" s="211" t="s">
        <v>12678</v>
      </c>
      <c r="AC1842" s="211" t="s">
        <v>8756</v>
      </c>
    </row>
    <row r="1843" spans="26:29">
      <c r="Z1843">
        <v>1252</v>
      </c>
      <c r="AA1843" s="211" t="s">
        <v>8145</v>
      </c>
      <c r="AB1843" s="211" t="s">
        <v>12679</v>
      </c>
      <c r="AC1843" s="211" t="s">
        <v>8756</v>
      </c>
    </row>
    <row r="1844" spans="26:29">
      <c r="Z1844">
        <v>1253</v>
      </c>
      <c r="AA1844" s="211" t="s">
        <v>8146</v>
      </c>
      <c r="AB1844" s="211" t="s">
        <v>12680</v>
      </c>
      <c r="AC1844" s="211" t="s">
        <v>8756</v>
      </c>
    </row>
    <row r="1845" spans="26:29">
      <c r="Z1845">
        <v>1254</v>
      </c>
      <c r="AA1845" s="211" t="s">
        <v>8147</v>
      </c>
      <c r="AB1845" s="211" t="s">
        <v>12681</v>
      </c>
      <c r="AC1845" s="211" t="s">
        <v>8756</v>
      </c>
    </row>
    <row r="1846" spans="26:29">
      <c r="Z1846">
        <v>1255</v>
      </c>
      <c r="AA1846" s="211" t="s">
        <v>8148</v>
      </c>
      <c r="AB1846" s="211" t="s">
        <v>12682</v>
      </c>
      <c r="AC1846" s="211" t="s">
        <v>8756</v>
      </c>
    </row>
    <row r="1847" spans="26:29">
      <c r="Z1847">
        <v>1256</v>
      </c>
      <c r="AA1847" s="211" t="s">
        <v>8149</v>
      </c>
      <c r="AB1847" s="211" t="s">
        <v>12683</v>
      </c>
      <c r="AC1847" s="211" t="s">
        <v>8756</v>
      </c>
    </row>
    <row r="1848" spans="26:29">
      <c r="Z1848">
        <v>1257</v>
      </c>
      <c r="AA1848" s="211" t="s">
        <v>8150</v>
      </c>
      <c r="AB1848" s="211" t="s">
        <v>12684</v>
      </c>
      <c r="AC1848" s="211" t="s">
        <v>8756</v>
      </c>
    </row>
    <row r="1849" spans="26:29">
      <c r="Z1849">
        <v>1258</v>
      </c>
      <c r="AA1849" s="211" t="s">
        <v>8151</v>
      </c>
      <c r="AB1849" s="211" t="s">
        <v>12685</v>
      </c>
      <c r="AC1849" s="211" t="s">
        <v>8756</v>
      </c>
    </row>
    <row r="1850" spans="26:29">
      <c r="Z1850">
        <v>1259</v>
      </c>
      <c r="AA1850" s="211" t="s">
        <v>8152</v>
      </c>
      <c r="AB1850" s="211" t="s">
        <v>12686</v>
      </c>
      <c r="AC1850" s="211" t="s">
        <v>8756</v>
      </c>
    </row>
    <row r="1851" spans="26:29">
      <c r="Z1851">
        <v>1260</v>
      </c>
      <c r="AA1851" s="211" t="s">
        <v>8153</v>
      </c>
      <c r="AB1851" s="211" t="s">
        <v>12687</v>
      </c>
      <c r="AC1851" s="211" t="s">
        <v>8756</v>
      </c>
    </row>
    <row r="1852" spans="26:29">
      <c r="Z1852">
        <v>1261</v>
      </c>
      <c r="AA1852" s="211" t="s">
        <v>8154</v>
      </c>
      <c r="AB1852" s="211" t="s">
        <v>12688</v>
      </c>
      <c r="AC1852" s="211" t="s">
        <v>8756</v>
      </c>
    </row>
    <row r="1853" spans="26:29">
      <c r="Z1853">
        <v>1262</v>
      </c>
      <c r="AA1853" s="211" t="s">
        <v>8155</v>
      </c>
      <c r="AB1853" s="211" t="s">
        <v>12689</v>
      </c>
      <c r="AC1853" s="211" t="s">
        <v>8756</v>
      </c>
    </row>
    <row r="1854" spans="26:29">
      <c r="Z1854">
        <v>1263</v>
      </c>
      <c r="AA1854" s="211" t="s">
        <v>8156</v>
      </c>
      <c r="AB1854" s="211" t="s">
        <v>12690</v>
      </c>
      <c r="AC1854" s="211" t="s">
        <v>8756</v>
      </c>
    </row>
    <row r="1855" spans="26:29">
      <c r="Z1855">
        <v>1264</v>
      </c>
      <c r="AA1855" s="211" t="s">
        <v>8157</v>
      </c>
      <c r="AB1855" s="211" t="s">
        <v>12691</v>
      </c>
      <c r="AC1855" s="211" t="s">
        <v>8756</v>
      </c>
    </row>
    <row r="1856" spans="26:29">
      <c r="Z1856">
        <v>1265</v>
      </c>
      <c r="AA1856" s="211" t="s">
        <v>8158</v>
      </c>
      <c r="AB1856" s="211" t="s">
        <v>12692</v>
      </c>
      <c r="AC1856" s="211" t="s">
        <v>8756</v>
      </c>
    </row>
    <row r="1857" spans="26:29">
      <c r="Z1857">
        <v>1266</v>
      </c>
      <c r="AA1857" s="211" t="s">
        <v>8159</v>
      </c>
      <c r="AB1857" s="211" t="s">
        <v>12693</v>
      </c>
      <c r="AC1857" s="211" t="s">
        <v>8756</v>
      </c>
    </row>
    <row r="1858" spans="26:29">
      <c r="Z1858">
        <v>1267</v>
      </c>
      <c r="AA1858" s="211" t="s">
        <v>8160</v>
      </c>
      <c r="AB1858" s="211" t="s">
        <v>12694</v>
      </c>
      <c r="AC1858" s="211" t="s">
        <v>8756</v>
      </c>
    </row>
    <row r="1859" spans="26:29">
      <c r="Z1859">
        <v>1268</v>
      </c>
      <c r="AA1859" s="211" t="s">
        <v>8161</v>
      </c>
      <c r="AB1859" s="211" t="s">
        <v>12695</v>
      </c>
      <c r="AC1859" s="211" t="s">
        <v>8756</v>
      </c>
    </row>
    <row r="1860" spans="26:29">
      <c r="Z1860">
        <v>1269</v>
      </c>
      <c r="AA1860" s="211" t="s">
        <v>8162</v>
      </c>
      <c r="AB1860" s="211" t="s">
        <v>12696</v>
      </c>
      <c r="AC1860" s="211" t="s">
        <v>8756</v>
      </c>
    </row>
    <row r="1861" spans="26:29">
      <c r="Z1861">
        <v>1270</v>
      </c>
      <c r="AA1861" s="211" t="s">
        <v>8163</v>
      </c>
      <c r="AB1861" s="211" t="s">
        <v>12697</v>
      </c>
      <c r="AC1861" s="211" t="s">
        <v>8756</v>
      </c>
    </row>
    <row r="1862" spans="26:29">
      <c r="Z1862">
        <v>1271</v>
      </c>
      <c r="AA1862" s="211" t="s">
        <v>8164</v>
      </c>
      <c r="AB1862" s="211" t="s">
        <v>12698</v>
      </c>
      <c r="AC1862" s="211" t="s">
        <v>8756</v>
      </c>
    </row>
    <row r="1863" spans="26:29">
      <c r="Z1863">
        <v>1272</v>
      </c>
      <c r="AA1863" s="211" t="s">
        <v>8165</v>
      </c>
      <c r="AB1863" s="211" t="s">
        <v>12699</v>
      </c>
      <c r="AC1863" s="211" t="s">
        <v>8756</v>
      </c>
    </row>
    <row r="1864" spans="26:29">
      <c r="Z1864">
        <v>1273</v>
      </c>
      <c r="AA1864" s="211" t="s">
        <v>8166</v>
      </c>
      <c r="AB1864" s="211" t="s">
        <v>12700</v>
      </c>
      <c r="AC1864" s="211" t="s">
        <v>8756</v>
      </c>
    </row>
    <row r="1865" spans="26:29">
      <c r="Z1865">
        <v>1274</v>
      </c>
      <c r="AA1865" s="211" t="s">
        <v>8167</v>
      </c>
      <c r="AB1865" s="211" t="s">
        <v>12701</v>
      </c>
      <c r="AC1865" s="211" t="s">
        <v>8756</v>
      </c>
    </row>
    <row r="1866" spans="26:29">
      <c r="Z1866">
        <v>1275</v>
      </c>
      <c r="AA1866" s="211" t="s">
        <v>8168</v>
      </c>
      <c r="AB1866" s="211" t="s">
        <v>12702</v>
      </c>
      <c r="AC1866" s="211" t="s">
        <v>8756</v>
      </c>
    </row>
    <row r="1867" spans="26:29">
      <c r="Z1867">
        <v>1276</v>
      </c>
      <c r="AA1867" s="211" t="s">
        <v>8169</v>
      </c>
      <c r="AB1867" s="211" t="s">
        <v>12703</v>
      </c>
      <c r="AC1867" s="211" t="s">
        <v>8756</v>
      </c>
    </row>
    <row r="1868" spans="26:29">
      <c r="Z1868">
        <v>1277</v>
      </c>
      <c r="AA1868" s="211" t="s">
        <v>8170</v>
      </c>
      <c r="AB1868" s="211" t="s">
        <v>12704</v>
      </c>
      <c r="AC1868" s="211" t="s">
        <v>8756</v>
      </c>
    </row>
    <row r="1869" spans="26:29">
      <c r="Z1869">
        <v>1278</v>
      </c>
      <c r="AA1869" s="211" t="s">
        <v>8171</v>
      </c>
      <c r="AB1869" s="211" t="s">
        <v>12705</v>
      </c>
      <c r="AC1869" s="211" t="s">
        <v>8756</v>
      </c>
    </row>
    <row r="1870" spans="26:29">
      <c r="Z1870">
        <v>1279</v>
      </c>
      <c r="AA1870" s="211" t="s">
        <v>8172</v>
      </c>
      <c r="AB1870" s="211" t="s">
        <v>12706</v>
      </c>
      <c r="AC1870" s="211" t="s">
        <v>8756</v>
      </c>
    </row>
    <row r="1871" spans="26:29">
      <c r="Z1871">
        <v>1280</v>
      </c>
      <c r="AA1871" s="211" t="s">
        <v>8173</v>
      </c>
      <c r="AB1871" s="211" t="s">
        <v>12707</v>
      </c>
      <c r="AC1871" s="211" t="s">
        <v>8756</v>
      </c>
    </row>
    <row r="1872" spans="26:29">
      <c r="Z1872">
        <v>1281</v>
      </c>
      <c r="AA1872" s="211" t="s">
        <v>8174</v>
      </c>
      <c r="AB1872" s="211" t="s">
        <v>12708</v>
      </c>
      <c r="AC1872" s="211" t="s">
        <v>8756</v>
      </c>
    </row>
    <row r="1873" spans="26:29">
      <c r="Z1873">
        <v>1282</v>
      </c>
      <c r="AA1873" s="211" t="s">
        <v>8175</v>
      </c>
      <c r="AB1873" s="211" t="s">
        <v>12709</v>
      </c>
      <c r="AC1873" s="211" t="s">
        <v>8756</v>
      </c>
    </row>
    <row r="1874" spans="26:29">
      <c r="Z1874">
        <v>1283</v>
      </c>
      <c r="AA1874" s="211" t="s">
        <v>8176</v>
      </c>
      <c r="AB1874" s="211" t="s">
        <v>12710</v>
      </c>
      <c r="AC1874" s="211" t="s">
        <v>8756</v>
      </c>
    </row>
    <row r="1875" spans="26:29">
      <c r="Z1875">
        <v>1284</v>
      </c>
      <c r="AA1875" s="211" t="s">
        <v>8177</v>
      </c>
      <c r="AB1875" s="211" t="s">
        <v>12711</v>
      </c>
      <c r="AC1875" s="211" t="s">
        <v>8756</v>
      </c>
    </row>
    <row r="1876" spans="26:29">
      <c r="Z1876">
        <v>1285</v>
      </c>
      <c r="AA1876" s="211" t="s">
        <v>8178</v>
      </c>
      <c r="AB1876" s="211" t="s">
        <v>12712</v>
      </c>
      <c r="AC1876" s="211" t="s">
        <v>8756</v>
      </c>
    </row>
    <row r="1877" spans="26:29">
      <c r="Z1877">
        <v>1286</v>
      </c>
      <c r="AA1877" s="211" t="s">
        <v>8179</v>
      </c>
      <c r="AB1877" s="211" t="s">
        <v>12713</v>
      </c>
      <c r="AC1877" s="211" t="s">
        <v>8756</v>
      </c>
    </row>
    <row r="1878" spans="26:29">
      <c r="Z1878">
        <v>1287</v>
      </c>
      <c r="AA1878" s="211" t="s">
        <v>8180</v>
      </c>
      <c r="AB1878" s="211" t="s">
        <v>12714</v>
      </c>
      <c r="AC1878" s="211" t="s">
        <v>8756</v>
      </c>
    </row>
    <row r="1879" spans="26:29">
      <c r="Z1879">
        <v>1288</v>
      </c>
      <c r="AA1879" s="211" t="s">
        <v>8181</v>
      </c>
      <c r="AB1879" s="211" t="s">
        <v>12715</v>
      </c>
      <c r="AC1879" s="211" t="s">
        <v>8756</v>
      </c>
    </row>
    <row r="1880" spans="26:29">
      <c r="Z1880">
        <v>1289</v>
      </c>
      <c r="AA1880" s="211" t="s">
        <v>8182</v>
      </c>
      <c r="AB1880" s="211" t="s">
        <v>12716</v>
      </c>
      <c r="AC1880" s="211" t="s">
        <v>8756</v>
      </c>
    </row>
    <row r="1881" spans="26:29">
      <c r="Z1881">
        <v>1290</v>
      </c>
      <c r="AA1881" s="211" t="s">
        <v>8183</v>
      </c>
      <c r="AB1881" s="211" t="s">
        <v>12717</v>
      </c>
      <c r="AC1881" s="211" t="s">
        <v>8756</v>
      </c>
    </row>
    <row r="1882" spans="26:29">
      <c r="Z1882">
        <v>1291</v>
      </c>
      <c r="AA1882" s="211" t="s">
        <v>8184</v>
      </c>
      <c r="AB1882" s="211" t="s">
        <v>12718</v>
      </c>
      <c r="AC1882" s="211" t="s">
        <v>8756</v>
      </c>
    </row>
    <row r="1883" spans="26:29">
      <c r="Z1883">
        <v>1292</v>
      </c>
      <c r="AA1883" s="211" t="s">
        <v>8185</v>
      </c>
      <c r="AB1883" s="211" t="s">
        <v>12719</v>
      </c>
      <c r="AC1883" s="211" t="s">
        <v>8756</v>
      </c>
    </row>
    <row r="1884" spans="26:29">
      <c r="Z1884">
        <v>1293</v>
      </c>
      <c r="AA1884" s="211" t="s">
        <v>8186</v>
      </c>
      <c r="AB1884" s="211" t="s">
        <v>12720</v>
      </c>
      <c r="AC1884" s="211" t="s">
        <v>8756</v>
      </c>
    </row>
    <row r="1885" spans="26:29">
      <c r="Z1885">
        <v>1294</v>
      </c>
      <c r="AA1885" s="211" t="s">
        <v>8187</v>
      </c>
      <c r="AB1885" s="211" t="s">
        <v>12721</v>
      </c>
      <c r="AC1885" s="211" t="s">
        <v>8756</v>
      </c>
    </row>
    <row r="1886" spans="26:29">
      <c r="Z1886">
        <v>1295</v>
      </c>
      <c r="AA1886" s="211" t="s">
        <v>8188</v>
      </c>
      <c r="AB1886" s="211" t="s">
        <v>12722</v>
      </c>
      <c r="AC1886" s="211" t="s">
        <v>8756</v>
      </c>
    </row>
    <row r="1887" spans="26:29">
      <c r="Z1887">
        <v>1296</v>
      </c>
      <c r="AA1887" s="211" t="s">
        <v>8189</v>
      </c>
      <c r="AB1887" s="211" t="s">
        <v>12723</v>
      </c>
      <c r="AC1887" s="211" t="s">
        <v>8756</v>
      </c>
    </row>
    <row r="1888" spans="26:29">
      <c r="Z1888">
        <v>1297</v>
      </c>
      <c r="AA1888" s="211" t="s">
        <v>8190</v>
      </c>
      <c r="AB1888" s="211" t="s">
        <v>12724</v>
      </c>
      <c r="AC1888" s="211" t="s">
        <v>8756</v>
      </c>
    </row>
    <row r="1889" spans="26:29">
      <c r="Z1889">
        <v>1298</v>
      </c>
      <c r="AA1889" s="211" t="s">
        <v>8191</v>
      </c>
      <c r="AB1889" s="211" t="s">
        <v>12725</v>
      </c>
      <c r="AC1889" s="211" t="s">
        <v>8756</v>
      </c>
    </row>
    <row r="1890" spans="26:29">
      <c r="Z1890">
        <v>1299</v>
      </c>
      <c r="AA1890" s="211" t="s">
        <v>8192</v>
      </c>
      <c r="AB1890" s="211" t="s">
        <v>12726</v>
      </c>
      <c r="AC1890" s="211" t="s">
        <v>8756</v>
      </c>
    </row>
    <row r="1891" spans="26:29">
      <c r="Z1891">
        <v>1300</v>
      </c>
      <c r="AA1891" s="211" t="s">
        <v>8193</v>
      </c>
      <c r="AB1891" s="211" t="s">
        <v>12727</v>
      </c>
      <c r="AC1891" s="211" t="s">
        <v>8756</v>
      </c>
    </row>
    <row r="1892" spans="26:29">
      <c r="Z1892">
        <v>1301</v>
      </c>
      <c r="AA1892" s="211" t="s">
        <v>8194</v>
      </c>
      <c r="AB1892" s="211" t="s">
        <v>12728</v>
      </c>
      <c r="AC1892" s="211" t="s">
        <v>8756</v>
      </c>
    </row>
    <row r="1893" spans="26:29">
      <c r="Z1893">
        <v>1302</v>
      </c>
      <c r="AA1893" s="211" t="s">
        <v>8195</v>
      </c>
      <c r="AB1893" s="211" t="s">
        <v>12729</v>
      </c>
      <c r="AC1893" s="211" t="s">
        <v>8756</v>
      </c>
    </row>
    <row r="1894" spans="26:29">
      <c r="Z1894">
        <v>1303</v>
      </c>
      <c r="AA1894" s="211" t="s">
        <v>8196</v>
      </c>
      <c r="AB1894" s="211" t="s">
        <v>12730</v>
      </c>
      <c r="AC1894" s="211" t="s">
        <v>8756</v>
      </c>
    </row>
    <row r="1895" spans="26:29">
      <c r="Z1895">
        <v>1304</v>
      </c>
      <c r="AA1895" s="211" t="s">
        <v>8197</v>
      </c>
      <c r="AB1895" s="211" t="s">
        <v>12731</v>
      </c>
      <c r="AC1895" s="211" t="s">
        <v>8756</v>
      </c>
    </row>
    <row r="1896" spans="26:29">
      <c r="Z1896">
        <v>1305</v>
      </c>
      <c r="AA1896" s="211" t="s">
        <v>8198</v>
      </c>
      <c r="AB1896" s="211" t="s">
        <v>12732</v>
      </c>
      <c r="AC1896" s="211" t="s">
        <v>8756</v>
      </c>
    </row>
    <row r="1897" spans="26:29">
      <c r="Z1897">
        <v>1306</v>
      </c>
      <c r="AA1897" s="211" t="s">
        <v>8199</v>
      </c>
      <c r="AB1897" s="211" t="s">
        <v>12733</v>
      </c>
      <c r="AC1897" s="211" t="s">
        <v>8756</v>
      </c>
    </row>
    <row r="1898" spans="26:29">
      <c r="Z1898">
        <v>1307</v>
      </c>
      <c r="AA1898" s="211" t="s">
        <v>8200</v>
      </c>
      <c r="AB1898" s="211" t="s">
        <v>12734</v>
      </c>
      <c r="AC1898" s="211" t="s">
        <v>8756</v>
      </c>
    </row>
    <row r="1899" spans="26:29">
      <c r="Z1899">
        <v>1308</v>
      </c>
      <c r="AA1899" s="211" t="s">
        <v>8201</v>
      </c>
      <c r="AB1899" s="211" t="s">
        <v>12735</v>
      </c>
      <c r="AC1899" s="211" t="s">
        <v>8756</v>
      </c>
    </row>
    <row r="1900" spans="26:29">
      <c r="Z1900">
        <v>1309</v>
      </c>
      <c r="AA1900" s="211" t="s">
        <v>8202</v>
      </c>
      <c r="AB1900" s="211" t="s">
        <v>12736</v>
      </c>
      <c r="AC1900" s="211" t="s">
        <v>8756</v>
      </c>
    </row>
    <row r="1901" spans="26:29">
      <c r="Z1901">
        <v>1310</v>
      </c>
      <c r="AA1901" s="211" t="s">
        <v>8203</v>
      </c>
      <c r="AB1901" s="211" t="s">
        <v>12737</v>
      </c>
      <c r="AC1901" s="211" t="s">
        <v>8756</v>
      </c>
    </row>
    <row r="1902" spans="26:29">
      <c r="Z1902">
        <v>1311</v>
      </c>
      <c r="AA1902" s="211" t="s">
        <v>8204</v>
      </c>
      <c r="AB1902" s="211" t="s">
        <v>12738</v>
      </c>
      <c r="AC1902" s="211" t="s">
        <v>8756</v>
      </c>
    </row>
    <row r="1903" spans="26:29">
      <c r="Z1903">
        <v>1312</v>
      </c>
      <c r="AA1903" s="211" t="s">
        <v>8205</v>
      </c>
      <c r="AB1903" s="211" t="s">
        <v>12739</v>
      </c>
      <c r="AC1903" s="211" t="s">
        <v>8756</v>
      </c>
    </row>
    <row r="1904" spans="26:29">
      <c r="Z1904">
        <v>1313</v>
      </c>
      <c r="AA1904" s="211" t="s">
        <v>8206</v>
      </c>
      <c r="AB1904" s="211" t="s">
        <v>12740</v>
      </c>
      <c r="AC1904" s="211" t="s">
        <v>8756</v>
      </c>
    </row>
    <row r="1905" spans="26:29">
      <c r="Z1905">
        <v>1314</v>
      </c>
      <c r="AA1905" s="211" t="s">
        <v>8207</v>
      </c>
      <c r="AB1905" s="211" t="s">
        <v>12741</v>
      </c>
      <c r="AC1905" s="211" t="s">
        <v>8756</v>
      </c>
    </row>
    <row r="1906" spans="26:29">
      <c r="Z1906">
        <v>1315</v>
      </c>
      <c r="AA1906" s="211" t="s">
        <v>8208</v>
      </c>
      <c r="AB1906" s="211" t="s">
        <v>12742</v>
      </c>
      <c r="AC1906" s="211" t="s">
        <v>8756</v>
      </c>
    </row>
    <row r="1907" spans="26:29">
      <c r="Z1907">
        <v>1316</v>
      </c>
      <c r="AA1907" s="211" t="s">
        <v>8209</v>
      </c>
      <c r="AB1907" s="211" t="s">
        <v>12743</v>
      </c>
      <c r="AC1907" s="211" t="s">
        <v>8756</v>
      </c>
    </row>
    <row r="1908" spans="26:29">
      <c r="Z1908">
        <v>1317</v>
      </c>
      <c r="AA1908" s="211" t="s">
        <v>8210</v>
      </c>
      <c r="AB1908" s="211" t="s">
        <v>12744</v>
      </c>
      <c r="AC1908" s="211" t="s">
        <v>8756</v>
      </c>
    </row>
    <row r="1909" spans="26:29">
      <c r="Z1909">
        <v>1318</v>
      </c>
      <c r="AA1909" s="211" t="s">
        <v>8211</v>
      </c>
      <c r="AB1909" s="211" t="s">
        <v>12745</v>
      </c>
      <c r="AC1909" s="211" t="s">
        <v>8756</v>
      </c>
    </row>
    <row r="1910" spans="26:29">
      <c r="Z1910">
        <v>1319</v>
      </c>
      <c r="AA1910" s="211" t="s">
        <v>8212</v>
      </c>
      <c r="AB1910" s="211" t="s">
        <v>12746</v>
      </c>
      <c r="AC1910" s="211" t="s">
        <v>8756</v>
      </c>
    </row>
    <row r="1911" spans="26:29">
      <c r="Z1911">
        <v>1320</v>
      </c>
      <c r="AA1911" s="211" t="s">
        <v>8213</v>
      </c>
      <c r="AB1911" s="211" t="s">
        <v>12747</v>
      </c>
      <c r="AC1911" s="211" t="s">
        <v>8756</v>
      </c>
    </row>
    <row r="1912" spans="26:29">
      <c r="Z1912">
        <v>1321</v>
      </c>
      <c r="AA1912" s="211" t="s">
        <v>8214</v>
      </c>
      <c r="AB1912" s="211" t="s">
        <v>12748</v>
      </c>
      <c r="AC1912" s="211" t="s">
        <v>8756</v>
      </c>
    </row>
    <row r="1913" spans="26:29">
      <c r="Z1913">
        <v>1322</v>
      </c>
      <c r="AA1913" s="211" t="s">
        <v>8215</v>
      </c>
      <c r="AB1913" s="211" t="s">
        <v>12749</v>
      </c>
      <c r="AC1913" s="211" t="s">
        <v>8756</v>
      </c>
    </row>
    <row r="1914" spans="26:29">
      <c r="Z1914">
        <v>1323</v>
      </c>
      <c r="AA1914" s="211" t="s">
        <v>8216</v>
      </c>
      <c r="AB1914" s="211" t="s">
        <v>12750</v>
      </c>
      <c r="AC1914" s="211" t="s">
        <v>8756</v>
      </c>
    </row>
    <row r="1915" spans="26:29">
      <c r="Z1915">
        <v>1324</v>
      </c>
      <c r="AA1915" s="211" t="s">
        <v>8217</v>
      </c>
      <c r="AB1915" s="211" t="s">
        <v>12751</v>
      </c>
      <c r="AC1915" s="211" t="s">
        <v>8756</v>
      </c>
    </row>
    <row r="1916" spans="26:29">
      <c r="Z1916">
        <v>1325</v>
      </c>
      <c r="AA1916" s="211" t="s">
        <v>8218</v>
      </c>
      <c r="AB1916" s="211" t="s">
        <v>12752</v>
      </c>
      <c r="AC1916" s="211" t="s">
        <v>8756</v>
      </c>
    </row>
    <row r="1917" spans="26:29">
      <c r="Z1917">
        <v>1326</v>
      </c>
      <c r="AA1917" s="211" t="s">
        <v>8219</v>
      </c>
      <c r="AB1917" s="211" t="s">
        <v>12753</v>
      </c>
      <c r="AC1917" s="211" t="s">
        <v>8756</v>
      </c>
    </row>
    <row r="1918" spans="26:29">
      <c r="Z1918">
        <v>1327</v>
      </c>
      <c r="AA1918" s="211" t="s">
        <v>8220</v>
      </c>
      <c r="AB1918" s="211" t="s">
        <v>12754</v>
      </c>
      <c r="AC1918" s="211" t="s">
        <v>8756</v>
      </c>
    </row>
    <row r="1919" spans="26:29">
      <c r="Z1919">
        <v>1328</v>
      </c>
      <c r="AA1919" s="211" t="s">
        <v>8221</v>
      </c>
      <c r="AB1919" s="211" t="s">
        <v>12755</v>
      </c>
      <c r="AC1919" s="211" t="s">
        <v>8756</v>
      </c>
    </row>
    <row r="1920" spans="26:29">
      <c r="Z1920">
        <v>1329</v>
      </c>
      <c r="AA1920" s="211" t="s">
        <v>8222</v>
      </c>
      <c r="AB1920" s="211" t="s">
        <v>12756</v>
      </c>
      <c r="AC1920" s="211" t="s">
        <v>8756</v>
      </c>
    </row>
    <row r="1921" spans="26:29">
      <c r="Z1921">
        <v>1330</v>
      </c>
      <c r="AA1921" s="211" t="s">
        <v>8223</v>
      </c>
      <c r="AB1921" s="211" t="s">
        <v>12757</v>
      </c>
      <c r="AC1921" s="211" t="s">
        <v>8756</v>
      </c>
    </row>
    <row r="1922" spans="26:29">
      <c r="Z1922">
        <v>1331</v>
      </c>
      <c r="AA1922" s="211" t="s">
        <v>8224</v>
      </c>
      <c r="AB1922" s="211" t="s">
        <v>12758</v>
      </c>
      <c r="AC1922" s="211" t="s">
        <v>8756</v>
      </c>
    </row>
    <row r="1923" spans="26:29">
      <c r="Z1923">
        <v>1332</v>
      </c>
      <c r="AA1923" s="211" t="s">
        <v>8225</v>
      </c>
      <c r="AB1923" s="211" t="s">
        <v>12759</v>
      </c>
      <c r="AC1923" s="211" t="s">
        <v>8756</v>
      </c>
    </row>
    <row r="1924" spans="26:29">
      <c r="Z1924">
        <v>1333</v>
      </c>
      <c r="AA1924" s="211" t="s">
        <v>8226</v>
      </c>
      <c r="AB1924" s="211" t="s">
        <v>12760</v>
      </c>
      <c r="AC1924" s="211" t="s">
        <v>8756</v>
      </c>
    </row>
    <row r="1925" spans="26:29">
      <c r="Z1925">
        <v>1334</v>
      </c>
      <c r="AA1925" s="211" t="s">
        <v>8227</v>
      </c>
      <c r="AB1925" s="211" t="s">
        <v>12761</v>
      </c>
      <c r="AC1925" s="211" t="s">
        <v>8756</v>
      </c>
    </row>
    <row r="1926" spans="26:29">
      <c r="Z1926">
        <v>1335</v>
      </c>
      <c r="AA1926" s="211" t="s">
        <v>8228</v>
      </c>
      <c r="AB1926" s="211" t="s">
        <v>12762</v>
      </c>
      <c r="AC1926" s="211" t="s">
        <v>8756</v>
      </c>
    </row>
    <row r="1927" spans="26:29">
      <c r="Z1927">
        <v>1336</v>
      </c>
      <c r="AA1927" s="211" t="s">
        <v>8229</v>
      </c>
      <c r="AB1927" s="211" t="s">
        <v>12763</v>
      </c>
      <c r="AC1927" s="211" t="s">
        <v>8756</v>
      </c>
    </row>
    <row r="1928" spans="26:29">
      <c r="Z1928">
        <v>1337</v>
      </c>
      <c r="AA1928" s="211" t="s">
        <v>8230</v>
      </c>
      <c r="AB1928" s="211" t="s">
        <v>12764</v>
      </c>
      <c r="AC1928" s="211" t="s">
        <v>8756</v>
      </c>
    </row>
    <row r="1929" spans="26:29">
      <c r="Z1929">
        <v>1338</v>
      </c>
      <c r="AA1929" s="211" t="s">
        <v>8231</v>
      </c>
      <c r="AB1929" s="211" t="s">
        <v>12765</v>
      </c>
      <c r="AC1929" s="211" t="s">
        <v>8756</v>
      </c>
    </row>
    <row r="1930" spans="26:29">
      <c r="Z1930">
        <v>1339</v>
      </c>
      <c r="AA1930" s="211" t="s">
        <v>8232</v>
      </c>
      <c r="AB1930" s="211" t="s">
        <v>12766</v>
      </c>
      <c r="AC1930" s="211" t="s">
        <v>8756</v>
      </c>
    </row>
    <row r="1931" spans="26:29">
      <c r="Z1931">
        <v>1340</v>
      </c>
      <c r="AA1931" s="211" t="s">
        <v>8233</v>
      </c>
      <c r="AB1931" s="211" t="s">
        <v>12767</v>
      </c>
      <c r="AC1931" s="211" t="s">
        <v>8756</v>
      </c>
    </row>
    <row r="1932" spans="26:29">
      <c r="Z1932">
        <v>1341</v>
      </c>
      <c r="AA1932" s="211" t="s">
        <v>8234</v>
      </c>
      <c r="AB1932" s="211" t="s">
        <v>12768</v>
      </c>
      <c r="AC1932" s="211" t="s">
        <v>8756</v>
      </c>
    </row>
    <row r="1933" spans="26:29">
      <c r="Z1933">
        <v>1342</v>
      </c>
      <c r="AA1933" s="211" t="s">
        <v>8235</v>
      </c>
      <c r="AB1933" s="211" t="s">
        <v>12769</v>
      </c>
      <c r="AC1933" s="211" t="s">
        <v>8756</v>
      </c>
    </row>
    <row r="1934" spans="26:29">
      <c r="Z1934">
        <v>1343</v>
      </c>
      <c r="AA1934" s="211" t="s">
        <v>8236</v>
      </c>
      <c r="AB1934" s="211" t="s">
        <v>12770</v>
      </c>
      <c r="AC1934" s="211" t="s">
        <v>8756</v>
      </c>
    </row>
    <row r="1935" spans="26:29">
      <c r="Z1935">
        <v>1344</v>
      </c>
      <c r="AA1935" s="211" t="s">
        <v>8237</v>
      </c>
      <c r="AB1935" s="211" t="s">
        <v>12771</v>
      </c>
      <c r="AC1935" s="211" t="s">
        <v>8756</v>
      </c>
    </row>
    <row r="1936" spans="26:29">
      <c r="Z1936">
        <v>1345</v>
      </c>
      <c r="AA1936" s="211" t="s">
        <v>8238</v>
      </c>
      <c r="AB1936" s="211" t="s">
        <v>12772</v>
      </c>
      <c r="AC1936" s="211" t="s">
        <v>8756</v>
      </c>
    </row>
    <row r="1937" spans="26:29">
      <c r="Z1937">
        <v>1346</v>
      </c>
      <c r="AA1937" s="211" t="s">
        <v>8239</v>
      </c>
      <c r="AB1937" s="211" t="s">
        <v>12773</v>
      </c>
      <c r="AC1937" s="211" t="s">
        <v>8756</v>
      </c>
    </row>
    <row r="1938" spans="26:29">
      <c r="Z1938">
        <v>1347</v>
      </c>
      <c r="AA1938" s="211" t="s">
        <v>8240</v>
      </c>
      <c r="AB1938" s="211" t="s">
        <v>12774</v>
      </c>
      <c r="AC1938" s="211" t="s">
        <v>8756</v>
      </c>
    </row>
    <row r="1939" spans="26:29">
      <c r="Z1939">
        <v>1348</v>
      </c>
      <c r="AA1939" s="211" t="s">
        <v>8241</v>
      </c>
      <c r="AB1939" s="211" t="s">
        <v>12775</v>
      </c>
      <c r="AC1939" s="211" t="s">
        <v>8756</v>
      </c>
    </row>
    <row r="1940" spans="26:29">
      <c r="Z1940">
        <v>1349</v>
      </c>
      <c r="AA1940" s="211" t="s">
        <v>8242</v>
      </c>
      <c r="AB1940" s="211" t="s">
        <v>12776</v>
      </c>
      <c r="AC1940" s="211" t="s">
        <v>8756</v>
      </c>
    </row>
    <row r="1941" spans="26:29">
      <c r="Z1941">
        <v>1350</v>
      </c>
      <c r="AA1941" s="211" t="s">
        <v>8243</v>
      </c>
      <c r="AB1941" s="211" t="s">
        <v>12777</v>
      </c>
      <c r="AC1941" s="211" t="s">
        <v>8756</v>
      </c>
    </row>
    <row r="1942" spans="26:29">
      <c r="Z1942">
        <v>1351</v>
      </c>
      <c r="AA1942" s="211" t="s">
        <v>8244</v>
      </c>
      <c r="AB1942" s="211" t="s">
        <v>12778</v>
      </c>
      <c r="AC1942" s="211" t="s">
        <v>8756</v>
      </c>
    </row>
    <row r="1943" spans="26:29">
      <c r="Z1943">
        <v>1352</v>
      </c>
      <c r="AA1943" s="211" t="s">
        <v>8245</v>
      </c>
      <c r="AB1943" s="211" t="s">
        <v>12779</v>
      </c>
      <c r="AC1943" s="211" t="s">
        <v>8756</v>
      </c>
    </row>
    <row r="1944" spans="26:29">
      <c r="Z1944">
        <v>1353</v>
      </c>
      <c r="AA1944" s="211" t="s">
        <v>8246</v>
      </c>
      <c r="AB1944" s="211" t="s">
        <v>12780</v>
      </c>
      <c r="AC1944" s="211" t="s">
        <v>8756</v>
      </c>
    </row>
    <row r="1945" spans="26:29">
      <c r="Z1945">
        <v>1354</v>
      </c>
      <c r="AA1945" s="211" t="s">
        <v>8247</v>
      </c>
      <c r="AB1945" s="211" t="s">
        <v>12781</v>
      </c>
      <c r="AC1945" s="211" t="s">
        <v>8756</v>
      </c>
    </row>
    <row r="1946" spans="26:29">
      <c r="Z1946">
        <v>1355</v>
      </c>
      <c r="AA1946" s="211" t="s">
        <v>8248</v>
      </c>
      <c r="AB1946" s="211" t="s">
        <v>12782</v>
      </c>
      <c r="AC1946" s="211" t="s">
        <v>8756</v>
      </c>
    </row>
    <row r="1947" spans="26:29">
      <c r="Z1947">
        <v>1356</v>
      </c>
      <c r="AA1947" s="211" t="s">
        <v>8249</v>
      </c>
      <c r="AB1947" s="211" t="s">
        <v>12783</v>
      </c>
      <c r="AC1947" s="211" t="s">
        <v>8756</v>
      </c>
    </row>
    <row r="1948" spans="26:29">
      <c r="Z1948">
        <v>1357</v>
      </c>
      <c r="AA1948" s="211" t="s">
        <v>8250</v>
      </c>
      <c r="AB1948" s="211" t="s">
        <v>12784</v>
      </c>
      <c r="AC1948" s="211" t="s">
        <v>8756</v>
      </c>
    </row>
    <row r="1949" spans="26:29">
      <c r="Z1949">
        <v>1358</v>
      </c>
      <c r="AA1949" s="211" t="s">
        <v>8251</v>
      </c>
      <c r="AB1949" s="211" t="s">
        <v>12785</v>
      </c>
      <c r="AC1949" s="211" t="s">
        <v>8756</v>
      </c>
    </row>
    <row r="1950" spans="26:29">
      <c r="Z1950">
        <v>1359</v>
      </c>
      <c r="AA1950" s="211" t="s">
        <v>8252</v>
      </c>
      <c r="AB1950" s="211" t="s">
        <v>12786</v>
      </c>
      <c r="AC1950" s="211" t="s">
        <v>8756</v>
      </c>
    </row>
    <row r="1951" spans="26:29">
      <c r="Z1951">
        <v>1360</v>
      </c>
      <c r="AA1951" s="211" t="s">
        <v>8253</v>
      </c>
      <c r="AB1951" s="211" t="s">
        <v>12787</v>
      </c>
      <c r="AC1951" s="211" t="s">
        <v>8756</v>
      </c>
    </row>
    <row r="1952" spans="26:29">
      <c r="Z1952">
        <v>1361</v>
      </c>
      <c r="AA1952" s="211" t="s">
        <v>8254</v>
      </c>
      <c r="AB1952" s="211" t="s">
        <v>12788</v>
      </c>
      <c r="AC1952" s="211" t="s">
        <v>8756</v>
      </c>
    </row>
    <row r="1953" spans="26:29">
      <c r="Z1953">
        <v>1362</v>
      </c>
      <c r="AA1953" s="211" t="s">
        <v>8255</v>
      </c>
      <c r="AB1953" s="211" t="s">
        <v>12789</v>
      </c>
      <c r="AC1953" s="211" t="s">
        <v>8756</v>
      </c>
    </row>
    <row r="1954" spans="26:29">
      <c r="Z1954">
        <v>1363</v>
      </c>
      <c r="AA1954" s="211" t="s">
        <v>8256</v>
      </c>
      <c r="AB1954" s="211" t="s">
        <v>12790</v>
      </c>
      <c r="AC1954" s="211" t="s">
        <v>8756</v>
      </c>
    </row>
    <row r="1955" spans="26:29">
      <c r="Z1955">
        <v>1364</v>
      </c>
      <c r="AA1955" s="211" t="s">
        <v>8257</v>
      </c>
      <c r="AB1955" s="211" t="s">
        <v>12791</v>
      </c>
      <c r="AC1955" s="211" t="s">
        <v>8756</v>
      </c>
    </row>
    <row r="1956" spans="26:29">
      <c r="Z1956">
        <v>1365</v>
      </c>
      <c r="AA1956" s="211" t="s">
        <v>8258</v>
      </c>
      <c r="AB1956" s="211" t="s">
        <v>12792</v>
      </c>
      <c r="AC1956" s="211" t="s">
        <v>8756</v>
      </c>
    </row>
    <row r="1957" spans="26:29">
      <c r="Z1957">
        <v>1366</v>
      </c>
      <c r="AA1957" s="211" t="s">
        <v>8259</v>
      </c>
      <c r="AB1957" s="211" t="s">
        <v>12793</v>
      </c>
      <c r="AC1957" s="211" t="s">
        <v>8756</v>
      </c>
    </row>
    <row r="1958" spans="26:29">
      <c r="Z1958">
        <v>1367</v>
      </c>
      <c r="AA1958" s="211" t="s">
        <v>8260</v>
      </c>
      <c r="AB1958" s="211" t="s">
        <v>12794</v>
      </c>
      <c r="AC1958" s="211" t="s">
        <v>8756</v>
      </c>
    </row>
    <row r="1959" spans="26:29">
      <c r="Z1959">
        <v>1368</v>
      </c>
      <c r="AA1959" s="211" t="s">
        <v>8261</v>
      </c>
      <c r="AB1959" s="211" t="s">
        <v>12795</v>
      </c>
      <c r="AC1959" s="211" t="s">
        <v>8756</v>
      </c>
    </row>
    <row r="1960" spans="26:29">
      <c r="Z1960">
        <v>1369</v>
      </c>
      <c r="AA1960" s="211" t="s">
        <v>8262</v>
      </c>
      <c r="AB1960" s="211" t="s">
        <v>12796</v>
      </c>
      <c r="AC1960" s="211" t="s">
        <v>8756</v>
      </c>
    </row>
    <row r="1961" spans="26:29">
      <c r="Z1961">
        <v>1370</v>
      </c>
      <c r="AA1961" s="211" t="s">
        <v>8263</v>
      </c>
      <c r="AB1961" s="211" t="s">
        <v>12797</v>
      </c>
      <c r="AC1961" s="211" t="s">
        <v>8756</v>
      </c>
    </row>
    <row r="1962" spans="26:29">
      <c r="Z1962">
        <v>1371</v>
      </c>
      <c r="AA1962" s="211" t="s">
        <v>8264</v>
      </c>
      <c r="AB1962" s="211" t="s">
        <v>12798</v>
      </c>
      <c r="AC1962" s="211" t="s">
        <v>8756</v>
      </c>
    </row>
    <row r="1963" spans="26:29">
      <c r="Z1963">
        <v>1372</v>
      </c>
      <c r="AA1963" s="211" t="s">
        <v>8265</v>
      </c>
      <c r="AB1963" s="211" t="s">
        <v>12799</v>
      </c>
      <c r="AC1963" s="211" t="s">
        <v>8756</v>
      </c>
    </row>
    <row r="1964" spans="26:29">
      <c r="Z1964">
        <v>1373</v>
      </c>
      <c r="AA1964" s="211" t="s">
        <v>8266</v>
      </c>
      <c r="AB1964" s="211" t="s">
        <v>12800</v>
      </c>
      <c r="AC1964" s="211" t="s">
        <v>8756</v>
      </c>
    </row>
    <row r="1965" spans="26:29">
      <c r="Z1965">
        <v>1374</v>
      </c>
      <c r="AA1965" s="211" t="s">
        <v>8267</v>
      </c>
      <c r="AB1965" s="211" t="s">
        <v>12801</v>
      </c>
      <c r="AC1965" s="211" t="s">
        <v>8756</v>
      </c>
    </row>
    <row r="1966" spans="26:29">
      <c r="Z1966">
        <v>1375</v>
      </c>
      <c r="AA1966" s="211" t="s">
        <v>8268</v>
      </c>
      <c r="AB1966" s="211" t="s">
        <v>12802</v>
      </c>
      <c r="AC1966" s="211" t="s">
        <v>8756</v>
      </c>
    </row>
    <row r="1967" spans="26:29">
      <c r="Z1967">
        <v>1376</v>
      </c>
      <c r="AA1967" s="211" t="s">
        <v>8269</v>
      </c>
      <c r="AB1967" s="211" t="s">
        <v>12803</v>
      </c>
      <c r="AC1967" s="211" t="s">
        <v>8756</v>
      </c>
    </row>
    <row r="1968" spans="26:29">
      <c r="Z1968">
        <v>1377</v>
      </c>
      <c r="AA1968" s="211" t="s">
        <v>8270</v>
      </c>
      <c r="AB1968" s="211" t="s">
        <v>12804</v>
      </c>
      <c r="AC1968" s="211" t="s">
        <v>8756</v>
      </c>
    </row>
    <row r="1969" spans="26:29">
      <c r="Z1969">
        <v>1378</v>
      </c>
      <c r="AA1969" s="211" t="s">
        <v>8271</v>
      </c>
      <c r="AB1969" s="211" t="s">
        <v>12805</v>
      </c>
      <c r="AC1969" s="211" t="s">
        <v>8756</v>
      </c>
    </row>
    <row r="1970" spans="26:29">
      <c r="Z1970">
        <v>1379</v>
      </c>
      <c r="AA1970" s="211" t="s">
        <v>8272</v>
      </c>
      <c r="AB1970" s="211" t="s">
        <v>12806</v>
      </c>
      <c r="AC1970" s="211" t="s">
        <v>8756</v>
      </c>
    </row>
    <row r="1971" spans="26:29">
      <c r="Z1971">
        <v>1380</v>
      </c>
      <c r="AA1971" s="211" t="s">
        <v>8273</v>
      </c>
      <c r="AB1971" s="211" t="s">
        <v>12807</v>
      </c>
      <c r="AC1971" s="211" t="s">
        <v>8756</v>
      </c>
    </row>
    <row r="1972" spans="26:29">
      <c r="Z1972">
        <v>1381</v>
      </c>
      <c r="AA1972" s="211" t="s">
        <v>8274</v>
      </c>
      <c r="AB1972" s="211" t="s">
        <v>12808</v>
      </c>
      <c r="AC1972" s="211" t="s">
        <v>8756</v>
      </c>
    </row>
    <row r="1973" spans="26:29">
      <c r="Z1973">
        <v>1382</v>
      </c>
      <c r="AA1973" s="211" t="s">
        <v>8275</v>
      </c>
      <c r="AB1973" s="211" t="s">
        <v>12809</v>
      </c>
      <c r="AC1973" s="211" t="s">
        <v>8756</v>
      </c>
    </row>
    <row r="1974" spans="26:29">
      <c r="Z1974">
        <v>1383</v>
      </c>
      <c r="AA1974" s="211" t="s">
        <v>8276</v>
      </c>
      <c r="AB1974" s="211" t="s">
        <v>12810</v>
      </c>
      <c r="AC1974" s="211" t="s">
        <v>8756</v>
      </c>
    </row>
    <row r="1975" spans="26:29">
      <c r="Z1975">
        <v>1384</v>
      </c>
      <c r="AA1975" s="211" t="s">
        <v>8277</v>
      </c>
      <c r="AB1975" s="211" t="s">
        <v>12811</v>
      </c>
      <c r="AC1975" s="211" t="s">
        <v>8756</v>
      </c>
    </row>
    <row r="1976" spans="26:29">
      <c r="Z1976">
        <v>1385</v>
      </c>
      <c r="AA1976" s="211" t="s">
        <v>8278</v>
      </c>
      <c r="AB1976" s="211" t="s">
        <v>12812</v>
      </c>
      <c r="AC1976" s="211" t="s">
        <v>8756</v>
      </c>
    </row>
    <row r="1977" spans="26:29">
      <c r="Z1977">
        <v>1386</v>
      </c>
      <c r="AA1977" s="211" t="s">
        <v>8279</v>
      </c>
      <c r="AB1977" s="211" t="s">
        <v>12813</v>
      </c>
      <c r="AC1977" s="211" t="s">
        <v>8756</v>
      </c>
    </row>
    <row r="1978" spans="26:29">
      <c r="Z1978">
        <v>1387</v>
      </c>
      <c r="AA1978" s="211" t="s">
        <v>8280</v>
      </c>
      <c r="AB1978" s="211" t="s">
        <v>12814</v>
      </c>
      <c r="AC1978" s="211" t="s">
        <v>8756</v>
      </c>
    </row>
    <row r="1979" spans="26:29">
      <c r="Z1979">
        <v>1388</v>
      </c>
      <c r="AA1979" s="211" t="s">
        <v>8281</v>
      </c>
      <c r="AB1979" s="211" t="s">
        <v>12815</v>
      </c>
      <c r="AC1979" s="211" t="s">
        <v>8756</v>
      </c>
    </row>
    <row r="1980" spans="26:29">
      <c r="Z1980">
        <v>1389</v>
      </c>
      <c r="AA1980" s="211" t="s">
        <v>8282</v>
      </c>
      <c r="AB1980" s="211" t="s">
        <v>12816</v>
      </c>
      <c r="AC1980" s="211" t="s">
        <v>8756</v>
      </c>
    </row>
    <row r="1981" spans="26:29">
      <c r="Z1981">
        <v>1390</v>
      </c>
      <c r="AA1981" s="211" t="s">
        <v>8283</v>
      </c>
      <c r="AB1981" s="211" t="s">
        <v>12817</v>
      </c>
      <c r="AC1981" s="211" t="s">
        <v>8756</v>
      </c>
    </row>
    <row r="1982" spans="26:29">
      <c r="Z1982">
        <v>1391</v>
      </c>
      <c r="AA1982" s="211" t="s">
        <v>8284</v>
      </c>
      <c r="AB1982" s="211" t="s">
        <v>12818</v>
      </c>
      <c r="AC1982" s="211" t="s">
        <v>8756</v>
      </c>
    </row>
    <row r="1983" spans="26:29">
      <c r="Z1983">
        <v>1392</v>
      </c>
      <c r="AA1983" s="211" t="s">
        <v>8285</v>
      </c>
      <c r="AB1983" s="211" t="s">
        <v>12819</v>
      </c>
      <c r="AC1983" s="211" t="s">
        <v>8756</v>
      </c>
    </row>
    <row r="1984" spans="26:29">
      <c r="Z1984">
        <v>1393</v>
      </c>
      <c r="AA1984" s="211" t="s">
        <v>8286</v>
      </c>
      <c r="AB1984" s="211" t="s">
        <v>12820</v>
      </c>
      <c r="AC1984" s="211" t="s">
        <v>8756</v>
      </c>
    </row>
    <row r="1985" spans="26:29">
      <c r="Z1985">
        <v>1394</v>
      </c>
      <c r="AA1985" s="211" t="s">
        <v>8287</v>
      </c>
      <c r="AB1985" s="211" t="s">
        <v>12821</v>
      </c>
      <c r="AC1985" s="211" t="s">
        <v>8756</v>
      </c>
    </row>
    <row r="1986" spans="26:29">
      <c r="Z1986">
        <v>1395</v>
      </c>
      <c r="AA1986" s="211" t="s">
        <v>8288</v>
      </c>
      <c r="AB1986" s="211" t="s">
        <v>12822</v>
      </c>
      <c r="AC1986" s="211" t="s">
        <v>8756</v>
      </c>
    </row>
    <row r="1987" spans="26:29">
      <c r="Z1987">
        <v>1396</v>
      </c>
      <c r="AA1987" s="211" t="s">
        <v>8289</v>
      </c>
      <c r="AB1987" s="211" t="s">
        <v>12823</v>
      </c>
      <c r="AC1987" s="211" t="s">
        <v>8756</v>
      </c>
    </row>
    <row r="1988" spans="26:29">
      <c r="Z1988">
        <v>1397</v>
      </c>
      <c r="AA1988" s="211" t="s">
        <v>8290</v>
      </c>
      <c r="AB1988" s="211" t="s">
        <v>12824</v>
      </c>
      <c r="AC1988" s="211" t="s">
        <v>8756</v>
      </c>
    </row>
    <row r="1989" spans="26:29">
      <c r="Z1989">
        <v>1398</v>
      </c>
      <c r="AA1989" s="211" t="s">
        <v>8291</v>
      </c>
      <c r="AB1989" s="211" t="s">
        <v>12825</v>
      </c>
      <c r="AC1989" s="211" t="s">
        <v>8756</v>
      </c>
    </row>
    <row r="1990" spans="26:29">
      <c r="Z1990">
        <v>1399</v>
      </c>
      <c r="AA1990" s="211" t="s">
        <v>8292</v>
      </c>
      <c r="AB1990" s="211" t="s">
        <v>12826</v>
      </c>
      <c r="AC1990" s="211" t="s">
        <v>8756</v>
      </c>
    </row>
    <row r="1991" spans="26:29">
      <c r="Z1991">
        <v>1400</v>
      </c>
      <c r="AA1991" s="211" t="s">
        <v>8293</v>
      </c>
      <c r="AB1991" s="211" t="s">
        <v>12827</v>
      </c>
      <c r="AC1991" s="211" t="s">
        <v>8756</v>
      </c>
    </row>
    <row r="1992" spans="26:29">
      <c r="Z1992">
        <v>1401</v>
      </c>
      <c r="AA1992" s="211" t="s">
        <v>8294</v>
      </c>
      <c r="AB1992" s="211" t="s">
        <v>12828</v>
      </c>
      <c r="AC1992" s="211" t="s">
        <v>8756</v>
      </c>
    </row>
    <row r="1993" spans="26:29">
      <c r="Z1993">
        <v>1402</v>
      </c>
      <c r="AA1993" s="211" t="s">
        <v>8295</v>
      </c>
      <c r="AB1993" s="211" t="s">
        <v>12829</v>
      </c>
      <c r="AC1993" s="211" t="s">
        <v>8756</v>
      </c>
    </row>
    <row r="1994" spans="26:29">
      <c r="Z1994">
        <v>1403</v>
      </c>
      <c r="AA1994" s="211" t="s">
        <v>8296</v>
      </c>
      <c r="AB1994" s="211" t="s">
        <v>12830</v>
      </c>
      <c r="AC1994" s="211" t="s">
        <v>8756</v>
      </c>
    </row>
    <row r="1995" spans="26:29">
      <c r="Z1995">
        <v>1404</v>
      </c>
      <c r="AA1995" s="211" t="s">
        <v>8297</v>
      </c>
      <c r="AB1995" s="211" t="s">
        <v>12831</v>
      </c>
      <c r="AC1995" s="211" t="s">
        <v>8756</v>
      </c>
    </row>
    <row r="1996" spans="26:29">
      <c r="Z1996">
        <v>1405</v>
      </c>
      <c r="AA1996" s="211" t="s">
        <v>8298</v>
      </c>
      <c r="AB1996" s="211" t="s">
        <v>12832</v>
      </c>
      <c r="AC1996" s="211" t="s">
        <v>8756</v>
      </c>
    </row>
    <row r="1997" spans="26:29">
      <c r="Z1997">
        <v>1406</v>
      </c>
      <c r="AA1997" s="211" t="s">
        <v>8299</v>
      </c>
      <c r="AB1997" s="211" t="s">
        <v>12833</v>
      </c>
      <c r="AC1997" s="211" t="s">
        <v>8756</v>
      </c>
    </row>
    <row r="1998" spans="26:29">
      <c r="Z1998">
        <v>1407</v>
      </c>
      <c r="AA1998" s="211" t="s">
        <v>8300</v>
      </c>
      <c r="AB1998" s="211" t="s">
        <v>12834</v>
      </c>
      <c r="AC1998" s="211" t="s">
        <v>8756</v>
      </c>
    </row>
    <row r="1999" spans="26:29">
      <c r="Z1999">
        <v>1408</v>
      </c>
      <c r="AA1999" s="211" t="s">
        <v>8301</v>
      </c>
      <c r="AB1999" s="211" t="s">
        <v>12835</v>
      </c>
      <c r="AC1999" s="211" t="s">
        <v>8756</v>
      </c>
    </row>
    <row r="2000" spans="26:29">
      <c r="Z2000">
        <v>1409</v>
      </c>
      <c r="AA2000" s="211" t="s">
        <v>8302</v>
      </c>
      <c r="AB2000" s="211" t="s">
        <v>12836</v>
      </c>
      <c r="AC2000" s="211" t="s">
        <v>8756</v>
      </c>
    </row>
    <row r="2001" spans="26:29">
      <c r="Z2001">
        <v>1410</v>
      </c>
      <c r="AA2001" s="211" t="s">
        <v>8303</v>
      </c>
      <c r="AB2001" s="211" t="s">
        <v>12837</v>
      </c>
      <c r="AC2001" s="211" t="s">
        <v>8756</v>
      </c>
    </row>
    <row r="2002" spans="26:29">
      <c r="Z2002">
        <v>1411</v>
      </c>
      <c r="AA2002" s="211" t="s">
        <v>8304</v>
      </c>
      <c r="AB2002" s="211" t="s">
        <v>12838</v>
      </c>
      <c r="AC2002" s="211" t="s">
        <v>8756</v>
      </c>
    </row>
    <row r="2003" spans="26:29">
      <c r="Z2003">
        <v>1412</v>
      </c>
      <c r="AA2003" s="211" t="s">
        <v>8305</v>
      </c>
      <c r="AB2003" s="211" t="s">
        <v>12839</v>
      </c>
      <c r="AC2003" s="211" t="s">
        <v>8756</v>
      </c>
    </row>
    <row r="2004" spans="26:29">
      <c r="Z2004">
        <v>1413</v>
      </c>
      <c r="AA2004" s="211" t="s">
        <v>8306</v>
      </c>
      <c r="AB2004" s="211" t="s">
        <v>12840</v>
      </c>
      <c r="AC2004" s="211" t="s">
        <v>8756</v>
      </c>
    </row>
    <row r="2005" spans="26:29">
      <c r="Z2005">
        <v>1414</v>
      </c>
      <c r="AA2005" s="211" t="s">
        <v>8307</v>
      </c>
      <c r="AB2005" s="211" t="s">
        <v>12841</v>
      </c>
      <c r="AC2005" s="211" t="s">
        <v>8756</v>
      </c>
    </row>
    <row r="2006" spans="26:29">
      <c r="Z2006">
        <v>1415</v>
      </c>
      <c r="AA2006" s="211" t="s">
        <v>8308</v>
      </c>
      <c r="AB2006" s="211" t="s">
        <v>12842</v>
      </c>
      <c r="AC2006" s="211" t="s">
        <v>8756</v>
      </c>
    </row>
    <row r="2007" spans="26:29">
      <c r="Z2007">
        <v>1416</v>
      </c>
      <c r="AA2007" s="211" t="s">
        <v>8309</v>
      </c>
      <c r="AB2007" s="211" t="s">
        <v>12843</v>
      </c>
      <c r="AC2007" s="211" t="s">
        <v>8756</v>
      </c>
    </row>
    <row r="2008" spans="26:29">
      <c r="Z2008">
        <v>1417</v>
      </c>
      <c r="AA2008" s="211" t="s">
        <v>8310</v>
      </c>
      <c r="AB2008" s="211" t="s">
        <v>12844</v>
      </c>
      <c r="AC2008" s="211" t="s">
        <v>8756</v>
      </c>
    </row>
    <row r="2009" spans="26:29">
      <c r="Z2009">
        <v>1418</v>
      </c>
      <c r="AA2009" s="211" t="s">
        <v>8311</v>
      </c>
      <c r="AB2009" s="211" t="s">
        <v>12845</v>
      </c>
      <c r="AC2009" s="211" t="s">
        <v>8756</v>
      </c>
    </row>
    <row r="2010" spans="26:29">
      <c r="Z2010">
        <v>1419</v>
      </c>
      <c r="AA2010" s="211" t="s">
        <v>8312</v>
      </c>
      <c r="AB2010" s="211" t="s">
        <v>12846</v>
      </c>
      <c r="AC2010" s="211" t="s">
        <v>8756</v>
      </c>
    </row>
    <row r="2011" spans="26:29">
      <c r="Z2011">
        <v>1420</v>
      </c>
      <c r="AA2011" s="211" t="s">
        <v>8313</v>
      </c>
      <c r="AB2011" s="211" t="s">
        <v>12847</v>
      </c>
      <c r="AC2011" s="211" t="s">
        <v>8756</v>
      </c>
    </row>
    <row r="2012" spans="26:29">
      <c r="Z2012">
        <v>1421</v>
      </c>
      <c r="AA2012" s="211" t="s">
        <v>8314</v>
      </c>
      <c r="AB2012" s="211" t="s">
        <v>12848</v>
      </c>
      <c r="AC2012" s="211" t="s">
        <v>8756</v>
      </c>
    </row>
    <row r="2013" spans="26:29">
      <c r="Z2013">
        <v>1422</v>
      </c>
      <c r="AA2013" s="211" t="s">
        <v>8315</v>
      </c>
      <c r="AB2013" s="211" t="s">
        <v>12849</v>
      </c>
      <c r="AC2013" s="211" t="s">
        <v>8756</v>
      </c>
    </row>
    <row r="2014" spans="26:29">
      <c r="Z2014">
        <v>1423</v>
      </c>
      <c r="AA2014" s="211" t="s">
        <v>8316</v>
      </c>
      <c r="AB2014" s="211" t="s">
        <v>12850</v>
      </c>
      <c r="AC2014" s="211" t="s">
        <v>8756</v>
      </c>
    </row>
    <row r="2015" spans="26:29">
      <c r="Z2015">
        <v>1424</v>
      </c>
      <c r="AA2015" s="211" t="s">
        <v>8317</v>
      </c>
      <c r="AB2015" s="211" t="s">
        <v>12851</v>
      </c>
      <c r="AC2015" s="211" t="s">
        <v>8756</v>
      </c>
    </row>
    <row r="2016" spans="26:29">
      <c r="Z2016">
        <v>1425</v>
      </c>
      <c r="AA2016" s="211" t="s">
        <v>8318</v>
      </c>
      <c r="AB2016" s="211" t="s">
        <v>12852</v>
      </c>
      <c r="AC2016" s="211" t="s">
        <v>8756</v>
      </c>
    </row>
    <row r="2017" spans="26:29">
      <c r="Z2017">
        <v>1426</v>
      </c>
      <c r="AA2017" s="211" t="s">
        <v>8319</v>
      </c>
      <c r="AB2017" s="211" t="s">
        <v>12853</v>
      </c>
      <c r="AC2017" s="211" t="s">
        <v>8756</v>
      </c>
    </row>
    <row r="2018" spans="26:29">
      <c r="Z2018">
        <v>1427</v>
      </c>
      <c r="AA2018" s="211" t="s">
        <v>8320</v>
      </c>
      <c r="AB2018" s="211" t="s">
        <v>12854</v>
      </c>
      <c r="AC2018" s="211" t="s">
        <v>8756</v>
      </c>
    </row>
    <row r="2019" spans="26:29">
      <c r="Z2019">
        <v>1428</v>
      </c>
      <c r="AA2019" s="211" t="s">
        <v>8321</v>
      </c>
      <c r="AB2019" s="211" t="s">
        <v>12855</v>
      </c>
      <c r="AC2019" s="211" t="s">
        <v>8756</v>
      </c>
    </row>
    <row r="2020" spans="26:29">
      <c r="Z2020">
        <v>1429</v>
      </c>
      <c r="AA2020" s="211" t="s">
        <v>8322</v>
      </c>
      <c r="AB2020" s="211" t="s">
        <v>12856</v>
      </c>
      <c r="AC2020" s="211" t="s">
        <v>8756</v>
      </c>
    </row>
    <row r="2021" spans="26:29">
      <c r="Z2021">
        <v>1430</v>
      </c>
      <c r="AA2021" s="211" t="s">
        <v>8323</v>
      </c>
      <c r="AB2021" s="211" t="s">
        <v>12857</v>
      </c>
      <c r="AC2021" s="211" t="s">
        <v>8756</v>
      </c>
    </row>
    <row r="2022" spans="26:29">
      <c r="Z2022">
        <v>1431</v>
      </c>
      <c r="AA2022" s="211" t="s">
        <v>8324</v>
      </c>
      <c r="AB2022" s="211" t="s">
        <v>12858</v>
      </c>
      <c r="AC2022" s="211" t="s">
        <v>8756</v>
      </c>
    </row>
    <row r="2023" spans="26:29">
      <c r="Z2023">
        <v>1432</v>
      </c>
      <c r="AA2023" s="211" t="s">
        <v>8325</v>
      </c>
      <c r="AB2023" s="211" t="s">
        <v>12859</v>
      </c>
      <c r="AC2023" s="211" t="s">
        <v>8756</v>
      </c>
    </row>
    <row r="2024" spans="26:29">
      <c r="Z2024">
        <v>1433</v>
      </c>
      <c r="AA2024" s="211" t="s">
        <v>8326</v>
      </c>
      <c r="AB2024" s="211" t="s">
        <v>12860</v>
      </c>
      <c r="AC2024" s="211" t="s">
        <v>8756</v>
      </c>
    </row>
    <row r="2025" spans="26:29">
      <c r="Z2025">
        <v>1434</v>
      </c>
      <c r="AA2025" s="211" t="s">
        <v>8327</v>
      </c>
      <c r="AB2025" s="211" t="s">
        <v>12861</v>
      </c>
      <c r="AC2025" s="211" t="s">
        <v>8756</v>
      </c>
    </row>
    <row r="2026" spans="26:29">
      <c r="Z2026">
        <v>1435</v>
      </c>
      <c r="AA2026" s="211" t="s">
        <v>8328</v>
      </c>
      <c r="AB2026" s="211" t="s">
        <v>12862</v>
      </c>
      <c r="AC2026" s="211" t="s">
        <v>8756</v>
      </c>
    </row>
    <row r="2027" spans="26:29">
      <c r="Z2027">
        <v>1436</v>
      </c>
      <c r="AA2027" s="211" t="s">
        <v>8329</v>
      </c>
      <c r="AB2027" s="211" t="s">
        <v>12863</v>
      </c>
      <c r="AC2027" s="211" t="s">
        <v>8756</v>
      </c>
    </row>
    <row r="2028" spans="26:29">
      <c r="Z2028">
        <v>1437</v>
      </c>
      <c r="AA2028" s="211" t="s">
        <v>8330</v>
      </c>
      <c r="AB2028" s="211" t="s">
        <v>12864</v>
      </c>
      <c r="AC2028" s="211" t="s">
        <v>8756</v>
      </c>
    </row>
    <row r="2029" spans="26:29">
      <c r="Z2029">
        <v>1438</v>
      </c>
      <c r="AA2029" s="211" t="s">
        <v>8331</v>
      </c>
      <c r="AB2029" s="211" t="s">
        <v>12865</v>
      </c>
      <c r="AC2029" s="211" t="s">
        <v>8756</v>
      </c>
    </row>
    <row r="2030" spans="26:29">
      <c r="Z2030">
        <v>1439</v>
      </c>
      <c r="AA2030" s="211" t="s">
        <v>8332</v>
      </c>
      <c r="AB2030" s="211" t="s">
        <v>12866</v>
      </c>
      <c r="AC2030" s="211" t="s">
        <v>8756</v>
      </c>
    </row>
    <row r="2031" spans="26:29">
      <c r="Z2031">
        <v>1440</v>
      </c>
      <c r="AA2031" s="211" t="s">
        <v>8333</v>
      </c>
      <c r="AB2031" s="211" t="s">
        <v>12867</v>
      </c>
      <c r="AC2031" s="211" t="s">
        <v>8756</v>
      </c>
    </row>
    <row r="2032" spans="26:29">
      <c r="Z2032">
        <v>1441</v>
      </c>
      <c r="AA2032" s="211" t="s">
        <v>8334</v>
      </c>
      <c r="AB2032" s="211" t="s">
        <v>12868</v>
      </c>
      <c r="AC2032" s="211" t="s">
        <v>8756</v>
      </c>
    </row>
    <row r="2033" spans="26:29">
      <c r="Z2033">
        <v>1442</v>
      </c>
      <c r="AA2033" s="211" t="s">
        <v>8335</v>
      </c>
      <c r="AB2033" s="211" t="s">
        <v>12869</v>
      </c>
      <c r="AC2033" s="211" t="s">
        <v>8756</v>
      </c>
    </row>
    <row r="2034" spans="26:29">
      <c r="Z2034">
        <v>1443</v>
      </c>
      <c r="AA2034" s="211" t="s">
        <v>8336</v>
      </c>
      <c r="AB2034" s="211" t="s">
        <v>12870</v>
      </c>
      <c r="AC2034" s="211" t="s">
        <v>8756</v>
      </c>
    </row>
    <row r="2035" spans="26:29">
      <c r="Z2035">
        <v>1444</v>
      </c>
      <c r="AA2035" s="211" t="s">
        <v>8337</v>
      </c>
      <c r="AB2035" s="211" t="s">
        <v>12871</v>
      </c>
      <c r="AC2035" s="211" t="s">
        <v>8756</v>
      </c>
    </row>
    <row r="2036" spans="26:29">
      <c r="Z2036">
        <v>1445</v>
      </c>
      <c r="AA2036" s="211" t="s">
        <v>8338</v>
      </c>
      <c r="AB2036" s="211" t="s">
        <v>12872</v>
      </c>
      <c r="AC2036" s="211" t="s">
        <v>8756</v>
      </c>
    </row>
    <row r="2037" spans="26:29">
      <c r="Z2037">
        <v>1446</v>
      </c>
      <c r="AA2037" s="211" t="s">
        <v>8339</v>
      </c>
      <c r="AB2037" s="211" t="s">
        <v>12873</v>
      </c>
      <c r="AC2037" s="211" t="s">
        <v>8756</v>
      </c>
    </row>
    <row r="2038" spans="26:29">
      <c r="Z2038">
        <v>1447</v>
      </c>
      <c r="AA2038" s="211" t="s">
        <v>8340</v>
      </c>
      <c r="AB2038" s="211" t="s">
        <v>12874</v>
      </c>
      <c r="AC2038" s="211" t="s">
        <v>8756</v>
      </c>
    </row>
    <row r="2039" spans="26:29">
      <c r="Z2039">
        <v>1448</v>
      </c>
      <c r="AA2039" s="211" t="s">
        <v>8341</v>
      </c>
      <c r="AB2039" s="211" t="s">
        <v>12875</v>
      </c>
      <c r="AC2039" s="211" t="s">
        <v>8756</v>
      </c>
    </row>
    <row r="2040" spans="26:29">
      <c r="Z2040">
        <v>1449</v>
      </c>
      <c r="AA2040" s="211" t="s">
        <v>8342</v>
      </c>
      <c r="AB2040" s="211" t="s">
        <v>12876</v>
      </c>
      <c r="AC2040" s="211" t="s">
        <v>8756</v>
      </c>
    </row>
    <row r="2041" spans="26:29">
      <c r="Z2041">
        <v>1450</v>
      </c>
      <c r="AA2041" s="211" t="s">
        <v>8343</v>
      </c>
      <c r="AB2041" s="211" t="s">
        <v>12877</v>
      </c>
      <c r="AC2041" s="211" t="s">
        <v>8756</v>
      </c>
    </row>
    <row r="2042" spans="26:29">
      <c r="Z2042">
        <v>1451</v>
      </c>
      <c r="AA2042" s="211" t="s">
        <v>8344</v>
      </c>
      <c r="AB2042" s="211" t="s">
        <v>12878</v>
      </c>
      <c r="AC2042" s="211" t="s">
        <v>8756</v>
      </c>
    </row>
    <row r="2043" spans="26:29">
      <c r="Z2043">
        <v>1452</v>
      </c>
      <c r="AA2043" s="211" t="s">
        <v>8345</v>
      </c>
      <c r="AB2043" s="211" t="s">
        <v>12879</v>
      </c>
      <c r="AC2043" s="211" t="s">
        <v>8756</v>
      </c>
    </row>
    <row r="2044" spans="26:29">
      <c r="Z2044">
        <v>1453</v>
      </c>
      <c r="AA2044" s="211" t="s">
        <v>8346</v>
      </c>
      <c r="AB2044" s="211" t="s">
        <v>12880</v>
      </c>
      <c r="AC2044" s="211" t="s">
        <v>8756</v>
      </c>
    </row>
    <row r="2045" spans="26:29">
      <c r="Z2045">
        <v>1454</v>
      </c>
      <c r="AA2045" s="211" t="s">
        <v>8347</v>
      </c>
      <c r="AB2045" s="211" t="s">
        <v>12881</v>
      </c>
      <c r="AC2045" s="211" t="s">
        <v>8756</v>
      </c>
    </row>
    <row r="2046" spans="26:29">
      <c r="Z2046">
        <v>1455</v>
      </c>
      <c r="AA2046" s="211" t="s">
        <v>8348</v>
      </c>
      <c r="AB2046" s="211" t="s">
        <v>12882</v>
      </c>
      <c r="AC2046" s="211" t="s">
        <v>8756</v>
      </c>
    </row>
    <row r="2047" spans="26:29">
      <c r="Z2047">
        <v>1456</v>
      </c>
      <c r="AA2047" s="211" t="s">
        <v>8349</v>
      </c>
      <c r="AB2047" s="211" t="s">
        <v>12883</v>
      </c>
      <c r="AC2047" s="211" t="s">
        <v>8756</v>
      </c>
    </row>
    <row r="2048" spans="26:29">
      <c r="Z2048">
        <v>1457</v>
      </c>
      <c r="AA2048" s="211" t="s">
        <v>8350</v>
      </c>
      <c r="AB2048" s="211" t="s">
        <v>12884</v>
      </c>
      <c r="AC2048" s="211" t="s">
        <v>8756</v>
      </c>
    </row>
    <row r="2049" spans="26:29">
      <c r="Z2049">
        <v>1458</v>
      </c>
      <c r="AA2049" s="211" t="s">
        <v>8351</v>
      </c>
      <c r="AB2049" s="211" t="s">
        <v>12885</v>
      </c>
      <c r="AC2049" s="211" t="s">
        <v>8756</v>
      </c>
    </row>
    <row r="2050" spans="26:29">
      <c r="Z2050">
        <v>1459</v>
      </c>
      <c r="AA2050" s="211" t="s">
        <v>8352</v>
      </c>
      <c r="AB2050" s="211" t="s">
        <v>12886</v>
      </c>
      <c r="AC2050" s="211" t="s">
        <v>8756</v>
      </c>
    </row>
    <row r="2051" spans="26:29">
      <c r="Z2051">
        <v>1460</v>
      </c>
      <c r="AA2051" s="211" t="s">
        <v>8353</v>
      </c>
      <c r="AB2051" s="211" t="s">
        <v>12887</v>
      </c>
      <c r="AC2051" s="211" t="s">
        <v>8756</v>
      </c>
    </row>
    <row r="2052" spans="26:29">
      <c r="Z2052">
        <v>1461</v>
      </c>
      <c r="AA2052" s="211" t="s">
        <v>8354</v>
      </c>
      <c r="AB2052" s="211" t="s">
        <v>12888</v>
      </c>
      <c r="AC2052" s="211" t="s">
        <v>8756</v>
      </c>
    </row>
    <row r="2053" spans="26:29">
      <c r="Z2053">
        <v>1462</v>
      </c>
      <c r="AA2053" s="211" t="s">
        <v>8355</v>
      </c>
      <c r="AB2053" s="211" t="s">
        <v>12889</v>
      </c>
      <c r="AC2053" s="211" t="s">
        <v>8756</v>
      </c>
    </row>
    <row r="2054" spans="26:29">
      <c r="Z2054">
        <v>1463</v>
      </c>
      <c r="AA2054" s="211" t="s">
        <v>8356</v>
      </c>
      <c r="AB2054" s="211" t="s">
        <v>12890</v>
      </c>
      <c r="AC2054" s="211" t="s">
        <v>8756</v>
      </c>
    </row>
    <row r="2055" spans="26:29">
      <c r="Z2055">
        <v>1464</v>
      </c>
      <c r="AA2055" s="211" t="s">
        <v>8357</v>
      </c>
      <c r="AB2055" s="211" t="s">
        <v>12891</v>
      </c>
      <c r="AC2055" s="211" t="s">
        <v>8756</v>
      </c>
    </row>
    <row r="2056" spans="26:29">
      <c r="Z2056">
        <v>1465</v>
      </c>
      <c r="AA2056" s="211" t="s">
        <v>8358</v>
      </c>
      <c r="AB2056" s="211" t="s">
        <v>12892</v>
      </c>
      <c r="AC2056" s="211" t="s">
        <v>8756</v>
      </c>
    </row>
    <row r="2057" spans="26:29">
      <c r="Z2057">
        <v>1466</v>
      </c>
      <c r="AA2057" s="211" t="s">
        <v>8359</v>
      </c>
      <c r="AB2057" s="211" t="s">
        <v>12893</v>
      </c>
      <c r="AC2057" s="211" t="s">
        <v>8756</v>
      </c>
    </row>
    <row r="2058" spans="26:29">
      <c r="Z2058">
        <v>1467</v>
      </c>
      <c r="AA2058" s="211" t="s">
        <v>8360</v>
      </c>
      <c r="AB2058" s="211" t="s">
        <v>12894</v>
      </c>
      <c r="AC2058" s="211" t="s">
        <v>8756</v>
      </c>
    </row>
    <row r="2059" spans="26:29">
      <c r="Z2059">
        <v>1468</v>
      </c>
      <c r="AA2059" s="211" t="s">
        <v>8361</v>
      </c>
      <c r="AB2059" s="211" t="s">
        <v>12895</v>
      </c>
      <c r="AC2059" s="211" t="s">
        <v>8756</v>
      </c>
    </row>
    <row r="2060" spans="26:29">
      <c r="Z2060">
        <v>1469</v>
      </c>
      <c r="AA2060" s="211" t="s">
        <v>8362</v>
      </c>
      <c r="AB2060" s="211" t="s">
        <v>12896</v>
      </c>
      <c r="AC2060" s="211" t="s">
        <v>8756</v>
      </c>
    </row>
    <row r="2061" spans="26:29">
      <c r="Z2061">
        <v>1470</v>
      </c>
      <c r="AA2061" s="211" t="s">
        <v>8363</v>
      </c>
      <c r="AB2061" s="211" t="s">
        <v>12897</v>
      </c>
      <c r="AC2061" s="211" t="s">
        <v>8756</v>
      </c>
    </row>
    <row r="2062" spans="26:29">
      <c r="Z2062">
        <v>1471</v>
      </c>
      <c r="AA2062" s="211" t="s">
        <v>8364</v>
      </c>
      <c r="AB2062" s="211" t="s">
        <v>12898</v>
      </c>
      <c r="AC2062" s="211" t="s">
        <v>8756</v>
      </c>
    </row>
    <row r="2063" spans="26:29">
      <c r="Z2063">
        <v>1472</v>
      </c>
      <c r="AA2063" s="211" t="s">
        <v>8365</v>
      </c>
      <c r="AB2063" s="211" t="s">
        <v>12899</v>
      </c>
      <c r="AC2063" s="211" t="s">
        <v>8756</v>
      </c>
    </row>
    <row r="2064" spans="26:29">
      <c r="Z2064">
        <v>1473</v>
      </c>
      <c r="AA2064" s="211" t="s">
        <v>8366</v>
      </c>
      <c r="AB2064" s="211" t="s">
        <v>12900</v>
      </c>
      <c r="AC2064" s="211" t="s">
        <v>8756</v>
      </c>
    </row>
    <row r="2065" spans="26:29">
      <c r="Z2065">
        <v>1474</v>
      </c>
      <c r="AA2065" s="211" t="s">
        <v>8367</v>
      </c>
      <c r="AB2065" s="211" t="s">
        <v>12901</v>
      </c>
      <c r="AC2065" s="211" t="s">
        <v>8756</v>
      </c>
    </row>
    <row r="2066" spans="26:29">
      <c r="Z2066">
        <v>1475</v>
      </c>
      <c r="AA2066" s="211" t="s">
        <v>8368</v>
      </c>
      <c r="AB2066" s="211" t="s">
        <v>12902</v>
      </c>
      <c r="AC2066" s="211" t="s">
        <v>8756</v>
      </c>
    </row>
    <row r="2067" spans="26:29">
      <c r="Z2067">
        <v>1476</v>
      </c>
      <c r="AA2067" s="211" t="s">
        <v>8369</v>
      </c>
      <c r="AB2067" s="211" t="s">
        <v>12903</v>
      </c>
      <c r="AC2067" s="211" t="s">
        <v>8756</v>
      </c>
    </row>
    <row r="2068" spans="26:29">
      <c r="Z2068">
        <v>1477</v>
      </c>
      <c r="AA2068" s="211" t="s">
        <v>8370</v>
      </c>
      <c r="AB2068" s="211" t="s">
        <v>12904</v>
      </c>
      <c r="AC2068" s="211" t="s">
        <v>8756</v>
      </c>
    </row>
    <row r="2069" spans="26:29">
      <c r="Z2069">
        <v>1478</v>
      </c>
      <c r="AA2069" s="211" t="s">
        <v>8371</v>
      </c>
      <c r="AB2069" s="211" t="s">
        <v>12905</v>
      </c>
      <c r="AC2069" s="211" t="s">
        <v>8756</v>
      </c>
    </row>
    <row r="2070" spans="26:29">
      <c r="Z2070">
        <v>1479</v>
      </c>
      <c r="AA2070" s="211" t="s">
        <v>8372</v>
      </c>
      <c r="AB2070" s="211" t="s">
        <v>12906</v>
      </c>
      <c r="AC2070" s="211" t="s">
        <v>8756</v>
      </c>
    </row>
    <row r="2071" spans="26:29">
      <c r="Z2071">
        <v>1480</v>
      </c>
      <c r="AA2071" s="211" t="s">
        <v>8373</v>
      </c>
      <c r="AB2071" s="211" t="s">
        <v>12907</v>
      </c>
      <c r="AC2071" s="211" t="s">
        <v>8756</v>
      </c>
    </row>
    <row r="2072" spans="26:29">
      <c r="Z2072">
        <v>1481</v>
      </c>
      <c r="AA2072" s="211" t="s">
        <v>8374</v>
      </c>
      <c r="AB2072" s="211" t="s">
        <v>12908</v>
      </c>
      <c r="AC2072" s="211" t="s">
        <v>8756</v>
      </c>
    </row>
    <row r="2073" spans="26:29">
      <c r="Z2073">
        <v>1482</v>
      </c>
      <c r="AA2073" s="211" t="s">
        <v>8375</v>
      </c>
      <c r="AB2073" s="211" t="s">
        <v>12909</v>
      </c>
      <c r="AC2073" s="211" t="s">
        <v>8756</v>
      </c>
    </row>
    <row r="2074" spans="26:29">
      <c r="Z2074">
        <v>1483</v>
      </c>
      <c r="AA2074" s="211" t="s">
        <v>8376</v>
      </c>
      <c r="AB2074" s="211" t="s">
        <v>12910</v>
      </c>
      <c r="AC2074" s="211" t="s">
        <v>8756</v>
      </c>
    </row>
    <row r="2075" spans="26:29">
      <c r="Z2075">
        <v>1484</v>
      </c>
      <c r="AA2075" s="211" t="s">
        <v>8377</v>
      </c>
      <c r="AB2075" s="211" t="s">
        <v>12911</v>
      </c>
      <c r="AC2075" s="211" t="s">
        <v>8756</v>
      </c>
    </row>
    <row r="2076" spans="26:29">
      <c r="Z2076">
        <v>1485</v>
      </c>
      <c r="AA2076" s="211" t="s">
        <v>8378</v>
      </c>
      <c r="AB2076" s="211" t="s">
        <v>12912</v>
      </c>
      <c r="AC2076" s="211" t="s">
        <v>8756</v>
      </c>
    </row>
    <row r="2077" spans="26:29">
      <c r="Z2077">
        <v>1486</v>
      </c>
      <c r="AA2077" s="211" t="s">
        <v>8379</v>
      </c>
      <c r="AB2077" s="211" t="s">
        <v>12913</v>
      </c>
      <c r="AC2077" s="211" t="s">
        <v>8756</v>
      </c>
    </row>
    <row r="2078" spans="26:29">
      <c r="Z2078">
        <v>1487</v>
      </c>
      <c r="AA2078" s="211" t="s">
        <v>8380</v>
      </c>
      <c r="AB2078" s="211" t="s">
        <v>12914</v>
      </c>
      <c r="AC2078" s="211" t="s">
        <v>8756</v>
      </c>
    </row>
    <row r="2079" spans="26:29">
      <c r="Z2079">
        <v>1488</v>
      </c>
      <c r="AA2079" s="211" t="s">
        <v>8381</v>
      </c>
      <c r="AB2079" s="211" t="s">
        <v>12915</v>
      </c>
      <c r="AC2079" s="211" t="s">
        <v>8756</v>
      </c>
    </row>
    <row r="2080" spans="26:29">
      <c r="Z2080">
        <v>1489</v>
      </c>
      <c r="AA2080" s="211" t="s">
        <v>8382</v>
      </c>
      <c r="AB2080" s="211" t="s">
        <v>12916</v>
      </c>
      <c r="AC2080" s="211" t="s">
        <v>8756</v>
      </c>
    </row>
    <row r="2081" spans="26:29">
      <c r="Z2081">
        <v>1490</v>
      </c>
      <c r="AA2081" s="211" t="s">
        <v>8383</v>
      </c>
      <c r="AB2081" s="211" t="s">
        <v>12917</v>
      </c>
      <c r="AC2081" s="211" t="s">
        <v>8756</v>
      </c>
    </row>
    <row r="2082" spans="26:29">
      <c r="Z2082">
        <v>1491</v>
      </c>
      <c r="AA2082" s="211" t="s">
        <v>8384</v>
      </c>
      <c r="AB2082" s="211" t="s">
        <v>12918</v>
      </c>
      <c r="AC2082" s="211" t="s">
        <v>8756</v>
      </c>
    </row>
    <row r="2083" spans="26:29">
      <c r="Z2083">
        <v>1492</v>
      </c>
      <c r="AA2083" s="211" t="s">
        <v>8385</v>
      </c>
      <c r="AB2083" s="211" t="s">
        <v>12919</v>
      </c>
      <c r="AC2083" s="211" t="s">
        <v>8756</v>
      </c>
    </row>
    <row r="2084" spans="26:29">
      <c r="Z2084">
        <v>1493</v>
      </c>
      <c r="AA2084" s="211" t="s">
        <v>8386</v>
      </c>
      <c r="AB2084" s="211" t="s">
        <v>12920</v>
      </c>
      <c r="AC2084" s="211" t="s">
        <v>8756</v>
      </c>
    </row>
    <row r="2085" spans="26:29">
      <c r="Z2085">
        <v>1494</v>
      </c>
      <c r="AA2085" s="211" t="s">
        <v>8387</v>
      </c>
      <c r="AB2085" s="211" t="s">
        <v>12921</v>
      </c>
      <c r="AC2085" s="211" t="s">
        <v>8756</v>
      </c>
    </row>
    <row r="2086" spans="26:29">
      <c r="Z2086">
        <v>1495</v>
      </c>
      <c r="AA2086" s="211" t="s">
        <v>8388</v>
      </c>
      <c r="AB2086" s="211" t="s">
        <v>12922</v>
      </c>
      <c r="AC2086" s="211" t="s">
        <v>8756</v>
      </c>
    </row>
    <row r="2087" spans="26:29">
      <c r="Z2087">
        <v>1496</v>
      </c>
      <c r="AA2087" s="211" t="s">
        <v>8389</v>
      </c>
      <c r="AB2087" s="211" t="s">
        <v>12923</v>
      </c>
      <c r="AC2087" s="211" t="s">
        <v>8756</v>
      </c>
    </row>
    <row r="2088" spans="26:29">
      <c r="Z2088">
        <v>1497</v>
      </c>
      <c r="AA2088" s="211" t="s">
        <v>8390</v>
      </c>
      <c r="AB2088" s="211" t="s">
        <v>12924</v>
      </c>
      <c r="AC2088" s="211" t="s">
        <v>8756</v>
      </c>
    </row>
    <row r="2089" spans="26:29">
      <c r="Z2089">
        <v>1498</v>
      </c>
      <c r="AA2089" s="211" t="s">
        <v>8391</v>
      </c>
      <c r="AB2089" s="211" t="s">
        <v>12925</v>
      </c>
      <c r="AC2089" s="211" t="s">
        <v>8756</v>
      </c>
    </row>
    <row r="2090" spans="26:29">
      <c r="Z2090">
        <v>1499</v>
      </c>
      <c r="AA2090" s="211" t="s">
        <v>8392</v>
      </c>
      <c r="AB2090" s="211" t="s">
        <v>12926</v>
      </c>
      <c r="AC2090" s="211" t="s">
        <v>8756</v>
      </c>
    </row>
    <row r="2091" spans="26:29">
      <c r="Z2091">
        <v>1500</v>
      </c>
      <c r="AA2091" s="211" t="s">
        <v>8393</v>
      </c>
      <c r="AB2091" s="211" t="s">
        <v>12927</v>
      </c>
      <c r="AC2091" s="211" t="s">
        <v>8756</v>
      </c>
    </row>
    <row r="2092" spans="26:29">
      <c r="Z2092">
        <v>1501</v>
      </c>
      <c r="AA2092" s="211" t="s">
        <v>8394</v>
      </c>
      <c r="AB2092" s="211" t="s">
        <v>12928</v>
      </c>
      <c r="AC2092" s="211" t="s">
        <v>8756</v>
      </c>
    </row>
    <row r="2093" spans="26:29">
      <c r="Z2093">
        <v>1502</v>
      </c>
      <c r="AA2093" s="211" t="s">
        <v>8395</v>
      </c>
      <c r="AB2093" s="211" t="s">
        <v>12929</v>
      </c>
      <c r="AC2093" s="211" t="s">
        <v>8756</v>
      </c>
    </row>
    <row r="2094" spans="26:29">
      <c r="Z2094">
        <v>1503</v>
      </c>
      <c r="AA2094" s="211" t="s">
        <v>8396</v>
      </c>
      <c r="AB2094" s="211" t="s">
        <v>12930</v>
      </c>
      <c r="AC2094" s="211" t="s">
        <v>8756</v>
      </c>
    </row>
    <row r="2095" spans="26:29">
      <c r="Z2095">
        <v>1504</v>
      </c>
      <c r="AA2095" s="211" t="s">
        <v>8397</v>
      </c>
      <c r="AB2095" s="211" t="s">
        <v>12931</v>
      </c>
      <c r="AC2095" s="211" t="s">
        <v>8756</v>
      </c>
    </row>
    <row r="2096" spans="26:29">
      <c r="Z2096">
        <v>1505</v>
      </c>
      <c r="AA2096" s="211" t="s">
        <v>8398</v>
      </c>
      <c r="AB2096" s="211" t="s">
        <v>12932</v>
      </c>
      <c r="AC2096" s="211" t="s">
        <v>8756</v>
      </c>
    </row>
    <row r="2097" spans="26:29">
      <c r="Z2097">
        <v>1506</v>
      </c>
      <c r="AA2097" s="211" t="s">
        <v>8399</v>
      </c>
      <c r="AB2097" s="211" t="s">
        <v>12933</v>
      </c>
      <c r="AC2097" s="211" t="s">
        <v>8756</v>
      </c>
    </row>
    <row r="2098" spans="26:29">
      <c r="Z2098">
        <v>1507</v>
      </c>
      <c r="AA2098" s="211" t="s">
        <v>8400</v>
      </c>
      <c r="AB2098" s="211" t="s">
        <v>12934</v>
      </c>
      <c r="AC2098" s="211" t="s">
        <v>8756</v>
      </c>
    </row>
    <row r="2099" spans="26:29">
      <c r="Z2099">
        <v>1508</v>
      </c>
      <c r="AA2099" s="211" t="s">
        <v>8401</v>
      </c>
      <c r="AB2099" s="211" t="s">
        <v>12935</v>
      </c>
      <c r="AC2099" s="211" t="s">
        <v>8756</v>
      </c>
    </row>
    <row r="2100" spans="26:29">
      <c r="Z2100">
        <v>1509</v>
      </c>
      <c r="AA2100" s="211" t="s">
        <v>8402</v>
      </c>
      <c r="AB2100" s="211" t="s">
        <v>12936</v>
      </c>
      <c r="AC2100" s="211" t="s">
        <v>8756</v>
      </c>
    </row>
    <row r="2101" spans="26:29">
      <c r="Z2101">
        <v>1510</v>
      </c>
      <c r="AA2101" s="211" t="s">
        <v>8403</v>
      </c>
      <c r="AB2101" s="211" t="s">
        <v>12937</v>
      </c>
      <c r="AC2101" s="211" t="s">
        <v>8756</v>
      </c>
    </row>
    <row r="2102" spans="26:29">
      <c r="Z2102">
        <v>1511</v>
      </c>
      <c r="AA2102" s="211" t="s">
        <v>8404</v>
      </c>
      <c r="AB2102" s="211" t="s">
        <v>12938</v>
      </c>
      <c r="AC2102" s="211" t="s">
        <v>8756</v>
      </c>
    </row>
    <row r="2103" spans="26:29">
      <c r="Z2103">
        <v>1512</v>
      </c>
      <c r="AA2103" s="211" t="s">
        <v>8405</v>
      </c>
      <c r="AB2103" s="211" t="s">
        <v>12939</v>
      </c>
      <c r="AC2103" s="211" t="s">
        <v>8756</v>
      </c>
    </row>
    <row r="2104" spans="26:29">
      <c r="Z2104">
        <v>1513</v>
      </c>
      <c r="AA2104" s="211" t="s">
        <v>8406</v>
      </c>
      <c r="AB2104" s="211" t="s">
        <v>12940</v>
      </c>
      <c r="AC2104" s="211" t="s">
        <v>8756</v>
      </c>
    </row>
    <row r="2105" spans="26:29">
      <c r="Z2105">
        <v>1514</v>
      </c>
      <c r="AA2105" s="211" t="s">
        <v>8407</v>
      </c>
      <c r="AB2105" s="211" t="s">
        <v>12941</v>
      </c>
      <c r="AC2105" s="211" t="s">
        <v>8756</v>
      </c>
    </row>
    <row r="2106" spans="26:29">
      <c r="Z2106">
        <v>1515</v>
      </c>
      <c r="AA2106" s="211" t="s">
        <v>8408</v>
      </c>
      <c r="AB2106" s="211" t="s">
        <v>12942</v>
      </c>
      <c r="AC2106" s="211" t="s">
        <v>8756</v>
      </c>
    </row>
    <row r="2107" spans="26:29">
      <c r="Z2107">
        <v>1516</v>
      </c>
      <c r="AA2107" s="211" t="s">
        <v>8409</v>
      </c>
      <c r="AB2107" s="211" t="s">
        <v>12943</v>
      </c>
      <c r="AC2107" s="211" t="s">
        <v>8756</v>
      </c>
    </row>
    <row r="2108" spans="26:29">
      <c r="Z2108">
        <v>1517</v>
      </c>
      <c r="AA2108" s="211" t="s">
        <v>8410</v>
      </c>
      <c r="AB2108" s="211" t="s">
        <v>12944</v>
      </c>
      <c r="AC2108" s="211" t="s">
        <v>8756</v>
      </c>
    </row>
    <row r="2109" spans="26:29">
      <c r="Z2109">
        <v>1518</v>
      </c>
      <c r="AA2109" s="211" t="s">
        <v>8411</v>
      </c>
      <c r="AB2109" s="211" t="s">
        <v>12945</v>
      </c>
      <c r="AC2109" s="211" t="s">
        <v>8756</v>
      </c>
    </row>
    <row r="2110" spans="26:29">
      <c r="Z2110">
        <v>1519</v>
      </c>
      <c r="AA2110" s="211" t="s">
        <v>8412</v>
      </c>
      <c r="AB2110" s="211" t="s">
        <v>12946</v>
      </c>
      <c r="AC2110" s="211" t="s">
        <v>8756</v>
      </c>
    </row>
    <row r="2111" spans="26:29">
      <c r="Z2111">
        <v>1520</v>
      </c>
      <c r="AA2111" s="211" t="s">
        <v>8413</v>
      </c>
      <c r="AB2111" s="211" t="s">
        <v>12947</v>
      </c>
      <c r="AC2111" s="211" t="s">
        <v>8756</v>
      </c>
    </row>
    <row r="2112" spans="26:29">
      <c r="Z2112">
        <v>1521</v>
      </c>
      <c r="AA2112" s="211" t="s">
        <v>8414</v>
      </c>
      <c r="AB2112" s="211" t="s">
        <v>12948</v>
      </c>
      <c r="AC2112" s="211" t="s">
        <v>8756</v>
      </c>
    </row>
    <row r="2113" spans="26:29">
      <c r="Z2113">
        <v>1522</v>
      </c>
      <c r="AA2113" s="211" t="s">
        <v>8415</v>
      </c>
      <c r="AB2113" s="211" t="s">
        <v>12949</v>
      </c>
      <c r="AC2113" s="211" t="s">
        <v>8756</v>
      </c>
    </row>
    <row r="2114" spans="26:29">
      <c r="Z2114">
        <v>1523</v>
      </c>
      <c r="AA2114" s="211" t="s">
        <v>8416</v>
      </c>
      <c r="AB2114" s="211" t="s">
        <v>12950</v>
      </c>
      <c r="AC2114" s="211" t="s">
        <v>8756</v>
      </c>
    </row>
    <row r="2115" spans="26:29">
      <c r="Z2115">
        <v>1524</v>
      </c>
      <c r="AA2115" s="211" t="s">
        <v>8417</v>
      </c>
      <c r="AB2115" s="211" t="s">
        <v>12951</v>
      </c>
      <c r="AC2115" s="211" t="s">
        <v>8756</v>
      </c>
    </row>
    <row r="2116" spans="26:29">
      <c r="Z2116">
        <v>1525</v>
      </c>
      <c r="AA2116" s="211" t="s">
        <v>8418</v>
      </c>
      <c r="AB2116" s="211" t="s">
        <v>12952</v>
      </c>
      <c r="AC2116" s="211" t="s">
        <v>8756</v>
      </c>
    </row>
    <row r="2117" spans="26:29">
      <c r="Z2117">
        <v>1526</v>
      </c>
      <c r="AA2117" s="211" t="s">
        <v>8419</v>
      </c>
      <c r="AB2117" s="211" t="s">
        <v>12953</v>
      </c>
      <c r="AC2117" s="211" t="s">
        <v>8756</v>
      </c>
    </row>
    <row r="2118" spans="26:29">
      <c r="Z2118">
        <v>1527</v>
      </c>
      <c r="AA2118" s="211" t="s">
        <v>8420</v>
      </c>
      <c r="AB2118" s="211" t="s">
        <v>12954</v>
      </c>
      <c r="AC2118" s="211" t="s">
        <v>8756</v>
      </c>
    </row>
    <row r="2119" spans="26:29">
      <c r="Z2119">
        <v>1528</v>
      </c>
      <c r="AA2119" s="211" t="s">
        <v>8421</v>
      </c>
      <c r="AB2119" s="211" t="s">
        <v>12955</v>
      </c>
      <c r="AC2119" s="211" t="s">
        <v>8756</v>
      </c>
    </row>
    <row r="2120" spans="26:29">
      <c r="Z2120">
        <v>1529</v>
      </c>
      <c r="AA2120" s="211" t="s">
        <v>8422</v>
      </c>
      <c r="AB2120" s="211" t="s">
        <v>12956</v>
      </c>
      <c r="AC2120" s="211" t="s">
        <v>8756</v>
      </c>
    </row>
    <row r="2121" spans="26:29">
      <c r="Z2121">
        <v>1530</v>
      </c>
      <c r="AA2121" s="211" t="s">
        <v>8423</v>
      </c>
      <c r="AB2121" s="211" t="s">
        <v>12957</v>
      </c>
      <c r="AC2121" s="211" t="s">
        <v>8756</v>
      </c>
    </row>
    <row r="2122" spans="26:29">
      <c r="Z2122">
        <v>1531</v>
      </c>
      <c r="AA2122" s="211" t="s">
        <v>8424</v>
      </c>
      <c r="AB2122" s="211" t="s">
        <v>12958</v>
      </c>
      <c r="AC2122" s="211" t="s">
        <v>8756</v>
      </c>
    </row>
    <row r="2123" spans="26:29">
      <c r="Z2123">
        <v>1532</v>
      </c>
      <c r="AA2123" s="211" t="s">
        <v>8425</v>
      </c>
      <c r="AB2123" s="211" t="s">
        <v>12959</v>
      </c>
      <c r="AC2123" s="211" t="s">
        <v>8756</v>
      </c>
    </row>
    <row r="2124" spans="26:29">
      <c r="Z2124">
        <v>1533</v>
      </c>
      <c r="AA2124" s="211" t="s">
        <v>8426</v>
      </c>
      <c r="AB2124" s="211" t="s">
        <v>12960</v>
      </c>
      <c r="AC2124" s="211" t="s">
        <v>8756</v>
      </c>
    </row>
    <row r="2125" spans="26:29">
      <c r="Z2125">
        <v>1534</v>
      </c>
      <c r="AA2125" s="211" t="s">
        <v>8427</v>
      </c>
      <c r="AB2125" s="211" t="s">
        <v>12961</v>
      </c>
      <c r="AC2125" s="211" t="s">
        <v>8756</v>
      </c>
    </row>
    <row r="2126" spans="26:29">
      <c r="Z2126">
        <v>1535</v>
      </c>
      <c r="AA2126" s="211" t="s">
        <v>8428</v>
      </c>
      <c r="AB2126" s="211" t="s">
        <v>12962</v>
      </c>
      <c r="AC2126" s="211" t="s">
        <v>8756</v>
      </c>
    </row>
    <row r="2127" spans="26:29">
      <c r="Z2127">
        <v>1536</v>
      </c>
      <c r="AA2127" s="211" t="s">
        <v>8429</v>
      </c>
      <c r="AB2127" s="211" t="s">
        <v>12963</v>
      </c>
      <c r="AC2127" s="211" t="s">
        <v>8756</v>
      </c>
    </row>
    <row r="2128" spans="26:29">
      <c r="Z2128">
        <v>1537</v>
      </c>
      <c r="AA2128" s="211" t="s">
        <v>8430</v>
      </c>
      <c r="AB2128" s="211" t="s">
        <v>12964</v>
      </c>
      <c r="AC2128" s="211" t="s">
        <v>8756</v>
      </c>
    </row>
    <row r="2129" spans="26:29">
      <c r="Z2129">
        <v>1538</v>
      </c>
      <c r="AA2129" s="211" t="s">
        <v>8431</v>
      </c>
      <c r="AB2129" s="211" t="s">
        <v>12965</v>
      </c>
      <c r="AC2129" s="211" t="s">
        <v>8756</v>
      </c>
    </row>
    <row r="2130" spans="26:29">
      <c r="Z2130">
        <v>1539</v>
      </c>
      <c r="AA2130" s="211" t="s">
        <v>8432</v>
      </c>
      <c r="AB2130" s="211" t="s">
        <v>12966</v>
      </c>
      <c r="AC2130" s="211" t="s">
        <v>8756</v>
      </c>
    </row>
    <row r="2131" spans="26:29">
      <c r="Z2131">
        <v>1540</v>
      </c>
      <c r="AA2131" s="211" t="s">
        <v>8433</v>
      </c>
      <c r="AB2131" s="211" t="s">
        <v>12967</v>
      </c>
      <c r="AC2131" s="211" t="s">
        <v>8756</v>
      </c>
    </row>
    <row r="2132" spans="26:29">
      <c r="Z2132">
        <v>1541</v>
      </c>
      <c r="AA2132" s="211" t="s">
        <v>8434</v>
      </c>
      <c r="AB2132" s="211" t="s">
        <v>12968</v>
      </c>
      <c r="AC2132" s="211" t="s">
        <v>8756</v>
      </c>
    </row>
    <row r="2133" spans="26:29">
      <c r="Z2133">
        <v>1542</v>
      </c>
      <c r="AA2133" s="211" t="s">
        <v>8435</v>
      </c>
      <c r="AB2133" s="211" t="s">
        <v>12969</v>
      </c>
      <c r="AC2133" s="211" t="s">
        <v>8756</v>
      </c>
    </row>
    <row r="2134" spans="26:29">
      <c r="Z2134">
        <v>1543</v>
      </c>
      <c r="AA2134" s="211" t="s">
        <v>8436</v>
      </c>
      <c r="AB2134" s="211" t="s">
        <v>12970</v>
      </c>
      <c r="AC2134" s="211" t="s">
        <v>8756</v>
      </c>
    </row>
    <row r="2135" spans="26:29">
      <c r="Z2135">
        <v>1544</v>
      </c>
      <c r="AA2135" s="211" t="s">
        <v>8437</v>
      </c>
      <c r="AB2135" s="211" t="s">
        <v>12971</v>
      </c>
      <c r="AC2135" s="211" t="s">
        <v>8756</v>
      </c>
    </row>
    <row r="2136" spans="26:29">
      <c r="Z2136">
        <v>1545</v>
      </c>
      <c r="AA2136" s="211" t="s">
        <v>8438</v>
      </c>
      <c r="AB2136" s="211" t="s">
        <v>12972</v>
      </c>
      <c r="AC2136" s="211" t="s">
        <v>8756</v>
      </c>
    </row>
    <row r="2137" spans="26:29">
      <c r="Z2137">
        <v>1546</v>
      </c>
      <c r="AA2137" s="211" t="s">
        <v>8439</v>
      </c>
      <c r="AB2137" s="211" t="s">
        <v>12973</v>
      </c>
      <c r="AC2137" s="211" t="s">
        <v>8756</v>
      </c>
    </row>
    <row r="2138" spans="26:29">
      <c r="Z2138">
        <v>1547</v>
      </c>
      <c r="AA2138" s="211" t="s">
        <v>8440</v>
      </c>
      <c r="AB2138" s="211" t="s">
        <v>12974</v>
      </c>
      <c r="AC2138" s="211" t="s">
        <v>8756</v>
      </c>
    </row>
    <row r="2139" spans="26:29">
      <c r="Z2139">
        <v>1548</v>
      </c>
      <c r="AA2139" s="211" t="s">
        <v>8441</v>
      </c>
      <c r="AB2139" s="211" t="s">
        <v>12975</v>
      </c>
      <c r="AC2139" s="211" t="s">
        <v>8756</v>
      </c>
    </row>
    <row r="2140" spans="26:29">
      <c r="Z2140">
        <v>1549</v>
      </c>
      <c r="AA2140" s="211" t="s">
        <v>8442</v>
      </c>
      <c r="AB2140" s="211" t="s">
        <v>12976</v>
      </c>
      <c r="AC2140" s="211" t="s">
        <v>8756</v>
      </c>
    </row>
    <row r="2141" spans="26:29">
      <c r="Z2141">
        <v>1550</v>
      </c>
      <c r="AA2141" s="211" t="s">
        <v>8443</v>
      </c>
      <c r="AB2141" s="211" t="s">
        <v>12977</v>
      </c>
      <c r="AC2141" s="211" t="s">
        <v>8756</v>
      </c>
    </row>
    <row r="2142" spans="26:29">
      <c r="Z2142">
        <v>1551</v>
      </c>
      <c r="AA2142" s="211" t="s">
        <v>8444</v>
      </c>
      <c r="AB2142" s="211" t="s">
        <v>12978</v>
      </c>
      <c r="AC2142" s="211" t="s">
        <v>8756</v>
      </c>
    </row>
    <row r="2143" spans="26:29">
      <c r="Z2143">
        <v>1552</v>
      </c>
      <c r="AA2143" s="211" t="s">
        <v>8445</v>
      </c>
      <c r="AB2143" s="211" t="s">
        <v>12979</v>
      </c>
      <c r="AC2143" s="211" t="s">
        <v>8756</v>
      </c>
    </row>
    <row r="2144" spans="26:29">
      <c r="Z2144">
        <v>1553</v>
      </c>
      <c r="AA2144" s="211" t="s">
        <v>8446</v>
      </c>
      <c r="AB2144" s="211" t="s">
        <v>12980</v>
      </c>
      <c r="AC2144" s="211" t="s">
        <v>8756</v>
      </c>
    </row>
    <row r="2145" spans="26:29">
      <c r="Z2145">
        <v>1554</v>
      </c>
      <c r="AA2145" s="211" t="s">
        <v>8447</v>
      </c>
      <c r="AB2145" s="211" t="s">
        <v>12981</v>
      </c>
      <c r="AC2145" s="211" t="s">
        <v>8756</v>
      </c>
    </row>
    <row r="2146" spans="26:29">
      <c r="Z2146">
        <v>1555</v>
      </c>
      <c r="AA2146" s="211" t="s">
        <v>8448</v>
      </c>
      <c r="AB2146" s="211" t="s">
        <v>12982</v>
      </c>
      <c r="AC2146" s="211" t="s">
        <v>8756</v>
      </c>
    </row>
    <row r="2147" spans="26:29">
      <c r="Z2147">
        <v>1556</v>
      </c>
      <c r="AA2147" s="211" t="s">
        <v>8449</v>
      </c>
      <c r="AB2147" s="211" t="s">
        <v>12983</v>
      </c>
      <c r="AC2147" s="211" t="s">
        <v>8756</v>
      </c>
    </row>
    <row r="2148" spans="26:29">
      <c r="Z2148">
        <v>1557</v>
      </c>
      <c r="AA2148" s="211" t="s">
        <v>8450</v>
      </c>
      <c r="AB2148" s="211" t="s">
        <v>12984</v>
      </c>
      <c r="AC2148" s="211" t="s">
        <v>8756</v>
      </c>
    </row>
    <row r="2149" spans="26:29">
      <c r="Z2149">
        <v>1558</v>
      </c>
      <c r="AA2149" s="211" t="s">
        <v>8451</v>
      </c>
      <c r="AB2149" s="211" t="s">
        <v>12985</v>
      </c>
      <c r="AC2149" s="211" t="s">
        <v>8756</v>
      </c>
    </row>
    <row r="2150" spans="26:29">
      <c r="Z2150">
        <v>1559</v>
      </c>
      <c r="AA2150" s="211" t="s">
        <v>8452</v>
      </c>
      <c r="AB2150" s="211" t="s">
        <v>12986</v>
      </c>
      <c r="AC2150" s="211" t="s">
        <v>8756</v>
      </c>
    </row>
    <row r="2151" spans="26:29">
      <c r="Z2151">
        <v>1560</v>
      </c>
      <c r="AA2151" s="211" t="s">
        <v>8453</v>
      </c>
      <c r="AB2151" s="211" t="s">
        <v>12987</v>
      </c>
      <c r="AC2151" s="211" t="s">
        <v>8756</v>
      </c>
    </row>
    <row r="2152" spans="26:29">
      <c r="Z2152">
        <v>1561</v>
      </c>
      <c r="AA2152" s="211" t="s">
        <v>8454</v>
      </c>
      <c r="AB2152" s="211" t="s">
        <v>12988</v>
      </c>
      <c r="AC2152" s="211" t="s">
        <v>8756</v>
      </c>
    </row>
    <row r="2153" spans="26:29">
      <c r="Z2153">
        <v>1562</v>
      </c>
      <c r="AA2153" s="211" t="s">
        <v>8455</v>
      </c>
      <c r="AB2153" s="211" t="s">
        <v>12989</v>
      </c>
      <c r="AC2153" s="211" t="s">
        <v>8756</v>
      </c>
    </row>
    <row r="2154" spans="26:29">
      <c r="Z2154">
        <v>1563</v>
      </c>
      <c r="AA2154" s="211" t="s">
        <v>8456</v>
      </c>
      <c r="AB2154" s="211" t="s">
        <v>12990</v>
      </c>
      <c r="AC2154" s="211" t="s">
        <v>8756</v>
      </c>
    </row>
    <row r="2155" spans="26:29">
      <c r="Z2155">
        <v>1564</v>
      </c>
      <c r="AA2155" s="211" t="s">
        <v>8457</v>
      </c>
      <c r="AB2155" s="211" t="s">
        <v>12991</v>
      </c>
      <c r="AC2155" s="211" t="s">
        <v>8756</v>
      </c>
    </row>
    <row r="2156" spans="26:29">
      <c r="Z2156">
        <v>1565</v>
      </c>
      <c r="AA2156" s="211" t="s">
        <v>8458</v>
      </c>
      <c r="AB2156" s="211" t="s">
        <v>12992</v>
      </c>
      <c r="AC2156" s="211" t="s">
        <v>8756</v>
      </c>
    </row>
    <row r="2157" spans="26:29">
      <c r="Z2157">
        <v>1566</v>
      </c>
      <c r="AA2157" s="211" t="s">
        <v>8459</v>
      </c>
      <c r="AB2157" s="211" t="s">
        <v>12993</v>
      </c>
      <c r="AC2157" s="211" t="s">
        <v>8756</v>
      </c>
    </row>
    <row r="2158" spans="26:29">
      <c r="Z2158">
        <v>1567</v>
      </c>
      <c r="AA2158" s="211" t="s">
        <v>8460</v>
      </c>
      <c r="AB2158" s="211" t="s">
        <v>12994</v>
      </c>
      <c r="AC2158" s="211" t="s">
        <v>8756</v>
      </c>
    </row>
    <row r="2159" spans="26:29">
      <c r="Z2159">
        <v>1568</v>
      </c>
      <c r="AA2159" s="211" t="s">
        <v>8461</v>
      </c>
      <c r="AB2159" s="211" t="s">
        <v>12995</v>
      </c>
      <c r="AC2159" s="211" t="s">
        <v>8756</v>
      </c>
    </row>
    <row r="2160" spans="26:29">
      <c r="Z2160">
        <v>1569</v>
      </c>
      <c r="AA2160" s="211" t="s">
        <v>8462</v>
      </c>
      <c r="AB2160" s="211" t="s">
        <v>12996</v>
      </c>
      <c r="AC2160" s="211" t="s">
        <v>8756</v>
      </c>
    </row>
    <row r="2161" spans="26:29">
      <c r="Z2161">
        <v>1570</v>
      </c>
      <c r="AA2161" s="211" t="s">
        <v>8463</v>
      </c>
      <c r="AB2161" s="211" t="s">
        <v>12997</v>
      </c>
      <c r="AC2161" s="211" t="s">
        <v>8756</v>
      </c>
    </row>
    <row r="2162" spans="26:29">
      <c r="Z2162">
        <v>1571</v>
      </c>
      <c r="AA2162" s="211" t="s">
        <v>8464</v>
      </c>
      <c r="AB2162" s="211" t="s">
        <v>12998</v>
      </c>
      <c r="AC2162" s="211" t="s">
        <v>8756</v>
      </c>
    </row>
    <row r="2163" spans="26:29">
      <c r="Z2163">
        <v>1572</v>
      </c>
      <c r="AA2163" s="211" t="s">
        <v>8465</v>
      </c>
      <c r="AB2163" s="211" t="s">
        <v>12999</v>
      </c>
      <c r="AC2163" s="211" t="s">
        <v>8756</v>
      </c>
    </row>
    <row r="2164" spans="26:29">
      <c r="Z2164">
        <v>1573</v>
      </c>
      <c r="AA2164" s="211" t="s">
        <v>8466</v>
      </c>
      <c r="AB2164" s="211" t="s">
        <v>13000</v>
      </c>
      <c r="AC2164" s="211" t="s">
        <v>8756</v>
      </c>
    </row>
    <row r="2165" spans="26:29">
      <c r="Z2165">
        <v>1574</v>
      </c>
      <c r="AA2165" s="211" t="s">
        <v>8467</v>
      </c>
      <c r="AB2165" s="211" t="s">
        <v>13001</v>
      </c>
      <c r="AC2165" s="211" t="s">
        <v>8756</v>
      </c>
    </row>
    <row r="2166" spans="26:29">
      <c r="Z2166">
        <v>1575</v>
      </c>
      <c r="AA2166" s="211" t="s">
        <v>8468</v>
      </c>
      <c r="AB2166" s="211" t="s">
        <v>13002</v>
      </c>
      <c r="AC2166" s="211" t="s">
        <v>8756</v>
      </c>
    </row>
    <row r="2167" spans="26:29">
      <c r="Z2167">
        <v>1576</v>
      </c>
      <c r="AA2167" s="211" t="s">
        <v>8469</v>
      </c>
      <c r="AB2167" s="211" t="s">
        <v>13003</v>
      </c>
      <c r="AC2167" s="211" t="s">
        <v>8756</v>
      </c>
    </row>
    <row r="2168" spans="26:29">
      <c r="Z2168">
        <v>1577</v>
      </c>
      <c r="AA2168" s="211" t="s">
        <v>8470</v>
      </c>
      <c r="AB2168" s="211" t="s">
        <v>13004</v>
      </c>
      <c r="AC2168" s="211" t="s">
        <v>8756</v>
      </c>
    </row>
    <row r="2169" spans="26:29">
      <c r="Z2169">
        <v>1578</v>
      </c>
      <c r="AA2169" s="211" t="s">
        <v>8471</v>
      </c>
      <c r="AB2169" s="211" t="s">
        <v>13005</v>
      </c>
      <c r="AC2169" s="211" t="s">
        <v>8756</v>
      </c>
    </row>
    <row r="2170" spans="26:29">
      <c r="Z2170">
        <v>1579</v>
      </c>
      <c r="AA2170" s="211" t="s">
        <v>8472</v>
      </c>
      <c r="AB2170" s="211" t="s">
        <v>13006</v>
      </c>
      <c r="AC2170" s="211" t="s">
        <v>8756</v>
      </c>
    </row>
    <row r="2171" spans="26:29">
      <c r="Z2171">
        <v>1580</v>
      </c>
      <c r="AA2171" s="211" t="s">
        <v>8473</v>
      </c>
      <c r="AB2171" s="211" t="s">
        <v>13007</v>
      </c>
      <c r="AC2171" s="211" t="s">
        <v>8756</v>
      </c>
    </row>
    <row r="2172" spans="26:29">
      <c r="Z2172">
        <v>1581</v>
      </c>
      <c r="AA2172" s="211" t="s">
        <v>8474</v>
      </c>
      <c r="AB2172" s="211" t="s">
        <v>13008</v>
      </c>
      <c r="AC2172" s="211" t="s">
        <v>8756</v>
      </c>
    </row>
    <row r="2173" spans="26:29">
      <c r="Z2173">
        <v>1582</v>
      </c>
      <c r="AA2173" s="211" t="s">
        <v>8475</v>
      </c>
      <c r="AB2173" s="211" t="s">
        <v>13009</v>
      </c>
      <c r="AC2173" s="211" t="s">
        <v>8756</v>
      </c>
    </row>
    <row r="2174" spans="26:29">
      <c r="Z2174">
        <v>1583</v>
      </c>
      <c r="AA2174" s="211" t="s">
        <v>8476</v>
      </c>
      <c r="AB2174" s="211" t="s">
        <v>13010</v>
      </c>
      <c r="AC2174" s="211" t="s">
        <v>8756</v>
      </c>
    </row>
    <row r="2175" spans="26:29">
      <c r="Z2175">
        <v>1584</v>
      </c>
      <c r="AA2175" s="211" t="s">
        <v>8477</v>
      </c>
      <c r="AB2175" s="211" t="s">
        <v>13011</v>
      </c>
      <c r="AC2175" s="211" t="s">
        <v>8756</v>
      </c>
    </row>
    <row r="2176" spans="26:29">
      <c r="Z2176">
        <v>1585</v>
      </c>
      <c r="AA2176" s="211" t="s">
        <v>8478</v>
      </c>
      <c r="AB2176" s="211" t="s">
        <v>13012</v>
      </c>
      <c r="AC2176" s="211" t="s">
        <v>8756</v>
      </c>
    </row>
    <row r="2177" spans="26:29">
      <c r="Z2177">
        <v>1586</v>
      </c>
      <c r="AA2177" s="211" t="s">
        <v>8479</v>
      </c>
      <c r="AB2177" s="211" t="s">
        <v>13013</v>
      </c>
      <c r="AC2177" s="211" t="s">
        <v>8756</v>
      </c>
    </row>
    <row r="2178" spans="26:29">
      <c r="Z2178">
        <v>1587</v>
      </c>
      <c r="AA2178" s="211" t="s">
        <v>8480</v>
      </c>
      <c r="AB2178" s="211" t="s">
        <v>13014</v>
      </c>
      <c r="AC2178" s="211" t="s">
        <v>8756</v>
      </c>
    </row>
    <row r="2179" spans="26:29">
      <c r="Z2179">
        <v>1588</v>
      </c>
      <c r="AA2179" s="211" t="s">
        <v>8481</v>
      </c>
      <c r="AB2179" s="211" t="s">
        <v>13015</v>
      </c>
      <c r="AC2179" s="211" t="s">
        <v>8756</v>
      </c>
    </row>
    <row r="2180" spans="26:29">
      <c r="Z2180">
        <v>1589</v>
      </c>
      <c r="AA2180" s="211" t="s">
        <v>8482</v>
      </c>
      <c r="AB2180" s="211" t="s">
        <v>13016</v>
      </c>
      <c r="AC2180" s="211" t="s">
        <v>8756</v>
      </c>
    </row>
    <row r="2181" spans="26:29">
      <c r="Z2181">
        <v>1590</v>
      </c>
      <c r="AA2181" s="211" t="s">
        <v>8483</v>
      </c>
      <c r="AB2181" s="211" t="s">
        <v>13017</v>
      </c>
      <c r="AC2181" s="211" t="s">
        <v>8756</v>
      </c>
    </row>
    <row r="2182" spans="26:29">
      <c r="Z2182">
        <v>1591</v>
      </c>
      <c r="AA2182" s="211" t="s">
        <v>8484</v>
      </c>
      <c r="AB2182" s="211" t="s">
        <v>13018</v>
      </c>
      <c r="AC2182" s="211" t="s">
        <v>8756</v>
      </c>
    </row>
    <row r="2183" spans="26:29">
      <c r="Z2183">
        <v>1592</v>
      </c>
      <c r="AA2183" s="211" t="s">
        <v>8485</v>
      </c>
      <c r="AB2183" s="211" t="s">
        <v>13019</v>
      </c>
      <c r="AC2183" s="211" t="s">
        <v>8756</v>
      </c>
    </row>
    <row r="2184" spans="26:29">
      <c r="Z2184">
        <v>1593</v>
      </c>
      <c r="AA2184" s="211" t="s">
        <v>8486</v>
      </c>
      <c r="AB2184" s="211" t="s">
        <v>13020</v>
      </c>
      <c r="AC2184" s="211" t="s">
        <v>8756</v>
      </c>
    </row>
    <row r="2185" spans="26:29">
      <c r="Z2185">
        <v>1594</v>
      </c>
      <c r="AA2185" s="211" t="s">
        <v>8487</v>
      </c>
      <c r="AB2185" s="211" t="s">
        <v>13021</v>
      </c>
      <c r="AC2185" s="211" t="s">
        <v>8756</v>
      </c>
    </row>
    <row r="2186" spans="26:29">
      <c r="Z2186">
        <v>1595</v>
      </c>
      <c r="AA2186" s="211" t="s">
        <v>8488</v>
      </c>
      <c r="AB2186" s="211" t="s">
        <v>13022</v>
      </c>
      <c r="AC2186" s="211" t="s">
        <v>8756</v>
      </c>
    </row>
    <row r="2187" spans="26:29">
      <c r="Z2187">
        <v>1596</v>
      </c>
      <c r="AA2187" s="211" t="s">
        <v>8489</v>
      </c>
      <c r="AB2187" s="211" t="s">
        <v>13023</v>
      </c>
      <c r="AC2187" s="211" t="s">
        <v>8756</v>
      </c>
    </row>
    <row r="2188" spans="26:29">
      <c r="Z2188">
        <v>1597</v>
      </c>
      <c r="AA2188" s="211" t="s">
        <v>8490</v>
      </c>
      <c r="AB2188" s="211" t="s">
        <v>13024</v>
      </c>
      <c r="AC2188" s="211" t="s">
        <v>8756</v>
      </c>
    </row>
    <row r="2189" spans="26:29">
      <c r="Z2189">
        <v>1598</v>
      </c>
      <c r="AA2189" s="211" t="s">
        <v>8491</v>
      </c>
      <c r="AB2189" s="211" t="s">
        <v>13025</v>
      </c>
      <c r="AC2189" s="211" t="s">
        <v>8756</v>
      </c>
    </row>
    <row r="2190" spans="26:29">
      <c r="Z2190">
        <v>1599</v>
      </c>
      <c r="AA2190" s="211" t="s">
        <v>8492</v>
      </c>
      <c r="AB2190" s="211" t="s">
        <v>13026</v>
      </c>
      <c r="AC2190" s="211" t="s">
        <v>8756</v>
      </c>
    </row>
    <row r="2191" spans="26:29">
      <c r="Z2191">
        <v>1600</v>
      </c>
      <c r="AA2191" s="211" t="s">
        <v>8493</v>
      </c>
      <c r="AB2191" s="211" t="s">
        <v>13027</v>
      </c>
      <c r="AC2191" s="211" t="s">
        <v>8756</v>
      </c>
    </row>
    <row r="2192" spans="26:29">
      <c r="Z2192">
        <v>1601</v>
      </c>
      <c r="AA2192" s="211" t="s">
        <v>8494</v>
      </c>
      <c r="AB2192" s="211" t="s">
        <v>13028</v>
      </c>
      <c r="AC2192" s="211" t="s">
        <v>8756</v>
      </c>
    </row>
    <row r="2193" spans="26:29">
      <c r="Z2193">
        <v>1602</v>
      </c>
      <c r="AA2193" s="211" t="s">
        <v>8495</v>
      </c>
      <c r="AB2193" s="211" t="s">
        <v>13029</v>
      </c>
      <c r="AC2193" s="211" t="s">
        <v>8756</v>
      </c>
    </row>
    <row r="2194" spans="26:29">
      <c r="Z2194">
        <v>1603</v>
      </c>
      <c r="AA2194" s="211" t="s">
        <v>8496</v>
      </c>
      <c r="AB2194" s="211" t="s">
        <v>13030</v>
      </c>
      <c r="AC2194" s="211" t="s">
        <v>8756</v>
      </c>
    </row>
    <row r="2195" spans="26:29">
      <c r="Z2195">
        <v>1604</v>
      </c>
      <c r="AA2195" s="211" t="s">
        <v>8497</v>
      </c>
      <c r="AB2195" s="211" t="s">
        <v>13031</v>
      </c>
      <c r="AC2195" s="211" t="s">
        <v>8756</v>
      </c>
    </row>
    <row r="2196" spans="26:29">
      <c r="Z2196">
        <v>1605</v>
      </c>
      <c r="AA2196" s="211" t="s">
        <v>8498</v>
      </c>
      <c r="AB2196" s="211" t="s">
        <v>13032</v>
      </c>
      <c r="AC2196" s="211" t="s">
        <v>8756</v>
      </c>
    </row>
    <row r="2197" spans="26:29">
      <c r="Z2197">
        <v>1606</v>
      </c>
      <c r="AA2197" s="211" t="s">
        <v>8499</v>
      </c>
      <c r="AB2197" s="211" t="s">
        <v>13033</v>
      </c>
      <c r="AC2197" s="211" t="s">
        <v>8756</v>
      </c>
    </row>
    <row r="2198" spans="26:29">
      <c r="Z2198">
        <v>1607</v>
      </c>
      <c r="AA2198" s="211" t="s">
        <v>8500</v>
      </c>
      <c r="AB2198" s="211" t="s">
        <v>13034</v>
      </c>
      <c r="AC2198" s="211" t="s">
        <v>8756</v>
      </c>
    </row>
    <row r="2199" spans="26:29">
      <c r="Z2199">
        <v>1608</v>
      </c>
      <c r="AA2199" s="211" t="s">
        <v>8501</v>
      </c>
      <c r="AB2199" s="211" t="s">
        <v>13035</v>
      </c>
      <c r="AC2199" s="211" t="s">
        <v>8756</v>
      </c>
    </row>
    <row r="2200" spans="26:29">
      <c r="Z2200">
        <v>1609</v>
      </c>
      <c r="AA2200" s="211" t="s">
        <v>8502</v>
      </c>
      <c r="AB2200" s="211" t="s">
        <v>13036</v>
      </c>
      <c r="AC2200" s="211" t="s">
        <v>8756</v>
      </c>
    </row>
    <row r="2201" spans="26:29">
      <c r="Z2201">
        <v>1610</v>
      </c>
      <c r="AA2201" s="211" t="s">
        <v>8503</v>
      </c>
      <c r="AB2201" s="211" t="s">
        <v>13037</v>
      </c>
      <c r="AC2201" s="211" t="s">
        <v>8756</v>
      </c>
    </row>
    <row r="2202" spans="26:29">
      <c r="Z2202">
        <v>1611</v>
      </c>
      <c r="AA2202" s="211" t="s">
        <v>8504</v>
      </c>
      <c r="AB2202" s="211" t="s">
        <v>13038</v>
      </c>
      <c r="AC2202" s="211" t="s">
        <v>8756</v>
      </c>
    </row>
    <row r="2203" spans="26:29">
      <c r="Z2203">
        <v>1612</v>
      </c>
      <c r="AA2203" s="211" t="s">
        <v>8505</v>
      </c>
      <c r="AB2203" s="211" t="s">
        <v>13039</v>
      </c>
      <c r="AC2203" s="211" t="s">
        <v>8756</v>
      </c>
    </row>
    <row r="2204" spans="26:29">
      <c r="Z2204">
        <v>1613</v>
      </c>
      <c r="AA2204" s="211" t="s">
        <v>8506</v>
      </c>
      <c r="AB2204" s="211" t="s">
        <v>13040</v>
      </c>
      <c r="AC2204" s="211" t="s">
        <v>8756</v>
      </c>
    </row>
    <row r="2205" spans="26:29">
      <c r="Z2205">
        <v>1614</v>
      </c>
      <c r="AA2205" s="211" t="s">
        <v>8507</v>
      </c>
      <c r="AB2205" s="211" t="s">
        <v>13041</v>
      </c>
      <c r="AC2205" s="211" t="s">
        <v>8756</v>
      </c>
    </row>
    <row r="2206" spans="26:29">
      <c r="Z2206">
        <v>1615</v>
      </c>
      <c r="AA2206" s="211" t="s">
        <v>8508</v>
      </c>
      <c r="AB2206" s="211" t="s">
        <v>13042</v>
      </c>
      <c r="AC2206" s="211" t="s">
        <v>8756</v>
      </c>
    </row>
    <row r="2207" spans="26:29">
      <c r="Z2207">
        <v>1616</v>
      </c>
      <c r="AA2207" s="211" t="s">
        <v>8509</v>
      </c>
      <c r="AB2207" s="211" t="s">
        <v>13043</v>
      </c>
      <c r="AC2207" s="211" t="s">
        <v>8756</v>
      </c>
    </row>
    <row r="2208" spans="26:29">
      <c r="Z2208">
        <v>1617</v>
      </c>
      <c r="AA2208" s="211" t="s">
        <v>8510</v>
      </c>
      <c r="AB2208" s="211" t="s">
        <v>13044</v>
      </c>
      <c r="AC2208" s="211" t="s">
        <v>8756</v>
      </c>
    </row>
    <row r="2209" spans="26:29">
      <c r="Z2209">
        <v>1618</v>
      </c>
      <c r="AA2209" s="211" t="s">
        <v>8511</v>
      </c>
      <c r="AB2209" s="211" t="s">
        <v>13045</v>
      </c>
      <c r="AC2209" s="211" t="s">
        <v>8756</v>
      </c>
    </row>
    <row r="2210" spans="26:29">
      <c r="Z2210">
        <v>1619</v>
      </c>
      <c r="AA2210" s="211" t="s">
        <v>8512</v>
      </c>
      <c r="AB2210" s="211" t="s">
        <v>13046</v>
      </c>
      <c r="AC2210" s="211" t="s">
        <v>8756</v>
      </c>
    </row>
    <row r="2211" spans="26:29">
      <c r="Z2211">
        <v>1620</v>
      </c>
      <c r="AA2211" s="211" t="s">
        <v>8513</v>
      </c>
      <c r="AB2211" s="211" t="s">
        <v>13047</v>
      </c>
      <c r="AC2211" s="211" t="s">
        <v>8756</v>
      </c>
    </row>
    <row r="2212" spans="26:29">
      <c r="Z2212">
        <v>1621</v>
      </c>
      <c r="AA2212" s="211" t="s">
        <v>8514</v>
      </c>
      <c r="AB2212" s="211" t="s">
        <v>13048</v>
      </c>
      <c r="AC2212" s="211" t="s">
        <v>8756</v>
      </c>
    </row>
    <row r="2213" spans="26:29">
      <c r="Z2213">
        <v>1622</v>
      </c>
      <c r="AA2213" s="211" t="s">
        <v>8515</v>
      </c>
      <c r="AB2213" s="211" t="s">
        <v>13049</v>
      </c>
      <c r="AC2213" s="211" t="s">
        <v>8756</v>
      </c>
    </row>
    <row r="2214" spans="26:29">
      <c r="Z2214">
        <v>1623</v>
      </c>
      <c r="AA2214" s="211" t="s">
        <v>8516</v>
      </c>
      <c r="AB2214" s="211" t="s">
        <v>13050</v>
      </c>
      <c r="AC2214" s="211" t="s">
        <v>8756</v>
      </c>
    </row>
    <row r="2215" spans="26:29">
      <c r="Z2215">
        <v>1624</v>
      </c>
      <c r="AA2215" s="211" t="s">
        <v>8517</v>
      </c>
      <c r="AB2215" s="211" t="s">
        <v>13051</v>
      </c>
      <c r="AC2215" s="211" t="s">
        <v>8756</v>
      </c>
    </row>
    <row r="2216" spans="26:29">
      <c r="Z2216">
        <v>1625</v>
      </c>
      <c r="AA2216" s="211" t="s">
        <v>8518</v>
      </c>
      <c r="AB2216" s="211" t="s">
        <v>13052</v>
      </c>
      <c r="AC2216" s="211" t="s">
        <v>8756</v>
      </c>
    </row>
    <row r="2217" spans="26:29">
      <c r="Z2217">
        <v>1626</v>
      </c>
      <c r="AA2217" s="211" t="s">
        <v>8519</v>
      </c>
      <c r="AB2217" s="211" t="s">
        <v>13053</v>
      </c>
      <c r="AC2217" s="211" t="s">
        <v>8756</v>
      </c>
    </row>
    <row r="2218" spans="26:29">
      <c r="Z2218">
        <v>1627</v>
      </c>
      <c r="AA2218" s="211" t="s">
        <v>8520</v>
      </c>
      <c r="AB2218" s="211" t="s">
        <v>13054</v>
      </c>
      <c r="AC2218" s="211" t="s">
        <v>8756</v>
      </c>
    </row>
    <row r="2219" spans="26:29">
      <c r="Z2219">
        <v>1628</v>
      </c>
      <c r="AA2219" s="211" t="s">
        <v>8521</v>
      </c>
      <c r="AB2219" s="211" t="s">
        <v>13055</v>
      </c>
      <c r="AC2219" s="211" t="s">
        <v>8756</v>
      </c>
    </row>
    <row r="2220" spans="26:29">
      <c r="Z2220">
        <v>1629</v>
      </c>
      <c r="AA2220" s="211" t="s">
        <v>8522</v>
      </c>
      <c r="AB2220" s="211" t="s">
        <v>13056</v>
      </c>
      <c r="AC2220" s="211" t="s">
        <v>8756</v>
      </c>
    </row>
    <row r="2221" spans="26:29">
      <c r="Z2221">
        <v>1630</v>
      </c>
      <c r="AA2221" s="211" t="s">
        <v>8523</v>
      </c>
      <c r="AB2221" s="211" t="s">
        <v>13057</v>
      </c>
      <c r="AC2221" s="211" t="s">
        <v>8756</v>
      </c>
    </row>
    <row r="2222" spans="26:29">
      <c r="Z2222">
        <v>1631</v>
      </c>
      <c r="AA2222" s="211" t="s">
        <v>8524</v>
      </c>
      <c r="AB2222" s="211" t="s">
        <v>13058</v>
      </c>
      <c r="AC2222" s="211" t="s">
        <v>8756</v>
      </c>
    </row>
    <row r="2223" spans="26:29">
      <c r="Z2223">
        <v>1632</v>
      </c>
      <c r="AA2223" s="211" t="s">
        <v>8525</v>
      </c>
      <c r="AB2223" s="211" t="s">
        <v>13059</v>
      </c>
      <c r="AC2223" s="211" t="s">
        <v>8756</v>
      </c>
    </row>
    <row r="2224" spans="26:29">
      <c r="Z2224">
        <v>1633</v>
      </c>
      <c r="AA2224" s="211" t="s">
        <v>8526</v>
      </c>
      <c r="AB2224" s="211" t="s">
        <v>13060</v>
      </c>
      <c r="AC2224" s="211" t="s">
        <v>8756</v>
      </c>
    </row>
    <row r="2225" spans="26:29">
      <c r="Z2225">
        <v>1634</v>
      </c>
      <c r="AA2225" s="211" t="s">
        <v>8527</v>
      </c>
      <c r="AB2225" s="211" t="s">
        <v>13061</v>
      </c>
      <c r="AC2225" s="211" t="s">
        <v>8756</v>
      </c>
    </row>
    <row r="2226" spans="26:29">
      <c r="Z2226">
        <v>1635</v>
      </c>
      <c r="AA2226" s="211" t="s">
        <v>8528</v>
      </c>
      <c r="AB2226" s="211" t="s">
        <v>13062</v>
      </c>
      <c r="AC2226" s="211" t="s">
        <v>8756</v>
      </c>
    </row>
    <row r="2227" spans="26:29">
      <c r="Z2227">
        <v>1636</v>
      </c>
      <c r="AA2227" s="211" t="s">
        <v>8529</v>
      </c>
      <c r="AB2227" s="211" t="s">
        <v>13063</v>
      </c>
      <c r="AC2227" s="211" t="s">
        <v>8756</v>
      </c>
    </row>
    <row r="2228" spans="26:29">
      <c r="Z2228">
        <v>1637</v>
      </c>
      <c r="AA2228" s="211" t="s">
        <v>8530</v>
      </c>
      <c r="AB2228" s="211" t="s">
        <v>13064</v>
      </c>
      <c r="AC2228" s="211" t="s">
        <v>8756</v>
      </c>
    </row>
    <row r="2229" spans="26:29">
      <c r="Z2229">
        <v>1638</v>
      </c>
      <c r="AA2229" s="211" t="s">
        <v>8531</v>
      </c>
      <c r="AB2229" s="211" t="s">
        <v>13065</v>
      </c>
      <c r="AC2229" s="211" t="s">
        <v>8756</v>
      </c>
    </row>
    <row r="2230" spans="26:29">
      <c r="Z2230">
        <v>1639</v>
      </c>
      <c r="AA2230" s="211" t="s">
        <v>8532</v>
      </c>
      <c r="AB2230" s="211" t="s">
        <v>13066</v>
      </c>
      <c r="AC2230" s="211" t="s">
        <v>8756</v>
      </c>
    </row>
    <row r="2231" spans="26:29">
      <c r="Z2231">
        <v>1640</v>
      </c>
      <c r="AA2231" s="211" t="s">
        <v>8533</v>
      </c>
      <c r="AB2231" s="211" t="s">
        <v>13067</v>
      </c>
      <c r="AC2231" s="211" t="s">
        <v>8756</v>
      </c>
    </row>
    <row r="2232" spans="26:29">
      <c r="Z2232">
        <v>1641</v>
      </c>
      <c r="AA2232" s="211" t="s">
        <v>8534</v>
      </c>
      <c r="AB2232" s="211" t="s">
        <v>13068</v>
      </c>
      <c r="AC2232" s="211" t="s">
        <v>8756</v>
      </c>
    </row>
    <row r="2233" spans="26:29">
      <c r="Z2233">
        <v>1642</v>
      </c>
      <c r="AA2233" s="211" t="s">
        <v>8535</v>
      </c>
      <c r="AB2233" s="211" t="s">
        <v>13069</v>
      </c>
      <c r="AC2233" s="211" t="s">
        <v>8756</v>
      </c>
    </row>
    <row r="2234" spans="26:29">
      <c r="Z2234">
        <v>1643</v>
      </c>
      <c r="AA2234" s="211" t="s">
        <v>8536</v>
      </c>
      <c r="AB2234" s="211" t="s">
        <v>13070</v>
      </c>
      <c r="AC2234" s="211" t="s">
        <v>8756</v>
      </c>
    </row>
    <row r="2235" spans="26:29">
      <c r="Z2235">
        <v>1644</v>
      </c>
      <c r="AA2235" s="211" t="s">
        <v>8537</v>
      </c>
      <c r="AB2235" s="211" t="s">
        <v>13071</v>
      </c>
      <c r="AC2235" s="211" t="s">
        <v>8756</v>
      </c>
    </row>
    <row r="2236" spans="26:29">
      <c r="Z2236">
        <v>1645</v>
      </c>
      <c r="AA2236" s="211" t="s">
        <v>8538</v>
      </c>
      <c r="AB2236" s="211" t="s">
        <v>13072</v>
      </c>
      <c r="AC2236" s="211" t="s">
        <v>8756</v>
      </c>
    </row>
    <row r="2237" spans="26:29">
      <c r="Z2237">
        <v>1646</v>
      </c>
      <c r="AA2237" s="211" t="s">
        <v>8539</v>
      </c>
      <c r="AB2237" s="211" t="s">
        <v>13073</v>
      </c>
      <c r="AC2237" s="211" t="s">
        <v>8756</v>
      </c>
    </row>
    <row r="2238" spans="26:29">
      <c r="Z2238">
        <v>1647</v>
      </c>
      <c r="AA2238" s="211" t="s">
        <v>8540</v>
      </c>
      <c r="AB2238" s="211" t="s">
        <v>13074</v>
      </c>
      <c r="AC2238" s="211" t="s">
        <v>8756</v>
      </c>
    </row>
    <row r="2239" spans="26:29">
      <c r="Z2239">
        <v>1648</v>
      </c>
      <c r="AA2239" s="211" t="s">
        <v>8541</v>
      </c>
      <c r="AB2239" s="211" t="s">
        <v>13075</v>
      </c>
      <c r="AC2239" s="211" t="s">
        <v>8756</v>
      </c>
    </row>
    <row r="2240" spans="26:29">
      <c r="Z2240">
        <v>1649</v>
      </c>
      <c r="AA2240" s="211" t="s">
        <v>8542</v>
      </c>
      <c r="AB2240" s="211" t="s">
        <v>13076</v>
      </c>
      <c r="AC2240" s="211" t="s">
        <v>8756</v>
      </c>
    </row>
    <row r="2241" spans="26:29">
      <c r="Z2241">
        <v>1650</v>
      </c>
      <c r="AA2241" s="211" t="s">
        <v>8543</v>
      </c>
      <c r="AB2241" s="211" t="s">
        <v>13077</v>
      </c>
      <c r="AC2241" s="211" t="s">
        <v>8756</v>
      </c>
    </row>
    <row r="2242" spans="26:29">
      <c r="Z2242">
        <v>1651</v>
      </c>
      <c r="AA2242" s="211" t="s">
        <v>8544</v>
      </c>
      <c r="AB2242" s="211" t="s">
        <v>13078</v>
      </c>
      <c r="AC2242" s="211" t="s">
        <v>8756</v>
      </c>
    </row>
    <row r="2243" spans="26:29">
      <c r="Z2243">
        <v>1652</v>
      </c>
      <c r="AA2243" s="211" t="s">
        <v>8545</v>
      </c>
      <c r="AB2243" s="211" t="s">
        <v>13079</v>
      </c>
      <c r="AC2243" s="211" t="s">
        <v>8756</v>
      </c>
    </row>
    <row r="2244" spans="26:29">
      <c r="Z2244">
        <v>1653</v>
      </c>
      <c r="AA2244" s="211" t="s">
        <v>8546</v>
      </c>
      <c r="AB2244" s="211" t="s">
        <v>13080</v>
      </c>
      <c r="AC2244" s="211" t="s">
        <v>8756</v>
      </c>
    </row>
    <row r="2245" spans="26:29">
      <c r="Z2245">
        <v>1654</v>
      </c>
      <c r="AA2245" s="211" t="s">
        <v>8547</v>
      </c>
      <c r="AB2245" s="211" t="s">
        <v>13081</v>
      </c>
      <c r="AC2245" s="211" t="s">
        <v>8756</v>
      </c>
    </row>
    <row r="2246" spans="26:29">
      <c r="Z2246">
        <v>1655</v>
      </c>
      <c r="AA2246" s="211" t="s">
        <v>8548</v>
      </c>
      <c r="AB2246" s="211" t="s">
        <v>13082</v>
      </c>
      <c r="AC2246" s="211" t="s">
        <v>8756</v>
      </c>
    </row>
    <row r="2247" spans="26:29">
      <c r="Z2247">
        <v>1656</v>
      </c>
      <c r="AA2247" s="211" t="s">
        <v>8549</v>
      </c>
      <c r="AB2247" s="211" t="s">
        <v>13083</v>
      </c>
      <c r="AC2247" s="211" t="s">
        <v>8756</v>
      </c>
    </row>
    <row r="2248" spans="26:29">
      <c r="Z2248">
        <v>1657</v>
      </c>
      <c r="AA2248" s="211" t="s">
        <v>8550</v>
      </c>
      <c r="AB2248" s="211" t="s">
        <v>13084</v>
      </c>
      <c r="AC2248" s="211" t="s">
        <v>8756</v>
      </c>
    </row>
    <row r="2249" spans="26:29">
      <c r="Z2249">
        <v>1658</v>
      </c>
      <c r="AA2249" s="211" t="s">
        <v>8551</v>
      </c>
      <c r="AB2249" s="211" t="s">
        <v>13085</v>
      </c>
      <c r="AC2249" s="211" t="s">
        <v>8756</v>
      </c>
    </row>
    <row r="2250" spans="26:29">
      <c r="Z2250">
        <v>1659</v>
      </c>
      <c r="AA2250" s="211" t="s">
        <v>8552</v>
      </c>
      <c r="AB2250" s="211" t="s">
        <v>13086</v>
      </c>
      <c r="AC2250" s="211" t="s">
        <v>8756</v>
      </c>
    </row>
    <row r="2251" spans="26:29">
      <c r="Z2251">
        <v>1660</v>
      </c>
      <c r="AA2251" s="211" t="s">
        <v>8553</v>
      </c>
      <c r="AB2251" s="211" t="s">
        <v>13087</v>
      </c>
      <c r="AC2251" s="211" t="s">
        <v>8756</v>
      </c>
    </row>
    <row r="2252" spans="26:29">
      <c r="Z2252">
        <v>1661</v>
      </c>
      <c r="AA2252" s="211" t="s">
        <v>8554</v>
      </c>
      <c r="AB2252" s="211" t="s">
        <v>13088</v>
      </c>
      <c r="AC2252" s="211" t="s">
        <v>8756</v>
      </c>
    </row>
    <row r="2253" spans="26:29">
      <c r="Z2253">
        <v>1662</v>
      </c>
      <c r="AA2253" s="211" t="s">
        <v>8555</v>
      </c>
      <c r="AB2253" s="211" t="s">
        <v>13089</v>
      </c>
      <c r="AC2253" s="211" t="s">
        <v>8756</v>
      </c>
    </row>
    <row r="2254" spans="26:29">
      <c r="Z2254">
        <v>1663</v>
      </c>
      <c r="AA2254" s="211" t="s">
        <v>8556</v>
      </c>
      <c r="AB2254" s="211" t="s">
        <v>13090</v>
      </c>
      <c r="AC2254" s="211" t="s">
        <v>8756</v>
      </c>
    </row>
    <row r="2255" spans="26:29">
      <c r="Z2255">
        <v>1664</v>
      </c>
      <c r="AA2255" s="211" t="s">
        <v>8557</v>
      </c>
      <c r="AB2255" s="211" t="s">
        <v>13091</v>
      </c>
      <c r="AC2255" s="211" t="s">
        <v>8756</v>
      </c>
    </row>
    <row r="2256" spans="26:29">
      <c r="Z2256">
        <v>1665</v>
      </c>
      <c r="AA2256" s="211" t="s">
        <v>8558</v>
      </c>
      <c r="AB2256" s="211" t="s">
        <v>13092</v>
      </c>
      <c r="AC2256" s="211" t="s">
        <v>8756</v>
      </c>
    </row>
    <row r="2257" spans="26:29">
      <c r="Z2257">
        <v>1666</v>
      </c>
      <c r="AA2257" s="211" t="s">
        <v>8559</v>
      </c>
      <c r="AB2257" s="211" t="s">
        <v>13093</v>
      </c>
      <c r="AC2257" s="211" t="s">
        <v>8756</v>
      </c>
    </row>
    <row r="2258" spans="26:29">
      <c r="Z2258">
        <v>1667</v>
      </c>
      <c r="AA2258" s="211" t="s">
        <v>8560</v>
      </c>
      <c r="AB2258" s="211" t="s">
        <v>13094</v>
      </c>
      <c r="AC2258" s="211" t="s">
        <v>8756</v>
      </c>
    </row>
    <row r="2259" spans="26:29">
      <c r="Z2259">
        <v>1668</v>
      </c>
      <c r="AA2259" s="211" t="s">
        <v>8561</v>
      </c>
      <c r="AB2259" s="211" t="s">
        <v>13095</v>
      </c>
      <c r="AC2259" s="211" t="s">
        <v>8756</v>
      </c>
    </row>
    <row r="2260" spans="26:29">
      <c r="Z2260">
        <v>1669</v>
      </c>
      <c r="AA2260" s="211" t="s">
        <v>8562</v>
      </c>
      <c r="AB2260" s="211" t="s">
        <v>13096</v>
      </c>
      <c r="AC2260" s="211" t="s">
        <v>8756</v>
      </c>
    </row>
    <row r="2261" spans="26:29">
      <c r="Z2261">
        <v>1670</v>
      </c>
      <c r="AA2261" s="211" t="s">
        <v>8563</v>
      </c>
      <c r="AB2261" s="211" t="s">
        <v>13097</v>
      </c>
      <c r="AC2261" s="211" t="s">
        <v>8756</v>
      </c>
    </row>
    <row r="2262" spans="26:29">
      <c r="Z2262">
        <v>1671</v>
      </c>
      <c r="AA2262" s="211" t="s">
        <v>8564</v>
      </c>
      <c r="AB2262" s="211" t="s">
        <v>13098</v>
      </c>
      <c r="AC2262" s="211" t="s">
        <v>8756</v>
      </c>
    </row>
    <row r="2263" spans="26:29">
      <c r="Z2263">
        <v>1672</v>
      </c>
      <c r="AA2263" s="211" t="s">
        <v>8565</v>
      </c>
      <c r="AB2263" s="211" t="s">
        <v>13099</v>
      </c>
      <c r="AC2263" s="211" t="s">
        <v>8756</v>
      </c>
    </row>
    <row r="2264" spans="26:29">
      <c r="Z2264">
        <v>1673</v>
      </c>
      <c r="AA2264" s="211" t="s">
        <v>8566</v>
      </c>
      <c r="AB2264" s="211" t="s">
        <v>13100</v>
      </c>
      <c r="AC2264" s="211" t="s">
        <v>8756</v>
      </c>
    </row>
    <row r="2265" spans="26:29">
      <c r="Z2265">
        <v>1674</v>
      </c>
      <c r="AA2265" s="211" t="s">
        <v>8567</v>
      </c>
      <c r="AB2265" s="211" t="s">
        <v>13101</v>
      </c>
      <c r="AC2265" s="211" t="s">
        <v>8756</v>
      </c>
    </row>
    <row r="2266" spans="26:29">
      <c r="Z2266">
        <v>1675</v>
      </c>
      <c r="AA2266" s="211" t="s">
        <v>8568</v>
      </c>
      <c r="AB2266" s="211" t="s">
        <v>13102</v>
      </c>
      <c r="AC2266" s="211" t="s">
        <v>8756</v>
      </c>
    </row>
    <row r="2267" spans="26:29">
      <c r="Z2267">
        <v>1676</v>
      </c>
      <c r="AA2267" s="211" t="s">
        <v>8569</v>
      </c>
      <c r="AB2267" s="211" t="s">
        <v>13103</v>
      </c>
      <c r="AC2267" s="211" t="s">
        <v>8756</v>
      </c>
    </row>
    <row r="2268" spans="26:29">
      <c r="Z2268">
        <v>1677</v>
      </c>
      <c r="AA2268" s="211" t="s">
        <v>8570</v>
      </c>
      <c r="AB2268" s="211" t="s">
        <v>13104</v>
      </c>
      <c r="AC2268" s="211" t="s">
        <v>8756</v>
      </c>
    </row>
    <row r="2269" spans="26:29">
      <c r="Z2269">
        <v>1678</v>
      </c>
      <c r="AA2269" s="211" t="s">
        <v>8571</v>
      </c>
      <c r="AB2269" s="211" t="s">
        <v>13105</v>
      </c>
      <c r="AC2269" s="211" t="s">
        <v>8756</v>
      </c>
    </row>
    <row r="2270" spans="26:29">
      <c r="Z2270">
        <v>1679</v>
      </c>
      <c r="AA2270" s="211" t="s">
        <v>8572</v>
      </c>
      <c r="AB2270" s="211" t="s">
        <v>13106</v>
      </c>
      <c r="AC2270" s="211" t="s">
        <v>8756</v>
      </c>
    </row>
    <row r="2271" spans="26:29">
      <c r="Z2271">
        <v>1680</v>
      </c>
      <c r="AA2271" s="211" t="s">
        <v>8573</v>
      </c>
      <c r="AB2271" s="211" t="s">
        <v>13107</v>
      </c>
      <c r="AC2271" s="211" t="s">
        <v>8756</v>
      </c>
    </row>
    <row r="2272" spans="26:29">
      <c r="Z2272">
        <v>1681</v>
      </c>
      <c r="AA2272" s="211" t="s">
        <v>8574</v>
      </c>
      <c r="AB2272" s="211" t="s">
        <v>13108</v>
      </c>
      <c r="AC2272" s="211" t="s">
        <v>8756</v>
      </c>
    </row>
    <row r="2273" spans="26:29">
      <c r="Z2273">
        <v>1682</v>
      </c>
      <c r="AA2273" s="211" t="s">
        <v>8575</v>
      </c>
      <c r="AB2273" s="211" t="s">
        <v>13109</v>
      </c>
      <c r="AC2273" s="211" t="s">
        <v>8756</v>
      </c>
    </row>
    <row r="2274" spans="26:29">
      <c r="Z2274">
        <v>1683</v>
      </c>
      <c r="AA2274" s="211" t="s">
        <v>8576</v>
      </c>
      <c r="AB2274" s="211" t="s">
        <v>13110</v>
      </c>
      <c r="AC2274" s="211" t="s">
        <v>8756</v>
      </c>
    </row>
    <row r="2275" spans="26:29">
      <c r="Z2275">
        <v>1684</v>
      </c>
      <c r="AA2275" s="211" t="s">
        <v>8577</v>
      </c>
      <c r="AB2275" s="211" t="s">
        <v>13111</v>
      </c>
      <c r="AC2275" s="211" t="s">
        <v>8756</v>
      </c>
    </row>
    <row r="2276" spans="26:29">
      <c r="Z2276">
        <v>1685</v>
      </c>
      <c r="AA2276" s="211" t="s">
        <v>8578</v>
      </c>
      <c r="AB2276" s="211" t="s">
        <v>13112</v>
      </c>
      <c r="AC2276" s="211" t="s">
        <v>8756</v>
      </c>
    </row>
    <row r="2277" spans="26:29">
      <c r="Z2277">
        <v>1686</v>
      </c>
      <c r="AA2277" s="211" t="s">
        <v>8579</v>
      </c>
      <c r="AB2277" s="211" t="s">
        <v>13113</v>
      </c>
      <c r="AC2277" s="211" t="s">
        <v>8756</v>
      </c>
    </row>
    <row r="2278" spans="26:29">
      <c r="Z2278">
        <v>1687</v>
      </c>
      <c r="AA2278" s="211" t="s">
        <v>8580</v>
      </c>
      <c r="AB2278" s="211" t="s">
        <v>13114</v>
      </c>
      <c r="AC2278" s="211" t="s">
        <v>8756</v>
      </c>
    </row>
    <row r="2279" spans="26:29">
      <c r="Z2279">
        <v>1688</v>
      </c>
      <c r="AA2279" s="211" t="s">
        <v>8581</v>
      </c>
      <c r="AB2279" s="211" t="s">
        <v>13115</v>
      </c>
      <c r="AC2279" s="211" t="s">
        <v>8756</v>
      </c>
    </row>
    <row r="2280" spans="26:29">
      <c r="Z2280">
        <v>1689</v>
      </c>
      <c r="AA2280" s="211" t="s">
        <v>8582</v>
      </c>
      <c r="AB2280" s="211" t="s">
        <v>13116</v>
      </c>
      <c r="AC2280" s="211" t="s">
        <v>8756</v>
      </c>
    </row>
    <row r="2281" spans="26:29">
      <c r="Z2281">
        <v>1690</v>
      </c>
      <c r="AA2281" s="211" t="s">
        <v>8583</v>
      </c>
      <c r="AB2281" s="211" t="s">
        <v>13117</v>
      </c>
      <c r="AC2281" s="211" t="s">
        <v>8756</v>
      </c>
    </row>
    <row r="2282" spans="26:29">
      <c r="Z2282">
        <v>1691</v>
      </c>
      <c r="AA2282" s="211" t="s">
        <v>8584</v>
      </c>
      <c r="AB2282" s="211" t="s">
        <v>13118</v>
      </c>
      <c r="AC2282" s="211" t="s">
        <v>8756</v>
      </c>
    </row>
    <row r="2283" spans="26:29">
      <c r="Z2283">
        <v>1692</v>
      </c>
      <c r="AA2283" s="211" t="s">
        <v>8585</v>
      </c>
      <c r="AB2283" s="211" t="s">
        <v>13119</v>
      </c>
      <c r="AC2283" s="211" t="s">
        <v>8756</v>
      </c>
    </row>
    <row r="2284" spans="26:29">
      <c r="Z2284">
        <v>1693</v>
      </c>
      <c r="AA2284" s="211" t="s">
        <v>8586</v>
      </c>
      <c r="AB2284" s="211" t="s">
        <v>13120</v>
      </c>
      <c r="AC2284" s="211" t="s">
        <v>8756</v>
      </c>
    </row>
    <row r="2285" spans="26:29">
      <c r="Z2285">
        <v>1694</v>
      </c>
      <c r="AA2285" s="211" t="s">
        <v>8587</v>
      </c>
      <c r="AB2285" s="211" t="s">
        <v>13121</v>
      </c>
      <c r="AC2285" s="211" t="s">
        <v>8756</v>
      </c>
    </row>
    <row r="2286" spans="26:29">
      <c r="Z2286">
        <v>1695</v>
      </c>
      <c r="AA2286" s="211" t="s">
        <v>8588</v>
      </c>
      <c r="AB2286" s="211" t="s">
        <v>13131</v>
      </c>
      <c r="AC2286" s="211" t="s">
        <v>8756</v>
      </c>
    </row>
    <row r="2287" spans="26:29">
      <c r="Z2287">
        <v>1696</v>
      </c>
      <c r="AA2287" s="211" t="s">
        <v>8589</v>
      </c>
      <c r="AB2287" s="211" t="s">
        <v>13132</v>
      </c>
      <c r="AC2287" s="211" t="s">
        <v>8756</v>
      </c>
    </row>
    <row r="2288" spans="26:29">
      <c r="Z2288">
        <v>1697</v>
      </c>
      <c r="AA2288" s="211" t="s">
        <v>8590</v>
      </c>
      <c r="AB2288" s="211" t="s">
        <v>13133</v>
      </c>
      <c r="AC2288" s="211" t="s">
        <v>8756</v>
      </c>
    </row>
    <row r="2289" spans="26:29">
      <c r="Z2289">
        <v>1698</v>
      </c>
      <c r="AA2289" s="211" t="s">
        <v>8591</v>
      </c>
      <c r="AB2289" s="211" t="s">
        <v>13134</v>
      </c>
      <c r="AC2289" s="211" t="s">
        <v>8756</v>
      </c>
    </row>
    <row r="2290" spans="26:29">
      <c r="Z2290">
        <v>1699</v>
      </c>
      <c r="AA2290" s="211" t="s">
        <v>8592</v>
      </c>
      <c r="AB2290" s="211" t="s">
        <v>13122</v>
      </c>
      <c r="AC2290" s="211" t="s">
        <v>8756</v>
      </c>
    </row>
    <row r="2291" spans="26:29">
      <c r="Z2291">
        <v>1700</v>
      </c>
      <c r="AA2291" s="211" t="s">
        <v>8593</v>
      </c>
      <c r="AB2291" s="211" t="s">
        <v>13123</v>
      </c>
      <c r="AC2291" s="211" t="s">
        <v>8756</v>
      </c>
    </row>
    <row r="2292" spans="26:29">
      <c r="Z2292">
        <v>1701</v>
      </c>
      <c r="AA2292" s="211" t="s">
        <v>8594</v>
      </c>
      <c r="AB2292" s="211" t="s">
        <v>13124</v>
      </c>
      <c r="AC2292" s="211" t="s">
        <v>8756</v>
      </c>
    </row>
    <row r="2293" spans="26:29">
      <c r="Z2293">
        <v>1702</v>
      </c>
      <c r="AA2293" s="211" t="s">
        <v>8595</v>
      </c>
      <c r="AB2293" s="211" t="s">
        <v>13135</v>
      </c>
      <c r="AC2293" s="211" t="s">
        <v>8756</v>
      </c>
    </row>
    <row r="2294" spans="26:29">
      <c r="Z2294">
        <v>1703</v>
      </c>
      <c r="AA2294" s="211" t="s">
        <v>8596</v>
      </c>
      <c r="AB2294" s="211" t="s">
        <v>13136</v>
      </c>
      <c r="AC2294" s="211" t="s">
        <v>8756</v>
      </c>
    </row>
    <row r="2295" spans="26:29">
      <c r="Z2295">
        <v>1704</v>
      </c>
      <c r="AA2295" s="211" t="s">
        <v>8597</v>
      </c>
      <c r="AB2295" s="211" t="s">
        <v>13125</v>
      </c>
      <c r="AC2295" s="211" t="s">
        <v>8756</v>
      </c>
    </row>
    <row r="2296" spans="26:29">
      <c r="Z2296">
        <v>1705</v>
      </c>
      <c r="AA2296" s="211" t="s">
        <v>8598</v>
      </c>
      <c r="AB2296" s="211" t="s">
        <v>13126</v>
      </c>
      <c r="AC2296" s="211" t="s">
        <v>8756</v>
      </c>
    </row>
    <row r="2297" spans="26:29">
      <c r="Z2297">
        <v>1706</v>
      </c>
      <c r="AA2297" s="211" t="s">
        <v>8599</v>
      </c>
      <c r="AB2297" s="211" t="s">
        <v>13127</v>
      </c>
      <c r="AC2297" s="211" t="s">
        <v>8756</v>
      </c>
    </row>
    <row r="2298" spans="26:29">
      <c r="Z2298">
        <v>1707</v>
      </c>
      <c r="AA2298" s="211" t="s">
        <v>13137</v>
      </c>
      <c r="AB2298" s="211" t="s">
        <v>13138</v>
      </c>
      <c r="AC2298" s="211" t="s">
        <v>76</v>
      </c>
    </row>
    <row r="2299" spans="26:29">
      <c r="Z2299">
        <v>1708</v>
      </c>
      <c r="AA2299" s="211" t="s">
        <v>13139</v>
      </c>
      <c r="AB2299" s="211" t="s">
        <v>13140</v>
      </c>
      <c r="AC2299" s="211" t="s">
        <v>13141</v>
      </c>
    </row>
    <row r="2300" spans="26:29">
      <c r="Z2300">
        <v>1709</v>
      </c>
      <c r="AA2300" s="211" t="s">
        <v>13142</v>
      </c>
      <c r="AB2300" s="211" t="s">
        <v>13143</v>
      </c>
      <c r="AC2300" s="211" t="s">
        <v>13141</v>
      </c>
    </row>
    <row r="2301" spans="26:29">
      <c r="Z2301">
        <v>1710</v>
      </c>
      <c r="AA2301" s="211" t="s">
        <v>13144</v>
      </c>
      <c r="AB2301" s="211" t="s">
        <v>13145</v>
      </c>
      <c r="AC2301" s="211" t="s">
        <v>13141</v>
      </c>
    </row>
    <row r="2302" spans="26:29">
      <c r="Z2302">
        <v>1711</v>
      </c>
      <c r="AA2302" s="211" t="s">
        <v>13146</v>
      </c>
      <c r="AB2302" s="211" t="s">
        <v>13147</v>
      </c>
      <c r="AC2302" s="211" t="s">
        <v>13148</v>
      </c>
    </row>
    <row r="2303" spans="26:29">
      <c r="Z2303">
        <v>1712</v>
      </c>
      <c r="AA2303" s="211" t="s">
        <v>13149</v>
      </c>
      <c r="AB2303" s="211" t="s">
        <v>13150</v>
      </c>
      <c r="AC2303" s="211" t="s">
        <v>76</v>
      </c>
    </row>
    <row r="2304" spans="26:29">
      <c r="Z2304">
        <v>1713</v>
      </c>
      <c r="AA2304" s="211" t="s">
        <v>13151</v>
      </c>
      <c r="AB2304" s="211" t="s">
        <v>13152</v>
      </c>
      <c r="AC2304" s="211" t="s">
        <v>76</v>
      </c>
    </row>
    <row r="2305" spans="25:34">
      <c r="Z2305">
        <v>1714</v>
      </c>
      <c r="AA2305" s="211" t="s">
        <v>13153</v>
      </c>
      <c r="AB2305" s="211" t="s">
        <v>13154</v>
      </c>
      <c r="AC2305" s="211" t="s">
        <v>9651</v>
      </c>
    </row>
    <row r="2306" spans="25:34">
      <c r="Z2306">
        <v>1715</v>
      </c>
      <c r="AA2306" s="211" t="s">
        <v>13155</v>
      </c>
      <c r="AB2306" s="211" t="s">
        <v>13156</v>
      </c>
      <c r="AC2306" s="211" t="s">
        <v>8756</v>
      </c>
    </row>
    <row r="2307" spans="25:34">
      <c r="Z2307">
        <v>1716</v>
      </c>
      <c r="AA2307" s="211" t="s">
        <v>13157</v>
      </c>
      <c r="AB2307" s="211" t="s">
        <v>13158</v>
      </c>
      <c r="AC2307" s="211" t="s">
        <v>8756</v>
      </c>
    </row>
    <row r="2310" spans="25:34">
      <c r="Y2310" s="239" t="str">
        <f>"INSERT INTO "&amp;$H591&amp;" ("&amp;Z2311&amp;", "&amp;AA2311&amp;", "&amp;AB2311&amp;", "&amp;AE2311&amp;", "&amp;AF2311&amp;") VALUES ("</f>
        <v>INSERT INTO UPK.main_masters.mm_buhin_no (data_id, buhin_no, coefficient, created_date, created_tantou_id) VALUES (</v>
      </c>
    </row>
    <row r="2311" spans="25:34">
      <c r="Z2311" s="239" t="s">
        <v>257</v>
      </c>
      <c r="AA2311" s="239" t="s">
        <v>246</v>
      </c>
      <c r="AB2311" t="s">
        <v>13159</v>
      </c>
      <c r="AC2311" s="239" t="s">
        <v>270</v>
      </c>
      <c r="AD2311" s="239" t="s">
        <v>273</v>
      </c>
      <c r="AE2311" s="143" t="s">
        <v>50</v>
      </c>
      <c r="AF2311" s="239" t="s">
        <v>51</v>
      </c>
      <c r="AG2311" s="143" t="s">
        <v>52</v>
      </c>
      <c r="AH2311" s="239" t="s">
        <v>53</v>
      </c>
    </row>
    <row r="2312" spans="25:34">
      <c r="Z2312">
        <v>1</v>
      </c>
      <c r="AA2312" t="str">
        <f>$Y$2310&amp;AA592&amp;", '"&amp;TRIM(AB592)&amp;"', "&amp;AC592&amp;", GETDATE(), 999);"</f>
        <v>INSERT INTO UPK.main_masters.mm_buhin_no (data_id, buhin_no, coefficient, created_date, created_tantou_id) VALUES (1709, '1133080G09', 1, GETDATE(), 999);</v>
      </c>
    </row>
    <row r="2313" spans="25:34">
      <c r="Z2313">
        <v>2</v>
      </c>
      <c r="AA2313" t="str">
        <f t="shared" ref="AA2313:AA2376" si="7">$Y$2310&amp;AA593&amp;", '"&amp;TRIM(AB593)&amp;"', "&amp;AC593&amp;", GETDATE(), 999);"</f>
        <v>INSERT INTO UPK.main_masters.mm_buhin_no (data_id, buhin_no, coefficient, created_date, created_tantou_id) VALUES (1710, '113312S60001', 1, GETDATE(), 999);</v>
      </c>
    </row>
    <row r="2314" spans="25:34">
      <c r="Z2314">
        <v>3</v>
      </c>
      <c r="AA2314" t="str">
        <f t="shared" si="7"/>
        <v>INSERT INTO UPK.main_masters.mm_buhin_no (data_id, buhin_no, coefficient, created_date, created_tantou_id) VALUES (1711, '1133133G00-1', 1, GETDATE(), 999);</v>
      </c>
    </row>
    <row r="2315" spans="25:34">
      <c r="Z2315">
        <v>4</v>
      </c>
      <c r="AA2315" t="str">
        <f t="shared" si="7"/>
        <v>INSERT INTO UPK.main_masters.mm_buhin_no (data_id, buhin_no, coefficient, created_date, created_tantou_id) VALUES (1712, '1133135G00-1', 1, GETDATE(), 999);</v>
      </c>
    </row>
    <row r="2316" spans="25:34">
      <c r="Z2316">
        <v>5</v>
      </c>
      <c r="AA2316" t="str">
        <f t="shared" si="7"/>
        <v>INSERT INTO UPK.main_masters.mm_buhin_no (data_id, buhin_no, coefficient, created_date, created_tantou_id) VALUES (1713, '1133137G00-1', 1, GETDATE(), 999);</v>
      </c>
    </row>
    <row r="2317" spans="25:34">
      <c r="Z2317">
        <v>6</v>
      </c>
      <c r="AA2317" t="str">
        <f t="shared" si="7"/>
        <v>INSERT INTO UPK.main_masters.mm_buhin_no (data_id, buhin_no, coefficient, created_date, created_tantou_id) VALUES (1714, '1133186G09', 1, GETDATE(), 999);</v>
      </c>
    </row>
    <row r="2318" spans="25:34">
      <c r="Z2318">
        <v>7</v>
      </c>
      <c r="AA2318" t="str">
        <f t="shared" si="7"/>
        <v>INSERT INTO UPK.main_masters.mm_buhin_no (data_id, buhin_no, coefficient, created_date, created_tantou_id) VALUES (1715, '11331VK30001', 1, GETDATE(), 999);</v>
      </c>
    </row>
    <row r="2319" spans="25:34">
      <c r="Z2319">
        <v>8</v>
      </c>
      <c r="AA2319" t="str">
        <f t="shared" si="7"/>
        <v>INSERT INTO UPK.main_masters.mm_buhin_no (data_id, buhin_no, coefficient, created_date, created_tantou_id) VALUES (1716, '172051VA0A', 1, GETDATE(), 999);</v>
      </c>
    </row>
    <row r="2320" spans="25:34">
      <c r="Z2320">
        <v>9</v>
      </c>
      <c r="AA2320" t="str">
        <f t="shared" si="7"/>
        <v>INSERT INTO UPK.main_masters.mm_buhin_no (data_id, buhin_no, coefficient, created_date, created_tantou_id) VALUES (1717, '172051VB0A', 1, GETDATE(), 999);</v>
      </c>
    </row>
    <row r="2321" spans="26:27">
      <c r="Z2321">
        <v>10</v>
      </c>
      <c r="AA2321" t="str">
        <f t="shared" si="7"/>
        <v>INSERT INTO UPK.main_masters.mm_buhin_no (data_id, buhin_no, coefficient, created_date, created_tantou_id) VALUES (1718, '172055TA0A', 1, GETDATE(), 999);</v>
      </c>
    </row>
    <row r="2322" spans="26:27">
      <c r="Z2322">
        <v>11</v>
      </c>
      <c r="AA2322" t="str">
        <f t="shared" si="7"/>
        <v>INSERT INTO UPK.main_masters.mm_buhin_no (data_id, buhin_no, coefficient, created_date, created_tantou_id) VALUES (1719, '17206CY00A', 1, GETDATE(), 999);</v>
      </c>
    </row>
    <row r="2323" spans="26:27">
      <c r="Z2323">
        <v>12</v>
      </c>
      <c r="AA2323" t="str">
        <f t="shared" si="7"/>
        <v>INSERT INTO UPK.main_masters.mm_buhin_no (data_id, buhin_no, coefficient, created_date, created_tantou_id) VALUES (1720, '17206CY10A', 1, GETDATE(), 999);</v>
      </c>
    </row>
    <row r="2324" spans="26:27">
      <c r="Z2324">
        <v>13</v>
      </c>
      <c r="AA2324" t="str">
        <f t="shared" si="7"/>
        <v>INSERT INTO UPK.main_masters.mm_buhin_no (data_id, buhin_no, coefficient, created_date, created_tantou_id) VALUES (1721, '172168N00001', 1, GETDATE(), 999);</v>
      </c>
    </row>
    <row r="2325" spans="26:27">
      <c r="Z2325">
        <v>14</v>
      </c>
      <c r="AA2325" t="str">
        <f t="shared" si="7"/>
        <v>INSERT INTO UPK.main_masters.mm_buhin_no (data_id, buhin_no, coefficient, created_date, created_tantou_id) VALUES (1722, '172168N00002', 1, GETDATE(), 999);</v>
      </c>
    </row>
    <row r="2326" spans="26:27">
      <c r="Z2326">
        <v>15</v>
      </c>
      <c r="AA2326" t="str">
        <f t="shared" si="7"/>
        <v>INSERT INTO UPK.main_masters.mm_buhin_no (data_id, buhin_no, coefficient, created_date, created_tantou_id) VALUES (1723, '172168N001', 1, GETDATE(), 999);</v>
      </c>
    </row>
    <row r="2327" spans="26:27">
      <c r="Z2327">
        <v>16</v>
      </c>
      <c r="AA2327" t="str">
        <f t="shared" si="7"/>
        <v>INSERT INTO UPK.main_masters.mm_buhin_no (data_id, buhin_no, coefficient, created_date, created_tantou_id) VALUES (1724, '17216CY00A', 1, GETDATE(), 999);</v>
      </c>
    </row>
    <row r="2328" spans="26:27">
      <c r="Z2328">
        <v>17</v>
      </c>
      <c r="AA2328" t="str">
        <f t="shared" si="7"/>
        <v>INSERT INTO UPK.main_masters.mm_buhin_no (data_id, buhin_no, coefficient, created_date, created_tantou_id) VALUES (1725, '17217CY00A', 1, GETDATE(), 999);</v>
      </c>
    </row>
    <row r="2329" spans="26:27">
      <c r="Z2329">
        <v>18</v>
      </c>
      <c r="AA2329" t="str">
        <f t="shared" si="7"/>
        <v>INSERT INTO UPK.main_masters.mm_buhin_no (data_id, buhin_no, coefficient, created_date, created_tantou_id) VALUES (1727, '172851AA1A', 1, GETDATE(), 999);</v>
      </c>
    </row>
    <row r="2330" spans="26:27">
      <c r="Z2330">
        <v>19</v>
      </c>
      <c r="AA2330" t="str">
        <f t="shared" si="7"/>
        <v>INSERT INTO UPK.main_masters.mm_buhin_no (data_id, buhin_no, coefficient, created_date, created_tantou_id) VALUES (1728, '172851AA2A', 1, GETDATE(), 999);</v>
      </c>
    </row>
    <row r="2331" spans="26:27">
      <c r="Z2331">
        <v>20</v>
      </c>
      <c r="AA2331" t="str">
        <f t="shared" si="7"/>
        <v>INSERT INTO UPK.main_masters.mm_buhin_no (data_id, buhin_no, coefficient, created_date, created_tantou_id) VALUES (1729, '172851LA0A01', 1, GETDATE(), 999);</v>
      </c>
    </row>
    <row r="2332" spans="26:27">
      <c r="Z2332">
        <v>21</v>
      </c>
      <c r="AA2332" t="str">
        <f t="shared" si="7"/>
        <v>INSERT INTO UPK.main_masters.mm_buhin_no (data_id, buhin_no, coefficient, created_date, created_tantou_id) VALUES (1730, '172851LA0A02', 1, GETDATE(), 999);</v>
      </c>
    </row>
    <row r="2333" spans="26:27">
      <c r="Z2333">
        <v>22</v>
      </c>
      <c r="AA2333" t="str">
        <f t="shared" si="7"/>
        <v>INSERT INTO UPK.main_masters.mm_buhin_no (data_id, buhin_no, coefficient, created_date, created_tantou_id) VALUES (1731, '172851LA1A01', 1, GETDATE(), 999);</v>
      </c>
    </row>
    <row r="2334" spans="26:27">
      <c r="Z2334">
        <v>23</v>
      </c>
      <c r="AA2334" t="str">
        <f t="shared" si="7"/>
        <v>INSERT INTO UPK.main_masters.mm_buhin_no (data_id, buhin_no, coefficient, created_date, created_tantou_id) VALUES (1732, '172853XP0A01', 1, GETDATE(), 999);</v>
      </c>
    </row>
    <row r="2335" spans="26:27">
      <c r="Z2335">
        <v>24</v>
      </c>
      <c r="AA2335" t="str">
        <f t="shared" si="7"/>
        <v>INSERT INTO UPK.main_masters.mm_buhin_no (data_id, buhin_no, coefficient, created_date, created_tantou_id) VALUES (1733, '172855YJ0A01', 1, GETDATE(), 999);</v>
      </c>
    </row>
    <row r="2336" spans="26:27">
      <c r="Z2336">
        <v>25</v>
      </c>
      <c r="AA2336" t="str">
        <f t="shared" si="7"/>
        <v>INSERT INTO UPK.main_masters.mm_buhin_no (data_id, buhin_no, coefficient, created_date, created_tantou_id) VALUES (1734, '17285EN00001', 1, GETDATE(), 999);</v>
      </c>
    </row>
    <row r="2337" spans="26:27">
      <c r="Z2337">
        <v>26</v>
      </c>
      <c r="AA2337" t="str">
        <f t="shared" si="7"/>
        <v>INSERT INTO UPK.main_masters.mm_buhin_no (data_id, buhin_no, coefficient, created_date, created_tantou_id) VALUES (1735, '17285EN00002', 1, GETDATE(), 999);</v>
      </c>
    </row>
    <row r="2338" spans="26:27">
      <c r="Z2338">
        <v>27</v>
      </c>
      <c r="AA2338" t="str">
        <f t="shared" si="7"/>
        <v>INSERT INTO UPK.main_masters.mm_buhin_no (data_id, buhin_no, coefficient, created_date, created_tantou_id) VALUES (1736, '17285EN00003', 1, GETDATE(), 999);</v>
      </c>
    </row>
    <row r="2339" spans="26:27">
      <c r="Z2339">
        <v>28</v>
      </c>
      <c r="AA2339" t="str">
        <f t="shared" si="7"/>
        <v>INSERT INTO UPK.main_masters.mm_buhin_no (data_id, buhin_no, coefficient, created_date, created_tantou_id) VALUES (1737, '17285EN10001', 1, GETDATE(), 999);</v>
      </c>
    </row>
    <row r="2340" spans="26:27">
      <c r="Z2340">
        <v>29</v>
      </c>
      <c r="AA2340" t="str">
        <f t="shared" si="7"/>
        <v>INSERT INTO UPK.main_masters.mm_buhin_no (data_id, buhin_no, coefficient, created_date, created_tantou_id) VALUES (1738, '17285JM00A', 1, GETDATE(), 999);</v>
      </c>
    </row>
    <row r="2341" spans="26:27">
      <c r="Z2341">
        <v>30</v>
      </c>
      <c r="AA2341" t="str">
        <f t="shared" si="7"/>
        <v>INSERT INTO UPK.main_masters.mm_buhin_no (data_id, buhin_no, coefficient, created_date, created_tantou_id) VALUES (1739, '172868H300', 1, GETDATE(), 999);</v>
      </c>
    </row>
    <row r="2342" spans="26:27">
      <c r="Z2342">
        <v>31</v>
      </c>
      <c r="AA2342" t="str">
        <f t="shared" si="7"/>
        <v>INSERT INTO UPK.main_masters.mm_buhin_no (data_id, buhin_no, coefficient, created_date, created_tantou_id) VALUES (1740, '172868H30001', 1, GETDATE(), 999);</v>
      </c>
    </row>
    <row r="2343" spans="26:27">
      <c r="Z2343">
        <v>32</v>
      </c>
      <c r="AA2343" t="str">
        <f t="shared" si="7"/>
        <v>INSERT INTO UPK.main_masters.mm_buhin_no (data_id, buhin_no, coefficient, created_date, created_tantou_id) VALUES (1741, '172868H30002', 1, GETDATE(), 999);</v>
      </c>
    </row>
    <row r="2344" spans="26:27">
      <c r="Z2344">
        <v>33</v>
      </c>
      <c r="AA2344" t="str">
        <f t="shared" si="7"/>
        <v>INSERT INTO UPK.main_masters.mm_buhin_no (data_id, buhin_no, coefficient, created_date, created_tantou_id) VALUES (1742, '1742011G08', 1, GETDATE(), 999);</v>
      </c>
    </row>
    <row r="2345" spans="26:27">
      <c r="Z2345">
        <v>34</v>
      </c>
      <c r="AA2345" t="str">
        <f t="shared" si="7"/>
        <v>INSERT INTO UPK.main_masters.mm_buhin_no (data_id, buhin_no, coefficient, created_date, created_tantou_id) VALUES (1743, '1742011G09', 1, GETDATE(), 999);</v>
      </c>
    </row>
    <row r="2346" spans="26:27">
      <c r="Z2346">
        <v>35</v>
      </c>
      <c r="AA2346" t="str">
        <f t="shared" si="7"/>
        <v>INSERT INTO UPK.main_masters.mm_buhin_no (data_id, buhin_no, coefficient, created_date, created_tantou_id) VALUES (1744, '174221LB0C01', 1, GETDATE(), 999);</v>
      </c>
    </row>
    <row r="2347" spans="26:27">
      <c r="Z2347">
        <v>36</v>
      </c>
      <c r="AA2347" t="str">
        <f t="shared" si="7"/>
        <v>INSERT INTO UPK.main_masters.mm_buhin_no (data_id, buhin_no, coefficient, created_date, created_tantou_id) VALUES (1745, '174231LB0C01', 1, GETDATE(), 999);</v>
      </c>
    </row>
    <row r="2348" spans="26:27">
      <c r="Z2348">
        <v>37</v>
      </c>
      <c r="AA2348" t="str">
        <f t="shared" si="7"/>
        <v>INSERT INTO UPK.main_masters.mm_buhin_no (data_id, buhin_no, coefficient, created_date, created_tantou_id) VALUES (1746, '1742601G09', 1, GETDATE(), 999);</v>
      </c>
    </row>
    <row r="2349" spans="26:27">
      <c r="Z2349">
        <v>38</v>
      </c>
      <c r="AA2349" t="str">
        <f t="shared" si="7"/>
        <v>INSERT INTO UPK.main_masters.mm_buhin_no (data_id, buhin_no, coefficient, created_date, created_tantou_id) VALUES (1747, '451151-1026P', 1, GETDATE(), 999);</v>
      </c>
    </row>
    <row r="2350" spans="26:27">
      <c r="Z2350">
        <v>39</v>
      </c>
      <c r="AA2350" t="str">
        <f t="shared" si="7"/>
        <v>INSERT INTO UPK.main_masters.mm_buhin_no (data_id, buhin_no, coefficient, created_date, created_tantou_id) VALUES (1748, '451152-1025P', 1, GETDATE(), 999);</v>
      </c>
    </row>
    <row r="2351" spans="26:27">
      <c r="Z2351">
        <v>40</v>
      </c>
      <c r="AA2351" t="str">
        <f t="shared" si="7"/>
        <v>INSERT INTO UPK.main_masters.mm_buhin_no (data_id, buhin_no, coefficient, created_date, created_tantou_id) VALUES (1749, '451155-1020P', 1, GETDATE(), 999);</v>
      </c>
    </row>
    <row r="2352" spans="26:27">
      <c r="Z2352">
        <v>41</v>
      </c>
      <c r="AA2352" t="str">
        <f t="shared" si="7"/>
        <v>INSERT INTO UPK.main_masters.mm_buhin_no (data_id, buhin_no, coefficient, created_date, created_tantou_id) VALUES (1750, '451156-1020P', 1, GETDATE(), 999);</v>
      </c>
    </row>
    <row r="2353" spans="26:27">
      <c r="Z2353">
        <v>42</v>
      </c>
      <c r="AA2353" t="str">
        <f t="shared" si="7"/>
        <v>INSERT INTO UPK.main_masters.mm_buhin_no (data_id, buhin_no, coefficient, created_date, created_tantou_id) VALUES (1751, '451621-1052P', 1, GETDATE(), 999);</v>
      </c>
    </row>
    <row r="2354" spans="26:27">
      <c r="Z2354">
        <v>43</v>
      </c>
      <c r="AA2354" t="str">
        <f t="shared" si="7"/>
        <v>INSERT INTO UPK.main_masters.mm_buhin_no (data_id, buhin_no, coefficient, created_date, created_tantou_id) VALUES (1752, '451622-1028P', 1, GETDATE(), 999);</v>
      </c>
    </row>
    <row r="2355" spans="26:27">
      <c r="Z2355">
        <v>44</v>
      </c>
      <c r="AA2355" t="str">
        <f t="shared" si="7"/>
        <v>INSERT INTO UPK.main_masters.mm_buhin_no (data_id, buhin_no, coefficient, created_date, created_tantou_id) VALUES (1753, '451631-1017P', 1, GETDATE(), 999);</v>
      </c>
    </row>
    <row r="2356" spans="26:27">
      <c r="Z2356">
        <v>45</v>
      </c>
      <c r="AA2356" t="str">
        <f t="shared" si="7"/>
        <v>INSERT INTO UPK.main_masters.mm_buhin_no (data_id, buhin_no, coefficient, created_date, created_tantou_id) VALUES (1754, '451632-1005P', 1, GETDATE(), 999);</v>
      </c>
    </row>
    <row r="2357" spans="26:27">
      <c r="Z2357">
        <v>46</v>
      </c>
      <c r="AA2357" t="str">
        <f t="shared" si="7"/>
        <v>INSERT INTO UPK.main_masters.mm_buhin_no (data_id, buhin_no, coefficient, created_date, created_tantou_id) VALUES (1755, '451631-1047P', 1, GETDATE(), 999);</v>
      </c>
    </row>
    <row r="2358" spans="26:27">
      <c r="Z2358">
        <v>47</v>
      </c>
      <c r="AA2358" t="str">
        <f t="shared" si="7"/>
        <v>INSERT INTO UPK.main_masters.mm_buhin_no (data_id, buhin_no, coefficient, created_date, created_tantou_id) VALUES (1756, '451632-1029P', 1, GETDATE(), 999);</v>
      </c>
    </row>
    <row r="2359" spans="26:27">
      <c r="Z2359">
        <v>48</v>
      </c>
      <c r="AA2359" t="str">
        <f t="shared" si="7"/>
        <v>INSERT INTO UPK.main_masters.mm_buhin_no (data_id, buhin_no, coefficient, created_date, created_tantou_id) VALUES (1757, '451633-1004P', 1, GETDATE(), 999);</v>
      </c>
    </row>
    <row r="2360" spans="26:27">
      <c r="Z2360">
        <v>49</v>
      </c>
      <c r="AA2360" t="str">
        <f t="shared" si="7"/>
        <v>INSERT INTO UPK.main_masters.mm_buhin_no (data_id, buhin_no, coefficient, created_date, created_tantou_id) VALUES (1758, '451634-1004P', 1, GETDATE(), 999);</v>
      </c>
    </row>
    <row r="2361" spans="26:27">
      <c r="Z2361">
        <v>50</v>
      </c>
      <c r="AA2361" t="str">
        <f t="shared" si="7"/>
        <v>INSERT INTO UPK.main_masters.mm_buhin_no (data_id, buhin_no, coefficient, created_date, created_tantou_id) VALUES (1759, '451633-1017P', 1, GETDATE(), 999);</v>
      </c>
    </row>
    <row r="2362" spans="26:27">
      <c r="Z2362">
        <v>51</v>
      </c>
      <c r="AA2362" t="str">
        <f t="shared" si="7"/>
        <v>INSERT INTO UPK.main_masters.mm_buhin_no (data_id, buhin_no, coefficient, created_date, created_tantou_id) VALUES (1760, '451634-1016P', 1, GETDATE(), 999);</v>
      </c>
    </row>
    <row r="2363" spans="26:27">
      <c r="Z2363">
        <v>52</v>
      </c>
      <c r="AA2363" t="str">
        <f t="shared" si="7"/>
        <v>INSERT INTO UPK.main_masters.mm_buhin_no (data_id, buhin_no, coefficient, created_date, created_tantou_id) VALUES (1761, '451671-1006P', 1, GETDATE(), 999);</v>
      </c>
    </row>
    <row r="2364" spans="26:27">
      <c r="Z2364">
        <v>53</v>
      </c>
      <c r="AA2364" t="str">
        <f t="shared" si="7"/>
        <v>INSERT INTO UPK.main_masters.mm_buhin_no (data_id, buhin_no, coefficient, created_date, created_tantou_id) VALUES (1762, '451672-1006P', 1, GETDATE(), 999);</v>
      </c>
    </row>
    <row r="2365" spans="26:27">
      <c r="Z2365">
        <v>54</v>
      </c>
      <c r="AA2365" t="str">
        <f t="shared" si="7"/>
        <v>INSERT INTO UPK.main_masters.mm_buhin_no (data_id, buhin_no, coefficient, created_date, created_tantou_id) VALUES (1763, '451671-1011P', 1, GETDATE(), 999);</v>
      </c>
    </row>
    <row r="2366" spans="26:27">
      <c r="Z2366">
        <v>55</v>
      </c>
      <c r="AA2366" t="str">
        <f t="shared" si="7"/>
        <v>INSERT INTO UPK.main_masters.mm_buhin_no (data_id, buhin_no, coefficient, created_date, created_tantou_id) VALUES (1764, '451672-1011P', 1, GETDATE(), 999);</v>
      </c>
    </row>
    <row r="2367" spans="26:27">
      <c r="Z2367">
        <v>56</v>
      </c>
      <c r="AA2367" t="str">
        <f t="shared" si="7"/>
        <v>INSERT INTO UPK.main_masters.mm_buhin_no (data_id, buhin_no, coefficient, created_date, created_tantou_id) VALUES (1765, '451671-1026P', 1, GETDATE(), 999);</v>
      </c>
    </row>
    <row r="2368" spans="26:27">
      <c r="Z2368">
        <v>57</v>
      </c>
      <c r="AA2368" t="str">
        <f t="shared" si="7"/>
        <v>INSERT INTO UPK.main_masters.mm_buhin_no (data_id, buhin_no, coefficient, created_date, created_tantou_id) VALUES (1766, '451672-1025P', 1, GETDATE(), 999);</v>
      </c>
    </row>
    <row r="2369" spans="26:27">
      <c r="Z2369">
        <v>58</v>
      </c>
      <c r="AA2369" t="str">
        <f t="shared" si="7"/>
        <v>INSERT INTO UPK.main_masters.mm_buhin_no (data_id, buhin_no, coefficient, created_date, created_tantou_id) VALUES (1767, '451673-1006P', 1, GETDATE(), 999);</v>
      </c>
    </row>
    <row r="2370" spans="26:27">
      <c r="Z2370">
        <v>59</v>
      </c>
      <c r="AA2370" t="str">
        <f t="shared" si="7"/>
        <v>INSERT INTO UPK.main_masters.mm_buhin_no (data_id, buhin_no, coefficient, created_date, created_tantou_id) VALUES (1768, '451674-1006P', 1, GETDATE(), 999);</v>
      </c>
    </row>
    <row r="2371" spans="26:27">
      <c r="Z2371">
        <v>60</v>
      </c>
      <c r="AA2371" t="str">
        <f t="shared" si="7"/>
        <v>INSERT INTO UPK.main_masters.mm_buhin_no (data_id, buhin_no, coefficient, created_date, created_tantou_id) VALUES (1769, '451673-1011P', 1, GETDATE(), 999);</v>
      </c>
    </row>
    <row r="2372" spans="26:27">
      <c r="Z2372">
        <v>61</v>
      </c>
      <c r="AA2372" t="str">
        <f t="shared" si="7"/>
        <v>INSERT INTO UPK.main_masters.mm_buhin_no (data_id, buhin_no, coefficient, created_date, created_tantou_id) VALUES (1770, '451674-1011P', 1, GETDATE(), 999);</v>
      </c>
    </row>
    <row r="2373" spans="26:27">
      <c r="Z2373">
        <v>62</v>
      </c>
      <c r="AA2373" t="str">
        <f t="shared" si="7"/>
        <v>INSERT INTO UPK.main_masters.mm_buhin_no (data_id, buhin_no, coefficient, created_date, created_tantou_id) VALUES (1771, '451673-1019P', 1, GETDATE(), 999);</v>
      </c>
    </row>
    <row r="2374" spans="26:27">
      <c r="Z2374">
        <v>63</v>
      </c>
      <c r="AA2374" t="str">
        <f t="shared" si="7"/>
        <v>INSERT INTO UPK.main_masters.mm_buhin_no (data_id, buhin_no, coefficient, created_date, created_tantou_id) VALUES (1772, '451674-1019P', 1, GETDATE(), 999);</v>
      </c>
    </row>
    <row r="2375" spans="26:27">
      <c r="Z2375">
        <v>64</v>
      </c>
      <c r="AA2375" t="str">
        <f t="shared" si="7"/>
        <v>INSERT INTO UPK.main_masters.mm_buhin_no (data_id, buhin_no, coefficient, created_date, created_tantou_id) VALUES (1773, '451673-1053P', 1, GETDATE(), 999);</v>
      </c>
    </row>
    <row r="2376" spans="26:27">
      <c r="Z2376">
        <v>65</v>
      </c>
      <c r="AA2376" t="str">
        <f t="shared" si="7"/>
        <v>INSERT INTO UPK.main_masters.mm_buhin_no (data_id, buhin_no, coefficient, created_date, created_tantou_id) VALUES (1774, '451674-1053P', 1, GETDATE(), 999);</v>
      </c>
    </row>
    <row r="2377" spans="26:27">
      <c r="Z2377">
        <v>66</v>
      </c>
      <c r="AA2377" t="str">
        <f t="shared" ref="AA2377:AA2440" si="8">$Y$2310&amp;AA657&amp;", '"&amp;TRIM(AB657)&amp;"', "&amp;AC657&amp;", GETDATE(), 999);"</f>
        <v>INSERT INTO UPK.main_masters.mm_buhin_no (data_id, buhin_no, coefficient, created_date, created_tantou_id) VALUES (1775, '511623VA4A', 1, GETDATE(), 999);</v>
      </c>
    </row>
    <row r="2378" spans="26:27">
      <c r="Z2378">
        <v>67</v>
      </c>
      <c r="AA2378" t="str">
        <f t="shared" si="8"/>
        <v>INSERT INTO UPK.main_masters.mm_buhin_no (data_id, buhin_no, coefficient, created_date, created_tantou_id) VALUES (1776, '5220AM7300', 1, GETDATE(), 999);</v>
      </c>
    </row>
    <row r="2379" spans="26:27">
      <c r="Z2379">
        <v>68</v>
      </c>
      <c r="AA2379" t="str">
        <f t="shared" si="8"/>
        <v>INSERT INTO UPK.main_masters.mm_buhin_no (data_id, buhin_no, coefficient, created_date, created_tantou_id) VALUES (1777, '5220AM7400', 1, GETDATE(), 999);</v>
      </c>
    </row>
    <row r="2380" spans="26:27">
      <c r="Z2380">
        <v>69</v>
      </c>
      <c r="AA2380" t="str">
        <f t="shared" si="8"/>
        <v>INSERT INTO UPK.main_masters.mm_buhin_no (data_id, buhin_no, coefficient, created_date, created_tantou_id) VALUES (1778, '5220AM7900', 1, GETDATE(), 999);</v>
      </c>
    </row>
    <row r="2381" spans="26:27">
      <c r="Z2381">
        <v>70</v>
      </c>
      <c r="AA2381" t="str">
        <f t="shared" si="8"/>
        <v>INSERT INTO UPK.main_masters.mm_buhin_no (data_id, buhin_no, coefficient, created_date, created_tantou_id) VALUES (1779, '5220AM8000', 1, GETDATE(), 999);</v>
      </c>
    </row>
    <row r="2382" spans="26:27">
      <c r="Z2382">
        <v>71</v>
      </c>
      <c r="AA2382" t="str">
        <f t="shared" si="8"/>
        <v>INSERT INTO UPK.main_masters.mm_buhin_no (data_id, buhin_no, coefficient, created_date, created_tantou_id) VALUES (1780, '5220AM8300', 1, GETDATE(), 999);</v>
      </c>
    </row>
    <row r="2383" spans="26:27">
      <c r="Z2383">
        <v>72</v>
      </c>
      <c r="AA2383" t="str">
        <f t="shared" si="8"/>
        <v>INSERT INTO UPK.main_masters.mm_buhin_no (data_id, buhin_no, coefficient, created_date, created_tantou_id) VALUES (1781, '5220AM8400', 1, GETDATE(), 999);</v>
      </c>
    </row>
    <row r="2384" spans="26:27">
      <c r="Z2384">
        <v>73</v>
      </c>
      <c r="AA2384" t="str">
        <f t="shared" si="8"/>
        <v>INSERT INTO UPK.main_masters.mm_buhin_no (data_id, buhin_no, coefficient, created_date, created_tantou_id) VALUES (1782, '5220AM9100', 1, GETDATE(), 999);</v>
      </c>
    </row>
    <row r="2385" spans="26:27">
      <c r="Z2385">
        <v>74</v>
      </c>
      <c r="AA2385" t="str">
        <f t="shared" si="8"/>
        <v>INSERT INTO UPK.main_masters.mm_buhin_no (data_id, buhin_no, coefficient, created_date, created_tantou_id) VALUES (1783, '5220AM9200', 1, GETDATE(), 999);</v>
      </c>
    </row>
    <row r="2386" spans="26:27">
      <c r="Z2386">
        <v>75</v>
      </c>
      <c r="AA2386" t="str">
        <f t="shared" si="8"/>
        <v>INSERT INTO UPK.main_masters.mm_buhin_no (data_id, buhin_no, coefficient, created_date, created_tantou_id) VALUES (1784, '5220AM9300', 1, GETDATE(), 999);</v>
      </c>
    </row>
    <row r="2387" spans="26:27">
      <c r="Z2387">
        <v>76</v>
      </c>
      <c r="AA2387" t="str">
        <f t="shared" si="8"/>
        <v>INSERT INTO UPK.main_masters.mm_buhin_no (data_id, buhin_no, coefficient, created_date, created_tantou_id) VALUES (1785, '5220AM9400', 1, GETDATE(), 999);</v>
      </c>
    </row>
    <row r="2388" spans="26:27">
      <c r="Z2388">
        <v>77</v>
      </c>
      <c r="AA2388" t="str">
        <f t="shared" si="8"/>
        <v>INSERT INTO UPK.main_masters.mm_buhin_no (data_id, buhin_no, coefficient, created_date, created_tantou_id) VALUES (1786, '5220AN0100', 1, GETDATE(), 999);</v>
      </c>
    </row>
    <row r="2389" spans="26:27">
      <c r="Z2389">
        <v>78</v>
      </c>
      <c r="AA2389" t="str">
        <f t="shared" si="8"/>
        <v>INSERT INTO UPK.main_masters.mm_buhin_no (data_id, buhin_no, coefficient, created_date, created_tantou_id) VALUES (1787, '5220AN0200', 1, GETDATE(), 999);</v>
      </c>
    </row>
    <row r="2390" spans="26:27">
      <c r="Z2390">
        <v>79</v>
      </c>
      <c r="AA2390" t="str">
        <f t="shared" si="8"/>
        <v>INSERT INTO UPK.main_masters.mm_buhin_no (data_id, buhin_no, coefficient, created_date, created_tantou_id) VALUES (1788, '5220AN1100', 1, GETDATE(), 999);</v>
      </c>
    </row>
    <row r="2391" spans="26:27">
      <c r="Z2391">
        <v>80</v>
      </c>
      <c r="AA2391" t="str">
        <f t="shared" si="8"/>
        <v>INSERT INTO UPK.main_masters.mm_buhin_no (data_id, buhin_no, coefficient, created_date, created_tantou_id) VALUES (1789, '5220AN1200', 1, GETDATE(), 999);</v>
      </c>
    </row>
    <row r="2392" spans="26:27">
      <c r="Z2392">
        <v>81</v>
      </c>
      <c r="AA2392" t="str">
        <f t="shared" si="8"/>
        <v>INSERT INTO UPK.main_masters.mm_buhin_no (data_id, buhin_no, coefficient, created_date, created_tantou_id) VALUES (1790, '5220AN290000', 1, GETDATE(), 999);</v>
      </c>
    </row>
    <row r="2393" spans="26:27">
      <c r="Z2393">
        <v>82</v>
      </c>
      <c r="AA2393" t="str">
        <f t="shared" si="8"/>
        <v>INSERT INTO UPK.main_masters.mm_buhin_no (data_id, buhin_no, coefficient, created_date, created_tantou_id) VALUES (1791, '5220AN300000', 1, GETDATE(), 999);</v>
      </c>
    </row>
    <row r="2394" spans="26:27">
      <c r="Z2394">
        <v>83</v>
      </c>
      <c r="AA2394" t="str">
        <f t="shared" si="8"/>
        <v>INSERT INTO UPK.main_masters.mm_buhin_no (data_id, buhin_no, coefficient, created_date, created_tantou_id) VALUES (1792, '5220AN4100', 1, GETDATE(), 999);</v>
      </c>
    </row>
    <row r="2395" spans="26:27">
      <c r="Z2395">
        <v>84</v>
      </c>
      <c r="AA2395" t="str">
        <f t="shared" si="8"/>
        <v>INSERT INTO UPK.main_masters.mm_buhin_no (data_id, buhin_no, coefficient, created_date, created_tantou_id) VALUES (1793, '5220AN4200', 1, GETDATE(), 999);</v>
      </c>
    </row>
    <row r="2396" spans="26:27">
      <c r="Z2396">
        <v>85</v>
      </c>
      <c r="AA2396" t="str">
        <f t="shared" si="8"/>
        <v>INSERT INTO UPK.main_masters.mm_buhin_no (data_id, buhin_no, coefficient, created_date, created_tantou_id) VALUES (1794, '5220AT9100', 1, GETDATE(), 999);</v>
      </c>
    </row>
    <row r="2397" spans="26:27">
      <c r="Z2397">
        <v>86</v>
      </c>
      <c r="AA2397" t="str">
        <f t="shared" si="8"/>
        <v>INSERT INTO UPK.main_masters.mm_buhin_no (data_id, buhin_no, coefficient, created_date, created_tantou_id) VALUES (1795, '5220AT9200', 1, GETDATE(), 999);</v>
      </c>
    </row>
    <row r="2398" spans="26:27">
      <c r="Z2398">
        <v>87</v>
      </c>
      <c r="AA2398" t="str">
        <f t="shared" si="8"/>
        <v>INSERT INTO UPK.main_masters.mm_buhin_no (data_id, buhin_no, coefficient, created_date, created_tantou_id) VALUES (1796, '5228A52100', 1, GETDATE(), 999);</v>
      </c>
    </row>
    <row r="2399" spans="26:27">
      <c r="Z2399">
        <v>88</v>
      </c>
      <c r="AA2399" t="str">
        <f t="shared" si="8"/>
        <v>INSERT INTO UPK.main_masters.mm_buhin_no (data_id, buhin_no, coefficient, created_date, created_tantou_id) VALUES (1797, '5228A52200', 1, GETDATE(), 999);</v>
      </c>
    </row>
    <row r="2400" spans="26:27">
      <c r="Z2400">
        <v>89</v>
      </c>
      <c r="AA2400" t="str">
        <f t="shared" si="8"/>
        <v>INSERT INTO UPK.main_masters.mm_buhin_no (data_id, buhin_no, coefficient, created_date, created_tantou_id) VALUES (1798, '5240C66500', 1, GETDATE(), 999);</v>
      </c>
    </row>
    <row r="2401" spans="26:27">
      <c r="Z2401">
        <v>90</v>
      </c>
      <c r="AA2401" t="str">
        <f t="shared" si="8"/>
        <v>INSERT INTO UPK.main_masters.mm_buhin_no (data_id, buhin_no, coefficient, created_date, created_tantou_id) VALUES (1799, '5253BY9300', 1, GETDATE(), 999);</v>
      </c>
    </row>
    <row r="2402" spans="26:27">
      <c r="Z2402">
        <v>91</v>
      </c>
      <c r="AA2402" t="str">
        <f t="shared" si="8"/>
        <v>INSERT INTO UPK.main_masters.mm_buhin_no (data_id, buhin_no, coefficient, created_date, created_tantou_id) VALUES (1800, '5253CG9800', 1, GETDATE(), 999);</v>
      </c>
    </row>
    <row r="2403" spans="26:27">
      <c r="Z2403">
        <v>92</v>
      </c>
      <c r="AA2403" t="str">
        <f t="shared" si="8"/>
        <v>INSERT INTO UPK.main_masters.mm_buhin_no (data_id, buhin_no, coefficient, created_date, created_tantou_id) VALUES (1801, '5253BM5600', 1, GETDATE(), 999);</v>
      </c>
    </row>
    <row r="2404" spans="26:27">
      <c r="Z2404">
        <v>93</v>
      </c>
      <c r="AA2404" t="str">
        <f t="shared" si="8"/>
        <v>INSERT INTO UPK.main_masters.mm_buhin_no (data_id, buhin_no, coefficient, created_date, created_tantou_id) VALUES (1802, '5253BX2700', 1, GETDATE(), 999);</v>
      </c>
    </row>
    <row r="2405" spans="26:27">
      <c r="Z2405">
        <v>94</v>
      </c>
      <c r="AA2405" t="str">
        <f t="shared" si="8"/>
        <v>INSERT INTO UPK.main_masters.mm_buhin_no (data_id, buhin_no, coefficient, created_date, created_tantou_id) VALUES (1803, '5253BY6400', 1, GETDATE(), 999);</v>
      </c>
    </row>
    <row r="2406" spans="26:27">
      <c r="Z2406">
        <v>95</v>
      </c>
      <c r="AA2406" t="str">
        <f t="shared" si="8"/>
        <v>INSERT INTO UPK.main_masters.mm_buhin_no (data_id, buhin_no, coefficient, created_date, created_tantou_id) VALUES (1804, '5253CA0700', 1, GETDATE(), 999);</v>
      </c>
    </row>
    <row r="2407" spans="26:27">
      <c r="Z2407">
        <v>96</v>
      </c>
      <c r="AA2407" t="str">
        <f t="shared" si="8"/>
        <v>INSERT INTO UPK.main_masters.mm_buhin_no (data_id, buhin_no, coefficient, created_date, created_tantou_id) VALUES (1805, '5253CA0800', 1, GETDATE(), 999);</v>
      </c>
    </row>
    <row r="2408" spans="26:27">
      <c r="Z2408">
        <v>97</v>
      </c>
      <c r="AA2408" t="str">
        <f t="shared" si="8"/>
        <v>INSERT INTO UPK.main_masters.mm_buhin_no (data_id, buhin_no, coefficient, created_date, created_tantou_id) VALUES (1806, '5253CA4500', 1, GETDATE(), 999);</v>
      </c>
    </row>
    <row r="2409" spans="26:27">
      <c r="Z2409">
        <v>98</v>
      </c>
      <c r="AA2409" t="str">
        <f t="shared" si="8"/>
        <v>INSERT INTO UPK.main_masters.mm_buhin_no (data_id, buhin_no, coefficient, created_date, created_tantou_id) VALUES (1807, '5253CA4600', 1, GETDATE(), 999);</v>
      </c>
    </row>
    <row r="2410" spans="26:27">
      <c r="Z2410">
        <v>99</v>
      </c>
      <c r="AA2410" t="str">
        <f t="shared" si="8"/>
        <v>INSERT INTO UPK.main_masters.mm_buhin_no (data_id, buhin_no, coefficient, created_date, created_tantou_id) VALUES (1808, '5253CA5700', 1, GETDATE(), 999);</v>
      </c>
    </row>
    <row r="2411" spans="26:27">
      <c r="Z2411">
        <v>100</v>
      </c>
      <c r="AA2411" t="str">
        <f t="shared" si="8"/>
        <v>INSERT INTO UPK.main_masters.mm_buhin_no (data_id, buhin_no, coefficient, created_date, created_tantou_id) VALUES (1809, '5253CA5800', 1, GETDATE(), 999);</v>
      </c>
    </row>
    <row r="2412" spans="26:27">
      <c r="Z2412">
        <v>101</v>
      </c>
      <c r="AA2412" t="str">
        <f t="shared" si="8"/>
        <v>INSERT INTO UPK.main_masters.mm_buhin_no (data_id, buhin_no, coefficient, created_date, created_tantou_id) VALUES (1810, '5253CA6500', 1, GETDATE(), 999);</v>
      </c>
    </row>
    <row r="2413" spans="26:27">
      <c r="Z2413">
        <v>102</v>
      </c>
      <c r="AA2413" t="str">
        <f t="shared" si="8"/>
        <v>INSERT INTO UPK.main_masters.mm_buhin_no (data_id, buhin_no, coefficient, created_date, created_tantou_id) VALUES (1811, '5253CA6600', 1, GETDATE(), 999);</v>
      </c>
    </row>
    <row r="2414" spans="26:27">
      <c r="Z2414">
        <v>103</v>
      </c>
      <c r="AA2414" t="str">
        <f t="shared" si="8"/>
        <v>INSERT INTO UPK.main_masters.mm_buhin_no (data_id, buhin_no, coefficient, created_date, created_tantou_id) VALUES (1812, '5253CA7300', 1, GETDATE(), 999);</v>
      </c>
    </row>
    <row r="2415" spans="26:27">
      <c r="Z2415">
        <v>104</v>
      </c>
      <c r="AA2415" t="str">
        <f t="shared" si="8"/>
        <v>INSERT INTO UPK.main_masters.mm_buhin_no (data_id, buhin_no, coefficient, created_date, created_tantou_id) VALUES (1813, '5253CA7400', 1, GETDATE(), 999);</v>
      </c>
    </row>
    <row r="2416" spans="26:27">
      <c r="Z2416">
        <v>105</v>
      </c>
      <c r="AA2416" t="str">
        <f t="shared" si="8"/>
        <v>INSERT INTO UPK.main_masters.mm_buhin_no (data_id, buhin_no, coefficient, created_date, created_tantou_id) VALUES (1814, '5253CA9500', 1, GETDATE(), 999);</v>
      </c>
    </row>
    <row r="2417" spans="26:27">
      <c r="Z2417">
        <v>106</v>
      </c>
      <c r="AA2417" t="str">
        <f t="shared" si="8"/>
        <v>INSERT INTO UPK.main_masters.mm_buhin_no (data_id, buhin_no, coefficient, created_date, created_tantou_id) VALUES (1815, '5253CA9600', 1, GETDATE(), 999);</v>
      </c>
    </row>
    <row r="2418" spans="26:27">
      <c r="Z2418">
        <v>107</v>
      </c>
      <c r="AA2418" t="str">
        <f t="shared" si="8"/>
        <v>INSERT INTO UPK.main_masters.mm_buhin_no (data_id, buhin_no, coefficient, created_date, created_tantou_id) VALUES (1816, '5253CB3100', 1, GETDATE(), 999);</v>
      </c>
    </row>
    <row r="2419" spans="26:27">
      <c r="Z2419">
        <v>108</v>
      </c>
      <c r="AA2419" t="str">
        <f t="shared" si="8"/>
        <v>INSERT INTO UPK.main_masters.mm_buhin_no (data_id, buhin_no, coefficient, created_date, created_tantou_id) VALUES (1817, '5253CB3200', 1, GETDATE(), 999);</v>
      </c>
    </row>
    <row r="2420" spans="26:27">
      <c r="Z2420">
        <v>109</v>
      </c>
      <c r="AA2420" t="str">
        <f t="shared" si="8"/>
        <v>INSERT INTO UPK.main_masters.mm_buhin_no (data_id, buhin_no, coefficient, created_date, created_tantou_id) VALUES (1818, '5253CB4700', 1, GETDATE(), 999);</v>
      </c>
    </row>
    <row r="2421" spans="26:27">
      <c r="Z2421">
        <v>110</v>
      </c>
      <c r="AA2421" t="str">
        <f t="shared" si="8"/>
        <v>INSERT INTO UPK.main_masters.mm_buhin_no (data_id, buhin_no, coefficient, created_date, created_tantou_id) VALUES (1819, '5253CB4800', 1, GETDATE(), 999);</v>
      </c>
    </row>
    <row r="2422" spans="26:27">
      <c r="Z2422">
        <v>111</v>
      </c>
      <c r="AA2422" t="str">
        <f t="shared" si="8"/>
        <v>INSERT INTO UPK.main_masters.mm_buhin_no (data_id, buhin_no, coefficient, created_date, created_tantou_id) VALUES (1820, '5253CC9700', 1, GETDATE(), 999);</v>
      </c>
    </row>
    <row r="2423" spans="26:27">
      <c r="Z2423">
        <v>112</v>
      </c>
      <c r="AA2423" t="str">
        <f t="shared" si="8"/>
        <v>INSERT INTO UPK.main_masters.mm_buhin_no (data_id, buhin_no, coefficient, created_date, created_tantou_id) VALUES (1821, '5253CD4100', 1, GETDATE(), 999);</v>
      </c>
    </row>
    <row r="2424" spans="26:27">
      <c r="Z2424">
        <v>113</v>
      </c>
      <c r="AA2424" t="str">
        <f t="shared" si="8"/>
        <v>INSERT INTO UPK.main_masters.mm_buhin_no (data_id, buhin_no, coefficient, created_date, created_tantou_id) VALUES (1822, '5253CD4300', 1, GETDATE(), 999);</v>
      </c>
    </row>
    <row r="2425" spans="26:27">
      <c r="Z2425">
        <v>114</v>
      </c>
      <c r="AA2425" t="str">
        <f t="shared" si="8"/>
        <v>INSERT INTO UPK.main_masters.mm_buhin_no (data_id, buhin_no, coefficient, created_date, created_tantou_id) VALUES (1823, '5253CD5500', 1, GETDATE(), 999);</v>
      </c>
    </row>
    <row r="2426" spans="26:27">
      <c r="Z2426">
        <v>115</v>
      </c>
      <c r="AA2426" t="str">
        <f t="shared" si="8"/>
        <v>INSERT INTO UPK.main_masters.mm_buhin_no (data_id, buhin_no, coefficient, created_date, created_tantou_id) VALUES (1824, '5253CD5600', 1, GETDATE(), 999);</v>
      </c>
    </row>
    <row r="2427" spans="26:27">
      <c r="Z2427">
        <v>116</v>
      </c>
      <c r="AA2427" t="str">
        <f t="shared" si="8"/>
        <v>INSERT INTO UPK.main_masters.mm_buhin_no (data_id, buhin_no, coefficient, created_date, created_tantou_id) VALUES (1825, '5253CD6100', 1, GETDATE(), 999);</v>
      </c>
    </row>
    <row r="2428" spans="26:27">
      <c r="Z2428">
        <v>117</v>
      </c>
      <c r="AA2428" t="str">
        <f t="shared" si="8"/>
        <v>INSERT INTO UPK.main_masters.mm_buhin_no (data_id, buhin_no, coefficient, created_date, created_tantou_id) VALUES (1826, '5253CD7100', 1, GETDATE(), 999);</v>
      </c>
    </row>
    <row r="2429" spans="26:27">
      <c r="Z2429">
        <v>118</v>
      </c>
      <c r="AA2429" t="str">
        <f t="shared" si="8"/>
        <v>INSERT INTO UPK.main_masters.mm_buhin_no (data_id, buhin_no, coefficient, created_date, created_tantou_id) VALUES (1827, '5253CD7200', 1, GETDATE(), 999);</v>
      </c>
    </row>
    <row r="2430" spans="26:27">
      <c r="Z2430">
        <v>119</v>
      </c>
      <c r="AA2430" t="str">
        <f t="shared" si="8"/>
        <v>INSERT INTO UPK.main_masters.mm_buhin_no (data_id, buhin_no, coefficient, created_date, created_tantou_id) VALUES (1828, '5253C0100BL', 1, GETDATE(), 999);</v>
      </c>
    </row>
    <row r="2431" spans="26:27">
      <c r="Z2431">
        <v>120</v>
      </c>
      <c r="AA2431" t="str">
        <f t="shared" si="8"/>
        <v>INSERT INTO UPK.main_masters.mm_buhin_no (data_id, buhin_no, coefficient, created_date, created_tantou_id) VALUES (1829, '5253CF0200', 1, GETDATE(), 999);</v>
      </c>
    </row>
    <row r="2432" spans="26:27">
      <c r="Z2432">
        <v>121</v>
      </c>
      <c r="AA2432" t="str">
        <f t="shared" si="8"/>
        <v>INSERT INTO UPK.main_masters.mm_buhin_no (data_id, buhin_no, coefficient, created_date, created_tantou_id) VALUES (1830, '5253CG9700', 1, GETDATE(), 999);</v>
      </c>
    </row>
    <row r="2433" spans="26:27">
      <c r="Z2433">
        <v>122</v>
      </c>
      <c r="AA2433" t="str">
        <f t="shared" si="8"/>
        <v>INSERT INTO UPK.main_masters.mm_buhin_no (data_id, buhin_no, coefficient, created_date, created_tantou_id) VALUES (1831, '5253CJ1700', 1, GETDATE(), 999);</v>
      </c>
    </row>
    <row r="2434" spans="26:27">
      <c r="Z2434">
        <v>123</v>
      </c>
      <c r="AA2434" t="str">
        <f t="shared" si="8"/>
        <v>INSERT INTO UPK.main_masters.mm_buhin_no (data_id, buhin_no, coefficient, created_date, created_tantou_id) VALUES (1832, '5253CJ1800', 1, GETDATE(), 999);</v>
      </c>
    </row>
    <row r="2435" spans="26:27">
      <c r="Z2435">
        <v>124</v>
      </c>
      <c r="AA2435" t="str">
        <f t="shared" si="8"/>
        <v>INSERT INTO UPK.main_masters.mm_buhin_no (data_id, buhin_no, coefficient, created_date, created_tantou_id) VALUES (1833, '5253CJ2100', 1, GETDATE(), 999);</v>
      </c>
    </row>
    <row r="2436" spans="26:27">
      <c r="Z2436">
        <v>125</v>
      </c>
      <c r="AA2436" t="str">
        <f t="shared" si="8"/>
        <v>INSERT INTO UPK.main_masters.mm_buhin_no (data_id, buhin_no, coefficient, created_date, created_tantou_id) VALUES (1834, '5253CJ2200', 1, GETDATE(), 999);</v>
      </c>
    </row>
    <row r="2437" spans="26:27">
      <c r="Z2437">
        <v>126</v>
      </c>
      <c r="AA2437" t="str">
        <f t="shared" si="8"/>
        <v>INSERT INTO UPK.main_masters.mm_buhin_no (data_id, buhin_no, coefficient, created_date, created_tantou_id) VALUES (1835, '5253CJ9700', 1, GETDATE(), 999);</v>
      </c>
    </row>
    <row r="2438" spans="26:27">
      <c r="Z2438">
        <v>127</v>
      </c>
      <c r="AA2438" t="str">
        <f t="shared" si="8"/>
        <v>INSERT INTO UPK.main_masters.mm_buhin_no (data_id, buhin_no, coefficient, created_date, created_tantou_id) VALUES (1836, '5253CJ9800', 1, GETDATE(), 999);</v>
      </c>
    </row>
    <row r="2439" spans="26:27">
      <c r="Z2439">
        <v>128</v>
      </c>
      <c r="AA2439" t="str">
        <f t="shared" si="8"/>
        <v>INSERT INTO UPK.main_masters.mm_buhin_no (data_id, buhin_no, coefficient, created_date, created_tantou_id) VALUES (1837, '5253CK0900', 1, GETDATE(), 999);</v>
      </c>
    </row>
    <row r="2440" spans="26:27">
      <c r="Z2440">
        <v>129</v>
      </c>
      <c r="AA2440" t="str">
        <f t="shared" si="8"/>
        <v>INSERT INTO UPK.main_masters.mm_buhin_no (data_id, buhin_no, coefficient, created_date, created_tantou_id) VALUES (1838, '5253CK1000', 1, GETDATE(), 999);</v>
      </c>
    </row>
    <row r="2441" spans="26:27">
      <c r="Z2441">
        <v>130</v>
      </c>
      <c r="AA2441" t="str">
        <f t="shared" ref="AA2441:AA2504" si="9">$Y$2310&amp;AA721&amp;", '"&amp;TRIM(AB721)&amp;"', "&amp;AC721&amp;", GETDATE(), 999);"</f>
        <v>INSERT INTO UPK.main_masters.mm_buhin_no (data_id, buhin_no, coefficient, created_date, created_tantou_id) VALUES (1839, '5253CK2900', 1, GETDATE(), 999);</v>
      </c>
    </row>
    <row r="2442" spans="26:27">
      <c r="Z2442">
        <v>131</v>
      </c>
      <c r="AA2442" t="str">
        <f t="shared" si="9"/>
        <v>INSERT INTO UPK.main_masters.mm_buhin_no (data_id, buhin_no, coefficient, created_date, created_tantou_id) VALUES (1840, '5253CK3000', 1, GETDATE(), 999);</v>
      </c>
    </row>
    <row r="2443" spans="26:27">
      <c r="Z2443">
        <v>132</v>
      </c>
      <c r="AA2443" t="str">
        <f t="shared" si="9"/>
        <v>INSERT INTO UPK.main_masters.mm_buhin_no (data_id, buhin_no, coefficient, created_date, created_tantou_id) VALUES (1841, '5253CQ4100', 1, GETDATE(), 999);</v>
      </c>
    </row>
    <row r="2444" spans="26:27">
      <c r="Z2444">
        <v>133</v>
      </c>
      <c r="AA2444" t="str">
        <f t="shared" si="9"/>
        <v>INSERT INTO UPK.main_masters.mm_buhin_no (data_id, buhin_no, coefficient, created_date, created_tantou_id) VALUES (1842, '5253CQ4200', 1, GETDATE(), 999);</v>
      </c>
    </row>
    <row r="2445" spans="26:27">
      <c r="Z2445">
        <v>134</v>
      </c>
      <c r="AA2445" t="str">
        <f t="shared" si="9"/>
        <v>INSERT INTO UPK.main_masters.mm_buhin_no (data_id, buhin_no, coefficient, created_date, created_tantou_id) VALUES (1843, '5253CQ4300', 1, GETDATE(), 999);</v>
      </c>
    </row>
    <row r="2446" spans="26:27">
      <c r="Z2446">
        <v>135</v>
      </c>
      <c r="AA2446" t="str">
        <f t="shared" si="9"/>
        <v>INSERT INTO UPK.main_masters.mm_buhin_no (data_id, buhin_no, coefficient, created_date, created_tantou_id) VALUES (1844, '5253CS6800', 1, GETDATE(), 999);</v>
      </c>
    </row>
    <row r="2447" spans="26:27">
      <c r="Z2447">
        <v>136</v>
      </c>
      <c r="AA2447" t="str">
        <f t="shared" si="9"/>
        <v>INSERT INTO UPK.main_masters.mm_buhin_no (data_id, buhin_no, coefficient, created_date, created_tantou_id) VALUES (1845, '53216B217101', 1, GETDATE(), 999);</v>
      </c>
    </row>
    <row r="2448" spans="26:27">
      <c r="Z2448">
        <v>137</v>
      </c>
      <c r="AA2448" t="str">
        <f t="shared" si="9"/>
        <v>INSERT INTO UPK.main_masters.mm_buhin_no (data_id, buhin_no, coefficient, created_date, created_tantou_id) VALUES (1846, '542723XA0A', 1, GETDATE(), 999);</v>
      </c>
    </row>
    <row r="2449" spans="26:27">
      <c r="Z2449">
        <v>138</v>
      </c>
      <c r="AA2449" t="str">
        <f t="shared" si="9"/>
        <v>INSERT INTO UPK.main_masters.mm_buhin_no (data_id, buhin_no, coefficient, created_date, created_tantou_id) VALUES (1847, '542733XA0A', 1, GETDATE(), 999);</v>
      </c>
    </row>
    <row r="2450" spans="26:27">
      <c r="Z2450">
        <v>139</v>
      </c>
      <c r="AA2450" t="str">
        <f t="shared" si="9"/>
        <v>INSERT INTO UPK.main_masters.mm_buhin_no (data_id, buhin_no, coefficient, created_date, created_tantou_id) VALUES (1848, '542923XA0A', 1, GETDATE(), 999);</v>
      </c>
    </row>
    <row r="2451" spans="26:27">
      <c r="Z2451">
        <v>140</v>
      </c>
      <c r="AA2451" t="str">
        <f t="shared" si="9"/>
        <v>INSERT INTO UPK.main_masters.mm_buhin_no (data_id, buhin_no, coefficient, created_date, created_tantou_id) VALUES (1849, '542933XA0A', 1, GETDATE(), 999);</v>
      </c>
    </row>
    <row r="2452" spans="26:27">
      <c r="Z2452">
        <v>141</v>
      </c>
      <c r="AA2452" t="str">
        <f t="shared" si="9"/>
        <v>INSERT INTO UPK.main_masters.mm_buhin_no (data_id, buhin_no, coefficient, created_date, created_tantou_id) VALUES (1850, '542945YJ0A', 1, GETDATE(), 999);</v>
      </c>
    </row>
    <row r="2453" spans="26:27">
      <c r="Z2453">
        <v>142</v>
      </c>
      <c r="AA2453" t="str">
        <f t="shared" si="9"/>
        <v>INSERT INTO UPK.main_masters.mm_buhin_no (data_id, buhin_no, coefficient, created_date, created_tantou_id) VALUES (1851, '542953XA0A', 1, GETDATE(), 999);</v>
      </c>
    </row>
    <row r="2454" spans="26:27">
      <c r="Z2454">
        <v>143</v>
      </c>
      <c r="AA2454" t="str">
        <f t="shared" si="9"/>
        <v>INSERT INTO UPK.main_masters.mm_buhin_no (data_id, buhin_no, coefficient, created_date, created_tantou_id) VALUES (1852, '547240W00001', 1, GETDATE(), 999);</v>
      </c>
    </row>
    <row r="2455" spans="26:27">
      <c r="Z2455">
        <v>144</v>
      </c>
      <c r="AA2455" t="str">
        <f t="shared" si="9"/>
        <v>INSERT INTO UPK.main_masters.mm_buhin_no (data_id, buhin_no, coefficient, created_date, created_tantou_id) VALUES (1853, '547340W00001', 1, GETDATE(), 999);</v>
      </c>
    </row>
    <row r="2456" spans="26:27">
      <c r="Z2456">
        <v>145</v>
      </c>
      <c r="AA2456" t="str">
        <f t="shared" si="9"/>
        <v>INSERT INTO UPK.main_masters.mm_buhin_no (data_id, buhin_no, coefficient, created_date, created_tantou_id) VALUES (1854, '57131B5011', 1, GETDATE(), 999);</v>
      </c>
    </row>
    <row r="2457" spans="26:27">
      <c r="Z2457">
        <v>146</v>
      </c>
      <c r="AA2457" t="str">
        <f t="shared" si="9"/>
        <v>INSERT INTO UPK.main_masters.mm_buhin_no (data_id, buhin_no, coefficient, created_date, created_tantou_id) VALUES (1855, '57131B5020', 1, GETDATE(), 999);</v>
      </c>
    </row>
    <row r="2458" spans="26:27">
      <c r="Z2458">
        <v>147</v>
      </c>
      <c r="AA2458" t="str">
        <f t="shared" si="9"/>
        <v>INSERT INTO UPK.main_masters.mm_buhin_no (data_id, buhin_no, coefficient, created_date, created_tantou_id) VALUES (1856, '57132B5011', 1, GETDATE(), 999);</v>
      </c>
    </row>
    <row r="2459" spans="26:27">
      <c r="Z2459">
        <v>148</v>
      </c>
      <c r="AA2459" t="str">
        <f t="shared" si="9"/>
        <v>INSERT INTO UPK.main_masters.mm_buhin_no (data_id, buhin_no, coefficient, created_date, created_tantou_id) VALUES (1857, '57132B5020', 1, GETDATE(), 999);</v>
      </c>
    </row>
    <row r="2460" spans="26:27">
      <c r="Z2460">
        <v>149</v>
      </c>
      <c r="AA2460" t="str">
        <f t="shared" si="9"/>
        <v>INSERT INTO UPK.main_masters.mm_buhin_no (data_id, buhin_no, coefficient, created_date, created_tantou_id) VALUES (1858, '61137B5010', 1, GETDATE(), 999);</v>
      </c>
    </row>
    <row r="2461" spans="26:27">
      <c r="Z2461">
        <v>150</v>
      </c>
      <c r="AA2461" t="str">
        <f t="shared" si="9"/>
        <v>INSERT INTO UPK.main_masters.mm_buhin_no (data_id, buhin_no, coefficient, created_date, created_tantou_id) VALUES (1859, '61138B5010', 1, GETDATE(), 999);</v>
      </c>
    </row>
    <row r="2462" spans="26:27">
      <c r="Z2462">
        <v>151</v>
      </c>
      <c r="AA2462" t="str">
        <f t="shared" si="9"/>
        <v>INSERT INTO UPK.main_masters.mm_buhin_no (data_id, buhin_no, coefficient, created_date, created_tantou_id) VALUES (1860, '61161B5010', 1, GETDATE(), 999);</v>
      </c>
    </row>
    <row r="2463" spans="26:27">
      <c r="Z2463">
        <v>152</v>
      </c>
      <c r="AA2463" t="str">
        <f t="shared" si="9"/>
        <v>INSERT INTO UPK.main_masters.mm_buhin_no (data_id, buhin_no, coefficient, created_date, created_tantou_id) VALUES (1861, '61161B5030', 1, GETDATE(), 999);</v>
      </c>
    </row>
    <row r="2464" spans="26:27">
      <c r="Z2464">
        <v>153</v>
      </c>
      <c r="AA2464" t="str">
        <f t="shared" si="9"/>
        <v>INSERT INTO UPK.main_masters.mm_buhin_no (data_id, buhin_no, coefficient, created_date, created_tantou_id) VALUES (1862, '61162B5010', 1, GETDATE(), 999);</v>
      </c>
    </row>
    <row r="2465" spans="26:27">
      <c r="Z2465">
        <v>154</v>
      </c>
      <c r="AA2465" t="str">
        <f t="shared" si="9"/>
        <v>INSERT INTO UPK.main_masters.mm_buhin_no (data_id, buhin_no, coefficient, created_date, created_tantou_id) VALUES (1863, '61162B5030', 1, GETDATE(), 999);</v>
      </c>
    </row>
    <row r="2466" spans="26:27">
      <c r="Z2466">
        <v>155</v>
      </c>
      <c r="AA2466" t="str">
        <f t="shared" si="9"/>
        <v>INSERT INTO UPK.main_masters.mm_buhin_no (data_id, buhin_no, coefficient, created_date, created_tantou_id) VALUES (1864, '61175B5010', 1, GETDATE(), 999);</v>
      </c>
    </row>
    <row r="2467" spans="26:27">
      <c r="Z2467">
        <v>156</v>
      </c>
      <c r="AA2467" t="str">
        <f t="shared" si="9"/>
        <v>INSERT INTO UPK.main_masters.mm_buhin_no (data_id, buhin_no, coefficient, created_date, created_tantou_id) VALUES (1865, '61176B5010', 1, GETDATE(), 999);</v>
      </c>
    </row>
    <row r="2468" spans="26:27">
      <c r="Z2468">
        <v>157</v>
      </c>
      <c r="AA2468" t="str">
        <f t="shared" si="9"/>
        <v>INSERT INTO UPK.main_masters.mm_buhin_no (data_id, buhin_no, coefficient, created_date, created_tantou_id) VALUES (1866, '612123XA0A', 1, GETDATE(), 999);</v>
      </c>
    </row>
    <row r="2469" spans="26:27">
      <c r="Z2469">
        <v>158</v>
      </c>
      <c r="AA2469" t="str">
        <f t="shared" si="9"/>
        <v>INSERT INTO UPK.main_masters.mm_buhin_no (data_id, buhin_no, coefficient, created_date, created_tantou_id) VALUES (1867, '612133XA0A', 1, GETDATE(), 999);</v>
      </c>
    </row>
    <row r="2470" spans="26:27">
      <c r="Z2470">
        <v>159</v>
      </c>
      <c r="AA2470" t="str">
        <f t="shared" si="9"/>
        <v>INSERT INTO UPK.main_masters.mm_buhin_no (data_id, buhin_no, coefficient, created_date, created_tantou_id) VALUES (1869, '612133XE0A', 1, GETDATE(), 999);</v>
      </c>
    </row>
    <row r="2471" spans="26:27">
      <c r="Z2471">
        <v>160</v>
      </c>
      <c r="AA2471" t="str">
        <f t="shared" si="9"/>
        <v>INSERT INTO UPK.main_masters.mm_buhin_no (data_id, buhin_no, coefficient, created_date, created_tantou_id) VALUES (1870, '612123XA2A', 1, GETDATE(), 999);</v>
      </c>
    </row>
    <row r="2472" spans="26:27">
      <c r="Z2472">
        <v>161</v>
      </c>
      <c r="AA2472" t="str">
        <f t="shared" si="9"/>
        <v>INSERT INTO UPK.main_masters.mm_buhin_no (data_id, buhin_no, coefficient, created_date, created_tantou_id) VALUES (1871, '612133XA2A', 1, GETDATE(), 999);</v>
      </c>
    </row>
    <row r="2473" spans="26:27">
      <c r="Z2473">
        <v>162</v>
      </c>
      <c r="AA2473" t="str">
        <f t="shared" si="9"/>
        <v>INSERT INTO UPK.main_masters.mm_buhin_no (data_id, buhin_no, coefficient, created_date, created_tantou_id) VALUES (1872, '612123XE2A', 1, GETDATE(), 999);</v>
      </c>
    </row>
    <row r="2474" spans="26:27">
      <c r="Z2474">
        <v>163</v>
      </c>
      <c r="AA2474" t="str">
        <f t="shared" si="9"/>
        <v>INSERT INTO UPK.main_masters.mm_buhin_no (data_id, buhin_no, coefficient, created_date, created_tantou_id) VALUES (1874, '61231B5010', 1, GETDATE(), 999);</v>
      </c>
    </row>
    <row r="2475" spans="26:27">
      <c r="Z2475">
        <v>164</v>
      </c>
      <c r="AA2475" t="str">
        <f t="shared" si="9"/>
        <v>INSERT INTO UPK.main_masters.mm_buhin_no (data_id, buhin_no, coefficient, created_date, created_tantou_id) VALUES (1875, '61232B5010', 1, GETDATE(), 999);</v>
      </c>
    </row>
    <row r="2476" spans="26:27">
      <c r="Z2476">
        <v>165</v>
      </c>
      <c r="AA2476" t="str">
        <f t="shared" si="9"/>
        <v>INSERT INTO UPK.main_masters.mm_buhin_no (data_id, buhin_no, coefficient, created_date, created_tantou_id) VALUES (1876, '61231B5020', 1, GETDATE(), 999);</v>
      </c>
    </row>
    <row r="2477" spans="26:27">
      <c r="Z2477">
        <v>166</v>
      </c>
      <c r="AA2477" t="str">
        <f t="shared" si="9"/>
        <v>INSERT INTO UPK.main_masters.mm_buhin_no (data_id, buhin_no, coefficient, created_date, created_tantou_id) VALUES (1877, '61232B5020', 1, GETDATE(), 999);</v>
      </c>
    </row>
    <row r="2478" spans="26:27">
      <c r="Z2478">
        <v>167</v>
      </c>
      <c r="AA2478" t="str">
        <f t="shared" si="9"/>
        <v>INSERT INTO UPK.main_masters.mm_buhin_no (data_id, buhin_no, coefficient, created_date, created_tantou_id) VALUES (1878, '61231B5020-B', 1, GETDATE(), 999);</v>
      </c>
    </row>
    <row r="2479" spans="26:27">
      <c r="Z2479">
        <v>168</v>
      </c>
      <c r="AA2479" t="str">
        <f t="shared" si="9"/>
        <v>INSERT INTO UPK.main_masters.mm_buhin_no (data_id, buhin_no, coefficient, created_date, created_tantou_id) VALUES (1879, '61232B5020-B', 1, GETDATE(), 999);</v>
      </c>
    </row>
    <row r="2480" spans="26:27">
      <c r="Z2480">
        <v>169</v>
      </c>
      <c r="AA2480" t="str">
        <f t="shared" si="9"/>
        <v>INSERT INTO UPK.main_masters.mm_buhin_no (data_id, buhin_no, coefficient, created_date, created_tantou_id) VALUES (1880, '61231B5030', 1, GETDATE(), 999);</v>
      </c>
    </row>
    <row r="2481" spans="26:27">
      <c r="Z2481">
        <v>170</v>
      </c>
      <c r="AA2481" t="str">
        <f t="shared" si="9"/>
        <v>INSERT INTO UPK.main_masters.mm_buhin_no (data_id, buhin_no, coefficient, created_date, created_tantou_id) VALUES (1881, '61232B5030', 1, GETDATE(), 999);</v>
      </c>
    </row>
    <row r="2482" spans="26:27">
      <c r="Z2482">
        <v>171</v>
      </c>
      <c r="AA2482" t="str">
        <f t="shared" si="9"/>
        <v>INSERT INTO UPK.main_masters.mm_buhin_no (data_id, buhin_no, coefficient, created_date, created_tantou_id) VALUES (1882, '61413B5010', 1, GETDATE(), 999);</v>
      </c>
    </row>
    <row r="2483" spans="26:27">
      <c r="Z2483">
        <v>172</v>
      </c>
      <c r="AA2483" t="str">
        <f t="shared" si="9"/>
        <v>INSERT INTO UPK.main_masters.mm_buhin_no (data_id, buhin_no, coefficient, created_date, created_tantou_id) VALUES (1883, '61414B5010', 1, GETDATE(), 999);</v>
      </c>
    </row>
    <row r="2484" spans="26:27">
      <c r="Z2484">
        <v>173</v>
      </c>
      <c r="AA2484" t="str">
        <f t="shared" si="9"/>
        <v>INSERT INTO UPK.main_masters.mm_buhin_no (data_id, buhin_no, coefficient, created_date, created_tantou_id) VALUES (1884, '62030EQ30001', 1, GETDATE(), 999);</v>
      </c>
    </row>
    <row r="2485" spans="26:27">
      <c r="Z2485">
        <v>174</v>
      </c>
      <c r="AA2485" t="str">
        <f t="shared" si="9"/>
        <v>INSERT INTO UPK.main_masters.mm_buhin_no (data_id, buhin_no, coefficient, created_date, created_tantou_id) VALUES (1885, '620326N000-B', 1, GETDATE(), 999);</v>
      </c>
    </row>
    <row r="2486" spans="26:27">
      <c r="Z2486">
        <v>175</v>
      </c>
      <c r="AA2486" t="str">
        <f t="shared" si="9"/>
        <v>INSERT INTO UPK.main_masters.mm_buhin_no (data_id, buhin_no, coefficient, created_date, created_tantou_id) VALUES (1886, '620368H700', 1, GETDATE(), 999);</v>
      </c>
    </row>
    <row r="2487" spans="26:27">
      <c r="Z2487">
        <v>176</v>
      </c>
      <c r="AA2487" t="str">
        <f t="shared" si="9"/>
        <v>INSERT INTO UPK.main_masters.mm_buhin_no (data_id, buhin_no, coefficient, created_date, created_tantou_id) VALUES (1887, '620388H710', 1, GETDATE(), 999);</v>
      </c>
    </row>
    <row r="2488" spans="26:27">
      <c r="Z2488">
        <v>177</v>
      </c>
      <c r="AA2488" t="str">
        <f t="shared" si="9"/>
        <v>INSERT INTO UPK.main_masters.mm_buhin_no (data_id, buhin_no, coefficient, created_date, created_tantou_id) VALUES (1888, '622400M010', 1, GETDATE(), 999);</v>
      </c>
    </row>
    <row r="2489" spans="26:27">
      <c r="Z2489">
        <v>178</v>
      </c>
      <c r="AA2489" t="str">
        <f t="shared" si="9"/>
        <v>INSERT INTO UPK.main_masters.mm_buhin_no (data_id, buhin_no, coefficient, created_date, created_tantou_id) VALUES (1889, '622404M500', 1, GETDATE(), 999);</v>
      </c>
    </row>
    <row r="2490" spans="26:27">
      <c r="Z2490">
        <v>179</v>
      </c>
      <c r="AA2490" t="str">
        <f t="shared" si="9"/>
        <v>INSERT INTO UPK.main_masters.mm_buhin_no (data_id, buhin_no, coefficient, created_date, created_tantou_id) VALUES (1890, '625123VA3A', 1, GETDATE(), 999);</v>
      </c>
    </row>
    <row r="2491" spans="26:27">
      <c r="Z2491">
        <v>180</v>
      </c>
      <c r="AA2491" t="str">
        <f t="shared" si="9"/>
        <v>INSERT INTO UPK.main_masters.mm_buhin_no (data_id, buhin_no, coefficient, created_date, created_tantou_id) VALUES (1891, '625124U000', 1, GETDATE(), 999);</v>
      </c>
    </row>
    <row r="2492" spans="26:27">
      <c r="Z2492">
        <v>181</v>
      </c>
      <c r="AA2492" t="str">
        <f t="shared" si="9"/>
        <v>INSERT INTO UPK.main_masters.mm_buhin_no (data_id, buhin_no, coefficient, created_date, created_tantou_id) VALUES (1892, '625125WK0A', 1, GETDATE(), 999);</v>
      </c>
    </row>
    <row r="2493" spans="26:27">
      <c r="Z2493">
        <v>182</v>
      </c>
      <c r="AA2493" t="str">
        <f t="shared" si="9"/>
        <v>INSERT INTO UPK.main_masters.mm_buhin_no (data_id, buhin_no, coefficient, created_date, created_tantou_id) VALUES (1893, '6251265F00', 1, GETDATE(), 999);</v>
      </c>
    </row>
    <row r="2494" spans="26:27">
      <c r="Z2494">
        <v>183</v>
      </c>
      <c r="AA2494" t="str">
        <f t="shared" si="9"/>
        <v>INSERT INTO UPK.main_masters.mm_buhin_no (data_id, buhin_no, coefficient, created_date, created_tantou_id) VALUES (1894, '6251285F00', 1, GETDATE(), 999);</v>
      </c>
    </row>
    <row r="2495" spans="26:27">
      <c r="Z2495">
        <v>184</v>
      </c>
      <c r="AA2495" t="str">
        <f t="shared" si="9"/>
        <v>INSERT INTO UPK.main_masters.mm_buhin_no (data_id, buhin_no, coefficient, created_date, created_tantou_id) VALUES (1895, '62512AU00001', 1, GETDATE(), 999);</v>
      </c>
    </row>
    <row r="2496" spans="26:27">
      <c r="Z2496">
        <v>185</v>
      </c>
      <c r="AA2496" t="str">
        <f t="shared" si="9"/>
        <v>INSERT INTO UPK.main_masters.mm_buhin_no (data_id, buhin_no, coefficient, created_date, created_tantou_id) VALUES (1896, '625163VA3A', 1, GETDATE(), 999);</v>
      </c>
    </row>
    <row r="2497" spans="26:27">
      <c r="Z2497">
        <v>186</v>
      </c>
      <c r="AA2497" t="str">
        <f t="shared" si="9"/>
        <v>INSERT INTO UPK.main_masters.mm_buhin_no (data_id, buhin_no, coefficient, created_date, created_tantou_id) VALUES (1897, '625164CB0A', 1, GETDATE(), 999);</v>
      </c>
    </row>
    <row r="2498" spans="26:27">
      <c r="Z2498">
        <v>187</v>
      </c>
      <c r="AA2498" t="str">
        <f t="shared" si="9"/>
        <v>INSERT INTO UPK.main_masters.mm_buhin_no (data_id, buhin_no, coefficient, created_date, created_tantou_id) VALUES (1898, '625166MA0A', 1, GETDATE(), 999);</v>
      </c>
    </row>
    <row r="2499" spans="26:27">
      <c r="Z2499">
        <v>188</v>
      </c>
      <c r="AA2499" t="str">
        <f t="shared" si="9"/>
        <v>INSERT INTO UPK.main_masters.mm_buhin_no (data_id, buhin_no, coefficient, created_date, created_tantou_id) VALUES (1899, '625181JA0A', 1, GETDATE(), 999);</v>
      </c>
    </row>
    <row r="2500" spans="26:27">
      <c r="Z2500">
        <v>189</v>
      </c>
      <c r="AA2500" t="str">
        <f t="shared" si="9"/>
        <v>INSERT INTO UPK.main_masters.mm_buhin_no (data_id, buhin_no, coefficient, created_date, created_tantou_id) VALUES (1900, '625181JB0A', 1, GETDATE(), 999);</v>
      </c>
    </row>
    <row r="2501" spans="26:27">
      <c r="Z2501">
        <v>190</v>
      </c>
      <c r="AA2501" t="str">
        <f t="shared" si="9"/>
        <v>INSERT INTO UPK.main_masters.mm_buhin_no (data_id, buhin_no, coefficient, created_date, created_tantou_id) VALUES (1901, '625186RA0A', 1, GETDATE(), 999);</v>
      </c>
    </row>
    <row r="2502" spans="26:27">
      <c r="Z2502">
        <v>191</v>
      </c>
      <c r="AA2502" t="str">
        <f t="shared" si="9"/>
        <v>INSERT INTO UPK.main_masters.mm_buhin_no (data_id, buhin_no, coefficient, created_date, created_tantou_id) VALUES (1902, '625196RA0A', 1, GETDATE(), 999);</v>
      </c>
    </row>
    <row r="2503" spans="26:27">
      <c r="Z2503">
        <v>192</v>
      </c>
      <c r="AA2503" t="str">
        <f t="shared" si="9"/>
        <v>INSERT INTO UPK.main_masters.mm_buhin_no (data_id, buhin_no, coefficient, created_date, created_tantou_id) VALUES (1903, '625191JA0A', 1, GETDATE(), 999);</v>
      </c>
    </row>
    <row r="2504" spans="26:27">
      <c r="Z2504">
        <v>193</v>
      </c>
      <c r="AA2504" t="str">
        <f t="shared" si="9"/>
        <v>INSERT INTO UPK.main_masters.mm_buhin_no (data_id, buhin_no, coefficient, created_date, created_tantou_id) VALUES (1904, '625191JB0A', 1, GETDATE(), 999);</v>
      </c>
    </row>
    <row r="2505" spans="26:27">
      <c r="Z2505">
        <v>194</v>
      </c>
      <c r="AA2505" t="str">
        <f t="shared" ref="AA2505:AA2568" si="10">$Y$2310&amp;AA785&amp;", '"&amp;TRIM(AB785)&amp;"', "&amp;AC785&amp;", GETDATE(), 999);"</f>
        <v>INSERT INTO UPK.main_masters.mm_buhin_no (data_id, buhin_no, coefficient, created_date, created_tantou_id) VALUES (1905, '625221LA5A', 1, GETDATE(), 999);</v>
      </c>
    </row>
    <row r="2506" spans="26:27">
      <c r="Z2506">
        <v>195</v>
      </c>
      <c r="AA2506" t="str">
        <f t="shared" si="10"/>
        <v>INSERT INTO UPK.main_masters.mm_buhin_no (data_id, buhin_no, coefficient, created_date, created_tantou_id) VALUES (1906, '625221VA0A', 1, GETDATE(), 999);</v>
      </c>
    </row>
    <row r="2507" spans="26:27">
      <c r="Z2507">
        <v>196</v>
      </c>
      <c r="AA2507" t="str">
        <f t="shared" si="10"/>
        <v>INSERT INTO UPK.main_masters.mm_buhin_no (data_id, buhin_no, coefficient, created_date, created_tantou_id) VALUES (1907, '625220W000', 1, GETDATE(), 999);</v>
      </c>
    </row>
    <row r="2508" spans="26:27">
      <c r="Z2508">
        <v>197</v>
      </c>
      <c r="AA2508" t="str">
        <f t="shared" si="10"/>
        <v>INSERT INTO UPK.main_masters.mm_buhin_no (data_id, buhin_no, coefficient, created_date, created_tantou_id) VALUES (1908, '625230W000', 1, GETDATE(), 999);</v>
      </c>
    </row>
    <row r="2509" spans="26:27">
      <c r="Z2509">
        <v>198</v>
      </c>
      <c r="AA2509" t="str">
        <f t="shared" si="10"/>
        <v>INSERT INTO UPK.main_masters.mm_buhin_no (data_id, buhin_no, coefficient, created_date, created_tantou_id) VALUES (1909, '625221LA0A', 1, GETDATE(), 999);</v>
      </c>
    </row>
    <row r="2510" spans="26:27">
      <c r="Z2510">
        <v>199</v>
      </c>
      <c r="AA2510" t="str">
        <f t="shared" si="10"/>
        <v>INSERT INTO UPK.main_masters.mm_buhin_no (data_id, buhin_no, coefficient, created_date, created_tantou_id) VALUES (1910, '625231LA0A', 1, GETDATE(), 999);</v>
      </c>
    </row>
    <row r="2511" spans="26:27">
      <c r="Z2511">
        <v>200</v>
      </c>
      <c r="AA2511" t="str">
        <f t="shared" si="10"/>
        <v>INSERT INTO UPK.main_masters.mm_buhin_no (data_id, buhin_no, coefficient, created_date, created_tantou_id) VALUES (1911, '625223VA0A', 1, GETDATE(), 999);</v>
      </c>
    </row>
    <row r="2512" spans="26:27">
      <c r="Z2512">
        <v>201</v>
      </c>
      <c r="AA2512" t="str">
        <f t="shared" si="10"/>
        <v>INSERT INTO UPK.main_masters.mm_buhin_no (data_id, buhin_no, coefficient, created_date, created_tantou_id) VALUES (1912, '625233VA0A', 1, GETDATE(), 999);</v>
      </c>
    </row>
    <row r="2513" spans="26:27">
      <c r="Z2513">
        <v>202</v>
      </c>
      <c r="AA2513" t="str">
        <f t="shared" si="10"/>
        <v>INSERT INTO UPK.main_masters.mm_buhin_no (data_id, buhin_no, coefficient, created_date, created_tantou_id) VALUES (1913, '625224U000', 1, GETDATE(), 999);</v>
      </c>
    </row>
    <row r="2514" spans="26:27">
      <c r="Z2514">
        <v>203</v>
      </c>
      <c r="AA2514" t="str">
        <f t="shared" si="10"/>
        <v>INSERT INTO UPK.main_masters.mm_buhin_no (data_id, buhin_no, coefficient, created_date, created_tantou_id) VALUES (1914, '625234U000', 1, GETDATE(), 999);</v>
      </c>
    </row>
    <row r="2515" spans="26:27">
      <c r="Z2515">
        <v>204</v>
      </c>
      <c r="AA2515" t="str">
        <f t="shared" si="10"/>
        <v>INSERT INTO UPK.main_masters.mm_buhin_no (data_id, buhin_no, coefficient, created_date, created_tantou_id) VALUES (1915, '625225TA0A', 1, GETDATE(), 999);</v>
      </c>
    </row>
    <row r="2516" spans="26:27">
      <c r="Z2516">
        <v>205</v>
      </c>
      <c r="AA2516" t="str">
        <f t="shared" si="10"/>
        <v>INSERT INTO UPK.main_masters.mm_buhin_no (data_id, buhin_no, coefficient, created_date, created_tantou_id) VALUES (1916, '625235TA0A', 1, GETDATE(), 999);</v>
      </c>
    </row>
    <row r="2517" spans="26:27">
      <c r="Z2517">
        <v>206</v>
      </c>
      <c r="AA2517" t="str">
        <f t="shared" si="10"/>
        <v>INSERT INTO UPK.main_masters.mm_buhin_no (data_id, buhin_no, coefficient, created_date, created_tantou_id) VALUES (1917, '6252280F00', 1, GETDATE(), 999);</v>
      </c>
    </row>
    <row r="2518" spans="26:27">
      <c r="Z2518">
        <v>207</v>
      </c>
      <c r="AA2518" t="str">
        <f t="shared" si="10"/>
        <v>INSERT INTO UPK.main_masters.mm_buhin_no (data_id, buhin_no, coefficient, created_date, created_tantou_id) VALUES (1918, '6252380F00', 1, GETDATE(), 999);</v>
      </c>
    </row>
    <row r="2519" spans="26:27">
      <c r="Z2519">
        <v>208</v>
      </c>
      <c r="AA2519" t="str">
        <f t="shared" si="10"/>
        <v>INSERT INTO UPK.main_masters.mm_buhin_no (data_id, buhin_no, coefficient, created_date, created_tantou_id) VALUES (1919, '6252285F00', 1, GETDATE(), 999);</v>
      </c>
    </row>
    <row r="2520" spans="26:27">
      <c r="Z2520">
        <v>209</v>
      </c>
      <c r="AA2520" t="str">
        <f t="shared" si="10"/>
        <v>INSERT INTO UPK.main_masters.mm_buhin_no (data_id, buhin_no, coefficient, created_date, created_tantou_id) VALUES (1920, '6252385F00', 1, GETDATE(), 999);</v>
      </c>
    </row>
    <row r="2521" spans="26:27">
      <c r="Z2521">
        <v>210</v>
      </c>
      <c r="AA2521" t="str">
        <f t="shared" si="10"/>
        <v>INSERT INTO UPK.main_masters.mm_buhin_no (data_id, buhin_no, coefficient, created_date, created_tantou_id) VALUES (1921, '625231VA0A', 1, GETDATE(), 999);</v>
      </c>
    </row>
    <row r="2522" spans="26:27">
      <c r="Z2522">
        <v>211</v>
      </c>
      <c r="AA2522" t="str">
        <f t="shared" si="10"/>
        <v>INSERT INTO UPK.main_masters.mm_buhin_no (data_id, buhin_no, coefficient, created_date, created_tantou_id) VALUES (1922, '625320W700-1', 1, GETDATE(), 999);</v>
      </c>
    </row>
    <row r="2523" spans="26:27">
      <c r="Z2523">
        <v>212</v>
      </c>
      <c r="AA2523" t="str">
        <f t="shared" si="10"/>
        <v>INSERT INTO UPK.main_masters.mm_buhin_no (data_id, buhin_no, coefficient, created_date, created_tantou_id) VALUES (1923, '625321W200-1', 1, GETDATE(), 999);</v>
      </c>
    </row>
    <row r="2524" spans="26:27">
      <c r="Z2524">
        <v>213</v>
      </c>
      <c r="AA2524" t="str">
        <f t="shared" si="10"/>
        <v>INSERT INTO UPK.main_masters.mm_buhin_no (data_id, buhin_no, coefficient, created_date, created_tantou_id) VALUES (1924, '625323VA1A', 1, GETDATE(), 999);</v>
      </c>
    </row>
    <row r="2525" spans="26:27">
      <c r="Z2525">
        <v>214</v>
      </c>
      <c r="AA2525" t="str">
        <f t="shared" si="10"/>
        <v>INSERT INTO UPK.main_masters.mm_buhin_no (data_id, buhin_no, coefficient, created_date, created_tantou_id) VALUES (1925, '625324M410001', 1, GETDATE(), 999);</v>
      </c>
    </row>
    <row r="2526" spans="26:27">
      <c r="Z2526">
        <v>215</v>
      </c>
      <c r="AA2526" t="str">
        <f t="shared" si="10"/>
        <v>INSERT INTO UPK.main_masters.mm_buhin_no (data_id, buhin_no, coefficient, created_date, created_tantou_id) VALUES (1926, '6253265F00', 1, GETDATE(), 999);</v>
      </c>
    </row>
    <row r="2527" spans="26:27">
      <c r="Z2527">
        <v>216</v>
      </c>
      <c r="AA2527" t="str">
        <f t="shared" si="10"/>
        <v>INSERT INTO UPK.main_masters.mm_buhin_no (data_id, buhin_no, coefficient, created_date, created_tantou_id) VALUES (1927, '6253270F00', 1, GETDATE(), 999);</v>
      </c>
    </row>
    <row r="2528" spans="26:27">
      <c r="Z2528">
        <v>217</v>
      </c>
      <c r="AA2528" t="str">
        <f t="shared" si="10"/>
        <v>INSERT INTO UPK.main_masters.mm_buhin_no (data_id, buhin_no, coefficient, created_date, created_tantou_id) VALUES (1928, '62532AU00001', 1, GETDATE(), 999);</v>
      </c>
    </row>
    <row r="2529" spans="26:27">
      <c r="Z2529">
        <v>218</v>
      </c>
      <c r="AA2529" t="str">
        <f t="shared" si="10"/>
        <v>INSERT INTO UPK.main_masters.mm_buhin_no (data_id, buhin_no, coefficient, created_date, created_tantou_id) VALUES (1929, '62532VE000', 1, GETDATE(), 999);</v>
      </c>
    </row>
    <row r="2530" spans="26:27">
      <c r="Z2530">
        <v>219</v>
      </c>
      <c r="AA2530" t="str">
        <f t="shared" si="10"/>
        <v>INSERT INTO UPK.main_masters.mm_buhin_no (data_id, buhin_no, coefficient, created_date, created_tantou_id) VALUES (1930, '62532VG200', 1, GETDATE(), 999);</v>
      </c>
    </row>
    <row r="2531" spans="26:27">
      <c r="Z2531">
        <v>220</v>
      </c>
      <c r="AA2531" t="str">
        <f t="shared" si="10"/>
        <v>INSERT INTO UPK.main_masters.mm_buhin_no (data_id, buhin_no, coefficient, created_date, created_tantou_id) VALUES (1931, '62532WL00001', 1, GETDATE(), 999);</v>
      </c>
    </row>
    <row r="2532" spans="26:27">
      <c r="Z2532">
        <v>221</v>
      </c>
      <c r="AA2532" t="str">
        <f t="shared" si="10"/>
        <v>INSERT INTO UPK.main_masters.mm_buhin_no (data_id, buhin_no, coefficient, created_date, created_tantou_id) VALUES (1932, '625321LA0A', 1, GETDATE(), 999);</v>
      </c>
    </row>
    <row r="2533" spans="26:27">
      <c r="Z2533">
        <v>222</v>
      </c>
      <c r="AA2533" t="str">
        <f t="shared" si="10"/>
        <v>INSERT INTO UPK.main_masters.mm_buhin_no (data_id, buhin_no, coefficient, created_date, created_tantou_id) VALUES (1933, '625331LA0A', 1, GETDATE(), 999);</v>
      </c>
    </row>
    <row r="2534" spans="26:27">
      <c r="Z2534">
        <v>223</v>
      </c>
      <c r="AA2534" t="str">
        <f t="shared" si="10"/>
        <v>INSERT INTO UPK.main_masters.mm_buhin_no (data_id, buhin_no, coefficient, created_date, created_tantou_id) VALUES (1934, '625334M41001', 1, GETDATE(), 999);</v>
      </c>
    </row>
    <row r="2535" spans="26:27">
      <c r="Z2535">
        <v>224</v>
      </c>
      <c r="AA2535" t="str">
        <f t="shared" si="10"/>
        <v>INSERT INTO UPK.main_masters.mm_buhin_no (data_id, buhin_no, coefficient, created_date, created_tantou_id) VALUES (1935, '625414CB0A', 1, GETDATE(), 999);</v>
      </c>
    </row>
    <row r="2536" spans="26:27">
      <c r="Z2536">
        <v>225</v>
      </c>
      <c r="AA2536" t="str">
        <f t="shared" si="10"/>
        <v>INSERT INTO UPK.main_masters.mm_buhin_no (data_id, buhin_no, coefficient, created_date, created_tantou_id) VALUES (1936, '625416MA0A', 1, GETDATE(), 999);</v>
      </c>
    </row>
    <row r="2537" spans="26:27">
      <c r="Z2537">
        <v>226</v>
      </c>
      <c r="AA2537" t="str">
        <f t="shared" si="10"/>
        <v>INSERT INTO UPK.main_masters.mm_buhin_no (data_id, buhin_no, coefficient, created_date, created_tantou_id) VALUES (1937, '625906MA0A', 1, GETDATE(), 999);</v>
      </c>
    </row>
    <row r="2538" spans="26:27">
      <c r="Z2538">
        <v>227</v>
      </c>
      <c r="AA2538" t="str">
        <f t="shared" si="10"/>
        <v>INSERT INTO UPK.main_masters.mm_buhin_no (data_id, buhin_no, coefficient, created_date, created_tantou_id) VALUES (1938, '62592VG200-01', 1, GETDATE(), 999);</v>
      </c>
    </row>
    <row r="2539" spans="26:27">
      <c r="Z2539">
        <v>228</v>
      </c>
      <c r="AA2539" t="str">
        <f t="shared" si="10"/>
        <v>INSERT INTO UPK.main_masters.mm_buhin_no (data_id, buhin_no, coefficient, created_date, created_tantou_id) VALUES (1939, '62593VG200-01', 1, GETDATE(), 999);</v>
      </c>
    </row>
    <row r="2540" spans="26:27">
      <c r="Z2540">
        <v>229</v>
      </c>
      <c r="AA2540" t="str">
        <f t="shared" si="10"/>
        <v>INSERT INTO UPK.main_masters.mm_buhin_no (data_id, buhin_no, coefficient, created_date, created_tantou_id) VALUES (1940, '631226GW0A', 1, GETDATE(), 999);</v>
      </c>
    </row>
    <row r="2541" spans="26:27">
      <c r="Z2541">
        <v>230</v>
      </c>
      <c r="AA2541" t="str">
        <f t="shared" si="10"/>
        <v>INSERT INTO UPK.main_masters.mm_buhin_no (data_id, buhin_no, coefficient, created_date, created_tantou_id) VALUES (1941, '631236GW0A', 1, GETDATE(), 999);</v>
      </c>
    </row>
    <row r="2542" spans="26:27">
      <c r="Z2542">
        <v>231</v>
      </c>
      <c r="AA2542" t="str">
        <f t="shared" si="10"/>
        <v>INSERT INTO UPK.main_masters.mm_buhin_no (data_id, buhin_no, coefficient, created_date, created_tantou_id) VALUES (1942, '641121JA0A-C', 1, GETDATE(), 999);</v>
      </c>
    </row>
    <row r="2543" spans="26:27">
      <c r="Z2543">
        <v>232</v>
      </c>
      <c r="AA2543" t="str">
        <f t="shared" si="10"/>
        <v>INSERT INTO UPK.main_masters.mm_buhin_no (data_id, buhin_no, coefficient, created_date, created_tantou_id) VALUES (1943, '641121JA0A-B', 1, GETDATE(), 999);</v>
      </c>
    </row>
    <row r="2544" spans="26:27">
      <c r="Z2544">
        <v>233</v>
      </c>
      <c r="AA2544" t="str">
        <f t="shared" si="10"/>
        <v>INSERT INTO UPK.main_masters.mm_buhin_no (data_id, buhin_no, coefficient, created_date, created_tantou_id) VALUES (1944, '641131JA0A-B', 1, GETDATE(), 999);</v>
      </c>
    </row>
    <row r="2545" spans="26:27">
      <c r="Z2545">
        <v>234</v>
      </c>
      <c r="AA2545" t="str">
        <f t="shared" si="10"/>
        <v>INSERT INTO UPK.main_masters.mm_buhin_no (data_id, buhin_no, coefficient, created_date, created_tantou_id) VALUES (1945, '641123VA0A', 1, GETDATE(), 999);</v>
      </c>
    </row>
    <row r="2546" spans="26:27">
      <c r="Z2546">
        <v>235</v>
      </c>
      <c r="AA2546" t="str">
        <f t="shared" si="10"/>
        <v>INSERT INTO UPK.main_masters.mm_buhin_no (data_id, buhin_no, coefficient, created_date, created_tantou_id) VALUES (1946, '641133VA0A', 1, GETDATE(), 999);</v>
      </c>
    </row>
    <row r="2547" spans="26:27">
      <c r="Z2547">
        <v>236</v>
      </c>
      <c r="AA2547" t="str">
        <f t="shared" si="10"/>
        <v>INSERT INTO UPK.main_masters.mm_buhin_no (data_id, buhin_no, coefficient, created_date, created_tantou_id) VALUES (1947, '641125TA0A', 1, GETDATE(), 999);</v>
      </c>
    </row>
    <row r="2548" spans="26:27">
      <c r="Z2548">
        <v>237</v>
      </c>
      <c r="AA2548" t="str">
        <f t="shared" si="10"/>
        <v>INSERT INTO UPK.main_masters.mm_buhin_no (data_id, buhin_no, coefficient, created_date, created_tantou_id) VALUES (1948, '641135TA0A', 1, GETDATE(), 999);</v>
      </c>
    </row>
    <row r="2549" spans="26:27">
      <c r="Z2549">
        <v>238</v>
      </c>
      <c r="AA2549" t="str">
        <f t="shared" si="10"/>
        <v>INSERT INTO UPK.main_masters.mm_buhin_no (data_id, buhin_no, coefficient, created_date, created_tantou_id) VALUES (1949, '641126RA0A', 1, GETDATE(), 999);</v>
      </c>
    </row>
    <row r="2550" spans="26:27">
      <c r="Z2550">
        <v>239</v>
      </c>
      <c r="AA2550" t="str">
        <f t="shared" si="10"/>
        <v>INSERT INTO UPK.main_masters.mm_buhin_no (data_id, buhin_no, coefficient, created_date, created_tantou_id) VALUES (1950, '641136RA0A', 1, GETDATE(), 999);</v>
      </c>
    </row>
    <row r="2551" spans="26:27">
      <c r="Z2551">
        <v>240</v>
      </c>
      <c r="AA2551" t="str">
        <f t="shared" si="10"/>
        <v>INSERT INTO UPK.main_masters.mm_buhin_no (data_id, buhin_no, coefficient, created_date, created_tantou_id) VALUES (1951, '64112JG00A', 1, GETDATE(), 999);</v>
      </c>
    </row>
    <row r="2552" spans="26:27">
      <c r="Z2552">
        <v>241</v>
      </c>
      <c r="AA2552" t="str">
        <f t="shared" si="10"/>
        <v>INSERT INTO UPK.main_masters.mm_buhin_no (data_id, buhin_no, coefficient, created_date, created_tantou_id) VALUES (1952, '64113JG00A', 1, GETDATE(), 999);</v>
      </c>
    </row>
    <row r="2553" spans="26:27">
      <c r="Z2553">
        <v>242</v>
      </c>
      <c r="AA2553" t="str">
        <f t="shared" si="10"/>
        <v>INSERT INTO UPK.main_masters.mm_buhin_no (data_id, buhin_no, coefficient, created_date, created_tantou_id) VALUES (1953, '64112JGA00-E', 1, GETDATE(), 999);</v>
      </c>
    </row>
    <row r="2554" spans="26:27">
      <c r="Z2554">
        <v>243</v>
      </c>
      <c r="AA2554" t="str">
        <f t="shared" si="10"/>
        <v>INSERT INTO UPK.main_masters.mm_buhin_no (data_id, buhin_no, coefficient, created_date, created_tantou_id) VALUES (1954, '64113JGA00-E', 1, GETDATE(), 999);</v>
      </c>
    </row>
    <row r="2555" spans="26:27">
      <c r="Z2555">
        <v>244</v>
      </c>
      <c r="AA2555" t="str">
        <f t="shared" si="10"/>
        <v>INSERT INTO UPK.main_masters.mm_buhin_no (data_id, buhin_no, coefficient, created_date, created_tantou_id) VALUES (1955, '64112JH00A', 1, GETDATE(), 999);</v>
      </c>
    </row>
    <row r="2556" spans="26:27">
      <c r="Z2556">
        <v>245</v>
      </c>
      <c r="AA2556" t="str">
        <f t="shared" si="10"/>
        <v>INSERT INTO UPK.main_masters.mm_buhin_no (data_id, buhin_no, coefficient, created_date, created_tantou_id) VALUES (1956, '64113JH00A', 1, GETDATE(), 999);</v>
      </c>
    </row>
    <row r="2557" spans="26:27">
      <c r="Z2557">
        <v>246</v>
      </c>
      <c r="AA2557" t="str">
        <f t="shared" si="10"/>
        <v>INSERT INTO UPK.main_masters.mm_buhin_no (data_id, buhin_no, coefficient, created_date, created_tantou_id) VALUES (1957, '641131JA0A', 1, GETDATE(), 999);</v>
      </c>
    </row>
    <row r="2558" spans="26:27">
      <c r="Z2558">
        <v>247</v>
      </c>
      <c r="AA2558" t="str">
        <f t="shared" si="10"/>
        <v>INSERT INTO UPK.main_masters.mm_buhin_no (data_id, buhin_no, coefficient, created_date, created_tantou_id) VALUES (1958, '641224CB0A', 1, GETDATE(), 999);</v>
      </c>
    </row>
    <row r="2559" spans="26:27">
      <c r="Z2559">
        <v>248</v>
      </c>
      <c r="AA2559" t="str">
        <f t="shared" si="10"/>
        <v>INSERT INTO UPK.main_masters.mm_buhin_no (data_id, buhin_no, coefficient, created_date, created_tantou_id) VALUES (1959, '641234CB0A', 1, GETDATE(), 999);</v>
      </c>
    </row>
    <row r="2560" spans="26:27">
      <c r="Z2560">
        <v>249</v>
      </c>
      <c r="AA2560" t="str">
        <f t="shared" si="10"/>
        <v>INSERT INTO UPK.main_masters.mm_buhin_no (data_id, buhin_no, coefficient, created_date, created_tantou_id) VALUES (1960, '641224CB0A-E', 1, GETDATE(), 999);</v>
      </c>
    </row>
    <row r="2561" spans="26:27">
      <c r="Z2561">
        <v>250</v>
      </c>
      <c r="AA2561" t="str">
        <f t="shared" si="10"/>
        <v>INSERT INTO UPK.main_masters.mm_buhin_no (data_id, buhin_no, coefficient, created_date, created_tantou_id) VALUES (1961, '641234CB0A-E', 1, GETDATE(), 999);</v>
      </c>
    </row>
    <row r="2562" spans="26:27">
      <c r="Z2562">
        <v>251</v>
      </c>
      <c r="AA2562" t="str">
        <f t="shared" si="10"/>
        <v>INSERT INTO UPK.main_masters.mm_buhin_no (data_id, buhin_no, coefficient, created_date, created_tantou_id) VALUES (1962, '641226RA0A', 1, GETDATE(), 999);</v>
      </c>
    </row>
    <row r="2563" spans="26:27">
      <c r="Z2563">
        <v>252</v>
      </c>
      <c r="AA2563" t="str">
        <f t="shared" si="10"/>
        <v>INSERT INTO UPK.main_masters.mm_buhin_no (data_id, buhin_no, coefficient, created_date, created_tantou_id) VALUES (1963, '641236RA0A', 1, GETDATE(), 999);</v>
      </c>
    </row>
    <row r="2564" spans="26:27">
      <c r="Z2564">
        <v>253</v>
      </c>
      <c r="AA2564" t="str">
        <f t="shared" si="10"/>
        <v>INSERT INTO UPK.main_masters.mm_buhin_no (data_id, buhin_no, coefficient, created_date, created_tantou_id) VALUES (1964, '64122EN000', 1, GETDATE(), 999);</v>
      </c>
    </row>
    <row r="2565" spans="26:27">
      <c r="Z2565">
        <v>254</v>
      </c>
      <c r="AA2565" t="str">
        <f t="shared" si="10"/>
        <v>INSERT INTO UPK.main_masters.mm_buhin_no (data_id, buhin_no, coefficient, created_date, created_tantou_id) VALUES (1965, '64123EN000', 1, GETDATE(), 999);</v>
      </c>
    </row>
    <row r="2566" spans="26:27">
      <c r="Z2566">
        <v>255</v>
      </c>
      <c r="AA2566" t="str">
        <f t="shared" si="10"/>
        <v>INSERT INTO UPK.main_masters.mm_buhin_no (data_id, buhin_no, coefficient, created_date, created_tantou_id) VALUES (1966, '641241AA0A', 1, GETDATE(), 999);</v>
      </c>
    </row>
    <row r="2567" spans="26:27">
      <c r="Z2567">
        <v>256</v>
      </c>
      <c r="AA2567" t="str">
        <f t="shared" si="10"/>
        <v>INSERT INTO UPK.main_masters.mm_buhin_no (data_id, buhin_no, coefficient, created_date, created_tantou_id) VALUES (1967, '641241AA0A-K', 1, GETDATE(), 999);</v>
      </c>
    </row>
    <row r="2568" spans="26:27">
      <c r="Z2568">
        <v>257</v>
      </c>
      <c r="AA2568" t="str">
        <f t="shared" si="10"/>
        <v>INSERT INTO UPK.main_masters.mm_buhin_no (data_id, buhin_no, coefficient, created_date, created_tantou_id) VALUES (1968, '641244CB0A', 1, GETDATE(), 999);</v>
      </c>
    </row>
    <row r="2569" spans="26:27">
      <c r="Z2569">
        <v>258</v>
      </c>
      <c r="AA2569" t="str">
        <f t="shared" ref="AA2569:AA2632" si="11">$Y$2310&amp;AA849&amp;", '"&amp;TRIM(AB849)&amp;"', "&amp;AC849&amp;", GETDATE(), 999);"</f>
        <v>INSERT INTO UPK.main_masters.mm_buhin_no (data_id, buhin_no, coefficient, created_date, created_tantou_id) VALUES (1969, '641244CB0A-G', 1, GETDATE(), 999);</v>
      </c>
    </row>
    <row r="2570" spans="26:27">
      <c r="Z2570">
        <v>259</v>
      </c>
      <c r="AA2570" t="str">
        <f t="shared" si="11"/>
        <v>INSERT INTO UPK.main_masters.mm_buhin_no (data_id, buhin_no, coefficient, created_date, created_tantou_id) VALUES (1970, '641246RA0A', 1, GETDATE(), 999);</v>
      </c>
    </row>
    <row r="2571" spans="26:27">
      <c r="Z2571">
        <v>260</v>
      </c>
      <c r="AA2571" t="str">
        <f t="shared" si="11"/>
        <v>INSERT INTO UPK.main_masters.mm_buhin_no (data_id, buhin_no, coefficient, created_date, created_tantou_id) VALUES (1971, '64124EN000', 1, GETDATE(), 999);</v>
      </c>
    </row>
    <row r="2572" spans="26:27">
      <c r="Z2572">
        <v>261</v>
      </c>
      <c r="AA2572" t="str">
        <f t="shared" si="11"/>
        <v>INSERT INTO UPK.main_masters.mm_buhin_no (data_id, buhin_no, coefficient, created_date, created_tantou_id) VALUES (1972, '64124JN20A', 1, GETDATE(), 999);</v>
      </c>
    </row>
    <row r="2573" spans="26:27">
      <c r="Z2573">
        <v>262</v>
      </c>
      <c r="AA2573" t="str">
        <f t="shared" si="11"/>
        <v>INSERT INTO UPK.main_masters.mm_buhin_no (data_id, buhin_no, coefficient, created_date, created_tantou_id) VALUES (1973, '641251AA0A', 1, GETDATE(), 999);</v>
      </c>
    </row>
    <row r="2574" spans="26:27">
      <c r="Z2574">
        <v>263</v>
      </c>
      <c r="AA2574" t="str">
        <f t="shared" si="11"/>
        <v>INSERT INTO UPK.main_masters.mm_buhin_no (data_id, buhin_no, coefficient, created_date, created_tantou_id) VALUES (1974, '641251AA0A-K', 1, GETDATE(), 999);</v>
      </c>
    </row>
    <row r="2575" spans="26:27">
      <c r="Z2575">
        <v>264</v>
      </c>
      <c r="AA2575" t="str">
        <f t="shared" si="11"/>
        <v>INSERT INTO UPK.main_masters.mm_buhin_no (data_id, buhin_no, coefficient, created_date, created_tantou_id) VALUES (1975, '641254CB0A', 1, GETDATE(), 999);</v>
      </c>
    </row>
    <row r="2576" spans="26:27">
      <c r="Z2576">
        <v>265</v>
      </c>
      <c r="AA2576" t="str">
        <f t="shared" si="11"/>
        <v>INSERT INTO UPK.main_masters.mm_buhin_no (data_id, buhin_no, coefficient, created_date, created_tantou_id) VALUES (1976, '641254CB0A-G', 1, GETDATE(), 999);</v>
      </c>
    </row>
    <row r="2577" spans="26:27">
      <c r="Z2577">
        <v>266</v>
      </c>
      <c r="AA2577" t="str">
        <f t="shared" si="11"/>
        <v>INSERT INTO UPK.main_masters.mm_buhin_no (data_id, buhin_no, coefficient, created_date, created_tantou_id) VALUES (1977, '641256RA0A', 1, GETDATE(), 999);</v>
      </c>
    </row>
    <row r="2578" spans="26:27">
      <c r="Z2578">
        <v>267</v>
      </c>
      <c r="AA2578" t="str">
        <f t="shared" si="11"/>
        <v>INSERT INTO UPK.main_masters.mm_buhin_no (data_id, buhin_no, coefficient, created_date, created_tantou_id) VALUES (1978, '64125EN000', 1, GETDATE(), 999);</v>
      </c>
    </row>
    <row r="2579" spans="26:27">
      <c r="Z2579">
        <v>268</v>
      </c>
      <c r="AA2579" t="str">
        <f t="shared" si="11"/>
        <v>INSERT INTO UPK.main_masters.mm_buhin_no (data_id, buhin_no, coefficient, created_date, created_tantou_id) VALUES (1979, '64125JN20A', 1, GETDATE(), 999);</v>
      </c>
    </row>
    <row r="2580" spans="26:27">
      <c r="Z2580">
        <v>269</v>
      </c>
      <c r="AA2580" t="str">
        <f t="shared" si="11"/>
        <v>INSERT INTO UPK.main_masters.mm_buhin_no (data_id, buhin_no, coefficient, created_date, created_tantou_id) VALUES (1980, '641321LA0A', 1, GETDATE(), 999);</v>
      </c>
    </row>
    <row r="2581" spans="26:27">
      <c r="Z2581">
        <v>270</v>
      </c>
      <c r="AA2581" t="str">
        <f t="shared" si="11"/>
        <v>INSERT INTO UPK.main_masters.mm_buhin_no (data_id, buhin_no, coefficient, created_date, created_tantou_id) VALUES (1981, '641321LA0A-G', 1, GETDATE(), 999);</v>
      </c>
    </row>
    <row r="2582" spans="26:27">
      <c r="Z2582">
        <v>271</v>
      </c>
      <c r="AA2582" t="str">
        <f t="shared" si="11"/>
        <v>INSERT INTO UPK.main_masters.mm_buhin_no (data_id, buhin_no, coefficient, created_date, created_tantou_id) VALUES (1982, '641321AA0A', 1, GETDATE(), 999);</v>
      </c>
    </row>
    <row r="2583" spans="26:27">
      <c r="Z2583">
        <v>272</v>
      </c>
      <c r="AA2583" t="str">
        <f t="shared" si="11"/>
        <v>INSERT INTO UPK.main_masters.mm_buhin_no (data_id, buhin_no, coefficient, created_date, created_tantou_id) VALUES (1983, '641331AA0A', 1, GETDATE(), 999);</v>
      </c>
    </row>
    <row r="2584" spans="26:27">
      <c r="Z2584">
        <v>273</v>
      </c>
      <c r="AA2584" t="str">
        <f t="shared" si="11"/>
        <v>INSERT INTO UPK.main_masters.mm_buhin_no (data_id, buhin_no, coefficient, created_date, created_tantou_id) VALUES (1984, '64132AU000', 1, GETDATE(), 999);</v>
      </c>
    </row>
    <row r="2585" spans="26:27">
      <c r="Z2585">
        <v>274</v>
      </c>
      <c r="AA2585" t="str">
        <f t="shared" si="11"/>
        <v>INSERT INTO UPK.main_masters.mm_buhin_no (data_id, buhin_no, coefficient, created_date, created_tantou_id) VALUES (1985, '64133AU000', 1, GETDATE(), 999);</v>
      </c>
    </row>
    <row r="2586" spans="26:27">
      <c r="Z2586">
        <v>275</v>
      </c>
      <c r="AA2586" t="str">
        <f t="shared" si="11"/>
        <v>INSERT INTO UPK.main_masters.mm_buhin_no (data_id, buhin_no, coefficient, created_date, created_tantou_id) VALUES (1986, '641331LA0A', 1, GETDATE(), 999);</v>
      </c>
    </row>
    <row r="2587" spans="26:27">
      <c r="Z2587">
        <v>276</v>
      </c>
      <c r="AA2587" t="str">
        <f t="shared" si="11"/>
        <v>INSERT INTO UPK.main_masters.mm_buhin_no (data_id, buhin_no, coefficient, created_date, created_tantou_id) VALUES (1987, '641421AA0A', 1, GETDATE(), 999);</v>
      </c>
    </row>
    <row r="2588" spans="26:27">
      <c r="Z2588">
        <v>277</v>
      </c>
      <c r="AA2588" t="str">
        <f t="shared" si="11"/>
        <v>INSERT INTO UPK.main_masters.mm_buhin_no (data_id, buhin_no, coefficient, created_date, created_tantou_id) VALUES (1988, '641431AA0A', 1, GETDATE(), 999);</v>
      </c>
    </row>
    <row r="2589" spans="26:27">
      <c r="Z2589">
        <v>278</v>
      </c>
      <c r="AA2589" t="str">
        <f t="shared" si="11"/>
        <v>INSERT INTO UPK.main_masters.mm_buhin_no (data_id, buhin_no, coefficient, created_date, created_tantou_id) VALUES (1989, '641421AA0A-K', 1, GETDATE(), 999);</v>
      </c>
    </row>
    <row r="2590" spans="26:27">
      <c r="Z2590">
        <v>279</v>
      </c>
      <c r="AA2590" t="str">
        <f t="shared" si="11"/>
        <v>INSERT INTO UPK.main_masters.mm_buhin_no (data_id, buhin_no, coefficient, created_date, created_tantou_id) VALUES (1990, '641431AA0A-K', 1, GETDATE(), 999);</v>
      </c>
    </row>
    <row r="2591" spans="26:27">
      <c r="Z2591">
        <v>280</v>
      </c>
      <c r="AA2591" t="str">
        <f t="shared" si="11"/>
        <v>INSERT INTO UPK.main_masters.mm_buhin_no (data_id, buhin_no, coefficient, created_date, created_tantou_id) VALUES (1991, '641421JA0A', 1, GETDATE(), 999);</v>
      </c>
    </row>
    <row r="2592" spans="26:27">
      <c r="Z2592">
        <v>281</v>
      </c>
      <c r="AA2592" t="str">
        <f t="shared" si="11"/>
        <v>INSERT INTO UPK.main_masters.mm_buhin_no (data_id, buhin_no, coefficient, created_date, created_tantou_id) VALUES (1992, '641431JA0A', 1, GETDATE(), 999);</v>
      </c>
    </row>
    <row r="2593" spans="26:27">
      <c r="Z2593">
        <v>282</v>
      </c>
      <c r="AA2593" t="str">
        <f t="shared" si="11"/>
        <v>INSERT INTO UPK.main_masters.mm_buhin_no (data_id, buhin_no, coefficient, created_date, created_tantou_id) VALUES (1993, '641423TU0A', 1, GETDATE(), 999);</v>
      </c>
    </row>
    <row r="2594" spans="26:27">
      <c r="Z2594">
        <v>283</v>
      </c>
      <c r="AA2594" t="str">
        <f t="shared" si="11"/>
        <v>INSERT INTO UPK.main_masters.mm_buhin_no (data_id, buhin_no, coefficient, created_date, created_tantou_id) VALUES (1994, '64143JN20A', 1, GETDATE(), 999);</v>
      </c>
    </row>
    <row r="2595" spans="26:27">
      <c r="Z2595">
        <v>284</v>
      </c>
      <c r="AA2595" t="str">
        <f t="shared" si="11"/>
        <v>INSERT INTO UPK.main_masters.mm_buhin_no (data_id, buhin_no, coefficient, created_date, created_tantou_id) VALUES (1996, '64143JN20A-E', 1, GETDATE(), 999);</v>
      </c>
    </row>
    <row r="2596" spans="26:27">
      <c r="Z2596">
        <v>285</v>
      </c>
      <c r="AA2596" t="str">
        <f t="shared" si="11"/>
        <v>INSERT INTO UPK.main_masters.mm_buhin_no (data_id, buhin_no, coefficient, created_date, created_tantou_id) VALUES (1997, '641786RA0A', 1, GETDATE(), 999);</v>
      </c>
    </row>
    <row r="2597" spans="26:27">
      <c r="Z2597">
        <v>286</v>
      </c>
      <c r="AA2597" t="str">
        <f t="shared" si="11"/>
        <v>INSERT INTO UPK.main_masters.mm_buhin_no (data_id, buhin_no, coefficient, created_date, created_tantou_id) VALUES (1998, '641796RA0A', 1, GETDATE(), 999);</v>
      </c>
    </row>
    <row r="2598" spans="26:27">
      <c r="Z2598">
        <v>287</v>
      </c>
      <c r="AA2598" t="str">
        <f t="shared" si="11"/>
        <v>INSERT INTO UPK.main_masters.mm_buhin_no (data_id, buhin_no, coefficient, created_date, created_tantou_id) VALUES (1999, '641821AA0A', 1, GETDATE(), 999);</v>
      </c>
    </row>
    <row r="2599" spans="26:27">
      <c r="Z2599">
        <v>288</v>
      </c>
      <c r="AA2599" t="str">
        <f t="shared" si="11"/>
        <v>INSERT INTO UPK.main_masters.mm_buhin_no (data_id, buhin_no, coefficient, created_date, created_tantou_id) VALUES (2000, '641831AA0A', 1, GETDATE(), 999);</v>
      </c>
    </row>
    <row r="2600" spans="26:27">
      <c r="Z2600">
        <v>289</v>
      </c>
      <c r="AA2600" t="str">
        <f t="shared" si="11"/>
        <v>INSERT INTO UPK.main_masters.mm_buhin_no (data_id, buhin_no, coefficient, created_date, created_tantou_id) VALUES (2001, '641821LA0A', 1, GETDATE(), 999);</v>
      </c>
    </row>
    <row r="2601" spans="26:27">
      <c r="Z2601">
        <v>290</v>
      </c>
      <c r="AA2601" t="str">
        <f t="shared" si="11"/>
        <v>INSERT INTO UPK.main_masters.mm_buhin_no (data_id, buhin_no, coefficient, created_date, created_tantou_id) VALUES (2002, '641831LA0A', 1, GETDATE(), 999);</v>
      </c>
    </row>
    <row r="2602" spans="26:27">
      <c r="Z2602">
        <v>291</v>
      </c>
      <c r="AA2602" t="str">
        <f t="shared" si="11"/>
        <v>INSERT INTO UPK.main_masters.mm_buhin_no (data_id, buhin_no, coefficient, created_date, created_tantou_id) VALUES (2003, '641824CB0A', 1, GETDATE(), 999);</v>
      </c>
    </row>
    <row r="2603" spans="26:27">
      <c r="Z2603">
        <v>292</v>
      </c>
      <c r="AA2603" t="str">
        <f t="shared" si="11"/>
        <v>INSERT INTO UPK.main_masters.mm_buhin_no (data_id, buhin_no, coefficient, created_date, created_tantou_id) VALUES (2004, '641834CB0A', 1, GETDATE(), 999);</v>
      </c>
    </row>
    <row r="2604" spans="26:27">
      <c r="Z2604">
        <v>293</v>
      </c>
      <c r="AA2604" t="str">
        <f t="shared" si="11"/>
        <v>INSERT INTO UPK.main_masters.mm_buhin_no (data_id, buhin_no, coefficient, created_date, created_tantou_id) VALUES (2005, '641824M41001', 1, GETDATE(), 999);</v>
      </c>
    </row>
    <row r="2605" spans="26:27">
      <c r="Z2605">
        <v>294</v>
      </c>
      <c r="AA2605" t="str">
        <f t="shared" si="11"/>
        <v>INSERT INTO UPK.main_masters.mm_buhin_no (data_id, buhin_no, coefficient, created_date, created_tantou_id) VALUES (2006, '641834M41001', 1, GETDATE(), 999);</v>
      </c>
    </row>
    <row r="2606" spans="26:27">
      <c r="Z2606">
        <v>295</v>
      </c>
      <c r="AA2606" t="str">
        <f t="shared" si="11"/>
        <v>INSERT INTO UPK.main_masters.mm_buhin_no (data_id, buhin_no, coefficient, created_date, created_tantou_id) VALUES (2007, '641824M410-G', 1, GETDATE(), 999);</v>
      </c>
    </row>
    <row r="2607" spans="26:27">
      <c r="Z2607">
        <v>296</v>
      </c>
      <c r="AA2607" t="str">
        <f t="shared" si="11"/>
        <v>INSERT INTO UPK.main_masters.mm_buhin_no (data_id, buhin_no, coefficient, created_date, created_tantou_id) VALUES (2008, '641834M410-G', 1, GETDATE(), 999);</v>
      </c>
    </row>
    <row r="2608" spans="26:27">
      <c r="Z2608">
        <v>297</v>
      </c>
      <c r="AA2608" t="str">
        <f t="shared" si="11"/>
        <v>INSERT INTO UPK.main_masters.mm_buhin_no (data_id, buhin_no, coefficient, created_date, created_tantou_id) VALUES (2009, '641825M01001', 1, GETDATE(), 999);</v>
      </c>
    </row>
    <row r="2609" spans="26:27">
      <c r="Z2609">
        <v>298</v>
      </c>
      <c r="AA2609" t="str">
        <f t="shared" si="11"/>
        <v>INSERT INTO UPK.main_masters.mm_buhin_no (data_id, buhin_no, coefficient, created_date, created_tantou_id) VALUES (2010, '641835M01001', 1, GETDATE(), 999);</v>
      </c>
    </row>
    <row r="2610" spans="26:27">
      <c r="Z2610">
        <v>299</v>
      </c>
      <c r="AA2610" t="str">
        <f t="shared" si="11"/>
        <v>INSERT INTO UPK.main_masters.mm_buhin_no (data_id, buhin_no, coefficient, created_date, created_tantou_id) VALUES (2011, '641826MA0A', 1, GETDATE(), 999);</v>
      </c>
    </row>
    <row r="2611" spans="26:27">
      <c r="Z2611">
        <v>300</v>
      </c>
      <c r="AA2611" t="str">
        <f t="shared" si="11"/>
        <v>INSERT INTO UPK.main_masters.mm_buhin_no (data_id, buhin_no, coefficient, created_date, created_tantou_id) VALUES (2012, '641836MA0A', 1, GETDATE(), 999);</v>
      </c>
    </row>
    <row r="2612" spans="26:27">
      <c r="Z2612">
        <v>301</v>
      </c>
      <c r="AA2612" t="str">
        <f t="shared" si="11"/>
        <v>INSERT INTO UPK.main_masters.mm_buhin_no (data_id, buhin_no, coefficient, created_date, created_tantou_id) VALUES (2013, '641826RA0A', 1, GETDATE(), 999);</v>
      </c>
    </row>
    <row r="2613" spans="26:27">
      <c r="Z2613">
        <v>302</v>
      </c>
      <c r="AA2613" t="str">
        <f t="shared" si="11"/>
        <v>INSERT INTO UPK.main_masters.mm_buhin_no (data_id, buhin_no, coefficient, created_date, created_tantou_id) VALUES (2014, '641836RA0A', 1, GETDATE(), 999);</v>
      </c>
    </row>
    <row r="2614" spans="26:27">
      <c r="Z2614">
        <v>303</v>
      </c>
      <c r="AA2614" t="str">
        <f t="shared" si="11"/>
        <v>INSERT INTO UPK.main_masters.mm_buhin_no (data_id, buhin_no, coefficient, created_date, created_tantou_id) VALUES (2015, '641826RA1A', 1, GETDATE(), 999);</v>
      </c>
    </row>
    <row r="2615" spans="26:27">
      <c r="Z2615">
        <v>304</v>
      </c>
      <c r="AA2615" t="str">
        <f t="shared" si="11"/>
        <v>INSERT INTO UPK.main_masters.mm_buhin_no (data_id, buhin_no, coefficient, created_date, created_tantou_id) VALUES (2016, '641836RA1A', 1, GETDATE(), 999);</v>
      </c>
    </row>
    <row r="2616" spans="26:27">
      <c r="Z2616">
        <v>305</v>
      </c>
      <c r="AA2616" t="str">
        <f t="shared" si="11"/>
        <v>INSERT INTO UPK.main_masters.mm_buhin_no (data_id, buhin_no, coefficient, created_date, created_tantou_id) VALUES (2017, '64182EN000', 1, GETDATE(), 999);</v>
      </c>
    </row>
    <row r="2617" spans="26:27">
      <c r="Z2617">
        <v>306</v>
      </c>
      <c r="AA2617" t="str">
        <f t="shared" si="11"/>
        <v>INSERT INTO UPK.main_masters.mm_buhin_no (data_id, buhin_no, coefficient, created_date, created_tantou_id) VALUES (2018, '64183EN000', 1, GETDATE(), 999);</v>
      </c>
    </row>
    <row r="2618" spans="26:27">
      <c r="Z2618">
        <v>307</v>
      </c>
      <c r="AA2618" t="str">
        <f t="shared" si="11"/>
        <v>INSERT INTO UPK.main_masters.mm_buhin_no (data_id, buhin_no, coefficient, created_date, created_tantou_id) VALUES (2019, '64182JG00A', 1, GETDATE(), 999);</v>
      </c>
    </row>
    <row r="2619" spans="26:27">
      <c r="Z2619">
        <v>308</v>
      </c>
      <c r="AA2619" t="str">
        <f t="shared" si="11"/>
        <v>INSERT INTO UPK.main_masters.mm_buhin_no (data_id, buhin_no, coefficient, created_date, created_tantou_id) VALUES (2020, '64183JG00A', 1, GETDATE(), 999);</v>
      </c>
    </row>
    <row r="2620" spans="26:27">
      <c r="Z2620">
        <v>309</v>
      </c>
      <c r="AA2620" t="str">
        <f t="shared" si="11"/>
        <v>INSERT INTO UPK.main_masters.mm_buhin_no (data_id, buhin_no, coefficient, created_date, created_tantou_id) VALUES (2021, '64184JG00A', 1, GETDATE(), 999);</v>
      </c>
    </row>
    <row r="2621" spans="26:27">
      <c r="Z2621">
        <v>310</v>
      </c>
      <c r="AA2621" t="str">
        <f t="shared" si="11"/>
        <v>INSERT INTO UPK.main_masters.mm_buhin_no (data_id, buhin_no, coefficient, created_date, created_tantou_id) VALUES (2022, '641844CB0A', 1, GETDATE(), 999);</v>
      </c>
    </row>
    <row r="2622" spans="26:27">
      <c r="Z2622">
        <v>311</v>
      </c>
      <c r="AA2622" t="str">
        <f t="shared" si="11"/>
        <v>INSERT INTO UPK.main_masters.mm_buhin_no (data_id, buhin_no, coefficient, created_date, created_tantou_id) VALUES (2023, '641854CB0A', 1, GETDATE(), 999);</v>
      </c>
    </row>
    <row r="2623" spans="26:27">
      <c r="Z2623">
        <v>312</v>
      </c>
      <c r="AA2623" t="str">
        <f t="shared" si="11"/>
        <v>INSERT INTO UPK.main_masters.mm_buhin_no (data_id, buhin_no, coefficient, created_date, created_tantou_id) VALUES (2024, '641846MA0A', 1, GETDATE(), 999);</v>
      </c>
    </row>
    <row r="2624" spans="26:27">
      <c r="Z2624">
        <v>313</v>
      </c>
      <c r="AA2624" t="str">
        <f t="shared" si="11"/>
        <v>INSERT INTO UPK.main_masters.mm_buhin_no (data_id, buhin_no, coefficient, created_date, created_tantou_id) VALUES (2025, '641856MA0A', 1, GETDATE(), 999);</v>
      </c>
    </row>
    <row r="2625" spans="26:27">
      <c r="Z2625">
        <v>314</v>
      </c>
      <c r="AA2625" t="str">
        <f t="shared" si="11"/>
        <v>INSERT INTO UPK.main_masters.mm_buhin_no (data_id, buhin_no, coefficient, created_date, created_tantou_id) VALUES (2026, '64184JN20A', 1, GETDATE(), 999);</v>
      </c>
    </row>
    <row r="2626" spans="26:27">
      <c r="Z2626">
        <v>315</v>
      </c>
      <c r="AA2626" t="str">
        <f t="shared" si="11"/>
        <v>INSERT INTO UPK.main_masters.mm_buhin_no (data_id, buhin_no, coefficient, created_date, created_tantou_id) VALUES (2027, '64185JN20A', 1, GETDATE(), 999);</v>
      </c>
    </row>
    <row r="2627" spans="26:27">
      <c r="Z2627">
        <v>316</v>
      </c>
      <c r="AA2627" t="str">
        <f t="shared" si="11"/>
        <v>INSERT INTO UPK.main_masters.mm_buhin_no (data_id, buhin_no, coefficient, created_date, created_tantou_id) VALUES (2028, '64184JN20A-E', 1, GETDATE(), 999);</v>
      </c>
    </row>
    <row r="2628" spans="26:27">
      <c r="Z2628">
        <v>317</v>
      </c>
      <c r="AA2628" t="str">
        <f t="shared" si="11"/>
        <v>INSERT INTO UPK.main_masters.mm_buhin_no (data_id, buhin_no, coefficient, created_date, created_tantou_id) VALUES (2029, '64185JN20A-E', 1, GETDATE(), 999);</v>
      </c>
    </row>
    <row r="2629" spans="26:27">
      <c r="Z2629">
        <v>318</v>
      </c>
      <c r="AA2629" t="str">
        <f t="shared" si="11"/>
        <v>INSERT INTO UPK.main_masters.mm_buhin_no (data_id, buhin_no, coefficient, created_date, created_tantou_id) VALUES (2030, '64185JG00A', 1, GETDATE(), 999);</v>
      </c>
    </row>
    <row r="2630" spans="26:27">
      <c r="Z2630">
        <v>319</v>
      </c>
      <c r="AA2630" t="str">
        <f t="shared" si="11"/>
        <v>INSERT INTO UPK.main_masters.mm_buhin_no (data_id, buhin_no, coefficient, created_date, created_tantou_id) VALUES (2031, '641946RA0A', 1, GETDATE(), 999);</v>
      </c>
    </row>
    <row r="2631" spans="26:27">
      <c r="Z2631">
        <v>320</v>
      </c>
      <c r="AA2631" t="str">
        <f t="shared" si="11"/>
        <v>INSERT INTO UPK.main_masters.mm_buhin_no (data_id, buhin_no, coefficient, created_date, created_tantou_id) VALUES (2032, '641956RA0A', 1, GETDATE(), 999);</v>
      </c>
    </row>
    <row r="2632" spans="26:27">
      <c r="Z2632">
        <v>321</v>
      </c>
      <c r="AA2632" t="str">
        <f t="shared" si="11"/>
        <v>INSERT INTO UPK.main_masters.mm_buhin_no (data_id, buhin_no, coefficient, created_date, created_tantou_id) VALUES (2033, '641C2JG00A', 1, GETDATE(), 999);</v>
      </c>
    </row>
    <row r="2633" spans="26:27">
      <c r="Z2633">
        <v>322</v>
      </c>
      <c r="AA2633" t="str">
        <f t="shared" ref="AA2633:AA2696" si="12">$Y$2310&amp;AA913&amp;", '"&amp;TRIM(AB913)&amp;"', "&amp;AC913&amp;", GETDATE(), 999);"</f>
        <v>INSERT INTO UPK.main_masters.mm_buhin_no (data_id, buhin_no, coefficient, created_date, created_tantou_id) VALUES (2034, '641C3JG00A', 1, GETDATE(), 999);</v>
      </c>
    </row>
    <row r="2634" spans="26:27">
      <c r="Z2634">
        <v>323</v>
      </c>
      <c r="AA2634" t="str">
        <f t="shared" si="12"/>
        <v>INSERT INTO UPK.main_masters.mm_buhin_no (data_id, buhin_no, coefficient, created_date, created_tantou_id) VALUES (2035, '641G06RA0A', 1, GETDATE(), 999);</v>
      </c>
    </row>
    <row r="2635" spans="26:27">
      <c r="Z2635">
        <v>324</v>
      </c>
      <c r="AA2635" t="str">
        <f t="shared" si="12"/>
        <v>INSERT INTO UPK.main_masters.mm_buhin_no (data_id, buhin_no, coefficient, created_date, created_tantou_id) VALUES (2036, '641G16RA0A', 1, GETDATE(), 999);</v>
      </c>
    </row>
    <row r="2636" spans="26:27">
      <c r="Z2636">
        <v>325</v>
      </c>
      <c r="AA2636" t="str">
        <f t="shared" si="12"/>
        <v>INSERT INTO UPK.main_masters.mm_buhin_no (data_id, buhin_no, coefficient, created_date, created_tantou_id) VALUES (2037, '642855301001', 1, GETDATE(), 999);</v>
      </c>
    </row>
    <row r="2637" spans="26:27">
      <c r="Z2637">
        <v>326</v>
      </c>
      <c r="AA2637" t="str">
        <f t="shared" si="12"/>
        <v>INSERT INTO UPK.main_masters.mm_buhin_no (data_id, buhin_no, coefficient, created_date, created_tantou_id) VALUES (2038, '64828D0109', 1, GETDATE(), 999);</v>
      </c>
    </row>
    <row r="2638" spans="26:27">
      <c r="Z2638">
        <v>327</v>
      </c>
      <c r="AA2638" t="str">
        <f t="shared" si="12"/>
        <v>INSERT INTO UPK.main_masters.mm_buhin_no (data_id, buhin_no, coefficient, created_date, created_tantou_id) VALUES (2039, '64828D0109-G', 1, GETDATE(), 999);</v>
      </c>
    </row>
    <row r="2639" spans="26:27">
      <c r="Z2639">
        <v>328</v>
      </c>
      <c r="AA2639" t="str">
        <f t="shared" si="12"/>
        <v>INSERT INTO UPK.main_masters.mm_buhin_no (data_id, buhin_no, coefficient, created_date, created_tantou_id) VALUES (2040, '654265301001', 1, GETDATE(), 999);</v>
      </c>
    </row>
    <row r="2640" spans="26:27">
      <c r="Z2640">
        <v>329</v>
      </c>
      <c r="AA2640" t="str">
        <f t="shared" si="12"/>
        <v>INSERT INTO UPK.main_masters.mm_buhin_no (data_id, buhin_no, coefficient, created_date, created_tantou_id) VALUES (2041, '654375301001', 1, GETDATE(), 999);</v>
      </c>
    </row>
    <row r="2641" spans="26:27">
      <c r="Z2641">
        <v>330</v>
      </c>
      <c r="AA2641" t="str">
        <f t="shared" si="12"/>
        <v>INSERT INTO UPK.main_masters.mm_buhin_no (data_id, buhin_no, coefficient, created_date, created_tantou_id) VALUES (2042, '656165TA0A', 1, GETDATE(), 999);</v>
      </c>
    </row>
    <row r="2642" spans="26:27">
      <c r="Z2642">
        <v>331</v>
      </c>
      <c r="AA2642" t="str">
        <f t="shared" si="12"/>
        <v>INSERT INTO UPK.main_masters.mm_buhin_no (data_id, buhin_no, coefficient, created_date, created_tantou_id) VALUES (2043, '65616JM00A', 1, GETDATE(), 999);</v>
      </c>
    </row>
    <row r="2643" spans="26:27">
      <c r="Z2643">
        <v>332</v>
      </c>
      <c r="AA2643" t="str">
        <f t="shared" si="12"/>
        <v>INSERT INTO UPK.main_masters.mm_buhin_no (data_id, buhin_no, coefficient, created_date, created_tantou_id) VALUES (2044, '65616JN20A', 1, GETDATE(), 999);</v>
      </c>
    </row>
    <row r="2644" spans="26:27">
      <c r="Z2644">
        <v>333</v>
      </c>
      <c r="AA2644" t="str">
        <f t="shared" si="12"/>
        <v>INSERT INTO UPK.main_masters.mm_buhin_no (data_id, buhin_no, coefficient, created_date, created_tantou_id) VALUES (2045, '663123VA1C', 1, GETDATE(), 999);</v>
      </c>
    </row>
    <row r="2645" spans="26:27">
      <c r="Z2645">
        <v>334</v>
      </c>
      <c r="AA2645" t="str">
        <f t="shared" si="12"/>
        <v>INSERT INTO UPK.main_masters.mm_buhin_no (data_id, buhin_no, coefficient, created_date, created_tantou_id) VALUES (2046, '663124CB0A', 1, GETDATE(), 999);</v>
      </c>
    </row>
    <row r="2646" spans="26:27">
      <c r="Z2646">
        <v>335</v>
      </c>
      <c r="AA2646" t="str">
        <f t="shared" si="12"/>
        <v>INSERT INTO UPK.main_masters.mm_buhin_no (data_id, buhin_no, coefficient, created_date, created_tantou_id) VALUES (2047, '663124M410', 1, GETDATE(), 999);</v>
      </c>
    </row>
    <row r="2647" spans="26:27">
      <c r="Z2647">
        <v>336</v>
      </c>
      <c r="AA2647" t="str">
        <f t="shared" si="12"/>
        <v>INSERT INTO UPK.main_masters.mm_buhin_no (data_id, buhin_no, coefficient, created_date, created_tantou_id) VALUES (2048, '663125M410', 1, GETDATE(), 999);</v>
      </c>
    </row>
    <row r="2648" spans="26:27">
      <c r="Z2648">
        <v>337</v>
      </c>
      <c r="AA2648" t="str">
        <f t="shared" si="12"/>
        <v>INSERT INTO UPK.main_masters.mm_buhin_no (data_id, buhin_no, coefficient, created_date, created_tantou_id) VALUES (2049, '663125WK1C', 1, GETDATE(), 999);</v>
      </c>
    </row>
    <row r="2649" spans="26:27">
      <c r="Z2649">
        <v>338</v>
      </c>
      <c r="AA2649" t="str">
        <f t="shared" si="12"/>
        <v>INSERT INTO UPK.main_masters.mm_buhin_no (data_id, buhin_no, coefficient, created_date, created_tantou_id) VALUES (2050, '663126M000', 1, GETDATE(), 999);</v>
      </c>
    </row>
    <row r="2650" spans="26:27">
      <c r="Z2650">
        <v>339</v>
      </c>
      <c r="AA2650" t="str">
        <f t="shared" si="12"/>
        <v>INSERT INTO UPK.main_masters.mm_buhin_no (data_id, buhin_no, coefficient, created_date, created_tantou_id) VALUES (2051, '66312EN000', 1, GETDATE(), 999);</v>
      </c>
    </row>
    <row r="2651" spans="26:27">
      <c r="Z2651">
        <v>340</v>
      </c>
      <c r="AA2651" t="str">
        <f t="shared" si="12"/>
        <v>INSERT INTO UPK.main_masters.mm_buhin_no (data_id, buhin_no, coefficient, created_date, created_tantou_id) VALUES (2052, '66312JG00A', 1, GETDATE(), 999);</v>
      </c>
    </row>
    <row r="2652" spans="26:27">
      <c r="Z2652">
        <v>341</v>
      </c>
      <c r="AA2652" t="str">
        <f t="shared" si="12"/>
        <v>INSERT INTO UPK.main_masters.mm_buhin_no (data_id, buhin_no, coefficient, created_date, created_tantou_id) VALUES (2053, '66316JN20A', 1, GETDATE(), 999);</v>
      </c>
    </row>
    <row r="2653" spans="26:27">
      <c r="Z2653">
        <v>342</v>
      </c>
      <c r="AA2653" t="str">
        <f t="shared" si="12"/>
        <v>INSERT INTO UPK.main_masters.mm_buhin_no (data_id, buhin_no, coefficient, created_date, created_tantou_id) VALUES (2054, '663196RA0A', 1, GETDATE(), 999);</v>
      </c>
    </row>
    <row r="2654" spans="26:27">
      <c r="Z2654">
        <v>343</v>
      </c>
      <c r="AA2654" t="str">
        <f t="shared" si="12"/>
        <v>INSERT INTO UPK.main_masters.mm_buhin_no (data_id, buhin_no, coefficient, created_date, created_tantou_id) VALUES (2055, '66319CA00001', 1, GETDATE(), 999);</v>
      </c>
    </row>
    <row r="2655" spans="26:27">
      <c r="Z2655">
        <v>344</v>
      </c>
      <c r="AA2655" t="str">
        <f t="shared" si="12"/>
        <v>INSERT INTO UPK.main_masters.mm_buhin_no (data_id, buhin_no, coefficient, created_date, created_tantou_id) VALUES (2056, '66319EN000', 1, GETDATE(), 999);</v>
      </c>
    </row>
    <row r="2656" spans="26:27">
      <c r="Z2656">
        <v>345</v>
      </c>
      <c r="AA2656" t="str">
        <f t="shared" si="12"/>
        <v>INSERT INTO UPK.main_masters.mm_buhin_no (data_id, buhin_no, coefficient, created_date, created_tantou_id) VALUES (2057, '663226RA0A', 1, GETDATE(), 999);</v>
      </c>
    </row>
    <row r="2657" spans="26:27">
      <c r="Z2657">
        <v>346</v>
      </c>
      <c r="AA2657" t="str">
        <f t="shared" si="12"/>
        <v>INSERT INTO UPK.main_masters.mm_buhin_no (data_id, buhin_no, coefficient, created_date, created_tantou_id) VALUES (2058, '663236RA0A', 1, GETDATE(), 999);</v>
      </c>
    </row>
    <row r="2658" spans="26:27">
      <c r="Z2658">
        <v>347</v>
      </c>
      <c r="AA2658" t="str">
        <f t="shared" si="12"/>
        <v>INSERT INTO UPK.main_masters.mm_buhin_no (data_id, buhin_no, coefficient, created_date, created_tantou_id) VALUES (2059, '663228H300', 1, GETDATE(), 999);</v>
      </c>
    </row>
    <row r="2659" spans="26:27">
      <c r="Z2659">
        <v>348</v>
      </c>
      <c r="AA2659" t="str">
        <f t="shared" si="12"/>
        <v>INSERT INTO UPK.main_masters.mm_buhin_no (data_id, buhin_no, coefficient, created_date, created_tantou_id) VALUES (2060, '663238H300', 1, GETDATE(), 999);</v>
      </c>
    </row>
    <row r="2660" spans="26:27">
      <c r="Z2660">
        <v>349</v>
      </c>
      <c r="AA2660" t="str">
        <f t="shared" si="12"/>
        <v>INSERT INTO UPK.main_masters.mm_buhin_no (data_id, buhin_no, coefficient, created_date, created_tantou_id) VALUES (2061, '663228H900', 1, GETDATE(), 999);</v>
      </c>
    </row>
    <row r="2661" spans="26:27">
      <c r="Z2661">
        <v>350</v>
      </c>
      <c r="AA2661" t="str">
        <f t="shared" si="12"/>
        <v>INSERT INTO UPK.main_masters.mm_buhin_no (data_id, buhin_no, coefficient, created_date, created_tantou_id) VALUES (2062, '663238H900', 1, GETDATE(), 999);</v>
      </c>
    </row>
    <row r="2662" spans="26:27">
      <c r="Z2662">
        <v>351</v>
      </c>
      <c r="AA2662" t="str">
        <f t="shared" si="12"/>
        <v>INSERT INTO UPK.main_masters.mm_buhin_no (data_id, buhin_no, coefficient, created_date, created_tantou_id) VALUES (2063, '663241AA0A01', 1, GETDATE(), 999);</v>
      </c>
    </row>
    <row r="2663" spans="26:27">
      <c r="Z2663">
        <v>352</v>
      </c>
      <c r="AA2663" t="str">
        <f t="shared" si="12"/>
        <v>INSERT INTO UPK.main_masters.mm_buhin_no (data_id, buhin_no, coefficient, created_date, created_tantou_id) VALUES (2064, '663251AA0A01', 1, GETDATE(), 999);</v>
      </c>
    </row>
    <row r="2664" spans="26:27">
      <c r="Z2664">
        <v>353</v>
      </c>
      <c r="AA2664" t="str">
        <f t="shared" si="12"/>
        <v>INSERT INTO UPK.main_masters.mm_buhin_no (data_id, buhin_no, coefficient, created_date, created_tantou_id) VALUES (2065, '663241AE0A01', 1, GETDATE(), 999);</v>
      </c>
    </row>
    <row r="2665" spans="26:27">
      <c r="Z2665">
        <v>354</v>
      </c>
      <c r="AA2665" t="str">
        <f t="shared" si="12"/>
        <v>INSERT INTO UPK.main_masters.mm_buhin_no (data_id, buhin_no, coefficient, created_date, created_tantou_id) VALUES (2066, '663251AE0A01', 1, GETDATE(), 999);</v>
      </c>
    </row>
    <row r="2666" spans="26:27">
      <c r="Z2666">
        <v>355</v>
      </c>
      <c r="AA2666" t="str">
        <f t="shared" si="12"/>
        <v>INSERT INTO UPK.main_masters.mm_buhin_no (data_id, buhin_no, coefficient, created_date, created_tantou_id) VALUES (2067, '66355JN20A', 1, GETDATE(), 999);</v>
      </c>
    </row>
    <row r="2667" spans="26:27">
      <c r="Z2667">
        <v>356</v>
      </c>
      <c r="AA2667" t="str">
        <f t="shared" si="12"/>
        <v>INSERT INTO UPK.main_masters.mm_buhin_no (data_id, buhin_no, coefficient, created_date, created_tantou_id) VALUES (2068, '663626RA0A', 1, GETDATE(), 999);</v>
      </c>
    </row>
    <row r="2668" spans="26:27">
      <c r="Z2668">
        <v>357</v>
      </c>
      <c r="AA2668" t="str">
        <f t="shared" si="12"/>
        <v>INSERT INTO UPK.main_masters.mm_buhin_no (data_id, buhin_no, coefficient, created_date, created_tantou_id) VALUES (2069, '663621GR0A', 1, GETDATE(), 999);</v>
      </c>
    </row>
    <row r="2669" spans="26:27">
      <c r="Z2669">
        <v>358</v>
      </c>
      <c r="AA2669" t="str">
        <f t="shared" si="12"/>
        <v>INSERT INTO UPK.main_masters.mm_buhin_no (data_id, buhin_no, coefficient, created_date, created_tantou_id) VALUES (2070, '663631GR0A', 1, GETDATE(), 999);</v>
      </c>
    </row>
    <row r="2670" spans="26:27">
      <c r="Z2670">
        <v>359</v>
      </c>
      <c r="AA2670" t="str">
        <f t="shared" si="12"/>
        <v>INSERT INTO UPK.main_masters.mm_buhin_no (data_id, buhin_no, coefficient, created_date, created_tantou_id) VALUES (2071, '6681292G00', 1, GETDATE(), 999);</v>
      </c>
    </row>
    <row r="2671" spans="26:27">
      <c r="Z2671">
        <v>360</v>
      </c>
      <c r="AA2671" t="str">
        <f t="shared" si="12"/>
        <v>INSERT INTO UPK.main_masters.mm_buhin_no (data_id, buhin_no, coefficient, created_date, created_tantou_id) VALUES (2072, '6681292G10', 1, GETDATE(), 999);</v>
      </c>
    </row>
    <row r="2672" spans="26:27">
      <c r="Z2672">
        <v>361</v>
      </c>
      <c r="AA2672" t="str">
        <f t="shared" si="12"/>
        <v>INSERT INTO UPK.main_masters.mm_buhin_no (data_id, buhin_no, coefficient, created_date, created_tantou_id) VALUES (2073, '671121AE0A', 1, GETDATE(), 999);</v>
      </c>
    </row>
    <row r="2673" spans="26:27">
      <c r="Z2673">
        <v>362</v>
      </c>
      <c r="AA2673" t="str">
        <f t="shared" si="12"/>
        <v>INSERT INTO UPK.main_masters.mm_buhin_no (data_id, buhin_no, coefficient, created_date, created_tantou_id) VALUES (2074, '671124CB0A', 1, GETDATE(), 999);</v>
      </c>
    </row>
    <row r="2674" spans="26:27">
      <c r="Z2674">
        <v>363</v>
      </c>
      <c r="AA2674" t="str">
        <f t="shared" si="12"/>
        <v>INSERT INTO UPK.main_masters.mm_buhin_no (data_id, buhin_no, coefficient, created_date, created_tantou_id) VALUES (2075, '671124CC0A', 1, GETDATE(), 999);</v>
      </c>
    </row>
    <row r="2675" spans="26:27">
      <c r="Z2675">
        <v>364</v>
      </c>
      <c r="AA2675" t="str">
        <f t="shared" si="12"/>
        <v>INSERT INTO UPK.main_masters.mm_buhin_no (data_id, buhin_no, coefficient, created_date, created_tantou_id) VALUES (2076, '67112JG00A', 1, GETDATE(), 999);</v>
      </c>
    </row>
    <row r="2676" spans="26:27">
      <c r="Z2676">
        <v>365</v>
      </c>
      <c r="AA2676" t="str">
        <f t="shared" si="12"/>
        <v>INSERT INTO UPK.main_masters.mm_buhin_no (data_id, buhin_no, coefficient, created_date, created_tantou_id) VALUES (2077, '67112JG40A', 1, GETDATE(), 999);</v>
      </c>
    </row>
    <row r="2677" spans="26:27">
      <c r="Z2677">
        <v>366</v>
      </c>
      <c r="AA2677" t="str">
        <f t="shared" si="12"/>
        <v>INSERT INTO UPK.main_masters.mm_buhin_no (data_id, buhin_no, coefficient, created_date, created_tantou_id) VALUES (2078, '67112JM00A', 1, GETDATE(), 999);</v>
      </c>
    </row>
    <row r="2678" spans="26:27">
      <c r="Z2678">
        <v>367</v>
      </c>
      <c r="AA2678" t="str">
        <f t="shared" si="12"/>
        <v>INSERT INTO UPK.main_masters.mm_buhin_no (data_id, buhin_no, coefficient, created_date, created_tantou_id) VALUES (2079, '671224M409', 1, GETDATE(), 999);</v>
      </c>
    </row>
    <row r="2679" spans="26:27">
      <c r="Z2679">
        <v>368</v>
      </c>
      <c r="AA2679" t="str">
        <f t="shared" si="12"/>
        <v>INSERT INTO UPK.main_masters.mm_buhin_no (data_id, buhin_no, coefficient, created_date, created_tantou_id) VALUES (2080, '671225M019', 1, GETDATE(), 999);</v>
      </c>
    </row>
    <row r="2680" spans="26:27">
      <c r="Z2680">
        <v>369</v>
      </c>
      <c r="AA2680" t="str">
        <f t="shared" si="12"/>
        <v>INSERT INTO UPK.main_masters.mm_buhin_no (data_id, buhin_no, coefficient, created_date, created_tantou_id) VALUES (2081, '671228H30001', 1, GETDATE(), 999);</v>
      </c>
    </row>
    <row r="2681" spans="26:27">
      <c r="Z2681">
        <v>370</v>
      </c>
      <c r="AA2681" t="str">
        <f t="shared" si="12"/>
        <v>INSERT INTO UPK.main_masters.mm_buhin_no (data_id, buhin_no, coefficient, created_date, created_tantou_id) VALUES (2082, '671228H70001', 1, GETDATE(), 999);</v>
      </c>
    </row>
    <row r="2682" spans="26:27">
      <c r="Z2682">
        <v>371</v>
      </c>
      <c r="AA2682" t="str">
        <f t="shared" si="12"/>
        <v>INSERT INTO UPK.main_masters.mm_buhin_no (data_id, buhin_no, coefficient, created_date, created_tantou_id) VALUES (2083, '671228H90001', 1, GETDATE(), 999);</v>
      </c>
    </row>
    <row r="2683" spans="26:27">
      <c r="Z2683">
        <v>372</v>
      </c>
      <c r="AA2683" t="str">
        <f t="shared" si="12"/>
        <v>INSERT INTO UPK.main_masters.mm_buhin_no (data_id, buhin_no, coefficient, created_date, created_tantou_id) VALUES (2084, '671234M400', 1, GETDATE(), 999);</v>
      </c>
    </row>
    <row r="2684" spans="26:27">
      <c r="Z2684">
        <v>373</v>
      </c>
      <c r="AA2684" t="str">
        <f t="shared" si="12"/>
        <v>INSERT INTO UPK.main_masters.mm_buhin_no (data_id, buhin_no, coefficient, created_date, created_tantou_id) VALUES (2085, '671238H30001', 1, GETDATE(), 999);</v>
      </c>
    </row>
    <row r="2685" spans="26:27">
      <c r="Z2685">
        <v>374</v>
      </c>
      <c r="AA2685" t="str">
        <f t="shared" si="12"/>
        <v>INSERT INTO UPK.main_masters.mm_buhin_no (data_id, buhin_no, coefficient, created_date, created_tantou_id) VALUES (2086, '671238H70001', 1, GETDATE(), 999);</v>
      </c>
    </row>
    <row r="2686" spans="26:27">
      <c r="Z2686">
        <v>375</v>
      </c>
      <c r="AA2686" t="str">
        <f t="shared" si="12"/>
        <v>INSERT INTO UPK.main_masters.mm_buhin_no (data_id, buhin_no, coefficient, created_date, created_tantou_id) VALUES (2087, '671238H90001', 1, GETDATE(), 999);</v>
      </c>
    </row>
    <row r="2687" spans="26:27">
      <c r="Z2687">
        <v>376</v>
      </c>
      <c r="AA2687" t="str">
        <f t="shared" si="12"/>
        <v>INSERT INTO UPK.main_masters.mm_buhin_no (data_id, buhin_no, coefficient, created_date, created_tantou_id) VALUES (2088, '671C11JB0A', 1, GETDATE(), 999);</v>
      </c>
    </row>
    <row r="2688" spans="26:27">
      <c r="Z2688">
        <v>377</v>
      </c>
      <c r="AA2688" t="str">
        <f t="shared" si="12"/>
        <v>INSERT INTO UPK.main_masters.mm_buhin_no (data_id, buhin_no, coefficient, created_date, created_tantou_id) VALUES (2089, '673091LA0A', 1, GETDATE(), 999);</v>
      </c>
    </row>
    <row r="2689" spans="26:27">
      <c r="Z2689">
        <v>378</v>
      </c>
      <c r="AA2689" t="str">
        <f t="shared" si="12"/>
        <v>INSERT INTO UPK.main_masters.mm_buhin_no (data_id, buhin_no, coefficient, created_date, created_tantou_id) VALUES (2090, '6733115G11', 1, GETDATE(), 999);</v>
      </c>
    </row>
    <row r="2690" spans="26:27">
      <c r="Z2690">
        <v>379</v>
      </c>
      <c r="AA2690" t="str">
        <f t="shared" si="12"/>
        <v>INSERT INTO UPK.main_masters.mm_buhin_no (data_id, buhin_no, coefficient, created_date, created_tantou_id) VALUES (2091, '6733121G00', 1, GETDATE(), 999);</v>
      </c>
    </row>
    <row r="2691" spans="26:27">
      <c r="Z2691">
        <v>380</v>
      </c>
      <c r="AA2691" t="str">
        <f t="shared" si="12"/>
        <v>INSERT INTO UPK.main_masters.mm_buhin_no (data_id, buhin_no, coefficient, created_date, created_tantou_id) VALUES (2092, '6733121G00-B', 1, GETDATE(), 999);</v>
      </c>
    </row>
    <row r="2692" spans="26:27">
      <c r="Z2692">
        <v>381</v>
      </c>
      <c r="AA2692" t="str">
        <f t="shared" si="12"/>
        <v>INSERT INTO UPK.main_masters.mm_buhin_no (data_id, buhin_no, coefficient, created_date, created_tantou_id) VALUES (2093, '6733121G00-E', 1, GETDATE(), 999);</v>
      </c>
    </row>
    <row r="2693" spans="26:27">
      <c r="Z2693">
        <v>382</v>
      </c>
      <c r="AA2693" t="str">
        <f t="shared" si="12"/>
        <v>INSERT INTO UPK.main_masters.mm_buhin_no (data_id, buhin_no, coefficient, created_date, created_tantou_id) VALUES (2094, '673321LA0A', 1, GETDATE(), 999);</v>
      </c>
    </row>
    <row r="2694" spans="26:27">
      <c r="Z2694">
        <v>383</v>
      </c>
      <c r="AA2694" t="str">
        <f t="shared" si="12"/>
        <v>INSERT INTO UPK.main_masters.mm_buhin_no (data_id, buhin_no, coefficient, created_date, created_tantou_id) VALUES (2095, '673321LA0B', 1, GETDATE(), 999);</v>
      </c>
    </row>
    <row r="2695" spans="26:27">
      <c r="Z2695">
        <v>384</v>
      </c>
      <c r="AA2695" t="str">
        <f t="shared" si="12"/>
        <v>INSERT INTO UPK.main_masters.mm_buhin_no (data_id, buhin_no, coefficient, created_date, created_tantou_id) VALUES (2096, '673321LA0C', 1, GETDATE(), 999);</v>
      </c>
    </row>
    <row r="2696" spans="26:27">
      <c r="Z2696">
        <v>385</v>
      </c>
      <c r="AA2696" t="str">
        <f t="shared" si="12"/>
        <v>INSERT INTO UPK.main_masters.mm_buhin_no (data_id, buhin_no, coefficient, created_date, created_tantou_id) VALUES (2097, '673321ZR0A', 1, GETDATE(), 999);</v>
      </c>
    </row>
    <row r="2697" spans="26:27">
      <c r="Z2697">
        <v>386</v>
      </c>
      <c r="AA2697" t="str">
        <f t="shared" ref="AA2697:AA2760" si="13">$Y$2310&amp;AA977&amp;", '"&amp;TRIM(AB977)&amp;"', "&amp;AC977&amp;", GETDATE(), 999);"</f>
        <v>INSERT INTO UPK.main_masters.mm_buhin_no (data_id, buhin_no, coefficient, created_date, created_tantou_id) VALUES (2098, '673321ZR0B', 1, GETDATE(), 999);</v>
      </c>
    </row>
    <row r="2698" spans="26:27">
      <c r="Z2698">
        <v>387</v>
      </c>
      <c r="AA2698" t="str">
        <f t="shared" si="13"/>
        <v>INSERT INTO UPK.main_masters.mm_buhin_no (data_id, buhin_no, coefficient, created_date, created_tantou_id) VALUES (2099, '673321ZR0C', 1, GETDATE(), 999);</v>
      </c>
    </row>
    <row r="2699" spans="26:27">
      <c r="Z2699">
        <v>388</v>
      </c>
      <c r="AA2699" t="str">
        <f t="shared" si="13"/>
        <v>INSERT INTO UPK.main_masters.mm_buhin_no (data_id, buhin_no, coefficient, created_date, created_tantou_id) VALUES (2100, '673324M400', 1, GETDATE(), 999);</v>
      </c>
    </row>
    <row r="2700" spans="26:27">
      <c r="Z2700">
        <v>389</v>
      </c>
      <c r="AA2700" t="str">
        <f t="shared" si="13"/>
        <v>INSERT INTO UPK.main_masters.mm_buhin_no (data_id, buhin_no, coefficient, created_date, created_tantou_id) VALUES (2101, '673325M000', 1, GETDATE(), 999);</v>
      </c>
    </row>
    <row r="2701" spans="26:27">
      <c r="Z2701">
        <v>390</v>
      </c>
      <c r="AA2701" t="str">
        <f t="shared" si="13"/>
        <v>INSERT INTO UPK.main_masters.mm_buhin_no (data_id, buhin_no, coefficient, created_date, created_tantou_id) VALUES (2102, '67332EN000', 1, GETDATE(), 999);</v>
      </c>
    </row>
    <row r="2702" spans="26:27">
      <c r="Z2702">
        <v>391</v>
      </c>
      <c r="AA2702" t="str">
        <f t="shared" si="13"/>
        <v>INSERT INTO UPK.main_masters.mm_buhin_no (data_id, buhin_no, coefficient, created_date, created_tantou_id) VALUES (2103, '673361LA0A', 1, GETDATE(), 999);</v>
      </c>
    </row>
    <row r="2703" spans="26:27">
      <c r="Z2703">
        <v>392</v>
      </c>
      <c r="AA2703" t="str">
        <f t="shared" si="13"/>
        <v>INSERT INTO UPK.main_masters.mm_buhin_no (data_id, buhin_no, coefficient, created_date, created_tantou_id) VALUES (2104, '67338JN20A', 1, GETDATE(), 999);</v>
      </c>
    </row>
    <row r="2704" spans="26:27">
      <c r="Z2704">
        <v>393</v>
      </c>
      <c r="AA2704" t="str">
        <f t="shared" si="13"/>
        <v>INSERT INTO UPK.main_masters.mm_buhin_no (data_id, buhin_no, coefficient, created_date, created_tantou_id) VALUES (2105, '673381AE0A', 1, GETDATE(), 999);</v>
      </c>
    </row>
    <row r="2705" spans="26:27">
      <c r="Z2705">
        <v>394</v>
      </c>
      <c r="AA2705" t="str">
        <f t="shared" si="13"/>
        <v>INSERT INTO UPK.main_masters.mm_buhin_no (data_id, buhin_no, coefficient, created_date, created_tantou_id) VALUES (2106, '673391AA0A', 1, GETDATE(), 999);</v>
      </c>
    </row>
    <row r="2706" spans="26:27">
      <c r="Z2706">
        <v>395</v>
      </c>
      <c r="AA2706" t="str">
        <f t="shared" si="13"/>
        <v>INSERT INTO UPK.main_masters.mm_buhin_no (data_id, buhin_no, coefficient, created_date, created_tantou_id) VALUES (2107, '673391AT0A', 1, GETDATE(), 999);</v>
      </c>
    </row>
    <row r="2707" spans="26:27">
      <c r="Z2707">
        <v>396</v>
      </c>
      <c r="AA2707" t="str">
        <f t="shared" si="13"/>
        <v>INSERT INTO UPK.main_masters.mm_buhin_no (data_id, buhin_no, coefficient, created_date, created_tantou_id) VALUES (2108, '673391AT0B', 1, GETDATE(), 999);</v>
      </c>
    </row>
    <row r="2708" spans="26:27">
      <c r="Z2708">
        <v>397</v>
      </c>
      <c r="AA2708" t="str">
        <f t="shared" si="13"/>
        <v>INSERT INTO UPK.main_masters.mm_buhin_no (data_id, buhin_no, coefficient, created_date, created_tantou_id) VALUES (2109, '674081AA0A', 1, GETDATE(), 999);</v>
      </c>
    </row>
    <row r="2709" spans="26:27">
      <c r="Z2709">
        <v>398</v>
      </c>
      <c r="AA2709" t="str">
        <f t="shared" si="13"/>
        <v>INSERT INTO UPK.main_masters.mm_buhin_no (data_id, buhin_no, coefficient, created_date, created_tantou_id) VALUES (2110, '674081GR0A', 1, GETDATE(), 999);</v>
      </c>
    </row>
    <row r="2710" spans="26:27">
      <c r="Z2710">
        <v>399</v>
      </c>
      <c r="AA2710" t="str">
        <f t="shared" si="13"/>
        <v>INSERT INTO UPK.main_masters.mm_buhin_no (data_id, buhin_no, coefficient, created_date, created_tantou_id) VALUES (2111, '674091GR0A', 1, GETDATE(), 999);</v>
      </c>
    </row>
    <row r="2711" spans="26:27">
      <c r="Z2711">
        <v>400</v>
      </c>
      <c r="AA2711" t="str">
        <f t="shared" si="13"/>
        <v>INSERT INTO UPK.main_masters.mm_buhin_no (data_id, buhin_no, coefficient, created_date, created_tantou_id) VALUES (2112, '674081JA0A', 1, GETDATE(), 999);</v>
      </c>
    </row>
    <row r="2712" spans="26:27">
      <c r="Z2712">
        <v>401</v>
      </c>
      <c r="AA2712" t="str">
        <f t="shared" si="13"/>
        <v>INSERT INTO UPK.main_masters.mm_buhin_no (data_id, buhin_no, coefficient, created_date, created_tantou_id) VALUES (2113, '674091JA0A', 1, GETDATE(), 999);</v>
      </c>
    </row>
    <row r="2713" spans="26:27">
      <c r="Z2713">
        <v>402</v>
      </c>
      <c r="AA2713" t="str">
        <f t="shared" si="13"/>
        <v>INSERT INTO UPK.main_masters.mm_buhin_no (data_id, buhin_no, coefficient, created_date, created_tantou_id) VALUES (2114, '674081JB0A', 1, GETDATE(), 999);</v>
      </c>
    </row>
    <row r="2714" spans="26:27">
      <c r="Z2714">
        <v>403</v>
      </c>
      <c r="AA2714" t="str">
        <f t="shared" si="13"/>
        <v>INSERT INTO UPK.main_masters.mm_buhin_no (data_id, buhin_no, coefficient, created_date, created_tantou_id) VALUES (2115, '674091JB0A', 1, GETDATE(), 999);</v>
      </c>
    </row>
    <row r="2715" spans="26:27">
      <c r="Z2715">
        <v>404</v>
      </c>
      <c r="AA2715" t="str">
        <f t="shared" si="13"/>
        <v>INSERT INTO UPK.main_masters.mm_buhin_no (data_id, buhin_no, coefficient, created_date, created_tantou_id) VALUES (2116, '674084M400', 1, GETDATE(), 999);</v>
      </c>
    </row>
    <row r="2716" spans="26:27">
      <c r="Z2716">
        <v>405</v>
      </c>
      <c r="AA2716" t="str">
        <f t="shared" si="13"/>
        <v>INSERT INTO UPK.main_masters.mm_buhin_no (data_id, buhin_no, coefficient, created_date, created_tantou_id) VALUES (2117, '674094M400', 1, GETDATE(), 999);</v>
      </c>
    </row>
    <row r="2717" spans="26:27">
      <c r="Z2717">
        <v>406</v>
      </c>
      <c r="AA2717" t="str">
        <f t="shared" si="13"/>
        <v>INSERT INTO UPK.main_masters.mm_buhin_no (data_id, buhin_no, coefficient, created_date, created_tantou_id) VALUES (2118, '674089Y000', 1, GETDATE(), 999);</v>
      </c>
    </row>
    <row r="2718" spans="26:27">
      <c r="Z2718">
        <v>407</v>
      </c>
      <c r="AA2718" t="str">
        <f t="shared" si="13"/>
        <v>INSERT INTO UPK.main_masters.mm_buhin_no (data_id, buhin_no, coefficient, created_date, created_tantou_id) VALUES (2119, '674099Y000', 1, GETDATE(), 999);</v>
      </c>
    </row>
    <row r="2719" spans="26:27">
      <c r="Z2719">
        <v>408</v>
      </c>
      <c r="AA2719" t="str">
        <f t="shared" si="13"/>
        <v>INSERT INTO UPK.main_masters.mm_buhin_no (data_id, buhin_no, coefficient, created_date, created_tantou_id) VALUES (2120, '67408EN000', 1, GETDATE(), 999);</v>
      </c>
    </row>
    <row r="2720" spans="26:27">
      <c r="Z2720">
        <v>409</v>
      </c>
      <c r="AA2720" t="str">
        <f t="shared" si="13"/>
        <v>INSERT INTO UPK.main_masters.mm_buhin_no (data_id, buhin_no, coefficient, created_date, created_tantou_id) VALUES (2121, '67409EN000', 1, GETDATE(), 999);</v>
      </c>
    </row>
    <row r="2721" spans="26:27">
      <c r="Z2721">
        <v>410</v>
      </c>
      <c r="AA2721" t="str">
        <f t="shared" si="13"/>
        <v>INSERT INTO UPK.main_masters.mm_buhin_no (data_id, buhin_no, coefficient, created_date, created_tantou_id) VALUES (2122, '67408JN20A', 1, GETDATE(), 999);</v>
      </c>
    </row>
    <row r="2722" spans="26:27">
      <c r="Z2722">
        <v>411</v>
      </c>
      <c r="AA2722" t="str">
        <f t="shared" si="13"/>
        <v>INSERT INTO UPK.main_masters.mm_buhin_no (data_id, buhin_no, coefficient, created_date, created_tantou_id) VALUES (2123, '67409JN20A', 1, GETDATE(), 999);</v>
      </c>
    </row>
    <row r="2723" spans="26:27">
      <c r="Z2723">
        <v>412</v>
      </c>
      <c r="AA2723" t="str">
        <f t="shared" si="13"/>
        <v>INSERT INTO UPK.main_masters.mm_buhin_no (data_id, buhin_no, coefficient, created_date, created_tantou_id) VALUES (2124, '67408JN20A-E', 1, GETDATE(), 999);</v>
      </c>
    </row>
    <row r="2724" spans="26:27">
      <c r="Z2724">
        <v>413</v>
      </c>
      <c r="AA2724" t="str">
        <f t="shared" si="13"/>
        <v>INSERT INTO UPK.main_masters.mm_buhin_no (data_id, buhin_no, coefficient, created_date, created_tantou_id) VALUES (2125, '67409JN20A-E', 1, GETDATE(), 999);</v>
      </c>
    </row>
    <row r="2725" spans="26:27">
      <c r="Z2725">
        <v>414</v>
      </c>
      <c r="AA2725" t="str">
        <f t="shared" si="13"/>
        <v>INSERT INTO UPK.main_masters.mm_buhin_no (data_id, buhin_no, coefficient, created_date, created_tantou_id) VALUES (2126, '674091AA0A', 1, GETDATE(), 999);</v>
      </c>
    </row>
    <row r="2726" spans="26:27">
      <c r="Z2726">
        <v>415</v>
      </c>
      <c r="AA2726" t="str">
        <f t="shared" si="13"/>
        <v>INSERT INTO UPK.main_masters.mm_buhin_no (data_id, buhin_no, coefficient, created_date, created_tantou_id) VALUES (2127, '674121AE0A', 1, GETDATE(), 999);</v>
      </c>
    </row>
    <row r="2727" spans="26:27">
      <c r="Z2727">
        <v>416</v>
      </c>
      <c r="AA2727" t="str">
        <f t="shared" si="13"/>
        <v>INSERT INTO UPK.main_masters.mm_buhin_no (data_id, buhin_no, coefficient, created_date, created_tantou_id) VALUES (2128, '674121AE0B', 1, GETDATE(), 999);</v>
      </c>
    </row>
    <row r="2728" spans="26:27">
      <c r="Z2728">
        <v>417</v>
      </c>
      <c r="AA2728" t="str">
        <f t="shared" si="13"/>
        <v>INSERT INTO UPK.main_masters.mm_buhin_no (data_id, buhin_no, coefficient, created_date, created_tantou_id) VALUES (2129, '67412JN20A', 1, GETDATE(), 999);</v>
      </c>
    </row>
    <row r="2729" spans="26:27">
      <c r="Z2729">
        <v>418</v>
      </c>
      <c r="AA2729" t="str">
        <f t="shared" si="13"/>
        <v>INSERT INTO UPK.main_masters.mm_buhin_no (data_id, buhin_no, coefficient, created_date, created_tantou_id) VALUES (2130, '67412JN20A-G', 1, GETDATE(), 999);</v>
      </c>
    </row>
    <row r="2730" spans="26:27">
      <c r="Z2730">
        <v>419</v>
      </c>
      <c r="AA2730" t="str">
        <f t="shared" si="13"/>
        <v>INSERT INTO UPK.main_masters.mm_buhin_no (data_id, buhin_no, coefficient, created_date, created_tantou_id) VALUES (2131, '67412JN90A', 1, GETDATE(), 999);</v>
      </c>
    </row>
    <row r="2731" spans="26:27">
      <c r="Z2731">
        <v>420</v>
      </c>
      <c r="AA2731" t="str">
        <f t="shared" si="13"/>
        <v>INSERT INTO UPK.main_masters.mm_buhin_no (data_id, buhin_no, coefficient, created_date, created_tantou_id) VALUES (2132, '67412JN90A-E', 1, GETDATE(), 999);</v>
      </c>
    </row>
    <row r="2732" spans="26:27">
      <c r="Z2732">
        <v>421</v>
      </c>
      <c r="AA2732" t="str">
        <f t="shared" si="13"/>
        <v>INSERT INTO UPK.main_masters.mm_buhin_no (data_id, buhin_no, coefficient, created_date, created_tantou_id) VALUES (2133, '674131AA0A', 1, GETDATE(), 999);</v>
      </c>
    </row>
    <row r="2733" spans="26:27">
      <c r="Z2733">
        <v>422</v>
      </c>
      <c r="AA2733" t="str">
        <f t="shared" si="13"/>
        <v>INSERT INTO UPK.main_masters.mm_buhin_no (data_id, buhin_no, coefficient, created_date, created_tantou_id) VALUES (2134, '674131AA0B', 1, GETDATE(), 999);</v>
      </c>
    </row>
    <row r="2734" spans="26:27">
      <c r="Z2734">
        <v>423</v>
      </c>
      <c r="AA2734" t="str">
        <f t="shared" si="13"/>
        <v>INSERT INTO UPK.main_masters.mm_buhin_no (data_id, buhin_no, coefficient, created_date, created_tantou_id) VALUES (2135, '674131AE0A', 1, GETDATE(), 999);</v>
      </c>
    </row>
    <row r="2735" spans="26:27">
      <c r="Z2735">
        <v>424</v>
      </c>
      <c r="AA2735" t="str">
        <f t="shared" si="13"/>
        <v>INSERT INTO UPK.main_masters.mm_buhin_no (data_id, buhin_no, coefficient, created_date, created_tantou_id) VALUES (2136, '674131VA0A', 1, GETDATE(), 999);</v>
      </c>
    </row>
    <row r="2736" spans="26:27">
      <c r="Z2736">
        <v>425</v>
      </c>
      <c r="AA2736" t="str">
        <f t="shared" si="13"/>
        <v>INSERT INTO UPK.main_masters.mm_buhin_no (data_id, buhin_no, coefficient, created_date, created_tantou_id) VALUES (2137, '674135TA0A', 1, GETDATE(), 999);</v>
      </c>
    </row>
    <row r="2737" spans="26:27">
      <c r="Z2737">
        <v>426</v>
      </c>
      <c r="AA2737" t="str">
        <f t="shared" si="13"/>
        <v>INSERT INTO UPK.main_masters.mm_buhin_no (data_id, buhin_no, coefficient, created_date, created_tantou_id) VALUES (2138, '674136RA0ABL', 1, GETDATE(), 999);</v>
      </c>
    </row>
    <row r="2738" spans="26:27">
      <c r="Z2738">
        <v>427</v>
      </c>
      <c r="AA2738" t="str">
        <f t="shared" si="13"/>
        <v>INSERT INTO UPK.main_masters.mm_buhin_no (data_id, buhin_no, coefficient, created_date, created_tantou_id) VALUES (2139, '674136RL0B', 1, GETDATE(), 999);</v>
      </c>
    </row>
    <row r="2739" spans="26:27">
      <c r="Z2739">
        <v>428</v>
      </c>
      <c r="AA2739" t="str">
        <f t="shared" si="13"/>
        <v>INSERT INTO UPK.main_masters.mm_buhin_no (data_id, buhin_no, coefficient, created_date, created_tantou_id) VALUES (2140, '674136US0B', 1, GETDATE(), 999);</v>
      </c>
    </row>
    <row r="2740" spans="26:27">
      <c r="Z2740">
        <v>429</v>
      </c>
      <c r="AA2740" t="str">
        <f t="shared" si="13"/>
        <v>INSERT INTO UPK.main_masters.mm_buhin_no (data_id, buhin_no, coefficient, created_date, created_tantou_id) VALUES (2141, '67413JN20A', 1, GETDATE(), 999);</v>
      </c>
    </row>
    <row r="2741" spans="26:27">
      <c r="Z2741">
        <v>430</v>
      </c>
      <c r="AA2741" t="str">
        <f t="shared" si="13"/>
        <v>INSERT INTO UPK.main_masters.mm_buhin_no (data_id, buhin_no, coefficient, created_date, created_tantou_id) VALUES (2142, '67413JN20A-G', 1, GETDATE(), 999);</v>
      </c>
    </row>
    <row r="2742" spans="26:27">
      <c r="Z2742">
        <v>431</v>
      </c>
      <c r="AA2742" t="str">
        <f t="shared" si="13"/>
        <v>INSERT INTO UPK.main_masters.mm_buhin_no (data_id, buhin_no, coefficient, created_date, created_tantou_id) VALUES (2143, '67413JN90A', 1, GETDATE(), 999);</v>
      </c>
    </row>
    <row r="2743" spans="26:27">
      <c r="Z2743">
        <v>432</v>
      </c>
      <c r="AA2743" t="str">
        <f t="shared" si="13"/>
        <v>INSERT INTO UPK.main_masters.mm_buhin_no (data_id, buhin_no, coefficient, created_date, created_tantou_id) VALUES (2144, '67413JN90A-E', 1, GETDATE(), 999);</v>
      </c>
    </row>
    <row r="2744" spans="26:27">
      <c r="Z2744">
        <v>433</v>
      </c>
      <c r="AA2744" t="str">
        <f t="shared" si="13"/>
        <v>INSERT INTO UPK.main_masters.mm_buhin_no (data_id, buhin_no, coefficient, created_date, created_tantou_id) VALUES (2145, '67416JG01A', 1, GETDATE(), 999);</v>
      </c>
    </row>
    <row r="2745" spans="26:27">
      <c r="Z2745">
        <v>434</v>
      </c>
      <c r="AA2745" t="str">
        <f t="shared" si="13"/>
        <v>INSERT INTO UPK.main_masters.mm_buhin_no (data_id, buhin_no, coefficient, created_date, created_tantou_id) VALUES (2146, '67416JG01A-G', 1, GETDATE(), 999);</v>
      </c>
    </row>
    <row r="2746" spans="26:27">
      <c r="Z2746">
        <v>435</v>
      </c>
      <c r="AA2746" t="str">
        <f t="shared" si="13"/>
        <v>INSERT INTO UPK.main_masters.mm_buhin_no (data_id, buhin_no, coefficient, created_date, created_tantou_id) VALUES (2147, '674184CB0A', 1, GETDATE(), 999);</v>
      </c>
    </row>
    <row r="2747" spans="26:27">
      <c r="Z2747">
        <v>436</v>
      </c>
      <c r="AA2747" t="str">
        <f t="shared" si="13"/>
        <v>INSERT INTO UPK.main_masters.mm_buhin_no (data_id, buhin_no, coefficient, created_date, created_tantou_id) VALUES (2148, '67418JN20A', 1, GETDATE(), 999);</v>
      </c>
    </row>
    <row r="2748" spans="26:27">
      <c r="Z2748">
        <v>437</v>
      </c>
      <c r="AA2748" t="str">
        <f t="shared" si="13"/>
        <v>INSERT INTO UPK.main_masters.mm_buhin_no (data_id, buhin_no, coefficient, created_date, created_tantou_id) VALUES (2149, '674191AT0A', 1, GETDATE(), 999);</v>
      </c>
    </row>
    <row r="2749" spans="26:27">
      <c r="Z2749">
        <v>438</v>
      </c>
      <c r="AA2749" t="str">
        <f t="shared" si="13"/>
        <v>INSERT INTO UPK.main_masters.mm_buhin_no (data_id, buhin_no, coefficient, created_date, created_tantou_id) VALUES (2150, '67419JN20A', 1, GETDATE(), 999);</v>
      </c>
    </row>
    <row r="2750" spans="26:27">
      <c r="Z2750">
        <v>439</v>
      </c>
      <c r="AA2750" t="str">
        <f t="shared" si="13"/>
        <v>INSERT INTO UPK.main_masters.mm_buhin_no (data_id, buhin_no, coefficient, created_date, created_tantou_id) VALUES (2151, '67419JN90A', 1, GETDATE(), 999);</v>
      </c>
    </row>
    <row r="2751" spans="26:27">
      <c r="Z2751">
        <v>440</v>
      </c>
      <c r="AA2751" t="str">
        <f t="shared" si="13"/>
        <v>INSERT INTO UPK.main_masters.mm_buhin_no (data_id, buhin_no, coefficient, created_date, created_tantou_id) VALUES (2152, '674664CB0A', 1, GETDATE(), 999);</v>
      </c>
    </row>
    <row r="2752" spans="26:27">
      <c r="Z2752">
        <v>441</v>
      </c>
      <c r="AA2752" t="str">
        <f t="shared" si="13"/>
        <v>INSERT INTO UPK.main_masters.mm_buhin_no (data_id, buhin_no, coefficient, created_date, created_tantou_id) VALUES (2153, '674664CB0A-E', 1, GETDATE(), 999);</v>
      </c>
    </row>
    <row r="2753" spans="26:27">
      <c r="Z2753">
        <v>442</v>
      </c>
      <c r="AA2753" t="str">
        <f t="shared" si="13"/>
        <v>INSERT INTO UPK.main_masters.mm_buhin_no (data_id, buhin_no, coefficient, created_date, created_tantou_id) VALUES (2154, '67466JN20A', 1, GETDATE(), 999);</v>
      </c>
    </row>
    <row r="2754" spans="26:27">
      <c r="Z2754">
        <v>443</v>
      </c>
      <c r="AA2754" t="str">
        <f t="shared" si="13"/>
        <v>INSERT INTO UPK.main_masters.mm_buhin_no (data_id, buhin_no, coefficient, created_date, created_tantou_id) VALUES (2155, '674666RA0A', 1, GETDATE(), 999);</v>
      </c>
    </row>
    <row r="2755" spans="26:27">
      <c r="Z2755">
        <v>444</v>
      </c>
      <c r="AA2755" t="str">
        <f t="shared" si="13"/>
        <v>INSERT INTO UPK.main_masters.mm_buhin_no (data_id, buhin_no, coefficient, created_date, created_tantou_id) VALUES (2156, '674676RA0A', 1, GETDATE(), 999);</v>
      </c>
    </row>
    <row r="2756" spans="26:27">
      <c r="Z2756">
        <v>445</v>
      </c>
      <c r="AA2756" t="str">
        <f t="shared" si="13"/>
        <v>INSERT INTO UPK.main_masters.mm_buhin_no (data_id, buhin_no, coefficient, created_date, created_tantou_id) VALUES (2157, '674674CC0A', 1, GETDATE(), 999);</v>
      </c>
    </row>
    <row r="2757" spans="26:27">
      <c r="Z2757">
        <v>446</v>
      </c>
      <c r="AA2757" t="str">
        <f t="shared" si="13"/>
        <v>INSERT INTO UPK.main_masters.mm_buhin_no (data_id, buhin_no, coefficient, created_date, created_tantou_id) VALUES (2158, '674674CC0A-E', 1, GETDATE(), 999);</v>
      </c>
    </row>
    <row r="2758" spans="26:27">
      <c r="Z2758">
        <v>447</v>
      </c>
      <c r="AA2758" t="str">
        <f t="shared" si="13"/>
        <v>INSERT INTO UPK.main_masters.mm_buhin_no (data_id, buhin_no, coefficient, created_date, created_tantou_id) VALUES (2159, '675031JA0ACE', 1, GETDATE(), 999);</v>
      </c>
    </row>
    <row r="2759" spans="26:27">
      <c r="Z2759">
        <v>448</v>
      </c>
      <c r="AA2759" t="str">
        <f t="shared" si="13"/>
        <v>INSERT INTO UPK.main_masters.mm_buhin_no (data_id, buhin_no, coefficient, created_date, created_tantou_id) VALUES (2160, '676121GR0AT1', 1, GETDATE(), 999);</v>
      </c>
    </row>
    <row r="2760" spans="26:27">
      <c r="Z2760">
        <v>449</v>
      </c>
      <c r="AA2760" t="str">
        <f t="shared" si="13"/>
        <v>INSERT INTO UPK.main_masters.mm_buhin_no (data_id, buhin_no, coefficient, created_date, created_tantou_id) VALUES (2161, '676121GR0AT2', 1, GETDATE(), 999);</v>
      </c>
    </row>
    <row r="2761" spans="26:27">
      <c r="Z2761">
        <v>450</v>
      </c>
      <c r="AA2761" t="str">
        <f t="shared" ref="AA2761:AA2824" si="14">$Y$2310&amp;AA1041&amp;", '"&amp;TRIM(AB1041)&amp;"', "&amp;AC1041&amp;", GETDATE(), 999);"</f>
        <v>INSERT INTO UPK.main_masters.mm_buhin_no (data_id, buhin_no, coefficient, created_date, created_tantou_id) VALUES (2162, '676131GR0AT1', 1, GETDATE(), 999);</v>
      </c>
    </row>
    <row r="2762" spans="26:27">
      <c r="Z2762">
        <v>451</v>
      </c>
      <c r="AA2762" t="str">
        <f t="shared" si="14"/>
        <v>INSERT INTO UPK.main_masters.mm_buhin_no (data_id, buhin_no, coefficient, created_date, created_tantou_id) VALUES (2163, '676131GR0AT2', 1, GETDATE(), 999);</v>
      </c>
    </row>
    <row r="2763" spans="26:27">
      <c r="Z2763">
        <v>452</v>
      </c>
      <c r="AA2763" t="str">
        <f t="shared" si="14"/>
        <v>INSERT INTO UPK.main_masters.mm_buhin_no (data_id, buhin_no, coefficient, created_date, created_tantou_id) VALUES (2164, '676325TA0A', 1, GETDATE(), 999);</v>
      </c>
    </row>
    <row r="2764" spans="26:27">
      <c r="Z2764">
        <v>453</v>
      </c>
      <c r="AA2764" t="str">
        <f t="shared" si="14"/>
        <v>INSERT INTO UPK.main_masters.mm_buhin_no (data_id, buhin_no, coefficient, created_date, created_tantou_id) VALUES (2165, '67632JM00A', 1, GETDATE(), 999);</v>
      </c>
    </row>
    <row r="2765" spans="26:27">
      <c r="Z2765">
        <v>454</v>
      </c>
      <c r="AA2765" t="str">
        <f t="shared" si="14"/>
        <v>INSERT INTO UPK.main_masters.mm_buhin_no (data_id, buhin_no, coefficient, created_date, created_tantou_id) VALUES (2166, '67633JM00A', 1, GETDATE(), 999);</v>
      </c>
    </row>
    <row r="2766" spans="26:27">
      <c r="Z2766">
        <v>455</v>
      </c>
      <c r="AA2766" t="str">
        <f t="shared" si="14"/>
        <v>INSERT INTO UPK.main_masters.mm_buhin_no (data_id, buhin_no, coefficient, created_date, created_tantou_id) VALUES (2167, '678701AE0A03', 1, GETDATE(), 999);</v>
      </c>
    </row>
    <row r="2767" spans="26:27">
      <c r="Z2767">
        <v>456</v>
      </c>
      <c r="AA2767" t="str">
        <f t="shared" si="14"/>
        <v>INSERT INTO UPK.main_masters.mm_buhin_no (data_id, buhin_no, coefficient, created_date, created_tantou_id) VALUES (2168, '678701AE0A04', 1, GETDATE(), 999);</v>
      </c>
    </row>
    <row r="2768" spans="26:27">
      <c r="Z2768">
        <v>457</v>
      </c>
      <c r="AA2768" t="str">
        <f t="shared" si="14"/>
        <v>INSERT INTO UPK.main_masters.mm_buhin_no (data_id, buhin_no, coefficient, created_date, created_tantou_id) VALUES (2169, '678701AE0A05', 1, GETDATE(), 999);</v>
      </c>
    </row>
    <row r="2769" spans="26:27">
      <c r="Z2769">
        <v>458</v>
      </c>
      <c r="AA2769" t="str">
        <f t="shared" si="14"/>
        <v>INSERT INTO UPK.main_masters.mm_buhin_no (data_id, buhin_no, coefficient, created_date, created_tantou_id) VALUES (2170, '678701JA0A03', 1, GETDATE(), 999);</v>
      </c>
    </row>
    <row r="2770" spans="26:27">
      <c r="Z2770">
        <v>459</v>
      </c>
      <c r="AA2770" t="str">
        <f t="shared" si="14"/>
        <v>INSERT INTO UPK.main_masters.mm_buhin_no (data_id, buhin_no, coefficient, created_date, created_tantou_id) VALUES (2171, '678701JA0A04', 1, GETDATE(), 999);</v>
      </c>
    </row>
    <row r="2771" spans="26:27">
      <c r="Z2771">
        <v>460</v>
      </c>
      <c r="AA2771" t="str">
        <f t="shared" si="14"/>
        <v>INSERT INTO UPK.main_masters.mm_buhin_no (data_id, buhin_no, coefficient, created_date, created_tantou_id) VALUES (2172, '678701JA0A06', 1, GETDATE(), 999);</v>
      </c>
    </row>
    <row r="2772" spans="26:27">
      <c r="Z2772">
        <v>461</v>
      </c>
      <c r="AA2772" t="str">
        <f t="shared" si="14"/>
        <v>INSERT INTO UPK.main_masters.mm_buhin_no (data_id, buhin_no, coefficient, created_date, created_tantou_id) VALUES (2173, '678701JB0A03', 1, GETDATE(), 999);</v>
      </c>
    </row>
    <row r="2773" spans="26:27">
      <c r="Z2773">
        <v>462</v>
      </c>
      <c r="AA2773" t="str">
        <f t="shared" si="14"/>
        <v>INSERT INTO UPK.main_masters.mm_buhin_no (data_id, buhin_no, coefficient, created_date, created_tantou_id) VALUES (2174, '678701JB0A04', 1, GETDATE(), 999);</v>
      </c>
    </row>
    <row r="2774" spans="26:27">
      <c r="Z2774">
        <v>463</v>
      </c>
      <c r="AA2774" t="str">
        <f t="shared" si="14"/>
        <v>INSERT INTO UPK.main_masters.mm_buhin_no (data_id, buhin_no, coefficient, created_date, created_tantou_id) VALUES (2175, '678701JB0A06', 1, GETDATE(), 999);</v>
      </c>
    </row>
    <row r="2775" spans="26:27">
      <c r="Z2775">
        <v>464</v>
      </c>
      <c r="AA2775" t="str">
        <f t="shared" si="14"/>
        <v>INSERT INTO UPK.main_masters.mm_buhin_no (data_id, buhin_no, coefficient, created_date, created_tantou_id) VALUES (2176, '678701VA0A06', 1, GETDATE(), 999);</v>
      </c>
    </row>
    <row r="2776" spans="26:27">
      <c r="Z2776">
        <v>465</v>
      </c>
      <c r="AA2776" t="str">
        <f t="shared" si="14"/>
        <v>INSERT INTO UPK.main_masters.mm_buhin_no (data_id, buhin_no, coefficient, created_date, created_tantou_id) VALUES (2177, '678701ZR0A03', 1, GETDATE(), 999);</v>
      </c>
    </row>
    <row r="2777" spans="26:27">
      <c r="Z2777">
        <v>466</v>
      </c>
      <c r="AA2777" t="str">
        <f t="shared" si="14"/>
        <v>INSERT INTO UPK.main_masters.mm_buhin_no (data_id, buhin_no, coefficient, created_date, created_tantou_id) VALUES (2178, '678701ZR0A04', 1, GETDATE(), 999);</v>
      </c>
    </row>
    <row r="2778" spans="26:27">
      <c r="Z2778">
        <v>467</v>
      </c>
      <c r="AA2778" t="str">
        <f t="shared" si="14"/>
        <v>INSERT INTO UPK.main_masters.mm_buhin_no (data_id, buhin_no, coefficient, created_date, created_tantou_id) VALUES (2179, '67870JN20A03', 1, GETDATE(), 999);</v>
      </c>
    </row>
    <row r="2779" spans="26:27">
      <c r="Z2779">
        <v>468</v>
      </c>
      <c r="AA2779" t="str">
        <f t="shared" si="14"/>
        <v>INSERT INTO UPK.main_masters.mm_buhin_no (data_id, buhin_no, coefficient, created_date, created_tantou_id) VALUES (2180, '67870JN20A04', 1, GETDATE(), 999);</v>
      </c>
    </row>
    <row r="2780" spans="26:27">
      <c r="Z2780">
        <v>469</v>
      </c>
      <c r="AA2780" t="str">
        <f t="shared" si="14"/>
        <v>INSERT INTO UPK.main_masters.mm_buhin_no (data_id, buhin_no, coefficient, created_date, created_tantou_id) VALUES (2181, '67870JN20A05', 1, GETDATE(), 999);</v>
      </c>
    </row>
    <row r="2781" spans="26:27">
      <c r="Z2781">
        <v>470</v>
      </c>
      <c r="AA2781" t="str">
        <f t="shared" si="14"/>
        <v>INSERT INTO UPK.main_masters.mm_buhin_no (data_id, buhin_no, coefficient, created_date, created_tantou_id) VALUES (2182, '73141JM010', 1, GETDATE(), 999);</v>
      </c>
    </row>
    <row r="2782" spans="26:27">
      <c r="Z2782">
        <v>471</v>
      </c>
      <c r="AA2782" t="str">
        <f t="shared" si="14"/>
        <v>INSERT INTO UPK.main_masters.mm_buhin_no (data_id, buhin_no, coefficient, created_date, created_tantou_id) VALUES (2183, '73152JM010', 1, GETDATE(), 999);</v>
      </c>
    </row>
    <row r="2783" spans="26:27">
      <c r="Z2783">
        <v>472</v>
      </c>
      <c r="AA2783" t="str">
        <f t="shared" si="14"/>
        <v>INSERT INTO UPK.main_masters.mm_buhin_no (data_id, buhin_no, coefficient, created_date, created_tantou_id) VALUES (2184, '73153JM010', 1, GETDATE(), 999);</v>
      </c>
    </row>
    <row r="2784" spans="26:27">
      <c r="Z2784">
        <v>473</v>
      </c>
      <c r="AA2784" t="str">
        <f t="shared" si="14"/>
        <v>INSERT INTO UPK.main_masters.mm_buhin_no (data_id, buhin_no, coefficient, created_date, created_tantou_id) VALUES (2185, '732113VA0A', 1, GETDATE(), 999);</v>
      </c>
    </row>
    <row r="2785" spans="26:27">
      <c r="Z2785">
        <v>474</v>
      </c>
      <c r="AA2785" t="str">
        <f t="shared" si="14"/>
        <v>INSERT INTO UPK.main_masters.mm_buhin_no (data_id, buhin_no, coefficient, created_date, created_tantou_id) VALUES (2186, '732113XA0A', 1, GETDATE(), 999);</v>
      </c>
    </row>
    <row r="2786" spans="26:27">
      <c r="Z2786">
        <v>475</v>
      </c>
      <c r="AA2786" t="str">
        <f t="shared" si="14"/>
        <v>INSERT INTO UPK.main_masters.mm_buhin_no (data_id, buhin_no, coefficient, created_date, created_tantou_id) VALUES (2187, '732113XE0A', 1, GETDATE(), 999);</v>
      </c>
    </row>
    <row r="2787" spans="26:27">
      <c r="Z2787">
        <v>476</v>
      </c>
      <c r="AA2787" t="str">
        <f t="shared" si="14"/>
        <v>INSERT INTO UPK.main_masters.mm_buhin_no (data_id, buhin_no, coefficient, created_date, created_tantou_id) VALUES (2188, '732114CC1A', 1, GETDATE(), 999);</v>
      </c>
    </row>
    <row r="2788" spans="26:27">
      <c r="Z2788">
        <v>477</v>
      </c>
      <c r="AA2788" t="str">
        <f t="shared" si="14"/>
        <v>INSERT INTO UPK.main_masters.mm_buhin_no (data_id, buhin_no, coefficient, created_date, created_tantou_id) VALUES (2189, '732115TA0A', 1, GETDATE(), 999);</v>
      </c>
    </row>
    <row r="2789" spans="26:27">
      <c r="Z2789">
        <v>478</v>
      </c>
      <c r="AA2789" t="str">
        <f t="shared" si="14"/>
        <v>INSERT INTO UPK.main_masters.mm_buhin_no (data_id, buhin_no, coefficient, created_date, created_tantou_id) VALUES (2190, '73211JM000', 1, GETDATE(), 999);</v>
      </c>
    </row>
    <row r="2790" spans="26:27">
      <c r="Z2790">
        <v>479</v>
      </c>
      <c r="AA2790" t="str">
        <f t="shared" si="14"/>
        <v>INSERT INTO UPK.main_masters.mm_buhin_no (data_id, buhin_no, coefficient, created_date, created_tantou_id) VALUES (2191, '73211JN22A', 1, GETDATE(), 999);</v>
      </c>
    </row>
    <row r="2791" spans="26:27">
      <c r="Z2791">
        <v>480</v>
      </c>
      <c r="AA2791" t="str">
        <f t="shared" si="14"/>
        <v>INSERT INTO UPK.main_masters.mm_buhin_no (data_id, buhin_no, coefficient, created_date, created_tantou_id) VALUES (2192, '732123XC0A', 1, GETDATE(), 999);</v>
      </c>
    </row>
    <row r="2792" spans="26:27">
      <c r="Z2792">
        <v>481</v>
      </c>
      <c r="AA2792" t="str">
        <f t="shared" si="14"/>
        <v>INSERT INTO UPK.main_masters.mm_buhin_no (data_id, buhin_no, coefficient, created_date, created_tantou_id) VALUES (2193, '73231JN22A', 1, GETDATE(), 999);</v>
      </c>
    </row>
    <row r="2793" spans="26:27">
      <c r="Z2793">
        <v>482</v>
      </c>
      <c r="AA2793" t="str">
        <f t="shared" si="14"/>
        <v>INSERT INTO UPK.main_masters.mm_buhin_no (data_id, buhin_no, coefficient, created_date, created_tantou_id) VALUES (2194, '732323XC0A', 1, GETDATE(), 999);</v>
      </c>
    </row>
    <row r="2794" spans="26:27">
      <c r="Z2794">
        <v>483</v>
      </c>
      <c r="AA2794" t="str">
        <f t="shared" si="14"/>
        <v>INSERT INTO UPK.main_masters.mm_buhin_no (data_id, buhin_no, coefficient, created_date, created_tantou_id) VALUES (2195, '73232JM000', 1, GETDATE(), 999);</v>
      </c>
    </row>
    <row r="2795" spans="26:27">
      <c r="Z2795">
        <v>484</v>
      </c>
      <c r="AA2795" t="str">
        <f t="shared" si="14"/>
        <v>INSERT INTO UPK.main_masters.mm_buhin_no (data_id, buhin_no, coefficient, created_date, created_tantou_id) VALUES (2196, '732333VA0A', 1, GETDATE(), 999);</v>
      </c>
    </row>
    <row r="2796" spans="26:27">
      <c r="Z2796">
        <v>485</v>
      </c>
      <c r="AA2796" t="str">
        <f t="shared" si="14"/>
        <v>INSERT INTO UPK.main_masters.mm_buhin_no (data_id, buhin_no, coefficient, created_date, created_tantou_id) VALUES (2197, '732333XC0A', 1, GETDATE(), 999);</v>
      </c>
    </row>
    <row r="2797" spans="26:27">
      <c r="Z2797">
        <v>486</v>
      </c>
      <c r="AA2797" t="str">
        <f t="shared" si="14"/>
        <v>INSERT INTO UPK.main_masters.mm_buhin_no (data_id, buhin_no, coefficient, created_date, created_tantou_id) VALUES (2198, '732333XC0B', 1, GETDATE(), 999);</v>
      </c>
    </row>
    <row r="2798" spans="26:27">
      <c r="Z2798">
        <v>487</v>
      </c>
      <c r="AA2798" t="str">
        <f t="shared" si="14"/>
        <v>INSERT INTO UPK.main_masters.mm_buhin_no (data_id, buhin_no, coefficient, created_date, created_tantou_id) VALUES (2199, '732333XC0C', 1, GETDATE(), 999);</v>
      </c>
    </row>
    <row r="2799" spans="26:27">
      <c r="Z2799">
        <v>488</v>
      </c>
      <c r="AA2799" t="str">
        <f t="shared" si="14"/>
        <v>INSERT INTO UPK.main_masters.mm_buhin_no (data_id, buhin_no, coefficient, created_date, created_tantou_id) VALUES (2200, '732333XE0A', 1, GETDATE(), 999);</v>
      </c>
    </row>
    <row r="2800" spans="26:27">
      <c r="Z2800">
        <v>489</v>
      </c>
      <c r="AA2800" t="str">
        <f t="shared" si="14"/>
        <v>INSERT INTO UPK.main_masters.mm_buhin_no (data_id, buhin_no, coefficient, created_date, created_tantou_id) VALUES (2201, '732333XE0B', 1, GETDATE(), 999);</v>
      </c>
    </row>
    <row r="2801" spans="26:27">
      <c r="Z2801">
        <v>490</v>
      </c>
      <c r="AA2801" t="str">
        <f t="shared" si="14"/>
        <v>INSERT INTO UPK.main_masters.mm_buhin_no (data_id, buhin_no, coefficient, created_date, created_tantou_id) VALUES (2202, '732333XE0C', 1, GETDATE(), 999);</v>
      </c>
    </row>
    <row r="2802" spans="26:27">
      <c r="Z2802">
        <v>491</v>
      </c>
      <c r="AA2802" t="str">
        <f t="shared" si="14"/>
        <v>INSERT INTO UPK.main_masters.mm_buhin_no (data_id, buhin_no, coefficient, created_date, created_tantou_id) VALUES (2203, '732343VA0A', 1, GETDATE(), 999);</v>
      </c>
    </row>
    <row r="2803" spans="26:27">
      <c r="Z2803">
        <v>492</v>
      </c>
      <c r="AA2803" t="str">
        <f t="shared" si="14"/>
        <v>INSERT INTO UPK.main_masters.mm_buhin_no (data_id, buhin_no, coefficient, created_date, created_tantou_id) VALUES (2204, '732353VA0A', 1, GETDATE(), 999);</v>
      </c>
    </row>
    <row r="2804" spans="26:27">
      <c r="Z2804">
        <v>493</v>
      </c>
      <c r="AA2804" t="str">
        <f t="shared" si="14"/>
        <v>INSERT INTO UPK.main_masters.mm_buhin_no (data_id, buhin_no, coefficient, created_date, created_tantou_id) VALUES (2205, '73236JM000', 1, GETDATE(), 999);</v>
      </c>
    </row>
    <row r="2805" spans="26:27">
      <c r="Z2805">
        <v>494</v>
      </c>
      <c r="AA2805" t="str">
        <f t="shared" si="14"/>
        <v>INSERT INTO UPK.main_masters.mm_buhin_no (data_id, buhin_no, coefficient, created_date, created_tantou_id) VALUES (2206, '73237JM000', 1, GETDATE(), 999);</v>
      </c>
    </row>
    <row r="2806" spans="26:27">
      <c r="Z2806">
        <v>495</v>
      </c>
      <c r="AA2806" t="str">
        <f t="shared" si="14"/>
        <v>INSERT INTO UPK.main_masters.mm_buhin_no (data_id, buhin_no, coefficient, created_date, created_tantou_id) VALUES (2207, '732424M700', 1, GETDATE(), 999);</v>
      </c>
    </row>
    <row r="2807" spans="26:27">
      <c r="Z2807">
        <v>496</v>
      </c>
      <c r="AA2807" t="str">
        <f t="shared" si="14"/>
        <v>INSERT INTO UPK.main_masters.mm_buhin_no (data_id, buhin_no, coefficient, created_date, created_tantou_id) VALUES (2208, '732425TA0A', 1, GETDATE(), 999);</v>
      </c>
    </row>
    <row r="2808" spans="26:27">
      <c r="Z2808">
        <v>497</v>
      </c>
      <c r="AA2808" t="str">
        <f t="shared" si="14"/>
        <v>INSERT INTO UPK.main_masters.mm_buhin_no (data_id, buhin_no, coefficient, created_date, created_tantou_id) VALUES (2209, '73252JM000', 1, GETDATE(), 999);</v>
      </c>
    </row>
    <row r="2809" spans="26:27">
      <c r="Z2809">
        <v>498</v>
      </c>
      <c r="AA2809" t="str">
        <f t="shared" si="14"/>
        <v>INSERT INTO UPK.main_masters.mm_buhin_no (data_id, buhin_no, coefficient, created_date, created_tantou_id) VALUES (2210, '732564M500', 1, GETDATE(), 999);</v>
      </c>
    </row>
    <row r="2810" spans="26:27">
      <c r="Z2810">
        <v>499</v>
      </c>
      <c r="AA2810" t="str">
        <f t="shared" si="14"/>
        <v>INSERT INTO UPK.main_masters.mm_buhin_no (data_id, buhin_no, coefficient, created_date, created_tantou_id) VALUES (2211, '732624M500', 1, GETDATE(), 999);</v>
      </c>
    </row>
    <row r="2811" spans="26:27">
      <c r="Z2811">
        <v>500</v>
      </c>
      <c r="AA2811" t="str">
        <f t="shared" si="14"/>
        <v>INSERT INTO UPK.main_masters.mm_buhin_no (data_id, buhin_no, coefficient, created_date, created_tantou_id) VALUES (2212, '732625TA0A', 1, GETDATE(), 999);</v>
      </c>
    </row>
    <row r="2812" spans="26:27">
      <c r="Z2812">
        <v>501</v>
      </c>
      <c r="AA2812" t="str">
        <f t="shared" si="14"/>
        <v>INSERT INTO UPK.main_masters.mm_buhin_no (data_id, buhin_no, coefficient, created_date, created_tantou_id) VALUES (2213, '732725TA0A', 1, GETDATE(), 999);</v>
      </c>
    </row>
    <row r="2813" spans="26:27">
      <c r="Z2813">
        <v>502</v>
      </c>
      <c r="AA2813" t="str">
        <f t="shared" si="14"/>
        <v>INSERT INTO UPK.main_masters.mm_buhin_no (data_id, buhin_no, coefficient, created_date, created_tantou_id) VALUES (2214, '742233XA0A', 1, GETDATE(), 999);</v>
      </c>
    </row>
    <row r="2814" spans="26:27">
      <c r="Z2814">
        <v>503</v>
      </c>
      <c r="AA2814" t="str">
        <f t="shared" si="14"/>
        <v>INSERT INTO UPK.main_masters.mm_buhin_no (data_id, buhin_no, coefficient, created_date, created_tantou_id) VALUES (2215, '742823XA0AUF', 1, GETDATE(), 999);</v>
      </c>
    </row>
    <row r="2815" spans="26:27">
      <c r="Z2815">
        <v>504</v>
      </c>
      <c r="AA2815" t="str">
        <f t="shared" si="14"/>
        <v>INSERT INTO UPK.main_masters.mm_buhin_no (data_id, buhin_no, coefficient, created_date, created_tantou_id) VALUES (2216, '742823XE0AUF', 1, GETDATE(), 999);</v>
      </c>
    </row>
    <row r="2816" spans="26:27">
      <c r="Z2816">
        <v>505</v>
      </c>
      <c r="AA2816" t="str">
        <f t="shared" si="14"/>
        <v>INSERT INTO UPK.main_masters.mm_buhin_no (data_id, buhin_no, coefficient, created_date, created_tantou_id) VALUES (2217, '742825YJ0A', 1, GETDATE(), 999);</v>
      </c>
    </row>
    <row r="2817" spans="26:27">
      <c r="Z2817">
        <v>506</v>
      </c>
      <c r="AA2817" t="str">
        <f t="shared" si="14"/>
        <v>INSERT INTO UPK.main_masters.mm_buhin_no (data_id, buhin_no, coefficient, created_date, created_tantou_id) VALUES (2218, '742825YJ0B', 1, GETDATE(), 999);</v>
      </c>
    </row>
    <row r="2818" spans="26:27">
      <c r="Z2818">
        <v>507</v>
      </c>
      <c r="AA2818" t="str">
        <f t="shared" si="14"/>
        <v>INSERT INTO UPK.main_masters.mm_buhin_no (data_id, buhin_no, coefficient, created_date, created_tantou_id) VALUES (2219, '742825YJ0D', 1, GETDATE(), 999);</v>
      </c>
    </row>
    <row r="2819" spans="26:27">
      <c r="Z2819">
        <v>508</v>
      </c>
      <c r="AA2819" t="str">
        <f t="shared" si="14"/>
        <v>INSERT INTO UPK.main_masters.mm_buhin_no (data_id, buhin_no, coefficient, created_date, created_tantou_id) VALUES (2220, '742833XA0A', 1, GETDATE(), 999);</v>
      </c>
    </row>
    <row r="2820" spans="26:27">
      <c r="Z2820">
        <v>509</v>
      </c>
      <c r="AA2820" t="str">
        <f t="shared" si="14"/>
        <v>INSERT INTO UPK.main_masters.mm_buhin_no (data_id, buhin_no, coefficient, created_date, created_tantou_id) VALUES (2221, '742833XA0B', 1, GETDATE(), 999);</v>
      </c>
    </row>
    <row r="2821" spans="26:27">
      <c r="Z2821">
        <v>510</v>
      </c>
      <c r="AA2821" t="str">
        <f t="shared" si="14"/>
        <v>INSERT INTO UPK.main_masters.mm_buhin_no (data_id, buhin_no, coefficient, created_date, created_tantou_id) VALUES (2222, '742D13XA0A', 1, GETDATE(), 999);</v>
      </c>
    </row>
    <row r="2822" spans="26:27">
      <c r="Z2822">
        <v>511</v>
      </c>
      <c r="AA2822" t="str">
        <f t="shared" si="14"/>
        <v>INSERT INTO UPK.main_masters.mm_buhin_no (data_id, buhin_no, coefficient, created_date, created_tantou_id) VALUES (2223, '742D13XA0B', 1, GETDATE(), 999);</v>
      </c>
    </row>
    <row r="2823" spans="26:27">
      <c r="Z2823">
        <v>512</v>
      </c>
      <c r="AA2823" t="str">
        <f t="shared" si="14"/>
        <v>INSERT INTO UPK.main_masters.mm_buhin_no (data_id, buhin_no, coefficient, created_date, created_tantou_id) VALUES (2224, '743171AA0A', 1, GETDATE(), 999);</v>
      </c>
    </row>
    <row r="2824" spans="26:27">
      <c r="Z2824">
        <v>513</v>
      </c>
      <c r="AA2824" t="str">
        <f t="shared" si="14"/>
        <v>INSERT INTO UPK.main_masters.mm_buhin_no (data_id, buhin_no, coefficient, created_date, created_tantou_id) VALUES (2225, '743174BD0A', 1, GETDATE(), 999);</v>
      </c>
    </row>
    <row r="2825" spans="26:27">
      <c r="Z2825">
        <v>514</v>
      </c>
      <c r="AA2825" t="str">
        <f t="shared" ref="AA2825:AA2888" si="15">$Y$2310&amp;AA1105&amp;", '"&amp;TRIM(AB1105)&amp;"', "&amp;AC1105&amp;", GETDATE(), 999);"</f>
        <v>INSERT INTO UPK.main_masters.mm_buhin_no (data_id, buhin_no, coefficient, created_date, created_tantou_id) VALUES (2226, '743174CB0A', 1, GETDATE(), 999);</v>
      </c>
    </row>
    <row r="2826" spans="26:27">
      <c r="Z2826">
        <v>515</v>
      </c>
      <c r="AA2826" t="str">
        <f t="shared" si="15"/>
        <v>INSERT INTO UPK.main_masters.mm_buhin_no (data_id, buhin_no, coefficient, created_date, created_tantou_id) VALUES (2227, '74317JG00A', 1, GETDATE(), 999);</v>
      </c>
    </row>
    <row r="2827" spans="26:27">
      <c r="Z2827">
        <v>516</v>
      </c>
      <c r="AA2827" t="str">
        <f t="shared" si="15"/>
        <v>INSERT INTO UPK.main_masters.mm_buhin_no (data_id, buhin_no, coefficient, created_date, created_tantou_id) VALUES (2228, '74317JG00A-K', 1, GETDATE(), 999);</v>
      </c>
    </row>
    <row r="2828" spans="26:27">
      <c r="Z2828">
        <v>517</v>
      </c>
      <c r="AA2828" t="str">
        <f t="shared" si="15"/>
        <v>INSERT INTO UPK.main_masters.mm_buhin_no (data_id, buhin_no, coefficient, created_date, created_tantou_id) VALUES (2229, '743225YJ0A', 1, GETDATE(), 999);</v>
      </c>
    </row>
    <row r="2829" spans="26:27">
      <c r="Z2829">
        <v>518</v>
      </c>
      <c r="AA2829" t="str">
        <f t="shared" si="15"/>
        <v>INSERT INTO UPK.main_masters.mm_buhin_no (data_id, buhin_no, coefficient, created_date, created_tantou_id) VALUES (2230, '743233XA0A', 1, GETDATE(), 999);</v>
      </c>
    </row>
    <row r="2830" spans="26:27">
      <c r="Z2830">
        <v>519</v>
      </c>
      <c r="AA2830" t="str">
        <f t="shared" si="15"/>
        <v>INSERT INTO UPK.main_masters.mm_buhin_no (data_id, buhin_no, coefficient, created_date, created_tantou_id) VALUES (2231, '743263XA0A', 1, GETDATE(), 999);</v>
      </c>
    </row>
    <row r="2831" spans="26:27">
      <c r="Z2831">
        <v>520</v>
      </c>
      <c r="AA2831" t="str">
        <f t="shared" si="15"/>
        <v>INSERT INTO UPK.main_masters.mm_buhin_no (data_id, buhin_no, coefficient, created_date, created_tantou_id) VALUES (2232, '743273XA0A', 1, GETDATE(), 999);</v>
      </c>
    </row>
    <row r="2832" spans="26:27">
      <c r="Z2832">
        <v>521</v>
      </c>
      <c r="AA2832" t="str">
        <f t="shared" si="15"/>
        <v>INSERT INTO UPK.main_masters.mm_buhin_no (data_id, buhin_no, coefficient, created_date, created_tantou_id) VALUES (2233, '743283XA0A', 1, GETDATE(), 999);</v>
      </c>
    </row>
    <row r="2833" spans="26:27">
      <c r="Z2833">
        <v>522</v>
      </c>
      <c r="AA2833" t="str">
        <f t="shared" si="15"/>
        <v>INSERT INTO UPK.main_masters.mm_buhin_no (data_id, buhin_no, coefficient, created_date, created_tantou_id) VALUES (2234, '743293XN0A', 1, GETDATE(), 999);</v>
      </c>
    </row>
    <row r="2834" spans="26:27">
      <c r="Z2834">
        <v>523</v>
      </c>
      <c r="AA2834" t="str">
        <f t="shared" si="15"/>
        <v>INSERT INTO UPK.main_masters.mm_buhin_no (data_id, buhin_no, coefficient, created_date, created_tantou_id) VALUES (2235, '7433201G00', 1, GETDATE(), 999);</v>
      </c>
    </row>
    <row r="2835" spans="26:27">
      <c r="Z2835">
        <v>524</v>
      </c>
      <c r="AA2835" t="str">
        <f t="shared" si="15"/>
        <v>INSERT INTO UPK.main_masters.mm_buhin_no (data_id, buhin_no, coefficient, created_date, created_tantou_id) VALUES (2236, '743321AA0A', 1, GETDATE(), 999);</v>
      </c>
    </row>
    <row r="2836" spans="26:27">
      <c r="Z2836">
        <v>525</v>
      </c>
      <c r="AA2836" t="str">
        <f t="shared" si="15"/>
        <v>INSERT INTO UPK.main_masters.mm_buhin_no (data_id, buhin_no, coefficient, created_date, created_tantou_id) VALUES (2237, '743321LA0A', 1, GETDATE(), 999);</v>
      </c>
    </row>
    <row r="2837" spans="26:27">
      <c r="Z2837">
        <v>526</v>
      </c>
      <c r="AA2837" t="str">
        <f t="shared" si="15"/>
        <v>INSERT INTO UPK.main_masters.mm_buhin_no (data_id, buhin_no, coefficient, created_date, created_tantou_id) VALUES (2238, '74332CA000', 1, GETDATE(), 999);</v>
      </c>
    </row>
    <row r="2838" spans="26:27">
      <c r="Z2838">
        <v>527</v>
      </c>
      <c r="AA2838" t="str">
        <f t="shared" si="15"/>
        <v>INSERT INTO UPK.main_masters.mm_buhin_no (data_id, buhin_no, coefficient, created_date, created_tantou_id) VALUES (2239, '743323VA0A', 1, GETDATE(), 999);</v>
      </c>
    </row>
    <row r="2839" spans="26:27">
      <c r="Z2839">
        <v>528</v>
      </c>
      <c r="AA2839" t="str">
        <f t="shared" si="15"/>
        <v>INSERT INTO UPK.main_masters.mm_buhin_no (data_id, buhin_no, coefficient, created_date, created_tantou_id) VALUES (2240, '743333VA0A', 1, GETDATE(), 999);</v>
      </c>
    </row>
    <row r="2840" spans="26:27">
      <c r="Z2840">
        <v>529</v>
      </c>
      <c r="AA2840" t="str">
        <f t="shared" si="15"/>
        <v>INSERT INTO UPK.main_masters.mm_buhin_no (data_id, buhin_no, coefficient, created_date, created_tantou_id) VALUES (2241, '743324CB0A', 1, GETDATE(), 999);</v>
      </c>
    </row>
    <row r="2841" spans="26:27">
      <c r="Z2841">
        <v>530</v>
      </c>
      <c r="AA2841" t="str">
        <f t="shared" si="15"/>
        <v>INSERT INTO UPK.main_masters.mm_buhin_no (data_id, buhin_no, coefficient, created_date, created_tantou_id) VALUES (2242, '743334CB0A', 1, GETDATE(), 999);</v>
      </c>
    </row>
    <row r="2842" spans="26:27">
      <c r="Z2842">
        <v>531</v>
      </c>
      <c r="AA2842" t="str">
        <f t="shared" si="15"/>
        <v>INSERT INTO UPK.main_masters.mm_buhin_no (data_id, buhin_no, coefficient, created_date, created_tantou_id) VALUES (2243, '743324M400', 1, GETDATE(), 999);</v>
      </c>
    </row>
    <row r="2843" spans="26:27">
      <c r="Z2843">
        <v>532</v>
      </c>
      <c r="AA2843" t="str">
        <f t="shared" si="15"/>
        <v>INSERT INTO UPK.main_masters.mm_buhin_no (data_id, buhin_no, coefficient, created_date, created_tantou_id) VALUES (2244, '743334M400', 1, GETDATE(), 999);</v>
      </c>
    </row>
    <row r="2844" spans="26:27">
      <c r="Z2844">
        <v>533</v>
      </c>
      <c r="AA2844" t="str">
        <f t="shared" si="15"/>
        <v>INSERT INTO UPK.main_masters.mm_buhin_no (data_id, buhin_no, coefficient, created_date, created_tantou_id) VALUES (2245, '743326RA0A', 1, GETDATE(), 999);</v>
      </c>
    </row>
    <row r="2845" spans="26:27">
      <c r="Z2845">
        <v>534</v>
      </c>
      <c r="AA2845" t="str">
        <f t="shared" si="15"/>
        <v>INSERT INTO UPK.main_masters.mm_buhin_no (data_id, buhin_no, coefficient, created_date, created_tantou_id) VALUES (2246, '743336RA0A', 1, GETDATE(), 999);</v>
      </c>
    </row>
    <row r="2846" spans="26:27">
      <c r="Z2846">
        <v>535</v>
      </c>
      <c r="AA2846" t="str">
        <f t="shared" si="15"/>
        <v>INSERT INTO UPK.main_masters.mm_buhin_no (data_id, buhin_no, coefficient, created_date, created_tantou_id) VALUES (2247, '7433301G00', 1, GETDATE(), 999);</v>
      </c>
    </row>
    <row r="2847" spans="26:27">
      <c r="Z2847">
        <v>536</v>
      </c>
      <c r="AA2847" t="str">
        <f t="shared" si="15"/>
        <v>INSERT INTO UPK.main_masters.mm_buhin_no (data_id, buhin_no, coefficient, created_date, created_tantou_id) VALUES (2248, '743331AA0A', 1, GETDATE(), 999);</v>
      </c>
    </row>
    <row r="2848" spans="26:27">
      <c r="Z2848">
        <v>537</v>
      </c>
      <c r="AA2848" t="str">
        <f t="shared" si="15"/>
        <v>INSERT INTO UPK.main_masters.mm_buhin_no (data_id, buhin_no, coefficient, created_date, created_tantou_id) VALUES (2249, '743331LA0A', 1, GETDATE(), 999);</v>
      </c>
    </row>
    <row r="2849" spans="26:27">
      <c r="Z2849">
        <v>538</v>
      </c>
      <c r="AA2849" t="str">
        <f t="shared" si="15"/>
        <v>INSERT INTO UPK.main_masters.mm_buhin_no (data_id, buhin_no, coefficient, created_date, created_tantou_id) VALUES (2250, '743338H70001', 1, GETDATE(), 999);</v>
      </c>
    </row>
    <row r="2850" spans="26:27">
      <c r="Z2850">
        <v>539</v>
      </c>
      <c r="AA2850" t="str">
        <f t="shared" si="15"/>
        <v>INSERT INTO UPK.main_masters.mm_buhin_no (data_id, buhin_no, coefficient, created_date, created_tantou_id) VALUES (2251, '743423VA0A', 1, GETDATE(), 999);</v>
      </c>
    </row>
    <row r="2851" spans="26:27">
      <c r="Z2851">
        <v>540</v>
      </c>
      <c r="AA2851" t="str">
        <f t="shared" si="15"/>
        <v>INSERT INTO UPK.main_masters.mm_buhin_no (data_id, buhin_no, coefficient, created_date, created_tantou_id) VALUES (2252, '743433VA0A', 1, GETDATE(), 999);</v>
      </c>
    </row>
    <row r="2852" spans="26:27">
      <c r="Z2852">
        <v>541</v>
      </c>
      <c r="AA2852" t="str">
        <f t="shared" si="15"/>
        <v>INSERT INTO UPK.main_masters.mm_buhin_no (data_id, buhin_no, coefficient, created_date, created_tantou_id) VALUES (2253, '743464M400', 1, GETDATE(), 999);</v>
      </c>
    </row>
    <row r="2853" spans="26:27">
      <c r="Z2853">
        <v>542</v>
      </c>
      <c r="AA2853" t="str">
        <f t="shared" si="15"/>
        <v>INSERT INTO UPK.main_masters.mm_buhin_no (data_id, buhin_no, coefficient, created_date, created_tantou_id) VALUES (2254, '743464M400-G', 1, GETDATE(), 999);</v>
      </c>
    </row>
    <row r="2854" spans="26:27">
      <c r="Z2854">
        <v>543</v>
      </c>
      <c r="AA2854" t="str">
        <f t="shared" si="15"/>
        <v>INSERT INTO UPK.main_masters.mm_buhin_no (data_id, buhin_no, coefficient, created_date, created_tantou_id) VALUES (2255, '743468H300', 1, GETDATE(), 999);</v>
      </c>
    </row>
    <row r="2855" spans="26:27">
      <c r="Z2855">
        <v>544</v>
      </c>
      <c r="AA2855" t="str">
        <f t="shared" si="15"/>
        <v>INSERT INTO UPK.main_masters.mm_buhin_no (data_id, buhin_no, coefficient, created_date, created_tantou_id) VALUES (2256, '74352EN012', 1, GETDATE(), 999);</v>
      </c>
    </row>
    <row r="2856" spans="26:27">
      <c r="Z2856">
        <v>545</v>
      </c>
      <c r="AA2856" t="str">
        <f t="shared" si="15"/>
        <v>INSERT INTO UPK.main_masters.mm_buhin_no (data_id, buhin_no, coefficient, created_date, created_tantou_id) VALUES (2257, '74353EN012', 1, GETDATE(), 999);</v>
      </c>
    </row>
    <row r="2857" spans="26:27">
      <c r="Z2857">
        <v>546</v>
      </c>
      <c r="AA2857" t="str">
        <f t="shared" si="15"/>
        <v>INSERT INTO UPK.main_masters.mm_buhin_no (data_id, buhin_no, coefficient, created_date, created_tantou_id) VALUES (2258, '743561AA0A', 1, GETDATE(), 999);</v>
      </c>
    </row>
    <row r="2858" spans="26:27">
      <c r="Z2858">
        <v>547</v>
      </c>
      <c r="AA2858" t="str">
        <f t="shared" si="15"/>
        <v>INSERT INTO UPK.main_masters.mm_buhin_no (data_id, buhin_no, coefficient, created_date, created_tantou_id) VALUES (2259, '743564CB0A', 1, GETDATE(), 999);</v>
      </c>
    </row>
    <row r="2859" spans="26:27">
      <c r="Z2859">
        <v>548</v>
      </c>
      <c r="AA2859" t="str">
        <f t="shared" si="15"/>
        <v>INSERT INTO UPK.main_masters.mm_buhin_no (data_id, buhin_no, coefficient, created_date, created_tantou_id) VALUES (2260, '743564CB0A-G', 1, GETDATE(), 999);</v>
      </c>
    </row>
    <row r="2860" spans="26:27">
      <c r="Z2860">
        <v>549</v>
      </c>
      <c r="AA2860" t="str">
        <f t="shared" si="15"/>
        <v>INSERT INTO UPK.main_masters.mm_buhin_no (data_id, buhin_no, coefficient, created_date, created_tantou_id) VALUES (2261, '743564CE0A', 1, GETDATE(), 999);</v>
      </c>
    </row>
    <row r="2861" spans="26:27">
      <c r="Z2861">
        <v>550</v>
      </c>
      <c r="AA2861" t="str">
        <f t="shared" si="15"/>
        <v>INSERT INTO UPK.main_masters.mm_buhin_no (data_id, buhin_no, coefficient, created_date, created_tantou_id) VALUES (2262, '743564CE0A-B', 1, GETDATE(), 999);</v>
      </c>
    </row>
    <row r="2862" spans="26:27">
      <c r="Z2862">
        <v>551</v>
      </c>
      <c r="AA2862" t="str">
        <f t="shared" si="15"/>
        <v>INSERT INTO UPK.main_masters.mm_buhin_no (data_id, buhin_no, coefficient, created_date, created_tantou_id) VALUES (2263, '743564CE0A-E', 1, GETDATE(), 999);</v>
      </c>
    </row>
    <row r="2863" spans="26:27">
      <c r="Z2863">
        <v>552</v>
      </c>
      <c r="AA2863" t="str">
        <f t="shared" si="15"/>
        <v>INSERT INTO UPK.main_masters.mm_buhin_no (data_id, buhin_no, coefficient, created_date, created_tantou_id) VALUES (2264, '743568H300', 1, GETDATE(), 999);</v>
      </c>
    </row>
    <row r="2864" spans="26:27">
      <c r="Z2864">
        <v>553</v>
      </c>
      <c r="AA2864" t="str">
        <f t="shared" si="15"/>
        <v>INSERT INTO UPK.main_masters.mm_buhin_no (data_id, buhin_no, coefficient, created_date, created_tantou_id) VALUES (2265, '74356AW000', 1, GETDATE(), 999);</v>
      </c>
    </row>
    <row r="2865" spans="26:27">
      <c r="Z2865">
        <v>554</v>
      </c>
      <c r="AA2865" t="str">
        <f t="shared" si="15"/>
        <v>INSERT INTO UPK.main_masters.mm_buhin_no (data_id, buhin_no, coefficient, created_date, created_tantou_id) VALUES (2266, '74356JG00A', 1, GETDATE(), 999);</v>
      </c>
    </row>
    <row r="2866" spans="26:27">
      <c r="Z2866">
        <v>555</v>
      </c>
      <c r="AA2866" t="str">
        <f t="shared" si="15"/>
        <v>INSERT INTO UPK.main_masters.mm_buhin_no (data_id, buhin_no, coefficient, created_date, created_tantou_id) VALUES (2267, '74356JG00A-B', 1, GETDATE(), 999);</v>
      </c>
    </row>
    <row r="2867" spans="26:27">
      <c r="Z2867">
        <v>556</v>
      </c>
      <c r="AA2867" t="str">
        <f t="shared" si="15"/>
        <v>INSERT INTO UPK.main_masters.mm_buhin_no (data_id, buhin_no, coefficient, created_date, created_tantou_id) VALUES (2268, '743621LA0A', 1, GETDATE(), 999);</v>
      </c>
    </row>
    <row r="2868" spans="26:27">
      <c r="Z2868">
        <v>557</v>
      </c>
      <c r="AA2868" t="str">
        <f t="shared" si="15"/>
        <v>INSERT INTO UPK.main_masters.mm_buhin_no (data_id, buhin_no, coefficient, created_date, created_tantou_id) VALUES (2269, '743631LA0A', 1, GETDATE(), 999);</v>
      </c>
    </row>
    <row r="2869" spans="26:27">
      <c r="Z2869">
        <v>558</v>
      </c>
      <c r="AA2869" t="str">
        <f t="shared" si="15"/>
        <v>INSERT INTO UPK.main_masters.mm_buhin_no (data_id, buhin_no, coefficient, created_date, created_tantou_id) VALUES (2270, '743661GR0A', 1, GETDATE(), 999);</v>
      </c>
    </row>
    <row r="2870" spans="26:27">
      <c r="Z2870">
        <v>559</v>
      </c>
      <c r="AA2870" t="str">
        <f t="shared" si="15"/>
        <v>INSERT INTO UPK.main_masters.mm_buhin_no (data_id, buhin_no, coefficient, created_date, created_tantou_id) VALUES (2271, '743661GR0B', 1, GETDATE(), 999);</v>
      </c>
    </row>
    <row r="2871" spans="26:27">
      <c r="Z2871">
        <v>560</v>
      </c>
      <c r="AA2871" t="str">
        <f t="shared" si="15"/>
        <v>INSERT INTO UPK.main_masters.mm_buhin_no (data_id, buhin_no, coefficient, created_date, created_tantou_id) VALUES (2272, '743661LA0B', 1, GETDATE(), 999);</v>
      </c>
    </row>
    <row r="2872" spans="26:27">
      <c r="Z2872">
        <v>561</v>
      </c>
      <c r="AA2872" t="str">
        <f t="shared" si="15"/>
        <v>INSERT INTO UPK.main_masters.mm_buhin_no (data_id, buhin_no, coefficient, created_date, created_tantou_id) VALUES (2273, '743664CB0A', 1, GETDATE(), 999);</v>
      </c>
    </row>
    <row r="2873" spans="26:27">
      <c r="Z2873">
        <v>562</v>
      </c>
      <c r="AA2873" t="str">
        <f t="shared" si="15"/>
        <v>INSERT INTO UPK.main_masters.mm_buhin_no (data_id, buhin_no, coefficient, created_date, created_tantou_id) VALUES (2274, '74366JG00A', 1, GETDATE(), 999);</v>
      </c>
    </row>
    <row r="2874" spans="26:27">
      <c r="Z2874">
        <v>563</v>
      </c>
      <c r="AA2874" t="str">
        <f t="shared" si="15"/>
        <v>INSERT INTO UPK.main_masters.mm_buhin_no (data_id, buhin_no, coefficient, created_date, created_tantou_id) VALUES (2275, '74366JM00A', 1, GETDATE(), 999);</v>
      </c>
    </row>
    <row r="2875" spans="26:27">
      <c r="Z2875">
        <v>564</v>
      </c>
      <c r="AA2875" t="str">
        <f t="shared" si="15"/>
        <v>INSERT INTO UPK.main_masters.mm_buhin_no (data_id, buhin_no, coefficient, created_date, created_tantou_id) VALUES (2276, '743671GR0A', 1, GETDATE(), 999);</v>
      </c>
    </row>
    <row r="2876" spans="26:27">
      <c r="Z2876">
        <v>565</v>
      </c>
      <c r="AA2876" t="str">
        <f t="shared" si="15"/>
        <v>INSERT INTO UPK.main_masters.mm_buhin_no (data_id, buhin_no, coefficient, created_date, created_tantou_id) VALUES (2277, '743671GR0B', 1, GETDATE(), 999);</v>
      </c>
    </row>
    <row r="2877" spans="26:27">
      <c r="Z2877">
        <v>566</v>
      </c>
      <c r="AA2877" t="str">
        <f t="shared" si="15"/>
        <v>INSERT INTO UPK.main_masters.mm_buhin_no (data_id, buhin_no, coefficient, created_date, created_tantou_id) VALUES (2278, '743724CB0A', 1, GETDATE(), 999);</v>
      </c>
    </row>
    <row r="2878" spans="26:27">
      <c r="Z2878">
        <v>567</v>
      </c>
      <c r="AA2878" t="str">
        <f t="shared" si="15"/>
        <v>INSERT INTO UPK.main_masters.mm_buhin_no (data_id, buhin_no, coefficient, created_date, created_tantou_id) VALUES (2279, '743726RA0A', 1, GETDATE(), 999);</v>
      </c>
    </row>
    <row r="2879" spans="26:27">
      <c r="Z2879">
        <v>568</v>
      </c>
      <c r="AA2879" t="str">
        <f t="shared" si="15"/>
        <v>INSERT INTO UPK.main_masters.mm_buhin_no (data_id, buhin_no, coefficient, created_date, created_tantou_id) VALUES (2280, '74372EN000', 1, GETDATE(), 999);</v>
      </c>
    </row>
    <row r="2880" spans="26:27">
      <c r="Z2880">
        <v>569</v>
      </c>
      <c r="AA2880" t="str">
        <f t="shared" si="15"/>
        <v>INSERT INTO UPK.main_masters.mm_buhin_no (data_id, buhin_no, coefficient, created_date, created_tantou_id) VALUES (2281, '74372EN100', 1, GETDATE(), 999);</v>
      </c>
    </row>
    <row r="2881" spans="26:27">
      <c r="Z2881">
        <v>570</v>
      </c>
      <c r="AA2881" t="str">
        <f t="shared" si="15"/>
        <v>INSERT INTO UPK.main_masters.mm_buhin_no (data_id, buhin_no, coefficient, created_date, created_tantou_id) VALUES (2282, '743843XA0A', 1, GETDATE(), 999);</v>
      </c>
    </row>
    <row r="2882" spans="26:27">
      <c r="Z2882">
        <v>571</v>
      </c>
      <c r="AA2882" t="str">
        <f t="shared" si="15"/>
        <v>INSERT INTO UPK.main_masters.mm_buhin_no (data_id, buhin_no, coefficient, created_date, created_tantou_id) VALUES (2283, '743F21GR0A', 1, GETDATE(), 999);</v>
      </c>
    </row>
    <row r="2883" spans="26:27">
      <c r="Z2883">
        <v>572</v>
      </c>
      <c r="AA2883" t="str">
        <f t="shared" si="15"/>
        <v>INSERT INTO UPK.main_masters.mm_buhin_no (data_id, buhin_no, coefficient, created_date, created_tantou_id) VALUES (2284, '743F31GR0A', 1, GETDATE(), 999);</v>
      </c>
    </row>
    <row r="2884" spans="26:27">
      <c r="Z2884">
        <v>573</v>
      </c>
      <c r="AA2884" t="str">
        <f t="shared" si="15"/>
        <v>INSERT INTO UPK.main_masters.mm_buhin_no (data_id, buhin_no, coefficient, created_date, created_tantou_id) VALUES (2285, '743F21GR0C', 1, GETDATE(), 999);</v>
      </c>
    </row>
    <row r="2885" spans="26:27">
      <c r="Z2885">
        <v>574</v>
      </c>
      <c r="AA2885" t="str">
        <f t="shared" si="15"/>
        <v>INSERT INTO UPK.main_masters.mm_buhin_no (data_id, buhin_no, coefficient, created_date, created_tantou_id) VALUES (2286, '743F31GR0C', 1, GETDATE(), 999);</v>
      </c>
    </row>
    <row r="2886" spans="26:27">
      <c r="Z2886">
        <v>575</v>
      </c>
      <c r="AA2886" t="str">
        <f t="shared" si="15"/>
        <v>INSERT INTO UPK.main_masters.mm_buhin_no (data_id, buhin_no, coefficient, created_date, created_tantou_id) VALUES (2287, '743F21GR0D', 1, GETDATE(), 999);</v>
      </c>
    </row>
    <row r="2887" spans="26:27">
      <c r="Z2887">
        <v>576</v>
      </c>
      <c r="AA2887" t="str">
        <f t="shared" si="15"/>
        <v>INSERT INTO UPK.main_masters.mm_buhin_no (data_id, buhin_no, coefficient, created_date, created_tantou_id) VALUES (2288, '743F31GR0D', 1, GETDATE(), 999);</v>
      </c>
    </row>
    <row r="2888" spans="26:27">
      <c r="Z2888">
        <v>577</v>
      </c>
      <c r="AA2888" t="str">
        <f t="shared" si="15"/>
        <v>INSERT INTO UPK.main_masters.mm_buhin_no (data_id, buhin_no, coefficient, created_date, created_tantou_id) VALUES (2289, '743F21GR0E', 1, GETDATE(), 999);</v>
      </c>
    </row>
    <row r="2889" spans="26:27">
      <c r="Z2889">
        <v>578</v>
      </c>
      <c r="AA2889" t="str">
        <f t="shared" ref="AA2889:AA2952" si="16">$Y$2310&amp;AA1169&amp;", '"&amp;TRIM(AB1169)&amp;"', "&amp;AC1169&amp;", GETDATE(), 999);"</f>
        <v>INSERT INTO UPK.main_masters.mm_buhin_no (data_id, buhin_no, coefficient, created_date, created_tantou_id) VALUES (2290, '743F31GR0E', 1, GETDATE(), 999);</v>
      </c>
    </row>
    <row r="2890" spans="26:27">
      <c r="Z2890">
        <v>579</v>
      </c>
      <c r="AA2890" t="str">
        <f t="shared" si="16"/>
        <v>INSERT INTO UPK.main_masters.mm_buhin_no (data_id, buhin_no, coefficient, created_date, created_tantou_id) VALUES (2291, '743F3JM00A', 1, GETDATE(), 999);</v>
      </c>
    </row>
    <row r="2891" spans="26:27">
      <c r="Z2891">
        <v>580</v>
      </c>
      <c r="AA2891" t="str">
        <f t="shared" si="16"/>
        <v>INSERT INTO UPK.main_masters.mm_buhin_no (data_id, buhin_no, coefficient, created_date, created_tantou_id) VALUES (2292, '743F63XA0A', 1, GETDATE(), 999);</v>
      </c>
    </row>
    <row r="2892" spans="26:27">
      <c r="Z2892">
        <v>581</v>
      </c>
      <c r="AA2892" t="str">
        <f t="shared" si="16"/>
        <v>INSERT INTO UPK.main_masters.mm_buhin_no (data_id, buhin_no, coefficient, created_date, created_tantou_id) VALUES (2293, '743F73XA0A', 1, GETDATE(), 999);</v>
      </c>
    </row>
    <row r="2893" spans="26:27">
      <c r="Z2893">
        <v>582</v>
      </c>
      <c r="AA2893" t="str">
        <f t="shared" si="16"/>
        <v>INSERT INTO UPK.main_masters.mm_buhin_no (data_id, buhin_no, coefficient, created_date, created_tantou_id) VALUES (2294, '743R23XA0A', 1, GETDATE(), 999);</v>
      </c>
    </row>
    <row r="2894" spans="26:27">
      <c r="Z2894">
        <v>583</v>
      </c>
      <c r="AA2894" t="str">
        <f t="shared" si="16"/>
        <v>INSERT INTO UPK.main_masters.mm_buhin_no (data_id, buhin_no, coefficient, created_date, created_tantou_id) VALUES (2295, '743R33XA0A', 1, GETDATE(), 999);</v>
      </c>
    </row>
    <row r="2895" spans="26:27">
      <c r="Z2895">
        <v>584</v>
      </c>
      <c r="AA2895" t="str">
        <f t="shared" si="16"/>
        <v>INSERT INTO UPK.main_masters.mm_buhin_no (data_id, buhin_no, coefficient, created_date, created_tantou_id) VALUES (2296, '743R43XA0A', 1, GETDATE(), 999);</v>
      </c>
    </row>
    <row r="2896" spans="26:27">
      <c r="Z2896">
        <v>585</v>
      </c>
      <c r="AA2896" t="str">
        <f t="shared" si="16"/>
        <v>INSERT INTO UPK.main_masters.mm_buhin_no (data_id, buhin_no, coefficient, created_date, created_tantou_id) VALUES (2297, '745161GR0A', 1, GETDATE(), 999);</v>
      </c>
    </row>
    <row r="2897" spans="26:27">
      <c r="Z2897">
        <v>586</v>
      </c>
      <c r="AA2897" t="str">
        <f t="shared" si="16"/>
        <v>INSERT INTO UPK.main_masters.mm_buhin_no (data_id, buhin_no, coefficient, created_date, created_tantou_id) VALUES (2298, '745161JA0A', 1, GETDATE(), 999);</v>
      </c>
    </row>
    <row r="2898" spans="26:27">
      <c r="Z2898">
        <v>587</v>
      </c>
      <c r="AA2898" t="str">
        <f t="shared" si="16"/>
        <v>INSERT INTO UPK.main_masters.mm_buhin_no (data_id, buhin_no, coefficient, created_date, created_tantou_id) VALUES (2299, '745161JB0A', 1, GETDATE(), 999);</v>
      </c>
    </row>
    <row r="2899" spans="26:27">
      <c r="Z2899">
        <v>588</v>
      </c>
      <c r="AA2899" t="str">
        <f t="shared" si="16"/>
        <v>INSERT INTO UPK.main_masters.mm_buhin_no (data_id, buhin_no, coefficient, created_date, created_tantou_id) VALUES (2300, '745166RA0A', 1, GETDATE(), 999);</v>
      </c>
    </row>
    <row r="2900" spans="26:27">
      <c r="Z2900">
        <v>589</v>
      </c>
      <c r="AA2900" t="str">
        <f t="shared" si="16"/>
        <v>INSERT INTO UPK.main_masters.mm_buhin_no (data_id, buhin_no, coefficient, created_date, created_tantou_id) VALUES (2301, '745168H310', 1, GETDATE(), 999);</v>
      </c>
    </row>
    <row r="2901" spans="26:27">
      <c r="Z2901">
        <v>590</v>
      </c>
      <c r="AA2901" t="str">
        <f t="shared" si="16"/>
        <v>INSERT INTO UPK.main_masters.mm_buhin_no (data_id, buhin_no, coefficient, created_date, created_tantou_id) VALUES (2302, '74516EN000', 1, GETDATE(), 999);</v>
      </c>
    </row>
    <row r="2902" spans="26:27">
      <c r="Z2902">
        <v>591</v>
      </c>
      <c r="AA2902" t="str">
        <f t="shared" si="16"/>
        <v>INSERT INTO UPK.main_masters.mm_buhin_no (data_id, buhin_no, coefficient, created_date, created_tantou_id) VALUES (2303, '74516EN100', 1, GETDATE(), 999);</v>
      </c>
    </row>
    <row r="2903" spans="26:27">
      <c r="Z2903">
        <v>592</v>
      </c>
      <c r="AA2903" t="str">
        <f t="shared" si="16"/>
        <v>INSERT INTO UPK.main_masters.mm_buhin_no (data_id, buhin_no, coefficient, created_date, created_tantou_id) VALUES (2304, '74516EQ000', 1, GETDATE(), 999);</v>
      </c>
    </row>
    <row r="2904" spans="26:27">
      <c r="Z2904">
        <v>593</v>
      </c>
      <c r="AA2904" t="str">
        <f t="shared" si="16"/>
        <v>INSERT INTO UPK.main_masters.mm_buhin_no (data_id, buhin_no, coefficient, created_date, created_tantou_id) VALUES (2305, '74516EQ500', 1, GETDATE(), 999);</v>
      </c>
    </row>
    <row r="2905" spans="26:27">
      <c r="Z2905">
        <v>594</v>
      </c>
      <c r="AA2905" t="str">
        <f t="shared" si="16"/>
        <v>INSERT INTO UPK.main_masters.mm_buhin_no (data_id, buhin_no, coefficient, created_date, created_tantou_id) VALUES (2306, '745164CE0A', 1, GETDATE(), 999);</v>
      </c>
    </row>
    <row r="2906" spans="26:27">
      <c r="Z2906">
        <v>595</v>
      </c>
      <c r="AA2906" t="str">
        <f t="shared" si="16"/>
        <v>INSERT INTO UPK.main_masters.mm_buhin_no (data_id, buhin_no, coefficient, created_date, created_tantou_id) VALUES (2307, '745174CE0A', 1, GETDATE(), 999);</v>
      </c>
    </row>
    <row r="2907" spans="26:27">
      <c r="Z2907">
        <v>596</v>
      </c>
      <c r="AA2907" t="str">
        <f t="shared" si="16"/>
        <v>INSERT INTO UPK.main_masters.mm_buhin_no (data_id, buhin_no, coefficient, created_date, created_tantou_id) VALUES (2308, '745164CE0A-E', 1, GETDATE(), 999);</v>
      </c>
    </row>
    <row r="2908" spans="26:27">
      <c r="Z2908">
        <v>597</v>
      </c>
      <c r="AA2908" t="str">
        <f t="shared" si="16"/>
        <v>INSERT INTO UPK.main_masters.mm_buhin_no (data_id, buhin_no, coefficient, created_date, created_tantou_id) VALUES (2309, '745174CE0A-E', 1, GETDATE(), 999);</v>
      </c>
    </row>
    <row r="2909" spans="26:27">
      <c r="Z2909">
        <v>598</v>
      </c>
      <c r="AA2909" t="str">
        <f t="shared" si="16"/>
        <v>INSERT INTO UPK.main_masters.mm_buhin_no (data_id, buhin_no, coefficient, created_date, created_tantou_id) VALUES (2310, '745164CE1A', 1, GETDATE(), 999);</v>
      </c>
    </row>
    <row r="2910" spans="26:27">
      <c r="Z2910">
        <v>599</v>
      </c>
      <c r="AA2910" t="str">
        <f t="shared" si="16"/>
        <v>INSERT INTO UPK.main_masters.mm_buhin_no (data_id, buhin_no, coefficient, created_date, created_tantou_id) VALUES (2311, '745174CE1A', 1, GETDATE(), 999);</v>
      </c>
    </row>
    <row r="2911" spans="26:27">
      <c r="Z2911">
        <v>600</v>
      </c>
      <c r="AA2911" t="str">
        <f t="shared" si="16"/>
        <v>INSERT INTO UPK.main_masters.mm_buhin_no (data_id, buhin_no, coefficient, created_date, created_tantou_id) VALUES (2312, '745166FM0A', 1, GETDATE(), 999);</v>
      </c>
    </row>
    <row r="2912" spans="26:27">
      <c r="Z2912">
        <v>601</v>
      </c>
      <c r="AA2912" t="str">
        <f t="shared" si="16"/>
        <v>INSERT INTO UPK.main_masters.mm_buhin_no (data_id, buhin_no, coefficient, created_date, created_tantou_id) VALUES (2313, '745176FM0A', 1, GETDATE(), 999);</v>
      </c>
    </row>
    <row r="2913" spans="26:27">
      <c r="Z2913">
        <v>602</v>
      </c>
      <c r="AA2913" t="str">
        <f t="shared" si="16"/>
        <v>INSERT INTO UPK.main_masters.mm_buhin_no (data_id, buhin_no, coefficient, created_date, created_tantou_id) VALUES (2314, '745166MA0A', 1, GETDATE(), 999);</v>
      </c>
    </row>
    <row r="2914" spans="26:27">
      <c r="Z2914">
        <v>603</v>
      </c>
      <c r="AA2914" t="str">
        <f t="shared" si="16"/>
        <v>INSERT INTO UPK.main_masters.mm_buhin_no (data_id, buhin_no, coefficient, created_date, created_tantou_id) VALUES (2315, '745176MA0A', 1, GETDATE(), 999);</v>
      </c>
    </row>
    <row r="2915" spans="26:27">
      <c r="Z2915">
        <v>604</v>
      </c>
      <c r="AA2915" t="str">
        <f t="shared" si="16"/>
        <v>INSERT INTO UPK.main_masters.mm_buhin_no (data_id, buhin_no, coefficient, created_date, created_tantou_id) VALUES (2316, '745171JA0A', 1, GETDATE(), 999);</v>
      </c>
    </row>
    <row r="2916" spans="26:27">
      <c r="Z2916">
        <v>605</v>
      </c>
      <c r="AA2916" t="str">
        <f t="shared" si="16"/>
        <v>INSERT INTO UPK.main_masters.mm_buhin_no (data_id, buhin_no, coefficient, created_date, created_tantou_id) VALUES (2317, '745171JB0A', 1, GETDATE(), 999);</v>
      </c>
    </row>
    <row r="2917" spans="26:27">
      <c r="Z2917">
        <v>606</v>
      </c>
      <c r="AA2917" t="str">
        <f t="shared" si="16"/>
        <v>INSERT INTO UPK.main_masters.mm_buhin_no (data_id, buhin_no, coefficient, created_date, created_tantou_id) VALUES (2318, '745221LA0A', 1, GETDATE(), 999);</v>
      </c>
    </row>
    <row r="2918" spans="26:27">
      <c r="Z2918">
        <v>607</v>
      </c>
      <c r="AA2918" t="str">
        <f t="shared" si="16"/>
        <v>INSERT INTO UPK.main_masters.mm_buhin_no (data_id, buhin_no, coefficient, created_date, created_tantou_id) VALUES (2319, '745261LA0A', 1, GETDATE(), 999);</v>
      </c>
    </row>
    <row r="2919" spans="26:27">
      <c r="Z2919">
        <v>608</v>
      </c>
      <c r="AA2919" t="str">
        <f t="shared" si="16"/>
        <v>INSERT INTO UPK.main_masters.mm_buhin_no (data_id, buhin_no, coefficient, created_date, created_tantou_id) VALUES (2320, '745321LA0A', 1, GETDATE(), 999);</v>
      </c>
    </row>
    <row r="2920" spans="26:27">
      <c r="Z2920">
        <v>609</v>
      </c>
      <c r="AA2920" t="str">
        <f t="shared" si="16"/>
        <v>INSERT INTO UPK.main_masters.mm_buhin_no (data_id, buhin_no, coefficient, created_date, created_tantou_id) VALUES (2321, '74532CA000', 1, GETDATE(), 999);</v>
      </c>
    </row>
    <row r="2921" spans="26:27">
      <c r="Z2921">
        <v>610</v>
      </c>
      <c r="AA2921" t="str">
        <f t="shared" si="16"/>
        <v>INSERT INTO UPK.main_masters.mm_buhin_no (data_id, buhin_no, coefficient, created_date, created_tantou_id) VALUES (2322, '745321JA1A', 1, GETDATE(), 999);</v>
      </c>
    </row>
    <row r="2922" spans="26:27">
      <c r="Z2922">
        <v>611</v>
      </c>
      <c r="AA2922" t="str">
        <f t="shared" si="16"/>
        <v>INSERT INTO UPK.main_masters.mm_buhin_no (data_id, buhin_no, coefficient, created_date, created_tantou_id) VALUES (2323, '745331JA1A', 1, GETDATE(), 999);</v>
      </c>
    </row>
    <row r="2923" spans="26:27">
      <c r="Z2923">
        <v>612</v>
      </c>
      <c r="AA2923" t="str">
        <f t="shared" si="16"/>
        <v>INSERT INTO UPK.main_masters.mm_buhin_no (data_id, buhin_no, coefficient, created_date, created_tantou_id) VALUES (2324, '745393XA0A', 1, GETDATE(), 999);</v>
      </c>
    </row>
    <row r="2924" spans="26:27">
      <c r="Z2924">
        <v>613</v>
      </c>
      <c r="AA2924" t="str">
        <f t="shared" si="16"/>
        <v>INSERT INTO UPK.main_masters.mm_buhin_no (data_id, buhin_no, coefficient, created_date, created_tantou_id) VALUES (2325, '745421LA0A', 1, GETDATE(), 999);</v>
      </c>
    </row>
    <row r="2925" spans="26:27">
      <c r="Z2925">
        <v>614</v>
      </c>
      <c r="AA2925" t="str">
        <f t="shared" si="16"/>
        <v>INSERT INTO UPK.main_masters.mm_buhin_no (data_id, buhin_no, coefficient, created_date, created_tantou_id) VALUES (2326, '745421LA0B', 1, GETDATE(), 999);</v>
      </c>
    </row>
    <row r="2926" spans="26:27">
      <c r="Z2926">
        <v>615</v>
      </c>
      <c r="AA2926" t="str">
        <f t="shared" si="16"/>
        <v>INSERT INTO UPK.main_masters.mm_buhin_no (data_id, buhin_no, coefficient, created_date, created_tantou_id) VALUES (2327, '74542JM00A', 1, GETDATE(), 999);</v>
      </c>
    </row>
    <row r="2927" spans="26:27">
      <c r="Z2927">
        <v>616</v>
      </c>
      <c r="AA2927" t="str">
        <f t="shared" si="16"/>
        <v>INSERT INTO UPK.main_masters.mm_buhin_no (data_id, buhin_no, coefficient, created_date, created_tantou_id) VALUES (2328, '745426MR0A', 1, GETDATE(), 999);</v>
      </c>
    </row>
    <row r="2928" spans="26:27">
      <c r="Z2928">
        <v>617</v>
      </c>
      <c r="AA2928" t="str">
        <f t="shared" si="16"/>
        <v>INSERT INTO UPK.main_masters.mm_buhin_no (data_id, buhin_no, coefficient, created_date, created_tantou_id) VALUES (2329, '745436MR0A', 1, GETDATE(), 999);</v>
      </c>
    </row>
    <row r="2929" spans="26:27">
      <c r="Z2929">
        <v>618</v>
      </c>
      <c r="AA2929" t="str">
        <f t="shared" si="16"/>
        <v>INSERT INTO UPK.main_masters.mm_buhin_no (data_id, buhin_no, coefficient, created_date, created_tantou_id) VALUES (2330, '745481LA0A', 1, GETDATE(), 999);</v>
      </c>
    </row>
    <row r="2930" spans="26:27">
      <c r="Z2930">
        <v>619</v>
      </c>
      <c r="AA2930" t="str">
        <f t="shared" si="16"/>
        <v>INSERT INTO UPK.main_masters.mm_buhin_no (data_id, buhin_no, coefficient, created_date, created_tantou_id) VALUES (2331, '745481LA0B', 1, GETDATE(), 999);</v>
      </c>
    </row>
    <row r="2931" spans="26:27">
      <c r="Z2931">
        <v>620</v>
      </c>
      <c r="AA2931" t="str">
        <f t="shared" si="16"/>
        <v>INSERT INTO UPK.main_masters.mm_buhin_no (data_id, buhin_no, coefficient, created_date, created_tantou_id) VALUES (2332, '745481LS0B', 1, GETDATE(), 999);</v>
      </c>
    </row>
    <row r="2932" spans="26:27">
      <c r="Z2932">
        <v>621</v>
      </c>
      <c r="AA2932" t="str">
        <f t="shared" si="16"/>
        <v>INSERT INTO UPK.main_masters.mm_buhin_no (data_id, buhin_no, coefficient, created_date, created_tantou_id) VALUES (2333, '745543XA0A', 1, GETDATE(), 999);</v>
      </c>
    </row>
    <row r="2933" spans="26:27">
      <c r="Z2933">
        <v>622</v>
      </c>
      <c r="AA2933" t="str">
        <f t="shared" si="16"/>
        <v>INSERT INTO UPK.main_masters.mm_buhin_no (data_id, buhin_no, coefficient, created_date, created_tantou_id) VALUES (2334, '745543XA0B', 1, GETDATE(), 999);</v>
      </c>
    </row>
    <row r="2934" spans="26:27">
      <c r="Z2934">
        <v>623</v>
      </c>
      <c r="AA2934" t="str">
        <f t="shared" si="16"/>
        <v>INSERT INTO UPK.main_masters.mm_buhin_no (data_id, buhin_no, coefficient, created_date, created_tantou_id) VALUES (2335, '745543XR0A', 1, GETDATE(), 999);</v>
      </c>
    </row>
    <row r="2935" spans="26:27">
      <c r="Z2935">
        <v>624</v>
      </c>
      <c r="AA2935" t="str">
        <f t="shared" si="16"/>
        <v>INSERT INTO UPK.main_masters.mm_buhin_no (data_id, buhin_no, coefficient, created_date, created_tantou_id) VALUES (2336, '745585TA0A', 1, GETDATE(), 999);</v>
      </c>
    </row>
    <row r="2936" spans="26:27">
      <c r="Z2936">
        <v>625</v>
      </c>
      <c r="AA2936" t="str">
        <f t="shared" si="16"/>
        <v>INSERT INTO UPK.main_masters.mm_buhin_no (data_id, buhin_no, coefficient, created_date, created_tantou_id) VALUES (2337, '745581LA0A', 1, GETDATE(), 999);</v>
      </c>
    </row>
    <row r="2937" spans="26:27">
      <c r="Z2937">
        <v>626</v>
      </c>
      <c r="AA2937" t="str">
        <f t="shared" si="16"/>
        <v>INSERT INTO UPK.main_masters.mm_buhin_no (data_id, buhin_no, coefficient, created_date, created_tantou_id) VALUES (2338, '745591LA0A', 1, GETDATE(), 999);</v>
      </c>
    </row>
    <row r="2938" spans="26:27">
      <c r="Z2938">
        <v>627</v>
      </c>
      <c r="AA2938" t="str">
        <f t="shared" si="16"/>
        <v>INSERT INTO UPK.main_masters.mm_buhin_no (data_id, buhin_no, coefficient, created_date, created_tantou_id) VALUES (2339, '745581LA0A-B', 1, GETDATE(), 999);</v>
      </c>
    </row>
    <row r="2939" spans="26:27">
      <c r="Z2939">
        <v>628</v>
      </c>
      <c r="AA2939" t="str">
        <f t="shared" si="16"/>
        <v>INSERT INTO UPK.main_masters.mm_buhin_no (data_id, buhin_no, coefficient, created_date, created_tantou_id) VALUES (2340, '745591LA0A-B', 1, GETDATE(), 999);</v>
      </c>
    </row>
    <row r="2940" spans="26:27">
      <c r="Z2940">
        <v>629</v>
      </c>
      <c r="AA2940" t="str">
        <f t="shared" si="16"/>
        <v>INSERT INTO UPK.main_masters.mm_buhin_no (data_id, buhin_no, coefficient, created_date, created_tantou_id) VALUES (2341, '745595TA0A', 1, GETDATE(), 999);</v>
      </c>
    </row>
    <row r="2941" spans="26:27">
      <c r="Z2941">
        <v>630</v>
      </c>
      <c r="AA2941" t="str">
        <f t="shared" si="16"/>
        <v>INSERT INTO UPK.main_masters.mm_buhin_no (data_id, buhin_no, coefficient, created_date, created_tantou_id) VALUES (2342, '745685TA0A', 1, GETDATE(), 999);</v>
      </c>
    </row>
    <row r="2942" spans="26:27">
      <c r="Z2942">
        <v>631</v>
      </c>
      <c r="AA2942" t="str">
        <f t="shared" si="16"/>
        <v>INSERT INTO UPK.main_masters.mm_buhin_no (data_id, buhin_no, coefficient, created_date, created_tantou_id) VALUES (2343, '745861LA0A', 1, GETDATE(), 999);</v>
      </c>
    </row>
    <row r="2943" spans="26:27">
      <c r="Z2943">
        <v>632</v>
      </c>
      <c r="AA2943" t="str">
        <f t="shared" si="16"/>
        <v>INSERT INTO UPK.main_masters.mm_buhin_no (data_id, buhin_no, coefficient, created_date, created_tantou_id) VALUES (2344, '745871LA0A', 1, GETDATE(), 999);</v>
      </c>
    </row>
    <row r="2944" spans="26:27">
      <c r="Z2944">
        <v>633</v>
      </c>
      <c r="AA2944" t="str">
        <f t="shared" si="16"/>
        <v>INSERT INTO UPK.main_masters.mm_buhin_no (data_id, buhin_no, coefficient, created_date, created_tantou_id) VALUES (2345, '745861LA0A-G', 1, GETDATE(), 999);</v>
      </c>
    </row>
    <row r="2945" spans="26:27">
      <c r="Z2945">
        <v>634</v>
      </c>
      <c r="AA2945" t="str">
        <f t="shared" si="16"/>
        <v>INSERT INTO UPK.main_masters.mm_buhin_no (data_id, buhin_no, coefficient, created_date, created_tantou_id) VALUES (2346, '745871LA0A-G', 1, GETDATE(), 999);</v>
      </c>
    </row>
    <row r="2946" spans="26:27">
      <c r="Z2946">
        <v>635</v>
      </c>
      <c r="AA2946" t="str">
        <f t="shared" si="16"/>
        <v>INSERT INTO UPK.main_masters.mm_buhin_no (data_id, buhin_no, coefficient, created_date, created_tantou_id) VALUES (2347, '745B61LA0A', 1, GETDATE(), 999);</v>
      </c>
    </row>
    <row r="2947" spans="26:27">
      <c r="Z2947">
        <v>636</v>
      </c>
      <c r="AA2947" t="str">
        <f t="shared" si="16"/>
        <v>INSERT INTO UPK.main_masters.mm_buhin_no (data_id, buhin_no, coefficient, created_date, created_tantou_id) VALUES (2348, '745B71LA0A', 1, GETDATE(), 999);</v>
      </c>
    </row>
    <row r="2948" spans="26:27">
      <c r="Z2948">
        <v>637</v>
      </c>
      <c r="AA2948" t="str">
        <f t="shared" si="16"/>
        <v>INSERT INTO UPK.main_masters.mm_buhin_no (data_id, buhin_no, coefficient, created_date, created_tantou_id) VALUES (2349, '745B61LA0A-G', 1, GETDATE(), 999);</v>
      </c>
    </row>
    <row r="2949" spans="26:27">
      <c r="Z2949">
        <v>638</v>
      </c>
      <c r="AA2949" t="str">
        <f t="shared" si="16"/>
        <v>INSERT INTO UPK.main_masters.mm_buhin_no (data_id, buhin_no, coefficient, created_date, created_tantou_id) VALUES (2350, '745B71LA0A-G', 1, GETDATE(), 999);</v>
      </c>
    </row>
    <row r="2950" spans="26:27">
      <c r="Z2950">
        <v>639</v>
      </c>
      <c r="AA2950" t="str">
        <f t="shared" si="16"/>
        <v>INSERT INTO UPK.main_masters.mm_buhin_no (data_id, buhin_no, coefficient, created_date, created_tantou_id) VALUES (2351, '745G31GR0A', 1, GETDATE(), 999);</v>
      </c>
    </row>
    <row r="2951" spans="26:27">
      <c r="Z2951">
        <v>640</v>
      </c>
      <c r="AA2951" t="str">
        <f t="shared" si="16"/>
        <v>INSERT INTO UPK.main_masters.mm_buhin_no (data_id, buhin_no, coefficient, created_date, created_tantou_id) VALUES (2352, '745J41GR0A', 1, GETDATE(), 999);</v>
      </c>
    </row>
    <row r="2952" spans="26:27">
      <c r="Z2952">
        <v>641</v>
      </c>
      <c r="AA2952" t="str">
        <f t="shared" si="16"/>
        <v>INSERT INTO UPK.main_masters.mm_buhin_no (data_id, buhin_no, coefficient, created_date, created_tantou_id) VALUES (2353, '745J51GR0A', 1, GETDATE(), 999);</v>
      </c>
    </row>
    <row r="2953" spans="26:27">
      <c r="Z2953">
        <v>642</v>
      </c>
      <c r="AA2953" t="str">
        <f t="shared" ref="AA2953:AA3016" si="17">$Y$2310&amp;AA1233&amp;", '"&amp;TRIM(AB1233)&amp;"', "&amp;AC1233&amp;", GETDATE(), 999);"</f>
        <v>INSERT INTO UPK.main_masters.mm_buhin_no (data_id, buhin_no, coefficient, created_date, created_tantou_id) VALUES (2354, '745P41LA0B', 1, GETDATE(), 999);</v>
      </c>
    </row>
    <row r="2954" spans="26:27">
      <c r="Z2954">
        <v>643</v>
      </c>
      <c r="AA2954" t="str">
        <f t="shared" si="17"/>
        <v>INSERT INTO UPK.main_masters.mm_buhin_no (data_id, buhin_no, coefficient, created_date, created_tantou_id) VALUES (2355, '745Q21JA0A', 1, GETDATE(), 999);</v>
      </c>
    </row>
    <row r="2955" spans="26:27">
      <c r="Z2955">
        <v>644</v>
      </c>
      <c r="AA2955" t="str">
        <f t="shared" si="17"/>
        <v>INSERT INTO UPK.main_masters.mm_buhin_no (data_id, buhin_no, coefficient, created_date, created_tantou_id) VALUES (2356, '745Q31JA0A', 1, GETDATE(), 999);</v>
      </c>
    </row>
    <row r="2956" spans="26:27">
      <c r="Z2956">
        <v>645</v>
      </c>
      <c r="AA2956" t="str">
        <f t="shared" si="17"/>
        <v>INSERT INTO UPK.main_masters.mm_buhin_no (data_id, buhin_no, coefficient, created_date, created_tantou_id) VALUES (2357, '746231JB0A01', 1, GETDATE(), 999);</v>
      </c>
    </row>
    <row r="2957" spans="26:27">
      <c r="Z2957">
        <v>646</v>
      </c>
      <c r="AA2957" t="str">
        <f t="shared" si="17"/>
        <v>INSERT INTO UPK.main_masters.mm_buhin_no (data_id, buhin_no, coefficient, created_date, created_tantou_id) VALUES (2358, '74753EN00A', 1, GETDATE(), 999);</v>
      </c>
    </row>
    <row r="2958" spans="26:27">
      <c r="Z2958">
        <v>647</v>
      </c>
      <c r="AA2958" t="str">
        <f t="shared" si="17"/>
        <v>INSERT INTO UPK.main_masters.mm_buhin_no (data_id, buhin_no, coefficient, created_date, created_tantou_id) VALUES (2359, '74754CA000', 1, GETDATE(), 999);</v>
      </c>
    </row>
    <row r="2959" spans="26:27">
      <c r="Z2959">
        <v>648</v>
      </c>
      <c r="AA2959" t="str">
        <f t="shared" si="17"/>
        <v>INSERT INTO UPK.main_masters.mm_buhin_no (data_id, buhin_no, coefficient, created_date, created_tantou_id) VALUES (2360, '74754CA000-E', 1, GETDATE(), 999);</v>
      </c>
    </row>
    <row r="2960" spans="26:27">
      <c r="Z2960">
        <v>649</v>
      </c>
      <c r="AA2960" t="str">
        <f t="shared" si="17"/>
        <v>INSERT INTO UPK.main_masters.mm_buhin_no (data_id, buhin_no, coefficient, created_date, created_tantou_id) VALUES (2361, '7475565Y0001', 1, GETDATE(), 999);</v>
      </c>
    </row>
    <row r="2961" spans="26:27">
      <c r="Z2961">
        <v>650</v>
      </c>
      <c r="AA2961" t="str">
        <f t="shared" si="17"/>
        <v>INSERT INTO UPK.main_masters.mm_buhin_no (data_id, buhin_no, coefficient, created_date, created_tantou_id) VALUES (2362, '7475573R0001', 1, GETDATE(), 999);</v>
      </c>
    </row>
    <row r="2962" spans="26:27">
      <c r="Z2962">
        <v>651</v>
      </c>
      <c r="AA2962" t="str">
        <f t="shared" si="17"/>
        <v>INSERT INTO UPK.main_masters.mm_buhin_no (data_id, buhin_no, coefficient, created_date, created_tantou_id) VALUES (2363, '74758EN100', 1, GETDATE(), 999);</v>
      </c>
    </row>
    <row r="2963" spans="26:27">
      <c r="Z2963">
        <v>652</v>
      </c>
      <c r="AA2963" t="str">
        <f t="shared" si="17"/>
        <v>INSERT INTO UPK.main_masters.mm_buhin_no (data_id, buhin_no, coefficient, created_date, created_tantou_id) VALUES (2364, '74762CA01A', 1, GETDATE(), 999);</v>
      </c>
    </row>
    <row r="2964" spans="26:27">
      <c r="Z2964">
        <v>653</v>
      </c>
      <c r="AA2964" t="str">
        <f t="shared" si="17"/>
        <v>INSERT INTO UPK.main_masters.mm_buhin_no (data_id, buhin_no, coefficient, created_date, created_tantou_id) VALUES (2365, '74763EN000', 1, GETDATE(), 999);</v>
      </c>
    </row>
    <row r="2965" spans="26:27">
      <c r="Z2965">
        <v>654</v>
      </c>
      <c r="AA2965" t="str">
        <f t="shared" si="17"/>
        <v>INSERT INTO UPK.main_masters.mm_buhin_no (data_id, buhin_no, coefficient, created_date, created_tantou_id) VALUES (2366, '747729Y300', 1, GETDATE(), 999);</v>
      </c>
    </row>
    <row r="2966" spans="26:27">
      <c r="Z2966">
        <v>655</v>
      </c>
      <c r="AA2966" t="str">
        <f t="shared" si="17"/>
        <v>INSERT INTO UPK.main_masters.mm_buhin_no (data_id, buhin_no, coefficient, created_date, created_tantou_id) VALUES (2367, '747729Y300-E', 1, GETDATE(), 999);</v>
      </c>
    </row>
    <row r="2967" spans="26:27">
      <c r="Z2967">
        <v>656</v>
      </c>
      <c r="AA2967" t="str">
        <f t="shared" si="17"/>
        <v>INSERT INTO UPK.main_masters.mm_buhin_no (data_id, buhin_no, coefficient, created_date, created_tantou_id) VALUES (2368, '74772EN100', 1, GETDATE(), 999);</v>
      </c>
    </row>
    <row r="2968" spans="26:27">
      <c r="Z2968">
        <v>657</v>
      </c>
      <c r="AA2968" t="str">
        <f t="shared" si="17"/>
        <v>INSERT INTO UPK.main_masters.mm_buhin_no (data_id, buhin_no, coefficient, created_date, created_tantou_id) VALUES (2369, '74798JM00ACE', 1, GETDATE(), 999);</v>
      </c>
    </row>
    <row r="2969" spans="26:27">
      <c r="Z2969">
        <v>658</v>
      </c>
      <c r="AA2969" t="str">
        <f t="shared" si="17"/>
        <v>INSERT INTO UPK.main_masters.mm_buhin_no (data_id, buhin_no, coefficient, created_date, created_tantou_id) VALUES (2370, '7481101G0A', 1, GETDATE(), 999);</v>
      </c>
    </row>
    <row r="2970" spans="26:27">
      <c r="Z2970">
        <v>659</v>
      </c>
      <c r="AA2970" t="str">
        <f t="shared" si="17"/>
        <v>INSERT INTO UPK.main_masters.mm_buhin_no (data_id, buhin_no, coefficient, created_date, created_tantou_id) VALUES (2371, '7481108G00', 1, GETDATE(), 999);</v>
      </c>
    </row>
    <row r="2971" spans="26:27">
      <c r="Z2971">
        <v>660</v>
      </c>
      <c r="AA2971" t="str">
        <f t="shared" si="17"/>
        <v>INSERT INTO UPK.main_masters.mm_buhin_no (data_id, buhin_no, coefficient, created_date, created_tantou_id) VALUES (2372, '7481131G0A', 1, GETDATE(), 999);</v>
      </c>
    </row>
    <row r="2972" spans="26:27">
      <c r="Z2972">
        <v>661</v>
      </c>
      <c r="AA2972" t="str">
        <f t="shared" si="17"/>
        <v>INSERT INTO UPK.main_masters.mm_buhin_no (data_id, buhin_no, coefficient, created_date, created_tantou_id) VALUES (2373, '748113S800', 1, GETDATE(), 999);</v>
      </c>
    </row>
    <row r="2973" spans="26:27">
      <c r="Z2973">
        <v>662</v>
      </c>
      <c r="AA2973" t="str">
        <f t="shared" si="17"/>
        <v>INSERT INTO UPK.main_masters.mm_buhin_no (data_id, buhin_no, coefficient, created_date, created_tantou_id) VALUES (2374, '748113S810', 1, GETDATE(), 999);</v>
      </c>
    </row>
    <row r="2974" spans="26:27">
      <c r="Z2974">
        <v>663</v>
      </c>
      <c r="AA2974" t="str">
        <f t="shared" si="17"/>
        <v>INSERT INTO UPK.main_masters.mm_buhin_no (data_id, buhin_no, coefficient, created_date, created_tantou_id) VALUES (2375, '74811VJ30A', 1, GETDATE(), 999);</v>
      </c>
    </row>
    <row r="2975" spans="26:27">
      <c r="Z2975">
        <v>664</v>
      </c>
      <c r="AA2975" t="str">
        <f t="shared" si="17"/>
        <v>INSERT INTO UPK.main_masters.mm_buhin_no (data_id, buhin_no, coefficient, created_date, created_tantou_id) VALUES (2376, '74811VJ40A', 1, GETDATE(), 999);</v>
      </c>
    </row>
    <row r="2976" spans="26:27">
      <c r="Z2976">
        <v>665</v>
      </c>
      <c r="AA2976" t="str">
        <f t="shared" si="17"/>
        <v>INSERT INTO UPK.main_masters.mm_buhin_no (data_id, buhin_no, coefficient, created_date, created_tantou_id) VALUES (2377, '748B21GR0ATE', 1, GETDATE(), 999);</v>
      </c>
    </row>
    <row r="2977" spans="26:27">
      <c r="Z2977">
        <v>666</v>
      </c>
      <c r="AA2977" t="str">
        <f t="shared" si="17"/>
        <v>INSERT INTO UPK.main_masters.mm_buhin_no (data_id, buhin_no, coefficient, created_date, created_tantou_id) VALUES (2378, '748B31GR0ATE', 1, GETDATE(), 999);</v>
      </c>
    </row>
    <row r="2978" spans="26:27">
      <c r="Z2978">
        <v>667</v>
      </c>
      <c r="AA2978" t="str">
        <f t="shared" si="17"/>
        <v>INSERT INTO UPK.main_masters.mm_buhin_no (data_id, buhin_no, coefficient, created_date, created_tantou_id) VALUES (2379, '751121AA0A', 1, GETDATE(), 999);</v>
      </c>
    </row>
    <row r="2979" spans="26:27">
      <c r="Z2979">
        <v>668</v>
      </c>
      <c r="AA2979" t="str">
        <f t="shared" si="17"/>
        <v>INSERT INTO UPK.main_masters.mm_buhin_no (data_id, buhin_no, coefficient, created_date, created_tantou_id) VALUES (2380, '751121JA0A', 1, GETDATE(), 999);</v>
      </c>
    </row>
    <row r="2980" spans="26:27">
      <c r="Z2980">
        <v>669</v>
      </c>
      <c r="AA2980" t="str">
        <f t="shared" si="17"/>
        <v>INSERT INTO UPK.main_masters.mm_buhin_no (data_id, buhin_no, coefficient, created_date, created_tantou_id) VALUES (2381, '751121JA0AT2', 1, GETDATE(), 999);</v>
      </c>
    </row>
    <row r="2981" spans="26:27">
      <c r="Z2981">
        <v>670</v>
      </c>
      <c r="AA2981" t="str">
        <f t="shared" si="17"/>
        <v>INSERT INTO UPK.main_masters.mm_buhin_no (data_id, buhin_no, coefficient, created_date, created_tantou_id) VALUES (2382, '751123NU0A', 1, GETDATE(), 999);</v>
      </c>
    </row>
    <row r="2982" spans="26:27">
      <c r="Z2982">
        <v>671</v>
      </c>
      <c r="AA2982" t="str">
        <f t="shared" si="17"/>
        <v>INSERT INTO UPK.main_masters.mm_buhin_no (data_id, buhin_no, coefficient, created_date, created_tantou_id) VALUES (2383, '751123VA0A', 1, GETDATE(), 999);</v>
      </c>
    </row>
    <row r="2983" spans="26:27">
      <c r="Z2983">
        <v>672</v>
      </c>
      <c r="AA2983" t="str">
        <f t="shared" si="17"/>
        <v>INSERT INTO UPK.main_masters.mm_buhin_no (data_id, buhin_no, coefficient, created_date, created_tantou_id) VALUES (2384, '751123VA0AT2', 1, GETDATE(), 999);</v>
      </c>
    </row>
    <row r="2984" spans="26:27">
      <c r="Z2984">
        <v>673</v>
      </c>
      <c r="AA2984" t="str">
        <f t="shared" si="17"/>
        <v>INSERT INTO UPK.main_masters.mm_buhin_no (data_id, buhin_no, coefficient, created_date, created_tantou_id) VALUES (2385, '751123XA0A', 1, GETDATE(), 999);</v>
      </c>
    </row>
    <row r="2985" spans="26:27">
      <c r="Z2985">
        <v>674</v>
      </c>
      <c r="AA2985" t="str">
        <f t="shared" si="17"/>
        <v>INSERT INTO UPK.main_masters.mm_buhin_no (data_id, buhin_no, coefficient, created_date, created_tantou_id) VALUES (2386, '751123XE0A', 1, GETDATE(), 999);</v>
      </c>
    </row>
    <row r="2986" spans="26:27">
      <c r="Z2986">
        <v>675</v>
      </c>
      <c r="AA2986" t="str">
        <f t="shared" si="17"/>
        <v>INSERT INTO UPK.main_masters.mm_buhin_no (data_id, buhin_no, coefficient, created_date, created_tantou_id) VALUES (2387, '751125TA0A', 1, GETDATE(), 999);</v>
      </c>
    </row>
    <row r="2987" spans="26:27">
      <c r="Z2987">
        <v>676</v>
      </c>
      <c r="AA2987" t="str">
        <f t="shared" si="17"/>
        <v>INSERT INTO UPK.main_masters.mm_buhin_no (data_id, buhin_no, coefficient, created_date, created_tantou_id) VALUES (2388, '751125TA0AT2', 1, GETDATE(), 999);</v>
      </c>
    </row>
    <row r="2988" spans="26:27">
      <c r="Z2988">
        <v>677</v>
      </c>
      <c r="AA2988" t="str">
        <f t="shared" si="17"/>
        <v>INSERT INTO UPK.main_masters.mm_buhin_no (data_id, buhin_no, coefficient, created_date, created_tantou_id) VALUES (2389, '751125YJ0A', 1, GETDATE(), 999);</v>
      </c>
    </row>
    <row r="2989" spans="26:27">
      <c r="Z2989">
        <v>678</v>
      </c>
      <c r="AA2989" t="str">
        <f t="shared" si="17"/>
        <v>INSERT INTO UPK.main_masters.mm_buhin_no (data_id, buhin_no, coefficient, created_date, created_tantou_id) VALUES (2390, '751126RA0A', 1, GETDATE(), 999);</v>
      </c>
    </row>
    <row r="2990" spans="26:27">
      <c r="Z2990">
        <v>679</v>
      </c>
      <c r="AA2990" t="str">
        <f t="shared" si="17"/>
        <v>INSERT INTO UPK.main_masters.mm_buhin_no (data_id, buhin_no, coefficient, created_date, created_tantou_id) VALUES (2391, '75112CA00001', 1, GETDATE(), 999);</v>
      </c>
    </row>
    <row r="2991" spans="26:27">
      <c r="Z2991">
        <v>680</v>
      </c>
      <c r="AA2991" t="str">
        <f t="shared" si="17"/>
        <v>INSERT INTO UPK.main_masters.mm_buhin_no (data_id, buhin_no, coefficient, created_date, created_tantou_id) VALUES (2392, '75112EN000', 1, GETDATE(), 999);</v>
      </c>
    </row>
    <row r="2992" spans="26:27">
      <c r="Z2992">
        <v>681</v>
      </c>
      <c r="AA2992" t="str">
        <f t="shared" si="17"/>
        <v>INSERT INTO UPK.main_masters.mm_buhin_no (data_id, buhin_no, coefficient, created_date, created_tantou_id) VALUES (2393, '75112JG00A02', 1, GETDATE(), 999);</v>
      </c>
    </row>
    <row r="2993" spans="26:27">
      <c r="Z2993">
        <v>682</v>
      </c>
      <c r="AA2993" t="str">
        <f t="shared" si="17"/>
        <v>INSERT INTO UPK.main_masters.mm_buhin_no (data_id, buhin_no, coefficient, created_date, created_tantou_id) VALUES (2394, '75112JG00A-K', 1, GETDATE(), 999);</v>
      </c>
    </row>
    <row r="2994" spans="26:27">
      <c r="Z2994">
        <v>683</v>
      </c>
      <c r="AA2994" t="str">
        <f t="shared" si="17"/>
        <v>INSERT INTO UPK.main_masters.mm_buhin_no (data_id, buhin_no, coefficient, created_date, created_tantou_id) VALUES (2395, '751121AA0AT1', 1, GETDATE(), 999);</v>
      </c>
    </row>
    <row r="2995" spans="26:27">
      <c r="Z2995">
        <v>684</v>
      </c>
      <c r="AA2995" t="str">
        <f t="shared" si="17"/>
        <v>INSERT INTO UPK.main_masters.mm_buhin_no (data_id, buhin_no, coefficient, created_date, created_tantou_id) VALUES (2396, '751131AA0AT1', 1, GETDATE(), 999);</v>
      </c>
    </row>
    <row r="2996" spans="26:27">
      <c r="Z2996">
        <v>685</v>
      </c>
      <c r="AA2996" t="str">
        <f t="shared" si="17"/>
        <v>INSERT INTO UPK.main_masters.mm_buhin_no (data_id, buhin_no, coefficient, created_date, created_tantou_id) VALUES (2397, '751121JA0AT1', 1, GETDATE(), 999);</v>
      </c>
    </row>
    <row r="2997" spans="26:27">
      <c r="Z2997">
        <v>686</v>
      </c>
      <c r="AA2997" t="str">
        <f t="shared" si="17"/>
        <v>INSERT INTO UPK.main_masters.mm_buhin_no (data_id, buhin_no, coefficient, created_date, created_tantou_id) VALUES (2398, '751131JA0AT1', 1, GETDATE(), 999);</v>
      </c>
    </row>
    <row r="2998" spans="26:27">
      <c r="Z2998">
        <v>687</v>
      </c>
      <c r="AA2998" t="str">
        <f t="shared" si="17"/>
        <v>INSERT INTO UPK.main_masters.mm_buhin_no (data_id, buhin_no, coefficient, created_date, created_tantou_id) VALUES (2399, '751123VA0AT1', 1, GETDATE(), 999);</v>
      </c>
    </row>
    <row r="2999" spans="26:27">
      <c r="Z2999">
        <v>688</v>
      </c>
      <c r="AA2999" t="str">
        <f t="shared" si="17"/>
        <v>INSERT INTO UPK.main_masters.mm_buhin_no (data_id, buhin_no, coefficient, created_date, created_tantou_id) VALUES (2400, '751133VA0AT1', 1, GETDATE(), 999);</v>
      </c>
    </row>
    <row r="3000" spans="26:27">
      <c r="Z3000">
        <v>689</v>
      </c>
      <c r="AA3000" t="str">
        <f t="shared" si="17"/>
        <v>INSERT INTO UPK.main_masters.mm_buhin_no (data_id, buhin_no, coefficient, created_date, created_tantou_id) VALUES (2401, '751125TA0AT1', 1, GETDATE(), 999);</v>
      </c>
    </row>
    <row r="3001" spans="26:27">
      <c r="Z3001">
        <v>690</v>
      </c>
      <c r="AA3001" t="str">
        <f t="shared" si="17"/>
        <v>INSERT INTO UPK.main_masters.mm_buhin_no (data_id, buhin_no, coefficient, created_date, created_tantou_id) VALUES (2402, '751135TA0AT1', 1, GETDATE(), 999);</v>
      </c>
    </row>
    <row r="3002" spans="26:27">
      <c r="Z3002">
        <v>691</v>
      </c>
      <c r="AA3002" t="str">
        <f t="shared" si="17"/>
        <v>INSERT INTO UPK.main_masters.mm_buhin_no (data_id, buhin_no, coefficient, created_date, created_tantou_id) VALUES (2403, '75112JG00A01', 1, GETDATE(), 999);</v>
      </c>
    </row>
    <row r="3003" spans="26:27">
      <c r="Z3003">
        <v>692</v>
      </c>
      <c r="AA3003" t="str">
        <f t="shared" si="17"/>
        <v>INSERT INTO UPK.main_masters.mm_buhin_no (data_id, buhin_no, coefficient, created_date, created_tantou_id) VALUES (2404, '75113JG00A01', 1, GETDATE(), 999);</v>
      </c>
    </row>
    <row r="3004" spans="26:27">
      <c r="Z3004">
        <v>693</v>
      </c>
      <c r="AA3004" t="str">
        <f t="shared" si="17"/>
        <v>INSERT INTO UPK.main_masters.mm_buhin_no (data_id, buhin_no, coefficient, created_date, created_tantou_id) VALUES (2405, '75112JN20AT1', 1, GETDATE(), 999);</v>
      </c>
    </row>
    <row r="3005" spans="26:27">
      <c r="Z3005">
        <v>694</v>
      </c>
      <c r="AA3005" t="str">
        <f t="shared" si="17"/>
        <v>INSERT INTO UPK.main_masters.mm_buhin_no (data_id, buhin_no, coefficient, created_date, created_tantou_id) VALUES (2406, '75113JN20AT1', 1, GETDATE(), 999);</v>
      </c>
    </row>
    <row r="3006" spans="26:27">
      <c r="Z3006">
        <v>695</v>
      </c>
      <c r="AA3006" t="str">
        <f t="shared" si="17"/>
        <v>INSERT INTO UPK.main_masters.mm_buhin_no (data_id, buhin_no, coefficient, created_date, created_tantou_id) VALUES (2407, '75112JN20AT2', 1, GETDATE(), 999);</v>
      </c>
    </row>
    <row r="3007" spans="26:27">
      <c r="Z3007">
        <v>696</v>
      </c>
      <c r="AA3007" t="str">
        <f t="shared" si="17"/>
        <v>INSERT INTO UPK.main_masters.mm_buhin_no (data_id, buhin_no, coefficient, created_date, created_tantou_id) VALUES (2408, '75113JN20AT2', 1, GETDATE(), 999);</v>
      </c>
    </row>
    <row r="3008" spans="26:27">
      <c r="Z3008">
        <v>697</v>
      </c>
      <c r="AA3008" t="str">
        <f t="shared" si="17"/>
        <v>INSERT INTO UPK.main_masters.mm_buhin_no (data_id, buhin_no, coefficient, created_date, created_tantou_id) VALUES (2409, '751131AA0A', 1, GETDATE(), 999);</v>
      </c>
    </row>
    <row r="3009" spans="26:27">
      <c r="Z3009">
        <v>698</v>
      </c>
      <c r="AA3009" t="str">
        <f t="shared" si="17"/>
        <v>INSERT INTO UPK.main_masters.mm_buhin_no (data_id, buhin_no, coefficient, created_date, created_tantou_id) VALUES (2410, '751131JA0A', 1, GETDATE(), 999);</v>
      </c>
    </row>
    <row r="3010" spans="26:27">
      <c r="Z3010">
        <v>699</v>
      </c>
      <c r="AA3010" t="str">
        <f t="shared" si="17"/>
        <v>INSERT INTO UPK.main_masters.mm_buhin_no (data_id, buhin_no, coefficient, created_date, created_tantou_id) VALUES (2411, '751131JA0AT2', 1, GETDATE(), 999);</v>
      </c>
    </row>
    <row r="3011" spans="26:27">
      <c r="Z3011">
        <v>700</v>
      </c>
      <c r="AA3011" t="str">
        <f t="shared" si="17"/>
        <v>INSERT INTO UPK.main_masters.mm_buhin_no (data_id, buhin_no, coefficient, created_date, created_tantou_id) VALUES (2412, '751133NU0A', 1, GETDATE(), 999);</v>
      </c>
    </row>
    <row r="3012" spans="26:27">
      <c r="Z3012">
        <v>701</v>
      </c>
      <c r="AA3012" t="str">
        <f t="shared" si="17"/>
        <v>INSERT INTO UPK.main_masters.mm_buhin_no (data_id, buhin_no, coefficient, created_date, created_tantou_id) VALUES (2413, '751133VA0A', 1, GETDATE(), 999);</v>
      </c>
    </row>
    <row r="3013" spans="26:27">
      <c r="Z3013">
        <v>702</v>
      </c>
      <c r="AA3013" t="str">
        <f t="shared" si="17"/>
        <v>INSERT INTO UPK.main_masters.mm_buhin_no (data_id, buhin_no, coefficient, created_date, created_tantou_id) VALUES (2414, '751133VA0AT2', 1, GETDATE(), 999);</v>
      </c>
    </row>
    <row r="3014" spans="26:27">
      <c r="Z3014">
        <v>703</v>
      </c>
      <c r="AA3014" t="str">
        <f t="shared" si="17"/>
        <v>INSERT INTO UPK.main_masters.mm_buhin_no (data_id, buhin_no, coefficient, created_date, created_tantou_id) VALUES (2415, '751133XA0A', 1, GETDATE(), 999);</v>
      </c>
    </row>
    <row r="3015" spans="26:27">
      <c r="Z3015">
        <v>704</v>
      </c>
      <c r="AA3015" t="str">
        <f t="shared" si="17"/>
        <v>INSERT INTO UPK.main_masters.mm_buhin_no (data_id, buhin_no, coefficient, created_date, created_tantou_id) VALUES (2416, '751133XE0A', 1, GETDATE(), 999);</v>
      </c>
    </row>
    <row r="3016" spans="26:27">
      <c r="Z3016">
        <v>705</v>
      </c>
      <c r="AA3016" t="str">
        <f t="shared" si="17"/>
        <v>INSERT INTO UPK.main_masters.mm_buhin_no (data_id, buhin_no, coefficient, created_date, created_tantou_id) VALUES (2417, '751135TA0A', 1, GETDATE(), 999);</v>
      </c>
    </row>
    <row r="3017" spans="26:27">
      <c r="Z3017">
        <v>706</v>
      </c>
      <c r="AA3017" t="str">
        <f t="shared" ref="AA3017:AA3080" si="18">$Y$2310&amp;AA1297&amp;", '"&amp;TRIM(AB1297)&amp;"', "&amp;AC1297&amp;", GETDATE(), 999);"</f>
        <v>INSERT INTO UPK.main_masters.mm_buhin_no (data_id, buhin_no, coefficient, created_date, created_tantou_id) VALUES (2418, '751135TA0AT2', 1, GETDATE(), 999);</v>
      </c>
    </row>
    <row r="3018" spans="26:27">
      <c r="Z3018">
        <v>707</v>
      </c>
      <c r="AA3018" t="str">
        <f t="shared" si="18"/>
        <v>INSERT INTO UPK.main_masters.mm_buhin_no (data_id, buhin_no, coefficient, created_date, created_tantou_id) VALUES (2419, '751135YJ0A', 1, GETDATE(), 999);</v>
      </c>
    </row>
    <row r="3019" spans="26:27">
      <c r="Z3019">
        <v>708</v>
      </c>
      <c r="AA3019" t="str">
        <f t="shared" si="18"/>
        <v>INSERT INTO UPK.main_masters.mm_buhin_no (data_id, buhin_no, coefficient, created_date, created_tantou_id) VALUES (2420, '751136FK0A', 1, GETDATE(), 999);</v>
      </c>
    </row>
    <row r="3020" spans="26:27">
      <c r="Z3020">
        <v>709</v>
      </c>
      <c r="AA3020" t="str">
        <f t="shared" si="18"/>
        <v>INSERT INTO UPK.main_masters.mm_buhin_no (data_id, buhin_no, coefficient, created_date, created_tantou_id) VALUES (2421, '751136RA0A', 1, GETDATE(), 999);</v>
      </c>
    </row>
    <row r="3021" spans="26:27">
      <c r="Z3021">
        <v>710</v>
      </c>
      <c r="AA3021" t="str">
        <f t="shared" si="18"/>
        <v>INSERT INTO UPK.main_masters.mm_buhin_no (data_id, buhin_no, coefficient, created_date, created_tantou_id) VALUES (2422, '75113CA00001', 1, GETDATE(), 999);</v>
      </c>
    </row>
    <row r="3022" spans="26:27">
      <c r="Z3022">
        <v>711</v>
      </c>
      <c r="AA3022" t="str">
        <f t="shared" si="18"/>
        <v>INSERT INTO UPK.main_masters.mm_buhin_no (data_id, buhin_no, coefficient, created_date, created_tantou_id) VALUES (2423, '75113EN000', 1, GETDATE(), 999);</v>
      </c>
    </row>
    <row r="3023" spans="26:27">
      <c r="Z3023">
        <v>712</v>
      </c>
      <c r="AA3023" t="str">
        <f t="shared" si="18"/>
        <v>INSERT INTO UPK.main_masters.mm_buhin_no (data_id, buhin_no, coefficient, created_date, created_tantou_id) VALUES (2424, '75113JG00A02', 1, GETDATE(), 999);</v>
      </c>
    </row>
    <row r="3024" spans="26:27">
      <c r="Z3024">
        <v>713</v>
      </c>
      <c r="AA3024" t="str">
        <f t="shared" si="18"/>
        <v>INSERT INTO UPK.main_masters.mm_buhin_no (data_id, buhin_no, coefficient, created_date, created_tantou_id) VALUES (2425, '75113JG00A-K', 1, GETDATE(), 999);</v>
      </c>
    </row>
    <row r="3025" spans="26:27">
      <c r="Z3025">
        <v>714</v>
      </c>
      <c r="AA3025" t="str">
        <f t="shared" si="18"/>
        <v>INSERT INTO UPK.main_masters.mm_buhin_no (data_id, buhin_no, coefficient, created_date, created_tantou_id) VALUES (2426, '751184CB0A', 1, GETDATE(), 999);</v>
      </c>
    </row>
    <row r="3026" spans="26:27">
      <c r="Z3026">
        <v>715</v>
      </c>
      <c r="AA3026" t="str">
        <f t="shared" si="18"/>
        <v>INSERT INTO UPK.main_masters.mm_buhin_no (data_id, buhin_no, coefficient, created_date, created_tantou_id) VALUES (2427, '751185TA0A', 1, GETDATE(), 999);</v>
      </c>
    </row>
    <row r="3027" spans="26:27">
      <c r="Z3027">
        <v>716</v>
      </c>
      <c r="AA3027" t="str">
        <f t="shared" si="18"/>
        <v>INSERT INTO UPK.main_masters.mm_buhin_no (data_id, buhin_no, coefficient, created_date, created_tantou_id) VALUES (2428, '751185TL0A', 1, GETDATE(), 999);</v>
      </c>
    </row>
    <row r="3028" spans="26:27">
      <c r="Z3028">
        <v>717</v>
      </c>
      <c r="AA3028" t="str">
        <f t="shared" si="18"/>
        <v>INSERT INTO UPK.main_masters.mm_buhin_no (data_id, buhin_no, coefficient, created_date, created_tantou_id) VALUES (2429, '751261JB0A', 1, GETDATE(), 999);</v>
      </c>
    </row>
    <row r="3029" spans="26:27">
      <c r="Z3029">
        <v>718</v>
      </c>
      <c r="AA3029" t="str">
        <f t="shared" si="18"/>
        <v>INSERT INTO UPK.main_masters.mm_buhin_no (data_id, buhin_no, coefficient, created_date, created_tantou_id) VALUES (2430, '751263XE0A', 1, GETDATE(), 999);</v>
      </c>
    </row>
    <row r="3030" spans="26:27">
      <c r="Z3030">
        <v>719</v>
      </c>
      <c r="AA3030" t="str">
        <f t="shared" si="18"/>
        <v>INSERT INTO UPK.main_masters.mm_buhin_no (data_id, buhin_no, coefficient, created_date, created_tantou_id) VALUES (2431, '751263XF0A', 1, GETDATE(), 999);</v>
      </c>
    </row>
    <row r="3031" spans="26:27">
      <c r="Z3031">
        <v>720</v>
      </c>
      <c r="AA3031" t="str">
        <f t="shared" si="18"/>
        <v>INSERT INTO UPK.main_masters.mm_buhin_no (data_id, buhin_no, coefficient, created_date, created_tantou_id) VALUES (2432, '751263XY0A', 1, GETDATE(), 999);</v>
      </c>
    </row>
    <row r="3032" spans="26:27">
      <c r="Z3032">
        <v>721</v>
      </c>
      <c r="AA3032" t="str">
        <f t="shared" si="18"/>
        <v>INSERT INTO UPK.main_masters.mm_buhin_no (data_id, buhin_no, coefficient, created_date, created_tantou_id) VALUES (2433, '751265YJ0A', 1, GETDATE(), 999);</v>
      </c>
    </row>
    <row r="3033" spans="26:27">
      <c r="Z3033">
        <v>722</v>
      </c>
      <c r="AA3033" t="str">
        <f t="shared" si="18"/>
        <v>INSERT INTO UPK.main_masters.mm_buhin_no (data_id, buhin_no, coefficient, created_date, created_tantou_id) VALUES (2434, '75126JN20A', 1, GETDATE(), 999);</v>
      </c>
    </row>
    <row r="3034" spans="26:27">
      <c r="Z3034">
        <v>723</v>
      </c>
      <c r="AA3034" t="str">
        <f t="shared" si="18"/>
        <v>INSERT INTO UPK.main_masters.mm_buhin_no (data_id, buhin_no, coefficient, created_date, created_tantou_id) VALUES (2435, '75126JN20A-E', 1, GETDATE(), 999);</v>
      </c>
    </row>
    <row r="3035" spans="26:27">
      <c r="Z3035">
        <v>724</v>
      </c>
      <c r="AA3035" t="str">
        <f t="shared" si="18"/>
        <v>INSERT INTO UPK.main_masters.mm_buhin_no (data_id, buhin_no, coefficient, created_date, created_tantou_id) VALUES (2436, '751271GR0A', 1, GETDATE(), 999);</v>
      </c>
    </row>
    <row r="3036" spans="26:27">
      <c r="Z3036">
        <v>725</v>
      </c>
      <c r="AA3036" t="str">
        <f t="shared" si="18"/>
        <v>INSERT INTO UPK.main_masters.mm_buhin_no (data_id, buhin_no, coefficient, created_date, created_tantou_id) VALUES (2437, '751271GR0AT1', 1, GETDATE(), 999);</v>
      </c>
    </row>
    <row r="3037" spans="26:27">
      <c r="Z3037">
        <v>726</v>
      </c>
      <c r="AA3037" t="str">
        <f t="shared" si="18"/>
        <v>INSERT INTO UPK.main_masters.mm_buhin_no (data_id, buhin_no, coefficient, created_date, created_tantou_id) VALUES (2438, '751271GR0AT2', 1, GETDATE(), 999);</v>
      </c>
    </row>
    <row r="3038" spans="26:27">
      <c r="Z3038">
        <v>727</v>
      </c>
      <c r="AA3038" t="str">
        <f t="shared" si="18"/>
        <v>INSERT INTO UPK.main_masters.mm_buhin_no (data_id, buhin_no, coefficient, created_date, created_tantou_id) VALUES (2439, '751273XE0A', 1, GETDATE(), 999);</v>
      </c>
    </row>
    <row r="3039" spans="26:27">
      <c r="Z3039">
        <v>728</v>
      </c>
      <c r="AA3039" t="str">
        <f t="shared" si="18"/>
        <v>INSERT INTO UPK.main_masters.mm_buhin_no (data_id, buhin_no, coefficient, created_date, created_tantou_id) VALUES (2440, '751273XF0A', 1, GETDATE(), 999);</v>
      </c>
    </row>
    <row r="3040" spans="26:27">
      <c r="Z3040">
        <v>729</v>
      </c>
      <c r="AA3040" t="str">
        <f t="shared" si="18"/>
        <v>INSERT INTO UPK.main_masters.mm_buhin_no (data_id, buhin_no, coefficient, created_date, created_tantou_id) VALUES (2441, '751273XY0A', 1, GETDATE(), 999);</v>
      </c>
    </row>
    <row r="3041" spans="26:27">
      <c r="Z3041">
        <v>730</v>
      </c>
      <c r="AA3041" t="str">
        <f t="shared" si="18"/>
        <v>INSERT INTO UPK.main_masters.mm_buhin_no (data_id, buhin_no, coefficient, created_date, created_tantou_id) VALUES (2442, '751275YJ0A', 1, GETDATE(), 999);</v>
      </c>
    </row>
    <row r="3042" spans="26:27">
      <c r="Z3042">
        <v>731</v>
      </c>
      <c r="AA3042" t="str">
        <f t="shared" si="18"/>
        <v>INSERT INTO UPK.main_masters.mm_buhin_no (data_id, buhin_no, coefficient, created_date, created_tantou_id) VALUES (2443, '75128JG00A', 1, GETDATE(), 999);</v>
      </c>
    </row>
    <row r="3043" spans="26:27">
      <c r="Z3043">
        <v>732</v>
      </c>
      <c r="AA3043" t="str">
        <f t="shared" si="18"/>
        <v>INSERT INTO UPK.main_masters.mm_buhin_no (data_id, buhin_no, coefficient, created_date, created_tantou_id) VALUES (2444, '75128JG00A-E', 1, GETDATE(), 999);</v>
      </c>
    </row>
    <row r="3044" spans="26:27">
      <c r="Z3044">
        <v>733</v>
      </c>
      <c r="AA3044" t="str">
        <f t="shared" si="18"/>
        <v>INSERT INTO UPK.main_masters.mm_buhin_no (data_id, buhin_no, coefficient, created_date, created_tantou_id) VALUES (2445, '75128JG00A-K', 1, GETDATE(), 999);</v>
      </c>
    </row>
    <row r="3045" spans="26:27">
      <c r="Z3045">
        <v>734</v>
      </c>
      <c r="AA3045" t="str">
        <f t="shared" si="18"/>
        <v>INSERT INTO UPK.main_masters.mm_buhin_no (data_id, buhin_no, coefficient, created_date, created_tantou_id) VALUES (2446, '751341AA0A', 1, GETDATE(), 999);</v>
      </c>
    </row>
    <row r="3046" spans="26:27">
      <c r="Z3046">
        <v>735</v>
      </c>
      <c r="AA3046" t="str">
        <f t="shared" si="18"/>
        <v>INSERT INTO UPK.main_masters.mm_buhin_no (data_id, buhin_no, coefficient, created_date, created_tantou_id) VALUES (2447, '751341JA0A', 1, GETDATE(), 999);</v>
      </c>
    </row>
    <row r="3047" spans="26:27">
      <c r="Z3047">
        <v>736</v>
      </c>
      <c r="AA3047" t="str">
        <f t="shared" si="18"/>
        <v>INSERT INTO UPK.main_masters.mm_buhin_no (data_id, buhin_no, coefficient, created_date, created_tantou_id) VALUES (2448, '751341JA0AT2', 1, GETDATE(), 999);</v>
      </c>
    </row>
    <row r="3048" spans="26:27">
      <c r="Z3048">
        <v>737</v>
      </c>
      <c r="AA3048" t="str">
        <f t="shared" si="18"/>
        <v>INSERT INTO UPK.main_masters.mm_buhin_no (data_id, buhin_no, coefficient, created_date, created_tantou_id) VALUES (2449, '751343XA0A', 1, GETDATE(), 999);</v>
      </c>
    </row>
    <row r="3049" spans="26:27">
      <c r="Z3049">
        <v>738</v>
      </c>
      <c r="AA3049" t="str">
        <f t="shared" si="18"/>
        <v>INSERT INTO UPK.main_masters.mm_buhin_no (data_id, buhin_no, coefficient, created_date, created_tantou_id) VALUES (2450, '751343XE0A', 1, GETDATE(), 999);</v>
      </c>
    </row>
    <row r="3050" spans="26:27">
      <c r="Z3050">
        <v>739</v>
      </c>
      <c r="AA3050" t="str">
        <f t="shared" si="18"/>
        <v>INSERT INTO UPK.main_masters.mm_buhin_no (data_id, buhin_no, coefficient, created_date, created_tantou_id) VALUES (2451, '751345TA0A', 1, GETDATE(), 999);</v>
      </c>
    </row>
    <row r="3051" spans="26:27">
      <c r="Z3051">
        <v>740</v>
      </c>
      <c r="AA3051" t="str">
        <f t="shared" si="18"/>
        <v>INSERT INTO UPK.main_masters.mm_buhin_no (data_id, buhin_no, coefficient, created_date, created_tantou_id) VALUES (2452, '751345TA0AT2', 1, GETDATE(), 999);</v>
      </c>
    </row>
    <row r="3052" spans="26:27">
      <c r="Z3052">
        <v>741</v>
      </c>
      <c r="AA3052" t="str">
        <f t="shared" si="18"/>
        <v>INSERT INTO UPK.main_masters.mm_buhin_no (data_id, buhin_no, coefficient, created_date, created_tantou_id) VALUES (2453, '751346FK1A', 1, GETDATE(), 999);</v>
      </c>
    </row>
    <row r="3053" spans="26:27">
      <c r="Z3053">
        <v>742</v>
      </c>
      <c r="AA3053" t="str">
        <f t="shared" si="18"/>
        <v>INSERT INTO UPK.main_masters.mm_buhin_no (data_id, buhin_no, coefficient, created_date, created_tantou_id) VALUES (2454, '75134EN000', 1, GETDATE(), 999);</v>
      </c>
    </row>
    <row r="3054" spans="26:27">
      <c r="Z3054">
        <v>743</v>
      </c>
      <c r="AA3054" t="str">
        <f t="shared" si="18"/>
        <v>INSERT INTO UPK.main_masters.mm_buhin_no (data_id, buhin_no, coefficient, created_date, created_tantou_id) VALUES (2455, '75134JG00A', 1, GETDATE(), 999);</v>
      </c>
    </row>
    <row r="3055" spans="26:27">
      <c r="Z3055">
        <v>744</v>
      </c>
      <c r="AA3055" t="str">
        <f t="shared" si="18"/>
        <v>INSERT INTO UPK.main_masters.mm_buhin_no (data_id, buhin_no, coefficient, created_date, created_tantou_id) VALUES (2456, '75134JG00A02', 1, GETDATE(), 999);</v>
      </c>
    </row>
    <row r="3056" spans="26:27">
      <c r="Z3056">
        <v>745</v>
      </c>
      <c r="AA3056" t="str">
        <f t="shared" si="18"/>
        <v>INSERT INTO UPK.main_masters.mm_buhin_no (data_id, buhin_no, coefficient, created_date, created_tantou_id) VALUES (2457, '75134JG40A', 1, GETDATE(), 999);</v>
      </c>
    </row>
    <row r="3057" spans="26:27">
      <c r="Z3057">
        <v>746</v>
      </c>
      <c r="AA3057" t="str">
        <f t="shared" si="18"/>
        <v>INSERT INTO UPK.main_masters.mm_buhin_no (data_id, buhin_no, coefficient, created_date, created_tantou_id) VALUES (2458, '75134JN20A', 1, GETDATE(), 999);</v>
      </c>
    </row>
    <row r="3058" spans="26:27">
      <c r="Z3058">
        <v>747</v>
      </c>
      <c r="AA3058" t="str">
        <f t="shared" si="18"/>
        <v>INSERT INTO UPK.main_masters.mm_buhin_no (data_id, buhin_no, coefficient, created_date, created_tantou_id) VALUES (2459, '75134JN20A-E', 1, GETDATE(), 999);</v>
      </c>
    </row>
    <row r="3059" spans="26:27">
      <c r="Z3059">
        <v>748</v>
      </c>
      <c r="AA3059" t="str">
        <f t="shared" si="18"/>
        <v>INSERT INTO UPK.main_masters.mm_buhin_no (data_id, buhin_no, coefficient, created_date, created_tantou_id) VALUES (2460, '751341JA0AT1', 1, GETDATE(), 999);</v>
      </c>
    </row>
    <row r="3060" spans="26:27">
      <c r="Z3060">
        <v>749</v>
      </c>
      <c r="AA3060" t="str">
        <f t="shared" si="18"/>
        <v>INSERT INTO UPK.main_masters.mm_buhin_no (data_id, buhin_no, coefficient, created_date, created_tantou_id) VALUES (2461, '751351JA0AT1', 1, GETDATE(), 999);</v>
      </c>
    </row>
    <row r="3061" spans="26:27">
      <c r="Z3061">
        <v>750</v>
      </c>
      <c r="AA3061" t="str">
        <f t="shared" si="18"/>
        <v>INSERT INTO UPK.main_masters.mm_buhin_no (data_id, buhin_no, coefficient, created_date, created_tantou_id) VALUES (2462, '751345TA0AT1', 1, GETDATE(), 999);</v>
      </c>
    </row>
    <row r="3062" spans="26:27">
      <c r="Z3062">
        <v>751</v>
      </c>
      <c r="AA3062" t="str">
        <f t="shared" si="18"/>
        <v>INSERT INTO UPK.main_masters.mm_buhin_no (data_id, buhin_no, coefficient, created_date, created_tantou_id) VALUES (2463, '751355TA0AT1', 1, GETDATE(), 999);</v>
      </c>
    </row>
    <row r="3063" spans="26:27">
      <c r="Z3063">
        <v>752</v>
      </c>
      <c r="AA3063" t="str">
        <f t="shared" si="18"/>
        <v>INSERT INTO UPK.main_masters.mm_buhin_no (data_id, buhin_no, coefficient, created_date, created_tantou_id) VALUES (2464, '751346RA0A', 1, GETDATE(), 999);</v>
      </c>
    </row>
    <row r="3064" spans="26:27">
      <c r="Z3064">
        <v>753</v>
      </c>
      <c r="AA3064" t="str">
        <f t="shared" si="18"/>
        <v>INSERT INTO UPK.main_masters.mm_buhin_no (data_id, buhin_no, coefficient, created_date, created_tantou_id) VALUES (2465, '751356RA0A', 1, GETDATE(), 999);</v>
      </c>
    </row>
    <row r="3065" spans="26:27">
      <c r="Z3065">
        <v>754</v>
      </c>
      <c r="AA3065" t="str">
        <f t="shared" si="18"/>
        <v>INSERT INTO UPK.main_masters.mm_buhin_no (data_id, buhin_no, coefficient, created_date, created_tantou_id) VALUES (2466, '75134JG00A01', 1, GETDATE(), 999);</v>
      </c>
    </row>
    <row r="3066" spans="26:27">
      <c r="Z3066">
        <v>755</v>
      </c>
      <c r="AA3066" t="str">
        <f t="shared" si="18"/>
        <v>INSERT INTO UPK.main_masters.mm_buhin_no (data_id, buhin_no, coefficient, created_date, created_tantou_id) VALUES (2467, '75135JG00A01', 1, GETDATE(), 999);</v>
      </c>
    </row>
    <row r="3067" spans="26:27">
      <c r="Z3067">
        <v>756</v>
      </c>
      <c r="AA3067" t="str">
        <f t="shared" si="18"/>
        <v>INSERT INTO UPK.main_masters.mm_buhin_no (data_id, buhin_no, coefficient, created_date, created_tantou_id) VALUES (2468, '75134JG40A01', 1, GETDATE(), 999);</v>
      </c>
    </row>
    <row r="3068" spans="26:27">
      <c r="Z3068">
        <v>757</v>
      </c>
      <c r="AA3068" t="str">
        <f t="shared" si="18"/>
        <v>INSERT INTO UPK.main_masters.mm_buhin_no (data_id, buhin_no, coefficient, created_date, created_tantou_id) VALUES (2469, '75135JG40A01', 1, GETDATE(), 999);</v>
      </c>
    </row>
    <row r="3069" spans="26:27">
      <c r="Z3069">
        <v>758</v>
      </c>
      <c r="AA3069" t="str">
        <f t="shared" si="18"/>
        <v>INSERT INTO UPK.main_masters.mm_buhin_no (data_id, buhin_no, coefficient, created_date, created_tantou_id) VALUES (2470, '751351AA0A', 1, GETDATE(), 999);</v>
      </c>
    </row>
    <row r="3070" spans="26:27">
      <c r="Z3070">
        <v>759</v>
      </c>
      <c r="AA3070" t="str">
        <f t="shared" si="18"/>
        <v>INSERT INTO UPK.main_masters.mm_buhin_no (data_id, buhin_no, coefficient, created_date, created_tantou_id) VALUES (2471, '751351JA0A', 1, GETDATE(), 999);</v>
      </c>
    </row>
    <row r="3071" spans="26:27">
      <c r="Z3071">
        <v>760</v>
      </c>
      <c r="AA3071" t="str">
        <f t="shared" si="18"/>
        <v>INSERT INTO UPK.main_masters.mm_buhin_no (data_id, buhin_no, coefficient, created_date, created_tantou_id) VALUES (2472, '751351JA0AT2', 1, GETDATE(), 999);</v>
      </c>
    </row>
    <row r="3072" spans="26:27">
      <c r="Z3072">
        <v>761</v>
      </c>
      <c r="AA3072" t="str">
        <f t="shared" si="18"/>
        <v>INSERT INTO UPK.main_masters.mm_buhin_no (data_id, buhin_no, coefficient, created_date, created_tantou_id) VALUES (2473, '751353XA0A', 1, GETDATE(), 999);</v>
      </c>
    </row>
    <row r="3073" spans="26:27">
      <c r="Z3073">
        <v>762</v>
      </c>
      <c r="AA3073" t="str">
        <f t="shared" si="18"/>
        <v>INSERT INTO UPK.main_masters.mm_buhin_no (data_id, buhin_no, coefficient, created_date, created_tantou_id) VALUES (2474, '751353XE0A', 1, GETDATE(), 999);</v>
      </c>
    </row>
    <row r="3074" spans="26:27">
      <c r="Z3074">
        <v>763</v>
      </c>
      <c r="AA3074" t="str">
        <f t="shared" si="18"/>
        <v>INSERT INTO UPK.main_masters.mm_buhin_no (data_id, buhin_no, coefficient, created_date, created_tantou_id) VALUES (2475, '751355TA0A', 1, GETDATE(), 999);</v>
      </c>
    </row>
    <row r="3075" spans="26:27">
      <c r="Z3075">
        <v>764</v>
      </c>
      <c r="AA3075" t="str">
        <f t="shared" si="18"/>
        <v>INSERT INTO UPK.main_masters.mm_buhin_no (data_id, buhin_no, coefficient, created_date, created_tantou_id) VALUES (2476, '751355TA0AT2', 1, GETDATE(), 999);</v>
      </c>
    </row>
    <row r="3076" spans="26:27">
      <c r="Z3076">
        <v>765</v>
      </c>
      <c r="AA3076" t="str">
        <f t="shared" si="18"/>
        <v>INSERT INTO UPK.main_masters.mm_buhin_no (data_id, buhin_no, coefficient, created_date, created_tantou_id) VALUES (2477, '751356FK1A', 1, GETDATE(), 999);</v>
      </c>
    </row>
    <row r="3077" spans="26:27">
      <c r="Z3077">
        <v>766</v>
      </c>
      <c r="AA3077" t="str">
        <f t="shared" si="18"/>
        <v>INSERT INTO UPK.main_masters.mm_buhin_no (data_id, buhin_no, coefficient, created_date, created_tantou_id) VALUES (2478, '75135EN000', 1, GETDATE(), 999);</v>
      </c>
    </row>
    <row r="3078" spans="26:27">
      <c r="Z3078">
        <v>767</v>
      </c>
      <c r="AA3078" t="str">
        <f t="shared" si="18"/>
        <v>INSERT INTO UPK.main_masters.mm_buhin_no (data_id, buhin_no, coefficient, created_date, created_tantou_id) VALUES (2479, '75135JG00A', 1, GETDATE(), 999);</v>
      </c>
    </row>
    <row r="3079" spans="26:27">
      <c r="Z3079">
        <v>768</v>
      </c>
      <c r="AA3079" t="str">
        <f t="shared" si="18"/>
        <v>INSERT INTO UPK.main_masters.mm_buhin_no (data_id, buhin_no, coefficient, created_date, created_tantou_id) VALUES (2480, '75135JG00A02', 1, GETDATE(), 999);</v>
      </c>
    </row>
    <row r="3080" spans="26:27">
      <c r="Z3080">
        <v>769</v>
      </c>
      <c r="AA3080" t="str">
        <f t="shared" si="18"/>
        <v>INSERT INTO UPK.main_masters.mm_buhin_no (data_id, buhin_no, coefficient, created_date, created_tantou_id) VALUES (2481, '75135JG40A', 1, GETDATE(), 999);</v>
      </c>
    </row>
    <row r="3081" spans="26:27">
      <c r="Z3081">
        <v>770</v>
      </c>
      <c r="AA3081" t="str">
        <f t="shared" ref="AA3081:AA3144" si="19">$Y$2310&amp;AA1361&amp;", '"&amp;TRIM(AB1361)&amp;"', "&amp;AC1361&amp;", GETDATE(), 999);"</f>
        <v>INSERT INTO UPK.main_masters.mm_buhin_no (data_id, buhin_no, coefficient, created_date, created_tantou_id) VALUES (2482, '75135JN20A', 1, GETDATE(), 999);</v>
      </c>
    </row>
    <row r="3082" spans="26:27">
      <c r="Z3082">
        <v>771</v>
      </c>
      <c r="AA3082" t="str">
        <f t="shared" si="19"/>
        <v>INSERT INTO UPK.main_masters.mm_buhin_no (data_id, buhin_no, coefficient, created_date, created_tantou_id) VALUES (2483, '75135JN20A-E', 1, GETDATE(), 999);</v>
      </c>
    </row>
    <row r="3083" spans="26:27">
      <c r="Z3083">
        <v>772</v>
      </c>
      <c r="AA3083" t="str">
        <f t="shared" si="19"/>
        <v>INSERT INTO UPK.main_masters.mm_buhin_no (data_id, buhin_no, coefficient, created_date, created_tantou_id) VALUES (2484, '751388H90001', 1, GETDATE(), 999);</v>
      </c>
    </row>
    <row r="3084" spans="26:27">
      <c r="Z3084">
        <v>773</v>
      </c>
      <c r="AA3084" t="str">
        <f t="shared" si="19"/>
        <v>INSERT INTO UPK.main_masters.mm_buhin_no (data_id, buhin_no, coefficient, created_date, created_tantou_id) VALUES (2485, '751398H90001', 1, GETDATE(), 999);</v>
      </c>
    </row>
    <row r="3085" spans="26:27">
      <c r="Z3085">
        <v>774</v>
      </c>
      <c r="AA3085" t="str">
        <f t="shared" si="19"/>
        <v>INSERT INTO UPK.main_masters.mm_buhin_no (data_id, buhin_no, coefficient, created_date, created_tantou_id) VALUES (2486, '75142JN20A', 1, GETDATE(), 999);</v>
      </c>
    </row>
    <row r="3086" spans="26:27">
      <c r="Z3086">
        <v>775</v>
      </c>
      <c r="AA3086" t="str">
        <f t="shared" si="19"/>
        <v>INSERT INTO UPK.main_masters.mm_buhin_no (data_id, buhin_no, coefficient, created_date, created_tantou_id) VALUES (2487, '75143JN20A', 1, GETDATE(), 999);</v>
      </c>
    </row>
    <row r="3087" spans="26:27">
      <c r="Z3087">
        <v>776</v>
      </c>
      <c r="AA3087" t="str">
        <f t="shared" si="19"/>
        <v>INSERT INTO UPK.main_masters.mm_buhin_no (data_id, buhin_no, coefficient, created_date, created_tantou_id) VALUES (2488, '751524CB0A', 1, GETDATE(), 999);</v>
      </c>
    </row>
    <row r="3088" spans="26:27">
      <c r="Z3088">
        <v>777</v>
      </c>
      <c r="AA3088" t="str">
        <f t="shared" si="19"/>
        <v>INSERT INTO UPK.main_masters.mm_buhin_no (data_id, buhin_no, coefficient, created_date, created_tantou_id) VALUES (2489, '751534CB0A', 1, GETDATE(), 999);</v>
      </c>
    </row>
    <row r="3089" spans="26:27">
      <c r="Z3089">
        <v>778</v>
      </c>
      <c r="AA3089" t="str">
        <f t="shared" si="19"/>
        <v>INSERT INTO UPK.main_masters.mm_buhin_no (data_id, buhin_no, coefficient, created_date, created_tantou_id) VALUES (2490, '75152EN000', 1, GETDATE(), 999);</v>
      </c>
    </row>
    <row r="3090" spans="26:27">
      <c r="Z3090">
        <v>779</v>
      </c>
      <c r="AA3090" t="str">
        <f t="shared" si="19"/>
        <v>INSERT INTO UPK.main_masters.mm_buhin_no (data_id, buhin_no, coefficient, created_date, created_tantou_id) VALUES (2491, '75153EN000', 1, GETDATE(), 999);</v>
      </c>
    </row>
    <row r="3091" spans="26:27">
      <c r="Z3091">
        <v>780</v>
      </c>
      <c r="AA3091" t="str">
        <f t="shared" si="19"/>
        <v>INSERT INTO UPK.main_masters.mm_buhin_no (data_id, buhin_no, coefficient, created_date, created_tantou_id) VALUES (2492, '75152JG00A-K', 1, GETDATE(), 999);</v>
      </c>
    </row>
    <row r="3092" spans="26:27">
      <c r="Z3092">
        <v>781</v>
      </c>
      <c r="AA3092" t="str">
        <f t="shared" si="19"/>
        <v>INSERT INTO UPK.main_masters.mm_buhin_no (data_id, buhin_no, coefficient, created_date, created_tantou_id) VALUES (2493, '75153JG00A-K', 1, GETDATE(), 999);</v>
      </c>
    </row>
    <row r="3093" spans="26:27">
      <c r="Z3093">
        <v>782</v>
      </c>
      <c r="AA3093" t="str">
        <f t="shared" si="19"/>
        <v>INSERT INTO UPK.main_masters.mm_buhin_no (data_id, buhin_no, coefficient, created_date, created_tantou_id) VALUES (2494, '751721AA0A', 1, GETDATE(), 999);</v>
      </c>
    </row>
    <row r="3094" spans="26:27">
      <c r="Z3094">
        <v>783</v>
      </c>
      <c r="AA3094" t="str">
        <f t="shared" si="19"/>
        <v>INSERT INTO UPK.main_masters.mm_buhin_no (data_id, buhin_no, coefficient, created_date, created_tantou_id) VALUES (2495, '751721AA0A-E', 1, GETDATE(), 999);</v>
      </c>
    </row>
    <row r="3095" spans="26:27">
      <c r="Z3095">
        <v>784</v>
      </c>
      <c r="AA3095" t="str">
        <f t="shared" si="19"/>
        <v>INSERT INTO UPK.main_masters.mm_buhin_no (data_id, buhin_no, coefficient, created_date, created_tantou_id) VALUES (2496, '751721AE0A', 1, GETDATE(), 999);</v>
      </c>
    </row>
    <row r="3096" spans="26:27">
      <c r="Z3096">
        <v>785</v>
      </c>
      <c r="AA3096" t="str">
        <f t="shared" si="19"/>
        <v>INSERT INTO UPK.main_masters.mm_buhin_no (data_id, buhin_no, coefficient, created_date, created_tantou_id) VALUES (2497, '751724M412', 1, GETDATE(), 999);</v>
      </c>
    </row>
    <row r="3097" spans="26:27">
      <c r="Z3097">
        <v>786</v>
      </c>
      <c r="AA3097" t="str">
        <f t="shared" si="19"/>
        <v>INSERT INTO UPK.main_masters.mm_buhin_no (data_id, buhin_no, coefficient, created_date, created_tantou_id) VALUES (2498, '75172AU000', 1, GETDATE(), 999);</v>
      </c>
    </row>
    <row r="3098" spans="26:27">
      <c r="Z3098">
        <v>787</v>
      </c>
      <c r="AA3098" t="str">
        <f t="shared" si="19"/>
        <v>INSERT INTO UPK.main_masters.mm_buhin_no (data_id, buhin_no, coefficient, created_date, created_tantou_id) VALUES (2499, '75172JN20A', 1, GETDATE(), 999);</v>
      </c>
    </row>
    <row r="3099" spans="26:27">
      <c r="Z3099">
        <v>788</v>
      </c>
      <c r="AA3099" t="str">
        <f t="shared" si="19"/>
        <v>INSERT INTO UPK.main_masters.mm_buhin_no (data_id, buhin_no, coefficient, created_date, created_tantou_id) VALUES (2500, '751731AA0A', 1, GETDATE(), 999);</v>
      </c>
    </row>
    <row r="3100" spans="26:27">
      <c r="Z3100">
        <v>789</v>
      </c>
      <c r="AA3100" t="str">
        <f t="shared" si="19"/>
        <v>INSERT INTO UPK.main_masters.mm_buhin_no (data_id, buhin_no, coefficient, created_date, created_tantou_id) VALUES (2501, '751731AA0A-E', 1, GETDATE(), 999);</v>
      </c>
    </row>
    <row r="3101" spans="26:27">
      <c r="Z3101">
        <v>790</v>
      </c>
      <c r="AA3101" t="str">
        <f t="shared" si="19"/>
        <v>INSERT INTO UPK.main_masters.mm_buhin_no (data_id, buhin_no, coefficient, created_date, created_tantou_id) VALUES (2502, '751734M412', 1, GETDATE(), 999);</v>
      </c>
    </row>
    <row r="3102" spans="26:27">
      <c r="Z3102">
        <v>791</v>
      </c>
      <c r="AA3102" t="str">
        <f t="shared" si="19"/>
        <v>INSERT INTO UPK.main_masters.mm_buhin_no (data_id, buhin_no, coefficient, created_date, created_tantou_id) VALUES (2503, '75173AU000', 1, GETDATE(), 999);</v>
      </c>
    </row>
    <row r="3103" spans="26:27">
      <c r="Z3103">
        <v>792</v>
      </c>
      <c r="AA3103" t="str">
        <f t="shared" si="19"/>
        <v>INSERT INTO UPK.main_masters.mm_buhin_no (data_id, buhin_no, coefficient, created_date, created_tantou_id) VALUES (2504, '75173CA000', 1, GETDATE(), 999);</v>
      </c>
    </row>
    <row r="3104" spans="26:27">
      <c r="Z3104">
        <v>793</v>
      </c>
      <c r="AA3104" t="str">
        <f t="shared" si="19"/>
        <v>INSERT INTO UPK.main_masters.mm_buhin_no (data_id, buhin_no, coefficient, created_date, created_tantou_id) VALUES (2505, '75173JN20A', 1, GETDATE(), 999);</v>
      </c>
    </row>
    <row r="3105" spans="26:27">
      <c r="Z3105">
        <v>794</v>
      </c>
      <c r="AA3105" t="str">
        <f t="shared" si="19"/>
        <v>INSERT INTO UPK.main_masters.mm_buhin_no (data_id, buhin_no, coefficient, created_date, created_tantou_id) VALUES (2506, '75174JG00A', 1, GETDATE(), 999);</v>
      </c>
    </row>
    <row r="3106" spans="26:27">
      <c r="Z3106">
        <v>795</v>
      </c>
      <c r="AA3106" t="str">
        <f t="shared" si="19"/>
        <v>INSERT INTO UPK.main_masters.mm_buhin_no (data_id, buhin_no, coefficient, created_date, created_tantou_id) VALUES (2507, '75174JG00A-K', 1, GETDATE(), 999);</v>
      </c>
    </row>
    <row r="3107" spans="26:27">
      <c r="Z3107">
        <v>796</v>
      </c>
      <c r="AA3107" t="str">
        <f t="shared" si="19"/>
        <v>INSERT INTO UPK.main_masters.mm_buhin_no (data_id, buhin_no, coefficient, created_date, created_tantou_id) VALUES (2508, '75174JG00A-W', 1, GETDATE(), 999);</v>
      </c>
    </row>
    <row r="3108" spans="26:27">
      <c r="Z3108">
        <v>797</v>
      </c>
      <c r="AA3108" t="str">
        <f t="shared" si="19"/>
        <v>INSERT INTO UPK.main_masters.mm_buhin_no (data_id, buhin_no, coefficient, created_date, created_tantou_id) VALUES (2509, '751746RA0ABL', 1, GETDATE(), 999);</v>
      </c>
    </row>
    <row r="3109" spans="26:27">
      <c r="Z3109">
        <v>798</v>
      </c>
      <c r="AA3109" t="str">
        <f t="shared" si="19"/>
        <v>INSERT INTO UPK.main_masters.mm_buhin_no (data_id, buhin_no, coefficient, created_date, created_tantou_id) VALUES (2510, '751756RA0ABL', 1, GETDATE(), 999);</v>
      </c>
    </row>
    <row r="3110" spans="26:27">
      <c r="Z3110">
        <v>799</v>
      </c>
      <c r="AA3110" t="str">
        <f t="shared" si="19"/>
        <v>INSERT INTO UPK.main_masters.mm_buhin_no (data_id, buhin_no, coefficient, created_date, created_tantou_id) VALUES (2511, '751746RL0ABL', 1, GETDATE(), 999);</v>
      </c>
    </row>
    <row r="3111" spans="26:27">
      <c r="Z3111">
        <v>800</v>
      </c>
      <c r="AA3111" t="str">
        <f t="shared" si="19"/>
        <v>INSERT INTO UPK.main_masters.mm_buhin_no (data_id, buhin_no, coefficient, created_date, created_tantou_id) VALUES (2512, '751756RL0ABL', 1, GETDATE(), 999);</v>
      </c>
    </row>
    <row r="3112" spans="26:27">
      <c r="Z3112">
        <v>801</v>
      </c>
      <c r="AA3112" t="str">
        <f t="shared" si="19"/>
        <v>INSERT INTO UPK.main_masters.mm_buhin_no (data_id, buhin_no, coefficient, created_date, created_tantou_id) VALUES (2513, '751761JB0A', 1, GETDATE(), 999);</v>
      </c>
    </row>
    <row r="3113" spans="26:27">
      <c r="Z3113">
        <v>802</v>
      </c>
      <c r="AA3113" t="str">
        <f t="shared" si="19"/>
        <v>INSERT INTO UPK.main_masters.mm_buhin_no (data_id, buhin_no, coefficient, created_date, created_tantou_id) VALUES (2514, '751763VA0A', 1, GETDATE(), 999);</v>
      </c>
    </row>
    <row r="3114" spans="26:27">
      <c r="Z3114">
        <v>803</v>
      </c>
      <c r="AA3114" t="str">
        <f t="shared" si="19"/>
        <v>INSERT INTO UPK.main_masters.mm_buhin_no (data_id, buhin_no, coefficient, created_date, created_tantou_id) VALUES (2515, '751765WK0A', 1, GETDATE(), 999);</v>
      </c>
    </row>
    <row r="3115" spans="26:27">
      <c r="Z3115">
        <v>804</v>
      </c>
      <c r="AA3115" t="str">
        <f t="shared" si="19"/>
        <v>INSERT INTO UPK.main_masters.mm_buhin_no (data_id, buhin_no, coefficient, created_date, created_tantou_id) VALUES (2516, '751766RA0A', 1, GETDATE(), 999);</v>
      </c>
    </row>
    <row r="3116" spans="26:27">
      <c r="Z3116">
        <v>805</v>
      </c>
      <c r="AA3116" t="str">
        <f t="shared" si="19"/>
        <v>INSERT INTO UPK.main_masters.mm_buhin_no (data_id, buhin_no, coefficient, created_date, created_tantou_id) VALUES (2517, '751776RA0A', 1, GETDATE(), 999);</v>
      </c>
    </row>
    <row r="3117" spans="26:27">
      <c r="Z3117">
        <v>806</v>
      </c>
      <c r="AA3117" t="str">
        <f t="shared" si="19"/>
        <v>INSERT INTO UPK.main_masters.mm_buhin_no (data_id, buhin_no, coefficient, created_date, created_tantou_id) VALUES (2518, '751771JA0A', 1, GETDATE(), 999);</v>
      </c>
    </row>
    <row r="3118" spans="26:27">
      <c r="Z3118">
        <v>807</v>
      </c>
      <c r="AA3118" t="str">
        <f t="shared" si="19"/>
        <v>INSERT INTO UPK.main_masters.mm_buhin_no (data_id, buhin_no, coefficient, created_date, created_tantou_id) VALUES (2519, '751821JB0A', 1, GETDATE(), 999);</v>
      </c>
    </row>
    <row r="3119" spans="26:27">
      <c r="Z3119">
        <v>808</v>
      </c>
      <c r="AA3119" t="str">
        <f t="shared" si="19"/>
        <v>INSERT INTO UPK.main_masters.mm_buhin_no (data_id, buhin_no, coefficient, created_date, created_tantou_id) VALUES (2520, '751825TA0A', 1, GETDATE(), 999);</v>
      </c>
    </row>
    <row r="3120" spans="26:27">
      <c r="Z3120">
        <v>809</v>
      </c>
      <c r="AA3120" t="str">
        <f t="shared" si="19"/>
        <v>INSERT INTO UPK.main_masters.mm_buhin_no (data_id, buhin_no, coefficient, created_date, created_tantou_id) VALUES (2521, '75182CA000', 1, GETDATE(), 999);</v>
      </c>
    </row>
    <row r="3121" spans="26:27">
      <c r="Z3121">
        <v>810</v>
      </c>
      <c r="AA3121" t="str">
        <f t="shared" si="19"/>
        <v>INSERT INTO UPK.main_masters.mm_buhin_no (data_id, buhin_no, coefficient, created_date, created_tantou_id) VALUES (2522, '75182CB000', 1, GETDATE(), 999);</v>
      </c>
    </row>
    <row r="3122" spans="26:27">
      <c r="Z3122">
        <v>811</v>
      </c>
      <c r="AA3122" t="str">
        <f t="shared" si="19"/>
        <v>INSERT INTO UPK.main_masters.mm_buhin_no (data_id, buhin_no, coefficient, created_date, created_tantou_id) VALUES (2523, '75182JN20A', 1, GETDATE(), 999);</v>
      </c>
    </row>
    <row r="3123" spans="26:27">
      <c r="Z3123">
        <v>812</v>
      </c>
      <c r="AA3123" t="str">
        <f t="shared" si="19"/>
        <v>INSERT INTO UPK.main_masters.mm_buhin_no (data_id, buhin_no, coefficient, created_date, created_tantou_id) VALUES (2524, '751831JB0A', 1, GETDATE(), 999);</v>
      </c>
    </row>
    <row r="3124" spans="26:27">
      <c r="Z3124">
        <v>813</v>
      </c>
      <c r="AA3124" t="str">
        <f t="shared" si="19"/>
        <v>INSERT INTO UPK.main_masters.mm_buhin_no (data_id, buhin_no, coefficient, created_date, created_tantou_id) VALUES (2525, '751861AA0A', 1, GETDATE(), 999);</v>
      </c>
    </row>
    <row r="3125" spans="26:27">
      <c r="Z3125">
        <v>814</v>
      </c>
      <c r="AA3125" t="str">
        <f t="shared" si="19"/>
        <v>INSERT INTO UPK.main_masters.mm_buhin_no (data_id, buhin_no, coefficient, created_date, created_tantou_id) VALUES (2526, '751871AA0A', 1, GETDATE(), 999);</v>
      </c>
    </row>
    <row r="3126" spans="26:27">
      <c r="Z3126">
        <v>815</v>
      </c>
      <c r="AA3126" t="str">
        <f t="shared" si="19"/>
        <v>INSERT INTO UPK.main_masters.mm_buhin_no (data_id, buhin_no, coefficient, created_date, created_tantou_id) VALUES (2527, '751865TA0A', 1, GETDATE(), 999);</v>
      </c>
    </row>
    <row r="3127" spans="26:27">
      <c r="Z3127">
        <v>816</v>
      </c>
      <c r="AA3127" t="str">
        <f t="shared" si="19"/>
        <v>INSERT INTO UPK.main_masters.mm_buhin_no (data_id, buhin_no, coefficient, created_date, created_tantou_id) VALUES (2528, '751875TA0A', 1, GETDATE(), 999);</v>
      </c>
    </row>
    <row r="3128" spans="26:27">
      <c r="Z3128">
        <v>817</v>
      </c>
      <c r="AA3128" t="str">
        <f t="shared" si="19"/>
        <v>INSERT INTO UPK.main_masters.mm_buhin_no (data_id, buhin_no, coefficient, created_date, created_tantou_id) VALUES (2529, '751866FK0A', 1, GETDATE(), 999);</v>
      </c>
    </row>
    <row r="3129" spans="26:27">
      <c r="Z3129">
        <v>818</v>
      </c>
      <c r="AA3129" t="str">
        <f t="shared" si="19"/>
        <v>INSERT INTO UPK.main_masters.mm_buhin_no (data_id, buhin_no, coefficient, created_date, created_tantou_id) VALUES (2530, '751876FK0A', 1, GETDATE(), 999);</v>
      </c>
    </row>
    <row r="3130" spans="26:27">
      <c r="Z3130">
        <v>819</v>
      </c>
      <c r="AA3130" t="str">
        <f t="shared" si="19"/>
        <v>INSERT INTO UPK.main_masters.mm_buhin_no (data_id, buhin_no, coefficient, created_date, created_tantou_id) VALUES (2531, '751866MA0A', 1, GETDATE(), 999);</v>
      </c>
    </row>
    <row r="3131" spans="26:27">
      <c r="Z3131">
        <v>820</v>
      </c>
      <c r="AA3131" t="str">
        <f t="shared" si="19"/>
        <v>INSERT INTO UPK.main_masters.mm_buhin_no (data_id, buhin_no, coefficient, created_date, created_tantou_id) VALUES (2532, '751876MA0A', 1, GETDATE(), 999);</v>
      </c>
    </row>
    <row r="3132" spans="26:27">
      <c r="Z3132">
        <v>821</v>
      </c>
      <c r="AA3132" t="str">
        <f t="shared" si="19"/>
        <v>INSERT INTO UPK.main_masters.mm_buhin_no (data_id, buhin_no, coefficient, created_date, created_tantou_id) VALUES (2533, '751866RA0A', 1, GETDATE(), 999);</v>
      </c>
    </row>
    <row r="3133" spans="26:27">
      <c r="Z3133">
        <v>822</v>
      </c>
      <c r="AA3133" t="str">
        <f t="shared" si="19"/>
        <v>INSERT INTO UPK.main_masters.mm_buhin_no (data_id, buhin_no, coefficient, created_date, created_tantou_id) VALUES (2534, '751876RA0A', 1, GETDATE(), 999);</v>
      </c>
    </row>
    <row r="3134" spans="26:27">
      <c r="Z3134">
        <v>823</v>
      </c>
      <c r="AA3134" t="str">
        <f t="shared" si="19"/>
        <v>INSERT INTO UPK.main_masters.mm_buhin_no (data_id, buhin_no, coefficient, created_date, created_tantou_id) VALUES (2535, '75196JN20A', 1, GETDATE(), 999);</v>
      </c>
    </row>
    <row r="3135" spans="26:27">
      <c r="Z3135">
        <v>824</v>
      </c>
      <c r="AA3135" t="str">
        <f t="shared" si="19"/>
        <v>INSERT INTO UPK.main_masters.mm_buhin_no (data_id, buhin_no, coefficient, created_date, created_tantou_id) VALUES (2536, '751971AA0A', 1, GETDATE(), 999);</v>
      </c>
    </row>
    <row r="3136" spans="26:27">
      <c r="Z3136">
        <v>825</v>
      </c>
      <c r="AA3136" t="str">
        <f t="shared" si="19"/>
        <v>INSERT INTO UPK.main_masters.mm_buhin_no (data_id, buhin_no, coefficient, created_date, created_tantou_id) VALUES (2537, '751A31AN0A', 1, GETDATE(), 999);</v>
      </c>
    </row>
    <row r="3137" spans="26:27">
      <c r="Z3137">
        <v>826</v>
      </c>
      <c r="AA3137" t="str">
        <f t="shared" si="19"/>
        <v>INSERT INTO UPK.main_masters.mm_buhin_no (data_id, buhin_no, coefficient, created_date, created_tantou_id) VALUES (2538, '751A31AN0A-E', 1, GETDATE(), 999);</v>
      </c>
    </row>
    <row r="3138" spans="26:27">
      <c r="Z3138">
        <v>827</v>
      </c>
      <c r="AA3138" t="str">
        <f t="shared" si="19"/>
        <v>INSERT INTO UPK.main_masters.mm_buhin_no (data_id, buhin_no, coefficient, created_date, created_tantou_id) VALUES (2539, '751B06RA0A', 1, GETDATE(), 999);</v>
      </c>
    </row>
    <row r="3139" spans="26:27">
      <c r="Z3139">
        <v>828</v>
      </c>
      <c r="AA3139" t="str">
        <f t="shared" si="19"/>
        <v>INSERT INTO UPK.main_masters.mm_buhin_no (data_id, buhin_no, coefficient, created_date, created_tantou_id) VALUES (2540, '751B16RA0A', 1, GETDATE(), 999);</v>
      </c>
    </row>
    <row r="3140" spans="26:27">
      <c r="Z3140">
        <v>829</v>
      </c>
      <c r="AA3140" t="str">
        <f t="shared" si="19"/>
        <v>INSERT INTO UPK.main_masters.mm_buhin_no (data_id, buhin_no, coefficient, created_date, created_tantou_id) VALUES (2541, '751B11AA0A', 1, GETDATE(), 999);</v>
      </c>
    </row>
    <row r="3141" spans="26:27">
      <c r="Z3141">
        <v>830</v>
      </c>
      <c r="AA3141" t="str">
        <f t="shared" si="19"/>
        <v>INSERT INTO UPK.main_masters.mm_buhin_no (data_id, buhin_no, coefficient, created_date, created_tantou_id) VALUES (2542, '751B25TA0A', 1, GETDATE(), 999);</v>
      </c>
    </row>
    <row r="3142" spans="26:27">
      <c r="Z3142">
        <v>831</v>
      </c>
      <c r="AA3142" t="str">
        <f t="shared" si="19"/>
        <v>INSERT INTO UPK.main_masters.mm_buhin_no (data_id, buhin_no, coefficient, created_date, created_tantou_id) VALUES (2543, '751C56FK0A', 1, GETDATE(), 999);</v>
      </c>
    </row>
    <row r="3143" spans="26:27">
      <c r="Z3143">
        <v>832</v>
      </c>
      <c r="AA3143" t="str">
        <f t="shared" si="19"/>
        <v>INSERT INTO UPK.main_masters.mm_buhin_no (data_id, buhin_no, coefficient, created_date, created_tantou_id) VALUES (2544, '751F23VA0A', 1, GETDATE(), 999);</v>
      </c>
    </row>
    <row r="3144" spans="26:27">
      <c r="Z3144">
        <v>833</v>
      </c>
      <c r="AA3144" t="str">
        <f t="shared" si="19"/>
        <v>INSERT INTO UPK.main_masters.mm_buhin_no (data_id, buhin_no, coefficient, created_date, created_tantou_id) VALUES (2545, '751F33VA0A', 1, GETDATE(), 999);</v>
      </c>
    </row>
    <row r="3145" spans="26:27">
      <c r="Z3145">
        <v>834</v>
      </c>
      <c r="AA3145" t="str">
        <f t="shared" ref="AA3145:AA3208" si="20">$Y$2310&amp;AA1425&amp;", '"&amp;TRIM(AB1425)&amp;"', "&amp;AC1425&amp;", GETDATE(), 999);"</f>
        <v>INSERT INTO UPK.main_masters.mm_buhin_no (data_id, buhin_no, coefficient, created_date, created_tantou_id) VALUES (2546, '751F63VA0A', 1, GETDATE(), 999);</v>
      </c>
    </row>
    <row r="3146" spans="26:27">
      <c r="Z3146">
        <v>835</v>
      </c>
      <c r="AA3146" t="str">
        <f t="shared" si="20"/>
        <v>INSERT INTO UPK.main_masters.mm_buhin_no (data_id, buhin_no, coefficient, created_date, created_tantou_id) VALUES (2547, '751F73VA0A', 1, GETDATE(), 999);</v>
      </c>
    </row>
    <row r="3147" spans="26:27">
      <c r="Z3147">
        <v>836</v>
      </c>
      <c r="AA3147" t="str">
        <f t="shared" si="20"/>
        <v>INSERT INTO UPK.main_masters.mm_buhin_no (data_id, buhin_no, coefficient, created_date, created_tantou_id) VALUES (2548, '751J21AA0A', 1, GETDATE(), 999);</v>
      </c>
    </row>
    <row r="3148" spans="26:27">
      <c r="Z3148">
        <v>837</v>
      </c>
      <c r="AA3148" t="str">
        <f t="shared" si="20"/>
        <v>INSERT INTO UPK.main_masters.mm_buhin_no (data_id, buhin_no, coefficient, created_date, created_tantou_id) VALUES (2549, '751J21JA0A', 1, GETDATE(), 999);</v>
      </c>
    </row>
    <row r="3149" spans="26:27">
      <c r="Z3149">
        <v>838</v>
      </c>
      <c r="AA3149" t="str">
        <f t="shared" si="20"/>
        <v>INSERT INTO UPK.main_masters.mm_buhin_no (data_id, buhin_no, coefficient, created_date, created_tantou_id) VALUES (2550, '751J21VA0A', 1, GETDATE(), 999);</v>
      </c>
    </row>
    <row r="3150" spans="26:27">
      <c r="Z3150">
        <v>839</v>
      </c>
      <c r="AA3150" t="str">
        <f t="shared" si="20"/>
        <v>INSERT INTO UPK.main_masters.mm_buhin_no (data_id, buhin_no, coefficient, created_date, created_tantou_id) VALUES (2551, '751J31VA0A', 1, GETDATE(), 999);</v>
      </c>
    </row>
    <row r="3151" spans="26:27">
      <c r="Z3151">
        <v>840</v>
      </c>
      <c r="AA3151" t="str">
        <f t="shared" si="20"/>
        <v>INSERT INTO UPK.main_masters.mm_buhin_no (data_id, buhin_no, coefficient, created_date, created_tantou_id) VALUES (2552, '751J31AA0A', 1, GETDATE(), 999);</v>
      </c>
    </row>
    <row r="3152" spans="26:27">
      <c r="Z3152">
        <v>841</v>
      </c>
      <c r="AA3152" t="str">
        <f t="shared" si="20"/>
        <v>INSERT INTO UPK.main_masters.mm_buhin_no (data_id, buhin_no, coefficient, created_date, created_tantou_id) VALUES (2553, '751J31AA0A-E', 1, GETDATE(), 999);</v>
      </c>
    </row>
    <row r="3153" spans="26:27">
      <c r="Z3153">
        <v>842</v>
      </c>
      <c r="AA3153" t="str">
        <f t="shared" si="20"/>
        <v>INSERT INTO UPK.main_masters.mm_buhin_no (data_id, buhin_no, coefficient, created_date, created_tantou_id) VALUES (2554, '751J31JA0A', 1, GETDATE(), 999);</v>
      </c>
    </row>
    <row r="3154" spans="26:27">
      <c r="Z3154">
        <v>843</v>
      </c>
      <c r="AA3154" t="str">
        <f t="shared" si="20"/>
        <v>INSERT INTO UPK.main_masters.mm_buhin_no (data_id, buhin_no, coefficient, created_date, created_tantou_id) VALUES (2555, '751L73XA0A', 1, GETDATE(), 999);</v>
      </c>
    </row>
    <row r="3155" spans="26:27">
      <c r="Z3155">
        <v>844</v>
      </c>
      <c r="AA3155" t="str">
        <f t="shared" si="20"/>
        <v>INSERT INTO UPK.main_masters.mm_buhin_no (data_id, buhin_no, coefficient, created_date, created_tantou_id) VALUES (2556, '751L73XA0A-K', 1, GETDATE(), 999);</v>
      </c>
    </row>
    <row r="3156" spans="26:27">
      <c r="Z3156">
        <v>845</v>
      </c>
      <c r="AA3156" t="str">
        <f t="shared" si="20"/>
        <v>INSERT INTO UPK.main_masters.mm_buhin_no (data_id, buhin_no, coefficient, created_date, created_tantou_id) VALUES (2557, '751L73XE0A', 1, GETDATE(), 999);</v>
      </c>
    </row>
    <row r="3157" spans="26:27">
      <c r="Z3157">
        <v>846</v>
      </c>
      <c r="AA3157" t="str">
        <f t="shared" si="20"/>
        <v>INSERT INTO UPK.main_masters.mm_buhin_no (data_id, buhin_no, coefficient, created_date, created_tantou_id) VALUES (2558, '751N86RA0ABL', 1, GETDATE(), 999);</v>
      </c>
    </row>
    <row r="3158" spans="26:27">
      <c r="Z3158">
        <v>847</v>
      </c>
      <c r="AA3158" t="str">
        <f t="shared" si="20"/>
        <v>INSERT INTO UPK.main_masters.mm_buhin_no (data_id, buhin_no, coefficient, created_date, created_tantou_id) VALUES (2559, '751N96RA0ABL', 1, GETDATE(), 999);</v>
      </c>
    </row>
    <row r="3159" spans="26:27">
      <c r="Z3159">
        <v>848</v>
      </c>
      <c r="AA3159" t="str">
        <f t="shared" si="20"/>
        <v>INSERT INTO UPK.main_masters.mm_buhin_no (data_id, buhin_no, coefficient, created_date, created_tantou_id) VALUES (2560, '751T76FK0A', 1, GETDATE(), 999);</v>
      </c>
    </row>
    <row r="3160" spans="26:27">
      <c r="Z3160">
        <v>849</v>
      </c>
      <c r="AA3160" t="str">
        <f t="shared" si="20"/>
        <v>INSERT INTO UPK.main_masters.mm_buhin_no (data_id, buhin_no, coefficient, created_date, created_tantou_id) VALUES (2561, '751T76FK0B', 1, GETDATE(), 999);</v>
      </c>
    </row>
    <row r="3161" spans="26:27">
      <c r="Z3161">
        <v>850</v>
      </c>
      <c r="AA3161" t="str">
        <f t="shared" si="20"/>
        <v>INSERT INTO UPK.main_masters.mm_buhin_no (data_id, buhin_no, coefficient, created_date, created_tantou_id) VALUES (2562, '751T76FK0C', 1, GETDATE(), 999);</v>
      </c>
    </row>
    <row r="3162" spans="26:27">
      <c r="Z3162">
        <v>851</v>
      </c>
      <c r="AA3162" t="str">
        <f t="shared" si="20"/>
        <v>INSERT INTO UPK.main_masters.mm_buhin_no (data_id, buhin_no, coefficient, created_date, created_tantou_id) VALUES (2563, '752122N300', 1, GETDATE(), 999);</v>
      </c>
    </row>
    <row r="3163" spans="26:27">
      <c r="Z3163">
        <v>852</v>
      </c>
      <c r="AA3163" t="str">
        <f t="shared" si="20"/>
        <v>INSERT INTO UPK.main_masters.mm_buhin_no (data_id, buhin_no, coefficient, created_date, created_tantou_id) VALUES (2564, '752343XA0A', 1, GETDATE(), 999);</v>
      </c>
    </row>
    <row r="3164" spans="26:27">
      <c r="Z3164">
        <v>853</v>
      </c>
      <c r="AA3164" t="str">
        <f t="shared" si="20"/>
        <v>INSERT INTO UPK.main_masters.mm_buhin_no (data_id, buhin_no, coefficient, created_date, created_tantou_id) VALUES (2565, '752343XY0A', 1, GETDATE(), 999);</v>
      </c>
    </row>
    <row r="3165" spans="26:27">
      <c r="Z3165">
        <v>854</v>
      </c>
      <c r="AA3165" t="str">
        <f t="shared" si="20"/>
        <v>INSERT INTO UPK.main_masters.mm_buhin_no (data_id, buhin_no, coefficient, created_date, created_tantou_id) VALUES (2566, '752626RA1A', 1, GETDATE(), 999);</v>
      </c>
    </row>
    <row r="3166" spans="26:27">
      <c r="Z3166">
        <v>855</v>
      </c>
      <c r="AA3166" t="str">
        <f t="shared" si="20"/>
        <v>INSERT INTO UPK.main_masters.mm_buhin_no (data_id, buhin_no, coefficient, created_date, created_tantou_id) VALUES (2567, '752621VA0A', 1, GETDATE(), 999);</v>
      </c>
    </row>
    <row r="3167" spans="26:27">
      <c r="Z3167">
        <v>856</v>
      </c>
      <c r="AA3167" t="str">
        <f t="shared" si="20"/>
        <v>INSERT INTO UPK.main_masters.mm_buhin_no (data_id, buhin_no, coefficient, created_date, created_tantou_id) VALUES (2568, '752631VA0A', 1, GETDATE(), 999);</v>
      </c>
    </row>
    <row r="3168" spans="26:27">
      <c r="Z3168">
        <v>857</v>
      </c>
      <c r="AA3168" t="str">
        <f t="shared" si="20"/>
        <v>INSERT INTO UPK.main_masters.mm_buhin_no (data_id, buhin_no, coefficient, created_date, created_tantou_id) VALUES (2569, '752623VA0A', 1, GETDATE(), 999);</v>
      </c>
    </row>
    <row r="3169" spans="26:27">
      <c r="Z3169">
        <v>858</v>
      </c>
      <c r="AA3169" t="str">
        <f t="shared" si="20"/>
        <v>INSERT INTO UPK.main_masters.mm_buhin_no (data_id, buhin_no, coefficient, created_date, created_tantou_id) VALUES (2570, '752633VA0A', 1, GETDATE(), 999);</v>
      </c>
    </row>
    <row r="3170" spans="26:27">
      <c r="Z3170">
        <v>859</v>
      </c>
      <c r="AA3170" t="str">
        <f t="shared" si="20"/>
        <v>INSERT INTO UPK.main_masters.mm_buhin_no (data_id, buhin_no, coefficient, created_date, created_tantou_id) VALUES (2571, '752624CB5A', 1, GETDATE(), 999);</v>
      </c>
    </row>
    <row r="3171" spans="26:27">
      <c r="Z3171">
        <v>860</v>
      </c>
      <c r="AA3171" t="str">
        <f t="shared" si="20"/>
        <v>INSERT INTO UPK.main_masters.mm_buhin_no (data_id, buhin_no, coefficient, created_date, created_tantou_id) VALUES (2572, '752634CB5A', 1, GETDATE(), 999);</v>
      </c>
    </row>
    <row r="3172" spans="26:27">
      <c r="Z3172">
        <v>861</v>
      </c>
      <c r="AA3172" t="str">
        <f t="shared" si="20"/>
        <v>INSERT INTO UPK.main_masters.mm_buhin_no (data_id, buhin_no, coefficient, created_date, created_tantou_id) VALUES (2573, '752626FK5A', 1, GETDATE(), 999);</v>
      </c>
    </row>
    <row r="3173" spans="26:27">
      <c r="Z3173">
        <v>862</v>
      </c>
      <c r="AA3173" t="str">
        <f t="shared" si="20"/>
        <v>INSERT INTO UPK.main_masters.mm_buhin_no (data_id, buhin_no, coefficient, created_date, created_tantou_id) VALUES (2574, '752636FK5A', 1, GETDATE(), 999);</v>
      </c>
    </row>
    <row r="3174" spans="26:27">
      <c r="Z3174">
        <v>863</v>
      </c>
      <c r="AA3174" t="str">
        <f t="shared" si="20"/>
        <v>INSERT INTO UPK.main_masters.mm_buhin_no (data_id, buhin_no, coefficient, created_date, created_tantou_id) VALUES (2575, '752626RA0A', 1, GETDATE(), 999);</v>
      </c>
    </row>
    <row r="3175" spans="26:27">
      <c r="Z3175">
        <v>864</v>
      </c>
      <c r="AA3175" t="str">
        <f t="shared" si="20"/>
        <v>INSERT INTO UPK.main_masters.mm_buhin_no (data_id, buhin_no, coefficient, created_date, created_tantou_id) VALUES (2576, '752636RA0A', 1, GETDATE(), 999);</v>
      </c>
    </row>
    <row r="3176" spans="26:27">
      <c r="Z3176">
        <v>865</v>
      </c>
      <c r="AA3176" t="str">
        <f t="shared" si="20"/>
        <v>INSERT INTO UPK.main_masters.mm_buhin_no (data_id, buhin_no, coefficient, created_date, created_tantou_id) VALUES (2577, '75262EN000', 1, GETDATE(), 999);</v>
      </c>
    </row>
    <row r="3177" spans="26:27">
      <c r="Z3177">
        <v>866</v>
      </c>
      <c r="AA3177" t="str">
        <f t="shared" si="20"/>
        <v>INSERT INTO UPK.main_masters.mm_buhin_no (data_id, buhin_no, coefficient, created_date, created_tantou_id) VALUES (2578, '75263EN000', 1, GETDATE(), 999);</v>
      </c>
    </row>
    <row r="3178" spans="26:27">
      <c r="Z3178">
        <v>867</v>
      </c>
      <c r="AA3178" t="str">
        <f t="shared" si="20"/>
        <v>INSERT INTO UPK.main_masters.mm_buhin_no (data_id, buhin_no, coefficient, created_date, created_tantou_id) VALUES (2579, '75262JG00A', 1, GETDATE(), 999);</v>
      </c>
    </row>
    <row r="3179" spans="26:27">
      <c r="Z3179">
        <v>868</v>
      </c>
      <c r="AA3179" t="str">
        <f t="shared" si="20"/>
        <v>INSERT INTO UPK.main_masters.mm_buhin_no (data_id, buhin_no, coefficient, created_date, created_tantou_id) VALUES (2580, '75263JG00A', 1, GETDATE(), 999);</v>
      </c>
    </row>
    <row r="3180" spans="26:27">
      <c r="Z3180">
        <v>869</v>
      </c>
      <c r="AA3180" t="str">
        <f t="shared" si="20"/>
        <v>INSERT INTO UPK.main_masters.mm_buhin_no (data_id, buhin_no, coefficient, created_date, created_tantou_id) VALUES (2581, '75262JG01A', 1, GETDATE(), 999);</v>
      </c>
    </row>
    <row r="3181" spans="26:27">
      <c r="Z3181">
        <v>870</v>
      </c>
      <c r="AA3181" t="str">
        <f t="shared" si="20"/>
        <v>INSERT INTO UPK.main_masters.mm_buhin_no (data_id, buhin_no, coefficient, created_date, created_tantou_id) VALUES (2582, '75263JG01A', 1, GETDATE(), 999);</v>
      </c>
    </row>
    <row r="3182" spans="26:27">
      <c r="Z3182">
        <v>871</v>
      </c>
      <c r="AA3182" t="str">
        <f t="shared" si="20"/>
        <v>INSERT INTO UPK.main_masters.mm_buhin_no (data_id, buhin_no, coefficient, created_date, created_tantou_id) VALUES (2583, '75262JG01A-E', 1, GETDATE(), 999);</v>
      </c>
    </row>
    <row r="3183" spans="26:27">
      <c r="Z3183">
        <v>872</v>
      </c>
      <c r="AA3183" t="str">
        <f t="shared" si="20"/>
        <v>INSERT INTO UPK.main_masters.mm_buhin_no (data_id, buhin_no, coefficient, created_date, created_tantou_id) VALUES (2584, '75263JG01A-E', 1, GETDATE(), 999);</v>
      </c>
    </row>
    <row r="3184" spans="26:27">
      <c r="Z3184">
        <v>873</v>
      </c>
      <c r="AA3184" t="str">
        <f t="shared" si="20"/>
        <v>INSERT INTO UPK.main_masters.mm_buhin_no (data_id, buhin_no, coefficient, created_date, created_tantou_id) VALUES (2585, '752636RA1A', 1, GETDATE(), 999);</v>
      </c>
    </row>
    <row r="3185" spans="26:27">
      <c r="Z3185">
        <v>874</v>
      </c>
      <c r="AA3185" t="str">
        <f t="shared" si="20"/>
        <v>INSERT INTO UPK.main_masters.mm_buhin_no (data_id, buhin_no, coefficient, created_date, created_tantou_id) VALUES (2586, '753123NU0A', 1, GETDATE(), 999);</v>
      </c>
    </row>
    <row r="3186" spans="26:27">
      <c r="Z3186">
        <v>875</v>
      </c>
      <c r="AA3186" t="str">
        <f t="shared" si="20"/>
        <v>INSERT INTO UPK.main_masters.mm_buhin_no (data_id, buhin_no, coefficient, created_date, created_tantou_id) VALUES (2587, '753126RA1A', 1, GETDATE(), 999);</v>
      </c>
    </row>
    <row r="3187" spans="26:27">
      <c r="Z3187">
        <v>876</v>
      </c>
      <c r="AA3187" t="str">
        <f t="shared" si="20"/>
        <v>INSERT INTO UPK.main_masters.mm_buhin_no (data_id, buhin_no, coefficient, created_date, created_tantou_id) VALUES (2588, '75312CA000', 1, GETDATE(), 999);</v>
      </c>
    </row>
    <row r="3188" spans="26:27">
      <c r="Z3188">
        <v>877</v>
      </c>
      <c r="AA3188" t="str">
        <f t="shared" si="20"/>
        <v>INSERT INTO UPK.main_masters.mm_buhin_no (data_id, buhin_no, coefficient, created_date, created_tantou_id) VALUES (2589, '753126RA0A', 1, GETDATE(), 999);</v>
      </c>
    </row>
    <row r="3189" spans="26:27">
      <c r="Z3189">
        <v>878</v>
      </c>
      <c r="AA3189" t="str">
        <f t="shared" si="20"/>
        <v>INSERT INTO UPK.main_masters.mm_buhin_no (data_id, buhin_no, coefficient, created_date, created_tantou_id) VALUES (2590, '753136RA0A', 1, GETDATE(), 999);</v>
      </c>
    </row>
    <row r="3190" spans="26:27">
      <c r="Z3190">
        <v>879</v>
      </c>
      <c r="AA3190" t="str">
        <f t="shared" si="20"/>
        <v>INSERT INTO UPK.main_masters.mm_buhin_no (data_id, buhin_no, coefficient, created_date, created_tantou_id) VALUES (2591, '753133NU0A', 1, GETDATE(), 999);</v>
      </c>
    </row>
    <row r="3191" spans="26:27">
      <c r="Z3191">
        <v>880</v>
      </c>
      <c r="AA3191" t="str">
        <f t="shared" si="20"/>
        <v>INSERT INTO UPK.main_masters.mm_buhin_no (data_id, buhin_no, coefficient, created_date, created_tantou_id) VALUES (2592, '753136RA1A', 1, GETDATE(), 999);</v>
      </c>
    </row>
    <row r="3192" spans="26:27">
      <c r="Z3192">
        <v>881</v>
      </c>
      <c r="AA3192" t="str">
        <f t="shared" si="20"/>
        <v>INSERT INTO UPK.main_masters.mm_buhin_no (data_id, buhin_no, coefficient, created_date, created_tantou_id) VALUES (2593, '75313CA000', 1, GETDATE(), 999);</v>
      </c>
    </row>
    <row r="3193" spans="26:27">
      <c r="Z3193">
        <v>882</v>
      </c>
      <c r="AA3193" t="str">
        <f t="shared" si="20"/>
        <v>INSERT INTO UPK.main_masters.mm_buhin_no (data_id, buhin_no, coefficient, created_date, created_tantou_id) VALUES (2594, '75352JN20A', 1, GETDATE(), 999);</v>
      </c>
    </row>
    <row r="3194" spans="26:27">
      <c r="Z3194">
        <v>883</v>
      </c>
      <c r="AA3194" t="str">
        <f t="shared" si="20"/>
        <v>INSERT INTO UPK.main_masters.mm_buhin_no (data_id, buhin_no, coefficient, created_date, created_tantou_id) VALUES (2595, '75353JN20A', 1, GETDATE(), 999);</v>
      </c>
    </row>
    <row r="3195" spans="26:27">
      <c r="Z3195">
        <v>884</v>
      </c>
      <c r="AA3195" t="str">
        <f t="shared" si="20"/>
        <v>INSERT INTO UPK.main_masters.mm_buhin_no (data_id, buhin_no, coefficient, created_date, created_tantou_id) VALUES (2596, '754121LA0A', 1, GETDATE(), 999);</v>
      </c>
    </row>
    <row r="3196" spans="26:27">
      <c r="Z3196">
        <v>885</v>
      </c>
      <c r="AA3196" t="str">
        <f t="shared" si="20"/>
        <v>INSERT INTO UPK.main_masters.mm_buhin_no (data_id, buhin_no, coefficient, created_date, created_tantou_id) VALUES (2597, '75412JG00A', 1, GETDATE(), 999);</v>
      </c>
    </row>
    <row r="3197" spans="26:27">
      <c r="Z3197">
        <v>886</v>
      </c>
      <c r="AA3197" t="str">
        <f t="shared" si="20"/>
        <v>INSERT INTO UPK.main_masters.mm_buhin_no (data_id, buhin_no, coefficient, created_date, created_tantou_id) VALUES (2598, '754221AA0A', 1, GETDATE(), 999);</v>
      </c>
    </row>
    <row r="3198" spans="26:27">
      <c r="Z3198">
        <v>887</v>
      </c>
      <c r="AA3198" t="str">
        <f t="shared" si="20"/>
        <v>INSERT INTO UPK.main_masters.mm_buhin_no (data_id, buhin_no, coefficient, created_date, created_tantou_id) VALUES (2599, '754223VA0A', 1, GETDATE(), 999);</v>
      </c>
    </row>
    <row r="3199" spans="26:27">
      <c r="Z3199">
        <v>888</v>
      </c>
      <c r="AA3199" t="str">
        <f t="shared" si="20"/>
        <v>INSERT INTO UPK.main_masters.mm_buhin_no (data_id, buhin_no, coefficient, created_date, created_tantou_id) VALUES (2600, '754225YJ0A', 1, GETDATE(), 999);</v>
      </c>
    </row>
    <row r="3200" spans="26:27">
      <c r="Z3200">
        <v>889</v>
      </c>
      <c r="AA3200" t="str">
        <f t="shared" si="20"/>
        <v>INSERT INTO UPK.main_masters.mm_buhin_no (data_id, buhin_no, coefficient, created_date, created_tantou_id) VALUES (2601, '754225YJ2A', 1, GETDATE(), 999);</v>
      </c>
    </row>
    <row r="3201" spans="26:27">
      <c r="Z3201">
        <v>890</v>
      </c>
      <c r="AA3201" t="str">
        <f t="shared" si="20"/>
        <v>INSERT INTO UPK.main_masters.mm_buhin_no (data_id, buhin_no, coefficient, created_date, created_tantou_id) VALUES (2602, '75422EN100', 1, GETDATE(), 999);</v>
      </c>
    </row>
    <row r="3202" spans="26:27">
      <c r="Z3202">
        <v>891</v>
      </c>
      <c r="AA3202" t="str">
        <f t="shared" si="20"/>
        <v>INSERT INTO UPK.main_masters.mm_buhin_no (data_id, buhin_no, coefficient, created_date, created_tantou_id) VALUES (2603, '75422EN100UF', 1, GETDATE(), 999);</v>
      </c>
    </row>
    <row r="3203" spans="26:27">
      <c r="Z3203">
        <v>892</v>
      </c>
      <c r="AA3203" t="str">
        <f t="shared" si="20"/>
        <v>INSERT INTO UPK.main_masters.mm_buhin_no (data_id, buhin_no, coefficient, created_date, created_tantou_id) VALUES (2604, '75422JN20A', 1, GETDATE(), 999);</v>
      </c>
    </row>
    <row r="3204" spans="26:27">
      <c r="Z3204">
        <v>893</v>
      </c>
      <c r="AA3204" t="str">
        <f t="shared" si="20"/>
        <v>INSERT INTO UPK.main_masters.mm_buhin_no (data_id, buhin_no, coefficient, created_date, created_tantou_id) VALUES (2605, '754266RL1ABL', 1, GETDATE(), 999);</v>
      </c>
    </row>
    <row r="3205" spans="26:27">
      <c r="Z3205">
        <v>894</v>
      </c>
      <c r="AA3205" t="str">
        <f t="shared" si="20"/>
        <v>INSERT INTO UPK.main_masters.mm_buhin_no (data_id, buhin_no, coefficient, created_date, created_tantou_id) VALUES (2606, '754266RL1BBL', 1, GETDATE(), 999);</v>
      </c>
    </row>
    <row r="3206" spans="26:27">
      <c r="Z3206">
        <v>895</v>
      </c>
      <c r="AA3206" t="str">
        <f t="shared" si="20"/>
        <v>INSERT INTO UPK.main_masters.mm_buhin_no (data_id, buhin_no, coefficient, created_date, created_tantou_id) VALUES (2607, '75426JM00A', 1, GETDATE(), 999);</v>
      </c>
    </row>
    <row r="3207" spans="26:27">
      <c r="Z3207">
        <v>896</v>
      </c>
      <c r="AA3207" t="str">
        <f t="shared" si="20"/>
        <v>INSERT INTO UPK.main_masters.mm_buhin_no (data_id, buhin_no, coefficient, created_date, created_tantou_id) VALUES (2608, '75427JM00A', 1, GETDATE(), 999);</v>
      </c>
    </row>
    <row r="3208" spans="26:27">
      <c r="Z3208">
        <v>897</v>
      </c>
      <c r="AA3208" t="str">
        <f t="shared" si="20"/>
        <v>INSERT INTO UPK.main_masters.mm_buhin_no (data_id, buhin_no, coefficient, created_date, created_tantou_id) VALUES (2609, '75426JM00A-E', 1, GETDATE(), 999);</v>
      </c>
    </row>
    <row r="3209" spans="26:27">
      <c r="Z3209">
        <v>898</v>
      </c>
      <c r="AA3209" t="str">
        <f t="shared" ref="AA3209:AA3272" si="21">$Y$2310&amp;AA1489&amp;", '"&amp;TRIM(AB1489)&amp;"', "&amp;AC1489&amp;", GETDATE(), 999);"</f>
        <v>INSERT INTO UPK.main_masters.mm_buhin_no (data_id, buhin_no, coefficient, created_date, created_tantou_id) VALUES (2610, '75427JM00A-E', 1, GETDATE(), 999);</v>
      </c>
    </row>
    <row r="3210" spans="26:27">
      <c r="Z3210">
        <v>899</v>
      </c>
      <c r="AA3210" t="str">
        <f t="shared" si="21"/>
        <v>INSERT INTO UPK.main_masters.mm_buhin_no (data_id, buhin_no, coefficient, created_date, created_tantou_id) VALUES (2611, '754321LA0A', 1, GETDATE(), 999);</v>
      </c>
    </row>
    <row r="3211" spans="26:27">
      <c r="Z3211">
        <v>900</v>
      </c>
      <c r="AA3211" t="str">
        <f t="shared" si="21"/>
        <v>INSERT INTO UPK.main_masters.mm_buhin_no (data_id, buhin_no, coefficient, created_date, created_tantou_id) VALUES (2612, '754323VA0A', 1, GETDATE(), 999);</v>
      </c>
    </row>
    <row r="3212" spans="26:27">
      <c r="Z3212">
        <v>901</v>
      </c>
      <c r="AA3212" t="str">
        <f t="shared" si="21"/>
        <v>INSERT INTO UPK.main_masters.mm_buhin_no (data_id, buhin_no, coefficient, created_date, created_tantou_id) VALUES (2613, '754333VA0A', 1, GETDATE(), 999);</v>
      </c>
    </row>
    <row r="3213" spans="26:27">
      <c r="Z3213">
        <v>902</v>
      </c>
      <c r="AA3213" t="str">
        <f t="shared" si="21"/>
        <v>INSERT INTO UPK.main_masters.mm_buhin_no (data_id, buhin_no, coefficient, created_date, created_tantou_id) VALUES (2614, '754324CB0A', 1, GETDATE(), 999);</v>
      </c>
    </row>
    <row r="3214" spans="26:27">
      <c r="Z3214">
        <v>903</v>
      </c>
      <c r="AA3214" t="str">
        <f t="shared" si="21"/>
        <v>INSERT INTO UPK.main_masters.mm_buhin_no (data_id, buhin_no, coefficient, created_date, created_tantou_id) VALUES (2615, '754334CB0A', 1, GETDATE(), 999);</v>
      </c>
    </row>
    <row r="3215" spans="26:27">
      <c r="Z3215">
        <v>904</v>
      </c>
      <c r="AA3215" t="str">
        <f t="shared" si="21"/>
        <v>INSERT INTO UPK.main_masters.mm_buhin_no (data_id, buhin_no, coefficient, created_date, created_tantou_id) VALUES (2616, '75432JN20A', 1, GETDATE(), 999);</v>
      </c>
    </row>
    <row r="3216" spans="26:27">
      <c r="Z3216">
        <v>905</v>
      </c>
      <c r="AA3216" t="str">
        <f t="shared" si="21"/>
        <v>INSERT INTO UPK.main_masters.mm_buhin_no (data_id, buhin_no, coefficient, created_date, created_tantou_id) VALUES (2617, '75433JN20A', 1, GETDATE(), 999);</v>
      </c>
    </row>
    <row r="3217" spans="26:27">
      <c r="Z3217">
        <v>906</v>
      </c>
      <c r="AA3217" t="str">
        <f t="shared" si="21"/>
        <v>INSERT INTO UPK.main_masters.mm_buhin_no (data_id, buhin_no, coefficient, created_date, created_tantou_id) VALUES (2618, '754421LA0A', 1, GETDATE(), 999);</v>
      </c>
    </row>
    <row r="3218" spans="26:27">
      <c r="Z3218">
        <v>907</v>
      </c>
      <c r="AA3218" t="str">
        <f t="shared" si="21"/>
        <v>INSERT INTO UPK.main_masters.mm_buhin_no (data_id, buhin_no, coefficient, created_date, created_tantou_id) VALUES (2619, '754425TA0A', 1, GETDATE(), 999);</v>
      </c>
    </row>
    <row r="3219" spans="26:27">
      <c r="Z3219">
        <v>908</v>
      </c>
      <c r="AA3219" t="str">
        <f t="shared" si="21"/>
        <v>INSERT INTO UPK.main_masters.mm_buhin_no (data_id, buhin_no, coefficient, created_date, created_tantou_id) VALUES (2620, '754541VN0A', 1, GETDATE(), 999);</v>
      </c>
    </row>
    <row r="3220" spans="26:27">
      <c r="Z3220">
        <v>909</v>
      </c>
      <c r="AA3220" t="str">
        <f t="shared" si="21"/>
        <v>INSERT INTO UPK.main_masters.mm_buhin_no (data_id, buhin_no, coefficient, created_date, created_tantou_id) VALUES (2621, '754581LA0B', 1, GETDATE(), 999);</v>
      </c>
    </row>
    <row r="3221" spans="26:27">
      <c r="Z3221">
        <v>910</v>
      </c>
      <c r="AA3221" t="str">
        <f t="shared" si="21"/>
        <v>INSERT INTO UPK.main_masters.mm_buhin_no (data_id, buhin_no, coefficient, created_date, created_tantou_id) VALUES (2622, '754591LA0B', 1, GETDATE(), 999);</v>
      </c>
    </row>
    <row r="3222" spans="26:27">
      <c r="Z3222">
        <v>911</v>
      </c>
      <c r="AA3222" t="str">
        <f t="shared" si="21"/>
        <v>INSERT INTO UPK.main_masters.mm_buhin_no (data_id, buhin_no, coefficient, created_date, created_tantou_id) VALUES (2623, '754581LA0B-G', 1, GETDATE(), 999);</v>
      </c>
    </row>
    <row r="3223" spans="26:27">
      <c r="Z3223">
        <v>912</v>
      </c>
      <c r="AA3223" t="str">
        <f t="shared" si="21"/>
        <v>INSERT INTO UPK.main_masters.mm_buhin_no (data_id, buhin_no, coefficient, created_date, created_tantou_id) VALUES (2624, '754591LA0B-G', 1, GETDATE(), 999);</v>
      </c>
    </row>
    <row r="3224" spans="26:27">
      <c r="Z3224">
        <v>913</v>
      </c>
      <c r="AA3224" t="str">
        <f t="shared" si="21"/>
        <v>INSERT INTO UPK.main_masters.mm_buhin_no (data_id, buhin_no, coefficient, created_date, created_tantou_id) VALUES (2625, '754666RL1ABL', 1, GETDATE(), 999);</v>
      </c>
    </row>
    <row r="3225" spans="26:27">
      <c r="Z3225">
        <v>914</v>
      </c>
      <c r="AA3225" t="str">
        <f t="shared" si="21"/>
        <v>INSERT INTO UPK.main_masters.mm_buhin_no (data_id, buhin_no, coefficient, created_date, created_tantou_id) VALUES (2626, '754666RL1BBL', 1, GETDATE(), 999);</v>
      </c>
    </row>
    <row r="3226" spans="26:27">
      <c r="Z3226">
        <v>915</v>
      </c>
      <c r="AA3226" t="str">
        <f t="shared" si="21"/>
        <v>INSERT INTO UPK.main_masters.mm_buhin_no (data_id, buhin_no, coefficient, created_date, created_tantou_id) VALUES (2627, '754666RA0A', 1, GETDATE(), 999);</v>
      </c>
    </row>
    <row r="3227" spans="26:27">
      <c r="Z3227">
        <v>916</v>
      </c>
      <c r="AA3227" t="str">
        <f t="shared" si="21"/>
        <v>INSERT INTO UPK.main_masters.mm_buhin_no (data_id, buhin_no, coefficient, created_date, created_tantou_id) VALUES (2628, '754676RA0A', 1, GETDATE(), 999);</v>
      </c>
    </row>
    <row r="3228" spans="26:27">
      <c r="Z3228">
        <v>917</v>
      </c>
      <c r="AA3228" t="str">
        <f t="shared" si="21"/>
        <v>INSERT INTO UPK.main_masters.mm_buhin_no (data_id, buhin_no, coefficient, created_date, created_tantou_id) VALUES (2629, '75466JM00A', 1, GETDATE(), 999);</v>
      </c>
    </row>
    <row r="3229" spans="26:27">
      <c r="Z3229">
        <v>918</v>
      </c>
      <c r="AA3229" t="str">
        <f t="shared" si="21"/>
        <v>INSERT INTO UPK.main_masters.mm_buhin_no (data_id, buhin_no, coefficient, created_date, created_tantou_id) VALUES (2630, '75467JM00A', 1, GETDATE(), 999);</v>
      </c>
    </row>
    <row r="3230" spans="26:27">
      <c r="Z3230">
        <v>919</v>
      </c>
      <c r="AA3230" t="str">
        <f t="shared" si="21"/>
        <v>INSERT INTO UPK.main_masters.mm_buhin_no (data_id, buhin_no, coefficient, created_date, created_tantou_id) VALUES (2631, '754721JB0A', 1, GETDATE(), 999);</v>
      </c>
    </row>
    <row r="3231" spans="26:27">
      <c r="Z3231">
        <v>920</v>
      </c>
      <c r="AA3231" t="str">
        <f t="shared" si="21"/>
        <v>INSERT INTO UPK.main_masters.mm_buhin_no (data_id, buhin_no, coefficient, created_date, created_tantou_id) VALUES (2632, '754761JA0A', 1, GETDATE(), 999);</v>
      </c>
    </row>
    <row r="3232" spans="26:27">
      <c r="Z3232">
        <v>921</v>
      </c>
      <c r="AA3232" t="str">
        <f t="shared" si="21"/>
        <v>INSERT INTO UPK.main_masters.mm_buhin_no (data_id, buhin_no, coefficient, created_date, created_tantou_id) VALUES (2633, '754921JB0A', 1, GETDATE(), 999);</v>
      </c>
    </row>
    <row r="3233" spans="26:27">
      <c r="Z3233">
        <v>922</v>
      </c>
      <c r="AA3233" t="str">
        <f t="shared" si="21"/>
        <v>INSERT INTO UPK.main_masters.mm_buhin_no (data_id, buhin_no, coefficient, created_date, created_tantou_id) VALUES (2634, '754931JB0A', 1, GETDATE(), 999);</v>
      </c>
    </row>
    <row r="3234" spans="26:27">
      <c r="Z3234">
        <v>923</v>
      </c>
      <c r="AA3234" t="str">
        <f t="shared" si="21"/>
        <v>INSERT INTO UPK.main_masters.mm_buhin_no (data_id, buhin_no, coefficient, created_date, created_tantou_id) VALUES (2635, '754946RA0A', 1, GETDATE(), 999);</v>
      </c>
    </row>
    <row r="3235" spans="26:27">
      <c r="Z3235">
        <v>924</v>
      </c>
      <c r="AA3235" t="str">
        <f t="shared" si="21"/>
        <v>INSERT INTO UPK.main_masters.mm_buhin_no (data_id, buhin_no, coefficient, created_date, created_tantou_id) VALUES (2636, '754956RA0A', 1, GETDATE(), 999);</v>
      </c>
    </row>
    <row r="3236" spans="26:27">
      <c r="Z3236">
        <v>925</v>
      </c>
      <c r="AA3236" t="str">
        <f t="shared" si="21"/>
        <v>INSERT INTO UPK.main_masters.mm_buhin_no (data_id, buhin_no, coefficient, created_date, created_tantou_id) VALUES (2637, '754955YJ2A', 1, GETDATE(), 999);</v>
      </c>
    </row>
    <row r="3237" spans="26:27">
      <c r="Z3237">
        <v>926</v>
      </c>
      <c r="AA3237" t="str">
        <f t="shared" si="21"/>
        <v>INSERT INTO UPK.main_masters.mm_buhin_no (data_id, buhin_no, coefficient, created_date, created_tantou_id) VALUES (2638, '755121AC0A', 1, GETDATE(), 999);</v>
      </c>
    </row>
    <row r="3238" spans="26:27">
      <c r="Z3238">
        <v>927</v>
      </c>
      <c r="AA3238" t="str">
        <f t="shared" si="21"/>
        <v>INSERT INTO UPK.main_masters.mm_buhin_no (data_id, buhin_no, coefficient, created_date, created_tantou_id) VALUES (2639, '755121JA0A', 1, GETDATE(), 999);</v>
      </c>
    </row>
    <row r="3239" spans="26:27">
      <c r="Z3239">
        <v>928</v>
      </c>
      <c r="AA3239" t="str">
        <f t="shared" si="21"/>
        <v>INSERT INTO UPK.main_masters.mm_buhin_no (data_id, buhin_no, coefficient, created_date, created_tantou_id) VALUES (2640, '755123NU0A', 1, GETDATE(), 999);</v>
      </c>
    </row>
    <row r="3240" spans="26:27">
      <c r="Z3240">
        <v>929</v>
      </c>
      <c r="AA3240" t="str">
        <f t="shared" si="21"/>
        <v>INSERT INTO UPK.main_masters.mm_buhin_no (data_id, buhin_no, coefficient, created_date, created_tantou_id) VALUES (2641, '755126MA0A', 1, GETDATE(), 999);</v>
      </c>
    </row>
    <row r="3241" spans="26:27">
      <c r="Z3241">
        <v>930</v>
      </c>
      <c r="AA3241" t="str">
        <f t="shared" si="21"/>
        <v>INSERT INTO UPK.main_masters.mm_buhin_no (data_id, buhin_no, coefficient, created_date, created_tantou_id) VALUES (2642, '755126RA0ABL', 1, GETDATE(), 999);</v>
      </c>
    </row>
    <row r="3242" spans="26:27">
      <c r="Z3242">
        <v>931</v>
      </c>
      <c r="AA3242" t="str">
        <f t="shared" si="21"/>
        <v>INSERT INTO UPK.main_masters.mm_buhin_no (data_id, buhin_no, coefficient, created_date, created_tantou_id) VALUES (2643, '75512EN000', 1, GETDATE(), 999);</v>
      </c>
    </row>
    <row r="3243" spans="26:27">
      <c r="Z3243">
        <v>932</v>
      </c>
      <c r="AA3243" t="str">
        <f t="shared" si="21"/>
        <v>INSERT INTO UPK.main_masters.mm_buhin_no (data_id, buhin_no, coefficient, created_date, created_tantou_id) VALUES (2644, '75512EN100', 1, GETDATE(), 999);</v>
      </c>
    </row>
    <row r="3244" spans="26:27">
      <c r="Z3244">
        <v>933</v>
      </c>
      <c r="AA3244" t="str">
        <f t="shared" si="21"/>
        <v>INSERT INTO UPK.main_masters.mm_buhin_no (data_id, buhin_no, coefficient, created_date, created_tantou_id) VALUES (2645, '75512JG00A', 1, GETDATE(), 999);</v>
      </c>
    </row>
    <row r="3245" spans="26:27">
      <c r="Z3245">
        <v>934</v>
      </c>
      <c r="AA3245" t="str">
        <f t="shared" si="21"/>
        <v>INSERT INTO UPK.main_masters.mm_buhin_no (data_id, buhin_no, coefficient, created_date, created_tantou_id) VALUES (2646, '75512JM00A', 1, GETDATE(), 999);</v>
      </c>
    </row>
    <row r="3246" spans="26:27">
      <c r="Z3246">
        <v>935</v>
      </c>
      <c r="AA3246" t="str">
        <f t="shared" si="21"/>
        <v>INSERT INTO UPK.main_masters.mm_buhin_no (data_id, buhin_no, coefficient, created_date, created_tantou_id) VALUES (2647, '75512JN20A', 1, GETDATE(), 999);</v>
      </c>
    </row>
    <row r="3247" spans="26:27">
      <c r="Z3247">
        <v>936</v>
      </c>
      <c r="AA3247" t="str">
        <f t="shared" si="21"/>
        <v>INSERT INTO UPK.main_masters.mm_buhin_no (data_id, buhin_no, coefficient, created_date, created_tantou_id) VALUES (2648, '755131AC0A', 1, GETDATE(), 999);</v>
      </c>
    </row>
    <row r="3248" spans="26:27">
      <c r="Z3248">
        <v>937</v>
      </c>
      <c r="AA3248" t="str">
        <f t="shared" si="21"/>
        <v>INSERT INTO UPK.main_masters.mm_buhin_no (data_id, buhin_no, coefficient, created_date, created_tantou_id) VALUES (2649, '755131JA0A', 1, GETDATE(), 999);</v>
      </c>
    </row>
    <row r="3249" spans="26:27">
      <c r="Z3249">
        <v>938</v>
      </c>
      <c r="AA3249" t="str">
        <f t="shared" si="21"/>
        <v>INSERT INTO UPK.main_masters.mm_buhin_no (data_id, buhin_no, coefficient, created_date, created_tantou_id) VALUES (2650, '755133NU0A', 1, GETDATE(), 999);</v>
      </c>
    </row>
    <row r="3250" spans="26:27">
      <c r="Z3250">
        <v>939</v>
      </c>
      <c r="AA3250" t="str">
        <f t="shared" si="21"/>
        <v>INSERT INTO UPK.main_masters.mm_buhin_no (data_id, buhin_no, coefficient, created_date, created_tantou_id) VALUES (2651, '755136MA0A', 1, GETDATE(), 999);</v>
      </c>
    </row>
    <row r="3251" spans="26:27">
      <c r="Z3251">
        <v>940</v>
      </c>
      <c r="AA3251" t="str">
        <f t="shared" si="21"/>
        <v>INSERT INTO UPK.main_masters.mm_buhin_no (data_id, buhin_no, coefficient, created_date, created_tantou_id) VALUES (2652, '755136RA0ABL', 1, GETDATE(), 999);</v>
      </c>
    </row>
    <row r="3252" spans="26:27">
      <c r="Z3252">
        <v>941</v>
      </c>
      <c r="AA3252" t="str">
        <f t="shared" si="21"/>
        <v>INSERT INTO UPK.main_masters.mm_buhin_no (data_id, buhin_no, coefficient, created_date, created_tantou_id) VALUES (2653, '755139Y000', 1, GETDATE(), 999);</v>
      </c>
    </row>
    <row r="3253" spans="26:27">
      <c r="Z3253">
        <v>942</v>
      </c>
      <c r="AA3253" t="str">
        <f t="shared" si="21"/>
        <v>INSERT INTO UPK.main_masters.mm_buhin_no (data_id, buhin_no, coefficient, created_date, created_tantou_id) VALUES (2654, '75513CA00001', 1, GETDATE(), 999);</v>
      </c>
    </row>
    <row r="3254" spans="26:27">
      <c r="Z3254">
        <v>943</v>
      </c>
      <c r="AA3254" t="str">
        <f t="shared" si="21"/>
        <v>INSERT INTO UPK.main_masters.mm_buhin_no (data_id, buhin_no, coefficient, created_date, created_tantou_id) VALUES (2655, '75513CN000', 1, GETDATE(), 999);</v>
      </c>
    </row>
    <row r="3255" spans="26:27">
      <c r="Z3255">
        <v>944</v>
      </c>
      <c r="AA3255" t="str">
        <f t="shared" si="21"/>
        <v>INSERT INTO UPK.main_masters.mm_buhin_no (data_id, buhin_no, coefficient, created_date, created_tantou_id) VALUES (2656, '75513EN000', 1, GETDATE(), 999);</v>
      </c>
    </row>
    <row r="3256" spans="26:27">
      <c r="Z3256">
        <v>945</v>
      </c>
      <c r="AA3256" t="str">
        <f t="shared" si="21"/>
        <v>INSERT INTO UPK.main_masters.mm_buhin_no (data_id, buhin_no, coefficient, created_date, created_tantou_id) VALUES (2657, '75513EN100', 1, GETDATE(), 999);</v>
      </c>
    </row>
    <row r="3257" spans="26:27">
      <c r="Z3257">
        <v>946</v>
      </c>
      <c r="AA3257" t="str">
        <f t="shared" si="21"/>
        <v>INSERT INTO UPK.main_masters.mm_buhin_no (data_id, buhin_no, coefficient, created_date, created_tantou_id) VALUES (2658, '75513JG00A', 1, GETDATE(), 999);</v>
      </c>
    </row>
    <row r="3258" spans="26:27">
      <c r="Z3258">
        <v>947</v>
      </c>
      <c r="AA3258" t="str">
        <f t="shared" si="21"/>
        <v>INSERT INTO UPK.main_masters.mm_buhin_no (data_id, buhin_no, coefficient, created_date, created_tantou_id) VALUES (2659, '75513JM00A', 1, GETDATE(), 999);</v>
      </c>
    </row>
    <row r="3259" spans="26:27">
      <c r="Z3259">
        <v>948</v>
      </c>
      <c r="AA3259" t="str">
        <f t="shared" si="21"/>
        <v>INSERT INTO UPK.main_masters.mm_buhin_no (data_id, buhin_no, coefficient, created_date, created_tantou_id) VALUES (2660, '75513JN20A', 1, GETDATE(), 999);</v>
      </c>
    </row>
    <row r="3260" spans="26:27">
      <c r="Z3260">
        <v>949</v>
      </c>
      <c r="AA3260" t="str">
        <f t="shared" si="21"/>
        <v>INSERT INTO UPK.main_masters.mm_buhin_no (data_id, buhin_no, coefficient, created_date, created_tantou_id) VALUES (2661, '755181JA0A', 1, GETDATE(), 999);</v>
      </c>
    </row>
    <row r="3261" spans="26:27">
      <c r="Z3261">
        <v>950</v>
      </c>
      <c r="AA3261" t="str">
        <f t="shared" si="21"/>
        <v>INSERT INTO UPK.main_masters.mm_buhin_no (data_id, buhin_no, coefficient, created_date, created_tantou_id) VALUES (2662, '755191JA0A', 1, GETDATE(), 999);</v>
      </c>
    </row>
    <row r="3262" spans="26:27">
      <c r="Z3262">
        <v>951</v>
      </c>
      <c r="AA3262" t="str">
        <f t="shared" si="21"/>
        <v>INSERT INTO UPK.main_masters.mm_buhin_no (data_id, buhin_no, coefficient, created_date, created_tantou_id) VALUES (2663, '755221JA0A', 1, GETDATE(), 999);</v>
      </c>
    </row>
    <row r="3263" spans="26:27">
      <c r="Z3263">
        <v>952</v>
      </c>
      <c r="AA3263" t="str">
        <f t="shared" si="21"/>
        <v>INSERT INTO UPK.main_masters.mm_buhin_no (data_id, buhin_no, coefficient, created_date, created_tantou_id) VALUES (2664, '755231JA0A', 1, GETDATE(), 999);</v>
      </c>
    </row>
    <row r="3264" spans="26:27">
      <c r="Z3264">
        <v>953</v>
      </c>
      <c r="AA3264" t="str">
        <f t="shared" si="21"/>
        <v>INSERT INTO UPK.main_masters.mm_buhin_no (data_id, buhin_no, coefficient, created_date, created_tantou_id) VALUES (2665, '755221LA0A', 1, GETDATE(), 999);</v>
      </c>
    </row>
    <row r="3265" spans="26:27">
      <c r="Z3265">
        <v>954</v>
      </c>
      <c r="AA3265" t="str">
        <f t="shared" si="21"/>
        <v>INSERT INTO UPK.main_masters.mm_buhin_no (data_id, buhin_no, coefficient, created_date, created_tantou_id) VALUES (2666, '755231LA0A', 1, GETDATE(), 999);</v>
      </c>
    </row>
    <row r="3266" spans="26:27">
      <c r="Z3266">
        <v>955</v>
      </c>
      <c r="AA3266" t="str">
        <f t="shared" si="21"/>
        <v>INSERT INTO UPK.main_masters.mm_buhin_no (data_id, buhin_no, coefficient, created_date, created_tantou_id) VALUES (2667, '755224BC1A', 1, GETDATE(), 999);</v>
      </c>
    </row>
    <row r="3267" spans="26:27">
      <c r="Z3267">
        <v>956</v>
      </c>
      <c r="AA3267" t="str">
        <f t="shared" si="21"/>
        <v>INSERT INTO UPK.main_masters.mm_buhin_no (data_id, buhin_no, coefficient, created_date, created_tantou_id) VALUES (2668, '755234BC1A', 1, GETDATE(), 999);</v>
      </c>
    </row>
    <row r="3268" spans="26:27">
      <c r="Z3268">
        <v>957</v>
      </c>
      <c r="AA3268" t="str">
        <f t="shared" si="21"/>
        <v>INSERT INTO UPK.main_masters.mm_buhin_no (data_id, buhin_no, coefficient, created_date, created_tantou_id) VALUES (2669, '755224CE0A', 1, GETDATE(), 999);</v>
      </c>
    </row>
    <row r="3269" spans="26:27">
      <c r="Z3269">
        <v>958</v>
      </c>
      <c r="AA3269" t="str">
        <f t="shared" si="21"/>
        <v>INSERT INTO UPK.main_masters.mm_buhin_no (data_id, buhin_no, coefficient, created_date, created_tantou_id) VALUES (2670, '755234CE0A', 1, GETDATE(), 999);</v>
      </c>
    </row>
    <row r="3270" spans="26:27">
      <c r="Z3270">
        <v>959</v>
      </c>
      <c r="AA3270" t="str">
        <f t="shared" si="21"/>
        <v>INSERT INTO UPK.main_masters.mm_buhin_no (data_id, buhin_no, coefficient, created_date, created_tantou_id) VALUES (2671, '755224M400', 1, GETDATE(), 999);</v>
      </c>
    </row>
    <row r="3271" spans="26:27">
      <c r="Z3271">
        <v>960</v>
      </c>
      <c r="AA3271" t="str">
        <f t="shared" si="21"/>
        <v>INSERT INTO UPK.main_masters.mm_buhin_no (data_id, buhin_no, coefficient, created_date, created_tantou_id) VALUES (2672, '755234M400', 1, GETDATE(), 999);</v>
      </c>
    </row>
    <row r="3272" spans="26:27">
      <c r="Z3272">
        <v>961</v>
      </c>
      <c r="AA3272" t="str">
        <f t="shared" si="21"/>
        <v>INSERT INTO UPK.main_masters.mm_buhin_no (data_id, buhin_no, coefficient, created_date, created_tantou_id) VALUES (2673, '755225M500', 1, GETDATE(), 999);</v>
      </c>
    </row>
    <row r="3273" spans="26:27">
      <c r="Z3273">
        <v>962</v>
      </c>
      <c r="AA3273" t="str">
        <f t="shared" ref="AA3273:AA3336" si="22">$Y$2310&amp;AA1553&amp;", '"&amp;TRIM(AB1553)&amp;"', "&amp;AC1553&amp;", GETDATE(), 999);"</f>
        <v>INSERT INTO UPK.main_masters.mm_buhin_no (data_id, buhin_no, coefficient, created_date, created_tantou_id) VALUES (2674, '755235M000', 1, GETDATE(), 999);</v>
      </c>
    </row>
    <row r="3274" spans="26:27">
      <c r="Z3274">
        <v>963</v>
      </c>
      <c r="AA3274" t="str">
        <f t="shared" si="22"/>
        <v>INSERT INTO UPK.main_masters.mm_buhin_no (data_id, buhin_no, coefficient, created_date, created_tantou_id) VALUES (2675, '755225TA0A', 1, GETDATE(), 999);</v>
      </c>
    </row>
    <row r="3275" spans="26:27">
      <c r="Z3275">
        <v>964</v>
      </c>
      <c r="AA3275" t="str">
        <f t="shared" si="22"/>
        <v>INSERT INTO UPK.main_masters.mm_buhin_no (data_id, buhin_no, coefficient, created_date, created_tantou_id) VALUES (2676, '755235TA0A', 1, GETDATE(), 999);</v>
      </c>
    </row>
    <row r="3276" spans="26:27">
      <c r="Z3276">
        <v>965</v>
      </c>
      <c r="AA3276" t="str">
        <f t="shared" si="22"/>
        <v>INSERT INTO UPK.main_masters.mm_buhin_no (data_id, buhin_no, coefficient, created_date, created_tantou_id) VALUES (2677, '755226MA0A', 1, GETDATE(), 999);</v>
      </c>
    </row>
    <row r="3277" spans="26:27">
      <c r="Z3277">
        <v>966</v>
      </c>
      <c r="AA3277" t="str">
        <f t="shared" si="22"/>
        <v>INSERT INTO UPK.main_masters.mm_buhin_no (data_id, buhin_no, coefficient, created_date, created_tantou_id) VALUES (2678, '755236MA0A', 1, GETDATE(), 999);</v>
      </c>
    </row>
    <row r="3278" spans="26:27">
      <c r="Z3278">
        <v>967</v>
      </c>
      <c r="AA3278" t="str">
        <f t="shared" si="22"/>
        <v>INSERT INTO UPK.main_masters.mm_buhin_no (data_id, buhin_no, coefficient, created_date, created_tantou_id) VALUES (2679, '755226RA0A', 1, GETDATE(), 999);</v>
      </c>
    </row>
    <row r="3279" spans="26:27">
      <c r="Z3279">
        <v>968</v>
      </c>
      <c r="AA3279" t="str">
        <f t="shared" si="22"/>
        <v>INSERT INTO UPK.main_masters.mm_buhin_no (data_id, buhin_no, coefficient, created_date, created_tantou_id) VALUES (2680, '755236RA0A', 1, GETDATE(), 999);</v>
      </c>
    </row>
    <row r="3280" spans="26:27">
      <c r="Z3280">
        <v>969</v>
      </c>
      <c r="AA3280" t="str">
        <f t="shared" si="22"/>
        <v>INSERT INTO UPK.main_masters.mm_buhin_no (data_id, buhin_no, coefficient, created_date, created_tantou_id) VALUES (2681, '75522EN000', 1, GETDATE(), 999);</v>
      </c>
    </row>
    <row r="3281" spans="26:27">
      <c r="Z3281">
        <v>970</v>
      </c>
      <c r="AA3281" t="str">
        <f t="shared" si="22"/>
        <v>INSERT INTO UPK.main_masters.mm_buhin_no (data_id, buhin_no, coefficient, created_date, created_tantou_id) VALUES (2682, '75523EN000', 1, GETDATE(), 999);</v>
      </c>
    </row>
    <row r="3282" spans="26:27">
      <c r="Z3282">
        <v>971</v>
      </c>
      <c r="AA3282" t="str">
        <f t="shared" si="22"/>
        <v>INSERT INTO UPK.main_masters.mm_buhin_no (data_id, buhin_no, coefficient, created_date, created_tantou_id) VALUES (2683, '75522JG00A', 1, GETDATE(), 999);</v>
      </c>
    </row>
    <row r="3283" spans="26:27">
      <c r="Z3283">
        <v>972</v>
      </c>
      <c r="AA3283" t="str">
        <f t="shared" si="22"/>
        <v>INSERT INTO UPK.main_masters.mm_buhin_no (data_id, buhin_no, coefficient, created_date, created_tantou_id) VALUES (2684, '75523JG00A', 1, GETDATE(), 999);</v>
      </c>
    </row>
    <row r="3284" spans="26:27">
      <c r="Z3284">
        <v>973</v>
      </c>
      <c r="AA3284" t="str">
        <f t="shared" si="22"/>
        <v>INSERT INTO UPK.main_masters.mm_buhin_no (data_id, buhin_no, coefficient, created_date, created_tantou_id) VALUES (2685, '75522JG00A-E', 1, GETDATE(), 999);</v>
      </c>
    </row>
    <row r="3285" spans="26:27">
      <c r="Z3285">
        <v>974</v>
      </c>
      <c r="AA3285" t="str">
        <f t="shared" si="22"/>
        <v>INSERT INTO UPK.main_masters.mm_buhin_no (data_id, buhin_no, coefficient, created_date, created_tantou_id) VALUES (2686, '75523JG00A-E', 1, GETDATE(), 999);</v>
      </c>
    </row>
    <row r="3286" spans="26:27">
      <c r="Z3286">
        <v>975</v>
      </c>
      <c r="AA3286" t="str">
        <f t="shared" si="22"/>
        <v>INSERT INTO UPK.main_masters.mm_buhin_no (data_id, buhin_no, coefficient, created_date, created_tantou_id) VALUES (2687, '755281AA0A', 1, GETDATE(), 999);</v>
      </c>
    </row>
    <row r="3287" spans="26:27">
      <c r="Z3287">
        <v>976</v>
      </c>
      <c r="AA3287" t="str">
        <f t="shared" si="22"/>
        <v>INSERT INTO UPK.main_masters.mm_buhin_no (data_id, buhin_no, coefficient, created_date, created_tantou_id) VALUES (2688, '755291AA0A', 1, GETDATE(), 999);</v>
      </c>
    </row>
    <row r="3288" spans="26:27">
      <c r="Z3288">
        <v>977</v>
      </c>
      <c r="AA3288" t="str">
        <f t="shared" si="22"/>
        <v>INSERT INTO UPK.main_masters.mm_buhin_no (data_id, buhin_no, coefficient, created_date, created_tantou_id) VALUES (2689, '755281JA0A', 1, GETDATE(), 999);</v>
      </c>
    </row>
    <row r="3289" spans="26:27">
      <c r="Z3289">
        <v>978</v>
      </c>
      <c r="AA3289" t="str">
        <f t="shared" si="22"/>
        <v>INSERT INTO UPK.main_masters.mm_buhin_no (data_id, buhin_no, coefficient, created_date, created_tantou_id) VALUES (2690, '755291JA0A', 1, GETDATE(), 999);</v>
      </c>
    </row>
    <row r="3290" spans="26:27">
      <c r="Z3290">
        <v>979</v>
      </c>
      <c r="AA3290" t="str">
        <f t="shared" si="22"/>
        <v>INSERT INTO UPK.main_masters.mm_buhin_no (data_id, buhin_no, coefficient, created_date, created_tantou_id) VALUES (2691, '755286MA0A', 1, GETDATE(), 999);</v>
      </c>
    </row>
    <row r="3291" spans="26:27">
      <c r="Z3291">
        <v>980</v>
      </c>
      <c r="AA3291" t="str">
        <f t="shared" si="22"/>
        <v>INSERT INTO UPK.main_masters.mm_buhin_no (data_id, buhin_no, coefficient, created_date, created_tantou_id) VALUES (2692, '755296MA0A', 1, GETDATE(), 999);</v>
      </c>
    </row>
    <row r="3292" spans="26:27">
      <c r="Z3292">
        <v>981</v>
      </c>
      <c r="AA3292" t="str">
        <f t="shared" si="22"/>
        <v>INSERT INTO UPK.main_masters.mm_buhin_no (data_id, buhin_no, coefficient, created_date, created_tantou_id) VALUES (2693, '755286RA0A', 1, GETDATE(), 999);</v>
      </c>
    </row>
    <row r="3293" spans="26:27">
      <c r="Z3293">
        <v>982</v>
      </c>
      <c r="AA3293" t="str">
        <f t="shared" si="22"/>
        <v>INSERT INTO UPK.main_masters.mm_buhin_no (data_id, buhin_no, coefficient, created_date, created_tantou_id) VALUES (2694, '755296RA0A', 1, GETDATE(), 999);</v>
      </c>
    </row>
    <row r="3294" spans="26:27">
      <c r="Z3294">
        <v>983</v>
      </c>
      <c r="AA3294" t="str">
        <f t="shared" si="22"/>
        <v>INSERT INTO UPK.main_masters.mm_buhin_no (data_id, buhin_no, coefficient, created_date, created_tantou_id) VALUES (2695, '75528JG00A', 1, GETDATE(), 999);</v>
      </c>
    </row>
    <row r="3295" spans="26:27">
      <c r="Z3295">
        <v>984</v>
      </c>
      <c r="AA3295" t="str">
        <f t="shared" si="22"/>
        <v>INSERT INTO UPK.main_masters.mm_buhin_no (data_id, buhin_no, coefficient, created_date, created_tantou_id) VALUES (2696, '75529JG00A', 1, GETDATE(), 999);</v>
      </c>
    </row>
    <row r="3296" spans="26:27">
      <c r="Z3296">
        <v>985</v>
      </c>
      <c r="AA3296" t="str">
        <f t="shared" si="22"/>
        <v>INSERT INTO UPK.main_masters.mm_buhin_no (data_id, buhin_no, coefficient, created_date, created_tantou_id) VALUES (2697, '75528JN20A', 1, GETDATE(), 999);</v>
      </c>
    </row>
    <row r="3297" spans="26:27">
      <c r="Z3297">
        <v>986</v>
      </c>
      <c r="AA3297" t="str">
        <f t="shared" si="22"/>
        <v>INSERT INTO UPK.main_masters.mm_buhin_no (data_id, buhin_no, coefficient, created_date, created_tantou_id) VALUES (2698, '75529JN20A', 1, GETDATE(), 999);</v>
      </c>
    </row>
    <row r="3298" spans="26:27">
      <c r="Z3298">
        <v>987</v>
      </c>
      <c r="AA3298" t="str">
        <f t="shared" si="22"/>
        <v>INSERT INTO UPK.main_masters.mm_buhin_no (data_id, buhin_no, coefficient, created_date, created_tantou_id) VALUES (2699, '755291LA0A', 1, GETDATE(), 999);</v>
      </c>
    </row>
    <row r="3299" spans="26:27">
      <c r="Z3299">
        <v>988</v>
      </c>
      <c r="AA3299" t="str">
        <f t="shared" si="22"/>
        <v>INSERT INTO UPK.main_masters.mm_buhin_no (data_id, buhin_no, coefficient, created_date, created_tantou_id) VALUES (2700, '75532EN000', 1, GETDATE(), 999);</v>
      </c>
    </row>
    <row r="3300" spans="26:27">
      <c r="Z3300">
        <v>989</v>
      </c>
      <c r="AA3300" t="str">
        <f t="shared" si="22"/>
        <v>INSERT INTO UPK.main_masters.mm_buhin_no (data_id, buhin_no, coefficient, created_date, created_tantou_id) VALUES (2701, '75533EN000', 1, GETDATE(), 999);</v>
      </c>
    </row>
    <row r="3301" spans="26:27">
      <c r="Z3301">
        <v>990</v>
      </c>
      <c r="AA3301" t="str">
        <f t="shared" si="22"/>
        <v>INSERT INTO UPK.main_masters.mm_buhin_no (data_id, buhin_no, coefficient, created_date, created_tantou_id) VALUES (2702, '75532EN100', 1, GETDATE(), 999);</v>
      </c>
    </row>
    <row r="3302" spans="26:27">
      <c r="Z3302">
        <v>991</v>
      </c>
      <c r="AA3302" t="str">
        <f t="shared" si="22"/>
        <v>INSERT INTO UPK.main_masters.mm_buhin_no (data_id, buhin_no, coefficient, created_date, created_tantou_id) VALUES (2703, '75533EN100', 1, GETDATE(), 999);</v>
      </c>
    </row>
    <row r="3303" spans="26:27">
      <c r="Z3303">
        <v>992</v>
      </c>
      <c r="AA3303" t="str">
        <f t="shared" si="22"/>
        <v>INSERT INTO UPK.main_masters.mm_buhin_no (data_id, buhin_no, coefficient, created_date, created_tantou_id) VALUES (2704, '755345TA0A', 1, GETDATE(), 999);</v>
      </c>
    </row>
    <row r="3304" spans="26:27">
      <c r="Z3304">
        <v>993</v>
      </c>
      <c r="AA3304" t="str">
        <f t="shared" si="22"/>
        <v>INSERT INTO UPK.main_masters.mm_buhin_no (data_id, buhin_no, coefficient, created_date, created_tantou_id) VALUES (2705, '755355TA0A', 1, GETDATE(), 999);</v>
      </c>
    </row>
    <row r="3305" spans="26:27">
      <c r="Z3305">
        <v>994</v>
      </c>
      <c r="AA3305" t="str">
        <f t="shared" si="22"/>
        <v>INSERT INTO UPK.main_masters.mm_buhin_no (data_id, buhin_no, coefficient, created_date, created_tantou_id) VALUES (2706, '755361AC0A', 1, GETDATE(), 999);</v>
      </c>
    </row>
    <row r="3306" spans="26:27">
      <c r="Z3306">
        <v>995</v>
      </c>
      <c r="AA3306" t="str">
        <f t="shared" si="22"/>
        <v>INSERT INTO UPK.main_masters.mm_buhin_no (data_id, buhin_no, coefficient, created_date, created_tantou_id) VALUES (2707, '755371AC0A', 1, GETDATE(), 999);</v>
      </c>
    </row>
    <row r="3307" spans="26:27">
      <c r="Z3307">
        <v>996</v>
      </c>
      <c r="AA3307" t="str">
        <f t="shared" si="22"/>
        <v>INSERT INTO UPK.main_masters.mm_buhin_no (data_id, buhin_no, coefficient, created_date, created_tantou_id) VALUES (2708, '755361AC0A-E', 1, GETDATE(), 999);</v>
      </c>
    </row>
    <row r="3308" spans="26:27">
      <c r="Z3308">
        <v>997</v>
      </c>
      <c r="AA3308" t="str">
        <f t="shared" si="22"/>
        <v>INSERT INTO UPK.main_masters.mm_buhin_no (data_id, buhin_no, coefficient, created_date, created_tantou_id) VALUES (2709, '755371AC0A-E', 1, GETDATE(), 999);</v>
      </c>
    </row>
    <row r="3309" spans="26:27">
      <c r="Z3309">
        <v>998</v>
      </c>
      <c r="AA3309" t="str">
        <f t="shared" si="22"/>
        <v>INSERT INTO UPK.main_masters.mm_buhin_no (data_id, buhin_no, coefficient, created_date, created_tantou_id) VALUES (2710, '755564BC1B', 1, GETDATE(), 999);</v>
      </c>
    </row>
    <row r="3310" spans="26:27">
      <c r="Z3310">
        <v>999</v>
      </c>
      <c r="AA3310" t="str">
        <f t="shared" si="22"/>
        <v>INSERT INTO UPK.main_masters.mm_buhin_no (data_id, buhin_no, coefficient, created_date, created_tantou_id) VALUES (2711, '755565TA0A', 1, GETDATE(), 999);</v>
      </c>
    </row>
    <row r="3311" spans="26:27">
      <c r="Z3311">
        <v>1000</v>
      </c>
      <c r="AA3311" t="str">
        <f t="shared" si="22"/>
        <v>INSERT INTO UPK.main_masters.mm_buhin_no (data_id, buhin_no, coefficient, created_date, created_tantou_id) VALUES (2712, '755575TA0A', 1, GETDATE(), 999);</v>
      </c>
    </row>
    <row r="3312" spans="26:27">
      <c r="Z3312">
        <v>1001</v>
      </c>
      <c r="AA3312" t="str">
        <f t="shared" si="22"/>
        <v>INSERT INTO UPK.main_masters.mm_buhin_no (data_id, buhin_no, coefficient, created_date, created_tantou_id) VALUES (2713, '755566MA0A', 1, GETDATE(), 999);</v>
      </c>
    </row>
    <row r="3313" spans="26:27">
      <c r="Z3313">
        <v>1002</v>
      </c>
      <c r="AA3313" t="str">
        <f t="shared" si="22"/>
        <v>INSERT INTO UPK.main_masters.mm_buhin_no (data_id, buhin_no, coefficient, created_date, created_tantou_id) VALUES (2714, '755576MA0A', 1, GETDATE(), 999);</v>
      </c>
    </row>
    <row r="3314" spans="26:27">
      <c r="Z3314">
        <v>1003</v>
      </c>
      <c r="AA3314" t="str">
        <f t="shared" si="22"/>
        <v>INSERT INTO UPK.main_masters.mm_buhin_no (data_id, buhin_no, coefficient, created_date, created_tantou_id) VALUES (2715, '755574BC1B', 1, GETDATE(), 999);</v>
      </c>
    </row>
    <row r="3315" spans="26:27">
      <c r="Z3315">
        <v>1004</v>
      </c>
      <c r="AA3315" t="str">
        <f t="shared" si="22"/>
        <v>INSERT INTO UPK.main_masters.mm_buhin_no (data_id, buhin_no, coefficient, created_date, created_tantou_id) VALUES (2716, '755781JA0A', 1, GETDATE(), 999);</v>
      </c>
    </row>
    <row r="3316" spans="26:27">
      <c r="Z3316">
        <v>1005</v>
      </c>
      <c r="AA3316" t="str">
        <f t="shared" si="22"/>
        <v>INSERT INTO UPK.main_masters.mm_buhin_no (data_id, buhin_no, coefficient, created_date, created_tantou_id) VALUES (2717, '755791JA0A', 1, GETDATE(), 999);</v>
      </c>
    </row>
    <row r="3317" spans="26:27">
      <c r="Z3317">
        <v>1006</v>
      </c>
      <c r="AA3317" t="str">
        <f t="shared" si="22"/>
        <v>INSERT INTO UPK.main_masters.mm_buhin_no (data_id, buhin_no, coefficient, created_date, created_tantou_id) VALUES (2718, '755781JB0A', 1, GETDATE(), 999);</v>
      </c>
    </row>
    <row r="3318" spans="26:27">
      <c r="Z3318">
        <v>1007</v>
      </c>
      <c r="AA3318" t="str">
        <f t="shared" si="22"/>
        <v>INSERT INTO UPK.main_masters.mm_buhin_no (data_id, buhin_no, coefficient, created_date, created_tantou_id) VALUES (2719, '755791JB0A', 1, GETDATE(), 999);</v>
      </c>
    </row>
    <row r="3319" spans="26:27">
      <c r="Z3319">
        <v>1008</v>
      </c>
      <c r="AA3319" t="str">
        <f t="shared" si="22"/>
        <v>INSERT INTO UPK.main_masters.mm_buhin_no (data_id, buhin_no, coefficient, created_date, created_tantou_id) VALUES (2720, '755C23VA0A', 1, GETDATE(), 999);</v>
      </c>
    </row>
    <row r="3320" spans="26:27">
      <c r="Z3320">
        <v>1009</v>
      </c>
      <c r="AA3320" t="str">
        <f t="shared" si="22"/>
        <v>INSERT INTO UPK.main_masters.mm_buhin_no (data_id, buhin_no, coefficient, created_date, created_tantou_id) VALUES (2721, '755C33VA0A', 1, GETDATE(), 999);</v>
      </c>
    </row>
    <row r="3321" spans="26:27">
      <c r="Z3321">
        <v>1010</v>
      </c>
      <c r="AA3321" t="str">
        <f t="shared" si="22"/>
        <v>INSERT INTO UPK.main_masters.mm_buhin_no (data_id, buhin_no, coefficient, created_date, created_tantou_id) VALUES (2722, '755C43VA0A', 1, GETDATE(), 999);</v>
      </c>
    </row>
    <row r="3322" spans="26:27">
      <c r="Z3322">
        <v>1011</v>
      </c>
      <c r="AA3322" t="str">
        <f t="shared" si="22"/>
        <v>INSERT INTO UPK.main_masters.mm_buhin_no (data_id, buhin_no, coefficient, created_date, created_tantou_id) VALUES (2723, '755C53VA0A', 1, GETDATE(), 999);</v>
      </c>
    </row>
    <row r="3323" spans="26:27">
      <c r="Z3323">
        <v>1012</v>
      </c>
      <c r="AA3323" t="str">
        <f t="shared" si="22"/>
        <v>INSERT INTO UPK.main_masters.mm_buhin_no (data_id, buhin_no, coefficient, created_date, created_tantou_id) VALUES (2724, '755C46RA0A', 1, GETDATE(), 999);</v>
      </c>
    </row>
    <row r="3324" spans="26:27">
      <c r="Z3324">
        <v>1013</v>
      </c>
      <c r="AA3324" t="str">
        <f t="shared" si="22"/>
        <v>INSERT INTO UPK.main_masters.mm_buhin_no (data_id, buhin_no, coefficient, created_date, created_tantou_id) VALUES (2725, '755C56RA0A', 1, GETDATE(), 999);</v>
      </c>
    </row>
    <row r="3325" spans="26:27">
      <c r="Z3325">
        <v>1014</v>
      </c>
      <c r="AA3325" t="str">
        <f t="shared" si="22"/>
        <v>INSERT INTO UPK.main_masters.mm_buhin_no (data_id, buhin_no, coefficient, created_date, created_tantou_id) VALUES (2726, '755D63NU0A', 1, GETDATE(), 999);</v>
      </c>
    </row>
    <row r="3326" spans="26:27">
      <c r="Z3326">
        <v>1015</v>
      </c>
      <c r="AA3326" t="str">
        <f t="shared" si="22"/>
        <v>INSERT INTO UPK.main_masters.mm_buhin_no (data_id, buhin_no, coefficient, created_date, created_tantou_id) VALUES (2727, '755D73NU0A', 1, GETDATE(), 999);</v>
      </c>
    </row>
    <row r="3327" spans="26:27">
      <c r="Z3327">
        <v>1016</v>
      </c>
      <c r="AA3327" t="str">
        <f t="shared" si="22"/>
        <v>INSERT INTO UPK.main_masters.mm_buhin_no (data_id, buhin_no, coefficient, created_date, created_tantou_id) VALUES (2728, '756171LA0A', 1, GETDATE(), 999);</v>
      </c>
    </row>
    <row r="3328" spans="26:27">
      <c r="Z3328">
        <v>1017</v>
      </c>
      <c r="AA3328" t="str">
        <f t="shared" si="22"/>
        <v>INSERT INTO UPK.main_masters.mm_buhin_no (data_id, buhin_no, coefficient, created_date, created_tantou_id) VALUES (2729, '756221LA0A', 1, GETDATE(), 999);</v>
      </c>
    </row>
    <row r="3329" spans="26:27">
      <c r="Z3329">
        <v>1018</v>
      </c>
      <c r="AA3329" t="str">
        <f t="shared" si="22"/>
        <v>INSERT INTO UPK.main_masters.mm_buhin_no (data_id, buhin_no, coefficient, created_date, created_tantou_id) VALUES (2730, '756231LA0A', 1, GETDATE(), 999);</v>
      </c>
    </row>
    <row r="3330" spans="26:27">
      <c r="Z3330">
        <v>1019</v>
      </c>
      <c r="AA3330" t="str">
        <f t="shared" si="22"/>
        <v>INSERT INTO UPK.main_masters.mm_buhin_no (data_id, buhin_no, coefficient, created_date, created_tantou_id) VALUES (2731, '756221LA0A-G', 1, GETDATE(), 999);</v>
      </c>
    </row>
    <row r="3331" spans="26:27">
      <c r="Z3331">
        <v>1020</v>
      </c>
      <c r="AA3331" t="str">
        <f t="shared" si="22"/>
        <v>INSERT INTO UPK.main_masters.mm_buhin_no (data_id, buhin_no, coefficient, created_date, created_tantou_id) VALUES (2732, '756231LA0A-G', 1, GETDATE(), 999);</v>
      </c>
    </row>
    <row r="3332" spans="26:27">
      <c r="Z3332">
        <v>1021</v>
      </c>
      <c r="AA3332" t="str">
        <f t="shared" si="22"/>
        <v>INSERT INTO UPK.main_masters.mm_buhin_no (data_id, buhin_no, coefficient, created_date, created_tantou_id) VALUES (2733, '756241LA0A', 1, GETDATE(), 999);</v>
      </c>
    </row>
    <row r="3333" spans="26:27">
      <c r="Z3333">
        <v>1022</v>
      </c>
      <c r="AA3333" t="str">
        <f t="shared" si="22"/>
        <v>INSERT INTO UPK.main_masters.mm_buhin_no (data_id, buhin_no, coefficient, created_date, created_tantou_id) VALUES (2734, '756251LA0A', 1, GETDATE(), 999);</v>
      </c>
    </row>
    <row r="3334" spans="26:27">
      <c r="Z3334">
        <v>1023</v>
      </c>
      <c r="AA3334" t="str">
        <f t="shared" si="22"/>
        <v>INSERT INTO UPK.main_masters.mm_buhin_no (data_id, buhin_no, coefficient, created_date, created_tantou_id) VALUES (2735, '756241LA0A-G', 1, GETDATE(), 999);</v>
      </c>
    </row>
    <row r="3335" spans="26:27">
      <c r="Z3335">
        <v>1024</v>
      </c>
      <c r="AA3335" t="str">
        <f t="shared" si="22"/>
        <v>INSERT INTO UPK.main_masters.mm_buhin_no (data_id, buhin_no, coefficient, created_date, created_tantou_id) VALUES (2736, '756251LA0A-G', 1, GETDATE(), 999);</v>
      </c>
    </row>
    <row r="3336" spans="26:27">
      <c r="Z3336">
        <v>1025</v>
      </c>
      <c r="AA3336" t="str">
        <f t="shared" si="22"/>
        <v>INSERT INTO UPK.main_masters.mm_buhin_no (data_id, buhin_no, coefficient, created_date, created_tantou_id) VALUES (2737, '756283VA0A', 1, GETDATE(), 999);</v>
      </c>
    </row>
    <row r="3337" spans="26:27">
      <c r="Z3337">
        <v>1026</v>
      </c>
      <c r="AA3337" t="str">
        <f t="shared" ref="AA3337:AA3400" si="23">$Y$2310&amp;AA1617&amp;", '"&amp;TRIM(AB1617)&amp;"', "&amp;AC1617&amp;", GETDATE(), 999);"</f>
        <v>INSERT INTO UPK.main_masters.mm_buhin_no (data_id, buhin_no, coefficient, created_date, created_tantou_id) VALUES (2738, '756321AA0A01', 1, GETDATE(), 999);</v>
      </c>
    </row>
    <row r="3338" spans="26:27">
      <c r="Z3338">
        <v>1027</v>
      </c>
      <c r="AA3338" t="str">
        <f t="shared" si="23"/>
        <v>INSERT INTO UPK.main_masters.mm_buhin_no (data_id, buhin_no, coefficient, created_date, created_tantou_id) VALUES (2739, '756321YA0A', 1, GETDATE(), 999);</v>
      </c>
    </row>
    <row r="3339" spans="26:27">
      <c r="Z3339">
        <v>1028</v>
      </c>
      <c r="AA3339" t="str">
        <f t="shared" si="23"/>
        <v>INSERT INTO UPK.main_masters.mm_buhin_no (data_id, buhin_no, coefficient, created_date, created_tantou_id) VALUES (2740, '756323VA0A', 1, GETDATE(), 999);</v>
      </c>
    </row>
    <row r="3340" spans="26:27">
      <c r="Z3340">
        <v>1029</v>
      </c>
      <c r="AA3340" t="str">
        <f t="shared" si="23"/>
        <v>INSERT INTO UPK.main_masters.mm_buhin_no (data_id, buhin_no, coefficient, created_date, created_tantou_id) VALUES (2741, '756324CE0A', 1, GETDATE(), 999);</v>
      </c>
    </row>
    <row r="3341" spans="26:27">
      <c r="Z3341">
        <v>1030</v>
      </c>
      <c r="AA3341" t="str">
        <f t="shared" si="23"/>
        <v>INSERT INTO UPK.main_masters.mm_buhin_no (data_id, buhin_no, coefficient, created_date, created_tantou_id) VALUES (2742, '756326MA0A', 1, GETDATE(), 999);</v>
      </c>
    </row>
    <row r="3342" spans="26:27">
      <c r="Z3342">
        <v>1031</v>
      </c>
      <c r="AA3342" t="str">
        <f t="shared" si="23"/>
        <v>INSERT INTO UPK.main_masters.mm_buhin_no (data_id, buhin_no, coefficient, created_date, created_tantou_id) VALUES (2743, '756326RA0A', 1, GETDATE(), 999);</v>
      </c>
    </row>
    <row r="3343" spans="26:27">
      <c r="Z3343">
        <v>1032</v>
      </c>
      <c r="AA3343" t="str">
        <f t="shared" si="23"/>
        <v>INSERT INTO UPK.main_masters.mm_buhin_no (data_id, buhin_no, coefficient, created_date, created_tantou_id) VALUES (2744, '756326RA3A', 1, GETDATE(), 999);</v>
      </c>
    </row>
    <row r="3344" spans="26:27">
      <c r="Z3344">
        <v>1033</v>
      </c>
      <c r="AA3344" t="str">
        <f t="shared" si="23"/>
        <v>INSERT INTO UPK.main_masters.mm_buhin_no (data_id, buhin_no, coefficient, created_date, created_tantou_id) VALUES (2745, '75632EN000', 1, GETDATE(), 999);</v>
      </c>
    </row>
    <row r="3345" spans="26:27">
      <c r="Z3345">
        <v>1034</v>
      </c>
      <c r="AA3345" t="str">
        <f t="shared" si="23"/>
        <v>INSERT INTO UPK.main_masters.mm_buhin_no (data_id, buhin_no, coefficient, created_date, created_tantou_id) VALUES (2746, '75632EN100', 1, GETDATE(), 999);</v>
      </c>
    </row>
    <row r="3346" spans="26:27">
      <c r="Z3346">
        <v>1035</v>
      </c>
      <c r="AA3346" t="str">
        <f t="shared" si="23"/>
        <v>INSERT INTO UPK.main_masters.mm_buhin_no (data_id, buhin_no, coefficient, created_date, created_tantou_id) VALUES (2747, '75632JG00A', 1, GETDATE(), 999);</v>
      </c>
    </row>
    <row r="3347" spans="26:27">
      <c r="Z3347">
        <v>1036</v>
      </c>
      <c r="AA3347" t="str">
        <f t="shared" si="23"/>
        <v>INSERT INTO UPK.main_masters.mm_buhin_no (data_id, buhin_no, coefficient, created_date, created_tantou_id) VALUES (2748, '75632JH00A', 1, GETDATE(), 999);</v>
      </c>
    </row>
    <row r="3348" spans="26:27">
      <c r="Z3348">
        <v>1037</v>
      </c>
      <c r="AA3348" t="str">
        <f t="shared" si="23"/>
        <v>INSERT INTO UPK.main_masters.mm_buhin_no (data_id, buhin_no, coefficient, created_date, created_tantou_id) VALUES (2749, '75632JM00A', 1, GETDATE(), 999);</v>
      </c>
    </row>
    <row r="3349" spans="26:27">
      <c r="Z3349">
        <v>1038</v>
      </c>
      <c r="AA3349" t="str">
        <f t="shared" si="23"/>
        <v>INSERT INTO UPK.main_masters.mm_buhin_no (data_id, buhin_no, coefficient, created_date, created_tantou_id) VALUES (2750, '756361AA0A', 1, GETDATE(), 999);</v>
      </c>
    </row>
    <row r="3350" spans="26:27">
      <c r="Z3350">
        <v>1039</v>
      </c>
      <c r="AA3350" t="str">
        <f t="shared" si="23"/>
        <v>INSERT INTO UPK.main_masters.mm_buhin_no (data_id, buhin_no, coefficient, created_date, created_tantou_id) VALUES (2751, '756361AA0A-E', 1, GETDATE(), 999);</v>
      </c>
    </row>
    <row r="3351" spans="26:27">
      <c r="Z3351">
        <v>1040</v>
      </c>
      <c r="AA3351" t="str">
        <f t="shared" si="23"/>
        <v>INSERT INTO UPK.main_masters.mm_buhin_no (data_id, buhin_no, coefficient, created_date, created_tantou_id) VALUES (2752, '756361VX0A', 1, GETDATE(), 999);</v>
      </c>
    </row>
    <row r="3352" spans="26:27">
      <c r="Z3352">
        <v>1041</v>
      </c>
      <c r="AA3352" t="str">
        <f t="shared" si="23"/>
        <v>INSERT INTO UPK.main_masters.mm_buhin_no (data_id, buhin_no, coefficient, created_date, created_tantou_id) VALUES (2753, '756361VX0A-G', 1, GETDATE(), 999);</v>
      </c>
    </row>
    <row r="3353" spans="26:27">
      <c r="Z3353">
        <v>1042</v>
      </c>
      <c r="AA3353" t="str">
        <f t="shared" si="23"/>
        <v>INSERT INTO UPK.main_masters.mm_buhin_no (data_id, buhin_no, coefficient, created_date, created_tantou_id) VALUES (2754, '756366MA0B', 1, GETDATE(), 999);</v>
      </c>
    </row>
    <row r="3354" spans="26:27">
      <c r="Z3354">
        <v>1043</v>
      </c>
      <c r="AA3354" t="str">
        <f t="shared" si="23"/>
        <v>INSERT INTO UPK.main_masters.mm_buhin_no (data_id, buhin_no, coefficient, created_date, created_tantou_id) VALUES (2755, '756361GR0A', 1, GETDATE(), 999);</v>
      </c>
    </row>
    <row r="3355" spans="26:27">
      <c r="Z3355">
        <v>1044</v>
      </c>
      <c r="AA3355" t="str">
        <f t="shared" si="23"/>
        <v>INSERT INTO UPK.main_masters.mm_buhin_no (data_id, buhin_no, coefficient, created_date, created_tantou_id) VALUES (2756, '756371GR0A', 1, GETDATE(), 999);</v>
      </c>
    </row>
    <row r="3356" spans="26:27">
      <c r="Z3356">
        <v>1045</v>
      </c>
      <c r="AA3356" t="str">
        <f t="shared" si="23"/>
        <v>INSERT INTO UPK.main_masters.mm_buhin_no (data_id, buhin_no, coefficient, created_date, created_tantou_id) VALUES (2757, '756366RA0A', 1, GETDATE(), 999);</v>
      </c>
    </row>
    <row r="3357" spans="26:27">
      <c r="Z3357">
        <v>1046</v>
      </c>
      <c r="AA3357" t="str">
        <f t="shared" si="23"/>
        <v>INSERT INTO UPK.main_masters.mm_buhin_no (data_id, buhin_no, coefficient, created_date, created_tantou_id) VALUES (2758, '756376RA0A', 1, GETDATE(), 999);</v>
      </c>
    </row>
    <row r="3358" spans="26:27">
      <c r="Z3358">
        <v>1047</v>
      </c>
      <c r="AA3358" t="str">
        <f t="shared" si="23"/>
        <v>INSERT INTO UPK.main_masters.mm_buhin_no (data_id, buhin_no, coefficient, created_date, created_tantou_id) VALUES (2759, '75636JG00A', 1, GETDATE(), 999);</v>
      </c>
    </row>
    <row r="3359" spans="26:27">
      <c r="Z3359">
        <v>1048</v>
      </c>
      <c r="AA3359" t="str">
        <f t="shared" si="23"/>
        <v>INSERT INTO UPK.main_masters.mm_buhin_no (data_id, buhin_no, coefficient, created_date, created_tantou_id) VALUES (2760, '75637JG00A', 1, GETDATE(), 999);</v>
      </c>
    </row>
    <row r="3360" spans="26:27">
      <c r="Z3360">
        <v>1049</v>
      </c>
      <c r="AA3360" t="str">
        <f t="shared" si="23"/>
        <v>INSERT INTO UPK.main_masters.mm_buhin_no (data_id, buhin_no, coefficient, created_date, created_tantou_id) VALUES (2761, '756371AA0A', 1, GETDATE(), 999);</v>
      </c>
    </row>
    <row r="3361" spans="26:27">
      <c r="Z3361">
        <v>1050</v>
      </c>
      <c r="AA3361" t="str">
        <f t="shared" si="23"/>
        <v>INSERT INTO UPK.main_masters.mm_buhin_no (data_id, buhin_no, coefficient, created_date, created_tantou_id) VALUES (2762, '756371AA0A-E', 1, GETDATE(), 999);</v>
      </c>
    </row>
    <row r="3362" spans="26:27">
      <c r="Z3362">
        <v>1051</v>
      </c>
      <c r="AA3362" t="str">
        <f t="shared" si="23"/>
        <v>INSERT INTO UPK.main_masters.mm_buhin_no (data_id, buhin_no, coefficient, created_date, created_tantou_id) VALUES (2763, '756523VA0A', 1, GETDATE(), 999);</v>
      </c>
    </row>
    <row r="3363" spans="26:27">
      <c r="Z3363">
        <v>1052</v>
      </c>
      <c r="AA3363" t="str">
        <f t="shared" si="23"/>
        <v>INSERT INTO UPK.main_masters.mm_buhin_no (data_id, buhin_no, coefficient, created_date, created_tantou_id) VALUES (2764, '756526RA0A', 1, GETDATE(), 999);</v>
      </c>
    </row>
    <row r="3364" spans="26:27">
      <c r="Z3364">
        <v>1053</v>
      </c>
      <c r="AA3364" t="str">
        <f t="shared" si="23"/>
        <v>INSERT INTO UPK.main_masters.mm_buhin_no (data_id, buhin_no, coefficient, created_date, created_tantou_id) VALUES (2765, '756526RA0A-J', 1, GETDATE(), 999);</v>
      </c>
    </row>
    <row r="3365" spans="26:27">
      <c r="Z3365">
        <v>1054</v>
      </c>
      <c r="AA3365" t="str">
        <f t="shared" si="23"/>
        <v>INSERT INTO UPK.main_masters.mm_buhin_no (data_id, buhin_no, coefficient, created_date, created_tantou_id) VALUES (2766, '756586RA0A', 1, GETDATE(), 999);</v>
      </c>
    </row>
    <row r="3366" spans="26:27">
      <c r="Z3366">
        <v>1055</v>
      </c>
      <c r="AA3366" t="str">
        <f t="shared" si="23"/>
        <v>INSERT INTO UPK.main_masters.mm_buhin_no (data_id, buhin_no, coefficient, created_date, created_tantou_id) VALUES (2767, '756596RA0A', 1, GETDATE(), 999);</v>
      </c>
    </row>
    <row r="3367" spans="26:27">
      <c r="Z3367">
        <v>1056</v>
      </c>
      <c r="AA3367" t="str">
        <f t="shared" si="23"/>
        <v>INSERT INTO UPK.main_masters.mm_buhin_no (data_id, buhin_no, coefficient, created_date, created_tantou_id) VALUES (2768, '75658JG00A', 1, GETDATE(), 999);</v>
      </c>
    </row>
    <row r="3368" spans="26:27">
      <c r="Z3368">
        <v>1057</v>
      </c>
      <c r="AA3368" t="str">
        <f t="shared" si="23"/>
        <v>INSERT INTO UPK.main_masters.mm_buhin_no (data_id, buhin_no, coefficient, created_date, created_tantou_id) VALUES (2769, '75659JG00A', 1, GETDATE(), 999);</v>
      </c>
    </row>
    <row r="3369" spans="26:27">
      <c r="Z3369">
        <v>1058</v>
      </c>
      <c r="AA3369" t="str">
        <f t="shared" si="23"/>
        <v>INSERT INTO UPK.main_masters.mm_buhin_no (data_id, buhin_no, coefficient, created_date, created_tantou_id) VALUES (2770, '756621LA0A', 1, GETDATE(), 999);</v>
      </c>
    </row>
    <row r="3370" spans="26:27">
      <c r="Z3370">
        <v>1059</v>
      </c>
      <c r="AA3370" t="str">
        <f t="shared" si="23"/>
        <v>INSERT INTO UPK.main_masters.mm_buhin_no (data_id, buhin_no, coefficient, created_date, created_tantou_id) VALUES (2771, '756631LA0A', 1, GETDATE(), 999);</v>
      </c>
    </row>
    <row r="3371" spans="26:27">
      <c r="Z3371">
        <v>1060</v>
      </c>
      <c r="AA3371" t="str">
        <f t="shared" si="23"/>
        <v>INSERT INTO UPK.main_masters.mm_buhin_no (data_id, buhin_no, coefficient, created_date, created_tantou_id) VALUES (2772, '756625TL0A', 1, GETDATE(), 999);</v>
      </c>
    </row>
    <row r="3372" spans="26:27">
      <c r="Z3372">
        <v>1061</v>
      </c>
      <c r="AA3372" t="str">
        <f t="shared" si="23"/>
        <v>INSERT INTO UPK.main_masters.mm_buhin_no (data_id, buhin_no, coefficient, created_date, created_tantou_id) VALUES (2773, '756635TL0A', 1, GETDATE(), 999);</v>
      </c>
    </row>
    <row r="3373" spans="26:27">
      <c r="Z3373">
        <v>1062</v>
      </c>
      <c r="AA3373" t="str">
        <f t="shared" si="23"/>
        <v>INSERT INTO UPK.main_masters.mm_buhin_no (data_id, buhin_no, coefficient, created_date, created_tantou_id) VALUES (2774, '756626RA0A', 1, GETDATE(), 999);</v>
      </c>
    </row>
    <row r="3374" spans="26:27">
      <c r="Z3374">
        <v>1063</v>
      </c>
      <c r="AA3374" t="str">
        <f t="shared" si="23"/>
        <v>INSERT INTO UPK.main_masters.mm_buhin_no (data_id, buhin_no, coefficient, created_date, created_tantou_id) VALUES (2775, '756636RA0A', 1, GETDATE(), 999);</v>
      </c>
    </row>
    <row r="3375" spans="26:27">
      <c r="Z3375">
        <v>1064</v>
      </c>
      <c r="AA3375" t="str">
        <f t="shared" si="23"/>
        <v>INSERT INTO UPK.main_masters.mm_buhin_no (data_id, buhin_no, coefficient, created_date, created_tantou_id) VALUES (2776, '756723XA1A', 1, GETDATE(), 999);</v>
      </c>
    </row>
    <row r="3376" spans="26:27">
      <c r="Z3376">
        <v>1065</v>
      </c>
      <c r="AA3376" t="str">
        <f t="shared" si="23"/>
        <v>INSERT INTO UPK.main_masters.mm_buhin_no (data_id, buhin_no, coefficient, created_date, created_tantou_id) VALUES (2777, '756733XA1A', 1, GETDATE(), 999);</v>
      </c>
    </row>
    <row r="3377" spans="26:27">
      <c r="Z3377">
        <v>1066</v>
      </c>
      <c r="AA3377" t="str">
        <f t="shared" si="23"/>
        <v>INSERT INTO UPK.main_masters.mm_buhin_no (data_id, buhin_no, coefficient, created_date, created_tantou_id) VALUES (2778, '756764CE0A', 1, GETDATE(), 999);</v>
      </c>
    </row>
    <row r="3378" spans="26:27">
      <c r="Z3378">
        <v>1067</v>
      </c>
      <c r="AA3378" t="str">
        <f t="shared" si="23"/>
        <v>INSERT INTO UPK.main_masters.mm_buhin_no (data_id, buhin_no, coefficient, created_date, created_tantou_id) VALUES (2779, '756774CE0A', 1, GETDATE(), 999);</v>
      </c>
    </row>
    <row r="3379" spans="26:27">
      <c r="Z3379">
        <v>1068</v>
      </c>
      <c r="AA3379" t="str">
        <f t="shared" si="23"/>
        <v>INSERT INTO UPK.main_masters.mm_buhin_no (data_id, buhin_no, coefficient, created_date, created_tantou_id) VALUES (2780, '756764CE0A-G', 1, GETDATE(), 999);</v>
      </c>
    </row>
    <row r="3380" spans="26:27">
      <c r="Z3380">
        <v>1069</v>
      </c>
      <c r="AA3380" t="str">
        <f t="shared" si="23"/>
        <v>INSERT INTO UPK.main_masters.mm_buhin_no (data_id, buhin_no, coefficient, created_date, created_tantou_id) VALUES (2781, '756774CE0A-G', 1, GETDATE(), 999);</v>
      </c>
    </row>
    <row r="3381" spans="26:27">
      <c r="Z3381">
        <v>1070</v>
      </c>
      <c r="AA3381" t="str">
        <f t="shared" si="23"/>
        <v>INSERT INTO UPK.main_masters.mm_buhin_no (data_id, buhin_no, coefficient, created_date, created_tantou_id) VALUES (2782, '75676JG00A', 1, GETDATE(), 999);</v>
      </c>
    </row>
    <row r="3382" spans="26:27">
      <c r="Z3382">
        <v>1071</v>
      </c>
      <c r="AA3382" t="str">
        <f t="shared" si="23"/>
        <v>INSERT INTO UPK.main_masters.mm_buhin_no (data_id, buhin_no, coefficient, created_date, created_tantou_id) VALUES (2783, '75677JG00A', 1, GETDATE(), 999);</v>
      </c>
    </row>
    <row r="3383" spans="26:27">
      <c r="Z3383">
        <v>1072</v>
      </c>
      <c r="AA3383" t="str">
        <f t="shared" si="23"/>
        <v>INSERT INTO UPK.main_masters.mm_buhin_no (data_id, buhin_no, coefficient, created_date, created_tantou_id) VALUES (2784, '75676JG00A-E', 1, GETDATE(), 999);</v>
      </c>
    </row>
    <row r="3384" spans="26:27">
      <c r="Z3384">
        <v>1073</v>
      </c>
      <c r="AA3384" t="str">
        <f t="shared" si="23"/>
        <v>INSERT INTO UPK.main_masters.mm_buhin_no (data_id, buhin_no, coefficient, created_date, created_tantou_id) VALUES (2785, '75677JG00A-E', 1, GETDATE(), 999);</v>
      </c>
    </row>
    <row r="3385" spans="26:27">
      <c r="Z3385">
        <v>1074</v>
      </c>
      <c r="AA3385" t="str">
        <f t="shared" si="23"/>
        <v>INSERT INTO UPK.main_masters.mm_buhin_no (data_id, buhin_no, coefficient, created_date, created_tantou_id) VALUES (2786, '756825TA0A', 1, GETDATE(), 999);</v>
      </c>
    </row>
    <row r="3386" spans="26:27">
      <c r="Z3386">
        <v>1075</v>
      </c>
      <c r="AA3386" t="str">
        <f t="shared" si="23"/>
        <v>INSERT INTO UPK.main_masters.mm_buhin_no (data_id, buhin_no, coefficient, created_date, created_tantou_id) VALUES (2787, '756835TA0A', 1, GETDATE(), 999);</v>
      </c>
    </row>
    <row r="3387" spans="26:27">
      <c r="Z3387">
        <v>1076</v>
      </c>
      <c r="AA3387" t="str">
        <f t="shared" si="23"/>
        <v>INSERT INTO UPK.main_masters.mm_buhin_no (data_id, buhin_no, coefficient, created_date, created_tantou_id) VALUES (2788, '756926RA0A', 1, GETDATE(), 999);</v>
      </c>
    </row>
    <row r="3388" spans="26:27">
      <c r="Z3388">
        <v>1077</v>
      </c>
      <c r="AA3388" t="str">
        <f t="shared" si="23"/>
        <v>INSERT INTO UPK.main_masters.mm_buhin_no (data_id, buhin_no, coefficient, created_date, created_tantou_id) VALUES (2789, '75692JN20A', 1, GETDATE(), 999);</v>
      </c>
    </row>
    <row r="3389" spans="26:27">
      <c r="Z3389">
        <v>1078</v>
      </c>
      <c r="AA3389" t="str">
        <f t="shared" si="23"/>
        <v>INSERT INTO UPK.main_masters.mm_buhin_no (data_id, buhin_no, coefficient, created_date, created_tantou_id) VALUES (2790, '75692JN20A-E', 1, GETDATE(), 999);</v>
      </c>
    </row>
    <row r="3390" spans="26:27">
      <c r="Z3390">
        <v>1079</v>
      </c>
      <c r="AA3390" t="str">
        <f t="shared" si="23"/>
        <v>INSERT INTO UPK.main_masters.mm_buhin_no (data_id, buhin_no, coefficient, created_date, created_tantou_id) VALUES (2791, '756926RA1A', 1, GETDATE(), 999);</v>
      </c>
    </row>
    <row r="3391" spans="26:27">
      <c r="Z3391">
        <v>1080</v>
      </c>
      <c r="AA3391" t="str">
        <f t="shared" si="23"/>
        <v>INSERT INTO UPK.main_masters.mm_buhin_no (data_id, buhin_no, coefficient, created_date, created_tantou_id) VALUES (2792, '756936RA1A', 1, GETDATE(), 999);</v>
      </c>
    </row>
    <row r="3392" spans="26:27">
      <c r="Z3392">
        <v>1081</v>
      </c>
      <c r="AA3392" t="str">
        <f t="shared" si="23"/>
        <v>INSERT INTO UPK.main_masters.mm_buhin_no (data_id, buhin_no, coefficient, created_date, created_tantou_id) VALUES (2793, '756936RA0A', 1, GETDATE(), 999);</v>
      </c>
    </row>
    <row r="3393" spans="26:27">
      <c r="Z3393">
        <v>1082</v>
      </c>
      <c r="AA3393" t="str">
        <f t="shared" si="23"/>
        <v>INSERT INTO UPK.main_masters.mm_buhin_no (data_id, buhin_no, coefficient, created_date, created_tantou_id) VALUES (2794, '75693JN20A', 1, GETDATE(), 999);</v>
      </c>
    </row>
    <row r="3394" spans="26:27">
      <c r="Z3394">
        <v>1083</v>
      </c>
      <c r="AA3394" t="str">
        <f t="shared" si="23"/>
        <v>INSERT INTO UPK.main_masters.mm_buhin_no (data_id, buhin_no, coefficient, created_date, created_tantou_id) VALUES (2795, '75693JN20A-E', 1, GETDATE(), 999);</v>
      </c>
    </row>
    <row r="3395" spans="26:27">
      <c r="Z3395">
        <v>1084</v>
      </c>
      <c r="AA3395" t="str">
        <f t="shared" si="23"/>
        <v>INSERT INTO UPK.main_masters.mm_buhin_no (data_id, buhin_no, coefficient, created_date, created_tantou_id) VALUES (2796, '756B45TL0A', 1, GETDATE(), 999);</v>
      </c>
    </row>
    <row r="3396" spans="26:27">
      <c r="Z3396">
        <v>1085</v>
      </c>
      <c r="AA3396" t="str">
        <f t="shared" si="23"/>
        <v>INSERT INTO UPK.main_masters.mm_buhin_no (data_id, buhin_no, coefficient, created_date, created_tantou_id) VALUES (2797, '756B55TL0A', 1, GETDATE(), 999);</v>
      </c>
    </row>
    <row r="3397" spans="26:27">
      <c r="Z3397">
        <v>1086</v>
      </c>
      <c r="AA3397" t="str">
        <f t="shared" si="23"/>
        <v>INSERT INTO UPK.main_masters.mm_buhin_no (data_id, buhin_no, coefficient, created_date, created_tantou_id) VALUES (2798, '756B61LA0A', 1, GETDATE(), 999);</v>
      </c>
    </row>
    <row r="3398" spans="26:27">
      <c r="Z3398">
        <v>1087</v>
      </c>
      <c r="AA3398" t="str">
        <f t="shared" si="23"/>
        <v>INSERT INTO UPK.main_masters.mm_buhin_no (data_id, buhin_no, coefficient, created_date, created_tantou_id) VALUES (2799, '756B71LA0A', 1, GETDATE(), 999);</v>
      </c>
    </row>
    <row r="3399" spans="26:27">
      <c r="Z3399">
        <v>1088</v>
      </c>
      <c r="AA3399" t="str">
        <f t="shared" si="23"/>
        <v>INSERT INTO UPK.main_masters.mm_buhin_no (data_id, buhin_no, coefficient, created_date, created_tantou_id) VALUES (2800, '756B61LA0A-G', 1, GETDATE(), 999);</v>
      </c>
    </row>
    <row r="3400" spans="26:27">
      <c r="Z3400">
        <v>1089</v>
      </c>
      <c r="AA3400" t="str">
        <f t="shared" si="23"/>
        <v>INSERT INTO UPK.main_masters.mm_buhin_no (data_id, buhin_no, coefficient, created_date, created_tantou_id) VALUES (2801, '756B71LA0A-G', 1, GETDATE(), 999);</v>
      </c>
    </row>
    <row r="3401" spans="26:27">
      <c r="Z3401">
        <v>1090</v>
      </c>
      <c r="AA3401" t="str">
        <f t="shared" ref="AA3401:AA3464" si="24">$Y$2310&amp;AA1681&amp;", '"&amp;TRIM(AB1681)&amp;"', "&amp;AC1681&amp;", GETDATE(), 999);"</f>
        <v>INSERT INTO UPK.main_masters.mm_buhin_no (data_id, buhin_no, coefficient, created_date, created_tantou_id) VALUES (2802, '756C01LA0A', 1, GETDATE(), 999);</v>
      </c>
    </row>
    <row r="3402" spans="26:27">
      <c r="Z3402">
        <v>1091</v>
      </c>
      <c r="AA3402" t="str">
        <f t="shared" si="24"/>
        <v>INSERT INTO UPK.main_masters.mm_buhin_no (data_id, buhin_no, coefficient, created_date, created_tantou_id) VALUES (2803, '756C11LA0A', 1, GETDATE(), 999);</v>
      </c>
    </row>
    <row r="3403" spans="26:27">
      <c r="Z3403">
        <v>1092</v>
      </c>
      <c r="AA3403" t="str">
        <f t="shared" si="24"/>
        <v>INSERT INTO UPK.main_masters.mm_buhin_no (data_id, buhin_no, coefficient, created_date, created_tantou_id) VALUES (2804, '756C01LA0A-G', 1, GETDATE(), 999);</v>
      </c>
    </row>
    <row r="3404" spans="26:27">
      <c r="Z3404">
        <v>1093</v>
      </c>
      <c r="AA3404" t="str">
        <f t="shared" si="24"/>
        <v>INSERT INTO UPK.main_masters.mm_buhin_no (data_id, buhin_no, coefficient, created_date, created_tantou_id) VALUES (2805, '756C11LA0A-G', 1, GETDATE(), 999);</v>
      </c>
    </row>
    <row r="3405" spans="26:27">
      <c r="Z3405">
        <v>1094</v>
      </c>
      <c r="AA3405" t="str">
        <f t="shared" si="24"/>
        <v>INSERT INTO UPK.main_masters.mm_buhin_no (data_id, buhin_no, coefficient, created_date, created_tantou_id) VALUES (2806, '756C0JG00A', 1, GETDATE(), 999);</v>
      </c>
    </row>
    <row r="3406" spans="26:27">
      <c r="Z3406">
        <v>1095</v>
      </c>
      <c r="AA3406" t="str">
        <f t="shared" si="24"/>
        <v>INSERT INTO UPK.main_masters.mm_buhin_no (data_id, buhin_no, coefficient, created_date, created_tantou_id) VALUES (2807, '756C1JG00A', 1, GETDATE(), 999);</v>
      </c>
    </row>
    <row r="3407" spans="26:27">
      <c r="Z3407">
        <v>1096</v>
      </c>
      <c r="AA3407" t="str">
        <f t="shared" si="24"/>
        <v>INSERT INTO UPK.main_masters.mm_buhin_no (data_id, buhin_no, coefficient, created_date, created_tantou_id) VALUES (2808, '756R2JG00A', 1, GETDATE(), 999);</v>
      </c>
    </row>
    <row r="3408" spans="26:27">
      <c r="Z3408">
        <v>1097</v>
      </c>
      <c r="AA3408" t="str">
        <f t="shared" si="24"/>
        <v>INSERT INTO UPK.main_masters.mm_buhin_no (data_id, buhin_no, coefficient, created_date, created_tantou_id) VALUES (2809, '756R3JG00A', 1, GETDATE(), 999);</v>
      </c>
    </row>
    <row r="3409" spans="26:27">
      <c r="Z3409">
        <v>1098</v>
      </c>
      <c r="AA3409" t="str">
        <f t="shared" si="24"/>
        <v>INSERT INTO UPK.main_masters.mm_buhin_no (data_id, buhin_no, coefficient, created_date, created_tantou_id) VALUES (2810, '756S83XE0A', 1, GETDATE(), 999);</v>
      </c>
    </row>
    <row r="3410" spans="26:27">
      <c r="Z3410">
        <v>1099</v>
      </c>
      <c r="AA3410" t="str">
        <f t="shared" si="24"/>
        <v>INSERT INTO UPK.main_masters.mm_buhin_no (data_id, buhin_no, coefficient, created_date, created_tantou_id) VALUES (2811, '757843VA0A', 1, GETDATE(), 999);</v>
      </c>
    </row>
    <row r="3411" spans="26:27">
      <c r="Z3411">
        <v>1100</v>
      </c>
      <c r="AA3411" t="str">
        <f t="shared" si="24"/>
        <v>INSERT INTO UPK.main_masters.mm_buhin_no (data_id, buhin_no, coefficient, created_date, created_tantou_id) VALUES (2812, '757853VA0A', 1, GETDATE(), 999);</v>
      </c>
    </row>
    <row r="3412" spans="26:27">
      <c r="Z3412">
        <v>1101</v>
      </c>
      <c r="AA3412" t="str">
        <f t="shared" si="24"/>
        <v>INSERT INTO UPK.main_masters.mm_buhin_no (data_id, buhin_no, coefficient, created_date, created_tantou_id) VALUES (2813, '759261JA0A', 1, GETDATE(), 999);</v>
      </c>
    </row>
    <row r="3413" spans="26:27">
      <c r="Z3413">
        <v>1102</v>
      </c>
      <c r="AA3413" t="str">
        <f t="shared" si="24"/>
        <v>INSERT INTO UPK.main_masters.mm_buhin_no (data_id, buhin_no, coefficient, created_date, created_tantou_id) VALUES (2814, '759271JA0A', 1, GETDATE(), 999);</v>
      </c>
    </row>
    <row r="3414" spans="26:27">
      <c r="Z3414">
        <v>1103</v>
      </c>
      <c r="AA3414" t="str">
        <f t="shared" si="24"/>
        <v>INSERT INTO UPK.main_masters.mm_buhin_no (data_id, buhin_no, coefficient, created_date, created_tantou_id) VALUES (2815, '759346RA0A', 1, GETDATE(), 999);</v>
      </c>
    </row>
    <row r="3415" spans="26:27">
      <c r="Z3415">
        <v>1104</v>
      </c>
      <c r="AA3415" t="str">
        <f t="shared" si="24"/>
        <v>INSERT INTO UPK.main_masters.mm_buhin_no (data_id, buhin_no, coefficient, created_date, created_tantou_id) VALUES (2816, '759356RA0A', 1, GETDATE(), 999);</v>
      </c>
    </row>
    <row r="3416" spans="26:27">
      <c r="Z3416">
        <v>1105</v>
      </c>
      <c r="AA3416" t="str">
        <f t="shared" si="24"/>
        <v>INSERT INTO UPK.main_masters.mm_buhin_no (data_id, buhin_no, coefficient, created_date, created_tantou_id) VALUES (2817, '759424CB0A', 1, GETDATE(), 999);</v>
      </c>
    </row>
    <row r="3417" spans="26:27">
      <c r="Z3417">
        <v>1106</v>
      </c>
      <c r="AA3417" t="str">
        <f t="shared" si="24"/>
        <v>INSERT INTO UPK.main_masters.mm_buhin_no (data_id, buhin_no, coefficient, created_date, created_tantou_id) VALUES (2818, '759434CB0A', 1, GETDATE(), 999);</v>
      </c>
    </row>
    <row r="3418" spans="26:27">
      <c r="Z3418">
        <v>1107</v>
      </c>
      <c r="AA3418" t="str">
        <f t="shared" si="24"/>
        <v>INSERT INTO UPK.main_masters.mm_buhin_no (data_id, buhin_no, coefficient, created_date, created_tantou_id) VALUES (2819, '759426RA0A', 1, GETDATE(), 999);</v>
      </c>
    </row>
    <row r="3419" spans="26:27">
      <c r="Z3419">
        <v>1108</v>
      </c>
      <c r="AA3419" t="str">
        <f t="shared" si="24"/>
        <v>INSERT INTO UPK.main_masters.mm_buhin_no (data_id, buhin_no, coefficient, created_date, created_tantou_id) VALUES (2820, '759436RA0A', 1, GETDATE(), 999);</v>
      </c>
    </row>
    <row r="3420" spans="26:27">
      <c r="Z3420">
        <v>1109</v>
      </c>
      <c r="AA3420" t="str">
        <f t="shared" si="24"/>
        <v>INSERT INTO UPK.main_masters.mm_buhin_no (data_id, buhin_no, coefficient, created_date, created_tantou_id) VALUES (2821, '759426RA1A', 1, GETDATE(), 999);</v>
      </c>
    </row>
    <row r="3421" spans="26:27">
      <c r="Z3421">
        <v>1110</v>
      </c>
      <c r="AA3421" t="str">
        <f t="shared" si="24"/>
        <v>INSERT INTO UPK.main_masters.mm_buhin_no (data_id, buhin_no, coefficient, created_date, created_tantou_id) VALUES (2822, '759436RA1A', 1, GETDATE(), 999);</v>
      </c>
    </row>
    <row r="3422" spans="26:27">
      <c r="Z3422">
        <v>1111</v>
      </c>
      <c r="AA3422" t="str">
        <f t="shared" si="24"/>
        <v>INSERT INTO UPK.main_masters.mm_buhin_no (data_id, buhin_no, coefficient, created_date, created_tantou_id) VALUES (2823, '75942JN20A', 1, GETDATE(), 999);</v>
      </c>
    </row>
    <row r="3423" spans="26:27">
      <c r="Z3423">
        <v>1112</v>
      </c>
      <c r="AA3423" t="str">
        <f t="shared" si="24"/>
        <v>INSERT INTO UPK.main_masters.mm_buhin_no (data_id, buhin_no, coefficient, created_date, created_tantou_id) VALUES (2824, '75943JN20A', 1, GETDATE(), 999);</v>
      </c>
    </row>
    <row r="3424" spans="26:27">
      <c r="Z3424">
        <v>1113</v>
      </c>
      <c r="AA3424" t="str">
        <f t="shared" si="24"/>
        <v>INSERT INTO UPK.main_masters.mm_buhin_no (data_id, buhin_no, coefficient, created_date, created_tantou_id) VALUES (2825, '762183VA0A', 1, GETDATE(), 999);</v>
      </c>
    </row>
    <row r="3425" spans="26:27">
      <c r="Z3425">
        <v>1114</v>
      </c>
      <c r="AA3425" t="str">
        <f t="shared" si="24"/>
        <v>INSERT INTO UPK.main_masters.mm_buhin_no (data_id, buhin_no, coefficient, created_date, created_tantou_id) VALUES (2826, '762183XJ0A', 1, GETDATE(), 999);</v>
      </c>
    </row>
    <row r="3426" spans="26:27">
      <c r="Z3426">
        <v>1115</v>
      </c>
      <c r="AA3426" t="str">
        <f t="shared" si="24"/>
        <v>INSERT INTO UPK.main_masters.mm_buhin_no (data_id, buhin_no, coefficient, created_date, created_tantou_id) VALUES (2827, '762183XE0A', 1, GETDATE(), 999);</v>
      </c>
    </row>
    <row r="3427" spans="26:27">
      <c r="Z3427">
        <v>1116</v>
      </c>
      <c r="AA3427" t="str">
        <f t="shared" si="24"/>
        <v>INSERT INTO UPK.main_masters.mm_buhin_no (data_id, buhin_no, coefficient, created_date, created_tantou_id) VALUES (2828, '762193XE0A', 1, GETDATE(), 999);</v>
      </c>
    </row>
    <row r="3428" spans="26:27">
      <c r="Z3428">
        <v>1117</v>
      </c>
      <c r="AA3428" t="str">
        <f t="shared" si="24"/>
        <v>INSERT INTO UPK.main_masters.mm_buhin_no (data_id, buhin_no, coefficient, created_date, created_tantou_id) VALUES (2829, '762184CC0A', 1, GETDATE(), 999);</v>
      </c>
    </row>
    <row r="3429" spans="26:27">
      <c r="Z3429">
        <v>1118</v>
      </c>
      <c r="AA3429" t="str">
        <f t="shared" si="24"/>
        <v>INSERT INTO UPK.main_masters.mm_buhin_no (data_id, buhin_no, coefficient, created_date, created_tantou_id) VALUES (2830, '762194CC0A', 1, GETDATE(), 999);</v>
      </c>
    </row>
    <row r="3430" spans="26:27">
      <c r="Z3430">
        <v>1119</v>
      </c>
      <c r="AA3430" t="str">
        <f t="shared" si="24"/>
        <v>INSERT INTO UPK.main_masters.mm_buhin_no (data_id, buhin_no, coefficient, created_date, created_tantou_id) VALUES (2831, '762193VA0A', 1, GETDATE(), 999);</v>
      </c>
    </row>
    <row r="3431" spans="26:27">
      <c r="Z3431">
        <v>1120</v>
      </c>
      <c r="AA3431" t="str">
        <f t="shared" si="24"/>
        <v>INSERT INTO UPK.main_masters.mm_buhin_no (data_id, buhin_no, coefficient, created_date, created_tantou_id) VALUES (2832, '762193XJ0A', 1, GETDATE(), 999);</v>
      </c>
    </row>
    <row r="3432" spans="26:27">
      <c r="Z3432">
        <v>1121</v>
      </c>
      <c r="AA3432" t="str">
        <f t="shared" si="24"/>
        <v>INSERT INTO UPK.main_masters.mm_buhin_no (data_id, buhin_no, coefficient, created_date, created_tantou_id) VALUES (2833, '762268H300', 1, GETDATE(), 999);</v>
      </c>
    </row>
    <row r="3433" spans="26:27">
      <c r="Z3433">
        <v>1122</v>
      </c>
      <c r="AA3433" t="str">
        <f t="shared" si="24"/>
        <v>INSERT INTO UPK.main_masters.mm_buhin_no (data_id, buhin_no, coefficient, created_date, created_tantou_id) VALUES (2834, '762278H300', 1, GETDATE(), 999);</v>
      </c>
    </row>
    <row r="3434" spans="26:27">
      <c r="Z3434">
        <v>1123</v>
      </c>
      <c r="AA3434" t="str">
        <f t="shared" si="24"/>
        <v>INSERT INTO UPK.main_masters.mm_buhin_no (data_id, buhin_no, coefficient, created_date, created_tantou_id) VALUES (2835, '762268H700', 1, GETDATE(), 999);</v>
      </c>
    </row>
    <row r="3435" spans="26:27">
      <c r="Z3435">
        <v>1124</v>
      </c>
      <c r="AA3435" t="str">
        <f t="shared" si="24"/>
        <v>INSERT INTO UPK.main_masters.mm_buhin_no (data_id, buhin_no, coefficient, created_date, created_tantou_id) VALUES (2836, '762278H700', 1, GETDATE(), 999);</v>
      </c>
    </row>
    <row r="3436" spans="26:27">
      <c r="Z3436">
        <v>1125</v>
      </c>
      <c r="AA3436" t="str">
        <f t="shared" si="24"/>
        <v>INSERT INTO UPK.main_masters.mm_buhin_no (data_id, buhin_no, coefficient, created_date, created_tantou_id) VALUES (2837, '762321VA0A', 1, GETDATE(), 999);</v>
      </c>
    </row>
    <row r="3437" spans="26:27">
      <c r="Z3437">
        <v>1126</v>
      </c>
      <c r="AA3437" t="str">
        <f t="shared" si="24"/>
        <v>INSERT INTO UPK.main_masters.mm_buhin_no (data_id, buhin_no, coefficient, created_date, created_tantou_id) VALUES (2838, '762321VA0B', 1, GETDATE(), 999);</v>
      </c>
    </row>
    <row r="3438" spans="26:27">
      <c r="Z3438">
        <v>1127</v>
      </c>
      <c r="AA3438" t="str">
        <f t="shared" si="24"/>
        <v>INSERT INTO UPK.main_masters.mm_buhin_no (data_id, buhin_no, coefficient, created_date, created_tantou_id) VALUES (2839, '762323VA0A', 1, GETDATE(), 999);</v>
      </c>
    </row>
    <row r="3439" spans="26:27">
      <c r="Z3439">
        <v>1128</v>
      </c>
      <c r="AA3439" t="str">
        <f t="shared" si="24"/>
        <v>INSERT INTO UPK.main_masters.mm_buhin_no (data_id, buhin_no, coefficient, created_date, created_tantou_id) VALUES (2840, '762323XA0A', 1, GETDATE(), 999);</v>
      </c>
    </row>
    <row r="3440" spans="26:27">
      <c r="Z3440">
        <v>1129</v>
      </c>
      <c r="AA3440" t="str">
        <f t="shared" si="24"/>
        <v>INSERT INTO UPK.main_masters.mm_buhin_no (data_id, buhin_no, coefficient, created_date, created_tantou_id) VALUES (2841, '762323XJ0A', 1, GETDATE(), 999);</v>
      </c>
    </row>
    <row r="3441" spans="26:27">
      <c r="Z3441">
        <v>1130</v>
      </c>
      <c r="AA3441" t="str">
        <f t="shared" si="24"/>
        <v>INSERT INTO UPK.main_masters.mm_buhin_no (data_id, buhin_no, coefficient, created_date, created_tantou_id) VALUES (2842, '762328H30001', 1, GETDATE(), 999);</v>
      </c>
    </row>
    <row r="3442" spans="26:27">
      <c r="Z3442">
        <v>1131</v>
      </c>
      <c r="AA3442" t="str">
        <f t="shared" si="24"/>
        <v>INSERT INTO UPK.main_masters.mm_buhin_no (data_id, buhin_no, coefficient, created_date, created_tantou_id) VALUES (2843, '76232JM00A', 1, GETDATE(), 999);</v>
      </c>
    </row>
    <row r="3443" spans="26:27">
      <c r="Z3443">
        <v>1132</v>
      </c>
      <c r="AA3443" t="str">
        <f t="shared" si="24"/>
        <v>INSERT INTO UPK.main_masters.mm_buhin_no (data_id, buhin_no, coefficient, created_date, created_tantou_id) VALUES (2844, '76232JN20A', 1, GETDATE(), 999);</v>
      </c>
    </row>
    <row r="3444" spans="26:27">
      <c r="Z3444">
        <v>1133</v>
      </c>
      <c r="AA3444" t="str">
        <f t="shared" si="24"/>
        <v>INSERT INTO UPK.main_masters.mm_buhin_no (data_id, buhin_no, coefficient, created_date, created_tantou_id) VALUES (2845, '762324CC0A', 1, GETDATE(), 999);</v>
      </c>
    </row>
    <row r="3445" spans="26:27">
      <c r="Z3445">
        <v>1134</v>
      </c>
      <c r="AA3445" t="str">
        <f t="shared" si="24"/>
        <v>INSERT INTO UPK.main_masters.mm_buhin_no (data_id, buhin_no, coefficient, created_date, created_tantou_id) VALUES (2846, '762334CC0A', 1, GETDATE(), 999);</v>
      </c>
    </row>
    <row r="3446" spans="26:27">
      <c r="Z3446">
        <v>1135</v>
      </c>
      <c r="AA3446" t="str">
        <f t="shared" si="24"/>
        <v>INSERT INTO UPK.main_masters.mm_buhin_no (data_id, buhin_no, coefficient, created_date, created_tantou_id) VALUES (2847, '762331VA0A', 1, GETDATE(), 999);</v>
      </c>
    </row>
    <row r="3447" spans="26:27">
      <c r="Z3447">
        <v>1136</v>
      </c>
      <c r="AA3447" t="str">
        <f t="shared" si="24"/>
        <v>INSERT INTO UPK.main_masters.mm_buhin_no (data_id, buhin_no, coefficient, created_date, created_tantou_id) VALUES (2848, '762331VA0B', 1, GETDATE(), 999);</v>
      </c>
    </row>
    <row r="3448" spans="26:27">
      <c r="Z3448">
        <v>1137</v>
      </c>
      <c r="AA3448" t="str">
        <f t="shared" si="24"/>
        <v>INSERT INTO UPK.main_masters.mm_buhin_no (data_id, buhin_no, coefficient, created_date, created_tantou_id) VALUES (2849, '762333VA0A', 1, GETDATE(), 999);</v>
      </c>
    </row>
    <row r="3449" spans="26:27">
      <c r="Z3449">
        <v>1138</v>
      </c>
      <c r="AA3449" t="str">
        <f t="shared" si="24"/>
        <v>INSERT INTO UPK.main_masters.mm_buhin_no (data_id, buhin_no, coefficient, created_date, created_tantou_id) VALUES (2850, '762333XA0A', 1, GETDATE(), 999);</v>
      </c>
    </row>
    <row r="3450" spans="26:27">
      <c r="Z3450">
        <v>1139</v>
      </c>
      <c r="AA3450" t="str">
        <f t="shared" si="24"/>
        <v>INSERT INTO UPK.main_masters.mm_buhin_no (data_id, buhin_no, coefficient, created_date, created_tantou_id) VALUES (2851, '762333XJ0A', 1, GETDATE(), 999);</v>
      </c>
    </row>
    <row r="3451" spans="26:27">
      <c r="Z3451">
        <v>1140</v>
      </c>
      <c r="AA3451" t="str">
        <f t="shared" si="24"/>
        <v>INSERT INTO UPK.main_masters.mm_buhin_no (data_id, buhin_no, coefficient, created_date, created_tantou_id) VALUES (2852, '762338H30001', 1, GETDATE(), 999);</v>
      </c>
    </row>
    <row r="3452" spans="26:27">
      <c r="Z3452">
        <v>1141</v>
      </c>
      <c r="AA3452" t="str">
        <f t="shared" si="24"/>
        <v>INSERT INTO UPK.main_masters.mm_buhin_no (data_id, buhin_no, coefficient, created_date, created_tantou_id) VALUES (2853, '76233JM00A', 1, GETDATE(), 999);</v>
      </c>
    </row>
    <row r="3453" spans="26:27">
      <c r="Z3453">
        <v>1142</v>
      </c>
      <c r="AA3453" t="str">
        <f t="shared" si="24"/>
        <v>INSERT INTO UPK.main_masters.mm_buhin_no (data_id, buhin_no, coefficient, created_date, created_tantou_id) VALUES (2854, '76233JN20A', 1, GETDATE(), 999);</v>
      </c>
    </row>
    <row r="3454" spans="26:27">
      <c r="Z3454">
        <v>1143</v>
      </c>
      <c r="AA3454" t="str">
        <f t="shared" si="24"/>
        <v>INSERT INTO UPK.main_masters.mm_buhin_no (data_id, buhin_no, coefficient, created_date, created_tantou_id) VALUES (2855, '762348H700', 1, GETDATE(), 999);</v>
      </c>
    </row>
    <row r="3455" spans="26:27">
      <c r="Z3455">
        <v>1144</v>
      </c>
      <c r="AA3455" t="str">
        <f t="shared" si="24"/>
        <v>INSERT INTO UPK.main_masters.mm_buhin_no (data_id, buhin_no, coefficient, created_date, created_tantou_id) VALUES (2856, '762358H700', 1, GETDATE(), 999);</v>
      </c>
    </row>
    <row r="3456" spans="26:27">
      <c r="Z3456">
        <v>1145</v>
      </c>
      <c r="AA3456" t="str">
        <f t="shared" si="24"/>
        <v>INSERT INTO UPK.main_masters.mm_buhin_no (data_id, buhin_no, coefficient, created_date, created_tantou_id) VALUES (2857, '762423VA0A', 1, GETDATE(), 999);</v>
      </c>
    </row>
    <row r="3457" spans="26:27">
      <c r="Z3457">
        <v>1146</v>
      </c>
      <c r="AA3457" t="str">
        <f t="shared" si="24"/>
        <v>INSERT INTO UPK.main_masters.mm_buhin_no (data_id, buhin_no, coefficient, created_date, created_tantou_id) VALUES (2858, '762424CB0A', 1, GETDATE(), 999);</v>
      </c>
    </row>
    <row r="3458" spans="26:27">
      <c r="Z3458">
        <v>1147</v>
      </c>
      <c r="AA3458" t="str">
        <f t="shared" si="24"/>
        <v>INSERT INTO UPK.main_masters.mm_buhin_no (data_id, buhin_no, coefficient, created_date, created_tantou_id) VALUES (2859, '76242EN000', 1, GETDATE(), 999);</v>
      </c>
    </row>
    <row r="3459" spans="26:27">
      <c r="Z3459">
        <v>1148</v>
      </c>
      <c r="AA3459" t="str">
        <f t="shared" si="24"/>
        <v>INSERT INTO UPK.main_masters.mm_buhin_no (data_id, buhin_no, coefficient, created_date, created_tantou_id) VALUES (2860, '76242JG00A', 1, GETDATE(), 999);</v>
      </c>
    </row>
    <row r="3460" spans="26:27">
      <c r="Z3460">
        <v>1149</v>
      </c>
      <c r="AA3460" t="str">
        <f t="shared" si="24"/>
        <v>INSERT INTO UPK.main_masters.mm_buhin_no (data_id, buhin_no, coefficient, created_date, created_tantou_id) VALUES (2861, '76242JG40A', 1, GETDATE(), 999);</v>
      </c>
    </row>
    <row r="3461" spans="26:27">
      <c r="Z3461">
        <v>1150</v>
      </c>
      <c r="AA3461" t="str">
        <f t="shared" si="24"/>
        <v>INSERT INTO UPK.main_masters.mm_buhin_no (data_id, buhin_no, coefficient, created_date, created_tantou_id) VALUES (2862, '76242JG40A-E', 1, GETDATE(), 999);</v>
      </c>
    </row>
    <row r="3462" spans="26:27">
      <c r="Z3462">
        <v>1151</v>
      </c>
      <c r="AA3462" t="str">
        <f t="shared" si="24"/>
        <v>INSERT INTO UPK.main_masters.mm_buhin_no (data_id, buhin_no, coefficient, created_date, created_tantou_id) VALUES (2863, '762424M408', 1, GETDATE(), 999);</v>
      </c>
    </row>
    <row r="3463" spans="26:27">
      <c r="Z3463">
        <v>1152</v>
      </c>
      <c r="AA3463" t="str">
        <f t="shared" si="24"/>
        <v>INSERT INTO UPK.main_masters.mm_buhin_no (data_id, buhin_no, coefficient, created_date, created_tantou_id) VALUES (2864, '762434M400', 1, GETDATE(), 999);</v>
      </c>
    </row>
    <row r="3464" spans="26:27">
      <c r="Z3464">
        <v>1153</v>
      </c>
      <c r="AA3464" t="str">
        <f t="shared" si="24"/>
        <v>INSERT INTO UPK.main_masters.mm_buhin_no (data_id, buhin_no, coefficient, created_date, created_tantou_id) VALUES (2865, '762425TA0A', 1, GETDATE(), 999);</v>
      </c>
    </row>
    <row r="3465" spans="26:27">
      <c r="Z3465">
        <v>1154</v>
      </c>
      <c r="AA3465" t="str">
        <f t="shared" ref="AA3465:AA3528" si="25">$Y$2310&amp;AA1745&amp;", '"&amp;TRIM(AB1745)&amp;"', "&amp;AC1745&amp;", GETDATE(), 999);"</f>
        <v>INSERT INTO UPK.main_masters.mm_buhin_no (data_id, buhin_no, coefficient, created_date, created_tantou_id) VALUES (2866, '762435TA0A', 1, GETDATE(), 999);</v>
      </c>
    </row>
    <row r="3466" spans="26:27">
      <c r="Z3466">
        <v>1155</v>
      </c>
      <c r="AA3466" t="str">
        <f t="shared" si="25"/>
        <v>INSERT INTO UPK.main_masters.mm_buhin_no (data_id, buhin_no, coefficient, created_date, created_tantou_id) VALUES (2867, '762425TA1A', 1, GETDATE(), 999);</v>
      </c>
    </row>
    <row r="3467" spans="26:27">
      <c r="Z3467">
        <v>1156</v>
      </c>
      <c r="AA3467" t="str">
        <f t="shared" si="25"/>
        <v>INSERT INTO UPK.main_masters.mm_buhin_no (data_id, buhin_no, coefficient, created_date, created_tantou_id) VALUES (2868, '762435TA1A', 1, GETDATE(), 999);</v>
      </c>
    </row>
    <row r="3468" spans="26:27">
      <c r="Z3468">
        <v>1157</v>
      </c>
      <c r="AA3468" t="str">
        <f t="shared" si="25"/>
        <v>INSERT INTO UPK.main_masters.mm_buhin_no (data_id, buhin_no, coefficient, created_date, created_tantou_id) VALUES (2869, '762426RA0A', 1, GETDATE(), 999);</v>
      </c>
    </row>
    <row r="3469" spans="26:27">
      <c r="Z3469">
        <v>1158</v>
      </c>
      <c r="AA3469" t="str">
        <f t="shared" si="25"/>
        <v>INSERT INTO UPK.main_masters.mm_buhin_no (data_id, buhin_no, coefficient, created_date, created_tantou_id) VALUES (2870, '762436RA0A', 1, GETDATE(), 999);</v>
      </c>
    </row>
    <row r="3470" spans="26:27">
      <c r="Z3470">
        <v>1159</v>
      </c>
      <c r="AA3470" t="str">
        <f t="shared" si="25"/>
        <v>INSERT INTO UPK.main_masters.mm_buhin_no (data_id, buhin_no, coefficient, created_date, created_tantou_id) VALUES (2871, '762433VA0A', 1, GETDATE(), 999);</v>
      </c>
    </row>
    <row r="3471" spans="26:27">
      <c r="Z3471">
        <v>1160</v>
      </c>
      <c r="AA3471" t="str">
        <f t="shared" si="25"/>
        <v>INSERT INTO UPK.main_masters.mm_buhin_no (data_id, buhin_no, coefficient, created_date, created_tantou_id) VALUES (2872, '762434CB0A', 1, GETDATE(), 999);</v>
      </c>
    </row>
    <row r="3472" spans="26:27">
      <c r="Z3472">
        <v>1161</v>
      </c>
      <c r="AA3472" t="str">
        <f t="shared" si="25"/>
        <v>INSERT INTO UPK.main_masters.mm_buhin_no (data_id, buhin_no, coefficient, created_date, created_tantou_id) VALUES (2873, '76243EN000', 1, GETDATE(), 999);</v>
      </c>
    </row>
    <row r="3473" spans="26:27">
      <c r="Z3473">
        <v>1162</v>
      </c>
      <c r="AA3473" t="str">
        <f t="shared" si="25"/>
        <v>INSERT INTO UPK.main_masters.mm_buhin_no (data_id, buhin_no, coefficient, created_date, created_tantou_id) VALUES (2874, '76243JG00A', 1, GETDATE(), 999);</v>
      </c>
    </row>
    <row r="3474" spans="26:27">
      <c r="Z3474">
        <v>1163</v>
      </c>
      <c r="AA3474" t="str">
        <f t="shared" si="25"/>
        <v>INSERT INTO UPK.main_masters.mm_buhin_no (data_id, buhin_no, coefficient, created_date, created_tantou_id) VALUES (2875, '76243JG40A', 1, GETDATE(), 999);</v>
      </c>
    </row>
    <row r="3475" spans="26:27">
      <c r="Z3475">
        <v>1164</v>
      </c>
      <c r="AA3475" t="str">
        <f t="shared" si="25"/>
        <v>INSERT INTO UPK.main_masters.mm_buhin_no (data_id, buhin_no, coefficient, created_date, created_tantou_id) VALUES (2876, '76243JG40A-E', 1, GETDATE(), 999);</v>
      </c>
    </row>
    <row r="3476" spans="26:27">
      <c r="Z3476">
        <v>1165</v>
      </c>
      <c r="AA3476" t="str">
        <f t="shared" si="25"/>
        <v>INSERT INTO UPK.main_masters.mm_buhin_no (data_id, buhin_no, coefficient, created_date, created_tantou_id) VALUES (2877, '762461JA0A', 1, GETDATE(), 999);</v>
      </c>
    </row>
    <row r="3477" spans="26:27">
      <c r="Z3477">
        <v>1166</v>
      </c>
      <c r="AA3477" t="str">
        <f t="shared" si="25"/>
        <v>INSERT INTO UPK.main_masters.mm_buhin_no (data_id, buhin_no, coefficient, created_date, created_tantou_id) VALUES (2878, '76246JG00A', 1, GETDATE(), 999);</v>
      </c>
    </row>
    <row r="3478" spans="26:27">
      <c r="Z3478">
        <v>1167</v>
      </c>
      <c r="AA3478" t="str">
        <f t="shared" si="25"/>
        <v>INSERT INTO UPK.main_masters.mm_buhin_no (data_id, buhin_no, coefficient, created_date, created_tantou_id) VALUES (2879, '762463XJ0A', 1, GETDATE(), 999);</v>
      </c>
    </row>
    <row r="3479" spans="26:27">
      <c r="Z3479">
        <v>1168</v>
      </c>
      <c r="AA3479" t="str">
        <f t="shared" si="25"/>
        <v>INSERT INTO UPK.main_masters.mm_buhin_no (data_id, buhin_no, coefficient, created_date, created_tantou_id) VALUES (2880, '762473XJ0A', 1, GETDATE(), 999);</v>
      </c>
    </row>
    <row r="3480" spans="26:27">
      <c r="Z3480">
        <v>1169</v>
      </c>
      <c r="AA3480" t="str">
        <f t="shared" si="25"/>
        <v>INSERT INTO UPK.main_masters.mm_buhin_no (data_id, buhin_no, coefficient, created_date, created_tantou_id) VALUES (2881, '762466RA0A', 1, GETDATE(), 999);</v>
      </c>
    </row>
    <row r="3481" spans="26:27">
      <c r="Z3481">
        <v>1170</v>
      </c>
      <c r="AA3481" t="str">
        <f t="shared" si="25"/>
        <v>INSERT INTO UPK.main_masters.mm_buhin_no (data_id, buhin_no, coefficient, created_date, created_tantou_id) VALUES (2882, '762476RA0A', 1, GETDATE(), 999);</v>
      </c>
    </row>
    <row r="3482" spans="26:27">
      <c r="Z3482">
        <v>1171</v>
      </c>
      <c r="AA3482" t="str">
        <f t="shared" si="25"/>
        <v>INSERT INTO UPK.main_masters.mm_buhin_no (data_id, buhin_no, coefficient, created_date, created_tantou_id) VALUES (2883, '762471JA0A', 1, GETDATE(), 999);</v>
      </c>
    </row>
    <row r="3483" spans="26:27">
      <c r="Z3483">
        <v>1172</v>
      </c>
      <c r="AA3483" t="str">
        <f t="shared" si="25"/>
        <v>INSERT INTO UPK.main_masters.mm_buhin_no (data_id, buhin_no, coefficient, created_date, created_tantou_id) VALUES (2884, '76247JG00A', 1, GETDATE(), 999);</v>
      </c>
    </row>
    <row r="3484" spans="26:27">
      <c r="Z3484">
        <v>1173</v>
      </c>
      <c r="AA3484" t="str">
        <f t="shared" si="25"/>
        <v>INSERT INTO UPK.main_masters.mm_buhin_no (data_id, buhin_no, coefficient, created_date, created_tantou_id) VALUES (2885, '762621LA0A', 1, GETDATE(), 999);</v>
      </c>
    </row>
    <row r="3485" spans="26:27">
      <c r="Z3485">
        <v>1174</v>
      </c>
      <c r="AA3485" t="str">
        <f t="shared" si="25"/>
        <v>INSERT INTO UPK.main_masters.mm_buhin_no (data_id, buhin_no, coefficient, created_date, created_tantou_id) VALUES (2886, '762624M400', 1, GETDATE(), 999);</v>
      </c>
    </row>
    <row r="3486" spans="26:27">
      <c r="Z3486">
        <v>1175</v>
      </c>
      <c r="AA3486" t="str">
        <f t="shared" si="25"/>
        <v>INSERT INTO UPK.main_masters.mm_buhin_no (data_id, buhin_no, coefficient, created_date, created_tantou_id) VALUES (2887, '762624M710', 1, GETDATE(), 999);</v>
      </c>
    </row>
    <row r="3487" spans="26:27">
      <c r="Z3487">
        <v>1176</v>
      </c>
      <c r="AA3487" t="str">
        <f t="shared" si="25"/>
        <v>INSERT INTO UPK.main_masters.mm_buhin_no (data_id, buhin_no, coefficient, created_date, created_tantou_id) VALUES (2888, '762631LA0A', 1, GETDATE(), 999);</v>
      </c>
    </row>
    <row r="3488" spans="26:27">
      <c r="Z3488">
        <v>1177</v>
      </c>
      <c r="AA3488" t="str">
        <f t="shared" si="25"/>
        <v>INSERT INTO UPK.main_masters.mm_buhin_no (data_id, buhin_no, coefficient, created_date, created_tantou_id) VALUES (2889, '762634M400', 1, GETDATE(), 999);</v>
      </c>
    </row>
    <row r="3489" spans="26:27">
      <c r="Z3489">
        <v>1178</v>
      </c>
      <c r="AA3489" t="str">
        <f t="shared" si="25"/>
        <v>INSERT INTO UPK.main_masters.mm_buhin_no (data_id, buhin_no, coefficient, created_date, created_tantou_id) VALUES (2890, '762634M710', 1, GETDATE(), 999);</v>
      </c>
    </row>
    <row r="3490" spans="26:27">
      <c r="Z3490">
        <v>1179</v>
      </c>
      <c r="AA3490" t="str">
        <f t="shared" si="25"/>
        <v>INSERT INTO UPK.main_masters.mm_buhin_no (data_id, buhin_no, coefficient, created_date, created_tantou_id) VALUES (2891, '762723VA0A', 1, GETDATE(), 999);</v>
      </c>
    </row>
    <row r="3491" spans="26:27">
      <c r="Z3491">
        <v>1180</v>
      </c>
      <c r="AA3491" t="str">
        <f t="shared" si="25"/>
        <v>INSERT INTO UPK.main_masters.mm_buhin_no (data_id, buhin_no, coefficient, created_date, created_tantou_id) VALUES (2892, '762724CC0A', 1, GETDATE(), 999);</v>
      </c>
    </row>
    <row r="3492" spans="26:27">
      <c r="Z3492">
        <v>1181</v>
      </c>
      <c r="AA3492" t="str">
        <f t="shared" si="25"/>
        <v>INSERT INTO UPK.main_masters.mm_buhin_no (data_id, buhin_no, coefficient, created_date, created_tantou_id) VALUES (2893, '762724M400', 1, GETDATE(), 999);</v>
      </c>
    </row>
    <row r="3493" spans="26:27">
      <c r="Z3493">
        <v>1182</v>
      </c>
      <c r="AA3493" t="str">
        <f t="shared" si="25"/>
        <v>INSERT INTO UPK.main_masters.mm_buhin_no (data_id, buhin_no, coefficient, created_date, created_tantou_id) VALUES (2894, '762724M500', 1, GETDATE(), 999);</v>
      </c>
    </row>
    <row r="3494" spans="26:27">
      <c r="Z3494">
        <v>1183</v>
      </c>
      <c r="AA3494" t="str">
        <f t="shared" si="25"/>
        <v>INSERT INTO UPK.main_masters.mm_buhin_no (data_id, buhin_no, coefficient, created_date, created_tantou_id) VALUES (2895, '76272JM00A', 1, GETDATE(), 999);</v>
      </c>
    </row>
    <row r="3495" spans="26:27">
      <c r="Z3495">
        <v>1184</v>
      </c>
      <c r="AA3495" t="str">
        <f t="shared" si="25"/>
        <v>INSERT INTO UPK.main_masters.mm_buhin_no (data_id, buhin_no, coefficient, created_date, created_tantou_id) VALUES (2896, '762721LA0A', 1, GETDATE(), 999);</v>
      </c>
    </row>
    <row r="3496" spans="26:27">
      <c r="Z3496">
        <v>1185</v>
      </c>
      <c r="AA3496" t="str">
        <f t="shared" si="25"/>
        <v>INSERT INTO UPK.main_masters.mm_buhin_no (data_id, buhin_no, coefficient, created_date, created_tantou_id) VALUES (2897, '762731LA0A', 1, GETDATE(), 999);</v>
      </c>
    </row>
    <row r="3497" spans="26:27">
      <c r="Z3497">
        <v>1186</v>
      </c>
      <c r="AA3497" t="str">
        <f t="shared" si="25"/>
        <v>INSERT INTO UPK.main_masters.mm_buhin_no (data_id, buhin_no, coefficient, created_date, created_tantou_id) VALUES (2898, '76272JN20A', 1, GETDATE(), 999);</v>
      </c>
    </row>
    <row r="3498" spans="26:27">
      <c r="Z3498">
        <v>1187</v>
      </c>
      <c r="AA3498" t="str">
        <f t="shared" si="25"/>
        <v>INSERT INTO UPK.main_masters.mm_buhin_no (data_id, buhin_no, coefficient, created_date, created_tantou_id) VALUES (2899, '76273JN20A', 1, GETDATE(), 999);</v>
      </c>
    </row>
    <row r="3499" spans="26:27">
      <c r="Z3499">
        <v>1188</v>
      </c>
      <c r="AA3499" t="str">
        <f t="shared" si="25"/>
        <v>INSERT INTO UPK.main_masters.mm_buhin_no (data_id, buhin_no, coefficient, created_date, created_tantou_id) VALUES (2900, '76272JN20A-E', 1, GETDATE(), 999);</v>
      </c>
    </row>
    <row r="3500" spans="26:27">
      <c r="Z3500">
        <v>1189</v>
      </c>
      <c r="AA3500" t="str">
        <f t="shared" si="25"/>
        <v>INSERT INTO UPK.main_masters.mm_buhin_no (data_id, buhin_no, coefficient, created_date, created_tantou_id) VALUES (2901, '76273JN20A-E', 1, GETDATE(), 999);</v>
      </c>
    </row>
    <row r="3501" spans="26:27">
      <c r="Z3501">
        <v>1190</v>
      </c>
      <c r="AA3501" t="str">
        <f t="shared" si="25"/>
        <v>INSERT INTO UPK.main_masters.mm_buhin_no (data_id, buhin_no, coefficient, created_date, created_tantou_id) VALUES (2902, '762733VA0A', 1, GETDATE(), 999);</v>
      </c>
    </row>
    <row r="3502" spans="26:27">
      <c r="Z3502">
        <v>1191</v>
      </c>
      <c r="AA3502" t="str">
        <f t="shared" si="25"/>
        <v>INSERT INTO UPK.main_masters.mm_buhin_no (data_id, buhin_no, coefficient, created_date, created_tantou_id) VALUES (2903, '762734CC0A', 1, GETDATE(), 999);</v>
      </c>
    </row>
    <row r="3503" spans="26:27">
      <c r="Z3503">
        <v>1192</v>
      </c>
      <c r="AA3503" t="str">
        <f t="shared" si="25"/>
        <v>INSERT INTO UPK.main_masters.mm_buhin_no (data_id, buhin_no, coefficient, created_date, created_tantou_id) VALUES (2904, '762734M400', 1, GETDATE(), 999);</v>
      </c>
    </row>
    <row r="3504" spans="26:27">
      <c r="Z3504">
        <v>1193</v>
      </c>
      <c r="AA3504" t="str">
        <f t="shared" si="25"/>
        <v>INSERT INTO UPK.main_masters.mm_buhin_no (data_id, buhin_no, coefficient, created_date, created_tantou_id) VALUES (2905, '762734M500', 1, GETDATE(), 999);</v>
      </c>
    </row>
    <row r="3505" spans="26:27">
      <c r="Z3505">
        <v>1194</v>
      </c>
      <c r="AA3505" t="str">
        <f t="shared" si="25"/>
        <v>INSERT INTO UPK.main_masters.mm_buhin_no (data_id, buhin_no, coefficient, created_date, created_tantou_id) VALUES (2906, '76273JM00A', 1, GETDATE(), 999);</v>
      </c>
    </row>
    <row r="3506" spans="26:27">
      <c r="Z3506">
        <v>1195</v>
      </c>
      <c r="AA3506" t="str">
        <f t="shared" si="25"/>
        <v>INSERT INTO UPK.main_masters.mm_buhin_no (data_id, buhin_no, coefficient, created_date, created_tantou_id) VALUES (2907, '762748H300', 1, GETDATE(), 999);</v>
      </c>
    </row>
    <row r="3507" spans="26:27">
      <c r="Z3507">
        <v>1196</v>
      </c>
      <c r="AA3507" t="str">
        <f t="shared" si="25"/>
        <v>INSERT INTO UPK.main_masters.mm_buhin_no (data_id, buhin_no, coefficient, created_date, created_tantou_id) VALUES (2908, '762758H300', 1, GETDATE(), 999);</v>
      </c>
    </row>
    <row r="3508" spans="26:27">
      <c r="Z3508">
        <v>1197</v>
      </c>
      <c r="AA3508" t="str">
        <f t="shared" si="25"/>
        <v>INSERT INTO UPK.main_masters.mm_buhin_no (data_id, buhin_no, coefficient, created_date, created_tantou_id) VALUES (2909, '762988H300', 1, GETDATE(), 999);</v>
      </c>
    </row>
    <row r="3509" spans="26:27">
      <c r="Z3509">
        <v>1198</v>
      </c>
      <c r="AA3509" t="str">
        <f t="shared" si="25"/>
        <v>INSERT INTO UPK.main_masters.mm_buhin_no (data_id, buhin_no, coefficient, created_date, created_tantou_id) VALUES (2910, '762998H300', 1, GETDATE(), 999);</v>
      </c>
    </row>
    <row r="3510" spans="26:27">
      <c r="Z3510">
        <v>1199</v>
      </c>
      <c r="AA3510" t="str">
        <f t="shared" si="25"/>
        <v>INSERT INTO UPK.main_masters.mm_buhin_no (data_id, buhin_no, coefficient, created_date, created_tantou_id) VALUES (2911, '762A21JA0A', 1, GETDATE(), 999);</v>
      </c>
    </row>
    <row r="3511" spans="26:27">
      <c r="Z3511">
        <v>1200</v>
      </c>
      <c r="AA3511" t="str">
        <f t="shared" si="25"/>
        <v>INSERT INTO UPK.main_masters.mm_buhin_no (data_id, buhin_no, coefficient, created_date, created_tantou_id) VALUES (2912, '762A31JA0A', 1, GETDATE(), 999);</v>
      </c>
    </row>
    <row r="3512" spans="26:27">
      <c r="Z3512">
        <v>1201</v>
      </c>
      <c r="AA3512" t="str">
        <f t="shared" si="25"/>
        <v>INSERT INTO UPK.main_masters.mm_buhin_no (data_id, buhin_no, coefficient, created_date, created_tantou_id) VALUES (2913, '763124CC0A', 1, GETDATE(), 999);</v>
      </c>
    </row>
    <row r="3513" spans="26:27">
      <c r="Z3513">
        <v>1202</v>
      </c>
      <c r="AA3513" t="str">
        <f t="shared" si="25"/>
        <v>INSERT INTO UPK.main_masters.mm_buhin_no (data_id, buhin_no, coefficient, created_date, created_tantou_id) VALUES (2914, '763134CC0A', 1, GETDATE(), 999);</v>
      </c>
    </row>
    <row r="3514" spans="26:27">
      <c r="Z3514">
        <v>1203</v>
      </c>
      <c r="AA3514" t="str">
        <f t="shared" si="25"/>
        <v>INSERT INTO UPK.main_masters.mm_buhin_no (data_id, buhin_no, coefficient, created_date, created_tantou_id) VALUES (2915, '76316JN20A', 1, GETDATE(), 999);</v>
      </c>
    </row>
    <row r="3515" spans="26:27">
      <c r="Z3515">
        <v>1204</v>
      </c>
      <c r="AA3515" t="str">
        <f t="shared" si="25"/>
        <v>INSERT INTO UPK.main_masters.mm_buhin_no (data_id, buhin_no, coefficient, created_date, created_tantou_id) VALUES (2916, '763163VA0A', 1, GETDATE(), 999);</v>
      </c>
    </row>
    <row r="3516" spans="26:27">
      <c r="Z3516">
        <v>1205</v>
      </c>
      <c r="AA3516" t="str">
        <f t="shared" si="25"/>
        <v>INSERT INTO UPK.main_masters.mm_buhin_no (data_id, buhin_no, coefficient, created_date, created_tantou_id) VALUES (2917, '763173VA0A', 1, GETDATE(), 999);</v>
      </c>
    </row>
    <row r="3517" spans="26:27">
      <c r="Z3517">
        <v>1206</v>
      </c>
      <c r="AA3517" t="str">
        <f t="shared" si="25"/>
        <v>INSERT INTO UPK.main_masters.mm_buhin_no (data_id, buhin_no, coefficient, created_date, created_tantou_id) VALUES (2918, '763164M400', 1, GETDATE(), 999);</v>
      </c>
    </row>
    <row r="3518" spans="26:27">
      <c r="Z3518">
        <v>1207</v>
      </c>
      <c r="AA3518" t="str">
        <f t="shared" si="25"/>
        <v>INSERT INTO UPK.main_masters.mm_buhin_no (data_id, buhin_no, coefficient, created_date, created_tantou_id) VALUES (2919, '763174M400', 1, GETDATE(), 999);</v>
      </c>
    </row>
    <row r="3519" spans="26:27">
      <c r="Z3519">
        <v>1208</v>
      </c>
      <c r="AA3519" t="str">
        <f t="shared" si="25"/>
        <v>INSERT INTO UPK.main_masters.mm_buhin_no (data_id, buhin_no, coefficient, created_date, created_tantou_id) VALUES (2920, '763164M500', 1, GETDATE(), 999);</v>
      </c>
    </row>
    <row r="3520" spans="26:27">
      <c r="Z3520">
        <v>1209</v>
      </c>
      <c r="AA3520" t="str">
        <f t="shared" si="25"/>
        <v>INSERT INTO UPK.main_masters.mm_buhin_no (data_id, buhin_no, coefficient, created_date, created_tantou_id) VALUES (2921, '763174M500', 1, GETDATE(), 999);</v>
      </c>
    </row>
    <row r="3521" spans="26:27">
      <c r="Z3521">
        <v>1210</v>
      </c>
      <c r="AA3521" t="str">
        <f t="shared" si="25"/>
        <v>INSERT INTO UPK.main_masters.mm_buhin_no (data_id, buhin_no, coefficient, created_date, created_tantou_id) VALUES (2922, '763164M500-B', 1, GETDATE(), 999);</v>
      </c>
    </row>
    <row r="3522" spans="26:27">
      <c r="Z3522">
        <v>1211</v>
      </c>
      <c r="AA3522" t="str">
        <f t="shared" si="25"/>
        <v>INSERT INTO UPK.main_masters.mm_buhin_no (data_id, buhin_no, coefficient, created_date, created_tantou_id) VALUES (2923, '763174M500-B', 1, GETDATE(), 999);</v>
      </c>
    </row>
    <row r="3523" spans="26:27">
      <c r="Z3523">
        <v>1212</v>
      </c>
      <c r="AA3523" t="str">
        <f t="shared" si="25"/>
        <v>INSERT INTO UPK.main_masters.mm_buhin_no (data_id, buhin_no, coefficient, created_date, created_tantou_id) VALUES (2924, '76317JN20A', 1, GETDATE(), 999);</v>
      </c>
    </row>
    <row r="3524" spans="26:27">
      <c r="Z3524">
        <v>1213</v>
      </c>
      <c r="AA3524" t="str">
        <f t="shared" si="25"/>
        <v>INSERT INTO UPK.main_masters.mm_buhin_no (data_id, buhin_no, coefficient, created_date, created_tantou_id) VALUES (2925, '763201JA0A', 1, GETDATE(), 999);</v>
      </c>
    </row>
    <row r="3525" spans="26:27">
      <c r="Z3525">
        <v>1214</v>
      </c>
      <c r="AA3525" t="str">
        <f t="shared" si="25"/>
        <v>INSERT INTO UPK.main_masters.mm_buhin_no (data_id, buhin_no, coefficient, created_date, created_tantou_id) VALUES (2926, '763211JA0A', 1, GETDATE(), 999);</v>
      </c>
    </row>
    <row r="3526" spans="26:27">
      <c r="Z3526">
        <v>1215</v>
      </c>
      <c r="AA3526" t="str">
        <f t="shared" si="25"/>
        <v>INSERT INTO UPK.main_masters.mm_buhin_no (data_id, buhin_no, coefficient, created_date, created_tantou_id) VALUES (2927, '763203VA0B', 1, GETDATE(), 999);</v>
      </c>
    </row>
    <row r="3527" spans="26:27">
      <c r="Z3527">
        <v>1216</v>
      </c>
      <c r="AA3527" t="str">
        <f t="shared" si="25"/>
        <v>INSERT INTO UPK.main_masters.mm_buhin_no (data_id, buhin_no, coefficient, created_date, created_tantou_id) VALUES (2928, '763213VA0B', 1, GETDATE(), 999);</v>
      </c>
    </row>
    <row r="3528" spans="26:27">
      <c r="Z3528">
        <v>1217</v>
      </c>
      <c r="AA3528" t="str">
        <f t="shared" si="25"/>
        <v>INSERT INTO UPK.main_masters.mm_buhin_no (data_id, buhin_no, coefficient, created_date, created_tantou_id) VALUES (2929, '763203XA0A', 1, GETDATE(), 999);</v>
      </c>
    </row>
    <row r="3529" spans="26:27">
      <c r="Z3529">
        <v>1218</v>
      </c>
      <c r="AA3529" t="str">
        <f t="shared" ref="AA3529:AA3592" si="26">$Y$2310&amp;AA1809&amp;", '"&amp;TRIM(AB1809)&amp;"', "&amp;AC1809&amp;", GETDATE(), 999);"</f>
        <v>INSERT INTO UPK.main_masters.mm_buhin_no (data_id, buhin_no, coefficient, created_date, created_tantou_id) VALUES (2930, '763213XA0A', 1, GETDATE(), 999);</v>
      </c>
    </row>
    <row r="3530" spans="26:27">
      <c r="Z3530">
        <v>1219</v>
      </c>
      <c r="AA3530" t="str">
        <f t="shared" si="26"/>
        <v>INSERT INTO UPK.main_masters.mm_buhin_no (data_id, buhin_no, coefficient, created_date, created_tantou_id) VALUES (2931, '763204M510', 1, GETDATE(), 999);</v>
      </c>
    </row>
    <row r="3531" spans="26:27">
      <c r="Z3531">
        <v>1220</v>
      </c>
      <c r="AA3531" t="str">
        <f t="shared" si="26"/>
        <v>INSERT INTO UPK.main_masters.mm_buhin_no (data_id, buhin_no, coefficient, created_date, created_tantou_id) VALUES (2932, '763214M510', 1, GETDATE(), 999);</v>
      </c>
    </row>
    <row r="3532" spans="26:27">
      <c r="Z3532">
        <v>1221</v>
      </c>
      <c r="AA3532" t="str">
        <f t="shared" si="26"/>
        <v>INSERT INTO UPK.main_masters.mm_buhin_no (data_id, buhin_no, coefficient, created_date, created_tantou_id) VALUES (2933, '76320JM00A', 1, GETDATE(), 999);</v>
      </c>
    </row>
    <row r="3533" spans="26:27">
      <c r="Z3533">
        <v>1222</v>
      </c>
      <c r="AA3533" t="str">
        <f t="shared" si="26"/>
        <v>INSERT INTO UPK.main_masters.mm_buhin_no (data_id, buhin_no, coefficient, created_date, created_tantou_id) VALUES (2934, '76321JM00A', 1, GETDATE(), 999);</v>
      </c>
    </row>
    <row r="3534" spans="26:27">
      <c r="Z3534">
        <v>1223</v>
      </c>
      <c r="AA3534" t="str">
        <f t="shared" si="26"/>
        <v>INSERT INTO UPK.main_masters.mm_buhin_no (data_id, buhin_no, coefficient, created_date, created_tantou_id) VALUES (2935, '763321VA0A', 1, GETDATE(), 999);</v>
      </c>
    </row>
    <row r="3535" spans="26:27">
      <c r="Z3535">
        <v>1224</v>
      </c>
      <c r="AA3535" t="str">
        <f t="shared" si="26"/>
        <v>INSERT INTO UPK.main_masters.mm_buhin_no (data_id, buhin_no, coefficient, created_date, created_tantou_id) VALUES (2936, '763331VA0A', 1, GETDATE(), 999);</v>
      </c>
    </row>
    <row r="3536" spans="26:27">
      <c r="Z3536">
        <v>1225</v>
      </c>
      <c r="AA3536" t="str">
        <f t="shared" si="26"/>
        <v>INSERT INTO UPK.main_masters.mm_buhin_no (data_id, buhin_no, coefficient, created_date, created_tantou_id) VALUES (2937, '763321VA0B', 1, GETDATE(), 999);</v>
      </c>
    </row>
    <row r="3537" spans="26:27">
      <c r="Z3537">
        <v>1226</v>
      </c>
      <c r="AA3537" t="str">
        <f t="shared" si="26"/>
        <v>INSERT INTO UPK.main_masters.mm_buhin_no (data_id, buhin_no, coefficient, created_date, created_tantou_id) VALUES (2938, '763331VA0B', 1, GETDATE(), 999);</v>
      </c>
    </row>
    <row r="3538" spans="26:27">
      <c r="Z3538">
        <v>1227</v>
      </c>
      <c r="AA3538" t="str">
        <f t="shared" si="26"/>
        <v>INSERT INTO UPK.main_masters.mm_buhin_no (data_id, buhin_no, coefficient, created_date, created_tantou_id) VALUES (2939, '763323VA0A', 1, GETDATE(), 999);</v>
      </c>
    </row>
    <row r="3539" spans="26:27">
      <c r="Z3539">
        <v>1228</v>
      </c>
      <c r="AA3539" t="str">
        <f t="shared" si="26"/>
        <v>INSERT INTO UPK.main_masters.mm_buhin_no (data_id, buhin_no, coefficient, created_date, created_tantou_id) VALUES (2940, '763333VA0A', 1, GETDATE(), 999);</v>
      </c>
    </row>
    <row r="3540" spans="26:27">
      <c r="Z3540">
        <v>1229</v>
      </c>
      <c r="AA3540" t="str">
        <f t="shared" si="26"/>
        <v>INSERT INTO UPK.main_masters.mm_buhin_no (data_id, buhin_no, coefficient, created_date, created_tantou_id) VALUES (2941, '763323XC0A', 1, GETDATE(), 999);</v>
      </c>
    </row>
    <row r="3541" spans="26:27">
      <c r="Z3541">
        <v>1230</v>
      </c>
      <c r="AA3541" t="str">
        <f t="shared" si="26"/>
        <v>INSERT INTO UPK.main_masters.mm_buhin_no (data_id, buhin_no, coefficient, created_date, created_tantou_id) VALUES (2942, '763333XC0A', 1, GETDATE(), 999);</v>
      </c>
    </row>
    <row r="3542" spans="26:27">
      <c r="Z3542">
        <v>1231</v>
      </c>
      <c r="AA3542" t="str">
        <f t="shared" si="26"/>
        <v>INSERT INTO UPK.main_masters.mm_buhin_no (data_id, buhin_no, coefficient, created_date, created_tantou_id) VALUES (2943, '763324CC1A', 1, GETDATE(), 999);</v>
      </c>
    </row>
    <row r="3543" spans="26:27">
      <c r="Z3543">
        <v>1232</v>
      </c>
      <c r="AA3543" t="str">
        <f t="shared" si="26"/>
        <v>INSERT INTO UPK.main_masters.mm_buhin_no (data_id, buhin_no, coefficient, created_date, created_tantou_id) VALUES (2944, '763334CC1A', 1, GETDATE(), 999);</v>
      </c>
    </row>
    <row r="3544" spans="26:27">
      <c r="Z3544">
        <v>1233</v>
      </c>
      <c r="AA3544" t="str">
        <f t="shared" si="26"/>
        <v>INSERT INTO UPK.main_masters.mm_buhin_no (data_id, buhin_no, coefficient, created_date, created_tantou_id) VALUES (2945, '763403VA0A', 1, GETDATE(), 999);</v>
      </c>
    </row>
    <row r="3545" spans="26:27">
      <c r="Z3545">
        <v>1234</v>
      </c>
      <c r="AA3545" t="str">
        <f t="shared" si="26"/>
        <v>INSERT INTO UPK.main_masters.mm_buhin_no (data_id, buhin_no, coefficient, created_date, created_tantou_id) VALUES (2946, '763413VA0A', 1, GETDATE(), 999);</v>
      </c>
    </row>
    <row r="3546" spans="26:27">
      <c r="Z3546">
        <v>1235</v>
      </c>
      <c r="AA3546" t="str">
        <f t="shared" si="26"/>
        <v>INSERT INTO UPK.main_masters.mm_buhin_no (data_id, buhin_no, coefficient, created_date, created_tantou_id) VALUES (2947, '7635201G00', 1, GETDATE(), 999);</v>
      </c>
    </row>
    <row r="3547" spans="26:27">
      <c r="Z3547">
        <v>1236</v>
      </c>
      <c r="AA3547" t="str">
        <f t="shared" si="26"/>
        <v>INSERT INTO UPK.main_masters.mm_buhin_no (data_id, buhin_no, coefficient, created_date, created_tantou_id) VALUES (2948, '7635301G00', 1, GETDATE(), 999);</v>
      </c>
    </row>
    <row r="3548" spans="26:27">
      <c r="Z3548">
        <v>1237</v>
      </c>
      <c r="AA3548" t="str">
        <f t="shared" si="26"/>
        <v>INSERT INTO UPK.main_masters.mm_buhin_no (data_id, buhin_no, coefficient, created_date, created_tantou_id) VALUES (2949, '763525TA1A', 1, GETDATE(), 999);</v>
      </c>
    </row>
    <row r="3549" spans="26:27">
      <c r="Z3549">
        <v>1238</v>
      </c>
      <c r="AA3549" t="str">
        <f t="shared" si="26"/>
        <v>INSERT INTO UPK.main_masters.mm_buhin_no (data_id, buhin_no, coefficient, created_date, created_tantou_id) VALUES (2950, '763535TA1A', 1, GETDATE(), 999);</v>
      </c>
    </row>
    <row r="3550" spans="26:27">
      <c r="Z3550">
        <v>1239</v>
      </c>
      <c r="AA3550" t="str">
        <f t="shared" si="26"/>
        <v>INSERT INTO UPK.main_masters.mm_buhin_no (data_id, buhin_no, coefficient, created_date, created_tantou_id) VALUES (2951, '763661VA0A', 1, GETDATE(), 999);</v>
      </c>
    </row>
    <row r="3551" spans="26:27">
      <c r="Z3551">
        <v>1240</v>
      </c>
      <c r="AA3551" t="str">
        <f t="shared" si="26"/>
        <v>INSERT INTO UPK.main_masters.mm_buhin_no (data_id, buhin_no, coefficient, created_date, created_tantou_id) VALUES (2952, '763671VA0A', 1, GETDATE(), 999);</v>
      </c>
    </row>
    <row r="3552" spans="26:27">
      <c r="Z3552">
        <v>1241</v>
      </c>
      <c r="AA3552" t="str">
        <f t="shared" si="26"/>
        <v>INSERT INTO UPK.main_masters.mm_buhin_no (data_id, buhin_no, coefficient, created_date, created_tantou_id) VALUES (2953, '763661VA0A-E', 1, GETDATE(), 999);</v>
      </c>
    </row>
    <row r="3553" spans="26:27">
      <c r="Z3553">
        <v>1242</v>
      </c>
      <c r="AA3553" t="str">
        <f t="shared" si="26"/>
        <v>INSERT INTO UPK.main_masters.mm_buhin_no (data_id, buhin_no, coefficient, created_date, created_tantou_id) VALUES (2954, '763671VA0A-E', 1, GETDATE(), 999);</v>
      </c>
    </row>
    <row r="3554" spans="26:27">
      <c r="Z3554">
        <v>1243</v>
      </c>
      <c r="AA3554" t="str">
        <f t="shared" si="26"/>
        <v>INSERT INTO UPK.main_masters.mm_buhin_no (data_id, buhin_no, coefficient, created_date, created_tantou_id) VALUES (2955, '763723XB0AUF', 1, GETDATE(), 999);</v>
      </c>
    </row>
    <row r="3555" spans="26:27">
      <c r="Z3555">
        <v>1244</v>
      </c>
      <c r="AA3555" t="str">
        <f t="shared" si="26"/>
        <v>INSERT INTO UPK.main_masters.mm_buhin_no (data_id, buhin_no, coefficient, created_date, created_tantou_id) VALUES (2956, '763723XD3A', 1, GETDATE(), 999);</v>
      </c>
    </row>
    <row r="3556" spans="26:27">
      <c r="Z3556">
        <v>1245</v>
      </c>
      <c r="AA3556" t="str">
        <f t="shared" si="26"/>
        <v>INSERT INTO UPK.main_masters.mm_buhin_no (data_id, buhin_no, coefficient, created_date, created_tantou_id) VALUES (2957, '763733XB0AUF', 1, GETDATE(), 999);</v>
      </c>
    </row>
    <row r="3557" spans="26:27">
      <c r="Z3557">
        <v>1246</v>
      </c>
      <c r="AA3557" t="str">
        <f t="shared" si="26"/>
        <v>INSERT INTO UPK.main_masters.mm_buhin_no (data_id, buhin_no, coefficient, created_date, created_tantou_id) VALUES (2958, '763733XD3A', 1, GETDATE(), 999);</v>
      </c>
    </row>
    <row r="3558" spans="26:27">
      <c r="Z3558">
        <v>1247</v>
      </c>
      <c r="AA3558" t="str">
        <f t="shared" si="26"/>
        <v>INSERT INTO UPK.main_masters.mm_buhin_no (data_id, buhin_no, coefficient, created_date, created_tantou_id) VALUES (2959, '763733YF3A', 1, GETDATE(), 999);</v>
      </c>
    </row>
    <row r="3559" spans="26:27">
      <c r="Z3559">
        <v>1248</v>
      </c>
      <c r="AA3559" t="str">
        <f t="shared" si="26"/>
        <v>INSERT INTO UPK.main_masters.mm_buhin_no (data_id, buhin_no, coefficient, created_date, created_tantou_id) VALUES (2960, '763733YF3A-B', 1, GETDATE(), 999);</v>
      </c>
    </row>
    <row r="3560" spans="26:27">
      <c r="Z3560">
        <v>1249</v>
      </c>
      <c r="AA3560" t="str">
        <f t="shared" si="26"/>
        <v>INSERT INTO UPK.main_masters.mm_buhin_no (data_id, buhin_no, coefficient, created_date, created_tantou_id) VALUES (2961, '763963XD0A', 1, GETDATE(), 999);</v>
      </c>
    </row>
    <row r="3561" spans="26:27">
      <c r="Z3561">
        <v>1250</v>
      </c>
      <c r="AA3561" t="str">
        <f t="shared" si="26"/>
        <v>INSERT INTO UPK.main_masters.mm_buhin_no (data_id, buhin_no, coefficient, created_date, created_tantou_id) VALUES (2962, '763973XC9A', 1, GETDATE(), 999);</v>
      </c>
    </row>
    <row r="3562" spans="26:27">
      <c r="Z3562">
        <v>1251</v>
      </c>
      <c r="AA3562" t="str">
        <f t="shared" si="26"/>
        <v>INSERT INTO UPK.main_masters.mm_buhin_no (data_id, buhin_no, coefficient, created_date, created_tantou_id) VALUES (2963, '763973XD0A', 1, GETDATE(), 999);</v>
      </c>
    </row>
    <row r="3563" spans="26:27">
      <c r="Z3563">
        <v>1252</v>
      </c>
      <c r="AA3563" t="str">
        <f t="shared" si="26"/>
        <v>INSERT INTO UPK.main_masters.mm_buhin_no (data_id, buhin_no, coefficient, created_date, created_tantou_id) VALUES (2964, '763973YF0A', 1, GETDATE(), 999);</v>
      </c>
    </row>
    <row r="3564" spans="26:27">
      <c r="Z3564">
        <v>1253</v>
      </c>
      <c r="AA3564" t="str">
        <f t="shared" si="26"/>
        <v>INSERT INTO UPK.main_masters.mm_buhin_no (data_id, buhin_no, coefficient, created_date, created_tantou_id) VALUES (2965, '763973YF0A-B', 1, GETDATE(), 999);</v>
      </c>
    </row>
    <row r="3565" spans="26:27">
      <c r="Z3565">
        <v>1254</v>
      </c>
      <c r="AA3565" t="str">
        <f t="shared" si="26"/>
        <v>INSERT INTO UPK.main_masters.mm_buhin_no (data_id, buhin_no, coefficient, created_date, created_tantou_id) VALUES (2966, '764261LA0A', 1, GETDATE(), 999);</v>
      </c>
    </row>
    <row r="3566" spans="26:27">
      <c r="Z3566">
        <v>1255</v>
      </c>
      <c r="AA3566" t="str">
        <f t="shared" si="26"/>
        <v>INSERT INTO UPK.main_masters.mm_buhin_no (data_id, buhin_no, coefficient, created_date, created_tantou_id) VALUES (2967, '764264CC0A', 1, GETDATE(), 999);</v>
      </c>
    </row>
    <row r="3567" spans="26:27">
      <c r="Z3567">
        <v>1256</v>
      </c>
      <c r="AA3567" t="str">
        <f t="shared" si="26"/>
        <v>INSERT INTO UPK.main_masters.mm_buhin_no (data_id, buhin_no, coefficient, created_date, created_tantou_id) VALUES (2968, '764268H300', 1, GETDATE(), 999);</v>
      </c>
    </row>
    <row r="3568" spans="26:27">
      <c r="Z3568">
        <v>1257</v>
      </c>
      <c r="AA3568" t="str">
        <f t="shared" si="26"/>
        <v>INSERT INTO UPK.main_masters.mm_buhin_no (data_id, buhin_no, coefficient, created_date, created_tantou_id) VALUES (2969, '76426JN20A', 1, GETDATE(), 999);</v>
      </c>
    </row>
    <row r="3569" spans="26:27">
      <c r="Z3569">
        <v>1258</v>
      </c>
      <c r="AA3569" t="str">
        <f t="shared" si="26"/>
        <v>INSERT INTO UPK.main_masters.mm_buhin_no (data_id, buhin_no, coefficient, created_date, created_tantou_id) VALUES (2970, '764271LA0A', 1, GETDATE(), 999);</v>
      </c>
    </row>
    <row r="3570" spans="26:27">
      <c r="Z3570">
        <v>1259</v>
      </c>
      <c r="AA3570" t="str">
        <f t="shared" si="26"/>
        <v>INSERT INTO UPK.main_masters.mm_buhin_no (data_id, buhin_no, coefficient, created_date, created_tantou_id) VALUES (2971, '764274CC0A', 1, GETDATE(), 999);</v>
      </c>
    </row>
    <row r="3571" spans="26:27">
      <c r="Z3571">
        <v>1260</v>
      </c>
      <c r="AA3571" t="str">
        <f t="shared" si="26"/>
        <v>INSERT INTO UPK.main_masters.mm_buhin_no (data_id, buhin_no, coefficient, created_date, created_tantou_id) VALUES (2972, '764278H300', 1, GETDATE(), 999);</v>
      </c>
    </row>
    <row r="3572" spans="26:27">
      <c r="Z3572">
        <v>1261</v>
      </c>
      <c r="AA3572" t="str">
        <f t="shared" si="26"/>
        <v>INSERT INTO UPK.main_masters.mm_buhin_no (data_id, buhin_no, coefficient, created_date, created_tantou_id) VALUES (2973, '76427JN20A', 1, GETDATE(), 999);</v>
      </c>
    </row>
    <row r="3573" spans="26:27">
      <c r="Z3573">
        <v>1262</v>
      </c>
      <c r="AA3573" t="str">
        <f t="shared" si="26"/>
        <v>INSERT INTO UPK.main_masters.mm_buhin_no (data_id, buhin_no, coefficient, created_date, created_tantou_id) VALUES (2974, '764288H300', 1, GETDATE(), 999);</v>
      </c>
    </row>
    <row r="3574" spans="26:27">
      <c r="Z3574">
        <v>1263</v>
      </c>
      <c r="AA3574" t="str">
        <f t="shared" si="26"/>
        <v>INSERT INTO UPK.main_masters.mm_buhin_no (data_id, buhin_no, coefficient, created_date, created_tantou_id) VALUES (2975, '764281JA0A', 1, GETDATE(), 999);</v>
      </c>
    </row>
    <row r="3575" spans="26:27">
      <c r="Z3575">
        <v>1264</v>
      </c>
      <c r="AA3575" t="str">
        <f t="shared" si="26"/>
        <v>INSERT INTO UPK.main_masters.mm_buhin_no (data_id, buhin_no, coefficient, created_date, created_tantou_id) VALUES (2976, '764291JA0A', 1, GETDATE(), 999);</v>
      </c>
    </row>
    <row r="3576" spans="26:27">
      <c r="Z3576">
        <v>1265</v>
      </c>
      <c r="AA3576" t="str">
        <f t="shared" si="26"/>
        <v>INSERT INTO UPK.main_masters.mm_buhin_no (data_id, buhin_no, coefficient, created_date, created_tantou_id) VALUES (2977, '76428JN20A', 1, GETDATE(), 999);</v>
      </c>
    </row>
    <row r="3577" spans="26:27">
      <c r="Z3577">
        <v>1266</v>
      </c>
      <c r="AA3577" t="str">
        <f t="shared" si="26"/>
        <v>INSERT INTO UPK.main_masters.mm_buhin_no (data_id, buhin_no, coefficient, created_date, created_tantou_id) VALUES (2978, '76429JN20A', 1, GETDATE(), 999);</v>
      </c>
    </row>
    <row r="3578" spans="26:27">
      <c r="Z3578">
        <v>1267</v>
      </c>
      <c r="AA3578" t="str">
        <f t="shared" si="26"/>
        <v>INSERT INTO UPK.main_masters.mm_buhin_no (data_id, buhin_no, coefficient, created_date, created_tantou_id) VALUES (2979, '764298H300', 1, GETDATE(), 999);</v>
      </c>
    </row>
    <row r="3579" spans="26:27">
      <c r="Z3579">
        <v>1268</v>
      </c>
      <c r="AA3579" t="str">
        <f t="shared" si="26"/>
        <v>INSERT INTO UPK.main_masters.mm_buhin_no (data_id, buhin_no, coefficient, created_date, created_tantou_id) VALUES (2980, '764521GR0A', 1, GETDATE(), 999);</v>
      </c>
    </row>
    <row r="3580" spans="26:27">
      <c r="Z3580">
        <v>1269</v>
      </c>
      <c r="AA3580" t="str">
        <f t="shared" si="26"/>
        <v>INSERT INTO UPK.main_masters.mm_buhin_no (data_id, buhin_no, coefficient, created_date, created_tantou_id) VALUES (2981, '764521LA0A', 1, GETDATE(), 999);</v>
      </c>
    </row>
    <row r="3581" spans="26:27">
      <c r="Z3581">
        <v>1270</v>
      </c>
      <c r="AA3581" t="str">
        <f t="shared" si="26"/>
        <v>INSERT INTO UPK.main_masters.mm_buhin_no (data_id, buhin_no, coefficient, created_date, created_tantou_id) VALUES (2982, '764523VA0A', 1, GETDATE(), 999);</v>
      </c>
    </row>
    <row r="3582" spans="26:27">
      <c r="Z3582">
        <v>1271</v>
      </c>
      <c r="AA3582" t="str">
        <f t="shared" si="26"/>
        <v>INSERT INTO UPK.main_masters.mm_buhin_no (data_id, buhin_no, coefficient, created_date, created_tantou_id) VALUES (2983, '764524BC1A', 1, GETDATE(), 999);</v>
      </c>
    </row>
    <row r="3583" spans="26:27">
      <c r="Z3583">
        <v>1272</v>
      </c>
      <c r="AA3583" t="str">
        <f t="shared" si="26"/>
        <v>INSERT INTO UPK.main_masters.mm_buhin_no (data_id, buhin_no, coefficient, created_date, created_tantou_id) VALUES (2984, '764524CE0A', 1, GETDATE(), 999);</v>
      </c>
    </row>
    <row r="3584" spans="26:27">
      <c r="Z3584">
        <v>1273</v>
      </c>
      <c r="AA3584" t="str">
        <f t="shared" si="26"/>
        <v>INSERT INTO UPK.main_masters.mm_buhin_no (data_id, buhin_no, coefficient, created_date, created_tantou_id) VALUES (2985, '764524CE0A-E', 1, GETDATE(), 999);</v>
      </c>
    </row>
    <row r="3585" spans="26:27">
      <c r="Z3585">
        <v>1274</v>
      </c>
      <c r="AA3585" t="str">
        <f t="shared" si="26"/>
        <v>INSERT INTO UPK.main_masters.mm_buhin_no (data_id, buhin_no, coefficient, created_date, created_tantou_id) VALUES (2986, '764525TA0A', 1, GETDATE(), 999);</v>
      </c>
    </row>
    <row r="3586" spans="26:27">
      <c r="Z3586">
        <v>1275</v>
      </c>
      <c r="AA3586" t="str">
        <f t="shared" si="26"/>
        <v>INSERT INTO UPK.main_masters.mm_buhin_no (data_id, buhin_no, coefficient, created_date, created_tantou_id) VALUES (2987, '764526MA0A', 1, GETDATE(), 999);</v>
      </c>
    </row>
    <row r="3587" spans="26:27">
      <c r="Z3587">
        <v>1276</v>
      </c>
      <c r="AA3587" t="str">
        <f t="shared" si="26"/>
        <v>INSERT INTO UPK.main_masters.mm_buhin_no (data_id, buhin_no, coefficient, created_date, created_tantou_id) VALUES (2988, '764526MT0A', 1, GETDATE(), 999);</v>
      </c>
    </row>
    <row r="3588" spans="26:27">
      <c r="Z3588">
        <v>1277</v>
      </c>
      <c r="AA3588" t="str">
        <f t="shared" si="26"/>
        <v>INSERT INTO UPK.main_masters.mm_buhin_no (data_id, buhin_no, coefficient, created_date, created_tantou_id) VALUES (2989, '764526RA0A', 1, GETDATE(), 999);</v>
      </c>
    </row>
    <row r="3589" spans="26:27">
      <c r="Z3589">
        <v>1278</v>
      </c>
      <c r="AA3589" t="str">
        <f t="shared" si="26"/>
        <v>INSERT INTO UPK.main_masters.mm_buhin_no (data_id, buhin_no, coefficient, created_date, created_tantou_id) VALUES (2990, '76452CA000', 1, GETDATE(), 999);</v>
      </c>
    </row>
    <row r="3590" spans="26:27">
      <c r="Z3590">
        <v>1279</v>
      </c>
      <c r="AA3590" t="str">
        <f t="shared" si="26"/>
        <v>INSERT INTO UPK.main_masters.mm_buhin_no (data_id, buhin_no, coefficient, created_date, created_tantou_id) VALUES (2991, '76452EN000', 1, GETDATE(), 999);</v>
      </c>
    </row>
    <row r="3591" spans="26:27">
      <c r="Z3591">
        <v>1280</v>
      </c>
      <c r="AA3591" t="str">
        <f t="shared" si="26"/>
        <v>INSERT INTO UPK.main_masters.mm_buhin_no (data_id, buhin_no, coefficient, created_date, created_tantou_id) VALUES (2992, '764521JA0A', 1, GETDATE(), 999);</v>
      </c>
    </row>
    <row r="3592" spans="26:27">
      <c r="Z3592">
        <v>1281</v>
      </c>
      <c r="AA3592" t="str">
        <f t="shared" si="26"/>
        <v>INSERT INTO UPK.main_masters.mm_buhin_no (data_id, buhin_no, coefficient, created_date, created_tantou_id) VALUES (2993, '764531JA0A', 1, GETDATE(), 999);</v>
      </c>
    </row>
    <row r="3593" spans="26:27">
      <c r="Z3593">
        <v>1282</v>
      </c>
      <c r="AA3593" t="str">
        <f t="shared" ref="AA3593:AA3656" si="27">$Y$2310&amp;AA1873&amp;", '"&amp;TRIM(AB1873)&amp;"', "&amp;AC1873&amp;", GETDATE(), 999);"</f>
        <v>INSERT INTO UPK.main_masters.mm_buhin_no (data_id, buhin_no, coefficient, created_date, created_tantou_id) VALUES (2994, '764524M400', 1, GETDATE(), 999);</v>
      </c>
    </row>
    <row r="3594" spans="26:27">
      <c r="Z3594">
        <v>1283</v>
      </c>
      <c r="AA3594" t="str">
        <f t="shared" si="27"/>
        <v>INSERT INTO UPK.main_masters.mm_buhin_no (data_id, buhin_no, coefficient, created_date, created_tantou_id) VALUES (2995, '764534M400', 1, GETDATE(), 999);</v>
      </c>
    </row>
    <row r="3595" spans="26:27">
      <c r="Z3595">
        <v>1284</v>
      </c>
      <c r="AA3595" t="str">
        <f t="shared" si="27"/>
        <v>INSERT INTO UPK.main_masters.mm_buhin_no (data_id, buhin_no, coefficient, created_date, created_tantou_id) VALUES (2996, '764531GR0A', 1, GETDATE(), 999);</v>
      </c>
    </row>
    <row r="3596" spans="26:27">
      <c r="Z3596">
        <v>1285</v>
      </c>
      <c r="AA3596" t="str">
        <f t="shared" si="27"/>
        <v>INSERT INTO UPK.main_masters.mm_buhin_no (data_id, buhin_no, coefficient, created_date, created_tantou_id) VALUES (2997, '764531LA0A', 1, GETDATE(), 999);</v>
      </c>
    </row>
    <row r="3597" spans="26:27">
      <c r="Z3597">
        <v>1286</v>
      </c>
      <c r="AA3597" t="str">
        <f t="shared" si="27"/>
        <v>INSERT INTO UPK.main_masters.mm_buhin_no (data_id, buhin_no, coefficient, created_date, created_tantou_id) VALUES (2998, '764533VA0A', 1, GETDATE(), 999);</v>
      </c>
    </row>
    <row r="3598" spans="26:27">
      <c r="Z3598">
        <v>1287</v>
      </c>
      <c r="AA3598" t="str">
        <f t="shared" si="27"/>
        <v>INSERT INTO UPK.main_masters.mm_buhin_no (data_id, buhin_no, coefficient, created_date, created_tantou_id) VALUES (2999, '764534BC1A', 1, GETDATE(), 999);</v>
      </c>
    </row>
    <row r="3599" spans="26:27">
      <c r="Z3599">
        <v>1288</v>
      </c>
      <c r="AA3599" t="str">
        <f t="shared" si="27"/>
        <v>INSERT INTO UPK.main_masters.mm_buhin_no (data_id, buhin_no, coefficient, created_date, created_tantou_id) VALUES (3000, '764534CE0A', 1, GETDATE(), 999);</v>
      </c>
    </row>
    <row r="3600" spans="26:27">
      <c r="Z3600">
        <v>1289</v>
      </c>
      <c r="AA3600" t="str">
        <f t="shared" si="27"/>
        <v>INSERT INTO UPK.main_masters.mm_buhin_no (data_id, buhin_no, coefficient, created_date, created_tantou_id) VALUES (3001, '764534CE0A-E', 1, GETDATE(), 999);</v>
      </c>
    </row>
    <row r="3601" spans="26:27">
      <c r="Z3601">
        <v>1290</v>
      </c>
      <c r="AA3601" t="str">
        <f t="shared" si="27"/>
        <v>INSERT INTO UPK.main_masters.mm_buhin_no (data_id, buhin_no, coefficient, created_date, created_tantou_id) VALUES (3002, '764535TA0A', 1, GETDATE(), 999);</v>
      </c>
    </row>
    <row r="3602" spans="26:27">
      <c r="Z3602">
        <v>1291</v>
      </c>
      <c r="AA3602" t="str">
        <f t="shared" si="27"/>
        <v>INSERT INTO UPK.main_masters.mm_buhin_no (data_id, buhin_no, coefficient, created_date, created_tantou_id) VALUES (3003, '764536MT0A', 1, GETDATE(), 999);</v>
      </c>
    </row>
    <row r="3603" spans="26:27">
      <c r="Z3603">
        <v>1292</v>
      </c>
      <c r="AA3603" t="str">
        <f t="shared" si="27"/>
        <v>INSERT INTO UPK.main_masters.mm_buhin_no (data_id, buhin_no, coefficient, created_date, created_tantou_id) VALUES (3004, '764536RA0A', 1, GETDATE(), 999);</v>
      </c>
    </row>
    <row r="3604" spans="26:27">
      <c r="Z3604">
        <v>1293</v>
      </c>
      <c r="AA3604" t="str">
        <f t="shared" si="27"/>
        <v>INSERT INTO UPK.main_masters.mm_buhin_no (data_id, buhin_no, coefficient, created_date, created_tantou_id) VALUES (3005, '76453CA000', 1, GETDATE(), 999);</v>
      </c>
    </row>
    <row r="3605" spans="26:27">
      <c r="Z3605">
        <v>1294</v>
      </c>
      <c r="AA3605" t="str">
        <f t="shared" si="27"/>
        <v>INSERT INTO UPK.main_masters.mm_buhin_no (data_id, buhin_no, coefficient, created_date, created_tantou_id) VALUES (3006, '76453EN000', 1, GETDATE(), 999);</v>
      </c>
    </row>
    <row r="3606" spans="26:27">
      <c r="Z3606">
        <v>1295</v>
      </c>
      <c r="AA3606" t="str">
        <f t="shared" si="27"/>
        <v>INSERT INTO UPK.main_masters.mm_buhin_no (data_id, buhin_no, coefficient, created_date, created_tantou_id) VALUES (3007, '764561AC0A', 1, GETDATE(), 999);</v>
      </c>
    </row>
    <row r="3607" spans="26:27">
      <c r="Z3607">
        <v>1296</v>
      </c>
      <c r="AA3607" t="str">
        <f t="shared" si="27"/>
        <v>INSERT INTO UPK.main_masters.mm_buhin_no (data_id, buhin_no, coefficient, created_date, created_tantou_id) VALUES (3008, '764571AC0A', 1, GETDATE(), 999);</v>
      </c>
    </row>
    <row r="3608" spans="26:27">
      <c r="Z3608">
        <v>1297</v>
      </c>
      <c r="AA3608" t="str">
        <f t="shared" si="27"/>
        <v>INSERT INTO UPK.main_masters.mm_buhin_no (data_id, buhin_no, coefficient, created_date, created_tantou_id) VALUES (3009, '764561GR0A', 1, GETDATE(), 999);</v>
      </c>
    </row>
    <row r="3609" spans="26:27">
      <c r="Z3609">
        <v>1298</v>
      </c>
      <c r="AA3609" t="str">
        <f t="shared" si="27"/>
        <v>INSERT INTO UPK.main_masters.mm_buhin_no (data_id, buhin_no, coefficient, created_date, created_tantou_id) VALUES (3010, '764571GR0A', 1, GETDATE(), 999);</v>
      </c>
    </row>
    <row r="3610" spans="26:27">
      <c r="Z3610">
        <v>1299</v>
      </c>
      <c r="AA3610" t="str">
        <f t="shared" si="27"/>
        <v>INSERT INTO UPK.main_masters.mm_buhin_no (data_id, buhin_no, coefficient, created_date, created_tantou_id) VALUES (3011, '764561LA0A', 1, GETDATE(), 999);</v>
      </c>
    </row>
    <row r="3611" spans="26:27">
      <c r="Z3611">
        <v>1300</v>
      </c>
      <c r="AA3611" t="str">
        <f t="shared" si="27"/>
        <v>INSERT INTO UPK.main_masters.mm_buhin_no (data_id, buhin_no, coefficient, created_date, created_tantou_id) VALUES (3012, '764571LA0A', 1, GETDATE(), 999);</v>
      </c>
    </row>
    <row r="3612" spans="26:27">
      <c r="Z3612">
        <v>1301</v>
      </c>
      <c r="AA3612" t="str">
        <f t="shared" si="27"/>
        <v>INSERT INTO UPK.main_masters.mm_buhin_no (data_id, buhin_no, coefficient, created_date, created_tantou_id) VALUES (3013, '764561LA0A-G', 1, GETDATE(), 999);</v>
      </c>
    </row>
    <row r="3613" spans="26:27">
      <c r="Z3613">
        <v>1302</v>
      </c>
      <c r="AA3613" t="str">
        <f t="shared" si="27"/>
        <v>INSERT INTO UPK.main_masters.mm_buhin_no (data_id, buhin_no, coefficient, created_date, created_tantou_id) VALUES (3014, '764571LA0A-G', 1, GETDATE(), 999);</v>
      </c>
    </row>
    <row r="3614" spans="26:27">
      <c r="Z3614">
        <v>1303</v>
      </c>
      <c r="AA3614" t="str">
        <f t="shared" si="27"/>
        <v>INSERT INTO UPK.main_masters.mm_buhin_no (data_id, buhin_no, coefficient, created_date, created_tantou_id) VALUES (3015, '764564CE0A', 1, GETDATE(), 999);</v>
      </c>
    </row>
    <row r="3615" spans="26:27">
      <c r="Z3615">
        <v>1304</v>
      </c>
      <c r="AA3615" t="str">
        <f t="shared" si="27"/>
        <v>INSERT INTO UPK.main_masters.mm_buhin_no (data_id, buhin_no, coefficient, created_date, created_tantou_id) VALUES (3016, '764574CE0A', 1, GETDATE(), 999);</v>
      </c>
    </row>
    <row r="3616" spans="26:27">
      <c r="Z3616">
        <v>1305</v>
      </c>
      <c r="AA3616" t="str">
        <f t="shared" si="27"/>
        <v>INSERT INTO UPK.main_masters.mm_buhin_no (data_id, buhin_no, coefficient, created_date, created_tantou_id) VALUES (3017, '764564CE0A-E', 1, GETDATE(), 999);</v>
      </c>
    </row>
    <row r="3617" spans="26:27">
      <c r="Z3617">
        <v>1306</v>
      </c>
      <c r="AA3617" t="str">
        <f t="shared" si="27"/>
        <v>INSERT INTO UPK.main_masters.mm_buhin_no (data_id, buhin_no, coefficient, created_date, created_tantou_id) VALUES (3018, '764574CE0A-E', 1, GETDATE(), 999);</v>
      </c>
    </row>
    <row r="3618" spans="26:27">
      <c r="Z3618">
        <v>1307</v>
      </c>
      <c r="AA3618" t="str">
        <f t="shared" si="27"/>
        <v>INSERT INTO UPK.main_masters.mm_buhin_no (data_id, buhin_no, coefficient, created_date, created_tantou_id) VALUES (3019, '764564M400', 1, GETDATE(), 999);</v>
      </c>
    </row>
    <row r="3619" spans="26:27">
      <c r="Z3619">
        <v>1308</v>
      </c>
      <c r="AA3619" t="str">
        <f t="shared" si="27"/>
        <v>INSERT INTO UPK.main_masters.mm_buhin_no (data_id, buhin_no, coefficient, created_date, created_tantou_id) VALUES (3020, '764574M400', 1, GETDATE(), 999);</v>
      </c>
    </row>
    <row r="3620" spans="26:27">
      <c r="Z3620">
        <v>1309</v>
      </c>
      <c r="AA3620" t="str">
        <f t="shared" si="27"/>
        <v>INSERT INTO UPK.main_masters.mm_buhin_no (data_id, buhin_no, coefficient, created_date, created_tantou_id) VALUES (3021, '764566FK0A', 1, GETDATE(), 999);</v>
      </c>
    </row>
    <row r="3621" spans="26:27">
      <c r="Z3621">
        <v>1310</v>
      </c>
      <c r="AA3621" t="str">
        <f t="shared" si="27"/>
        <v>INSERT INTO UPK.main_masters.mm_buhin_no (data_id, buhin_no, coefficient, created_date, created_tantou_id) VALUES (3022, '764576FK0A', 1, GETDATE(), 999);</v>
      </c>
    </row>
    <row r="3622" spans="26:27">
      <c r="Z3622">
        <v>1311</v>
      </c>
      <c r="AA3622" t="str">
        <f t="shared" si="27"/>
        <v>INSERT INTO UPK.main_masters.mm_buhin_no (data_id, buhin_no, coefficient, created_date, created_tantou_id) VALUES (3023, '764566MA0A', 1, GETDATE(), 999);</v>
      </c>
    </row>
    <row r="3623" spans="26:27">
      <c r="Z3623">
        <v>1312</v>
      </c>
      <c r="AA3623" t="str">
        <f t="shared" si="27"/>
        <v>INSERT INTO UPK.main_masters.mm_buhin_no (data_id, buhin_no, coefficient, created_date, created_tantou_id) VALUES (3024, '764576MA0A', 1, GETDATE(), 999);</v>
      </c>
    </row>
    <row r="3624" spans="26:27">
      <c r="Z3624">
        <v>1313</v>
      </c>
      <c r="AA3624" t="str">
        <f t="shared" si="27"/>
        <v>INSERT INTO UPK.main_masters.mm_buhin_no (data_id, buhin_no, coefficient, created_date, created_tantou_id) VALUES (3025, '764566MR0A', 1, GETDATE(), 999);</v>
      </c>
    </row>
    <row r="3625" spans="26:27">
      <c r="Z3625">
        <v>1314</v>
      </c>
      <c r="AA3625" t="str">
        <f t="shared" si="27"/>
        <v>INSERT INTO UPK.main_masters.mm_buhin_no (data_id, buhin_no, coefficient, created_date, created_tantou_id) VALUES (3026, '764576MR0A', 1, GETDATE(), 999);</v>
      </c>
    </row>
    <row r="3626" spans="26:27">
      <c r="Z3626">
        <v>1315</v>
      </c>
      <c r="AA3626" t="str">
        <f t="shared" si="27"/>
        <v>INSERT INTO UPK.main_masters.mm_buhin_no (data_id, buhin_no, coefficient, created_date, created_tantou_id) VALUES (3027, '76456CA000', 1, GETDATE(), 999);</v>
      </c>
    </row>
    <row r="3627" spans="26:27">
      <c r="Z3627">
        <v>1316</v>
      </c>
      <c r="AA3627" t="str">
        <f t="shared" si="27"/>
        <v>INSERT INTO UPK.main_masters.mm_buhin_no (data_id, buhin_no, coefficient, created_date, created_tantou_id) VALUES (3028, '76457CA000', 1, GETDATE(), 999);</v>
      </c>
    </row>
    <row r="3628" spans="26:27">
      <c r="Z3628">
        <v>1317</v>
      </c>
      <c r="AA3628" t="str">
        <f t="shared" si="27"/>
        <v>INSERT INTO UPK.main_masters.mm_buhin_no (data_id, buhin_no, coefficient, created_date, created_tantou_id) VALUES (3029, '76456EN000', 1, GETDATE(), 999);</v>
      </c>
    </row>
    <row r="3629" spans="26:27">
      <c r="Z3629">
        <v>1318</v>
      </c>
      <c r="AA3629" t="str">
        <f t="shared" si="27"/>
        <v>INSERT INTO UPK.main_masters.mm_buhin_no (data_id, buhin_no, coefficient, created_date, created_tantou_id) VALUES (3030, '76457EN000', 1, GETDATE(), 999);</v>
      </c>
    </row>
    <row r="3630" spans="26:27">
      <c r="Z3630">
        <v>1319</v>
      </c>
      <c r="AA3630" t="str">
        <f t="shared" si="27"/>
        <v>INSERT INTO UPK.main_masters.mm_buhin_no (data_id, buhin_no, coefficient, created_date, created_tantou_id) VALUES (3031, '76456EN100', 1, GETDATE(), 999);</v>
      </c>
    </row>
    <row r="3631" spans="26:27">
      <c r="Z3631">
        <v>1320</v>
      </c>
      <c r="AA3631" t="str">
        <f t="shared" si="27"/>
        <v>INSERT INTO UPK.main_masters.mm_buhin_no (data_id, buhin_no, coefficient, created_date, created_tantou_id) VALUES (3032, '76457EN100', 1, GETDATE(), 999);</v>
      </c>
    </row>
    <row r="3632" spans="26:27">
      <c r="Z3632">
        <v>1321</v>
      </c>
      <c r="AA3632" t="str">
        <f t="shared" si="27"/>
        <v>INSERT INTO UPK.main_masters.mm_buhin_no (data_id, buhin_no, coefficient, created_date, created_tantou_id) VALUES (3033, '764583XA0A', 1, GETDATE(), 999);</v>
      </c>
    </row>
    <row r="3633" spans="26:27">
      <c r="Z3633">
        <v>1322</v>
      </c>
      <c r="AA3633" t="str">
        <f t="shared" si="27"/>
        <v>INSERT INTO UPK.main_masters.mm_buhin_no (data_id, buhin_no, coefficient, created_date, created_tantou_id) VALUES (3034, '764585TA0A', 1, GETDATE(), 999);</v>
      </c>
    </row>
    <row r="3634" spans="26:27">
      <c r="Z3634">
        <v>1323</v>
      </c>
      <c r="AA3634" t="str">
        <f t="shared" si="27"/>
        <v>INSERT INTO UPK.main_masters.mm_buhin_no (data_id, buhin_no, coefficient, created_date, created_tantou_id) VALUES (3035, '764593XA0A', 1, GETDATE(), 999);</v>
      </c>
    </row>
    <row r="3635" spans="26:27">
      <c r="Z3635">
        <v>1324</v>
      </c>
      <c r="AA3635" t="str">
        <f t="shared" si="27"/>
        <v>INSERT INTO UPK.main_masters.mm_buhin_no (data_id, buhin_no, coefficient, created_date, created_tantou_id) VALUES (3036, '764595TA0A', 1, GETDATE(), 999);</v>
      </c>
    </row>
    <row r="3636" spans="26:27">
      <c r="Z3636">
        <v>1325</v>
      </c>
      <c r="AA3636" t="str">
        <f t="shared" si="27"/>
        <v>INSERT INTO UPK.main_masters.mm_buhin_no (data_id, buhin_no, coefficient, created_date, created_tantou_id) VALUES (3037, '764646RA0A', 1, GETDATE(), 999);</v>
      </c>
    </row>
    <row r="3637" spans="26:27">
      <c r="Z3637">
        <v>1326</v>
      </c>
      <c r="AA3637" t="str">
        <f t="shared" si="27"/>
        <v>INSERT INTO UPK.main_masters.mm_buhin_no (data_id, buhin_no, coefficient, created_date, created_tantou_id) VALUES (3038, '764656RA0A', 1, GETDATE(), 999);</v>
      </c>
    </row>
    <row r="3638" spans="26:27">
      <c r="Z3638">
        <v>1327</v>
      </c>
      <c r="AA3638" t="str">
        <f t="shared" si="27"/>
        <v>INSERT INTO UPK.main_masters.mm_buhin_no (data_id, buhin_no, coefficient, created_date, created_tantou_id) VALUES (3039, '764664BC1A', 1, GETDATE(), 999);</v>
      </c>
    </row>
    <row r="3639" spans="26:27">
      <c r="Z3639">
        <v>1328</v>
      </c>
      <c r="AA3639" t="str">
        <f t="shared" si="27"/>
        <v>INSERT INTO UPK.main_masters.mm_buhin_no (data_id, buhin_no, coefficient, created_date, created_tantou_id) VALUES (3040, '764674BC1A', 1, GETDATE(), 999);</v>
      </c>
    </row>
    <row r="3640" spans="26:27">
      <c r="Z3640">
        <v>1329</v>
      </c>
      <c r="AA3640" t="str">
        <f t="shared" si="27"/>
        <v>INSERT INTO UPK.main_masters.mm_buhin_no (data_id, buhin_no, coefficient, created_date, created_tantou_id) VALUES (3041, '764666FK0A', 1, GETDATE(), 999);</v>
      </c>
    </row>
    <row r="3641" spans="26:27">
      <c r="Z3641">
        <v>1330</v>
      </c>
      <c r="AA3641" t="str">
        <f t="shared" si="27"/>
        <v>INSERT INTO UPK.main_masters.mm_buhin_no (data_id, buhin_no, coefficient, created_date, created_tantou_id) VALUES (3042, '764676FK0A', 1, GETDATE(), 999);</v>
      </c>
    </row>
    <row r="3642" spans="26:27">
      <c r="Z3642">
        <v>1331</v>
      </c>
      <c r="AA3642" t="str">
        <f t="shared" si="27"/>
        <v>INSERT INTO UPK.main_masters.mm_buhin_no (data_id, buhin_no, coefficient, created_date, created_tantou_id) VALUES (3043, '764824CB0A', 1, GETDATE(), 999);</v>
      </c>
    </row>
    <row r="3643" spans="26:27">
      <c r="Z3643">
        <v>1332</v>
      </c>
      <c r="AA3643" t="str">
        <f t="shared" si="27"/>
        <v>INSERT INTO UPK.main_masters.mm_buhin_no (data_id, buhin_no, coefficient, created_date, created_tantou_id) VALUES (3044, '764824CB0A-E', 1, GETDATE(), 999);</v>
      </c>
    </row>
    <row r="3644" spans="26:27">
      <c r="Z3644">
        <v>1333</v>
      </c>
      <c r="AA3644" t="str">
        <f t="shared" si="27"/>
        <v>INSERT INTO UPK.main_masters.mm_buhin_no (data_id, buhin_no, coefficient, created_date, created_tantou_id) VALUES (3045, '764826RA0A', 1, GETDATE(), 999);</v>
      </c>
    </row>
    <row r="3645" spans="26:27">
      <c r="Z3645">
        <v>1334</v>
      </c>
      <c r="AA3645" t="str">
        <f t="shared" si="27"/>
        <v>INSERT INTO UPK.main_masters.mm_buhin_no (data_id, buhin_no, coefficient, created_date, created_tantou_id) VALUES (3046, '764836RA0A', 1, GETDATE(), 999);</v>
      </c>
    </row>
    <row r="3646" spans="26:27">
      <c r="Z3646">
        <v>1335</v>
      </c>
      <c r="AA3646" t="str">
        <f t="shared" si="27"/>
        <v>INSERT INTO UPK.main_masters.mm_buhin_no (data_id, buhin_no, coefficient, created_date, created_tantou_id) VALUES (3047, '764826RA1A', 1, GETDATE(), 999);</v>
      </c>
    </row>
    <row r="3647" spans="26:27">
      <c r="Z3647">
        <v>1336</v>
      </c>
      <c r="AA3647" t="str">
        <f t="shared" si="27"/>
        <v>INSERT INTO UPK.main_masters.mm_buhin_no (data_id, buhin_no, coefficient, created_date, created_tantou_id) VALUES (3048, '764836RA1A', 1, GETDATE(), 999);</v>
      </c>
    </row>
    <row r="3648" spans="26:27">
      <c r="Z3648">
        <v>1337</v>
      </c>
      <c r="AA3648" t="str">
        <f t="shared" si="27"/>
        <v>INSERT INTO UPK.main_masters.mm_buhin_no (data_id, buhin_no, coefficient, created_date, created_tantou_id) VALUES (3049, '764834CB0A', 1, GETDATE(), 999);</v>
      </c>
    </row>
    <row r="3649" spans="26:27">
      <c r="Z3649">
        <v>1338</v>
      </c>
      <c r="AA3649" t="str">
        <f t="shared" si="27"/>
        <v>INSERT INTO UPK.main_masters.mm_buhin_no (data_id, buhin_no, coefficient, created_date, created_tantou_id) VALUES (3050, '764836MA0A', 1, GETDATE(), 999);</v>
      </c>
    </row>
    <row r="3650" spans="26:27">
      <c r="Z3650">
        <v>1339</v>
      </c>
      <c r="AA3650" t="str">
        <f t="shared" si="27"/>
        <v>INSERT INTO UPK.main_masters.mm_buhin_no (data_id, buhin_no, coefficient, created_date, created_tantou_id) VALUES (3051, '764863VA0B', 1, GETDATE(), 999);</v>
      </c>
    </row>
    <row r="3651" spans="26:27">
      <c r="Z3651">
        <v>1340</v>
      </c>
      <c r="AA3651" t="str">
        <f t="shared" si="27"/>
        <v>INSERT INTO UPK.main_masters.mm_buhin_no (data_id, buhin_no, coefficient, created_date, created_tantou_id) VALUES (3052, '764861AA0A', 1, GETDATE(), 999);</v>
      </c>
    </row>
    <row r="3652" spans="26:27">
      <c r="Z3652">
        <v>1341</v>
      </c>
      <c r="AA3652" t="str">
        <f t="shared" si="27"/>
        <v>INSERT INTO UPK.main_masters.mm_buhin_no (data_id, buhin_no, coefficient, created_date, created_tantou_id) VALUES (3053, '764871AA0A', 1, GETDATE(), 999);</v>
      </c>
    </row>
    <row r="3653" spans="26:27">
      <c r="Z3653">
        <v>1342</v>
      </c>
      <c r="AA3653" t="str">
        <f t="shared" si="27"/>
        <v>INSERT INTO UPK.main_masters.mm_buhin_no (data_id, buhin_no, coefficient, created_date, created_tantou_id) VALUES (3054, '764861AA0A-E', 1, GETDATE(), 999);</v>
      </c>
    </row>
    <row r="3654" spans="26:27">
      <c r="Z3654">
        <v>1343</v>
      </c>
      <c r="AA3654" t="str">
        <f t="shared" si="27"/>
        <v>INSERT INTO UPK.main_masters.mm_buhin_no (data_id, buhin_no, coefficient, created_date, created_tantou_id) VALUES (3055, '764871AA0A-E', 1, GETDATE(), 999);</v>
      </c>
    </row>
    <row r="3655" spans="26:27">
      <c r="Z3655">
        <v>1344</v>
      </c>
      <c r="AA3655" t="str">
        <f t="shared" si="27"/>
        <v>INSERT INTO UPK.main_masters.mm_buhin_no (data_id, buhin_no, coefficient, created_date, created_tantou_id) VALUES (3056, '764861GR0A', 1, GETDATE(), 999);</v>
      </c>
    </row>
    <row r="3656" spans="26:27">
      <c r="Z3656">
        <v>1345</v>
      </c>
      <c r="AA3656" t="str">
        <f t="shared" si="27"/>
        <v>INSERT INTO UPK.main_masters.mm_buhin_no (data_id, buhin_no, coefficient, created_date, created_tantou_id) VALUES (3057, '764871GR0A', 1, GETDATE(), 999);</v>
      </c>
    </row>
    <row r="3657" spans="26:27">
      <c r="Z3657">
        <v>1346</v>
      </c>
      <c r="AA3657" t="str">
        <f t="shared" ref="AA3657:AA3720" si="28">$Y$2310&amp;AA1937&amp;", '"&amp;TRIM(AB1937)&amp;"', "&amp;AC1937&amp;", GETDATE(), 999);"</f>
        <v>INSERT INTO UPK.main_masters.mm_buhin_no (data_id, buhin_no, coefficient, created_date, created_tantou_id) VALUES (3058, '76486JN20A', 1, GETDATE(), 999);</v>
      </c>
    </row>
    <row r="3658" spans="26:27">
      <c r="Z3658">
        <v>1347</v>
      </c>
      <c r="AA3658" t="str">
        <f t="shared" si="28"/>
        <v>INSERT INTO UPK.main_masters.mm_buhin_no (data_id, buhin_no, coefficient, created_date, created_tantou_id) VALUES (3059, '76487JN20A', 1, GETDATE(), 999);</v>
      </c>
    </row>
    <row r="3659" spans="26:27">
      <c r="Z3659">
        <v>1348</v>
      </c>
      <c r="AA3659" t="str">
        <f t="shared" si="28"/>
        <v>INSERT INTO UPK.main_masters.mm_buhin_no (data_id, buhin_no, coefficient, created_date, created_tantou_id) VALUES (3060, '764881GR0A', 1, GETDATE(), 999);</v>
      </c>
    </row>
    <row r="3660" spans="26:27">
      <c r="Z3660">
        <v>1349</v>
      </c>
      <c r="AA3660" t="str">
        <f t="shared" si="28"/>
        <v>INSERT INTO UPK.main_masters.mm_buhin_no (data_id, buhin_no, coefficient, created_date, created_tantou_id) VALUES (3061, '764886RA0A', 1, GETDATE(), 999);</v>
      </c>
    </row>
    <row r="3661" spans="26:27">
      <c r="Z3661">
        <v>1350</v>
      </c>
      <c r="AA3661" t="str">
        <f t="shared" si="28"/>
        <v>INSERT INTO UPK.main_masters.mm_buhin_no (data_id, buhin_no, coefficient, created_date, created_tantou_id) VALUES (3062, '764896RA0A', 1, GETDATE(), 999);</v>
      </c>
    </row>
    <row r="3662" spans="26:27">
      <c r="Z3662">
        <v>1351</v>
      </c>
      <c r="AA3662" t="str">
        <f t="shared" si="28"/>
        <v>INSERT INTO UPK.main_masters.mm_buhin_no (data_id, buhin_no, coefficient, created_date, created_tantou_id) VALUES (3063, '764891GR0A', 1, GETDATE(), 999);</v>
      </c>
    </row>
    <row r="3663" spans="26:27">
      <c r="Z3663">
        <v>1352</v>
      </c>
      <c r="AA3663" t="str">
        <f t="shared" si="28"/>
        <v>INSERT INTO UPK.main_masters.mm_buhin_no (data_id, buhin_no, coefficient, created_date, created_tantou_id) VALUES (3064, '764B03VA0A', 1, GETDATE(), 999);</v>
      </c>
    </row>
    <row r="3664" spans="26:27">
      <c r="Z3664">
        <v>1353</v>
      </c>
      <c r="AA3664" t="str">
        <f t="shared" si="28"/>
        <v>INSERT INTO UPK.main_masters.mm_buhin_no (data_id, buhin_no, coefficient, created_date, created_tantou_id) VALUES (3065, '764B04M400', 1, GETDATE(), 999);</v>
      </c>
    </row>
    <row r="3665" spans="26:27">
      <c r="Z3665">
        <v>1354</v>
      </c>
      <c r="AA3665" t="str">
        <f t="shared" si="28"/>
        <v>INSERT INTO UPK.main_masters.mm_buhin_no (data_id, buhin_no, coefficient, created_date, created_tantou_id) VALUES (3066, '764B14M400', 1, GETDATE(), 999);</v>
      </c>
    </row>
    <row r="3666" spans="26:27">
      <c r="Z3666">
        <v>1355</v>
      </c>
      <c r="AA3666" t="str">
        <f t="shared" si="28"/>
        <v>INSERT INTO UPK.main_masters.mm_buhin_no (data_id, buhin_no, coefficient, created_date, created_tantou_id) VALUES (3067, '764B41LA0A', 1, GETDATE(), 999);</v>
      </c>
    </row>
    <row r="3667" spans="26:27">
      <c r="Z3667">
        <v>1356</v>
      </c>
      <c r="AA3667" t="str">
        <f t="shared" si="28"/>
        <v>INSERT INTO UPK.main_masters.mm_buhin_no (data_id, buhin_no, coefficient, created_date, created_tantou_id) VALUES (3068, '764B51LA0A', 1, GETDATE(), 999);</v>
      </c>
    </row>
    <row r="3668" spans="26:27">
      <c r="Z3668">
        <v>1357</v>
      </c>
      <c r="AA3668" t="str">
        <f t="shared" si="28"/>
        <v>INSERT INTO UPK.main_masters.mm_buhin_no (data_id, buhin_no, coefficient, created_date, created_tantou_id) VALUES (3069, '764B41LB0A', 1, GETDATE(), 999);</v>
      </c>
    </row>
    <row r="3669" spans="26:27">
      <c r="Z3669">
        <v>1358</v>
      </c>
      <c r="AA3669" t="str">
        <f t="shared" si="28"/>
        <v>INSERT INTO UPK.main_masters.mm_buhin_no (data_id, buhin_no, coefficient, created_date, created_tantou_id) VALUES (3070, '764B51LB0A', 1, GETDATE(), 999);</v>
      </c>
    </row>
    <row r="3670" spans="26:27">
      <c r="Z3670">
        <v>1359</v>
      </c>
      <c r="AA3670" t="str">
        <f t="shared" si="28"/>
        <v>INSERT INTO UPK.main_masters.mm_buhin_no (data_id, buhin_no, coefficient, created_date, created_tantou_id) VALUES (3071, '764B4JN20A', 1, GETDATE(), 999);</v>
      </c>
    </row>
    <row r="3671" spans="26:27">
      <c r="Z3671">
        <v>1360</v>
      </c>
      <c r="AA3671" t="str">
        <f t="shared" si="28"/>
        <v>INSERT INTO UPK.main_masters.mm_buhin_no (data_id, buhin_no, coefficient, created_date, created_tantou_id) VALUES (3072, '764B5JN20A', 1, GETDATE(), 999);</v>
      </c>
    </row>
    <row r="3672" spans="26:27">
      <c r="Z3672">
        <v>1361</v>
      </c>
      <c r="AA3672" t="str">
        <f t="shared" si="28"/>
        <v>INSERT INTO UPK.main_masters.mm_buhin_no (data_id, buhin_no, coefficient, created_date, created_tantou_id) VALUES (3073, '764B81JB0A', 1, GETDATE(), 999);</v>
      </c>
    </row>
    <row r="3673" spans="26:27">
      <c r="Z3673">
        <v>1362</v>
      </c>
      <c r="AA3673" t="str">
        <f t="shared" si="28"/>
        <v>INSERT INTO UPK.main_masters.mm_buhin_no (data_id, buhin_no, coefficient, created_date, created_tantou_id) VALUES (3074, '764B91JB0A', 1, GETDATE(), 999);</v>
      </c>
    </row>
    <row r="3674" spans="26:27">
      <c r="Z3674">
        <v>1363</v>
      </c>
      <c r="AA3674" t="str">
        <f t="shared" si="28"/>
        <v>INSERT INTO UPK.main_masters.mm_buhin_no (data_id, buhin_no, coefficient, created_date, created_tantou_id) VALUES (3075, '765161VA0A', 1, GETDATE(), 999);</v>
      </c>
    </row>
    <row r="3675" spans="26:27">
      <c r="Z3675">
        <v>1364</v>
      </c>
      <c r="AA3675" t="str">
        <f t="shared" si="28"/>
        <v>INSERT INTO UPK.main_masters.mm_buhin_no (data_id, buhin_no, coefficient, created_date, created_tantou_id) VALUES (3076, '76516JM00A', 1, GETDATE(), 999);</v>
      </c>
    </row>
    <row r="3676" spans="26:27">
      <c r="Z3676">
        <v>1365</v>
      </c>
      <c r="AA3676" t="str">
        <f t="shared" si="28"/>
        <v>INSERT INTO UPK.main_masters.mm_buhin_no (data_id, buhin_no, coefficient, created_date, created_tantou_id) VALUES (3077, '76516JN20A', 1, GETDATE(), 999);</v>
      </c>
    </row>
    <row r="3677" spans="26:27">
      <c r="Z3677">
        <v>1366</v>
      </c>
      <c r="AA3677" t="str">
        <f t="shared" si="28"/>
        <v>INSERT INTO UPK.main_masters.mm_buhin_no (data_id, buhin_no, coefficient, created_date, created_tantou_id) VALUES (3078, '76516JN20AT1', 1, GETDATE(), 999);</v>
      </c>
    </row>
    <row r="3678" spans="26:27">
      <c r="Z3678">
        <v>1367</v>
      </c>
      <c r="AA3678" t="str">
        <f t="shared" si="28"/>
        <v>INSERT INTO UPK.main_masters.mm_buhin_no (data_id, buhin_no, coefficient, created_date, created_tantou_id) VALUES (3079, '765163VA0A', 1, GETDATE(), 999);</v>
      </c>
    </row>
    <row r="3679" spans="26:27">
      <c r="Z3679">
        <v>1368</v>
      </c>
      <c r="AA3679" t="str">
        <f t="shared" si="28"/>
        <v>INSERT INTO UPK.main_masters.mm_buhin_no (data_id, buhin_no, coefficient, created_date, created_tantou_id) VALUES (3080, '765173VA0A', 1, GETDATE(), 999);</v>
      </c>
    </row>
    <row r="3680" spans="26:27">
      <c r="Z3680">
        <v>1369</v>
      </c>
      <c r="AA3680" t="str">
        <f t="shared" si="28"/>
        <v>INSERT INTO UPK.main_masters.mm_buhin_no (data_id, buhin_no, coefficient, created_date, created_tantou_id) VALUES (3081, '765163XA0A', 1, GETDATE(), 999);</v>
      </c>
    </row>
    <row r="3681" spans="26:27">
      <c r="Z3681">
        <v>1370</v>
      </c>
      <c r="AA3681" t="str">
        <f t="shared" si="28"/>
        <v>INSERT INTO UPK.main_masters.mm_buhin_no (data_id, buhin_no, coefficient, created_date, created_tantou_id) VALUES (3082, '765173XA0A', 1, GETDATE(), 999);</v>
      </c>
    </row>
    <row r="3682" spans="26:27">
      <c r="Z3682">
        <v>1371</v>
      </c>
      <c r="AA3682" t="str">
        <f t="shared" si="28"/>
        <v>INSERT INTO UPK.main_masters.mm_buhin_no (data_id, buhin_no, coefficient, created_date, created_tantou_id) VALUES (3083, '765163XA2A', 1, GETDATE(), 999);</v>
      </c>
    </row>
    <row r="3683" spans="26:27">
      <c r="Z3683">
        <v>1372</v>
      </c>
      <c r="AA3683" t="str">
        <f t="shared" si="28"/>
        <v>INSERT INTO UPK.main_masters.mm_buhin_no (data_id, buhin_no, coefficient, created_date, created_tantou_id) VALUES (3084, '765173XA2A', 1, GETDATE(), 999);</v>
      </c>
    </row>
    <row r="3684" spans="26:27">
      <c r="Z3684">
        <v>1373</v>
      </c>
      <c r="AA3684" t="str">
        <f t="shared" si="28"/>
        <v>INSERT INTO UPK.main_masters.mm_buhin_no (data_id, buhin_no, coefficient, created_date, created_tantou_id) VALUES (3085, '765164CC0A', 1, GETDATE(), 999);</v>
      </c>
    </row>
    <row r="3685" spans="26:27">
      <c r="Z3685">
        <v>1374</v>
      </c>
      <c r="AA3685" t="str">
        <f t="shared" si="28"/>
        <v>INSERT INTO UPK.main_masters.mm_buhin_no (data_id, buhin_no, coefficient, created_date, created_tantou_id) VALUES (3086, '765174CC0A', 1, GETDATE(), 999);</v>
      </c>
    </row>
    <row r="3686" spans="26:27">
      <c r="Z3686">
        <v>1375</v>
      </c>
      <c r="AA3686" t="str">
        <f t="shared" si="28"/>
        <v>INSERT INTO UPK.main_masters.mm_buhin_no (data_id, buhin_no, coefficient, created_date, created_tantou_id) VALUES (3087, '76516JN20AT2', 1, GETDATE(), 999);</v>
      </c>
    </row>
    <row r="3687" spans="26:27">
      <c r="Z3687">
        <v>1376</v>
      </c>
      <c r="AA3687" t="str">
        <f t="shared" si="28"/>
        <v>INSERT INTO UPK.main_masters.mm_buhin_no (data_id, buhin_no, coefficient, created_date, created_tantou_id) VALUES (3088, '76517JN20AT2', 1, GETDATE(), 999);</v>
      </c>
    </row>
    <row r="3688" spans="26:27">
      <c r="Z3688">
        <v>1377</v>
      </c>
      <c r="AA3688" t="str">
        <f t="shared" si="28"/>
        <v>INSERT INTO UPK.main_masters.mm_buhin_no (data_id, buhin_no, coefficient, created_date, created_tantou_id) VALUES (3089, '765171VA0A', 1, GETDATE(), 999);</v>
      </c>
    </row>
    <row r="3689" spans="26:27">
      <c r="Z3689">
        <v>1378</v>
      </c>
      <c r="AA3689" t="str">
        <f t="shared" si="28"/>
        <v>INSERT INTO UPK.main_masters.mm_buhin_no (data_id, buhin_no, coefficient, created_date, created_tantou_id) VALUES (3090, '76517JM00A', 1, GETDATE(), 999);</v>
      </c>
    </row>
    <row r="3690" spans="26:27">
      <c r="Z3690">
        <v>1379</v>
      </c>
      <c r="AA3690" t="str">
        <f t="shared" si="28"/>
        <v>INSERT INTO UPK.main_masters.mm_buhin_no (data_id, buhin_no, coefficient, created_date, created_tantou_id) VALUES (3091, '76517JN20A', 1, GETDATE(), 999);</v>
      </c>
    </row>
    <row r="3691" spans="26:27">
      <c r="Z3691">
        <v>1380</v>
      </c>
      <c r="AA3691" t="str">
        <f t="shared" si="28"/>
        <v>INSERT INTO UPK.main_masters.mm_buhin_no (data_id, buhin_no, coefficient, created_date, created_tantou_id) VALUES (3092, '76517JN20AT1', 1, GETDATE(), 999);</v>
      </c>
    </row>
    <row r="3692" spans="26:27">
      <c r="Z3692">
        <v>1381</v>
      </c>
      <c r="AA3692" t="str">
        <f t="shared" si="28"/>
        <v>INSERT INTO UPK.main_masters.mm_buhin_no (data_id, buhin_no, coefficient, created_date, created_tantou_id) VALUES (3093, '765324CC0A', 1, GETDATE(), 999);</v>
      </c>
    </row>
    <row r="3693" spans="26:27">
      <c r="Z3693">
        <v>1382</v>
      </c>
      <c r="AA3693" t="str">
        <f t="shared" si="28"/>
        <v>INSERT INTO UPK.main_masters.mm_buhin_no (data_id, buhin_no, coefficient, created_date, created_tantou_id) VALUES (3094, '76532JM00B', 1, GETDATE(), 999);</v>
      </c>
    </row>
    <row r="3694" spans="26:27">
      <c r="Z3694">
        <v>1383</v>
      </c>
      <c r="AA3694" t="str">
        <f t="shared" si="28"/>
        <v>INSERT INTO UPK.main_masters.mm_buhin_no (data_id, buhin_no, coefficient, created_date, created_tantou_id) VALUES (3095, '76532JN20A', 1, GETDATE(), 999);</v>
      </c>
    </row>
    <row r="3695" spans="26:27">
      <c r="Z3695">
        <v>1384</v>
      </c>
      <c r="AA3695" t="str">
        <f t="shared" si="28"/>
        <v>INSERT INTO UPK.main_masters.mm_buhin_no (data_id, buhin_no, coefficient, created_date, created_tantou_id) VALUES (3096, '765324CC0AT1', 1, GETDATE(), 999);</v>
      </c>
    </row>
    <row r="3696" spans="26:27">
      <c r="Z3696">
        <v>1385</v>
      </c>
      <c r="AA3696" t="str">
        <f t="shared" si="28"/>
        <v>INSERT INTO UPK.main_masters.mm_buhin_no (data_id, buhin_no, coefficient, created_date, created_tantou_id) VALUES (3097, '765334CC0AT1', 1, GETDATE(), 999);</v>
      </c>
    </row>
    <row r="3697" spans="26:27">
      <c r="Z3697">
        <v>1386</v>
      </c>
      <c r="AA3697" t="str">
        <f t="shared" si="28"/>
        <v>INSERT INTO UPK.main_masters.mm_buhin_no (data_id, buhin_no, coefficient, created_date, created_tantou_id) VALUES (3098, '765324CC0AT2', 1, GETDATE(), 999);</v>
      </c>
    </row>
    <row r="3698" spans="26:27">
      <c r="Z3698">
        <v>1387</v>
      </c>
      <c r="AA3698" t="str">
        <f t="shared" si="28"/>
        <v>INSERT INTO UPK.main_masters.mm_buhin_no (data_id, buhin_no, coefficient, created_date, created_tantou_id) VALUES (3099, '765334CC0AT2', 1, GETDATE(), 999);</v>
      </c>
    </row>
    <row r="3699" spans="26:27">
      <c r="Z3699">
        <v>1388</v>
      </c>
      <c r="AA3699" t="str">
        <f t="shared" si="28"/>
        <v>INSERT INTO UPK.main_masters.mm_buhin_no (data_id, buhin_no, coefficient, created_date, created_tantou_id) VALUES (3100, '765326AX0A', 1, GETDATE(), 999);</v>
      </c>
    </row>
    <row r="3700" spans="26:27">
      <c r="Z3700">
        <v>1389</v>
      </c>
      <c r="AA3700" t="str">
        <f t="shared" si="28"/>
        <v>INSERT INTO UPK.main_masters.mm_buhin_no (data_id, buhin_no, coefficient, created_date, created_tantou_id) VALUES (3101, '765336AX0A', 1, GETDATE(), 999);</v>
      </c>
    </row>
    <row r="3701" spans="26:27">
      <c r="Z3701">
        <v>1390</v>
      </c>
      <c r="AA3701" t="str">
        <f t="shared" si="28"/>
        <v>INSERT INTO UPK.main_masters.mm_buhin_no (data_id, buhin_no, coefficient, created_date, created_tantou_id) VALUES (3102, '76532JM00A', 1, GETDATE(), 999);</v>
      </c>
    </row>
    <row r="3702" spans="26:27">
      <c r="Z3702">
        <v>1391</v>
      </c>
      <c r="AA3702" t="str">
        <f t="shared" si="28"/>
        <v>INSERT INTO UPK.main_masters.mm_buhin_no (data_id, buhin_no, coefficient, created_date, created_tantou_id) VALUES (3103, '76533JM00A', 1, GETDATE(), 999);</v>
      </c>
    </row>
    <row r="3703" spans="26:27">
      <c r="Z3703">
        <v>1392</v>
      </c>
      <c r="AA3703" t="str">
        <f t="shared" si="28"/>
        <v>INSERT INTO UPK.main_masters.mm_buhin_no (data_id, buhin_no, coefficient, created_date, created_tantou_id) VALUES (3104, '76532JM00B01', 1, GETDATE(), 999);</v>
      </c>
    </row>
    <row r="3704" spans="26:27">
      <c r="Z3704">
        <v>1393</v>
      </c>
      <c r="AA3704" t="str">
        <f t="shared" si="28"/>
        <v>INSERT INTO UPK.main_masters.mm_buhin_no (data_id, buhin_no, coefficient, created_date, created_tantou_id) VALUES (3105, '76533JM00B01', 1, GETDATE(), 999);</v>
      </c>
    </row>
    <row r="3705" spans="26:27">
      <c r="Z3705">
        <v>1394</v>
      </c>
      <c r="AA3705" t="str">
        <f t="shared" si="28"/>
        <v>INSERT INTO UPK.main_masters.mm_buhin_no (data_id, buhin_no, coefficient, created_date, created_tantou_id) VALUES (3106, '76532JM00B02', 1, GETDATE(), 999);</v>
      </c>
    </row>
    <row r="3706" spans="26:27">
      <c r="Z3706">
        <v>1395</v>
      </c>
      <c r="AA3706" t="str">
        <f t="shared" si="28"/>
        <v>INSERT INTO UPK.main_masters.mm_buhin_no (data_id, buhin_no, coefficient, created_date, created_tantou_id) VALUES (3107, '76533JM00B02', 1, GETDATE(), 999);</v>
      </c>
    </row>
    <row r="3707" spans="26:27">
      <c r="Z3707">
        <v>1396</v>
      </c>
      <c r="AA3707" t="str">
        <f t="shared" si="28"/>
        <v>INSERT INTO UPK.main_masters.mm_buhin_no (data_id, buhin_no, coefficient, created_date, created_tantou_id) VALUES (3108, '765334CC0A', 1, GETDATE(), 999);</v>
      </c>
    </row>
    <row r="3708" spans="26:27">
      <c r="Z3708">
        <v>1397</v>
      </c>
      <c r="AA3708" t="str">
        <f t="shared" si="28"/>
        <v>INSERT INTO UPK.main_masters.mm_buhin_no (data_id, buhin_no, coefficient, created_date, created_tantou_id) VALUES (3109, '76533JM00B', 1, GETDATE(), 999);</v>
      </c>
    </row>
    <row r="3709" spans="26:27">
      <c r="Z3709">
        <v>1398</v>
      </c>
      <c r="AA3709" t="str">
        <f t="shared" si="28"/>
        <v>INSERT INTO UPK.main_masters.mm_buhin_no (data_id, buhin_no, coefficient, created_date, created_tantou_id) VALUES (3110, '76533JN20A', 1, GETDATE(), 999);</v>
      </c>
    </row>
    <row r="3710" spans="26:27">
      <c r="Z3710">
        <v>1399</v>
      </c>
      <c r="AA3710" t="str">
        <f t="shared" si="28"/>
        <v>INSERT INTO UPK.main_masters.mm_buhin_no (data_id, buhin_no, coefficient, created_date, created_tantou_id) VALUES (3111, '765426AX0A', 1, GETDATE(), 999);</v>
      </c>
    </row>
    <row r="3711" spans="26:27">
      <c r="Z3711">
        <v>1400</v>
      </c>
      <c r="AA3711" t="str">
        <f t="shared" si="28"/>
        <v>INSERT INTO UPK.main_masters.mm_buhin_no (data_id, buhin_no, coefficient, created_date, created_tantou_id) VALUES (3112, '765436AX0A', 1, GETDATE(), 999);</v>
      </c>
    </row>
    <row r="3712" spans="26:27">
      <c r="Z3712">
        <v>1401</v>
      </c>
      <c r="AA3712" t="str">
        <f t="shared" si="28"/>
        <v>INSERT INTO UPK.main_masters.mm_buhin_no (data_id, buhin_no, coefficient, created_date, created_tantou_id) VALUES (3113, '765465YM0B', 1, GETDATE(), 999);</v>
      </c>
    </row>
    <row r="3713" spans="26:27">
      <c r="Z3713">
        <v>1402</v>
      </c>
      <c r="AA3713" t="str">
        <f t="shared" si="28"/>
        <v>INSERT INTO UPK.main_masters.mm_buhin_no (data_id, buhin_no, coefficient, created_date, created_tantou_id) VALUES (3114, '765464M400', 1, GETDATE(), 999);</v>
      </c>
    </row>
    <row r="3714" spans="26:27">
      <c r="Z3714">
        <v>1403</v>
      </c>
      <c r="AA3714" t="str">
        <f t="shared" si="28"/>
        <v>INSERT INTO UPK.main_masters.mm_buhin_no (data_id, buhin_no, coefficient, created_date, created_tantou_id) VALUES (3115, '765474M400', 1, GETDATE(), 999);</v>
      </c>
    </row>
    <row r="3715" spans="26:27">
      <c r="Z3715">
        <v>1404</v>
      </c>
      <c r="AA3715" t="str">
        <f t="shared" si="28"/>
        <v>INSERT INTO UPK.main_masters.mm_buhin_no (data_id, buhin_no, coefficient, created_date, created_tantou_id) VALUES (3116, '765475YM0B', 1, GETDATE(), 999);</v>
      </c>
    </row>
    <row r="3716" spans="26:27">
      <c r="Z3716">
        <v>1405</v>
      </c>
      <c r="AA3716" t="str">
        <f t="shared" si="28"/>
        <v>INSERT INTO UPK.main_masters.mm_buhin_no (data_id, buhin_no, coefficient, created_date, created_tantou_id) VALUES (3117, '765486AX0A', 1, GETDATE(), 999);</v>
      </c>
    </row>
    <row r="3717" spans="26:27">
      <c r="Z3717">
        <v>1406</v>
      </c>
      <c r="AA3717" t="str">
        <f t="shared" si="28"/>
        <v>INSERT INTO UPK.main_masters.mm_buhin_no (data_id, buhin_no, coefficient, created_date, created_tantou_id) VALUES (3118, '765496AX0A', 1, GETDATE(), 999);</v>
      </c>
    </row>
    <row r="3718" spans="26:27">
      <c r="Z3718">
        <v>1407</v>
      </c>
      <c r="AA3718" t="str">
        <f t="shared" si="28"/>
        <v>INSERT INTO UPK.main_masters.mm_buhin_no (data_id, buhin_no, coefficient, created_date, created_tantou_id) VALUES (3119, '765723VA0A', 1, GETDATE(), 999);</v>
      </c>
    </row>
    <row r="3719" spans="26:27">
      <c r="Z3719">
        <v>1408</v>
      </c>
      <c r="AA3719" t="str">
        <f t="shared" si="28"/>
        <v>INSERT INTO UPK.main_masters.mm_buhin_no (data_id, buhin_no, coefficient, created_date, created_tantou_id) VALUES (3120, '765724CC0A', 1, GETDATE(), 999);</v>
      </c>
    </row>
    <row r="3720" spans="26:27">
      <c r="Z3720">
        <v>1409</v>
      </c>
      <c r="AA3720" t="str">
        <f t="shared" si="28"/>
        <v>INSERT INTO UPK.main_masters.mm_buhin_no (data_id, buhin_no, coefficient, created_date, created_tantou_id) VALUES (3121, '765724CC0AT1', 1, GETDATE(), 999);</v>
      </c>
    </row>
    <row r="3721" spans="26:27">
      <c r="Z3721">
        <v>1410</v>
      </c>
      <c r="AA3721" t="str">
        <f t="shared" ref="AA3721:AA3784" si="29">$Y$2310&amp;AA2001&amp;", '"&amp;TRIM(AB2001)&amp;"', "&amp;AC2001&amp;", GETDATE(), 999);"</f>
        <v>INSERT INTO UPK.main_masters.mm_buhin_no (data_id, buhin_no, coefficient, created_date, created_tantou_id) VALUES (3122, '76572JM00A', 1, GETDATE(), 999);</v>
      </c>
    </row>
    <row r="3722" spans="26:27">
      <c r="Z3722">
        <v>1411</v>
      </c>
      <c r="AA3722" t="str">
        <f t="shared" si="29"/>
        <v>INSERT INTO UPK.main_masters.mm_buhin_no (data_id, buhin_no, coefficient, created_date, created_tantou_id) VALUES (3123, '765724CC0AT2', 1, GETDATE(), 999);</v>
      </c>
    </row>
    <row r="3723" spans="26:27">
      <c r="Z3723">
        <v>1412</v>
      </c>
      <c r="AA3723" t="str">
        <f t="shared" si="29"/>
        <v>INSERT INTO UPK.main_masters.mm_buhin_no (data_id, buhin_no, coefficient, created_date, created_tantou_id) VALUES (3124, '765734CC0AT2', 1, GETDATE(), 999);</v>
      </c>
    </row>
    <row r="3724" spans="26:27">
      <c r="Z3724">
        <v>1413</v>
      </c>
      <c r="AA3724" t="str">
        <f t="shared" si="29"/>
        <v>INSERT INTO UPK.main_masters.mm_buhin_no (data_id, buhin_no, coefficient, created_date, created_tantou_id) VALUES (3125, '765733VA0A', 1, GETDATE(), 999);</v>
      </c>
    </row>
    <row r="3725" spans="26:27">
      <c r="Z3725">
        <v>1414</v>
      </c>
      <c r="AA3725" t="str">
        <f t="shared" si="29"/>
        <v>INSERT INTO UPK.main_masters.mm_buhin_no (data_id, buhin_no, coefficient, created_date, created_tantou_id) VALUES (3126, '765734CC0A', 1, GETDATE(), 999);</v>
      </c>
    </row>
    <row r="3726" spans="26:27">
      <c r="Z3726">
        <v>1415</v>
      </c>
      <c r="AA3726" t="str">
        <f t="shared" si="29"/>
        <v>INSERT INTO UPK.main_masters.mm_buhin_no (data_id, buhin_no, coefficient, created_date, created_tantou_id) VALUES (3127, '765734CC0AT1', 1, GETDATE(), 999);</v>
      </c>
    </row>
    <row r="3727" spans="26:27">
      <c r="Z3727">
        <v>1416</v>
      </c>
      <c r="AA3727" t="str">
        <f t="shared" si="29"/>
        <v>INSERT INTO UPK.main_masters.mm_buhin_no (data_id, buhin_no, coefficient, created_date, created_tantou_id) VALUES (3128, '76573JM00A', 1, GETDATE(), 999);</v>
      </c>
    </row>
    <row r="3728" spans="26:27">
      <c r="Z3728">
        <v>1417</v>
      </c>
      <c r="AA3728" t="str">
        <f t="shared" si="29"/>
        <v>INSERT INTO UPK.main_masters.mm_buhin_no (data_id, buhin_no, coefficient, created_date, created_tantou_id) VALUES (3129, '765824CF0B', 1, GETDATE(), 999);</v>
      </c>
    </row>
    <row r="3729" spans="26:27">
      <c r="Z3729">
        <v>1418</v>
      </c>
      <c r="AA3729" t="str">
        <f t="shared" si="29"/>
        <v>INSERT INTO UPK.main_masters.mm_buhin_no (data_id, buhin_no, coefficient, created_date, created_tantou_id) VALUES (3130, '765834CF0B', 1, GETDATE(), 999);</v>
      </c>
    </row>
    <row r="3730" spans="26:27">
      <c r="Z3730">
        <v>1419</v>
      </c>
      <c r="AA3730" t="str">
        <f t="shared" si="29"/>
        <v>INSERT INTO UPK.main_masters.mm_buhin_no (data_id, buhin_no, coefficient, created_date, created_tantou_id) VALUES (3131, '765841VA0A', 1, GETDATE(), 999);</v>
      </c>
    </row>
    <row r="3731" spans="26:27">
      <c r="Z3731">
        <v>1420</v>
      </c>
      <c r="AA3731" t="str">
        <f t="shared" si="29"/>
        <v>INSERT INTO UPK.main_masters.mm_buhin_no (data_id, buhin_no, coefficient, created_date, created_tantou_id) VALUES (3132, '765851VA0A', 1, GETDATE(), 999);</v>
      </c>
    </row>
    <row r="3732" spans="26:27">
      <c r="Z3732">
        <v>1421</v>
      </c>
      <c r="AA3732" t="str">
        <f t="shared" si="29"/>
        <v>INSERT INTO UPK.main_masters.mm_buhin_no (data_id, buhin_no, coefficient, created_date, created_tantou_id) VALUES (3133, '765861JA0A', 1, GETDATE(), 999);</v>
      </c>
    </row>
    <row r="3733" spans="26:27">
      <c r="Z3733">
        <v>1422</v>
      </c>
      <c r="AA3733" t="str">
        <f t="shared" si="29"/>
        <v>INSERT INTO UPK.main_masters.mm_buhin_no (data_id, buhin_no, coefficient, created_date, created_tantou_id) VALUES (3134, '765863VA0A', 1, GETDATE(), 999);</v>
      </c>
    </row>
    <row r="3734" spans="26:27">
      <c r="Z3734">
        <v>1423</v>
      </c>
      <c r="AA3734" t="str">
        <f t="shared" si="29"/>
        <v>INSERT INTO UPK.main_masters.mm_buhin_no (data_id, buhin_no, coefficient, created_date, created_tantou_id) VALUES (3135, '765873VA0A', 1, GETDATE(), 999);</v>
      </c>
    </row>
    <row r="3735" spans="26:27">
      <c r="Z3735">
        <v>1424</v>
      </c>
      <c r="AA3735" t="str">
        <f t="shared" si="29"/>
        <v>INSERT INTO UPK.main_masters.mm_buhin_no (data_id, buhin_no, coefficient, created_date, created_tantou_id) VALUES (3136, '765871JA0A', 1, GETDATE(), 999);</v>
      </c>
    </row>
    <row r="3736" spans="26:27">
      <c r="Z3736">
        <v>1425</v>
      </c>
      <c r="AA3736" t="str">
        <f t="shared" si="29"/>
        <v>INSERT INTO UPK.main_masters.mm_buhin_no (data_id, buhin_no, coefficient, created_date, created_tantou_id) VALUES (3137, '765F44CC0A', 1, GETDATE(), 999);</v>
      </c>
    </row>
    <row r="3737" spans="26:27">
      <c r="Z3737">
        <v>1426</v>
      </c>
      <c r="AA3737" t="str">
        <f t="shared" si="29"/>
        <v>INSERT INTO UPK.main_masters.mm_buhin_no (data_id, buhin_no, coefficient, created_date, created_tantou_id) VALUES (3138, '765F54CC0A', 1, GETDATE(), 999);</v>
      </c>
    </row>
    <row r="3738" spans="26:27">
      <c r="Z3738">
        <v>1427</v>
      </c>
      <c r="AA3738" t="str">
        <f t="shared" si="29"/>
        <v>INSERT INTO UPK.main_masters.mm_buhin_no (data_id, buhin_no, coefficient, created_date, created_tantou_id) VALUES (3139, '765F64CF0A', 1, GETDATE(), 999);</v>
      </c>
    </row>
    <row r="3739" spans="26:27">
      <c r="Z3739">
        <v>1428</v>
      </c>
      <c r="AA3739" t="str">
        <f t="shared" si="29"/>
        <v>INSERT INTO UPK.main_masters.mm_buhin_no (data_id, buhin_no, coefficient, created_date, created_tantou_id) VALUES (3140, '765F74CF0A', 1, GETDATE(), 999);</v>
      </c>
    </row>
    <row r="3740" spans="26:27">
      <c r="Z3740">
        <v>1429</v>
      </c>
      <c r="AA3740" t="str">
        <f t="shared" si="29"/>
        <v>INSERT INTO UPK.main_masters.mm_buhin_no (data_id, buhin_no, coefficient, created_date, created_tantou_id) VALUES (3141, '765M23XA0A', 1, GETDATE(), 999);</v>
      </c>
    </row>
    <row r="3741" spans="26:27">
      <c r="Z3741">
        <v>1430</v>
      </c>
      <c r="AA3741" t="str">
        <f t="shared" si="29"/>
        <v>INSERT INTO UPK.main_masters.mm_buhin_no (data_id, buhin_no, coefficient, created_date, created_tantou_id) VALUES (3142, '765M23XC0A', 1, GETDATE(), 999);</v>
      </c>
    </row>
    <row r="3742" spans="26:27">
      <c r="Z3742">
        <v>1431</v>
      </c>
      <c r="AA3742" t="str">
        <f t="shared" si="29"/>
        <v>INSERT INTO UPK.main_masters.mm_buhin_no (data_id, buhin_no, coefficient, created_date, created_tantou_id) VALUES (3143, '765M33XA0A', 1, GETDATE(), 999);</v>
      </c>
    </row>
    <row r="3743" spans="26:27">
      <c r="Z3743">
        <v>1432</v>
      </c>
      <c r="AA3743" t="str">
        <f t="shared" si="29"/>
        <v>INSERT INTO UPK.main_masters.mm_buhin_no (data_id, buhin_no, coefficient, created_date, created_tantou_id) VALUES (3144, '765M33XC0A', 1, GETDATE(), 999);</v>
      </c>
    </row>
    <row r="3744" spans="26:27">
      <c r="Z3744">
        <v>1433</v>
      </c>
      <c r="AA3744" t="str">
        <f t="shared" si="29"/>
        <v>INSERT INTO UPK.main_masters.mm_buhin_no (data_id, buhin_no, coefficient, created_date, created_tantou_id) VALUES (3145, '766324M400-1', 1, GETDATE(), 999);</v>
      </c>
    </row>
    <row r="3745" spans="26:27">
      <c r="Z3745">
        <v>1434</v>
      </c>
      <c r="AA3745" t="str">
        <f t="shared" si="29"/>
        <v>INSERT INTO UPK.main_masters.mm_buhin_no (data_id, buhin_no, coefficient, created_date, created_tantou_id) VALUES (3146, '766328H300', 1, GETDATE(), 999);</v>
      </c>
    </row>
    <row r="3746" spans="26:27">
      <c r="Z3746">
        <v>1435</v>
      </c>
      <c r="AA3746" t="str">
        <f t="shared" si="29"/>
        <v>INSERT INTO UPK.main_masters.mm_buhin_no (data_id, buhin_no, coefficient, created_date, created_tantou_id) VALUES (3147, '76632JM00A', 1, GETDATE(), 999);</v>
      </c>
    </row>
    <row r="3747" spans="26:27">
      <c r="Z3747">
        <v>1436</v>
      </c>
      <c r="AA3747" t="str">
        <f t="shared" si="29"/>
        <v>INSERT INTO UPK.main_masters.mm_buhin_no (data_id, buhin_no, coefficient, created_date, created_tantou_id) VALUES (3148, '766334M400-1', 1, GETDATE(), 999);</v>
      </c>
    </row>
    <row r="3748" spans="26:27">
      <c r="Z3748">
        <v>1437</v>
      </c>
      <c r="AA3748" t="str">
        <f t="shared" si="29"/>
        <v>INSERT INTO UPK.main_masters.mm_buhin_no (data_id, buhin_no, coefficient, created_date, created_tantou_id) VALUES (3149, '766338H300', 1, GETDATE(), 999);</v>
      </c>
    </row>
    <row r="3749" spans="26:27">
      <c r="Z3749">
        <v>1438</v>
      </c>
      <c r="AA3749" t="str">
        <f t="shared" si="29"/>
        <v>INSERT INTO UPK.main_masters.mm_buhin_no (data_id, buhin_no, coefficient, created_date, created_tantou_id) VALUES (3150, '76633JM00A', 1, GETDATE(), 999);</v>
      </c>
    </row>
    <row r="3750" spans="26:27">
      <c r="Z3750">
        <v>1439</v>
      </c>
      <c r="AA3750" t="str">
        <f t="shared" si="29"/>
        <v>INSERT INTO UPK.main_masters.mm_buhin_no (data_id, buhin_no, coefficient, created_date, created_tantou_id) VALUES (3151, '766343VA0A', 1, GETDATE(), 999);</v>
      </c>
    </row>
    <row r="3751" spans="26:27">
      <c r="Z3751">
        <v>1440</v>
      </c>
      <c r="AA3751" t="str">
        <f t="shared" si="29"/>
        <v>INSERT INTO UPK.main_masters.mm_buhin_no (data_id, buhin_no, coefficient, created_date, created_tantou_id) VALUES (3152, '766353VA0A', 1, GETDATE(), 999);</v>
      </c>
    </row>
    <row r="3752" spans="26:27">
      <c r="Z3752">
        <v>1441</v>
      </c>
      <c r="AA3752" t="str">
        <f t="shared" si="29"/>
        <v>INSERT INTO UPK.main_masters.mm_buhin_no (data_id, buhin_no, coefficient, created_date, created_tantou_id) VALUES (3153, '766344M400', 1, GETDATE(), 999);</v>
      </c>
    </row>
    <row r="3753" spans="26:27">
      <c r="Z3753">
        <v>1442</v>
      </c>
      <c r="AA3753" t="str">
        <f t="shared" si="29"/>
        <v>INSERT INTO UPK.main_masters.mm_buhin_no (data_id, buhin_no, coefficient, created_date, created_tantou_id) VALUES (3154, '766354M400', 1, GETDATE(), 999);</v>
      </c>
    </row>
    <row r="3754" spans="26:27">
      <c r="Z3754">
        <v>1443</v>
      </c>
      <c r="AA3754" t="str">
        <f t="shared" si="29"/>
        <v>INSERT INTO UPK.main_masters.mm_buhin_no (data_id, buhin_no, coefficient, created_date, created_tantou_id) VALUES (3155, '766344M500', 1, GETDATE(), 999);</v>
      </c>
    </row>
    <row r="3755" spans="26:27">
      <c r="Z3755">
        <v>1444</v>
      </c>
      <c r="AA3755" t="str">
        <f t="shared" si="29"/>
        <v>INSERT INTO UPK.main_masters.mm_buhin_no (data_id, buhin_no, coefficient, created_date, created_tantou_id) VALUES (3156, '766354M500', 1, GETDATE(), 999);</v>
      </c>
    </row>
    <row r="3756" spans="26:27">
      <c r="Z3756">
        <v>1445</v>
      </c>
      <c r="AA3756" t="str">
        <f t="shared" si="29"/>
        <v>INSERT INTO UPK.main_masters.mm_buhin_no (data_id, buhin_no, coefficient, created_date, created_tantou_id) VALUES (3157, '766348H300', 1, GETDATE(), 999);</v>
      </c>
    </row>
    <row r="3757" spans="26:27">
      <c r="Z3757">
        <v>1446</v>
      </c>
      <c r="AA3757" t="str">
        <f t="shared" si="29"/>
        <v>INSERT INTO UPK.main_masters.mm_buhin_no (data_id, buhin_no, coefficient, created_date, created_tantou_id) VALUES (3158, '766358H300', 1, GETDATE(), 999);</v>
      </c>
    </row>
    <row r="3758" spans="26:27">
      <c r="Z3758">
        <v>1447</v>
      </c>
      <c r="AA3758" t="str">
        <f t="shared" si="29"/>
        <v>INSERT INTO UPK.main_masters.mm_buhin_no (data_id, buhin_no, coefficient, created_date, created_tantou_id) VALUES (3159, '766366MR0A', 1, GETDATE(), 999);</v>
      </c>
    </row>
    <row r="3759" spans="26:27">
      <c r="Z3759">
        <v>1448</v>
      </c>
      <c r="AA3759" t="str">
        <f t="shared" si="29"/>
        <v>INSERT INTO UPK.main_masters.mm_buhin_no (data_id, buhin_no, coefficient, created_date, created_tantou_id) VALUES (3160, '766376MR0A', 1, GETDATE(), 999);</v>
      </c>
    </row>
    <row r="3760" spans="26:27">
      <c r="Z3760">
        <v>1449</v>
      </c>
      <c r="AA3760" t="str">
        <f t="shared" si="29"/>
        <v>INSERT INTO UPK.main_masters.mm_buhin_no (data_id, buhin_no, coefficient, created_date, created_tantou_id) VALUES (3161, '766425TA0A', 1, GETDATE(), 999);</v>
      </c>
    </row>
    <row r="3761" spans="26:27">
      <c r="Z3761">
        <v>1450</v>
      </c>
      <c r="AA3761" t="str">
        <f t="shared" si="29"/>
        <v>INSERT INTO UPK.main_masters.mm_buhin_no (data_id, buhin_no, coefficient, created_date, created_tantou_id) VALUES (3162, '766435TA0A', 1, GETDATE(), 999);</v>
      </c>
    </row>
    <row r="3762" spans="26:27">
      <c r="Z3762">
        <v>1451</v>
      </c>
      <c r="AA3762" t="str">
        <f t="shared" si="29"/>
        <v>INSERT INTO UPK.main_masters.mm_buhin_no (data_id, buhin_no, coefficient, created_date, created_tantou_id) VALUES (3163, '766448H300', 1, GETDATE(), 999);</v>
      </c>
    </row>
    <row r="3763" spans="26:27">
      <c r="Z3763">
        <v>1452</v>
      </c>
      <c r="AA3763" t="str">
        <f t="shared" si="29"/>
        <v>INSERT INTO UPK.main_masters.mm_buhin_no (data_id, buhin_no, coefficient, created_date, created_tantou_id) VALUES (3164, '766458H300', 1, GETDATE(), 999);</v>
      </c>
    </row>
    <row r="3764" spans="26:27">
      <c r="Z3764">
        <v>1453</v>
      </c>
      <c r="AA3764" t="str">
        <f t="shared" si="29"/>
        <v>INSERT INTO UPK.main_masters.mm_buhin_no (data_id, buhin_no, coefficient, created_date, created_tantou_id) VALUES (3165, '766468H300', 1, GETDATE(), 999);</v>
      </c>
    </row>
    <row r="3765" spans="26:27">
      <c r="Z3765">
        <v>1454</v>
      </c>
      <c r="AA3765" t="str">
        <f t="shared" si="29"/>
        <v>INSERT INTO UPK.main_masters.mm_buhin_no (data_id, buhin_no, coefficient, created_date, created_tantou_id) VALUES (3166, '766478H300', 1, GETDATE(), 999);</v>
      </c>
    </row>
    <row r="3766" spans="26:27">
      <c r="Z3766">
        <v>1455</v>
      </c>
      <c r="AA3766" t="str">
        <f t="shared" si="29"/>
        <v>INSERT INTO UPK.main_masters.mm_buhin_no (data_id, buhin_no, coefficient, created_date, created_tantou_id) VALUES (3167, '76646EQ500', 1, GETDATE(), 999);</v>
      </c>
    </row>
    <row r="3767" spans="26:27">
      <c r="Z3767">
        <v>1456</v>
      </c>
      <c r="AA3767" t="str">
        <f t="shared" si="29"/>
        <v>INSERT INTO UPK.main_masters.mm_buhin_no (data_id, buhin_no, coefficient, created_date, created_tantou_id) VALUES (3168, '76647EQ500', 1, GETDATE(), 999);</v>
      </c>
    </row>
    <row r="3768" spans="26:27">
      <c r="Z3768">
        <v>1457</v>
      </c>
      <c r="AA3768" t="str">
        <f t="shared" si="29"/>
        <v>INSERT INTO UPK.main_masters.mm_buhin_no (data_id, buhin_no, coefficient, created_date, created_tantou_id) VALUES (3169, '766543TU0A', 1, GETDATE(), 999);</v>
      </c>
    </row>
    <row r="3769" spans="26:27">
      <c r="Z3769">
        <v>1458</v>
      </c>
      <c r="AA3769" t="str">
        <f t="shared" si="29"/>
        <v>INSERT INTO UPK.main_masters.mm_buhin_no (data_id, buhin_no, coefficient, created_date, created_tantou_id) VALUES (3170, '766553TU0A', 1, GETDATE(), 999);</v>
      </c>
    </row>
    <row r="3770" spans="26:27">
      <c r="Z3770">
        <v>1459</v>
      </c>
      <c r="AA3770" t="str">
        <f t="shared" si="29"/>
        <v>INSERT INTO UPK.main_masters.mm_buhin_no (data_id, buhin_no, coefficient, created_date, created_tantou_id) VALUES (3171, '76682JM00A', 1, GETDATE(), 999);</v>
      </c>
    </row>
    <row r="3771" spans="26:27">
      <c r="Z3771">
        <v>1460</v>
      </c>
      <c r="AA3771" t="str">
        <f t="shared" si="29"/>
        <v>INSERT INTO UPK.main_masters.mm_buhin_no (data_id, buhin_no, coefficient, created_date, created_tantou_id) VALUES (3172, '76683JM00A', 1, GETDATE(), 999);</v>
      </c>
    </row>
    <row r="3772" spans="26:27">
      <c r="Z3772">
        <v>1461</v>
      </c>
      <c r="AA3772" t="str">
        <f t="shared" si="29"/>
        <v>INSERT INTO UPK.main_masters.mm_buhin_no (data_id, buhin_no, coefficient, created_date, created_tantou_id) VALUES (3173, '767146RA0A', 1, GETDATE(), 999);</v>
      </c>
    </row>
    <row r="3773" spans="26:27">
      <c r="Z3773">
        <v>1462</v>
      </c>
      <c r="AA3773" t="str">
        <f t="shared" si="29"/>
        <v>INSERT INTO UPK.main_masters.mm_buhin_no (data_id, buhin_no, coefficient, created_date, created_tantou_id) VALUES (3174, '767156RA0A', 1, GETDATE(), 999);</v>
      </c>
    </row>
    <row r="3774" spans="26:27">
      <c r="Z3774">
        <v>1463</v>
      </c>
      <c r="AA3774" t="str">
        <f t="shared" si="29"/>
        <v>INSERT INTO UPK.main_masters.mm_buhin_no (data_id, buhin_no, coefficient, created_date, created_tantou_id) VALUES (3175, '767223VA0A', 1, GETDATE(), 999);</v>
      </c>
    </row>
    <row r="3775" spans="26:27">
      <c r="Z3775">
        <v>1464</v>
      </c>
      <c r="AA3775" t="str">
        <f t="shared" si="29"/>
        <v>INSERT INTO UPK.main_masters.mm_buhin_no (data_id, buhin_no, coefficient, created_date, created_tantou_id) VALUES (3176, '767233VA0A', 1, GETDATE(), 999);</v>
      </c>
    </row>
    <row r="3776" spans="26:27">
      <c r="Z3776">
        <v>1465</v>
      </c>
      <c r="AA3776" t="str">
        <f t="shared" si="29"/>
        <v>INSERT INTO UPK.main_masters.mm_buhin_no (data_id, buhin_no, coefficient, created_date, created_tantou_id) VALUES (3177, '76731JN21A', 1, GETDATE(), 999);</v>
      </c>
    </row>
    <row r="3777" spans="26:27">
      <c r="Z3777">
        <v>1466</v>
      </c>
      <c r="AA3777" t="str">
        <f t="shared" si="29"/>
        <v>INSERT INTO UPK.main_masters.mm_buhin_no (data_id, buhin_no, coefficient, created_date, created_tantou_id) VALUES (3178, '767421AA0A', 1, GETDATE(), 999);</v>
      </c>
    </row>
    <row r="3778" spans="26:27">
      <c r="Z3778">
        <v>1467</v>
      </c>
      <c r="AA3778" t="str">
        <f t="shared" si="29"/>
        <v>INSERT INTO UPK.main_masters.mm_buhin_no (data_id, buhin_no, coefficient, created_date, created_tantou_id) VALUES (3179, '76742EN000', 1, GETDATE(), 999);</v>
      </c>
    </row>
    <row r="3779" spans="26:27">
      <c r="Z3779">
        <v>1468</v>
      </c>
      <c r="AA3779" t="str">
        <f t="shared" si="29"/>
        <v>INSERT INTO UPK.main_masters.mm_buhin_no (data_id, buhin_no, coefficient, created_date, created_tantou_id) VALUES (3180, '767424CE1A', 1, GETDATE(), 999);</v>
      </c>
    </row>
    <row r="3780" spans="26:27">
      <c r="Z3780">
        <v>1469</v>
      </c>
      <c r="AA3780" t="str">
        <f t="shared" si="29"/>
        <v>INSERT INTO UPK.main_masters.mm_buhin_no (data_id, buhin_no, coefficient, created_date, created_tantou_id) VALUES (3181, '767434CE1A', 1, GETDATE(), 999);</v>
      </c>
    </row>
    <row r="3781" spans="26:27">
      <c r="Z3781">
        <v>1470</v>
      </c>
      <c r="AA3781" t="str">
        <f t="shared" si="29"/>
        <v>INSERT INTO UPK.main_masters.mm_buhin_no (data_id, buhin_no, coefficient, created_date, created_tantou_id) VALUES (3182, '767424M400-1', 1, GETDATE(), 999);</v>
      </c>
    </row>
    <row r="3782" spans="26:27">
      <c r="Z3782">
        <v>1471</v>
      </c>
      <c r="AA3782" t="str">
        <f t="shared" si="29"/>
        <v>INSERT INTO UPK.main_masters.mm_buhin_no (data_id, buhin_no, coefficient, created_date, created_tantou_id) VALUES (3183, '767434M400-1', 1, GETDATE(), 999);</v>
      </c>
    </row>
    <row r="3783" spans="26:27">
      <c r="Z3783">
        <v>1472</v>
      </c>
      <c r="AA3783" t="str">
        <f t="shared" si="29"/>
        <v>INSERT INTO UPK.main_masters.mm_buhin_no (data_id, buhin_no, coefficient, created_date, created_tantou_id) VALUES (3184, '767426MA0A', 1, GETDATE(), 999);</v>
      </c>
    </row>
    <row r="3784" spans="26:27">
      <c r="Z3784">
        <v>1473</v>
      </c>
      <c r="AA3784" t="str">
        <f t="shared" si="29"/>
        <v>INSERT INTO UPK.main_masters.mm_buhin_no (data_id, buhin_no, coefficient, created_date, created_tantou_id) VALUES (3185, '767436MA0A', 1, GETDATE(), 999);</v>
      </c>
    </row>
    <row r="3785" spans="26:27">
      <c r="Z3785">
        <v>1474</v>
      </c>
      <c r="AA3785" t="str">
        <f t="shared" ref="AA3785:AA3848" si="30">$Y$2310&amp;AA2065&amp;", '"&amp;TRIM(AB2065)&amp;"', "&amp;AC2065&amp;", GETDATE(), 999);"</f>
        <v>INSERT INTO UPK.main_masters.mm_buhin_no (data_id, buhin_no, coefficient, created_date, created_tantou_id) VALUES (3186, '76742JM00A', 1, GETDATE(), 999);</v>
      </c>
    </row>
    <row r="3786" spans="26:27">
      <c r="Z3786">
        <v>1475</v>
      </c>
      <c r="AA3786" t="str">
        <f t="shared" si="30"/>
        <v>INSERT INTO UPK.main_masters.mm_buhin_no (data_id, buhin_no, coefficient, created_date, created_tantou_id) VALUES (3187, '76743JM00A', 1, GETDATE(), 999);</v>
      </c>
    </row>
    <row r="3787" spans="26:27">
      <c r="Z3787">
        <v>1476</v>
      </c>
      <c r="AA3787" t="str">
        <f t="shared" si="30"/>
        <v>INSERT INTO UPK.main_masters.mm_buhin_no (data_id, buhin_no, coefficient, created_date, created_tantou_id) VALUES (3188, '76742JN20A', 1, GETDATE(), 999);</v>
      </c>
    </row>
    <row r="3788" spans="26:27">
      <c r="Z3788">
        <v>1477</v>
      </c>
      <c r="AA3788" t="str">
        <f t="shared" si="30"/>
        <v>INSERT INTO UPK.main_masters.mm_buhin_no (data_id, buhin_no, coefficient, created_date, created_tantou_id) VALUES (3189, '76743JN20A', 1, GETDATE(), 999);</v>
      </c>
    </row>
    <row r="3789" spans="26:27">
      <c r="Z3789">
        <v>1478</v>
      </c>
      <c r="AA3789" t="str">
        <f t="shared" si="30"/>
        <v>INSERT INTO UPK.main_masters.mm_buhin_no (data_id, buhin_no, coefficient, created_date, created_tantou_id) VALUES (3190, '767431AA0A', 1, GETDATE(), 999);</v>
      </c>
    </row>
    <row r="3790" spans="26:27">
      <c r="Z3790">
        <v>1479</v>
      </c>
      <c r="AA3790" t="str">
        <f t="shared" si="30"/>
        <v>INSERT INTO UPK.main_masters.mm_buhin_no (data_id, buhin_no, coefficient, created_date, created_tantou_id) VALUES (3191, '76743EN000', 1, GETDATE(), 999);</v>
      </c>
    </row>
    <row r="3791" spans="26:27">
      <c r="Z3791">
        <v>1480</v>
      </c>
      <c r="AA3791" t="str">
        <f t="shared" si="30"/>
        <v>INSERT INTO UPK.main_masters.mm_buhin_no (data_id, buhin_no, coefficient, created_date, created_tantou_id) VALUES (3192, '76752JN20A', 1, GETDATE(), 999);</v>
      </c>
    </row>
    <row r="3792" spans="26:27">
      <c r="Z3792">
        <v>1481</v>
      </c>
      <c r="AA3792" t="str">
        <f t="shared" si="30"/>
        <v>INSERT INTO UPK.main_masters.mm_buhin_no (data_id, buhin_no, coefficient, created_date, created_tantou_id) VALUES (3193, '767521AC0A', 1, GETDATE(), 999);</v>
      </c>
    </row>
    <row r="3793" spans="26:27">
      <c r="Z3793">
        <v>1482</v>
      </c>
      <c r="AA3793" t="str">
        <f t="shared" si="30"/>
        <v>INSERT INTO UPK.main_masters.mm_buhin_no (data_id, buhin_no, coefficient, created_date, created_tantou_id) VALUES (3194, '767531AC0A', 1, GETDATE(), 999);</v>
      </c>
    </row>
    <row r="3794" spans="26:27">
      <c r="Z3794">
        <v>1483</v>
      </c>
      <c r="AA3794" t="str">
        <f t="shared" si="30"/>
        <v>INSERT INTO UPK.main_masters.mm_buhin_no (data_id, buhin_no, coefficient, created_date, created_tantou_id) VALUES (3195, '767526MA0A', 1, GETDATE(), 999);</v>
      </c>
    </row>
    <row r="3795" spans="26:27">
      <c r="Z3795">
        <v>1484</v>
      </c>
      <c r="AA3795" t="str">
        <f t="shared" si="30"/>
        <v>INSERT INTO UPK.main_masters.mm_buhin_no (data_id, buhin_no, coefficient, created_date, created_tantou_id) VALUES (3196, '767536MA0A', 1, GETDATE(), 999);</v>
      </c>
    </row>
    <row r="3796" spans="26:27">
      <c r="Z3796">
        <v>1485</v>
      </c>
      <c r="AA3796" t="str">
        <f t="shared" si="30"/>
        <v>INSERT INTO UPK.main_masters.mm_buhin_no (data_id, buhin_no, coefficient, created_date, created_tantou_id) VALUES (3197, '76752CA000', 1, GETDATE(), 999);</v>
      </c>
    </row>
    <row r="3797" spans="26:27">
      <c r="Z3797">
        <v>1486</v>
      </c>
      <c r="AA3797" t="str">
        <f t="shared" si="30"/>
        <v>INSERT INTO UPK.main_masters.mm_buhin_no (data_id, buhin_no, coefficient, created_date, created_tantou_id) VALUES (3198, '76753CA000', 1, GETDATE(), 999);</v>
      </c>
    </row>
    <row r="3798" spans="26:27">
      <c r="Z3798">
        <v>1487</v>
      </c>
      <c r="AA3798" t="str">
        <f t="shared" si="30"/>
        <v>INSERT INTO UPK.main_masters.mm_buhin_no (data_id, buhin_no, coefficient, created_date, created_tantou_id) VALUES (3199, '76752CN00001', 1, GETDATE(), 999);</v>
      </c>
    </row>
    <row r="3799" spans="26:27">
      <c r="Z3799">
        <v>1488</v>
      </c>
      <c r="AA3799" t="str">
        <f t="shared" si="30"/>
        <v>INSERT INTO UPK.main_masters.mm_buhin_no (data_id, buhin_no, coefficient, created_date, created_tantou_id) VALUES (3200, '76753CN00001', 1, GETDATE(), 999);</v>
      </c>
    </row>
    <row r="3800" spans="26:27">
      <c r="Z3800">
        <v>1489</v>
      </c>
      <c r="AA3800" t="str">
        <f t="shared" si="30"/>
        <v>INSERT INTO UPK.main_masters.mm_buhin_no (data_id, buhin_no, coefficient, created_date, created_tantou_id) VALUES (3201, '76752EN000', 1, GETDATE(), 999);</v>
      </c>
    </row>
    <row r="3801" spans="26:27">
      <c r="Z3801">
        <v>1490</v>
      </c>
      <c r="AA3801" t="str">
        <f t="shared" si="30"/>
        <v>INSERT INTO UPK.main_masters.mm_buhin_no (data_id, buhin_no, coefficient, created_date, created_tantou_id) VALUES (3202, '76753EN000', 1, GETDATE(), 999);</v>
      </c>
    </row>
    <row r="3802" spans="26:27">
      <c r="Z3802">
        <v>1491</v>
      </c>
      <c r="AA3802" t="str">
        <f t="shared" si="30"/>
        <v>INSERT INTO UPK.main_masters.mm_buhin_no (data_id, buhin_no, coefficient, created_date, created_tantou_id) VALUES (3203, '76752JG00A', 1, GETDATE(), 999);</v>
      </c>
    </row>
    <row r="3803" spans="26:27">
      <c r="Z3803">
        <v>1492</v>
      </c>
      <c r="AA3803" t="str">
        <f t="shared" si="30"/>
        <v>INSERT INTO UPK.main_masters.mm_buhin_no (data_id, buhin_no, coefficient, created_date, created_tantou_id) VALUES (3204, '76753JG00A', 1, GETDATE(), 999);</v>
      </c>
    </row>
    <row r="3804" spans="26:27">
      <c r="Z3804">
        <v>1493</v>
      </c>
      <c r="AA3804" t="str">
        <f t="shared" si="30"/>
        <v>INSERT INTO UPK.main_masters.mm_buhin_no (data_id, buhin_no, coefficient, created_date, created_tantou_id) VALUES (3205, '76752JG40A', 1, GETDATE(), 999);</v>
      </c>
    </row>
    <row r="3805" spans="26:27">
      <c r="Z3805">
        <v>1494</v>
      </c>
      <c r="AA3805" t="str">
        <f t="shared" si="30"/>
        <v>INSERT INTO UPK.main_masters.mm_buhin_no (data_id, buhin_no, coefficient, created_date, created_tantou_id) VALUES (3206, '76753JG40A', 1, GETDATE(), 999);</v>
      </c>
    </row>
    <row r="3806" spans="26:27">
      <c r="Z3806">
        <v>1495</v>
      </c>
      <c r="AA3806" t="str">
        <f t="shared" si="30"/>
        <v>INSERT INTO UPK.main_masters.mm_buhin_no (data_id, buhin_no, coefficient, created_date, created_tantou_id) VALUES (3207, '76753JN20A', 1, GETDATE(), 999);</v>
      </c>
    </row>
    <row r="3807" spans="26:27">
      <c r="Z3807">
        <v>1496</v>
      </c>
      <c r="AA3807" t="str">
        <f t="shared" si="30"/>
        <v>INSERT INTO UPK.main_masters.mm_buhin_no (data_id, buhin_no, coefficient, created_date, created_tantou_id) VALUES (3208, '767646RA0A', 1, GETDATE(), 999);</v>
      </c>
    </row>
    <row r="3808" spans="26:27">
      <c r="Z3808">
        <v>1497</v>
      </c>
      <c r="AA3808" t="str">
        <f t="shared" si="30"/>
        <v>INSERT INTO UPK.main_masters.mm_buhin_no (data_id, buhin_no, coefficient, created_date, created_tantou_id) VALUES (3209, '767656RA0A', 1, GETDATE(), 999);</v>
      </c>
    </row>
    <row r="3809" spans="26:27">
      <c r="Z3809">
        <v>1498</v>
      </c>
      <c r="AA3809" t="str">
        <f t="shared" si="30"/>
        <v>INSERT INTO UPK.main_masters.mm_buhin_no (data_id, buhin_no, coefficient, created_date, created_tantou_id) VALUES (3210, '76776JN20A', 1, GETDATE(), 999);</v>
      </c>
    </row>
    <row r="3810" spans="26:27">
      <c r="Z3810">
        <v>1499</v>
      </c>
      <c r="AA3810" t="str">
        <f t="shared" si="30"/>
        <v>INSERT INTO UPK.main_masters.mm_buhin_no (data_id, buhin_no, coefficient, created_date, created_tantou_id) VALUES (3211, '76777JN20A', 1, GETDATE(), 999);</v>
      </c>
    </row>
    <row r="3811" spans="26:27">
      <c r="Z3811">
        <v>1500</v>
      </c>
      <c r="AA3811" t="str">
        <f t="shared" si="30"/>
        <v>INSERT INTO UPK.main_masters.mm_buhin_no (data_id, buhin_no, coefficient, created_date, created_tantou_id) VALUES (3212, '767C26MA0A', 1, GETDATE(), 999);</v>
      </c>
    </row>
    <row r="3812" spans="26:27">
      <c r="Z3812">
        <v>1501</v>
      </c>
      <c r="AA3812" t="str">
        <f t="shared" si="30"/>
        <v>INSERT INTO UPK.main_masters.mm_buhin_no (data_id, buhin_no, coefficient, created_date, created_tantou_id) VALUES (3213, '767C36MA0A', 1, GETDATE(), 999);</v>
      </c>
    </row>
    <row r="3813" spans="26:27">
      <c r="Z3813">
        <v>1502</v>
      </c>
      <c r="AA3813" t="str">
        <f t="shared" si="30"/>
        <v>INSERT INTO UPK.main_masters.mm_buhin_no (data_id, buhin_no, coefficient, created_date, created_tantou_id) VALUES (3214, '767C2JG00A', 1, GETDATE(), 999);</v>
      </c>
    </row>
    <row r="3814" spans="26:27">
      <c r="Z3814">
        <v>1503</v>
      </c>
      <c r="AA3814" t="str">
        <f t="shared" si="30"/>
        <v>INSERT INTO UPK.main_masters.mm_buhin_no (data_id, buhin_no, coefficient, created_date, created_tantou_id) VALUES (3215, '767C3JG00A', 1, GETDATE(), 999);</v>
      </c>
    </row>
    <row r="3815" spans="26:27">
      <c r="Z3815">
        <v>1504</v>
      </c>
      <c r="AA3815" t="str">
        <f t="shared" si="30"/>
        <v>INSERT INTO UPK.main_masters.mm_buhin_no (data_id, buhin_no, coefficient, created_date, created_tantou_id) VALUES (3216, '767C2JM00A', 1, GETDATE(), 999);</v>
      </c>
    </row>
    <row r="3816" spans="26:27">
      <c r="Z3816">
        <v>1505</v>
      </c>
      <c r="AA3816" t="str">
        <f t="shared" si="30"/>
        <v>INSERT INTO UPK.main_masters.mm_buhin_no (data_id, buhin_no, coefficient, created_date, created_tantou_id) VALUES (3217, '767C3JM00A', 1, GETDATE(), 999);</v>
      </c>
    </row>
    <row r="3817" spans="26:27">
      <c r="Z3817">
        <v>1506</v>
      </c>
      <c r="AA3817" t="str">
        <f t="shared" si="30"/>
        <v>INSERT INTO UPK.main_masters.mm_buhin_no (data_id, buhin_no, coefficient, created_date, created_tantou_id) VALUES (3218, '767C41LA0A', 1, GETDATE(), 999);</v>
      </c>
    </row>
    <row r="3818" spans="26:27">
      <c r="Z3818">
        <v>1507</v>
      </c>
      <c r="AA3818" t="str">
        <f t="shared" si="30"/>
        <v>INSERT INTO UPK.main_masters.mm_buhin_no (data_id, buhin_no, coefficient, created_date, created_tantou_id) VALUES (3219, '767C51LA0A', 1, GETDATE(), 999);</v>
      </c>
    </row>
    <row r="3819" spans="26:27">
      <c r="Z3819">
        <v>1508</v>
      </c>
      <c r="AA3819" t="str">
        <f t="shared" si="30"/>
        <v>INSERT INTO UPK.main_masters.mm_buhin_no (data_id, buhin_no, coefficient, created_date, created_tantou_id) VALUES (3220, '768060W001', 1, GETDATE(), 999);</v>
      </c>
    </row>
    <row r="3820" spans="26:27">
      <c r="Z3820">
        <v>1509</v>
      </c>
      <c r="AA3820" t="str">
        <f t="shared" si="30"/>
        <v>INSERT INTO UPK.main_masters.mm_buhin_no (data_id, buhin_no, coefficient, created_date, created_tantou_id) VALUES (3221, '768070W001', 1, GETDATE(), 999);</v>
      </c>
    </row>
    <row r="3821" spans="26:27">
      <c r="Z3821">
        <v>1510</v>
      </c>
      <c r="AA3821" t="str">
        <f t="shared" si="30"/>
        <v>INSERT INTO UPK.main_masters.mm_buhin_no (data_id, buhin_no, coefficient, created_date, created_tantou_id) VALUES (3222, '775323XA0AUF', 1, GETDATE(), 999);</v>
      </c>
    </row>
    <row r="3822" spans="26:27">
      <c r="Z3822">
        <v>1511</v>
      </c>
      <c r="AA3822" t="str">
        <f t="shared" si="30"/>
        <v>INSERT INTO UPK.main_masters.mm_buhin_no (data_id, buhin_no, coefficient, created_date, created_tantou_id) VALUES (3223, '775323XA2CUF', 1, GETDATE(), 999);</v>
      </c>
    </row>
    <row r="3823" spans="26:27">
      <c r="Z3823">
        <v>1512</v>
      </c>
      <c r="AA3823" t="str">
        <f t="shared" si="30"/>
        <v>INSERT INTO UPK.main_masters.mm_buhin_no (data_id, buhin_no, coefficient, created_date, created_tantou_id) VALUES (3224, '775323YB0CUF', 1, GETDATE(), 999);</v>
      </c>
    </row>
    <row r="3824" spans="26:27">
      <c r="Z3824">
        <v>1513</v>
      </c>
      <c r="AA3824" t="str">
        <f t="shared" si="30"/>
        <v>INSERT INTO UPK.main_masters.mm_buhin_no (data_id, buhin_no, coefficient, created_date, created_tantou_id) VALUES (3225, '775323YF2AUF', 1, GETDATE(), 999);</v>
      </c>
    </row>
    <row r="3825" spans="26:27">
      <c r="Z3825">
        <v>1514</v>
      </c>
      <c r="AA3825" t="str">
        <f t="shared" si="30"/>
        <v>INSERT INTO UPK.main_masters.mm_buhin_no (data_id, buhin_no, coefficient, created_date, created_tantou_id) VALUES (3226, '775333YB0AUF', 1, GETDATE(), 999);</v>
      </c>
    </row>
    <row r="3826" spans="26:27">
      <c r="Z3826">
        <v>1515</v>
      </c>
      <c r="AA3826" t="str">
        <f t="shared" si="30"/>
        <v>INSERT INTO UPK.main_masters.mm_buhin_no (data_id, buhin_no, coefficient, created_date, created_tantou_id) VALUES (3227, '775333YD0BUF', 1, GETDATE(), 999);</v>
      </c>
    </row>
    <row r="3827" spans="26:27">
      <c r="Z3827">
        <v>1516</v>
      </c>
      <c r="AA3827" t="str">
        <f t="shared" si="30"/>
        <v>INSERT INTO UPK.main_masters.mm_buhin_no (data_id, buhin_no, coefficient, created_date, created_tantou_id) VALUES (3228, '775333YE2AUF', 1, GETDATE(), 999);</v>
      </c>
    </row>
    <row r="3828" spans="26:27">
      <c r="Z3828">
        <v>1517</v>
      </c>
      <c r="AA3828" t="str">
        <f t="shared" si="30"/>
        <v>INSERT INTO UPK.main_masters.mm_buhin_no (data_id, buhin_no, coefficient, created_date, created_tantou_id) VALUES (3229, '775333YF2BUF', 1, GETDATE(), 999);</v>
      </c>
    </row>
    <row r="3829" spans="26:27">
      <c r="Z3829">
        <v>1518</v>
      </c>
      <c r="AA3829" t="str">
        <f t="shared" si="30"/>
        <v>INSERT INTO UPK.main_masters.mm_buhin_no (data_id, buhin_no, coefficient, created_date, created_tantou_id) VALUES (3230, '775363XA0A', 1, GETDATE(), 999);</v>
      </c>
    </row>
    <row r="3830" spans="26:27">
      <c r="Z3830">
        <v>1519</v>
      </c>
      <c r="AA3830" t="str">
        <f t="shared" si="30"/>
        <v>INSERT INTO UPK.main_masters.mm_buhin_no (data_id, buhin_no, coefficient, created_date, created_tantou_id) VALUES (3231, '775373XA0A', 1, GETDATE(), 999);</v>
      </c>
    </row>
    <row r="3831" spans="26:27">
      <c r="Z3831">
        <v>1520</v>
      </c>
      <c r="AA3831" t="str">
        <f t="shared" si="30"/>
        <v>INSERT INTO UPK.main_masters.mm_buhin_no (data_id, buhin_no, coefficient, created_date, created_tantou_id) VALUES (3232, '775523YF2AUF', 1, GETDATE(), 999);</v>
      </c>
    </row>
    <row r="3832" spans="26:27">
      <c r="Z3832">
        <v>1521</v>
      </c>
      <c r="AA3832" t="str">
        <f t="shared" si="30"/>
        <v>INSERT INTO UPK.main_masters.mm_buhin_no (data_id, buhin_no, coefficient, created_date, created_tantou_id) VALUES (3233, '775533YE2AUF', 1, GETDATE(), 999);</v>
      </c>
    </row>
    <row r="3833" spans="26:27">
      <c r="Z3833">
        <v>1522</v>
      </c>
      <c r="AA3833" t="str">
        <f t="shared" si="30"/>
        <v>INSERT INTO UPK.main_masters.mm_buhin_no (data_id, buhin_no, coefficient, created_date, created_tantou_id) VALUES (3234, '775743XA0A', 1, GETDATE(), 999);</v>
      </c>
    </row>
    <row r="3834" spans="26:27">
      <c r="Z3834">
        <v>1523</v>
      </c>
      <c r="AA3834" t="str">
        <f t="shared" si="30"/>
        <v>INSERT INTO UPK.main_masters.mm_buhin_no (data_id, buhin_no, coefficient, created_date, created_tantou_id) VALUES (3235, '775753XA0A', 1, GETDATE(), 999);</v>
      </c>
    </row>
    <row r="3835" spans="26:27">
      <c r="Z3835">
        <v>1524</v>
      </c>
      <c r="AA3835" t="str">
        <f t="shared" si="30"/>
        <v>INSERT INTO UPK.main_masters.mm_buhin_no (data_id, buhin_no, coefficient, created_date, created_tantou_id) VALUES (3236, '775983XC8A', 1, GETDATE(), 999);</v>
      </c>
    </row>
    <row r="3836" spans="26:27">
      <c r="Z3836">
        <v>1525</v>
      </c>
      <c r="AA3836" t="str">
        <f t="shared" si="30"/>
        <v>INSERT INTO UPK.main_masters.mm_buhin_no (data_id, buhin_no, coefficient, created_date, created_tantou_id) VALUES (3237, '776143VA0A', 1, GETDATE(), 999);</v>
      </c>
    </row>
    <row r="3837" spans="26:27">
      <c r="Z3837">
        <v>1526</v>
      </c>
      <c r="AA3837" t="str">
        <f t="shared" si="30"/>
        <v>INSERT INTO UPK.main_masters.mm_buhin_no (data_id, buhin_no, coefficient, created_date, created_tantou_id) VALUES (3238, '776153VA0A', 1, GETDATE(), 999);</v>
      </c>
    </row>
    <row r="3838" spans="26:27">
      <c r="Z3838">
        <v>1527</v>
      </c>
      <c r="AA3838" t="str">
        <f t="shared" si="30"/>
        <v>INSERT INTO UPK.main_masters.mm_buhin_no (data_id, buhin_no, coefficient, created_date, created_tantou_id) VALUES (3239, '77632JM00A', 1, GETDATE(), 999);</v>
      </c>
    </row>
    <row r="3839" spans="26:27">
      <c r="Z3839">
        <v>1528</v>
      </c>
      <c r="AA3839" t="str">
        <f t="shared" si="30"/>
        <v>INSERT INTO UPK.main_masters.mm_buhin_no (data_id, buhin_no, coefficient, created_date, created_tantou_id) VALUES (3240, '77633JM00A', 1, GETDATE(), 999);</v>
      </c>
    </row>
    <row r="3840" spans="26:27">
      <c r="Z3840">
        <v>1529</v>
      </c>
      <c r="AA3840" t="str">
        <f t="shared" si="30"/>
        <v>INSERT INTO UPK.main_masters.mm_buhin_no (data_id, buhin_no, coefficient, created_date, created_tantou_id) VALUES (3241, '77646JM00A', 1, GETDATE(), 999);</v>
      </c>
    </row>
    <row r="3841" spans="26:27">
      <c r="Z3841">
        <v>1530</v>
      </c>
      <c r="AA3841" t="str">
        <f t="shared" si="30"/>
        <v>INSERT INTO UPK.main_masters.mm_buhin_no (data_id, buhin_no, coefficient, created_date, created_tantou_id) VALUES (3242, '77647JM00A', 1, GETDATE(), 999);</v>
      </c>
    </row>
    <row r="3842" spans="26:27">
      <c r="Z3842">
        <v>1531</v>
      </c>
      <c r="AA3842" t="str">
        <f t="shared" si="30"/>
        <v>INSERT INTO UPK.main_masters.mm_buhin_no (data_id, buhin_no, coefficient, created_date, created_tantou_id) VALUES (3243, '776483VA0A', 1, GETDATE(), 999);</v>
      </c>
    </row>
    <row r="3843" spans="26:27">
      <c r="Z3843">
        <v>1532</v>
      </c>
      <c r="AA3843" t="str">
        <f t="shared" si="30"/>
        <v>INSERT INTO UPK.main_masters.mm_buhin_no (data_id, buhin_no, coefficient, created_date, created_tantou_id) VALUES (3244, '776488H300', 1, GETDATE(), 999);</v>
      </c>
    </row>
    <row r="3844" spans="26:27">
      <c r="Z3844">
        <v>1533</v>
      </c>
      <c r="AA3844" t="str">
        <f t="shared" si="30"/>
        <v>INSERT INTO UPK.main_masters.mm_buhin_no (data_id, buhin_no, coefficient, created_date, created_tantou_id) VALUES (3245, '776498H300', 1, GETDATE(), 999);</v>
      </c>
    </row>
    <row r="3845" spans="26:27">
      <c r="Z3845">
        <v>1534</v>
      </c>
      <c r="AA3845" t="str">
        <f t="shared" si="30"/>
        <v>INSERT INTO UPK.main_masters.mm_buhin_no (data_id, buhin_no, coefficient, created_date, created_tantou_id) VALUES (3246, '776493VA0A', 1, GETDATE(), 999);</v>
      </c>
    </row>
    <row r="3846" spans="26:27">
      <c r="Z3846">
        <v>1535</v>
      </c>
      <c r="AA3846" t="str">
        <f t="shared" si="30"/>
        <v>INSERT INTO UPK.main_masters.mm_buhin_no (data_id, buhin_no, coefficient, created_date, created_tantou_id) VALUES (3247, '77652JM00A', 1, GETDATE(), 999);</v>
      </c>
    </row>
    <row r="3847" spans="26:27">
      <c r="Z3847">
        <v>1536</v>
      </c>
      <c r="AA3847" t="str">
        <f t="shared" si="30"/>
        <v>INSERT INTO UPK.main_masters.mm_buhin_no (data_id, buhin_no, coefficient, created_date, created_tantou_id) VALUES (3248, '77653JM00A', 1, GETDATE(), 999);</v>
      </c>
    </row>
    <row r="3848" spans="26:27">
      <c r="Z3848">
        <v>1537</v>
      </c>
      <c r="AA3848" t="str">
        <f t="shared" si="30"/>
        <v>INSERT INTO UPK.main_masters.mm_buhin_no (data_id, buhin_no, coefficient, created_date, created_tantou_id) VALUES (3249, '776626MR0A', 1, GETDATE(), 999);</v>
      </c>
    </row>
    <row r="3849" spans="26:27">
      <c r="Z3849">
        <v>1538</v>
      </c>
      <c r="AA3849" t="str">
        <f t="shared" ref="AA3849:AA3912" si="31">$Y$2310&amp;AA2129&amp;", '"&amp;TRIM(AB2129)&amp;"', "&amp;AC2129&amp;", GETDATE(), 999);"</f>
        <v>INSERT INTO UPK.main_masters.mm_buhin_no (data_id, buhin_no, coefficient, created_date, created_tantou_id) VALUES (3250, '776636MR0A', 1, GETDATE(), 999);</v>
      </c>
    </row>
    <row r="3850" spans="26:27">
      <c r="Z3850">
        <v>1539</v>
      </c>
      <c r="AA3850" t="str">
        <f t="shared" si="31"/>
        <v>INSERT INTO UPK.main_masters.mm_buhin_no (data_id, buhin_no, coefficient, created_date, created_tantou_id) VALUES (3251, '781186MA0A', 1, GETDATE(), 999);</v>
      </c>
    </row>
    <row r="3851" spans="26:27">
      <c r="Z3851">
        <v>1540</v>
      </c>
      <c r="AA3851" t="str">
        <f t="shared" si="31"/>
        <v>INSERT INTO UPK.main_masters.mm_buhin_no (data_id, buhin_no, coefficient, created_date, created_tantou_id) VALUES (3252, '781180N000', 1, GETDATE(), 999);</v>
      </c>
    </row>
    <row r="3852" spans="26:27">
      <c r="Z3852">
        <v>1541</v>
      </c>
      <c r="AA3852" t="str">
        <f t="shared" si="31"/>
        <v>INSERT INTO UPK.main_masters.mm_buhin_no (data_id, buhin_no, coefficient, created_date, created_tantou_id) VALUES (3253, '781190N000', 1, GETDATE(), 999);</v>
      </c>
    </row>
    <row r="3853" spans="26:27">
      <c r="Z3853">
        <v>1542</v>
      </c>
      <c r="AA3853" t="str">
        <f t="shared" si="31"/>
        <v>INSERT INTO UPK.main_masters.mm_buhin_no (data_id, buhin_no, coefficient, created_date, created_tantou_id) VALUES (3254, '781186MA0AUF', 1, GETDATE(), 999);</v>
      </c>
    </row>
    <row r="3854" spans="26:27">
      <c r="Z3854">
        <v>1543</v>
      </c>
      <c r="AA3854" t="str">
        <f t="shared" si="31"/>
        <v>INSERT INTO UPK.main_masters.mm_buhin_no (data_id, buhin_no, coefficient, created_date, created_tantou_id) VALUES (3255, '781196MA0AUF', 1, GETDATE(), 999);</v>
      </c>
    </row>
    <row r="3855" spans="26:27">
      <c r="Z3855">
        <v>1544</v>
      </c>
      <c r="AA3855" t="str">
        <f t="shared" si="31"/>
        <v>INSERT INTO UPK.main_masters.mm_buhin_no (data_id, buhin_no, coefficient, created_date, created_tantou_id) VALUES (3256, '781188H300', 1, GETDATE(), 999);</v>
      </c>
    </row>
    <row r="3856" spans="26:27">
      <c r="Z3856">
        <v>1545</v>
      </c>
      <c r="AA3856" t="str">
        <f t="shared" si="31"/>
        <v>INSERT INTO UPK.main_masters.mm_buhin_no (data_id, buhin_no, coefficient, created_date, created_tantou_id) VALUES (3257, '781198H300', 1, GETDATE(), 999);</v>
      </c>
    </row>
    <row r="3857" spans="26:27">
      <c r="Z3857">
        <v>1546</v>
      </c>
      <c r="AA3857" t="str">
        <f t="shared" si="31"/>
        <v>INSERT INTO UPK.main_masters.mm_buhin_no (data_id, buhin_no, coefficient, created_date, created_tantou_id) VALUES (3258, '781188H710', 1, GETDATE(), 999);</v>
      </c>
    </row>
    <row r="3858" spans="26:27">
      <c r="Z3858">
        <v>1547</v>
      </c>
      <c r="AA3858" t="str">
        <f t="shared" si="31"/>
        <v>INSERT INTO UPK.main_masters.mm_buhin_no (data_id, buhin_no, coefficient, created_date, created_tantou_id) VALUES (3259, '781198H710', 1, GETDATE(), 999);</v>
      </c>
    </row>
    <row r="3859" spans="26:27">
      <c r="Z3859">
        <v>1548</v>
      </c>
      <c r="AA3859" t="str">
        <f t="shared" si="31"/>
        <v>INSERT INTO UPK.main_masters.mm_buhin_no (data_id, buhin_no, coefficient, created_date, created_tantou_id) VALUES (3260, '781196MA0A', 1, GETDATE(), 999);</v>
      </c>
    </row>
    <row r="3860" spans="26:27">
      <c r="Z3860">
        <v>1549</v>
      </c>
      <c r="AA3860" t="str">
        <f t="shared" si="31"/>
        <v>INSERT INTO UPK.main_masters.mm_buhin_no (data_id, buhin_no, coefficient, created_date, created_tantou_id) VALUES (3261, '781324M500', 1, GETDATE(), 999);</v>
      </c>
    </row>
    <row r="3861" spans="26:27">
      <c r="Z3861">
        <v>1550</v>
      </c>
      <c r="AA3861" t="str">
        <f t="shared" si="31"/>
        <v>INSERT INTO UPK.main_masters.mm_buhin_no (data_id, buhin_no, coefficient, created_date, created_tantou_id) VALUES (3262, '781334M500', 1, GETDATE(), 999);</v>
      </c>
    </row>
    <row r="3862" spans="26:27">
      <c r="Z3862">
        <v>1551</v>
      </c>
      <c r="AA3862" t="str">
        <f t="shared" si="31"/>
        <v>INSERT INTO UPK.main_masters.mm_buhin_no (data_id, buhin_no, coefficient, created_date, created_tantou_id) VALUES (3263, '78136JN20A', 1, GETDATE(), 999);</v>
      </c>
    </row>
    <row r="3863" spans="26:27">
      <c r="Z3863">
        <v>1552</v>
      </c>
      <c r="AA3863" t="str">
        <f t="shared" si="31"/>
        <v>INSERT INTO UPK.main_masters.mm_buhin_no (data_id, buhin_no, coefficient, created_date, created_tantou_id) VALUES (3264, '781364M500', 1, GETDATE(), 999);</v>
      </c>
    </row>
    <row r="3864" spans="26:27">
      <c r="Z3864">
        <v>1553</v>
      </c>
      <c r="AA3864" t="str">
        <f t="shared" si="31"/>
        <v>INSERT INTO UPK.main_masters.mm_buhin_no (data_id, buhin_no, coefficient, created_date, created_tantou_id) VALUES (3265, '781374M500', 1, GETDATE(), 999);</v>
      </c>
    </row>
    <row r="3865" spans="26:27">
      <c r="Z3865">
        <v>1554</v>
      </c>
      <c r="AA3865" t="str">
        <f t="shared" si="31"/>
        <v>INSERT INTO UPK.main_masters.mm_buhin_no (data_id, buhin_no, coefficient, created_date, created_tantou_id) VALUES (3266, '781369Y000', 1, GETDATE(), 999);</v>
      </c>
    </row>
    <row r="3866" spans="26:27">
      <c r="Z3866">
        <v>1555</v>
      </c>
      <c r="AA3866" t="str">
        <f t="shared" si="31"/>
        <v>INSERT INTO UPK.main_masters.mm_buhin_no (data_id, buhin_no, coefficient, created_date, created_tantou_id) VALUES (3267, '781379Y000', 1, GETDATE(), 999);</v>
      </c>
    </row>
    <row r="3867" spans="26:27">
      <c r="Z3867">
        <v>1556</v>
      </c>
      <c r="AA3867" t="str">
        <f t="shared" si="31"/>
        <v>INSERT INTO UPK.main_masters.mm_buhin_no (data_id, buhin_no, coefficient, created_date, created_tantou_id) VALUES (3268, '78137JN20A', 1, GETDATE(), 999);</v>
      </c>
    </row>
    <row r="3868" spans="26:27">
      <c r="Z3868">
        <v>1557</v>
      </c>
      <c r="AA3868" t="str">
        <f t="shared" si="31"/>
        <v>INSERT INTO UPK.main_masters.mm_buhin_no (data_id, buhin_no, coefficient, created_date, created_tantou_id) VALUES (3269, '781426N600', 1, GETDATE(), 999);</v>
      </c>
    </row>
    <row r="3869" spans="26:27">
      <c r="Z3869">
        <v>1558</v>
      </c>
      <c r="AA3869" t="str">
        <f t="shared" si="31"/>
        <v>INSERT INTO UPK.main_masters.mm_buhin_no (data_id, buhin_no, coefficient, created_date, created_tantou_id) VALUES (3270, '781429Y00001', 1, GETDATE(), 999);</v>
      </c>
    </row>
    <row r="3870" spans="26:27">
      <c r="Z3870">
        <v>1559</v>
      </c>
      <c r="AA3870" t="str">
        <f t="shared" si="31"/>
        <v>INSERT INTO UPK.main_masters.mm_buhin_no (data_id, buhin_no, coefficient, created_date, created_tantou_id) VALUES (3271, '781424M500', 1, GETDATE(), 999);</v>
      </c>
    </row>
    <row r="3871" spans="26:27">
      <c r="Z3871">
        <v>1560</v>
      </c>
      <c r="AA3871" t="str">
        <f t="shared" si="31"/>
        <v>INSERT INTO UPK.main_masters.mm_buhin_no (data_id, buhin_no, coefficient, created_date, created_tantou_id) VALUES (3272, '781434M500', 1, GETDATE(), 999);</v>
      </c>
    </row>
    <row r="3872" spans="26:27">
      <c r="Z3872">
        <v>1561</v>
      </c>
      <c r="AA3872" t="str">
        <f t="shared" si="31"/>
        <v>INSERT INTO UPK.main_masters.mm_buhin_no (data_id, buhin_no, coefficient, created_date, created_tantou_id) VALUES (3273, '781426MA0A', 1, GETDATE(), 999);</v>
      </c>
    </row>
    <row r="3873" spans="26:27">
      <c r="Z3873">
        <v>1562</v>
      </c>
      <c r="AA3873" t="str">
        <f t="shared" si="31"/>
        <v>INSERT INTO UPK.main_masters.mm_buhin_no (data_id, buhin_no, coefficient, created_date, created_tantou_id) VALUES (3274, '781436MA0A', 1, GETDATE(), 999);</v>
      </c>
    </row>
    <row r="3874" spans="26:27">
      <c r="Z3874">
        <v>1563</v>
      </c>
      <c r="AA3874" t="str">
        <f t="shared" si="31"/>
        <v>INSERT INTO UPK.main_masters.mm_buhin_no (data_id, buhin_no, coefficient, created_date, created_tantou_id) VALUES (3275, '78142JN20A', 1, GETDATE(), 999);</v>
      </c>
    </row>
    <row r="3875" spans="26:27">
      <c r="Z3875">
        <v>1564</v>
      </c>
      <c r="AA3875" t="str">
        <f t="shared" si="31"/>
        <v>INSERT INTO UPK.main_masters.mm_buhin_no (data_id, buhin_no, coefficient, created_date, created_tantou_id) VALUES (3276, '78143JN20A', 1, GETDATE(), 999);</v>
      </c>
    </row>
    <row r="3876" spans="26:27">
      <c r="Z3876">
        <v>1565</v>
      </c>
      <c r="AA3876" t="str">
        <f t="shared" si="31"/>
        <v>INSERT INTO UPK.main_masters.mm_buhin_no (data_id, buhin_no, coefficient, created_date, created_tantou_id) VALUES (3277, '781436N600', 1, GETDATE(), 999);</v>
      </c>
    </row>
    <row r="3877" spans="26:27">
      <c r="Z3877">
        <v>1566</v>
      </c>
      <c r="AA3877" t="str">
        <f t="shared" si="31"/>
        <v>INSERT INTO UPK.main_masters.mm_buhin_no (data_id, buhin_no, coefficient, created_date, created_tantou_id) VALUES (3278, '781439Y00001', 1, GETDATE(), 999);</v>
      </c>
    </row>
    <row r="3878" spans="26:27">
      <c r="Z3878">
        <v>1567</v>
      </c>
      <c r="AA3878" t="str">
        <f t="shared" si="31"/>
        <v>INSERT INTO UPK.main_masters.mm_buhin_no (data_id, buhin_no, coefficient, created_date, created_tantou_id) VALUES (3279, '78152CN000', 1, GETDATE(), 999);</v>
      </c>
    </row>
    <row r="3879" spans="26:27">
      <c r="Z3879">
        <v>1568</v>
      </c>
      <c r="AA3879" t="str">
        <f t="shared" si="31"/>
        <v>INSERT INTO UPK.main_masters.mm_buhin_no (data_id, buhin_no, coefficient, created_date, created_tantou_id) VALUES (3280, '791123MA0A', 1, GETDATE(), 999);</v>
      </c>
    </row>
    <row r="3880" spans="26:27">
      <c r="Z3880">
        <v>1569</v>
      </c>
      <c r="AA3880" t="str">
        <f t="shared" si="31"/>
        <v>INSERT INTO UPK.main_masters.mm_buhin_no (data_id, buhin_no, coefficient, created_date, created_tantou_id) VALUES (3281, '791124M400', 1, GETDATE(), 999);</v>
      </c>
    </row>
    <row r="3881" spans="26:27">
      <c r="Z3881">
        <v>1570</v>
      </c>
      <c r="AA3881" t="str">
        <f t="shared" si="31"/>
        <v>INSERT INTO UPK.main_masters.mm_buhin_no (data_id, buhin_no, coefficient, created_date, created_tantou_id) VALUES (3282, '791126N600', 1, GETDATE(), 999);</v>
      </c>
    </row>
    <row r="3882" spans="26:27">
      <c r="Z3882">
        <v>1571</v>
      </c>
      <c r="AA3882" t="str">
        <f t="shared" si="31"/>
        <v>INSERT INTO UPK.main_masters.mm_buhin_no (data_id, buhin_no, coefficient, created_date, created_tantou_id) VALUES (3283, '791126N610', 1, GETDATE(), 999);</v>
      </c>
    </row>
    <row r="3883" spans="26:27">
      <c r="Z3883">
        <v>1572</v>
      </c>
      <c r="AA3883" t="str">
        <f t="shared" si="31"/>
        <v>INSERT INTO UPK.main_masters.mm_buhin_no (data_id, buhin_no, coefficient, created_date, created_tantou_id) VALUES (3284, '7911285F00', 1, GETDATE(), 999);</v>
      </c>
    </row>
    <row r="3884" spans="26:27">
      <c r="Z3884">
        <v>1573</v>
      </c>
      <c r="AA3884" t="str">
        <f t="shared" si="31"/>
        <v>INSERT INTO UPK.main_masters.mm_buhin_no (data_id, buhin_no, coefficient, created_date, created_tantou_id) VALUES (3285, '79112AU100', 1, GETDATE(), 999);</v>
      </c>
    </row>
    <row r="3885" spans="26:27">
      <c r="Z3885">
        <v>1574</v>
      </c>
      <c r="AA3885" t="str">
        <f t="shared" si="31"/>
        <v>INSERT INTO UPK.main_masters.mm_buhin_no (data_id, buhin_no, coefficient, created_date, created_tantou_id) VALUES (3286, '79112JN20A', 1, GETDATE(), 999);</v>
      </c>
    </row>
    <row r="3886" spans="26:27">
      <c r="Z3886">
        <v>1575</v>
      </c>
      <c r="AA3886" t="str">
        <f t="shared" si="31"/>
        <v>INSERT INTO UPK.main_masters.mm_buhin_no (data_id, buhin_no, coefficient, created_date, created_tantou_id) VALUES (3287, '79112JN90A', 1, GETDATE(), 999);</v>
      </c>
    </row>
    <row r="3887" spans="26:27">
      <c r="Z3887">
        <v>1576</v>
      </c>
      <c r="AA3887" t="str">
        <f t="shared" si="31"/>
        <v>INSERT INTO UPK.main_masters.mm_buhin_no (data_id, buhin_no, coefficient, created_date, created_tantou_id) VALUES (3288, '791134M400', 1, GETDATE(), 999);</v>
      </c>
    </row>
    <row r="3888" spans="26:27">
      <c r="Z3888">
        <v>1577</v>
      </c>
      <c r="AA3888" t="str">
        <f t="shared" si="31"/>
        <v>INSERT INTO UPK.main_masters.mm_buhin_no (data_id, buhin_no, coefficient, created_date, created_tantou_id) VALUES (3289, '791134M500', 1, GETDATE(), 999);</v>
      </c>
    </row>
    <row r="3889" spans="26:27">
      <c r="Z3889">
        <v>1578</v>
      </c>
      <c r="AA3889" t="str">
        <f t="shared" si="31"/>
        <v>INSERT INTO UPK.main_masters.mm_buhin_no (data_id, buhin_no, coefficient, created_date, created_tantou_id) VALUES (3290, '791136N600', 1, GETDATE(), 999);</v>
      </c>
    </row>
    <row r="3890" spans="26:27">
      <c r="Z3890">
        <v>1579</v>
      </c>
      <c r="AA3890" t="str">
        <f t="shared" si="31"/>
        <v>INSERT INTO UPK.main_masters.mm_buhin_no (data_id, buhin_no, coefficient, created_date, created_tantou_id) VALUES (3291, '79113JN20A', 1, GETDATE(), 999);</v>
      </c>
    </row>
    <row r="3891" spans="26:27">
      <c r="Z3891">
        <v>1580</v>
      </c>
      <c r="AA3891" t="str">
        <f t="shared" si="31"/>
        <v>INSERT INTO UPK.main_masters.mm_buhin_no (data_id, buhin_no, coefficient, created_date, created_tantou_id) VALUES (3292, '791225TA0A', 1, GETDATE(), 999);</v>
      </c>
    </row>
    <row r="3892" spans="26:27">
      <c r="Z3892">
        <v>1581</v>
      </c>
      <c r="AA3892" t="str">
        <f t="shared" si="31"/>
        <v>INSERT INTO UPK.main_masters.mm_buhin_no (data_id, buhin_no, coefficient, created_date, created_tantou_id) VALUES (3293, '791265TA0A', 1, GETDATE(), 999);</v>
      </c>
    </row>
    <row r="3893" spans="26:27">
      <c r="Z3893">
        <v>1582</v>
      </c>
      <c r="AA3893" t="str">
        <f t="shared" si="31"/>
        <v>INSERT INTO UPK.main_masters.mm_buhin_no (data_id, buhin_no, coefficient, created_date, created_tantou_id) VALUES (3294, '791275TA0A', 1, GETDATE(), 999);</v>
      </c>
    </row>
    <row r="3894" spans="26:27">
      <c r="Z3894">
        <v>1583</v>
      </c>
      <c r="AA3894" t="str">
        <f t="shared" si="31"/>
        <v>INSERT INTO UPK.main_masters.mm_buhin_no (data_id, buhin_no, coefficient, created_date, created_tantou_id) VALUES (3295, '791423VA0A', 1, GETDATE(), 999);</v>
      </c>
    </row>
    <row r="3895" spans="26:27">
      <c r="Z3895">
        <v>1584</v>
      </c>
      <c r="AA3895" t="str">
        <f t="shared" si="31"/>
        <v>INSERT INTO UPK.main_masters.mm_buhin_no (data_id, buhin_no, coefficient, created_date, created_tantou_id) VALUES (3296, '791428H300', 1, GETDATE(), 999);</v>
      </c>
    </row>
    <row r="3896" spans="26:27">
      <c r="Z3896">
        <v>1585</v>
      </c>
      <c r="AA3896" t="str">
        <f t="shared" si="31"/>
        <v>INSERT INTO UPK.main_masters.mm_buhin_no (data_id, buhin_no, coefficient, created_date, created_tantou_id) VALUES (3297, '79142JM00A', 1, GETDATE(), 999);</v>
      </c>
    </row>
    <row r="3897" spans="26:27">
      <c r="Z3897">
        <v>1586</v>
      </c>
      <c r="AA3897" t="str">
        <f t="shared" si="31"/>
        <v>INSERT INTO UPK.main_masters.mm_buhin_no (data_id, buhin_no, coefficient, created_date, created_tantou_id) VALUES (3298, '791460N800', 1, GETDATE(), 999);</v>
      </c>
    </row>
    <row r="3898" spans="26:27">
      <c r="Z3898">
        <v>1587</v>
      </c>
      <c r="AA3898" t="str">
        <f t="shared" si="31"/>
        <v>INSERT INTO UPK.main_masters.mm_buhin_no (data_id, buhin_no, coefficient, created_date, created_tantou_id) VALUES (3299, '791468H300', 1, GETDATE(), 999);</v>
      </c>
    </row>
    <row r="3899" spans="26:27">
      <c r="Z3899">
        <v>1588</v>
      </c>
      <c r="AA3899" t="str">
        <f t="shared" si="31"/>
        <v>INSERT INTO UPK.main_masters.mm_buhin_no (data_id, buhin_no, coefficient, created_date, created_tantou_id) VALUES (3300, '794124M500', 1, GETDATE(), 999);</v>
      </c>
    </row>
    <row r="3900" spans="26:27">
      <c r="Z3900">
        <v>1589</v>
      </c>
      <c r="AA3900" t="str">
        <f t="shared" si="31"/>
        <v>INSERT INTO UPK.main_masters.mm_buhin_no (data_id, buhin_no, coefficient, created_date, created_tantou_id) VALUES (3301, '794224M500', 1, GETDATE(), 999);</v>
      </c>
    </row>
    <row r="3901" spans="26:27">
      <c r="Z3901">
        <v>1590</v>
      </c>
      <c r="AA3901" t="str">
        <f t="shared" si="31"/>
        <v>INSERT INTO UPK.main_masters.mm_buhin_no (data_id, buhin_no, coefficient, created_date, created_tantou_id) VALUES (3302, '79422JN20A', 1, GETDATE(), 999);</v>
      </c>
    </row>
    <row r="3902" spans="26:27">
      <c r="Z3902">
        <v>1591</v>
      </c>
      <c r="AA3902" t="str">
        <f t="shared" si="31"/>
        <v>INSERT INTO UPK.main_masters.mm_buhin_no (data_id, buhin_no, coefficient, created_date, created_tantou_id) VALUES (3303, '79422JN20B', 1, GETDATE(), 999);</v>
      </c>
    </row>
    <row r="3903" spans="26:27">
      <c r="Z3903">
        <v>1592</v>
      </c>
      <c r="AA3903" t="str">
        <f t="shared" si="31"/>
        <v>INSERT INTO UPK.main_masters.mm_buhin_no (data_id, buhin_no, coefficient, created_date, created_tantou_id) VALUES (3304, '79424JN20A', 1, GETDATE(), 999);</v>
      </c>
    </row>
    <row r="3904" spans="26:27">
      <c r="Z3904">
        <v>1593</v>
      </c>
      <c r="AA3904" t="str">
        <f t="shared" si="31"/>
        <v>INSERT INTO UPK.main_masters.mm_buhin_no (data_id, buhin_no, coefficient, created_date, created_tantou_id) VALUES (3305, '801183VA0A', 1, GETDATE(), 999);</v>
      </c>
    </row>
    <row r="3905" spans="26:27">
      <c r="Z3905">
        <v>1594</v>
      </c>
      <c r="AA3905" t="str">
        <f t="shared" si="31"/>
        <v>INSERT INTO UPK.main_masters.mm_buhin_no (data_id, buhin_no, coefficient, created_date, created_tantou_id) VALUES (3306, '801193VA0A', 1, GETDATE(), 999);</v>
      </c>
    </row>
    <row r="3906" spans="26:27">
      <c r="Z3906">
        <v>1595</v>
      </c>
      <c r="AA3906" t="str">
        <f t="shared" si="31"/>
        <v>INSERT INTO UPK.main_masters.mm_buhin_no (data_id, buhin_no, coefficient, created_date, created_tantou_id) VALUES (3307, '801184M700', 1, GETDATE(), 999);</v>
      </c>
    </row>
    <row r="3907" spans="26:27">
      <c r="Z3907">
        <v>1596</v>
      </c>
      <c r="AA3907" t="str">
        <f t="shared" si="31"/>
        <v>INSERT INTO UPK.main_masters.mm_buhin_no (data_id, buhin_no, coefficient, created_date, created_tantou_id) VALUES (3308, '801194M700', 1, GETDATE(), 999);</v>
      </c>
    </row>
    <row r="3908" spans="26:27">
      <c r="Z3908">
        <v>1597</v>
      </c>
      <c r="AA3908" t="str">
        <f t="shared" si="31"/>
        <v>INSERT INTO UPK.main_masters.mm_buhin_no (data_id, buhin_no, coefficient, created_date, created_tantou_id) VALUES (3309, '801264M400', 1, GETDATE(), 999);</v>
      </c>
    </row>
    <row r="3909" spans="26:27">
      <c r="Z3909">
        <v>1598</v>
      </c>
      <c r="AA3909" t="str">
        <f t="shared" si="31"/>
        <v>INSERT INTO UPK.main_masters.mm_buhin_no (data_id, buhin_no, coefficient, created_date, created_tantou_id) VALUES (3310, '801274M400', 1, GETDATE(), 999);</v>
      </c>
    </row>
    <row r="3910" spans="26:27">
      <c r="Z3910">
        <v>1599</v>
      </c>
      <c r="AA3910" t="str">
        <f t="shared" si="31"/>
        <v>INSERT INTO UPK.main_masters.mm_buhin_no (data_id, buhin_no, coefficient, created_date, created_tantou_id) VALUES (3311, '801426N000', 1, GETDATE(), 999);</v>
      </c>
    </row>
    <row r="3911" spans="26:27">
      <c r="Z3911">
        <v>1600</v>
      </c>
      <c r="AA3911" t="str">
        <f t="shared" si="31"/>
        <v>INSERT INTO UPK.main_masters.mm_buhin_no (data_id, buhin_no, coefficient, created_date, created_tantou_id) VALUES (3312, '801424M400', 1, GETDATE(), 999);</v>
      </c>
    </row>
    <row r="3912" spans="26:27">
      <c r="Z3912">
        <v>1601</v>
      </c>
      <c r="AA3912" t="str">
        <f t="shared" si="31"/>
        <v>INSERT INTO UPK.main_masters.mm_buhin_no (data_id, buhin_no, coefficient, created_date, created_tantou_id) VALUES (3313, '801434M400', 1, GETDATE(), 999);</v>
      </c>
    </row>
    <row r="3913" spans="26:27">
      <c r="Z3913">
        <v>1602</v>
      </c>
      <c r="AA3913" t="str">
        <f t="shared" ref="AA3913:AA3976" si="32">$Y$2310&amp;AA2193&amp;", '"&amp;TRIM(AB2193)&amp;"', "&amp;AC2193&amp;", GETDATE(), 999);"</f>
        <v>INSERT INTO UPK.main_masters.mm_buhin_no (data_id, buhin_no, coefficient, created_date, created_tantou_id) VALUES (3314, '801425TA0A', 1, GETDATE(), 999);</v>
      </c>
    </row>
    <row r="3914" spans="26:27">
      <c r="Z3914">
        <v>1603</v>
      </c>
      <c r="AA3914" t="str">
        <f t="shared" si="32"/>
        <v>INSERT INTO UPK.main_masters.mm_buhin_no (data_id, buhin_no, coefficient, created_date, created_tantou_id) VALUES (3315, '801435TA0A', 1, GETDATE(), 999);</v>
      </c>
    </row>
    <row r="3915" spans="26:27">
      <c r="Z3915">
        <v>1604</v>
      </c>
      <c r="AA3915" t="str">
        <f t="shared" si="32"/>
        <v>INSERT INTO UPK.main_masters.mm_buhin_no (data_id, buhin_no, coefficient, created_date, created_tantou_id) VALUES (3316, '80142JM00A', 1, GETDATE(), 999);</v>
      </c>
    </row>
    <row r="3916" spans="26:27">
      <c r="Z3916">
        <v>1605</v>
      </c>
      <c r="AA3916" t="str">
        <f t="shared" si="32"/>
        <v>INSERT INTO UPK.main_masters.mm_buhin_no (data_id, buhin_no, coefficient, created_date, created_tantou_id) VALUES (3317, '80143JM00A', 1, GETDATE(), 999);</v>
      </c>
    </row>
    <row r="3917" spans="26:27">
      <c r="Z3917">
        <v>1606</v>
      </c>
      <c r="AA3917" t="str">
        <f t="shared" si="32"/>
        <v>INSERT INTO UPK.main_masters.mm_buhin_no (data_id, buhin_no, coefficient, created_date, created_tantou_id) VALUES (3318, '801485TA0A', 1, GETDATE(), 999);</v>
      </c>
    </row>
    <row r="3918" spans="26:27">
      <c r="Z3918">
        <v>1607</v>
      </c>
      <c r="AA3918" t="str">
        <f t="shared" si="32"/>
        <v>INSERT INTO UPK.main_masters.mm_buhin_no (data_id, buhin_no, coefficient, created_date, created_tantou_id) VALUES (3319, '801495TA0A', 1, GETDATE(), 999);</v>
      </c>
    </row>
    <row r="3919" spans="26:27">
      <c r="Z3919">
        <v>1608</v>
      </c>
      <c r="AA3919" t="str">
        <f t="shared" si="32"/>
        <v>INSERT INTO UPK.main_masters.mm_buhin_no (data_id, buhin_no, coefficient, created_date, created_tantou_id) VALUES (3320, '80148JM00A', 1, GETDATE(), 999);</v>
      </c>
    </row>
    <row r="3920" spans="26:27">
      <c r="Z3920">
        <v>1609</v>
      </c>
      <c r="AA3920" t="str">
        <f t="shared" si="32"/>
        <v>INSERT INTO UPK.main_masters.mm_buhin_no (data_id, buhin_no, coefficient, created_date, created_tantou_id) VALUES (3321, '80149JM00A', 1, GETDATE(), 999);</v>
      </c>
    </row>
    <row r="3921" spans="26:27">
      <c r="Z3921">
        <v>1610</v>
      </c>
      <c r="AA3921" t="str">
        <f t="shared" si="32"/>
        <v>INSERT INTO UPK.main_masters.mm_buhin_no (data_id, buhin_no, coefficient, created_date, created_tantou_id) VALUES (3322, '80154JM00A', 1, GETDATE(), 999);</v>
      </c>
    </row>
    <row r="3922" spans="26:27">
      <c r="Z3922">
        <v>1611</v>
      </c>
      <c r="AA3922" t="str">
        <f t="shared" si="32"/>
        <v>INSERT INTO UPK.main_masters.mm_buhin_no (data_id, buhin_no, coefficient, created_date, created_tantou_id) VALUES (3323, '80155JM00A', 1, GETDATE(), 999);</v>
      </c>
    </row>
    <row r="3923" spans="26:27">
      <c r="Z3923">
        <v>1612</v>
      </c>
      <c r="AA3923" t="str">
        <f t="shared" si="32"/>
        <v>INSERT INTO UPK.main_masters.mm_buhin_no (data_id, buhin_no, coefficient, created_date, created_tantou_id) VALUES (3324, '801625TA0A', 1, GETDATE(), 999);</v>
      </c>
    </row>
    <row r="3924" spans="26:27">
      <c r="Z3924">
        <v>1613</v>
      </c>
      <c r="AA3924" t="str">
        <f t="shared" si="32"/>
        <v>INSERT INTO UPK.main_masters.mm_buhin_no (data_id, buhin_no, coefficient, created_date, created_tantou_id) VALUES (3325, '801625TA1A', 1, GETDATE(), 999);</v>
      </c>
    </row>
    <row r="3925" spans="26:27">
      <c r="Z3925">
        <v>1614</v>
      </c>
      <c r="AA3925" t="str">
        <f t="shared" si="32"/>
        <v>INSERT INTO UPK.main_masters.mm_buhin_no (data_id, buhin_no, coefficient, created_date, created_tantou_id) VALUES (3326, '801635TA0A', 1, GETDATE(), 999);</v>
      </c>
    </row>
    <row r="3926" spans="26:27">
      <c r="Z3926">
        <v>1615</v>
      </c>
      <c r="AA3926" t="str">
        <f t="shared" si="32"/>
        <v>INSERT INTO UPK.main_masters.mm_buhin_no (data_id, buhin_no, coefficient, created_date, created_tantou_id) VALUES (3327, '801635TA1A', 1, GETDATE(), 999);</v>
      </c>
    </row>
    <row r="3927" spans="26:27">
      <c r="Z3927">
        <v>1616</v>
      </c>
      <c r="AA3927" t="str">
        <f t="shared" si="32"/>
        <v>INSERT INTO UPK.main_masters.mm_buhin_no (data_id, buhin_no, coefficient, created_date, created_tantou_id) VALUES (3328, '802384M400', 1, GETDATE(), 999);</v>
      </c>
    </row>
    <row r="3928" spans="26:27">
      <c r="Z3928">
        <v>1617</v>
      </c>
      <c r="AA3928" t="str">
        <f t="shared" si="32"/>
        <v>INSERT INTO UPK.main_masters.mm_buhin_no (data_id, buhin_no, coefficient, created_date, created_tantou_id) VALUES (3329, '802394M400', 1, GETDATE(), 999);</v>
      </c>
    </row>
    <row r="3929" spans="26:27">
      <c r="Z3929">
        <v>1618</v>
      </c>
      <c r="AA3929" t="str">
        <f t="shared" si="32"/>
        <v>INSERT INTO UPK.main_masters.mm_buhin_no (data_id, buhin_no, coefficient, created_date, created_tantou_id) VALUES (3330, '806331LC0A', 1, GETDATE(), 999);</v>
      </c>
    </row>
    <row r="3930" spans="26:27">
      <c r="Z3930">
        <v>1619</v>
      </c>
      <c r="AA3930" t="str">
        <f t="shared" si="32"/>
        <v>INSERT INTO UPK.main_masters.mm_buhin_no (data_id, buhin_no, coefficient, created_date, created_tantou_id) VALUES (3331, '821184M400', 1, GETDATE(), 999);</v>
      </c>
    </row>
    <row r="3931" spans="26:27">
      <c r="Z3931">
        <v>1620</v>
      </c>
      <c r="AA3931" t="str">
        <f t="shared" si="32"/>
        <v>INSERT INTO UPK.main_masters.mm_buhin_no (data_id, buhin_no, coefficient, created_date, created_tantou_id) VALUES (3332, '821194M400', 1, GETDATE(), 999);</v>
      </c>
    </row>
    <row r="3932" spans="26:27">
      <c r="Z3932">
        <v>1621</v>
      </c>
      <c r="AA3932" t="str">
        <f t="shared" si="32"/>
        <v>INSERT INTO UPK.main_masters.mm_buhin_no (data_id, buhin_no, coefficient, created_date, created_tantou_id) VALUES (3333, '821185M000', 1, GETDATE(), 999);</v>
      </c>
    </row>
    <row r="3933" spans="26:27">
      <c r="Z3933">
        <v>1622</v>
      </c>
      <c r="AA3933" t="str">
        <f t="shared" si="32"/>
        <v>INSERT INTO UPK.main_masters.mm_buhin_no (data_id, buhin_no, coefficient, created_date, created_tantou_id) VALUES (3334, '821195M000', 1, GETDATE(), 999);</v>
      </c>
    </row>
    <row r="3934" spans="26:27">
      <c r="Z3934">
        <v>1623</v>
      </c>
      <c r="AA3934" t="str">
        <f t="shared" si="32"/>
        <v>INSERT INTO UPK.main_masters.mm_buhin_no (data_id, buhin_no, coefficient, created_date, created_tantou_id) VALUES (3335, '821264M400', 1, GETDATE(), 999);</v>
      </c>
    </row>
    <row r="3935" spans="26:27">
      <c r="Z3935">
        <v>1624</v>
      </c>
      <c r="AA3935" t="str">
        <f t="shared" si="32"/>
        <v>INSERT INTO UPK.main_masters.mm_buhin_no (data_id, buhin_no, coefficient, created_date, created_tantou_id) VALUES (3336, '821274M400', 1, GETDATE(), 999);</v>
      </c>
    </row>
    <row r="3936" spans="26:27">
      <c r="Z3936">
        <v>1625</v>
      </c>
      <c r="AA3936" t="str">
        <f t="shared" si="32"/>
        <v>INSERT INTO UPK.main_masters.mm_buhin_no (data_id, buhin_no, coefficient, created_date, created_tantou_id) VALUES (3337, '821264M700', 1, GETDATE(), 999);</v>
      </c>
    </row>
    <row r="3937" spans="26:27">
      <c r="Z3937">
        <v>1626</v>
      </c>
      <c r="AA3937" t="str">
        <f t="shared" si="32"/>
        <v>INSERT INTO UPK.main_masters.mm_buhin_no (data_id, buhin_no, coefficient, created_date, created_tantou_id) VALUES (3338, '821274M700', 1, GETDATE(), 999);</v>
      </c>
    </row>
    <row r="3938" spans="26:27">
      <c r="Z3938">
        <v>1627</v>
      </c>
      <c r="AA3938" t="str">
        <f t="shared" si="32"/>
        <v>INSERT INTO UPK.main_masters.mm_buhin_no (data_id, buhin_no, coefficient, created_date, created_tantou_id) VALUES (3339, '821265M400', 1, GETDATE(), 999);</v>
      </c>
    </row>
    <row r="3939" spans="26:27">
      <c r="Z3939">
        <v>1628</v>
      </c>
      <c r="AA3939" t="str">
        <f t="shared" si="32"/>
        <v>INSERT INTO UPK.main_masters.mm_buhin_no (data_id, buhin_no, coefficient, created_date, created_tantou_id) VALUES (3340, '821275M400', 1, GETDATE(), 999);</v>
      </c>
    </row>
    <row r="3940" spans="26:27">
      <c r="Z3940">
        <v>1629</v>
      </c>
      <c r="AA3940" t="str">
        <f t="shared" si="32"/>
        <v>INSERT INTO UPK.main_masters.mm_buhin_no (data_id, buhin_no, coefficient, created_date, created_tantou_id) VALUES (3341, '82142JM00A', 1, GETDATE(), 999);</v>
      </c>
    </row>
    <row r="3941" spans="26:27">
      <c r="Z3941">
        <v>1630</v>
      </c>
      <c r="AA3941" t="str">
        <f t="shared" si="32"/>
        <v>INSERT INTO UPK.main_masters.mm_buhin_no (data_id, buhin_no, coefficient, created_date, created_tantou_id) VALUES (3342, '82143JM00A', 1, GETDATE(), 999);</v>
      </c>
    </row>
    <row r="3942" spans="26:27">
      <c r="Z3942">
        <v>1631</v>
      </c>
      <c r="AA3942" t="str">
        <f t="shared" si="32"/>
        <v>INSERT INTO UPK.main_masters.mm_buhin_no (data_id, buhin_no, coefficient, created_date, created_tantou_id) VALUES (3343, '82148JM00A', 1, GETDATE(), 999);</v>
      </c>
    </row>
    <row r="3943" spans="26:27">
      <c r="Z3943">
        <v>1632</v>
      </c>
      <c r="AA3943" t="str">
        <f t="shared" si="32"/>
        <v>INSERT INTO UPK.main_masters.mm_buhin_no (data_id, buhin_no, coefficient, created_date, created_tantou_id) VALUES (3344, '82149JM00A', 1, GETDATE(), 999);</v>
      </c>
    </row>
    <row r="3944" spans="26:27">
      <c r="Z3944">
        <v>1633</v>
      </c>
      <c r="AA3944" t="str">
        <f t="shared" si="32"/>
        <v>INSERT INTO UPK.main_masters.mm_buhin_no (data_id, buhin_no, coefficient, created_date, created_tantou_id) VALUES (3345, '821545TA0A', 1, GETDATE(), 999);</v>
      </c>
    </row>
    <row r="3945" spans="26:27">
      <c r="Z3945">
        <v>1634</v>
      </c>
      <c r="AA3945" t="str">
        <f t="shared" si="32"/>
        <v>INSERT INTO UPK.main_masters.mm_buhin_no (data_id, buhin_no, coefficient, created_date, created_tantou_id) VALUES (3346, '821555TA0A', 1, GETDATE(), 999);</v>
      </c>
    </row>
    <row r="3946" spans="26:27">
      <c r="Z3946">
        <v>1635</v>
      </c>
      <c r="AA3946" t="str">
        <f t="shared" si="32"/>
        <v>INSERT INTO UPK.main_masters.mm_buhin_no (data_id, buhin_no, coefficient, created_date, created_tantou_id) VALUES (3347, '821555TA1A', 1, GETDATE(), 999);</v>
      </c>
    </row>
    <row r="3947" spans="26:27">
      <c r="Z3947">
        <v>1636</v>
      </c>
      <c r="AA3947" t="str">
        <f t="shared" si="32"/>
        <v>INSERT INTO UPK.main_masters.mm_buhin_no (data_id, buhin_no, coefficient, created_date, created_tantou_id) VALUES (3348, '821984M400', 1, GETDATE(), 999);</v>
      </c>
    </row>
    <row r="3948" spans="26:27">
      <c r="Z3948">
        <v>1637</v>
      </c>
      <c r="AA3948" t="str">
        <f t="shared" si="32"/>
        <v>INSERT INTO UPK.main_masters.mm_buhin_no (data_id, buhin_no, coefficient, created_date, created_tantou_id) VALUES (3349, '821994M400', 1, GETDATE(), 999);</v>
      </c>
    </row>
    <row r="3949" spans="26:27">
      <c r="Z3949">
        <v>1638</v>
      </c>
      <c r="AA3949" t="str">
        <f t="shared" si="32"/>
        <v>INSERT INTO UPK.main_masters.mm_buhin_no (data_id, buhin_no, coefficient, created_date, created_tantou_id) VALUES (3350, '85032EN000', 1, GETDATE(), 999);</v>
      </c>
    </row>
    <row r="3950" spans="26:27">
      <c r="Z3950">
        <v>1639</v>
      </c>
      <c r="AA3950" t="str">
        <f t="shared" si="32"/>
        <v>INSERT INTO UPK.main_masters.mm_buhin_no (data_id, buhin_no, coefficient, created_date, created_tantou_id) VALUES (3351, '85032JG00A', 1, GETDATE(), 999);</v>
      </c>
    </row>
    <row r="3951" spans="26:27">
      <c r="Z3951">
        <v>1640</v>
      </c>
      <c r="AA3951" t="str">
        <f t="shared" si="32"/>
        <v>INSERT INTO UPK.main_masters.mm_buhin_no (data_id, buhin_no, coefficient, created_date, created_tantou_id) VALUES (3352, '85032JG00ACE', 1, GETDATE(), 999);</v>
      </c>
    </row>
    <row r="3952" spans="26:27">
      <c r="Z3952">
        <v>1641</v>
      </c>
      <c r="AA3952" t="str">
        <f t="shared" si="32"/>
        <v>INSERT INTO UPK.main_masters.mm_buhin_no (data_id, buhin_no, coefficient, created_date, created_tantou_id) VALUES (3353, '850341LA0A01', 1, GETDATE(), 999);</v>
      </c>
    </row>
    <row r="3953" spans="26:27">
      <c r="Z3953">
        <v>1642</v>
      </c>
      <c r="AA3953" t="str">
        <f t="shared" si="32"/>
        <v>INSERT INTO UPK.main_masters.mm_buhin_no (data_id, buhin_no, coefficient, created_date, created_tantou_id) VALUES (3354, '850351LA0A01', 1, GETDATE(), 999);</v>
      </c>
    </row>
    <row r="3954" spans="26:27">
      <c r="Z3954">
        <v>1643</v>
      </c>
      <c r="AA3954" t="str">
        <f t="shared" si="32"/>
        <v>INSERT INTO UPK.main_masters.mm_buhin_no (data_id, buhin_no, coefficient, created_date, created_tantou_id) VALUES (3355, '850341LA0A02', 1, GETDATE(), 999);</v>
      </c>
    </row>
    <row r="3955" spans="26:27">
      <c r="Z3955">
        <v>1644</v>
      </c>
      <c r="AA3955" t="str">
        <f t="shared" si="32"/>
        <v>INSERT INTO UPK.main_masters.mm_buhin_no (data_id, buhin_no, coefficient, created_date, created_tantou_id) VALUES (3356, '850351LA0A02', 1, GETDATE(), 999);</v>
      </c>
    </row>
    <row r="3956" spans="26:27">
      <c r="Z3956">
        <v>1645</v>
      </c>
      <c r="AA3956" t="str">
        <f t="shared" si="32"/>
        <v>INSERT INTO UPK.main_masters.mm_buhin_no (data_id, buhin_no, coefficient, created_date, created_tantou_id) VALUES (3357, '850341LB0A01', 1, GETDATE(), 999);</v>
      </c>
    </row>
    <row r="3957" spans="26:27">
      <c r="Z3957">
        <v>1646</v>
      </c>
      <c r="AA3957" t="str">
        <f t="shared" si="32"/>
        <v>INSERT INTO UPK.main_masters.mm_buhin_no (data_id, buhin_no, coefficient, created_date, created_tantou_id) VALUES (3358, '850351LB0A01', 1, GETDATE(), 999);</v>
      </c>
    </row>
    <row r="3958" spans="26:27">
      <c r="Z3958">
        <v>1647</v>
      </c>
      <c r="AA3958" t="str">
        <f t="shared" si="32"/>
        <v>INSERT INTO UPK.main_masters.mm_buhin_no (data_id, buhin_no, coefficient, created_date, created_tantou_id) VALUES (3359, '850341LB0A02', 1, GETDATE(), 999);</v>
      </c>
    </row>
    <row r="3959" spans="26:27">
      <c r="Z3959">
        <v>1648</v>
      </c>
      <c r="AA3959" t="str">
        <f t="shared" si="32"/>
        <v>INSERT INTO UPK.main_masters.mm_buhin_no (data_id, buhin_no, coefficient, created_date, created_tantou_id) VALUES (3360, '850351LB0A02', 1, GETDATE(), 999);</v>
      </c>
    </row>
    <row r="3960" spans="26:27">
      <c r="Z3960">
        <v>1649</v>
      </c>
      <c r="AA3960" t="str">
        <f t="shared" si="32"/>
        <v>INSERT INTO UPK.main_masters.mm_buhin_no (data_id, buhin_no, coefficient, created_date, created_tantou_id) VALUES (3361, '850641DA0A', 1, GETDATE(), 999);</v>
      </c>
    </row>
    <row r="3961" spans="26:27">
      <c r="Z3961">
        <v>1650</v>
      </c>
      <c r="AA3961" t="str">
        <f t="shared" si="32"/>
        <v>INSERT INTO UPK.main_masters.mm_buhin_no (data_id, buhin_no, coefficient, created_date, created_tantou_id) VALUES (3362, '850651DA0A', 1, GETDATE(), 999);</v>
      </c>
    </row>
    <row r="3962" spans="26:27">
      <c r="Z3962">
        <v>1651</v>
      </c>
      <c r="AA3962" t="str">
        <f t="shared" si="32"/>
        <v>INSERT INTO UPK.main_masters.mm_buhin_no (data_id, buhin_no, coefficient, created_date, created_tantou_id) VALUES (3363, '8521240F29', 1, GETDATE(), 999);</v>
      </c>
    </row>
    <row r="3963" spans="26:27">
      <c r="Z3963">
        <v>1652</v>
      </c>
      <c r="AA3963" t="str">
        <f t="shared" si="32"/>
        <v>INSERT INTO UPK.main_masters.mm_buhin_no (data_id, buhin_no, coefficient, created_date, created_tantou_id) VALUES (3364, '8521340F29', 1, GETDATE(), 999);</v>
      </c>
    </row>
    <row r="3964" spans="26:27">
      <c r="Z3964">
        <v>1653</v>
      </c>
      <c r="AA3964" t="str">
        <f t="shared" si="32"/>
        <v>INSERT INTO UPK.main_masters.mm_buhin_no (data_id, buhin_no, coefficient, created_date, created_tantou_id) VALUES (3365, '852324M400', 1, GETDATE(), 999);</v>
      </c>
    </row>
    <row r="3965" spans="26:27">
      <c r="Z3965">
        <v>1654</v>
      </c>
      <c r="AA3965" t="str">
        <f t="shared" si="32"/>
        <v>INSERT INTO UPK.main_masters.mm_buhin_no (data_id, buhin_no, coefficient, created_date, created_tantou_id) VALUES (3366, '852334M400', 1, GETDATE(), 999);</v>
      </c>
    </row>
    <row r="3966" spans="26:27">
      <c r="Z3966">
        <v>1655</v>
      </c>
      <c r="AA3966" t="str">
        <f t="shared" si="32"/>
        <v>INSERT INTO UPK.main_masters.mm_buhin_no (data_id, buhin_no, coefficient, created_date, created_tantou_id) VALUES (3367, '901265TA0A', 1, GETDATE(), 999);</v>
      </c>
    </row>
    <row r="3967" spans="26:27">
      <c r="Z3967">
        <v>1656</v>
      </c>
      <c r="AA3967" t="str">
        <f t="shared" si="32"/>
        <v>INSERT INTO UPK.main_masters.mm_buhin_no (data_id, buhin_no, coefficient, created_date, created_tantou_id) VALUES (3368, '901275TA0A', 1, GETDATE(), 999);</v>
      </c>
    </row>
    <row r="3968" spans="26:27">
      <c r="Z3968">
        <v>1657</v>
      </c>
      <c r="AA3968" t="str">
        <f t="shared" si="32"/>
        <v>INSERT INTO UPK.main_masters.mm_buhin_no (data_id, buhin_no, coefficient, created_date, created_tantou_id) VALUES (3369, '90126JM00A', 1, GETDATE(), 999);</v>
      </c>
    </row>
    <row r="3969" spans="26:27">
      <c r="Z3969">
        <v>1658</v>
      </c>
      <c r="AA3969" t="str">
        <f t="shared" si="32"/>
        <v>INSERT INTO UPK.main_masters.mm_buhin_no (data_id, buhin_no, coefficient, created_date, created_tantou_id) VALUES (3370, '90127JM00A', 1, GETDATE(), 999);</v>
      </c>
    </row>
    <row r="3970" spans="26:27">
      <c r="Z3970">
        <v>1659</v>
      </c>
      <c r="AA3970" t="str">
        <f t="shared" si="32"/>
        <v>INSERT INTO UPK.main_masters.mm_buhin_no (data_id, buhin_no, coefficient, created_date, created_tantou_id) VALUES (3371, '901365TA0A', 1, GETDATE(), 999);</v>
      </c>
    </row>
    <row r="3971" spans="26:27">
      <c r="Z3971">
        <v>1660</v>
      </c>
      <c r="AA3971" t="str">
        <f t="shared" si="32"/>
        <v>INSERT INTO UPK.main_masters.mm_buhin_no (data_id, buhin_no, coefficient, created_date, created_tantou_id) VALUES (3372, '901375TA0A', 1, GETDATE(), 999);</v>
      </c>
    </row>
    <row r="3972" spans="26:27">
      <c r="Z3972">
        <v>1661</v>
      </c>
      <c r="AA3972" t="str">
        <f t="shared" si="32"/>
        <v>INSERT INTO UPK.main_masters.mm_buhin_no (data_id, buhin_no, coefficient, created_date, created_tantou_id) VALUES (3373, '913140W000-P', 1, GETDATE(), 999);</v>
      </c>
    </row>
    <row r="3973" spans="26:27">
      <c r="Z3973">
        <v>1662</v>
      </c>
      <c r="AA3973" t="str">
        <f t="shared" si="32"/>
        <v>INSERT INTO UPK.main_masters.mm_buhin_no (data_id, buhin_no, coefficient, created_date, created_tantou_id) VALUES (3374, '913150W000-P', 1, GETDATE(), 999);</v>
      </c>
    </row>
    <row r="3974" spans="26:27">
      <c r="Z3974">
        <v>1663</v>
      </c>
      <c r="AA3974" t="str">
        <f t="shared" si="32"/>
        <v>INSERT INTO UPK.main_masters.mm_buhin_no (data_id, buhin_no, coefficient, created_date, created_tantou_id) VALUES (3375, '913180W000-P', 1, GETDATE(), 999);</v>
      </c>
    </row>
    <row r="3975" spans="26:27">
      <c r="Z3975">
        <v>1664</v>
      </c>
      <c r="AA3975" t="str">
        <f t="shared" si="32"/>
        <v>INSERT INTO UPK.main_masters.mm_buhin_no (data_id, buhin_no, coefficient, created_date, created_tantou_id) VALUES (3376, '913190W000-P', 1, GETDATE(), 999);</v>
      </c>
    </row>
    <row r="3976" spans="26:27">
      <c r="Z3976">
        <v>1665</v>
      </c>
      <c r="AA3976" t="str">
        <f t="shared" si="32"/>
        <v>INSERT INTO UPK.main_masters.mm_buhin_no (data_id, buhin_no, coefficient, created_date, created_tantou_id) VALUES (3377, '9363401G00-G', 1, GETDATE(), 999);</v>
      </c>
    </row>
    <row r="3977" spans="26:27">
      <c r="Z3977">
        <v>1666</v>
      </c>
      <c r="AA3977" t="str">
        <f t="shared" ref="AA3977:AA4027" si="33">$Y$2310&amp;AA2257&amp;", '"&amp;TRIM(AB2257)&amp;"', "&amp;AC2257&amp;", GETDATE(), 999);"</f>
        <v>INSERT INTO UPK.main_masters.mm_buhin_no (data_id, buhin_no, coefficient, created_date, created_tantou_id) VALUES (3378, '9374201G00', 1, GETDATE(), 999);</v>
      </c>
    </row>
    <row r="3978" spans="26:27">
      <c r="Z3978">
        <v>1667</v>
      </c>
      <c r="AA3978" t="str">
        <f t="shared" si="33"/>
        <v>INSERT INTO UPK.main_masters.mm_buhin_no (data_id, buhin_no, coefficient, created_date, created_tantou_id) VALUES (3379, '9375212G00', 1, GETDATE(), 999);</v>
      </c>
    </row>
    <row r="3979" spans="26:27">
      <c r="Z3979">
        <v>1668</v>
      </c>
      <c r="AA3979" t="str">
        <f t="shared" si="33"/>
        <v>INSERT INTO UPK.main_masters.mm_buhin_no (data_id, buhin_no, coefficient, created_date, created_tantou_id) VALUES (3380, '9377201G00', 1, GETDATE(), 999);</v>
      </c>
    </row>
    <row r="3980" spans="26:27">
      <c r="Z3980">
        <v>1669</v>
      </c>
      <c r="AA3980" t="str">
        <f t="shared" si="33"/>
        <v>INSERT INTO UPK.main_masters.mm_buhin_no (data_id, buhin_no, coefficient, created_date, created_tantou_id) VALUES (3381, '9387292G00', 1, GETDATE(), 999);</v>
      </c>
    </row>
    <row r="3981" spans="26:27">
      <c r="Z3981">
        <v>1670</v>
      </c>
      <c r="AA3981" t="str">
        <f t="shared" si="33"/>
        <v>INSERT INTO UPK.main_masters.mm_buhin_no (data_id, buhin_no, coefficient, created_date, created_tantou_id) VALUES (3382, '9450B39400', 1, GETDATE(), 999);</v>
      </c>
    </row>
    <row r="3982" spans="26:27">
      <c r="Z3982">
        <v>1671</v>
      </c>
      <c r="AA3982" t="str">
        <f t="shared" si="33"/>
        <v>INSERT INTO UPK.main_masters.mm_buhin_no (data_id, buhin_no, coefficient, created_date, created_tantou_id) VALUES (3383, '9450B39500', 1, GETDATE(), 999);</v>
      </c>
    </row>
    <row r="3983" spans="26:27">
      <c r="Z3983">
        <v>1672</v>
      </c>
      <c r="AA3983" t="str">
        <f t="shared" si="33"/>
        <v>INSERT INTO UPK.main_masters.mm_buhin_no (data_id, buhin_no, coefficient, created_date, created_tantou_id) VALUES (3384, '9450B86300', 1, GETDATE(), 999);</v>
      </c>
    </row>
    <row r="3984" spans="26:27">
      <c r="Z3984">
        <v>1673</v>
      </c>
      <c r="AA3984" t="str">
        <f t="shared" si="33"/>
        <v>INSERT INTO UPK.main_masters.mm_buhin_no (data_id, buhin_no, coefficient, created_date, created_tantou_id) VALUES (3385, '9450B98900', 1, GETDATE(), 999);</v>
      </c>
    </row>
    <row r="3985" spans="26:27">
      <c r="Z3985">
        <v>1674</v>
      </c>
      <c r="AA3985" t="str">
        <f t="shared" si="33"/>
        <v>INSERT INTO UPK.main_masters.mm_buhin_no (data_id, buhin_no, coefficient, created_date, created_tantou_id) VALUES (3386, '9450B99000', 1, GETDATE(), 999);</v>
      </c>
    </row>
    <row r="3986" spans="26:27">
      <c r="Z3986">
        <v>1675</v>
      </c>
      <c r="AA3986" t="str">
        <f t="shared" si="33"/>
        <v>INSERT INTO UPK.main_masters.mm_buhin_no (data_id, buhin_no, coefficient, created_date, created_tantou_id) VALUES (3387, '9450C01700', 1, GETDATE(), 999);</v>
      </c>
    </row>
    <row r="3987" spans="26:27">
      <c r="Z3987">
        <v>1676</v>
      </c>
      <c r="AA3987" t="str">
        <f t="shared" si="33"/>
        <v>INSERT INTO UPK.main_masters.mm_buhin_no (data_id, buhin_no, coefficient, created_date, created_tantou_id) VALUES (3388, '9450C01800', 1, GETDATE(), 999);</v>
      </c>
    </row>
    <row r="3988" spans="26:27">
      <c r="Z3988">
        <v>1677</v>
      </c>
      <c r="AA3988" t="str">
        <f t="shared" si="33"/>
        <v>INSERT INTO UPK.main_masters.mm_buhin_no (data_id, buhin_no, coefficient, created_date, created_tantou_id) VALUES (3389, '9450C01900', 1, GETDATE(), 999);</v>
      </c>
    </row>
    <row r="3989" spans="26:27">
      <c r="Z3989">
        <v>1678</v>
      </c>
      <c r="AA3989" t="str">
        <f t="shared" si="33"/>
        <v>INSERT INTO UPK.main_masters.mm_buhin_no (data_id, buhin_no, coefficient, created_date, created_tantou_id) VALUES (3390, '9450C02000', 1, GETDATE(), 999);</v>
      </c>
    </row>
    <row r="3990" spans="26:27">
      <c r="Z3990">
        <v>1679</v>
      </c>
      <c r="AA3990" t="str">
        <f t="shared" si="33"/>
        <v>INSERT INTO UPK.main_masters.mm_buhin_no (data_id, buhin_no, coefficient, created_date, created_tantou_id) VALUES (3391, '9450C02200', 1, GETDATE(), 999);</v>
      </c>
    </row>
    <row r="3991" spans="26:27">
      <c r="Z3991">
        <v>1680</v>
      </c>
      <c r="AA3991" t="str">
        <f t="shared" si="33"/>
        <v>INSERT INTO UPK.main_masters.mm_buhin_no (data_id, buhin_no, coefficient, created_date, created_tantou_id) VALUES (3392, '9450C02900', 1, GETDATE(), 999);</v>
      </c>
    </row>
    <row r="3992" spans="26:27">
      <c r="Z3992">
        <v>1681</v>
      </c>
      <c r="AA3992" t="str">
        <f t="shared" si="33"/>
        <v>INSERT INTO UPK.main_masters.mm_buhin_no (data_id, buhin_no, coefficient, created_date, created_tantou_id) VALUES (3393, '9450C03000', 1, GETDATE(), 999);</v>
      </c>
    </row>
    <row r="3993" spans="26:27">
      <c r="Z3993">
        <v>1682</v>
      </c>
      <c r="AA3993" t="str">
        <f t="shared" si="33"/>
        <v>INSERT INTO UPK.main_masters.mm_buhin_no (data_id, buhin_no, coefficient, created_date, created_tantou_id) VALUES (3394, '9450C02700', 1, GETDATE(), 999);</v>
      </c>
    </row>
    <row r="3994" spans="26:27">
      <c r="Z3994">
        <v>1683</v>
      </c>
      <c r="AA3994" t="str">
        <f t="shared" si="33"/>
        <v>INSERT INTO UPK.main_masters.mm_buhin_no (data_id, buhin_no, coefficient, created_date, created_tantou_id) VALUES (3395, '9450C03300', 1, GETDATE(), 999);</v>
      </c>
    </row>
    <row r="3995" spans="26:27">
      <c r="Z3995">
        <v>1684</v>
      </c>
      <c r="AA3995" t="str">
        <f t="shared" si="33"/>
        <v>INSERT INTO UPK.main_masters.mm_buhin_no (data_id, buhin_no, coefficient, created_date, created_tantou_id) VALUES (3396, '9450C02800', 1, GETDATE(), 999);</v>
      </c>
    </row>
    <row r="3996" spans="26:27">
      <c r="Z3996">
        <v>1685</v>
      </c>
      <c r="AA3996" t="str">
        <f t="shared" si="33"/>
        <v>INSERT INTO UPK.main_masters.mm_buhin_no (data_id, buhin_no, coefficient, created_date, created_tantou_id) VALUES (3397, '9450C03400', 1, GETDATE(), 999);</v>
      </c>
    </row>
    <row r="3997" spans="26:27">
      <c r="Z3997">
        <v>1686</v>
      </c>
      <c r="AA3997" t="str">
        <f t="shared" si="33"/>
        <v>INSERT INTO UPK.main_masters.mm_buhin_no (data_id, buhin_no, coefficient, created_date, created_tantou_id) VALUES (3398, '9450C03600', 1, GETDATE(), 999);</v>
      </c>
    </row>
    <row r="3998" spans="26:27">
      <c r="Z3998">
        <v>1687</v>
      </c>
      <c r="AA3998" t="str">
        <f t="shared" si="33"/>
        <v>INSERT INTO UPK.main_masters.mm_buhin_no (data_id, buhin_no, coefficient, created_date, created_tantou_id) VALUES (3399, '9450C03800', 1, GETDATE(), 999);</v>
      </c>
    </row>
    <row r="3999" spans="26:27">
      <c r="Z3999">
        <v>1688</v>
      </c>
      <c r="AA3999" t="str">
        <f t="shared" si="33"/>
        <v>INSERT INTO UPK.main_masters.mm_buhin_no (data_id, buhin_no, coefficient, created_date, created_tantou_id) VALUES (3400, '9450C04000', 1, GETDATE(), 999);</v>
      </c>
    </row>
    <row r="4000" spans="26:27">
      <c r="Z4000">
        <v>1689</v>
      </c>
      <c r="AA4000" t="str">
        <f t="shared" si="33"/>
        <v>INSERT INTO UPK.main_masters.mm_buhin_no (data_id, buhin_no, coefficient, created_date, created_tantou_id) VALUES (3401, '9450C04300', 1, GETDATE(), 999);</v>
      </c>
    </row>
    <row r="4001" spans="26:27">
      <c r="Z4001">
        <v>1690</v>
      </c>
      <c r="AA4001" t="str">
        <f t="shared" si="33"/>
        <v>INSERT INTO UPK.main_masters.mm_buhin_no (data_id, buhin_no, coefficient, created_date, created_tantou_id) VALUES (3402, '9450C04500', 1, GETDATE(), 999);</v>
      </c>
    </row>
    <row r="4002" spans="26:27">
      <c r="Z4002">
        <v>1691</v>
      </c>
      <c r="AA4002" t="str">
        <f t="shared" si="33"/>
        <v>INSERT INTO UPK.main_masters.mm_buhin_no (data_id, buhin_no, coefficient, created_date, created_tantou_id) VALUES (3403, '9450C04400', 1, GETDATE(), 999);</v>
      </c>
    </row>
    <row r="4003" spans="26:27">
      <c r="Z4003">
        <v>1692</v>
      </c>
      <c r="AA4003" t="str">
        <f t="shared" si="33"/>
        <v>INSERT INTO UPK.main_masters.mm_buhin_no (data_id, buhin_no, coefficient, created_date, created_tantou_id) VALUES (3404, '9450C04600', 1, GETDATE(), 999);</v>
      </c>
    </row>
    <row r="4004" spans="26:27">
      <c r="Z4004">
        <v>1693</v>
      </c>
      <c r="AA4004" t="str">
        <f t="shared" si="33"/>
        <v>INSERT INTO UPK.main_masters.mm_buhin_no (data_id, buhin_no, coefficient, created_date, created_tantou_id) VALUES (3405, '9450C04900', 1, GETDATE(), 999);</v>
      </c>
    </row>
    <row r="4005" spans="26:27">
      <c r="Z4005">
        <v>1694</v>
      </c>
      <c r="AA4005" t="str">
        <f t="shared" si="33"/>
        <v>INSERT INTO UPK.main_masters.mm_buhin_no (data_id, buhin_no, coefficient, created_date, created_tantou_id) VALUES (3406, '9450C05000', 1, GETDATE(), 999);</v>
      </c>
    </row>
    <row r="4006" spans="26:27">
      <c r="Z4006">
        <v>1695</v>
      </c>
      <c r="AA4006" t="str">
        <f t="shared" si="33"/>
        <v>INSERT INTO UPK.main_masters.mm_buhin_no (data_id, buhin_no, coefficient, created_date, created_tantou_id) VALUES (3407, '960614193', 1, GETDATE(), 999);</v>
      </c>
    </row>
    <row r="4007" spans="26:27">
      <c r="Z4007">
        <v>1696</v>
      </c>
      <c r="AA4007" t="str">
        <f t="shared" si="33"/>
        <v>INSERT INTO UPK.main_masters.mm_buhin_no (data_id, buhin_no, coefficient, created_date, created_tantou_id) VALUES (3408, '960714193', 1, GETDATE(), 999);</v>
      </c>
    </row>
    <row r="4008" spans="26:27">
      <c r="Z4008">
        <v>1697</v>
      </c>
      <c r="AA4008" t="str">
        <f t="shared" si="33"/>
        <v>INSERT INTO UPK.main_masters.mm_buhin_no (data_id, buhin_no, coefficient, created_date, created_tantou_id) VALUES (3409, '960814193', 1, GETDATE(), 999);</v>
      </c>
    </row>
    <row r="4009" spans="26:27">
      <c r="Z4009">
        <v>1698</v>
      </c>
      <c r="AA4009" t="str">
        <f t="shared" si="33"/>
        <v>INSERT INTO UPK.main_masters.mm_buhin_no (data_id, buhin_no, coefficient, created_date, created_tantou_id) VALUES (3410, '960914193', 1, GETDATE(), 999);</v>
      </c>
    </row>
    <row r="4010" spans="26:27">
      <c r="Z4010">
        <v>1699</v>
      </c>
      <c r="AA4010" t="str">
        <f t="shared" si="33"/>
        <v>INSERT INTO UPK.main_masters.mm_buhin_no (data_id, buhin_no, coefficient, created_date, created_tantou_id) VALUES (3411, '961120W700', 1, GETDATE(), 999);</v>
      </c>
    </row>
    <row r="4011" spans="26:27">
      <c r="Z4011">
        <v>1700</v>
      </c>
      <c r="AA4011" t="str">
        <f t="shared" si="33"/>
        <v>INSERT INTO UPK.main_masters.mm_buhin_no (data_id, buhin_no, coefficient, created_date, created_tantou_id) VALUES (3412, '961130W700', 1, GETDATE(), 999);</v>
      </c>
    </row>
    <row r="4012" spans="26:27">
      <c r="Z4012">
        <v>1701</v>
      </c>
      <c r="AA4012" t="str">
        <f t="shared" si="33"/>
        <v>INSERT INTO UPK.main_masters.mm_buhin_no (data_id, buhin_no, coefficient, created_date, created_tantou_id) VALUES (3413, '963214190-P', 1, GETDATE(), 999);</v>
      </c>
    </row>
    <row r="4013" spans="26:27">
      <c r="Z4013">
        <v>1702</v>
      </c>
      <c r="AA4013" t="str">
        <f t="shared" si="33"/>
        <v>INSERT INTO UPK.main_masters.mm_buhin_no (data_id, buhin_no, coefficient, created_date, created_tantou_id) VALUES (3414, '964014220', 1, GETDATE(), 999);</v>
      </c>
    </row>
    <row r="4014" spans="26:27">
      <c r="Z4014">
        <v>1703</v>
      </c>
      <c r="AA4014" t="str">
        <f t="shared" si="33"/>
        <v>INSERT INTO UPK.main_masters.mm_buhin_no (data_id, buhin_no, coefficient, created_date, created_tantou_id) VALUES (3415, '964114220', 1, GETDATE(), 999);</v>
      </c>
    </row>
    <row r="4015" spans="26:27">
      <c r="Z4015">
        <v>1704</v>
      </c>
      <c r="AA4015" t="str">
        <f t="shared" si="33"/>
        <v>INSERT INTO UPK.main_masters.mm_buhin_no (data_id, buhin_no, coefficient, created_date, created_tantou_id) VALUES (3416, 'BRQP33552-1', 1, GETDATE(), 999);</v>
      </c>
    </row>
    <row r="4016" spans="26:27">
      <c r="Z4016">
        <v>1705</v>
      </c>
      <c r="AA4016" t="str">
        <f t="shared" si="33"/>
        <v>INSERT INTO UPK.main_masters.mm_buhin_no (data_id, buhin_no, coefficient, created_date, created_tantou_id) VALUES (3417, 'BRQP33553-1', 1, GETDATE(), 999);</v>
      </c>
    </row>
    <row r="4017" spans="2:28">
      <c r="Z4017">
        <v>1706</v>
      </c>
      <c r="AA4017" t="str">
        <f t="shared" si="33"/>
        <v>INSERT INTO UPK.main_masters.mm_buhin_no (data_id, buhin_no, coefficient, created_date, created_tantou_id) VALUES (3418, 'BRQP33554-1', 1, GETDATE(), 999);</v>
      </c>
    </row>
    <row r="4018" spans="2:28">
      <c r="Z4018">
        <v>1707</v>
      </c>
      <c r="AA4018" t="str">
        <f t="shared" si="33"/>
        <v>INSERT INTO UPK.main_masters.mm_buhin_no (data_id, buhin_no, coefficient, created_date, created_tantou_id) VALUES (3419, '0test', 2, GETDATE(), 999);</v>
      </c>
    </row>
    <row r="4019" spans="2:28">
      <c r="Z4019">
        <v>1708</v>
      </c>
      <c r="AA4019" t="str">
        <f t="shared" si="33"/>
        <v>INSERT INTO UPK.main_masters.mm_buhin_no (data_id, buhin_no, coefficient, created_date, created_tantou_id) VALUES (3420, '172851AA0A', 1.01, GETDATE(), 999);</v>
      </c>
    </row>
    <row r="4020" spans="2:28">
      <c r="Z4020">
        <v>1709</v>
      </c>
      <c r="AA4020" t="str">
        <f t="shared" si="33"/>
        <v>INSERT INTO UPK.main_masters.mm_buhin_no (data_id, buhin_no, coefficient, created_date, created_tantou_id) VALUES (3421, '172851AA0A0B', 1.01, GETDATE(), 999);</v>
      </c>
    </row>
    <row r="4021" spans="2:28">
      <c r="Z4021">
        <v>1710</v>
      </c>
      <c r="AA4021" t="str">
        <f t="shared" si="33"/>
        <v>INSERT INTO UPK.main_masters.mm_buhin_no (data_id, buhin_no, coefficient, created_date, created_tantou_id) VALUES (3422, '1test', 1.01, GETDATE(), 999);</v>
      </c>
    </row>
    <row r="4022" spans="2:28">
      <c r="Z4022">
        <v>1711</v>
      </c>
      <c r="AA4022" t="str">
        <f t="shared" si="33"/>
        <v>INSERT INTO UPK.main_masters.mm_buhin_no (data_id, buhin_no, coefficient, created_date, created_tantou_id) VALUES (3423, '2test', 1.02, GETDATE(), 999);</v>
      </c>
    </row>
    <row r="4023" spans="2:28">
      <c r="Z4023">
        <v>1712</v>
      </c>
      <c r="AA4023" t="str">
        <f t="shared" si="33"/>
        <v>INSERT INTO UPK.main_masters.mm_buhin_no (data_id, buhin_no, coefficient, created_date, created_tantou_id) VALUES (3424, '01test', 2, GETDATE(), 999);</v>
      </c>
    </row>
    <row r="4024" spans="2:28">
      <c r="Z4024">
        <v>1713</v>
      </c>
      <c r="AA4024" t="str">
        <f t="shared" si="33"/>
        <v>INSERT INTO UPK.main_masters.mm_buhin_no (data_id, buhin_no, coefficient, created_date, created_tantou_id) VALUES (3425, '02test', 2, GETDATE(), 999);</v>
      </c>
    </row>
    <row r="4025" spans="2:28">
      <c r="Z4025">
        <v>1714</v>
      </c>
      <c r="AA4025" t="str">
        <f t="shared" si="33"/>
        <v>INSERT INTO UPK.main_masters.mm_buhin_no (data_id, buhin_no, coefficient, created_date, created_tantou_id) VALUES (3426, '03test', 3, GETDATE(), 999);</v>
      </c>
    </row>
    <row r="4026" spans="2:28">
      <c r="Z4026">
        <v>1715</v>
      </c>
      <c r="AA4026" t="str">
        <f t="shared" si="33"/>
        <v>INSERT INTO UPK.main_masters.mm_buhin_no (data_id, buhin_no, coefficient, created_date, created_tantou_id) VALUES (3427, '04test', 1, GETDATE(), 999);</v>
      </c>
    </row>
    <row r="4027" spans="2:28">
      <c r="Z4027">
        <v>1716</v>
      </c>
      <c r="AA4027" t="str">
        <f t="shared" si="33"/>
        <v>INSERT INTO UPK.main_masters.mm_buhin_no (data_id, buhin_no, coefficient, created_date, created_tantou_id) VALUES (3428, '172055TA0A-T', 1, GETDATE(), 999);</v>
      </c>
    </row>
    <row r="4028" spans="2:28">
      <c r="B4028" t="s">
        <v>250</v>
      </c>
      <c r="H4028" t="str">
        <f>$H$1&amp;".upk_k40.m_k60_buhin_no"</f>
        <v>UPK.upk_k40.m_k60_buhin_no</v>
      </c>
    </row>
    <row r="4029" spans="2:28">
      <c r="C4029" s="228" t="s">
        <v>13160</v>
      </c>
      <c r="D4029" s="228" t="s">
        <v>13161</v>
      </c>
      <c r="Z4029">
        <v>1</v>
      </c>
      <c r="AA4029">
        <v>1291</v>
      </c>
      <c r="AB4029" t="s">
        <v>10142</v>
      </c>
    </row>
    <row r="4030" spans="2:28">
      <c r="C4030" s="228"/>
      <c r="D4030" s="228" t="s">
        <v>13162</v>
      </c>
      <c r="Z4030">
        <v>2</v>
      </c>
      <c r="AA4030">
        <v>1292</v>
      </c>
      <c r="AB4030" t="s">
        <v>10143</v>
      </c>
    </row>
    <row r="4031" spans="2:28">
      <c r="C4031" s="228"/>
      <c r="D4031" s="228" t="s">
        <v>13163</v>
      </c>
      <c r="Z4031">
        <v>3</v>
      </c>
      <c r="AA4031">
        <v>1293</v>
      </c>
      <c r="AB4031" t="s">
        <v>10144</v>
      </c>
    </row>
    <row r="4032" spans="2:28">
      <c r="D4032" t="s">
        <v>13166</v>
      </c>
      <c r="Z4032">
        <v>4</v>
      </c>
      <c r="AA4032">
        <v>1294</v>
      </c>
      <c r="AB4032" t="s">
        <v>10145</v>
      </c>
    </row>
    <row r="4033" spans="26:28">
      <c r="Z4033">
        <v>5</v>
      </c>
      <c r="AA4033">
        <v>1295</v>
      </c>
      <c r="AB4033" t="s">
        <v>10146</v>
      </c>
    </row>
    <row r="4034" spans="26:28">
      <c r="Z4034">
        <v>6</v>
      </c>
      <c r="AA4034">
        <v>1296</v>
      </c>
      <c r="AB4034" t="s">
        <v>10147</v>
      </c>
    </row>
    <row r="4035" spans="26:28">
      <c r="Z4035">
        <v>7</v>
      </c>
      <c r="AA4035">
        <v>1297</v>
      </c>
      <c r="AB4035" t="s">
        <v>10148</v>
      </c>
    </row>
    <row r="4036" spans="26:28">
      <c r="Z4036">
        <v>8</v>
      </c>
      <c r="AA4036">
        <v>1298</v>
      </c>
      <c r="AB4036" t="s">
        <v>10149</v>
      </c>
    </row>
    <row r="4037" spans="26:28">
      <c r="Z4037">
        <v>9</v>
      </c>
      <c r="AA4037">
        <v>1299</v>
      </c>
      <c r="AB4037" t="s">
        <v>10150</v>
      </c>
    </row>
    <row r="4038" spans="26:28">
      <c r="Z4038">
        <v>10</v>
      </c>
      <c r="AA4038">
        <v>1300</v>
      </c>
      <c r="AB4038" t="s">
        <v>10151</v>
      </c>
    </row>
    <row r="4039" spans="26:28">
      <c r="Z4039">
        <v>11</v>
      </c>
      <c r="AA4039">
        <v>1301</v>
      </c>
      <c r="AB4039" t="s">
        <v>10152</v>
      </c>
    </row>
    <row r="4040" spans="26:28">
      <c r="Z4040">
        <v>12</v>
      </c>
      <c r="AA4040">
        <v>1302</v>
      </c>
      <c r="AB4040" t="s">
        <v>10153</v>
      </c>
    </row>
    <row r="4041" spans="26:28">
      <c r="Z4041">
        <v>13</v>
      </c>
      <c r="AA4041">
        <v>1303</v>
      </c>
      <c r="AB4041" t="s">
        <v>10154</v>
      </c>
    </row>
    <row r="4042" spans="26:28">
      <c r="Z4042">
        <v>14</v>
      </c>
      <c r="AA4042">
        <v>1304</v>
      </c>
      <c r="AB4042" t="s">
        <v>10155</v>
      </c>
    </row>
    <row r="4043" spans="26:28">
      <c r="Z4043">
        <v>15</v>
      </c>
      <c r="AA4043">
        <v>1305</v>
      </c>
      <c r="AB4043" t="s">
        <v>10156</v>
      </c>
    </row>
    <row r="4044" spans="26:28">
      <c r="Z4044">
        <v>16</v>
      </c>
      <c r="AA4044">
        <v>1306</v>
      </c>
      <c r="AB4044" t="s">
        <v>10157</v>
      </c>
    </row>
    <row r="4045" spans="26:28">
      <c r="Z4045">
        <v>17</v>
      </c>
      <c r="AA4045">
        <v>1307</v>
      </c>
      <c r="AB4045" t="s">
        <v>10158</v>
      </c>
    </row>
    <row r="4046" spans="26:28">
      <c r="Z4046">
        <v>18</v>
      </c>
      <c r="AA4046">
        <v>1308</v>
      </c>
      <c r="AB4046" t="s">
        <v>10159</v>
      </c>
    </row>
    <row r="4047" spans="26:28">
      <c r="Z4047">
        <v>19</v>
      </c>
      <c r="AA4047">
        <v>1309</v>
      </c>
      <c r="AB4047" t="s">
        <v>10160</v>
      </c>
    </row>
    <row r="4048" spans="26:28">
      <c r="Z4048">
        <v>20</v>
      </c>
      <c r="AA4048">
        <v>1310</v>
      </c>
      <c r="AB4048" t="s">
        <v>10161</v>
      </c>
    </row>
    <row r="4049" spans="26:28">
      <c r="Z4049">
        <v>21</v>
      </c>
      <c r="AA4049">
        <v>1311</v>
      </c>
      <c r="AB4049" t="s">
        <v>10162</v>
      </c>
    </row>
    <row r="4050" spans="26:28">
      <c r="Z4050">
        <v>22</v>
      </c>
      <c r="AA4050">
        <v>1312</v>
      </c>
      <c r="AB4050" t="s">
        <v>10163</v>
      </c>
    </row>
    <row r="4051" spans="26:28">
      <c r="Z4051">
        <v>23</v>
      </c>
      <c r="AA4051">
        <v>1313</v>
      </c>
      <c r="AB4051" t="s">
        <v>10164</v>
      </c>
    </row>
    <row r="4052" spans="26:28">
      <c r="Z4052">
        <v>24</v>
      </c>
      <c r="AA4052">
        <v>1314</v>
      </c>
      <c r="AB4052" t="s">
        <v>10165</v>
      </c>
    </row>
    <row r="4053" spans="26:28">
      <c r="Z4053">
        <v>25</v>
      </c>
      <c r="AA4053">
        <v>1315</v>
      </c>
      <c r="AB4053" t="s">
        <v>10166</v>
      </c>
    </row>
    <row r="4054" spans="26:28">
      <c r="Z4054">
        <v>26</v>
      </c>
      <c r="AA4054">
        <v>1316</v>
      </c>
      <c r="AB4054" t="s">
        <v>10167</v>
      </c>
    </row>
    <row r="4055" spans="26:28">
      <c r="Z4055">
        <v>27</v>
      </c>
      <c r="AA4055">
        <v>1317</v>
      </c>
      <c r="AB4055" t="s">
        <v>10168</v>
      </c>
    </row>
    <row r="4056" spans="26:28">
      <c r="Z4056">
        <v>28</v>
      </c>
      <c r="AA4056">
        <v>1318</v>
      </c>
      <c r="AB4056" t="s">
        <v>10169</v>
      </c>
    </row>
    <row r="4057" spans="26:28">
      <c r="Z4057">
        <v>29</v>
      </c>
      <c r="AA4057">
        <v>1319</v>
      </c>
      <c r="AB4057" t="s">
        <v>10170</v>
      </c>
    </row>
    <row r="4058" spans="26:28">
      <c r="Z4058">
        <v>30</v>
      </c>
      <c r="AA4058">
        <v>1320</v>
      </c>
      <c r="AB4058" t="s">
        <v>10171</v>
      </c>
    </row>
    <row r="4059" spans="26:28">
      <c r="Z4059">
        <v>31</v>
      </c>
      <c r="AA4059">
        <v>1321</v>
      </c>
      <c r="AB4059" t="s">
        <v>10172</v>
      </c>
    </row>
    <row r="4060" spans="26:28">
      <c r="Z4060">
        <v>32</v>
      </c>
      <c r="AA4060">
        <v>1322</v>
      </c>
      <c r="AB4060" t="s">
        <v>10173</v>
      </c>
    </row>
    <row r="4061" spans="26:28">
      <c r="Z4061">
        <v>33</v>
      </c>
      <c r="AA4061">
        <v>1323</v>
      </c>
      <c r="AB4061" t="s">
        <v>10174</v>
      </c>
    </row>
    <row r="4062" spans="26:28">
      <c r="Z4062">
        <v>34</v>
      </c>
      <c r="AA4062">
        <v>1324</v>
      </c>
      <c r="AB4062" t="s">
        <v>10175</v>
      </c>
    </row>
    <row r="4063" spans="26:28">
      <c r="Z4063">
        <v>35</v>
      </c>
      <c r="AA4063">
        <v>1325</v>
      </c>
      <c r="AB4063" t="s">
        <v>10176</v>
      </c>
    </row>
    <row r="4064" spans="26:28">
      <c r="Z4064">
        <v>36</v>
      </c>
      <c r="AA4064">
        <v>1326</v>
      </c>
      <c r="AB4064" t="s">
        <v>10177</v>
      </c>
    </row>
    <row r="4065" spans="26:28">
      <c r="Z4065">
        <v>37</v>
      </c>
      <c r="AA4065">
        <v>1327</v>
      </c>
      <c r="AB4065" t="s">
        <v>10178</v>
      </c>
    </row>
    <row r="4066" spans="26:28">
      <c r="Z4066">
        <v>38</v>
      </c>
      <c r="AA4066">
        <v>1328</v>
      </c>
      <c r="AB4066" t="s">
        <v>10179</v>
      </c>
    </row>
    <row r="4067" spans="26:28">
      <c r="Z4067">
        <v>39</v>
      </c>
      <c r="AA4067">
        <v>1329</v>
      </c>
      <c r="AB4067" t="s">
        <v>10180</v>
      </c>
    </row>
    <row r="4068" spans="26:28">
      <c r="Z4068">
        <v>40</v>
      </c>
      <c r="AA4068">
        <v>1330</v>
      </c>
      <c r="AB4068" t="s">
        <v>10181</v>
      </c>
    </row>
    <row r="4069" spans="26:28">
      <c r="Z4069">
        <v>41</v>
      </c>
      <c r="AA4069">
        <v>1331</v>
      </c>
      <c r="AB4069" t="s">
        <v>10182</v>
      </c>
    </row>
    <row r="4070" spans="26:28">
      <c r="Z4070">
        <v>42</v>
      </c>
      <c r="AA4070">
        <v>1332</v>
      </c>
      <c r="AB4070" t="s">
        <v>10183</v>
      </c>
    </row>
    <row r="4071" spans="26:28">
      <c r="Z4071">
        <v>43</v>
      </c>
      <c r="AA4071">
        <v>1333</v>
      </c>
      <c r="AB4071" t="s">
        <v>10184</v>
      </c>
    </row>
    <row r="4072" spans="26:28">
      <c r="Z4072">
        <v>44</v>
      </c>
      <c r="AA4072">
        <v>1334</v>
      </c>
      <c r="AB4072" t="s">
        <v>10185</v>
      </c>
    </row>
    <row r="4073" spans="26:28">
      <c r="Z4073">
        <v>45</v>
      </c>
      <c r="AA4073">
        <v>1335</v>
      </c>
      <c r="AB4073" t="s">
        <v>10186</v>
      </c>
    </row>
    <row r="4074" spans="26:28">
      <c r="Z4074">
        <v>46</v>
      </c>
      <c r="AA4074">
        <v>1336</v>
      </c>
      <c r="AB4074" t="s">
        <v>10187</v>
      </c>
    </row>
    <row r="4075" spans="26:28">
      <c r="Z4075">
        <v>47</v>
      </c>
      <c r="AA4075">
        <v>1337</v>
      </c>
      <c r="AB4075" t="s">
        <v>10188</v>
      </c>
    </row>
    <row r="4076" spans="26:28">
      <c r="Z4076">
        <v>48</v>
      </c>
      <c r="AA4076">
        <v>1338</v>
      </c>
      <c r="AB4076" t="s">
        <v>10189</v>
      </c>
    </row>
    <row r="4077" spans="26:28">
      <c r="Z4077">
        <v>49</v>
      </c>
      <c r="AA4077">
        <v>1339</v>
      </c>
      <c r="AB4077" t="s">
        <v>10190</v>
      </c>
    </row>
    <row r="4078" spans="26:28">
      <c r="Z4078">
        <v>50</v>
      </c>
      <c r="AA4078">
        <v>1340</v>
      </c>
      <c r="AB4078" t="s">
        <v>10191</v>
      </c>
    </row>
    <row r="4079" spans="26:28">
      <c r="Z4079">
        <v>51</v>
      </c>
      <c r="AA4079">
        <v>1341</v>
      </c>
      <c r="AB4079" t="s">
        <v>10192</v>
      </c>
    </row>
    <row r="4080" spans="26:28">
      <c r="Z4080">
        <v>52</v>
      </c>
      <c r="AA4080">
        <v>1342</v>
      </c>
      <c r="AB4080" t="s">
        <v>10193</v>
      </c>
    </row>
    <row r="4081" spans="26:28">
      <c r="Z4081">
        <v>53</v>
      </c>
      <c r="AA4081">
        <v>1343</v>
      </c>
      <c r="AB4081" t="s">
        <v>10194</v>
      </c>
    </row>
    <row r="4082" spans="26:28">
      <c r="Z4082">
        <v>54</v>
      </c>
      <c r="AA4082">
        <v>1344</v>
      </c>
      <c r="AB4082" t="s">
        <v>10195</v>
      </c>
    </row>
    <row r="4083" spans="26:28">
      <c r="Z4083">
        <v>55</v>
      </c>
      <c r="AA4083">
        <v>1345</v>
      </c>
      <c r="AB4083" t="s">
        <v>10196</v>
      </c>
    </row>
    <row r="4084" spans="26:28">
      <c r="Z4084">
        <v>56</v>
      </c>
      <c r="AA4084">
        <v>1346</v>
      </c>
      <c r="AB4084" t="s">
        <v>10197</v>
      </c>
    </row>
    <row r="4085" spans="26:28">
      <c r="Z4085">
        <v>57</v>
      </c>
      <c r="AA4085">
        <v>1347</v>
      </c>
      <c r="AB4085" t="s">
        <v>10198</v>
      </c>
    </row>
    <row r="4086" spans="26:28">
      <c r="Z4086">
        <v>58</v>
      </c>
      <c r="AA4086">
        <v>1348</v>
      </c>
      <c r="AB4086" t="s">
        <v>10199</v>
      </c>
    </row>
    <row r="4087" spans="26:28">
      <c r="Z4087">
        <v>59</v>
      </c>
      <c r="AA4087">
        <v>1349</v>
      </c>
      <c r="AB4087" t="s">
        <v>10200</v>
      </c>
    </row>
    <row r="4088" spans="26:28">
      <c r="Z4088">
        <v>60</v>
      </c>
      <c r="AA4088">
        <v>1350</v>
      </c>
      <c r="AB4088" t="s">
        <v>10201</v>
      </c>
    </row>
    <row r="4089" spans="26:28">
      <c r="Z4089">
        <v>61</v>
      </c>
      <c r="AA4089">
        <v>1351</v>
      </c>
      <c r="AB4089" t="s">
        <v>10202</v>
      </c>
    </row>
    <row r="4090" spans="26:28">
      <c r="Z4090">
        <v>62</v>
      </c>
      <c r="AA4090">
        <v>1352</v>
      </c>
      <c r="AB4090" t="s">
        <v>10203</v>
      </c>
    </row>
    <row r="4091" spans="26:28">
      <c r="Z4091">
        <v>63</v>
      </c>
      <c r="AA4091">
        <v>1353</v>
      </c>
      <c r="AB4091" t="s">
        <v>10204</v>
      </c>
    </row>
    <row r="4092" spans="26:28">
      <c r="Z4092">
        <v>64</v>
      </c>
      <c r="AA4092">
        <v>1354</v>
      </c>
      <c r="AB4092" t="s">
        <v>10205</v>
      </c>
    </row>
    <row r="4093" spans="26:28">
      <c r="Z4093">
        <v>65</v>
      </c>
      <c r="AA4093">
        <v>1355</v>
      </c>
      <c r="AB4093" t="s">
        <v>10206</v>
      </c>
    </row>
    <row r="4094" spans="26:28">
      <c r="Z4094">
        <v>66</v>
      </c>
      <c r="AA4094">
        <v>1356</v>
      </c>
      <c r="AB4094" t="s">
        <v>10207</v>
      </c>
    </row>
    <row r="4095" spans="26:28">
      <c r="Z4095">
        <v>67</v>
      </c>
      <c r="AA4095">
        <v>1357</v>
      </c>
      <c r="AB4095" t="s">
        <v>10208</v>
      </c>
    </row>
    <row r="4096" spans="26:28">
      <c r="Z4096">
        <v>68</v>
      </c>
      <c r="AA4096">
        <v>1358</v>
      </c>
      <c r="AB4096" t="s">
        <v>10209</v>
      </c>
    </row>
    <row r="4097" spans="26:28">
      <c r="Z4097">
        <v>69</v>
      </c>
      <c r="AA4097">
        <v>1359</v>
      </c>
      <c r="AB4097" t="s">
        <v>10210</v>
      </c>
    </row>
    <row r="4098" spans="26:28">
      <c r="Z4098">
        <v>70</v>
      </c>
      <c r="AA4098">
        <v>1360</v>
      </c>
      <c r="AB4098" t="s">
        <v>10211</v>
      </c>
    </row>
    <row r="4099" spans="26:28">
      <c r="Z4099">
        <v>71</v>
      </c>
      <c r="AA4099">
        <v>1361</v>
      </c>
      <c r="AB4099" t="s">
        <v>10212</v>
      </c>
    </row>
    <row r="4100" spans="26:28">
      <c r="Z4100">
        <v>72</v>
      </c>
      <c r="AA4100">
        <v>1362</v>
      </c>
      <c r="AB4100" t="s">
        <v>10213</v>
      </c>
    </row>
    <row r="4101" spans="26:28">
      <c r="Z4101">
        <v>73</v>
      </c>
      <c r="AA4101">
        <v>1363</v>
      </c>
      <c r="AB4101" t="s">
        <v>10214</v>
      </c>
    </row>
    <row r="4102" spans="26:28">
      <c r="Z4102">
        <v>74</v>
      </c>
      <c r="AA4102">
        <v>1364</v>
      </c>
      <c r="AB4102" t="s">
        <v>10215</v>
      </c>
    </row>
    <row r="4103" spans="26:28">
      <c r="Z4103">
        <v>75</v>
      </c>
      <c r="AA4103">
        <v>1365</v>
      </c>
      <c r="AB4103" t="s">
        <v>10216</v>
      </c>
    </row>
    <row r="4104" spans="26:28">
      <c r="Z4104">
        <v>76</v>
      </c>
      <c r="AA4104">
        <v>1366</v>
      </c>
      <c r="AB4104" t="s">
        <v>10217</v>
      </c>
    </row>
    <row r="4105" spans="26:28">
      <c r="Z4105">
        <v>77</v>
      </c>
      <c r="AA4105">
        <v>1367</v>
      </c>
      <c r="AB4105" t="s">
        <v>10218</v>
      </c>
    </row>
    <row r="4106" spans="26:28">
      <c r="Z4106">
        <v>78</v>
      </c>
      <c r="AA4106">
        <v>1368</v>
      </c>
      <c r="AB4106" t="s">
        <v>10219</v>
      </c>
    </row>
    <row r="4107" spans="26:28">
      <c r="Z4107">
        <v>79</v>
      </c>
      <c r="AA4107">
        <v>1369</v>
      </c>
      <c r="AB4107" t="s">
        <v>10220</v>
      </c>
    </row>
    <row r="4108" spans="26:28">
      <c r="Z4108">
        <v>80</v>
      </c>
      <c r="AA4108">
        <v>1370</v>
      </c>
      <c r="AB4108" t="s">
        <v>10221</v>
      </c>
    </row>
    <row r="4109" spans="26:28">
      <c r="Z4109">
        <v>81</v>
      </c>
      <c r="AA4109">
        <v>1371</v>
      </c>
      <c r="AB4109" t="s">
        <v>10222</v>
      </c>
    </row>
    <row r="4110" spans="26:28">
      <c r="Z4110">
        <v>82</v>
      </c>
      <c r="AA4110">
        <v>1372</v>
      </c>
      <c r="AB4110" t="s">
        <v>10223</v>
      </c>
    </row>
    <row r="4111" spans="26:28">
      <c r="Z4111">
        <v>83</v>
      </c>
      <c r="AA4111">
        <v>1373</v>
      </c>
      <c r="AB4111" t="s">
        <v>10224</v>
      </c>
    </row>
    <row r="4112" spans="26:28">
      <c r="Z4112">
        <v>84</v>
      </c>
      <c r="AA4112">
        <v>1374</v>
      </c>
      <c r="AB4112" t="s">
        <v>10225</v>
      </c>
    </row>
    <row r="4113" spans="26:28">
      <c r="Z4113">
        <v>85</v>
      </c>
      <c r="AA4113">
        <v>1375</v>
      </c>
      <c r="AB4113" t="s">
        <v>10226</v>
      </c>
    </row>
    <row r="4114" spans="26:28">
      <c r="Z4114">
        <v>86</v>
      </c>
      <c r="AA4114">
        <v>1376</v>
      </c>
      <c r="AB4114" t="s">
        <v>10227</v>
      </c>
    </row>
    <row r="4115" spans="26:28">
      <c r="Z4115">
        <v>87</v>
      </c>
      <c r="AA4115">
        <v>1377</v>
      </c>
      <c r="AB4115" t="s">
        <v>10228</v>
      </c>
    </row>
    <row r="4116" spans="26:28">
      <c r="Z4116">
        <v>88</v>
      </c>
      <c r="AA4116">
        <v>1378</v>
      </c>
      <c r="AB4116" t="s">
        <v>10229</v>
      </c>
    </row>
    <row r="4117" spans="26:28">
      <c r="Z4117">
        <v>89</v>
      </c>
      <c r="AA4117">
        <v>1379</v>
      </c>
      <c r="AB4117" t="s">
        <v>10230</v>
      </c>
    </row>
    <row r="4118" spans="26:28">
      <c r="Z4118">
        <v>90</v>
      </c>
      <c r="AA4118">
        <v>1380</v>
      </c>
      <c r="AB4118" t="s">
        <v>10231</v>
      </c>
    </row>
    <row r="4119" spans="26:28">
      <c r="Z4119">
        <v>91</v>
      </c>
      <c r="AA4119">
        <v>1381</v>
      </c>
      <c r="AB4119" t="s">
        <v>10232</v>
      </c>
    </row>
    <row r="4120" spans="26:28">
      <c r="Z4120">
        <v>92</v>
      </c>
      <c r="AA4120">
        <v>1382</v>
      </c>
      <c r="AB4120" t="s">
        <v>10233</v>
      </c>
    </row>
    <row r="4121" spans="26:28">
      <c r="Z4121">
        <v>93</v>
      </c>
      <c r="AA4121">
        <v>1383</v>
      </c>
      <c r="AB4121" t="s">
        <v>10234</v>
      </c>
    </row>
    <row r="4122" spans="26:28">
      <c r="Z4122">
        <v>94</v>
      </c>
      <c r="AA4122">
        <v>1384</v>
      </c>
      <c r="AB4122" t="s">
        <v>10235</v>
      </c>
    </row>
    <row r="4123" spans="26:28">
      <c r="Z4123">
        <v>95</v>
      </c>
      <c r="AA4123">
        <v>1385</v>
      </c>
      <c r="AB4123" t="s">
        <v>10236</v>
      </c>
    </row>
    <row r="4124" spans="26:28">
      <c r="Z4124">
        <v>96</v>
      </c>
      <c r="AA4124">
        <v>1386</v>
      </c>
      <c r="AB4124" t="s">
        <v>10237</v>
      </c>
    </row>
    <row r="4125" spans="26:28">
      <c r="Z4125">
        <v>97</v>
      </c>
      <c r="AA4125">
        <v>1387</v>
      </c>
      <c r="AB4125" t="s">
        <v>10238</v>
      </c>
    </row>
    <row r="4126" spans="26:28">
      <c r="Z4126">
        <v>98</v>
      </c>
      <c r="AA4126">
        <v>1388</v>
      </c>
      <c r="AB4126" t="s">
        <v>10239</v>
      </c>
    </row>
    <row r="4127" spans="26:28">
      <c r="Z4127">
        <v>99</v>
      </c>
      <c r="AA4127">
        <v>1389</v>
      </c>
      <c r="AB4127" t="s">
        <v>10240</v>
      </c>
    </row>
    <row r="4128" spans="26:28">
      <c r="Z4128">
        <v>100</v>
      </c>
      <c r="AA4128">
        <v>1390</v>
      </c>
      <c r="AB4128" t="s">
        <v>10241</v>
      </c>
    </row>
    <row r="4129" spans="26:28">
      <c r="Z4129">
        <v>101</v>
      </c>
      <c r="AA4129">
        <v>1391</v>
      </c>
      <c r="AB4129" t="s">
        <v>10242</v>
      </c>
    </row>
    <row r="4130" spans="26:28">
      <c r="Z4130">
        <v>102</v>
      </c>
      <c r="AA4130">
        <v>1392</v>
      </c>
      <c r="AB4130" t="s">
        <v>10243</v>
      </c>
    </row>
    <row r="4131" spans="26:28">
      <c r="Z4131">
        <v>103</v>
      </c>
      <c r="AA4131">
        <v>1393</v>
      </c>
      <c r="AB4131" t="s">
        <v>10244</v>
      </c>
    </row>
    <row r="4132" spans="26:28">
      <c r="Z4132">
        <v>104</v>
      </c>
      <c r="AA4132">
        <v>1394</v>
      </c>
      <c r="AB4132" t="s">
        <v>10245</v>
      </c>
    </row>
    <row r="4133" spans="26:28">
      <c r="Z4133">
        <v>105</v>
      </c>
      <c r="AA4133">
        <v>1395</v>
      </c>
      <c r="AB4133" t="s">
        <v>10246</v>
      </c>
    </row>
    <row r="4134" spans="26:28">
      <c r="Z4134">
        <v>106</v>
      </c>
      <c r="AA4134">
        <v>1396</v>
      </c>
      <c r="AB4134" t="s">
        <v>10247</v>
      </c>
    </row>
    <row r="4135" spans="26:28">
      <c r="Z4135">
        <v>107</v>
      </c>
      <c r="AA4135">
        <v>1397</v>
      </c>
      <c r="AB4135" t="s">
        <v>10248</v>
      </c>
    </row>
    <row r="4136" spans="26:28">
      <c r="Z4136">
        <v>108</v>
      </c>
      <c r="AA4136">
        <v>1398</v>
      </c>
      <c r="AB4136" t="s">
        <v>10249</v>
      </c>
    </row>
    <row r="4137" spans="26:28">
      <c r="Z4137">
        <v>109</v>
      </c>
      <c r="AA4137">
        <v>1399</v>
      </c>
      <c r="AB4137" t="s">
        <v>10250</v>
      </c>
    </row>
    <row r="4138" spans="26:28">
      <c r="Z4138">
        <v>110</v>
      </c>
      <c r="AA4138">
        <v>1400</v>
      </c>
      <c r="AB4138" t="s">
        <v>10251</v>
      </c>
    </row>
    <row r="4139" spans="26:28">
      <c r="Z4139">
        <v>111</v>
      </c>
      <c r="AA4139">
        <v>1401</v>
      </c>
      <c r="AB4139" t="s">
        <v>10252</v>
      </c>
    </row>
    <row r="4140" spans="26:28">
      <c r="Z4140">
        <v>112</v>
      </c>
      <c r="AA4140">
        <v>1402</v>
      </c>
      <c r="AB4140" t="s">
        <v>10253</v>
      </c>
    </row>
    <row r="4141" spans="26:28">
      <c r="Z4141">
        <v>113</v>
      </c>
      <c r="AA4141">
        <v>1403</v>
      </c>
      <c r="AB4141" t="s">
        <v>10254</v>
      </c>
    </row>
    <row r="4142" spans="26:28">
      <c r="Z4142">
        <v>114</v>
      </c>
      <c r="AA4142">
        <v>1404</v>
      </c>
      <c r="AB4142" t="s">
        <v>10255</v>
      </c>
    </row>
    <row r="4143" spans="26:28">
      <c r="Z4143">
        <v>115</v>
      </c>
      <c r="AA4143">
        <v>1405</v>
      </c>
      <c r="AB4143" t="s">
        <v>10256</v>
      </c>
    </row>
    <row r="4144" spans="26:28">
      <c r="Z4144">
        <v>116</v>
      </c>
      <c r="AA4144">
        <v>1406</v>
      </c>
      <c r="AB4144" t="s">
        <v>10257</v>
      </c>
    </row>
    <row r="4145" spans="26:28">
      <c r="Z4145">
        <v>117</v>
      </c>
      <c r="AA4145">
        <v>1407</v>
      </c>
      <c r="AB4145" t="s">
        <v>10258</v>
      </c>
    </row>
    <row r="4146" spans="26:28">
      <c r="Z4146">
        <v>118</v>
      </c>
      <c r="AA4146">
        <v>1408</v>
      </c>
      <c r="AB4146" t="s">
        <v>10259</v>
      </c>
    </row>
    <row r="4147" spans="26:28">
      <c r="Z4147">
        <v>119</v>
      </c>
      <c r="AA4147">
        <v>1409</v>
      </c>
      <c r="AB4147" t="s">
        <v>10260</v>
      </c>
    </row>
    <row r="4148" spans="26:28">
      <c r="Z4148">
        <v>120</v>
      </c>
      <c r="AA4148">
        <v>1410</v>
      </c>
      <c r="AB4148" t="s">
        <v>10261</v>
      </c>
    </row>
    <row r="4149" spans="26:28">
      <c r="Z4149">
        <v>121</v>
      </c>
      <c r="AA4149">
        <v>1411</v>
      </c>
      <c r="AB4149" t="s">
        <v>10262</v>
      </c>
    </row>
    <row r="4150" spans="26:28">
      <c r="Z4150">
        <v>122</v>
      </c>
      <c r="AA4150">
        <v>1412</v>
      </c>
      <c r="AB4150" t="s">
        <v>10263</v>
      </c>
    </row>
    <row r="4151" spans="26:28">
      <c r="Z4151">
        <v>123</v>
      </c>
      <c r="AA4151">
        <v>1413</v>
      </c>
      <c r="AB4151" t="s">
        <v>10264</v>
      </c>
    </row>
    <row r="4152" spans="26:28">
      <c r="Z4152">
        <v>124</v>
      </c>
      <c r="AA4152">
        <v>1414</v>
      </c>
      <c r="AB4152" t="s">
        <v>10265</v>
      </c>
    </row>
    <row r="4153" spans="26:28">
      <c r="Z4153">
        <v>125</v>
      </c>
      <c r="AA4153">
        <v>1415</v>
      </c>
      <c r="AB4153" t="s">
        <v>10266</v>
      </c>
    </row>
    <row r="4154" spans="26:28">
      <c r="Z4154">
        <v>126</v>
      </c>
      <c r="AA4154">
        <v>1416</v>
      </c>
      <c r="AB4154" t="s">
        <v>10267</v>
      </c>
    </row>
    <row r="4155" spans="26:28">
      <c r="Z4155">
        <v>127</v>
      </c>
      <c r="AA4155">
        <v>1417</v>
      </c>
      <c r="AB4155" t="s">
        <v>10268</v>
      </c>
    </row>
    <row r="4156" spans="26:28">
      <c r="Z4156">
        <v>128</v>
      </c>
      <c r="AA4156">
        <v>1418</v>
      </c>
      <c r="AB4156" t="s">
        <v>10269</v>
      </c>
    </row>
    <row r="4157" spans="26:28">
      <c r="Z4157">
        <v>129</v>
      </c>
      <c r="AA4157">
        <v>1419</v>
      </c>
      <c r="AB4157" t="s">
        <v>10270</v>
      </c>
    </row>
    <row r="4158" spans="26:28">
      <c r="Z4158">
        <v>130</v>
      </c>
      <c r="AA4158">
        <v>1420</v>
      </c>
      <c r="AB4158" t="s">
        <v>10271</v>
      </c>
    </row>
    <row r="4159" spans="26:28">
      <c r="Z4159">
        <v>131</v>
      </c>
      <c r="AA4159">
        <v>1421</v>
      </c>
      <c r="AB4159" t="s">
        <v>10272</v>
      </c>
    </row>
    <row r="4160" spans="26:28">
      <c r="Z4160">
        <v>132</v>
      </c>
      <c r="AA4160">
        <v>1422</v>
      </c>
      <c r="AB4160" t="s">
        <v>10273</v>
      </c>
    </row>
    <row r="4161" spans="26:28">
      <c r="Z4161">
        <v>133</v>
      </c>
      <c r="AA4161">
        <v>1423</v>
      </c>
      <c r="AB4161" t="s">
        <v>10274</v>
      </c>
    </row>
    <row r="4162" spans="26:28">
      <c r="Z4162">
        <v>134</v>
      </c>
      <c r="AA4162">
        <v>1424</v>
      </c>
      <c r="AB4162" t="s">
        <v>10275</v>
      </c>
    </row>
    <row r="4163" spans="26:28">
      <c r="Z4163">
        <v>135</v>
      </c>
      <c r="AA4163">
        <v>1425</v>
      </c>
      <c r="AB4163" t="s">
        <v>10276</v>
      </c>
    </row>
    <row r="4164" spans="26:28">
      <c r="Z4164">
        <v>136</v>
      </c>
      <c r="AA4164">
        <v>1426</v>
      </c>
      <c r="AB4164" t="s">
        <v>10277</v>
      </c>
    </row>
    <row r="4165" spans="26:28">
      <c r="Z4165">
        <v>137</v>
      </c>
      <c r="AA4165">
        <v>1427</v>
      </c>
      <c r="AB4165" t="s">
        <v>10278</v>
      </c>
    </row>
    <row r="4166" spans="26:28">
      <c r="Z4166">
        <v>138</v>
      </c>
      <c r="AA4166">
        <v>1428</v>
      </c>
      <c r="AB4166" t="s">
        <v>10279</v>
      </c>
    </row>
    <row r="4167" spans="26:28">
      <c r="Z4167">
        <v>139</v>
      </c>
      <c r="AA4167">
        <v>1429</v>
      </c>
      <c r="AB4167" t="s">
        <v>10280</v>
      </c>
    </row>
    <row r="4168" spans="26:28">
      <c r="Z4168">
        <v>140</v>
      </c>
      <c r="AA4168">
        <v>1430</v>
      </c>
      <c r="AB4168" t="s">
        <v>10281</v>
      </c>
    </row>
    <row r="4169" spans="26:28">
      <c r="Z4169">
        <v>141</v>
      </c>
      <c r="AA4169">
        <v>1431</v>
      </c>
      <c r="AB4169" t="s">
        <v>10282</v>
      </c>
    </row>
    <row r="4170" spans="26:28">
      <c r="Z4170">
        <v>142</v>
      </c>
      <c r="AA4170">
        <v>1432</v>
      </c>
      <c r="AB4170" t="s">
        <v>10283</v>
      </c>
    </row>
    <row r="4171" spans="26:28">
      <c r="Z4171">
        <v>143</v>
      </c>
      <c r="AA4171">
        <v>1433</v>
      </c>
      <c r="AB4171" t="s">
        <v>10284</v>
      </c>
    </row>
    <row r="4172" spans="26:28">
      <c r="Z4172">
        <v>144</v>
      </c>
      <c r="AA4172">
        <v>1434</v>
      </c>
      <c r="AB4172" t="s">
        <v>10285</v>
      </c>
    </row>
    <row r="4173" spans="26:28">
      <c r="Z4173">
        <v>145</v>
      </c>
      <c r="AA4173">
        <v>1435</v>
      </c>
      <c r="AB4173" t="s">
        <v>10286</v>
      </c>
    </row>
    <row r="4174" spans="26:28">
      <c r="Z4174">
        <v>146</v>
      </c>
      <c r="AA4174">
        <v>1436</v>
      </c>
      <c r="AB4174" t="s">
        <v>10287</v>
      </c>
    </row>
    <row r="4175" spans="26:28">
      <c r="Z4175">
        <v>147</v>
      </c>
      <c r="AA4175">
        <v>1437</v>
      </c>
      <c r="AB4175" t="s">
        <v>10288</v>
      </c>
    </row>
    <row r="4176" spans="26:28">
      <c r="Z4176">
        <v>148</v>
      </c>
      <c r="AA4176">
        <v>1438</v>
      </c>
      <c r="AB4176" t="s">
        <v>10289</v>
      </c>
    </row>
    <row r="4177" spans="26:28">
      <c r="Z4177">
        <v>149</v>
      </c>
      <c r="AA4177">
        <v>1439</v>
      </c>
      <c r="AB4177" t="s">
        <v>10290</v>
      </c>
    </row>
    <row r="4178" spans="26:28">
      <c r="Z4178">
        <v>150</v>
      </c>
      <c r="AA4178">
        <v>1440</v>
      </c>
      <c r="AB4178" t="s">
        <v>10291</v>
      </c>
    </row>
    <row r="4179" spans="26:28">
      <c r="Z4179">
        <v>151</v>
      </c>
      <c r="AA4179">
        <v>1441</v>
      </c>
      <c r="AB4179" t="s">
        <v>10292</v>
      </c>
    </row>
    <row r="4180" spans="26:28">
      <c r="Z4180">
        <v>152</v>
      </c>
      <c r="AA4180">
        <v>1442</v>
      </c>
      <c r="AB4180" t="s">
        <v>10293</v>
      </c>
    </row>
    <row r="4181" spans="26:28">
      <c r="Z4181">
        <v>153</v>
      </c>
      <c r="AA4181">
        <v>1443</v>
      </c>
      <c r="AB4181" t="s">
        <v>10294</v>
      </c>
    </row>
    <row r="4182" spans="26:28">
      <c r="Z4182">
        <v>154</v>
      </c>
      <c r="AA4182">
        <v>1444</v>
      </c>
      <c r="AB4182" t="s">
        <v>10295</v>
      </c>
    </row>
    <row r="4183" spans="26:28">
      <c r="Z4183">
        <v>155</v>
      </c>
      <c r="AA4183">
        <v>1445</v>
      </c>
      <c r="AB4183" t="s">
        <v>10296</v>
      </c>
    </row>
    <row r="4184" spans="26:28">
      <c r="Z4184">
        <v>156</v>
      </c>
      <c r="AA4184">
        <v>1446</v>
      </c>
      <c r="AB4184" t="s">
        <v>10297</v>
      </c>
    </row>
    <row r="4185" spans="26:28">
      <c r="Z4185">
        <v>157</v>
      </c>
      <c r="AA4185">
        <v>1447</v>
      </c>
      <c r="AB4185" t="s">
        <v>10298</v>
      </c>
    </row>
    <row r="4186" spans="26:28">
      <c r="Z4186">
        <v>158</v>
      </c>
      <c r="AA4186">
        <v>1448</v>
      </c>
      <c r="AB4186" t="s">
        <v>10299</v>
      </c>
    </row>
    <row r="4187" spans="26:28">
      <c r="Z4187">
        <v>159</v>
      </c>
      <c r="AA4187">
        <v>1449</v>
      </c>
      <c r="AB4187" t="s">
        <v>10300</v>
      </c>
    </row>
    <row r="4188" spans="26:28">
      <c r="Z4188">
        <v>160</v>
      </c>
      <c r="AA4188">
        <v>1450</v>
      </c>
      <c r="AB4188" t="s">
        <v>10301</v>
      </c>
    </row>
    <row r="4189" spans="26:28">
      <c r="Z4189">
        <v>161</v>
      </c>
      <c r="AA4189">
        <v>1451</v>
      </c>
      <c r="AB4189" t="s">
        <v>10302</v>
      </c>
    </row>
    <row r="4190" spans="26:28">
      <c r="Z4190">
        <v>162</v>
      </c>
      <c r="AA4190">
        <v>1452</v>
      </c>
      <c r="AB4190" t="s">
        <v>10303</v>
      </c>
    </row>
    <row r="4191" spans="26:28">
      <c r="Z4191">
        <v>163</v>
      </c>
      <c r="AA4191">
        <v>1453</v>
      </c>
      <c r="AB4191" t="s">
        <v>10304</v>
      </c>
    </row>
    <row r="4192" spans="26:28">
      <c r="Z4192">
        <v>164</v>
      </c>
      <c r="AA4192">
        <v>1454</v>
      </c>
      <c r="AB4192" t="s">
        <v>10305</v>
      </c>
    </row>
    <row r="4193" spans="26:28">
      <c r="Z4193">
        <v>165</v>
      </c>
      <c r="AA4193">
        <v>1455</v>
      </c>
      <c r="AB4193" t="s">
        <v>10306</v>
      </c>
    </row>
    <row r="4194" spans="26:28">
      <c r="Z4194">
        <v>166</v>
      </c>
      <c r="AA4194">
        <v>1456</v>
      </c>
      <c r="AB4194" t="s">
        <v>10307</v>
      </c>
    </row>
    <row r="4195" spans="26:28">
      <c r="Z4195">
        <v>167</v>
      </c>
      <c r="AA4195">
        <v>1457</v>
      </c>
      <c r="AB4195" t="s">
        <v>10308</v>
      </c>
    </row>
    <row r="4196" spans="26:28">
      <c r="Z4196">
        <v>168</v>
      </c>
      <c r="AA4196">
        <v>1458</v>
      </c>
      <c r="AB4196" t="s">
        <v>10309</v>
      </c>
    </row>
    <row r="4197" spans="26:28">
      <c r="Z4197">
        <v>169</v>
      </c>
      <c r="AA4197">
        <v>1459</v>
      </c>
      <c r="AB4197" t="s">
        <v>10310</v>
      </c>
    </row>
    <row r="4198" spans="26:28">
      <c r="Z4198">
        <v>170</v>
      </c>
      <c r="AA4198">
        <v>1460</v>
      </c>
      <c r="AB4198" t="s">
        <v>10311</v>
      </c>
    </row>
    <row r="4199" spans="26:28">
      <c r="Z4199">
        <v>171</v>
      </c>
      <c r="AA4199">
        <v>1461</v>
      </c>
      <c r="AB4199" t="s">
        <v>10312</v>
      </c>
    </row>
    <row r="4200" spans="26:28">
      <c r="Z4200">
        <v>172</v>
      </c>
      <c r="AA4200">
        <v>1462</v>
      </c>
      <c r="AB4200" t="s">
        <v>10313</v>
      </c>
    </row>
    <row r="4201" spans="26:28">
      <c r="Z4201">
        <v>173</v>
      </c>
      <c r="AA4201">
        <v>1463</v>
      </c>
      <c r="AB4201" t="s">
        <v>10314</v>
      </c>
    </row>
    <row r="4202" spans="26:28">
      <c r="Z4202">
        <v>174</v>
      </c>
      <c r="AA4202">
        <v>1464</v>
      </c>
      <c r="AB4202" t="s">
        <v>10315</v>
      </c>
    </row>
    <row r="4203" spans="26:28">
      <c r="Z4203">
        <v>175</v>
      </c>
      <c r="AA4203">
        <v>1465</v>
      </c>
      <c r="AB4203" t="s">
        <v>10316</v>
      </c>
    </row>
    <row r="4204" spans="26:28">
      <c r="Z4204">
        <v>176</v>
      </c>
      <c r="AA4204">
        <v>1466</v>
      </c>
      <c r="AB4204" t="s">
        <v>10317</v>
      </c>
    </row>
    <row r="4205" spans="26:28">
      <c r="Z4205">
        <v>177</v>
      </c>
      <c r="AA4205">
        <v>1467</v>
      </c>
      <c r="AB4205" t="s">
        <v>10318</v>
      </c>
    </row>
    <row r="4206" spans="26:28">
      <c r="Z4206">
        <v>178</v>
      </c>
      <c r="AA4206">
        <v>1468</v>
      </c>
      <c r="AB4206" t="s">
        <v>10319</v>
      </c>
    </row>
    <row r="4207" spans="26:28">
      <c r="Z4207">
        <v>179</v>
      </c>
      <c r="AA4207">
        <v>1469</v>
      </c>
      <c r="AB4207" t="s">
        <v>10320</v>
      </c>
    </row>
    <row r="4208" spans="26:28">
      <c r="Z4208">
        <v>180</v>
      </c>
      <c r="AA4208">
        <v>1470</v>
      </c>
      <c r="AB4208" t="s">
        <v>10321</v>
      </c>
    </row>
    <row r="4209" spans="26:28">
      <c r="Z4209">
        <v>181</v>
      </c>
      <c r="AA4209">
        <v>1471</v>
      </c>
      <c r="AB4209" t="s">
        <v>10322</v>
      </c>
    </row>
    <row r="4210" spans="26:28">
      <c r="Z4210">
        <v>182</v>
      </c>
      <c r="AA4210">
        <v>1472</v>
      </c>
      <c r="AB4210" t="s">
        <v>10323</v>
      </c>
    </row>
    <row r="4211" spans="26:28">
      <c r="Z4211">
        <v>183</v>
      </c>
      <c r="AA4211">
        <v>1473</v>
      </c>
      <c r="AB4211" t="s">
        <v>10324</v>
      </c>
    </row>
    <row r="4212" spans="26:28">
      <c r="Z4212">
        <v>184</v>
      </c>
      <c r="AA4212">
        <v>1474</v>
      </c>
      <c r="AB4212" t="s">
        <v>10325</v>
      </c>
    </row>
    <row r="4213" spans="26:28">
      <c r="Z4213">
        <v>185</v>
      </c>
      <c r="AA4213">
        <v>1475</v>
      </c>
      <c r="AB4213" t="s">
        <v>10326</v>
      </c>
    </row>
    <row r="4214" spans="26:28">
      <c r="Z4214">
        <v>186</v>
      </c>
      <c r="AA4214">
        <v>1476</v>
      </c>
      <c r="AB4214" t="s">
        <v>10327</v>
      </c>
    </row>
    <row r="4215" spans="26:28">
      <c r="Z4215">
        <v>187</v>
      </c>
      <c r="AA4215">
        <v>1477</v>
      </c>
      <c r="AB4215" t="s">
        <v>10328</v>
      </c>
    </row>
    <row r="4216" spans="26:28">
      <c r="Z4216">
        <v>188</v>
      </c>
      <c r="AA4216">
        <v>1478</v>
      </c>
      <c r="AB4216" t="s">
        <v>10329</v>
      </c>
    </row>
    <row r="4217" spans="26:28">
      <c r="Z4217">
        <v>189</v>
      </c>
      <c r="AA4217">
        <v>1479</v>
      </c>
      <c r="AB4217" t="s">
        <v>10330</v>
      </c>
    </row>
    <row r="4218" spans="26:28">
      <c r="Z4218">
        <v>190</v>
      </c>
      <c r="AA4218">
        <v>1480</v>
      </c>
      <c r="AB4218" t="s">
        <v>10331</v>
      </c>
    </row>
    <row r="4219" spans="26:28">
      <c r="Z4219">
        <v>191</v>
      </c>
      <c r="AA4219">
        <v>1481</v>
      </c>
      <c r="AB4219" t="s">
        <v>10332</v>
      </c>
    </row>
    <row r="4220" spans="26:28">
      <c r="Z4220">
        <v>192</v>
      </c>
      <c r="AA4220">
        <v>1482</v>
      </c>
      <c r="AB4220" t="s">
        <v>10333</v>
      </c>
    </row>
    <row r="4221" spans="26:28">
      <c r="Z4221">
        <v>193</v>
      </c>
      <c r="AA4221">
        <v>1483</v>
      </c>
      <c r="AB4221" t="s">
        <v>10334</v>
      </c>
    </row>
    <row r="4222" spans="26:28">
      <c r="Z4222">
        <v>194</v>
      </c>
      <c r="AA4222">
        <v>1484</v>
      </c>
      <c r="AB4222" t="s">
        <v>10335</v>
      </c>
    </row>
    <row r="4223" spans="26:28">
      <c r="Z4223">
        <v>195</v>
      </c>
      <c r="AA4223">
        <v>1485</v>
      </c>
      <c r="AB4223" t="s">
        <v>10336</v>
      </c>
    </row>
    <row r="4224" spans="26:28">
      <c r="Z4224">
        <v>196</v>
      </c>
      <c r="AA4224">
        <v>1486</v>
      </c>
      <c r="AB4224" t="s">
        <v>10337</v>
      </c>
    </row>
    <row r="4225" spans="26:28">
      <c r="Z4225">
        <v>197</v>
      </c>
      <c r="AA4225">
        <v>1487</v>
      </c>
      <c r="AB4225" t="s">
        <v>10338</v>
      </c>
    </row>
    <row r="4226" spans="26:28">
      <c r="Z4226">
        <v>198</v>
      </c>
      <c r="AA4226">
        <v>1488</v>
      </c>
      <c r="AB4226" t="s">
        <v>10339</v>
      </c>
    </row>
    <row r="4227" spans="26:28">
      <c r="Z4227">
        <v>199</v>
      </c>
      <c r="AA4227">
        <v>1489</v>
      </c>
      <c r="AB4227" t="s">
        <v>10340</v>
      </c>
    </row>
    <row r="4228" spans="26:28">
      <c r="Z4228">
        <v>200</v>
      </c>
      <c r="AA4228">
        <v>1490</v>
      </c>
      <c r="AB4228" t="s">
        <v>10341</v>
      </c>
    </row>
    <row r="4229" spans="26:28">
      <c r="Z4229">
        <v>201</v>
      </c>
      <c r="AA4229">
        <v>1491</v>
      </c>
      <c r="AB4229" t="s">
        <v>10342</v>
      </c>
    </row>
    <row r="4230" spans="26:28">
      <c r="Z4230">
        <v>202</v>
      </c>
      <c r="AA4230">
        <v>1492</v>
      </c>
      <c r="AB4230" t="s">
        <v>10343</v>
      </c>
    </row>
    <row r="4231" spans="26:28">
      <c r="Z4231">
        <v>203</v>
      </c>
      <c r="AA4231">
        <v>1493</v>
      </c>
      <c r="AB4231" t="s">
        <v>10344</v>
      </c>
    </row>
    <row r="4232" spans="26:28">
      <c r="Z4232">
        <v>204</v>
      </c>
      <c r="AA4232">
        <v>1494</v>
      </c>
      <c r="AB4232" t="s">
        <v>10345</v>
      </c>
    </row>
    <row r="4233" spans="26:28">
      <c r="Z4233">
        <v>205</v>
      </c>
      <c r="AA4233">
        <v>1495</v>
      </c>
      <c r="AB4233" t="s">
        <v>10346</v>
      </c>
    </row>
    <row r="4234" spans="26:28">
      <c r="Z4234">
        <v>206</v>
      </c>
      <c r="AA4234">
        <v>1496</v>
      </c>
      <c r="AB4234" t="s">
        <v>10347</v>
      </c>
    </row>
    <row r="4235" spans="26:28">
      <c r="Z4235">
        <v>207</v>
      </c>
      <c r="AA4235">
        <v>1497</v>
      </c>
      <c r="AB4235" t="s">
        <v>10348</v>
      </c>
    </row>
    <row r="4236" spans="26:28">
      <c r="Z4236">
        <v>208</v>
      </c>
      <c r="AA4236">
        <v>1498</v>
      </c>
      <c r="AB4236" t="s">
        <v>10349</v>
      </c>
    </row>
    <row r="4237" spans="26:28">
      <c r="Z4237">
        <v>209</v>
      </c>
      <c r="AA4237">
        <v>1499</v>
      </c>
      <c r="AB4237" t="s">
        <v>10350</v>
      </c>
    </row>
    <row r="4238" spans="26:28">
      <c r="Z4238">
        <v>210</v>
      </c>
      <c r="AA4238">
        <v>1500</v>
      </c>
      <c r="AB4238" t="s">
        <v>10351</v>
      </c>
    </row>
    <row r="4239" spans="26:28">
      <c r="Z4239">
        <v>211</v>
      </c>
      <c r="AA4239">
        <v>1501</v>
      </c>
      <c r="AB4239" t="s">
        <v>10352</v>
      </c>
    </row>
    <row r="4240" spans="26:28">
      <c r="Z4240">
        <v>212</v>
      </c>
      <c r="AA4240">
        <v>1502</v>
      </c>
      <c r="AB4240" t="s">
        <v>10353</v>
      </c>
    </row>
    <row r="4241" spans="26:28">
      <c r="Z4241">
        <v>213</v>
      </c>
      <c r="AA4241">
        <v>1503</v>
      </c>
      <c r="AB4241" t="s">
        <v>10354</v>
      </c>
    </row>
    <row r="4242" spans="26:28">
      <c r="Z4242">
        <v>214</v>
      </c>
      <c r="AA4242">
        <v>1504</v>
      </c>
      <c r="AB4242" t="s">
        <v>10355</v>
      </c>
    </row>
    <row r="4243" spans="26:28">
      <c r="Z4243">
        <v>215</v>
      </c>
      <c r="AA4243">
        <v>1505</v>
      </c>
      <c r="AB4243" t="s">
        <v>10356</v>
      </c>
    </row>
    <row r="4244" spans="26:28">
      <c r="Z4244">
        <v>216</v>
      </c>
      <c r="AA4244">
        <v>1506</v>
      </c>
      <c r="AB4244" t="s">
        <v>10357</v>
      </c>
    </row>
    <row r="4245" spans="26:28">
      <c r="Z4245">
        <v>217</v>
      </c>
      <c r="AA4245">
        <v>1507</v>
      </c>
      <c r="AB4245" t="s">
        <v>10358</v>
      </c>
    </row>
    <row r="4246" spans="26:28">
      <c r="Z4246">
        <v>218</v>
      </c>
      <c r="AA4246">
        <v>1508</v>
      </c>
      <c r="AB4246" t="s">
        <v>10359</v>
      </c>
    </row>
    <row r="4247" spans="26:28">
      <c r="Z4247">
        <v>219</v>
      </c>
      <c r="AA4247">
        <v>1509</v>
      </c>
      <c r="AB4247" t="s">
        <v>10360</v>
      </c>
    </row>
    <row r="4248" spans="26:28">
      <c r="Z4248">
        <v>220</v>
      </c>
      <c r="AA4248">
        <v>1510</v>
      </c>
      <c r="AB4248" t="s">
        <v>10361</v>
      </c>
    </row>
    <row r="4249" spans="26:28">
      <c r="Z4249">
        <v>221</v>
      </c>
      <c r="AA4249">
        <v>1511</v>
      </c>
      <c r="AB4249" t="s">
        <v>10362</v>
      </c>
    </row>
    <row r="4250" spans="26:28">
      <c r="Z4250">
        <v>222</v>
      </c>
      <c r="AA4250">
        <v>1512</v>
      </c>
      <c r="AB4250" t="s">
        <v>10363</v>
      </c>
    </row>
    <row r="4251" spans="26:28">
      <c r="Z4251">
        <v>223</v>
      </c>
      <c r="AA4251">
        <v>1513</v>
      </c>
      <c r="AB4251" t="s">
        <v>10364</v>
      </c>
    </row>
    <row r="4252" spans="26:28">
      <c r="Z4252">
        <v>224</v>
      </c>
      <c r="AA4252">
        <v>1514</v>
      </c>
      <c r="AB4252" t="s">
        <v>10365</v>
      </c>
    </row>
    <row r="4253" spans="26:28">
      <c r="Z4253">
        <v>225</v>
      </c>
      <c r="AA4253">
        <v>1515</v>
      </c>
      <c r="AB4253" t="s">
        <v>10366</v>
      </c>
    </row>
    <row r="4254" spans="26:28">
      <c r="Z4254">
        <v>226</v>
      </c>
      <c r="AA4254">
        <v>1516</v>
      </c>
      <c r="AB4254" t="s">
        <v>10367</v>
      </c>
    </row>
    <row r="4255" spans="26:28">
      <c r="Z4255">
        <v>227</v>
      </c>
      <c r="AA4255">
        <v>1517</v>
      </c>
      <c r="AB4255" t="s">
        <v>10368</v>
      </c>
    </row>
    <row r="4256" spans="26:28">
      <c r="Z4256">
        <v>228</v>
      </c>
      <c r="AA4256">
        <v>1518</v>
      </c>
      <c r="AB4256" t="s">
        <v>10369</v>
      </c>
    </row>
    <row r="4257" spans="26:28">
      <c r="Z4257">
        <v>229</v>
      </c>
      <c r="AA4257">
        <v>1519</v>
      </c>
      <c r="AB4257" t="s">
        <v>10370</v>
      </c>
    </row>
    <row r="4258" spans="26:28">
      <c r="Z4258">
        <v>230</v>
      </c>
      <c r="AA4258">
        <v>1520</v>
      </c>
      <c r="AB4258" t="s">
        <v>10371</v>
      </c>
    </row>
    <row r="4259" spans="26:28">
      <c r="Z4259">
        <v>231</v>
      </c>
      <c r="AA4259">
        <v>1521</v>
      </c>
      <c r="AB4259" t="s">
        <v>10372</v>
      </c>
    </row>
    <row r="4260" spans="26:28">
      <c r="Z4260">
        <v>232</v>
      </c>
      <c r="AA4260">
        <v>1522</v>
      </c>
      <c r="AB4260" t="s">
        <v>10373</v>
      </c>
    </row>
    <row r="4261" spans="26:28">
      <c r="Z4261">
        <v>233</v>
      </c>
      <c r="AA4261">
        <v>1523</v>
      </c>
      <c r="AB4261" t="s">
        <v>10374</v>
      </c>
    </row>
    <row r="4262" spans="26:28">
      <c r="Z4262">
        <v>234</v>
      </c>
      <c r="AA4262">
        <v>1524</v>
      </c>
      <c r="AB4262" t="s">
        <v>10375</v>
      </c>
    </row>
    <row r="4263" spans="26:28">
      <c r="Z4263">
        <v>235</v>
      </c>
      <c r="AA4263">
        <v>1525</v>
      </c>
      <c r="AB4263" t="s">
        <v>10376</v>
      </c>
    </row>
    <row r="4264" spans="26:28">
      <c r="Z4264">
        <v>236</v>
      </c>
      <c r="AA4264">
        <v>1526</v>
      </c>
      <c r="AB4264" t="s">
        <v>10377</v>
      </c>
    </row>
    <row r="4265" spans="26:28">
      <c r="Z4265">
        <v>237</v>
      </c>
      <c r="AA4265">
        <v>1527</v>
      </c>
      <c r="AB4265" t="s">
        <v>10378</v>
      </c>
    </row>
    <row r="4266" spans="26:28">
      <c r="Z4266">
        <v>238</v>
      </c>
      <c r="AA4266">
        <v>1528</v>
      </c>
      <c r="AB4266" t="s">
        <v>10379</v>
      </c>
    </row>
    <row r="4267" spans="26:28">
      <c r="Z4267">
        <v>239</v>
      </c>
      <c r="AA4267">
        <v>1529</v>
      </c>
      <c r="AB4267" t="s">
        <v>10380</v>
      </c>
    </row>
    <row r="4268" spans="26:28">
      <c r="Z4268">
        <v>240</v>
      </c>
      <c r="AA4268">
        <v>1530</v>
      </c>
      <c r="AB4268" t="s">
        <v>10381</v>
      </c>
    </row>
    <row r="4269" spans="26:28">
      <c r="Z4269">
        <v>241</v>
      </c>
      <c r="AA4269">
        <v>1531</v>
      </c>
      <c r="AB4269" t="s">
        <v>10382</v>
      </c>
    </row>
    <row r="4270" spans="26:28">
      <c r="Z4270">
        <v>242</v>
      </c>
      <c r="AA4270">
        <v>1532</v>
      </c>
      <c r="AB4270" t="s">
        <v>10383</v>
      </c>
    </row>
    <row r="4271" spans="26:28">
      <c r="Z4271">
        <v>243</v>
      </c>
      <c r="AA4271">
        <v>1533</v>
      </c>
      <c r="AB4271" t="s">
        <v>10384</v>
      </c>
    </row>
    <row r="4272" spans="26:28">
      <c r="Z4272">
        <v>244</v>
      </c>
      <c r="AA4272">
        <v>1534</v>
      </c>
      <c r="AB4272" t="s">
        <v>10385</v>
      </c>
    </row>
    <row r="4273" spans="26:28">
      <c r="Z4273">
        <v>245</v>
      </c>
      <c r="AA4273">
        <v>1535</v>
      </c>
      <c r="AB4273" t="s">
        <v>10386</v>
      </c>
    </row>
    <row r="4274" spans="26:28">
      <c r="Z4274">
        <v>246</v>
      </c>
      <c r="AA4274">
        <v>1536</v>
      </c>
      <c r="AB4274" t="s">
        <v>10387</v>
      </c>
    </row>
    <row r="4275" spans="26:28">
      <c r="Z4275">
        <v>247</v>
      </c>
      <c r="AA4275">
        <v>1537</v>
      </c>
      <c r="AB4275" t="s">
        <v>10388</v>
      </c>
    </row>
    <row r="4276" spans="26:28">
      <c r="Z4276">
        <v>248</v>
      </c>
      <c r="AA4276">
        <v>1538</v>
      </c>
      <c r="AB4276" t="s">
        <v>10389</v>
      </c>
    </row>
    <row r="4277" spans="26:28">
      <c r="Z4277">
        <v>249</v>
      </c>
      <c r="AA4277">
        <v>1539</v>
      </c>
      <c r="AB4277" t="s">
        <v>10390</v>
      </c>
    </row>
    <row r="4278" spans="26:28">
      <c r="Z4278">
        <v>250</v>
      </c>
      <c r="AA4278">
        <v>1540</v>
      </c>
      <c r="AB4278" t="s">
        <v>10391</v>
      </c>
    </row>
    <row r="4279" spans="26:28">
      <c r="Z4279">
        <v>251</v>
      </c>
      <c r="AA4279">
        <v>1541</v>
      </c>
      <c r="AB4279" t="s">
        <v>10392</v>
      </c>
    </row>
    <row r="4280" spans="26:28">
      <c r="Z4280">
        <v>252</v>
      </c>
      <c r="AA4280">
        <v>1542</v>
      </c>
      <c r="AB4280" t="s">
        <v>10393</v>
      </c>
    </row>
    <row r="4281" spans="26:28">
      <c r="Z4281">
        <v>253</v>
      </c>
      <c r="AA4281">
        <v>1543</v>
      </c>
      <c r="AB4281" t="s">
        <v>10394</v>
      </c>
    </row>
    <row r="4282" spans="26:28">
      <c r="Z4282">
        <v>254</v>
      </c>
      <c r="AA4282">
        <v>1544</v>
      </c>
      <c r="AB4282" t="s">
        <v>10395</v>
      </c>
    </row>
    <row r="4283" spans="26:28">
      <c r="Z4283">
        <v>255</v>
      </c>
      <c r="AA4283">
        <v>1545</v>
      </c>
      <c r="AB4283" t="s">
        <v>10396</v>
      </c>
    </row>
    <row r="4284" spans="26:28">
      <c r="Z4284">
        <v>256</v>
      </c>
      <c r="AA4284">
        <v>1546</v>
      </c>
      <c r="AB4284" t="s">
        <v>10397</v>
      </c>
    </row>
    <row r="4285" spans="26:28">
      <c r="Z4285">
        <v>257</v>
      </c>
      <c r="AA4285">
        <v>1547</v>
      </c>
      <c r="AB4285" t="s">
        <v>10398</v>
      </c>
    </row>
    <row r="4286" spans="26:28">
      <c r="Z4286">
        <v>258</v>
      </c>
      <c r="AA4286">
        <v>1548</v>
      </c>
      <c r="AB4286" t="s">
        <v>10399</v>
      </c>
    </row>
    <row r="4287" spans="26:28">
      <c r="Z4287">
        <v>259</v>
      </c>
      <c r="AA4287">
        <v>1549</v>
      </c>
      <c r="AB4287" t="s">
        <v>10400</v>
      </c>
    </row>
    <row r="4288" spans="26:28">
      <c r="Z4288">
        <v>260</v>
      </c>
      <c r="AA4288">
        <v>1550</v>
      </c>
      <c r="AB4288" t="s">
        <v>10401</v>
      </c>
    </row>
    <row r="4289" spans="26:28">
      <c r="Z4289">
        <v>261</v>
      </c>
      <c r="AA4289">
        <v>1551</v>
      </c>
      <c r="AB4289" t="s">
        <v>10402</v>
      </c>
    </row>
    <row r="4290" spans="26:28">
      <c r="Z4290">
        <v>262</v>
      </c>
      <c r="AA4290">
        <v>1552</v>
      </c>
      <c r="AB4290" t="s">
        <v>10403</v>
      </c>
    </row>
    <row r="4291" spans="26:28">
      <c r="Z4291">
        <v>263</v>
      </c>
      <c r="AA4291">
        <v>1553</v>
      </c>
      <c r="AB4291" t="s">
        <v>10404</v>
      </c>
    </row>
    <row r="4292" spans="26:28">
      <c r="Z4292">
        <v>264</v>
      </c>
      <c r="AA4292">
        <v>1554</v>
      </c>
      <c r="AB4292" t="s">
        <v>10405</v>
      </c>
    </row>
    <row r="4293" spans="26:28">
      <c r="Z4293">
        <v>265</v>
      </c>
      <c r="AA4293">
        <v>1555</v>
      </c>
      <c r="AB4293" t="s">
        <v>10406</v>
      </c>
    </row>
    <row r="4294" spans="26:28">
      <c r="Z4294">
        <v>266</v>
      </c>
      <c r="AA4294">
        <v>1556</v>
      </c>
      <c r="AB4294" t="s">
        <v>10407</v>
      </c>
    </row>
    <row r="4295" spans="26:28">
      <c r="Z4295">
        <v>267</v>
      </c>
      <c r="AA4295">
        <v>1557</v>
      </c>
      <c r="AB4295" t="s">
        <v>10408</v>
      </c>
    </row>
    <row r="4296" spans="26:28">
      <c r="Z4296">
        <v>268</v>
      </c>
      <c r="AA4296">
        <v>1558</v>
      </c>
      <c r="AB4296" t="s">
        <v>10409</v>
      </c>
    </row>
    <row r="4297" spans="26:28">
      <c r="Z4297">
        <v>269</v>
      </c>
      <c r="AA4297">
        <v>1559</v>
      </c>
      <c r="AB4297" t="s">
        <v>10410</v>
      </c>
    </row>
    <row r="4298" spans="26:28">
      <c r="Z4298">
        <v>270</v>
      </c>
      <c r="AA4298">
        <v>1560</v>
      </c>
      <c r="AB4298" t="s">
        <v>10411</v>
      </c>
    </row>
    <row r="4299" spans="26:28">
      <c r="Z4299">
        <v>271</v>
      </c>
      <c r="AA4299">
        <v>1561</v>
      </c>
      <c r="AB4299" t="s">
        <v>10412</v>
      </c>
    </row>
    <row r="4300" spans="26:28">
      <c r="Z4300">
        <v>272</v>
      </c>
      <c r="AA4300">
        <v>1562</v>
      </c>
      <c r="AB4300" t="s">
        <v>10413</v>
      </c>
    </row>
    <row r="4301" spans="26:28">
      <c r="Z4301">
        <v>273</v>
      </c>
      <c r="AA4301">
        <v>1563</v>
      </c>
      <c r="AB4301" t="s">
        <v>10414</v>
      </c>
    </row>
    <row r="4302" spans="26:28">
      <c r="Z4302">
        <v>274</v>
      </c>
      <c r="AA4302">
        <v>1564</v>
      </c>
      <c r="AB4302" t="s">
        <v>10415</v>
      </c>
    </row>
    <row r="4303" spans="26:28">
      <c r="Z4303">
        <v>275</v>
      </c>
      <c r="AA4303">
        <v>1565</v>
      </c>
      <c r="AB4303" t="s">
        <v>10416</v>
      </c>
    </row>
    <row r="4304" spans="26:28">
      <c r="Z4304">
        <v>276</v>
      </c>
      <c r="AA4304">
        <v>1566</v>
      </c>
      <c r="AB4304" t="s">
        <v>10417</v>
      </c>
    </row>
    <row r="4305" spans="26:28">
      <c r="Z4305">
        <v>277</v>
      </c>
      <c r="AA4305">
        <v>1567</v>
      </c>
      <c r="AB4305" t="s">
        <v>10418</v>
      </c>
    </row>
    <row r="4306" spans="26:28">
      <c r="Z4306">
        <v>278</v>
      </c>
      <c r="AA4306">
        <v>1568</v>
      </c>
      <c r="AB4306" t="s">
        <v>10419</v>
      </c>
    </row>
    <row r="4307" spans="26:28">
      <c r="Z4307">
        <v>279</v>
      </c>
      <c r="AA4307">
        <v>1569</v>
      </c>
      <c r="AB4307" t="s">
        <v>10420</v>
      </c>
    </row>
    <row r="4308" spans="26:28">
      <c r="Z4308">
        <v>280</v>
      </c>
      <c r="AA4308">
        <v>1570</v>
      </c>
      <c r="AB4308" t="s">
        <v>10421</v>
      </c>
    </row>
    <row r="4309" spans="26:28">
      <c r="Z4309">
        <v>281</v>
      </c>
      <c r="AA4309">
        <v>1571</v>
      </c>
      <c r="AB4309" t="s">
        <v>10422</v>
      </c>
    </row>
    <row r="4310" spans="26:28">
      <c r="Z4310">
        <v>282</v>
      </c>
      <c r="AA4310">
        <v>1572</v>
      </c>
      <c r="AB4310" t="s">
        <v>10423</v>
      </c>
    </row>
    <row r="4311" spans="26:28">
      <c r="Z4311">
        <v>283</v>
      </c>
      <c r="AA4311">
        <v>1573</v>
      </c>
      <c r="AB4311" t="s">
        <v>10424</v>
      </c>
    </row>
    <row r="4312" spans="26:28">
      <c r="Z4312">
        <v>284</v>
      </c>
      <c r="AA4312">
        <v>1574</v>
      </c>
      <c r="AB4312" t="s">
        <v>10425</v>
      </c>
    </row>
    <row r="4313" spans="26:28">
      <c r="Z4313">
        <v>285</v>
      </c>
      <c r="AA4313">
        <v>1575</v>
      </c>
      <c r="AB4313" t="s">
        <v>10426</v>
      </c>
    </row>
    <row r="4314" spans="26:28">
      <c r="Z4314">
        <v>286</v>
      </c>
      <c r="AA4314">
        <v>1576</v>
      </c>
      <c r="AB4314" t="s">
        <v>10427</v>
      </c>
    </row>
    <row r="4315" spans="26:28">
      <c r="Z4315">
        <v>287</v>
      </c>
      <c r="AA4315">
        <v>1577</v>
      </c>
      <c r="AB4315" t="s">
        <v>10428</v>
      </c>
    </row>
    <row r="4316" spans="26:28">
      <c r="Z4316">
        <v>288</v>
      </c>
      <c r="AA4316">
        <v>1578</v>
      </c>
      <c r="AB4316" t="s">
        <v>10429</v>
      </c>
    </row>
    <row r="4317" spans="26:28">
      <c r="Z4317">
        <v>289</v>
      </c>
      <c r="AA4317">
        <v>1579</v>
      </c>
      <c r="AB4317" t="s">
        <v>10430</v>
      </c>
    </row>
    <row r="4318" spans="26:28">
      <c r="Z4318">
        <v>290</v>
      </c>
      <c r="AA4318">
        <v>1580</v>
      </c>
      <c r="AB4318" t="s">
        <v>10431</v>
      </c>
    </row>
    <row r="4319" spans="26:28">
      <c r="Z4319">
        <v>291</v>
      </c>
      <c r="AA4319">
        <v>1581</v>
      </c>
      <c r="AB4319" t="s">
        <v>10432</v>
      </c>
    </row>
    <row r="4320" spans="26:28">
      <c r="Z4320">
        <v>292</v>
      </c>
      <c r="AA4320">
        <v>1582</v>
      </c>
      <c r="AB4320" t="s">
        <v>10433</v>
      </c>
    </row>
    <row r="4321" spans="26:28">
      <c r="Z4321">
        <v>293</v>
      </c>
      <c r="AA4321">
        <v>1583</v>
      </c>
      <c r="AB4321" t="s">
        <v>10434</v>
      </c>
    </row>
    <row r="4322" spans="26:28">
      <c r="Z4322">
        <v>294</v>
      </c>
      <c r="AA4322">
        <v>1584</v>
      </c>
      <c r="AB4322" t="s">
        <v>10435</v>
      </c>
    </row>
    <row r="4323" spans="26:28">
      <c r="Z4323">
        <v>295</v>
      </c>
      <c r="AA4323">
        <v>1585</v>
      </c>
      <c r="AB4323" t="s">
        <v>10436</v>
      </c>
    </row>
    <row r="4324" spans="26:28">
      <c r="Z4324">
        <v>296</v>
      </c>
      <c r="AA4324">
        <v>1586</v>
      </c>
      <c r="AB4324" t="s">
        <v>10437</v>
      </c>
    </row>
    <row r="4325" spans="26:28">
      <c r="Z4325">
        <v>297</v>
      </c>
      <c r="AA4325">
        <v>1587</v>
      </c>
      <c r="AB4325" t="s">
        <v>10438</v>
      </c>
    </row>
    <row r="4326" spans="26:28">
      <c r="Z4326">
        <v>298</v>
      </c>
      <c r="AA4326">
        <v>1588</v>
      </c>
      <c r="AB4326" t="s">
        <v>10439</v>
      </c>
    </row>
    <row r="4327" spans="26:28">
      <c r="Z4327">
        <v>299</v>
      </c>
      <c r="AA4327">
        <v>1589</v>
      </c>
      <c r="AB4327" t="s">
        <v>10440</v>
      </c>
    </row>
    <row r="4328" spans="26:28">
      <c r="Z4328">
        <v>300</v>
      </c>
      <c r="AA4328">
        <v>1590</v>
      </c>
      <c r="AB4328" t="s">
        <v>10441</v>
      </c>
    </row>
    <row r="4329" spans="26:28">
      <c r="Z4329">
        <v>301</v>
      </c>
      <c r="AA4329">
        <v>1591</v>
      </c>
      <c r="AB4329" t="s">
        <v>10442</v>
      </c>
    </row>
    <row r="4330" spans="26:28">
      <c r="Z4330">
        <v>302</v>
      </c>
      <c r="AA4330">
        <v>1592</v>
      </c>
      <c r="AB4330" t="s">
        <v>10443</v>
      </c>
    </row>
    <row r="4331" spans="26:28">
      <c r="Z4331">
        <v>303</v>
      </c>
      <c r="AA4331">
        <v>1593</v>
      </c>
      <c r="AB4331" t="s">
        <v>10444</v>
      </c>
    </row>
    <row r="4332" spans="26:28">
      <c r="Z4332">
        <v>304</v>
      </c>
      <c r="AA4332">
        <v>1594</v>
      </c>
      <c r="AB4332" t="s">
        <v>10445</v>
      </c>
    </row>
    <row r="4333" spans="26:28">
      <c r="Z4333">
        <v>305</v>
      </c>
      <c r="AA4333">
        <v>1595</v>
      </c>
      <c r="AB4333" t="s">
        <v>10446</v>
      </c>
    </row>
    <row r="4334" spans="26:28">
      <c r="Z4334">
        <v>306</v>
      </c>
      <c r="AA4334">
        <v>1596</v>
      </c>
      <c r="AB4334" t="s">
        <v>10447</v>
      </c>
    </row>
    <row r="4335" spans="26:28">
      <c r="Z4335">
        <v>307</v>
      </c>
      <c r="AA4335">
        <v>1597</v>
      </c>
      <c r="AB4335" t="s">
        <v>10448</v>
      </c>
    </row>
    <row r="4336" spans="26:28">
      <c r="Z4336">
        <v>308</v>
      </c>
      <c r="AA4336">
        <v>1598</v>
      </c>
      <c r="AB4336" t="s">
        <v>10449</v>
      </c>
    </row>
    <row r="4337" spans="26:28">
      <c r="Z4337">
        <v>309</v>
      </c>
      <c r="AA4337">
        <v>1599</v>
      </c>
      <c r="AB4337" t="s">
        <v>10450</v>
      </c>
    </row>
    <row r="4338" spans="26:28">
      <c r="Z4338">
        <v>310</v>
      </c>
      <c r="AA4338">
        <v>1600</v>
      </c>
      <c r="AB4338" t="s">
        <v>10451</v>
      </c>
    </row>
    <row r="4339" spans="26:28">
      <c r="Z4339">
        <v>311</v>
      </c>
      <c r="AA4339">
        <v>1601</v>
      </c>
      <c r="AB4339" t="s">
        <v>10452</v>
      </c>
    </row>
    <row r="4340" spans="26:28">
      <c r="Z4340">
        <v>312</v>
      </c>
      <c r="AA4340">
        <v>1602</v>
      </c>
      <c r="AB4340" t="s">
        <v>10453</v>
      </c>
    </row>
    <row r="4341" spans="26:28">
      <c r="Z4341">
        <v>313</v>
      </c>
      <c r="AA4341">
        <v>1603</v>
      </c>
      <c r="AB4341" t="s">
        <v>10454</v>
      </c>
    </row>
    <row r="4342" spans="26:28">
      <c r="Z4342">
        <v>314</v>
      </c>
      <c r="AA4342">
        <v>1604</v>
      </c>
      <c r="AB4342" t="s">
        <v>10455</v>
      </c>
    </row>
    <row r="4343" spans="26:28">
      <c r="Z4343">
        <v>315</v>
      </c>
      <c r="AA4343">
        <v>1605</v>
      </c>
      <c r="AB4343" t="s">
        <v>10456</v>
      </c>
    </row>
    <row r="4344" spans="26:28">
      <c r="Z4344">
        <v>316</v>
      </c>
      <c r="AA4344">
        <v>1606</v>
      </c>
      <c r="AB4344" t="s">
        <v>10457</v>
      </c>
    </row>
    <row r="4345" spans="26:28">
      <c r="Z4345">
        <v>317</v>
      </c>
      <c r="AA4345">
        <v>1607</v>
      </c>
      <c r="AB4345" t="s">
        <v>10458</v>
      </c>
    </row>
    <row r="4346" spans="26:28">
      <c r="Z4346">
        <v>318</v>
      </c>
      <c r="AA4346">
        <v>1608</v>
      </c>
      <c r="AB4346" t="s">
        <v>10459</v>
      </c>
    </row>
    <row r="4347" spans="26:28">
      <c r="Z4347">
        <v>319</v>
      </c>
      <c r="AA4347">
        <v>1609</v>
      </c>
      <c r="AB4347" t="s">
        <v>10460</v>
      </c>
    </row>
    <row r="4348" spans="26:28">
      <c r="Z4348">
        <v>320</v>
      </c>
      <c r="AA4348">
        <v>1610</v>
      </c>
      <c r="AB4348" t="s">
        <v>10461</v>
      </c>
    </row>
    <row r="4349" spans="26:28">
      <c r="Z4349">
        <v>321</v>
      </c>
      <c r="AA4349">
        <v>1611</v>
      </c>
      <c r="AB4349" t="s">
        <v>10462</v>
      </c>
    </row>
    <row r="4350" spans="26:28">
      <c r="Z4350">
        <v>322</v>
      </c>
      <c r="AA4350">
        <v>1612</v>
      </c>
      <c r="AB4350" t="s">
        <v>10463</v>
      </c>
    </row>
    <row r="4351" spans="26:28">
      <c r="Z4351">
        <v>323</v>
      </c>
      <c r="AA4351">
        <v>1613</v>
      </c>
      <c r="AB4351" t="s">
        <v>10464</v>
      </c>
    </row>
    <row r="4352" spans="26:28">
      <c r="Z4352">
        <v>324</v>
      </c>
      <c r="AA4352">
        <v>1614</v>
      </c>
      <c r="AB4352" t="s">
        <v>10465</v>
      </c>
    </row>
    <row r="4353" spans="26:28">
      <c r="Z4353">
        <v>325</v>
      </c>
      <c r="AA4353">
        <v>1615</v>
      </c>
      <c r="AB4353" t="s">
        <v>10466</v>
      </c>
    </row>
    <row r="4354" spans="26:28">
      <c r="Z4354">
        <v>326</v>
      </c>
      <c r="AA4354">
        <v>1616</v>
      </c>
      <c r="AB4354" t="s">
        <v>10467</v>
      </c>
    </row>
    <row r="4355" spans="26:28">
      <c r="Z4355">
        <v>327</v>
      </c>
      <c r="AA4355">
        <v>1617</v>
      </c>
      <c r="AB4355" t="s">
        <v>10468</v>
      </c>
    </row>
    <row r="4356" spans="26:28">
      <c r="Z4356">
        <v>328</v>
      </c>
      <c r="AA4356">
        <v>1618</v>
      </c>
      <c r="AB4356" t="s">
        <v>10469</v>
      </c>
    </row>
    <row r="4357" spans="26:28">
      <c r="Z4357">
        <v>329</v>
      </c>
      <c r="AA4357">
        <v>1619</v>
      </c>
      <c r="AB4357" t="s">
        <v>10470</v>
      </c>
    </row>
    <row r="4358" spans="26:28">
      <c r="Z4358">
        <v>330</v>
      </c>
      <c r="AA4358">
        <v>1620</v>
      </c>
      <c r="AB4358" t="s">
        <v>10471</v>
      </c>
    </row>
    <row r="4359" spans="26:28">
      <c r="Z4359">
        <v>331</v>
      </c>
      <c r="AA4359">
        <v>1621</v>
      </c>
      <c r="AB4359" t="s">
        <v>10472</v>
      </c>
    </row>
    <row r="4360" spans="26:28">
      <c r="Z4360">
        <v>332</v>
      </c>
      <c r="AA4360">
        <v>1622</v>
      </c>
      <c r="AB4360" t="s">
        <v>10473</v>
      </c>
    </row>
    <row r="4361" spans="26:28">
      <c r="Z4361">
        <v>333</v>
      </c>
      <c r="AA4361">
        <v>1623</v>
      </c>
      <c r="AB4361" t="s">
        <v>10474</v>
      </c>
    </row>
    <row r="4362" spans="26:28">
      <c r="Z4362">
        <v>334</v>
      </c>
      <c r="AA4362">
        <v>1624</v>
      </c>
      <c r="AB4362" t="s">
        <v>10475</v>
      </c>
    </row>
    <row r="4363" spans="26:28">
      <c r="Z4363">
        <v>335</v>
      </c>
      <c r="AA4363">
        <v>1625</v>
      </c>
      <c r="AB4363" t="s">
        <v>10476</v>
      </c>
    </row>
    <row r="4364" spans="26:28">
      <c r="Z4364">
        <v>336</v>
      </c>
      <c r="AA4364">
        <v>1626</v>
      </c>
      <c r="AB4364" t="s">
        <v>10477</v>
      </c>
    </row>
    <row r="4365" spans="26:28">
      <c r="Z4365">
        <v>337</v>
      </c>
      <c r="AA4365">
        <v>1627</v>
      </c>
      <c r="AB4365" t="s">
        <v>10478</v>
      </c>
    </row>
    <row r="4366" spans="26:28">
      <c r="Z4366">
        <v>338</v>
      </c>
      <c r="AA4366">
        <v>1628</v>
      </c>
      <c r="AB4366" t="s">
        <v>10479</v>
      </c>
    </row>
    <row r="4367" spans="26:28">
      <c r="Z4367">
        <v>339</v>
      </c>
      <c r="AA4367">
        <v>1629</v>
      </c>
      <c r="AB4367" t="s">
        <v>10480</v>
      </c>
    </row>
    <row r="4368" spans="26:28">
      <c r="Z4368">
        <v>340</v>
      </c>
      <c r="AA4368">
        <v>1630</v>
      </c>
      <c r="AB4368" t="s">
        <v>10481</v>
      </c>
    </row>
    <row r="4369" spans="26:28">
      <c r="Z4369">
        <v>341</v>
      </c>
      <c r="AA4369">
        <v>1631</v>
      </c>
      <c r="AB4369" t="s">
        <v>10482</v>
      </c>
    </row>
    <row r="4370" spans="26:28">
      <c r="Z4370">
        <v>342</v>
      </c>
      <c r="AA4370">
        <v>1632</v>
      </c>
      <c r="AB4370" t="s">
        <v>10483</v>
      </c>
    </row>
    <row r="4371" spans="26:28">
      <c r="Z4371">
        <v>343</v>
      </c>
      <c r="AA4371">
        <v>1633</v>
      </c>
      <c r="AB4371" t="s">
        <v>10484</v>
      </c>
    </row>
    <row r="4372" spans="26:28">
      <c r="Z4372">
        <v>344</v>
      </c>
      <c r="AA4372">
        <v>1634</v>
      </c>
      <c r="AB4372" t="s">
        <v>10485</v>
      </c>
    </row>
    <row r="4373" spans="26:28">
      <c r="Z4373">
        <v>345</v>
      </c>
      <c r="AA4373">
        <v>1635</v>
      </c>
      <c r="AB4373" t="s">
        <v>10486</v>
      </c>
    </row>
    <row r="4374" spans="26:28">
      <c r="Z4374">
        <v>346</v>
      </c>
      <c r="AA4374">
        <v>1636</v>
      </c>
      <c r="AB4374" t="s">
        <v>10487</v>
      </c>
    </row>
    <row r="4375" spans="26:28">
      <c r="Z4375">
        <v>347</v>
      </c>
      <c r="AA4375">
        <v>1637</v>
      </c>
      <c r="AB4375" t="s">
        <v>10488</v>
      </c>
    </row>
    <row r="4376" spans="26:28">
      <c r="Z4376">
        <v>348</v>
      </c>
      <c r="AA4376">
        <v>1638</v>
      </c>
      <c r="AB4376" t="s">
        <v>10489</v>
      </c>
    </row>
    <row r="4377" spans="26:28">
      <c r="Z4377">
        <v>349</v>
      </c>
      <c r="AA4377">
        <v>1639</v>
      </c>
      <c r="AB4377" t="s">
        <v>10490</v>
      </c>
    </row>
    <row r="4378" spans="26:28">
      <c r="Z4378">
        <v>350</v>
      </c>
      <c r="AA4378">
        <v>1640</v>
      </c>
      <c r="AB4378" t="s">
        <v>10491</v>
      </c>
    </row>
    <row r="4379" spans="26:28">
      <c r="Z4379">
        <v>351</v>
      </c>
      <c r="AA4379">
        <v>1641</v>
      </c>
      <c r="AB4379" t="s">
        <v>10492</v>
      </c>
    </row>
    <row r="4380" spans="26:28">
      <c r="Z4380">
        <v>352</v>
      </c>
      <c r="AA4380">
        <v>1642</v>
      </c>
      <c r="AB4380" t="s">
        <v>10493</v>
      </c>
    </row>
    <row r="4381" spans="26:28">
      <c r="Z4381">
        <v>353</v>
      </c>
      <c r="AA4381">
        <v>1643</v>
      </c>
      <c r="AB4381" t="s">
        <v>10494</v>
      </c>
    </row>
    <row r="4382" spans="26:28">
      <c r="Z4382">
        <v>354</v>
      </c>
      <c r="AA4382">
        <v>1644</v>
      </c>
      <c r="AB4382" t="s">
        <v>10495</v>
      </c>
    </row>
    <row r="4383" spans="26:28">
      <c r="Z4383">
        <v>355</v>
      </c>
      <c r="AA4383">
        <v>1645</v>
      </c>
      <c r="AB4383" t="s">
        <v>10496</v>
      </c>
    </row>
    <row r="4384" spans="26:28">
      <c r="Z4384">
        <v>356</v>
      </c>
      <c r="AA4384">
        <v>1646</v>
      </c>
      <c r="AB4384" t="s">
        <v>10497</v>
      </c>
    </row>
    <row r="4385" spans="26:28">
      <c r="Z4385">
        <v>357</v>
      </c>
      <c r="AA4385">
        <v>1647</v>
      </c>
      <c r="AB4385" t="s">
        <v>10498</v>
      </c>
    </row>
    <row r="4386" spans="26:28">
      <c r="Z4386">
        <v>358</v>
      </c>
      <c r="AA4386">
        <v>1648</v>
      </c>
      <c r="AB4386" t="s">
        <v>10499</v>
      </c>
    </row>
    <row r="4387" spans="26:28">
      <c r="Z4387">
        <v>359</v>
      </c>
      <c r="AA4387">
        <v>1649</v>
      </c>
      <c r="AB4387" t="s">
        <v>10500</v>
      </c>
    </row>
    <row r="4388" spans="26:28">
      <c r="Z4388">
        <v>360</v>
      </c>
      <c r="AA4388">
        <v>1650</v>
      </c>
      <c r="AB4388" t="s">
        <v>10501</v>
      </c>
    </row>
    <row r="4389" spans="26:28">
      <c r="Z4389">
        <v>361</v>
      </c>
      <c r="AA4389">
        <v>1651</v>
      </c>
      <c r="AB4389" t="s">
        <v>10502</v>
      </c>
    </row>
    <row r="4390" spans="26:28">
      <c r="Z4390">
        <v>362</v>
      </c>
      <c r="AA4390">
        <v>1652</v>
      </c>
      <c r="AB4390" t="s">
        <v>10503</v>
      </c>
    </row>
    <row r="4391" spans="26:28">
      <c r="Z4391">
        <v>363</v>
      </c>
      <c r="AA4391">
        <v>1653</v>
      </c>
      <c r="AB4391" t="s">
        <v>10504</v>
      </c>
    </row>
    <row r="4392" spans="26:28">
      <c r="Z4392">
        <v>364</v>
      </c>
      <c r="AA4392">
        <v>1654</v>
      </c>
      <c r="AB4392" t="s">
        <v>10505</v>
      </c>
    </row>
    <row r="4393" spans="26:28">
      <c r="Z4393">
        <v>365</v>
      </c>
      <c r="AA4393">
        <v>1655</v>
      </c>
      <c r="AB4393" t="s">
        <v>10506</v>
      </c>
    </row>
    <row r="4394" spans="26:28">
      <c r="Z4394">
        <v>366</v>
      </c>
      <c r="AA4394">
        <v>1656</v>
      </c>
      <c r="AB4394" t="s">
        <v>10507</v>
      </c>
    </row>
    <row r="4395" spans="26:28">
      <c r="Z4395">
        <v>367</v>
      </c>
      <c r="AA4395">
        <v>1657</v>
      </c>
      <c r="AB4395" t="s">
        <v>10508</v>
      </c>
    </row>
    <row r="4396" spans="26:28">
      <c r="Z4396">
        <v>368</v>
      </c>
      <c r="AA4396">
        <v>1658</v>
      </c>
      <c r="AB4396" t="s">
        <v>10509</v>
      </c>
    </row>
    <row r="4397" spans="26:28">
      <c r="Z4397">
        <v>369</v>
      </c>
      <c r="AA4397">
        <v>1659</v>
      </c>
      <c r="AB4397" t="s">
        <v>10510</v>
      </c>
    </row>
    <row r="4398" spans="26:28">
      <c r="Z4398">
        <v>370</v>
      </c>
      <c r="AA4398">
        <v>1660</v>
      </c>
      <c r="AB4398" t="s">
        <v>10511</v>
      </c>
    </row>
    <row r="4399" spans="26:28">
      <c r="Z4399">
        <v>371</v>
      </c>
      <c r="AA4399">
        <v>1661</v>
      </c>
      <c r="AB4399" t="s">
        <v>10512</v>
      </c>
    </row>
    <row r="4400" spans="26:28">
      <c r="Z4400">
        <v>372</v>
      </c>
      <c r="AA4400">
        <v>1662</v>
      </c>
      <c r="AB4400" t="s">
        <v>10513</v>
      </c>
    </row>
    <row r="4401" spans="26:28">
      <c r="Z4401">
        <v>373</v>
      </c>
      <c r="AA4401">
        <v>1663</v>
      </c>
      <c r="AB4401" t="s">
        <v>10514</v>
      </c>
    </row>
    <row r="4402" spans="26:28">
      <c r="Z4402">
        <v>374</v>
      </c>
      <c r="AA4402">
        <v>1664</v>
      </c>
      <c r="AB4402" t="s">
        <v>10515</v>
      </c>
    </row>
    <row r="4403" spans="26:28">
      <c r="Z4403">
        <v>375</v>
      </c>
      <c r="AA4403">
        <v>1665</v>
      </c>
      <c r="AB4403" t="s">
        <v>10516</v>
      </c>
    </row>
    <row r="4404" spans="26:28">
      <c r="Z4404">
        <v>376</v>
      </c>
      <c r="AA4404">
        <v>1666</v>
      </c>
      <c r="AB4404" t="s">
        <v>10517</v>
      </c>
    </row>
    <row r="4405" spans="26:28">
      <c r="Z4405">
        <v>377</v>
      </c>
      <c r="AA4405">
        <v>1667</v>
      </c>
      <c r="AB4405" t="s">
        <v>10518</v>
      </c>
    </row>
    <row r="4406" spans="26:28">
      <c r="Z4406">
        <v>378</v>
      </c>
      <c r="AA4406">
        <v>1668</v>
      </c>
      <c r="AB4406" t="s">
        <v>10519</v>
      </c>
    </row>
    <row r="4407" spans="26:28">
      <c r="Z4407">
        <v>379</v>
      </c>
      <c r="AA4407">
        <v>1669</v>
      </c>
      <c r="AB4407" t="s">
        <v>10520</v>
      </c>
    </row>
    <row r="4408" spans="26:28">
      <c r="Z4408">
        <v>380</v>
      </c>
      <c r="AA4408">
        <v>1670</v>
      </c>
      <c r="AB4408" t="s">
        <v>10521</v>
      </c>
    </row>
    <row r="4409" spans="26:28">
      <c r="Z4409">
        <v>381</v>
      </c>
      <c r="AA4409">
        <v>1671</v>
      </c>
      <c r="AB4409" t="s">
        <v>10522</v>
      </c>
    </row>
    <row r="4410" spans="26:28">
      <c r="Z4410">
        <v>382</v>
      </c>
      <c r="AA4410">
        <v>1672</v>
      </c>
      <c r="AB4410" t="s">
        <v>10523</v>
      </c>
    </row>
    <row r="4411" spans="26:28">
      <c r="Z4411">
        <v>383</v>
      </c>
      <c r="AA4411">
        <v>1673</v>
      </c>
      <c r="AB4411" t="s">
        <v>10524</v>
      </c>
    </row>
    <row r="4412" spans="26:28">
      <c r="Z4412">
        <v>384</v>
      </c>
      <c r="AA4412">
        <v>1674</v>
      </c>
      <c r="AB4412" t="s">
        <v>10525</v>
      </c>
    </row>
    <row r="4413" spans="26:28">
      <c r="Z4413">
        <v>385</v>
      </c>
      <c r="AA4413">
        <v>1675</v>
      </c>
      <c r="AB4413" t="s">
        <v>10526</v>
      </c>
    </row>
    <row r="4414" spans="26:28">
      <c r="Z4414">
        <v>386</v>
      </c>
      <c r="AA4414">
        <v>1676</v>
      </c>
      <c r="AB4414" t="s">
        <v>10527</v>
      </c>
    </row>
    <row r="4415" spans="26:28">
      <c r="Z4415">
        <v>387</v>
      </c>
      <c r="AA4415">
        <v>1677</v>
      </c>
      <c r="AB4415" t="s">
        <v>10528</v>
      </c>
    </row>
    <row r="4416" spans="26:28">
      <c r="Z4416">
        <v>388</v>
      </c>
      <c r="AA4416">
        <v>1678</v>
      </c>
      <c r="AB4416" t="s">
        <v>10529</v>
      </c>
    </row>
    <row r="4417" spans="26:28">
      <c r="Z4417">
        <v>389</v>
      </c>
      <c r="AA4417">
        <v>1679</v>
      </c>
      <c r="AB4417" t="s">
        <v>10530</v>
      </c>
    </row>
    <row r="4418" spans="26:28">
      <c r="Z4418">
        <v>390</v>
      </c>
      <c r="AA4418">
        <v>1680</v>
      </c>
      <c r="AB4418" t="s">
        <v>10531</v>
      </c>
    </row>
    <row r="4419" spans="26:28">
      <c r="Z4419">
        <v>391</v>
      </c>
      <c r="AA4419">
        <v>1681</v>
      </c>
      <c r="AB4419" t="s">
        <v>10532</v>
      </c>
    </row>
    <row r="4420" spans="26:28">
      <c r="Z4420">
        <v>392</v>
      </c>
      <c r="AA4420">
        <v>1682</v>
      </c>
      <c r="AB4420" t="s">
        <v>10533</v>
      </c>
    </row>
    <row r="4421" spans="26:28">
      <c r="Z4421">
        <v>393</v>
      </c>
      <c r="AA4421">
        <v>1683</v>
      </c>
      <c r="AB4421" t="s">
        <v>10534</v>
      </c>
    </row>
    <row r="4422" spans="26:28">
      <c r="Z4422">
        <v>394</v>
      </c>
      <c r="AA4422">
        <v>1684</v>
      </c>
      <c r="AB4422" t="s">
        <v>10535</v>
      </c>
    </row>
    <row r="4423" spans="26:28">
      <c r="Z4423">
        <v>395</v>
      </c>
      <c r="AA4423">
        <v>1685</v>
      </c>
      <c r="AB4423" t="s">
        <v>10536</v>
      </c>
    </row>
    <row r="4424" spans="26:28">
      <c r="Z4424">
        <v>396</v>
      </c>
      <c r="AA4424">
        <v>1686</v>
      </c>
      <c r="AB4424" t="s">
        <v>10537</v>
      </c>
    </row>
    <row r="4425" spans="26:28">
      <c r="Z4425">
        <v>397</v>
      </c>
      <c r="AA4425">
        <v>1687</v>
      </c>
      <c r="AB4425" t="s">
        <v>10538</v>
      </c>
    </row>
    <row r="4426" spans="26:28">
      <c r="Z4426">
        <v>398</v>
      </c>
      <c r="AA4426">
        <v>1688</v>
      </c>
      <c r="AB4426" t="s">
        <v>10539</v>
      </c>
    </row>
    <row r="4427" spans="26:28">
      <c r="Z4427">
        <v>399</v>
      </c>
      <c r="AA4427">
        <v>1689</v>
      </c>
      <c r="AB4427" t="s">
        <v>10540</v>
      </c>
    </row>
    <row r="4428" spans="26:28">
      <c r="Z4428">
        <v>400</v>
      </c>
      <c r="AA4428">
        <v>1690</v>
      </c>
      <c r="AB4428" t="s">
        <v>10541</v>
      </c>
    </row>
    <row r="4429" spans="26:28">
      <c r="Z4429">
        <v>401</v>
      </c>
      <c r="AA4429">
        <v>1691</v>
      </c>
      <c r="AB4429" t="s">
        <v>10542</v>
      </c>
    </row>
    <row r="4430" spans="26:28">
      <c r="Z4430">
        <v>402</v>
      </c>
      <c r="AA4430">
        <v>1692</v>
      </c>
      <c r="AB4430" t="s">
        <v>10543</v>
      </c>
    </row>
    <row r="4431" spans="26:28">
      <c r="Z4431">
        <v>403</v>
      </c>
      <c r="AA4431">
        <v>1693</v>
      </c>
      <c r="AB4431" t="s">
        <v>10544</v>
      </c>
    </row>
    <row r="4432" spans="26:28">
      <c r="Z4432">
        <v>404</v>
      </c>
      <c r="AA4432">
        <v>1694</v>
      </c>
      <c r="AB4432" t="s">
        <v>10545</v>
      </c>
    </row>
    <row r="4433" spans="26:28">
      <c r="Z4433">
        <v>405</v>
      </c>
      <c r="AA4433">
        <v>1695</v>
      </c>
      <c r="AB4433" t="s">
        <v>10546</v>
      </c>
    </row>
    <row r="4434" spans="26:28">
      <c r="Z4434">
        <v>406</v>
      </c>
      <c r="AA4434">
        <v>1696</v>
      </c>
      <c r="AB4434" t="s">
        <v>10547</v>
      </c>
    </row>
    <row r="4435" spans="26:28">
      <c r="Z4435">
        <v>407</v>
      </c>
      <c r="AA4435">
        <v>1697</v>
      </c>
      <c r="AB4435" t="s">
        <v>10548</v>
      </c>
    </row>
    <row r="4436" spans="26:28">
      <c r="Z4436">
        <v>408</v>
      </c>
      <c r="AA4436">
        <v>1698</v>
      </c>
      <c r="AB4436" t="s">
        <v>10549</v>
      </c>
    </row>
    <row r="4437" spans="26:28">
      <c r="Z4437">
        <v>409</v>
      </c>
      <c r="AA4437">
        <v>1699</v>
      </c>
      <c r="AB4437" t="s">
        <v>10550</v>
      </c>
    </row>
    <row r="4438" spans="26:28">
      <c r="Z4438">
        <v>410</v>
      </c>
      <c r="AA4438">
        <v>1700</v>
      </c>
      <c r="AB4438" t="s">
        <v>10551</v>
      </c>
    </row>
    <row r="4439" spans="26:28">
      <c r="Z4439">
        <v>411</v>
      </c>
      <c r="AA4439">
        <v>1701</v>
      </c>
      <c r="AB4439" t="s">
        <v>10552</v>
      </c>
    </row>
    <row r="4440" spans="26:28">
      <c r="Z4440">
        <v>412</v>
      </c>
      <c r="AA4440">
        <v>1702</v>
      </c>
      <c r="AB4440" t="s">
        <v>10553</v>
      </c>
    </row>
    <row r="4441" spans="26:28">
      <c r="Z4441">
        <v>413</v>
      </c>
      <c r="AA4441">
        <v>1703</v>
      </c>
      <c r="AB4441" t="s">
        <v>10554</v>
      </c>
    </row>
    <row r="4442" spans="26:28">
      <c r="Z4442">
        <v>414</v>
      </c>
      <c r="AA4442">
        <v>1704</v>
      </c>
      <c r="AB4442" t="s">
        <v>10555</v>
      </c>
    </row>
    <row r="4443" spans="26:28">
      <c r="Z4443">
        <v>415</v>
      </c>
      <c r="AA4443">
        <v>1705</v>
      </c>
      <c r="AB4443" t="s">
        <v>10556</v>
      </c>
    </row>
    <row r="4444" spans="26:28">
      <c r="Z4444">
        <v>416</v>
      </c>
      <c r="AA4444">
        <v>1706</v>
      </c>
      <c r="AB4444" t="s">
        <v>10557</v>
      </c>
    </row>
    <row r="4445" spans="26:28">
      <c r="Z4445">
        <v>417</v>
      </c>
      <c r="AA4445">
        <v>1707</v>
      </c>
      <c r="AB4445" t="s">
        <v>10558</v>
      </c>
    </row>
    <row r="4446" spans="26:28">
      <c r="Z4446">
        <v>418</v>
      </c>
      <c r="AA4446">
        <v>1708</v>
      </c>
      <c r="AB4446" t="s">
        <v>10559</v>
      </c>
    </row>
    <row r="4447" spans="26:28">
      <c r="Z4447">
        <v>419</v>
      </c>
      <c r="AA4447">
        <v>1709</v>
      </c>
      <c r="AB4447" t="s">
        <v>10560</v>
      </c>
    </row>
    <row r="4448" spans="26:28">
      <c r="Z4448">
        <v>420</v>
      </c>
      <c r="AA4448">
        <v>1710</v>
      </c>
      <c r="AB4448" t="s">
        <v>10561</v>
      </c>
    </row>
    <row r="4449" spans="26:28">
      <c r="Z4449">
        <v>421</v>
      </c>
      <c r="AA4449">
        <v>1711</v>
      </c>
      <c r="AB4449" t="s">
        <v>10562</v>
      </c>
    </row>
    <row r="4450" spans="26:28">
      <c r="Z4450">
        <v>422</v>
      </c>
      <c r="AA4450">
        <v>1712</v>
      </c>
      <c r="AB4450" t="s">
        <v>10563</v>
      </c>
    </row>
    <row r="4451" spans="26:28">
      <c r="Z4451">
        <v>423</v>
      </c>
      <c r="AA4451">
        <v>1713</v>
      </c>
      <c r="AB4451" t="s">
        <v>10564</v>
      </c>
    </row>
    <row r="4452" spans="26:28">
      <c r="Z4452">
        <v>424</v>
      </c>
      <c r="AA4452">
        <v>1714</v>
      </c>
      <c r="AB4452" t="s">
        <v>10565</v>
      </c>
    </row>
    <row r="4453" spans="26:28">
      <c r="Z4453">
        <v>425</v>
      </c>
      <c r="AA4453">
        <v>1715</v>
      </c>
      <c r="AB4453" t="s">
        <v>10566</v>
      </c>
    </row>
    <row r="4454" spans="26:28">
      <c r="Z4454">
        <v>426</v>
      </c>
      <c r="AA4454">
        <v>1716</v>
      </c>
      <c r="AB4454" t="s">
        <v>10567</v>
      </c>
    </row>
    <row r="4455" spans="26:28">
      <c r="Z4455">
        <v>427</v>
      </c>
      <c r="AA4455">
        <v>1717</v>
      </c>
      <c r="AB4455" t="s">
        <v>10568</v>
      </c>
    </row>
    <row r="4456" spans="26:28">
      <c r="Z4456">
        <v>428</v>
      </c>
      <c r="AA4456">
        <v>1718</v>
      </c>
      <c r="AB4456" t="s">
        <v>10569</v>
      </c>
    </row>
    <row r="4457" spans="26:28">
      <c r="Z4457">
        <v>429</v>
      </c>
      <c r="AA4457">
        <v>1719</v>
      </c>
      <c r="AB4457" t="s">
        <v>10570</v>
      </c>
    </row>
    <row r="4458" spans="26:28">
      <c r="Z4458">
        <v>430</v>
      </c>
      <c r="AA4458">
        <v>1720</v>
      </c>
      <c r="AB4458" t="s">
        <v>10571</v>
      </c>
    </row>
    <row r="4459" spans="26:28">
      <c r="Z4459">
        <v>431</v>
      </c>
      <c r="AA4459">
        <v>1721</v>
      </c>
      <c r="AB4459" t="s">
        <v>10572</v>
      </c>
    </row>
    <row r="4460" spans="26:28">
      <c r="Z4460">
        <v>432</v>
      </c>
      <c r="AA4460">
        <v>1722</v>
      </c>
      <c r="AB4460" t="s">
        <v>10573</v>
      </c>
    </row>
    <row r="4461" spans="26:28">
      <c r="Z4461">
        <v>433</v>
      </c>
      <c r="AA4461">
        <v>1723</v>
      </c>
      <c r="AB4461" t="s">
        <v>10574</v>
      </c>
    </row>
    <row r="4462" spans="26:28">
      <c r="Z4462">
        <v>434</v>
      </c>
      <c r="AA4462">
        <v>1724</v>
      </c>
      <c r="AB4462" t="s">
        <v>10575</v>
      </c>
    </row>
    <row r="4463" spans="26:28">
      <c r="Z4463">
        <v>435</v>
      </c>
      <c r="AA4463">
        <v>1725</v>
      </c>
      <c r="AB4463" t="s">
        <v>10576</v>
      </c>
    </row>
    <row r="4464" spans="26:28">
      <c r="Z4464">
        <v>436</v>
      </c>
      <c r="AA4464">
        <v>1726</v>
      </c>
      <c r="AB4464" t="s">
        <v>10577</v>
      </c>
    </row>
    <row r="4465" spans="26:28">
      <c r="Z4465">
        <v>437</v>
      </c>
      <c r="AA4465">
        <v>1727</v>
      </c>
      <c r="AB4465" t="s">
        <v>10578</v>
      </c>
    </row>
    <row r="4466" spans="26:28">
      <c r="Z4466">
        <v>438</v>
      </c>
      <c r="AA4466">
        <v>1728</v>
      </c>
      <c r="AB4466" t="s">
        <v>10579</v>
      </c>
    </row>
    <row r="4467" spans="26:28">
      <c r="Z4467">
        <v>439</v>
      </c>
      <c r="AA4467">
        <v>1729</v>
      </c>
      <c r="AB4467" t="s">
        <v>10580</v>
      </c>
    </row>
    <row r="4468" spans="26:28">
      <c r="Z4468">
        <v>440</v>
      </c>
      <c r="AA4468">
        <v>1730</v>
      </c>
      <c r="AB4468" t="s">
        <v>10581</v>
      </c>
    </row>
    <row r="4469" spans="26:28">
      <c r="Z4469">
        <v>441</v>
      </c>
      <c r="AA4469">
        <v>1731</v>
      </c>
      <c r="AB4469" t="s">
        <v>10582</v>
      </c>
    </row>
    <row r="4470" spans="26:28">
      <c r="Z4470">
        <v>442</v>
      </c>
      <c r="AA4470">
        <v>1732</v>
      </c>
      <c r="AB4470" t="s">
        <v>10583</v>
      </c>
    </row>
    <row r="4471" spans="26:28">
      <c r="Z4471">
        <v>443</v>
      </c>
      <c r="AA4471">
        <v>1733</v>
      </c>
      <c r="AB4471" t="s">
        <v>10584</v>
      </c>
    </row>
    <row r="4472" spans="26:28">
      <c r="Z4472">
        <v>444</v>
      </c>
      <c r="AA4472">
        <v>1734</v>
      </c>
      <c r="AB4472" t="s">
        <v>10585</v>
      </c>
    </row>
    <row r="4473" spans="26:28">
      <c r="Z4473">
        <v>445</v>
      </c>
      <c r="AA4473">
        <v>1735</v>
      </c>
      <c r="AB4473" t="s">
        <v>10586</v>
      </c>
    </row>
    <row r="4474" spans="26:28">
      <c r="Z4474">
        <v>446</v>
      </c>
      <c r="AA4474">
        <v>1736</v>
      </c>
      <c r="AB4474" t="s">
        <v>10587</v>
      </c>
    </row>
    <row r="4475" spans="26:28">
      <c r="Z4475">
        <v>447</v>
      </c>
      <c r="AA4475">
        <v>1737</v>
      </c>
      <c r="AB4475" t="s">
        <v>10588</v>
      </c>
    </row>
    <row r="4476" spans="26:28">
      <c r="Z4476">
        <v>448</v>
      </c>
      <c r="AA4476">
        <v>1738</v>
      </c>
      <c r="AB4476" t="s">
        <v>10589</v>
      </c>
    </row>
    <row r="4477" spans="26:28">
      <c r="Z4477">
        <v>449</v>
      </c>
      <c r="AA4477">
        <v>1739</v>
      </c>
      <c r="AB4477" t="s">
        <v>10590</v>
      </c>
    </row>
    <row r="4478" spans="26:28">
      <c r="Z4478">
        <v>450</v>
      </c>
      <c r="AA4478">
        <v>1740</v>
      </c>
      <c r="AB4478" t="s">
        <v>10591</v>
      </c>
    </row>
    <row r="4479" spans="26:28">
      <c r="Z4479">
        <v>451</v>
      </c>
      <c r="AA4479">
        <v>1741</v>
      </c>
      <c r="AB4479" t="s">
        <v>10592</v>
      </c>
    </row>
    <row r="4480" spans="26:28">
      <c r="Z4480">
        <v>452</v>
      </c>
      <c r="AA4480">
        <v>1742</v>
      </c>
      <c r="AB4480" t="s">
        <v>10593</v>
      </c>
    </row>
    <row r="4481" spans="26:28">
      <c r="Z4481">
        <v>453</v>
      </c>
      <c r="AA4481">
        <v>1743</v>
      </c>
      <c r="AB4481" t="s">
        <v>10594</v>
      </c>
    </row>
    <row r="4482" spans="26:28">
      <c r="Z4482">
        <v>454</v>
      </c>
      <c r="AA4482">
        <v>1744</v>
      </c>
      <c r="AB4482" t="s">
        <v>10595</v>
      </c>
    </row>
    <row r="4483" spans="26:28">
      <c r="Z4483">
        <v>455</v>
      </c>
      <c r="AA4483">
        <v>1745</v>
      </c>
      <c r="AB4483" t="s">
        <v>10596</v>
      </c>
    </row>
    <row r="4484" spans="26:28">
      <c r="Z4484">
        <v>456</v>
      </c>
      <c r="AA4484">
        <v>1746</v>
      </c>
      <c r="AB4484" t="s">
        <v>10597</v>
      </c>
    </row>
    <row r="4485" spans="26:28">
      <c r="Z4485">
        <v>457</v>
      </c>
      <c r="AA4485">
        <v>1747</v>
      </c>
      <c r="AB4485" t="s">
        <v>10598</v>
      </c>
    </row>
    <row r="4486" spans="26:28">
      <c r="Z4486">
        <v>458</v>
      </c>
      <c r="AA4486">
        <v>1748</v>
      </c>
      <c r="AB4486" t="s">
        <v>10599</v>
      </c>
    </row>
    <row r="4487" spans="26:28">
      <c r="Z4487">
        <v>459</v>
      </c>
      <c r="AA4487">
        <v>1749</v>
      </c>
      <c r="AB4487" t="s">
        <v>10600</v>
      </c>
    </row>
    <row r="4488" spans="26:28">
      <c r="Z4488">
        <v>460</v>
      </c>
      <c r="AA4488">
        <v>1750</v>
      </c>
      <c r="AB4488" t="s">
        <v>10601</v>
      </c>
    </row>
    <row r="4489" spans="26:28">
      <c r="Z4489">
        <v>461</v>
      </c>
      <c r="AA4489">
        <v>1751</v>
      </c>
      <c r="AB4489" t="s">
        <v>10602</v>
      </c>
    </row>
    <row r="4490" spans="26:28">
      <c r="Z4490">
        <v>462</v>
      </c>
      <c r="AA4490">
        <v>1752</v>
      </c>
      <c r="AB4490" t="s">
        <v>10603</v>
      </c>
    </row>
    <row r="4491" spans="26:28">
      <c r="Z4491">
        <v>463</v>
      </c>
      <c r="AA4491">
        <v>1753</v>
      </c>
      <c r="AB4491" t="s">
        <v>10604</v>
      </c>
    </row>
    <row r="4492" spans="26:28">
      <c r="Z4492">
        <v>464</v>
      </c>
      <c r="AA4492">
        <v>1754</v>
      </c>
      <c r="AB4492" t="s">
        <v>10605</v>
      </c>
    </row>
    <row r="4493" spans="26:28">
      <c r="Z4493">
        <v>465</v>
      </c>
      <c r="AA4493">
        <v>1755</v>
      </c>
      <c r="AB4493" t="s">
        <v>10606</v>
      </c>
    </row>
    <row r="4494" spans="26:28">
      <c r="Z4494">
        <v>466</v>
      </c>
      <c r="AA4494">
        <v>1756</v>
      </c>
      <c r="AB4494" t="s">
        <v>10607</v>
      </c>
    </row>
    <row r="4495" spans="26:28">
      <c r="Z4495">
        <v>467</v>
      </c>
      <c r="AA4495">
        <v>1757</v>
      </c>
      <c r="AB4495" t="s">
        <v>10608</v>
      </c>
    </row>
    <row r="4496" spans="26:28">
      <c r="Z4496">
        <v>468</v>
      </c>
      <c r="AA4496">
        <v>1758</v>
      </c>
      <c r="AB4496" t="s">
        <v>10609</v>
      </c>
    </row>
    <row r="4497" spans="26:28">
      <c r="Z4497">
        <v>469</v>
      </c>
      <c r="AA4497">
        <v>1759</v>
      </c>
      <c r="AB4497" t="s">
        <v>10610</v>
      </c>
    </row>
    <row r="4498" spans="26:28">
      <c r="Z4498">
        <v>470</v>
      </c>
      <c r="AA4498">
        <v>1760</v>
      </c>
      <c r="AB4498" t="s">
        <v>10611</v>
      </c>
    </row>
    <row r="4499" spans="26:28">
      <c r="Z4499">
        <v>471</v>
      </c>
      <c r="AA4499">
        <v>1761</v>
      </c>
      <c r="AB4499" t="s">
        <v>10612</v>
      </c>
    </row>
    <row r="4500" spans="26:28">
      <c r="Z4500">
        <v>472</v>
      </c>
      <c r="AA4500">
        <v>1762</v>
      </c>
      <c r="AB4500" t="s">
        <v>10613</v>
      </c>
    </row>
    <row r="4501" spans="26:28">
      <c r="Z4501">
        <v>473</v>
      </c>
      <c r="AA4501">
        <v>1763</v>
      </c>
      <c r="AB4501" t="s">
        <v>10614</v>
      </c>
    </row>
    <row r="4502" spans="26:28">
      <c r="Z4502">
        <v>474</v>
      </c>
      <c r="AA4502">
        <v>1764</v>
      </c>
      <c r="AB4502" t="s">
        <v>10615</v>
      </c>
    </row>
    <row r="4503" spans="26:28">
      <c r="Z4503">
        <v>475</v>
      </c>
      <c r="AA4503">
        <v>1765</v>
      </c>
      <c r="AB4503" t="s">
        <v>10616</v>
      </c>
    </row>
    <row r="4504" spans="26:28">
      <c r="Z4504">
        <v>476</v>
      </c>
      <c r="AA4504">
        <v>1766</v>
      </c>
      <c r="AB4504" t="s">
        <v>10617</v>
      </c>
    </row>
    <row r="4505" spans="26:28">
      <c r="Z4505">
        <v>477</v>
      </c>
      <c r="AA4505">
        <v>1767</v>
      </c>
      <c r="AB4505" t="s">
        <v>10618</v>
      </c>
    </row>
    <row r="4506" spans="26:28">
      <c r="Z4506">
        <v>478</v>
      </c>
      <c r="AA4506">
        <v>1768</v>
      </c>
      <c r="AB4506" t="s">
        <v>10619</v>
      </c>
    </row>
    <row r="4507" spans="26:28">
      <c r="Z4507">
        <v>479</v>
      </c>
      <c r="AA4507">
        <v>1769</v>
      </c>
      <c r="AB4507" t="s">
        <v>10620</v>
      </c>
    </row>
    <row r="4508" spans="26:28">
      <c r="Z4508">
        <v>480</v>
      </c>
      <c r="AA4508">
        <v>1770</v>
      </c>
      <c r="AB4508" t="s">
        <v>10621</v>
      </c>
    </row>
    <row r="4509" spans="26:28">
      <c r="Z4509">
        <v>481</v>
      </c>
      <c r="AA4509">
        <v>1771</v>
      </c>
      <c r="AB4509" t="s">
        <v>10622</v>
      </c>
    </row>
    <row r="4510" spans="26:28">
      <c r="Z4510">
        <v>482</v>
      </c>
      <c r="AA4510">
        <v>1772</v>
      </c>
      <c r="AB4510" t="s">
        <v>10623</v>
      </c>
    </row>
    <row r="4511" spans="26:28">
      <c r="Z4511">
        <v>483</v>
      </c>
      <c r="AA4511">
        <v>1773</v>
      </c>
      <c r="AB4511" t="s">
        <v>10624</v>
      </c>
    </row>
    <row r="4512" spans="26:28">
      <c r="Z4512">
        <v>484</v>
      </c>
      <c r="AA4512">
        <v>1774</v>
      </c>
      <c r="AB4512" t="s">
        <v>10625</v>
      </c>
    </row>
    <row r="4513" spans="26:28">
      <c r="Z4513">
        <v>485</v>
      </c>
      <c r="AA4513">
        <v>1775</v>
      </c>
      <c r="AB4513" t="s">
        <v>10626</v>
      </c>
    </row>
    <row r="4514" spans="26:28">
      <c r="Z4514">
        <v>486</v>
      </c>
      <c r="AA4514">
        <v>1776</v>
      </c>
      <c r="AB4514" t="s">
        <v>10627</v>
      </c>
    </row>
    <row r="4515" spans="26:28">
      <c r="Z4515">
        <v>487</v>
      </c>
      <c r="AA4515">
        <v>1777</v>
      </c>
      <c r="AB4515" t="s">
        <v>10628</v>
      </c>
    </row>
    <row r="4516" spans="26:28">
      <c r="Z4516">
        <v>488</v>
      </c>
      <c r="AA4516">
        <v>1778</v>
      </c>
      <c r="AB4516" t="s">
        <v>10629</v>
      </c>
    </row>
    <row r="4517" spans="26:28">
      <c r="Z4517">
        <v>489</v>
      </c>
      <c r="AA4517">
        <v>1779</v>
      </c>
      <c r="AB4517" t="s">
        <v>10630</v>
      </c>
    </row>
    <row r="4518" spans="26:28">
      <c r="Z4518">
        <v>490</v>
      </c>
      <c r="AA4518">
        <v>1780</v>
      </c>
      <c r="AB4518" t="s">
        <v>10631</v>
      </c>
    </row>
    <row r="4519" spans="26:28">
      <c r="Z4519">
        <v>491</v>
      </c>
      <c r="AA4519">
        <v>1781</v>
      </c>
      <c r="AB4519" t="s">
        <v>10632</v>
      </c>
    </row>
    <row r="4520" spans="26:28">
      <c r="Z4520">
        <v>492</v>
      </c>
      <c r="AA4520">
        <v>1782</v>
      </c>
      <c r="AB4520" t="s">
        <v>10633</v>
      </c>
    </row>
    <row r="4521" spans="26:28">
      <c r="Z4521">
        <v>493</v>
      </c>
      <c r="AA4521">
        <v>1783</v>
      </c>
      <c r="AB4521" t="s">
        <v>10634</v>
      </c>
    </row>
    <row r="4522" spans="26:28">
      <c r="Z4522">
        <v>494</v>
      </c>
      <c r="AA4522">
        <v>1784</v>
      </c>
      <c r="AB4522" t="s">
        <v>10635</v>
      </c>
    </row>
    <row r="4523" spans="26:28">
      <c r="Z4523">
        <v>495</v>
      </c>
      <c r="AA4523">
        <v>1785</v>
      </c>
      <c r="AB4523" t="s">
        <v>10636</v>
      </c>
    </row>
    <row r="4524" spans="26:28">
      <c r="Z4524">
        <v>496</v>
      </c>
      <c r="AA4524">
        <v>1786</v>
      </c>
      <c r="AB4524" t="s">
        <v>10637</v>
      </c>
    </row>
    <row r="4525" spans="26:28">
      <c r="Z4525">
        <v>497</v>
      </c>
      <c r="AA4525">
        <v>1787</v>
      </c>
      <c r="AB4525" t="s">
        <v>10638</v>
      </c>
    </row>
    <row r="4526" spans="26:28">
      <c r="Z4526">
        <v>498</v>
      </c>
      <c r="AA4526">
        <v>1788</v>
      </c>
      <c r="AB4526" t="s">
        <v>10639</v>
      </c>
    </row>
    <row r="4527" spans="26:28">
      <c r="Z4527">
        <v>499</v>
      </c>
      <c r="AA4527">
        <v>1789</v>
      </c>
      <c r="AB4527" t="s">
        <v>10640</v>
      </c>
    </row>
    <row r="4528" spans="26:28">
      <c r="Z4528">
        <v>500</v>
      </c>
      <c r="AA4528">
        <v>1790</v>
      </c>
      <c r="AB4528" t="s">
        <v>10641</v>
      </c>
    </row>
    <row r="4529" spans="26:28">
      <c r="Z4529">
        <v>501</v>
      </c>
      <c r="AA4529">
        <v>1791</v>
      </c>
      <c r="AB4529" t="s">
        <v>10642</v>
      </c>
    </row>
    <row r="4530" spans="26:28">
      <c r="Z4530">
        <v>502</v>
      </c>
      <c r="AA4530">
        <v>1792</v>
      </c>
      <c r="AB4530" t="s">
        <v>10643</v>
      </c>
    </row>
    <row r="4531" spans="26:28">
      <c r="Z4531">
        <v>503</v>
      </c>
      <c r="AA4531">
        <v>1793</v>
      </c>
      <c r="AB4531" t="s">
        <v>10644</v>
      </c>
    </row>
    <row r="4532" spans="26:28">
      <c r="Z4532">
        <v>504</v>
      </c>
      <c r="AA4532">
        <v>1794</v>
      </c>
      <c r="AB4532" t="s">
        <v>10645</v>
      </c>
    </row>
    <row r="4533" spans="26:28">
      <c r="Z4533">
        <v>505</v>
      </c>
      <c r="AA4533">
        <v>1795</v>
      </c>
      <c r="AB4533" t="s">
        <v>10646</v>
      </c>
    </row>
    <row r="4534" spans="26:28">
      <c r="Z4534">
        <v>506</v>
      </c>
      <c r="AA4534">
        <v>1796</v>
      </c>
      <c r="AB4534" t="s">
        <v>10647</v>
      </c>
    </row>
    <row r="4535" spans="26:28">
      <c r="Z4535">
        <v>507</v>
      </c>
      <c r="AA4535">
        <v>1797</v>
      </c>
      <c r="AB4535" t="s">
        <v>10648</v>
      </c>
    </row>
    <row r="4536" spans="26:28">
      <c r="Z4536">
        <v>508</v>
      </c>
      <c r="AA4536">
        <v>1798</v>
      </c>
      <c r="AB4536" t="s">
        <v>10649</v>
      </c>
    </row>
    <row r="4537" spans="26:28">
      <c r="Z4537">
        <v>509</v>
      </c>
      <c r="AA4537">
        <v>1799</v>
      </c>
      <c r="AB4537" t="s">
        <v>10650</v>
      </c>
    </row>
    <row r="4538" spans="26:28">
      <c r="Z4538">
        <v>510</v>
      </c>
      <c r="AA4538">
        <v>1800</v>
      </c>
      <c r="AB4538" t="s">
        <v>10651</v>
      </c>
    </row>
    <row r="4539" spans="26:28">
      <c r="Z4539">
        <v>511</v>
      </c>
      <c r="AA4539">
        <v>1801</v>
      </c>
      <c r="AB4539" t="s">
        <v>10652</v>
      </c>
    </row>
    <row r="4540" spans="26:28">
      <c r="Z4540">
        <v>512</v>
      </c>
      <c r="AA4540">
        <v>1802</v>
      </c>
      <c r="AB4540" t="s">
        <v>10653</v>
      </c>
    </row>
    <row r="4541" spans="26:28">
      <c r="Z4541">
        <v>513</v>
      </c>
      <c r="AA4541">
        <v>1803</v>
      </c>
      <c r="AB4541" t="s">
        <v>10654</v>
      </c>
    </row>
    <row r="4542" spans="26:28">
      <c r="Z4542">
        <v>514</v>
      </c>
      <c r="AA4542">
        <v>1804</v>
      </c>
      <c r="AB4542" t="s">
        <v>10655</v>
      </c>
    </row>
    <row r="4543" spans="26:28">
      <c r="Z4543">
        <v>515</v>
      </c>
      <c r="AA4543">
        <v>1805</v>
      </c>
      <c r="AB4543" t="s">
        <v>10656</v>
      </c>
    </row>
    <row r="4544" spans="26:28">
      <c r="Z4544">
        <v>516</v>
      </c>
      <c r="AA4544">
        <v>1806</v>
      </c>
      <c r="AB4544" t="s">
        <v>10657</v>
      </c>
    </row>
    <row r="4545" spans="26:28">
      <c r="Z4545">
        <v>517</v>
      </c>
      <c r="AA4545">
        <v>1807</v>
      </c>
      <c r="AB4545" t="s">
        <v>10658</v>
      </c>
    </row>
    <row r="4546" spans="26:28">
      <c r="Z4546">
        <v>518</v>
      </c>
      <c r="AA4546">
        <v>1808</v>
      </c>
      <c r="AB4546" t="s">
        <v>10659</v>
      </c>
    </row>
    <row r="4547" spans="26:28">
      <c r="Z4547">
        <v>519</v>
      </c>
      <c r="AA4547">
        <v>1809</v>
      </c>
      <c r="AB4547" t="s">
        <v>10660</v>
      </c>
    </row>
    <row r="4548" spans="26:28">
      <c r="Z4548">
        <v>520</v>
      </c>
      <c r="AA4548">
        <v>1810</v>
      </c>
      <c r="AB4548" t="s">
        <v>10661</v>
      </c>
    </row>
    <row r="4549" spans="26:28">
      <c r="Z4549">
        <v>521</v>
      </c>
      <c r="AA4549">
        <v>1811</v>
      </c>
      <c r="AB4549" t="s">
        <v>10662</v>
      </c>
    </row>
    <row r="4550" spans="26:28">
      <c r="Z4550">
        <v>522</v>
      </c>
      <c r="AA4550">
        <v>1812</v>
      </c>
      <c r="AB4550" t="s">
        <v>10663</v>
      </c>
    </row>
    <row r="4551" spans="26:28">
      <c r="Z4551">
        <v>523</v>
      </c>
      <c r="AA4551">
        <v>1813</v>
      </c>
      <c r="AB4551" t="s">
        <v>10664</v>
      </c>
    </row>
    <row r="4552" spans="26:28">
      <c r="Z4552">
        <v>524</v>
      </c>
      <c r="AA4552">
        <v>1814</v>
      </c>
      <c r="AB4552" t="s">
        <v>10665</v>
      </c>
    </row>
    <row r="4553" spans="26:28">
      <c r="Z4553">
        <v>525</v>
      </c>
      <c r="AA4553">
        <v>1815</v>
      </c>
      <c r="AB4553" t="s">
        <v>10666</v>
      </c>
    </row>
    <row r="4554" spans="26:28">
      <c r="Z4554">
        <v>526</v>
      </c>
      <c r="AA4554">
        <v>1816</v>
      </c>
      <c r="AB4554" t="s">
        <v>10667</v>
      </c>
    </row>
    <row r="4555" spans="26:28">
      <c r="Z4555">
        <v>527</v>
      </c>
      <c r="AA4555">
        <v>1817</v>
      </c>
      <c r="AB4555" t="s">
        <v>10668</v>
      </c>
    </row>
    <row r="4556" spans="26:28">
      <c r="Z4556">
        <v>528</v>
      </c>
      <c r="AA4556">
        <v>1818</v>
      </c>
      <c r="AB4556" t="s">
        <v>10669</v>
      </c>
    </row>
    <row r="4557" spans="26:28">
      <c r="Z4557">
        <v>529</v>
      </c>
      <c r="AA4557">
        <v>1819</v>
      </c>
      <c r="AB4557" t="s">
        <v>10670</v>
      </c>
    </row>
    <row r="4558" spans="26:28">
      <c r="Z4558">
        <v>530</v>
      </c>
      <c r="AA4558">
        <v>1820</v>
      </c>
      <c r="AB4558" t="s">
        <v>10671</v>
      </c>
    </row>
    <row r="4559" spans="26:28">
      <c r="Z4559">
        <v>531</v>
      </c>
      <c r="AA4559">
        <v>1821</v>
      </c>
      <c r="AB4559" t="s">
        <v>10672</v>
      </c>
    </row>
    <row r="4560" spans="26:28">
      <c r="Z4560">
        <v>532</v>
      </c>
      <c r="AA4560">
        <v>1822</v>
      </c>
      <c r="AB4560" t="s">
        <v>10673</v>
      </c>
    </row>
    <row r="4561" spans="26:28">
      <c r="Z4561">
        <v>533</v>
      </c>
      <c r="AA4561">
        <v>1823</v>
      </c>
      <c r="AB4561" t="s">
        <v>10674</v>
      </c>
    </row>
    <row r="4562" spans="26:28">
      <c r="Z4562">
        <v>534</v>
      </c>
      <c r="AA4562">
        <v>1824</v>
      </c>
      <c r="AB4562" t="s">
        <v>10675</v>
      </c>
    </row>
    <row r="4563" spans="26:28">
      <c r="Z4563">
        <v>535</v>
      </c>
      <c r="AA4563">
        <v>1825</v>
      </c>
      <c r="AB4563" t="s">
        <v>10676</v>
      </c>
    </row>
    <row r="4564" spans="26:28">
      <c r="Z4564">
        <v>536</v>
      </c>
      <c r="AA4564">
        <v>1826</v>
      </c>
      <c r="AB4564" t="s">
        <v>10677</v>
      </c>
    </row>
    <row r="4565" spans="26:28">
      <c r="Z4565">
        <v>537</v>
      </c>
      <c r="AA4565">
        <v>1827</v>
      </c>
      <c r="AB4565" t="s">
        <v>10678</v>
      </c>
    </row>
    <row r="4566" spans="26:28">
      <c r="Z4566">
        <v>538</v>
      </c>
      <c r="AA4566">
        <v>1828</v>
      </c>
      <c r="AB4566" t="s">
        <v>10679</v>
      </c>
    </row>
    <row r="4567" spans="26:28">
      <c r="Z4567">
        <v>539</v>
      </c>
      <c r="AA4567">
        <v>1829</v>
      </c>
      <c r="AB4567" t="s">
        <v>10680</v>
      </c>
    </row>
    <row r="4568" spans="26:28">
      <c r="Z4568">
        <v>540</v>
      </c>
      <c r="AA4568">
        <v>1830</v>
      </c>
      <c r="AB4568" t="s">
        <v>10681</v>
      </c>
    </row>
    <row r="4569" spans="26:28">
      <c r="Z4569">
        <v>541</v>
      </c>
      <c r="AA4569">
        <v>1831</v>
      </c>
      <c r="AB4569" t="s">
        <v>10682</v>
      </c>
    </row>
    <row r="4570" spans="26:28">
      <c r="Z4570">
        <v>542</v>
      </c>
      <c r="AA4570">
        <v>1832</v>
      </c>
      <c r="AB4570" t="s">
        <v>10683</v>
      </c>
    </row>
    <row r="4571" spans="26:28">
      <c r="Z4571">
        <v>543</v>
      </c>
      <c r="AA4571">
        <v>1833</v>
      </c>
      <c r="AB4571" t="s">
        <v>10684</v>
      </c>
    </row>
    <row r="4572" spans="26:28">
      <c r="Z4572">
        <v>544</v>
      </c>
      <c r="AA4572">
        <v>1834</v>
      </c>
      <c r="AB4572" t="s">
        <v>10685</v>
      </c>
    </row>
    <row r="4573" spans="26:28">
      <c r="Z4573">
        <v>545</v>
      </c>
      <c r="AA4573">
        <v>1835</v>
      </c>
      <c r="AB4573" t="s">
        <v>10686</v>
      </c>
    </row>
    <row r="4574" spans="26:28">
      <c r="Z4574">
        <v>546</v>
      </c>
      <c r="AA4574">
        <v>1836</v>
      </c>
      <c r="AB4574" t="s">
        <v>10687</v>
      </c>
    </row>
    <row r="4575" spans="26:28">
      <c r="Z4575">
        <v>547</v>
      </c>
      <c r="AA4575">
        <v>1837</v>
      </c>
      <c r="AB4575" t="s">
        <v>10688</v>
      </c>
    </row>
    <row r="4576" spans="26:28">
      <c r="Z4576">
        <v>548</v>
      </c>
      <c r="AA4576">
        <v>1838</v>
      </c>
      <c r="AB4576" t="s">
        <v>10689</v>
      </c>
    </row>
    <row r="4577" spans="26:28">
      <c r="Z4577">
        <v>549</v>
      </c>
      <c r="AA4577">
        <v>1839</v>
      </c>
      <c r="AB4577" t="s">
        <v>10690</v>
      </c>
    </row>
    <row r="4578" spans="26:28">
      <c r="Z4578">
        <v>550</v>
      </c>
      <c r="AA4578">
        <v>1840</v>
      </c>
      <c r="AB4578" t="s">
        <v>10691</v>
      </c>
    </row>
    <row r="4579" spans="26:28">
      <c r="Z4579">
        <v>551</v>
      </c>
      <c r="AA4579">
        <v>1841</v>
      </c>
      <c r="AB4579" t="s">
        <v>10692</v>
      </c>
    </row>
    <row r="4580" spans="26:28">
      <c r="Z4580">
        <v>552</v>
      </c>
      <c r="AA4580">
        <v>1842</v>
      </c>
      <c r="AB4580" t="s">
        <v>10693</v>
      </c>
    </row>
    <row r="4581" spans="26:28">
      <c r="Z4581">
        <v>553</v>
      </c>
      <c r="AA4581">
        <v>1843</v>
      </c>
      <c r="AB4581" t="s">
        <v>10694</v>
      </c>
    </row>
    <row r="4582" spans="26:28">
      <c r="Z4582">
        <v>554</v>
      </c>
      <c r="AA4582">
        <v>1844</v>
      </c>
      <c r="AB4582" t="s">
        <v>10695</v>
      </c>
    </row>
    <row r="4583" spans="26:28">
      <c r="Z4583">
        <v>555</v>
      </c>
      <c r="AA4583">
        <v>1845</v>
      </c>
      <c r="AB4583" t="s">
        <v>10696</v>
      </c>
    </row>
    <row r="4584" spans="26:28">
      <c r="Z4584">
        <v>556</v>
      </c>
      <c r="AA4584">
        <v>1846</v>
      </c>
      <c r="AB4584" t="s">
        <v>10697</v>
      </c>
    </row>
    <row r="4585" spans="26:28">
      <c r="Z4585">
        <v>557</v>
      </c>
      <c r="AA4585">
        <v>1847</v>
      </c>
      <c r="AB4585" t="s">
        <v>10698</v>
      </c>
    </row>
    <row r="4586" spans="26:28">
      <c r="Z4586">
        <v>558</v>
      </c>
      <c r="AA4586">
        <v>1848</v>
      </c>
      <c r="AB4586" t="s">
        <v>10699</v>
      </c>
    </row>
    <row r="4587" spans="26:28">
      <c r="Z4587">
        <v>559</v>
      </c>
      <c r="AA4587">
        <v>1849</v>
      </c>
      <c r="AB4587" t="s">
        <v>10700</v>
      </c>
    </row>
    <row r="4588" spans="26:28">
      <c r="Z4588">
        <v>560</v>
      </c>
      <c r="AA4588">
        <v>1850</v>
      </c>
      <c r="AB4588" t="s">
        <v>10701</v>
      </c>
    </row>
    <row r="4589" spans="26:28">
      <c r="Z4589">
        <v>561</v>
      </c>
      <c r="AA4589">
        <v>1851</v>
      </c>
      <c r="AB4589" t="s">
        <v>10702</v>
      </c>
    </row>
    <row r="4590" spans="26:28">
      <c r="Z4590">
        <v>562</v>
      </c>
      <c r="AA4590">
        <v>1852</v>
      </c>
      <c r="AB4590" t="s">
        <v>10703</v>
      </c>
    </row>
    <row r="4591" spans="26:28">
      <c r="Z4591">
        <v>563</v>
      </c>
      <c r="AA4591">
        <v>1853</v>
      </c>
      <c r="AB4591" t="s">
        <v>10704</v>
      </c>
    </row>
    <row r="4592" spans="26:28">
      <c r="Z4592">
        <v>564</v>
      </c>
      <c r="AA4592">
        <v>1854</v>
      </c>
      <c r="AB4592" t="s">
        <v>10705</v>
      </c>
    </row>
    <row r="4593" spans="26:28">
      <c r="Z4593">
        <v>565</v>
      </c>
      <c r="AA4593">
        <v>1855</v>
      </c>
      <c r="AB4593" t="s">
        <v>10706</v>
      </c>
    </row>
    <row r="4594" spans="26:28">
      <c r="Z4594">
        <v>566</v>
      </c>
      <c r="AA4594">
        <v>1856</v>
      </c>
      <c r="AB4594" t="s">
        <v>10707</v>
      </c>
    </row>
    <row r="4595" spans="26:28">
      <c r="Z4595">
        <v>567</v>
      </c>
      <c r="AA4595">
        <v>1857</v>
      </c>
      <c r="AB4595" t="s">
        <v>10708</v>
      </c>
    </row>
    <row r="4596" spans="26:28">
      <c r="Z4596">
        <v>568</v>
      </c>
      <c r="AA4596">
        <v>1858</v>
      </c>
      <c r="AB4596" t="s">
        <v>10709</v>
      </c>
    </row>
    <row r="4597" spans="26:28">
      <c r="Z4597">
        <v>569</v>
      </c>
      <c r="AA4597">
        <v>1859</v>
      </c>
      <c r="AB4597" t="s">
        <v>10710</v>
      </c>
    </row>
    <row r="4598" spans="26:28">
      <c r="Z4598">
        <v>570</v>
      </c>
      <c r="AA4598">
        <v>1860</v>
      </c>
      <c r="AB4598" t="s">
        <v>10711</v>
      </c>
    </row>
    <row r="4599" spans="26:28">
      <c r="Z4599">
        <v>571</v>
      </c>
      <c r="AA4599">
        <v>1861</v>
      </c>
      <c r="AB4599" t="s">
        <v>10712</v>
      </c>
    </row>
    <row r="4600" spans="26:28">
      <c r="Z4600">
        <v>572</v>
      </c>
      <c r="AA4600">
        <v>1862</v>
      </c>
      <c r="AB4600" t="s">
        <v>10713</v>
      </c>
    </row>
    <row r="4601" spans="26:28">
      <c r="Z4601">
        <v>573</v>
      </c>
      <c r="AA4601">
        <v>1863</v>
      </c>
      <c r="AB4601" t="s">
        <v>10714</v>
      </c>
    </row>
    <row r="4602" spans="26:28">
      <c r="Z4602">
        <v>574</v>
      </c>
      <c r="AA4602">
        <v>1864</v>
      </c>
      <c r="AB4602" t="s">
        <v>10715</v>
      </c>
    </row>
    <row r="4603" spans="26:28">
      <c r="Z4603">
        <v>575</v>
      </c>
      <c r="AA4603">
        <v>1865</v>
      </c>
      <c r="AB4603" t="s">
        <v>10716</v>
      </c>
    </row>
    <row r="4604" spans="26:28">
      <c r="Z4604">
        <v>576</v>
      </c>
      <c r="AA4604">
        <v>1866</v>
      </c>
      <c r="AB4604" t="s">
        <v>10717</v>
      </c>
    </row>
    <row r="4605" spans="26:28">
      <c r="Z4605">
        <v>577</v>
      </c>
      <c r="AA4605">
        <v>1867</v>
      </c>
      <c r="AB4605" t="s">
        <v>10718</v>
      </c>
    </row>
    <row r="4606" spans="26:28">
      <c r="Z4606">
        <v>578</v>
      </c>
      <c r="AA4606">
        <v>1868</v>
      </c>
      <c r="AB4606" t="s">
        <v>10719</v>
      </c>
    </row>
    <row r="4607" spans="26:28">
      <c r="Z4607">
        <v>579</v>
      </c>
      <c r="AA4607">
        <v>1869</v>
      </c>
      <c r="AB4607" t="s">
        <v>10720</v>
      </c>
    </row>
    <row r="4608" spans="26:28">
      <c r="Z4608">
        <v>580</v>
      </c>
      <c r="AA4608">
        <v>1870</v>
      </c>
      <c r="AB4608" t="s">
        <v>10721</v>
      </c>
    </row>
    <row r="4609" spans="26:28">
      <c r="Z4609">
        <v>581</v>
      </c>
      <c r="AA4609">
        <v>1871</v>
      </c>
      <c r="AB4609" t="s">
        <v>10722</v>
      </c>
    </row>
    <row r="4610" spans="26:28">
      <c r="Z4610">
        <v>582</v>
      </c>
      <c r="AA4610">
        <v>1872</v>
      </c>
      <c r="AB4610" t="s">
        <v>10723</v>
      </c>
    </row>
    <row r="4611" spans="26:28">
      <c r="Z4611">
        <v>583</v>
      </c>
      <c r="AA4611">
        <v>1873</v>
      </c>
      <c r="AB4611" t="s">
        <v>10724</v>
      </c>
    </row>
    <row r="4612" spans="26:28">
      <c r="Z4612">
        <v>584</v>
      </c>
      <c r="AA4612">
        <v>1874</v>
      </c>
      <c r="AB4612" t="s">
        <v>10725</v>
      </c>
    </row>
    <row r="4613" spans="26:28">
      <c r="Z4613">
        <v>585</v>
      </c>
      <c r="AA4613">
        <v>1875</v>
      </c>
      <c r="AB4613" t="s">
        <v>10726</v>
      </c>
    </row>
    <row r="4614" spans="26:28">
      <c r="Z4614">
        <v>586</v>
      </c>
      <c r="AA4614">
        <v>1876</v>
      </c>
      <c r="AB4614" t="s">
        <v>10727</v>
      </c>
    </row>
    <row r="4615" spans="26:28">
      <c r="Z4615">
        <v>587</v>
      </c>
      <c r="AA4615">
        <v>1877</v>
      </c>
      <c r="AB4615" t="s">
        <v>10728</v>
      </c>
    </row>
    <row r="4616" spans="26:28">
      <c r="Z4616">
        <v>588</v>
      </c>
      <c r="AA4616">
        <v>1878</v>
      </c>
      <c r="AB4616" t="s">
        <v>10729</v>
      </c>
    </row>
    <row r="4617" spans="26:28">
      <c r="Z4617">
        <v>589</v>
      </c>
      <c r="AA4617">
        <v>1879</v>
      </c>
      <c r="AB4617" t="s">
        <v>10730</v>
      </c>
    </row>
    <row r="4618" spans="26:28">
      <c r="Z4618">
        <v>590</v>
      </c>
      <c r="AA4618">
        <v>1880</v>
      </c>
      <c r="AB4618" t="s">
        <v>10731</v>
      </c>
    </row>
    <row r="4619" spans="26:28">
      <c r="Z4619">
        <v>591</v>
      </c>
      <c r="AA4619">
        <v>1881</v>
      </c>
      <c r="AB4619" t="s">
        <v>10732</v>
      </c>
    </row>
    <row r="4620" spans="26:28">
      <c r="Z4620">
        <v>592</v>
      </c>
      <c r="AA4620">
        <v>1882</v>
      </c>
      <c r="AB4620" t="s">
        <v>10733</v>
      </c>
    </row>
    <row r="4621" spans="26:28">
      <c r="Z4621">
        <v>593</v>
      </c>
      <c r="AA4621">
        <v>1883</v>
      </c>
      <c r="AB4621" t="s">
        <v>10734</v>
      </c>
    </row>
    <row r="4622" spans="26:28">
      <c r="Z4622">
        <v>594</v>
      </c>
      <c r="AA4622">
        <v>1884</v>
      </c>
      <c r="AB4622" t="s">
        <v>10735</v>
      </c>
    </row>
    <row r="4623" spans="26:28">
      <c r="Z4623">
        <v>595</v>
      </c>
      <c r="AA4623">
        <v>1885</v>
      </c>
      <c r="AB4623" t="s">
        <v>10736</v>
      </c>
    </row>
    <row r="4624" spans="26:28">
      <c r="Z4624">
        <v>596</v>
      </c>
      <c r="AA4624">
        <v>1886</v>
      </c>
      <c r="AB4624" t="s">
        <v>10737</v>
      </c>
    </row>
    <row r="4625" spans="26:28">
      <c r="Z4625">
        <v>597</v>
      </c>
      <c r="AA4625">
        <v>1887</v>
      </c>
      <c r="AB4625" t="s">
        <v>10738</v>
      </c>
    </row>
    <row r="4626" spans="26:28">
      <c r="Z4626">
        <v>598</v>
      </c>
      <c r="AA4626">
        <v>1888</v>
      </c>
      <c r="AB4626" t="s">
        <v>10739</v>
      </c>
    </row>
    <row r="4627" spans="26:28">
      <c r="Z4627">
        <v>599</v>
      </c>
      <c r="AA4627">
        <v>1889</v>
      </c>
      <c r="AB4627" t="s">
        <v>10740</v>
      </c>
    </row>
    <row r="4628" spans="26:28">
      <c r="Z4628">
        <v>600</v>
      </c>
      <c r="AA4628">
        <v>1890</v>
      </c>
      <c r="AB4628" t="s">
        <v>10741</v>
      </c>
    </row>
    <row r="4629" spans="26:28">
      <c r="Z4629">
        <v>601</v>
      </c>
      <c r="AA4629">
        <v>1891</v>
      </c>
      <c r="AB4629" t="s">
        <v>10742</v>
      </c>
    </row>
    <row r="4630" spans="26:28">
      <c r="Z4630">
        <v>602</v>
      </c>
      <c r="AA4630">
        <v>1892</v>
      </c>
      <c r="AB4630" t="s">
        <v>10743</v>
      </c>
    </row>
    <row r="4631" spans="26:28">
      <c r="Z4631">
        <v>603</v>
      </c>
      <c r="AA4631">
        <v>1893</v>
      </c>
      <c r="AB4631" t="s">
        <v>10744</v>
      </c>
    </row>
    <row r="4632" spans="26:28">
      <c r="Z4632">
        <v>604</v>
      </c>
      <c r="AA4632">
        <v>1894</v>
      </c>
      <c r="AB4632" t="s">
        <v>10745</v>
      </c>
    </row>
    <row r="4633" spans="26:28">
      <c r="Z4633">
        <v>605</v>
      </c>
      <c r="AA4633">
        <v>1895</v>
      </c>
      <c r="AB4633" t="s">
        <v>10746</v>
      </c>
    </row>
    <row r="4634" spans="26:28">
      <c r="Z4634">
        <v>606</v>
      </c>
      <c r="AA4634">
        <v>1896</v>
      </c>
      <c r="AB4634" t="s">
        <v>10747</v>
      </c>
    </row>
    <row r="4635" spans="26:28">
      <c r="Z4635">
        <v>607</v>
      </c>
      <c r="AA4635">
        <v>1897</v>
      </c>
      <c r="AB4635" t="s">
        <v>10748</v>
      </c>
    </row>
    <row r="4636" spans="26:28">
      <c r="Z4636">
        <v>608</v>
      </c>
      <c r="AA4636">
        <v>1898</v>
      </c>
      <c r="AB4636" t="s">
        <v>10749</v>
      </c>
    </row>
    <row r="4637" spans="26:28">
      <c r="Z4637">
        <v>609</v>
      </c>
      <c r="AA4637">
        <v>1899</v>
      </c>
      <c r="AB4637" t="s">
        <v>10750</v>
      </c>
    </row>
    <row r="4638" spans="26:28">
      <c r="Z4638">
        <v>610</v>
      </c>
      <c r="AA4638">
        <v>1900</v>
      </c>
      <c r="AB4638" t="s">
        <v>10751</v>
      </c>
    </row>
    <row r="4639" spans="26:28">
      <c r="Z4639">
        <v>611</v>
      </c>
      <c r="AA4639">
        <v>1901</v>
      </c>
      <c r="AB4639" t="s">
        <v>10752</v>
      </c>
    </row>
    <row r="4640" spans="26:28">
      <c r="Z4640">
        <v>612</v>
      </c>
      <c r="AA4640">
        <v>1902</v>
      </c>
      <c r="AB4640" t="s">
        <v>10753</v>
      </c>
    </row>
    <row r="4641" spans="26:28">
      <c r="Z4641">
        <v>613</v>
      </c>
      <c r="AA4641">
        <v>1903</v>
      </c>
      <c r="AB4641" t="s">
        <v>10754</v>
      </c>
    </row>
    <row r="4642" spans="26:28">
      <c r="Z4642">
        <v>614</v>
      </c>
      <c r="AA4642">
        <v>1904</v>
      </c>
      <c r="AB4642" t="s">
        <v>10755</v>
      </c>
    </row>
    <row r="4643" spans="26:28">
      <c r="Z4643">
        <v>615</v>
      </c>
      <c r="AA4643">
        <v>1905</v>
      </c>
      <c r="AB4643" t="s">
        <v>10756</v>
      </c>
    </row>
    <row r="4644" spans="26:28">
      <c r="Z4644">
        <v>616</v>
      </c>
      <c r="AA4644">
        <v>1906</v>
      </c>
      <c r="AB4644" t="s">
        <v>10757</v>
      </c>
    </row>
    <row r="4645" spans="26:28">
      <c r="Z4645">
        <v>617</v>
      </c>
      <c r="AA4645">
        <v>1907</v>
      </c>
      <c r="AB4645" t="s">
        <v>10758</v>
      </c>
    </row>
    <row r="4646" spans="26:28">
      <c r="Z4646">
        <v>618</v>
      </c>
      <c r="AA4646">
        <v>1908</v>
      </c>
      <c r="AB4646" t="s">
        <v>10759</v>
      </c>
    </row>
    <row r="4647" spans="26:28">
      <c r="Z4647">
        <v>619</v>
      </c>
      <c r="AA4647">
        <v>1909</v>
      </c>
      <c r="AB4647" t="s">
        <v>10760</v>
      </c>
    </row>
    <row r="4648" spans="26:28">
      <c r="Z4648">
        <v>620</v>
      </c>
      <c r="AA4648">
        <v>1910</v>
      </c>
      <c r="AB4648" t="s">
        <v>10761</v>
      </c>
    </row>
    <row r="4649" spans="26:28">
      <c r="Z4649">
        <v>621</v>
      </c>
      <c r="AA4649">
        <v>1911</v>
      </c>
      <c r="AB4649" t="s">
        <v>10762</v>
      </c>
    </row>
    <row r="4650" spans="26:28">
      <c r="Z4650">
        <v>622</v>
      </c>
      <c r="AA4650">
        <v>1912</v>
      </c>
      <c r="AB4650" t="s">
        <v>10763</v>
      </c>
    </row>
    <row r="4651" spans="26:28">
      <c r="Z4651">
        <v>623</v>
      </c>
      <c r="AA4651">
        <v>1913</v>
      </c>
      <c r="AB4651" t="s">
        <v>10764</v>
      </c>
    </row>
    <row r="4652" spans="26:28">
      <c r="Z4652">
        <v>624</v>
      </c>
      <c r="AA4652">
        <v>1914</v>
      </c>
      <c r="AB4652" t="s">
        <v>10765</v>
      </c>
    </row>
    <row r="4653" spans="26:28">
      <c r="Z4653">
        <v>625</v>
      </c>
      <c r="AA4653">
        <v>1915</v>
      </c>
      <c r="AB4653" t="s">
        <v>10766</v>
      </c>
    </row>
    <row r="4654" spans="26:28">
      <c r="Z4654">
        <v>626</v>
      </c>
      <c r="AA4654">
        <v>1916</v>
      </c>
      <c r="AB4654" t="s">
        <v>10767</v>
      </c>
    </row>
    <row r="4655" spans="26:28">
      <c r="Z4655">
        <v>627</v>
      </c>
      <c r="AA4655">
        <v>1917</v>
      </c>
      <c r="AB4655" t="s">
        <v>10768</v>
      </c>
    </row>
    <row r="4656" spans="26:28">
      <c r="Z4656">
        <v>628</v>
      </c>
      <c r="AA4656">
        <v>1918</v>
      </c>
      <c r="AB4656" t="s">
        <v>10769</v>
      </c>
    </row>
    <row r="4657" spans="26:28">
      <c r="Z4657">
        <v>629</v>
      </c>
      <c r="AA4657">
        <v>1919</v>
      </c>
      <c r="AB4657" t="s">
        <v>10770</v>
      </c>
    </row>
    <row r="4658" spans="26:28">
      <c r="Z4658">
        <v>630</v>
      </c>
      <c r="AA4658">
        <v>1920</v>
      </c>
      <c r="AB4658" t="s">
        <v>10771</v>
      </c>
    </row>
    <row r="4659" spans="26:28">
      <c r="Z4659">
        <v>631</v>
      </c>
      <c r="AA4659">
        <v>1921</v>
      </c>
      <c r="AB4659" t="s">
        <v>10772</v>
      </c>
    </row>
    <row r="4660" spans="26:28">
      <c r="Z4660">
        <v>632</v>
      </c>
      <c r="AA4660">
        <v>1922</v>
      </c>
      <c r="AB4660" t="s">
        <v>10773</v>
      </c>
    </row>
    <row r="4661" spans="26:28">
      <c r="Z4661">
        <v>633</v>
      </c>
      <c r="AA4661">
        <v>1923</v>
      </c>
      <c r="AB4661" t="s">
        <v>10774</v>
      </c>
    </row>
    <row r="4662" spans="26:28">
      <c r="Z4662">
        <v>634</v>
      </c>
      <c r="AA4662">
        <v>1924</v>
      </c>
      <c r="AB4662" t="s">
        <v>10775</v>
      </c>
    </row>
    <row r="4663" spans="26:28">
      <c r="Z4663">
        <v>635</v>
      </c>
      <c r="AA4663">
        <v>1925</v>
      </c>
      <c r="AB4663" t="s">
        <v>10776</v>
      </c>
    </row>
    <row r="4664" spans="26:28">
      <c r="Z4664">
        <v>636</v>
      </c>
      <c r="AA4664">
        <v>1926</v>
      </c>
      <c r="AB4664" t="s">
        <v>10777</v>
      </c>
    </row>
    <row r="4665" spans="26:28">
      <c r="Z4665">
        <v>637</v>
      </c>
      <c r="AA4665">
        <v>1927</v>
      </c>
      <c r="AB4665" t="s">
        <v>10778</v>
      </c>
    </row>
    <row r="4666" spans="26:28">
      <c r="Z4666">
        <v>638</v>
      </c>
      <c r="AA4666">
        <v>1928</v>
      </c>
      <c r="AB4666" t="s">
        <v>10779</v>
      </c>
    </row>
    <row r="4667" spans="26:28">
      <c r="Z4667">
        <v>639</v>
      </c>
      <c r="AA4667">
        <v>1929</v>
      </c>
      <c r="AB4667" t="s">
        <v>10780</v>
      </c>
    </row>
    <row r="4668" spans="26:28">
      <c r="Z4668">
        <v>640</v>
      </c>
      <c r="AA4668">
        <v>1930</v>
      </c>
      <c r="AB4668" t="s">
        <v>10781</v>
      </c>
    </row>
    <row r="4669" spans="26:28">
      <c r="Z4669">
        <v>641</v>
      </c>
      <c r="AA4669">
        <v>1931</v>
      </c>
      <c r="AB4669" t="s">
        <v>10782</v>
      </c>
    </row>
    <row r="4670" spans="26:28">
      <c r="Z4670">
        <v>642</v>
      </c>
      <c r="AA4670">
        <v>1932</v>
      </c>
      <c r="AB4670" t="s">
        <v>10783</v>
      </c>
    </row>
    <row r="4671" spans="26:28">
      <c r="Z4671">
        <v>643</v>
      </c>
      <c r="AA4671">
        <v>1933</v>
      </c>
      <c r="AB4671" t="s">
        <v>10784</v>
      </c>
    </row>
    <row r="4672" spans="26:28">
      <c r="Z4672">
        <v>644</v>
      </c>
      <c r="AA4672">
        <v>1934</v>
      </c>
      <c r="AB4672" t="s">
        <v>10785</v>
      </c>
    </row>
    <row r="4673" spans="26:28">
      <c r="Z4673">
        <v>645</v>
      </c>
      <c r="AA4673">
        <v>1935</v>
      </c>
      <c r="AB4673" t="s">
        <v>10786</v>
      </c>
    </row>
    <row r="4674" spans="26:28">
      <c r="Z4674">
        <v>646</v>
      </c>
      <c r="AA4674">
        <v>1936</v>
      </c>
      <c r="AB4674" t="s">
        <v>10787</v>
      </c>
    </row>
    <row r="4675" spans="26:28">
      <c r="Z4675">
        <v>647</v>
      </c>
      <c r="AA4675">
        <v>1937</v>
      </c>
      <c r="AB4675" t="s">
        <v>10788</v>
      </c>
    </row>
    <row r="4676" spans="26:28">
      <c r="Z4676">
        <v>648</v>
      </c>
      <c r="AA4676">
        <v>1938</v>
      </c>
      <c r="AB4676" t="s">
        <v>10789</v>
      </c>
    </row>
    <row r="4677" spans="26:28">
      <c r="Z4677">
        <v>649</v>
      </c>
      <c r="AA4677">
        <v>1939</v>
      </c>
      <c r="AB4677" t="s">
        <v>10790</v>
      </c>
    </row>
    <row r="4678" spans="26:28">
      <c r="Z4678">
        <v>650</v>
      </c>
      <c r="AA4678">
        <v>1940</v>
      </c>
      <c r="AB4678" t="s">
        <v>10791</v>
      </c>
    </row>
    <row r="4679" spans="26:28">
      <c r="Z4679">
        <v>651</v>
      </c>
      <c r="AA4679">
        <v>1941</v>
      </c>
      <c r="AB4679" t="s">
        <v>10792</v>
      </c>
    </row>
    <row r="4680" spans="26:28">
      <c r="Z4680">
        <v>652</v>
      </c>
      <c r="AA4680">
        <v>1942</v>
      </c>
      <c r="AB4680" t="s">
        <v>10793</v>
      </c>
    </row>
    <row r="4681" spans="26:28">
      <c r="Z4681">
        <v>653</v>
      </c>
      <c r="AA4681">
        <v>1943</v>
      </c>
      <c r="AB4681" t="s">
        <v>10794</v>
      </c>
    </row>
    <row r="4682" spans="26:28">
      <c r="Z4682">
        <v>654</v>
      </c>
      <c r="AA4682">
        <v>1944</v>
      </c>
      <c r="AB4682" t="s">
        <v>10795</v>
      </c>
    </row>
    <row r="4683" spans="26:28">
      <c r="Z4683">
        <v>655</v>
      </c>
      <c r="AA4683">
        <v>1945</v>
      </c>
      <c r="AB4683" t="s">
        <v>10796</v>
      </c>
    </row>
    <row r="4684" spans="26:28">
      <c r="Z4684">
        <v>656</v>
      </c>
      <c r="AA4684">
        <v>1946</v>
      </c>
      <c r="AB4684" t="s">
        <v>10797</v>
      </c>
    </row>
    <row r="4685" spans="26:28">
      <c r="Z4685">
        <v>657</v>
      </c>
      <c r="AA4685">
        <v>1947</v>
      </c>
      <c r="AB4685" t="s">
        <v>10798</v>
      </c>
    </row>
    <row r="4686" spans="26:28">
      <c r="Z4686">
        <v>658</v>
      </c>
      <c r="AA4686">
        <v>1948</v>
      </c>
      <c r="AB4686" t="s">
        <v>10799</v>
      </c>
    </row>
    <row r="4687" spans="26:28">
      <c r="Z4687">
        <v>659</v>
      </c>
      <c r="AA4687">
        <v>1949</v>
      </c>
      <c r="AB4687" t="s">
        <v>10800</v>
      </c>
    </row>
    <row r="4688" spans="26:28">
      <c r="Z4688">
        <v>660</v>
      </c>
      <c r="AA4688">
        <v>1950</v>
      </c>
      <c r="AB4688" t="s">
        <v>10801</v>
      </c>
    </row>
    <row r="4689" spans="26:28">
      <c r="Z4689">
        <v>661</v>
      </c>
      <c r="AA4689">
        <v>1951</v>
      </c>
      <c r="AB4689" t="s">
        <v>10802</v>
      </c>
    </row>
    <row r="4690" spans="26:28">
      <c r="Z4690">
        <v>662</v>
      </c>
      <c r="AA4690">
        <v>1952</v>
      </c>
      <c r="AB4690" t="s">
        <v>10803</v>
      </c>
    </row>
    <row r="4691" spans="26:28">
      <c r="Z4691">
        <v>663</v>
      </c>
      <c r="AA4691">
        <v>1953</v>
      </c>
      <c r="AB4691" t="s">
        <v>10804</v>
      </c>
    </row>
    <row r="4692" spans="26:28">
      <c r="Z4692">
        <v>664</v>
      </c>
      <c r="AA4692">
        <v>1954</v>
      </c>
      <c r="AB4692" t="s">
        <v>10805</v>
      </c>
    </row>
    <row r="4693" spans="26:28">
      <c r="Z4693">
        <v>665</v>
      </c>
      <c r="AA4693">
        <v>1955</v>
      </c>
      <c r="AB4693" t="s">
        <v>10806</v>
      </c>
    </row>
    <row r="4694" spans="26:28">
      <c r="Z4694">
        <v>666</v>
      </c>
      <c r="AA4694">
        <v>1956</v>
      </c>
      <c r="AB4694" t="s">
        <v>10807</v>
      </c>
    </row>
    <row r="4695" spans="26:28">
      <c r="Z4695">
        <v>667</v>
      </c>
      <c r="AA4695">
        <v>1957</v>
      </c>
      <c r="AB4695" t="s">
        <v>10808</v>
      </c>
    </row>
    <row r="4696" spans="26:28">
      <c r="Z4696">
        <v>668</v>
      </c>
      <c r="AA4696">
        <v>1958</v>
      </c>
      <c r="AB4696" t="s">
        <v>10809</v>
      </c>
    </row>
    <row r="4697" spans="26:28">
      <c r="Z4697">
        <v>669</v>
      </c>
      <c r="AA4697">
        <v>1959</v>
      </c>
      <c r="AB4697" t="s">
        <v>10810</v>
      </c>
    </row>
    <row r="4698" spans="26:28">
      <c r="Z4698">
        <v>670</v>
      </c>
      <c r="AA4698">
        <v>1960</v>
      </c>
      <c r="AB4698" t="s">
        <v>10811</v>
      </c>
    </row>
    <row r="4699" spans="26:28">
      <c r="Z4699">
        <v>671</v>
      </c>
      <c r="AA4699">
        <v>1961</v>
      </c>
      <c r="AB4699" t="s">
        <v>10812</v>
      </c>
    </row>
    <row r="4700" spans="26:28">
      <c r="Z4700">
        <v>672</v>
      </c>
      <c r="AA4700">
        <v>1962</v>
      </c>
      <c r="AB4700" t="s">
        <v>10813</v>
      </c>
    </row>
    <row r="4701" spans="26:28">
      <c r="Z4701">
        <v>673</v>
      </c>
      <c r="AA4701">
        <v>1963</v>
      </c>
      <c r="AB4701" t="s">
        <v>10814</v>
      </c>
    </row>
    <row r="4702" spans="26:28">
      <c r="Z4702">
        <v>674</v>
      </c>
      <c r="AA4702">
        <v>1964</v>
      </c>
      <c r="AB4702" t="s">
        <v>10815</v>
      </c>
    </row>
    <row r="4703" spans="26:28">
      <c r="Z4703">
        <v>675</v>
      </c>
      <c r="AA4703">
        <v>1965</v>
      </c>
      <c r="AB4703" t="s">
        <v>10816</v>
      </c>
    </row>
    <row r="4704" spans="26:28">
      <c r="Z4704">
        <v>676</v>
      </c>
      <c r="AA4704">
        <v>1966</v>
      </c>
      <c r="AB4704" t="s">
        <v>10817</v>
      </c>
    </row>
    <row r="4705" spans="26:28">
      <c r="Z4705">
        <v>677</v>
      </c>
      <c r="AA4705">
        <v>1967</v>
      </c>
      <c r="AB4705" t="s">
        <v>10818</v>
      </c>
    </row>
    <row r="4706" spans="26:28">
      <c r="Z4706">
        <v>678</v>
      </c>
      <c r="AA4706">
        <v>1968</v>
      </c>
      <c r="AB4706" t="s">
        <v>10819</v>
      </c>
    </row>
    <row r="4707" spans="26:28">
      <c r="Z4707">
        <v>679</v>
      </c>
      <c r="AA4707">
        <v>1969</v>
      </c>
      <c r="AB4707" t="s">
        <v>10820</v>
      </c>
    </row>
    <row r="4708" spans="26:28">
      <c r="Z4708">
        <v>680</v>
      </c>
      <c r="AA4708">
        <v>1970</v>
      </c>
      <c r="AB4708" t="s">
        <v>10821</v>
      </c>
    </row>
    <row r="4709" spans="26:28">
      <c r="Z4709">
        <v>681</v>
      </c>
      <c r="AA4709">
        <v>1971</v>
      </c>
      <c r="AB4709" t="s">
        <v>10822</v>
      </c>
    </row>
    <row r="4710" spans="26:28">
      <c r="Z4710">
        <v>682</v>
      </c>
      <c r="AA4710">
        <v>1972</v>
      </c>
      <c r="AB4710" t="s">
        <v>10823</v>
      </c>
    </row>
    <row r="4711" spans="26:28">
      <c r="Z4711">
        <v>683</v>
      </c>
      <c r="AA4711">
        <v>1973</v>
      </c>
      <c r="AB4711" t="s">
        <v>10824</v>
      </c>
    </row>
    <row r="4712" spans="26:28">
      <c r="Z4712">
        <v>684</v>
      </c>
      <c r="AA4712">
        <v>1974</v>
      </c>
      <c r="AB4712" t="s">
        <v>10825</v>
      </c>
    </row>
    <row r="4713" spans="26:28">
      <c r="Z4713">
        <v>685</v>
      </c>
      <c r="AA4713">
        <v>1975</v>
      </c>
      <c r="AB4713" t="s">
        <v>10826</v>
      </c>
    </row>
    <row r="4714" spans="26:28">
      <c r="Z4714">
        <v>686</v>
      </c>
      <c r="AA4714">
        <v>1976</v>
      </c>
      <c r="AB4714" t="s">
        <v>10827</v>
      </c>
    </row>
    <row r="4715" spans="26:28">
      <c r="Z4715">
        <v>687</v>
      </c>
      <c r="AA4715">
        <v>1977</v>
      </c>
      <c r="AB4715" t="s">
        <v>10828</v>
      </c>
    </row>
    <row r="4716" spans="26:28">
      <c r="Z4716">
        <v>688</v>
      </c>
      <c r="AA4716">
        <v>1978</v>
      </c>
      <c r="AB4716" t="s">
        <v>10829</v>
      </c>
    </row>
    <row r="4717" spans="26:28">
      <c r="Z4717">
        <v>689</v>
      </c>
      <c r="AA4717">
        <v>1979</v>
      </c>
      <c r="AB4717" t="s">
        <v>10830</v>
      </c>
    </row>
    <row r="4718" spans="26:28">
      <c r="Z4718">
        <v>690</v>
      </c>
      <c r="AA4718">
        <v>1980</v>
      </c>
      <c r="AB4718" t="s">
        <v>10831</v>
      </c>
    </row>
    <row r="4719" spans="26:28">
      <c r="Z4719">
        <v>691</v>
      </c>
      <c r="AA4719">
        <v>1981</v>
      </c>
      <c r="AB4719" t="s">
        <v>10832</v>
      </c>
    </row>
    <row r="4720" spans="26:28">
      <c r="Z4720">
        <v>692</v>
      </c>
      <c r="AA4720">
        <v>1982</v>
      </c>
      <c r="AB4720" t="s">
        <v>10833</v>
      </c>
    </row>
    <row r="4721" spans="26:28">
      <c r="Z4721">
        <v>693</v>
      </c>
      <c r="AA4721">
        <v>1983</v>
      </c>
      <c r="AB4721" t="s">
        <v>10834</v>
      </c>
    </row>
    <row r="4722" spans="26:28">
      <c r="Z4722">
        <v>694</v>
      </c>
      <c r="AA4722">
        <v>1984</v>
      </c>
      <c r="AB4722" t="s">
        <v>10835</v>
      </c>
    </row>
    <row r="4723" spans="26:28">
      <c r="Z4723">
        <v>695</v>
      </c>
      <c r="AA4723">
        <v>1985</v>
      </c>
      <c r="AB4723" t="s">
        <v>10836</v>
      </c>
    </row>
    <row r="4724" spans="26:28">
      <c r="Z4724">
        <v>696</v>
      </c>
      <c r="AA4724">
        <v>1986</v>
      </c>
      <c r="AB4724" t="s">
        <v>10837</v>
      </c>
    </row>
    <row r="4725" spans="26:28">
      <c r="Z4725">
        <v>697</v>
      </c>
      <c r="AA4725">
        <v>1987</v>
      </c>
      <c r="AB4725" t="s">
        <v>10838</v>
      </c>
    </row>
    <row r="4726" spans="26:28">
      <c r="Z4726">
        <v>698</v>
      </c>
      <c r="AA4726">
        <v>1988</v>
      </c>
      <c r="AB4726" t="s">
        <v>10839</v>
      </c>
    </row>
    <row r="4727" spans="26:28">
      <c r="Z4727">
        <v>699</v>
      </c>
      <c r="AA4727">
        <v>1989</v>
      </c>
      <c r="AB4727" t="s">
        <v>10840</v>
      </c>
    </row>
    <row r="4728" spans="26:28">
      <c r="Z4728">
        <v>700</v>
      </c>
      <c r="AA4728">
        <v>1990</v>
      </c>
      <c r="AB4728" t="s">
        <v>10841</v>
      </c>
    </row>
    <row r="4729" spans="26:28">
      <c r="Z4729">
        <v>701</v>
      </c>
      <c r="AA4729">
        <v>1991</v>
      </c>
      <c r="AB4729" t="s">
        <v>10842</v>
      </c>
    </row>
    <row r="4730" spans="26:28">
      <c r="Z4730">
        <v>702</v>
      </c>
      <c r="AA4730">
        <v>1992</v>
      </c>
      <c r="AB4730" t="s">
        <v>10843</v>
      </c>
    </row>
    <row r="4731" spans="26:28">
      <c r="Z4731">
        <v>703</v>
      </c>
      <c r="AA4731">
        <v>1993</v>
      </c>
      <c r="AB4731" t="s">
        <v>10844</v>
      </c>
    </row>
    <row r="4732" spans="26:28">
      <c r="Z4732">
        <v>704</v>
      </c>
      <c r="AA4732">
        <v>1994</v>
      </c>
      <c r="AB4732" t="s">
        <v>10845</v>
      </c>
    </row>
    <row r="4733" spans="26:28">
      <c r="Z4733">
        <v>705</v>
      </c>
      <c r="AA4733">
        <v>1995</v>
      </c>
      <c r="AB4733" t="s">
        <v>10846</v>
      </c>
    </row>
    <row r="4734" spans="26:28">
      <c r="Z4734">
        <v>706</v>
      </c>
      <c r="AA4734">
        <v>1996</v>
      </c>
      <c r="AB4734" t="s">
        <v>10847</v>
      </c>
    </row>
    <row r="4735" spans="26:28">
      <c r="Z4735">
        <v>707</v>
      </c>
      <c r="AA4735">
        <v>1997</v>
      </c>
      <c r="AB4735" t="s">
        <v>10848</v>
      </c>
    </row>
    <row r="4736" spans="26:28">
      <c r="Z4736">
        <v>708</v>
      </c>
      <c r="AA4736">
        <v>1998</v>
      </c>
      <c r="AB4736" t="s">
        <v>10849</v>
      </c>
    </row>
    <row r="4737" spans="26:28">
      <c r="Z4737">
        <v>709</v>
      </c>
      <c r="AA4737">
        <v>1999</v>
      </c>
      <c r="AB4737" t="s">
        <v>10850</v>
      </c>
    </row>
    <row r="4738" spans="26:28">
      <c r="Z4738">
        <v>710</v>
      </c>
      <c r="AA4738">
        <v>2000</v>
      </c>
      <c r="AB4738" t="s">
        <v>10851</v>
      </c>
    </row>
    <row r="4739" spans="26:28">
      <c r="Z4739">
        <v>711</v>
      </c>
      <c r="AA4739">
        <v>2001</v>
      </c>
      <c r="AB4739" t="s">
        <v>10852</v>
      </c>
    </row>
    <row r="4740" spans="26:28">
      <c r="Z4740">
        <v>712</v>
      </c>
      <c r="AA4740">
        <v>2002</v>
      </c>
      <c r="AB4740" t="s">
        <v>10853</v>
      </c>
    </row>
    <row r="4741" spans="26:28">
      <c r="Z4741">
        <v>713</v>
      </c>
      <c r="AA4741">
        <v>2003</v>
      </c>
      <c r="AB4741" t="s">
        <v>10854</v>
      </c>
    </row>
    <row r="4742" spans="26:28">
      <c r="Z4742">
        <v>714</v>
      </c>
      <c r="AA4742">
        <v>2004</v>
      </c>
      <c r="AB4742" t="s">
        <v>10855</v>
      </c>
    </row>
    <row r="4743" spans="26:28">
      <c r="Z4743">
        <v>715</v>
      </c>
      <c r="AA4743">
        <v>2005</v>
      </c>
      <c r="AB4743" t="s">
        <v>10856</v>
      </c>
    </row>
    <row r="4744" spans="26:28">
      <c r="Z4744">
        <v>716</v>
      </c>
      <c r="AA4744">
        <v>2006</v>
      </c>
      <c r="AB4744" t="s">
        <v>10857</v>
      </c>
    </row>
    <row r="4745" spans="26:28">
      <c r="Z4745">
        <v>717</v>
      </c>
      <c r="AA4745">
        <v>2007</v>
      </c>
      <c r="AB4745" t="s">
        <v>10858</v>
      </c>
    </row>
    <row r="4746" spans="26:28">
      <c r="Z4746">
        <v>718</v>
      </c>
      <c r="AA4746">
        <v>2008</v>
      </c>
      <c r="AB4746" t="s">
        <v>10859</v>
      </c>
    </row>
    <row r="4747" spans="26:28">
      <c r="Z4747">
        <v>719</v>
      </c>
      <c r="AA4747">
        <v>2009</v>
      </c>
      <c r="AB4747" t="s">
        <v>10860</v>
      </c>
    </row>
    <row r="4748" spans="26:28">
      <c r="Z4748">
        <v>720</v>
      </c>
      <c r="AA4748">
        <v>2010</v>
      </c>
      <c r="AB4748" t="s">
        <v>10861</v>
      </c>
    </row>
    <row r="4749" spans="26:28">
      <c r="Z4749">
        <v>721</v>
      </c>
      <c r="AA4749">
        <v>2011</v>
      </c>
      <c r="AB4749" t="s">
        <v>10862</v>
      </c>
    </row>
    <row r="4750" spans="26:28">
      <c r="Z4750">
        <v>722</v>
      </c>
      <c r="AA4750">
        <v>2012</v>
      </c>
      <c r="AB4750" t="s">
        <v>10863</v>
      </c>
    </row>
    <row r="4751" spans="26:28">
      <c r="Z4751">
        <v>723</v>
      </c>
      <c r="AA4751">
        <v>2013</v>
      </c>
      <c r="AB4751" t="s">
        <v>10864</v>
      </c>
    </row>
    <row r="4752" spans="26:28">
      <c r="Z4752">
        <v>724</v>
      </c>
      <c r="AA4752">
        <v>2014</v>
      </c>
      <c r="AB4752" t="s">
        <v>10865</v>
      </c>
    </row>
    <row r="4753" spans="26:28">
      <c r="Z4753">
        <v>725</v>
      </c>
      <c r="AA4753">
        <v>2015</v>
      </c>
      <c r="AB4753" t="s">
        <v>10866</v>
      </c>
    </row>
    <row r="4754" spans="26:28">
      <c r="Z4754">
        <v>726</v>
      </c>
      <c r="AA4754">
        <v>2016</v>
      </c>
      <c r="AB4754" t="s">
        <v>10867</v>
      </c>
    </row>
    <row r="4755" spans="26:28">
      <c r="Z4755">
        <v>727</v>
      </c>
      <c r="AA4755">
        <v>2017</v>
      </c>
      <c r="AB4755" t="s">
        <v>10868</v>
      </c>
    </row>
    <row r="4756" spans="26:28">
      <c r="Z4756">
        <v>728</v>
      </c>
      <c r="AA4756">
        <v>2018</v>
      </c>
      <c r="AB4756" t="s">
        <v>10869</v>
      </c>
    </row>
    <row r="4757" spans="26:28">
      <c r="Z4757">
        <v>729</v>
      </c>
      <c r="AA4757">
        <v>2019</v>
      </c>
      <c r="AB4757" t="s">
        <v>10870</v>
      </c>
    </row>
    <row r="4758" spans="26:28">
      <c r="Z4758">
        <v>730</v>
      </c>
      <c r="AA4758">
        <v>2020</v>
      </c>
      <c r="AB4758" t="s">
        <v>10871</v>
      </c>
    </row>
    <row r="4759" spans="26:28">
      <c r="Z4759">
        <v>731</v>
      </c>
      <c r="AA4759">
        <v>2021</v>
      </c>
      <c r="AB4759" t="s">
        <v>10872</v>
      </c>
    </row>
    <row r="4760" spans="26:28">
      <c r="Z4760">
        <v>732</v>
      </c>
      <c r="AA4760">
        <v>2022</v>
      </c>
      <c r="AB4760" t="s">
        <v>10873</v>
      </c>
    </row>
    <row r="4761" spans="26:28">
      <c r="Z4761">
        <v>733</v>
      </c>
      <c r="AA4761">
        <v>2023</v>
      </c>
      <c r="AB4761" t="s">
        <v>10874</v>
      </c>
    </row>
    <row r="4762" spans="26:28">
      <c r="Z4762">
        <v>734</v>
      </c>
      <c r="AA4762">
        <v>2024</v>
      </c>
      <c r="AB4762" t="s">
        <v>10875</v>
      </c>
    </row>
    <row r="4763" spans="26:28">
      <c r="Z4763">
        <v>735</v>
      </c>
      <c r="AA4763">
        <v>2025</v>
      </c>
      <c r="AB4763" t="s">
        <v>10876</v>
      </c>
    </row>
    <row r="4764" spans="26:28">
      <c r="Z4764">
        <v>736</v>
      </c>
      <c r="AA4764">
        <v>2026</v>
      </c>
      <c r="AB4764" t="s">
        <v>10877</v>
      </c>
    </row>
    <row r="4765" spans="26:28">
      <c r="Z4765">
        <v>737</v>
      </c>
      <c r="AA4765">
        <v>2027</v>
      </c>
      <c r="AB4765" t="s">
        <v>10878</v>
      </c>
    </row>
    <row r="4766" spans="26:28">
      <c r="Z4766">
        <v>738</v>
      </c>
      <c r="AA4766">
        <v>2028</v>
      </c>
      <c r="AB4766" t="s">
        <v>10879</v>
      </c>
    </row>
    <row r="4767" spans="26:28">
      <c r="Z4767">
        <v>739</v>
      </c>
      <c r="AA4767">
        <v>2029</v>
      </c>
      <c r="AB4767" t="s">
        <v>10880</v>
      </c>
    </row>
    <row r="4768" spans="26:28">
      <c r="Z4768">
        <v>740</v>
      </c>
      <c r="AA4768">
        <v>2030</v>
      </c>
      <c r="AB4768" t="s">
        <v>10881</v>
      </c>
    </row>
    <row r="4769" spans="26:28">
      <c r="Z4769">
        <v>741</v>
      </c>
      <c r="AA4769">
        <v>2031</v>
      </c>
      <c r="AB4769" t="s">
        <v>10882</v>
      </c>
    </row>
    <row r="4770" spans="26:28">
      <c r="Z4770">
        <v>742</v>
      </c>
      <c r="AA4770">
        <v>2032</v>
      </c>
      <c r="AB4770" t="s">
        <v>10883</v>
      </c>
    </row>
    <row r="4771" spans="26:28">
      <c r="Z4771">
        <v>743</v>
      </c>
      <c r="AA4771">
        <v>2033</v>
      </c>
      <c r="AB4771" t="s">
        <v>10884</v>
      </c>
    </row>
    <row r="4772" spans="26:28">
      <c r="Z4772">
        <v>744</v>
      </c>
      <c r="AA4772">
        <v>2034</v>
      </c>
      <c r="AB4772" t="s">
        <v>10885</v>
      </c>
    </row>
    <row r="4773" spans="26:28">
      <c r="Z4773">
        <v>745</v>
      </c>
      <c r="AA4773">
        <v>2035</v>
      </c>
      <c r="AB4773" t="s">
        <v>10886</v>
      </c>
    </row>
    <row r="4774" spans="26:28">
      <c r="Z4774">
        <v>746</v>
      </c>
      <c r="AA4774">
        <v>2036</v>
      </c>
      <c r="AB4774" t="s">
        <v>10887</v>
      </c>
    </row>
    <row r="4775" spans="26:28">
      <c r="Z4775">
        <v>747</v>
      </c>
      <c r="AA4775">
        <v>2037</v>
      </c>
      <c r="AB4775" t="s">
        <v>10888</v>
      </c>
    </row>
    <row r="4776" spans="26:28">
      <c r="Z4776">
        <v>748</v>
      </c>
      <c r="AA4776">
        <v>2038</v>
      </c>
      <c r="AB4776" t="s">
        <v>10889</v>
      </c>
    </row>
    <row r="4777" spans="26:28">
      <c r="Z4777">
        <v>749</v>
      </c>
      <c r="AA4777">
        <v>2039</v>
      </c>
      <c r="AB4777" t="s">
        <v>10890</v>
      </c>
    </row>
    <row r="4778" spans="26:28">
      <c r="Z4778">
        <v>750</v>
      </c>
      <c r="AA4778">
        <v>2040</v>
      </c>
      <c r="AB4778" t="s">
        <v>10891</v>
      </c>
    </row>
    <row r="4779" spans="26:28">
      <c r="Z4779">
        <v>751</v>
      </c>
      <c r="AA4779">
        <v>2041</v>
      </c>
      <c r="AB4779" t="s">
        <v>10892</v>
      </c>
    </row>
    <row r="4780" spans="26:28">
      <c r="Z4780">
        <v>752</v>
      </c>
      <c r="AA4780">
        <v>2042</v>
      </c>
      <c r="AB4780" t="s">
        <v>10893</v>
      </c>
    </row>
    <row r="4781" spans="26:28">
      <c r="Z4781">
        <v>753</v>
      </c>
      <c r="AA4781">
        <v>2043</v>
      </c>
      <c r="AB4781" t="s">
        <v>10894</v>
      </c>
    </row>
    <row r="4782" spans="26:28">
      <c r="Z4782">
        <v>754</v>
      </c>
      <c r="AA4782">
        <v>2044</v>
      </c>
      <c r="AB4782" t="s">
        <v>10895</v>
      </c>
    </row>
    <row r="4783" spans="26:28">
      <c r="Z4783">
        <v>755</v>
      </c>
      <c r="AA4783">
        <v>2045</v>
      </c>
      <c r="AB4783" t="s">
        <v>10896</v>
      </c>
    </row>
    <row r="4784" spans="26:28">
      <c r="Z4784">
        <v>756</v>
      </c>
      <c r="AA4784">
        <v>2046</v>
      </c>
      <c r="AB4784" t="s">
        <v>10897</v>
      </c>
    </row>
    <row r="4785" spans="26:28">
      <c r="Z4785">
        <v>757</v>
      </c>
      <c r="AA4785">
        <v>2047</v>
      </c>
      <c r="AB4785" t="s">
        <v>10898</v>
      </c>
    </row>
    <row r="4786" spans="26:28">
      <c r="Z4786">
        <v>758</v>
      </c>
      <c r="AA4786">
        <v>2048</v>
      </c>
      <c r="AB4786" t="s">
        <v>10899</v>
      </c>
    </row>
    <row r="4787" spans="26:28">
      <c r="Z4787">
        <v>759</v>
      </c>
      <c r="AA4787">
        <v>2049</v>
      </c>
      <c r="AB4787" t="s">
        <v>10900</v>
      </c>
    </row>
    <row r="4788" spans="26:28">
      <c r="Z4788">
        <v>760</v>
      </c>
      <c r="AA4788">
        <v>2050</v>
      </c>
      <c r="AB4788" t="s">
        <v>10901</v>
      </c>
    </row>
    <row r="4789" spans="26:28">
      <c r="Z4789">
        <v>761</v>
      </c>
      <c r="AA4789">
        <v>2051</v>
      </c>
      <c r="AB4789" t="s">
        <v>10902</v>
      </c>
    </row>
    <row r="4790" spans="26:28">
      <c r="Z4790">
        <v>762</v>
      </c>
      <c r="AA4790">
        <v>2052</v>
      </c>
      <c r="AB4790" t="s">
        <v>10903</v>
      </c>
    </row>
    <row r="4791" spans="26:28">
      <c r="Z4791">
        <v>763</v>
      </c>
      <c r="AA4791">
        <v>2053</v>
      </c>
      <c r="AB4791" t="s">
        <v>10904</v>
      </c>
    </row>
    <row r="4792" spans="26:28">
      <c r="Z4792">
        <v>764</v>
      </c>
      <c r="AA4792">
        <v>2054</v>
      </c>
      <c r="AB4792" t="s">
        <v>10905</v>
      </c>
    </row>
    <row r="4793" spans="26:28">
      <c r="Z4793">
        <v>765</v>
      </c>
      <c r="AA4793">
        <v>2055</v>
      </c>
      <c r="AB4793" t="s">
        <v>10906</v>
      </c>
    </row>
    <row r="4794" spans="26:28">
      <c r="Z4794">
        <v>766</v>
      </c>
      <c r="AA4794">
        <v>2056</v>
      </c>
      <c r="AB4794" t="s">
        <v>10907</v>
      </c>
    </row>
    <row r="4795" spans="26:28">
      <c r="Z4795">
        <v>767</v>
      </c>
      <c r="AA4795">
        <v>2057</v>
      </c>
      <c r="AB4795" t="s">
        <v>10908</v>
      </c>
    </row>
    <row r="4796" spans="26:28">
      <c r="Z4796">
        <v>768</v>
      </c>
      <c r="AA4796">
        <v>2058</v>
      </c>
      <c r="AB4796" t="s">
        <v>10909</v>
      </c>
    </row>
    <row r="4797" spans="26:28">
      <c r="Z4797">
        <v>769</v>
      </c>
      <c r="AA4797">
        <v>2059</v>
      </c>
      <c r="AB4797" t="s">
        <v>10910</v>
      </c>
    </row>
    <row r="4798" spans="26:28">
      <c r="Z4798">
        <v>770</v>
      </c>
      <c r="AA4798">
        <v>2060</v>
      </c>
      <c r="AB4798" t="s">
        <v>10911</v>
      </c>
    </row>
    <row r="4799" spans="26:28">
      <c r="Z4799">
        <v>771</v>
      </c>
      <c r="AA4799">
        <v>2061</v>
      </c>
      <c r="AB4799" t="s">
        <v>10912</v>
      </c>
    </row>
    <row r="4800" spans="26:28">
      <c r="Z4800">
        <v>772</v>
      </c>
      <c r="AA4800">
        <v>2062</v>
      </c>
      <c r="AB4800" t="s">
        <v>10913</v>
      </c>
    </row>
    <row r="4801" spans="26:28">
      <c r="Z4801">
        <v>773</v>
      </c>
      <c r="AA4801">
        <v>2063</v>
      </c>
      <c r="AB4801" t="s">
        <v>10914</v>
      </c>
    </row>
    <row r="4802" spans="26:28">
      <c r="Z4802">
        <v>774</v>
      </c>
      <c r="AA4802">
        <v>2064</v>
      </c>
      <c r="AB4802" t="s">
        <v>10915</v>
      </c>
    </row>
    <row r="4803" spans="26:28">
      <c r="Z4803">
        <v>775</v>
      </c>
      <c r="AA4803">
        <v>2065</v>
      </c>
      <c r="AB4803" t="s">
        <v>10916</v>
      </c>
    </row>
    <row r="4804" spans="26:28">
      <c r="Z4804">
        <v>776</v>
      </c>
      <c r="AA4804">
        <v>2066</v>
      </c>
      <c r="AB4804" t="s">
        <v>10917</v>
      </c>
    </row>
    <row r="4805" spans="26:28">
      <c r="Z4805">
        <v>777</v>
      </c>
      <c r="AA4805">
        <v>2067</v>
      </c>
      <c r="AB4805" t="s">
        <v>10918</v>
      </c>
    </row>
    <row r="4806" spans="26:28">
      <c r="Z4806">
        <v>778</v>
      </c>
      <c r="AA4806">
        <v>2068</v>
      </c>
      <c r="AB4806" t="s">
        <v>10919</v>
      </c>
    </row>
    <row r="4807" spans="26:28">
      <c r="Z4807">
        <v>779</v>
      </c>
      <c r="AA4807">
        <v>2069</v>
      </c>
      <c r="AB4807" t="s">
        <v>10920</v>
      </c>
    </row>
    <row r="4808" spans="26:28">
      <c r="Z4808">
        <v>780</v>
      </c>
      <c r="AA4808">
        <v>2070</v>
      </c>
      <c r="AB4808" t="s">
        <v>10921</v>
      </c>
    </row>
    <row r="4809" spans="26:28">
      <c r="Z4809">
        <v>781</v>
      </c>
      <c r="AA4809">
        <v>2071</v>
      </c>
      <c r="AB4809" t="s">
        <v>10922</v>
      </c>
    </row>
    <row r="4810" spans="26:28">
      <c r="Z4810">
        <v>782</v>
      </c>
      <c r="AA4810">
        <v>2072</v>
      </c>
      <c r="AB4810" t="s">
        <v>10923</v>
      </c>
    </row>
    <row r="4811" spans="26:28">
      <c r="Z4811">
        <v>783</v>
      </c>
      <c r="AA4811">
        <v>2073</v>
      </c>
      <c r="AB4811" t="s">
        <v>10924</v>
      </c>
    </row>
    <row r="4812" spans="26:28">
      <c r="Z4812">
        <v>784</v>
      </c>
      <c r="AA4812">
        <v>2074</v>
      </c>
      <c r="AB4812" t="s">
        <v>10925</v>
      </c>
    </row>
    <row r="4813" spans="26:28">
      <c r="Z4813">
        <v>785</v>
      </c>
      <c r="AA4813">
        <v>2075</v>
      </c>
      <c r="AB4813" t="s">
        <v>10926</v>
      </c>
    </row>
    <row r="4814" spans="26:28">
      <c r="Z4814">
        <v>786</v>
      </c>
      <c r="AA4814">
        <v>2076</v>
      </c>
      <c r="AB4814" t="s">
        <v>10927</v>
      </c>
    </row>
    <row r="4815" spans="26:28">
      <c r="Z4815">
        <v>787</v>
      </c>
      <c r="AA4815">
        <v>2077</v>
      </c>
      <c r="AB4815" t="s">
        <v>10928</v>
      </c>
    </row>
    <row r="4816" spans="26:28">
      <c r="Z4816">
        <v>788</v>
      </c>
      <c r="AA4816">
        <v>2078</v>
      </c>
      <c r="AB4816" t="s">
        <v>10929</v>
      </c>
    </row>
    <row r="4817" spans="26:28">
      <c r="Z4817">
        <v>789</v>
      </c>
      <c r="AA4817">
        <v>2079</v>
      </c>
      <c r="AB4817" t="s">
        <v>10930</v>
      </c>
    </row>
    <row r="4818" spans="26:28">
      <c r="Z4818">
        <v>790</v>
      </c>
      <c r="AA4818">
        <v>2080</v>
      </c>
      <c r="AB4818" t="s">
        <v>10931</v>
      </c>
    </row>
    <row r="4819" spans="26:28">
      <c r="Z4819">
        <v>791</v>
      </c>
      <c r="AA4819">
        <v>2081</v>
      </c>
      <c r="AB4819" t="s">
        <v>10932</v>
      </c>
    </row>
    <row r="4820" spans="26:28">
      <c r="Z4820">
        <v>792</v>
      </c>
      <c r="AA4820">
        <v>2082</v>
      </c>
      <c r="AB4820" t="s">
        <v>10933</v>
      </c>
    </row>
    <row r="4821" spans="26:28">
      <c r="Z4821">
        <v>793</v>
      </c>
      <c r="AA4821">
        <v>2083</v>
      </c>
      <c r="AB4821" t="s">
        <v>10934</v>
      </c>
    </row>
    <row r="4822" spans="26:28">
      <c r="Z4822">
        <v>794</v>
      </c>
      <c r="AA4822">
        <v>2084</v>
      </c>
      <c r="AB4822" t="s">
        <v>10935</v>
      </c>
    </row>
    <row r="4823" spans="26:28">
      <c r="Z4823">
        <v>795</v>
      </c>
      <c r="AA4823">
        <v>2085</v>
      </c>
      <c r="AB4823" t="s">
        <v>10936</v>
      </c>
    </row>
    <row r="4824" spans="26:28">
      <c r="Z4824">
        <v>796</v>
      </c>
      <c r="AA4824">
        <v>2086</v>
      </c>
      <c r="AB4824" t="s">
        <v>10937</v>
      </c>
    </row>
    <row r="4825" spans="26:28">
      <c r="Z4825">
        <v>797</v>
      </c>
      <c r="AA4825">
        <v>2087</v>
      </c>
      <c r="AB4825" t="s">
        <v>10938</v>
      </c>
    </row>
    <row r="4826" spans="26:28">
      <c r="Z4826">
        <v>798</v>
      </c>
      <c r="AA4826">
        <v>2088</v>
      </c>
      <c r="AB4826" t="s">
        <v>10939</v>
      </c>
    </row>
    <row r="4827" spans="26:28">
      <c r="Z4827">
        <v>799</v>
      </c>
      <c r="AA4827">
        <v>2089</v>
      </c>
      <c r="AB4827" t="s">
        <v>10940</v>
      </c>
    </row>
    <row r="4828" spans="26:28">
      <c r="Z4828">
        <v>800</v>
      </c>
      <c r="AA4828">
        <v>2090</v>
      </c>
      <c r="AB4828" t="s">
        <v>10941</v>
      </c>
    </row>
    <row r="4829" spans="26:28">
      <c r="Z4829">
        <v>801</v>
      </c>
      <c r="AA4829">
        <v>2091</v>
      </c>
      <c r="AB4829" t="s">
        <v>10942</v>
      </c>
    </row>
    <row r="4830" spans="26:28">
      <c r="Z4830">
        <v>802</v>
      </c>
      <c r="AA4830">
        <v>2092</v>
      </c>
      <c r="AB4830" t="s">
        <v>10943</v>
      </c>
    </row>
    <row r="4831" spans="26:28">
      <c r="Z4831">
        <v>803</v>
      </c>
      <c r="AA4831">
        <v>2093</v>
      </c>
      <c r="AB4831" t="s">
        <v>10944</v>
      </c>
    </row>
    <row r="4832" spans="26:28">
      <c r="Z4832">
        <v>804</v>
      </c>
      <c r="AA4832">
        <v>2094</v>
      </c>
      <c r="AB4832" t="s">
        <v>10945</v>
      </c>
    </row>
    <row r="4833" spans="26:28">
      <c r="Z4833">
        <v>805</v>
      </c>
      <c r="AA4833">
        <v>2095</v>
      </c>
      <c r="AB4833" t="s">
        <v>10946</v>
      </c>
    </row>
    <row r="4834" spans="26:28">
      <c r="Z4834">
        <v>806</v>
      </c>
      <c r="AA4834">
        <v>2096</v>
      </c>
      <c r="AB4834" t="s">
        <v>10947</v>
      </c>
    </row>
    <row r="4835" spans="26:28">
      <c r="Z4835">
        <v>807</v>
      </c>
      <c r="AA4835">
        <v>2097</v>
      </c>
      <c r="AB4835" t="s">
        <v>10948</v>
      </c>
    </row>
    <row r="4836" spans="26:28">
      <c r="Z4836">
        <v>808</v>
      </c>
      <c r="AA4836">
        <v>2098</v>
      </c>
      <c r="AB4836" t="s">
        <v>10949</v>
      </c>
    </row>
    <row r="4837" spans="26:28">
      <c r="Z4837">
        <v>809</v>
      </c>
      <c r="AA4837">
        <v>2099</v>
      </c>
      <c r="AB4837" t="s">
        <v>10950</v>
      </c>
    </row>
    <row r="4838" spans="26:28">
      <c r="Z4838">
        <v>810</v>
      </c>
      <c r="AA4838">
        <v>2100</v>
      </c>
      <c r="AB4838" t="s">
        <v>10951</v>
      </c>
    </row>
    <row r="4839" spans="26:28">
      <c r="Z4839">
        <v>811</v>
      </c>
      <c r="AA4839">
        <v>2101</v>
      </c>
      <c r="AB4839" t="s">
        <v>10952</v>
      </c>
    </row>
    <row r="4840" spans="26:28">
      <c r="Z4840">
        <v>812</v>
      </c>
      <c r="AA4840">
        <v>2102</v>
      </c>
      <c r="AB4840" t="s">
        <v>10953</v>
      </c>
    </row>
    <row r="4841" spans="26:28">
      <c r="Z4841">
        <v>813</v>
      </c>
      <c r="AA4841">
        <v>2103</v>
      </c>
      <c r="AB4841" t="s">
        <v>10954</v>
      </c>
    </row>
    <row r="4842" spans="26:28">
      <c r="Z4842">
        <v>814</v>
      </c>
      <c r="AA4842">
        <v>2104</v>
      </c>
      <c r="AB4842" t="s">
        <v>10955</v>
      </c>
    </row>
    <row r="4843" spans="26:28">
      <c r="Z4843">
        <v>815</v>
      </c>
      <c r="AA4843">
        <v>2105</v>
      </c>
      <c r="AB4843" t="s">
        <v>10956</v>
      </c>
    </row>
    <row r="4844" spans="26:28">
      <c r="Z4844">
        <v>816</v>
      </c>
      <c r="AA4844">
        <v>2106</v>
      </c>
      <c r="AB4844" t="s">
        <v>10957</v>
      </c>
    </row>
    <row r="4845" spans="26:28">
      <c r="Z4845">
        <v>817</v>
      </c>
      <c r="AA4845">
        <v>2107</v>
      </c>
      <c r="AB4845" t="s">
        <v>10958</v>
      </c>
    </row>
    <row r="4846" spans="26:28">
      <c r="Z4846">
        <v>818</v>
      </c>
      <c r="AA4846">
        <v>2108</v>
      </c>
      <c r="AB4846" t="s">
        <v>10959</v>
      </c>
    </row>
    <row r="4847" spans="26:28">
      <c r="Z4847">
        <v>819</v>
      </c>
      <c r="AA4847">
        <v>2109</v>
      </c>
      <c r="AB4847" t="s">
        <v>10960</v>
      </c>
    </row>
    <row r="4848" spans="26:28">
      <c r="Z4848">
        <v>820</v>
      </c>
      <c r="AA4848">
        <v>2110</v>
      </c>
      <c r="AB4848" t="s">
        <v>10961</v>
      </c>
    </row>
    <row r="4849" spans="26:28">
      <c r="Z4849">
        <v>821</v>
      </c>
      <c r="AA4849">
        <v>2111</v>
      </c>
      <c r="AB4849" t="s">
        <v>10962</v>
      </c>
    </row>
    <row r="4850" spans="26:28">
      <c r="Z4850">
        <v>822</v>
      </c>
      <c r="AA4850">
        <v>2112</v>
      </c>
      <c r="AB4850" t="s">
        <v>10963</v>
      </c>
    </row>
    <row r="4851" spans="26:28">
      <c r="Z4851">
        <v>823</v>
      </c>
      <c r="AA4851">
        <v>2113</v>
      </c>
      <c r="AB4851" t="s">
        <v>10964</v>
      </c>
    </row>
    <row r="4852" spans="26:28">
      <c r="Z4852">
        <v>824</v>
      </c>
      <c r="AA4852">
        <v>2114</v>
      </c>
      <c r="AB4852" t="s">
        <v>10965</v>
      </c>
    </row>
    <row r="4853" spans="26:28">
      <c r="Z4853">
        <v>825</v>
      </c>
      <c r="AA4853">
        <v>2115</v>
      </c>
      <c r="AB4853" t="s">
        <v>10966</v>
      </c>
    </row>
    <row r="4854" spans="26:28">
      <c r="Z4854">
        <v>826</v>
      </c>
      <c r="AA4854">
        <v>2116</v>
      </c>
      <c r="AB4854" t="s">
        <v>10967</v>
      </c>
    </row>
    <row r="4855" spans="26:28">
      <c r="Z4855">
        <v>827</v>
      </c>
      <c r="AA4855">
        <v>2117</v>
      </c>
      <c r="AB4855" t="s">
        <v>10968</v>
      </c>
    </row>
    <row r="4856" spans="26:28">
      <c r="Z4856">
        <v>828</v>
      </c>
      <c r="AA4856">
        <v>2118</v>
      </c>
      <c r="AB4856" t="s">
        <v>10969</v>
      </c>
    </row>
    <row r="4857" spans="26:28">
      <c r="Z4857">
        <v>829</v>
      </c>
      <c r="AA4857">
        <v>2119</v>
      </c>
      <c r="AB4857" t="s">
        <v>10970</v>
      </c>
    </row>
    <row r="4858" spans="26:28">
      <c r="Z4858">
        <v>830</v>
      </c>
      <c r="AA4858">
        <v>2120</v>
      </c>
      <c r="AB4858" t="s">
        <v>10971</v>
      </c>
    </row>
    <row r="4859" spans="26:28">
      <c r="Z4859">
        <v>831</v>
      </c>
      <c r="AA4859">
        <v>2121</v>
      </c>
      <c r="AB4859" t="s">
        <v>10972</v>
      </c>
    </row>
    <row r="4860" spans="26:28">
      <c r="Z4860">
        <v>832</v>
      </c>
      <c r="AA4860">
        <v>2122</v>
      </c>
      <c r="AB4860" t="s">
        <v>10973</v>
      </c>
    </row>
    <row r="4861" spans="26:28">
      <c r="Z4861">
        <v>833</v>
      </c>
      <c r="AA4861">
        <v>2123</v>
      </c>
      <c r="AB4861" t="s">
        <v>10974</v>
      </c>
    </row>
    <row r="4862" spans="26:28">
      <c r="Z4862">
        <v>834</v>
      </c>
      <c r="AA4862">
        <v>2124</v>
      </c>
      <c r="AB4862" t="s">
        <v>10975</v>
      </c>
    </row>
    <row r="4863" spans="26:28">
      <c r="Z4863">
        <v>835</v>
      </c>
      <c r="AA4863">
        <v>2125</v>
      </c>
      <c r="AB4863" t="s">
        <v>10976</v>
      </c>
    </row>
    <row r="4864" spans="26:28">
      <c r="Z4864">
        <v>836</v>
      </c>
      <c r="AA4864">
        <v>2126</v>
      </c>
      <c r="AB4864" t="s">
        <v>10977</v>
      </c>
    </row>
    <row r="4865" spans="26:28">
      <c r="Z4865">
        <v>837</v>
      </c>
      <c r="AA4865">
        <v>2127</v>
      </c>
      <c r="AB4865" t="s">
        <v>10978</v>
      </c>
    </row>
    <row r="4866" spans="26:28">
      <c r="Z4866">
        <v>838</v>
      </c>
      <c r="AA4866">
        <v>2128</v>
      </c>
      <c r="AB4866" t="s">
        <v>10979</v>
      </c>
    </row>
    <row r="4867" spans="26:28">
      <c r="Z4867">
        <v>839</v>
      </c>
      <c r="AA4867">
        <v>2129</v>
      </c>
      <c r="AB4867" t="s">
        <v>10980</v>
      </c>
    </row>
    <row r="4868" spans="26:28">
      <c r="Z4868">
        <v>840</v>
      </c>
      <c r="AA4868">
        <v>2130</v>
      </c>
      <c r="AB4868" t="s">
        <v>10981</v>
      </c>
    </row>
    <row r="4869" spans="26:28">
      <c r="Z4869">
        <v>841</v>
      </c>
      <c r="AA4869">
        <v>2131</v>
      </c>
      <c r="AB4869" t="s">
        <v>10982</v>
      </c>
    </row>
    <row r="4870" spans="26:28">
      <c r="Z4870">
        <v>842</v>
      </c>
      <c r="AA4870">
        <v>2132</v>
      </c>
      <c r="AB4870" t="s">
        <v>10983</v>
      </c>
    </row>
    <row r="4871" spans="26:28">
      <c r="Z4871">
        <v>843</v>
      </c>
      <c r="AA4871">
        <v>2133</v>
      </c>
      <c r="AB4871" t="s">
        <v>10984</v>
      </c>
    </row>
    <row r="4872" spans="26:28">
      <c r="Z4872">
        <v>844</v>
      </c>
      <c r="AA4872">
        <v>2134</v>
      </c>
      <c r="AB4872" t="s">
        <v>10985</v>
      </c>
    </row>
    <row r="4873" spans="26:28">
      <c r="Z4873">
        <v>845</v>
      </c>
      <c r="AA4873">
        <v>2135</v>
      </c>
      <c r="AB4873" t="s">
        <v>10986</v>
      </c>
    </row>
    <row r="4874" spans="26:28">
      <c r="Z4874">
        <v>846</v>
      </c>
      <c r="AA4874">
        <v>2136</v>
      </c>
      <c r="AB4874" t="s">
        <v>10987</v>
      </c>
    </row>
    <row r="4875" spans="26:28">
      <c r="Z4875">
        <v>847</v>
      </c>
      <c r="AA4875">
        <v>2137</v>
      </c>
      <c r="AB4875" t="s">
        <v>10988</v>
      </c>
    </row>
    <row r="4876" spans="26:28">
      <c r="Z4876">
        <v>848</v>
      </c>
      <c r="AA4876">
        <v>2138</v>
      </c>
      <c r="AB4876" t="s">
        <v>10989</v>
      </c>
    </row>
    <row r="4877" spans="26:28">
      <c r="Z4877">
        <v>849</v>
      </c>
      <c r="AA4877">
        <v>2139</v>
      </c>
      <c r="AB4877" t="s">
        <v>10990</v>
      </c>
    </row>
    <row r="4878" spans="26:28">
      <c r="Z4878">
        <v>850</v>
      </c>
      <c r="AA4878">
        <v>2140</v>
      </c>
      <c r="AB4878" t="s">
        <v>10991</v>
      </c>
    </row>
    <row r="4879" spans="26:28">
      <c r="Z4879">
        <v>851</v>
      </c>
      <c r="AA4879">
        <v>2141</v>
      </c>
      <c r="AB4879" t="s">
        <v>10992</v>
      </c>
    </row>
    <row r="4880" spans="26:28">
      <c r="Z4880">
        <v>852</v>
      </c>
      <c r="AA4880">
        <v>2142</v>
      </c>
      <c r="AB4880" t="s">
        <v>10993</v>
      </c>
    </row>
    <row r="4881" spans="26:28">
      <c r="Z4881">
        <v>853</v>
      </c>
      <c r="AA4881">
        <v>2143</v>
      </c>
      <c r="AB4881" t="s">
        <v>10994</v>
      </c>
    </row>
    <row r="4882" spans="26:28">
      <c r="Z4882">
        <v>854</v>
      </c>
      <c r="AA4882">
        <v>2144</v>
      </c>
      <c r="AB4882" t="s">
        <v>10995</v>
      </c>
    </row>
    <row r="4883" spans="26:28">
      <c r="Z4883">
        <v>855</v>
      </c>
      <c r="AA4883">
        <v>2145</v>
      </c>
      <c r="AB4883" t="s">
        <v>10996</v>
      </c>
    </row>
    <row r="4884" spans="26:28">
      <c r="Z4884">
        <v>856</v>
      </c>
      <c r="AA4884">
        <v>2146</v>
      </c>
      <c r="AB4884" t="s">
        <v>10997</v>
      </c>
    </row>
    <row r="4885" spans="26:28">
      <c r="Z4885">
        <v>857</v>
      </c>
      <c r="AA4885">
        <v>2147</v>
      </c>
      <c r="AB4885" t="s">
        <v>10998</v>
      </c>
    </row>
    <row r="4886" spans="26:28">
      <c r="Z4886">
        <v>858</v>
      </c>
      <c r="AA4886">
        <v>2148</v>
      </c>
      <c r="AB4886" t="s">
        <v>10999</v>
      </c>
    </row>
    <row r="4887" spans="26:28">
      <c r="Z4887">
        <v>859</v>
      </c>
      <c r="AA4887">
        <v>2149</v>
      </c>
      <c r="AB4887" t="s">
        <v>11000</v>
      </c>
    </row>
    <row r="4888" spans="26:28">
      <c r="Z4888">
        <v>860</v>
      </c>
      <c r="AA4888">
        <v>2150</v>
      </c>
      <c r="AB4888" t="s">
        <v>11001</v>
      </c>
    </row>
    <row r="4889" spans="26:28">
      <c r="Z4889">
        <v>861</v>
      </c>
      <c r="AA4889">
        <v>2151</v>
      </c>
      <c r="AB4889" t="s">
        <v>11002</v>
      </c>
    </row>
    <row r="4890" spans="26:28">
      <c r="Z4890">
        <v>862</v>
      </c>
      <c r="AA4890">
        <v>2152</v>
      </c>
      <c r="AB4890" t="s">
        <v>11003</v>
      </c>
    </row>
    <row r="4891" spans="26:28">
      <c r="Z4891">
        <v>863</v>
      </c>
      <c r="AA4891">
        <v>2153</v>
      </c>
      <c r="AB4891" t="s">
        <v>11004</v>
      </c>
    </row>
    <row r="4892" spans="26:28">
      <c r="Z4892">
        <v>864</v>
      </c>
      <c r="AA4892">
        <v>2154</v>
      </c>
      <c r="AB4892" t="s">
        <v>11005</v>
      </c>
    </row>
    <row r="4893" spans="26:28">
      <c r="Z4893">
        <v>865</v>
      </c>
      <c r="AA4893">
        <v>2155</v>
      </c>
      <c r="AB4893" t="s">
        <v>11006</v>
      </c>
    </row>
    <row r="4894" spans="26:28">
      <c r="Z4894">
        <v>866</v>
      </c>
      <c r="AA4894">
        <v>2156</v>
      </c>
      <c r="AB4894" t="s">
        <v>11007</v>
      </c>
    </row>
    <row r="4895" spans="26:28">
      <c r="Z4895">
        <v>867</v>
      </c>
      <c r="AA4895">
        <v>2157</v>
      </c>
      <c r="AB4895" t="s">
        <v>11008</v>
      </c>
    </row>
    <row r="4896" spans="26:28">
      <c r="Z4896">
        <v>868</v>
      </c>
      <c r="AA4896">
        <v>2158</v>
      </c>
      <c r="AB4896" t="s">
        <v>11009</v>
      </c>
    </row>
    <row r="4897" spans="26:28">
      <c r="Z4897">
        <v>869</v>
      </c>
      <c r="AA4897">
        <v>2159</v>
      </c>
      <c r="AB4897" t="s">
        <v>11010</v>
      </c>
    </row>
    <row r="4898" spans="26:28">
      <c r="Z4898">
        <v>870</v>
      </c>
      <c r="AA4898">
        <v>2160</v>
      </c>
      <c r="AB4898" t="s">
        <v>11011</v>
      </c>
    </row>
    <row r="4899" spans="26:28">
      <c r="Z4899">
        <v>871</v>
      </c>
      <c r="AA4899">
        <v>2161</v>
      </c>
      <c r="AB4899" t="s">
        <v>11012</v>
      </c>
    </row>
    <row r="4900" spans="26:28">
      <c r="Z4900">
        <v>872</v>
      </c>
      <c r="AA4900">
        <v>2162</v>
      </c>
      <c r="AB4900" t="s">
        <v>11013</v>
      </c>
    </row>
    <row r="4901" spans="26:28">
      <c r="Z4901">
        <v>873</v>
      </c>
      <c r="AA4901">
        <v>2163</v>
      </c>
      <c r="AB4901" t="s">
        <v>11014</v>
      </c>
    </row>
    <row r="4902" spans="26:28">
      <c r="Z4902">
        <v>874</v>
      </c>
      <c r="AA4902">
        <v>2164</v>
      </c>
      <c r="AB4902" t="s">
        <v>11015</v>
      </c>
    </row>
    <row r="4903" spans="26:28">
      <c r="Z4903">
        <v>875</v>
      </c>
      <c r="AA4903">
        <v>2165</v>
      </c>
      <c r="AB4903" t="s">
        <v>11016</v>
      </c>
    </row>
    <row r="4904" spans="26:28">
      <c r="Z4904">
        <v>876</v>
      </c>
      <c r="AA4904">
        <v>2166</v>
      </c>
      <c r="AB4904" t="s">
        <v>11017</v>
      </c>
    </row>
    <row r="4905" spans="26:28">
      <c r="Z4905">
        <v>877</v>
      </c>
      <c r="AA4905">
        <v>2167</v>
      </c>
      <c r="AB4905" t="s">
        <v>11018</v>
      </c>
    </row>
    <row r="4906" spans="26:28">
      <c r="Z4906">
        <v>878</v>
      </c>
      <c r="AA4906">
        <v>2168</v>
      </c>
      <c r="AB4906" t="s">
        <v>11019</v>
      </c>
    </row>
    <row r="4907" spans="26:28">
      <c r="Z4907">
        <v>879</v>
      </c>
      <c r="AA4907">
        <v>2169</v>
      </c>
      <c r="AB4907" t="s">
        <v>11020</v>
      </c>
    </row>
    <row r="4908" spans="26:28">
      <c r="Z4908">
        <v>880</v>
      </c>
      <c r="AA4908">
        <v>2170</v>
      </c>
      <c r="AB4908" t="s">
        <v>11021</v>
      </c>
    </row>
    <row r="4909" spans="26:28">
      <c r="Z4909">
        <v>881</v>
      </c>
      <c r="AA4909">
        <v>2171</v>
      </c>
      <c r="AB4909" t="s">
        <v>11022</v>
      </c>
    </row>
    <row r="4910" spans="26:28">
      <c r="Z4910">
        <v>882</v>
      </c>
      <c r="AA4910">
        <v>2172</v>
      </c>
      <c r="AB4910" t="s">
        <v>11023</v>
      </c>
    </row>
    <row r="4911" spans="26:28">
      <c r="Z4911">
        <v>883</v>
      </c>
      <c r="AA4911">
        <v>2173</v>
      </c>
      <c r="AB4911" t="s">
        <v>11024</v>
      </c>
    </row>
    <row r="4912" spans="26:28">
      <c r="Z4912">
        <v>884</v>
      </c>
      <c r="AA4912">
        <v>2174</v>
      </c>
      <c r="AB4912" t="s">
        <v>11025</v>
      </c>
    </row>
    <row r="4913" spans="26:28">
      <c r="Z4913">
        <v>885</v>
      </c>
      <c r="AA4913">
        <v>2175</v>
      </c>
      <c r="AB4913" t="s">
        <v>11026</v>
      </c>
    </row>
    <row r="4914" spans="26:28">
      <c r="Z4914">
        <v>886</v>
      </c>
      <c r="AA4914">
        <v>2176</v>
      </c>
      <c r="AB4914" t="s">
        <v>11027</v>
      </c>
    </row>
    <row r="4915" spans="26:28">
      <c r="Z4915">
        <v>887</v>
      </c>
      <c r="AA4915">
        <v>2177</v>
      </c>
      <c r="AB4915" t="s">
        <v>11028</v>
      </c>
    </row>
    <row r="4916" spans="26:28">
      <c r="Z4916">
        <v>888</v>
      </c>
      <c r="AA4916">
        <v>2178</v>
      </c>
      <c r="AB4916" t="s">
        <v>11029</v>
      </c>
    </row>
    <row r="4917" spans="26:28">
      <c r="Z4917">
        <v>889</v>
      </c>
      <c r="AA4917">
        <v>2179</v>
      </c>
      <c r="AB4917" t="s">
        <v>11030</v>
      </c>
    </row>
    <row r="4918" spans="26:28">
      <c r="Z4918">
        <v>890</v>
      </c>
      <c r="AA4918">
        <v>2180</v>
      </c>
      <c r="AB4918" t="s">
        <v>11031</v>
      </c>
    </row>
    <row r="4919" spans="26:28">
      <c r="Z4919">
        <v>891</v>
      </c>
      <c r="AA4919">
        <v>2181</v>
      </c>
      <c r="AB4919" t="s">
        <v>11032</v>
      </c>
    </row>
    <row r="4920" spans="26:28">
      <c r="Z4920">
        <v>892</v>
      </c>
      <c r="AA4920">
        <v>2182</v>
      </c>
      <c r="AB4920" t="s">
        <v>11033</v>
      </c>
    </row>
    <row r="4921" spans="26:28">
      <c r="Z4921">
        <v>893</v>
      </c>
      <c r="AA4921">
        <v>2183</v>
      </c>
      <c r="AB4921" t="s">
        <v>11034</v>
      </c>
    </row>
    <row r="4922" spans="26:28">
      <c r="Z4922">
        <v>894</v>
      </c>
      <c r="AA4922">
        <v>2184</v>
      </c>
      <c r="AB4922" t="s">
        <v>11035</v>
      </c>
    </row>
    <row r="4923" spans="26:28">
      <c r="Z4923">
        <v>895</v>
      </c>
      <c r="AA4923">
        <v>2185</v>
      </c>
      <c r="AB4923" t="s">
        <v>11036</v>
      </c>
    </row>
    <row r="4924" spans="26:28">
      <c r="Z4924">
        <v>896</v>
      </c>
      <c r="AA4924">
        <v>2186</v>
      </c>
      <c r="AB4924" t="s">
        <v>11037</v>
      </c>
    </row>
    <row r="4925" spans="26:28">
      <c r="Z4925">
        <v>897</v>
      </c>
      <c r="AA4925">
        <v>2187</v>
      </c>
      <c r="AB4925" t="s">
        <v>11038</v>
      </c>
    </row>
    <row r="4926" spans="26:28">
      <c r="Z4926">
        <v>898</v>
      </c>
      <c r="AA4926">
        <v>2188</v>
      </c>
      <c r="AB4926" t="s">
        <v>11039</v>
      </c>
    </row>
    <row r="4927" spans="26:28">
      <c r="Z4927">
        <v>899</v>
      </c>
      <c r="AA4927">
        <v>2189</v>
      </c>
      <c r="AB4927" t="s">
        <v>11040</v>
      </c>
    </row>
    <row r="4928" spans="26:28">
      <c r="Z4928">
        <v>900</v>
      </c>
      <c r="AA4928">
        <v>2190</v>
      </c>
      <c r="AB4928" t="s">
        <v>11041</v>
      </c>
    </row>
    <row r="4929" spans="26:28">
      <c r="Z4929">
        <v>901</v>
      </c>
      <c r="AA4929">
        <v>2191</v>
      </c>
      <c r="AB4929" t="s">
        <v>11042</v>
      </c>
    </row>
    <row r="4930" spans="26:28">
      <c r="Z4930">
        <v>902</v>
      </c>
      <c r="AA4930">
        <v>2192</v>
      </c>
      <c r="AB4930" t="s">
        <v>11043</v>
      </c>
    </row>
    <row r="4931" spans="26:28">
      <c r="Z4931">
        <v>903</v>
      </c>
      <c r="AA4931">
        <v>2193</v>
      </c>
      <c r="AB4931" t="s">
        <v>11044</v>
      </c>
    </row>
    <row r="4932" spans="26:28">
      <c r="Z4932">
        <v>904</v>
      </c>
      <c r="AA4932">
        <v>2194</v>
      </c>
      <c r="AB4932" t="s">
        <v>11045</v>
      </c>
    </row>
    <row r="4933" spans="26:28">
      <c r="Z4933">
        <v>905</v>
      </c>
      <c r="AA4933">
        <v>2195</v>
      </c>
      <c r="AB4933" t="s">
        <v>11046</v>
      </c>
    </row>
    <row r="4934" spans="26:28">
      <c r="Z4934">
        <v>906</v>
      </c>
      <c r="AA4934">
        <v>2196</v>
      </c>
      <c r="AB4934" t="s">
        <v>11047</v>
      </c>
    </row>
    <row r="4935" spans="26:28">
      <c r="Z4935">
        <v>907</v>
      </c>
      <c r="AA4935">
        <v>2197</v>
      </c>
      <c r="AB4935" t="s">
        <v>11048</v>
      </c>
    </row>
    <row r="4936" spans="26:28">
      <c r="Z4936">
        <v>908</v>
      </c>
      <c r="AA4936">
        <v>2198</v>
      </c>
      <c r="AB4936" t="s">
        <v>11049</v>
      </c>
    </row>
    <row r="4937" spans="26:28">
      <c r="Z4937">
        <v>909</v>
      </c>
      <c r="AA4937">
        <v>2199</v>
      </c>
      <c r="AB4937" t="s">
        <v>11050</v>
      </c>
    </row>
    <row r="4938" spans="26:28">
      <c r="Z4938">
        <v>910</v>
      </c>
      <c r="AA4938">
        <v>2200</v>
      </c>
      <c r="AB4938" t="s">
        <v>11051</v>
      </c>
    </row>
    <row r="4939" spans="26:28">
      <c r="Z4939">
        <v>911</v>
      </c>
      <c r="AA4939">
        <v>2201</v>
      </c>
      <c r="AB4939" t="s">
        <v>11052</v>
      </c>
    </row>
    <row r="4940" spans="26:28">
      <c r="Z4940">
        <v>912</v>
      </c>
      <c r="AA4940">
        <v>2202</v>
      </c>
      <c r="AB4940" t="s">
        <v>11053</v>
      </c>
    </row>
    <row r="4941" spans="26:28">
      <c r="Z4941">
        <v>913</v>
      </c>
      <c r="AA4941">
        <v>2203</v>
      </c>
      <c r="AB4941" t="s">
        <v>11054</v>
      </c>
    </row>
    <row r="4942" spans="26:28">
      <c r="Z4942">
        <v>914</v>
      </c>
      <c r="AA4942">
        <v>2204</v>
      </c>
      <c r="AB4942" t="s">
        <v>11055</v>
      </c>
    </row>
    <row r="4943" spans="26:28">
      <c r="Z4943">
        <v>915</v>
      </c>
      <c r="AA4943">
        <v>2205</v>
      </c>
      <c r="AB4943" t="s">
        <v>11056</v>
      </c>
    </row>
    <row r="4944" spans="26:28">
      <c r="Z4944">
        <v>916</v>
      </c>
      <c r="AA4944">
        <v>2206</v>
      </c>
      <c r="AB4944" t="s">
        <v>11057</v>
      </c>
    </row>
    <row r="4945" spans="26:28">
      <c r="Z4945">
        <v>917</v>
      </c>
      <c r="AA4945">
        <v>2207</v>
      </c>
      <c r="AB4945" t="s">
        <v>11058</v>
      </c>
    </row>
    <row r="4946" spans="26:28">
      <c r="Z4946">
        <v>918</v>
      </c>
      <c r="AA4946">
        <v>2208</v>
      </c>
      <c r="AB4946" t="s">
        <v>11059</v>
      </c>
    </row>
    <row r="4947" spans="26:28">
      <c r="Z4947">
        <v>919</v>
      </c>
      <c r="AA4947">
        <v>2209</v>
      </c>
      <c r="AB4947" t="s">
        <v>11060</v>
      </c>
    </row>
    <row r="4948" spans="26:28">
      <c r="Z4948">
        <v>920</v>
      </c>
      <c r="AA4948">
        <v>2210</v>
      </c>
      <c r="AB4948" t="s">
        <v>11061</v>
      </c>
    </row>
    <row r="4949" spans="26:28">
      <c r="Z4949">
        <v>921</v>
      </c>
      <c r="AA4949">
        <v>2211</v>
      </c>
      <c r="AB4949" t="s">
        <v>11062</v>
      </c>
    </row>
    <row r="4950" spans="26:28">
      <c r="Z4950">
        <v>922</v>
      </c>
      <c r="AA4950">
        <v>2212</v>
      </c>
      <c r="AB4950" t="s">
        <v>11063</v>
      </c>
    </row>
    <row r="4951" spans="26:28">
      <c r="Z4951">
        <v>923</v>
      </c>
      <c r="AA4951">
        <v>2213</v>
      </c>
      <c r="AB4951" t="s">
        <v>11064</v>
      </c>
    </row>
    <row r="4952" spans="26:28">
      <c r="Z4952">
        <v>924</v>
      </c>
      <c r="AA4952">
        <v>2214</v>
      </c>
      <c r="AB4952" t="s">
        <v>11065</v>
      </c>
    </row>
    <row r="4953" spans="26:28">
      <c r="Z4953">
        <v>925</v>
      </c>
      <c r="AA4953">
        <v>2215</v>
      </c>
      <c r="AB4953" t="s">
        <v>11066</v>
      </c>
    </row>
    <row r="4954" spans="26:28">
      <c r="Z4954">
        <v>926</v>
      </c>
      <c r="AA4954">
        <v>2216</v>
      </c>
      <c r="AB4954" t="s">
        <v>11067</v>
      </c>
    </row>
    <row r="4955" spans="26:28">
      <c r="Z4955">
        <v>927</v>
      </c>
      <c r="AA4955">
        <v>2217</v>
      </c>
      <c r="AB4955" t="s">
        <v>11068</v>
      </c>
    </row>
    <row r="4956" spans="26:28">
      <c r="Z4956">
        <v>928</v>
      </c>
      <c r="AA4956">
        <v>2218</v>
      </c>
      <c r="AB4956" t="s">
        <v>11069</v>
      </c>
    </row>
    <row r="4957" spans="26:28">
      <c r="Z4957">
        <v>929</v>
      </c>
      <c r="AA4957">
        <v>2219</v>
      </c>
      <c r="AB4957" t="s">
        <v>11070</v>
      </c>
    </row>
    <row r="4958" spans="26:28">
      <c r="Z4958">
        <v>930</v>
      </c>
      <c r="AA4958">
        <v>2220</v>
      </c>
      <c r="AB4958" t="s">
        <v>11071</v>
      </c>
    </row>
    <row r="4959" spans="26:28">
      <c r="Z4959">
        <v>931</v>
      </c>
      <c r="AA4959">
        <v>2221</v>
      </c>
      <c r="AB4959" t="s">
        <v>11072</v>
      </c>
    </row>
    <row r="4960" spans="26:28">
      <c r="Z4960">
        <v>932</v>
      </c>
      <c r="AA4960">
        <v>2222</v>
      </c>
      <c r="AB4960" t="s">
        <v>11073</v>
      </c>
    </row>
    <row r="4961" spans="26:28">
      <c r="Z4961">
        <v>933</v>
      </c>
      <c r="AA4961">
        <v>2223</v>
      </c>
      <c r="AB4961" t="s">
        <v>11074</v>
      </c>
    </row>
    <row r="4962" spans="26:28">
      <c r="Z4962">
        <v>934</v>
      </c>
      <c r="AA4962">
        <v>2224</v>
      </c>
      <c r="AB4962" t="s">
        <v>11075</v>
      </c>
    </row>
    <row r="4963" spans="26:28">
      <c r="Z4963">
        <v>935</v>
      </c>
      <c r="AA4963">
        <v>2225</v>
      </c>
      <c r="AB4963" t="s">
        <v>11076</v>
      </c>
    </row>
    <row r="4964" spans="26:28">
      <c r="Z4964">
        <v>936</v>
      </c>
      <c r="AA4964">
        <v>2226</v>
      </c>
      <c r="AB4964" t="s">
        <v>11077</v>
      </c>
    </row>
    <row r="4965" spans="26:28">
      <c r="Z4965">
        <v>937</v>
      </c>
      <c r="AA4965">
        <v>2227</v>
      </c>
      <c r="AB4965" t="s">
        <v>11078</v>
      </c>
    </row>
    <row r="4966" spans="26:28">
      <c r="Z4966">
        <v>938</v>
      </c>
      <c r="AA4966">
        <v>2228</v>
      </c>
      <c r="AB4966" t="s">
        <v>11079</v>
      </c>
    </row>
    <row r="4967" spans="26:28">
      <c r="Z4967">
        <v>939</v>
      </c>
      <c r="AA4967">
        <v>2229</v>
      </c>
      <c r="AB4967" t="s">
        <v>11080</v>
      </c>
    </row>
    <row r="4968" spans="26:28">
      <c r="Z4968">
        <v>940</v>
      </c>
      <c r="AA4968">
        <v>2230</v>
      </c>
      <c r="AB4968" t="s">
        <v>11081</v>
      </c>
    </row>
    <row r="4969" spans="26:28">
      <c r="Z4969">
        <v>941</v>
      </c>
      <c r="AA4969">
        <v>2231</v>
      </c>
      <c r="AB4969" t="s">
        <v>11082</v>
      </c>
    </row>
    <row r="4970" spans="26:28">
      <c r="Z4970">
        <v>942</v>
      </c>
      <c r="AA4970">
        <v>2232</v>
      </c>
      <c r="AB4970" t="s">
        <v>11083</v>
      </c>
    </row>
    <row r="4971" spans="26:28">
      <c r="Z4971">
        <v>943</v>
      </c>
      <c r="AA4971">
        <v>2233</v>
      </c>
      <c r="AB4971" t="s">
        <v>11084</v>
      </c>
    </row>
    <row r="4972" spans="26:28">
      <c r="Z4972">
        <v>944</v>
      </c>
      <c r="AA4972">
        <v>2234</v>
      </c>
      <c r="AB4972" t="s">
        <v>11085</v>
      </c>
    </row>
    <row r="4973" spans="26:28">
      <c r="Z4973">
        <v>945</v>
      </c>
      <c r="AA4973">
        <v>2235</v>
      </c>
      <c r="AB4973" t="s">
        <v>11086</v>
      </c>
    </row>
    <row r="4974" spans="26:28">
      <c r="Z4974">
        <v>946</v>
      </c>
      <c r="AA4974">
        <v>2236</v>
      </c>
      <c r="AB4974" t="s">
        <v>11087</v>
      </c>
    </row>
    <row r="4975" spans="26:28">
      <c r="Z4975">
        <v>947</v>
      </c>
      <c r="AA4975">
        <v>2237</v>
      </c>
      <c r="AB4975" t="s">
        <v>11088</v>
      </c>
    </row>
    <row r="4976" spans="26:28">
      <c r="Z4976">
        <v>948</v>
      </c>
      <c r="AA4976">
        <v>2238</v>
      </c>
      <c r="AB4976" t="s">
        <v>11089</v>
      </c>
    </row>
    <row r="4977" spans="26:28">
      <c r="Z4977">
        <v>949</v>
      </c>
      <c r="AA4977">
        <v>2239</v>
      </c>
      <c r="AB4977" t="s">
        <v>11090</v>
      </c>
    </row>
    <row r="4978" spans="26:28">
      <c r="Z4978">
        <v>950</v>
      </c>
      <c r="AA4978">
        <v>2240</v>
      </c>
      <c r="AB4978" t="s">
        <v>11091</v>
      </c>
    </row>
    <row r="4979" spans="26:28">
      <c r="Z4979">
        <v>951</v>
      </c>
      <c r="AA4979">
        <v>2241</v>
      </c>
      <c r="AB4979" t="s">
        <v>11092</v>
      </c>
    </row>
    <row r="4980" spans="26:28">
      <c r="Z4980">
        <v>952</v>
      </c>
      <c r="AA4980">
        <v>2242</v>
      </c>
      <c r="AB4980" t="s">
        <v>11093</v>
      </c>
    </row>
    <row r="4981" spans="26:28">
      <c r="Z4981">
        <v>953</v>
      </c>
      <c r="AA4981">
        <v>2243</v>
      </c>
      <c r="AB4981" t="s">
        <v>11094</v>
      </c>
    </row>
    <row r="4982" spans="26:28">
      <c r="Z4982">
        <v>954</v>
      </c>
      <c r="AA4982">
        <v>2244</v>
      </c>
      <c r="AB4982" t="s">
        <v>11095</v>
      </c>
    </row>
    <row r="4983" spans="26:28">
      <c r="Z4983">
        <v>955</v>
      </c>
      <c r="AA4983">
        <v>2245</v>
      </c>
      <c r="AB4983" t="s">
        <v>11096</v>
      </c>
    </row>
    <row r="4984" spans="26:28">
      <c r="Z4984">
        <v>956</v>
      </c>
      <c r="AA4984">
        <v>2246</v>
      </c>
      <c r="AB4984" t="s">
        <v>11097</v>
      </c>
    </row>
    <row r="4985" spans="26:28">
      <c r="Z4985">
        <v>957</v>
      </c>
      <c r="AA4985">
        <v>2247</v>
      </c>
      <c r="AB4985" t="s">
        <v>11098</v>
      </c>
    </row>
    <row r="4986" spans="26:28">
      <c r="Z4986">
        <v>958</v>
      </c>
      <c r="AA4986">
        <v>2248</v>
      </c>
      <c r="AB4986" t="s">
        <v>11099</v>
      </c>
    </row>
    <row r="4987" spans="26:28">
      <c r="Z4987">
        <v>959</v>
      </c>
      <c r="AA4987">
        <v>2249</v>
      </c>
      <c r="AB4987" t="s">
        <v>11100</v>
      </c>
    </row>
    <row r="4988" spans="26:28">
      <c r="Z4988">
        <v>960</v>
      </c>
      <c r="AA4988">
        <v>2250</v>
      </c>
      <c r="AB4988" t="s">
        <v>11101</v>
      </c>
    </row>
    <row r="4989" spans="26:28">
      <c r="Z4989">
        <v>961</v>
      </c>
      <c r="AA4989">
        <v>2251</v>
      </c>
      <c r="AB4989" t="s">
        <v>11102</v>
      </c>
    </row>
    <row r="4990" spans="26:28">
      <c r="Z4990">
        <v>962</v>
      </c>
      <c r="AA4990">
        <v>2252</v>
      </c>
      <c r="AB4990" t="s">
        <v>11103</v>
      </c>
    </row>
    <row r="4991" spans="26:28">
      <c r="Z4991">
        <v>963</v>
      </c>
      <c r="AA4991">
        <v>2253</v>
      </c>
      <c r="AB4991" t="s">
        <v>11104</v>
      </c>
    </row>
    <row r="4992" spans="26:28">
      <c r="Z4992">
        <v>964</v>
      </c>
      <c r="AA4992">
        <v>2254</v>
      </c>
      <c r="AB4992" t="s">
        <v>11105</v>
      </c>
    </row>
    <row r="4993" spans="26:28">
      <c r="Z4993">
        <v>965</v>
      </c>
      <c r="AA4993">
        <v>2255</v>
      </c>
      <c r="AB4993" t="s">
        <v>11106</v>
      </c>
    </row>
    <row r="4994" spans="26:28">
      <c r="Z4994">
        <v>966</v>
      </c>
      <c r="AA4994">
        <v>2256</v>
      </c>
      <c r="AB4994" t="s">
        <v>11107</v>
      </c>
    </row>
    <row r="4995" spans="26:28">
      <c r="Z4995">
        <v>967</v>
      </c>
      <c r="AA4995">
        <v>2257</v>
      </c>
      <c r="AB4995" t="s">
        <v>11108</v>
      </c>
    </row>
    <row r="4996" spans="26:28">
      <c r="Z4996">
        <v>968</v>
      </c>
      <c r="AA4996">
        <v>2258</v>
      </c>
      <c r="AB4996" t="s">
        <v>11109</v>
      </c>
    </row>
    <row r="4997" spans="26:28">
      <c r="Z4997">
        <v>969</v>
      </c>
      <c r="AA4997">
        <v>2259</v>
      </c>
      <c r="AB4997" t="s">
        <v>11110</v>
      </c>
    </row>
    <row r="4998" spans="26:28">
      <c r="Z4998">
        <v>970</v>
      </c>
      <c r="AA4998">
        <v>2260</v>
      </c>
      <c r="AB4998" t="s">
        <v>11111</v>
      </c>
    </row>
    <row r="4999" spans="26:28">
      <c r="Z4999">
        <v>971</v>
      </c>
      <c r="AA4999">
        <v>2261</v>
      </c>
      <c r="AB4999" t="s">
        <v>11112</v>
      </c>
    </row>
    <row r="5000" spans="26:28">
      <c r="Z5000">
        <v>972</v>
      </c>
      <c r="AA5000">
        <v>2262</v>
      </c>
      <c r="AB5000" t="s">
        <v>11113</v>
      </c>
    </row>
    <row r="5001" spans="26:28">
      <c r="Z5001">
        <v>973</v>
      </c>
      <c r="AA5001">
        <v>2263</v>
      </c>
      <c r="AB5001" t="s">
        <v>11114</v>
      </c>
    </row>
    <row r="5002" spans="26:28">
      <c r="Z5002">
        <v>974</v>
      </c>
      <c r="AA5002">
        <v>2264</v>
      </c>
      <c r="AB5002" t="s">
        <v>11115</v>
      </c>
    </row>
    <row r="5003" spans="26:28">
      <c r="Z5003">
        <v>975</v>
      </c>
      <c r="AA5003">
        <v>2265</v>
      </c>
      <c r="AB5003" t="s">
        <v>11116</v>
      </c>
    </row>
    <row r="5004" spans="26:28">
      <c r="Z5004">
        <v>976</v>
      </c>
      <c r="AA5004">
        <v>2266</v>
      </c>
      <c r="AB5004" t="s">
        <v>11117</v>
      </c>
    </row>
    <row r="5005" spans="26:28">
      <c r="Z5005">
        <v>977</v>
      </c>
      <c r="AA5005">
        <v>2267</v>
      </c>
      <c r="AB5005" t="s">
        <v>11118</v>
      </c>
    </row>
    <row r="5006" spans="26:28">
      <c r="Z5006">
        <v>978</v>
      </c>
      <c r="AA5006">
        <v>2268</v>
      </c>
      <c r="AB5006" t="s">
        <v>11119</v>
      </c>
    </row>
    <row r="5007" spans="26:28">
      <c r="Z5007">
        <v>979</v>
      </c>
      <c r="AA5007">
        <v>2269</v>
      </c>
      <c r="AB5007" t="s">
        <v>11120</v>
      </c>
    </row>
    <row r="5008" spans="26:28">
      <c r="Z5008">
        <v>980</v>
      </c>
      <c r="AA5008">
        <v>2270</v>
      </c>
      <c r="AB5008" t="s">
        <v>11121</v>
      </c>
    </row>
    <row r="5009" spans="26:28">
      <c r="Z5009">
        <v>981</v>
      </c>
      <c r="AA5009">
        <v>2271</v>
      </c>
      <c r="AB5009" t="s">
        <v>11122</v>
      </c>
    </row>
    <row r="5010" spans="26:28">
      <c r="Z5010">
        <v>982</v>
      </c>
      <c r="AA5010">
        <v>2272</v>
      </c>
      <c r="AB5010" t="s">
        <v>11123</v>
      </c>
    </row>
    <row r="5011" spans="26:28">
      <c r="Z5011">
        <v>983</v>
      </c>
      <c r="AA5011">
        <v>2273</v>
      </c>
      <c r="AB5011" t="s">
        <v>11124</v>
      </c>
    </row>
    <row r="5012" spans="26:28">
      <c r="Z5012">
        <v>984</v>
      </c>
      <c r="AA5012">
        <v>2274</v>
      </c>
      <c r="AB5012" t="s">
        <v>11125</v>
      </c>
    </row>
    <row r="5013" spans="26:28">
      <c r="Z5013">
        <v>985</v>
      </c>
      <c r="AA5013">
        <v>2275</v>
      </c>
      <c r="AB5013" t="s">
        <v>11126</v>
      </c>
    </row>
    <row r="5014" spans="26:28">
      <c r="Z5014">
        <v>986</v>
      </c>
      <c r="AA5014">
        <v>2276</v>
      </c>
      <c r="AB5014" t="s">
        <v>11127</v>
      </c>
    </row>
    <row r="5015" spans="26:28">
      <c r="Z5015">
        <v>987</v>
      </c>
      <c r="AA5015">
        <v>2277</v>
      </c>
      <c r="AB5015" t="s">
        <v>11128</v>
      </c>
    </row>
    <row r="5016" spans="26:28">
      <c r="Z5016">
        <v>988</v>
      </c>
      <c r="AA5016">
        <v>2278</v>
      </c>
      <c r="AB5016" t="s">
        <v>11129</v>
      </c>
    </row>
    <row r="5017" spans="26:28">
      <c r="Z5017">
        <v>989</v>
      </c>
      <c r="AA5017">
        <v>2279</v>
      </c>
      <c r="AB5017" t="s">
        <v>11130</v>
      </c>
    </row>
    <row r="5018" spans="26:28">
      <c r="Z5018">
        <v>990</v>
      </c>
      <c r="AA5018">
        <v>2280</v>
      </c>
      <c r="AB5018" t="s">
        <v>11131</v>
      </c>
    </row>
    <row r="5019" spans="26:28">
      <c r="Z5019">
        <v>991</v>
      </c>
      <c r="AA5019">
        <v>2281</v>
      </c>
      <c r="AB5019" t="s">
        <v>11132</v>
      </c>
    </row>
    <row r="5020" spans="26:28">
      <c r="Z5020">
        <v>992</v>
      </c>
      <c r="AA5020">
        <v>2282</v>
      </c>
      <c r="AB5020" t="s">
        <v>11133</v>
      </c>
    </row>
    <row r="5021" spans="26:28">
      <c r="Z5021">
        <v>993</v>
      </c>
      <c r="AA5021">
        <v>2283</v>
      </c>
      <c r="AB5021" t="s">
        <v>11134</v>
      </c>
    </row>
    <row r="5022" spans="26:28">
      <c r="Z5022">
        <v>994</v>
      </c>
      <c r="AA5022">
        <v>2284</v>
      </c>
      <c r="AB5022" t="s">
        <v>11135</v>
      </c>
    </row>
    <row r="5023" spans="26:28">
      <c r="Z5023">
        <v>995</v>
      </c>
      <c r="AA5023">
        <v>2285</v>
      </c>
      <c r="AB5023" t="s">
        <v>11136</v>
      </c>
    </row>
    <row r="5024" spans="26:28">
      <c r="Z5024">
        <v>996</v>
      </c>
      <c r="AA5024">
        <v>2286</v>
      </c>
      <c r="AB5024" t="s">
        <v>11137</v>
      </c>
    </row>
    <row r="5025" spans="26:28">
      <c r="Z5025">
        <v>997</v>
      </c>
      <c r="AA5025">
        <v>2287</v>
      </c>
      <c r="AB5025" t="s">
        <v>11138</v>
      </c>
    </row>
    <row r="5026" spans="26:28">
      <c r="Z5026">
        <v>998</v>
      </c>
      <c r="AA5026">
        <v>2288</v>
      </c>
      <c r="AB5026" t="s">
        <v>11139</v>
      </c>
    </row>
    <row r="5027" spans="26:28">
      <c r="Z5027">
        <v>999</v>
      </c>
      <c r="AA5027">
        <v>2289</v>
      </c>
      <c r="AB5027" t="s">
        <v>11140</v>
      </c>
    </row>
    <row r="5028" spans="26:28">
      <c r="Z5028">
        <v>1000</v>
      </c>
      <c r="AA5028">
        <v>2290</v>
      </c>
      <c r="AB5028" t="s">
        <v>11141</v>
      </c>
    </row>
    <row r="5029" spans="26:28">
      <c r="Z5029">
        <v>1001</v>
      </c>
      <c r="AA5029">
        <v>2291</v>
      </c>
      <c r="AB5029" t="s">
        <v>11142</v>
      </c>
    </row>
    <row r="5030" spans="26:28">
      <c r="Z5030">
        <v>1002</v>
      </c>
      <c r="AA5030">
        <v>2292</v>
      </c>
      <c r="AB5030" t="s">
        <v>11143</v>
      </c>
    </row>
    <row r="5031" spans="26:28">
      <c r="Z5031">
        <v>1003</v>
      </c>
      <c r="AA5031">
        <v>2293</v>
      </c>
      <c r="AB5031" t="s">
        <v>11144</v>
      </c>
    </row>
    <row r="5032" spans="26:28">
      <c r="Z5032">
        <v>1004</v>
      </c>
      <c r="AA5032">
        <v>2294</v>
      </c>
      <c r="AB5032" t="s">
        <v>11145</v>
      </c>
    </row>
    <row r="5033" spans="26:28">
      <c r="Z5033">
        <v>1005</v>
      </c>
      <c r="AA5033">
        <v>2295</v>
      </c>
      <c r="AB5033" t="s">
        <v>11146</v>
      </c>
    </row>
    <row r="5034" spans="26:28">
      <c r="Z5034">
        <v>1006</v>
      </c>
      <c r="AA5034">
        <v>2296</v>
      </c>
      <c r="AB5034" t="s">
        <v>11147</v>
      </c>
    </row>
    <row r="5035" spans="26:28">
      <c r="Z5035">
        <v>1007</v>
      </c>
      <c r="AA5035">
        <v>2297</v>
      </c>
      <c r="AB5035" t="s">
        <v>11148</v>
      </c>
    </row>
    <row r="5036" spans="26:28">
      <c r="Z5036">
        <v>1008</v>
      </c>
      <c r="AA5036">
        <v>2298</v>
      </c>
      <c r="AB5036" t="s">
        <v>11149</v>
      </c>
    </row>
    <row r="5037" spans="26:28">
      <c r="Z5037">
        <v>1009</v>
      </c>
      <c r="AA5037">
        <v>2299</v>
      </c>
      <c r="AB5037" t="s">
        <v>11150</v>
      </c>
    </row>
    <row r="5038" spans="26:28">
      <c r="Z5038">
        <v>1010</v>
      </c>
      <c r="AA5038">
        <v>2300</v>
      </c>
      <c r="AB5038" t="s">
        <v>11151</v>
      </c>
    </row>
    <row r="5039" spans="26:28">
      <c r="Z5039">
        <v>1011</v>
      </c>
      <c r="AA5039">
        <v>2301</v>
      </c>
      <c r="AB5039" t="s">
        <v>11152</v>
      </c>
    </row>
    <row r="5040" spans="26:28">
      <c r="Z5040">
        <v>1012</v>
      </c>
      <c r="AA5040">
        <v>2302</v>
      </c>
      <c r="AB5040" t="s">
        <v>11153</v>
      </c>
    </row>
    <row r="5041" spans="26:28">
      <c r="Z5041">
        <v>1013</v>
      </c>
      <c r="AA5041">
        <v>2303</v>
      </c>
      <c r="AB5041" t="s">
        <v>11154</v>
      </c>
    </row>
    <row r="5042" spans="26:28">
      <c r="Z5042">
        <v>1014</v>
      </c>
      <c r="AA5042">
        <v>2304</v>
      </c>
      <c r="AB5042" t="s">
        <v>11155</v>
      </c>
    </row>
    <row r="5043" spans="26:28">
      <c r="Z5043">
        <v>1015</v>
      </c>
      <c r="AA5043">
        <v>2305</v>
      </c>
      <c r="AB5043" t="s">
        <v>11156</v>
      </c>
    </row>
    <row r="5044" spans="26:28">
      <c r="Z5044">
        <v>1016</v>
      </c>
      <c r="AA5044">
        <v>2306</v>
      </c>
      <c r="AB5044" t="s">
        <v>11157</v>
      </c>
    </row>
    <row r="5045" spans="26:28">
      <c r="Z5045">
        <v>1017</v>
      </c>
      <c r="AA5045">
        <v>2307</v>
      </c>
      <c r="AB5045" t="s">
        <v>11158</v>
      </c>
    </row>
    <row r="5046" spans="26:28">
      <c r="Z5046">
        <v>1018</v>
      </c>
      <c r="AA5046">
        <v>2308</v>
      </c>
      <c r="AB5046" t="s">
        <v>11159</v>
      </c>
    </row>
    <row r="5047" spans="26:28">
      <c r="Z5047">
        <v>1019</v>
      </c>
      <c r="AA5047">
        <v>2309</v>
      </c>
      <c r="AB5047" t="s">
        <v>11160</v>
      </c>
    </row>
    <row r="5048" spans="26:28">
      <c r="Z5048">
        <v>1020</v>
      </c>
      <c r="AA5048">
        <v>2310</v>
      </c>
      <c r="AB5048" t="s">
        <v>11161</v>
      </c>
    </row>
    <row r="5049" spans="26:28">
      <c r="Z5049">
        <v>1021</v>
      </c>
      <c r="AA5049">
        <v>2311</v>
      </c>
      <c r="AB5049" t="s">
        <v>11162</v>
      </c>
    </row>
    <row r="5050" spans="26:28">
      <c r="Z5050">
        <v>1022</v>
      </c>
      <c r="AA5050">
        <v>2312</v>
      </c>
      <c r="AB5050" t="s">
        <v>11163</v>
      </c>
    </row>
    <row r="5051" spans="26:28">
      <c r="Z5051">
        <v>1023</v>
      </c>
      <c r="AA5051">
        <v>2313</v>
      </c>
      <c r="AB5051" t="s">
        <v>11164</v>
      </c>
    </row>
    <row r="5052" spans="26:28">
      <c r="Z5052">
        <v>1024</v>
      </c>
      <c r="AA5052">
        <v>2314</v>
      </c>
      <c r="AB5052" t="s">
        <v>11165</v>
      </c>
    </row>
    <row r="5053" spans="26:28">
      <c r="Z5053">
        <v>1025</v>
      </c>
      <c r="AA5053">
        <v>2315</v>
      </c>
      <c r="AB5053" t="s">
        <v>11166</v>
      </c>
    </row>
    <row r="5054" spans="26:28">
      <c r="Z5054">
        <v>1026</v>
      </c>
      <c r="AA5054">
        <v>2316</v>
      </c>
      <c r="AB5054" t="s">
        <v>11167</v>
      </c>
    </row>
    <row r="5055" spans="26:28">
      <c r="Z5055">
        <v>1027</v>
      </c>
      <c r="AA5055">
        <v>2317</v>
      </c>
      <c r="AB5055" t="s">
        <v>11168</v>
      </c>
    </row>
    <row r="5056" spans="26:28">
      <c r="Z5056">
        <v>1028</v>
      </c>
      <c r="AA5056">
        <v>2318</v>
      </c>
      <c r="AB5056" t="s">
        <v>11169</v>
      </c>
    </row>
    <row r="5057" spans="26:28">
      <c r="Z5057">
        <v>1029</v>
      </c>
      <c r="AA5057">
        <v>2319</v>
      </c>
      <c r="AB5057" t="s">
        <v>11170</v>
      </c>
    </row>
    <row r="5058" spans="26:28">
      <c r="Z5058">
        <v>1030</v>
      </c>
      <c r="AA5058">
        <v>2320</v>
      </c>
      <c r="AB5058" t="s">
        <v>11171</v>
      </c>
    </row>
    <row r="5059" spans="26:28">
      <c r="Z5059">
        <v>1031</v>
      </c>
      <c r="AA5059">
        <v>2321</v>
      </c>
      <c r="AB5059" t="s">
        <v>11172</v>
      </c>
    </row>
    <row r="5060" spans="26:28">
      <c r="Z5060">
        <v>1032</v>
      </c>
      <c r="AA5060">
        <v>2322</v>
      </c>
      <c r="AB5060" t="s">
        <v>11173</v>
      </c>
    </row>
    <row r="5061" spans="26:28">
      <c r="Z5061">
        <v>1033</v>
      </c>
      <c r="AA5061">
        <v>2323</v>
      </c>
      <c r="AB5061" t="s">
        <v>11174</v>
      </c>
    </row>
    <row r="5062" spans="26:28">
      <c r="Z5062">
        <v>1034</v>
      </c>
      <c r="AA5062">
        <v>2324</v>
      </c>
      <c r="AB5062" t="s">
        <v>11175</v>
      </c>
    </row>
    <row r="5063" spans="26:28">
      <c r="Z5063">
        <v>1035</v>
      </c>
      <c r="AA5063">
        <v>2325</v>
      </c>
      <c r="AB5063" t="s">
        <v>11176</v>
      </c>
    </row>
    <row r="5064" spans="26:28">
      <c r="Z5064">
        <v>1036</v>
      </c>
      <c r="AA5064">
        <v>2326</v>
      </c>
      <c r="AB5064" t="s">
        <v>11177</v>
      </c>
    </row>
    <row r="5065" spans="26:28">
      <c r="Z5065">
        <v>1037</v>
      </c>
      <c r="AA5065">
        <v>2327</v>
      </c>
      <c r="AB5065" t="s">
        <v>11178</v>
      </c>
    </row>
    <row r="5066" spans="26:28">
      <c r="Z5066">
        <v>1038</v>
      </c>
      <c r="AA5066">
        <v>2328</v>
      </c>
      <c r="AB5066" t="s">
        <v>11179</v>
      </c>
    </row>
    <row r="5067" spans="26:28">
      <c r="Z5067">
        <v>1039</v>
      </c>
      <c r="AA5067">
        <v>2329</v>
      </c>
      <c r="AB5067" t="s">
        <v>11180</v>
      </c>
    </row>
    <row r="5068" spans="26:28">
      <c r="Z5068">
        <v>1040</v>
      </c>
      <c r="AA5068">
        <v>2330</v>
      </c>
      <c r="AB5068" t="s">
        <v>11181</v>
      </c>
    </row>
    <row r="5069" spans="26:28">
      <c r="Z5069">
        <v>1041</v>
      </c>
      <c r="AA5069">
        <v>2331</v>
      </c>
      <c r="AB5069" t="s">
        <v>11182</v>
      </c>
    </row>
    <row r="5070" spans="26:28">
      <c r="Z5070">
        <v>1042</v>
      </c>
      <c r="AA5070">
        <v>2332</v>
      </c>
      <c r="AB5070" t="s">
        <v>11183</v>
      </c>
    </row>
    <row r="5071" spans="26:28">
      <c r="Z5071">
        <v>1043</v>
      </c>
      <c r="AA5071">
        <v>2333</v>
      </c>
      <c r="AB5071" t="s">
        <v>11184</v>
      </c>
    </row>
    <row r="5072" spans="26:28">
      <c r="Z5072">
        <v>1044</v>
      </c>
      <c r="AA5072">
        <v>2334</v>
      </c>
      <c r="AB5072" t="s">
        <v>11185</v>
      </c>
    </row>
    <row r="5073" spans="26:28">
      <c r="Z5073">
        <v>1045</v>
      </c>
      <c r="AA5073">
        <v>2335</v>
      </c>
      <c r="AB5073" t="s">
        <v>11186</v>
      </c>
    </row>
    <row r="5074" spans="26:28">
      <c r="Z5074">
        <v>1046</v>
      </c>
      <c r="AA5074">
        <v>2336</v>
      </c>
      <c r="AB5074" t="s">
        <v>11187</v>
      </c>
    </row>
    <row r="5075" spans="26:28">
      <c r="Z5075">
        <v>1047</v>
      </c>
      <c r="AA5075">
        <v>2337</v>
      </c>
      <c r="AB5075" t="s">
        <v>11188</v>
      </c>
    </row>
    <row r="5076" spans="26:28">
      <c r="Z5076">
        <v>1048</v>
      </c>
      <c r="AA5076">
        <v>2338</v>
      </c>
      <c r="AB5076" t="s">
        <v>11189</v>
      </c>
    </row>
    <row r="5077" spans="26:28">
      <c r="Z5077">
        <v>1049</v>
      </c>
      <c r="AA5077">
        <v>2339</v>
      </c>
      <c r="AB5077" t="s">
        <v>11190</v>
      </c>
    </row>
    <row r="5078" spans="26:28">
      <c r="Z5078">
        <v>1050</v>
      </c>
      <c r="AA5078">
        <v>2340</v>
      </c>
      <c r="AB5078" t="s">
        <v>11191</v>
      </c>
    </row>
    <row r="5079" spans="26:28">
      <c r="Z5079">
        <v>1051</v>
      </c>
      <c r="AA5079">
        <v>2341</v>
      </c>
      <c r="AB5079" t="s">
        <v>11192</v>
      </c>
    </row>
    <row r="5080" spans="26:28">
      <c r="Z5080">
        <v>1052</v>
      </c>
      <c r="AA5080">
        <v>2342</v>
      </c>
      <c r="AB5080" t="s">
        <v>11193</v>
      </c>
    </row>
    <row r="5081" spans="26:28">
      <c r="Z5081">
        <v>1053</v>
      </c>
      <c r="AA5081">
        <v>2343</v>
      </c>
      <c r="AB5081" t="s">
        <v>11194</v>
      </c>
    </row>
    <row r="5082" spans="26:28">
      <c r="Z5082">
        <v>1054</v>
      </c>
      <c r="AA5082">
        <v>2344</v>
      </c>
      <c r="AB5082" t="s">
        <v>11195</v>
      </c>
    </row>
    <row r="5083" spans="26:28">
      <c r="Z5083">
        <v>1055</v>
      </c>
      <c r="AA5083">
        <v>2345</v>
      </c>
      <c r="AB5083" t="s">
        <v>11196</v>
      </c>
    </row>
    <row r="5084" spans="26:28">
      <c r="Z5084">
        <v>1056</v>
      </c>
      <c r="AA5084">
        <v>2346</v>
      </c>
      <c r="AB5084" t="s">
        <v>11197</v>
      </c>
    </row>
    <row r="5085" spans="26:28">
      <c r="Z5085">
        <v>1057</v>
      </c>
      <c r="AA5085">
        <v>2347</v>
      </c>
      <c r="AB5085" t="s">
        <v>11198</v>
      </c>
    </row>
    <row r="5086" spans="26:28">
      <c r="Z5086">
        <v>1058</v>
      </c>
      <c r="AA5086">
        <v>2348</v>
      </c>
      <c r="AB5086" t="s">
        <v>11199</v>
      </c>
    </row>
    <row r="5087" spans="26:28">
      <c r="Z5087">
        <v>1059</v>
      </c>
      <c r="AA5087">
        <v>2349</v>
      </c>
      <c r="AB5087" t="s">
        <v>11200</v>
      </c>
    </row>
    <row r="5088" spans="26:28">
      <c r="Z5088">
        <v>1060</v>
      </c>
      <c r="AA5088">
        <v>2350</v>
      </c>
      <c r="AB5088" t="s">
        <v>11201</v>
      </c>
    </row>
    <row r="5089" spans="26:28">
      <c r="Z5089">
        <v>1061</v>
      </c>
      <c r="AA5089">
        <v>2351</v>
      </c>
      <c r="AB5089" t="s">
        <v>11202</v>
      </c>
    </row>
    <row r="5090" spans="26:28">
      <c r="Z5090">
        <v>1062</v>
      </c>
      <c r="AA5090">
        <v>2352</v>
      </c>
      <c r="AB5090" t="s">
        <v>11203</v>
      </c>
    </row>
    <row r="5091" spans="26:28">
      <c r="Z5091">
        <v>1063</v>
      </c>
      <c r="AA5091">
        <v>2353</v>
      </c>
      <c r="AB5091" t="s">
        <v>11204</v>
      </c>
    </row>
    <row r="5092" spans="26:28">
      <c r="Z5092">
        <v>1064</v>
      </c>
      <c r="AA5092">
        <v>2354</v>
      </c>
      <c r="AB5092" t="s">
        <v>11205</v>
      </c>
    </row>
    <row r="5093" spans="26:28">
      <c r="Z5093">
        <v>1065</v>
      </c>
      <c r="AA5093">
        <v>2355</v>
      </c>
      <c r="AB5093" t="s">
        <v>11206</v>
      </c>
    </row>
    <row r="5094" spans="26:28">
      <c r="Z5094">
        <v>1066</v>
      </c>
      <c r="AA5094">
        <v>2356</v>
      </c>
      <c r="AB5094" t="s">
        <v>11207</v>
      </c>
    </row>
    <row r="5095" spans="26:28">
      <c r="Z5095">
        <v>1067</v>
      </c>
      <c r="AA5095">
        <v>2357</v>
      </c>
      <c r="AB5095" t="s">
        <v>11208</v>
      </c>
    </row>
    <row r="5096" spans="26:28">
      <c r="Z5096">
        <v>1068</v>
      </c>
      <c r="AA5096">
        <v>2358</v>
      </c>
      <c r="AB5096" t="s">
        <v>11209</v>
      </c>
    </row>
    <row r="5097" spans="26:28">
      <c r="Z5097">
        <v>1069</v>
      </c>
      <c r="AA5097">
        <v>2359</v>
      </c>
      <c r="AB5097" t="s">
        <v>11210</v>
      </c>
    </row>
    <row r="5098" spans="26:28">
      <c r="Z5098">
        <v>1070</v>
      </c>
      <c r="AA5098">
        <v>2360</v>
      </c>
      <c r="AB5098" t="s">
        <v>11211</v>
      </c>
    </row>
    <row r="5099" spans="26:28">
      <c r="Z5099">
        <v>1071</v>
      </c>
      <c r="AA5099">
        <v>2361</v>
      </c>
      <c r="AB5099" t="s">
        <v>11212</v>
      </c>
    </row>
    <row r="5100" spans="26:28">
      <c r="Z5100">
        <v>1072</v>
      </c>
      <c r="AA5100">
        <v>2362</v>
      </c>
      <c r="AB5100" t="s">
        <v>11213</v>
      </c>
    </row>
    <row r="5101" spans="26:28">
      <c r="Z5101">
        <v>1073</v>
      </c>
      <c r="AA5101">
        <v>2363</v>
      </c>
      <c r="AB5101" t="s">
        <v>11214</v>
      </c>
    </row>
    <row r="5102" spans="26:28">
      <c r="Z5102">
        <v>1074</v>
      </c>
      <c r="AA5102">
        <v>2364</v>
      </c>
      <c r="AB5102" t="s">
        <v>11215</v>
      </c>
    </row>
    <row r="5103" spans="26:28">
      <c r="Z5103">
        <v>1075</v>
      </c>
      <c r="AA5103">
        <v>2365</v>
      </c>
      <c r="AB5103" t="s">
        <v>11216</v>
      </c>
    </row>
    <row r="5104" spans="26:28">
      <c r="Z5104">
        <v>1076</v>
      </c>
      <c r="AA5104">
        <v>2366</v>
      </c>
      <c r="AB5104" t="s">
        <v>11217</v>
      </c>
    </row>
    <row r="5105" spans="26:28">
      <c r="Z5105">
        <v>1077</v>
      </c>
      <c r="AA5105">
        <v>2367</v>
      </c>
      <c r="AB5105" t="s">
        <v>11218</v>
      </c>
    </row>
    <row r="5106" spans="26:28">
      <c r="Z5106">
        <v>1078</v>
      </c>
      <c r="AA5106">
        <v>2368</v>
      </c>
      <c r="AB5106" t="s">
        <v>11219</v>
      </c>
    </row>
    <row r="5107" spans="26:28">
      <c r="Z5107">
        <v>1079</v>
      </c>
      <c r="AA5107">
        <v>2369</v>
      </c>
      <c r="AB5107" t="s">
        <v>11220</v>
      </c>
    </row>
    <row r="5108" spans="26:28">
      <c r="Z5108">
        <v>1080</v>
      </c>
      <c r="AA5108">
        <v>2370</v>
      </c>
      <c r="AB5108" t="s">
        <v>11221</v>
      </c>
    </row>
    <row r="5109" spans="26:28">
      <c r="Z5109">
        <v>1081</v>
      </c>
      <c r="AA5109">
        <v>2371</v>
      </c>
      <c r="AB5109" t="s">
        <v>11222</v>
      </c>
    </row>
    <row r="5110" spans="26:28">
      <c r="Z5110">
        <v>1082</v>
      </c>
      <c r="AA5110">
        <v>2372</v>
      </c>
      <c r="AB5110" t="s">
        <v>11223</v>
      </c>
    </row>
    <row r="5111" spans="26:28">
      <c r="Z5111">
        <v>1083</v>
      </c>
      <c r="AA5111">
        <v>2373</v>
      </c>
      <c r="AB5111" t="s">
        <v>11224</v>
      </c>
    </row>
    <row r="5112" spans="26:28">
      <c r="Z5112">
        <v>1084</v>
      </c>
      <c r="AA5112">
        <v>2374</v>
      </c>
      <c r="AB5112" t="s">
        <v>11225</v>
      </c>
    </row>
    <row r="5113" spans="26:28">
      <c r="Z5113">
        <v>1085</v>
      </c>
      <c r="AA5113">
        <v>2375</v>
      </c>
      <c r="AB5113" t="s">
        <v>11226</v>
      </c>
    </row>
    <row r="5114" spans="26:28">
      <c r="Z5114">
        <v>1086</v>
      </c>
      <c r="AA5114">
        <v>2376</v>
      </c>
      <c r="AB5114" t="s">
        <v>11227</v>
      </c>
    </row>
    <row r="5115" spans="26:28">
      <c r="Z5115">
        <v>1087</v>
      </c>
      <c r="AA5115">
        <v>2377</v>
      </c>
      <c r="AB5115" t="s">
        <v>11228</v>
      </c>
    </row>
    <row r="5116" spans="26:28">
      <c r="Z5116">
        <v>1088</v>
      </c>
      <c r="AA5116">
        <v>2378</v>
      </c>
      <c r="AB5116" t="s">
        <v>11229</v>
      </c>
    </row>
    <row r="5117" spans="26:28">
      <c r="Z5117">
        <v>1089</v>
      </c>
      <c r="AA5117">
        <v>2379</v>
      </c>
      <c r="AB5117" t="s">
        <v>11230</v>
      </c>
    </row>
    <row r="5118" spans="26:28">
      <c r="Z5118">
        <v>1090</v>
      </c>
      <c r="AA5118">
        <v>2380</v>
      </c>
      <c r="AB5118" t="s">
        <v>11231</v>
      </c>
    </row>
    <row r="5119" spans="26:28">
      <c r="Z5119">
        <v>1091</v>
      </c>
      <c r="AA5119">
        <v>2381</v>
      </c>
      <c r="AB5119" t="s">
        <v>11232</v>
      </c>
    </row>
    <row r="5120" spans="26:28">
      <c r="Z5120">
        <v>1092</v>
      </c>
      <c r="AA5120">
        <v>2382</v>
      </c>
      <c r="AB5120" t="s">
        <v>11233</v>
      </c>
    </row>
    <row r="5121" spans="26:28">
      <c r="Z5121">
        <v>1093</v>
      </c>
      <c r="AA5121">
        <v>2383</v>
      </c>
      <c r="AB5121" t="s">
        <v>11234</v>
      </c>
    </row>
    <row r="5122" spans="26:28">
      <c r="Z5122">
        <v>1094</v>
      </c>
      <c r="AA5122">
        <v>2384</v>
      </c>
      <c r="AB5122" t="s">
        <v>11235</v>
      </c>
    </row>
    <row r="5123" spans="26:28">
      <c r="Z5123">
        <v>1095</v>
      </c>
      <c r="AA5123">
        <v>2385</v>
      </c>
      <c r="AB5123" t="s">
        <v>11236</v>
      </c>
    </row>
    <row r="5124" spans="26:28">
      <c r="Z5124">
        <v>1096</v>
      </c>
      <c r="AA5124">
        <v>2386</v>
      </c>
      <c r="AB5124" t="s">
        <v>11237</v>
      </c>
    </row>
    <row r="5125" spans="26:28">
      <c r="Z5125">
        <v>1097</v>
      </c>
      <c r="AA5125">
        <v>2387</v>
      </c>
      <c r="AB5125" t="s">
        <v>11238</v>
      </c>
    </row>
    <row r="5126" spans="26:28">
      <c r="Z5126">
        <v>1098</v>
      </c>
      <c r="AA5126">
        <v>2388</v>
      </c>
      <c r="AB5126" t="s">
        <v>11239</v>
      </c>
    </row>
    <row r="5127" spans="26:28">
      <c r="Z5127">
        <v>1099</v>
      </c>
      <c r="AA5127">
        <v>2389</v>
      </c>
      <c r="AB5127" t="s">
        <v>11240</v>
      </c>
    </row>
    <row r="5128" spans="26:28">
      <c r="Z5128">
        <v>1100</v>
      </c>
      <c r="AA5128">
        <v>2390</v>
      </c>
      <c r="AB5128" t="s">
        <v>11241</v>
      </c>
    </row>
    <row r="5129" spans="26:28">
      <c r="Z5129">
        <v>1101</v>
      </c>
      <c r="AA5129">
        <v>2391</v>
      </c>
      <c r="AB5129" t="s">
        <v>11242</v>
      </c>
    </row>
    <row r="5130" spans="26:28">
      <c r="Z5130">
        <v>1102</v>
      </c>
      <c r="AA5130">
        <v>2392</v>
      </c>
      <c r="AB5130" t="s">
        <v>11243</v>
      </c>
    </row>
    <row r="5131" spans="26:28">
      <c r="Z5131">
        <v>1103</v>
      </c>
      <c r="AA5131">
        <v>2393</v>
      </c>
      <c r="AB5131" t="s">
        <v>11244</v>
      </c>
    </row>
    <row r="5132" spans="26:28">
      <c r="Z5132">
        <v>1104</v>
      </c>
      <c r="AA5132">
        <v>2394</v>
      </c>
      <c r="AB5132" t="s">
        <v>11245</v>
      </c>
    </row>
    <row r="5133" spans="26:28">
      <c r="Z5133">
        <v>1105</v>
      </c>
      <c r="AA5133">
        <v>2395</v>
      </c>
      <c r="AB5133" t="s">
        <v>11246</v>
      </c>
    </row>
    <row r="5134" spans="26:28">
      <c r="Z5134">
        <v>1106</v>
      </c>
      <c r="AA5134">
        <v>2396</v>
      </c>
      <c r="AB5134" t="s">
        <v>11247</v>
      </c>
    </row>
    <row r="5135" spans="26:28">
      <c r="Z5135">
        <v>1107</v>
      </c>
      <c r="AA5135">
        <v>2397</v>
      </c>
      <c r="AB5135" t="s">
        <v>11248</v>
      </c>
    </row>
    <row r="5136" spans="26:28">
      <c r="Z5136">
        <v>1108</v>
      </c>
      <c r="AA5136">
        <v>2398</v>
      </c>
      <c r="AB5136" t="s">
        <v>11249</v>
      </c>
    </row>
    <row r="5137" spans="26:28">
      <c r="Z5137">
        <v>1109</v>
      </c>
      <c r="AA5137">
        <v>2399</v>
      </c>
      <c r="AB5137" t="s">
        <v>11250</v>
      </c>
    </row>
    <row r="5138" spans="26:28">
      <c r="Z5138">
        <v>1110</v>
      </c>
      <c r="AA5138">
        <v>2400</v>
      </c>
      <c r="AB5138" t="s">
        <v>11251</v>
      </c>
    </row>
    <row r="5139" spans="26:28">
      <c r="Z5139">
        <v>1111</v>
      </c>
      <c r="AA5139">
        <v>2401</v>
      </c>
      <c r="AB5139" t="s">
        <v>11252</v>
      </c>
    </row>
    <row r="5140" spans="26:28">
      <c r="Z5140">
        <v>1112</v>
      </c>
      <c r="AA5140">
        <v>2402</v>
      </c>
      <c r="AB5140" t="s">
        <v>11253</v>
      </c>
    </row>
    <row r="5141" spans="26:28">
      <c r="Z5141">
        <v>1113</v>
      </c>
      <c r="AA5141">
        <v>2403</v>
      </c>
      <c r="AB5141" t="s">
        <v>11254</v>
      </c>
    </row>
    <row r="5142" spans="26:28">
      <c r="Z5142">
        <v>1114</v>
      </c>
      <c r="AA5142">
        <v>2404</v>
      </c>
      <c r="AB5142" t="s">
        <v>11255</v>
      </c>
    </row>
    <row r="5143" spans="26:28">
      <c r="Z5143">
        <v>1115</v>
      </c>
      <c r="AA5143">
        <v>2405</v>
      </c>
      <c r="AB5143" t="s">
        <v>11256</v>
      </c>
    </row>
    <row r="5144" spans="26:28">
      <c r="Z5144">
        <v>1116</v>
      </c>
      <c r="AA5144">
        <v>2406</v>
      </c>
      <c r="AB5144" t="s">
        <v>11257</v>
      </c>
    </row>
    <row r="5145" spans="26:28">
      <c r="Z5145">
        <v>1117</v>
      </c>
      <c r="AA5145">
        <v>2407</v>
      </c>
      <c r="AB5145" t="s">
        <v>11258</v>
      </c>
    </row>
    <row r="5146" spans="26:28">
      <c r="Z5146">
        <v>1118</v>
      </c>
      <c r="AA5146">
        <v>2408</v>
      </c>
      <c r="AB5146" t="s">
        <v>11259</v>
      </c>
    </row>
    <row r="5147" spans="26:28">
      <c r="Z5147">
        <v>1119</v>
      </c>
      <c r="AA5147">
        <v>2409</v>
      </c>
      <c r="AB5147" t="s">
        <v>11260</v>
      </c>
    </row>
    <row r="5148" spans="26:28">
      <c r="Z5148">
        <v>1120</v>
      </c>
      <c r="AA5148">
        <v>2410</v>
      </c>
      <c r="AB5148" t="s">
        <v>11261</v>
      </c>
    </row>
    <row r="5149" spans="26:28">
      <c r="Z5149">
        <v>1121</v>
      </c>
      <c r="AA5149">
        <v>2411</v>
      </c>
      <c r="AB5149" t="s">
        <v>11262</v>
      </c>
    </row>
    <row r="5150" spans="26:28">
      <c r="Z5150">
        <v>1122</v>
      </c>
      <c r="AA5150">
        <v>2412</v>
      </c>
      <c r="AB5150" t="s">
        <v>11263</v>
      </c>
    </row>
    <row r="5151" spans="26:28">
      <c r="Z5151">
        <v>1123</v>
      </c>
      <c r="AA5151">
        <v>2413</v>
      </c>
      <c r="AB5151" t="s">
        <v>11264</v>
      </c>
    </row>
    <row r="5152" spans="26:28">
      <c r="Z5152">
        <v>1124</v>
      </c>
      <c r="AA5152">
        <v>2414</v>
      </c>
      <c r="AB5152" t="s">
        <v>11265</v>
      </c>
    </row>
    <row r="5153" spans="26:28">
      <c r="Z5153">
        <v>1125</v>
      </c>
      <c r="AA5153">
        <v>2415</v>
      </c>
      <c r="AB5153" t="s">
        <v>11266</v>
      </c>
    </row>
    <row r="5154" spans="26:28">
      <c r="Z5154">
        <v>1126</v>
      </c>
      <c r="AA5154">
        <v>2416</v>
      </c>
      <c r="AB5154" t="s">
        <v>11267</v>
      </c>
    </row>
    <row r="5155" spans="26:28">
      <c r="Z5155">
        <v>1127</v>
      </c>
      <c r="AA5155">
        <v>2417</v>
      </c>
      <c r="AB5155" t="s">
        <v>11268</v>
      </c>
    </row>
    <row r="5156" spans="26:28">
      <c r="Z5156">
        <v>1128</v>
      </c>
      <c r="AA5156">
        <v>2418</v>
      </c>
      <c r="AB5156" t="s">
        <v>11269</v>
      </c>
    </row>
    <row r="5157" spans="26:28">
      <c r="Z5157">
        <v>1129</v>
      </c>
      <c r="AA5157">
        <v>2419</v>
      </c>
      <c r="AB5157" t="s">
        <v>11270</v>
      </c>
    </row>
    <row r="5158" spans="26:28">
      <c r="Z5158">
        <v>1130</v>
      </c>
      <c r="AA5158">
        <v>2420</v>
      </c>
      <c r="AB5158" t="s">
        <v>11271</v>
      </c>
    </row>
    <row r="5159" spans="26:28">
      <c r="Z5159">
        <v>1131</v>
      </c>
      <c r="AA5159">
        <v>2421</v>
      </c>
      <c r="AB5159" t="s">
        <v>11272</v>
      </c>
    </row>
    <row r="5160" spans="26:28">
      <c r="Z5160">
        <v>1132</v>
      </c>
      <c r="AA5160">
        <v>2422</v>
      </c>
      <c r="AB5160" t="s">
        <v>11273</v>
      </c>
    </row>
    <row r="5161" spans="26:28">
      <c r="Z5161">
        <v>1133</v>
      </c>
      <c r="AA5161">
        <v>2423</v>
      </c>
      <c r="AB5161" t="s">
        <v>11274</v>
      </c>
    </row>
    <row r="5162" spans="26:28">
      <c r="Z5162">
        <v>1134</v>
      </c>
      <c r="AA5162">
        <v>2424</v>
      </c>
      <c r="AB5162" t="s">
        <v>11275</v>
      </c>
    </row>
    <row r="5163" spans="26:28">
      <c r="Z5163">
        <v>1135</v>
      </c>
      <c r="AA5163">
        <v>2425</v>
      </c>
      <c r="AB5163" t="s">
        <v>11276</v>
      </c>
    </row>
    <row r="5164" spans="26:28">
      <c r="Z5164">
        <v>1136</v>
      </c>
      <c r="AA5164">
        <v>2426</v>
      </c>
      <c r="AB5164" t="s">
        <v>11277</v>
      </c>
    </row>
    <row r="5165" spans="26:28">
      <c r="Z5165">
        <v>1137</v>
      </c>
      <c r="AA5165">
        <v>2427</v>
      </c>
      <c r="AB5165" t="s">
        <v>11278</v>
      </c>
    </row>
    <row r="5166" spans="26:28">
      <c r="Z5166">
        <v>1138</v>
      </c>
      <c r="AA5166">
        <v>2428</v>
      </c>
      <c r="AB5166" t="s">
        <v>11279</v>
      </c>
    </row>
    <row r="5167" spans="26:28">
      <c r="Z5167">
        <v>1139</v>
      </c>
      <c r="AA5167">
        <v>2429</v>
      </c>
      <c r="AB5167" t="s">
        <v>11280</v>
      </c>
    </row>
    <row r="5168" spans="26:28">
      <c r="Z5168">
        <v>1140</v>
      </c>
      <c r="AA5168">
        <v>2430</v>
      </c>
      <c r="AB5168" t="s">
        <v>11281</v>
      </c>
    </row>
    <row r="5169" spans="26:28">
      <c r="Z5169">
        <v>1141</v>
      </c>
      <c r="AA5169">
        <v>2431</v>
      </c>
      <c r="AB5169" t="s">
        <v>11282</v>
      </c>
    </row>
    <row r="5170" spans="26:28">
      <c r="Z5170">
        <v>1142</v>
      </c>
      <c r="AA5170">
        <v>2432</v>
      </c>
      <c r="AB5170" t="s">
        <v>11283</v>
      </c>
    </row>
    <row r="5171" spans="26:28">
      <c r="Z5171">
        <v>1143</v>
      </c>
      <c r="AA5171">
        <v>2433</v>
      </c>
      <c r="AB5171" t="s">
        <v>11284</v>
      </c>
    </row>
    <row r="5172" spans="26:28">
      <c r="Z5172">
        <v>1144</v>
      </c>
      <c r="AA5172">
        <v>2434</v>
      </c>
      <c r="AB5172" t="s">
        <v>11285</v>
      </c>
    </row>
    <row r="5173" spans="26:28">
      <c r="Z5173">
        <v>1145</v>
      </c>
      <c r="AA5173">
        <v>2435</v>
      </c>
      <c r="AB5173" t="s">
        <v>11286</v>
      </c>
    </row>
    <row r="5174" spans="26:28">
      <c r="Z5174">
        <v>1146</v>
      </c>
      <c r="AA5174">
        <v>2436</v>
      </c>
      <c r="AB5174" t="s">
        <v>11287</v>
      </c>
    </row>
    <row r="5175" spans="26:28">
      <c r="Z5175">
        <v>1147</v>
      </c>
      <c r="AA5175">
        <v>2437</v>
      </c>
      <c r="AB5175" t="s">
        <v>11288</v>
      </c>
    </row>
    <row r="5176" spans="26:28">
      <c r="Z5176">
        <v>1148</v>
      </c>
      <c r="AA5176">
        <v>2438</v>
      </c>
      <c r="AB5176" t="s">
        <v>11289</v>
      </c>
    </row>
    <row r="5177" spans="26:28">
      <c r="Z5177">
        <v>1149</v>
      </c>
      <c r="AA5177">
        <v>2439</v>
      </c>
      <c r="AB5177" t="s">
        <v>11290</v>
      </c>
    </row>
    <row r="5178" spans="26:28">
      <c r="Z5178">
        <v>1150</v>
      </c>
      <c r="AA5178">
        <v>2440</v>
      </c>
      <c r="AB5178" t="s">
        <v>11291</v>
      </c>
    </row>
    <row r="5179" spans="26:28">
      <c r="Z5179">
        <v>1151</v>
      </c>
      <c r="AA5179">
        <v>2441</v>
      </c>
      <c r="AB5179" t="s">
        <v>11292</v>
      </c>
    </row>
    <row r="5180" spans="26:28">
      <c r="Z5180">
        <v>1152</v>
      </c>
      <c r="AA5180">
        <v>2442</v>
      </c>
      <c r="AB5180" t="s">
        <v>11293</v>
      </c>
    </row>
    <row r="5181" spans="26:28">
      <c r="Z5181">
        <v>1153</v>
      </c>
      <c r="AA5181">
        <v>2443</v>
      </c>
      <c r="AB5181" t="s">
        <v>11294</v>
      </c>
    </row>
    <row r="5182" spans="26:28">
      <c r="Z5182">
        <v>1154</v>
      </c>
      <c r="AA5182">
        <v>2444</v>
      </c>
      <c r="AB5182" t="s">
        <v>11295</v>
      </c>
    </row>
    <row r="5183" spans="26:28">
      <c r="Z5183">
        <v>1155</v>
      </c>
      <c r="AA5183">
        <v>2445</v>
      </c>
      <c r="AB5183" t="s">
        <v>11296</v>
      </c>
    </row>
    <row r="5184" spans="26:28">
      <c r="Z5184">
        <v>1156</v>
      </c>
      <c r="AA5184">
        <v>2446</v>
      </c>
      <c r="AB5184" t="s">
        <v>11297</v>
      </c>
    </row>
    <row r="5185" spans="26:28">
      <c r="Z5185">
        <v>1157</v>
      </c>
      <c r="AA5185">
        <v>2447</v>
      </c>
      <c r="AB5185" t="s">
        <v>11298</v>
      </c>
    </row>
    <row r="5186" spans="26:28">
      <c r="Z5186">
        <v>1158</v>
      </c>
      <c r="AA5186">
        <v>2448</v>
      </c>
      <c r="AB5186" t="s">
        <v>11299</v>
      </c>
    </row>
    <row r="5187" spans="26:28">
      <c r="Z5187">
        <v>1159</v>
      </c>
      <c r="AA5187">
        <v>2449</v>
      </c>
      <c r="AB5187" t="s">
        <v>11300</v>
      </c>
    </row>
    <row r="5188" spans="26:28">
      <c r="Z5188">
        <v>1160</v>
      </c>
      <c r="AA5188">
        <v>2450</v>
      </c>
      <c r="AB5188" t="s">
        <v>11301</v>
      </c>
    </row>
    <row r="5189" spans="26:28">
      <c r="Z5189">
        <v>1161</v>
      </c>
      <c r="AA5189">
        <v>2451</v>
      </c>
      <c r="AB5189" t="s">
        <v>11302</v>
      </c>
    </row>
    <row r="5190" spans="26:28">
      <c r="Z5190">
        <v>1162</v>
      </c>
      <c r="AA5190">
        <v>2452</v>
      </c>
      <c r="AB5190" t="s">
        <v>11303</v>
      </c>
    </row>
    <row r="5191" spans="26:28">
      <c r="Z5191">
        <v>1163</v>
      </c>
      <c r="AA5191">
        <v>2453</v>
      </c>
      <c r="AB5191" t="s">
        <v>11304</v>
      </c>
    </row>
    <row r="5192" spans="26:28">
      <c r="Z5192">
        <v>1164</v>
      </c>
      <c r="AA5192">
        <v>2454</v>
      </c>
      <c r="AB5192" t="s">
        <v>11305</v>
      </c>
    </row>
    <row r="5193" spans="26:28">
      <c r="Z5193">
        <v>1165</v>
      </c>
      <c r="AA5193">
        <v>2455</v>
      </c>
      <c r="AB5193" t="s">
        <v>11306</v>
      </c>
    </row>
    <row r="5194" spans="26:28">
      <c r="Z5194">
        <v>1166</v>
      </c>
      <c r="AA5194">
        <v>2456</v>
      </c>
      <c r="AB5194" t="s">
        <v>11307</v>
      </c>
    </row>
    <row r="5195" spans="26:28">
      <c r="Z5195">
        <v>1167</v>
      </c>
      <c r="AA5195">
        <v>2457</v>
      </c>
      <c r="AB5195" t="s">
        <v>11308</v>
      </c>
    </row>
    <row r="5196" spans="26:28">
      <c r="Z5196">
        <v>1168</v>
      </c>
      <c r="AA5196">
        <v>2458</v>
      </c>
      <c r="AB5196" t="s">
        <v>11309</v>
      </c>
    </row>
    <row r="5197" spans="26:28">
      <c r="Z5197">
        <v>1169</v>
      </c>
      <c r="AA5197">
        <v>2459</v>
      </c>
      <c r="AB5197" t="s">
        <v>11310</v>
      </c>
    </row>
    <row r="5198" spans="26:28">
      <c r="Z5198">
        <v>1170</v>
      </c>
      <c r="AA5198">
        <v>2460</v>
      </c>
      <c r="AB5198" t="s">
        <v>11311</v>
      </c>
    </row>
    <row r="5199" spans="26:28">
      <c r="Z5199">
        <v>1171</v>
      </c>
      <c r="AA5199">
        <v>2461</v>
      </c>
      <c r="AB5199" t="s">
        <v>11312</v>
      </c>
    </row>
    <row r="5200" spans="26:28">
      <c r="Z5200">
        <v>1172</v>
      </c>
      <c r="AA5200">
        <v>2462</v>
      </c>
      <c r="AB5200" t="s">
        <v>11313</v>
      </c>
    </row>
    <row r="5201" spans="26:28">
      <c r="Z5201">
        <v>1173</v>
      </c>
      <c r="AA5201">
        <v>2463</v>
      </c>
      <c r="AB5201" t="s">
        <v>11314</v>
      </c>
    </row>
    <row r="5202" spans="26:28">
      <c r="Z5202">
        <v>1174</v>
      </c>
      <c r="AA5202">
        <v>2464</v>
      </c>
      <c r="AB5202" t="s">
        <v>11315</v>
      </c>
    </row>
    <row r="5203" spans="26:28">
      <c r="Z5203">
        <v>1175</v>
      </c>
      <c r="AA5203">
        <v>2465</v>
      </c>
      <c r="AB5203" t="s">
        <v>11316</v>
      </c>
    </row>
    <row r="5204" spans="26:28">
      <c r="Z5204">
        <v>1176</v>
      </c>
      <c r="AA5204">
        <v>2466</v>
      </c>
      <c r="AB5204" t="s">
        <v>11317</v>
      </c>
    </row>
    <row r="5205" spans="26:28">
      <c r="Z5205">
        <v>1177</v>
      </c>
      <c r="AA5205">
        <v>2467</v>
      </c>
      <c r="AB5205" t="s">
        <v>11318</v>
      </c>
    </row>
    <row r="5206" spans="26:28">
      <c r="Z5206">
        <v>1178</v>
      </c>
      <c r="AA5206">
        <v>2468</v>
      </c>
      <c r="AB5206" t="s">
        <v>11319</v>
      </c>
    </row>
    <row r="5207" spans="26:28">
      <c r="Z5207">
        <v>1179</v>
      </c>
      <c r="AA5207">
        <v>2469</v>
      </c>
      <c r="AB5207" t="s">
        <v>11320</v>
      </c>
    </row>
    <row r="5208" spans="26:28">
      <c r="Z5208">
        <v>1180</v>
      </c>
      <c r="AA5208">
        <v>2470</v>
      </c>
      <c r="AB5208" t="s">
        <v>11321</v>
      </c>
    </row>
    <row r="5209" spans="26:28">
      <c r="Z5209">
        <v>1181</v>
      </c>
      <c r="AA5209">
        <v>2471</v>
      </c>
      <c r="AB5209" t="s">
        <v>11322</v>
      </c>
    </row>
    <row r="5210" spans="26:28">
      <c r="Z5210">
        <v>1182</v>
      </c>
      <c r="AA5210">
        <v>2472</v>
      </c>
      <c r="AB5210" t="s">
        <v>11323</v>
      </c>
    </row>
    <row r="5211" spans="26:28">
      <c r="Z5211">
        <v>1183</v>
      </c>
      <c r="AA5211">
        <v>2473</v>
      </c>
      <c r="AB5211" t="s">
        <v>11324</v>
      </c>
    </row>
    <row r="5212" spans="26:28">
      <c r="Z5212">
        <v>1184</v>
      </c>
      <c r="AA5212">
        <v>2474</v>
      </c>
      <c r="AB5212" t="s">
        <v>11325</v>
      </c>
    </row>
    <row r="5213" spans="26:28">
      <c r="Z5213">
        <v>1185</v>
      </c>
      <c r="AA5213">
        <v>2475</v>
      </c>
      <c r="AB5213" t="s">
        <v>11326</v>
      </c>
    </row>
    <row r="5214" spans="26:28">
      <c r="Z5214">
        <v>1186</v>
      </c>
      <c r="AA5214">
        <v>2476</v>
      </c>
      <c r="AB5214" t="s">
        <v>11327</v>
      </c>
    </row>
    <row r="5215" spans="26:28">
      <c r="Z5215">
        <v>1187</v>
      </c>
      <c r="AA5215">
        <v>2477</v>
      </c>
      <c r="AB5215" t="s">
        <v>11328</v>
      </c>
    </row>
    <row r="5216" spans="26:28">
      <c r="Z5216">
        <v>1188</v>
      </c>
      <c r="AA5216">
        <v>2478</v>
      </c>
      <c r="AB5216" t="s">
        <v>11329</v>
      </c>
    </row>
    <row r="5217" spans="26:28">
      <c r="Z5217">
        <v>1189</v>
      </c>
      <c r="AA5217">
        <v>2479</v>
      </c>
      <c r="AB5217" t="s">
        <v>11330</v>
      </c>
    </row>
    <row r="5218" spans="26:28">
      <c r="Z5218">
        <v>1190</v>
      </c>
      <c r="AA5218">
        <v>2480</v>
      </c>
      <c r="AB5218" t="s">
        <v>11331</v>
      </c>
    </row>
    <row r="5219" spans="26:28">
      <c r="Z5219">
        <v>1191</v>
      </c>
      <c r="AA5219">
        <v>2481</v>
      </c>
      <c r="AB5219" t="s">
        <v>11332</v>
      </c>
    </row>
    <row r="5220" spans="26:28">
      <c r="Z5220">
        <v>1192</v>
      </c>
      <c r="AA5220">
        <v>2482</v>
      </c>
      <c r="AB5220" t="s">
        <v>11333</v>
      </c>
    </row>
    <row r="5221" spans="26:28">
      <c r="Z5221">
        <v>1193</v>
      </c>
      <c r="AA5221">
        <v>2483</v>
      </c>
      <c r="AB5221" t="s">
        <v>11334</v>
      </c>
    </row>
    <row r="5222" spans="26:28">
      <c r="Z5222">
        <v>1194</v>
      </c>
      <c r="AA5222">
        <v>2484</v>
      </c>
      <c r="AB5222" t="s">
        <v>11335</v>
      </c>
    </row>
    <row r="5223" spans="26:28">
      <c r="Z5223">
        <v>1195</v>
      </c>
      <c r="AA5223">
        <v>2485</v>
      </c>
      <c r="AB5223" t="s">
        <v>11336</v>
      </c>
    </row>
    <row r="5224" spans="26:28">
      <c r="Z5224">
        <v>1196</v>
      </c>
      <c r="AA5224">
        <v>2486</v>
      </c>
      <c r="AB5224" t="s">
        <v>11337</v>
      </c>
    </row>
    <row r="5225" spans="26:28">
      <c r="Z5225">
        <v>1197</v>
      </c>
      <c r="AA5225">
        <v>2487</v>
      </c>
      <c r="AB5225" t="s">
        <v>11338</v>
      </c>
    </row>
    <row r="5226" spans="26:28">
      <c r="Z5226">
        <v>1198</v>
      </c>
      <c r="AA5226">
        <v>2488</v>
      </c>
      <c r="AB5226" t="s">
        <v>11339</v>
      </c>
    </row>
    <row r="5227" spans="26:28">
      <c r="Z5227">
        <v>1199</v>
      </c>
      <c r="AA5227">
        <v>2489</v>
      </c>
      <c r="AB5227" t="s">
        <v>11340</v>
      </c>
    </row>
    <row r="5228" spans="26:28">
      <c r="Z5228">
        <v>1200</v>
      </c>
      <c r="AA5228">
        <v>2490</v>
      </c>
      <c r="AB5228" t="s">
        <v>11341</v>
      </c>
    </row>
    <row r="5229" spans="26:28">
      <c r="Z5229">
        <v>1201</v>
      </c>
      <c r="AA5229">
        <v>2491</v>
      </c>
      <c r="AB5229" t="s">
        <v>11342</v>
      </c>
    </row>
    <row r="5230" spans="26:28">
      <c r="Z5230">
        <v>1202</v>
      </c>
      <c r="AA5230">
        <v>2492</v>
      </c>
      <c r="AB5230" t="s">
        <v>11343</v>
      </c>
    </row>
    <row r="5231" spans="26:28">
      <c r="Z5231">
        <v>1203</v>
      </c>
      <c r="AA5231">
        <v>2493</v>
      </c>
      <c r="AB5231" t="s">
        <v>11344</v>
      </c>
    </row>
    <row r="5232" spans="26:28">
      <c r="Z5232">
        <v>1204</v>
      </c>
      <c r="AA5232">
        <v>2494</v>
      </c>
      <c r="AB5232" t="s">
        <v>11345</v>
      </c>
    </row>
    <row r="5233" spans="26:28">
      <c r="Z5233">
        <v>1205</v>
      </c>
      <c r="AA5233">
        <v>2495</v>
      </c>
      <c r="AB5233" t="s">
        <v>11346</v>
      </c>
    </row>
    <row r="5234" spans="26:28">
      <c r="Z5234">
        <v>1206</v>
      </c>
      <c r="AA5234">
        <v>2496</v>
      </c>
      <c r="AB5234" t="s">
        <v>11347</v>
      </c>
    </row>
    <row r="5235" spans="26:28">
      <c r="Z5235">
        <v>1207</v>
      </c>
      <c r="AA5235">
        <v>2497</v>
      </c>
      <c r="AB5235" t="s">
        <v>11348</v>
      </c>
    </row>
    <row r="5236" spans="26:28">
      <c r="Z5236">
        <v>1208</v>
      </c>
      <c r="AA5236">
        <v>2498</v>
      </c>
      <c r="AB5236" t="s">
        <v>11349</v>
      </c>
    </row>
    <row r="5237" spans="26:28">
      <c r="Z5237">
        <v>1209</v>
      </c>
      <c r="AA5237">
        <v>2499</v>
      </c>
      <c r="AB5237" t="s">
        <v>11350</v>
      </c>
    </row>
    <row r="5238" spans="26:28">
      <c r="Z5238">
        <v>1210</v>
      </c>
      <c r="AA5238">
        <v>2500</v>
      </c>
      <c r="AB5238" t="s">
        <v>11351</v>
      </c>
    </row>
    <row r="5239" spans="26:28">
      <c r="Z5239">
        <v>1211</v>
      </c>
      <c r="AA5239">
        <v>2501</v>
      </c>
      <c r="AB5239" t="s">
        <v>11352</v>
      </c>
    </row>
    <row r="5240" spans="26:28">
      <c r="Z5240">
        <v>1212</v>
      </c>
      <c r="AA5240">
        <v>2502</v>
      </c>
      <c r="AB5240" t="s">
        <v>11353</v>
      </c>
    </row>
    <row r="5241" spans="26:28">
      <c r="Z5241">
        <v>1213</v>
      </c>
      <c r="AA5241">
        <v>2503</v>
      </c>
      <c r="AB5241" t="s">
        <v>11354</v>
      </c>
    </row>
    <row r="5242" spans="26:28">
      <c r="Z5242">
        <v>1214</v>
      </c>
      <c r="AA5242">
        <v>2504</v>
      </c>
      <c r="AB5242" t="s">
        <v>11355</v>
      </c>
    </row>
    <row r="5243" spans="26:28">
      <c r="Z5243">
        <v>1215</v>
      </c>
      <c r="AA5243">
        <v>2505</v>
      </c>
      <c r="AB5243" t="s">
        <v>11356</v>
      </c>
    </row>
    <row r="5244" spans="26:28">
      <c r="Z5244">
        <v>1216</v>
      </c>
      <c r="AA5244">
        <v>2506</v>
      </c>
      <c r="AB5244" t="s">
        <v>11357</v>
      </c>
    </row>
    <row r="5245" spans="26:28">
      <c r="Z5245">
        <v>1217</v>
      </c>
      <c r="AA5245">
        <v>2507</v>
      </c>
      <c r="AB5245" t="s">
        <v>11358</v>
      </c>
    </row>
    <row r="5246" spans="26:28">
      <c r="Z5246">
        <v>1218</v>
      </c>
      <c r="AA5246">
        <v>2508</v>
      </c>
      <c r="AB5246" t="s">
        <v>11359</v>
      </c>
    </row>
    <row r="5247" spans="26:28">
      <c r="Z5247">
        <v>1219</v>
      </c>
      <c r="AA5247">
        <v>2509</v>
      </c>
      <c r="AB5247" t="s">
        <v>11360</v>
      </c>
    </row>
    <row r="5248" spans="26:28">
      <c r="Z5248">
        <v>1220</v>
      </c>
      <c r="AA5248">
        <v>2510</v>
      </c>
      <c r="AB5248" t="s">
        <v>11361</v>
      </c>
    </row>
    <row r="5249" spans="26:28">
      <c r="Z5249">
        <v>1221</v>
      </c>
      <c r="AA5249">
        <v>2511</v>
      </c>
      <c r="AB5249" t="s">
        <v>11362</v>
      </c>
    </row>
    <row r="5250" spans="26:28">
      <c r="Z5250">
        <v>1222</v>
      </c>
      <c r="AA5250">
        <v>2512</v>
      </c>
      <c r="AB5250" t="s">
        <v>11363</v>
      </c>
    </row>
    <row r="5251" spans="26:28">
      <c r="Z5251">
        <v>1223</v>
      </c>
      <c r="AA5251">
        <v>2513</v>
      </c>
      <c r="AB5251" t="s">
        <v>11364</v>
      </c>
    </row>
    <row r="5252" spans="26:28">
      <c r="Z5252">
        <v>1224</v>
      </c>
      <c r="AA5252">
        <v>2514</v>
      </c>
      <c r="AB5252" t="s">
        <v>11365</v>
      </c>
    </row>
    <row r="5253" spans="26:28">
      <c r="Z5253">
        <v>1225</v>
      </c>
      <c r="AA5253">
        <v>2515</v>
      </c>
      <c r="AB5253" t="s">
        <v>11366</v>
      </c>
    </row>
    <row r="5254" spans="26:28">
      <c r="Z5254">
        <v>1226</v>
      </c>
      <c r="AA5254">
        <v>2516</v>
      </c>
      <c r="AB5254" t="s">
        <v>11367</v>
      </c>
    </row>
    <row r="5255" spans="26:28">
      <c r="Z5255">
        <v>1227</v>
      </c>
      <c r="AA5255">
        <v>2517</v>
      </c>
      <c r="AB5255" t="s">
        <v>11368</v>
      </c>
    </row>
    <row r="5256" spans="26:28">
      <c r="Z5256">
        <v>1228</v>
      </c>
      <c r="AA5256">
        <v>2518</v>
      </c>
      <c r="AB5256" t="s">
        <v>11369</v>
      </c>
    </row>
    <row r="5257" spans="26:28">
      <c r="Z5257">
        <v>1229</v>
      </c>
      <c r="AA5257">
        <v>2519</v>
      </c>
      <c r="AB5257" t="s">
        <v>11370</v>
      </c>
    </row>
    <row r="5258" spans="26:28">
      <c r="Z5258">
        <v>1230</v>
      </c>
      <c r="AA5258">
        <v>2520</v>
      </c>
      <c r="AB5258" t="s">
        <v>11371</v>
      </c>
    </row>
    <row r="5259" spans="26:28">
      <c r="Z5259">
        <v>1231</v>
      </c>
      <c r="AA5259">
        <v>2521</v>
      </c>
      <c r="AB5259" t="s">
        <v>11372</v>
      </c>
    </row>
    <row r="5260" spans="26:28">
      <c r="Z5260">
        <v>1232</v>
      </c>
      <c r="AA5260">
        <v>2522</v>
      </c>
      <c r="AB5260" t="s">
        <v>11373</v>
      </c>
    </row>
    <row r="5261" spans="26:28">
      <c r="Z5261">
        <v>1233</v>
      </c>
      <c r="AA5261">
        <v>2523</v>
      </c>
      <c r="AB5261" t="s">
        <v>11374</v>
      </c>
    </row>
    <row r="5262" spans="26:28">
      <c r="Z5262">
        <v>1234</v>
      </c>
      <c r="AA5262">
        <v>2524</v>
      </c>
      <c r="AB5262" t="s">
        <v>11375</v>
      </c>
    </row>
    <row r="5263" spans="26:28">
      <c r="Z5263">
        <v>1235</v>
      </c>
      <c r="AA5263">
        <v>2525</v>
      </c>
      <c r="AB5263" t="s">
        <v>11376</v>
      </c>
    </row>
    <row r="5264" spans="26:28">
      <c r="Z5264">
        <v>1236</v>
      </c>
      <c r="AA5264">
        <v>2526</v>
      </c>
      <c r="AB5264" t="s">
        <v>11377</v>
      </c>
    </row>
    <row r="5265" spans="26:28">
      <c r="Z5265">
        <v>1237</v>
      </c>
      <c r="AA5265">
        <v>2527</v>
      </c>
      <c r="AB5265" t="s">
        <v>11378</v>
      </c>
    </row>
    <row r="5266" spans="26:28">
      <c r="Z5266">
        <v>1238</v>
      </c>
      <c r="AA5266">
        <v>2528</v>
      </c>
      <c r="AB5266" t="s">
        <v>11379</v>
      </c>
    </row>
    <row r="5267" spans="26:28">
      <c r="Z5267">
        <v>1239</v>
      </c>
      <c r="AA5267">
        <v>2529</v>
      </c>
      <c r="AB5267" t="s">
        <v>11380</v>
      </c>
    </row>
    <row r="5268" spans="26:28">
      <c r="Z5268">
        <v>1240</v>
      </c>
      <c r="AA5268">
        <v>2530</v>
      </c>
      <c r="AB5268" t="s">
        <v>11381</v>
      </c>
    </row>
    <row r="5269" spans="26:28">
      <c r="Z5269">
        <v>1241</v>
      </c>
      <c r="AA5269">
        <v>2531</v>
      </c>
      <c r="AB5269" t="s">
        <v>11382</v>
      </c>
    </row>
    <row r="5270" spans="26:28">
      <c r="Z5270">
        <v>1242</v>
      </c>
      <c r="AA5270">
        <v>2532</v>
      </c>
      <c r="AB5270" t="s">
        <v>11383</v>
      </c>
    </row>
    <row r="5271" spans="26:28">
      <c r="Z5271">
        <v>1243</v>
      </c>
      <c r="AA5271">
        <v>2533</v>
      </c>
      <c r="AB5271" t="s">
        <v>11384</v>
      </c>
    </row>
    <row r="5272" spans="26:28">
      <c r="Z5272">
        <v>1244</v>
      </c>
      <c r="AA5272">
        <v>2534</v>
      </c>
      <c r="AB5272" t="s">
        <v>11385</v>
      </c>
    </row>
    <row r="5273" spans="26:28">
      <c r="Z5273">
        <v>1245</v>
      </c>
      <c r="AA5273">
        <v>2535</v>
      </c>
      <c r="AB5273" t="s">
        <v>11386</v>
      </c>
    </row>
    <row r="5274" spans="26:28">
      <c r="Z5274">
        <v>1246</v>
      </c>
      <c r="AA5274">
        <v>2536</v>
      </c>
      <c r="AB5274" t="s">
        <v>11387</v>
      </c>
    </row>
    <row r="5275" spans="26:28">
      <c r="Z5275">
        <v>1247</v>
      </c>
      <c r="AA5275">
        <v>2537</v>
      </c>
      <c r="AB5275" t="s">
        <v>11388</v>
      </c>
    </row>
    <row r="5276" spans="26:28">
      <c r="Z5276">
        <v>1248</v>
      </c>
      <c r="AA5276">
        <v>2538</v>
      </c>
      <c r="AB5276" t="s">
        <v>11389</v>
      </c>
    </row>
    <row r="5277" spans="26:28">
      <c r="Z5277">
        <v>1249</v>
      </c>
      <c r="AA5277">
        <v>2539</v>
      </c>
      <c r="AB5277" t="s">
        <v>11390</v>
      </c>
    </row>
    <row r="5278" spans="26:28">
      <c r="Z5278">
        <v>1250</v>
      </c>
      <c r="AA5278">
        <v>2540</v>
      </c>
      <c r="AB5278" t="s">
        <v>11391</v>
      </c>
    </row>
    <row r="5279" spans="26:28">
      <c r="Z5279">
        <v>1251</v>
      </c>
      <c r="AA5279">
        <v>2541</v>
      </c>
      <c r="AB5279" t="s">
        <v>11392</v>
      </c>
    </row>
    <row r="5280" spans="26:28">
      <c r="Z5280">
        <v>1252</v>
      </c>
      <c r="AA5280">
        <v>2542</v>
      </c>
      <c r="AB5280" t="s">
        <v>11393</v>
      </c>
    </row>
    <row r="5281" spans="26:28">
      <c r="Z5281">
        <v>1253</v>
      </c>
      <c r="AA5281">
        <v>2543</v>
      </c>
      <c r="AB5281" t="s">
        <v>11394</v>
      </c>
    </row>
    <row r="5282" spans="26:28">
      <c r="Z5282">
        <v>1254</v>
      </c>
      <c r="AA5282">
        <v>2544</v>
      </c>
      <c r="AB5282" t="s">
        <v>11395</v>
      </c>
    </row>
    <row r="5283" spans="26:28">
      <c r="Z5283">
        <v>1255</v>
      </c>
      <c r="AA5283">
        <v>2545</v>
      </c>
      <c r="AB5283" t="s">
        <v>11396</v>
      </c>
    </row>
    <row r="5284" spans="26:28">
      <c r="Z5284">
        <v>1256</v>
      </c>
      <c r="AA5284">
        <v>2546</v>
      </c>
      <c r="AB5284" t="s">
        <v>11397</v>
      </c>
    </row>
    <row r="5285" spans="26:28">
      <c r="Z5285">
        <v>1257</v>
      </c>
      <c r="AA5285">
        <v>2547</v>
      </c>
      <c r="AB5285" t="s">
        <v>11398</v>
      </c>
    </row>
    <row r="5286" spans="26:28">
      <c r="Z5286">
        <v>1258</v>
      </c>
      <c r="AA5286">
        <v>2548</v>
      </c>
      <c r="AB5286" t="s">
        <v>11399</v>
      </c>
    </row>
    <row r="5287" spans="26:28">
      <c r="Z5287">
        <v>1259</v>
      </c>
      <c r="AA5287">
        <v>2549</v>
      </c>
      <c r="AB5287" t="s">
        <v>11400</v>
      </c>
    </row>
    <row r="5288" spans="26:28">
      <c r="Z5288">
        <v>1260</v>
      </c>
      <c r="AA5288">
        <v>2550</v>
      </c>
      <c r="AB5288" t="s">
        <v>11401</v>
      </c>
    </row>
    <row r="5289" spans="26:28">
      <c r="Z5289">
        <v>1261</v>
      </c>
      <c r="AA5289">
        <v>2551</v>
      </c>
      <c r="AB5289" t="s">
        <v>11402</v>
      </c>
    </row>
    <row r="5290" spans="26:28">
      <c r="Z5290">
        <v>1262</v>
      </c>
      <c r="AA5290">
        <v>2552</v>
      </c>
      <c r="AB5290" t="s">
        <v>11403</v>
      </c>
    </row>
    <row r="5291" spans="26:28">
      <c r="Z5291">
        <v>1263</v>
      </c>
      <c r="AA5291">
        <v>2553</v>
      </c>
      <c r="AB5291" t="s">
        <v>11404</v>
      </c>
    </row>
    <row r="5292" spans="26:28">
      <c r="Z5292">
        <v>1264</v>
      </c>
      <c r="AA5292">
        <v>2554</v>
      </c>
      <c r="AB5292" t="s">
        <v>11405</v>
      </c>
    </row>
    <row r="5293" spans="26:28">
      <c r="Z5293">
        <v>1265</v>
      </c>
      <c r="AA5293">
        <v>2555</v>
      </c>
      <c r="AB5293" t="s">
        <v>11406</v>
      </c>
    </row>
    <row r="5294" spans="26:28">
      <c r="Z5294">
        <v>1266</v>
      </c>
      <c r="AA5294">
        <v>2556</v>
      </c>
      <c r="AB5294" t="s">
        <v>11407</v>
      </c>
    </row>
    <row r="5295" spans="26:28">
      <c r="Z5295">
        <v>1267</v>
      </c>
      <c r="AA5295">
        <v>2557</v>
      </c>
      <c r="AB5295" t="s">
        <v>11408</v>
      </c>
    </row>
    <row r="5296" spans="26:28">
      <c r="Z5296">
        <v>1268</v>
      </c>
      <c r="AA5296">
        <v>2558</v>
      </c>
      <c r="AB5296" t="s">
        <v>11409</v>
      </c>
    </row>
    <row r="5297" spans="26:28">
      <c r="Z5297">
        <v>1269</v>
      </c>
      <c r="AA5297">
        <v>2559</v>
      </c>
      <c r="AB5297" t="s">
        <v>11410</v>
      </c>
    </row>
    <row r="5298" spans="26:28">
      <c r="Z5298">
        <v>1270</v>
      </c>
      <c r="AA5298">
        <v>2560</v>
      </c>
      <c r="AB5298" t="s">
        <v>11411</v>
      </c>
    </row>
    <row r="5299" spans="26:28">
      <c r="Z5299">
        <v>1271</v>
      </c>
      <c r="AA5299">
        <v>2561</v>
      </c>
      <c r="AB5299" t="s">
        <v>11412</v>
      </c>
    </row>
    <row r="5300" spans="26:28">
      <c r="Z5300">
        <v>1272</v>
      </c>
      <c r="AA5300">
        <v>2562</v>
      </c>
      <c r="AB5300" t="s">
        <v>11413</v>
      </c>
    </row>
    <row r="5301" spans="26:28">
      <c r="Z5301">
        <v>1273</v>
      </c>
      <c r="AA5301">
        <v>2563</v>
      </c>
      <c r="AB5301" t="s">
        <v>11414</v>
      </c>
    </row>
    <row r="5302" spans="26:28">
      <c r="Z5302">
        <v>1274</v>
      </c>
      <c r="AA5302">
        <v>2564</v>
      </c>
      <c r="AB5302" t="s">
        <v>11415</v>
      </c>
    </row>
    <row r="5303" spans="26:28">
      <c r="Z5303">
        <v>1275</v>
      </c>
      <c r="AA5303">
        <v>2565</v>
      </c>
      <c r="AB5303" t="s">
        <v>11416</v>
      </c>
    </row>
    <row r="5304" spans="26:28">
      <c r="Z5304">
        <v>1276</v>
      </c>
      <c r="AA5304">
        <v>2566</v>
      </c>
      <c r="AB5304" t="s">
        <v>11417</v>
      </c>
    </row>
    <row r="5305" spans="26:28">
      <c r="Z5305">
        <v>1277</v>
      </c>
      <c r="AA5305">
        <v>2567</v>
      </c>
      <c r="AB5305" t="s">
        <v>11418</v>
      </c>
    </row>
    <row r="5306" spans="26:28">
      <c r="Z5306">
        <v>1278</v>
      </c>
      <c r="AA5306">
        <v>2568</v>
      </c>
      <c r="AB5306" t="s">
        <v>11419</v>
      </c>
    </row>
    <row r="5307" spans="26:28">
      <c r="Z5307">
        <v>1279</v>
      </c>
      <c r="AA5307">
        <v>2569</v>
      </c>
      <c r="AB5307" t="s">
        <v>11420</v>
      </c>
    </row>
    <row r="5308" spans="26:28">
      <c r="Z5308">
        <v>1280</v>
      </c>
      <c r="AA5308">
        <v>2570</v>
      </c>
      <c r="AB5308" t="s">
        <v>11421</v>
      </c>
    </row>
    <row r="5309" spans="26:28">
      <c r="Z5309">
        <v>1281</v>
      </c>
      <c r="AA5309">
        <v>2571</v>
      </c>
      <c r="AB5309" t="s">
        <v>11422</v>
      </c>
    </row>
    <row r="5310" spans="26:28">
      <c r="Z5310">
        <v>1282</v>
      </c>
      <c r="AA5310">
        <v>2572</v>
      </c>
      <c r="AB5310" t="s">
        <v>11423</v>
      </c>
    </row>
    <row r="5311" spans="26:28">
      <c r="Z5311">
        <v>1283</v>
      </c>
      <c r="AA5311">
        <v>2573</v>
      </c>
      <c r="AB5311" t="s">
        <v>11424</v>
      </c>
    </row>
    <row r="5312" spans="26:28">
      <c r="Z5312">
        <v>1284</v>
      </c>
      <c r="AA5312">
        <v>2574</v>
      </c>
      <c r="AB5312" t="s">
        <v>11425</v>
      </c>
    </row>
    <row r="5313" spans="25:33">
      <c r="Z5313">
        <v>1285</v>
      </c>
      <c r="AA5313">
        <v>2575</v>
      </c>
      <c r="AB5313" t="s">
        <v>11426</v>
      </c>
    </row>
    <row r="5314" spans="25:33">
      <c r="Z5314">
        <v>1286</v>
      </c>
      <c r="AA5314">
        <v>2576</v>
      </c>
      <c r="AB5314" t="s">
        <v>11427</v>
      </c>
    </row>
    <row r="5315" spans="25:33">
      <c r="Z5315">
        <v>1287</v>
      </c>
      <c r="AA5315">
        <v>2577</v>
      </c>
      <c r="AB5315" t="s">
        <v>11428</v>
      </c>
    </row>
    <row r="5316" spans="25:33">
      <c r="Z5316">
        <v>1288</v>
      </c>
      <c r="AA5316">
        <v>2578</v>
      </c>
      <c r="AB5316" t="s">
        <v>11429</v>
      </c>
    </row>
    <row r="5317" spans="25:33">
      <c r="Z5317">
        <v>1289</v>
      </c>
      <c r="AA5317">
        <v>2579</v>
      </c>
      <c r="AB5317" t="s">
        <v>11430</v>
      </c>
    </row>
    <row r="5318" spans="25:33">
      <c r="Y5318" s="229" t="str">
        <f>"INSERT INTO "&amp;$H$4028&amp;" ("&amp;Z5319&amp;", "&amp;AA5319&amp;", "&amp;AD5319&amp;", "&amp;AE5319&amp;") VALUES ("</f>
        <v>INSERT INTO UPK.upk_k40.m_k60_buhin_no (data_id, buhin_no, created_date, created_tantou_id) VALUES (</v>
      </c>
    </row>
    <row r="5319" spans="25:33">
      <c r="Z5319" s="229" t="s">
        <v>80</v>
      </c>
      <c r="AA5319" s="229" t="s">
        <v>86</v>
      </c>
      <c r="AB5319" s="229" t="s">
        <v>91</v>
      </c>
      <c r="AC5319" s="229" t="s">
        <v>90</v>
      </c>
      <c r="AD5319" s="229" t="s">
        <v>50</v>
      </c>
      <c r="AE5319" s="229" t="s">
        <v>51</v>
      </c>
      <c r="AF5319" s="229" t="s">
        <v>52</v>
      </c>
      <c r="AG5319" s="229" t="s">
        <v>53</v>
      </c>
    </row>
    <row r="5320" spans="25:33">
      <c r="Z5320">
        <v>1</v>
      </c>
      <c r="AA5320" s="229" t="str">
        <f t="shared" ref="AA5320:AA5383" si="34">$Y$5318&amp;AA4029&amp;", '"&amp;TRIM(AB4029)&amp;"', GETDATE(), 999);"</f>
        <v>INSERT INTO UPK.upk_k40.m_k60_buhin_no (data_id, buhin_no, created_date, created_tantou_id) VALUES (1291, '67408/9 4M400', GETDATE(), 999);</v>
      </c>
    </row>
    <row r="5321" spans="25:33">
      <c r="Z5321">
        <v>2</v>
      </c>
      <c r="AA5321" s="229" t="str">
        <f t="shared" si="34"/>
        <v>INSERT INTO UPK.upk_k40.m_k60_buhin_no (data_id, buhin_no, created_date, created_tantou_id) VALUES (1292, '76742/3 4M400-1', GETDATE(), 999);</v>
      </c>
    </row>
    <row r="5322" spans="25:33">
      <c r="Z5322">
        <v>3</v>
      </c>
      <c r="AA5322" s="229" t="str">
        <f t="shared" si="34"/>
        <v>INSERT INTO UPK.upk_k40.m_k60_buhin_no (data_id, buhin_no, created_date, created_tantou_id) VALUES (1293, '79112 3MA0A', GETDATE(), 999);</v>
      </c>
    </row>
    <row r="5323" spans="25:33">
      <c r="Z5323">
        <v>4</v>
      </c>
      <c r="AA5323" s="229" t="str">
        <f t="shared" si="34"/>
        <v>INSERT INTO UPK.upk_k40.m_k60_buhin_no (data_id, buhin_no, created_date, created_tantou_id) VALUES (1294, '79112 6N600', GETDATE(), 999);</v>
      </c>
    </row>
    <row r="5324" spans="25:33">
      <c r="Z5324">
        <v>5</v>
      </c>
      <c r="AA5324" s="229" t="str">
        <f t="shared" si="34"/>
        <v>INSERT INTO UPK.upk_k40.m_k60_buhin_no (data_id, buhin_no, created_date, created_tantou_id) VALUES (1295, '79112 6N610', GETDATE(), 999);</v>
      </c>
    </row>
    <row r="5325" spans="25:33">
      <c r="Z5325">
        <v>6</v>
      </c>
      <c r="AA5325" s="229" t="str">
        <f t="shared" si="34"/>
        <v>INSERT INTO UPK.upk_k40.m_k60_buhin_no (data_id, buhin_no, created_date, created_tantou_id) VALUES (1296, '79422 4M500', GETDATE(), 999);</v>
      </c>
    </row>
    <row r="5326" spans="25:33">
      <c r="Z5326">
        <v>7</v>
      </c>
      <c r="AA5326" s="229" t="str">
        <f t="shared" si="34"/>
        <v>INSERT INTO UPK.upk_k40.m_k60_buhin_no (data_id, buhin_no, created_date, created_tantou_id) VALUES (1297, '64132/3 AU000', GETDATE(), 999);</v>
      </c>
    </row>
    <row r="5327" spans="25:33">
      <c r="Z5327">
        <v>8</v>
      </c>
      <c r="AA5327" s="229" t="str">
        <f t="shared" si="34"/>
        <v>INSERT INTO UPK.upk_k40.m_k60_buhin_no (data_id, buhin_no, created_date, created_tantou_id) VALUES (1298, '74516 8H310', GETDATE(), 999);</v>
      </c>
    </row>
    <row r="5328" spans="25:33">
      <c r="Z5328">
        <v>9</v>
      </c>
      <c r="AA5328" s="229" t="str">
        <f t="shared" si="34"/>
        <v>INSERT INTO UPK.upk_k40.m_k60_buhin_no (data_id, buhin_no, created_date, created_tantou_id) VALUES (1299, '74516 EQ000', GETDATE(), 999);</v>
      </c>
    </row>
    <row r="5329" spans="26:27">
      <c r="Z5329">
        <v>10</v>
      </c>
      <c r="AA5329" s="229" t="str">
        <f t="shared" si="34"/>
        <v>INSERT INTO UPK.upk_k40.m_k60_buhin_no (data_id, buhin_no, created_date, created_tantou_id) VALUES (1300, '74516 EQ500', GETDATE(), 999);</v>
      </c>
    </row>
    <row r="5330" spans="26:27">
      <c r="Z5330">
        <v>11</v>
      </c>
      <c r="AA5330" s="229" t="str">
        <f t="shared" si="34"/>
        <v>INSERT INTO UPK.upk_k40.m_k60_buhin_no (data_id, buhin_no, created_date, created_tantou_id) VALUES (1301, '76426 8H300', GETDATE(), 999);</v>
      </c>
    </row>
    <row r="5331" spans="26:27">
      <c r="Z5331">
        <v>12</v>
      </c>
      <c r="AA5331" s="229" t="str">
        <f t="shared" si="34"/>
        <v>INSERT INTO UPK.upk_k40.m_k60_buhin_no (data_id, buhin_no, created_date, created_tantou_id) VALUES (1302, '76427 8H300', GETDATE(), 999);</v>
      </c>
    </row>
    <row r="5332" spans="26:27">
      <c r="Z5332">
        <v>13</v>
      </c>
      <c r="AA5332" s="229" t="str">
        <f t="shared" si="34"/>
        <v>INSERT INTO UPK.upk_k40.m_k60_buhin_no (data_id, buhin_no, created_date, created_tantou_id) VALUES (1303, '76634/5 8H300', GETDATE(), 999);</v>
      </c>
    </row>
    <row r="5333" spans="26:27">
      <c r="Z5333">
        <v>14</v>
      </c>
      <c r="AA5333" s="229" t="str">
        <f t="shared" si="34"/>
        <v>INSERT INTO UPK.upk_k40.m_k60_buhin_no (data_id, buhin_no, created_date, created_tantou_id) VALUES (1304, '78118/9 8H300', GETDATE(), 999);</v>
      </c>
    </row>
    <row r="5334" spans="26:27">
      <c r="Z5334">
        <v>15</v>
      </c>
      <c r="AA5334" s="229" t="str">
        <f t="shared" si="34"/>
        <v>INSERT INTO UPK.upk_k40.m_k60_buhin_no (data_id, buhin_no, created_date, created_tantou_id) VALUES (1305, '78118/9 8H710', GETDATE(), 999);</v>
      </c>
    </row>
    <row r="5335" spans="26:27">
      <c r="Z5335">
        <v>16</v>
      </c>
      <c r="AA5335" s="229" t="str">
        <f t="shared" si="34"/>
        <v>INSERT INTO UPK.upk_k40.m_k60_buhin_no (data_id, buhin_no, created_date, created_tantou_id) VALUES (1306, '64122/3 EN000', GETDATE(), 999);</v>
      </c>
    </row>
    <row r="5336" spans="26:27">
      <c r="Z5336">
        <v>17</v>
      </c>
      <c r="AA5336" s="229" t="str">
        <f t="shared" si="34"/>
        <v>INSERT INTO UPK.upk_k40.m_k60_buhin_no (data_id, buhin_no, created_date, created_tantou_id) VALUES (1307, '66312 EN000', GETDATE(), 999);</v>
      </c>
    </row>
    <row r="5337" spans="26:27">
      <c r="Z5337">
        <v>18</v>
      </c>
      <c r="AA5337" s="229" t="str">
        <f t="shared" si="34"/>
        <v>INSERT INTO UPK.upk_k40.m_k60_buhin_no (data_id, buhin_no, created_date, created_tantou_id) VALUES (1308, '67408/9 EN000', GETDATE(), 999);</v>
      </c>
    </row>
    <row r="5338" spans="26:27">
      <c r="Z5338">
        <v>19</v>
      </c>
      <c r="AA5338" s="229" t="str">
        <f t="shared" si="34"/>
        <v>INSERT INTO UPK.upk_k40.m_k60_buhin_no (data_id, buhin_no, created_date, created_tantou_id) VALUES (1309, '75262/3 EN000', GETDATE(), 999);</v>
      </c>
    </row>
    <row r="5339" spans="26:27">
      <c r="Z5339">
        <v>20</v>
      </c>
      <c r="AA5339" s="229" t="str">
        <f t="shared" si="34"/>
        <v>INSERT INTO UPK.upk_k40.m_k60_buhin_no (data_id, buhin_no, created_date, created_tantou_id) VALUES (1310, '61231/2 B5010', GETDATE(), 999);</v>
      </c>
    </row>
    <row r="5340" spans="26:27">
      <c r="Z5340">
        <v>21</v>
      </c>
      <c r="AA5340" s="229" t="str">
        <f t="shared" si="34"/>
        <v>INSERT INTO UPK.upk_k40.m_k60_buhin_no (data_id, buhin_no, created_date, created_tantou_id) VALUES (1311, '61231/2 B5020', GETDATE(), 999);</v>
      </c>
    </row>
    <row r="5341" spans="26:27">
      <c r="Z5341">
        <v>22</v>
      </c>
      <c r="AA5341" s="229" t="str">
        <f t="shared" si="34"/>
        <v>INSERT INTO UPK.upk_k40.m_k60_buhin_no (data_id, buhin_no, created_date, created_tantou_id) VALUES (1312, '61231/2 B5020-B', GETDATE(), 999);</v>
      </c>
    </row>
    <row r="5342" spans="26:27">
      <c r="Z5342">
        <v>23</v>
      </c>
      <c r="AA5342" s="229" t="str">
        <f t="shared" si="34"/>
        <v>INSERT INTO UPK.upk_k40.m_k60_buhin_no (data_id, buhin_no, created_date, created_tantou_id) VALUES (1313, '61231/2 B5030', GETDATE(), 999);</v>
      </c>
    </row>
    <row r="5343" spans="26:27">
      <c r="Z5343">
        <v>24</v>
      </c>
      <c r="AA5343" s="229" t="str">
        <f t="shared" si="34"/>
        <v>INSERT INTO UPK.upk_k40.m_k60_buhin_no (data_id, buhin_no, created_date, created_tantou_id) VALUES (1314, '61137 B5010', GETDATE(), 999);</v>
      </c>
    </row>
    <row r="5344" spans="26:27">
      <c r="Z5344">
        <v>25</v>
      </c>
      <c r="AA5344" s="229" t="str">
        <f t="shared" si="34"/>
        <v>INSERT INTO UPK.upk_k40.m_k60_buhin_no (data_id, buhin_no, created_date, created_tantou_id) VALUES (1315, '61138 B5010', GETDATE(), 999);</v>
      </c>
    </row>
    <row r="5345" spans="26:27">
      <c r="Z5345">
        <v>26</v>
      </c>
      <c r="AA5345" s="229" t="str">
        <f t="shared" si="34"/>
        <v>INSERT INTO UPK.upk_k40.m_k60_buhin_no (data_id, buhin_no, created_date, created_tantou_id) VALUES (1316, '75632 JG00A', GETDATE(), 999);</v>
      </c>
    </row>
    <row r="5346" spans="26:27">
      <c r="Z5346">
        <v>27</v>
      </c>
      <c r="AA5346" s="229" t="str">
        <f t="shared" si="34"/>
        <v>INSERT INTO UPK.upk_k40.m_k60_buhin_no (data_id, buhin_no, created_date, created_tantou_id) VALUES (1317, '75632 JH00A', GETDATE(), 999);</v>
      </c>
    </row>
    <row r="5347" spans="26:27">
      <c r="Z5347">
        <v>28</v>
      </c>
      <c r="AA5347" s="229" t="str">
        <f t="shared" si="34"/>
        <v>INSERT INTO UPK.upk_k40.m_k60_buhin_no (data_id, buhin_no, created_date, created_tantou_id) VALUES (1318, '75632 1YA0A', GETDATE(), 999);</v>
      </c>
    </row>
    <row r="5348" spans="26:27">
      <c r="Z5348">
        <v>29</v>
      </c>
      <c r="AA5348" s="229" t="str">
        <f t="shared" si="34"/>
        <v>INSERT INTO UPK.upk_k40.m_k60_buhin_no (data_id, buhin_no, created_date, created_tantou_id) VALUES (1319, '75522/3 JG00A', GETDATE(), 999);</v>
      </c>
    </row>
    <row r="5349" spans="26:27">
      <c r="Z5349">
        <v>30</v>
      </c>
      <c r="AA5349" s="229" t="str">
        <f t="shared" si="34"/>
        <v>INSERT INTO UPK.upk_k40.m_k60_buhin_no (data_id, buhin_no, created_date, created_tantou_id) VALUES (1320, '75522/3 JG00A-E', GETDATE(), 999);</v>
      </c>
    </row>
    <row r="5350" spans="26:27">
      <c r="Z5350">
        <v>31</v>
      </c>
      <c r="AA5350" s="229" t="str">
        <f t="shared" si="34"/>
        <v>INSERT INTO UPK.upk_k40.m_k60_buhin_no (data_id, buhin_no, created_date, created_tantou_id) VALUES (1321, '76242 JG00A', GETDATE(), 999);</v>
      </c>
    </row>
    <row r="5351" spans="26:27">
      <c r="Z5351">
        <v>32</v>
      </c>
      <c r="AA5351" s="229" t="str">
        <f t="shared" si="34"/>
        <v>INSERT INTO UPK.upk_k40.m_k60_buhin_no (data_id, buhin_no, created_date, created_tantou_id) VALUES (1322, '76242 JG40A', GETDATE(), 999);</v>
      </c>
    </row>
    <row r="5352" spans="26:27">
      <c r="Z5352">
        <v>33</v>
      </c>
      <c r="AA5352" s="229" t="str">
        <f t="shared" si="34"/>
        <v>INSERT INTO UPK.upk_k40.m_k60_buhin_no (data_id, buhin_no, created_date, created_tantou_id) VALUES (1323, '76242 JG40A-E', GETDATE(), 999);</v>
      </c>
    </row>
    <row r="5353" spans="26:27">
      <c r="Z5353">
        <v>34</v>
      </c>
      <c r="AA5353" s="229" t="str">
        <f t="shared" si="34"/>
        <v>INSERT INTO UPK.upk_k40.m_k60_buhin_no (data_id, buhin_no, created_date, created_tantou_id) VALUES (1324, '76243 JG00A', GETDATE(), 999);</v>
      </c>
    </row>
    <row r="5354" spans="26:27">
      <c r="Z5354">
        <v>35</v>
      </c>
      <c r="AA5354" s="229" t="str">
        <f t="shared" si="34"/>
        <v>INSERT INTO UPK.upk_k40.m_k60_buhin_no (data_id, buhin_no, created_date, created_tantou_id) VALUES (1325, '76243 JG40A', GETDATE(), 999);</v>
      </c>
    </row>
    <row r="5355" spans="26:27">
      <c r="Z5355">
        <v>36</v>
      </c>
      <c r="AA5355" s="229" t="str">
        <f t="shared" si="34"/>
        <v>INSERT INTO UPK.upk_k40.m_k60_buhin_no (data_id, buhin_no, created_date, created_tantou_id) VALUES (1326, '76243 JG40A-E', GETDATE(), 999);</v>
      </c>
    </row>
    <row r="5356" spans="26:27">
      <c r="Z5356">
        <v>37</v>
      </c>
      <c r="AA5356" s="229" t="str">
        <f t="shared" si="34"/>
        <v>INSERT INTO UPK.upk_k40.m_k60_buhin_no (data_id, buhin_no, created_date, created_tantou_id) VALUES (1327, '77652/3 JM00A', GETDATE(), 999);</v>
      </c>
    </row>
    <row r="5357" spans="26:27">
      <c r="Z5357">
        <v>38</v>
      </c>
      <c r="AA5357" s="229" t="str">
        <f t="shared" si="34"/>
        <v>INSERT INTO UPK.upk_k40.m_k60_buhin_no (data_id, buhin_no, created_date, created_tantou_id) VALUES (1328, '75632 JM00A', GETDATE(), 999);</v>
      </c>
    </row>
    <row r="5358" spans="26:27">
      <c r="Z5358">
        <v>39</v>
      </c>
      <c r="AA5358" s="229" t="str">
        <f t="shared" si="34"/>
        <v>INSERT INTO UPK.upk_k40.m_k60_buhin_no (data_id, buhin_no, created_date, created_tantou_id) VALUES (1329, '76232 JM00A', GETDATE(), 999);</v>
      </c>
    </row>
    <row r="5359" spans="26:27">
      <c r="Z5359">
        <v>40</v>
      </c>
      <c r="AA5359" s="229" t="str">
        <f t="shared" si="34"/>
        <v>INSERT INTO UPK.upk_k40.m_k60_buhin_no (data_id, buhin_no, created_date, created_tantou_id) VALUES (1330, '76233 JM00A', GETDATE(), 999);</v>
      </c>
    </row>
    <row r="5360" spans="26:27">
      <c r="Z5360">
        <v>41</v>
      </c>
      <c r="AA5360" s="229" t="str">
        <f t="shared" si="34"/>
        <v>INSERT INTO UPK.upk_k40.m_k60_buhin_no (data_id, buhin_no, created_date, created_tantou_id) VALUES (1331, '76272 JM00A', GETDATE(), 999);</v>
      </c>
    </row>
    <row r="5361" spans="26:27">
      <c r="Z5361">
        <v>42</v>
      </c>
      <c r="AA5361" s="229" t="str">
        <f t="shared" si="34"/>
        <v>INSERT INTO UPK.upk_k40.m_k60_buhin_no (data_id, buhin_no, created_date, created_tantou_id) VALUES (1332, '76273 JM00A', GETDATE(), 999);</v>
      </c>
    </row>
    <row r="5362" spans="26:27">
      <c r="Z5362">
        <v>43</v>
      </c>
      <c r="AA5362" s="229" t="str">
        <f t="shared" si="34"/>
        <v>INSERT INTO UPK.upk_k40.m_k60_buhin_no (data_id, buhin_no, created_date, created_tantou_id) VALUES (1333, '76516 JM00A', GETDATE(), 999);</v>
      </c>
    </row>
    <row r="5363" spans="26:27">
      <c r="Z5363">
        <v>44</v>
      </c>
      <c r="AA5363" s="229" t="str">
        <f t="shared" si="34"/>
        <v>INSERT INTO UPK.upk_k40.m_k60_buhin_no (data_id, buhin_no, created_date, created_tantou_id) VALUES (1334, '76517 JM00A', GETDATE(), 999);</v>
      </c>
    </row>
    <row r="5364" spans="26:27">
      <c r="Z5364">
        <v>45</v>
      </c>
      <c r="AA5364" s="229" t="str">
        <f t="shared" si="34"/>
        <v>INSERT INTO UPK.upk_k40.m_k60_buhin_no (data_id, buhin_no, created_date, created_tantou_id) VALUES (1335, '77632/3 JM00A', GETDATE(), 999);</v>
      </c>
    </row>
    <row r="5365" spans="26:27">
      <c r="Z5365">
        <v>46</v>
      </c>
      <c r="AA5365" s="229" t="str">
        <f t="shared" si="34"/>
        <v>INSERT INTO UPK.upk_k40.m_k60_buhin_no (data_id, buhin_no, created_date, created_tantou_id) VALUES (1336, '77646/7 JM00A', GETDATE(), 999);</v>
      </c>
    </row>
    <row r="5366" spans="26:27">
      <c r="Z5366">
        <v>47</v>
      </c>
      <c r="AA5366" s="229" t="str">
        <f t="shared" si="34"/>
        <v>INSERT INTO UPK.upk_k40.m_k60_buhin_no (data_id, buhin_no, created_date, created_tantou_id) VALUES (1337, '76742/3 JM00A', GETDATE(), 999);</v>
      </c>
    </row>
    <row r="5367" spans="26:27">
      <c r="Z5367">
        <v>48</v>
      </c>
      <c r="AA5367" s="229" t="str">
        <f t="shared" si="34"/>
        <v>INSERT INTO UPK.upk_k40.m_k60_buhin_no (data_id, buhin_no, created_date, created_tantou_id) VALUES (1338, '64142/3 1AA0A', GETDATE(), 999);</v>
      </c>
    </row>
    <row r="5368" spans="26:27">
      <c r="Z5368">
        <v>49</v>
      </c>
      <c r="AA5368" s="229" t="str">
        <f t="shared" si="34"/>
        <v>INSERT INTO UPK.upk_k40.m_k60_buhin_no (data_id, buhin_no, created_date, created_tantou_id) VALUES (1339, '64142/3 1AA0A-K', GETDATE(), 999);</v>
      </c>
    </row>
    <row r="5369" spans="26:27">
      <c r="Z5369">
        <v>50</v>
      </c>
      <c r="AA5369" s="229" t="str">
        <f t="shared" si="34"/>
        <v>INSERT INTO UPK.upk_k40.m_k60_buhin_no (data_id, buhin_no, created_date, created_tantou_id) VALUES (1340, '67112 1AE0A', GETDATE(), 999);</v>
      </c>
    </row>
    <row r="5370" spans="26:27">
      <c r="Z5370">
        <v>51</v>
      </c>
      <c r="AA5370" s="229" t="str">
        <f t="shared" si="34"/>
        <v>INSERT INTO UPK.upk_k40.m_k60_buhin_no (data_id, buhin_no, created_date, created_tantou_id) VALUES (1341, '67412 1AE0A', GETDATE(), 999);</v>
      </c>
    </row>
    <row r="5371" spans="26:27">
      <c r="Z5371">
        <v>52</v>
      </c>
      <c r="AA5371" s="229" t="str">
        <f t="shared" si="34"/>
        <v>INSERT INTO UPK.upk_k40.m_k60_buhin_no (data_id, buhin_no, created_date, created_tantou_id) VALUES (1342, '67413 1AA0A', GETDATE(), 999);</v>
      </c>
    </row>
    <row r="5372" spans="26:27">
      <c r="Z5372">
        <v>53</v>
      </c>
      <c r="AA5372" s="229" t="str">
        <f t="shared" si="34"/>
        <v>INSERT INTO UPK.upk_k40.m_k60_buhin_no (data_id, buhin_no, created_date, created_tantou_id) VALUES (1343, '751J2 1AA0A', GETDATE(), 999);</v>
      </c>
    </row>
    <row r="5373" spans="26:27">
      <c r="Z5373">
        <v>54</v>
      </c>
      <c r="AA5373" s="229" t="str">
        <f t="shared" si="34"/>
        <v>INSERT INTO UPK.upk_k40.m_k60_buhin_no (data_id, buhin_no, created_date, created_tantou_id) VALUES (1344, '751J3 1AA0A', GETDATE(), 999);</v>
      </c>
    </row>
    <row r="5374" spans="26:27">
      <c r="Z5374">
        <v>55</v>
      </c>
      <c r="AA5374" s="229" t="str">
        <f t="shared" si="34"/>
        <v>INSERT INTO UPK.upk_k40.m_k60_buhin_no (data_id, buhin_no, created_date, created_tantou_id) VALUES (1345, '751J3 1AA0A-E', GETDATE(), 999);</v>
      </c>
    </row>
    <row r="5375" spans="26:27">
      <c r="Z5375">
        <v>56</v>
      </c>
      <c r="AA5375" s="229" t="str">
        <f t="shared" si="34"/>
        <v>INSERT INTO UPK.upk_k40.m_k60_buhin_no (data_id, buhin_no, created_date, created_tantou_id) VALUES (1346, '75172 1AA0A', GETDATE(), 999);</v>
      </c>
    </row>
    <row r="5376" spans="26:27">
      <c r="Z5376">
        <v>57</v>
      </c>
      <c r="AA5376" s="229" t="str">
        <f t="shared" si="34"/>
        <v>INSERT INTO UPK.upk_k40.m_k60_buhin_no (data_id, buhin_no, created_date, created_tantou_id) VALUES (1347, '75172 1AA0A-E', GETDATE(), 999);</v>
      </c>
    </row>
    <row r="5377" spans="26:27">
      <c r="Z5377">
        <v>58</v>
      </c>
      <c r="AA5377" s="229" t="str">
        <f t="shared" si="34"/>
        <v>INSERT INTO UPK.upk_k40.m_k60_buhin_no (data_id, buhin_no, created_date, created_tantou_id) VALUES (1348, '75172 1AE0A', GETDATE(), 999);</v>
      </c>
    </row>
    <row r="5378" spans="26:27">
      <c r="Z5378">
        <v>59</v>
      </c>
      <c r="AA5378" s="229" t="str">
        <f t="shared" si="34"/>
        <v>INSERT INTO UPK.upk_k40.m_k60_buhin_no (data_id, buhin_no, created_date, created_tantou_id) VALUES (1349, '75173 1AA0A', GETDATE(), 999);</v>
      </c>
    </row>
    <row r="5379" spans="26:27">
      <c r="Z5379">
        <v>60</v>
      </c>
      <c r="AA5379" s="229" t="str">
        <f t="shared" si="34"/>
        <v>INSERT INTO UPK.upk_k40.m_k60_buhin_no (data_id, buhin_no, created_date, created_tantou_id) VALUES (1350, '75173 1AA0A-E', GETDATE(), 999);</v>
      </c>
    </row>
    <row r="5380" spans="26:27">
      <c r="Z5380">
        <v>61</v>
      </c>
      <c r="AA5380" s="229" t="str">
        <f t="shared" si="34"/>
        <v>INSERT INTO UPK.upk_k40.m_k60_buhin_no (data_id, buhin_no, created_date, created_tantou_id) VALUES (1351, '75197 1AA0A', GETDATE(), 999);</v>
      </c>
    </row>
    <row r="5381" spans="26:27">
      <c r="Z5381">
        <v>62</v>
      </c>
      <c r="AA5381" s="229" t="str">
        <f t="shared" si="34"/>
        <v>INSERT INTO UPK.upk_k40.m_k60_buhin_no (data_id, buhin_no, created_date, created_tantou_id) VALUES (1352, '75536/7 1AC0A', GETDATE(), 999);</v>
      </c>
    </row>
    <row r="5382" spans="26:27">
      <c r="Z5382">
        <v>63</v>
      </c>
      <c r="AA5382" s="229" t="str">
        <f t="shared" si="34"/>
        <v>INSERT INTO UPK.upk_k40.m_k60_buhin_no (data_id, buhin_no, created_date, created_tantou_id) VALUES (1353, '75536/7 1AC0A-E', GETDATE(), 999);</v>
      </c>
    </row>
    <row r="5383" spans="26:27">
      <c r="Z5383">
        <v>64</v>
      </c>
      <c r="AA5383" s="229" t="str">
        <f t="shared" si="34"/>
        <v>INSERT INTO UPK.upk_k40.m_k60_buhin_no (data_id, buhin_no, created_date, created_tantou_id) VALUES (1354, '745G3 1GR0A', GETDATE(), 999);</v>
      </c>
    </row>
    <row r="5384" spans="26:27">
      <c r="Z5384">
        <v>65</v>
      </c>
      <c r="AA5384" s="229" t="str">
        <f t="shared" ref="AA5384:AA5447" si="35">$Y$5318&amp;AA4093&amp;", '"&amp;TRIM(AB4093)&amp;"', GETDATE(), 999);"</f>
        <v>INSERT INTO UPK.upk_k40.m_k60_buhin_no (data_id, buhin_no, created_date, created_tantou_id) VALUES (1355, '745J4/5 1GR0A', GETDATE(), 999);</v>
      </c>
    </row>
    <row r="5385" spans="26:27">
      <c r="Z5385">
        <v>66</v>
      </c>
      <c r="AA5385" s="229" t="str">
        <f t="shared" si="35"/>
        <v>INSERT INTO UPK.upk_k40.m_k60_buhin_no (data_id, buhin_no, created_date, created_tantou_id) VALUES (1356, '748B2/3 1GR0ATE', GETDATE(), 999);</v>
      </c>
    </row>
    <row r="5386" spans="26:27">
      <c r="Z5386">
        <v>67</v>
      </c>
      <c r="AA5386" s="229" t="str">
        <f t="shared" si="35"/>
        <v>INSERT INTO UPK.upk_k40.m_k60_buhin_no (data_id, buhin_no, created_date, created_tantou_id) VALUES (1357, '76456/7 1GR0A', GETDATE(), 999);</v>
      </c>
    </row>
    <row r="5387" spans="26:27">
      <c r="Z5387">
        <v>68</v>
      </c>
      <c r="AA5387" s="229" t="str">
        <f t="shared" si="35"/>
        <v>INSERT INTO UPK.upk_k40.m_k60_buhin_no (data_id, buhin_no, created_date, created_tantou_id) VALUES (1358, '76488 1GR0A', GETDATE(), 999);</v>
      </c>
    </row>
    <row r="5388" spans="26:27">
      <c r="Z5388">
        <v>69</v>
      </c>
      <c r="AA5388" s="229" t="str">
        <f t="shared" si="35"/>
        <v>INSERT INTO UPK.upk_k40.m_k60_buhin_no (data_id, buhin_no, created_date, created_tantou_id) VALUES (1359, '76489 1GR0A', GETDATE(), 999);</v>
      </c>
    </row>
    <row r="5389" spans="26:27">
      <c r="Z5389">
        <v>70</v>
      </c>
      <c r="AA5389" s="229" t="str">
        <f t="shared" si="35"/>
        <v>INSERT INTO UPK.upk_k40.m_k60_buhin_no (data_id, buhin_no, created_date, created_tantou_id) VALUES (1360, '67413 JN20A', GETDATE(), 999);</v>
      </c>
    </row>
    <row r="5390" spans="26:27">
      <c r="Z5390">
        <v>71</v>
      </c>
      <c r="AA5390" s="229" t="str">
        <f t="shared" si="35"/>
        <v>INSERT INTO UPK.upk_k40.m_k60_buhin_no (data_id, buhin_no, created_date, created_tantou_id) VALUES (1361, '67413 JN20A-G', GETDATE(), 999);</v>
      </c>
    </row>
    <row r="5391" spans="26:27">
      <c r="Z5391">
        <v>72</v>
      </c>
      <c r="AA5391" s="229" t="str">
        <f t="shared" si="35"/>
        <v>INSERT INTO UPK.upk_k40.m_k60_buhin_no (data_id, buhin_no, created_date, created_tantou_id) VALUES (1362, '67413 1VA0A', GETDATE(), 999);</v>
      </c>
    </row>
    <row r="5392" spans="26:27">
      <c r="Z5392">
        <v>73</v>
      </c>
      <c r="AA5392" s="229" t="str">
        <f t="shared" si="35"/>
        <v>INSERT INTO UPK.upk_k40.m_k60_buhin_no (data_id, buhin_no, created_date, created_tantou_id) VALUES (1363, '76366/7 1VA0A', GETDATE(), 999);</v>
      </c>
    </row>
    <row r="5393" spans="26:27">
      <c r="Z5393">
        <v>74</v>
      </c>
      <c r="AA5393" s="229" t="str">
        <f t="shared" si="35"/>
        <v>INSERT INTO UPK.upk_k40.m_k60_buhin_no (data_id, buhin_no, created_date, created_tantou_id) VALUES (1364, '76366/7 1VA0A-E', GETDATE(), 999);</v>
      </c>
    </row>
    <row r="5394" spans="26:27">
      <c r="Z5394">
        <v>75</v>
      </c>
      <c r="AA5394" s="229" t="str">
        <f t="shared" si="35"/>
        <v>INSERT INTO UPK.upk_k40.m_k60_buhin_no (data_id, buhin_no, created_date, created_tantou_id) VALUES (1365, '64142/3 3TU0A/JN20A-E', GETDATE(), 999);</v>
      </c>
    </row>
    <row r="5395" spans="26:27">
      <c r="Z5395">
        <v>76</v>
      </c>
      <c r="AA5395" s="229" t="str">
        <f t="shared" si="35"/>
        <v>INSERT INTO UPK.upk_k40.m_k60_buhin_no (data_id, buhin_no, created_date, created_tantou_id) VALUES (1366, '64142/3 3TU0A/JN20A', GETDATE(), 999);</v>
      </c>
    </row>
    <row r="5396" spans="26:27">
      <c r="Z5396">
        <v>77</v>
      </c>
      <c r="AA5396" s="229" t="str">
        <f t="shared" si="35"/>
        <v>INSERT INTO UPK.upk_k40.m_k60_buhin_no (data_id, buhin_no, created_date, created_tantou_id) VALUES (1367, '67412 JN90A-E', GETDATE(), 999);</v>
      </c>
    </row>
    <row r="5397" spans="26:27">
      <c r="Z5397">
        <v>78</v>
      </c>
      <c r="AA5397" s="229" t="str">
        <f t="shared" si="35"/>
        <v>INSERT INTO UPK.upk_k40.m_k60_buhin_no (data_id, buhin_no, created_date, created_tantou_id) VALUES (1368, '67412 JN90A', GETDATE(), 999);</v>
      </c>
    </row>
    <row r="5398" spans="26:27">
      <c r="Z5398">
        <v>79</v>
      </c>
      <c r="AA5398" s="229" t="str">
        <f t="shared" si="35"/>
        <v>INSERT INTO UPK.upk_k40.m_k60_buhin_no (data_id, buhin_no, created_date, created_tantou_id) VALUES (1369, '67408/9 JN20A', GETDATE(), 999);</v>
      </c>
    </row>
    <row r="5399" spans="26:27">
      <c r="Z5399">
        <v>80</v>
      </c>
      <c r="AA5399" s="229" t="str">
        <f t="shared" si="35"/>
        <v>INSERT INTO UPK.upk_k40.m_k60_buhin_no (data_id, buhin_no, created_date, created_tantou_id) VALUES (1370, '67408/9 JN20A-E', GETDATE(), 999);</v>
      </c>
    </row>
    <row r="5400" spans="26:27">
      <c r="Z5400">
        <v>81</v>
      </c>
      <c r="AA5400" s="229" t="str">
        <f t="shared" si="35"/>
        <v>INSERT INTO UPK.upk_k40.m_k60_buhin_no (data_id, buhin_no, created_date, created_tantou_id) VALUES (1371, '75134 JN20A', GETDATE(), 999);</v>
      </c>
    </row>
    <row r="5401" spans="26:27">
      <c r="Z5401">
        <v>82</v>
      </c>
      <c r="AA5401" s="229" t="str">
        <f t="shared" si="35"/>
        <v>INSERT INTO UPK.upk_k40.m_k60_buhin_no (data_id, buhin_no, created_date, created_tantou_id) VALUES (1372, '75134 JN20A-E', GETDATE(), 999);</v>
      </c>
    </row>
    <row r="5402" spans="26:27">
      <c r="Z5402">
        <v>83</v>
      </c>
      <c r="AA5402" s="229" t="str">
        <f t="shared" si="35"/>
        <v>INSERT INTO UPK.upk_k40.m_k60_buhin_no (data_id, buhin_no, created_date, created_tantou_id) VALUES (1373, '75135 JN20A', GETDATE(), 999);</v>
      </c>
    </row>
    <row r="5403" spans="26:27">
      <c r="Z5403">
        <v>84</v>
      </c>
      <c r="AA5403" s="229" t="str">
        <f t="shared" si="35"/>
        <v>INSERT INTO UPK.upk_k40.m_k60_buhin_no (data_id, buhin_no, created_date, created_tantou_id) VALUES (1374, '75135 JN20A-E', GETDATE(), 999);</v>
      </c>
    </row>
    <row r="5404" spans="26:27">
      <c r="Z5404">
        <v>85</v>
      </c>
      <c r="AA5404" s="229" t="str">
        <f t="shared" si="35"/>
        <v>INSERT INTO UPK.upk_k40.m_k60_buhin_no (data_id, buhin_no, created_date, created_tantou_id) VALUES (1375, '75432/3 JN20A', GETDATE(), 999);</v>
      </c>
    </row>
    <row r="5405" spans="26:27">
      <c r="Z5405">
        <v>86</v>
      </c>
      <c r="AA5405" s="229" t="str">
        <f t="shared" si="35"/>
        <v>INSERT INTO UPK.upk_k40.m_k60_buhin_no (data_id, buhin_no, created_date, created_tantou_id) VALUES (1376, '76272/3 JN20A', GETDATE(), 999);</v>
      </c>
    </row>
    <row r="5406" spans="26:27">
      <c r="Z5406">
        <v>87</v>
      </c>
      <c r="AA5406" s="229" t="str">
        <f t="shared" si="35"/>
        <v>INSERT INTO UPK.upk_k40.m_k60_buhin_no (data_id, buhin_no, created_date, created_tantou_id) VALUES (1377, '76272/3 JN20A-E', GETDATE(), 999);</v>
      </c>
    </row>
    <row r="5407" spans="26:27">
      <c r="Z5407">
        <v>88</v>
      </c>
      <c r="AA5407" s="229" t="str">
        <f t="shared" si="35"/>
        <v>INSERT INTO UPK.upk_k40.m_k60_buhin_no (data_id, buhin_no, created_date, created_tantou_id) VALUES (1378, '76232 JN20A', GETDATE(), 999);</v>
      </c>
    </row>
    <row r="5408" spans="26:27">
      <c r="Z5408">
        <v>89</v>
      </c>
      <c r="AA5408" s="229" t="str">
        <f t="shared" si="35"/>
        <v>INSERT INTO UPK.upk_k40.m_k60_buhin_no (data_id, buhin_no, created_date, created_tantou_id) VALUES (1379, '76233 JN20A', GETDATE(), 999);</v>
      </c>
    </row>
    <row r="5409" spans="26:27">
      <c r="Z5409">
        <v>90</v>
      </c>
      <c r="AA5409" s="229" t="str">
        <f t="shared" si="35"/>
        <v>INSERT INTO UPK.upk_k40.m_k60_buhin_no (data_id, buhin_no, created_date, created_tantou_id) VALUES (1380, '764B4/5 JN20A', GETDATE(), 999);</v>
      </c>
    </row>
    <row r="5410" spans="26:27">
      <c r="Z5410">
        <v>91</v>
      </c>
      <c r="AA5410" s="229" t="str">
        <f t="shared" si="35"/>
        <v>INSERT INTO UPK.upk_k40.m_k60_buhin_no (data_id, buhin_no, created_date, created_tantou_id) VALUES (1381, '76753 JN20A', GETDATE(), 999);</v>
      </c>
    </row>
    <row r="5411" spans="26:27">
      <c r="Z5411">
        <v>92</v>
      </c>
      <c r="AA5411" s="229" t="str">
        <f t="shared" si="35"/>
        <v>INSERT INTO UPK.upk_k40.m_k60_buhin_no (data_id, buhin_no, created_date, created_tantou_id) VALUES (1382, '79422 JN20A', GETDATE(), 999);</v>
      </c>
    </row>
    <row r="5412" spans="26:27">
      <c r="Z5412">
        <v>93</v>
      </c>
      <c r="AA5412" s="229" t="str">
        <f t="shared" si="35"/>
        <v>INSERT INTO UPK.upk_k40.m_k60_buhin_no (data_id, buhin_no, created_date, created_tantou_id) VALUES (1383, '79422 JN20B', GETDATE(), 999);</v>
      </c>
    </row>
    <row r="5413" spans="26:27">
      <c r="Z5413">
        <v>94</v>
      </c>
      <c r="AA5413" s="229" t="str">
        <f t="shared" si="35"/>
        <v>INSERT INTO UPK.upk_k40.m_k60_buhin_no (data_id, buhin_no, created_date, created_tantou_id) VALUES (1384, '17285 1LA1A01', GETDATE(), 999);</v>
      </c>
    </row>
    <row r="5414" spans="26:27">
      <c r="Z5414">
        <v>95</v>
      </c>
      <c r="AA5414" s="229" t="str">
        <f t="shared" si="35"/>
        <v>INSERT INTO UPK.upk_k40.m_k60_buhin_no (data_id, buhin_no, created_date, created_tantou_id) VALUES (1385, '64132 1LA0A', GETDATE(), 999);</v>
      </c>
    </row>
    <row r="5415" spans="26:27">
      <c r="Z5415">
        <v>96</v>
      </c>
      <c r="AA5415" s="229" t="str">
        <f t="shared" si="35"/>
        <v>INSERT INTO UPK.upk_k40.m_k60_buhin_no (data_id, buhin_no, created_date, created_tantou_id) VALUES (1386, '64132 1LA0A-G', GETDATE(), 999);</v>
      </c>
    </row>
    <row r="5416" spans="26:27">
      <c r="Z5416">
        <v>97</v>
      </c>
      <c r="AA5416" s="229" t="str">
        <f t="shared" si="35"/>
        <v>INSERT INTO UPK.upk_k40.m_k60_buhin_no (data_id, buhin_no, created_date, created_tantou_id) VALUES (1387, '64133 1LA0A', GETDATE(), 999);</v>
      </c>
    </row>
    <row r="5417" spans="26:27">
      <c r="Z5417">
        <v>98</v>
      </c>
      <c r="AA5417" s="229" t="str">
        <f t="shared" si="35"/>
        <v>INSERT INTO UPK.upk_k40.m_k60_buhin_no (data_id, buhin_no, created_date, created_tantou_id) VALUES (1388, '64182/3 1LA0A', GETDATE(), 999);</v>
      </c>
    </row>
    <row r="5418" spans="26:27">
      <c r="Z5418">
        <v>99</v>
      </c>
      <c r="AA5418" s="229" t="str">
        <f t="shared" si="35"/>
        <v>INSERT INTO UPK.upk_k40.m_k60_buhin_no (data_id, buhin_no, created_date, created_tantou_id) VALUES (1389, '745B6/7 1LA0A', GETDATE(), 999);</v>
      </c>
    </row>
    <row r="5419" spans="26:27">
      <c r="Z5419">
        <v>100</v>
      </c>
      <c r="AA5419" s="229" t="str">
        <f t="shared" si="35"/>
        <v>INSERT INTO UPK.upk_k40.m_k60_buhin_no (data_id, buhin_no, created_date, created_tantou_id) VALUES (1390, '745B6/7 1LA0A-G', GETDATE(), 999);</v>
      </c>
    </row>
    <row r="5420" spans="26:27">
      <c r="Z5420">
        <v>101</v>
      </c>
      <c r="AA5420" s="229" t="str">
        <f t="shared" si="35"/>
        <v>INSERT INTO UPK.upk_k40.m_k60_buhin_no (data_id, buhin_no, created_date, created_tantou_id) VALUES (1391, '76456/7 1LA0A', GETDATE(), 999);</v>
      </c>
    </row>
    <row r="5421" spans="26:27">
      <c r="Z5421">
        <v>102</v>
      </c>
      <c r="AA5421" s="229" t="str">
        <f t="shared" si="35"/>
        <v>INSERT INTO UPK.upk_k40.m_k60_buhin_no (data_id, buhin_no, created_date, created_tantou_id) VALUES (1392, '76456/7 1LA0A-G', GETDATE(), 999);</v>
      </c>
    </row>
    <row r="5422" spans="26:27">
      <c r="Z5422">
        <v>103</v>
      </c>
      <c r="AA5422" s="229" t="str">
        <f t="shared" si="35"/>
        <v>INSERT INTO UPK.upk_k40.m_k60_buhin_no (data_id, buhin_no, created_date, created_tantou_id) VALUES (1393, '75432 1LA0A', GETDATE(), 999);</v>
      </c>
    </row>
    <row r="5423" spans="26:27">
      <c r="Z5423">
        <v>104</v>
      </c>
      <c r="AA5423" s="229" t="str">
        <f t="shared" si="35"/>
        <v>INSERT INTO UPK.upk_k40.m_k60_buhin_no (data_id, buhin_no, created_date, created_tantou_id) VALUES (1394, '756C0/1 1LA0A', GETDATE(), 999);</v>
      </c>
    </row>
    <row r="5424" spans="26:27">
      <c r="Z5424">
        <v>105</v>
      </c>
      <c r="AA5424" s="229" t="str">
        <f t="shared" si="35"/>
        <v>INSERT INTO UPK.upk_k40.m_k60_buhin_no (data_id, buhin_no, created_date, created_tantou_id) VALUES (1395, '756C0/1 1LA0A-G', GETDATE(), 999);</v>
      </c>
    </row>
    <row r="5425" spans="26:27">
      <c r="Z5425">
        <v>106</v>
      </c>
      <c r="AA5425" s="229" t="str">
        <f t="shared" si="35"/>
        <v>INSERT INTO UPK.upk_k40.m_k60_buhin_no (data_id, buhin_no, created_date, created_tantou_id) VALUES (1396, '76262 1LA0A', GETDATE(), 999);</v>
      </c>
    </row>
    <row r="5426" spans="26:27">
      <c r="Z5426">
        <v>107</v>
      </c>
      <c r="AA5426" s="229" t="str">
        <f t="shared" si="35"/>
        <v>INSERT INTO UPK.upk_k40.m_k60_buhin_no (data_id, buhin_no, created_date, created_tantou_id) VALUES (1397, '76263 1LA0A', GETDATE(), 999);</v>
      </c>
    </row>
    <row r="5427" spans="26:27">
      <c r="Z5427">
        <v>108</v>
      </c>
      <c r="AA5427" s="229" t="str">
        <f t="shared" si="35"/>
        <v>INSERT INTO UPK.upk_k40.m_k60_buhin_no (data_id, buhin_no, created_date, created_tantou_id) VALUES (1398, '76272/3 1LA0A', GETDATE(), 999);</v>
      </c>
    </row>
    <row r="5428" spans="26:27">
      <c r="Z5428">
        <v>109</v>
      </c>
      <c r="AA5428" s="229" t="str">
        <f t="shared" si="35"/>
        <v>INSERT INTO UPK.upk_k40.m_k60_buhin_no (data_id, buhin_no, created_date, created_tantou_id) VALUES (1399, '64112/3 1JA0A-B', GETDATE(), 999);</v>
      </c>
    </row>
    <row r="5429" spans="26:27">
      <c r="Z5429">
        <v>110</v>
      </c>
      <c r="AA5429" s="229" t="str">
        <f t="shared" si="35"/>
        <v>INSERT INTO UPK.upk_k40.m_k60_buhin_no (data_id, buhin_no, created_date, created_tantou_id) VALUES (1400, '64112 1JA0A-C', GETDATE(), 999);</v>
      </c>
    </row>
    <row r="5430" spans="26:27">
      <c r="Z5430">
        <v>111</v>
      </c>
      <c r="AA5430" s="229" t="str">
        <f t="shared" si="35"/>
        <v>INSERT INTO UPK.upk_k40.m_k60_buhin_no (data_id, buhin_no, created_date, created_tantou_id) VALUES (1401, '64113 1JA0A', GETDATE(), 999);</v>
      </c>
    </row>
    <row r="5431" spans="26:27">
      <c r="Z5431">
        <v>112</v>
      </c>
      <c r="AA5431" s="229" t="str">
        <f t="shared" si="35"/>
        <v>INSERT INTO UPK.upk_k40.m_k60_buhin_no (data_id, buhin_no, created_date, created_tantou_id) VALUES (1402, '64142/3 1JA0A', GETDATE(), 999);</v>
      </c>
    </row>
    <row r="5432" spans="26:27">
      <c r="Z5432">
        <v>113</v>
      </c>
      <c r="AA5432" s="229" t="str">
        <f t="shared" si="35"/>
        <v>INSERT INTO UPK.upk_k40.m_k60_buhin_no (data_id, buhin_no, created_date, created_tantou_id) VALUES (1403, '75176 1JB0A', GETDATE(), 999);</v>
      </c>
    </row>
    <row r="5433" spans="26:27">
      <c r="Z5433">
        <v>114</v>
      </c>
      <c r="AA5433" s="229" t="str">
        <f t="shared" si="35"/>
        <v>INSERT INTO UPK.upk_k40.m_k60_buhin_no (data_id, buhin_no, created_date, created_tantou_id) VALUES (1404, '75177 1JA0A', GETDATE(), 999);</v>
      </c>
    </row>
    <row r="5434" spans="26:27">
      <c r="Z5434">
        <v>115</v>
      </c>
      <c r="AA5434" s="229" t="str">
        <f t="shared" si="35"/>
        <v>INSERT INTO UPK.upk_k40.m_k60_buhin_no (data_id, buhin_no, created_date, created_tantou_id) VALUES (1405, '76548 6AX0A', GETDATE(), 999);</v>
      </c>
    </row>
    <row r="5435" spans="26:27">
      <c r="Z5435">
        <v>116</v>
      </c>
      <c r="AA5435" s="229" t="str">
        <f t="shared" si="35"/>
        <v>INSERT INTO UPK.upk_k40.m_k60_buhin_no (data_id, buhin_no, created_date, created_tantou_id) VALUES (1406, '76549 6AX0A', GETDATE(), 999);</v>
      </c>
    </row>
    <row r="5436" spans="26:27">
      <c r="Z5436">
        <v>117</v>
      </c>
      <c r="AA5436" s="229" t="str">
        <f t="shared" si="35"/>
        <v>INSERT INTO UPK.upk_k40.m_k60_buhin_no (data_id, buhin_no, created_date, created_tantou_id) VALUES (1407, '74283 3XA0A', GETDATE(), 999);</v>
      </c>
    </row>
    <row r="5437" spans="26:27">
      <c r="Z5437">
        <v>118</v>
      </c>
      <c r="AA5437" s="229" t="str">
        <f t="shared" si="35"/>
        <v>INSERT INTO UPK.upk_k40.m_k60_buhin_no (data_id, buhin_no, created_date, created_tantou_id) VALUES (1408, '74283 3XA0B', GETDATE(), 999);</v>
      </c>
    </row>
    <row r="5438" spans="26:27">
      <c r="Z5438">
        <v>119</v>
      </c>
      <c r="AA5438" s="229" t="str">
        <f t="shared" si="35"/>
        <v>INSERT INTO UPK.upk_k40.m_k60_buhin_no (data_id, buhin_no, created_date, created_tantou_id) VALUES (1409, '74322 5YJ0A', GETDATE(), 999);</v>
      </c>
    </row>
    <row r="5439" spans="26:27">
      <c r="Z5439">
        <v>120</v>
      </c>
      <c r="AA5439" s="229" t="str">
        <f t="shared" si="35"/>
        <v>INSERT INTO UPK.upk_k40.m_k60_buhin_no (data_id, buhin_no, created_date, created_tantou_id) VALUES (1410, '75112 3XA0A', GETDATE(), 999);</v>
      </c>
    </row>
    <row r="5440" spans="26:27">
      <c r="Z5440">
        <v>121</v>
      </c>
      <c r="AA5440" s="229" t="str">
        <f t="shared" si="35"/>
        <v>INSERT INTO UPK.upk_k40.m_k60_buhin_no (data_id, buhin_no, created_date, created_tantou_id) VALUES (1411, '75113 3XA0A', GETDATE(), 999);</v>
      </c>
    </row>
    <row r="5441" spans="26:27">
      <c r="Z5441">
        <v>122</v>
      </c>
      <c r="AA5441" s="229" t="str">
        <f t="shared" si="35"/>
        <v>INSERT INTO UPK.upk_k40.m_k60_buhin_no (data_id, buhin_no, created_date, created_tantou_id) VALUES (1412, '75112 3XE0A', GETDATE(), 999);</v>
      </c>
    </row>
    <row r="5442" spans="26:27">
      <c r="Z5442">
        <v>123</v>
      </c>
      <c r="AA5442" s="229" t="str">
        <f t="shared" si="35"/>
        <v>INSERT INTO UPK.upk_k40.m_k60_buhin_no (data_id, buhin_no, created_date, created_tantou_id) VALUES (1413, '75113 3XE0A', GETDATE(), 999);</v>
      </c>
    </row>
    <row r="5443" spans="26:27">
      <c r="Z5443">
        <v>124</v>
      </c>
      <c r="AA5443" s="229" t="str">
        <f t="shared" si="35"/>
        <v>INSERT INTO UPK.upk_k40.m_k60_buhin_no (data_id, buhin_no, created_date, created_tantou_id) VALUES (1414, '75422 5YJ0A', GETDATE(), 999);</v>
      </c>
    </row>
    <row r="5444" spans="26:27">
      <c r="Z5444">
        <v>125</v>
      </c>
      <c r="AA5444" s="229" t="str">
        <f t="shared" si="35"/>
        <v>INSERT INTO UPK.upk_k40.m_k60_buhin_no (data_id, buhin_no, created_date, created_tantou_id) VALUES (1415, '75422 5YJ2A', GETDATE(), 999);</v>
      </c>
    </row>
    <row r="5445" spans="26:27">
      <c r="Z5445">
        <v>126</v>
      </c>
      <c r="AA5445" s="229" t="str">
        <f t="shared" si="35"/>
        <v>INSERT INTO UPK.upk_k40.m_k60_buhin_no (data_id, buhin_no, created_date, created_tantou_id) VALUES (1416, '17285 5YJ0A01', GETDATE(), 999);</v>
      </c>
    </row>
    <row r="5446" spans="26:27">
      <c r="Z5446">
        <v>127</v>
      </c>
      <c r="AA5446" s="229" t="str">
        <f t="shared" si="35"/>
        <v>INSERT INTO UPK.upk_k40.m_k60_buhin_no (data_id, buhin_no, created_date, created_tantou_id) VALUES (1417, '765M2 3XA0A', GETDATE(), 999);</v>
      </c>
    </row>
    <row r="5447" spans="26:27">
      <c r="Z5447">
        <v>128</v>
      </c>
      <c r="AA5447" s="229" t="str">
        <f t="shared" si="35"/>
        <v>INSERT INTO UPK.upk_k40.m_k60_buhin_no (data_id, buhin_no, created_date, created_tantou_id) VALUES (1418, '765M3 3XA0A', GETDATE(), 999);</v>
      </c>
    </row>
    <row r="5448" spans="26:27">
      <c r="Z5448">
        <v>129</v>
      </c>
      <c r="AA5448" s="229" t="str">
        <f t="shared" ref="AA5448:AA5511" si="36">$Y$5318&amp;AA4157&amp;", '"&amp;TRIM(AB4157)&amp;"', GETDATE(), 999);"</f>
        <v>INSERT INTO UPK.upk_k40.m_k60_buhin_no (data_id, buhin_no, created_date, created_tantou_id) VALUES (1419, '765M2 3XC0A', GETDATE(), 999);</v>
      </c>
    </row>
    <row r="5449" spans="26:27">
      <c r="Z5449">
        <v>130</v>
      </c>
      <c r="AA5449" s="229" t="str">
        <f t="shared" si="36"/>
        <v>INSERT INTO UPK.upk_k40.m_k60_buhin_no (data_id, buhin_no, created_date, created_tantou_id) VALUES (1420, '765M3 3XC0A', GETDATE(), 999);</v>
      </c>
    </row>
    <row r="5450" spans="26:27">
      <c r="Z5450">
        <v>131</v>
      </c>
      <c r="AA5450" s="229" t="str">
        <f t="shared" si="36"/>
        <v>INSERT INTO UPK.upk_k40.m_k60_buhin_no (data_id, buhin_no, created_date, created_tantou_id) VALUES (1421, '77532 3XA2CUF', GETDATE(), 999);</v>
      </c>
    </row>
    <row r="5451" spans="26:27">
      <c r="Z5451">
        <v>132</v>
      </c>
      <c r="AA5451" s="229" t="str">
        <f t="shared" si="36"/>
        <v>INSERT INTO UPK.upk_k40.m_k60_buhin_no (data_id, buhin_no, created_date, created_tantou_id) VALUES (1422, '77533 3YF2BUF', GETDATE(), 999);</v>
      </c>
    </row>
    <row r="5452" spans="26:27">
      <c r="Z5452">
        <v>133</v>
      </c>
      <c r="AA5452" s="229" t="str">
        <f t="shared" si="36"/>
        <v>INSERT INTO UPK.upk_k40.m_k60_buhin_no (data_id, buhin_no, created_date, created_tantou_id) VALUES (1423, '77552 3YF2AUF', GETDATE(), 999);</v>
      </c>
    </row>
    <row r="5453" spans="26:27">
      <c r="Z5453">
        <v>134</v>
      </c>
      <c r="AA5453" s="229" t="str">
        <f t="shared" si="36"/>
        <v>INSERT INTO UPK.upk_k40.m_k60_buhin_no (data_id, buhin_no, created_date, created_tantou_id) VALUES (1424, '77553 3YE2AUF', GETDATE(), 999);</v>
      </c>
    </row>
    <row r="5454" spans="26:27">
      <c r="Z5454">
        <v>135</v>
      </c>
      <c r="AA5454" s="229" t="str">
        <f t="shared" si="36"/>
        <v>INSERT INTO UPK.upk_k40.m_k60_buhin_no (data_id, buhin_no, created_date, created_tantou_id) VALUES (1425, '77574 3XA0A', GETDATE(), 999);</v>
      </c>
    </row>
    <row r="5455" spans="26:27">
      <c r="Z5455">
        <v>136</v>
      </c>
      <c r="AA5455" s="229" t="str">
        <f t="shared" si="36"/>
        <v>INSERT INTO UPK.upk_k40.m_k60_buhin_no (data_id, buhin_no, created_date, created_tantou_id) VALUES (1426, '77575 3XA0A', GETDATE(), 999);</v>
      </c>
    </row>
    <row r="5456" spans="26:27">
      <c r="Z5456">
        <v>137</v>
      </c>
      <c r="AA5456" s="229" t="str">
        <f t="shared" si="36"/>
        <v>INSERT INTO UPK.upk_k40.m_k60_buhin_no (data_id, buhin_no, created_date, created_tantou_id) VALUES (1427, '76232 3XA0A', GETDATE(), 999);</v>
      </c>
    </row>
    <row r="5457" spans="26:27">
      <c r="Z5457">
        <v>138</v>
      </c>
      <c r="AA5457" s="229" t="str">
        <f t="shared" si="36"/>
        <v>INSERT INTO UPK.upk_k40.m_k60_buhin_no (data_id, buhin_no, created_date, created_tantou_id) VALUES (1428, '76232 3XJ0A', GETDATE(), 999);</v>
      </c>
    </row>
    <row r="5458" spans="26:27">
      <c r="Z5458">
        <v>139</v>
      </c>
      <c r="AA5458" s="229" t="str">
        <f t="shared" si="36"/>
        <v>INSERT INTO UPK.upk_k40.m_k60_buhin_no (data_id, buhin_no, created_date, created_tantou_id) VALUES (1429, '76233 3XA0A', GETDATE(), 999);</v>
      </c>
    </row>
    <row r="5459" spans="26:27">
      <c r="Z5459">
        <v>140</v>
      </c>
      <c r="AA5459" s="229" t="str">
        <f t="shared" si="36"/>
        <v>INSERT INTO UPK.upk_k40.m_k60_buhin_no (data_id, buhin_no, created_date, created_tantou_id) VALUES (1430, '76233 3XJ0A', GETDATE(), 999);</v>
      </c>
    </row>
    <row r="5460" spans="26:27">
      <c r="Z5460">
        <v>141</v>
      </c>
      <c r="AA5460" s="229" t="str">
        <f t="shared" si="36"/>
        <v>INSERT INTO UPK.upk_k40.m_k60_buhin_no (data_id, buhin_no, created_date, created_tantou_id) VALUES (1431, '76272 3VA0A', GETDATE(), 999);</v>
      </c>
    </row>
    <row r="5461" spans="26:27">
      <c r="Z5461">
        <v>142</v>
      </c>
      <c r="AA5461" s="229" t="str">
        <f t="shared" si="36"/>
        <v>INSERT INTO UPK.upk_k40.m_k60_buhin_no (data_id, buhin_no, created_date, created_tantou_id) VALUES (1432, '76273 3VA0A', GETDATE(), 999);</v>
      </c>
    </row>
    <row r="5462" spans="26:27">
      <c r="Z5462">
        <v>143</v>
      </c>
      <c r="AA5462" s="229" t="str">
        <f t="shared" si="36"/>
        <v>INSERT INTO UPK.upk_k40.m_k60_buhin_no (data_id, buhin_no, created_date, created_tantou_id) VALUES (1433, '76332/3 3VA0A', GETDATE(), 999);</v>
      </c>
    </row>
    <row r="5463" spans="26:27">
      <c r="Z5463">
        <v>144</v>
      </c>
      <c r="AA5463" s="229" t="str">
        <f t="shared" si="36"/>
        <v>INSERT INTO UPK.upk_k40.m_k60_buhin_no (data_id, buhin_no, created_date, created_tantou_id) VALUES (1434, '66312 3VA1C', GETDATE(), 999);</v>
      </c>
    </row>
    <row r="5464" spans="26:27">
      <c r="Z5464">
        <v>145</v>
      </c>
      <c r="AA5464" s="229" t="str">
        <f t="shared" si="36"/>
        <v>INSERT INTO UPK.upk_k40.m_k60_buhin_no (data_id, buhin_no, created_date, created_tantou_id) VALUES (1435, '66312 5WK1C', GETDATE(), 999);</v>
      </c>
    </row>
    <row r="5465" spans="26:27">
      <c r="Z5465">
        <v>146</v>
      </c>
      <c r="AA5465" s="229" t="str">
        <f t="shared" si="36"/>
        <v>INSERT INTO UPK.upk_k40.m_k60_buhin_no (data_id, buhin_no, created_date, created_tantou_id) VALUES (1436, '80118/9 3VA0A', GETDATE(), 999);</v>
      </c>
    </row>
    <row r="5466" spans="26:27">
      <c r="Z5466">
        <v>147</v>
      </c>
      <c r="AA5466" s="229" t="str">
        <f t="shared" si="36"/>
        <v>INSERT INTO UPK.upk_k40.m_k60_buhin_no (data_id, buhin_no, created_date, created_tantou_id) VALUES (1437, '76316/7 3VA0A', GETDATE(), 999);</v>
      </c>
    </row>
    <row r="5467" spans="26:27">
      <c r="Z5467">
        <v>148</v>
      </c>
      <c r="AA5467" s="229" t="str">
        <f t="shared" si="36"/>
        <v>INSERT INTO UPK.upk_k40.m_k60_buhin_no (data_id, buhin_no, created_date, created_tantou_id) VALUES (1438, '75632 3VA0A', GETDATE(), 999);</v>
      </c>
    </row>
    <row r="5468" spans="26:27">
      <c r="Z5468">
        <v>149</v>
      </c>
      <c r="AA5468" s="229" t="str">
        <f t="shared" si="36"/>
        <v>INSERT INTO UPK.upk_k40.m_k60_buhin_no (data_id, buhin_no, created_date, created_tantou_id) VALUES (1439, '75652 3VA0A', GETDATE(), 999);</v>
      </c>
    </row>
    <row r="5469" spans="26:27">
      <c r="Z5469">
        <v>150</v>
      </c>
      <c r="AA5469" s="229" t="str">
        <f t="shared" si="36"/>
        <v>INSERT INTO UPK.upk_k40.m_k60_buhin_no (data_id, buhin_no, created_date, created_tantou_id) VALUES (1440, '755C4/5 3VA0A', GETDATE(), 999);</v>
      </c>
    </row>
    <row r="5470" spans="26:27">
      <c r="Z5470">
        <v>151</v>
      </c>
      <c r="AA5470" s="229" t="str">
        <f t="shared" si="36"/>
        <v>INSERT INTO UPK.upk_k40.m_k60_buhin_no (data_id, buhin_no, created_date, created_tantou_id) VALUES (1441, '64122/3 4CB0A', GETDATE(), 999);</v>
      </c>
    </row>
    <row r="5471" spans="26:27">
      <c r="Z5471">
        <v>152</v>
      </c>
      <c r="AA5471" s="229" t="str">
        <f t="shared" si="36"/>
        <v>INSERT INTO UPK.upk_k40.m_k60_buhin_no (data_id, buhin_no, created_date, created_tantou_id) VALUES (1442, '64122/3 4CB0A-E', GETDATE(), 999);</v>
      </c>
    </row>
    <row r="5472" spans="26:27">
      <c r="Z5472">
        <v>153</v>
      </c>
      <c r="AA5472" s="229" t="str">
        <f t="shared" si="36"/>
        <v>INSERT INTO UPK.upk_k40.m_k60_buhin_no (data_id, buhin_no, created_date, created_tantou_id) VALUES (1443, '64184/5 4CB0A', GETDATE(), 999);</v>
      </c>
    </row>
    <row r="5473" spans="26:27">
      <c r="Z5473">
        <v>154</v>
      </c>
      <c r="AA5473" s="229" t="str">
        <f t="shared" si="36"/>
        <v>INSERT INTO UPK.upk_k40.m_k60_buhin_no (data_id, buhin_no, created_date, created_tantou_id) VALUES (1444, '66312 4CB0A', GETDATE(), 999);</v>
      </c>
    </row>
    <row r="5474" spans="26:27">
      <c r="Z5474">
        <v>155</v>
      </c>
      <c r="AA5474" s="229" t="str">
        <f t="shared" si="36"/>
        <v>INSERT INTO UPK.upk_k40.m_k60_buhin_no (data_id, buhin_no, created_date, created_tantou_id) VALUES (1445, '74516/7 4CE0A', GETDATE(), 999);</v>
      </c>
    </row>
    <row r="5475" spans="26:27">
      <c r="Z5475">
        <v>156</v>
      </c>
      <c r="AA5475" s="229" t="str">
        <f t="shared" si="36"/>
        <v>INSERT INTO UPK.upk_k40.m_k60_buhin_no (data_id, buhin_no, created_date, created_tantou_id) VALUES (1446, '74516/7 4CE0A-E', GETDATE(), 999);</v>
      </c>
    </row>
    <row r="5476" spans="26:27">
      <c r="Z5476">
        <v>157</v>
      </c>
      <c r="AA5476" s="229" t="str">
        <f t="shared" si="36"/>
        <v>INSERT INTO UPK.upk_k40.m_k60_buhin_no (data_id, buhin_no, created_date, created_tantou_id) VALUES (1447, '74516/7 4CE1A', GETDATE(), 999);</v>
      </c>
    </row>
    <row r="5477" spans="26:27">
      <c r="Z5477">
        <v>158</v>
      </c>
      <c r="AA5477" s="229" t="str">
        <f t="shared" si="36"/>
        <v>INSERT INTO UPK.upk_k40.m_k60_buhin_no (data_id, buhin_no, created_date, created_tantou_id) VALUES (1448, '76218/9 4CC0A', GETDATE(), 999);</v>
      </c>
    </row>
    <row r="5478" spans="26:27">
      <c r="Z5478">
        <v>159</v>
      </c>
      <c r="AA5478" s="229" t="str">
        <f t="shared" si="36"/>
        <v>INSERT INTO UPK.upk_k40.m_k60_buhin_no (data_id, buhin_no, created_date, created_tantou_id) VALUES (1449, '76232/3 4CC0A', GETDATE(), 999);</v>
      </c>
    </row>
    <row r="5479" spans="26:27">
      <c r="Z5479">
        <v>160</v>
      </c>
      <c r="AA5479" s="229" t="str">
        <f t="shared" si="36"/>
        <v>INSERT INTO UPK.upk_k40.m_k60_buhin_no (data_id, buhin_no, created_date, created_tantou_id) VALUES (1450, '76242 4CB0A', GETDATE(), 999);</v>
      </c>
    </row>
    <row r="5480" spans="26:27">
      <c r="Z5480">
        <v>161</v>
      </c>
      <c r="AA5480" s="229" t="str">
        <f t="shared" si="36"/>
        <v>INSERT INTO UPK.upk_k40.m_k60_buhin_no (data_id, buhin_no, created_date, created_tantou_id) VALUES (1451, '76243 4CB0A', GETDATE(), 999);</v>
      </c>
    </row>
    <row r="5481" spans="26:27">
      <c r="Z5481">
        <v>162</v>
      </c>
      <c r="AA5481" s="229" t="str">
        <f t="shared" si="36"/>
        <v>INSERT INTO UPK.upk_k40.m_k60_buhin_no (data_id, buhin_no, created_date, created_tantou_id) VALUES (1452, '76272 4CC0A', GETDATE(), 999);</v>
      </c>
    </row>
    <row r="5482" spans="26:27">
      <c r="Z5482">
        <v>163</v>
      </c>
      <c r="AA5482" s="229" t="str">
        <f t="shared" si="36"/>
        <v>INSERT INTO UPK.upk_k40.m_k60_buhin_no (data_id, buhin_no, created_date, created_tantou_id) VALUES (1453, '76273 4CC0A', GETDATE(), 999);</v>
      </c>
    </row>
    <row r="5483" spans="26:27">
      <c r="Z5483">
        <v>164</v>
      </c>
      <c r="AA5483" s="229" t="str">
        <f t="shared" si="36"/>
        <v>INSERT INTO UPK.upk_k40.m_k60_buhin_no (data_id, buhin_no, created_date, created_tantou_id) VALUES (1454, '76426 4CC0A', GETDATE(), 999);</v>
      </c>
    </row>
    <row r="5484" spans="26:27">
      <c r="Z5484">
        <v>165</v>
      </c>
      <c r="AA5484" s="229" t="str">
        <f t="shared" si="36"/>
        <v>INSERT INTO UPK.upk_k40.m_k60_buhin_no (data_id, buhin_no, created_date, created_tantou_id) VALUES (1455, '76427 4CC0A', GETDATE(), 999);</v>
      </c>
    </row>
    <row r="5485" spans="26:27">
      <c r="Z5485">
        <v>166</v>
      </c>
      <c r="AA5485" s="229" t="str">
        <f t="shared" si="36"/>
        <v>INSERT INTO UPK.upk_k40.m_k60_buhin_no (data_id, buhin_no, created_date, created_tantou_id) VALUES (1456, '64112/3 5TA0A', GETDATE(), 999);</v>
      </c>
    </row>
    <row r="5486" spans="26:27">
      <c r="Z5486">
        <v>167</v>
      </c>
      <c r="AA5486" s="229" t="str">
        <f t="shared" si="36"/>
        <v>INSERT INTO UPK.upk_k40.m_k60_buhin_no (data_id, buhin_no, created_date, created_tantou_id) VALUES (1457, '67413 5TA0A', GETDATE(), 999);</v>
      </c>
    </row>
    <row r="5487" spans="26:27">
      <c r="Z5487">
        <v>168</v>
      </c>
      <c r="AA5487" s="229" t="str">
        <f t="shared" si="36"/>
        <v>INSERT INTO UPK.upk_k40.m_k60_buhin_no (data_id, buhin_no, created_date, created_tantou_id) VALUES (1458, '75534/5 5TA0A', GETDATE(), 999);</v>
      </c>
    </row>
    <row r="5488" spans="26:27">
      <c r="Z5488">
        <v>169</v>
      </c>
      <c r="AA5488" s="229" t="str">
        <f t="shared" si="36"/>
        <v>INSERT INTO UPK.upk_k40.m_k60_buhin_no (data_id, buhin_no, created_date, created_tantou_id) VALUES (1459, '75682/3 5TA0A', GETDATE(), 999);</v>
      </c>
    </row>
    <row r="5489" spans="26:27">
      <c r="Z5489">
        <v>170</v>
      </c>
      <c r="AA5489" s="229" t="str">
        <f t="shared" si="36"/>
        <v>INSERT INTO UPK.upk_k40.m_k60_buhin_no (data_id, buhin_no, created_date, created_tantou_id) VALUES (1460, '76242/3 5TA0A', GETDATE(), 999);</v>
      </c>
    </row>
    <row r="5490" spans="26:27">
      <c r="Z5490">
        <v>171</v>
      </c>
      <c r="AA5490" s="229" t="str">
        <f t="shared" si="36"/>
        <v>INSERT INTO UPK.upk_k40.m_k60_buhin_no (data_id, buhin_no, created_date, created_tantou_id) VALUES (1461, '76242/3 5TA1A', GETDATE(), 999);</v>
      </c>
    </row>
    <row r="5491" spans="26:27">
      <c r="Z5491">
        <v>172</v>
      </c>
      <c r="AA5491" s="229" t="str">
        <f t="shared" si="36"/>
        <v>INSERT INTO UPK.upk_k40.m_k60_buhin_no (data_id, buhin_no, created_date, created_tantou_id) VALUES (1462, '64184/5 6MA0A', GETDATE(), 999);</v>
      </c>
    </row>
    <row r="5492" spans="26:27">
      <c r="Z5492">
        <v>173</v>
      </c>
      <c r="AA5492" s="229" t="str">
        <f t="shared" si="36"/>
        <v>INSERT INTO UPK.upk_k40.m_k60_buhin_no (data_id, buhin_no, created_date, created_tantou_id) VALUES (1463, '74516/7 6FM0A', GETDATE(), 999);</v>
      </c>
    </row>
    <row r="5493" spans="26:27">
      <c r="Z5493">
        <v>174</v>
      </c>
      <c r="AA5493" s="229" t="str">
        <f t="shared" si="36"/>
        <v>INSERT INTO UPK.upk_k40.m_k60_buhin_no (data_id, buhin_no, created_date, created_tantou_id) VALUES (1464, '74516/7 6MA0A', GETDATE(), 999);</v>
      </c>
    </row>
    <row r="5494" spans="26:27">
      <c r="Z5494">
        <v>175</v>
      </c>
      <c r="AA5494" s="229" t="str">
        <f t="shared" si="36"/>
        <v>INSERT INTO UPK.upk_k40.m_k60_buhin_no (data_id, buhin_no, created_date, created_tantou_id) VALUES (1465, '75528/9 6MA0A', GETDATE(), 999);</v>
      </c>
    </row>
    <row r="5495" spans="26:27">
      <c r="Z5495">
        <v>176</v>
      </c>
      <c r="AA5495" s="229" t="str">
        <f t="shared" si="36"/>
        <v>INSERT INTO UPK.upk_k40.m_k60_buhin_no (data_id, buhin_no, created_date, created_tantou_id) VALUES (1466, '76456/7 6MA0A', GETDATE(), 999);</v>
      </c>
    </row>
    <row r="5496" spans="26:27">
      <c r="Z5496">
        <v>177</v>
      </c>
      <c r="AA5496" s="229" t="str">
        <f t="shared" si="36"/>
        <v>INSERT INTO UPK.upk_k40.m_k60_buhin_no (data_id, buhin_no, created_date, created_tantou_id) VALUES (1467, '76483 6MA0A', GETDATE(), 999);</v>
      </c>
    </row>
    <row r="5497" spans="26:27">
      <c r="Z5497">
        <v>178</v>
      </c>
      <c r="AA5497" s="229" t="str">
        <f t="shared" si="36"/>
        <v>INSERT INTO UPK.upk_k40.m_k60_buhin_no (data_id, buhin_no, created_date, created_tantou_id) VALUES (1468, '76742/3 6MA0A', GETDATE(), 999);</v>
      </c>
    </row>
    <row r="5498" spans="26:27">
      <c r="Z5498">
        <v>179</v>
      </c>
      <c r="AA5498" s="229" t="str">
        <f t="shared" si="36"/>
        <v>INSERT INTO UPK.upk_k40.m_k60_buhin_no (data_id, buhin_no, created_date, created_tantou_id) VALUES (1469, '76332/3 4CC1A', GETDATE(), 999);</v>
      </c>
    </row>
    <row r="5499" spans="26:27">
      <c r="Z5499">
        <v>180</v>
      </c>
      <c r="AA5499" s="229" t="str">
        <f t="shared" si="36"/>
        <v>INSERT INTO UPK.upk_k40.m_k60_buhin_no (data_id, buhin_no, created_date, created_tantou_id) VALUES (1470, '75662/3 5TL0A', GETDATE(), 999);</v>
      </c>
    </row>
    <row r="5500" spans="26:27">
      <c r="Z5500">
        <v>181</v>
      </c>
      <c r="AA5500" s="229" t="str">
        <f t="shared" si="36"/>
        <v>INSERT INTO UPK.upk_k40.m_k60_buhin_no (data_id, buhin_no, created_date, created_tantou_id) VALUES (1471, '76456/7 6MR0A', GETDATE(), 999);</v>
      </c>
    </row>
    <row r="5501" spans="26:27">
      <c r="Z5501">
        <v>182</v>
      </c>
      <c r="AA5501" s="229" t="str">
        <f t="shared" si="36"/>
        <v>INSERT INTO UPK.upk_k40.m_k60_buhin_no (data_id, buhin_no, created_date, created_tantou_id) VALUES (1472, '78118/9 6MA0AUF', GETDATE(), 999);</v>
      </c>
    </row>
    <row r="5502" spans="26:27">
      <c r="Z5502">
        <v>183</v>
      </c>
      <c r="AA5502" s="229" t="str">
        <f t="shared" si="36"/>
        <v>INSERT INTO UPK.upk_k40.m_k60_buhin_no (data_id, buhin_no, created_date, created_tantou_id) VALUES (1473, '64112/3 6RA0A', GETDATE(), 999);</v>
      </c>
    </row>
    <row r="5503" spans="26:27">
      <c r="Z5503">
        <v>184</v>
      </c>
      <c r="AA5503" s="229" t="str">
        <f t="shared" si="36"/>
        <v>INSERT INTO UPK.upk_k40.m_k60_buhin_no (data_id, buhin_no, created_date, created_tantou_id) VALUES (1474, '64122/3 6RA0A', GETDATE(), 999);</v>
      </c>
    </row>
    <row r="5504" spans="26:27">
      <c r="Z5504">
        <v>185</v>
      </c>
      <c r="AA5504" s="229" t="str">
        <f t="shared" si="36"/>
        <v>INSERT INTO UPK.upk_k40.m_k60_buhin_no (data_id, buhin_no, created_date, created_tantou_id) VALUES (1475, '5220A M7400/M7300', GETDATE(), 999);</v>
      </c>
    </row>
    <row r="5505" spans="26:27">
      <c r="Z5505">
        <v>186</v>
      </c>
      <c r="AA5505" s="229" t="str">
        <f t="shared" si="36"/>
        <v>INSERT INTO UPK.upk_k40.m_k60_buhin_no (data_id, buhin_no, created_date, created_tantou_id) VALUES (1476, '64182/3 6RA0A', GETDATE(), 999);</v>
      </c>
    </row>
    <row r="5506" spans="26:27">
      <c r="Z5506">
        <v>187</v>
      </c>
      <c r="AA5506" s="229" t="str">
        <f t="shared" si="36"/>
        <v>INSERT INTO UPK.upk_k40.m_k60_buhin_no (data_id, buhin_no, created_date, created_tantou_id) VALUES (1477, '66319 6RA0A', GETDATE(), 999);</v>
      </c>
    </row>
    <row r="5507" spans="26:27">
      <c r="Z5507">
        <v>188</v>
      </c>
      <c r="AA5507" s="229" t="str">
        <f t="shared" si="36"/>
        <v>INSERT INTO UPK.upk_k40.m_k60_buhin_no (data_id, buhin_no, created_date, created_tantou_id) VALUES (1478, '66362 6RA0A', GETDATE(), 999);</v>
      </c>
    </row>
    <row r="5508" spans="26:27">
      <c r="Z5508">
        <v>189</v>
      </c>
      <c r="AA5508" s="229" t="str">
        <f t="shared" si="36"/>
        <v>INSERT INTO UPK.upk_k40.m_k60_buhin_no (data_id, buhin_no, created_date, created_tantou_id) VALUES (1479, '67466/7 6RA0A', GETDATE(), 999);</v>
      </c>
    </row>
    <row r="5509" spans="26:27">
      <c r="Z5509">
        <v>190</v>
      </c>
      <c r="AA5509" s="229" t="str">
        <f t="shared" si="36"/>
        <v>INSERT INTO UPK.upk_k40.m_k60_buhin_no (data_id, buhin_no, created_date, created_tantou_id) VALUES (1480, '74516 6RA0A', GETDATE(), 999);</v>
      </c>
    </row>
    <row r="5510" spans="26:27">
      <c r="Z5510">
        <v>191</v>
      </c>
      <c r="AA5510" s="229" t="str">
        <f t="shared" si="36"/>
        <v>INSERT INTO UPK.upk_k40.m_k60_buhin_no (data_id, buhin_no, created_date, created_tantou_id) VALUES (1481, '5253B Y6400', GETDATE(), 999);</v>
      </c>
    </row>
    <row r="5511" spans="26:27">
      <c r="Z5511">
        <v>192</v>
      </c>
      <c r="AA5511" s="229" t="str">
        <f t="shared" si="36"/>
        <v>INSERT INTO UPK.upk_k40.m_k60_buhin_no (data_id, buhin_no, created_date, created_tantou_id) VALUES (1482, '75186/7 6RA0A', GETDATE(), 999);</v>
      </c>
    </row>
    <row r="5512" spans="26:27">
      <c r="Z5512">
        <v>193</v>
      </c>
      <c r="AA5512" s="229" t="str">
        <f t="shared" ref="AA5512:AA5575" si="37">$Y$5318&amp;AA4221&amp;", '"&amp;TRIM(AB4221)&amp;"', GETDATE(), 999);"</f>
        <v>INSERT INTO UPK.upk_k40.m_k60_buhin_no (data_id, buhin_no, created_date, created_tantou_id) VALUES (1483, '751B0/1 6RA0A', GETDATE(), 999);</v>
      </c>
    </row>
    <row r="5513" spans="26:27">
      <c r="Z5513">
        <v>194</v>
      </c>
      <c r="AA5513" s="229" t="str">
        <f t="shared" si="37"/>
        <v>INSERT INTO UPK.upk_k40.m_k60_buhin_no (data_id, buhin_no, created_date, created_tantou_id) VALUES (1484, '5253 CG9800/BY9300', GETDATE(), 999);</v>
      </c>
    </row>
    <row r="5514" spans="26:27">
      <c r="Z5514">
        <v>195</v>
      </c>
      <c r="AA5514" s="229" t="str">
        <f t="shared" si="37"/>
        <v>INSERT INTO UPK.upk_k40.m_k60_buhin_no (data_id, buhin_no, created_date, created_tantou_id) VALUES (1485, '75262/3 6RA0A', GETDATE(), 999);</v>
      </c>
    </row>
    <row r="5515" spans="26:27">
      <c r="Z5515">
        <v>196</v>
      </c>
      <c r="AA5515" s="229" t="str">
        <f t="shared" si="37"/>
        <v>INSERT INTO UPK.upk_k40.m_k60_buhin_no (data_id, buhin_no, created_date, created_tantou_id) VALUES (1486, '5220A M8400/M8300', GETDATE(), 999);</v>
      </c>
    </row>
    <row r="5516" spans="26:27">
      <c r="Z5516">
        <v>197</v>
      </c>
      <c r="AA5516" s="229" t="str">
        <f t="shared" si="37"/>
        <v>INSERT INTO UPK.upk_k40.m_k60_buhin_no (data_id, buhin_no, created_date, created_tantou_id) VALUES (1487, '75494/5 6RA0A', GETDATE(), 999);</v>
      </c>
    </row>
    <row r="5517" spans="26:27">
      <c r="Z5517">
        <v>198</v>
      </c>
      <c r="AA5517" s="229" t="str">
        <f t="shared" si="37"/>
        <v>INSERT INTO UPK.upk_k40.m_k60_buhin_no (data_id, buhin_no, created_date, created_tantou_id) VALUES (1488, '5253C A5800/A5700', GETDATE(), 999);</v>
      </c>
    </row>
    <row r="5518" spans="26:27">
      <c r="Z5518">
        <v>199</v>
      </c>
      <c r="AA5518" s="229" t="str">
        <f t="shared" si="37"/>
        <v>INSERT INTO UPK.upk_k40.m_k60_buhin_no (data_id, buhin_no, created_date, created_tantou_id) VALUES (1489, '75522/3 6RA0A', GETDATE(), 999);</v>
      </c>
    </row>
    <row r="5519" spans="26:27">
      <c r="Z5519">
        <v>200</v>
      </c>
      <c r="AA5519" s="229" t="str">
        <f t="shared" si="37"/>
        <v>INSERT INTO UPK.upk_k40.m_k60_buhin_no (data_id, buhin_no, created_date, created_tantou_id) VALUES (1490, '5253C A9600/A9500', GETDATE(), 999);</v>
      </c>
    </row>
    <row r="5520" spans="26:27">
      <c r="Z5520">
        <v>201</v>
      </c>
      <c r="AA5520" s="229" t="str">
        <f t="shared" si="37"/>
        <v>INSERT INTO UPK.upk_k40.m_k60_buhin_no (data_id, buhin_no, created_date, created_tantou_id) VALUES (1491, '75632 6RA0A', GETDATE(), 999);</v>
      </c>
    </row>
    <row r="5521" spans="26:27">
      <c r="Z5521">
        <v>202</v>
      </c>
      <c r="AA5521" s="229" t="str">
        <f t="shared" si="37"/>
        <v>INSERT INTO UPK.upk_k40.m_k60_buhin_no (data_id, buhin_no, created_date, created_tantou_id) VALUES (1492, '5253B M5600', GETDATE(), 999);</v>
      </c>
    </row>
    <row r="5522" spans="26:27">
      <c r="Z5522">
        <v>203</v>
      </c>
      <c r="AA5522" s="229" t="str">
        <f t="shared" si="37"/>
        <v>INSERT INTO UPK.upk_k40.m_k60_buhin_no (data_id, buhin_no, created_date, created_tantou_id) VALUES (1493, '75632 6RA3A', GETDATE(), 999);</v>
      </c>
    </row>
    <row r="5523" spans="26:27">
      <c r="Z5523">
        <v>204</v>
      </c>
      <c r="AA5523" s="229" t="str">
        <f t="shared" si="37"/>
        <v>INSERT INTO UPK.upk_k40.m_k60_buhin_no (data_id, buhin_no, created_date, created_tantou_id) VALUES (1494, '5253C C9700', GETDATE(), 999);</v>
      </c>
    </row>
    <row r="5524" spans="26:27">
      <c r="Z5524">
        <v>205</v>
      </c>
      <c r="AA5524" s="229" t="str">
        <f t="shared" si="37"/>
        <v>INSERT INTO UPK.upk_k40.m_k60_buhin_no (data_id, buhin_no, created_date, created_tantou_id) VALUES (1495, '75942/3 6RA1A', GETDATE(), 999);</v>
      </c>
    </row>
    <row r="5525" spans="26:27">
      <c r="Z5525">
        <v>206</v>
      </c>
      <c r="AA5525" s="229" t="str">
        <f t="shared" si="37"/>
        <v>INSERT INTO UPK.upk_k40.m_k60_buhin_no (data_id, buhin_no, created_date, created_tantou_id) VALUES (1496, '5220A N0200/N0100', GETDATE(), 999);</v>
      </c>
    </row>
    <row r="5526" spans="26:27">
      <c r="Z5526">
        <v>207</v>
      </c>
      <c r="AA5526" s="229" t="str">
        <f t="shared" si="37"/>
        <v>INSERT INTO UPK.upk_k40.m_k60_buhin_no (data_id, buhin_no, created_date, created_tantou_id) VALUES (1497, '76242/3 6RA0A', GETDATE(), 999);</v>
      </c>
    </row>
    <row r="5527" spans="26:27">
      <c r="Z5527">
        <v>208</v>
      </c>
      <c r="AA5527" s="229" t="str">
        <f t="shared" si="37"/>
        <v>INSERT INTO UPK.upk_k40.m_k60_buhin_no (data_id, buhin_no, created_date, created_tantou_id) VALUES (1498, '9450C 02200', GETDATE(), 999);</v>
      </c>
    </row>
    <row r="5528" spans="26:27">
      <c r="Z5528">
        <v>209</v>
      </c>
      <c r="AA5528" s="229" t="str">
        <f t="shared" si="37"/>
        <v>INSERT INTO UPK.upk_k40.m_k60_buhin_no (data_id, buhin_no, created_date, created_tantou_id) VALUES (1499, '5253C D4300', GETDATE(), 999);</v>
      </c>
    </row>
    <row r="5529" spans="26:27">
      <c r="Z5529">
        <v>210</v>
      </c>
      <c r="AA5529" s="229" t="str">
        <f t="shared" si="37"/>
        <v>INSERT INTO UPK.upk_k40.m_k60_buhin_no (data_id, buhin_no, created_date, created_tantou_id) VALUES (1500, '5253C D5600', GETDATE(), 999);</v>
      </c>
    </row>
    <row r="5530" spans="26:27">
      <c r="Z5530">
        <v>211</v>
      </c>
      <c r="AA5530" s="229" t="str">
        <f t="shared" si="37"/>
        <v>INSERT INTO UPK.upk_k40.m_k60_buhin_no (data_id, buhin_no, created_date, created_tantou_id) VALUES (1501, '5253C G9700', GETDATE(), 999);</v>
      </c>
    </row>
    <row r="5531" spans="26:27">
      <c r="Z5531">
        <v>212</v>
      </c>
      <c r="AA5531" s="229" t="str">
        <f t="shared" si="37"/>
        <v>INSERT INTO UPK.upk_k40.m_k60_buhin_no (data_id, buhin_no, created_date, created_tantou_id) VALUES (1502, '5253C Q4100', GETDATE(), 999);</v>
      </c>
    </row>
    <row r="5532" spans="26:27">
      <c r="Z5532">
        <v>213</v>
      </c>
      <c r="AA5532" s="229" t="str">
        <f t="shared" si="37"/>
        <v>INSERT INTO UPK.upk_k40.m_k60_buhin_no (data_id, buhin_no, created_date, created_tantou_id) VALUES (1503, '5253C Q4200', GETDATE(), 999);</v>
      </c>
    </row>
    <row r="5533" spans="26:27">
      <c r="Z5533">
        <v>214</v>
      </c>
      <c r="AA5533" s="229" t="str">
        <f t="shared" si="37"/>
        <v>INSERT INTO UPK.upk_k40.m_k60_buhin_no (data_id, buhin_no, created_date, created_tantou_id) VALUES (1504, '5253C Q4300', GETDATE(), 999);</v>
      </c>
    </row>
    <row r="5534" spans="26:27">
      <c r="Z5534">
        <v>215</v>
      </c>
      <c r="AA5534" s="229" t="str">
        <f t="shared" si="37"/>
        <v>INSERT INTO UPK.upk_k40.m_k60_buhin_no (data_id, buhin_no, created_date, created_tantou_id) VALUES (1505, '64182/3 4M41001', GETDATE(), 999);</v>
      </c>
    </row>
    <row r="5535" spans="26:27">
      <c r="Z5535">
        <v>216</v>
      </c>
      <c r="AA5535" s="229" t="str">
        <f t="shared" si="37"/>
        <v>INSERT INTO UPK.upk_k40.m_k60_buhin_no (data_id, buhin_no, created_date, created_tantou_id) VALUES (1506, '64182/3 4M410-G', GETDATE(), 999);</v>
      </c>
    </row>
    <row r="5536" spans="26:27">
      <c r="Z5536">
        <v>217</v>
      </c>
      <c r="AA5536" s="229" t="str">
        <f t="shared" si="37"/>
        <v>INSERT INTO UPK.upk_k40.m_k60_buhin_no (data_id, buhin_no, created_date, created_tantou_id) VALUES (1507, '64182/3 5M01001', GETDATE(), 999);</v>
      </c>
    </row>
    <row r="5537" spans="26:27">
      <c r="Z5537">
        <v>218</v>
      </c>
      <c r="AA5537" s="229" t="str">
        <f t="shared" si="37"/>
        <v>INSERT INTO UPK.upk_k40.m_k60_buhin_no (data_id, buhin_no, created_date, created_tantou_id) VALUES (1508, '74346 4M400', GETDATE(), 999);</v>
      </c>
    </row>
    <row r="5538" spans="26:27">
      <c r="Z5538">
        <v>219</v>
      </c>
      <c r="AA5538" s="229" t="str">
        <f t="shared" si="37"/>
        <v>INSERT INTO UPK.upk_k40.m_k60_buhin_no (data_id, buhin_no, created_date, created_tantou_id) VALUES (1509, '74346 4M400-G', GETDATE(), 999);</v>
      </c>
    </row>
    <row r="5539" spans="26:27">
      <c r="Z5539">
        <v>220</v>
      </c>
      <c r="AA5539" s="229" t="str">
        <f t="shared" si="37"/>
        <v>INSERT INTO UPK.upk_k40.m_k60_buhin_no (data_id, buhin_no, created_date, created_tantou_id) VALUES (1510, '76262 4M400', GETDATE(), 999);</v>
      </c>
    </row>
    <row r="5540" spans="26:27">
      <c r="Z5540">
        <v>221</v>
      </c>
      <c r="AA5540" s="229" t="str">
        <f t="shared" si="37"/>
        <v>INSERT INTO UPK.upk_k40.m_k60_buhin_no (data_id, buhin_no, created_date, created_tantou_id) VALUES (1511, '76262 4M710', GETDATE(), 999);</v>
      </c>
    </row>
    <row r="5541" spans="26:27">
      <c r="Z5541">
        <v>222</v>
      </c>
      <c r="AA5541" s="229" t="str">
        <f t="shared" si="37"/>
        <v>INSERT INTO UPK.upk_k40.m_k60_buhin_no (data_id, buhin_no, created_date, created_tantou_id) VALUES (1512, '76263 4M400', GETDATE(), 999);</v>
      </c>
    </row>
    <row r="5542" spans="26:27">
      <c r="Z5542">
        <v>223</v>
      </c>
      <c r="AA5542" s="229" t="str">
        <f t="shared" si="37"/>
        <v>INSERT INTO UPK.upk_k40.m_k60_buhin_no (data_id, buhin_no, created_date, created_tantou_id) VALUES (1513, '76263 4M710', GETDATE(), 999);</v>
      </c>
    </row>
    <row r="5543" spans="26:27">
      <c r="Z5543">
        <v>224</v>
      </c>
      <c r="AA5543" s="229" t="str">
        <f t="shared" si="37"/>
        <v>INSERT INTO UPK.upk_k40.m_k60_buhin_no (data_id, buhin_no, created_date, created_tantou_id) VALUES (1514, '76272 4M400', GETDATE(), 999);</v>
      </c>
    </row>
    <row r="5544" spans="26:27">
      <c r="Z5544">
        <v>225</v>
      </c>
      <c r="AA5544" s="229" t="str">
        <f t="shared" si="37"/>
        <v>INSERT INTO UPK.upk_k40.m_k60_buhin_no (data_id, buhin_no, created_date, created_tantou_id) VALUES (1515, '76272 4M500', GETDATE(), 999);</v>
      </c>
    </row>
    <row r="5545" spans="26:27">
      <c r="Z5545">
        <v>226</v>
      </c>
      <c r="AA5545" s="229" t="str">
        <f t="shared" si="37"/>
        <v>INSERT INTO UPK.upk_k40.m_k60_buhin_no (data_id, buhin_no, created_date, created_tantou_id) VALUES (1516, '76273 4M400', GETDATE(), 999);</v>
      </c>
    </row>
    <row r="5546" spans="26:27">
      <c r="Z5546">
        <v>227</v>
      </c>
      <c r="AA5546" s="229" t="str">
        <f t="shared" si="37"/>
        <v>INSERT INTO UPK.upk_k40.m_k60_buhin_no (data_id, buhin_no, created_date, created_tantou_id) VALUES (1517, '76273 4M500', GETDATE(), 999);</v>
      </c>
    </row>
    <row r="5547" spans="26:27">
      <c r="Z5547">
        <v>228</v>
      </c>
      <c r="AA5547" s="229" t="str">
        <f t="shared" si="37"/>
        <v>INSERT INTO UPK.upk_k40.m_k60_buhin_no (data_id, buhin_no, created_date, created_tantou_id) VALUES (1518, '76316/7 4M500', GETDATE(), 999);</v>
      </c>
    </row>
    <row r="5548" spans="26:27">
      <c r="Z5548">
        <v>229</v>
      </c>
      <c r="AA5548" s="229" t="str">
        <f t="shared" si="37"/>
        <v>INSERT INTO UPK.upk_k40.m_k60_buhin_no (data_id, buhin_no, created_date, created_tantou_id) VALUES (1519, '76316/7 4M500-B', GETDATE(), 999);</v>
      </c>
    </row>
    <row r="5549" spans="26:27">
      <c r="Z5549">
        <v>230</v>
      </c>
      <c r="AA5549" s="229" t="str">
        <f t="shared" si="37"/>
        <v>INSERT INTO UPK.upk_k40.m_k60_buhin_no (data_id, buhin_no, created_date, created_tantou_id) VALUES (1520, '76320/1 4M510', GETDATE(), 999);</v>
      </c>
    </row>
    <row r="5550" spans="26:27">
      <c r="Z5550">
        <v>231</v>
      </c>
      <c r="AA5550" s="229" t="str">
        <f t="shared" si="37"/>
        <v>INSERT INTO UPK.upk_k40.m_k60_buhin_no (data_id, buhin_no, created_date, created_tantou_id) VALUES (1521, '76632 4M400-1', GETDATE(), 999);</v>
      </c>
    </row>
    <row r="5551" spans="26:27">
      <c r="Z5551">
        <v>232</v>
      </c>
      <c r="AA5551" s="229" t="str">
        <f t="shared" si="37"/>
        <v>INSERT INTO UPK.upk_k40.m_k60_buhin_no (data_id, buhin_no, created_date, created_tantou_id) VALUES (1522, '76633 4M400-1', GETDATE(), 999);</v>
      </c>
    </row>
    <row r="5552" spans="26:27">
      <c r="Z5552">
        <v>233</v>
      </c>
      <c r="AA5552" s="229" t="str">
        <f t="shared" si="37"/>
        <v>INSERT INTO UPK.upk_k40.m_k60_buhin_no (data_id, buhin_no, created_date, created_tantou_id) VALUES (1523, '76634/5 4M400', GETDATE(), 999);</v>
      </c>
    </row>
    <row r="5553" spans="26:27">
      <c r="Z5553">
        <v>234</v>
      </c>
      <c r="AA5553" s="229" t="str">
        <f t="shared" si="37"/>
        <v>INSERT INTO UPK.upk_k40.m_k60_buhin_no (data_id, buhin_no, created_date, created_tantou_id) VALUES (1524, '76634/5 4M500', GETDATE(), 999);</v>
      </c>
    </row>
    <row r="5554" spans="26:27">
      <c r="Z5554">
        <v>235</v>
      </c>
      <c r="AA5554" s="229" t="str">
        <f t="shared" si="37"/>
        <v>INSERT INTO UPK.upk_k40.m_k60_buhin_no (data_id, buhin_no, created_date, created_tantou_id) VALUES (1525, '78142/3 4M500', GETDATE(), 999);</v>
      </c>
    </row>
    <row r="5555" spans="26:27">
      <c r="Z5555">
        <v>236</v>
      </c>
      <c r="AA5555" s="229" t="str">
        <f t="shared" si="37"/>
        <v>INSERT INTO UPK.upk_k40.m_k60_buhin_no (data_id, buhin_no, created_date, created_tantou_id) VALUES (1526, '82198/9 4M400', GETDATE(), 999);</v>
      </c>
    </row>
    <row r="5556" spans="26:27">
      <c r="Z5556">
        <v>237</v>
      </c>
      <c r="AA5556" s="229" t="str">
        <f t="shared" si="37"/>
        <v>INSERT INTO UPK.upk_k40.m_k60_buhin_no (data_id, buhin_no, created_date, created_tantou_id) VALUES (1527, '66322/3 8H300', GETDATE(), 999);</v>
      </c>
    </row>
    <row r="5557" spans="26:27">
      <c r="Z5557">
        <v>238</v>
      </c>
      <c r="AA5557" s="229" t="str">
        <f t="shared" si="37"/>
        <v>INSERT INTO UPK.upk_k40.m_k60_buhin_no (data_id, buhin_no, created_date, created_tantou_id) VALUES (1528, '66322/3 8H900', GETDATE(), 999);</v>
      </c>
    </row>
    <row r="5558" spans="26:27">
      <c r="Z5558">
        <v>239</v>
      </c>
      <c r="AA5558" s="229" t="str">
        <f t="shared" si="37"/>
        <v>INSERT INTO UPK.upk_k40.m_k60_buhin_no (data_id, buhin_no, created_date, created_tantou_id) VALUES (1529, '67123 8H30001', GETDATE(), 999);</v>
      </c>
    </row>
    <row r="5559" spans="26:27">
      <c r="Z5559">
        <v>240</v>
      </c>
      <c r="AA5559" s="229" t="str">
        <f t="shared" si="37"/>
        <v>INSERT INTO UPK.upk_k40.m_k60_buhin_no (data_id, buhin_no, created_date, created_tantou_id) VALUES (1530, '67123 8H70001', GETDATE(), 999);</v>
      </c>
    </row>
    <row r="5560" spans="26:27">
      <c r="Z5560">
        <v>241</v>
      </c>
      <c r="AA5560" s="229" t="str">
        <f t="shared" si="37"/>
        <v>INSERT INTO UPK.upk_k40.m_k60_buhin_no (data_id, buhin_no, created_date, created_tantou_id) VALUES (1531, '67123 8H90001', GETDATE(), 999);</v>
      </c>
    </row>
    <row r="5561" spans="26:27">
      <c r="Z5561">
        <v>242</v>
      </c>
      <c r="AA5561" s="229" t="str">
        <f t="shared" si="37"/>
        <v>INSERT INTO UPK.upk_k40.m_k60_buhin_no (data_id, buhin_no, created_date, created_tantou_id) VALUES (1532, '74333 8H70001', GETDATE(), 999);</v>
      </c>
    </row>
    <row r="5562" spans="26:27">
      <c r="Z5562">
        <v>243</v>
      </c>
      <c r="AA5562" s="229" t="str">
        <f t="shared" si="37"/>
        <v>INSERT INTO UPK.upk_k40.m_k60_buhin_no (data_id, buhin_no, created_date, created_tantou_id) VALUES (1533, '74346 8H300', GETDATE(), 999);</v>
      </c>
    </row>
    <row r="5563" spans="26:27">
      <c r="Z5563">
        <v>244</v>
      </c>
      <c r="AA5563" s="229" t="str">
        <f t="shared" si="37"/>
        <v>INSERT INTO UPK.upk_k40.m_k60_buhin_no (data_id, buhin_no, created_date, created_tantou_id) VALUES (1534, '74356 8H300', GETDATE(), 999);</v>
      </c>
    </row>
    <row r="5564" spans="26:27">
      <c r="Z5564">
        <v>245</v>
      </c>
      <c r="AA5564" s="229" t="str">
        <f t="shared" si="37"/>
        <v>INSERT INTO UPK.upk_k40.m_k60_buhin_no (data_id, buhin_no, created_date, created_tantou_id) VALUES (1535, '74356 AW000', GETDATE(), 999);</v>
      </c>
    </row>
    <row r="5565" spans="26:27">
      <c r="Z5565">
        <v>246</v>
      </c>
      <c r="AA5565" s="229" t="str">
        <f t="shared" si="37"/>
        <v>INSERT INTO UPK.upk_k40.m_k60_buhin_no (data_id, buhin_no, created_date, created_tantou_id) VALUES (1536, '75138/9 8H90001', GETDATE(), 999);</v>
      </c>
    </row>
    <row r="5566" spans="26:27">
      <c r="Z5566">
        <v>247</v>
      </c>
      <c r="AA5566" s="229" t="str">
        <f t="shared" si="37"/>
        <v>INSERT INTO UPK.upk_k40.m_k60_buhin_no (data_id, buhin_no, created_date, created_tantou_id) VALUES (1537, '76226/7 8H300', GETDATE(), 999);</v>
      </c>
    </row>
    <row r="5567" spans="26:27">
      <c r="Z5567">
        <v>248</v>
      </c>
      <c r="AA5567" s="229" t="str">
        <f t="shared" si="37"/>
        <v>INSERT INTO UPK.upk_k40.m_k60_buhin_no (data_id, buhin_no, created_date, created_tantou_id) VALUES (1538, '76226/7 8H700', GETDATE(), 999);</v>
      </c>
    </row>
    <row r="5568" spans="26:27">
      <c r="Z5568">
        <v>249</v>
      </c>
      <c r="AA5568" s="229" t="str">
        <f t="shared" si="37"/>
        <v>INSERT INTO UPK.upk_k40.m_k60_buhin_no (data_id, buhin_no, created_date, created_tantou_id) VALUES (1539, '76298/9 8H300', GETDATE(), 999);</v>
      </c>
    </row>
    <row r="5569" spans="26:27">
      <c r="Z5569">
        <v>250</v>
      </c>
      <c r="AA5569" s="229" t="str">
        <f t="shared" si="37"/>
        <v>INSERT INTO UPK.upk_k40.m_k60_buhin_no (data_id, buhin_no, created_date, created_tantou_id) VALUES (1540, '76428 8H300', GETDATE(), 999);</v>
      </c>
    </row>
    <row r="5570" spans="26:27">
      <c r="Z5570">
        <v>251</v>
      </c>
      <c r="AA5570" s="229" t="str">
        <f t="shared" si="37"/>
        <v>INSERT INTO UPK.upk_k40.m_k60_buhin_no (data_id, buhin_no, created_date, created_tantou_id) VALUES (1541, '76429 8H300', GETDATE(), 999);</v>
      </c>
    </row>
    <row r="5571" spans="26:27">
      <c r="Z5571">
        <v>252</v>
      </c>
      <c r="AA5571" s="229" t="str">
        <f t="shared" si="37"/>
        <v>INSERT INTO UPK.upk_k40.m_k60_buhin_no (data_id, buhin_no, created_date, created_tantou_id) VALUES (1542, '76644/5 8H300', GETDATE(), 999);</v>
      </c>
    </row>
    <row r="5572" spans="26:27">
      <c r="Z5572">
        <v>253</v>
      </c>
      <c r="AA5572" s="229" t="str">
        <f t="shared" si="37"/>
        <v>INSERT INTO UPK.upk_k40.m_k60_buhin_no (data_id, buhin_no, created_date, created_tantou_id) VALUES (1543, '76646/7 8H300', GETDATE(), 999);</v>
      </c>
    </row>
    <row r="5573" spans="26:27">
      <c r="Z5573">
        <v>254</v>
      </c>
      <c r="AA5573" s="229" t="str">
        <f t="shared" si="37"/>
        <v>INSERT INTO UPK.upk_k40.m_k60_buhin_no (data_id, buhin_no, created_date, created_tantou_id) VALUES (1544, '76646/7 EQ500', GETDATE(), 999);</v>
      </c>
    </row>
    <row r="5574" spans="26:27">
      <c r="Z5574">
        <v>255</v>
      </c>
      <c r="AA5574" s="229" t="str">
        <f t="shared" si="37"/>
        <v>INSERT INTO UPK.upk_k40.m_k60_buhin_no (data_id, buhin_no, created_date, created_tantou_id) VALUES (1545, '77648/9 8H300', GETDATE(), 999);</v>
      </c>
    </row>
    <row r="5575" spans="26:27">
      <c r="Z5575">
        <v>256</v>
      </c>
      <c r="AA5575" s="229" t="str">
        <f t="shared" si="37"/>
        <v>INSERT INTO UPK.upk_k40.m_k60_buhin_no (data_id, buhin_no, created_date, created_tantou_id) VALUES (1546, '64124 EN000', GETDATE(), 999);</v>
      </c>
    </row>
    <row r="5576" spans="26:27">
      <c r="Z5576">
        <v>257</v>
      </c>
      <c r="AA5576" s="229" t="str">
        <f t="shared" ref="AA5576:AA5639" si="38">$Y$5318&amp;AA4285&amp;", '"&amp;TRIM(AB4285)&amp;"', GETDATE(), 999);"</f>
        <v>INSERT INTO UPK.upk_k40.m_k60_buhin_no (data_id, buhin_no, created_date, created_tantou_id) VALUES (1547, '64125 EN000', GETDATE(), 999);</v>
      </c>
    </row>
    <row r="5577" spans="26:27">
      <c r="Z5577">
        <v>258</v>
      </c>
      <c r="AA5577" s="229" t="str">
        <f t="shared" si="38"/>
        <v>INSERT INTO UPK.upk_k40.m_k60_buhin_no (data_id, buhin_no, created_date, created_tantou_id) VALUES (1548, '64182/3 EN000', GETDATE(), 999);</v>
      </c>
    </row>
    <row r="5578" spans="26:27">
      <c r="Z5578">
        <v>259</v>
      </c>
      <c r="AA5578" s="229" t="str">
        <f t="shared" si="38"/>
        <v>INSERT INTO UPK.upk_k40.m_k60_buhin_no (data_id, buhin_no, created_date, created_tantou_id) VALUES (1549, '74352/3 EN012', GETDATE(), 999);</v>
      </c>
    </row>
    <row r="5579" spans="26:27">
      <c r="Z5579">
        <v>260</v>
      </c>
      <c r="AA5579" s="229" t="str">
        <f t="shared" si="38"/>
        <v>INSERT INTO UPK.upk_k40.m_k60_buhin_no (data_id, buhin_no, created_date, created_tantou_id) VALUES (1550, '75522/3 EN000', GETDATE(), 999);</v>
      </c>
    </row>
    <row r="5580" spans="26:27">
      <c r="Z5580">
        <v>261</v>
      </c>
      <c r="AA5580" s="229" t="str">
        <f t="shared" si="38"/>
        <v>INSERT INTO UPK.upk_k40.m_k60_buhin_no (data_id, buhin_no, created_date, created_tantou_id) VALUES (1551, '75532/3 EN000', GETDATE(), 999);</v>
      </c>
    </row>
    <row r="5581" spans="26:27">
      <c r="Z5581">
        <v>262</v>
      </c>
      <c r="AA5581" s="229" t="str">
        <f t="shared" si="38"/>
        <v>INSERT INTO UPK.upk_k40.m_k60_buhin_no (data_id, buhin_no, created_date, created_tantou_id) VALUES (1552, '75532/3 EN100', GETDATE(), 999);</v>
      </c>
    </row>
    <row r="5582" spans="26:27">
      <c r="Z5582">
        <v>263</v>
      </c>
      <c r="AA5582" s="229" t="str">
        <f t="shared" si="38"/>
        <v>INSERT INTO UPK.upk_k40.m_k60_buhin_no (data_id, buhin_no, created_date, created_tantou_id) VALUES (1553, '76742 EN000', GETDATE(), 999);</v>
      </c>
    </row>
    <row r="5583" spans="26:27">
      <c r="Z5583">
        <v>264</v>
      </c>
      <c r="AA5583" s="229" t="str">
        <f t="shared" si="38"/>
        <v>INSERT INTO UPK.upk_k40.m_k60_buhin_no (data_id, buhin_no, created_date, created_tantou_id) VALUES (1554, '76743 EN000', GETDATE(), 999);</v>
      </c>
    </row>
    <row r="5584" spans="26:27">
      <c r="Z5584">
        <v>265</v>
      </c>
      <c r="AA5584" s="229" t="str">
        <f t="shared" si="38"/>
        <v>INSERT INTO UPK.upk_k40.m_k60_buhin_no (data_id, buhin_no, created_date, created_tantou_id) VALUES (1555, '53216 B217101', GETDATE(), 999);</v>
      </c>
    </row>
    <row r="5585" spans="26:27">
      <c r="Z5585">
        <v>266</v>
      </c>
      <c r="AA5585" s="229" t="str">
        <f t="shared" si="38"/>
        <v>INSERT INTO UPK.upk_k40.m_k60_buhin_no (data_id, buhin_no, created_date, created_tantou_id) VALUES (1556, '451631/2-1017P/05P', GETDATE(), 999);</v>
      </c>
    </row>
    <row r="5586" spans="26:27">
      <c r="Z5586">
        <v>267</v>
      </c>
      <c r="AA5586" s="229" t="str">
        <f t="shared" si="38"/>
        <v>INSERT INTO UPK.upk_k40.m_k60_buhin_no (data_id, buhin_no, created_date, created_tantou_id) VALUES (1557, '451633/4-1004P', GETDATE(), 999);</v>
      </c>
    </row>
    <row r="5587" spans="26:27">
      <c r="Z5587">
        <v>268</v>
      </c>
      <c r="AA5587" s="229" t="str">
        <f t="shared" si="38"/>
        <v>INSERT INTO UPK.upk_k40.m_k60_buhin_no (data_id, buhin_no, created_date, created_tantou_id) VALUES (1558, '451621/2-1052P/28P', GETDATE(), 999);</v>
      </c>
    </row>
    <row r="5588" spans="26:27">
      <c r="Z5588">
        <v>269</v>
      </c>
      <c r="AA5588" s="229" t="str">
        <f t="shared" si="38"/>
        <v>INSERT INTO UPK.upk_k40.m_k60_buhin_no (data_id, buhin_no, created_date, created_tantou_id) VALUES (1559, '451673/4-1019P', GETDATE(), 999);</v>
      </c>
    </row>
    <row r="5589" spans="26:27">
      <c r="Z5589">
        <v>270</v>
      </c>
      <c r="AA5589" s="229" t="str">
        <f t="shared" si="38"/>
        <v>INSERT INTO UPK.upk_k40.m_k60_buhin_no (data_id, buhin_no, created_date, created_tantou_id) VALUES (1560, '64285 5301001', GETDATE(), 999);</v>
      </c>
    </row>
    <row r="5590" spans="26:27">
      <c r="Z5590">
        <v>271</v>
      </c>
      <c r="AA5590" s="229" t="str">
        <f t="shared" si="38"/>
        <v>INSERT INTO UPK.upk_k40.m_k60_buhin_no (data_id, buhin_no, created_date, created_tantou_id) VALUES (1561, '65426 5301001', GETDATE(), 999);</v>
      </c>
    </row>
    <row r="5591" spans="26:27">
      <c r="Z5591">
        <v>272</v>
      </c>
      <c r="AA5591" s="229" t="str">
        <f t="shared" si="38"/>
        <v>INSERT INTO UPK.upk_k40.m_k60_buhin_no (data_id, buhin_no, created_date, created_tantou_id) VALUES (1562, '65437 5301001', GETDATE(), 999);</v>
      </c>
    </row>
    <row r="5592" spans="26:27">
      <c r="Z5592">
        <v>273</v>
      </c>
      <c r="AA5592" s="229" t="str">
        <f t="shared" si="38"/>
        <v>INSERT INTO UPK.upk_k40.m_k60_buhin_no (data_id, buhin_no, created_date, created_tantou_id) VALUES (1563, '64182/3 JG00A', GETDATE(), 999);</v>
      </c>
    </row>
    <row r="5593" spans="26:27">
      <c r="Z5593">
        <v>274</v>
      </c>
      <c r="AA5593" s="229" t="str">
        <f t="shared" si="38"/>
        <v>INSERT INTO UPK.upk_k40.m_k60_buhin_no (data_id, buhin_no, created_date, created_tantou_id) VALUES (1564, '66312 JG00A', GETDATE(), 999);</v>
      </c>
    </row>
    <row r="5594" spans="26:27">
      <c r="Z5594">
        <v>275</v>
      </c>
      <c r="AA5594" s="229" t="str">
        <f t="shared" si="38"/>
        <v>INSERT INTO UPK.upk_k40.m_k60_buhin_no (data_id, buhin_no, created_date, created_tantou_id) VALUES (1565, '67416 JG01A', GETDATE(), 999);</v>
      </c>
    </row>
    <row r="5595" spans="26:27">
      <c r="Z5595">
        <v>276</v>
      </c>
      <c r="AA5595" s="229" t="str">
        <f t="shared" si="38"/>
        <v>INSERT INTO UPK.upk_k40.m_k60_buhin_no (data_id, buhin_no, created_date, created_tantou_id) VALUES (1566, '67416 JG01A-G', GETDATE(), 999);</v>
      </c>
    </row>
    <row r="5596" spans="26:27">
      <c r="Z5596">
        <v>277</v>
      </c>
      <c r="AA5596" s="229" t="str">
        <f t="shared" si="38"/>
        <v>INSERT INTO UPK.upk_k40.m_k60_buhin_no (data_id, buhin_no, created_date, created_tantou_id) VALUES (1567, '74356 JG00A', GETDATE(), 999);</v>
      </c>
    </row>
    <row r="5597" spans="26:27">
      <c r="Z5597">
        <v>278</v>
      </c>
      <c r="AA5597" s="229" t="str">
        <f t="shared" si="38"/>
        <v>INSERT INTO UPK.upk_k40.m_k60_buhin_no (data_id, buhin_no, created_date, created_tantou_id) VALUES (1568, '74356 JG00A-B', GETDATE(), 999);</v>
      </c>
    </row>
    <row r="5598" spans="26:27">
      <c r="Z5598">
        <v>279</v>
      </c>
      <c r="AA5598" s="229" t="str">
        <f t="shared" si="38"/>
        <v>INSERT INTO UPK.upk_k40.m_k60_buhin_no (data_id, buhin_no, created_date, created_tantou_id) VALUES (1569, '74366 JG00A', GETDATE(), 999);</v>
      </c>
    </row>
    <row r="5599" spans="26:27">
      <c r="Z5599">
        <v>280</v>
      </c>
      <c r="AA5599" s="229" t="str">
        <f t="shared" si="38"/>
        <v>INSERT INTO UPK.upk_k40.m_k60_buhin_no (data_id, buhin_no, created_date, created_tantou_id) VALUES (1570, '75128 JG00A', GETDATE(), 999);</v>
      </c>
    </row>
    <row r="5600" spans="26:27">
      <c r="Z5600">
        <v>281</v>
      </c>
      <c r="AA5600" s="229" t="str">
        <f t="shared" si="38"/>
        <v>INSERT INTO UPK.upk_k40.m_k60_buhin_no (data_id, buhin_no, created_date, created_tantou_id) VALUES (1571, '75128 JG00A-K', GETDATE(), 999);</v>
      </c>
    </row>
    <row r="5601" spans="26:27">
      <c r="Z5601">
        <v>282</v>
      </c>
      <c r="AA5601" s="229" t="str">
        <f t="shared" si="38"/>
        <v>INSERT INTO UPK.upk_k40.m_k60_buhin_no (data_id, buhin_no, created_date, created_tantou_id) VALUES (1572, '75128 JG00A-E', GETDATE(), 999);</v>
      </c>
    </row>
    <row r="5602" spans="26:27">
      <c r="Z5602">
        <v>283</v>
      </c>
      <c r="AA5602" s="229" t="str">
        <f t="shared" si="38"/>
        <v>INSERT INTO UPK.upk_k40.m_k60_buhin_no (data_id, buhin_no, created_date, created_tantou_id) VALUES (1573, '75262/3 JG00A', GETDATE(), 999);</v>
      </c>
    </row>
    <row r="5603" spans="26:27">
      <c r="Z5603">
        <v>284</v>
      </c>
      <c r="AA5603" s="229" t="str">
        <f t="shared" si="38"/>
        <v>INSERT INTO UPK.upk_k40.m_k60_buhin_no (data_id, buhin_no, created_date, created_tantou_id) VALUES (1574, '75262/3 JG01A', GETDATE(), 999);</v>
      </c>
    </row>
    <row r="5604" spans="26:27">
      <c r="Z5604">
        <v>285</v>
      </c>
      <c r="AA5604" s="229" t="str">
        <f t="shared" si="38"/>
        <v>INSERT INTO UPK.upk_k40.m_k60_buhin_no (data_id, buhin_no, created_date, created_tantou_id) VALUES (1575, '75262/3 JG01A-E', GETDATE(), 999);</v>
      </c>
    </row>
    <row r="5605" spans="26:27">
      <c r="Z5605">
        <v>286</v>
      </c>
      <c r="AA5605" s="229" t="str">
        <f t="shared" si="38"/>
        <v>INSERT INTO UPK.upk_k40.m_k60_buhin_no (data_id, buhin_no, created_date, created_tantou_id) VALUES (1576, '75636/7 JG00A', GETDATE(), 999);</v>
      </c>
    </row>
    <row r="5606" spans="26:27">
      <c r="Z5606">
        <v>287</v>
      </c>
      <c r="AA5606" s="229" t="str">
        <f t="shared" si="38"/>
        <v>INSERT INTO UPK.upk_k40.m_k60_buhin_no (data_id, buhin_no, created_date, created_tantou_id) VALUES (1577, '75676/7 JG00A', GETDATE(), 999);</v>
      </c>
    </row>
    <row r="5607" spans="26:27">
      <c r="Z5607">
        <v>288</v>
      </c>
      <c r="AA5607" s="229" t="str">
        <f t="shared" si="38"/>
        <v>INSERT INTO UPK.upk_k40.m_k60_buhin_no (data_id, buhin_no, created_date, created_tantou_id) VALUES (1578, '75676/7 JG00A-E', GETDATE(), 999);</v>
      </c>
    </row>
    <row r="5608" spans="26:27">
      <c r="Z5608">
        <v>289</v>
      </c>
      <c r="AA5608" s="229" t="str">
        <f t="shared" si="38"/>
        <v>INSERT INTO UPK.upk_k40.m_k60_buhin_no (data_id, buhin_no, created_date, created_tantou_id) VALUES (1579, '756C0/1 JG00A', GETDATE(), 999);</v>
      </c>
    </row>
    <row r="5609" spans="26:27">
      <c r="Z5609">
        <v>290</v>
      </c>
      <c r="AA5609" s="229" t="str">
        <f t="shared" si="38"/>
        <v>INSERT INTO UPK.upk_k40.m_k60_buhin_no (data_id, buhin_no, created_date, created_tantou_id) VALUES (1580, '76246 JG00A', GETDATE(), 999);</v>
      </c>
    </row>
    <row r="5610" spans="26:27">
      <c r="Z5610">
        <v>291</v>
      </c>
      <c r="AA5610" s="229" t="str">
        <f t="shared" si="38"/>
        <v>INSERT INTO UPK.upk_k40.m_k60_buhin_no (data_id, buhin_no, created_date, created_tantou_id) VALUES (1581, '76247 JG00A', GETDATE(), 999);</v>
      </c>
    </row>
    <row r="5611" spans="26:27">
      <c r="Z5611">
        <v>292</v>
      </c>
      <c r="AA5611" s="229" t="str">
        <f t="shared" si="38"/>
        <v>INSERT INTO UPK.upk_k40.m_k60_buhin_no (data_id, buhin_no, created_date, created_tantou_id) VALUES (1582, '767C2/3 JG00A', GETDATE(), 999);</v>
      </c>
    </row>
    <row r="5612" spans="26:27">
      <c r="Z5612">
        <v>293</v>
      </c>
      <c r="AA5612" s="229" t="str">
        <f t="shared" si="38"/>
        <v>INSERT INTO UPK.upk_k40.m_k60_buhin_no (data_id, buhin_no, created_date, created_tantou_id) VALUES (1583, '64112/3 JGA00-E', GETDATE(), 999);</v>
      </c>
    </row>
    <row r="5613" spans="26:27">
      <c r="Z5613">
        <v>294</v>
      </c>
      <c r="AA5613" s="229" t="str">
        <f t="shared" si="38"/>
        <v>INSERT INTO UPK.upk_k40.m_k60_buhin_no (data_id, buhin_no, created_date, created_tantou_id) VALUES (1584, '64112/3 JG00A', GETDATE(), 999);</v>
      </c>
    </row>
    <row r="5614" spans="26:27">
      <c r="Z5614">
        <v>295</v>
      </c>
      <c r="AA5614" s="229" t="str">
        <f t="shared" si="38"/>
        <v>INSERT INTO UPK.upk_k40.m_k60_buhin_no (data_id, buhin_no, created_date, created_tantou_id) VALUES (1585, '64112/3 JH00A', GETDATE(), 999);</v>
      </c>
    </row>
    <row r="5615" spans="26:27">
      <c r="Z5615">
        <v>296</v>
      </c>
      <c r="AA5615" s="229" t="str">
        <f t="shared" si="38"/>
        <v>INSERT INTO UPK.upk_k40.m_k60_buhin_no (data_id, buhin_no, created_date, created_tantou_id) VALUES (1586, '74332 01G00', GETDATE(), 999);</v>
      </c>
    </row>
    <row r="5616" spans="26:27">
      <c r="Z5616">
        <v>297</v>
      </c>
      <c r="AA5616" s="229" t="str">
        <f t="shared" si="38"/>
        <v>INSERT INTO UPK.upk_k40.m_k60_buhin_no (data_id, buhin_no, created_date, created_tantou_id) VALUES (1587, '74333 01G00', GETDATE(), 999);</v>
      </c>
    </row>
    <row r="5617" spans="26:27">
      <c r="Z5617">
        <v>298</v>
      </c>
      <c r="AA5617" s="229" t="str">
        <f t="shared" si="38"/>
        <v>INSERT INTO UPK.upk_k40.m_k60_buhin_no (data_id, buhin_no, created_date, created_tantou_id) VALUES (1588, '65616 JM00A', GETDATE(), 999);</v>
      </c>
    </row>
    <row r="5618" spans="26:27">
      <c r="Z5618">
        <v>299</v>
      </c>
      <c r="AA5618" s="229" t="str">
        <f t="shared" si="38"/>
        <v>INSERT INTO UPK.upk_k40.m_k60_buhin_no (data_id, buhin_no, created_date, created_tantou_id) VALUES (1589, '67632/3 JM00A', GETDATE(), 999);</v>
      </c>
    </row>
    <row r="5619" spans="26:27">
      <c r="Z5619">
        <v>300</v>
      </c>
      <c r="AA5619" s="229" t="str">
        <f t="shared" si="38"/>
        <v>INSERT INTO UPK.upk_k40.m_k60_buhin_no (data_id, buhin_no, created_date, created_tantou_id) VALUES (1590, '73141 JM010', GETDATE(), 999);</v>
      </c>
    </row>
    <row r="5620" spans="26:27">
      <c r="Z5620">
        <v>301</v>
      </c>
      <c r="AA5620" s="229" t="str">
        <f t="shared" si="38"/>
        <v>INSERT INTO UPK.upk_k40.m_k60_buhin_no (data_id, buhin_no, created_date, created_tantou_id) VALUES (1591, '73152/3 JM010', GETDATE(), 999);</v>
      </c>
    </row>
    <row r="5621" spans="26:27">
      <c r="Z5621">
        <v>302</v>
      </c>
      <c r="AA5621" s="229" t="str">
        <f t="shared" si="38"/>
        <v>INSERT INTO UPK.upk_k40.m_k60_buhin_no (data_id, buhin_no, created_date, created_tantou_id) VALUES (1592, '73211 JM000', GETDATE(), 999);</v>
      </c>
    </row>
    <row r="5622" spans="26:27">
      <c r="Z5622">
        <v>303</v>
      </c>
      <c r="AA5622" s="229" t="str">
        <f t="shared" si="38"/>
        <v>INSERT INTO UPK.upk_k40.m_k60_buhin_no (data_id, buhin_no, created_date, created_tantou_id) VALUES (1593, '73232 JM000', GETDATE(), 999);</v>
      </c>
    </row>
    <row r="5623" spans="26:27">
      <c r="Z5623">
        <v>304</v>
      </c>
      <c r="AA5623" s="229" t="str">
        <f t="shared" si="38"/>
        <v>INSERT INTO UPK.upk_k40.m_k60_buhin_no (data_id, buhin_no, created_date, created_tantou_id) VALUES (1594, '73237 JM000', GETDATE(), 999);</v>
      </c>
    </row>
    <row r="5624" spans="26:27">
      <c r="Z5624">
        <v>305</v>
      </c>
      <c r="AA5624" s="229" t="str">
        <f t="shared" si="38"/>
        <v>INSERT INTO UPK.upk_k40.m_k60_buhin_no (data_id, buhin_no, created_date, created_tantou_id) VALUES (1595, '73252 JM000', GETDATE(), 999);</v>
      </c>
    </row>
    <row r="5625" spans="26:27">
      <c r="Z5625">
        <v>306</v>
      </c>
      <c r="AA5625" s="229" t="str">
        <f t="shared" si="38"/>
        <v>INSERT INTO UPK.upk_k40.m_k60_buhin_no (data_id, buhin_no, created_date, created_tantou_id) VALUES (1596, '74366 JM00A', GETDATE(), 999);</v>
      </c>
    </row>
    <row r="5626" spans="26:27">
      <c r="Z5626">
        <v>307</v>
      </c>
      <c r="AA5626" s="229" t="str">
        <f t="shared" si="38"/>
        <v>INSERT INTO UPK.upk_k40.m_k60_buhin_no (data_id, buhin_no, created_date, created_tantou_id) VALUES (1597, '743F3 JM00A', GETDATE(), 999);</v>
      </c>
    </row>
    <row r="5627" spans="26:27">
      <c r="Z5627">
        <v>308</v>
      </c>
      <c r="AA5627" s="229" t="str">
        <f t="shared" si="38"/>
        <v>INSERT INTO UPK.upk_k40.m_k60_buhin_no (data_id, buhin_no, created_date, created_tantou_id) VALUES (1598, '74542 JM00A', GETDATE(), 999);</v>
      </c>
    </row>
    <row r="5628" spans="26:27">
      <c r="Z5628">
        <v>309</v>
      </c>
      <c r="AA5628" s="229" t="str">
        <f t="shared" si="38"/>
        <v>INSERT INTO UPK.upk_k40.m_k60_buhin_no (data_id, buhin_no, created_date, created_tantou_id) VALUES (1599, '75426/7 JM00A', GETDATE(), 999);</v>
      </c>
    </row>
    <row r="5629" spans="26:27">
      <c r="Z5629">
        <v>310</v>
      </c>
      <c r="AA5629" s="229" t="str">
        <f t="shared" si="38"/>
        <v>INSERT INTO UPK.upk_k40.m_k60_buhin_no (data_id, buhin_no, created_date, created_tantou_id) VALUES (1600, '75426/7 JM00A-E', GETDATE(), 999);</v>
      </c>
    </row>
    <row r="5630" spans="26:27">
      <c r="Z5630">
        <v>311</v>
      </c>
      <c r="AA5630" s="229" t="str">
        <f t="shared" si="38"/>
        <v>INSERT INTO UPK.upk_k40.m_k60_buhin_no (data_id, buhin_no, created_date, created_tantou_id) VALUES (1601, '75466/7 JM00A', GETDATE(), 999);</v>
      </c>
    </row>
    <row r="5631" spans="26:27">
      <c r="Z5631">
        <v>312</v>
      </c>
      <c r="AA5631" s="229" t="str">
        <f t="shared" si="38"/>
        <v>INSERT INTO UPK.upk_k40.m_k60_buhin_no (data_id, buhin_no, created_date, created_tantou_id) VALUES (1602, '76320/1 JM00A', GETDATE(), 999);</v>
      </c>
    </row>
    <row r="5632" spans="26:27">
      <c r="Z5632">
        <v>313</v>
      </c>
      <c r="AA5632" s="229" t="str">
        <f t="shared" si="38"/>
        <v>INSERT INTO UPK.upk_k40.m_k60_buhin_no (data_id, buhin_no, created_date, created_tantou_id) VALUES (1603, '76532/3 JM00A', GETDATE(), 999);</v>
      </c>
    </row>
    <row r="5633" spans="26:27">
      <c r="Z5633">
        <v>314</v>
      </c>
      <c r="AA5633" s="229" t="str">
        <f t="shared" si="38"/>
        <v>INSERT INTO UPK.upk_k40.m_k60_buhin_no (data_id, buhin_no, created_date, created_tantou_id) VALUES (1604, '76682/3 JM00A', GETDATE(), 999);</v>
      </c>
    </row>
    <row r="5634" spans="26:27">
      <c r="Z5634">
        <v>315</v>
      </c>
      <c r="AA5634" s="229" t="str">
        <f t="shared" si="38"/>
        <v>INSERT INTO UPK.upk_k40.m_k60_buhin_no (data_id, buhin_no, created_date, created_tantou_id) VALUES (1605, '767C2/3 JM00A', GETDATE(), 999);</v>
      </c>
    </row>
    <row r="5635" spans="26:27">
      <c r="Z5635">
        <v>316</v>
      </c>
      <c r="AA5635" s="229" t="str">
        <f t="shared" si="38"/>
        <v>INSERT INTO UPK.upk_k40.m_k60_buhin_no (data_id, buhin_no, created_date, created_tantou_id) VALUES (1606, '80142/3 JM00A', GETDATE(), 999);</v>
      </c>
    </row>
    <row r="5636" spans="26:27">
      <c r="Z5636">
        <v>317</v>
      </c>
      <c r="AA5636" s="229" t="str">
        <f t="shared" si="38"/>
        <v>INSERT INTO UPK.upk_k40.m_k60_buhin_no (data_id, buhin_no, created_date, created_tantou_id) VALUES (1607, '80148/9 JM00A', GETDATE(), 999);</v>
      </c>
    </row>
    <row r="5637" spans="26:27">
      <c r="Z5637">
        <v>318</v>
      </c>
      <c r="AA5637" s="229" t="str">
        <f t="shared" si="38"/>
        <v>INSERT INTO UPK.upk_k40.m_k60_buhin_no (data_id, buhin_no, created_date, created_tantou_id) VALUES (1608, '80154 JM00A', GETDATE(), 999);</v>
      </c>
    </row>
    <row r="5638" spans="26:27">
      <c r="Z5638">
        <v>319</v>
      </c>
      <c r="AA5638" s="229" t="str">
        <f t="shared" si="38"/>
        <v>INSERT INTO UPK.upk_k40.m_k60_buhin_no (data_id, buhin_no, created_date, created_tantou_id) VALUES (1609, '80155 JM00A', GETDATE(), 999);</v>
      </c>
    </row>
    <row r="5639" spans="26:27">
      <c r="Z5639">
        <v>320</v>
      </c>
      <c r="AA5639" s="229" t="str">
        <f t="shared" si="38"/>
        <v>INSERT INTO UPK.upk_k40.m_k60_buhin_no (data_id, buhin_no, created_date, created_tantou_id) VALUES (1610, '82142/3 JM00A', GETDATE(), 999);</v>
      </c>
    </row>
    <row r="5640" spans="26:27">
      <c r="Z5640">
        <v>321</v>
      </c>
      <c r="AA5640" s="229" t="str">
        <f t="shared" ref="AA5640:AA5703" si="39">$Y$5318&amp;AA4349&amp;", '"&amp;TRIM(AB4349)&amp;"', GETDATE(), 999);"</f>
        <v>INSERT INTO UPK.upk_k40.m_k60_buhin_no (data_id, buhin_no, created_date, created_tantou_id) VALUES (1611, '82148/9 JM00A', GETDATE(), 999);</v>
      </c>
    </row>
    <row r="5641" spans="26:27">
      <c r="Z5641">
        <v>322</v>
      </c>
      <c r="AA5641" s="229" t="str">
        <f t="shared" si="39"/>
        <v>INSERT INTO UPK.upk_k40.m_k60_buhin_no (data_id, buhin_no, created_date, created_tantou_id) VALUES (1612, '90126/7 JM00A', GETDATE(), 999);</v>
      </c>
    </row>
    <row r="5642" spans="26:27">
      <c r="Z5642">
        <v>323</v>
      </c>
      <c r="AA5642" s="229" t="str">
        <f t="shared" si="39"/>
        <v>INSERT INTO UPK.upk_k40.m_k60_buhin_no (data_id, buhin_no, created_date, created_tantou_id) VALUES (1613, '64124 1AA0A', GETDATE(), 999);</v>
      </c>
    </row>
    <row r="5643" spans="26:27">
      <c r="Z5643">
        <v>324</v>
      </c>
      <c r="AA5643" s="229" t="str">
        <f t="shared" si="39"/>
        <v>INSERT INTO UPK.upk_k40.m_k60_buhin_no (data_id, buhin_no, created_date, created_tantou_id) VALUES (1614, '64124 1AA0A-K', GETDATE(), 999);</v>
      </c>
    </row>
    <row r="5644" spans="26:27">
      <c r="Z5644">
        <v>325</v>
      </c>
      <c r="AA5644" s="229" t="str">
        <f t="shared" si="39"/>
        <v>INSERT INTO UPK.upk_k40.m_k60_buhin_no (data_id, buhin_no, created_date, created_tantou_id) VALUES (1615, '64125 1AA0A', GETDATE(), 999);</v>
      </c>
    </row>
    <row r="5645" spans="26:27">
      <c r="Z5645">
        <v>326</v>
      </c>
      <c r="AA5645" s="229" t="str">
        <f t="shared" si="39"/>
        <v>INSERT INTO UPK.upk_k40.m_k60_buhin_no (data_id, buhin_no, created_date, created_tantou_id) VALUES (1616, '64125 1AA0A-K', GETDATE(), 999);</v>
      </c>
    </row>
    <row r="5646" spans="26:27">
      <c r="Z5646">
        <v>327</v>
      </c>
      <c r="AA5646" s="229" t="str">
        <f t="shared" si="39"/>
        <v>INSERT INTO UPK.upk_k40.m_k60_buhin_no (data_id, buhin_no, created_date, created_tantou_id) VALUES (1617, '66324/5 1AA0A01', GETDATE(), 999);</v>
      </c>
    </row>
    <row r="5647" spans="26:27">
      <c r="Z5647">
        <v>328</v>
      </c>
      <c r="AA5647" s="229" t="str">
        <f t="shared" si="39"/>
        <v>INSERT INTO UPK.upk_k40.m_k60_buhin_no (data_id, buhin_no, created_date, created_tantou_id) VALUES (1618, '66324/5 1AE0A01', GETDATE(), 999);</v>
      </c>
    </row>
    <row r="5648" spans="26:27">
      <c r="Z5648">
        <v>329</v>
      </c>
      <c r="AA5648" s="229" t="str">
        <f t="shared" si="39"/>
        <v>INSERT INTO UPK.upk_k40.m_k60_buhin_no (data_id, buhin_no, created_date, created_tantou_id) VALUES (1619, '67338/9 1AE0A/1AA0A', GETDATE(), 999);</v>
      </c>
    </row>
    <row r="5649" spans="26:27">
      <c r="Z5649">
        <v>330</v>
      </c>
      <c r="AA5649" s="229" t="str">
        <f t="shared" si="39"/>
        <v>INSERT INTO UPK.upk_k40.m_k60_buhin_no (data_id, buhin_no, created_date, created_tantou_id) VALUES (1620, '67412 1AE0B', GETDATE(), 999);</v>
      </c>
    </row>
    <row r="5650" spans="26:27">
      <c r="Z5650">
        <v>331</v>
      </c>
      <c r="AA5650" s="229" t="str">
        <f t="shared" si="39"/>
        <v>INSERT INTO UPK.upk_k40.m_k60_buhin_no (data_id, buhin_no, created_date, created_tantou_id) VALUES (1621, '67413 1AA0B', GETDATE(), 999);</v>
      </c>
    </row>
    <row r="5651" spans="26:27">
      <c r="Z5651">
        <v>332</v>
      </c>
      <c r="AA5651" s="229" t="str">
        <f t="shared" si="39"/>
        <v>INSERT INTO UPK.upk_k40.m_k60_buhin_no (data_id, buhin_no, created_date, created_tantou_id) VALUES (1622, '67870 1AE0A03', GETDATE(), 999);</v>
      </c>
    </row>
    <row r="5652" spans="26:27">
      <c r="Z5652">
        <v>333</v>
      </c>
      <c r="AA5652" s="229" t="str">
        <f t="shared" si="39"/>
        <v>INSERT INTO UPK.upk_k40.m_k60_buhin_no (data_id, buhin_no, created_date, created_tantou_id) VALUES (1623, '67870 1AE0A04', GETDATE(), 999);</v>
      </c>
    </row>
    <row r="5653" spans="26:27">
      <c r="Z5653">
        <v>334</v>
      </c>
      <c r="AA5653" s="229" t="str">
        <f t="shared" si="39"/>
        <v>INSERT INTO UPK.upk_k40.m_k60_buhin_no (data_id, buhin_no, created_date, created_tantou_id) VALUES (1624, '67870 1AE0A05', GETDATE(), 999);</v>
      </c>
    </row>
    <row r="5654" spans="26:27">
      <c r="Z5654">
        <v>335</v>
      </c>
      <c r="AA5654" s="229" t="str">
        <f t="shared" si="39"/>
        <v>INSERT INTO UPK.upk_k40.m_k60_buhin_no (data_id, buhin_no, created_date, created_tantou_id) VALUES (1625, '74317 1AA0A', GETDATE(), 999);</v>
      </c>
    </row>
    <row r="5655" spans="26:27">
      <c r="Z5655">
        <v>336</v>
      </c>
      <c r="AA5655" s="229" t="str">
        <f t="shared" si="39"/>
        <v>INSERT INTO UPK.upk_k40.m_k60_buhin_no (data_id, buhin_no, created_date, created_tantou_id) VALUES (1626, '74356 1AA0A', GETDATE(), 999);</v>
      </c>
    </row>
    <row r="5656" spans="26:27">
      <c r="Z5656">
        <v>337</v>
      </c>
      <c r="AA5656" s="229" t="str">
        <f t="shared" si="39"/>
        <v>INSERT INTO UPK.upk_k40.m_k60_buhin_no (data_id, buhin_no, created_date, created_tantou_id) VALUES (1627, '75186/7 1AA0A', GETDATE(), 999);</v>
      </c>
    </row>
    <row r="5657" spans="26:27">
      <c r="Z5657">
        <v>338</v>
      </c>
      <c r="AA5657" s="229" t="str">
        <f t="shared" si="39"/>
        <v>INSERT INTO UPK.upk_k40.m_k60_buhin_no (data_id, buhin_no, created_date, created_tantou_id) VALUES (1628, '751A3 1AN0A', GETDATE(), 999);</v>
      </c>
    </row>
    <row r="5658" spans="26:27">
      <c r="Z5658">
        <v>339</v>
      </c>
      <c r="AA5658" s="229" t="str">
        <f t="shared" si="39"/>
        <v>INSERT INTO UPK.upk_k40.m_k60_buhin_no (data_id, buhin_no, created_date, created_tantou_id) VALUES (1629, '751A3 1AN0A-E', GETDATE(), 999);</v>
      </c>
    </row>
    <row r="5659" spans="26:27">
      <c r="Z5659">
        <v>340</v>
      </c>
      <c r="AA5659" s="229" t="str">
        <f t="shared" si="39"/>
        <v>INSERT INTO UPK.upk_k40.m_k60_buhin_no (data_id, buhin_no, created_date, created_tantou_id) VALUES (1630, '751B1 1AA0A', GETDATE(), 999);</v>
      </c>
    </row>
    <row r="5660" spans="26:27">
      <c r="Z5660">
        <v>341</v>
      </c>
      <c r="AA5660" s="229" t="str">
        <f t="shared" si="39"/>
        <v>INSERT INTO UPK.upk_k40.m_k60_buhin_no (data_id, buhin_no, created_date, created_tantou_id) VALUES (1631, '75422 1AA0A', GETDATE(), 999);</v>
      </c>
    </row>
    <row r="5661" spans="26:27">
      <c r="Z5661">
        <v>342</v>
      </c>
      <c r="AA5661" s="229" t="str">
        <f t="shared" si="39"/>
        <v>INSERT INTO UPK.upk_k40.m_k60_buhin_no (data_id, buhin_no, created_date, created_tantou_id) VALUES (1632, '75636 1AA0A', GETDATE(), 999);</v>
      </c>
    </row>
    <row r="5662" spans="26:27">
      <c r="Z5662">
        <v>343</v>
      </c>
      <c r="AA5662" s="229" t="str">
        <f t="shared" si="39"/>
        <v>INSERT INTO UPK.upk_k40.m_k60_buhin_no (data_id, buhin_no, created_date, created_tantou_id) VALUES (1633, '75636 1AA0A-E', GETDATE(), 999);</v>
      </c>
    </row>
    <row r="5663" spans="26:27">
      <c r="Z5663">
        <v>344</v>
      </c>
      <c r="AA5663" s="229" t="str">
        <f t="shared" si="39"/>
        <v>INSERT INTO UPK.upk_k40.m_k60_buhin_no (data_id, buhin_no, created_date, created_tantou_id) VALUES (1634, '75637 1AA0A', GETDATE(), 999);</v>
      </c>
    </row>
    <row r="5664" spans="26:27">
      <c r="Z5664">
        <v>345</v>
      </c>
      <c r="AA5664" s="229" t="str">
        <f t="shared" si="39"/>
        <v>INSERT INTO UPK.upk_k40.m_k60_buhin_no (data_id, buhin_no, created_date, created_tantou_id) VALUES (1635, '75637 1AA0A-E', GETDATE(), 999);</v>
      </c>
    </row>
    <row r="5665" spans="26:27">
      <c r="Z5665">
        <v>346</v>
      </c>
      <c r="AA5665" s="229" t="str">
        <f t="shared" si="39"/>
        <v>INSERT INTO UPK.upk_k40.m_k60_buhin_no (data_id, buhin_no, created_date, created_tantou_id) VALUES (1636, '76486/7 1AA0A', GETDATE(), 999);</v>
      </c>
    </row>
    <row r="5666" spans="26:27">
      <c r="Z5666">
        <v>347</v>
      </c>
      <c r="AA5666" s="229" t="str">
        <f t="shared" si="39"/>
        <v>INSERT INTO UPK.upk_k40.m_k60_buhin_no (data_id, buhin_no, created_date, created_tantou_id) VALUES (1637, '76486/7 1AA0A-E', GETDATE(), 999);</v>
      </c>
    </row>
    <row r="5667" spans="26:27">
      <c r="Z5667">
        <v>348</v>
      </c>
      <c r="AA5667" s="229" t="str">
        <f t="shared" si="39"/>
        <v>INSERT INTO UPK.upk_k40.m_k60_buhin_no (data_id, buhin_no, created_date, created_tantou_id) VALUES (1638, '64184/5 JN20A', GETDATE(), 999);</v>
      </c>
    </row>
    <row r="5668" spans="26:27">
      <c r="Z5668">
        <v>349</v>
      </c>
      <c r="AA5668" s="229" t="str">
        <f t="shared" si="39"/>
        <v>INSERT INTO UPK.upk_k40.m_k60_buhin_no (data_id, buhin_no, created_date, created_tantou_id) VALUES (1639, '64184/5 JN20A-E', GETDATE(), 999);</v>
      </c>
    </row>
    <row r="5669" spans="26:27">
      <c r="Z5669">
        <v>350</v>
      </c>
      <c r="AA5669" s="229" t="str">
        <f t="shared" si="39"/>
        <v>INSERT INTO UPK.upk_k40.m_k60_buhin_no (data_id, buhin_no, created_date, created_tantou_id) VALUES (1640, '66316 JN20A', GETDATE(), 999);</v>
      </c>
    </row>
    <row r="5670" spans="26:27">
      <c r="Z5670">
        <v>351</v>
      </c>
      <c r="AA5670" s="229" t="str">
        <f t="shared" si="39"/>
        <v>INSERT INTO UPK.upk_k40.m_k60_buhin_no (data_id, buhin_no, created_date, created_tantou_id) VALUES (1641, '67338 JN20A', GETDATE(), 999);</v>
      </c>
    </row>
    <row r="5671" spans="26:27">
      <c r="Z5671">
        <v>352</v>
      </c>
      <c r="AA5671" s="229" t="str">
        <f t="shared" si="39"/>
        <v>INSERT INTO UPK.upk_k40.m_k60_buhin_no (data_id, buhin_no, created_date, created_tantou_id) VALUES (1642, '67419 JN20A', GETDATE(), 999);</v>
      </c>
    </row>
    <row r="5672" spans="26:27">
      <c r="Z5672">
        <v>353</v>
      </c>
      <c r="AA5672" s="229" t="str">
        <f t="shared" si="39"/>
        <v>INSERT INTO UPK.upk_k40.m_k60_buhin_no (data_id, buhin_no, created_date, created_tantou_id) VALUES (1643, '67419 JN90A', GETDATE(), 999);</v>
      </c>
    </row>
    <row r="5673" spans="26:27">
      <c r="Z5673">
        <v>354</v>
      </c>
      <c r="AA5673" s="229" t="str">
        <f t="shared" si="39"/>
        <v>INSERT INTO UPK.upk_k40.m_k60_buhin_no (data_id, buhin_no, created_date, created_tantou_id) VALUES (1644, '67870 JN20A03', GETDATE(), 999);</v>
      </c>
    </row>
    <row r="5674" spans="26:27">
      <c r="Z5674">
        <v>355</v>
      </c>
      <c r="AA5674" s="229" t="str">
        <f t="shared" si="39"/>
        <v>INSERT INTO UPK.upk_k40.m_k60_buhin_no (data_id, buhin_no, created_date, created_tantou_id) VALUES (1645, '67870 JN20A04', GETDATE(), 999);</v>
      </c>
    </row>
    <row r="5675" spans="26:27">
      <c r="Z5675">
        <v>356</v>
      </c>
      <c r="AA5675" s="229" t="str">
        <f t="shared" si="39"/>
        <v>INSERT INTO UPK.upk_k40.m_k60_buhin_no (data_id, buhin_no, created_date, created_tantou_id) VALUES (1646, '67870 JN20A05', GETDATE(), 999);</v>
      </c>
    </row>
    <row r="5676" spans="26:27">
      <c r="Z5676">
        <v>357</v>
      </c>
      <c r="AA5676" s="229" t="str">
        <f t="shared" si="39"/>
        <v>INSERT INTO UPK.upk_k40.m_k60_buhin_no (data_id, buhin_no, created_date, created_tantou_id) VALUES (1647, '75126 JN20A', GETDATE(), 999);</v>
      </c>
    </row>
    <row r="5677" spans="26:27">
      <c r="Z5677">
        <v>358</v>
      </c>
      <c r="AA5677" s="229" t="str">
        <f t="shared" si="39"/>
        <v>INSERT INTO UPK.upk_k40.m_k60_buhin_no (data_id, buhin_no, created_date, created_tantou_id) VALUES (1648, '75126 JN20A-E', GETDATE(), 999);</v>
      </c>
    </row>
    <row r="5678" spans="26:27">
      <c r="Z5678">
        <v>359</v>
      </c>
      <c r="AA5678" s="229" t="str">
        <f t="shared" si="39"/>
        <v>INSERT INTO UPK.upk_k40.m_k60_buhin_no (data_id, buhin_no, created_date, created_tantou_id) VALUES (1649, '75182 JN20A', GETDATE(), 999);</v>
      </c>
    </row>
    <row r="5679" spans="26:27">
      <c r="Z5679">
        <v>360</v>
      </c>
      <c r="AA5679" s="229" t="str">
        <f t="shared" si="39"/>
        <v>INSERT INTO UPK.upk_k40.m_k60_buhin_no (data_id, buhin_no, created_date, created_tantou_id) VALUES (1650, '75352 JN20A', GETDATE(), 999);</v>
      </c>
    </row>
    <row r="5680" spans="26:27">
      <c r="Z5680">
        <v>361</v>
      </c>
      <c r="AA5680" s="229" t="str">
        <f t="shared" si="39"/>
        <v>INSERT INTO UPK.upk_k40.m_k60_buhin_no (data_id, buhin_no, created_date, created_tantou_id) VALUES (1651, '75353 JN20A', GETDATE(), 999);</v>
      </c>
    </row>
    <row r="5681" spans="26:27">
      <c r="Z5681">
        <v>362</v>
      </c>
      <c r="AA5681" s="229" t="str">
        <f t="shared" si="39"/>
        <v>INSERT INTO UPK.upk_k40.m_k60_buhin_no (data_id, buhin_no, created_date, created_tantou_id) VALUES (1652, '75422 JN20A', GETDATE(), 999);</v>
      </c>
    </row>
    <row r="5682" spans="26:27">
      <c r="Z5682">
        <v>363</v>
      </c>
      <c r="AA5682" s="229" t="str">
        <f t="shared" si="39"/>
        <v>INSERT INTO UPK.upk_k40.m_k60_buhin_no (data_id, buhin_no, created_date, created_tantou_id) VALUES (1653, '75692 JN20A', GETDATE(), 999);</v>
      </c>
    </row>
    <row r="5683" spans="26:27">
      <c r="Z5683">
        <v>364</v>
      </c>
      <c r="AA5683" s="229" t="str">
        <f t="shared" si="39"/>
        <v>INSERT INTO UPK.upk_k40.m_k60_buhin_no (data_id, buhin_no, created_date, created_tantou_id) VALUES (1654, '75692 JN20A-E', GETDATE(), 999);</v>
      </c>
    </row>
    <row r="5684" spans="26:27">
      <c r="Z5684">
        <v>365</v>
      </c>
      <c r="AA5684" s="229" t="str">
        <f t="shared" si="39"/>
        <v>INSERT INTO UPK.upk_k40.m_k60_buhin_no (data_id, buhin_no, created_date, created_tantou_id) VALUES (1655, '75693 JN20A', GETDATE(), 999);</v>
      </c>
    </row>
    <row r="5685" spans="26:27">
      <c r="Z5685">
        <v>366</v>
      </c>
      <c r="AA5685" s="229" t="str">
        <f t="shared" si="39"/>
        <v>INSERT INTO UPK.upk_k40.m_k60_buhin_no (data_id, buhin_no, created_date, created_tantou_id) VALUES (1656, '75693 JN20A-E', GETDATE(), 999);</v>
      </c>
    </row>
    <row r="5686" spans="26:27">
      <c r="Z5686">
        <v>367</v>
      </c>
      <c r="AA5686" s="229" t="str">
        <f t="shared" si="39"/>
        <v>INSERT INTO UPK.upk_k40.m_k60_buhin_no (data_id, buhin_no, created_date, created_tantou_id) VALUES (1657, '76428/9 JN20A', GETDATE(), 999);</v>
      </c>
    </row>
    <row r="5687" spans="26:27">
      <c r="Z5687">
        <v>368</v>
      </c>
      <c r="AA5687" s="229" t="str">
        <f t="shared" si="39"/>
        <v>INSERT INTO UPK.upk_k40.m_k60_buhin_no (data_id, buhin_no, created_date, created_tantou_id) VALUES (1658, '76486/7 JN20A', GETDATE(), 999);</v>
      </c>
    </row>
    <row r="5688" spans="26:27">
      <c r="Z5688">
        <v>369</v>
      </c>
      <c r="AA5688" s="229" t="str">
        <f t="shared" si="39"/>
        <v>INSERT INTO UPK.upk_k40.m_k60_buhin_no (data_id, buhin_no, created_date, created_tantou_id) VALUES (1659, '76776/7 JN20A', GETDATE(), 999);</v>
      </c>
    </row>
    <row r="5689" spans="26:27">
      <c r="Z5689">
        <v>370</v>
      </c>
      <c r="AA5689" s="229" t="str">
        <f t="shared" si="39"/>
        <v>INSERT INTO UPK.upk_k40.m_k60_buhin_no (data_id, buhin_no, created_date, created_tantou_id) VALUES (1660, '79424 JN20A', GETDATE(), 999);</v>
      </c>
    </row>
    <row r="5690" spans="26:27">
      <c r="Z5690">
        <v>371</v>
      </c>
      <c r="AA5690" s="229" t="str">
        <f t="shared" si="39"/>
        <v>INSERT INTO UPK.upk_k40.m_k60_buhin_no (data_id, buhin_no, created_date, created_tantou_id) VALUES (1661, '62522 1LA5A', GETDATE(), 999);</v>
      </c>
    </row>
    <row r="5691" spans="26:27">
      <c r="Z5691">
        <v>372</v>
      </c>
      <c r="AA5691" s="229" t="str">
        <f t="shared" si="39"/>
        <v>INSERT INTO UPK.upk_k40.m_k60_buhin_no (data_id, buhin_no, created_date, created_tantou_id) VALUES (1662, '62522/3 1LA0A', GETDATE(), 999);</v>
      </c>
    </row>
    <row r="5692" spans="26:27">
      <c r="Z5692">
        <v>373</v>
      </c>
      <c r="AA5692" s="229" t="str">
        <f t="shared" si="39"/>
        <v>INSERT INTO UPK.upk_k40.m_k60_buhin_no (data_id, buhin_no, created_date, created_tantou_id) VALUES (1663, '62532/3 1LA0A', GETDATE(), 999);</v>
      </c>
    </row>
    <row r="5693" spans="26:27">
      <c r="Z5693">
        <v>374</v>
      </c>
      <c r="AA5693" s="229" t="str">
        <f t="shared" si="39"/>
        <v>INSERT INTO UPK.upk_k40.m_k60_buhin_no (data_id, buhin_no, created_date, created_tantou_id) VALUES (1664, '67332 1LA0B', GETDATE(), 999);</v>
      </c>
    </row>
    <row r="5694" spans="26:27">
      <c r="Z5694">
        <v>375</v>
      </c>
      <c r="AA5694" s="229" t="str">
        <f t="shared" si="39"/>
        <v>INSERT INTO UPK.upk_k40.m_k60_buhin_no (data_id, buhin_no, created_date, created_tantou_id) VALUES (1665, '67336 1LA0A', GETDATE(), 999);</v>
      </c>
    </row>
    <row r="5695" spans="26:27">
      <c r="Z5695">
        <v>376</v>
      </c>
      <c r="AA5695" s="229" t="str">
        <f t="shared" si="39"/>
        <v>INSERT INTO UPK.upk_k40.m_k60_buhin_no (data_id, buhin_no, created_date, created_tantou_id) VALUES (1666, '74332 1LA0A', GETDATE(), 999);</v>
      </c>
    </row>
    <row r="5696" spans="26:27">
      <c r="Z5696">
        <v>377</v>
      </c>
      <c r="AA5696" s="229" t="str">
        <f t="shared" si="39"/>
        <v>INSERT INTO UPK.upk_k40.m_k60_buhin_no (data_id, buhin_no, created_date, created_tantou_id) VALUES (1667, '74333 1LA0A', GETDATE(), 999);</v>
      </c>
    </row>
    <row r="5697" spans="26:27">
      <c r="Z5697">
        <v>378</v>
      </c>
      <c r="AA5697" s="229" t="str">
        <f t="shared" si="39"/>
        <v>INSERT INTO UPK.upk_k40.m_k60_buhin_no (data_id, buhin_no, created_date, created_tantou_id) VALUES (1668, '74362/3 1LA0A', GETDATE(), 999);</v>
      </c>
    </row>
    <row r="5698" spans="26:27">
      <c r="Z5698">
        <v>379</v>
      </c>
      <c r="AA5698" s="229" t="str">
        <f t="shared" si="39"/>
        <v>INSERT INTO UPK.upk_k40.m_k60_buhin_no (data_id, buhin_no, created_date, created_tantou_id) VALUES (1669, '74522 1LA0A', GETDATE(), 999);</v>
      </c>
    </row>
    <row r="5699" spans="26:27">
      <c r="Z5699">
        <v>380</v>
      </c>
      <c r="AA5699" s="229" t="str">
        <f t="shared" si="39"/>
        <v>INSERT INTO UPK.upk_k40.m_k60_buhin_no (data_id, buhin_no, created_date, created_tantou_id) VALUES (1670, '74526 1LA0A', GETDATE(), 999);</v>
      </c>
    </row>
    <row r="5700" spans="26:27">
      <c r="Z5700">
        <v>381</v>
      </c>
      <c r="AA5700" s="229" t="str">
        <f t="shared" si="39"/>
        <v>INSERT INTO UPK.upk_k40.m_k60_buhin_no (data_id, buhin_no, created_date, created_tantou_id) VALUES (1671, '74532 1LA0A', GETDATE(), 999);</v>
      </c>
    </row>
    <row r="5701" spans="26:27">
      <c r="Z5701">
        <v>382</v>
      </c>
      <c r="AA5701" s="229" t="str">
        <f t="shared" si="39"/>
        <v>INSERT INTO UPK.upk_k40.m_k60_buhin_no (data_id, buhin_no, created_date, created_tantou_id) VALUES (1672, '74548 1LA0A', GETDATE(), 999);</v>
      </c>
    </row>
    <row r="5702" spans="26:27">
      <c r="Z5702">
        <v>383</v>
      </c>
      <c r="AA5702" s="229" t="str">
        <f t="shared" si="39"/>
        <v>INSERT INTO UPK.upk_k40.m_k60_buhin_no (data_id, buhin_no, created_date, created_tantou_id) VALUES (1673, '74586/7 1LA0A', GETDATE(), 999);</v>
      </c>
    </row>
    <row r="5703" spans="26:27">
      <c r="Z5703">
        <v>384</v>
      </c>
      <c r="AA5703" s="229" t="str">
        <f t="shared" si="39"/>
        <v>INSERT INTO UPK.upk_k40.m_k60_buhin_no (data_id, buhin_no, created_date, created_tantou_id) VALUES (1674, '74586/7 1LA0A-G', GETDATE(), 999);</v>
      </c>
    </row>
    <row r="5704" spans="26:27">
      <c r="Z5704">
        <v>385</v>
      </c>
      <c r="AA5704" s="229" t="str">
        <f t="shared" ref="AA5704:AA5767" si="40">$Y$5318&amp;AA4413&amp;", '"&amp;TRIM(AB4413)&amp;"', GETDATE(), 999);"</f>
        <v>INSERT INTO UPK.upk_k40.m_k60_buhin_no (data_id, buhin_no, created_date, created_tantou_id) VALUES (1675, '75412 1LA0A', GETDATE(), 999);</v>
      </c>
    </row>
    <row r="5705" spans="26:27">
      <c r="Z5705">
        <v>386</v>
      </c>
      <c r="AA5705" s="229" t="str">
        <f t="shared" si="40"/>
        <v>INSERT INTO UPK.upk_k40.m_k60_buhin_no (data_id, buhin_no, created_date, created_tantou_id) VALUES (1676, '75458/9 1LA0B', GETDATE(), 999);</v>
      </c>
    </row>
    <row r="5706" spans="26:27">
      <c r="Z5706">
        <v>387</v>
      </c>
      <c r="AA5706" s="229" t="str">
        <f t="shared" si="40"/>
        <v>INSERT INTO UPK.upk_k40.m_k60_buhin_no (data_id, buhin_no, created_date, created_tantou_id) VALUES (1677, '75458/9 1LA0B-G', GETDATE(), 999);</v>
      </c>
    </row>
    <row r="5707" spans="26:27">
      <c r="Z5707">
        <v>388</v>
      </c>
      <c r="AA5707" s="229" t="str">
        <f t="shared" si="40"/>
        <v>INSERT INTO UPK.upk_k40.m_k60_buhin_no (data_id, buhin_no, created_date, created_tantou_id) VALUES (1678, '75622/3 1LA0A', GETDATE(), 999);</v>
      </c>
    </row>
    <row r="5708" spans="26:27">
      <c r="Z5708">
        <v>389</v>
      </c>
      <c r="AA5708" s="229" t="str">
        <f t="shared" si="40"/>
        <v>INSERT INTO UPK.upk_k40.m_k60_buhin_no (data_id, buhin_no, created_date, created_tantou_id) VALUES (1679, '75622/3 1LA0A-G', GETDATE(), 999);</v>
      </c>
    </row>
    <row r="5709" spans="26:27">
      <c r="Z5709">
        <v>390</v>
      </c>
      <c r="AA5709" s="229" t="str">
        <f t="shared" si="40"/>
        <v>INSERT INTO UPK.upk_k40.m_k60_buhin_no (data_id, buhin_no, created_date, created_tantou_id) VALUES (1680, '75624/5 1LA0A', GETDATE(), 999);</v>
      </c>
    </row>
    <row r="5710" spans="26:27">
      <c r="Z5710">
        <v>391</v>
      </c>
      <c r="AA5710" s="229" t="str">
        <f t="shared" si="40"/>
        <v>INSERT INTO UPK.upk_k40.m_k60_buhin_no (data_id, buhin_no, created_date, created_tantou_id) VALUES (1681, '75624/5 1LA0A-G', GETDATE(), 999);</v>
      </c>
    </row>
    <row r="5711" spans="26:27">
      <c r="Z5711">
        <v>392</v>
      </c>
      <c r="AA5711" s="229" t="str">
        <f t="shared" si="40"/>
        <v>INSERT INTO UPK.upk_k40.m_k60_buhin_no (data_id, buhin_no, created_date, created_tantou_id) VALUES (1682, '756B6/7 1LA0A', GETDATE(), 999);</v>
      </c>
    </row>
    <row r="5712" spans="26:27">
      <c r="Z5712">
        <v>393</v>
      </c>
      <c r="AA5712" s="229" t="str">
        <f t="shared" si="40"/>
        <v>INSERT INTO UPK.upk_k40.m_k60_buhin_no (data_id, buhin_no, created_date, created_tantou_id) VALUES (1683, '756B6/7 1LA0A-G', GETDATE(), 999);</v>
      </c>
    </row>
    <row r="5713" spans="26:27">
      <c r="Z5713">
        <v>394</v>
      </c>
      <c r="AA5713" s="229" t="str">
        <f t="shared" si="40"/>
        <v>INSERT INTO UPK.upk_k40.m_k60_buhin_no (data_id, buhin_no, created_date, created_tantou_id) VALUES (1684, '767C4/5 1LA0A', GETDATE(), 999);</v>
      </c>
    </row>
    <row r="5714" spans="26:27">
      <c r="Z5714">
        <v>395</v>
      </c>
      <c r="AA5714" s="229" t="str">
        <f t="shared" si="40"/>
        <v>INSERT INTO UPK.upk_k40.m_k60_buhin_no (data_id, buhin_no, created_date, created_tantou_id) VALUES (1685, '67503 1JA0ACE', GETDATE(), 999);</v>
      </c>
    </row>
    <row r="5715" spans="26:27">
      <c r="Z5715">
        <v>396</v>
      </c>
      <c r="AA5715" s="229" t="str">
        <f t="shared" si="40"/>
        <v>INSERT INTO UPK.upk_k40.m_k60_buhin_no (data_id, buhin_no, created_date, created_tantou_id) VALUES (1686, '67870 1JA0A03', GETDATE(), 999);</v>
      </c>
    </row>
    <row r="5716" spans="26:27">
      <c r="Z5716">
        <v>397</v>
      </c>
      <c r="AA5716" s="229" t="str">
        <f t="shared" si="40"/>
        <v>INSERT INTO UPK.upk_k40.m_k60_buhin_no (data_id, buhin_no, created_date, created_tantou_id) VALUES (1687, '67870 1JA0A04', GETDATE(), 999);</v>
      </c>
    </row>
    <row r="5717" spans="26:27">
      <c r="Z5717">
        <v>398</v>
      </c>
      <c r="AA5717" s="229" t="str">
        <f t="shared" si="40"/>
        <v>INSERT INTO UPK.upk_k40.m_k60_buhin_no (data_id, buhin_no, created_date, created_tantou_id) VALUES (1688, '67870 1JA0A06', GETDATE(), 999);</v>
      </c>
    </row>
    <row r="5718" spans="26:27">
      <c r="Z5718">
        <v>399</v>
      </c>
      <c r="AA5718" s="229" t="str">
        <f t="shared" si="40"/>
        <v>INSERT INTO UPK.upk_k40.m_k60_buhin_no (data_id, buhin_no, created_date, created_tantou_id) VALUES (1689, '67870 1JB0A03', GETDATE(), 999);</v>
      </c>
    </row>
    <row r="5719" spans="26:27">
      <c r="Z5719">
        <v>400</v>
      </c>
      <c r="AA5719" s="229" t="str">
        <f t="shared" si="40"/>
        <v>INSERT INTO UPK.upk_k40.m_k60_buhin_no (data_id, buhin_no, created_date, created_tantou_id) VALUES (1690, '67870 1JB0A04', GETDATE(), 999);</v>
      </c>
    </row>
    <row r="5720" spans="26:27">
      <c r="Z5720">
        <v>401</v>
      </c>
      <c r="AA5720" s="229" t="str">
        <f t="shared" si="40"/>
        <v>INSERT INTO UPK.upk_k40.m_k60_buhin_no (data_id, buhin_no, created_date, created_tantou_id) VALUES (1691, '67870 1JB0A06', GETDATE(), 999);</v>
      </c>
    </row>
    <row r="5721" spans="26:27">
      <c r="Z5721">
        <v>402</v>
      </c>
      <c r="AA5721" s="229" t="str">
        <f t="shared" si="40"/>
        <v>INSERT INTO UPK.upk_k40.m_k60_buhin_no (data_id, buhin_no, created_date, created_tantou_id) VALUES (1692, '745Q2/3 1JA0A', GETDATE(), 999);</v>
      </c>
    </row>
    <row r="5722" spans="26:27">
      <c r="Z5722">
        <v>403</v>
      </c>
      <c r="AA5722" s="229" t="str">
        <f t="shared" si="40"/>
        <v>INSERT INTO UPK.upk_k40.m_k60_buhin_no (data_id, buhin_no, created_date, created_tantou_id) VALUES (1693, '74623 1JB0A01', GETDATE(), 999);</v>
      </c>
    </row>
    <row r="5723" spans="26:27">
      <c r="Z5723">
        <v>404</v>
      </c>
      <c r="AA5723" s="229" t="str">
        <f t="shared" si="40"/>
        <v>INSERT INTO UPK.upk_k40.m_k60_buhin_no (data_id, buhin_no, created_date, created_tantou_id) VALUES (1694, '751J2 1JA0A', GETDATE(), 999);</v>
      </c>
    </row>
    <row r="5724" spans="26:27">
      <c r="Z5724">
        <v>405</v>
      </c>
      <c r="AA5724" s="229" t="str">
        <f t="shared" si="40"/>
        <v>INSERT INTO UPK.upk_k40.m_k60_buhin_no (data_id, buhin_no, created_date, created_tantou_id) VALUES (1695, '751J3 1JA0A', GETDATE(), 999);</v>
      </c>
    </row>
    <row r="5725" spans="26:27">
      <c r="Z5725">
        <v>406</v>
      </c>
      <c r="AA5725" s="229" t="str">
        <f t="shared" si="40"/>
        <v>INSERT INTO UPK.upk_k40.m_k60_buhin_no (data_id, buhin_no, created_date, created_tantou_id) VALUES (1696, '75476 1JA0A', GETDATE(), 999);</v>
      </c>
    </row>
    <row r="5726" spans="26:27">
      <c r="Z5726">
        <v>407</v>
      </c>
      <c r="AA5726" s="229" t="str">
        <f t="shared" si="40"/>
        <v>INSERT INTO UPK.upk_k40.m_k60_buhin_no (data_id, buhin_no, created_date, created_tantou_id) VALUES (1697, '75578/9 1JA0A', GETDATE(), 999);</v>
      </c>
    </row>
    <row r="5727" spans="26:27">
      <c r="Z5727">
        <v>408</v>
      </c>
      <c r="AA5727" s="229" t="str">
        <f t="shared" si="40"/>
        <v>INSERT INTO UPK.upk_k40.m_k60_buhin_no (data_id, buhin_no, created_date, created_tantou_id) VALUES (1698, '75578/9 1JB0A', GETDATE(), 999);</v>
      </c>
    </row>
    <row r="5728" spans="26:27">
      <c r="Z5728">
        <v>409</v>
      </c>
      <c r="AA5728" s="229" t="str">
        <f t="shared" si="40"/>
        <v>INSERT INTO UPK.upk_k40.m_k60_buhin_no (data_id, buhin_no, created_date, created_tantou_id) VALUES (1699, '75926 1JA0A', GETDATE(), 999);</v>
      </c>
    </row>
    <row r="5729" spans="26:27">
      <c r="Z5729">
        <v>410</v>
      </c>
      <c r="AA5729" s="229" t="str">
        <f t="shared" si="40"/>
        <v>INSERT INTO UPK.upk_k40.m_k60_buhin_no (data_id, buhin_no, created_date, created_tantou_id) VALUES (1700, '75927 1JA0A', GETDATE(), 999);</v>
      </c>
    </row>
    <row r="5730" spans="26:27">
      <c r="Z5730">
        <v>411</v>
      </c>
      <c r="AA5730" s="229" t="str">
        <f t="shared" si="40"/>
        <v>INSERT INTO UPK.upk_k40.m_k60_buhin_no (data_id, buhin_no, created_date, created_tantou_id) VALUES (1701, '76452/3 1JA0A', GETDATE(), 999);</v>
      </c>
    </row>
    <row r="5731" spans="26:27">
      <c r="Z5731">
        <v>412</v>
      </c>
      <c r="AA5731" s="229" t="str">
        <f t="shared" si="40"/>
        <v>INSERT INTO UPK.upk_k40.m_k60_buhin_no (data_id, buhin_no, created_date, created_tantou_id) VALUES (1702, '62522 1VA0A', GETDATE(), 999);</v>
      </c>
    </row>
    <row r="5732" spans="26:27">
      <c r="Z5732">
        <v>413</v>
      </c>
      <c r="AA5732" s="229" t="str">
        <f t="shared" si="40"/>
        <v>INSERT INTO UPK.upk_k40.m_k60_buhin_no (data_id, buhin_no, created_date, created_tantou_id) VALUES (1703, '62523 1VA0A', GETDATE(), 999);</v>
      </c>
    </row>
    <row r="5733" spans="26:27">
      <c r="Z5733">
        <v>414</v>
      </c>
      <c r="AA5733" s="229" t="str">
        <f t="shared" si="40"/>
        <v>INSERT INTO UPK.upk_k40.m_k60_buhin_no (data_id, buhin_no, created_date, created_tantou_id) VALUES (1704, '67870 1VA0A06', GETDATE(), 999);</v>
      </c>
    </row>
    <row r="5734" spans="26:27">
      <c r="Z5734">
        <v>415</v>
      </c>
      <c r="AA5734" s="229" t="str">
        <f t="shared" si="40"/>
        <v>INSERT INTO UPK.upk_k40.m_k60_buhin_no (data_id, buhin_no, created_date, created_tantou_id) VALUES (1705, '751J2/3 1VA0A', GETDATE(), 999);</v>
      </c>
    </row>
    <row r="5735" spans="26:27">
      <c r="Z5735">
        <v>416</v>
      </c>
      <c r="AA5735" s="229" t="str">
        <f t="shared" si="40"/>
        <v>INSERT INTO UPK.upk_k40.m_k60_buhin_no (data_id, buhin_no, created_date, created_tantou_id) VALUES (1706, '743F2/3 1GR0A', GETDATE(), 999);</v>
      </c>
    </row>
    <row r="5736" spans="26:27">
      <c r="Z5736">
        <v>417</v>
      </c>
      <c r="AA5736" s="229" t="str">
        <f t="shared" si="40"/>
        <v>INSERT INTO UPK.upk_k40.m_k60_buhin_no (data_id, buhin_no, created_date, created_tantou_id) VALUES (1707, '17285 3XP0A01', GETDATE(), 999);</v>
      </c>
    </row>
    <row r="5737" spans="26:27">
      <c r="Z5737">
        <v>418</v>
      </c>
      <c r="AA5737" s="229" t="str">
        <f t="shared" si="40"/>
        <v>INSERT INTO UPK.upk_k40.m_k60_buhin_no (data_id, buhin_no, created_date, created_tantou_id) VALUES (1708, '54272/3 3XA0A', GETDATE(), 999);</v>
      </c>
    </row>
    <row r="5738" spans="26:27">
      <c r="Z5738">
        <v>419</v>
      </c>
      <c r="AA5738" s="229" t="str">
        <f t="shared" si="40"/>
        <v>INSERT INTO UPK.upk_k40.m_k60_buhin_no (data_id, buhin_no, created_date, created_tantou_id) VALUES (1709, '73233 3XC0A', GETDATE(), 999);</v>
      </c>
    </row>
    <row r="5739" spans="26:27">
      <c r="Z5739">
        <v>420</v>
      </c>
      <c r="AA5739" s="229" t="str">
        <f t="shared" si="40"/>
        <v>INSERT INTO UPK.upk_k40.m_k60_buhin_no (data_id, buhin_no, created_date, created_tantou_id) VALUES (1710, '73233 3XC0B', GETDATE(), 999);</v>
      </c>
    </row>
    <row r="5740" spans="26:27">
      <c r="Z5740">
        <v>421</v>
      </c>
      <c r="AA5740" s="229" t="str">
        <f t="shared" si="40"/>
        <v>INSERT INTO UPK.upk_k40.m_k60_buhin_no (data_id, buhin_no, created_date, created_tantou_id) VALUES (1711, '73233 3XC0C', GETDATE(), 999);</v>
      </c>
    </row>
    <row r="5741" spans="26:27">
      <c r="Z5741">
        <v>422</v>
      </c>
      <c r="AA5741" s="229" t="str">
        <f t="shared" si="40"/>
        <v>INSERT INTO UPK.upk_k40.m_k60_buhin_no (data_id, buhin_no, created_date, created_tantou_id) VALUES (1712, '73233 3XE0A', GETDATE(), 999);</v>
      </c>
    </row>
    <row r="5742" spans="26:27">
      <c r="Z5742">
        <v>423</v>
      </c>
      <c r="AA5742" s="229" t="str">
        <f t="shared" si="40"/>
        <v>INSERT INTO UPK.upk_k40.m_k60_buhin_no (data_id, buhin_no, created_date, created_tantou_id) VALUES (1713, '73233 3XE0B', GETDATE(), 999);</v>
      </c>
    </row>
    <row r="5743" spans="26:27">
      <c r="Z5743">
        <v>424</v>
      </c>
      <c r="AA5743" s="229" t="str">
        <f t="shared" si="40"/>
        <v>INSERT INTO UPK.upk_k40.m_k60_buhin_no (data_id, buhin_no, created_date, created_tantou_id) VALUES (1714, '73233 3XE0C', GETDATE(), 999);</v>
      </c>
    </row>
    <row r="5744" spans="26:27">
      <c r="Z5744">
        <v>425</v>
      </c>
      <c r="AA5744" s="229" t="str">
        <f t="shared" si="40"/>
        <v>INSERT INTO UPK.upk_k40.m_k60_buhin_no (data_id, buhin_no, created_date, created_tantou_id) VALUES (1715, '74223 3XA0A', GETDATE(), 999);</v>
      </c>
    </row>
    <row r="5745" spans="26:27">
      <c r="Z5745">
        <v>426</v>
      </c>
      <c r="AA5745" s="229" t="str">
        <f t="shared" si="40"/>
        <v>INSERT INTO UPK.upk_k40.m_k60_buhin_no (data_id, buhin_no, created_date, created_tantou_id) VALUES (1716, '742D1 3XA0A', GETDATE(), 999);</v>
      </c>
    </row>
    <row r="5746" spans="26:27">
      <c r="Z5746">
        <v>427</v>
      </c>
      <c r="AA5746" s="229" t="str">
        <f t="shared" si="40"/>
        <v>INSERT INTO UPK.upk_k40.m_k60_buhin_no (data_id, buhin_no, created_date, created_tantou_id) VALUES (1717, '74323 3XA0A', GETDATE(), 999);</v>
      </c>
    </row>
    <row r="5747" spans="26:27">
      <c r="Z5747">
        <v>428</v>
      </c>
      <c r="AA5747" s="229" t="str">
        <f t="shared" si="40"/>
        <v>INSERT INTO UPK.upk_k40.m_k60_buhin_no (data_id, buhin_no, created_date, created_tantou_id) VALUES (1718, '74326 3XA0A', GETDATE(), 999);</v>
      </c>
    </row>
    <row r="5748" spans="26:27">
      <c r="Z5748">
        <v>429</v>
      </c>
      <c r="AA5748" s="229" t="str">
        <f t="shared" si="40"/>
        <v>INSERT INTO UPK.upk_k40.m_k60_buhin_no (data_id, buhin_no, created_date, created_tantou_id) VALUES (1719, '74327 3XA0A', GETDATE(), 999);</v>
      </c>
    </row>
    <row r="5749" spans="26:27">
      <c r="Z5749">
        <v>430</v>
      </c>
      <c r="AA5749" s="229" t="str">
        <f t="shared" si="40"/>
        <v>INSERT INTO UPK.upk_k40.m_k60_buhin_no (data_id, buhin_no, created_date, created_tantou_id) VALUES (1720, '74384 3XA0A', GETDATE(), 999);</v>
      </c>
    </row>
    <row r="5750" spans="26:27">
      <c r="Z5750">
        <v>431</v>
      </c>
      <c r="AA5750" s="229" t="str">
        <f t="shared" si="40"/>
        <v>INSERT INTO UPK.upk_k40.m_k60_buhin_no (data_id, buhin_no, created_date, created_tantou_id) VALUES (1721, '743F6 3XA0A', GETDATE(), 999);</v>
      </c>
    </row>
    <row r="5751" spans="26:27">
      <c r="Z5751">
        <v>432</v>
      </c>
      <c r="AA5751" s="229" t="str">
        <f t="shared" si="40"/>
        <v>INSERT INTO UPK.upk_k40.m_k60_buhin_no (data_id, buhin_no, created_date, created_tantou_id) VALUES (1722, '743F7 3XA0A', GETDATE(), 999);</v>
      </c>
    </row>
    <row r="5752" spans="26:27">
      <c r="Z5752">
        <v>433</v>
      </c>
      <c r="AA5752" s="229" t="str">
        <f t="shared" si="40"/>
        <v>INSERT INTO UPK.upk_k40.m_k60_buhin_no (data_id, buhin_no, created_date, created_tantou_id) VALUES (1723, '743R2 3XA0A', GETDATE(), 999);</v>
      </c>
    </row>
    <row r="5753" spans="26:27">
      <c r="Z5753">
        <v>434</v>
      </c>
      <c r="AA5753" s="229" t="str">
        <f t="shared" si="40"/>
        <v>INSERT INTO UPK.upk_k40.m_k60_buhin_no (data_id, buhin_no, created_date, created_tantou_id) VALUES (1724, '743R3 3XA0A', GETDATE(), 999);</v>
      </c>
    </row>
    <row r="5754" spans="26:27">
      <c r="Z5754">
        <v>435</v>
      </c>
      <c r="AA5754" s="229" t="str">
        <f t="shared" si="40"/>
        <v>INSERT INTO UPK.upk_k40.m_k60_buhin_no (data_id, buhin_no, created_date, created_tantou_id) VALUES (1725, '743R4 3XA0A', GETDATE(), 999);</v>
      </c>
    </row>
    <row r="5755" spans="26:27">
      <c r="Z5755">
        <v>436</v>
      </c>
      <c r="AA5755" s="229" t="str">
        <f t="shared" si="40"/>
        <v>INSERT INTO UPK.upk_k40.m_k60_buhin_no (data_id, buhin_no, created_date, created_tantou_id) VALUES (1726, '75234 3XY0A', GETDATE(), 999);</v>
      </c>
    </row>
    <row r="5756" spans="26:27">
      <c r="Z5756">
        <v>437</v>
      </c>
      <c r="AA5756" s="229" t="str">
        <f t="shared" si="40"/>
        <v>INSERT INTO UPK.upk_k40.m_k60_buhin_no (data_id, buhin_no, created_date, created_tantou_id) VALUES (1727, '756S8 3XE0A', GETDATE(), 999);</v>
      </c>
    </row>
    <row r="5757" spans="26:27">
      <c r="Z5757">
        <v>438</v>
      </c>
      <c r="AA5757" s="229" t="str">
        <f t="shared" si="40"/>
        <v>INSERT INTO UPK.upk_k40.m_k60_buhin_no (data_id, buhin_no, created_date, created_tantou_id) VALUES (1728, '76218/9 3XE0A', GETDATE(), 999);</v>
      </c>
    </row>
    <row r="5758" spans="26:27">
      <c r="Z5758">
        <v>439</v>
      </c>
      <c r="AA5758" s="229" t="str">
        <f t="shared" si="40"/>
        <v>INSERT INTO UPK.upk_k40.m_k60_buhin_no (data_id, buhin_no, created_date, created_tantou_id) VALUES (1729, '76320/1 3XA0A', GETDATE(), 999);</v>
      </c>
    </row>
    <row r="5759" spans="26:27">
      <c r="Z5759">
        <v>440</v>
      </c>
      <c r="AA5759" s="229" t="str">
        <f t="shared" si="40"/>
        <v>INSERT INTO UPK.upk_k40.m_k60_buhin_no (data_id, buhin_no, created_date, created_tantou_id) VALUES (1730, '76396 3XD0A', GETDATE(), 999);</v>
      </c>
    </row>
    <row r="5760" spans="26:27">
      <c r="Z5760">
        <v>441</v>
      </c>
      <c r="AA5760" s="229" t="str">
        <f t="shared" si="40"/>
        <v>INSERT INTO UPK.upk_k40.m_k60_buhin_no (data_id, buhin_no, created_date, created_tantou_id) VALUES (1731, '76397 3XD0A', GETDATE(), 999);</v>
      </c>
    </row>
    <row r="5761" spans="26:27">
      <c r="Z5761">
        <v>442</v>
      </c>
      <c r="AA5761" s="229" t="str">
        <f t="shared" si="40"/>
        <v>INSERT INTO UPK.upk_k40.m_k60_buhin_no (data_id, buhin_no, created_date, created_tantou_id) VALUES (1732, '76397 3YF0A-B', GETDATE(), 999);</v>
      </c>
    </row>
    <row r="5762" spans="26:27">
      <c r="Z5762">
        <v>443</v>
      </c>
      <c r="AA5762" s="229" t="str">
        <f t="shared" si="40"/>
        <v>INSERT INTO UPK.upk_k40.m_k60_buhin_no (data_id, buhin_no, created_date, created_tantou_id) VALUES (1733, '76397 3XC9A', GETDATE(), 999);</v>
      </c>
    </row>
    <row r="5763" spans="26:27">
      <c r="Z5763">
        <v>444</v>
      </c>
      <c r="AA5763" s="229" t="str">
        <f t="shared" si="40"/>
        <v>INSERT INTO UPK.upk_k40.m_k60_buhin_no (data_id, buhin_no, created_date, created_tantou_id) VALUES (1734, '76516/7 3XA0A', GETDATE(), 999);</v>
      </c>
    </row>
    <row r="5764" spans="26:27">
      <c r="Z5764">
        <v>445</v>
      </c>
      <c r="AA5764" s="229" t="str">
        <f t="shared" si="40"/>
        <v>INSERT INTO UPK.upk_k40.m_k60_buhin_no (data_id, buhin_no, created_date, created_tantou_id) VALUES (1735, '76516/7 3XA2A', GETDATE(), 999);</v>
      </c>
    </row>
    <row r="5765" spans="26:27">
      <c r="Z5765">
        <v>446</v>
      </c>
      <c r="AA5765" s="229" t="str">
        <f t="shared" si="40"/>
        <v>INSERT INTO UPK.upk_k40.m_k60_buhin_no (data_id, buhin_no, created_date, created_tantou_id) VALUES (1736, '62516 4CB0A', GETDATE(), 999);</v>
      </c>
    </row>
    <row r="5766" spans="26:27">
      <c r="Z5766">
        <v>447</v>
      </c>
      <c r="AA5766" s="229" t="str">
        <f t="shared" si="40"/>
        <v>INSERT INTO UPK.upk_k40.m_k60_buhin_no (data_id, buhin_no, created_date, created_tantou_id) VALUES (1737, '62516 6MA0A', GETDATE(), 999);</v>
      </c>
    </row>
    <row r="5767" spans="26:27">
      <c r="Z5767">
        <v>448</v>
      </c>
      <c r="AA5767" s="229" t="str">
        <f t="shared" si="40"/>
        <v>INSERT INTO UPK.upk_k40.m_k60_buhin_no (data_id, buhin_no, created_date, created_tantou_id) VALUES (1738, '64112/3 3VA0A', GETDATE(), 999);</v>
      </c>
    </row>
    <row r="5768" spans="26:27">
      <c r="Z5768">
        <v>449</v>
      </c>
      <c r="AA5768" s="229" t="str">
        <f t="shared" ref="AA5768:AA5831" si="41">$Y$5318&amp;AA4477&amp;", '"&amp;TRIM(AB4477)&amp;"', GETDATE(), 999);"</f>
        <v>INSERT INTO UPK.upk_k40.m_k60_buhin_no (data_id, buhin_no, created_date, created_tantou_id) VALUES (1739, '74342/3 3VA0A', GETDATE(), 999);</v>
      </c>
    </row>
    <row r="5769" spans="26:27">
      <c r="Z5769">
        <v>450</v>
      </c>
      <c r="AA5769" s="229" t="str">
        <f t="shared" si="41"/>
        <v>INSERT INTO UPK.upk_k40.m_k60_buhin_no (data_id, buhin_no, created_date, created_tantou_id) VALUES (1740, '75176 3VA0A', GETDATE(), 999);</v>
      </c>
    </row>
    <row r="5770" spans="26:27">
      <c r="Z5770">
        <v>451</v>
      </c>
      <c r="AA5770" s="229" t="str">
        <f t="shared" si="41"/>
        <v>INSERT INTO UPK.upk_k40.m_k60_buhin_no (data_id, buhin_no, created_date, created_tantou_id) VALUES (1741, '75422 3VA0A', GETDATE(), 999);</v>
      </c>
    </row>
    <row r="5771" spans="26:27">
      <c r="Z5771">
        <v>452</v>
      </c>
      <c r="AA5771" s="229" t="str">
        <f t="shared" si="41"/>
        <v>INSERT INTO UPK.upk_k40.m_k60_buhin_no (data_id, buhin_no, created_date, created_tantou_id) VALUES (1742, '76586/7 3VA0A', GETDATE(), 999);</v>
      </c>
    </row>
    <row r="5772" spans="26:27">
      <c r="Z5772">
        <v>453</v>
      </c>
      <c r="AA5772" s="229" t="str">
        <f t="shared" si="41"/>
        <v>INSERT INTO UPK.upk_k40.m_k60_buhin_no (data_id, buhin_no, created_date, created_tantou_id) VALUES (1743, '77648 3VA0A', GETDATE(), 999);</v>
      </c>
    </row>
    <row r="5773" spans="26:27">
      <c r="Z5773">
        <v>454</v>
      </c>
      <c r="AA5773" s="229" t="str">
        <f t="shared" si="41"/>
        <v>INSERT INTO UPK.upk_k40.m_k60_buhin_no (data_id, buhin_no, created_date, created_tantou_id) VALUES (1744, '77649 3VA0A', GETDATE(), 999);</v>
      </c>
    </row>
    <row r="5774" spans="26:27">
      <c r="Z5774">
        <v>455</v>
      </c>
      <c r="AA5774" s="229" t="str">
        <f t="shared" si="41"/>
        <v>INSERT INTO UPK.upk_k40.m_k60_buhin_no (data_id, buhin_no, created_date, created_tantou_id) VALUES (1745, '73211 3VA0A', GETDATE(), 999);</v>
      </c>
    </row>
    <row r="5775" spans="26:27">
      <c r="Z5775">
        <v>456</v>
      </c>
      <c r="AA5775" s="229" t="str">
        <f t="shared" si="41"/>
        <v>INSERT INTO UPK.upk_k40.m_k60_buhin_no (data_id, buhin_no, created_date, created_tantou_id) VALUES (1746, '73233 3VA0A', GETDATE(), 999);</v>
      </c>
    </row>
    <row r="5776" spans="26:27">
      <c r="Z5776">
        <v>457</v>
      </c>
      <c r="AA5776" s="229" t="str">
        <f t="shared" si="41"/>
        <v>INSERT INTO UPK.upk_k40.m_k60_buhin_no (data_id, buhin_no, created_date, created_tantou_id) VALUES (1747, '75432/3 3VA0A', GETDATE(), 999);</v>
      </c>
    </row>
    <row r="5777" spans="26:27">
      <c r="Z5777">
        <v>458</v>
      </c>
      <c r="AA5777" s="229" t="str">
        <f t="shared" si="41"/>
        <v>INSERT INTO UPK.upk_k40.m_k60_buhin_no (data_id, buhin_no, created_date, created_tantou_id) VALUES (1748, '76722/3 3VA0A', GETDATE(), 999);</v>
      </c>
    </row>
    <row r="5778" spans="26:27">
      <c r="Z5778">
        <v>459</v>
      </c>
      <c r="AA5778" s="229" t="str">
        <f t="shared" si="41"/>
        <v>INSERT INTO UPK.upk_k40.m_k60_buhin_no (data_id, buhin_no, created_date, created_tantou_id) VALUES (1749, '75262/3 3VA0A', GETDATE(), 999);</v>
      </c>
    </row>
    <row r="5779" spans="26:27">
      <c r="Z5779">
        <v>460</v>
      </c>
      <c r="AA5779" s="229" t="str">
        <f t="shared" si="41"/>
        <v>INSERT INTO UPK.upk_k40.m_k60_buhin_no (data_id, buhin_no, created_date, created_tantou_id) VALUES (1750, '755C2/3 3VA0A', GETDATE(), 999);</v>
      </c>
    </row>
    <row r="5780" spans="26:27">
      <c r="Z5780">
        <v>461</v>
      </c>
      <c r="AA5780" s="229" t="str">
        <f t="shared" si="41"/>
        <v>INSERT INTO UPK.upk_k40.m_k60_buhin_no (data_id, buhin_no, created_date, created_tantou_id) VALUES (1751, '75784/5 3VA0A', GETDATE(), 999);</v>
      </c>
    </row>
    <row r="5781" spans="26:27">
      <c r="Z5781">
        <v>462</v>
      </c>
      <c r="AA5781" s="229" t="str">
        <f t="shared" si="41"/>
        <v>INSERT INTO UPK.upk_k40.m_k60_buhin_no (data_id, buhin_no, created_date, created_tantou_id) VALUES (1752, '64124 4CB0A', GETDATE(), 999);</v>
      </c>
    </row>
    <row r="5782" spans="26:27">
      <c r="Z5782">
        <v>463</v>
      </c>
      <c r="AA5782" s="229" t="str">
        <f t="shared" si="41"/>
        <v>INSERT INTO UPK.upk_k40.m_k60_buhin_no (data_id, buhin_no, created_date, created_tantou_id) VALUES (1753, '64124 4CB0A-G', GETDATE(), 999);</v>
      </c>
    </row>
    <row r="5783" spans="26:27">
      <c r="Z5783">
        <v>464</v>
      </c>
      <c r="AA5783" s="229" t="str">
        <f t="shared" si="41"/>
        <v>INSERT INTO UPK.upk_k40.m_k60_buhin_no (data_id, buhin_no, created_date, created_tantou_id) VALUES (1754, '64125 4CB0A', GETDATE(), 999);</v>
      </c>
    </row>
    <row r="5784" spans="26:27">
      <c r="Z5784">
        <v>465</v>
      </c>
      <c r="AA5784" s="229" t="str">
        <f t="shared" si="41"/>
        <v>INSERT INTO UPK.upk_k40.m_k60_buhin_no (data_id, buhin_no, created_date, created_tantou_id) VALUES (1755, '64125 4CB0A-G', GETDATE(), 999);</v>
      </c>
    </row>
    <row r="5785" spans="26:27">
      <c r="Z5785">
        <v>466</v>
      </c>
      <c r="AA5785" s="229" t="str">
        <f t="shared" si="41"/>
        <v>INSERT INTO UPK.upk_k40.m_k60_buhin_no (data_id, buhin_no, created_date, created_tantou_id) VALUES (1756, '64182/3 4CB0A', GETDATE(), 999);</v>
      </c>
    </row>
    <row r="5786" spans="26:27">
      <c r="Z5786">
        <v>467</v>
      </c>
      <c r="AA5786" s="229" t="str">
        <f t="shared" si="41"/>
        <v>INSERT INTO UPK.upk_k40.m_k60_buhin_no (data_id, buhin_no, created_date, created_tantou_id) VALUES (1757, '67418 4CB0A', GETDATE(), 999);</v>
      </c>
    </row>
    <row r="5787" spans="26:27">
      <c r="Z5787">
        <v>468</v>
      </c>
      <c r="AA5787" s="229" t="str">
        <f t="shared" si="41"/>
        <v>INSERT INTO UPK.upk_k40.m_k60_buhin_no (data_id, buhin_no, created_date, created_tantou_id) VALUES (1758, '74356 4CB0A', GETDATE(), 999);</v>
      </c>
    </row>
    <row r="5788" spans="26:27">
      <c r="Z5788">
        <v>469</v>
      </c>
      <c r="AA5788" s="229" t="str">
        <f t="shared" si="41"/>
        <v>INSERT INTO UPK.upk_k40.m_k60_buhin_no (data_id, buhin_no, created_date, created_tantou_id) VALUES (1759, '74356 4CB0A-G', GETDATE(), 999);</v>
      </c>
    </row>
    <row r="5789" spans="26:27">
      <c r="Z5789">
        <v>470</v>
      </c>
      <c r="AA5789" s="229" t="str">
        <f t="shared" si="41"/>
        <v>INSERT INTO UPK.upk_k40.m_k60_buhin_no (data_id, buhin_no, created_date, created_tantou_id) VALUES (1760, '74356 4CE0A-B', GETDATE(), 999);</v>
      </c>
    </row>
    <row r="5790" spans="26:27">
      <c r="Z5790">
        <v>471</v>
      </c>
      <c r="AA5790" s="229" t="str">
        <f t="shared" si="41"/>
        <v>INSERT INTO UPK.upk_k40.m_k60_buhin_no (data_id, buhin_no, created_date, created_tantou_id) VALUES (1761, '74356 4CE0A', GETDATE(), 999);</v>
      </c>
    </row>
    <row r="5791" spans="26:27">
      <c r="Z5791">
        <v>472</v>
      </c>
      <c r="AA5791" s="229" t="str">
        <f t="shared" si="41"/>
        <v>INSERT INTO UPK.upk_k40.m_k60_buhin_no (data_id, buhin_no, created_date, created_tantou_id) VALUES (1762, '74356 4CE0A-E', GETDATE(), 999);</v>
      </c>
    </row>
    <row r="5792" spans="26:27">
      <c r="Z5792">
        <v>473</v>
      </c>
      <c r="AA5792" s="229" t="str">
        <f t="shared" si="41"/>
        <v>INSERT INTO UPK.upk_k40.m_k60_buhin_no (data_id, buhin_no, created_date, created_tantou_id) VALUES (1763, '74366 4CB0A', GETDATE(), 999);</v>
      </c>
    </row>
    <row r="5793" spans="26:27">
      <c r="Z5793">
        <v>474</v>
      </c>
      <c r="AA5793" s="229" t="str">
        <f t="shared" si="41"/>
        <v>INSERT INTO UPK.upk_k40.m_k60_buhin_no (data_id, buhin_no, created_date, created_tantou_id) VALUES (1764, '75118 4CB0A', GETDATE(), 999);</v>
      </c>
    </row>
    <row r="5794" spans="26:27">
      <c r="Z5794">
        <v>475</v>
      </c>
      <c r="AA5794" s="229" t="str">
        <f t="shared" si="41"/>
        <v>INSERT INTO UPK.upk_k40.m_k60_buhin_no (data_id, buhin_no, created_date, created_tantou_id) VALUES (1765, '75676/7 4CE0A', GETDATE(), 999);</v>
      </c>
    </row>
    <row r="5795" spans="26:27">
      <c r="Z5795">
        <v>476</v>
      </c>
      <c r="AA5795" s="229" t="str">
        <f t="shared" si="41"/>
        <v>INSERT INTO UPK.upk_k40.m_k60_buhin_no (data_id, buhin_no, created_date, created_tantou_id) VALUES (1766, '75676/7 4CE0A-G', GETDATE(), 999);</v>
      </c>
    </row>
    <row r="5796" spans="26:27">
      <c r="Z5796">
        <v>477</v>
      </c>
      <c r="AA5796" s="229" t="str">
        <f t="shared" si="41"/>
        <v>INSERT INTO UPK.upk_k40.m_k60_buhin_no (data_id, buhin_no, created_date, created_tantou_id) VALUES (1767, '765F4/5 4CC0A', GETDATE(), 999);</v>
      </c>
    </row>
    <row r="5797" spans="26:27">
      <c r="Z5797">
        <v>478</v>
      </c>
      <c r="AA5797" s="229" t="str">
        <f t="shared" si="41"/>
        <v>INSERT INTO UPK.upk_k40.m_k60_buhin_no (data_id, buhin_no, created_date, created_tantou_id) VALUES (1768, '76466/7 4BC1A', GETDATE(), 999);</v>
      </c>
    </row>
    <row r="5798" spans="26:27">
      <c r="Z5798">
        <v>479</v>
      </c>
      <c r="AA5798" s="229" t="str">
        <f t="shared" si="41"/>
        <v>INSERT INTO UPK.upk_k40.m_k60_buhin_no (data_id, buhin_no, created_date, created_tantou_id) VALUES (1769, '76466/7 6FK0A', GETDATE(), 999);</v>
      </c>
    </row>
    <row r="5799" spans="26:27">
      <c r="Z5799">
        <v>480</v>
      </c>
      <c r="AA5799" s="229" t="str">
        <f t="shared" si="41"/>
        <v>INSERT INTO UPK.upk_k40.m_k60_buhin_no (data_id, buhin_no, created_date, created_tantou_id) VALUES (1770, '75186/7 6FK0A', GETDATE(), 999);</v>
      </c>
    </row>
    <row r="5800" spans="26:27">
      <c r="Z5800">
        <v>481</v>
      </c>
      <c r="AA5800" s="229" t="str">
        <f t="shared" si="41"/>
        <v>INSERT INTO UPK.upk_k40.m_k60_buhin_no (data_id, buhin_no, created_date, created_tantou_id) VALUES (1771, '751C5 6FK0A', GETDATE(), 999);</v>
      </c>
    </row>
    <row r="5801" spans="26:27">
      <c r="Z5801">
        <v>482</v>
      </c>
      <c r="AA5801" s="229" t="str">
        <f t="shared" si="41"/>
        <v>INSERT INTO UPK.upk_k40.m_k60_buhin_no (data_id, buhin_no, created_date, created_tantou_id) VALUES (1772, '751T7 6FK0B', GETDATE(), 999);</v>
      </c>
    </row>
    <row r="5802" spans="26:27">
      <c r="Z5802">
        <v>483</v>
      </c>
      <c r="AA5802" s="229" t="str">
        <f t="shared" si="41"/>
        <v>INSERT INTO UPK.upk_k40.m_k60_buhin_no (data_id, buhin_no, created_date, created_tantou_id) VALUES (1773, '73211 4CC1A', GETDATE(), 999);</v>
      </c>
    </row>
    <row r="5803" spans="26:27">
      <c r="Z5803">
        <v>484</v>
      </c>
      <c r="AA5803" s="229" t="str">
        <f t="shared" si="41"/>
        <v>INSERT INTO UPK.upk_k40.m_k60_buhin_no (data_id, buhin_no, created_date, created_tantou_id) VALUES (1774, '62522/3 5TA0A', GETDATE(), 999);</v>
      </c>
    </row>
    <row r="5804" spans="26:27">
      <c r="Z5804">
        <v>485</v>
      </c>
      <c r="AA5804" s="229" t="str">
        <f t="shared" si="41"/>
        <v>INSERT INTO UPK.upk_k40.m_k60_buhin_no (data_id, buhin_no, created_date, created_tantou_id) VALUES (1775, '65616 5TA0A', GETDATE(), 999);</v>
      </c>
    </row>
    <row r="5805" spans="26:27">
      <c r="Z5805">
        <v>486</v>
      </c>
      <c r="AA5805" s="229" t="str">
        <f t="shared" si="41"/>
        <v>INSERT INTO UPK.upk_k40.m_k60_buhin_no (data_id, buhin_no, created_date, created_tantou_id) VALUES (1776, '67632 5TA0A', GETDATE(), 999);</v>
      </c>
    </row>
    <row r="5806" spans="26:27">
      <c r="Z5806">
        <v>487</v>
      </c>
      <c r="AA5806" s="229" t="str">
        <f t="shared" si="41"/>
        <v>INSERT INTO UPK.upk_k40.m_k60_buhin_no (data_id, buhin_no, created_date, created_tantou_id) VALUES (1777, '73211 5TA0A', GETDATE(), 999);</v>
      </c>
    </row>
    <row r="5807" spans="26:27">
      <c r="Z5807">
        <v>488</v>
      </c>
      <c r="AA5807" s="229" t="str">
        <f t="shared" si="41"/>
        <v>INSERT INTO UPK.upk_k40.m_k60_buhin_no (data_id, buhin_no, created_date, created_tantou_id) VALUES (1778, '75118 5TA0A', GETDATE(), 999);</v>
      </c>
    </row>
    <row r="5808" spans="26:27">
      <c r="Z5808">
        <v>489</v>
      </c>
      <c r="AA5808" s="229" t="str">
        <f t="shared" si="41"/>
        <v>INSERT INTO UPK.upk_k40.m_k60_buhin_no (data_id, buhin_no, created_date, created_tantou_id) VALUES (1779, '75442 5TA0A', GETDATE(), 999);</v>
      </c>
    </row>
    <row r="5809" spans="26:27">
      <c r="Z5809">
        <v>490</v>
      </c>
      <c r="AA5809" s="229" t="str">
        <f t="shared" si="41"/>
        <v>INSERT INTO UPK.upk_k40.m_k60_buhin_no (data_id, buhin_no, created_date, created_tantou_id) VALUES (1780, '75556/7 5TA0A', GETDATE(), 999);</v>
      </c>
    </row>
    <row r="5810" spans="26:27">
      <c r="Z5810">
        <v>491</v>
      </c>
      <c r="AA5810" s="229" t="str">
        <f t="shared" si="41"/>
        <v>INSERT INTO UPK.upk_k40.m_k60_buhin_no (data_id, buhin_no, created_date, created_tantou_id) VALUES (1781, '76352/3 5TA1A', GETDATE(), 999);</v>
      </c>
    </row>
    <row r="5811" spans="26:27">
      <c r="Z5811">
        <v>492</v>
      </c>
      <c r="AA5811" s="229" t="str">
        <f t="shared" si="41"/>
        <v>INSERT INTO UPK.upk_k40.m_k60_buhin_no (data_id, buhin_no, created_date, created_tantou_id) VALUES (1782, '76458 5TA0A', GETDATE(), 999);</v>
      </c>
    </row>
    <row r="5812" spans="26:27">
      <c r="Z5812">
        <v>493</v>
      </c>
      <c r="AA5812" s="229" t="str">
        <f t="shared" si="41"/>
        <v>INSERT INTO UPK.upk_k40.m_k60_buhin_no (data_id, buhin_no, created_date, created_tantou_id) VALUES (1783, '76459 5TA0A', GETDATE(), 999);</v>
      </c>
    </row>
    <row r="5813" spans="26:27">
      <c r="Z5813">
        <v>494</v>
      </c>
      <c r="AA5813" s="229" t="str">
        <f t="shared" si="41"/>
        <v>INSERT INTO UPK.upk_k40.m_k60_buhin_no (data_id, buhin_no, created_date, created_tantou_id) VALUES (1784, '76642/3 5TA0A', GETDATE(), 999);</v>
      </c>
    </row>
    <row r="5814" spans="26:27">
      <c r="Z5814">
        <v>495</v>
      </c>
      <c r="AA5814" s="229" t="str">
        <f t="shared" si="41"/>
        <v>INSERT INTO UPK.upk_k40.m_k60_buhin_no (data_id, buhin_no, created_date, created_tantou_id) VALUES (1785, '79122 5TA0A', GETDATE(), 999);</v>
      </c>
    </row>
    <row r="5815" spans="26:27">
      <c r="Z5815">
        <v>496</v>
      </c>
      <c r="AA5815" s="229" t="str">
        <f t="shared" si="41"/>
        <v>INSERT INTO UPK.upk_k40.m_k60_buhin_no (data_id, buhin_no, created_date, created_tantou_id) VALUES (1786, '79126/7 5TA0A', GETDATE(), 999);</v>
      </c>
    </row>
    <row r="5816" spans="26:27">
      <c r="Z5816">
        <v>497</v>
      </c>
      <c r="AA5816" s="229" t="str">
        <f t="shared" si="41"/>
        <v>INSERT INTO UPK.upk_k40.m_k60_buhin_no (data_id, buhin_no, created_date, created_tantou_id) VALUES (1787, '80142/3 5TA0A', GETDATE(), 999);</v>
      </c>
    </row>
    <row r="5817" spans="26:27">
      <c r="Z5817">
        <v>498</v>
      </c>
      <c r="AA5817" s="229" t="str">
        <f t="shared" si="41"/>
        <v>INSERT INTO UPK.upk_k40.m_k60_buhin_no (data_id, buhin_no, created_date, created_tantou_id) VALUES (1788, '80148/9 5TA0A', GETDATE(), 999);</v>
      </c>
    </row>
    <row r="5818" spans="26:27">
      <c r="Z5818">
        <v>499</v>
      </c>
      <c r="AA5818" s="229" t="str">
        <f t="shared" si="41"/>
        <v>INSERT INTO UPK.upk_k40.m_k60_buhin_no (data_id, buhin_no, created_date, created_tantou_id) VALUES (1789, '90136 5TA0A', GETDATE(), 999);</v>
      </c>
    </row>
    <row r="5819" spans="26:27">
      <c r="Z5819">
        <v>500</v>
      </c>
      <c r="AA5819" s="229" t="str">
        <f t="shared" si="41"/>
        <v>INSERT INTO UPK.upk_k40.m_k60_buhin_no (data_id, buhin_no, created_date, created_tantou_id) VALUES (1790, '90137 5TA0A', GETDATE(), 999);</v>
      </c>
    </row>
    <row r="5820" spans="26:27">
      <c r="Z5820">
        <v>501</v>
      </c>
      <c r="AA5820" s="229" t="str">
        <f t="shared" si="41"/>
        <v>INSERT INTO UPK.upk_k40.m_k60_buhin_no (data_id, buhin_no, created_date, created_tantou_id) VALUES (1791, '64182/3 6MA0A', GETDATE(), 999);</v>
      </c>
    </row>
    <row r="5821" spans="26:27">
      <c r="Z5821">
        <v>502</v>
      </c>
      <c r="AA5821" s="229" t="str">
        <f t="shared" si="41"/>
        <v>INSERT INTO UPK.upk_k40.m_k60_buhin_no (data_id, buhin_no, created_date, created_tantou_id) VALUES (1792, '75186/7 6MA0A', GETDATE(), 999);</v>
      </c>
    </row>
    <row r="5822" spans="26:27">
      <c r="Z5822">
        <v>503</v>
      </c>
      <c r="AA5822" s="229" t="str">
        <f t="shared" si="41"/>
        <v>INSERT INTO UPK.upk_k40.m_k60_buhin_no (data_id, buhin_no, created_date, created_tantou_id) VALUES (1793, '74542/3 6MR0A', GETDATE(), 999);</v>
      </c>
    </row>
    <row r="5823" spans="26:27">
      <c r="Z5823">
        <v>504</v>
      </c>
      <c r="AA5823" s="229" t="str">
        <f t="shared" si="41"/>
        <v>INSERT INTO UPK.upk_k40.m_k60_buhin_no (data_id, buhin_no, created_date, created_tantou_id) VALUES (1794, '75118 5TL0A', GETDATE(), 999);</v>
      </c>
    </row>
    <row r="5824" spans="26:27">
      <c r="Z5824">
        <v>505</v>
      </c>
      <c r="AA5824" s="229" t="str">
        <f t="shared" si="41"/>
        <v>INSERT INTO UPK.upk_k40.m_k60_buhin_no (data_id, buhin_no, created_date, created_tantou_id) VALUES (1795, '63122/3 6GW0A', GETDATE(), 999);</v>
      </c>
    </row>
    <row r="5825" spans="26:27">
      <c r="Z5825">
        <v>506</v>
      </c>
      <c r="AA5825" s="229" t="str">
        <f t="shared" si="41"/>
        <v>INSERT INTO UPK.upk_k40.m_k60_buhin_no (data_id, buhin_no, created_date, created_tantou_id) VALUES (1796, '64178/9 6RA0A', GETDATE(), 999);</v>
      </c>
    </row>
    <row r="5826" spans="26:27">
      <c r="Z5826">
        <v>507</v>
      </c>
      <c r="AA5826" s="229" t="str">
        <f t="shared" si="41"/>
        <v>INSERT INTO UPK.upk_k40.m_k60_buhin_no (data_id, buhin_no, created_date, created_tantou_id) VALUES (1797, '641G0/1 6RA0A', GETDATE(), 999);</v>
      </c>
    </row>
    <row r="5827" spans="26:27">
      <c r="Z5827">
        <v>508</v>
      </c>
      <c r="AA5827" s="229" t="str">
        <f t="shared" si="41"/>
        <v>INSERT INTO UPK.upk_k40.m_k60_buhin_no (data_id, buhin_no, created_date, created_tantou_id) VALUES (1798, '5220A N1200/N1100', GETDATE(), 999);</v>
      </c>
    </row>
    <row r="5828" spans="26:27">
      <c r="Z5828">
        <v>509</v>
      </c>
      <c r="AA5828" s="229" t="str">
        <f t="shared" si="41"/>
        <v>INSERT INTO UPK.upk_k40.m_k60_buhin_no (data_id, buhin_no, created_date, created_tantou_id) VALUES (1799, '75176/7 6RA0A', GETDATE(), 999);</v>
      </c>
    </row>
    <row r="5829" spans="26:27">
      <c r="Z5829">
        <v>510</v>
      </c>
      <c r="AA5829" s="229" t="str">
        <f t="shared" si="41"/>
        <v>INSERT INTO UPK.upk_k40.m_k60_buhin_no (data_id, buhin_no, created_date, created_tantou_id) VALUES (1800, '5220A N4200/N4100', GETDATE(), 999);</v>
      </c>
    </row>
    <row r="5830" spans="26:27">
      <c r="Z5830">
        <v>511</v>
      </c>
      <c r="AA5830" s="229" t="str">
        <f t="shared" si="41"/>
        <v>INSERT INTO UPK.upk_k40.m_k60_buhin_no (data_id, buhin_no, created_date, created_tantou_id) VALUES (1801, '75262 6RA1A', GETDATE(), 999);</v>
      </c>
    </row>
    <row r="5831" spans="26:27">
      <c r="Z5831">
        <v>512</v>
      </c>
      <c r="AA5831" s="229" t="str">
        <f t="shared" si="41"/>
        <v>INSERT INTO UPK.upk_k40.m_k60_buhin_no (data_id, buhin_no, created_date, created_tantou_id) VALUES (1802, '5220A M8000', GETDATE(), 999);</v>
      </c>
    </row>
    <row r="5832" spans="26:27">
      <c r="Z5832">
        <v>513</v>
      </c>
      <c r="AA5832" s="229" t="str">
        <f t="shared" ref="AA5832:AA5895" si="42">$Y$5318&amp;AA4541&amp;", '"&amp;TRIM(AB4541)&amp;"', GETDATE(), 999);"</f>
        <v>INSERT INTO UPK.upk_k40.m_k60_buhin_no (data_id, buhin_no, created_date, created_tantou_id) VALUES (1803, '75263 6RA1A', GETDATE(), 999);</v>
      </c>
    </row>
    <row r="5833" spans="26:27">
      <c r="Z5833">
        <v>514</v>
      </c>
      <c r="AA5833" s="229" t="str">
        <f t="shared" si="42"/>
        <v>INSERT INTO UPK.upk_k40.m_k60_buhin_no (data_id, buhin_no, created_date, created_tantou_id) VALUES (1804, '5220A M7900', GETDATE(), 999);</v>
      </c>
    </row>
    <row r="5834" spans="26:27">
      <c r="Z5834">
        <v>515</v>
      </c>
      <c r="AA5834" s="229" t="str">
        <f t="shared" si="42"/>
        <v>INSERT INTO UPK.upk_k40.m_k60_buhin_no (data_id, buhin_no, created_date, created_tantou_id) VALUES (1805, '75652 6RA0A-J', GETDATE(), 999);</v>
      </c>
    </row>
    <row r="5835" spans="26:27">
      <c r="Z5835">
        <v>516</v>
      </c>
      <c r="AA5835" s="229" t="str">
        <f t="shared" si="42"/>
        <v>INSERT INTO UPK.upk_k40.m_k60_buhin_no (data_id, buhin_no, created_date, created_tantou_id) VALUES (1806, '75652 6RA0A', GETDATE(), 999);</v>
      </c>
    </row>
    <row r="5836" spans="26:27">
      <c r="Z5836">
        <v>517</v>
      </c>
      <c r="AA5836" s="229" t="str">
        <f t="shared" si="42"/>
        <v>INSERT INTO UPK.upk_k40.m_k60_buhin_no (data_id, buhin_no, created_date, created_tantou_id) VALUES (1807, '75658/9 6RA0A', GETDATE(), 999);</v>
      </c>
    </row>
    <row r="5837" spans="26:27">
      <c r="Z5837">
        <v>518</v>
      </c>
      <c r="AA5837" s="229" t="str">
        <f t="shared" si="42"/>
        <v>INSERT INTO UPK.upk_k40.m_k60_buhin_no (data_id, buhin_no, created_date, created_tantou_id) VALUES (1808, '75662/3 6RA0A', GETDATE(), 999);</v>
      </c>
    </row>
    <row r="5838" spans="26:27">
      <c r="Z5838">
        <v>519</v>
      </c>
      <c r="AA5838" s="229" t="str">
        <f t="shared" si="42"/>
        <v>INSERT INTO UPK.upk_k40.m_k60_buhin_no (data_id, buhin_no, created_date, created_tantou_id) VALUES (1809, '5220A T9200/T9100', GETDATE(), 999);</v>
      </c>
    </row>
    <row r="5839" spans="26:27">
      <c r="Z5839">
        <v>520</v>
      </c>
      <c r="AA5839" s="229" t="str">
        <f t="shared" si="42"/>
        <v>INSERT INTO UPK.upk_k40.m_k60_buhin_no (data_id, buhin_no, created_date, created_tantou_id) VALUES (1810, '75934/5 6RA0A', GETDATE(), 999);</v>
      </c>
    </row>
    <row r="5840" spans="26:27">
      <c r="Z5840">
        <v>521</v>
      </c>
      <c r="AA5840" s="229" t="str">
        <f t="shared" si="42"/>
        <v>INSERT INTO UPK.upk_k40.m_k60_buhin_no (data_id, buhin_no, created_date, created_tantou_id) VALUES (1811, '75942/3 6RA0A', GETDATE(), 999);</v>
      </c>
    </row>
    <row r="5841" spans="26:27">
      <c r="Z5841">
        <v>522</v>
      </c>
      <c r="AA5841" s="229" t="str">
        <f t="shared" si="42"/>
        <v>INSERT INTO UPK.upk_k40.m_k60_buhin_no (data_id, buhin_no, created_date, created_tantou_id) VALUES (1812, '5220A M9200/M9100', GETDATE(), 999);</v>
      </c>
    </row>
    <row r="5842" spans="26:27">
      <c r="Z5842">
        <v>523</v>
      </c>
      <c r="AA5842" s="229" t="str">
        <f t="shared" si="42"/>
        <v>INSERT INTO UPK.upk_k40.m_k60_buhin_no (data_id, buhin_no, created_date, created_tantou_id) VALUES (1813, '76464/5 6RA0A', GETDATE(), 999);</v>
      </c>
    </row>
    <row r="5843" spans="26:27">
      <c r="Z5843">
        <v>524</v>
      </c>
      <c r="AA5843" s="229" t="str">
        <f t="shared" si="42"/>
        <v>INSERT INTO UPK.upk_k40.m_k60_buhin_no (data_id, buhin_no, created_date, created_tantou_id) VALUES (1814, '9450C 04300/04500', GETDATE(), 999);</v>
      </c>
    </row>
    <row r="5844" spans="26:27">
      <c r="Z5844">
        <v>525</v>
      </c>
      <c r="AA5844" s="229" t="str">
        <f t="shared" si="42"/>
        <v>INSERT INTO UPK.upk_k40.m_k60_buhin_no (data_id, buhin_no, created_date, created_tantou_id) VALUES (1815, '9450C 04400/04600', GETDATE(), 999);</v>
      </c>
    </row>
    <row r="5845" spans="26:27">
      <c r="Z5845">
        <v>526</v>
      </c>
      <c r="AA5845" s="229" t="str">
        <f t="shared" si="42"/>
        <v>INSERT INTO UPK.upk_k40.m_k60_buhin_no (data_id, buhin_no, created_date, created_tantou_id) VALUES (1816, '9450C 04900', GETDATE(), 999);</v>
      </c>
    </row>
    <row r="5846" spans="26:27">
      <c r="Z5846">
        <v>527</v>
      </c>
      <c r="AA5846" s="229" t="str">
        <f t="shared" si="42"/>
        <v>INSERT INTO UPK.upk_k40.m_k60_buhin_no (data_id, buhin_no, created_date, created_tantou_id) VALUES (1817, '9450C 05000', GETDATE(), 999);</v>
      </c>
    </row>
    <row r="5847" spans="26:27">
      <c r="Z5847">
        <v>528</v>
      </c>
      <c r="AA5847" s="229" t="str">
        <f t="shared" si="42"/>
        <v>INSERT INTO UPK.upk_k40.m_k60_buhin_no (data_id, buhin_no, created_date, created_tantou_id) VALUES (1818, '17420 11G09', GETDATE(), 999);</v>
      </c>
    </row>
    <row r="5848" spans="26:27">
      <c r="Z5848">
        <v>529</v>
      </c>
      <c r="AA5848" s="229" t="str">
        <f t="shared" si="42"/>
        <v>INSERT INTO UPK.upk_k40.m_k60_buhin_no (data_id, buhin_no, created_date, created_tantou_id) VALUES (1819, '93742 01G00', GETDATE(), 999);</v>
      </c>
    </row>
    <row r="5849" spans="26:27">
      <c r="Z5849">
        <v>530</v>
      </c>
      <c r="AA5849" s="229" t="str">
        <f t="shared" si="42"/>
        <v>INSERT INTO UPK.upk_k40.m_k60_buhin_no (data_id, buhin_no, created_date, created_tantou_id) VALUES (1820, '93752 12G00', GETDATE(), 999);</v>
      </c>
    </row>
    <row r="5850" spans="26:27">
      <c r="Z5850">
        <v>531</v>
      </c>
      <c r="AA5850" s="229" t="str">
        <f t="shared" si="42"/>
        <v>INSERT INTO UPK.upk_k40.m_k60_buhin_no (data_id, buhin_no, created_date, created_tantou_id) VALUES (1821, '93772 01G00', GETDATE(), 999);</v>
      </c>
    </row>
    <row r="5851" spans="26:27">
      <c r="Z5851">
        <v>532</v>
      </c>
      <c r="AA5851" s="229" t="str">
        <f t="shared" si="42"/>
        <v>INSERT INTO UPK.upk_k40.m_k60_buhin_no (data_id, buhin_no, created_date, created_tantou_id) VALUES (1822, '62532 VG200', GETDATE(), 999);</v>
      </c>
    </row>
    <row r="5852" spans="26:27">
      <c r="Z5852">
        <v>533</v>
      </c>
      <c r="AA5852" s="229" t="str">
        <f t="shared" si="42"/>
        <v>INSERT INTO UPK.upk_k40.m_k60_buhin_no (data_id, buhin_no, created_date, created_tantou_id) VALUES (1823, '62532 VE000', GETDATE(), 999);</v>
      </c>
    </row>
    <row r="5853" spans="26:27">
      <c r="Z5853">
        <v>534</v>
      </c>
      <c r="AA5853" s="229" t="str">
        <f t="shared" si="42"/>
        <v>INSERT INTO UPK.upk_k40.m_k60_buhin_no (data_id, buhin_no, created_date, created_tantou_id) VALUES (1824, '62532 WL00001', GETDATE(), 999);</v>
      </c>
    </row>
    <row r="5854" spans="26:27">
      <c r="Z5854">
        <v>535</v>
      </c>
      <c r="AA5854" s="229" t="str">
        <f t="shared" si="42"/>
        <v>INSERT INTO UPK.upk_k40.m_k60_buhin_no (data_id, buhin_no, created_date, created_tantou_id) VALUES (1825, '62532 0W700-1', GETDATE(), 999);</v>
      </c>
    </row>
    <row r="5855" spans="26:27">
      <c r="Z5855">
        <v>536</v>
      </c>
      <c r="AA5855" s="229" t="str">
        <f t="shared" si="42"/>
        <v>INSERT INTO UPK.upk_k40.m_k60_buhin_no (data_id, buhin_no, created_date, created_tantou_id) VALUES (1826, '62532 1W200-1', GETDATE(), 999);</v>
      </c>
    </row>
    <row r="5856" spans="26:27">
      <c r="Z5856">
        <v>537</v>
      </c>
      <c r="AA5856" s="229" t="str">
        <f t="shared" si="42"/>
        <v>INSERT INTO UPK.upk_k40.m_k60_buhin_no (data_id, buhin_no, created_date, created_tantou_id) VALUES (1827, '17216 8N001', GETDATE(), 999);</v>
      </c>
    </row>
    <row r="5857" spans="26:27">
      <c r="Z5857">
        <v>538</v>
      </c>
      <c r="AA5857" s="229" t="str">
        <f t="shared" si="42"/>
        <v>INSERT INTO UPK.upk_k40.m_k60_buhin_no (data_id, buhin_no, created_date, created_tantou_id) VALUES (1828, '17216 8N00001', GETDATE(), 999);</v>
      </c>
    </row>
    <row r="5858" spans="26:27">
      <c r="Z5858">
        <v>539</v>
      </c>
      <c r="AA5858" s="229" t="str">
        <f t="shared" si="42"/>
        <v>INSERT INTO UPK.upk_k40.m_k60_buhin_no (data_id, buhin_no, created_date, created_tantou_id) VALUES (1829, '17216 8N00002', GETDATE(), 999);</v>
      </c>
    </row>
    <row r="5859" spans="26:27">
      <c r="Z5859">
        <v>540</v>
      </c>
      <c r="AA5859" s="229" t="str">
        <f t="shared" si="42"/>
        <v>INSERT INTO UPK.upk_k40.m_k60_buhin_no (data_id, buhin_no, created_date, created_tantou_id) VALUES (1830, '73242 4M700', GETDATE(), 999);</v>
      </c>
    </row>
    <row r="5860" spans="26:27">
      <c r="Z5860">
        <v>541</v>
      </c>
      <c r="AA5860" s="229" t="str">
        <f t="shared" si="42"/>
        <v>INSERT INTO UPK.upk_k40.m_k60_buhin_no (data_id, buhin_no, created_date, created_tantou_id) VALUES (1831, '73262 4M500', GETDATE(), 999);</v>
      </c>
    </row>
    <row r="5861" spans="26:27">
      <c r="Z5861">
        <v>542</v>
      </c>
      <c r="AA5861" s="229" t="str">
        <f t="shared" si="42"/>
        <v>INSERT INTO UPK.upk_k40.m_k60_buhin_no (data_id, buhin_no, created_date, created_tantou_id) VALUES (1832, '62533 4M41001', GETDATE(), 999);</v>
      </c>
    </row>
    <row r="5862" spans="26:27">
      <c r="Z5862">
        <v>543</v>
      </c>
      <c r="AA5862" s="229" t="str">
        <f t="shared" si="42"/>
        <v>INSERT INTO UPK.upk_k40.m_k60_buhin_no (data_id, buhin_no, created_date, created_tantou_id) VALUES (1833, '764B0/1 4M400', GETDATE(), 999);</v>
      </c>
    </row>
    <row r="5863" spans="26:27">
      <c r="Z5863">
        <v>544</v>
      </c>
      <c r="AA5863" s="229" t="str">
        <f t="shared" si="42"/>
        <v>INSERT INTO UPK.upk_k40.m_k60_buhin_no (data_id, buhin_no, created_date, created_tantou_id) VALUES (1834, '76546/7 4M400', GETDATE(), 999);</v>
      </c>
    </row>
    <row r="5864" spans="26:27">
      <c r="Z5864">
        <v>545</v>
      </c>
      <c r="AA5864" s="229" t="str">
        <f t="shared" si="42"/>
        <v>INSERT INTO UPK.upk_k40.m_k60_buhin_no (data_id, buhin_no, created_date, created_tantou_id) VALUES (1835, '76316/7 4M400', GETDATE(), 999);</v>
      </c>
    </row>
    <row r="5865" spans="26:27">
      <c r="Z5865">
        <v>546</v>
      </c>
      <c r="AA5865" s="229" t="str">
        <f t="shared" si="42"/>
        <v>INSERT INTO UPK.upk_k40.m_k60_buhin_no (data_id, buhin_no, created_date, created_tantou_id) VALUES (1836, '62512 3VA3A', GETDATE(), 999);</v>
      </c>
    </row>
    <row r="5866" spans="26:27">
      <c r="Z5866">
        <v>547</v>
      </c>
      <c r="AA5866" s="229" t="str">
        <f t="shared" si="42"/>
        <v>INSERT INTO UPK.upk_k40.m_k60_buhin_no (data_id, buhin_no, created_date, created_tantou_id) VALUES (1837, '62512 5WK0A', GETDATE(), 999);</v>
      </c>
    </row>
    <row r="5867" spans="26:27">
      <c r="Z5867">
        <v>548</v>
      </c>
      <c r="AA5867" s="229" t="str">
        <f t="shared" si="42"/>
        <v>INSERT INTO UPK.upk_k40.m_k60_buhin_no (data_id, buhin_no, created_date, created_tantou_id) VALUES (1838, '66355 JN20A', GETDATE(), 999);</v>
      </c>
    </row>
    <row r="5868" spans="26:27">
      <c r="Z5868">
        <v>549</v>
      </c>
      <c r="AA5868" s="229" t="str">
        <f t="shared" si="42"/>
        <v>INSERT INTO UPK.upk_k40.m_k60_buhin_no (data_id, buhin_no, created_date, created_tantou_id) VALUES (1839, '751T7 6FK0C', GETDATE(), 999);</v>
      </c>
    </row>
    <row r="5869" spans="26:27">
      <c r="Z5869">
        <v>550</v>
      </c>
      <c r="AA5869" s="229" t="str">
        <f t="shared" si="42"/>
        <v>INSERT INTO UPK.upk_k40.m_k60_buhin_no (data_id, buhin_no, created_date, created_tantou_id) VALUES (1840, '62541 4CB0A', GETDATE(), 999);</v>
      </c>
    </row>
    <row r="5870" spans="26:27">
      <c r="Z5870">
        <v>551</v>
      </c>
      <c r="AA5870" s="229" t="str">
        <f t="shared" si="42"/>
        <v>INSERT INTO UPK.upk_k40.m_k60_buhin_no (data_id, buhin_no, created_date, created_tantou_id) VALUES (1841, '74539 3XA0A', GETDATE(), 999);</v>
      </c>
    </row>
    <row r="5871" spans="26:27">
      <c r="Z5871">
        <v>552</v>
      </c>
      <c r="AA5871" s="229" t="str">
        <f t="shared" si="42"/>
        <v>INSERT INTO UPK.upk_k40.m_k60_buhin_no (data_id, buhin_no, created_date, created_tantou_id) VALUES (1842, '75495 5YJ2A', GETDATE(), 999);</v>
      </c>
    </row>
    <row r="5872" spans="26:27">
      <c r="Z5872">
        <v>553</v>
      </c>
      <c r="AA5872" s="229" t="str">
        <f t="shared" si="42"/>
        <v>INSERT INTO UPK.upk_k40.m_k60_buhin_no (data_id, buhin_no, created_date, created_tantou_id) VALUES (1843, '75672/3 3XA1A', GETDATE(), 999);</v>
      </c>
    </row>
    <row r="5873" spans="26:27">
      <c r="Z5873">
        <v>554</v>
      </c>
      <c r="AA5873" s="229" t="str">
        <f t="shared" si="42"/>
        <v>INSERT INTO UPK.upk_k40.m_k60_buhin_no (data_id, buhin_no, created_date, created_tantou_id) VALUES (1844, '77536 3XA0A', GETDATE(), 999);</v>
      </c>
    </row>
    <row r="5874" spans="26:27">
      <c r="Z5874">
        <v>555</v>
      </c>
      <c r="AA5874" s="229" t="str">
        <f t="shared" si="42"/>
        <v>INSERT INTO UPK.upk_k40.m_k60_buhin_no (data_id, buhin_no, created_date, created_tantou_id) VALUES (1845, '77537 3XA0A', GETDATE(), 999);</v>
      </c>
    </row>
    <row r="5875" spans="26:27">
      <c r="Z5875">
        <v>556</v>
      </c>
      <c r="AA5875" s="229" t="str">
        <f t="shared" si="42"/>
        <v>INSERT INTO UPK.upk_k40.m_k60_buhin_no (data_id, buhin_no, created_date, created_tantou_id) VALUES (1846, '73234/5 3VA0A', GETDATE(), 999);</v>
      </c>
    </row>
    <row r="5876" spans="26:27">
      <c r="Z5876">
        <v>557</v>
      </c>
      <c r="AA5876" s="229" t="str">
        <f t="shared" si="42"/>
        <v>INSERT INTO UPK.upk_k40.m_k60_buhin_no (data_id, buhin_no, created_date, created_tantou_id) VALUES (1847, '76320/1 3VA0B', GETDATE(), 999);</v>
      </c>
    </row>
    <row r="5877" spans="26:27">
      <c r="Z5877">
        <v>558</v>
      </c>
      <c r="AA5877" s="229" t="str">
        <f t="shared" si="42"/>
        <v>INSERT INTO UPK.upk_k40.m_k60_buhin_no (data_id, buhin_no, created_date, created_tantou_id) VALUES (1848, '76486 3VA0B', GETDATE(), 999);</v>
      </c>
    </row>
    <row r="5878" spans="26:27">
      <c r="Z5878">
        <v>559</v>
      </c>
      <c r="AA5878" s="229" t="str">
        <f t="shared" si="42"/>
        <v>INSERT INTO UPK.upk_k40.m_k60_buhin_no (data_id, buhin_no, created_date, created_tantou_id) VALUES (1849, '764B0 3VA0A', GETDATE(), 999);</v>
      </c>
    </row>
    <row r="5879" spans="26:27">
      <c r="Z5879">
        <v>560</v>
      </c>
      <c r="AA5879" s="229" t="str">
        <f t="shared" si="42"/>
        <v>INSERT INTO UPK.upk_k40.m_k60_buhin_no (data_id, buhin_no, created_date, created_tantou_id) VALUES (1850, '62522/3 3VA0A', GETDATE(), 999);</v>
      </c>
    </row>
    <row r="5880" spans="26:27">
      <c r="Z5880">
        <v>561</v>
      </c>
      <c r="AA5880" s="229" t="str">
        <f t="shared" si="42"/>
        <v>INSERT INTO UPK.upk_k40.m_k60_buhin_no (data_id, buhin_no, created_date, created_tantou_id) VALUES (1851, '751F2/3 3VA0A', GETDATE(), 999);</v>
      </c>
    </row>
    <row r="5881" spans="26:27">
      <c r="Z5881">
        <v>562</v>
      </c>
      <c r="AA5881" s="229" t="str">
        <f t="shared" si="42"/>
        <v>INSERT INTO UPK.upk_k40.m_k60_buhin_no (data_id, buhin_no, created_date, created_tantou_id) VALUES (1852, '751F6/7 3VA0A', GETDATE(), 999);</v>
      </c>
    </row>
    <row r="5882" spans="26:27">
      <c r="Z5882">
        <v>563</v>
      </c>
      <c r="AA5882" s="229" t="str">
        <f t="shared" si="42"/>
        <v>INSERT INTO UPK.upk_k40.m_k60_buhin_no (data_id, buhin_no, created_date, created_tantou_id) VALUES (1853, '75628 3VA0A', GETDATE(), 999);</v>
      </c>
    </row>
    <row r="5883" spans="26:27">
      <c r="Z5883">
        <v>564</v>
      </c>
      <c r="AA5883" s="229" t="str">
        <f t="shared" si="42"/>
        <v>INSERT INTO UPK.upk_k40.m_k60_buhin_no (data_id, buhin_no, created_date, created_tantou_id) VALUES (1854, '451671/2-1006P', GETDATE(), 999);</v>
      </c>
    </row>
    <row r="5884" spans="26:27">
      <c r="Z5884">
        <v>565</v>
      </c>
      <c r="AA5884" s="229" t="str">
        <f t="shared" si="42"/>
        <v>INSERT INTO UPK.upk_k40.m_k60_buhin_no (data_id, buhin_no, created_date, created_tantou_id) VALUES (1855, '451673/4-1006P', GETDATE(), 999);</v>
      </c>
    </row>
    <row r="5885" spans="26:27">
      <c r="Z5885">
        <v>566</v>
      </c>
      <c r="AA5885" s="229" t="str">
        <f t="shared" si="42"/>
        <v>INSERT INTO UPK.upk_k40.m_k60_buhin_no (data_id, buhin_no, created_date, created_tantou_id) VALUES (1856, '451671/2-1011P', GETDATE(), 999);</v>
      </c>
    </row>
    <row r="5886" spans="26:27">
      <c r="Z5886">
        <v>567</v>
      </c>
      <c r="AA5886" s="229" t="str">
        <f t="shared" si="42"/>
        <v>INSERT INTO UPK.upk_k40.m_k60_buhin_no (data_id, buhin_no, created_date, created_tantou_id) VALUES (1857, '451673/4-1011P', GETDATE(), 999);</v>
      </c>
    </row>
    <row r="5887" spans="26:27">
      <c r="Z5887">
        <v>568</v>
      </c>
      <c r="AA5887" s="229" t="str">
        <f t="shared" si="42"/>
        <v>INSERT INTO UPK.upk_k40.m_k60_buhin_no (data_id, buhin_no, created_date, created_tantou_id) VALUES (1858, '451633/4-1017P/1016P', GETDATE(), 999);</v>
      </c>
    </row>
    <row r="5888" spans="26:27">
      <c r="Z5888">
        <v>569</v>
      </c>
      <c r="AA5888" s="229" t="str">
        <f t="shared" si="42"/>
        <v>INSERT INTO UPK.upk_k40.m_k60_buhin_no (data_id, buhin_no, created_date, created_tantou_id) VALUES (1859, '451151-1026P', GETDATE(), 999);</v>
      </c>
    </row>
    <row r="5889" spans="26:27">
      <c r="Z5889">
        <v>570</v>
      </c>
      <c r="AA5889" s="229" t="str">
        <f t="shared" si="42"/>
        <v>INSERT INTO UPK.upk_k40.m_k60_buhin_no (data_id, buhin_no, created_date, created_tantou_id) VALUES (1860, '451152-1025P', GETDATE(), 999);</v>
      </c>
    </row>
    <row r="5890" spans="26:27">
      <c r="Z5890">
        <v>571</v>
      </c>
      <c r="AA5890" s="229" t="str">
        <f t="shared" si="42"/>
        <v>INSERT INTO UPK.upk_k40.m_k60_buhin_no (data_id, buhin_no, created_date, created_tantou_id) VALUES (1861, '451155-1020P', GETDATE(), 999);</v>
      </c>
    </row>
    <row r="5891" spans="26:27">
      <c r="Z5891">
        <v>572</v>
      </c>
      <c r="AA5891" s="229" t="str">
        <f t="shared" si="42"/>
        <v>INSERT INTO UPK.upk_k40.m_k60_buhin_no (data_id, buhin_no, created_date, created_tantou_id) VALUES (1862, '451156-1020P', GETDATE(), 999);</v>
      </c>
    </row>
    <row r="5892" spans="26:27">
      <c r="Z5892">
        <v>573</v>
      </c>
      <c r="AA5892" s="229" t="str">
        <f t="shared" si="42"/>
        <v>INSERT INTO UPK.upk_k40.m_k60_buhin_no (data_id, buhin_no, created_date, created_tantou_id) VALUES (1863, '451671/2-1026P/1025', GETDATE(), 999);</v>
      </c>
    </row>
    <row r="5893" spans="26:27">
      <c r="Z5893">
        <v>574</v>
      </c>
      <c r="AA5893" s="229" t="str">
        <f t="shared" si="42"/>
        <v>INSERT INTO UPK.upk_k40.m_k60_buhin_no (data_id, buhin_no, created_date, created_tantou_id) VALUES (1864, '451673/4-1053P', GETDATE(), 999);</v>
      </c>
    </row>
    <row r="5894" spans="26:27">
      <c r="Z5894">
        <v>575</v>
      </c>
      <c r="AA5894" s="229" t="str">
        <f t="shared" si="42"/>
        <v>INSERT INTO UPK.upk_k40.m_k60_buhin_no (data_id, buhin_no, created_date, created_tantou_id) VALUES (1865, '73242 5TA0A', GETDATE(), 999);</v>
      </c>
    </row>
    <row r="5895" spans="26:27">
      <c r="Z5895">
        <v>576</v>
      </c>
      <c r="AA5895" s="229" t="str">
        <f t="shared" si="42"/>
        <v>INSERT INTO UPK.upk_k40.m_k60_buhin_no (data_id, buhin_no, created_date, created_tantou_id) VALUES (1866, '73262 5TA0A', GETDATE(), 999);</v>
      </c>
    </row>
    <row r="5896" spans="26:27">
      <c r="Z5896">
        <v>577</v>
      </c>
      <c r="AA5896" s="229" t="str">
        <f t="shared" ref="AA5896:AA5959" si="43">$Y$5318&amp;AA4605&amp;", '"&amp;TRIM(AB4605)&amp;"', GETDATE(), 999);"</f>
        <v>INSERT INTO UPK.upk_k40.m_k60_buhin_no (data_id, buhin_no, created_date, created_tantou_id) VALUES (1867, '73272 5TA0A', GETDATE(), 999);</v>
      </c>
    </row>
    <row r="5897" spans="26:27">
      <c r="Z5897">
        <v>578</v>
      </c>
      <c r="AA5897" s="229" t="str">
        <f t="shared" si="43"/>
        <v>INSERT INTO UPK.upk_k40.m_k60_buhin_no (data_id, buhin_no, created_date, created_tantou_id) VALUES (1868, '74568 5TA0A', GETDATE(), 999);</v>
      </c>
    </row>
    <row r="5898" spans="26:27">
      <c r="Z5898">
        <v>579</v>
      </c>
      <c r="AA5898" s="229" t="str">
        <f t="shared" si="43"/>
        <v>INSERT INTO UPK.upk_k40.m_k60_buhin_no (data_id, buhin_no, created_date, created_tantou_id) VALUES (1869, '75182 5TA0A', GETDATE(), 999);</v>
      </c>
    </row>
    <row r="5899" spans="26:27">
      <c r="Z5899">
        <v>580</v>
      </c>
      <c r="AA5899" s="229" t="str">
        <f t="shared" si="43"/>
        <v>INSERT INTO UPK.upk_k40.m_k60_buhin_no (data_id, buhin_no, created_date, created_tantou_id) VALUES (1870, '80162 5TA0A', GETDATE(), 999);</v>
      </c>
    </row>
    <row r="5900" spans="26:27">
      <c r="Z5900">
        <v>581</v>
      </c>
      <c r="AA5900" s="229" t="str">
        <f t="shared" si="43"/>
        <v>INSERT INTO UPK.upk_k40.m_k60_buhin_no (data_id, buhin_no, created_date, created_tantou_id) VALUES (1871, '80163 5TA0A', GETDATE(), 999);</v>
      </c>
    </row>
    <row r="5901" spans="26:27">
      <c r="Z5901">
        <v>582</v>
      </c>
      <c r="AA5901" s="229" t="str">
        <f t="shared" si="43"/>
        <v>INSERT INTO UPK.upk_k40.m_k60_buhin_no (data_id, buhin_no, created_date, created_tantou_id) VALUES (1872, '80162 5TA1A', GETDATE(), 999);</v>
      </c>
    </row>
    <row r="5902" spans="26:27">
      <c r="Z5902">
        <v>583</v>
      </c>
      <c r="AA5902" s="229" t="str">
        <f t="shared" si="43"/>
        <v>INSERT INTO UPK.upk_k40.m_k60_buhin_no (data_id, buhin_no, created_date, created_tantou_id) VALUES (1873, '80163 5TA1A', GETDATE(), 999);</v>
      </c>
    </row>
    <row r="5903" spans="26:27">
      <c r="Z5903">
        <v>584</v>
      </c>
      <c r="AA5903" s="229" t="str">
        <f t="shared" si="43"/>
        <v>INSERT INTO UPK.upk_k40.m_k60_buhin_no (data_id, buhin_no, created_date, created_tantou_id) VALUES (1874, '82154 5TA0A', GETDATE(), 999);</v>
      </c>
    </row>
    <row r="5904" spans="26:27">
      <c r="Z5904">
        <v>585</v>
      </c>
      <c r="AA5904" s="229" t="str">
        <f t="shared" si="43"/>
        <v>INSERT INTO UPK.upk_k40.m_k60_buhin_no (data_id, buhin_no, created_date, created_tantou_id) VALUES (1875, '82155 5TA0A', GETDATE(), 999);</v>
      </c>
    </row>
    <row r="5905" spans="26:27">
      <c r="Z5905">
        <v>586</v>
      </c>
      <c r="AA5905" s="229" t="str">
        <f t="shared" si="43"/>
        <v>INSERT INTO UPK.upk_k40.m_k60_buhin_no (data_id, buhin_no, created_date, created_tantou_id) VALUES (1876, '82155 5TA1A', GETDATE(), 999);</v>
      </c>
    </row>
    <row r="5906" spans="26:27">
      <c r="Z5906">
        <v>587</v>
      </c>
      <c r="AA5906" s="229" t="str">
        <f t="shared" si="43"/>
        <v>INSERT INTO UPK.upk_k40.m_k60_buhin_no (data_id, buhin_no, created_date, created_tantou_id) VALUES (1877, '62541 6MA0A', GETDATE(), 999);</v>
      </c>
    </row>
    <row r="5907" spans="26:27">
      <c r="Z5907">
        <v>588</v>
      </c>
      <c r="AA5907" s="229" t="str">
        <f t="shared" si="43"/>
        <v>INSERT INTO UPK.upk_k40.m_k60_buhin_no (data_id, buhin_no, created_date, created_tantou_id) VALUES (1878, '62590 6MA0A', GETDATE(), 999);</v>
      </c>
    </row>
    <row r="5908" spans="26:27">
      <c r="Z5908">
        <v>589</v>
      </c>
      <c r="AA5908" s="229" t="str">
        <f t="shared" si="43"/>
        <v>INSERT INTO UPK.upk_k40.m_k60_buhin_no (data_id, buhin_no, created_date, created_tantou_id) VALUES (1879, '767C2/3 6MA0A', GETDATE(), 999);</v>
      </c>
    </row>
    <row r="5909" spans="26:27">
      <c r="Z5909">
        <v>590</v>
      </c>
      <c r="AA5909" s="229" t="str">
        <f t="shared" si="43"/>
        <v>INSERT INTO UPK.upk_k40.m_k60_buhin_no (data_id, buhin_no, created_date, created_tantou_id) VALUES (1880, '756B4/5 5TL0A', GETDATE(), 999);</v>
      </c>
    </row>
    <row r="5910" spans="26:27">
      <c r="Z5910">
        <v>591</v>
      </c>
      <c r="AA5910" s="229" t="str">
        <f t="shared" si="43"/>
        <v>INSERT INTO UPK.upk_k40.m_k60_buhin_no (data_id, buhin_no, created_date, created_tantou_id) VALUES (1881, '73211 3XA0A', GETDATE(), 999);</v>
      </c>
    </row>
    <row r="5911" spans="26:27">
      <c r="Z5911">
        <v>592</v>
      </c>
      <c r="AA5911" s="229" t="str">
        <f t="shared" si="43"/>
        <v>INSERT INTO UPK.upk_k40.m_k60_buhin_no (data_id, buhin_no, created_date, created_tantou_id) VALUES (1882, '9450B 99000/98900', GETDATE(), 999);</v>
      </c>
    </row>
    <row r="5912" spans="26:27">
      <c r="Z5912">
        <v>593</v>
      </c>
      <c r="AA5912" s="229" t="str">
        <f t="shared" si="43"/>
        <v>INSERT INTO UPK.upk_k40.m_k60_buhin_no (data_id, buhin_no, created_date, created_tantou_id) VALUES (1883, '9450C 03300/02700', GETDATE(), 999);</v>
      </c>
    </row>
    <row r="5913" spans="26:27">
      <c r="Z5913">
        <v>594</v>
      </c>
      <c r="AA5913" s="229" t="str">
        <f t="shared" si="43"/>
        <v>INSERT INTO UPK.upk_k40.m_k60_buhin_no (data_id, buhin_no, created_date, created_tantou_id) VALUES (1884, '9450C 03400/02800', GETDATE(), 999);</v>
      </c>
    </row>
    <row r="5914" spans="26:27">
      <c r="Z5914">
        <v>595</v>
      </c>
      <c r="AA5914" s="229" t="str">
        <f t="shared" si="43"/>
        <v>INSERT INTO UPK.upk_k40.m_k60_buhin_no (data_id, buhin_no, created_date, created_tantou_id) VALUES (1885, '9450C 02900', GETDATE(), 999);</v>
      </c>
    </row>
    <row r="5915" spans="26:27">
      <c r="Z5915">
        <v>596</v>
      </c>
      <c r="AA5915" s="229" t="str">
        <f t="shared" si="43"/>
        <v>INSERT INTO UPK.upk_k40.m_k60_buhin_no (data_id, buhin_no, created_date, created_tantou_id) VALUES (1886, '9450C 03000', GETDATE(), 999);</v>
      </c>
    </row>
    <row r="5916" spans="26:27">
      <c r="Z5916">
        <v>597</v>
      </c>
      <c r="AA5916" s="229" t="str">
        <f t="shared" si="43"/>
        <v>INSERT INTO UPK.upk_k40.m_k60_buhin_no (data_id, buhin_no, created_date, created_tantou_id) VALUES (1887, '751N8/9 6RA0ABL', GETDATE(), 999);</v>
      </c>
    </row>
    <row r="5917" spans="26:27">
      <c r="Z5917">
        <v>598</v>
      </c>
      <c r="AA5917" s="229" t="str">
        <f t="shared" si="43"/>
        <v>INSERT INTO UPK.upk_k40.m_k60_buhin_no (data_id, buhin_no, created_date, created_tantou_id) VALUES (1888, '67413 6RA0ABL', GETDATE(), 999);</v>
      </c>
    </row>
    <row r="5918" spans="26:27">
      <c r="Z5918">
        <v>599</v>
      </c>
      <c r="AA5918" s="229" t="str">
        <f t="shared" si="43"/>
        <v>INSERT INTO UPK.upk_k40.m_k60_buhin_no (data_id, buhin_no, created_date, created_tantou_id) VALUES (1889, '75512 6RA0ABL', GETDATE(), 999);</v>
      </c>
    </row>
    <row r="5919" spans="26:27">
      <c r="Z5919">
        <v>600</v>
      </c>
      <c r="AA5919" s="229" t="str">
        <f t="shared" si="43"/>
        <v>INSERT INTO UPK.upk_k40.m_k60_buhin_no (data_id, buhin_no, created_date, created_tantou_id) VALUES (1890, '75513 6RA0ABL', GETDATE(), 999);</v>
      </c>
    </row>
    <row r="5920" spans="26:27">
      <c r="Z5920">
        <v>601</v>
      </c>
      <c r="AA5920" s="229" t="str">
        <f t="shared" si="43"/>
        <v>INSERT INTO UPK.upk_k40.m_k60_buhin_no (data_id, buhin_no, created_date, created_tantou_id) VALUES (1891, '75174/5 6RA0ABL', GETDATE(), 999);</v>
      </c>
    </row>
    <row r="5921" spans="26:27">
      <c r="Z5921">
        <v>602</v>
      </c>
      <c r="AA5921" s="229" t="str">
        <f t="shared" si="43"/>
        <v>INSERT INTO UPK.upk_k40.m_k60_buhin_no (data_id, buhin_no, created_date, created_tantou_id) VALUES (1892, '5253C F0200/0100BL', GETDATE(), 999);</v>
      </c>
    </row>
    <row r="5922" spans="26:27">
      <c r="Z5922">
        <v>603</v>
      </c>
      <c r="AA5922" s="229" t="str">
        <f t="shared" si="43"/>
        <v>INSERT INTO UPK.upk_k40.m_k60_buhin_no (data_id, buhin_no, created_date, created_tantou_id) VALUES (1893, '75174/5 6RL0ABL', GETDATE(), 999);</v>
      </c>
    </row>
    <row r="5923" spans="26:27">
      <c r="Z5923">
        <v>604</v>
      </c>
      <c r="AA5923" s="229" t="str">
        <f t="shared" si="43"/>
        <v>INSERT INTO UPK.upk_k40.m_k60_buhin_no (data_id, buhin_no, created_date, created_tantou_id) VALUES (1894, '75426 6RL1ABL', GETDATE(), 999);</v>
      </c>
    </row>
    <row r="5924" spans="26:27">
      <c r="Z5924">
        <v>605</v>
      </c>
      <c r="AA5924" s="229" t="str">
        <f t="shared" si="43"/>
        <v>INSERT INTO UPK.upk_k40.m_k60_buhin_no (data_id, buhin_no, created_date, created_tantou_id) VALUES (1895, '75426 6RL1BBL', GETDATE(), 999);</v>
      </c>
    </row>
    <row r="5925" spans="26:27">
      <c r="Z5925">
        <v>606</v>
      </c>
      <c r="AA5925" s="229" t="str">
        <f t="shared" si="43"/>
        <v>INSERT INTO UPK.upk_k40.m_k60_buhin_no (data_id, buhin_no, created_date, created_tantou_id) VALUES (1896, '75466 6RL1ABL', GETDATE(), 999);</v>
      </c>
    </row>
    <row r="5926" spans="26:27">
      <c r="Z5926">
        <v>607</v>
      </c>
      <c r="AA5926" s="229" t="str">
        <f t="shared" si="43"/>
        <v>INSERT INTO UPK.upk_k40.m_k60_buhin_no (data_id, buhin_no, created_date, created_tantou_id) VALUES (1897, '75466 6RL1BBL', GETDATE(), 999);</v>
      </c>
    </row>
    <row r="5927" spans="26:27">
      <c r="Z5927">
        <v>608</v>
      </c>
      <c r="AA5927" s="229" t="str">
        <f t="shared" si="43"/>
        <v>INSERT INTO UPK.upk_k40.m_k60_buhin_no (data_id, buhin_no, created_date, created_tantou_id) VALUES (1898, '76532/3 4CC0AT1', GETDATE(), 999);</v>
      </c>
    </row>
    <row r="5928" spans="26:27">
      <c r="Z5928">
        <v>609</v>
      </c>
      <c r="AA5928" s="229" t="str">
        <f t="shared" si="43"/>
        <v>INSERT INTO UPK.upk_k40.m_k60_buhin_no (data_id, buhin_no, created_date, created_tantou_id) VALUES (1899, '76532/3 4CC0AT2', GETDATE(), 999);</v>
      </c>
    </row>
    <row r="5929" spans="26:27">
      <c r="Z5929">
        <v>610</v>
      </c>
      <c r="AA5929" s="229" t="str">
        <f t="shared" si="43"/>
        <v>INSERT INTO UPK.upk_k40.m_k60_buhin_no (data_id, buhin_no, created_date, created_tantou_id) VALUES (1900, '76572 4CC0AT1', GETDATE(), 999);</v>
      </c>
    </row>
    <row r="5930" spans="26:27">
      <c r="Z5930">
        <v>611</v>
      </c>
      <c r="AA5930" s="229" t="str">
        <f t="shared" si="43"/>
        <v>INSERT INTO UPK.upk_k40.m_k60_buhin_no (data_id, buhin_no, created_date, created_tantou_id) VALUES (1901, '76573 4CC0AT1', GETDATE(), 999);</v>
      </c>
    </row>
    <row r="5931" spans="26:27">
      <c r="Z5931">
        <v>612</v>
      </c>
      <c r="AA5931" s="229" t="str">
        <f t="shared" si="43"/>
        <v>INSERT INTO UPK.upk_k40.m_k60_buhin_no (data_id, buhin_no, created_date, created_tantou_id) VALUES (1902, '76572/3 4CC0AT2', GETDATE(), 999);</v>
      </c>
    </row>
    <row r="5932" spans="26:27">
      <c r="Z5932">
        <v>613</v>
      </c>
      <c r="AA5932" s="229" t="str">
        <f t="shared" si="43"/>
        <v>INSERT INTO UPK.upk_k40.m_k60_buhin_no (data_id, buhin_no, created_date, created_tantou_id) VALUES (1903, '75112/3 JG00A01', GETDATE(), 999);</v>
      </c>
    </row>
    <row r="5933" spans="26:27">
      <c r="Z5933">
        <v>614</v>
      </c>
      <c r="AA5933" s="229" t="str">
        <f t="shared" si="43"/>
        <v>INSERT INTO UPK.upk_k40.m_k60_buhin_no (data_id, buhin_no, created_date, created_tantou_id) VALUES (1904, '75112 JG00A02', GETDATE(), 999);</v>
      </c>
    </row>
    <row r="5934" spans="26:27">
      <c r="Z5934">
        <v>615</v>
      </c>
      <c r="AA5934" s="229" t="str">
        <f t="shared" si="43"/>
        <v>INSERT INTO UPK.upk_k40.m_k60_buhin_no (data_id, buhin_no, created_date, created_tantou_id) VALUES (1905, '75113 JG00A02', GETDATE(), 999);</v>
      </c>
    </row>
    <row r="5935" spans="26:27">
      <c r="Z5935">
        <v>616</v>
      </c>
      <c r="AA5935" s="229" t="str">
        <f t="shared" si="43"/>
        <v>INSERT INTO UPK.upk_k40.m_k60_buhin_no (data_id, buhin_no, created_date, created_tantou_id) VALUES (1906, '75134 JG00A02', GETDATE(), 999);</v>
      </c>
    </row>
    <row r="5936" spans="26:27">
      <c r="Z5936">
        <v>617</v>
      </c>
      <c r="AA5936" s="229" t="str">
        <f t="shared" si="43"/>
        <v>INSERT INTO UPK.upk_k40.m_k60_buhin_no (data_id, buhin_no, created_date, created_tantou_id) VALUES (1907, '75135 JG00A02', GETDATE(), 999);</v>
      </c>
    </row>
    <row r="5937" spans="26:27">
      <c r="Z5937">
        <v>618</v>
      </c>
      <c r="AA5937" s="229" t="str">
        <f t="shared" si="43"/>
        <v>INSERT INTO UPK.upk_k40.m_k60_buhin_no (data_id, buhin_no, created_date, created_tantou_id) VALUES (1908, '75134/5 JG40A01', GETDATE(), 999);</v>
      </c>
    </row>
    <row r="5938" spans="26:27">
      <c r="Z5938">
        <v>619</v>
      </c>
      <c r="AA5938" s="229" t="str">
        <f t="shared" si="43"/>
        <v>INSERT INTO UPK.upk_k40.m_k60_buhin_no (data_id, buhin_no, created_date, created_tantou_id) VALUES (1909, '76532/3 JM00B01', GETDATE(), 999);</v>
      </c>
    </row>
    <row r="5939" spans="26:27">
      <c r="Z5939">
        <v>620</v>
      </c>
      <c r="AA5939" s="229" t="str">
        <f t="shared" si="43"/>
        <v>INSERT INTO UPK.upk_k40.m_k60_buhin_no (data_id, buhin_no, created_date, created_tantou_id) VALUES (1910, '76532/3 JM00B02', GETDATE(), 999);</v>
      </c>
    </row>
    <row r="5940" spans="26:27">
      <c r="Z5940">
        <v>621</v>
      </c>
      <c r="AA5940" s="229" t="str">
        <f t="shared" si="43"/>
        <v>INSERT INTO UPK.upk_k40.m_k60_buhin_no (data_id, buhin_no, created_date, created_tantou_id) VALUES (1911, '75112/3 5TA0AT1', GETDATE(), 999);</v>
      </c>
    </row>
    <row r="5941" spans="26:27">
      <c r="Z5941">
        <v>622</v>
      </c>
      <c r="AA5941" s="229" t="str">
        <f t="shared" si="43"/>
        <v>INSERT INTO UPK.upk_k40.m_k60_buhin_no (data_id, buhin_no, created_date, created_tantou_id) VALUES (1912, '75112 5TA0AT2', GETDATE(), 999);</v>
      </c>
    </row>
    <row r="5942" spans="26:27">
      <c r="Z5942">
        <v>623</v>
      </c>
      <c r="AA5942" s="229" t="str">
        <f t="shared" si="43"/>
        <v>INSERT INTO UPK.upk_k40.m_k60_buhin_no (data_id, buhin_no, created_date, created_tantou_id) VALUES (1913, '75113 5TA0AT2', GETDATE(), 999);</v>
      </c>
    </row>
    <row r="5943" spans="26:27">
      <c r="Z5943">
        <v>624</v>
      </c>
      <c r="AA5943" s="229" t="str">
        <f t="shared" si="43"/>
        <v>INSERT INTO UPK.upk_k40.m_k60_buhin_no (data_id, buhin_no, created_date, created_tantou_id) VALUES (1914, '75134/5 5TA0AT1', GETDATE(), 999);</v>
      </c>
    </row>
    <row r="5944" spans="26:27">
      <c r="Z5944">
        <v>625</v>
      </c>
      <c r="AA5944" s="229" t="str">
        <f t="shared" si="43"/>
        <v>INSERT INTO UPK.upk_k40.m_k60_buhin_no (data_id, buhin_no, created_date, created_tantou_id) VALUES (1915, '75134 5TA0AT2', GETDATE(), 999);</v>
      </c>
    </row>
    <row r="5945" spans="26:27">
      <c r="Z5945">
        <v>626</v>
      </c>
      <c r="AA5945" s="229" t="str">
        <f t="shared" si="43"/>
        <v>INSERT INTO UPK.upk_k40.m_k60_buhin_no (data_id, buhin_no, created_date, created_tantou_id) VALUES (1916, '75135 5TA0AT2', GETDATE(), 999);</v>
      </c>
    </row>
    <row r="5946" spans="26:27">
      <c r="Z5946">
        <v>627</v>
      </c>
      <c r="AA5946" s="229" t="str">
        <f t="shared" si="43"/>
        <v>INSERT INTO UPK.upk_k40.m_k60_buhin_no (data_id, buhin_no, created_date, created_tantou_id) VALUES (1917, '75112/3 JN20AT1', GETDATE(), 999);</v>
      </c>
    </row>
    <row r="5947" spans="26:27">
      <c r="Z5947">
        <v>628</v>
      </c>
      <c r="AA5947" s="229" t="str">
        <f t="shared" si="43"/>
        <v>INSERT INTO UPK.upk_k40.m_k60_buhin_no (data_id, buhin_no, created_date, created_tantou_id) VALUES (1918, '75112/3 JN20AT2', GETDATE(), 999);</v>
      </c>
    </row>
    <row r="5948" spans="26:27">
      <c r="Z5948">
        <v>629</v>
      </c>
      <c r="AA5948" s="229" t="str">
        <f t="shared" si="43"/>
        <v>INSERT INTO UPK.upk_k40.m_k60_buhin_no (data_id, buhin_no, created_date, created_tantou_id) VALUES (1919, '76516 JN20AT1', GETDATE(), 999);</v>
      </c>
    </row>
    <row r="5949" spans="26:27">
      <c r="Z5949">
        <v>630</v>
      </c>
      <c r="AA5949" s="229" t="str">
        <f t="shared" si="43"/>
        <v>INSERT INTO UPK.upk_k40.m_k60_buhin_no (data_id, buhin_no, created_date, created_tantou_id) VALUES (1920, '76517 JN20AT1', GETDATE(), 999);</v>
      </c>
    </row>
    <row r="5950" spans="26:27">
      <c r="Z5950">
        <v>631</v>
      </c>
      <c r="AA5950" s="229" t="str">
        <f t="shared" si="43"/>
        <v>INSERT INTO UPK.upk_k40.m_k60_buhin_no (data_id, buhin_no, created_date, created_tantou_id) VALUES (1921, '76516/7 JN20AT2', GETDATE(), 999);</v>
      </c>
    </row>
    <row r="5951" spans="26:27">
      <c r="Z5951">
        <v>632</v>
      </c>
      <c r="AA5951" s="229" t="str">
        <f t="shared" si="43"/>
        <v>INSERT INTO UPK.upk_k40.m_k60_buhin_no (data_id, buhin_no, created_date, created_tantou_id) VALUES (1922, '75112/3 1JA0AT1', GETDATE(), 999);</v>
      </c>
    </row>
    <row r="5952" spans="26:27">
      <c r="Z5952">
        <v>633</v>
      </c>
      <c r="AA5952" s="229" t="str">
        <f t="shared" si="43"/>
        <v>INSERT INTO UPK.upk_k40.m_k60_buhin_no (data_id, buhin_no, created_date, created_tantou_id) VALUES (1923, '75112 1JA0AT2', GETDATE(), 999);</v>
      </c>
    </row>
    <row r="5953" spans="26:27">
      <c r="Z5953">
        <v>634</v>
      </c>
      <c r="AA5953" s="229" t="str">
        <f t="shared" si="43"/>
        <v>INSERT INTO UPK.upk_k40.m_k60_buhin_no (data_id, buhin_no, created_date, created_tantou_id) VALUES (1924, '75113 1JA0AT2', GETDATE(), 999);</v>
      </c>
    </row>
    <row r="5954" spans="26:27">
      <c r="Z5954">
        <v>635</v>
      </c>
      <c r="AA5954" s="229" t="str">
        <f t="shared" si="43"/>
        <v>INSERT INTO UPK.upk_k40.m_k60_buhin_no (data_id, buhin_no, created_date, created_tantou_id) VALUES (1925, '75134/5 1JA0AT1', GETDATE(), 999);</v>
      </c>
    </row>
    <row r="5955" spans="26:27">
      <c r="Z5955">
        <v>636</v>
      </c>
      <c r="AA5955" s="229" t="str">
        <f t="shared" si="43"/>
        <v>INSERT INTO UPK.upk_k40.m_k60_buhin_no (data_id, buhin_no, created_date, created_tantou_id) VALUES (1926, '75134 1JA0AT2', GETDATE(), 999);</v>
      </c>
    </row>
    <row r="5956" spans="26:27">
      <c r="Z5956">
        <v>637</v>
      </c>
      <c r="AA5956" s="229" t="str">
        <f t="shared" si="43"/>
        <v>INSERT INTO UPK.upk_k40.m_k60_buhin_no (data_id, buhin_no, created_date, created_tantou_id) VALUES (1927, '75135 1JA0AT2', GETDATE(), 999);</v>
      </c>
    </row>
    <row r="5957" spans="26:27">
      <c r="Z5957">
        <v>638</v>
      </c>
      <c r="AA5957" s="229" t="str">
        <f t="shared" si="43"/>
        <v>INSERT INTO UPK.upk_k40.m_k60_buhin_no (data_id, buhin_no, created_date, created_tantou_id) VALUES (1928, '67612 1GR0AT1', GETDATE(), 999);</v>
      </c>
    </row>
    <row r="5958" spans="26:27">
      <c r="Z5958">
        <v>639</v>
      </c>
      <c r="AA5958" s="229" t="str">
        <f t="shared" si="43"/>
        <v>INSERT INTO UPK.upk_k40.m_k60_buhin_no (data_id, buhin_no, created_date, created_tantou_id) VALUES (1929, '67612 1GR0AT2', GETDATE(), 999);</v>
      </c>
    </row>
    <row r="5959" spans="26:27">
      <c r="Z5959">
        <v>640</v>
      </c>
      <c r="AA5959" s="229" t="str">
        <f t="shared" si="43"/>
        <v>INSERT INTO UPK.upk_k40.m_k60_buhin_no (data_id, buhin_no, created_date, created_tantou_id) VALUES (1930, '67613 1GR0AT1', GETDATE(), 999);</v>
      </c>
    </row>
    <row r="5960" spans="26:27">
      <c r="Z5960">
        <v>641</v>
      </c>
      <c r="AA5960" s="229" t="str">
        <f t="shared" ref="AA5960:AA6023" si="44">$Y$5318&amp;AA4669&amp;", '"&amp;TRIM(AB4669)&amp;"', GETDATE(), 999);"</f>
        <v>INSERT INTO UPK.upk_k40.m_k60_buhin_no (data_id, buhin_no, created_date, created_tantou_id) VALUES (1931, '67613 1GR0AT2', GETDATE(), 999);</v>
      </c>
    </row>
    <row r="5961" spans="26:27">
      <c r="Z5961">
        <v>642</v>
      </c>
      <c r="AA5961" s="229" t="str">
        <f t="shared" si="44"/>
        <v>INSERT INTO UPK.upk_k40.m_k60_buhin_no (data_id, buhin_no, created_date, created_tantou_id) VALUES (1932, '75127 1GR0AT1', GETDATE(), 999);</v>
      </c>
    </row>
    <row r="5962" spans="26:27">
      <c r="Z5962">
        <v>643</v>
      </c>
      <c r="AA5962" s="229" t="str">
        <f t="shared" si="44"/>
        <v>INSERT INTO UPK.upk_k40.m_k60_buhin_no (data_id, buhin_no, created_date, created_tantou_id) VALUES (1933, '75127 1GR0AT2', GETDATE(), 999);</v>
      </c>
    </row>
    <row r="5963" spans="26:27">
      <c r="Z5963">
        <v>644</v>
      </c>
      <c r="AA5963" s="229" t="str">
        <f t="shared" si="44"/>
        <v>INSERT INTO UPK.upk_k40.m_k60_buhin_no (data_id, buhin_no, created_date, created_tantou_id) VALUES (1934, '75112/3 3VA0AT1', GETDATE(), 999);</v>
      </c>
    </row>
    <row r="5964" spans="26:27">
      <c r="Z5964">
        <v>645</v>
      </c>
      <c r="AA5964" s="229" t="str">
        <f t="shared" si="44"/>
        <v>INSERT INTO UPK.upk_k40.m_k60_buhin_no (data_id, buhin_no, created_date, created_tantou_id) VALUES (1935, '75112 3VA0AT2', GETDATE(), 999);</v>
      </c>
    </row>
    <row r="5965" spans="26:27">
      <c r="Z5965">
        <v>646</v>
      </c>
      <c r="AA5965" s="229" t="str">
        <f t="shared" si="44"/>
        <v>INSERT INTO UPK.upk_k40.m_k60_buhin_no (data_id, buhin_no, created_date, created_tantou_id) VALUES (1936, '75113 3VA0AT2', GETDATE(), 999);</v>
      </c>
    </row>
    <row r="5966" spans="26:27">
      <c r="Z5966">
        <v>647</v>
      </c>
      <c r="AA5966" s="229" t="str">
        <f t="shared" si="44"/>
        <v>INSERT INTO UPK.upk_k40.m_k60_buhin_no (data_id, buhin_no, created_date, created_tantou_id) VALUES (1937, '62522/3 80F00', GETDATE(), 999);</v>
      </c>
    </row>
    <row r="5967" spans="26:27">
      <c r="Z5967">
        <v>648</v>
      </c>
      <c r="AA5967" s="229" t="str">
        <f t="shared" si="44"/>
        <v>INSERT INTO UPK.upk_k40.m_k60_buhin_no (data_id, buhin_no, created_date, created_tantou_id) VALUES (1938, '75134/5 JG00A01', GETDATE(), 999);</v>
      </c>
    </row>
    <row r="5968" spans="26:27">
      <c r="Z5968">
        <v>649</v>
      </c>
      <c r="AA5968" s="229" t="str">
        <f t="shared" si="44"/>
        <v>INSERT INTO UPK.upk_k40.m_k60_buhin_no (data_id, buhin_no, created_date, created_tantou_id) VALUES (1939, '75112/3 1AA0AT1', GETDATE(), 999);</v>
      </c>
    </row>
    <row r="5969" spans="26:27">
      <c r="Z5969">
        <v>650</v>
      </c>
      <c r="AA5969" s="229" t="str">
        <f t="shared" si="44"/>
        <v>INSERT INTO UPK.upk_k40.m_k60_buhin_no (data_id, buhin_no, created_date, created_tantou_id) VALUES (1940, '61161 B5010', GETDATE(), 999);</v>
      </c>
    </row>
    <row r="5970" spans="26:27">
      <c r="Z5970">
        <v>651</v>
      </c>
      <c r="AA5970" s="229" t="str">
        <f t="shared" si="44"/>
        <v>INSERT INTO UPK.upk_k40.m_k60_buhin_no (data_id, buhin_no, created_date, created_tantou_id) VALUES (1941, '61161 B5030', GETDATE(), 999);</v>
      </c>
    </row>
    <row r="5971" spans="26:27">
      <c r="Z5971">
        <v>652</v>
      </c>
      <c r="AA5971" s="229" t="str">
        <f t="shared" si="44"/>
        <v>INSERT INTO UPK.upk_k40.m_k60_buhin_no (data_id, buhin_no, created_date, created_tantou_id) VALUES (1942, '61162 B5010', GETDATE(), 999);</v>
      </c>
    </row>
    <row r="5972" spans="26:27">
      <c r="Z5972">
        <v>653</v>
      </c>
      <c r="AA5972" s="229" t="str">
        <f t="shared" si="44"/>
        <v>INSERT INTO UPK.upk_k40.m_k60_buhin_no (data_id, buhin_no, created_date, created_tantou_id) VALUES (1943, '61162 B5030', GETDATE(), 999);</v>
      </c>
    </row>
    <row r="5973" spans="26:27">
      <c r="Z5973">
        <v>654</v>
      </c>
      <c r="AA5973" s="229" t="str">
        <f t="shared" si="44"/>
        <v>INSERT INTO UPK.upk_k40.m_k60_buhin_no (data_id, buhin_no, created_date, created_tantou_id) VALUES (1944, '61175 B5010', GETDATE(), 999);</v>
      </c>
    </row>
    <row r="5974" spans="26:27">
      <c r="Z5974">
        <v>655</v>
      </c>
      <c r="AA5974" s="229" t="str">
        <f t="shared" si="44"/>
        <v>INSERT INTO UPK.upk_k40.m_k60_buhin_no (data_id, buhin_no, created_date, created_tantou_id) VALUES (1945, '61176 B5010', GETDATE(), 999);</v>
      </c>
    </row>
    <row r="5975" spans="26:27">
      <c r="Z5975">
        <v>656</v>
      </c>
      <c r="AA5975" s="229" t="str">
        <f t="shared" si="44"/>
        <v>INSERT INTO UPK.upk_k40.m_k60_buhin_no (data_id, buhin_no, created_date, created_tantou_id) VALUES (1946, '451631/2-1047P/1029P', GETDATE(), 999);</v>
      </c>
    </row>
    <row r="5976" spans="26:27">
      <c r="Z5976">
        <v>657</v>
      </c>
      <c r="AA5976" s="229" t="str">
        <f t="shared" si="44"/>
        <v>INSERT INTO UPK.upk_k40.m_k60_buhin_no (data_id, buhin_no, created_date, created_tantou_id) VALUES (1947, '62516 3VA3A', GETDATE(), 999);</v>
      </c>
    </row>
    <row r="5977" spans="26:27">
      <c r="Z5977">
        <v>658</v>
      </c>
      <c r="AA5977" s="229" t="str">
        <f t="shared" si="44"/>
        <v>INSERT INTO UPK.upk_k40.m_k60_buhin_no (data_id, buhin_no, created_date, created_tantou_id) VALUES (1948, '62532 3VA1A', GETDATE(), 999);</v>
      </c>
    </row>
    <row r="5978" spans="26:27">
      <c r="Z5978">
        <v>659</v>
      </c>
      <c r="AA5978" s="229" t="str">
        <f t="shared" si="44"/>
        <v>INSERT INTO UPK.upk_k40.m_k60_buhin_no (data_id, buhin_no, created_date, created_tantou_id) VALUES (1949, '76218 3VA0A', GETDATE(), 999);</v>
      </c>
    </row>
    <row r="5979" spans="26:27">
      <c r="Z5979">
        <v>660</v>
      </c>
      <c r="AA5979" s="229" t="str">
        <f t="shared" si="44"/>
        <v>INSERT INTO UPK.upk_k40.m_k60_buhin_no (data_id, buhin_no, created_date, created_tantou_id) VALUES (1950, '76219 3VA0A', GETDATE(), 999);</v>
      </c>
    </row>
    <row r="5980" spans="26:27">
      <c r="Z5980">
        <v>661</v>
      </c>
      <c r="AA5980" s="229" t="str">
        <f t="shared" si="44"/>
        <v>INSERT INTO UPK.upk_k40.m_k60_buhin_no (data_id, buhin_no, created_date, created_tantou_id) VALUES (1951, '75186/7 5TA0A', GETDATE(), 999);</v>
      </c>
    </row>
    <row r="5981" spans="26:27">
      <c r="Z5981">
        <v>662</v>
      </c>
      <c r="AA5981" s="229" t="str">
        <f t="shared" si="44"/>
        <v>INSERT INTO UPK.upk_k40.m_k60_buhin_no (data_id, buhin_no, created_date, created_tantou_id) VALUES (1952, '751B2 5TA0A', GETDATE(), 999);</v>
      </c>
    </row>
    <row r="5982" spans="26:27">
      <c r="Z5982">
        <v>663</v>
      </c>
      <c r="AA5982" s="229" t="str">
        <f t="shared" si="44"/>
        <v>INSERT INTO UPK.upk_k40.m_k60_buhin_no (data_id, buhin_no, created_date, created_tantou_id) VALUES (1953, '90126/7 5TA0A', GETDATE(), 999);</v>
      </c>
    </row>
    <row r="5983" spans="26:27">
      <c r="Z5983">
        <v>664</v>
      </c>
      <c r="AA5983" s="229" t="str">
        <f t="shared" si="44"/>
        <v>INSERT INTO UPK.upk_k40.m_k60_buhin_no (data_id, buhin_no, created_date, created_tantou_id) VALUES (1954, '641C2/3 JG00A', GETDATE(), 999);</v>
      </c>
    </row>
    <row r="5984" spans="26:27">
      <c r="Z5984">
        <v>665</v>
      </c>
      <c r="AA5984" s="229" t="str">
        <f t="shared" si="44"/>
        <v>INSERT INTO UPK.upk_k40.m_k60_buhin_no (data_id, buhin_no, created_date, created_tantou_id) VALUES (1955, '75412 JG00A', GETDATE(), 999);</v>
      </c>
    </row>
    <row r="5985" spans="26:27">
      <c r="Z5985">
        <v>666</v>
      </c>
      <c r="AA5985" s="229" t="str">
        <f t="shared" si="44"/>
        <v>INSERT INTO UPK.upk_k40.m_k60_buhin_no (data_id, buhin_no, created_date, created_tantou_id) VALUES (1956, '75528/9 JG00A', GETDATE(), 999);</v>
      </c>
    </row>
    <row r="5986" spans="26:27">
      <c r="Z5986">
        <v>667</v>
      </c>
      <c r="AA5986" s="229" t="str">
        <f t="shared" si="44"/>
        <v>INSERT INTO UPK.upk_k40.m_k60_buhin_no (data_id, buhin_no, created_date, created_tantou_id) VALUES (1957, '75522/3 6MA0A', GETDATE(), 999);</v>
      </c>
    </row>
    <row r="5987" spans="26:27">
      <c r="Z5987">
        <v>668</v>
      </c>
      <c r="AA5987" s="229" t="str">
        <f t="shared" si="44"/>
        <v>INSERT INTO UPK.upk_k40.m_k60_buhin_no (data_id, buhin_no, created_date, created_tantou_id) VALUES (1958, '75556/7 6MA0A', GETDATE(), 999);</v>
      </c>
    </row>
    <row r="5988" spans="26:27">
      <c r="Z5988">
        <v>669</v>
      </c>
      <c r="AA5988" s="229" t="str">
        <f t="shared" si="44"/>
        <v>INSERT INTO UPK.upk_k40.m_k60_buhin_no (data_id, buhin_no, created_date, created_tantou_id) VALUES (1959, '74317 4BD0A', GETDATE(), 999);</v>
      </c>
    </row>
    <row r="5989" spans="26:27">
      <c r="Z5989">
        <v>670</v>
      </c>
      <c r="AA5989" s="229" t="str">
        <f t="shared" si="44"/>
        <v>INSERT INTO UPK.upk_k40.m_k60_buhin_no (data_id, buhin_no, created_date, created_tantou_id) VALUES (1960, '74317 4CB0A', GETDATE(), 999);</v>
      </c>
    </row>
    <row r="5990" spans="26:27">
      <c r="Z5990">
        <v>671</v>
      </c>
      <c r="AA5990" s="229" t="str">
        <f t="shared" si="44"/>
        <v>INSERT INTO UPK.upk_k40.m_k60_buhin_no (data_id, buhin_no, created_date, created_tantou_id) VALUES (1961, '74332/3 4CB0A', GETDATE(), 999);</v>
      </c>
    </row>
    <row r="5991" spans="26:27">
      <c r="Z5991">
        <v>672</v>
      </c>
      <c r="AA5991" s="229" t="str">
        <f t="shared" si="44"/>
        <v>INSERT INTO UPK.upk_k40.m_k60_buhin_no (data_id, buhin_no, created_date, created_tantou_id) VALUES (1962, '75152/3 4CB0A', GETDATE(), 999);</v>
      </c>
    </row>
    <row r="5992" spans="26:27">
      <c r="Z5992">
        <v>673</v>
      </c>
      <c r="AA5992" s="229" t="str">
        <f t="shared" si="44"/>
        <v>INSERT INTO UPK.upk_k40.m_k60_buhin_no (data_id, buhin_no, created_date, created_tantou_id) VALUES (1963, '75432/3 4CB0A', GETDATE(), 999);</v>
      </c>
    </row>
    <row r="5993" spans="26:27">
      <c r="Z5993">
        <v>674</v>
      </c>
      <c r="AA5993" s="229" t="str">
        <f t="shared" si="44"/>
        <v>INSERT INTO UPK.upk_k40.m_k60_buhin_no (data_id, buhin_no, created_date, created_tantou_id) VALUES (1964, '75522/3 4BC1A', GETDATE(), 999);</v>
      </c>
    </row>
    <row r="5994" spans="26:27">
      <c r="Z5994">
        <v>675</v>
      </c>
      <c r="AA5994" s="229" t="str">
        <f t="shared" si="44"/>
        <v>INSERT INTO UPK.upk_k40.m_k60_buhin_no (data_id, buhin_no, created_date, created_tantou_id) VALUES (1965, '75522/3 4CE0A', GETDATE(), 999);</v>
      </c>
    </row>
    <row r="5995" spans="26:27">
      <c r="Z5995">
        <v>676</v>
      </c>
      <c r="AA5995" s="229" t="str">
        <f t="shared" si="44"/>
        <v>INSERT INTO UPK.upk_k40.m_k60_buhin_no (data_id, buhin_no, created_date, created_tantou_id) VALUES (1966, '75942/3 4CB0A', GETDATE(), 999);</v>
      </c>
    </row>
    <row r="5996" spans="26:27">
      <c r="Z5996">
        <v>677</v>
      </c>
      <c r="AA5996" s="229" t="str">
        <f t="shared" si="44"/>
        <v>INSERT INTO UPK.upk_k40.m_k60_buhin_no (data_id, buhin_no, created_date, created_tantou_id) VALUES (1967, '76483 4CB0A', GETDATE(), 999);</v>
      </c>
    </row>
    <row r="5997" spans="26:27">
      <c r="Z5997">
        <v>678</v>
      </c>
      <c r="AA5997" s="229" t="str">
        <f t="shared" si="44"/>
        <v>INSERT INTO UPK.upk_k40.m_k60_buhin_no (data_id, buhin_no, created_date, created_tantou_id) VALUES (1968, '765F6/7 4CF0A', GETDATE(), 999);</v>
      </c>
    </row>
    <row r="5998" spans="26:27">
      <c r="Z5998">
        <v>679</v>
      </c>
      <c r="AA5998" s="229" t="str">
        <f t="shared" si="44"/>
        <v>INSERT INTO UPK.upk_k40.m_k60_buhin_no (data_id, buhin_no, created_date, created_tantou_id) VALUES (1969, '76742/3 4CE1A', GETDATE(), 999);</v>
      </c>
    </row>
    <row r="5999" spans="26:27">
      <c r="Z5999">
        <v>680</v>
      </c>
      <c r="AA5999" s="229" t="str">
        <f t="shared" si="44"/>
        <v>INSERT INTO UPK.upk_k40.m_k60_buhin_no (data_id, buhin_no, created_date, created_tantou_id) VALUES (1970, '9450B 86300', GETDATE(), 999);</v>
      </c>
    </row>
    <row r="6000" spans="26:27">
      <c r="Z6000">
        <v>681</v>
      </c>
      <c r="AA6000" s="229" t="str">
        <f t="shared" si="44"/>
        <v>INSERT INTO UPK.upk_k40.m_k60_buhin_no (data_id, buhin_no, created_date, created_tantou_id) VALUES (1971, '9450C 01700', GETDATE(), 999);</v>
      </c>
    </row>
    <row r="6001" spans="26:27">
      <c r="Z6001">
        <v>682</v>
      </c>
      <c r="AA6001" s="229" t="str">
        <f t="shared" si="44"/>
        <v>INSERT INTO UPK.upk_k40.m_k60_buhin_no (data_id, buhin_no, created_date, created_tantou_id) VALUES (1972, '9450C 01800', GETDATE(), 999);</v>
      </c>
    </row>
    <row r="6002" spans="26:27">
      <c r="Z6002">
        <v>683</v>
      </c>
      <c r="AA6002" s="229" t="str">
        <f t="shared" si="44"/>
        <v>INSERT INTO UPK.upk_k40.m_k60_buhin_no (data_id, buhin_no, created_date, created_tantou_id) VALUES (1973, '9450C 01900', GETDATE(), 999);</v>
      </c>
    </row>
    <row r="6003" spans="26:27">
      <c r="Z6003">
        <v>684</v>
      </c>
      <c r="AA6003" s="229" t="str">
        <f t="shared" si="44"/>
        <v>INSERT INTO UPK.upk_k40.m_k60_buhin_no (data_id, buhin_no, created_date, created_tantou_id) VALUES (1974, '9450C 02000', GETDATE(), 999);</v>
      </c>
    </row>
    <row r="6004" spans="26:27">
      <c r="Z6004">
        <v>685</v>
      </c>
      <c r="AA6004" s="229" t="str">
        <f t="shared" si="44"/>
        <v>INSERT INTO UPK.upk_k40.m_k60_buhin_no (data_id, buhin_no, created_date, created_tantou_id) VALUES (1975, '9450C 03600', GETDATE(), 999);</v>
      </c>
    </row>
    <row r="6005" spans="26:27">
      <c r="Z6005">
        <v>686</v>
      </c>
      <c r="AA6005" s="229" t="str">
        <f t="shared" si="44"/>
        <v>INSERT INTO UPK.upk_k40.m_k60_buhin_no (data_id, buhin_no, created_date, created_tantou_id) VALUES (1976, '9450C 04000/03800', GETDATE(), 999);</v>
      </c>
    </row>
    <row r="6006" spans="26:27">
      <c r="Z6006">
        <v>687</v>
      </c>
      <c r="AA6006" s="229" t="str">
        <f t="shared" si="44"/>
        <v>INSERT INTO UPK.upk_k40.m_k60_buhin_no (data_id, buhin_no, created_date, created_tantou_id) VALUES (1977, '64124 6RA0A', GETDATE(), 999);</v>
      </c>
    </row>
    <row r="6007" spans="26:27">
      <c r="Z6007">
        <v>688</v>
      </c>
      <c r="AA6007" s="229" t="str">
        <f t="shared" si="44"/>
        <v>INSERT INTO UPK.upk_k40.m_k60_buhin_no (data_id, buhin_no, created_date, created_tantou_id) VALUES (1978, '5220A M9400', GETDATE(), 999);</v>
      </c>
    </row>
    <row r="6008" spans="26:27">
      <c r="Z6008">
        <v>689</v>
      </c>
      <c r="AA6008" s="229" t="str">
        <f t="shared" si="44"/>
        <v>INSERT INTO UPK.upk_k40.m_k60_buhin_no (data_id, buhin_no, created_date, created_tantou_id) VALUES (1979, '64125 6RA0A', GETDATE(), 999);</v>
      </c>
    </row>
    <row r="6009" spans="26:27">
      <c r="Z6009">
        <v>690</v>
      </c>
      <c r="AA6009" s="229" t="str">
        <f t="shared" si="44"/>
        <v>INSERT INTO UPK.upk_k40.m_k60_buhin_no (data_id, buhin_no, created_date, created_tantou_id) VALUES (1980, '5220A M9300', GETDATE(), 999);</v>
      </c>
    </row>
    <row r="6010" spans="26:27">
      <c r="Z6010">
        <v>691</v>
      </c>
      <c r="AA6010" s="229" t="str">
        <f t="shared" si="44"/>
        <v>INSERT INTO UPK.upk_k40.m_k60_buhin_no (data_id, buhin_no, created_date, created_tantou_id) VALUES (1981, '75312/3 6RA0A', GETDATE(), 999);</v>
      </c>
    </row>
    <row r="6011" spans="26:27">
      <c r="Z6011">
        <v>692</v>
      </c>
      <c r="AA6011" s="229" t="str">
        <f t="shared" si="44"/>
        <v>INSERT INTO UPK.upk_k40.m_k60_buhin_no (data_id, buhin_no, created_date, created_tantou_id) VALUES (1982, '5253C J2200/J2100', GETDATE(), 999);</v>
      </c>
    </row>
    <row r="6012" spans="26:27">
      <c r="Z6012">
        <v>693</v>
      </c>
      <c r="AA6012" s="229" t="str">
        <f t="shared" si="44"/>
        <v>INSERT INTO UPK.upk_k40.m_k60_buhin_no (data_id, buhin_no, created_date, created_tantou_id) VALUES (1983, '75312 6RA1A', GETDATE(), 999);</v>
      </c>
    </row>
    <row r="6013" spans="26:27">
      <c r="Z6013">
        <v>694</v>
      </c>
      <c r="AA6013" s="229" t="str">
        <f t="shared" si="44"/>
        <v>INSERT INTO UPK.upk_k40.m_k60_buhin_no (data_id, buhin_no, created_date, created_tantou_id) VALUES (1984, '5253C J1800', GETDATE(), 999);</v>
      </c>
    </row>
    <row r="6014" spans="26:27">
      <c r="Z6014">
        <v>695</v>
      </c>
      <c r="AA6014" s="229" t="str">
        <f t="shared" si="44"/>
        <v>INSERT INTO UPK.upk_k40.m_k60_buhin_no (data_id, buhin_no, created_date, created_tantou_id) VALUES (1985, '75313 6RA1A', GETDATE(), 999);</v>
      </c>
    </row>
    <row r="6015" spans="26:27">
      <c r="Z6015">
        <v>696</v>
      </c>
      <c r="AA6015" s="229" t="str">
        <f t="shared" si="44"/>
        <v>INSERT INTO UPK.upk_k40.m_k60_buhin_no (data_id, buhin_no, created_date, created_tantou_id) VALUES (1986, '5253C J1700', GETDATE(), 999);</v>
      </c>
    </row>
    <row r="6016" spans="26:27">
      <c r="Z6016">
        <v>697</v>
      </c>
      <c r="AA6016" s="229" t="str">
        <f t="shared" si="44"/>
        <v>INSERT INTO UPK.upk_k40.m_k60_buhin_no (data_id, buhin_no, created_date, created_tantou_id) VALUES (1987, '75466/7 6RA0A', GETDATE(), 999);</v>
      </c>
    </row>
    <row r="6017" spans="26:27">
      <c r="Z6017">
        <v>698</v>
      </c>
      <c r="AA6017" s="229" t="str">
        <f t="shared" si="44"/>
        <v>INSERT INTO UPK.upk_k40.m_k60_buhin_no (data_id, buhin_no, created_date, created_tantou_id) VALUES (1988, '5253C K1000/K0900', GETDATE(), 999);</v>
      </c>
    </row>
    <row r="6018" spans="26:27">
      <c r="Z6018">
        <v>699</v>
      </c>
      <c r="AA6018" s="229" t="str">
        <f t="shared" si="44"/>
        <v>INSERT INTO UPK.upk_k40.m_k60_buhin_no (data_id, buhin_no, created_date, created_tantou_id) VALUES (1989, '75636/7 6RA0A', GETDATE(), 999);</v>
      </c>
    </row>
    <row r="6019" spans="26:27">
      <c r="Z6019">
        <v>700</v>
      </c>
      <c r="AA6019" s="229" t="str">
        <f t="shared" si="44"/>
        <v>INSERT INTO UPK.upk_k40.m_k60_buhin_no (data_id, buhin_no, created_date, created_tantou_id) VALUES (1990, '5253C K3000/K2900', GETDATE(), 999);</v>
      </c>
    </row>
    <row r="6020" spans="26:27">
      <c r="Z6020">
        <v>701</v>
      </c>
      <c r="AA6020" s="229" t="str">
        <f t="shared" si="44"/>
        <v>INSERT INTO UPK.upk_k40.m_k60_buhin_no (data_id, buhin_no, created_date, created_tantou_id) VALUES (1991, '75692 6RA0A', GETDATE(), 999);</v>
      </c>
    </row>
    <row r="6021" spans="26:27">
      <c r="Z6021">
        <v>702</v>
      </c>
      <c r="AA6021" s="229" t="str">
        <f t="shared" si="44"/>
        <v>INSERT INTO UPK.upk_k40.m_k60_buhin_no (data_id, buhin_no, created_date, created_tantou_id) VALUES (1992, '5253C B3200', GETDATE(), 999);</v>
      </c>
    </row>
    <row r="6022" spans="26:27">
      <c r="Z6022">
        <v>703</v>
      </c>
      <c r="AA6022" s="229" t="str">
        <f t="shared" si="44"/>
        <v>INSERT INTO UPK.upk_k40.m_k60_buhin_no (data_id, buhin_no, created_date, created_tantou_id) VALUES (1993, '75693 6RA0A', GETDATE(), 999);</v>
      </c>
    </row>
    <row r="6023" spans="26:27">
      <c r="Z6023">
        <v>704</v>
      </c>
      <c r="AA6023" s="229" t="str">
        <f t="shared" si="44"/>
        <v>INSERT INTO UPK.upk_k40.m_k60_buhin_no (data_id, buhin_no, created_date, created_tantou_id) VALUES (1994, '5253C B3100', GETDATE(), 999);</v>
      </c>
    </row>
    <row r="6024" spans="26:27">
      <c r="Z6024">
        <v>705</v>
      </c>
      <c r="AA6024" s="229" t="str">
        <f t="shared" ref="AA6024:AA6087" si="45">$Y$5318&amp;AA4733&amp;", '"&amp;TRIM(AB4733)&amp;"', GETDATE(), 999);"</f>
        <v>INSERT INTO UPK.upk_k40.m_k60_buhin_no (data_id, buhin_no, created_date, created_tantou_id) VALUES (1995, '76488/9 6RA0A', GETDATE(), 999);</v>
      </c>
    </row>
    <row r="6025" spans="26:27">
      <c r="Z6025">
        <v>706</v>
      </c>
      <c r="AA6025" s="229" t="str">
        <f t="shared" si="45"/>
        <v>INSERT INTO UPK.upk_k40.m_k60_buhin_no (data_id, buhin_no, created_date, created_tantou_id) VALUES (1996, '5253C A4600/A4500', GETDATE(), 999);</v>
      </c>
    </row>
    <row r="6026" spans="26:27">
      <c r="Z6026">
        <v>707</v>
      </c>
      <c r="AA6026" s="229" t="str">
        <f t="shared" si="45"/>
        <v>INSERT INTO UPK.upk_k40.m_k60_buhin_no (data_id, buhin_no, created_date, created_tantou_id) VALUES (1997, '17285 1LA0A01', GETDATE(), 999);</v>
      </c>
    </row>
    <row r="6027" spans="26:27">
      <c r="Z6027">
        <v>708</v>
      </c>
      <c r="AA6027" s="229" t="str">
        <f t="shared" si="45"/>
        <v>INSERT INTO UPK.upk_k40.m_k60_buhin_no (data_id, buhin_no, created_date, created_tantou_id) VALUES (1998, '67309 1LA0A', GETDATE(), 999);</v>
      </c>
    </row>
    <row r="6028" spans="26:27">
      <c r="Z6028">
        <v>709</v>
      </c>
      <c r="AA6028" s="229" t="str">
        <f t="shared" si="45"/>
        <v>INSERT INTO UPK.upk_k40.m_k60_buhin_no (data_id, buhin_no, created_date, created_tantou_id) VALUES (1999, '67332 1LA0A', GETDATE(), 999);</v>
      </c>
    </row>
    <row r="6029" spans="26:27">
      <c r="Z6029">
        <v>710</v>
      </c>
      <c r="AA6029" s="229" t="str">
        <f t="shared" si="45"/>
        <v>INSERT INTO UPK.upk_k40.m_k60_buhin_no (data_id, buhin_no, created_date, created_tantou_id) VALUES (2000, '67332 1LA0C', GETDATE(), 999);</v>
      </c>
    </row>
    <row r="6030" spans="26:27">
      <c r="Z6030">
        <v>711</v>
      </c>
      <c r="AA6030" s="229" t="str">
        <f t="shared" si="45"/>
        <v>INSERT INTO UPK.upk_k40.m_k60_buhin_no (data_id, buhin_no, created_date, created_tantou_id) VALUES (2001, '74548 1LA0B', GETDATE(), 999);</v>
      </c>
    </row>
    <row r="6031" spans="26:27">
      <c r="Z6031">
        <v>712</v>
      </c>
      <c r="AA6031" s="229" t="str">
        <f t="shared" si="45"/>
        <v>INSERT INTO UPK.upk_k40.m_k60_buhin_no (data_id, buhin_no, created_date, created_tantou_id) VALUES (2002, '74548 1LS0B', GETDATE(), 999);</v>
      </c>
    </row>
    <row r="6032" spans="26:27">
      <c r="Z6032">
        <v>713</v>
      </c>
      <c r="AA6032" s="229" t="str">
        <f t="shared" si="45"/>
        <v>INSERT INTO UPK.upk_k40.m_k60_buhin_no (data_id, buhin_no, created_date, created_tantou_id) VALUES (2003, '745P4 1LA0B', GETDATE(), 999);</v>
      </c>
    </row>
    <row r="6033" spans="26:27">
      <c r="Z6033">
        <v>714</v>
      </c>
      <c r="AA6033" s="229" t="str">
        <f t="shared" si="45"/>
        <v>INSERT INTO UPK.upk_k40.m_k60_buhin_no (data_id, buhin_no, created_date, created_tantou_id) VALUES (2004, '64132/3 1AA0A', GETDATE(), 999);</v>
      </c>
    </row>
    <row r="6034" spans="26:27">
      <c r="Z6034">
        <v>715</v>
      </c>
      <c r="AA6034" s="229" t="str">
        <f t="shared" si="45"/>
        <v>INSERT INTO UPK.upk_k40.m_k60_buhin_no (data_id, buhin_no, created_date, created_tantou_id) VALUES (2005, '671C1 1JB0A', GETDATE(), 999);</v>
      </c>
    </row>
    <row r="6035" spans="26:27">
      <c r="Z6035">
        <v>716</v>
      </c>
      <c r="AA6035" s="229" t="str">
        <f t="shared" si="45"/>
        <v>INSERT INTO UPK.upk_k40.m_k60_buhin_no (data_id, buhin_no, created_date, created_tantou_id) VALUES (2006, '75472 1JB0A', GETDATE(), 999);</v>
      </c>
    </row>
    <row r="6036" spans="26:27">
      <c r="Z6036">
        <v>717</v>
      </c>
      <c r="AA6036" s="229" t="str">
        <f t="shared" si="45"/>
        <v>INSERT INTO UPK.upk_k40.m_k60_buhin_no (data_id, buhin_no, created_date, created_tantou_id) VALUES (2007, '762A2 1JA0A', GETDATE(), 999);</v>
      </c>
    </row>
    <row r="6037" spans="26:27">
      <c r="Z6037">
        <v>718</v>
      </c>
      <c r="AA6037" s="229" t="str">
        <f t="shared" si="45"/>
        <v>INSERT INTO UPK.upk_k40.m_k60_buhin_no (data_id, buhin_no, created_date, created_tantou_id) VALUES (2008, '762A3 1JA0A', GETDATE(), 999);</v>
      </c>
    </row>
    <row r="6038" spans="26:27">
      <c r="Z6038">
        <v>719</v>
      </c>
      <c r="AA6038" s="229" t="str">
        <f t="shared" si="45"/>
        <v>INSERT INTO UPK.upk_k40.m_k60_buhin_no (data_id, buhin_no, created_date, created_tantou_id) VALUES (2009, '76320/1 1JA0A', GETDATE(), 999);</v>
      </c>
    </row>
    <row r="6039" spans="26:27">
      <c r="Z6039">
        <v>720</v>
      </c>
      <c r="AA6039" s="229" t="str">
        <f t="shared" si="45"/>
        <v>INSERT INTO UPK.upk_k40.m_k60_buhin_no (data_id, buhin_no, created_date, created_tantou_id) VALUES (2010, '742D1 3XA0B', GETDATE(), 999);</v>
      </c>
    </row>
    <row r="6040" spans="26:27">
      <c r="Z6040">
        <v>721</v>
      </c>
      <c r="AA6040" s="229" t="str">
        <f t="shared" si="45"/>
        <v>INSERT INTO UPK.upk_k40.m_k60_buhin_no (data_id, buhin_no, created_date, created_tantou_id) VALUES (2011, '74328 3XA0A', GETDATE(), 999);</v>
      </c>
    </row>
    <row r="6041" spans="26:27">
      <c r="Z6041">
        <v>722</v>
      </c>
      <c r="AA6041" s="229" t="str">
        <f t="shared" si="45"/>
        <v>INSERT INTO UPK.upk_k40.m_k60_buhin_no (data_id, buhin_no, created_date, created_tantou_id) VALUES (2012, '76546 5YM0B', GETDATE(), 999);</v>
      </c>
    </row>
    <row r="6042" spans="26:27">
      <c r="Z6042">
        <v>723</v>
      </c>
      <c r="AA6042" s="229" t="str">
        <f t="shared" si="45"/>
        <v>INSERT INTO UPK.upk_k40.m_k60_buhin_no (data_id, buhin_no, created_date, created_tantou_id) VALUES (2013, '76547 5YM0B', GETDATE(), 999);</v>
      </c>
    </row>
    <row r="6043" spans="26:27">
      <c r="Z6043">
        <v>724</v>
      </c>
      <c r="AA6043" s="229" t="str">
        <f t="shared" si="45"/>
        <v>INSERT INTO UPK.upk_k40.m_k60_buhin_no (data_id, buhin_no, created_date, created_tantou_id) VALUES (2014, '77532 3YB0CUF', GETDATE(), 999);</v>
      </c>
    </row>
    <row r="6044" spans="26:27">
      <c r="Z6044">
        <v>725</v>
      </c>
      <c r="AA6044" s="229" t="str">
        <f t="shared" si="45"/>
        <v>INSERT INTO UPK.upk_k40.m_k60_buhin_no (data_id, buhin_no, created_date, created_tantou_id) VALUES (2015, '77532 3YF2AUF', GETDATE(), 999);</v>
      </c>
    </row>
    <row r="6045" spans="26:27">
      <c r="Z6045">
        <v>726</v>
      </c>
      <c r="AA6045" s="229" t="str">
        <f t="shared" si="45"/>
        <v>INSERT INTO UPK.upk_k40.m_k60_buhin_no (data_id, buhin_no, created_date, created_tantou_id) VALUES (2016, '77533 3YB0AUF', GETDATE(), 999);</v>
      </c>
    </row>
    <row r="6046" spans="26:27">
      <c r="Z6046">
        <v>727</v>
      </c>
      <c r="AA6046" s="229" t="str">
        <f t="shared" si="45"/>
        <v>INSERT INTO UPK.upk_k40.m_k60_buhin_no (data_id, buhin_no, created_date, created_tantou_id) VALUES (2017, '77533 3YE2AUF', GETDATE(), 999);</v>
      </c>
    </row>
    <row r="6047" spans="26:27">
      <c r="Z6047">
        <v>728</v>
      </c>
      <c r="AA6047" s="229" t="str">
        <f t="shared" si="45"/>
        <v>INSERT INTO UPK.upk_k40.m_k60_buhin_no (data_id, buhin_no, created_date, created_tantou_id) VALUES (2018, '11330 80G09', GETDATE(), 999);</v>
      </c>
    </row>
    <row r="6048" spans="26:27">
      <c r="Z6048">
        <v>729</v>
      </c>
      <c r="AA6048" s="229" t="str">
        <f t="shared" si="45"/>
        <v>INSERT INTO UPK.upk_k40.m_k60_buhin_no (data_id, buhin_no, created_date, created_tantou_id) VALUES (2019, '11331 2S60001', GETDATE(), 999);</v>
      </c>
    </row>
    <row r="6049" spans="26:27">
      <c r="Z6049">
        <v>730</v>
      </c>
      <c r="AA6049" s="229" t="str">
        <f t="shared" si="45"/>
        <v>INSERT INTO UPK.upk_k40.m_k60_buhin_no (data_id, buhin_no, created_date, created_tantou_id) VALUES (2020, '11331 33G00-1', GETDATE(), 999);</v>
      </c>
    </row>
    <row r="6050" spans="26:27">
      <c r="Z6050">
        <v>731</v>
      </c>
      <c r="AA6050" s="229" t="str">
        <f t="shared" si="45"/>
        <v>INSERT INTO UPK.upk_k40.m_k60_buhin_no (data_id, buhin_no, created_date, created_tantou_id) VALUES (2021, '11331 35G00-1', GETDATE(), 999);</v>
      </c>
    </row>
    <row r="6051" spans="26:27">
      <c r="Z6051">
        <v>732</v>
      </c>
      <c r="AA6051" s="229" t="str">
        <f t="shared" si="45"/>
        <v>INSERT INTO UPK.upk_k40.m_k60_buhin_no (data_id, buhin_no, created_date, created_tantou_id) VALUES (2022, '11331 37G00-1', GETDATE(), 999);</v>
      </c>
    </row>
    <row r="6052" spans="26:27">
      <c r="Z6052">
        <v>733</v>
      </c>
      <c r="AA6052" s="229" t="str">
        <f t="shared" si="45"/>
        <v>INSERT INTO UPK.upk_k40.m_k60_buhin_no (data_id, buhin_no, created_date, created_tantou_id) VALUES (2023, '11331 86G09', GETDATE(), 999);</v>
      </c>
    </row>
    <row r="6053" spans="26:27">
      <c r="Z6053">
        <v>734</v>
      </c>
      <c r="AA6053" s="229" t="str">
        <f t="shared" si="45"/>
        <v>INSERT INTO UPK.upk_k40.m_k60_buhin_no (data_id, buhin_no, created_date, created_tantou_id) VALUES (2024, '11331 VK30001', GETDATE(), 999);</v>
      </c>
    </row>
    <row r="6054" spans="26:27">
      <c r="Z6054">
        <v>735</v>
      </c>
      <c r="AA6054" s="229" t="str">
        <f t="shared" si="45"/>
        <v>INSERT INTO UPK.upk_k40.m_k60_buhin_no (data_id, buhin_no, created_date, created_tantou_id) VALUES (2025, '17420 11G08', GETDATE(), 999);</v>
      </c>
    </row>
    <row r="6055" spans="26:27">
      <c r="Z6055">
        <v>736</v>
      </c>
      <c r="AA6055" s="229" t="str">
        <f t="shared" si="45"/>
        <v>INSERT INTO UPK.upk_k40.m_k60_buhin_no (data_id, buhin_no, created_date, created_tantou_id) VALUES (2026, '17426 01G09', GETDATE(), 999);</v>
      </c>
    </row>
    <row r="6056" spans="26:27">
      <c r="Z6056">
        <v>737</v>
      </c>
      <c r="AA6056" s="229" t="str">
        <f t="shared" si="45"/>
        <v>INSERT INTO UPK.upk_k40.m_k60_buhin_no (data_id, buhin_no, created_date, created_tantou_id) VALUES (2027, '67331 15G11', GETDATE(), 999);</v>
      </c>
    </row>
    <row r="6057" spans="26:27">
      <c r="Z6057">
        <v>738</v>
      </c>
      <c r="AA6057" s="229" t="str">
        <f t="shared" si="45"/>
        <v>INSERT INTO UPK.upk_k40.m_k60_buhin_no (data_id, buhin_no, created_date, created_tantou_id) VALUES (2028, '62512 4U000', GETDATE(), 999);</v>
      </c>
    </row>
    <row r="6058" spans="26:27">
      <c r="Z6058">
        <v>739</v>
      </c>
      <c r="AA6058" s="229" t="str">
        <f t="shared" si="45"/>
        <v>INSERT INTO UPK.upk_k40.m_k60_buhin_no (data_id, buhin_no, created_date, created_tantou_id) VALUES (2029, '54724 0W00001', GETDATE(), 999);</v>
      </c>
    </row>
    <row r="6059" spans="26:27">
      <c r="Z6059">
        <v>740</v>
      </c>
      <c r="AA6059" s="229" t="str">
        <f t="shared" si="45"/>
        <v>INSERT INTO UPK.upk_k40.m_k60_buhin_no (data_id, buhin_no, created_date, created_tantou_id) VALUES (2030, '54734 0W00001', GETDATE(), 999);</v>
      </c>
    </row>
    <row r="6060" spans="26:27">
      <c r="Z6060">
        <v>741</v>
      </c>
      <c r="AA6060" s="229" t="str">
        <f t="shared" si="45"/>
        <v>INSERT INTO UPK.upk_k40.m_k60_buhin_no (data_id, buhin_no, created_date, created_tantou_id) VALUES (2031, '76806/7 0W001', GETDATE(), 999);</v>
      </c>
    </row>
    <row r="6061" spans="26:27">
      <c r="Z6061">
        <v>742</v>
      </c>
      <c r="AA6061" s="229" t="str">
        <f t="shared" si="45"/>
        <v>INSERT INTO UPK.upk_k40.m_k60_buhin_no (data_id, buhin_no, created_date, created_tantou_id) VALUES (2032, '9606/7 14193', GETDATE(), 999);</v>
      </c>
    </row>
    <row r="6062" spans="26:27">
      <c r="Z6062">
        <v>743</v>
      </c>
      <c r="AA6062" s="229" t="str">
        <f t="shared" si="45"/>
        <v>INSERT INTO UPK.upk_k40.m_k60_buhin_no (data_id, buhin_no, created_date, created_tantou_id) VALUES (2033, '9608/9 14193', GETDATE(), 999);</v>
      </c>
    </row>
    <row r="6063" spans="26:27">
      <c r="Z6063">
        <v>744</v>
      </c>
      <c r="AA6063" s="229" t="str">
        <f t="shared" si="45"/>
        <v>INSERT INTO UPK.upk_k40.m_k60_buhin_no (data_id, buhin_no, created_date, created_tantou_id) VALUES (2034, '9632 14190-P', GETDATE(), 999);</v>
      </c>
    </row>
    <row r="6064" spans="26:27">
      <c r="Z6064">
        <v>745</v>
      </c>
      <c r="AA6064" s="229" t="str">
        <f t="shared" si="45"/>
        <v>INSERT INTO UPK.upk_k40.m_k60_buhin_no (data_id, buhin_no, created_date, created_tantou_id) VALUES (2035, '78118/9 0N000', GETDATE(), 999);</v>
      </c>
    </row>
    <row r="6065" spans="26:27">
      <c r="Z6065">
        <v>746</v>
      </c>
      <c r="AA6065" s="229" t="str">
        <f t="shared" si="45"/>
        <v>INSERT INTO UPK.upk_k40.m_k60_buhin_no (data_id, buhin_no, created_date, created_tantou_id) VALUES (2036, '62240 0M010', GETDATE(), 999);</v>
      </c>
    </row>
    <row r="6066" spans="26:27">
      <c r="Z6066">
        <v>747</v>
      </c>
      <c r="AA6066" s="229" t="str">
        <f t="shared" si="45"/>
        <v>INSERT INTO UPK.upk_k40.m_k60_buhin_no (data_id, buhin_no, created_date, created_tantou_id) VALUES (2037, '75212 2N300', GETDATE(), 999);</v>
      </c>
    </row>
    <row r="6067" spans="26:27">
      <c r="Z6067">
        <v>748</v>
      </c>
      <c r="AA6067" s="229" t="str">
        <f t="shared" si="45"/>
        <v>INSERT INTO UPK.upk_k40.m_k60_buhin_no (data_id, buhin_no, created_date, created_tantou_id) VALUES (2038, '62512 65F00', GETDATE(), 999);</v>
      </c>
    </row>
    <row r="6068" spans="26:27">
      <c r="Z6068">
        <v>749</v>
      </c>
      <c r="AA6068" s="229" t="str">
        <f t="shared" si="45"/>
        <v>INSERT INTO UPK.upk_k40.m_k60_buhin_no (data_id, buhin_no, created_date, created_tantou_id) VALUES (2039, '62532 65F00', GETDATE(), 999);</v>
      </c>
    </row>
    <row r="6069" spans="26:27">
      <c r="Z6069">
        <v>750</v>
      </c>
      <c r="AA6069" s="229" t="str">
        <f t="shared" si="45"/>
        <v>INSERT INTO UPK.upk_k40.m_k60_buhin_no (data_id, buhin_no, created_date, created_tantou_id) VALUES (2040, '62532 70F00', GETDATE(), 999);</v>
      </c>
    </row>
    <row r="6070" spans="26:27">
      <c r="Z6070">
        <v>751</v>
      </c>
      <c r="AA6070" s="229" t="str">
        <f t="shared" si="45"/>
        <v>INSERT INTO UPK.upk_k40.m_k60_buhin_no (data_id, buhin_no, created_date, created_tantou_id) VALUES (2041, '62512 85F00', GETDATE(), 999);</v>
      </c>
    </row>
    <row r="6071" spans="26:27">
      <c r="Z6071">
        <v>752</v>
      </c>
      <c r="AA6071" s="229" t="str">
        <f t="shared" si="45"/>
        <v>INSERT INTO UPK.upk_k40.m_k60_buhin_no (data_id, buhin_no, created_date, created_tantou_id) VALUES (2042, '85212/3 40F29', GETDATE(), 999);</v>
      </c>
    </row>
    <row r="6072" spans="26:27">
      <c r="Z6072">
        <v>753</v>
      </c>
      <c r="AA6072" s="229" t="str">
        <f t="shared" si="45"/>
        <v>INSERT INTO UPK.upk_k40.m_k60_buhin_no (data_id, buhin_no, created_date, created_tantou_id) VALUES (2043, '66312 5M410', GETDATE(), 999);</v>
      </c>
    </row>
    <row r="6073" spans="26:27">
      <c r="Z6073">
        <v>754</v>
      </c>
      <c r="AA6073" s="229" t="str">
        <f t="shared" si="45"/>
        <v>INSERT INTO UPK.upk_k40.m_k60_buhin_no (data_id, buhin_no, created_date, created_tantou_id) VALUES (2044, '67123 4M400', GETDATE(), 999);</v>
      </c>
    </row>
    <row r="6074" spans="26:27">
      <c r="Z6074">
        <v>755</v>
      </c>
      <c r="AA6074" s="229" t="str">
        <f t="shared" si="45"/>
        <v>INSERT INTO UPK.upk_k40.m_k60_buhin_no (data_id, buhin_no, created_date, created_tantou_id) VALUES (2045, '67332 4M400', GETDATE(), 999);</v>
      </c>
    </row>
    <row r="6075" spans="26:27">
      <c r="Z6075">
        <v>756</v>
      </c>
      <c r="AA6075" s="229" t="str">
        <f t="shared" si="45"/>
        <v>INSERT INTO UPK.upk_k40.m_k60_buhin_no (data_id, buhin_no, created_date, created_tantou_id) VALUES (2046, '75522/3 4M400', GETDATE(), 999);</v>
      </c>
    </row>
    <row r="6076" spans="26:27">
      <c r="Z6076">
        <v>757</v>
      </c>
      <c r="AA6076" s="229" t="str">
        <f t="shared" si="45"/>
        <v>INSERT INTO UPK.upk_k40.m_k60_buhin_no (data_id, buhin_no, created_date, created_tantou_id) VALUES (2047, '75522/3 5M500/5M000', GETDATE(), 999);</v>
      </c>
    </row>
    <row r="6077" spans="26:27">
      <c r="Z6077">
        <v>758</v>
      </c>
      <c r="AA6077" s="229" t="str">
        <f t="shared" si="45"/>
        <v>INSERT INTO UPK.upk_k40.m_k60_buhin_no (data_id, buhin_no, created_date, created_tantou_id) VALUES (2048, '76452/3 4M400', GETDATE(), 999);</v>
      </c>
    </row>
    <row r="6078" spans="26:27">
      <c r="Z6078">
        <v>759</v>
      </c>
      <c r="AA6078" s="229" t="str">
        <f t="shared" si="45"/>
        <v>INSERT INTO UPK.upk_k40.m_k60_buhin_no (data_id, buhin_no, created_date, created_tantou_id) VALUES (2049, '76456/7 4M400', GETDATE(), 999);</v>
      </c>
    </row>
    <row r="6079" spans="26:27">
      <c r="Z6079">
        <v>760</v>
      </c>
      <c r="AA6079" s="229" t="str">
        <f t="shared" si="45"/>
        <v>INSERT INTO UPK.upk_k40.m_k60_buhin_no (data_id, buhin_no, created_date, created_tantou_id) VALUES (2050, '78132 4M500', GETDATE(), 999);</v>
      </c>
    </row>
    <row r="6080" spans="26:27">
      <c r="Z6080">
        <v>761</v>
      </c>
      <c r="AA6080" s="229" t="str">
        <f t="shared" si="45"/>
        <v>INSERT INTO UPK.upk_k40.m_k60_buhin_no (data_id, buhin_no, created_date, created_tantou_id) VALUES (2051, '78133 4M500', GETDATE(), 999);</v>
      </c>
    </row>
    <row r="6081" spans="26:27">
      <c r="Z6081">
        <v>762</v>
      </c>
      <c r="AA6081" s="229" t="str">
        <f t="shared" si="45"/>
        <v>INSERT INTO UPK.upk_k40.m_k60_buhin_no (data_id, buhin_no, created_date, created_tantou_id) VALUES (2052, '80118/9 4M700', GETDATE(), 999);</v>
      </c>
    </row>
    <row r="6082" spans="26:27">
      <c r="Z6082">
        <v>763</v>
      </c>
      <c r="AA6082" s="229" t="str">
        <f t="shared" si="45"/>
        <v>INSERT INTO UPK.upk_k40.m_k60_buhin_no (data_id, buhin_no, created_date, created_tantou_id) VALUES (2053, '80126/7 4M400', GETDATE(), 999);</v>
      </c>
    </row>
    <row r="6083" spans="26:27">
      <c r="Z6083">
        <v>764</v>
      </c>
      <c r="AA6083" s="229" t="str">
        <f t="shared" si="45"/>
        <v>INSERT INTO UPK.upk_k40.m_k60_buhin_no (data_id, buhin_no, created_date, created_tantou_id) VALUES (2054, '80142 6N000', GETDATE(), 999);</v>
      </c>
    </row>
    <row r="6084" spans="26:27">
      <c r="Z6084">
        <v>765</v>
      </c>
      <c r="AA6084" s="229" t="str">
        <f t="shared" si="45"/>
        <v>INSERT INTO UPK.upk_k40.m_k60_buhin_no (data_id, buhin_no, created_date, created_tantou_id) VALUES (2055, '80238/9 4M400', GETDATE(), 999);</v>
      </c>
    </row>
    <row r="6085" spans="26:27">
      <c r="Z6085">
        <v>766</v>
      </c>
      <c r="AA6085" s="229" t="str">
        <f t="shared" si="45"/>
        <v>INSERT INTO UPK.upk_k40.m_k60_buhin_no (data_id, buhin_no, created_date, created_tantou_id) VALUES (2056, '82118/9 4M400', GETDATE(), 999);</v>
      </c>
    </row>
    <row r="6086" spans="26:27">
      <c r="Z6086">
        <v>767</v>
      </c>
      <c r="AA6086" s="229" t="str">
        <f t="shared" si="45"/>
        <v>INSERT INTO UPK.upk_k40.m_k60_buhin_no (data_id, buhin_no, created_date, created_tantou_id) VALUES (2057, '82126/7 4M400', GETDATE(), 999);</v>
      </c>
    </row>
    <row r="6087" spans="26:27">
      <c r="Z6087">
        <v>768</v>
      </c>
      <c r="AA6087" s="229" t="str">
        <f t="shared" si="45"/>
        <v>INSERT INTO UPK.upk_k40.m_k60_buhin_no (data_id, buhin_no, created_date, created_tantou_id) VALUES (2058, '82126/7 4M700', GETDATE(), 999);</v>
      </c>
    </row>
    <row r="6088" spans="26:27">
      <c r="Z6088">
        <v>769</v>
      </c>
      <c r="AA6088" s="229" t="str">
        <f t="shared" ref="AA6088:AA6151" si="46">$Y$5318&amp;AA4797&amp;", '"&amp;TRIM(AB4797)&amp;"', GETDATE(), 999);"</f>
        <v>INSERT INTO UPK.upk_k40.m_k60_buhin_no (data_id, buhin_no, created_date, created_tantou_id) VALUES (2059, '82126/7 5M400', GETDATE(), 999);</v>
      </c>
    </row>
    <row r="6089" spans="26:27">
      <c r="Z6089">
        <v>770</v>
      </c>
      <c r="AA6089" s="229" t="str">
        <f t="shared" si="46"/>
        <v>INSERT INTO UPK.upk_k40.m_k60_buhin_no (data_id, buhin_no, created_date, created_tantou_id) VALUES (2060, '17286 8H300', GETDATE(), 999);</v>
      </c>
    </row>
    <row r="6090" spans="26:27">
      <c r="Z6090">
        <v>771</v>
      </c>
      <c r="AA6090" s="229" t="str">
        <f t="shared" si="46"/>
        <v>INSERT INTO UPK.upk_k40.m_k60_buhin_no (data_id, buhin_no, created_date, created_tantou_id) VALUES (2061, '17286 8H30001', GETDATE(), 999);</v>
      </c>
    </row>
    <row r="6091" spans="26:27">
      <c r="Z6091">
        <v>772</v>
      </c>
      <c r="AA6091" s="229" t="str">
        <f t="shared" si="46"/>
        <v>INSERT INTO UPK.upk_k40.m_k60_buhin_no (data_id, buhin_no, created_date, created_tantou_id) VALUES (2062, '17286 8H30002', GETDATE(), 999);</v>
      </c>
    </row>
    <row r="6092" spans="26:27">
      <c r="Z6092">
        <v>773</v>
      </c>
      <c r="AA6092" s="229" t="str">
        <f t="shared" si="46"/>
        <v>INSERT INTO UPK.upk_k40.m_k60_buhin_no (data_id, buhin_no, created_date, created_tantou_id) VALUES (2063, '62030 EQ30001', GETDATE(), 999);</v>
      </c>
    </row>
    <row r="6093" spans="26:27">
      <c r="Z6093">
        <v>774</v>
      </c>
      <c r="AA6093" s="229" t="str">
        <f t="shared" si="46"/>
        <v>INSERT INTO UPK.upk_k40.m_k60_buhin_no (data_id, buhin_no, created_date, created_tantou_id) VALUES (2064, '76234/5 8H700', GETDATE(), 999);</v>
      </c>
    </row>
    <row r="6094" spans="26:27">
      <c r="Z6094">
        <v>775</v>
      </c>
      <c r="AA6094" s="229" t="str">
        <f t="shared" si="46"/>
        <v>INSERT INTO UPK.upk_k40.m_k60_buhin_no (data_id, buhin_no, created_date, created_tantou_id) VALUES (2065, '76274/5 8H300', GETDATE(), 999);</v>
      </c>
    </row>
    <row r="6095" spans="26:27">
      <c r="Z6095">
        <v>776</v>
      </c>
      <c r="AA6095" s="229" t="str">
        <f t="shared" si="46"/>
        <v>INSERT INTO UPK.upk_k40.m_k60_buhin_no (data_id, buhin_no, created_date, created_tantou_id) VALUES (2066, '79146 8H300', GETDATE(), 999);</v>
      </c>
    </row>
    <row r="6096" spans="26:27">
      <c r="Z6096">
        <v>777</v>
      </c>
      <c r="AA6096" s="229" t="str">
        <f t="shared" si="46"/>
        <v>INSERT INTO UPK.upk_k40.m_k60_buhin_no (data_id, buhin_no, created_date, created_tantou_id) VALUES (2067, '74754 CA000', GETDATE(), 999);</v>
      </c>
    </row>
    <row r="6097" spans="26:27">
      <c r="Z6097">
        <v>778</v>
      </c>
      <c r="AA6097" s="229" t="str">
        <f t="shared" si="46"/>
        <v>INSERT INTO UPK.upk_k40.m_k60_buhin_no (data_id, buhin_no, created_date, created_tantou_id) VALUES (2068, '74754 CA000-E', GETDATE(), 999);</v>
      </c>
    </row>
    <row r="6098" spans="26:27">
      <c r="Z6098">
        <v>779</v>
      </c>
      <c r="AA6098" s="229" t="str">
        <f t="shared" si="46"/>
        <v>INSERT INTO UPK.upk_k40.m_k60_buhin_no (data_id, buhin_no, created_date, created_tantou_id) VALUES (2069, '74772 9Y300', GETDATE(), 999);</v>
      </c>
    </row>
    <row r="6099" spans="26:27">
      <c r="Z6099">
        <v>780</v>
      </c>
      <c r="AA6099" s="229" t="str">
        <f t="shared" si="46"/>
        <v>INSERT INTO UPK.upk_k40.m_k60_buhin_no (data_id, buhin_no, created_date, created_tantou_id) VALUES (2070, '74772 9Y300-E', GETDATE(), 999);</v>
      </c>
    </row>
    <row r="6100" spans="26:27">
      <c r="Z6100">
        <v>781</v>
      </c>
      <c r="AA6100" s="229" t="str">
        <f t="shared" si="46"/>
        <v>INSERT INTO UPK.upk_k40.m_k60_buhin_no (data_id, buhin_no, created_date, created_tantou_id) VALUES (2071, '17285 EN00001', GETDATE(), 999);</v>
      </c>
    </row>
    <row r="6101" spans="26:27">
      <c r="Z6101">
        <v>782</v>
      </c>
      <c r="AA6101" s="229" t="str">
        <f t="shared" si="46"/>
        <v>INSERT INTO UPK.upk_k40.m_k60_buhin_no (data_id, buhin_no, created_date, created_tantou_id) VALUES (2072, '17285 EN00002/3', GETDATE(), 999);</v>
      </c>
    </row>
    <row r="6102" spans="26:27">
      <c r="Z6102">
        <v>783</v>
      </c>
      <c r="AA6102" s="229" t="str">
        <f t="shared" si="46"/>
        <v>INSERT INTO UPK.upk_k40.m_k60_buhin_no (data_id, buhin_no, created_date, created_tantou_id) VALUES (2073, '67332 EN000', GETDATE(), 999);</v>
      </c>
    </row>
    <row r="6103" spans="26:27">
      <c r="Z6103">
        <v>784</v>
      </c>
      <c r="AA6103" s="229" t="str">
        <f t="shared" si="46"/>
        <v>INSERT INTO UPK.upk_k40.m_k60_buhin_no (data_id, buhin_no, created_date, created_tantou_id) VALUES (2074, '74753 EN00A', GETDATE(), 999);</v>
      </c>
    </row>
    <row r="6104" spans="26:27">
      <c r="Z6104">
        <v>785</v>
      </c>
      <c r="AA6104" s="229" t="str">
        <f t="shared" si="46"/>
        <v>INSERT INTO UPK.upk_k40.m_k60_buhin_no (data_id, buhin_no, created_date, created_tantou_id) VALUES (2075, '74758 EN100', GETDATE(), 999);</v>
      </c>
    </row>
    <row r="6105" spans="26:27">
      <c r="Z6105">
        <v>786</v>
      </c>
      <c r="AA6105" s="229" t="str">
        <f t="shared" si="46"/>
        <v>INSERT INTO UPK.upk_k40.m_k60_buhin_no (data_id, buhin_no, created_date, created_tantou_id) VALUES (2076, '74763 EN000', GETDATE(), 999);</v>
      </c>
    </row>
    <row r="6106" spans="26:27">
      <c r="Z6106">
        <v>787</v>
      </c>
      <c r="AA6106" s="229" t="str">
        <f t="shared" si="46"/>
        <v>INSERT INTO UPK.upk_k40.m_k60_buhin_no (data_id, buhin_no, created_date, created_tantou_id) VALUES (2077, '74772 EN100', GETDATE(), 999);</v>
      </c>
    </row>
    <row r="6107" spans="26:27">
      <c r="Z6107">
        <v>788</v>
      </c>
      <c r="AA6107" s="229" t="str">
        <f t="shared" si="46"/>
        <v>INSERT INTO UPK.upk_k40.m_k60_buhin_no (data_id, buhin_no, created_date, created_tantou_id) VALUES (2078, '75422 EN100UF', GETDATE(), 999);</v>
      </c>
    </row>
    <row r="6108" spans="26:27">
      <c r="Z6108">
        <v>789</v>
      </c>
      <c r="AA6108" s="229" t="str">
        <f t="shared" si="46"/>
        <v>INSERT INTO UPK.upk_k40.m_k60_buhin_no (data_id, buhin_no, created_date, created_tantou_id) VALUES (2079, '85064/5 1DA0A', GETDATE(), 999);</v>
      </c>
    </row>
    <row r="6109" spans="26:27">
      <c r="Z6109">
        <v>790</v>
      </c>
      <c r="AA6109" s="229" t="str">
        <f t="shared" si="46"/>
        <v>INSERT INTO UPK.upk_k40.m_k60_buhin_no (data_id, buhin_no, created_date, created_tantou_id) VALUES (2080, '17285 1AA0A0B', GETDATE(), 999);</v>
      </c>
    </row>
    <row r="6110" spans="26:27">
      <c r="Z6110">
        <v>791</v>
      </c>
      <c r="AA6110" s="229" t="str">
        <f t="shared" si="46"/>
        <v>INSERT INTO UPK.upk_k40.m_k60_buhin_no (data_id, buhin_no, created_date, created_tantou_id) VALUES (2081, '67339 1AT0A', GETDATE(), 999);</v>
      </c>
    </row>
    <row r="6111" spans="26:27">
      <c r="Z6111">
        <v>792</v>
      </c>
      <c r="AA6111" s="229" t="str">
        <f t="shared" si="46"/>
        <v>INSERT INTO UPK.upk_k40.m_k60_buhin_no (data_id, buhin_no, created_date, created_tantou_id) VALUES (2082, '67339 1AT0B', GETDATE(), 999);</v>
      </c>
    </row>
    <row r="6112" spans="26:27">
      <c r="Z6112">
        <v>793</v>
      </c>
      <c r="AA6112" s="229" t="str">
        <f t="shared" si="46"/>
        <v>INSERT INTO UPK.upk_k40.m_k60_buhin_no (data_id, buhin_no, created_date, created_tantou_id) VALUES (2083, '67419 1AT0A', GETDATE(), 999);</v>
      </c>
    </row>
    <row r="6113" spans="26:27">
      <c r="Z6113">
        <v>794</v>
      </c>
      <c r="AA6113" s="229" t="str">
        <f t="shared" si="46"/>
        <v>INSERT INTO UPK.upk_k40.m_k60_buhin_no (data_id, buhin_no, created_date, created_tantou_id) VALUES (2084, '66362/3 1GR0A', GETDATE(), 999);</v>
      </c>
    </row>
    <row r="6114" spans="26:27">
      <c r="Z6114">
        <v>795</v>
      </c>
      <c r="AA6114" s="229" t="str">
        <f t="shared" si="46"/>
        <v>INSERT INTO UPK.upk_k40.m_k60_buhin_no (data_id, buhin_no, created_date, created_tantou_id) VALUES (2085, '743F2/3 1GR0C', GETDATE(), 999);</v>
      </c>
    </row>
    <row r="6115" spans="26:27">
      <c r="Z6115">
        <v>796</v>
      </c>
      <c r="AA6115" s="229" t="str">
        <f t="shared" si="46"/>
        <v>INSERT INTO UPK.upk_k40.m_k60_buhin_no (data_id, buhin_no, created_date, created_tantou_id) VALUES (2086, '743F2/3 1GR0D', GETDATE(), 999);</v>
      </c>
    </row>
    <row r="6116" spans="26:27">
      <c r="Z6116">
        <v>797</v>
      </c>
      <c r="AA6116" s="229" t="str">
        <f t="shared" si="46"/>
        <v>INSERT INTO UPK.upk_k40.m_k60_buhin_no (data_id, buhin_no, created_date, created_tantou_id) VALUES (2087, '743F2/3 1GR0E', GETDATE(), 999);</v>
      </c>
    </row>
    <row r="6117" spans="26:27">
      <c r="Z6117">
        <v>798</v>
      </c>
      <c r="AA6117" s="229" t="str">
        <f t="shared" si="46"/>
        <v>INSERT INTO UPK.upk_k40.m_k60_buhin_no (data_id, buhin_no, created_date, created_tantou_id) VALUES (2088, '74366 1GR0A', GETDATE(), 999);</v>
      </c>
    </row>
    <row r="6118" spans="26:27">
      <c r="Z6118">
        <v>799</v>
      </c>
      <c r="AA6118" s="229" t="str">
        <f t="shared" si="46"/>
        <v>INSERT INTO UPK.upk_k40.m_k60_buhin_no (data_id, buhin_no, created_date, created_tantou_id) VALUES (2089, '74367 1GR0A', GETDATE(), 999);</v>
      </c>
    </row>
    <row r="6119" spans="26:27">
      <c r="Z6119">
        <v>800</v>
      </c>
      <c r="AA6119" s="229" t="str">
        <f t="shared" si="46"/>
        <v>INSERT INTO UPK.upk_k40.m_k60_buhin_no (data_id, buhin_no, created_date, created_tantou_id) VALUES (2090, '74366 1GR0B', GETDATE(), 999);</v>
      </c>
    </row>
    <row r="6120" spans="26:27">
      <c r="Z6120">
        <v>801</v>
      </c>
      <c r="AA6120" s="229" t="str">
        <f t="shared" si="46"/>
        <v>INSERT INTO UPK.upk_k40.m_k60_buhin_no (data_id, buhin_no, created_date, created_tantou_id) VALUES (2091, '74367 1GR0B', GETDATE(), 999);</v>
      </c>
    </row>
    <row r="6121" spans="26:27">
      <c r="Z6121">
        <v>802</v>
      </c>
      <c r="AA6121" s="229" t="str">
        <f t="shared" si="46"/>
        <v>INSERT INTO UPK.upk_k40.m_k60_buhin_no (data_id, buhin_no, created_date, created_tantou_id) VALUES (2092, '74516 1GR0A', GETDATE(), 999);</v>
      </c>
    </row>
    <row r="6122" spans="26:27">
      <c r="Z6122">
        <v>803</v>
      </c>
      <c r="AA6122" s="229" t="str">
        <f t="shared" si="46"/>
        <v>INSERT INTO UPK.upk_k40.m_k60_buhin_no (data_id, buhin_no, created_date, created_tantou_id) VALUES (2093, '76486/7 1GR0A', GETDATE(), 999);</v>
      </c>
    </row>
    <row r="6123" spans="26:27">
      <c r="Z6123">
        <v>804</v>
      </c>
      <c r="AA6123" s="229" t="str">
        <f t="shared" si="46"/>
        <v>INSERT INTO UPK.upk_k40.m_k60_buhin_no (data_id, buhin_no, created_date, created_tantou_id) VALUES (2094, '65616 JN20A', GETDATE(), 999);</v>
      </c>
    </row>
    <row r="6124" spans="26:27">
      <c r="Z6124">
        <v>805</v>
      </c>
      <c r="AA6124" s="229" t="str">
        <f t="shared" si="46"/>
        <v>INSERT INTO UPK.upk_k40.m_k60_buhin_no (data_id, buhin_no, created_date, created_tantou_id) VALUES (2095, '67466 JN20A', GETDATE(), 999);</v>
      </c>
    </row>
    <row r="6125" spans="26:27">
      <c r="Z6125">
        <v>806</v>
      </c>
      <c r="AA6125" s="229" t="str">
        <f t="shared" si="46"/>
        <v>INSERT INTO UPK.upk_k40.m_k60_buhin_no (data_id, buhin_no, created_date, created_tantou_id) VALUES (2096, '73211 JN22A', GETDATE(), 999);</v>
      </c>
    </row>
    <row r="6126" spans="26:27">
      <c r="Z6126">
        <v>807</v>
      </c>
      <c r="AA6126" s="229" t="str">
        <f t="shared" si="46"/>
        <v>INSERT INTO UPK.upk_k40.m_k60_buhin_no (data_id, buhin_no, created_date, created_tantou_id) VALUES (2097, '73231 JN22A', GETDATE(), 999);</v>
      </c>
    </row>
    <row r="6127" spans="26:27">
      <c r="Z6127">
        <v>808</v>
      </c>
      <c r="AA6127" s="229" t="str">
        <f t="shared" si="46"/>
        <v>INSERT INTO UPK.upk_k40.m_k60_buhin_no (data_id, buhin_no, created_date, created_tantou_id) VALUES (2098, '76654/5 3TU0A', GETDATE(), 999);</v>
      </c>
    </row>
    <row r="6128" spans="26:27">
      <c r="Z6128">
        <v>809</v>
      </c>
      <c r="AA6128" s="229" t="str">
        <f t="shared" si="46"/>
        <v>INSERT INTO UPK.upk_k40.m_k60_buhin_no (data_id, buhin_no, created_date, created_tantou_id) VALUES (2099, '755D6 3NU0A', GETDATE(), 999);</v>
      </c>
    </row>
    <row r="6129" spans="26:27">
      <c r="Z6129">
        <v>810</v>
      </c>
      <c r="AA6129" s="229" t="str">
        <f t="shared" si="46"/>
        <v>INSERT INTO UPK.upk_k40.m_k60_buhin_no (data_id, buhin_no, created_date, created_tantou_id) VALUES (2100, '755D7 3NU0A', GETDATE(), 999);</v>
      </c>
    </row>
    <row r="6130" spans="26:27">
      <c r="Z6130">
        <v>811</v>
      </c>
      <c r="AA6130" s="229" t="str">
        <f t="shared" si="46"/>
        <v>INSERT INTO UPK.upk_k40.m_k60_buhin_no (data_id, buhin_no, created_date, created_tantou_id) VALUES (2101, '74558/9 1LA0A-B', GETDATE(), 999);</v>
      </c>
    </row>
    <row r="6131" spans="26:27">
      <c r="Z6131">
        <v>812</v>
      </c>
      <c r="AA6131" s="229" t="str">
        <f t="shared" si="46"/>
        <v>INSERT INTO UPK.upk_k40.m_k60_buhin_no (data_id, buhin_no, created_date, created_tantou_id) VALUES (2102, '74558/9 1LA0A', GETDATE(), 999);</v>
      </c>
    </row>
    <row r="6132" spans="26:27">
      <c r="Z6132">
        <v>813</v>
      </c>
      <c r="AA6132" s="229" t="str">
        <f t="shared" si="46"/>
        <v>INSERT INTO UPK.upk_k40.m_k60_buhin_no (data_id, buhin_no, created_date, created_tantou_id) VALUES (2103, '75529 1LA0A', GETDATE(), 999);</v>
      </c>
    </row>
    <row r="6133" spans="26:27">
      <c r="Z6133">
        <v>814</v>
      </c>
      <c r="AA6133" s="229" t="str">
        <f t="shared" si="46"/>
        <v>INSERT INTO UPK.upk_k40.m_k60_buhin_no (data_id, buhin_no, created_date, created_tantou_id) VALUES (2104, '67332 1ZR0A', GETDATE(), 999);</v>
      </c>
    </row>
    <row r="6134" spans="26:27">
      <c r="Z6134">
        <v>815</v>
      </c>
      <c r="AA6134" s="229" t="str">
        <f t="shared" si="46"/>
        <v>INSERT INTO UPK.upk_k40.m_k60_buhin_no (data_id, buhin_no, created_date, created_tantou_id) VALUES (2105, '67332 1ZR0B', GETDATE(), 999);</v>
      </c>
    </row>
    <row r="6135" spans="26:27">
      <c r="Z6135">
        <v>816</v>
      </c>
      <c r="AA6135" s="229" t="str">
        <f t="shared" si="46"/>
        <v>INSERT INTO UPK.upk_k40.m_k60_buhin_no (data_id, buhin_no, created_date, created_tantou_id) VALUES (2106, '67870 1ZR0A03', GETDATE(), 999);</v>
      </c>
    </row>
    <row r="6136" spans="26:27">
      <c r="Z6136">
        <v>817</v>
      </c>
      <c r="AA6136" s="229" t="str">
        <f t="shared" si="46"/>
        <v>INSERT INTO UPK.upk_k40.m_k60_buhin_no (data_id, buhin_no, created_date, created_tantou_id) VALUES (2107, '67870 1ZR0A04', GETDATE(), 999);</v>
      </c>
    </row>
    <row r="6137" spans="26:27">
      <c r="Z6137">
        <v>818</v>
      </c>
      <c r="AA6137" s="229" t="str">
        <f t="shared" si="46"/>
        <v>INSERT INTO UPK.upk_k40.m_k60_buhin_no (data_id, buhin_no, created_date, created_tantou_id) VALUES (2108, '75492/3 1JB0A', GETDATE(), 999);</v>
      </c>
    </row>
    <row r="6138" spans="26:27">
      <c r="Z6138">
        <v>819</v>
      </c>
      <c r="AA6138" s="229" t="str">
        <f t="shared" si="46"/>
        <v>INSERT INTO UPK.upk_k40.m_k60_buhin_no (data_id, buhin_no, created_date, created_tantou_id) VALUES (2109, '76246 1JA0A', GETDATE(), 999);</v>
      </c>
    </row>
    <row r="6139" spans="26:27">
      <c r="Z6139">
        <v>820</v>
      </c>
      <c r="AA6139" s="229" t="str">
        <f t="shared" si="46"/>
        <v>INSERT INTO UPK.upk_k40.m_k60_buhin_no (data_id, buhin_no, created_date, created_tantou_id) VALUES (2110, '76247 1JA0A', GETDATE(), 999);</v>
      </c>
    </row>
    <row r="6140" spans="26:27">
      <c r="Z6140">
        <v>821</v>
      </c>
      <c r="AA6140" s="229" t="str">
        <f t="shared" si="46"/>
        <v>INSERT INTO UPK.upk_k40.m_k60_buhin_no (data_id, buhin_no, created_date, created_tantou_id) VALUES (2111, '61212/3 3XA0A', GETDATE(), 999);</v>
      </c>
    </row>
    <row r="6141" spans="26:27">
      <c r="Z6141">
        <v>822</v>
      </c>
      <c r="AA6141" s="229" t="str">
        <f t="shared" si="46"/>
        <v>INSERT INTO UPK.upk_k40.m_k60_buhin_no (data_id, buhin_no, created_date, created_tantou_id) VALUES (2112, '61212/3 3XA0A/3XE0A', GETDATE(), 999);</v>
      </c>
    </row>
    <row r="6142" spans="26:27">
      <c r="Z6142">
        <v>823</v>
      </c>
      <c r="AA6142" s="229" t="str">
        <f t="shared" si="46"/>
        <v>INSERT INTO UPK.upk_k40.m_k60_buhin_no (data_id, buhin_no, created_date, created_tantou_id) VALUES (2113, '61212/3 3XA2A', GETDATE(), 999);</v>
      </c>
    </row>
    <row r="6143" spans="26:27">
      <c r="Z6143">
        <v>824</v>
      </c>
      <c r="AA6143" s="229" t="str">
        <f t="shared" si="46"/>
        <v>INSERT INTO UPK.upk_k40.m_k60_buhin_no (data_id, buhin_no, created_date, created_tantou_id) VALUES (2114, '61212/3 3XE2A/3XA2A', GETDATE(), 999);</v>
      </c>
    </row>
    <row r="6144" spans="26:27">
      <c r="Z6144">
        <v>825</v>
      </c>
      <c r="AA6144" s="229" t="str">
        <f t="shared" si="46"/>
        <v>INSERT INTO UPK.upk_k40.m_k60_buhin_no (data_id, buhin_no, created_date, created_tantou_id) VALUES (2115, '73211 3XE0A', GETDATE(), 999);</v>
      </c>
    </row>
    <row r="6145" spans="26:27">
      <c r="Z6145">
        <v>826</v>
      </c>
      <c r="AA6145" s="229" t="str">
        <f t="shared" si="46"/>
        <v>INSERT INTO UPK.upk_k40.m_k60_buhin_no (data_id, buhin_no, created_date, created_tantou_id) VALUES (2116, '75234 3XA0A', GETDATE(), 999);</v>
      </c>
    </row>
    <row r="6146" spans="26:27">
      <c r="Z6146">
        <v>827</v>
      </c>
      <c r="AA6146" s="229" t="str">
        <f t="shared" si="46"/>
        <v>INSERT INTO UPK.upk_k40.m_k60_buhin_no (data_id, buhin_no, created_date, created_tantou_id) VALUES (2117, '76458 3XA0A', GETDATE(), 999);</v>
      </c>
    </row>
    <row r="6147" spans="26:27">
      <c r="Z6147">
        <v>828</v>
      </c>
      <c r="AA6147" s="229" t="str">
        <f t="shared" si="46"/>
        <v>INSERT INTO UPK.upk_k40.m_k60_buhin_no (data_id, buhin_no, created_date, created_tantou_id) VALUES (2118, '76459 3XA0A', GETDATE(), 999);</v>
      </c>
    </row>
    <row r="6148" spans="26:27">
      <c r="Z6148">
        <v>829</v>
      </c>
      <c r="AA6148" s="229" t="str">
        <f t="shared" si="46"/>
        <v>INSERT INTO UPK.upk_k40.m_k60_buhin_no (data_id, buhin_no, created_date, created_tantou_id) VALUES (2119, '73212 3XC0A', GETDATE(), 999);</v>
      </c>
    </row>
    <row r="6149" spans="26:27">
      <c r="Z6149">
        <v>830</v>
      </c>
      <c r="AA6149" s="229" t="str">
        <f t="shared" si="46"/>
        <v>INSERT INTO UPK.upk_k40.m_k60_buhin_no (data_id, buhin_no, created_date, created_tantou_id) VALUES (2120, '73232 3XC0A', GETDATE(), 999);</v>
      </c>
    </row>
    <row r="6150" spans="26:27">
      <c r="Z6150">
        <v>831</v>
      </c>
      <c r="AA6150" s="229" t="str">
        <f t="shared" si="46"/>
        <v>INSERT INTO UPK.upk_k40.m_k60_buhin_no (data_id, buhin_no, created_date, created_tantou_id) VALUES (2121, '74329 3XN0A', GETDATE(), 999);</v>
      </c>
    </row>
    <row r="6151" spans="26:27">
      <c r="Z6151">
        <v>832</v>
      </c>
      <c r="AA6151" s="229" t="str">
        <f t="shared" si="46"/>
        <v>INSERT INTO UPK.upk_k40.m_k60_buhin_no (data_id, buhin_no, created_date, created_tantou_id) VALUES (2122, '76332/3 3XC0A', GETDATE(), 999);</v>
      </c>
    </row>
    <row r="6152" spans="26:27">
      <c r="Z6152">
        <v>833</v>
      </c>
      <c r="AA6152" s="229" t="str">
        <f t="shared" ref="AA6152:AA6215" si="47">$Y$5318&amp;AA4861&amp;", '"&amp;TRIM(AB4861)&amp;"', GETDATE(), 999);"</f>
        <v>INSERT INTO UPK.upk_k40.m_k60_buhin_no (data_id, buhin_no, created_date, created_tantou_id) VALUES (2123, '77598 3XC8A', GETDATE(), 999);</v>
      </c>
    </row>
    <row r="6153" spans="26:27">
      <c r="Z6153">
        <v>834</v>
      </c>
      <c r="AA6153" s="229" t="str">
        <f t="shared" si="47"/>
        <v>INSERT INTO UPK.upk_k40.m_k60_buhin_no (data_id, buhin_no, created_date, created_tantou_id) VALUES (2124, '76218 3XJ0A', GETDATE(), 999);</v>
      </c>
    </row>
    <row r="6154" spans="26:27">
      <c r="Z6154">
        <v>835</v>
      </c>
      <c r="AA6154" s="229" t="str">
        <f t="shared" si="47"/>
        <v>INSERT INTO UPK.upk_k40.m_k60_buhin_no (data_id, buhin_no, created_date, created_tantou_id) VALUES (2125, '76219 3XJ0A', GETDATE(), 999);</v>
      </c>
    </row>
    <row r="6155" spans="26:27">
      <c r="Z6155">
        <v>836</v>
      </c>
      <c r="AA6155" s="229" t="str">
        <f t="shared" si="47"/>
        <v>INSERT INTO UPK.upk_k40.m_k60_buhin_no (data_id, buhin_no, created_date, created_tantou_id) VALUES (2126, '76246/7 3XJ0A', GETDATE(), 999);</v>
      </c>
    </row>
    <row r="6156" spans="26:27">
      <c r="Z6156">
        <v>837</v>
      </c>
      <c r="AA6156" s="229" t="str">
        <f t="shared" si="47"/>
        <v>INSERT INTO UPK.upk_k40.m_k60_buhin_no (data_id, buhin_no, created_date, created_tantou_id) VALUES (2127, '76373 3YF3A', GETDATE(), 999);</v>
      </c>
    </row>
    <row r="6157" spans="26:27">
      <c r="Z6157">
        <v>838</v>
      </c>
      <c r="AA6157" s="229" t="str">
        <f t="shared" si="47"/>
        <v>INSERT INTO UPK.upk_k40.m_k60_buhin_no (data_id, buhin_no, created_date, created_tantou_id) VALUES (2128, '76397 3YF0A', GETDATE(), 999);</v>
      </c>
    </row>
    <row r="6158" spans="26:27">
      <c r="Z6158">
        <v>839</v>
      </c>
      <c r="AA6158" s="229" t="str">
        <f t="shared" si="47"/>
        <v>INSERT INTO UPK.upk_k40.m_k60_buhin_no (data_id, buhin_no, created_date, created_tantou_id) VALUES (2129, '17216 CY00A', GETDATE(), 999);</v>
      </c>
    </row>
    <row r="6159" spans="26:27">
      <c r="Z6159">
        <v>840</v>
      </c>
      <c r="AA6159" s="229" t="str">
        <f t="shared" si="47"/>
        <v>INSERT INTO UPK.upk_k40.m_k60_buhin_no (data_id, buhin_no, created_date, created_tantou_id) VALUES (2130, '17217 CY00A', GETDATE(), 999);</v>
      </c>
    </row>
    <row r="6160" spans="26:27">
      <c r="Z6160">
        <v>841</v>
      </c>
      <c r="AA6160" s="229" t="str">
        <f t="shared" si="47"/>
        <v>INSERT INTO UPK.upk_k40.m_k60_buhin_no (data_id, buhin_no, created_date, created_tantou_id) VALUES (2131, '75454 1VN0A', GETDATE(), 999);</v>
      </c>
    </row>
    <row r="6161" spans="26:27">
      <c r="Z6161">
        <v>842</v>
      </c>
      <c r="AA6161" s="229" t="str">
        <f t="shared" si="47"/>
        <v>INSERT INTO UPK.upk_k40.m_k60_buhin_no (data_id, buhin_no, created_date, created_tantou_id) VALUES (2132, '51162 3VA4A', GETDATE(), 999);</v>
      </c>
    </row>
    <row r="6162" spans="26:27">
      <c r="Z6162">
        <v>843</v>
      </c>
      <c r="AA6162" s="229" t="str">
        <f t="shared" si="47"/>
        <v>INSERT INTO UPK.upk_k40.m_k60_buhin_no (data_id, buhin_no, created_date, created_tantou_id) VALUES (2133, '75176 5WK0A', GETDATE(), 999);</v>
      </c>
    </row>
    <row r="6163" spans="26:27">
      <c r="Z6163">
        <v>844</v>
      </c>
      <c r="AA6163" s="229" t="str">
        <f t="shared" si="47"/>
        <v>INSERT INTO UPK.upk_k40.m_k60_buhin_no (data_id, buhin_no, created_date, created_tantou_id) VALUES (2134, '67466 4CB0A', GETDATE(), 999);</v>
      </c>
    </row>
    <row r="6164" spans="26:27">
      <c r="Z6164">
        <v>845</v>
      </c>
      <c r="AA6164" s="229" t="str">
        <f t="shared" si="47"/>
        <v>INSERT INTO UPK.upk_k40.m_k60_buhin_no (data_id, buhin_no, created_date, created_tantou_id) VALUES (2135, '67466 4CB0A-E', GETDATE(), 999);</v>
      </c>
    </row>
    <row r="6165" spans="26:27">
      <c r="Z6165">
        <v>846</v>
      </c>
      <c r="AA6165" s="229" t="str">
        <f t="shared" si="47"/>
        <v>INSERT INTO UPK.upk_k40.m_k60_buhin_no (data_id, buhin_no, created_date, created_tantou_id) VALUES (2136, '76482 4CB0A', GETDATE(), 999);</v>
      </c>
    </row>
    <row r="6166" spans="26:27">
      <c r="Z6166">
        <v>847</v>
      </c>
      <c r="AA6166" s="229" t="str">
        <f t="shared" si="47"/>
        <v>INSERT INTO UPK.upk_k40.m_k60_buhin_no (data_id, buhin_no, created_date, created_tantou_id) VALUES (2137, '76482 4CB0A-E', GETDATE(), 999);</v>
      </c>
    </row>
    <row r="6167" spans="26:27">
      <c r="Z6167">
        <v>848</v>
      </c>
      <c r="AA6167" s="229" t="str">
        <f t="shared" si="47"/>
        <v>INSERT INTO UPK.upk_k40.m_k60_buhin_no (data_id, buhin_no, created_date, created_tantou_id) VALUES (2138, '78118 6MA0A', GETDATE(), 999);</v>
      </c>
    </row>
    <row r="6168" spans="26:27">
      <c r="Z6168">
        <v>849</v>
      </c>
      <c r="AA6168" s="229" t="str">
        <f t="shared" si="47"/>
        <v>INSERT INTO UPK.upk_k40.m_k60_buhin_no (data_id, buhin_no, created_date, created_tantou_id) VALUES (2139, '78119 6MA0A', GETDATE(), 999);</v>
      </c>
    </row>
    <row r="6169" spans="26:27">
      <c r="Z6169">
        <v>850</v>
      </c>
      <c r="AA6169" s="229" t="str">
        <f t="shared" si="47"/>
        <v>INSERT INTO UPK.upk_k40.m_k60_buhin_no (data_id, buhin_no, created_date, created_tantou_id) VALUES (2140, '76352/3 01G00', GETDATE(), 999);</v>
      </c>
    </row>
    <row r="6170" spans="26:27">
      <c r="Z6170">
        <v>851</v>
      </c>
      <c r="AA6170" s="229" t="str">
        <f t="shared" si="47"/>
        <v>INSERT INTO UPK.upk_k40.m_k60_buhin_no (data_id, buhin_no, created_date, created_tantou_id) VALUES (2141, '78152 CN000', GETDATE(), 999);</v>
      </c>
    </row>
    <row r="6171" spans="26:27">
      <c r="Z6171">
        <v>852</v>
      </c>
      <c r="AA6171" s="229" t="str">
        <f t="shared" si="47"/>
        <v>INSERT INTO UPK.upk_k40.m_k60_buhin_no (data_id, buhin_no, created_date, created_tantou_id) VALUES (2142, '80142/3 4M400', GETDATE(), 999);</v>
      </c>
    </row>
    <row r="6172" spans="26:27">
      <c r="Z6172">
        <v>853</v>
      </c>
      <c r="AA6172" s="229" t="str">
        <f t="shared" si="47"/>
        <v>INSERT INTO UPK.upk_k40.m_k60_buhin_no (data_id, buhin_no, created_date, created_tantou_id) VALUES (2143, '62240 4M500', GETDATE(), 999);</v>
      </c>
    </row>
    <row r="6173" spans="26:27">
      <c r="Z6173">
        <v>854</v>
      </c>
      <c r="AA6173" s="229" t="str">
        <f t="shared" si="47"/>
        <v>INSERT INTO UPK.upk_k40.m_k60_buhin_no (data_id, buhin_no, created_date, created_tantou_id) VALUES (2144, '82118/9 5M000', GETDATE(), 999);</v>
      </c>
    </row>
    <row r="6174" spans="26:27">
      <c r="Z6174">
        <v>855</v>
      </c>
      <c r="AA6174" s="229" t="str">
        <f t="shared" si="47"/>
        <v>INSERT INTO UPK.upk_k40.m_k60_buhin_no (data_id, buhin_no, created_date, created_tantou_id) VALUES (2145, '64828 D0109', GETDATE(), 999);</v>
      </c>
    </row>
    <row r="6175" spans="26:27">
      <c r="Z6175">
        <v>856</v>
      </c>
      <c r="AA6175" s="229" t="str">
        <f t="shared" si="47"/>
        <v>INSERT INTO UPK.upk_k40.m_k60_buhin_no (data_id, buhin_no, created_date, created_tantou_id) VALUES (2146, '64828 D0109-G', GETDATE(), 999);</v>
      </c>
    </row>
    <row r="6176" spans="26:27">
      <c r="Z6176">
        <v>857</v>
      </c>
      <c r="AA6176" s="229" t="str">
        <f t="shared" si="47"/>
        <v>INSERT INTO UPK.upk_k40.m_k60_buhin_no (data_id, buhin_no, created_date, created_tantou_id) VALUES (2147, '74811 01G0A', GETDATE(), 999);</v>
      </c>
    </row>
    <row r="6177" spans="26:27">
      <c r="Z6177">
        <v>858</v>
      </c>
      <c r="AA6177" s="229" t="str">
        <f t="shared" si="47"/>
        <v>INSERT INTO UPK.upk_k40.m_k60_buhin_no (data_id, buhin_no, created_date, created_tantou_id) VALUES (2148, '74811 08G00', GETDATE(), 999);</v>
      </c>
    </row>
    <row r="6178" spans="26:27">
      <c r="Z6178">
        <v>859</v>
      </c>
      <c r="AA6178" s="229" t="str">
        <f t="shared" si="47"/>
        <v>INSERT INTO UPK.upk_k40.m_k60_buhin_no (data_id, buhin_no, created_date, created_tantou_id) VALUES (2149, '74811 31G0A', GETDATE(), 999);</v>
      </c>
    </row>
    <row r="6179" spans="26:27">
      <c r="Z6179">
        <v>860</v>
      </c>
      <c r="AA6179" s="229" t="str">
        <f t="shared" si="47"/>
        <v>INSERT INTO UPK.upk_k40.m_k60_buhin_no (data_id, buhin_no, created_date, created_tantou_id) VALUES (2150, '74811 3S800', GETDATE(), 999);</v>
      </c>
    </row>
    <row r="6180" spans="26:27">
      <c r="Z6180">
        <v>861</v>
      </c>
      <c r="AA6180" s="229" t="str">
        <f t="shared" si="47"/>
        <v>INSERT INTO UPK.upk_k40.m_k60_buhin_no (data_id, buhin_no, created_date, created_tantou_id) VALUES (2151, '74811 3S810', GETDATE(), 999);</v>
      </c>
    </row>
    <row r="6181" spans="26:27">
      <c r="Z6181">
        <v>862</v>
      </c>
      <c r="AA6181" s="229" t="str">
        <f t="shared" si="47"/>
        <v>INSERT INTO UPK.upk_k40.m_k60_buhin_no (data_id, buhin_no, created_date, created_tantou_id) VALUES (2152, '74811 VJ30A', GETDATE(), 999);</v>
      </c>
    </row>
    <row r="6182" spans="26:27">
      <c r="Z6182">
        <v>863</v>
      </c>
      <c r="AA6182" s="229" t="str">
        <f t="shared" si="47"/>
        <v>INSERT INTO UPK.upk_k40.m_k60_buhin_no (data_id, buhin_no, created_date, created_tantou_id) VALUES (2153, '74811 VJ40A', GETDATE(), 999);</v>
      </c>
    </row>
    <row r="6183" spans="26:27">
      <c r="Z6183">
        <v>864</v>
      </c>
      <c r="AA6183" s="229" t="str">
        <f t="shared" si="47"/>
        <v>INSERT INTO UPK.upk_k40.m_k60_buhin_no (data_id, buhin_no, created_date, created_tantou_id) VALUES (2154, '62592 VG200-01', GETDATE(), 999);</v>
      </c>
    </row>
    <row r="6184" spans="26:27">
      <c r="Z6184">
        <v>865</v>
      </c>
      <c r="AA6184" s="229" t="str">
        <f t="shared" si="47"/>
        <v>INSERT INTO UPK.upk_k40.m_k60_buhin_no (data_id, buhin_no, created_date, created_tantou_id) VALUES (2155, '62593 VG200-01', GETDATE(), 999);</v>
      </c>
    </row>
    <row r="6185" spans="26:27">
      <c r="Z6185">
        <v>866</v>
      </c>
      <c r="AA6185" s="229" t="str">
        <f t="shared" si="47"/>
        <v>INSERT INTO UPK.upk_k40.m_k60_buhin_no (data_id, buhin_no, created_date, created_tantou_id) VALUES (2156, '93872 92G00', GETDATE(), 999);</v>
      </c>
    </row>
    <row r="6186" spans="26:27">
      <c r="Z6186">
        <v>867</v>
      </c>
      <c r="AA6186" s="229" t="str">
        <f t="shared" si="47"/>
        <v>INSERT INTO UPK.upk_k40.m_k60_buhin_no (data_id, buhin_no, created_date, created_tantou_id) VALUES (2157, '91314/5 0W000-P', GETDATE(), 999);</v>
      </c>
    </row>
    <row r="6187" spans="26:27">
      <c r="Z6187">
        <v>868</v>
      </c>
      <c r="AA6187" s="229" t="str">
        <f t="shared" si="47"/>
        <v>INSERT INTO UPK.upk_k40.m_k60_buhin_no (data_id, buhin_no, created_date, created_tantou_id) VALUES (2158, '91318/9 0W000-P', GETDATE(), 999);</v>
      </c>
    </row>
    <row r="6188" spans="26:27">
      <c r="Z6188">
        <v>869</v>
      </c>
      <c r="AA6188" s="229" t="str">
        <f t="shared" si="47"/>
        <v>INSERT INTO UPK.upk_k40.m_k60_buhin_no (data_id, buhin_no, created_date, created_tantou_id) VALUES (2159, '9640/1 14220', GETDATE(), 999);</v>
      </c>
    </row>
    <row r="6189" spans="26:27">
      <c r="Z6189">
        <v>870</v>
      </c>
      <c r="AA6189" s="229" t="str">
        <f t="shared" si="47"/>
        <v>INSERT INTO UPK.upk_k40.m_k60_buhin_no (data_id, buhin_no, created_date, created_tantou_id) VALUES (2160, '74755 73R0001', GETDATE(), 999);</v>
      </c>
    </row>
    <row r="6190" spans="26:27">
      <c r="Z6190">
        <v>871</v>
      </c>
      <c r="AA6190" s="229" t="str">
        <f t="shared" si="47"/>
        <v>INSERT INTO UPK.upk_k40.m_k60_buhin_no (data_id, buhin_no, created_date, created_tantou_id) VALUES (2161, '74532 CA000', GETDATE(), 999);</v>
      </c>
    </row>
    <row r="6191" spans="26:27">
      <c r="Z6191">
        <v>872</v>
      </c>
      <c r="AA6191" s="229" t="str">
        <f t="shared" si="47"/>
        <v>INSERT INTO UPK.upk_k40.m_k60_buhin_no (data_id, buhin_no, created_date, created_tantou_id) VALUES (2162, '75422 EN100', GETDATE(), 999);</v>
      </c>
    </row>
    <row r="6192" spans="26:27">
      <c r="Z6192">
        <v>873</v>
      </c>
      <c r="AA6192" s="229" t="str">
        <f t="shared" si="47"/>
        <v>INSERT INTO UPK.upk_k40.m_k60_buhin_no (data_id, buhin_no, created_date, created_tantou_id) VALUES (2163, '66312 4M410', GETDATE(), 999);</v>
      </c>
    </row>
    <row r="6193" spans="26:27">
      <c r="Z6193">
        <v>874</v>
      </c>
      <c r="AA6193" s="229" t="str">
        <f t="shared" si="47"/>
        <v>INSERT INTO UPK.upk_k40.m_k60_buhin_no (data_id, buhin_no, created_date, created_tantou_id) VALUES (2164, '66312 6M000', GETDATE(), 999);</v>
      </c>
    </row>
    <row r="6194" spans="26:27">
      <c r="Z6194">
        <v>875</v>
      </c>
      <c r="AA6194" s="229" t="str">
        <f t="shared" si="47"/>
        <v>INSERT INTO UPK.upk_k40.m_k60_buhin_no (data_id, buhin_no, created_date, created_tantou_id) VALUES (2165, '67122 4M409', GETDATE(), 999);</v>
      </c>
    </row>
    <row r="6195" spans="26:27">
      <c r="Z6195">
        <v>876</v>
      </c>
      <c r="AA6195" s="229" t="str">
        <f t="shared" si="47"/>
        <v>INSERT INTO UPK.upk_k40.m_k60_buhin_no (data_id, buhin_no, created_date, created_tantou_id) VALUES (2166, '67122 5M019', GETDATE(), 999);</v>
      </c>
    </row>
    <row r="6196" spans="26:27">
      <c r="Z6196">
        <v>877</v>
      </c>
      <c r="AA6196" s="229" t="str">
        <f t="shared" si="47"/>
        <v>INSERT INTO UPK.upk_k40.m_k60_buhin_no (data_id, buhin_no, created_date, created_tantou_id) VALUES (2167, '67332 5M000', GETDATE(), 999);</v>
      </c>
    </row>
    <row r="6197" spans="26:27">
      <c r="Z6197">
        <v>878</v>
      </c>
      <c r="AA6197" s="229" t="str">
        <f t="shared" si="47"/>
        <v>INSERT INTO UPK.upk_k40.m_k60_buhin_no (data_id, buhin_no, created_date, created_tantou_id) VALUES (2168, '74332/3 4M400', GETDATE(), 999);</v>
      </c>
    </row>
    <row r="6198" spans="26:27">
      <c r="Z6198">
        <v>879</v>
      </c>
      <c r="AA6198" s="229" t="str">
        <f t="shared" si="47"/>
        <v>INSERT INTO UPK.upk_k40.m_k60_buhin_no (data_id, buhin_no, created_date, created_tantou_id) VALUES (2169, '75172 4M412', GETDATE(), 999);</v>
      </c>
    </row>
    <row r="6199" spans="26:27">
      <c r="Z6199">
        <v>880</v>
      </c>
      <c r="AA6199" s="229" t="str">
        <f t="shared" si="47"/>
        <v>INSERT INTO UPK.upk_k40.m_k60_buhin_no (data_id, buhin_no, created_date, created_tantou_id) VALUES (2170, '75173 4M412', GETDATE(), 999);</v>
      </c>
    </row>
    <row r="6200" spans="26:27">
      <c r="Z6200">
        <v>881</v>
      </c>
      <c r="AA6200" s="229" t="str">
        <f t="shared" si="47"/>
        <v>INSERT INTO UPK.upk_k40.m_k60_buhin_no (data_id, buhin_no, created_date, created_tantou_id) VALUES (2171, '76242/3 4M408/400', GETDATE(), 999);</v>
      </c>
    </row>
    <row r="6201" spans="26:27">
      <c r="Z6201">
        <v>882</v>
      </c>
      <c r="AA6201" s="229" t="str">
        <f t="shared" si="47"/>
        <v>INSERT INTO UPK.upk_k40.m_k60_buhin_no (data_id, buhin_no, created_date, created_tantou_id) VALUES (2172, '79412 4M500', GETDATE(), 999);</v>
      </c>
    </row>
    <row r="6202" spans="26:27">
      <c r="Z6202">
        <v>883</v>
      </c>
      <c r="AA6202" s="229" t="str">
        <f t="shared" si="47"/>
        <v>INSERT INTO UPK.upk_k40.m_k60_buhin_no (data_id, buhin_no, created_date, created_tantou_id) VALUES (2173, '62532 4M410001', GETDATE(), 999);</v>
      </c>
    </row>
    <row r="6203" spans="26:27">
      <c r="Z6203">
        <v>884</v>
      </c>
      <c r="AA6203" s="229" t="str">
        <f t="shared" si="47"/>
        <v>INSERT INTO UPK.upk_k40.m_k60_buhin_no (data_id, buhin_no, created_date, created_tantou_id) VALUES (2174, '62532 AU00001', GETDATE(), 999);</v>
      </c>
    </row>
    <row r="6204" spans="26:27">
      <c r="Z6204">
        <v>885</v>
      </c>
      <c r="AA6204" s="229" t="str">
        <f t="shared" si="47"/>
        <v>INSERT INTO UPK.upk_k40.m_k60_buhin_no (data_id, buhin_no, created_date, created_tantou_id) VALUES (2175, '75172 AU000', GETDATE(), 999);</v>
      </c>
    </row>
    <row r="6205" spans="26:27">
      <c r="Z6205">
        <v>886</v>
      </c>
      <c r="AA6205" s="229" t="str">
        <f t="shared" si="47"/>
        <v>INSERT INTO UPK.upk_k40.m_k60_buhin_no (data_id, buhin_no, created_date, created_tantou_id) VALUES (2176, '75173 AU000', GETDATE(), 999);</v>
      </c>
    </row>
    <row r="6206" spans="26:27">
      <c r="Z6206">
        <v>887</v>
      </c>
      <c r="AA6206" s="229" t="str">
        <f t="shared" si="47"/>
        <v>INSERT INTO UPK.upk_k40.m_k60_buhin_no (data_id, buhin_no, created_date, created_tantou_id) VALUES (2177, '75513 CN000', GETDATE(), 999);</v>
      </c>
    </row>
    <row r="6207" spans="26:27">
      <c r="Z6207">
        <v>888</v>
      </c>
      <c r="AA6207" s="229" t="str">
        <f t="shared" si="47"/>
        <v>INSERT INTO UPK.upk_k40.m_k60_buhin_no (data_id, buhin_no, created_date, created_tantou_id) VALUES (2178, '76752/3 CN00001', GETDATE(), 999);</v>
      </c>
    </row>
    <row r="6208" spans="26:27">
      <c r="Z6208">
        <v>889</v>
      </c>
      <c r="AA6208" s="229" t="str">
        <f t="shared" si="47"/>
        <v>INSERT INTO UPK.upk_k40.m_k60_buhin_no (data_id, buhin_no, created_date, created_tantou_id) VALUES (2179, '67122 8H30001', GETDATE(), 999);</v>
      </c>
    </row>
    <row r="6209" spans="26:27">
      <c r="Z6209">
        <v>890</v>
      </c>
      <c r="AA6209" s="229" t="str">
        <f t="shared" si="47"/>
        <v>INSERT INTO UPK.upk_k40.m_k60_buhin_no (data_id, buhin_no, created_date, created_tantou_id) VALUES (2180, '67122 8H70001', GETDATE(), 999);</v>
      </c>
    </row>
    <row r="6210" spans="26:27">
      <c r="Z6210">
        <v>891</v>
      </c>
      <c r="AA6210" s="229" t="str">
        <f t="shared" si="47"/>
        <v>INSERT INTO UPK.upk_k40.m_k60_buhin_no (data_id, buhin_no, created_date, created_tantou_id) VALUES (2181, '67122 8H90001', GETDATE(), 999);</v>
      </c>
    </row>
    <row r="6211" spans="26:27">
      <c r="Z6211">
        <v>892</v>
      </c>
      <c r="AA6211" s="229" t="str">
        <f t="shared" si="47"/>
        <v>INSERT INTO UPK.upk_k40.m_k60_buhin_no (data_id, buhin_no, created_date, created_tantou_id) VALUES (2182, '76232 8H30001', GETDATE(), 999);</v>
      </c>
    </row>
    <row r="6212" spans="26:27">
      <c r="Z6212">
        <v>893</v>
      </c>
      <c r="AA6212" s="229" t="str">
        <f t="shared" si="47"/>
        <v>INSERT INTO UPK.upk_k40.m_k60_buhin_no (data_id, buhin_no, created_date, created_tantou_id) VALUES (2183, '76233 8H30001', GETDATE(), 999);</v>
      </c>
    </row>
    <row r="6213" spans="26:27">
      <c r="Z6213">
        <v>894</v>
      </c>
      <c r="AA6213" s="229" t="str">
        <f t="shared" si="47"/>
        <v>INSERT INTO UPK.upk_k40.m_k60_buhin_no (data_id, buhin_no, created_date, created_tantou_id) VALUES (2184, '75113 CA00001', GETDATE(), 999);</v>
      </c>
    </row>
    <row r="6214" spans="26:27">
      <c r="Z6214">
        <v>895</v>
      </c>
      <c r="AA6214" s="229" t="str">
        <f t="shared" si="47"/>
        <v>INSERT INTO UPK.upk_k40.m_k60_buhin_no (data_id, buhin_no, created_date, created_tantou_id) VALUES (2185, '75182 CA000', GETDATE(), 999);</v>
      </c>
    </row>
    <row r="6215" spans="26:27">
      <c r="Z6215">
        <v>896</v>
      </c>
      <c r="AA6215" s="229" t="str">
        <f t="shared" si="47"/>
        <v>INSERT INTO UPK.upk_k40.m_k60_buhin_no (data_id, buhin_no, created_date, created_tantou_id) VALUES (2186, '75182 CB000', GETDATE(), 999);</v>
      </c>
    </row>
    <row r="6216" spans="26:27">
      <c r="Z6216">
        <v>897</v>
      </c>
      <c r="AA6216" s="229" t="str">
        <f t="shared" ref="AA6216:AA6279" si="48">$Y$5318&amp;AA4925&amp;", '"&amp;TRIM(AB4925)&amp;"', GETDATE(), 999);"</f>
        <v>INSERT INTO UPK.upk_k40.m_k60_buhin_no (data_id, buhin_no, created_date, created_tantou_id) VALUES (2187, '66319 EN000', GETDATE(), 999);</v>
      </c>
    </row>
    <row r="6217" spans="26:27">
      <c r="Z6217">
        <v>898</v>
      </c>
      <c r="AA6217" s="229" t="str">
        <f t="shared" si="48"/>
        <v>INSERT INTO UPK.upk_k40.m_k60_buhin_no (data_id, buhin_no, created_date, created_tantou_id) VALUES (2188, '74516 EN000', GETDATE(), 999);</v>
      </c>
    </row>
    <row r="6218" spans="26:27">
      <c r="Z6218">
        <v>899</v>
      </c>
      <c r="AA6218" s="229" t="str">
        <f t="shared" si="48"/>
        <v>INSERT INTO UPK.upk_k40.m_k60_buhin_no (data_id, buhin_no, created_date, created_tantou_id) VALUES (2189, '74516 EN100', GETDATE(), 999);</v>
      </c>
    </row>
    <row r="6219" spans="26:27">
      <c r="Z6219">
        <v>900</v>
      </c>
      <c r="AA6219" s="229" t="str">
        <f t="shared" si="48"/>
        <v>INSERT INTO UPK.upk_k40.m_k60_buhin_no (data_id, buhin_no, created_date, created_tantou_id) VALUES (2190, '75112 EN000', GETDATE(), 999);</v>
      </c>
    </row>
    <row r="6220" spans="26:27">
      <c r="Z6220">
        <v>901</v>
      </c>
      <c r="AA6220" s="229" t="str">
        <f t="shared" si="48"/>
        <v>INSERT INTO UPK.upk_k40.m_k60_buhin_no (data_id, buhin_no, created_date, created_tantou_id) VALUES (2191, '75113 EN000', GETDATE(), 999);</v>
      </c>
    </row>
    <row r="6221" spans="26:27">
      <c r="Z6221">
        <v>902</v>
      </c>
      <c r="AA6221" s="229" t="str">
        <f t="shared" si="48"/>
        <v>INSERT INTO UPK.upk_k40.m_k60_buhin_no (data_id, buhin_no, created_date, created_tantou_id) VALUES (2192, '75152/3 EN000', GETDATE(), 999);</v>
      </c>
    </row>
    <row r="6222" spans="26:27">
      <c r="Z6222">
        <v>903</v>
      </c>
      <c r="AA6222" s="229" t="str">
        <f t="shared" si="48"/>
        <v>INSERT INTO UPK.upk_k40.m_k60_buhin_no (data_id, buhin_no, created_date, created_tantou_id) VALUES (2193, '75134 EN000', GETDATE(), 999);</v>
      </c>
    </row>
    <row r="6223" spans="26:27">
      <c r="Z6223">
        <v>904</v>
      </c>
      <c r="AA6223" s="229" t="str">
        <f t="shared" si="48"/>
        <v>INSERT INTO UPK.upk_k40.m_k60_buhin_no (data_id, buhin_no, created_date, created_tantou_id) VALUES (2194, '75135 EN000', GETDATE(), 999);</v>
      </c>
    </row>
    <row r="6224" spans="26:27">
      <c r="Z6224">
        <v>905</v>
      </c>
      <c r="AA6224" s="229" t="str">
        <f t="shared" si="48"/>
        <v>INSERT INTO UPK.upk_k40.m_k60_buhin_no (data_id, buhin_no, created_date, created_tantou_id) VALUES (2195, '75512 EN000', GETDATE(), 999);</v>
      </c>
    </row>
    <row r="6225" spans="26:27">
      <c r="Z6225">
        <v>906</v>
      </c>
      <c r="AA6225" s="229" t="str">
        <f t="shared" si="48"/>
        <v>INSERT INTO UPK.upk_k40.m_k60_buhin_no (data_id, buhin_no, created_date, created_tantou_id) VALUES (2196, '75512 EN100', GETDATE(), 999);</v>
      </c>
    </row>
    <row r="6226" spans="26:27">
      <c r="Z6226">
        <v>907</v>
      </c>
      <c r="AA6226" s="229" t="str">
        <f t="shared" si="48"/>
        <v>INSERT INTO UPK.upk_k40.m_k60_buhin_no (data_id, buhin_no, created_date, created_tantou_id) VALUES (2197, '75513 EN000', GETDATE(), 999);</v>
      </c>
    </row>
    <row r="6227" spans="26:27">
      <c r="Z6227">
        <v>908</v>
      </c>
      <c r="AA6227" s="229" t="str">
        <f t="shared" si="48"/>
        <v>INSERT INTO UPK.upk_k40.m_k60_buhin_no (data_id, buhin_no, created_date, created_tantou_id) VALUES (2198, '75513 EN100', GETDATE(), 999);</v>
      </c>
    </row>
    <row r="6228" spans="26:27">
      <c r="Z6228">
        <v>909</v>
      </c>
      <c r="AA6228" s="229" t="str">
        <f t="shared" si="48"/>
        <v>INSERT INTO UPK.upk_k40.m_k60_buhin_no (data_id, buhin_no, created_date, created_tantou_id) VALUES (2199, '76456/7 EN000', GETDATE(), 999);</v>
      </c>
    </row>
    <row r="6229" spans="26:27">
      <c r="Z6229">
        <v>910</v>
      </c>
      <c r="AA6229" s="229" t="str">
        <f t="shared" si="48"/>
        <v>INSERT INTO UPK.upk_k40.m_k60_buhin_no (data_id, buhin_no, created_date, created_tantou_id) VALUES (2200, '76456/7 EN100', GETDATE(), 999);</v>
      </c>
    </row>
    <row r="6230" spans="26:27">
      <c r="Z6230">
        <v>911</v>
      </c>
      <c r="AA6230" s="229" t="str">
        <f t="shared" si="48"/>
        <v>INSERT INTO UPK.upk_k40.m_k60_buhin_no (data_id, buhin_no, created_date, created_tantou_id) VALUES (2201, '75632 EN000', GETDATE(), 999);</v>
      </c>
    </row>
    <row r="6231" spans="26:27">
      <c r="Z6231">
        <v>912</v>
      </c>
      <c r="AA6231" s="229" t="str">
        <f t="shared" si="48"/>
        <v>INSERT INTO UPK.upk_k40.m_k60_buhin_no (data_id, buhin_no, created_date, created_tantou_id) VALUES (2202, '75632 EN100', GETDATE(), 999);</v>
      </c>
    </row>
    <row r="6232" spans="26:27">
      <c r="Z6232">
        <v>913</v>
      </c>
      <c r="AA6232" s="229" t="str">
        <f t="shared" si="48"/>
        <v>INSERT INTO UPK.upk_k40.m_k60_buhin_no (data_id, buhin_no, created_date, created_tantou_id) VALUES (2203, '76242 EN000', GETDATE(), 999);</v>
      </c>
    </row>
    <row r="6233" spans="26:27">
      <c r="Z6233">
        <v>914</v>
      </c>
      <c r="AA6233" s="229" t="str">
        <f t="shared" si="48"/>
        <v>INSERT INTO UPK.upk_k40.m_k60_buhin_no (data_id, buhin_no, created_date, created_tantou_id) VALUES (2204, '76243 EN000', GETDATE(), 999);</v>
      </c>
    </row>
    <row r="6234" spans="26:27">
      <c r="Z6234">
        <v>915</v>
      </c>
      <c r="AA6234" s="229" t="str">
        <f t="shared" si="48"/>
        <v>INSERT INTO UPK.upk_k40.m_k60_buhin_no (data_id, buhin_no, created_date, created_tantou_id) VALUES (2205, '76752/3 EN000', GETDATE(), 999);</v>
      </c>
    </row>
    <row r="6235" spans="26:27">
      <c r="Z6235">
        <v>916</v>
      </c>
      <c r="AA6235" s="229" t="str">
        <f t="shared" si="48"/>
        <v>INSERT INTO UPK.upk_k40.m_k60_buhin_no (data_id, buhin_no, created_date, created_tantou_id) VALUES (2206, '74372 EN000', GETDATE(), 999);</v>
      </c>
    </row>
    <row r="6236" spans="26:27">
      <c r="Z6236">
        <v>917</v>
      </c>
      <c r="AA6236" s="229" t="str">
        <f t="shared" si="48"/>
        <v>INSERT INTO UPK.upk_k40.m_k60_buhin_no (data_id, buhin_no, created_date, created_tantou_id) VALUES (2207, '74372 EN100', GETDATE(), 999);</v>
      </c>
    </row>
    <row r="6237" spans="26:27">
      <c r="Z6237">
        <v>918</v>
      </c>
      <c r="AA6237" s="229" t="str">
        <f t="shared" si="48"/>
        <v>INSERT INTO UPK.upk_k40.m_k60_buhin_no (data_id, buhin_no, created_date, created_tantou_id) VALUES (2208, '76452 EN000', GETDATE(), 999);</v>
      </c>
    </row>
    <row r="6238" spans="26:27">
      <c r="Z6238">
        <v>919</v>
      </c>
      <c r="AA6238" s="229" t="str">
        <f t="shared" si="48"/>
        <v>INSERT INTO UPK.upk_k40.m_k60_buhin_no (data_id, buhin_no, created_date, created_tantou_id) VALUES (2209, '76453 EN000', GETDATE(), 999);</v>
      </c>
    </row>
    <row r="6239" spans="26:27">
      <c r="Z6239">
        <v>920</v>
      </c>
      <c r="AA6239" s="229" t="str">
        <f t="shared" si="48"/>
        <v>INSERT INTO UPK.upk_k40.m_k60_buhin_no (data_id, buhin_no, created_date, created_tantou_id) VALUES (2210, '75112 CA00001', GETDATE(), 999);</v>
      </c>
    </row>
    <row r="6240" spans="26:27">
      <c r="Z6240">
        <v>921</v>
      </c>
      <c r="AA6240" s="229" t="str">
        <f t="shared" si="48"/>
        <v>INSERT INTO UPK.upk_k40.m_k60_buhin_no (data_id, buhin_no, created_date, created_tantou_id) VALUES (2211, '66319 CA00001', GETDATE(), 999);</v>
      </c>
    </row>
    <row r="6241" spans="26:27">
      <c r="Z6241">
        <v>922</v>
      </c>
      <c r="AA6241" s="229" t="str">
        <f t="shared" si="48"/>
        <v>INSERT INTO UPK.upk_k40.m_k60_buhin_no (data_id, buhin_no, created_date, created_tantou_id) VALUES (2212, '74332 CA000', GETDATE(), 999);</v>
      </c>
    </row>
    <row r="6242" spans="26:27">
      <c r="Z6242">
        <v>923</v>
      </c>
      <c r="AA6242" s="229" t="str">
        <f t="shared" si="48"/>
        <v>INSERT INTO UPK.upk_k40.m_k60_buhin_no (data_id, buhin_no, created_date, created_tantou_id) VALUES (2213, '75173 CA000', GETDATE(), 999);</v>
      </c>
    </row>
    <row r="6243" spans="26:27">
      <c r="Z6243">
        <v>924</v>
      </c>
      <c r="AA6243" s="229" t="str">
        <f t="shared" si="48"/>
        <v>INSERT INTO UPK.upk_k40.m_k60_buhin_no (data_id, buhin_no, created_date, created_tantou_id) VALUES (2214, '75513 CA00001', GETDATE(), 999);</v>
      </c>
    </row>
    <row r="6244" spans="26:27">
      <c r="Z6244">
        <v>925</v>
      </c>
      <c r="AA6244" s="229" t="str">
        <f t="shared" si="48"/>
        <v>INSERT INTO UPK.upk_k40.m_k60_buhin_no (data_id, buhin_no, created_date, created_tantou_id) VALUES (2215, '76456/7 CA000', GETDATE(), 999);</v>
      </c>
    </row>
    <row r="6245" spans="26:27">
      <c r="Z6245">
        <v>926</v>
      </c>
      <c r="AA6245" s="229" t="str">
        <f t="shared" si="48"/>
        <v>INSERT INTO UPK.upk_k40.m_k60_buhin_no (data_id, buhin_no, created_date, created_tantou_id) VALUES (2216, '76452 CA000', GETDATE(), 999);</v>
      </c>
    </row>
    <row r="6246" spans="26:27">
      <c r="Z6246">
        <v>927</v>
      </c>
      <c r="AA6246" s="229" t="str">
        <f t="shared" si="48"/>
        <v>INSERT INTO UPK.upk_k40.m_k60_buhin_no (data_id, buhin_no, created_date, created_tantou_id) VALUES (2217, '76453 CA000', GETDATE(), 999);</v>
      </c>
    </row>
    <row r="6247" spans="26:27">
      <c r="Z6247">
        <v>928</v>
      </c>
      <c r="AA6247" s="229" t="str">
        <f t="shared" si="48"/>
        <v>INSERT INTO UPK.upk_k40.m_k60_buhin_no (data_id, buhin_no, created_date, created_tantou_id) VALUES (2218, '76752/3 CA000', GETDATE(), 999);</v>
      </c>
    </row>
    <row r="6248" spans="26:27">
      <c r="Z6248">
        <v>929</v>
      </c>
      <c r="AA6248" s="229" t="str">
        <f t="shared" si="48"/>
        <v>INSERT INTO UPK.upk_k40.m_k60_buhin_no (data_id, buhin_no, created_date, created_tantou_id) VALUES (2219, '75312 CA000', GETDATE(), 999);</v>
      </c>
    </row>
    <row r="6249" spans="26:27">
      <c r="Z6249">
        <v>930</v>
      </c>
      <c r="AA6249" s="229" t="str">
        <f t="shared" si="48"/>
        <v>INSERT INTO UPK.upk_k40.m_k60_buhin_no (data_id, buhin_no, created_date, created_tantou_id) VALUES (2220, '75313 CA000', GETDATE(), 999);</v>
      </c>
    </row>
    <row r="6250" spans="26:27">
      <c r="Z6250">
        <v>931</v>
      </c>
      <c r="AA6250" s="229" t="str">
        <f t="shared" si="48"/>
        <v>INSERT INTO UPK.upk_k40.m_k60_buhin_no (data_id, buhin_no, created_date, created_tantou_id) VALUES (2221, '67408/9 9Y000', GETDATE(), 999);</v>
      </c>
    </row>
    <row r="6251" spans="26:27">
      <c r="Z6251">
        <v>932</v>
      </c>
      <c r="AA6251" s="229" t="str">
        <f t="shared" si="48"/>
        <v>INSERT INTO UPK.upk_k40.m_k60_buhin_no (data_id, buhin_no, created_date, created_tantou_id) VALUES (2222, '75513 9Y000', GETDATE(), 999);</v>
      </c>
    </row>
    <row r="6252" spans="26:27">
      <c r="Z6252">
        <v>933</v>
      </c>
      <c r="AA6252" s="229" t="str">
        <f t="shared" si="48"/>
        <v>INSERT INTO UPK.upk_k40.m_k60_buhin_no (data_id, buhin_no, created_date, created_tantou_id) VALUES (2223, '57131 B5011', GETDATE(), 999);</v>
      </c>
    </row>
    <row r="6253" spans="26:27">
      <c r="Z6253">
        <v>934</v>
      </c>
      <c r="AA6253" s="229" t="str">
        <f t="shared" si="48"/>
        <v>INSERT INTO UPK.upk_k40.m_k60_buhin_no (data_id, buhin_no, created_date, created_tantou_id) VALUES (2224, '57132 B5011', GETDATE(), 999);</v>
      </c>
    </row>
    <row r="6254" spans="26:27">
      <c r="Z6254">
        <v>935</v>
      </c>
      <c r="AA6254" s="229" t="str">
        <f t="shared" si="48"/>
        <v>INSERT INTO UPK.upk_k40.m_k60_buhin_no (data_id, buhin_no, created_date, created_tantou_id) VALUES (2225, '57131 B5020', GETDATE(), 999);</v>
      </c>
    </row>
    <row r="6255" spans="26:27">
      <c r="Z6255">
        <v>936</v>
      </c>
      <c r="AA6255" s="229" t="str">
        <f t="shared" si="48"/>
        <v>INSERT INTO UPK.upk_k40.m_k60_buhin_no (data_id, buhin_no, created_date, created_tantou_id) VALUES (2226, '57132 B5020', GETDATE(), 999);</v>
      </c>
    </row>
    <row r="6256" spans="26:27">
      <c r="Z6256">
        <v>937</v>
      </c>
      <c r="AA6256" s="229" t="str">
        <f t="shared" si="48"/>
        <v>INSERT INTO UPK.upk_k40.m_k60_buhin_no (data_id, buhin_no, created_date, created_tantou_id) VALUES (2227, '64184 JG00A', GETDATE(), 999);</v>
      </c>
    </row>
    <row r="6257" spans="26:27">
      <c r="Z6257">
        <v>938</v>
      </c>
      <c r="AA6257" s="229" t="str">
        <f t="shared" si="48"/>
        <v>INSERT INTO UPK.upk_k40.m_k60_buhin_no (data_id, buhin_no, created_date, created_tantou_id) VALUES (2228, '64185 JG00A', GETDATE(), 999);</v>
      </c>
    </row>
    <row r="6258" spans="26:27">
      <c r="Z6258">
        <v>939</v>
      </c>
      <c r="AA6258" s="229" t="str">
        <f t="shared" si="48"/>
        <v>INSERT INTO UPK.upk_k40.m_k60_buhin_no (data_id, buhin_no, created_date, created_tantou_id) VALUES (2229, '76752/3 JG00A', GETDATE(), 999);</v>
      </c>
    </row>
    <row r="6259" spans="26:27">
      <c r="Z6259">
        <v>940</v>
      </c>
      <c r="AA6259" s="229" t="str">
        <f t="shared" si="48"/>
        <v>INSERT INTO UPK.upk_k40.m_k60_buhin_no (data_id, buhin_no, created_date, created_tantou_id) VALUES (2230, '76752/3 JG40A', GETDATE(), 999);</v>
      </c>
    </row>
    <row r="6260" spans="26:27">
      <c r="Z6260">
        <v>941</v>
      </c>
      <c r="AA6260" s="229" t="str">
        <f t="shared" si="48"/>
        <v>INSERT INTO UPK.upk_k40.m_k60_buhin_no (data_id, buhin_no, created_date, created_tantou_id) VALUES (2231, '74798 JM00ACE', GETDATE(), 999);</v>
      </c>
    </row>
    <row r="6261" spans="26:27">
      <c r="Z6261">
        <v>942</v>
      </c>
      <c r="AA6261" s="229" t="str">
        <f t="shared" si="48"/>
        <v>INSERT INTO UPK.upk_k40.m_k60_buhin_no (data_id, buhin_no, created_date, created_tantou_id) VALUES (2232, '76572 JM00A', GETDATE(), 999);</v>
      </c>
    </row>
    <row r="6262" spans="26:27">
      <c r="Z6262">
        <v>943</v>
      </c>
      <c r="AA6262" s="229" t="str">
        <f t="shared" si="48"/>
        <v>INSERT INTO UPK.upk_k40.m_k60_buhin_no (data_id, buhin_no, created_date, created_tantou_id) VALUES (2233, '76573 JM00A', GETDATE(), 999);</v>
      </c>
    </row>
    <row r="6263" spans="26:27">
      <c r="Z6263">
        <v>944</v>
      </c>
      <c r="AA6263" s="229" t="str">
        <f t="shared" si="48"/>
        <v>INSERT INTO UPK.upk_k40.m_k60_buhin_no (data_id, buhin_no, created_date, created_tantou_id) VALUES (2234, '76532 JM00B', GETDATE(), 999);</v>
      </c>
    </row>
    <row r="6264" spans="26:27">
      <c r="Z6264">
        <v>945</v>
      </c>
      <c r="AA6264" s="229" t="str">
        <f t="shared" si="48"/>
        <v>INSERT INTO UPK.upk_k40.m_k60_buhin_no (data_id, buhin_no, created_date, created_tantou_id) VALUES (2235, '76533 JM00B', GETDATE(), 999);</v>
      </c>
    </row>
    <row r="6265" spans="26:27">
      <c r="Z6265">
        <v>946</v>
      </c>
      <c r="AA6265" s="229" t="str">
        <f t="shared" si="48"/>
        <v>INSERT INTO UPK.upk_k40.m_k60_buhin_no (data_id, buhin_no, created_date, created_tantou_id) VALUES (2236, '75512 JG00A', GETDATE(), 999);</v>
      </c>
    </row>
    <row r="6266" spans="26:27">
      <c r="Z6266">
        <v>947</v>
      </c>
      <c r="AA6266" s="229" t="str">
        <f t="shared" si="48"/>
        <v>INSERT INTO UPK.upk_k40.m_k60_buhin_no (data_id, buhin_no, created_date, created_tantou_id) VALUES (2237, '75512 6MA0A', GETDATE(), 999);</v>
      </c>
    </row>
    <row r="6267" spans="26:27">
      <c r="Z6267">
        <v>948</v>
      </c>
      <c r="AA6267" s="229" t="str">
        <f t="shared" si="48"/>
        <v>INSERT INTO UPK.upk_k40.m_k60_buhin_no (data_id, buhin_no, created_date, created_tantou_id) VALUES (2238, '75512 JM00A', GETDATE(), 999);</v>
      </c>
    </row>
    <row r="6268" spans="26:27">
      <c r="Z6268">
        <v>949</v>
      </c>
      <c r="AA6268" s="229" t="str">
        <f t="shared" si="48"/>
        <v>INSERT INTO UPK.upk_k40.m_k60_buhin_no (data_id, buhin_no, created_date, created_tantou_id) VALUES (2239, '75513 JG00A', GETDATE(), 999);</v>
      </c>
    </row>
    <row r="6269" spans="26:27">
      <c r="Z6269">
        <v>950</v>
      </c>
      <c r="AA6269" s="229" t="str">
        <f t="shared" si="48"/>
        <v>INSERT INTO UPK.upk_k40.m_k60_buhin_no (data_id, buhin_no, created_date, created_tantou_id) VALUES (2240, '75513 6MA0A', GETDATE(), 999);</v>
      </c>
    </row>
    <row r="6270" spans="26:27">
      <c r="Z6270">
        <v>951</v>
      </c>
      <c r="AA6270" s="229" t="str">
        <f t="shared" si="48"/>
        <v>INSERT INTO UPK.upk_k40.m_k60_buhin_no (data_id, buhin_no, created_date, created_tantou_id) VALUES (2241, '75513 JM00A', GETDATE(), 999);</v>
      </c>
    </row>
    <row r="6271" spans="26:27">
      <c r="Z6271">
        <v>952</v>
      </c>
      <c r="AA6271" s="229" t="str">
        <f t="shared" si="48"/>
        <v>INSERT INTO UPK.upk_k40.m_k60_buhin_no (data_id, buhin_no, created_date, created_tantou_id) VALUES (2242, '75112 JG00A-K', GETDATE(), 999);</v>
      </c>
    </row>
    <row r="6272" spans="26:27">
      <c r="Z6272">
        <v>953</v>
      </c>
      <c r="AA6272" s="229" t="str">
        <f t="shared" si="48"/>
        <v>INSERT INTO UPK.upk_k40.m_k60_buhin_no (data_id, buhin_no, created_date, created_tantou_id) VALUES (2243, '75113 JG00A-K', GETDATE(), 999);</v>
      </c>
    </row>
    <row r="6273" spans="26:27">
      <c r="Z6273">
        <v>954</v>
      </c>
      <c r="AA6273" s="229" t="str">
        <f t="shared" si="48"/>
        <v>INSERT INTO UPK.upk_k40.m_k60_buhin_no (data_id, buhin_no, created_date, created_tantou_id) VALUES (2244, '75113 6FK0A', GETDATE(), 999);</v>
      </c>
    </row>
    <row r="6274" spans="26:27">
      <c r="Z6274">
        <v>955</v>
      </c>
      <c r="AA6274" s="229" t="str">
        <f t="shared" si="48"/>
        <v>INSERT INTO UPK.upk_k40.m_k60_buhin_no (data_id, buhin_no, created_date, created_tantou_id) VALUES (2245, '75134 JG00A', GETDATE(), 999);</v>
      </c>
    </row>
    <row r="6275" spans="26:27">
      <c r="Z6275">
        <v>956</v>
      </c>
      <c r="AA6275" s="229" t="str">
        <f t="shared" si="48"/>
        <v>INSERT INTO UPK.upk_k40.m_k60_buhin_no (data_id, buhin_no, created_date, created_tantou_id) VALUES (2246, '75134 JG40A', GETDATE(), 999);</v>
      </c>
    </row>
    <row r="6276" spans="26:27">
      <c r="Z6276">
        <v>957</v>
      </c>
      <c r="AA6276" s="229" t="str">
        <f t="shared" si="48"/>
        <v>INSERT INTO UPK.upk_k40.m_k60_buhin_no (data_id, buhin_no, created_date, created_tantou_id) VALUES (2247, '75134 6FK1A', GETDATE(), 999);</v>
      </c>
    </row>
    <row r="6277" spans="26:27">
      <c r="Z6277">
        <v>958</v>
      </c>
      <c r="AA6277" s="229" t="str">
        <f t="shared" si="48"/>
        <v>INSERT INTO UPK.upk_k40.m_k60_buhin_no (data_id, buhin_no, created_date, created_tantou_id) VALUES (2248, '75135 JG00A', GETDATE(), 999);</v>
      </c>
    </row>
    <row r="6278" spans="26:27">
      <c r="Z6278">
        <v>959</v>
      </c>
      <c r="AA6278" s="229" t="str">
        <f t="shared" si="48"/>
        <v>INSERT INTO UPK.upk_k40.m_k60_buhin_no (data_id, buhin_no, created_date, created_tantou_id) VALUES (2249, '75135 JG40A', GETDATE(), 999);</v>
      </c>
    </row>
    <row r="6279" spans="26:27">
      <c r="Z6279">
        <v>960</v>
      </c>
      <c r="AA6279" s="229" t="str">
        <f t="shared" si="48"/>
        <v>INSERT INTO UPK.upk_k40.m_k60_buhin_no (data_id, buhin_no, created_date, created_tantou_id) VALUES (2250, '75135 6FK1A', GETDATE(), 999);</v>
      </c>
    </row>
    <row r="6280" spans="26:27">
      <c r="Z6280">
        <v>961</v>
      </c>
      <c r="AA6280" s="229" t="str">
        <f t="shared" ref="AA6280:AA6343" si="49">$Y$5318&amp;AA4989&amp;", '"&amp;TRIM(AB4989)&amp;"', GETDATE(), 999);"</f>
        <v>INSERT INTO UPK.upk_k40.m_k60_buhin_no (data_id, buhin_no, created_date, created_tantou_id) VALUES (2251, '75174 JG00A-W', GETDATE(), 999);</v>
      </c>
    </row>
    <row r="6281" spans="26:27">
      <c r="Z6281">
        <v>962</v>
      </c>
      <c r="AA6281" s="229" t="str">
        <f t="shared" si="49"/>
        <v>INSERT INTO UPK.upk_k40.m_k60_buhin_no (data_id, buhin_no, created_date, created_tantou_id) VALUES (2252, '67408/9 1GR0A', GETDATE(), 999);</v>
      </c>
    </row>
    <row r="6282" spans="26:27">
      <c r="Z6282">
        <v>963</v>
      </c>
      <c r="AA6282" s="229" t="str">
        <f t="shared" si="49"/>
        <v>INSERT INTO UPK.upk_k40.m_k60_buhin_no (data_id, buhin_no, created_date, created_tantou_id) VALUES (2253, '67413 1AE0A', GETDATE(), 999);</v>
      </c>
    </row>
    <row r="6283" spans="26:27">
      <c r="Z6283">
        <v>964</v>
      </c>
      <c r="AA6283" s="229" t="str">
        <f t="shared" si="49"/>
        <v>INSERT INTO UPK.upk_k40.m_k60_buhin_no (data_id, buhin_no, created_date, created_tantou_id) VALUES (2254, '74332 1AA0A', GETDATE(), 999);</v>
      </c>
    </row>
    <row r="6284" spans="26:27">
      <c r="Z6284">
        <v>965</v>
      </c>
      <c r="AA6284" s="229" t="str">
        <f t="shared" si="49"/>
        <v>INSERT INTO UPK.upk_k40.m_k60_buhin_no (data_id, buhin_no, created_date, created_tantou_id) VALUES (2255, '74333 1AA0A', GETDATE(), 999);</v>
      </c>
    </row>
    <row r="6285" spans="26:27">
      <c r="Z6285">
        <v>966</v>
      </c>
      <c r="AA6285" s="229" t="str">
        <f t="shared" si="49"/>
        <v>INSERT INTO UPK.upk_k40.m_k60_buhin_no (data_id, buhin_no, created_date, created_tantou_id) VALUES (2256, '75112 1AA0A', GETDATE(), 999);</v>
      </c>
    </row>
    <row r="6286" spans="26:27">
      <c r="Z6286">
        <v>967</v>
      </c>
      <c r="AA6286" s="229" t="str">
        <f t="shared" si="49"/>
        <v>INSERT INTO UPK.upk_k40.m_k60_buhin_no (data_id, buhin_no, created_date, created_tantou_id) VALUES (2257, '75113 1AA0A', GETDATE(), 999);</v>
      </c>
    </row>
    <row r="6287" spans="26:27">
      <c r="Z6287">
        <v>968</v>
      </c>
      <c r="AA6287" s="229" t="str">
        <f t="shared" si="49"/>
        <v>INSERT INTO UPK.upk_k40.m_k60_buhin_no (data_id, buhin_no, created_date, created_tantou_id) VALUES (2258, '75134 1AA0A', GETDATE(), 999);</v>
      </c>
    </row>
    <row r="6288" spans="26:27">
      <c r="Z6288">
        <v>969</v>
      </c>
      <c r="AA6288" s="229" t="str">
        <f t="shared" si="49"/>
        <v>INSERT INTO UPK.upk_k40.m_k60_buhin_no (data_id, buhin_no, created_date, created_tantou_id) VALUES (2259, '75135 1AA0A', GETDATE(), 999);</v>
      </c>
    </row>
    <row r="6289" spans="26:27">
      <c r="Z6289">
        <v>970</v>
      </c>
      <c r="AA6289" s="229" t="str">
        <f t="shared" si="49"/>
        <v>INSERT INTO UPK.upk_k40.m_k60_buhin_no (data_id, buhin_no, created_date, created_tantou_id) VALUES (2260, '75512 1AC0A', GETDATE(), 999);</v>
      </c>
    </row>
    <row r="6290" spans="26:27">
      <c r="Z6290">
        <v>971</v>
      </c>
      <c r="AA6290" s="229" t="str">
        <f t="shared" si="49"/>
        <v>INSERT INTO UPK.upk_k40.m_k60_buhin_no (data_id, buhin_no, created_date, created_tantou_id) VALUES (2261, '75513 1AC0A', GETDATE(), 999);</v>
      </c>
    </row>
    <row r="6291" spans="26:27">
      <c r="Z6291">
        <v>972</v>
      </c>
      <c r="AA6291" s="229" t="str">
        <f t="shared" si="49"/>
        <v>INSERT INTO UPK.upk_k40.m_k60_buhin_no (data_id, buhin_no, created_date, created_tantou_id) VALUES (2262, '75528/9 1AA0A', GETDATE(), 999);</v>
      </c>
    </row>
    <row r="6292" spans="26:27">
      <c r="Z6292">
        <v>973</v>
      </c>
      <c r="AA6292" s="229" t="str">
        <f t="shared" si="49"/>
        <v>INSERT INTO UPK.upk_k40.m_k60_buhin_no (data_id, buhin_no, created_date, created_tantou_id) VALUES (2263, '76752/3 1AC0A', GETDATE(), 999);</v>
      </c>
    </row>
    <row r="6293" spans="26:27">
      <c r="Z6293">
        <v>974</v>
      </c>
      <c r="AA6293" s="229" t="str">
        <f t="shared" si="49"/>
        <v>INSERT INTO UPK.upk_k40.m_k60_buhin_no (data_id, buhin_no, created_date, created_tantou_id) VALUES (2264, '67412 JN20A', GETDATE(), 999);</v>
      </c>
    </row>
    <row r="6294" spans="26:27">
      <c r="Z6294">
        <v>975</v>
      </c>
      <c r="AA6294" s="229" t="str">
        <f t="shared" si="49"/>
        <v>INSERT INTO UPK.upk_k40.m_k60_buhin_no (data_id, buhin_no, created_date, created_tantou_id) VALUES (2265, '67412 JN20A-G', GETDATE(), 999);</v>
      </c>
    </row>
    <row r="6295" spans="26:27">
      <c r="Z6295">
        <v>976</v>
      </c>
      <c r="AA6295" s="229" t="str">
        <f t="shared" si="49"/>
        <v>INSERT INTO UPK.upk_k40.m_k60_buhin_no (data_id, buhin_no, created_date, created_tantou_id) VALUES (2266, '67413 JN90A', GETDATE(), 999);</v>
      </c>
    </row>
    <row r="6296" spans="26:27">
      <c r="Z6296">
        <v>977</v>
      </c>
      <c r="AA6296" s="229" t="str">
        <f t="shared" si="49"/>
        <v>INSERT INTO UPK.upk_k40.m_k60_buhin_no (data_id, buhin_no, created_date, created_tantou_id) VALUES (2267, '67413 JN90A-E', GETDATE(), 999);</v>
      </c>
    </row>
    <row r="6297" spans="26:27">
      <c r="Z6297">
        <v>978</v>
      </c>
      <c r="AA6297" s="229" t="str">
        <f t="shared" si="49"/>
        <v>INSERT INTO UPK.upk_k40.m_k60_buhin_no (data_id, buhin_no, created_date, created_tantou_id) VALUES (2268, '75112 3NU0A', GETDATE(), 999);</v>
      </c>
    </row>
    <row r="6298" spans="26:27">
      <c r="Z6298">
        <v>979</v>
      </c>
      <c r="AA6298" s="229" t="str">
        <f t="shared" si="49"/>
        <v>INSERT INTO UPK.upk_k40.m_k60_buhin_no (data_id, buhin_no, created_date, created_tantou_id) VALUES (2269, '75113 3NU0A', GETDATE(), 999);</v>
      </c>
    </row>
    <row r="6299" spans="26:27">
      <c r="Z6299">
        <v>980</v>
      </c>
      <c r="AA6299" s="229" t="str">
        <f t="shared" si="49"/>
        <v>INSERT INTO UPK.upk_k40.m_k60_buhin_no (data_id, buhin_no, created_date, created_tantou_id) VALUES (2270, '75142 JN20A', GETDATE(), 999);</v>
      </c>
    </row>
    <row r="6300" spans="26:27">
      <c r="Z6300">
        <v>981</v>
      </c>
      <c r="AA6300" s="229" t="str">
        <f t="shared" si="49"/>
        <v>INSERT INTO UPK.upk_k40.m_k60_buhin_no (data_id, buhin_no, created_date, created_tantou_id) VALUES (2271, '75143 JN20A', GETDATE(), 999);</v>
      </c>
    </row>
    <row r="6301" spans="26:27">
      <c r="Z6301">
        <v>982</v>
      </c>
      <c r="AA6301" s="229" t="str">
        <f t="shared" si="49"/>
        <v>INSERT INTO UPK.upk_k40.m_k60_buhin_no (data_id, buhin_no, created_date, created_tantou_id) VALUES (2272, '75313 3NU0A', GETDATE(), 999);</v>
      </c>
    </row>
    <row r="6302" spans="26:27">
      <c r="Z6302">
        <v>983</v>
      </c>
      <c r="AA6302" s="229" t="str">
        <f t="shared" si="49"/>
        <v>INSERT INTO UPK.upk_k40.m_k60_buhin_no (data_id, buhin_no, created_date, created_tantou_id) VALUES (2273, '75528/9 JN20A', GETDATE(), 999);</v>
      </c>
    </row>
    <row r="6303" spans="26:27">
      <c r="Z6303">
        <v>984</v>
      </c>
      <c r="AA6303" s="229" t="str">
        <f t="shared" si="49"/>
        <v>INSERT INTO UPK.upk_k40.m_k60_buhin_no (data_id, buhin_no, created_date, created_tantou_id) VALUES (2274, '76316 JN20A', GETDATE(), 999);</v>
      </c>
    </row>
    <row r="6304" spans="26:27">
      <c r="Z6304">
        <v>985</v>
      </c>
      <c r="AA6304" s="229" t="str">
        <f t="shared" si="49"/>
        <v>INSERT INTO UPK.upk_k40.m_k60_buhin_no (data_id, buhin_no, created_date, created_tantou_id) VALUES (2275, '76317 JN20A', GETDATE(), 999);</v>
      </c>
    </row>
    <row r="6305" spans="26:27">
      <c r="Z6305">
        <v>986</v>
      </c>
      <c r="AA6305" s="229" t="str">
        <f t="shared" si="49"/>
        <v>INSERT INTO UPK.upk_k40.m_k60_buhin_no (data_id, buhin_no, created_date, created_tantou_id) VALUES (2276, '76426 JN20A', GETDATE(), 999);</v>
      </c>
    </row>
    <row r="6306" spans="26:27">
      <c r="Z6306">
        <v>987</v>
      </c>
      <c r="AA6306" s="229" t="str">
        <f t="shared" si="49"/>
        <v>INSERT INTO UPK.upk_k40.m_k60_buhin_no (data_id, buhin_no, created_date, created_tantou_id) VALUES (2277, '76427 JN20A', GETDATE(), 999);</v>
      </c>
    </row>
    <row r="6307" spans="26:27">
      <c r="Z6307">
        <v>988</v>
      </c>
      <c r="AA6307" s="229" t="str">
        <f t="shared" si="49"/>
        <v>INSERT INTO UPK.upk_k40.m_k60_buhin_no (data_id, buhin_no, created_date, created_tantou_id) VALUES (2278, '76516 JN20A', GETDATE(), 999);</v>
      </c>
    </row>
    <row r="6308" spans="26:27">
      <c r="Z6308">
        <v>989</v>
      </c>
      <c r="AA6308" s="229" t="str">
        <f t="shared" si="49"/>
        <v>INSERT INTO UPK.upk_k40.m_k60_buhin_no (data_id, buhin_no, created_date, created_tantou_id) VALUES (2279, '76517 JN20A', GETDATE(), 999);</v>
      </c>
    </row>
    <row r="6309" spans="26:27">
      <c r="Z6309">
        <v>990</v>
      </c>
      <c r="AA6309" s="229" t="str">
        <f t="shared" si="49"/>
        <v>INSERT INTO UPK.upk_k40.m_k60_buhin_no (data_id, buhin_no, created_date, created_tantou_id) VALUES (2280, '17285 1LA0A02', GETDATE(), 999);</v>
      </c>
    </row>
    <row r="6310" spans="26:27">
      <c r="Z6310">
        <v>991</v>
      </c>
      <c r="AA6310" s="229" t="str">
        <f t="shared" si="49"/>
        <v>INSERT INTO UPK.upk_k40.m_k60_buhin_no (data_id, buhin_no, created_date, created_tantou_id) VALUES (2281, '75662/3 1LA0A', GETDATE(), 999);</v>
      </c>
    </row>
    <row r="6311" spans="26:27">
      <c r="Z6311">
        <v>992</v>
      </c>
      <c r="AA6311" s="229" t="str">
        <f t="shared" si="49"/>
        <v>INSERT INTO UPK.upk_k40.m_k60_buhin_no (data_id, buhin_no, created_date, created_tantou_id) VALUES (2282, '74366 1LA0B', GETDATE(), 999);</v>
      </c>
    </row>
    <row r="6312" spans="26:27">
      <c r="Z6312">
        <v>993</v>
      </c>
      <c r="AA6312" s="229" t="str">
        <f t="shared" si="49"/>
        <v>INSERT INTO UPK.upk_k40.m_k60_buhin_no (data_id, buhin_no, created_date, created_tantou_id) VALUES (2283, '74542 1LA0A', GETDATE(), 999);</v>
      </c>
    </row>
    <row r="6313" spans="26:27">
      <c r="Z6313">
        <v>994</v>
      </c>
      <c r="AA6313" s="229" t="str">
        <f t="shared" si="49"/>
        <v>INSERT INTO UPK.upk_k40.m_k60_buhin_no (data_id, buhin_no, created_date, created_tantou_id) VALUES (2284, '75442 1LA0A', GETDATE(), 999);</v>
      </c>
    </row>
    <row r="6314" spans="26:27">
      <c r="Z6314">
        <v>995</v>
      </c>
      <c r="AA6314" s="229" t="str">
        <f t="shared" si="49"/>
        <v>INSERT INTO UPK.upk_k40.m_k60_buhin_no (data_id, buhin_no, created_date, created_tantou_id) VALUES (2285, '75522/3 1LA0A', GETDATE(), 999);</v>
      </c>
    </row>
    <row r="6315" spans="26:27">
      <c r="Z6315">
        <v>996</v>
      </c>
      <c r="AA6315" s="229" t="str">
        <f t="shared" si="49"/>
        <v>INSERT INTO UPK.upk_k40.m_k60_buhin_no (data_id, buhin_no, created_date, created_tantou_id) VALUES (2286, '75617 1LA0A', GETDATE(), 999);</v>
      </c>
    </row>
    <row r="6316" spans="26:27">
      <c r="Z6316">
        <v>997</v>
      </c>
      <c r="AA6316" s="229" t="str">
        <f t="shared" si="49"/>
        <v>INSERT INTO UPK.upk_k40.m_k60_buhin_no (data_id, buhin_no, created_date, created_tantou_id) VALUES (2287, '85034/5 1LB0A01', GETDATE(), 999);</v>
      </c>
    </row>
    <row r="6317" spans="26:27">
      <c r="Z6317">
        <v>998</v>
      </c>
      <c r="AA6317" s="229" t="str">
        <f t="shared" si="49"/>
        <v>INSERT INTO UPK.upk_k40.m_k60_buhin_no (data_id, buhin_no, created_date, created_tantou_id) VALUES (2288, '85034/5 1LB0A02', GETDATE(), 999);</v>
      </c>
    </row>
    <row r="6318" spans="26:27">
      <c r="Z6318">
        <v>999</v>
      </c>
      <c r="AA6318" s="229" t="str">
        <f t="shared" si="49"/>
        <v>INSERT INTO UPK.upk_k40.m_k60_buhin_no (data_id, buhin_no, created_date, created_tantou_id) VALUES (2289, '75112 1JA0A', GETDATE(), 999);</v>
      </c>
    </row>
    <row r="6319" spans="26:27">
      <c r="Z6319">
        <v>1000</v>
      </c>
      <c r="AA6319" s="229" t="str">
        <f t="shared" si="49"/>
        <v>INSERT INTO UPK.upk_k40.m_k60_buhin_no (data_id, buhin_no, created_date, created_tantou_id) VALUES (2290, '75113 1JA0A', GETDATE(), 999);</v>
      </c>
    </row>
    <row r="6320" spans="26:27">
      <c r="Z6320">
        <v>1001</v>
      </c>
      <c r="AA6320" s="229" t="str">
        <f t="shared" si="49"/>
        <v>INSERT INTO UPK.upk_k40.m_k60_buhin_no (data_id, buhin_no, created_date, created_tantou_id) VALUES (2291, '75134 1JA0A', GETDATE(), 999);</v>
      </c>
    </row>
    <row r="6321" spans="26:27">
      <c r="Z6321">
        <v>1002</v>
      </c>
      <c r="AA6321" s="229" t="str">
        <f t="shared" si="49"/>
        <v>INSERT INTO UPK.upk_k40.m_k60_buhin_no (data_id, buhin_no, created_date, created_tantou_id) VALUES (2292, '75135 1JA0A', GETDATE(), 999);</v>
      </c>
    </row>
    <row r="6322" spans="26:27">
      <c r="Z6322">
        <v>1003</v>
      </c>
      <c r="AA6322" s="229" t="str">
        <f t="shared" si="49"/>
        <v>INSERT INTO UPK.upk_k40.m_k60_buhin_no (data_id, buhin_no, created_date, created_tantou_id) VALUES (2293, '75126 1JB0A', GETDATE(), 999);</v>
      </c>
    </row>
    <row r="6323" spans="26:27">
      <c r="Z6323">
        <v>1004</v>
      </c>
      <c r="AA6323" s="229" t="str">
        <f t="shared" si="49"/>
        <v>INSERT INTO UPK.upk_k40.m_k60_buhin_no (data_id, buhin_no, created_date, created_tantou_id) VALUES (2294, '75127 1GR0A', GETDATE(), 999);</v>
      </c>
    </row>
    <row r="6324" spans="26:27">
      <c r="Z6324">
        <v>1005</v>
      </c>
      <c r="AA6324" s="229" t="str">
        <f t="shared" si="49"/>
        <v>INSERT INTO UPK.upk_k40.m_k60_buhin_no (data_id, buhin_no, created_date, created_tantou_id) VALUES (2295, '75512 1JA0A', GETDATE(), 999);</v>
      </c>
    </row>
    <row r="6325" spans="26:27">
      <c r="Z6325">
        <v>1006</v>
      </c>
      <c r="AA6325" s="229" t="str">
        <f t="shared" si="49"/>
        <v>INSERT INTO UPK.upk_k40.m_k60_buhin_no (data_id, buhin_no, created_date, created_tantou_id) VALUES (2296, '75513 1JA0A', GETDATE(), 999);</v>
      </c>
    </row>
    <row r="6326" spans="26:27">
      <c r="Z6326">
        <v>1007</v>
      </c>
      <c r="AA6326" s="229" t="str">
        <f t="shared" si="49"/>
        <v>INSERT INTO UPK.upk_k40.m_k60_buhin_no (data_id, buhin_no, created_date, created_tantou_id) VALUES (2297, '75522/3 1JA0A', GETDATE(), 999);</v>
      </c>
    </row>
    <row r="6327" spans="26:27">
      <c r="Z6327">
        <v>1008</v>
      </c>
      <c r="AA6327" s="229" t="str">
        <f t="shared" si="49"/>
        <v>INSERT INTO UPK.upk_k40.m_k60_buhin_no (data_id, buhin_no, created_date, created_tantou_id) VALUES (2298, '76428/9 1JA0A', GETDATE(), 999);</v>
      </c>
    </row>
    <row r="6328" spans="26:27">
      <c r="Z6328">
        <v>1009</v>
      </c>
      <c r="AA6328" s="229" t="str">
        <f t="shared" si="49"/>
        <v>INSERT INTO UPK.upk_k40.m_k60_buhin_no (data_id, buhin_no, created_date, created_tantou_id) VALUES (2299, '76586 1JA0A', GETDATE(), 999);</v>
      </c>
    </row>
    <row r="6329" spans="26:27">
      <c r="Z6329">
        <v>1010</v>
      </c>
      <c r="AA6329" s="229" t="str">
        <f t="shared" si="49"/>
        <v>INSERT INTO UPK.upk_k40.m_k60_buhin_no (data_id, buhin_no, created_date, created_tantou_id) VALUES (2300, '76587 1JA0A', GETDATE(), 999);</v>
      </c>
    </row>
    <row r="6330" spans="26:27">
      <c r="Z6330">
        <v>1011</v>
      </c>
      <c r="AA6330" s="229" t="str">
        <f t="shared" si="49"/>
        <v>INSERT INTO UPK.upk_k40.m_k60_buhin_no (data_id, buhin_no, created_date, created_tantou_id) VALUES (2301, '76542 6AX0A', GETDATE(), 999);</v>
      </c>
    </row>
    <row r="6331" spans="26:27">
      <c r="Z6331">
        <v>1012</v>
      </c>
      <c r="AA6331" s="229" t="str">
        <f t="shared" si="49"/>
        <v>INSERT INTO UPK.upk_k40.m_k60_buhin_no (data_id, buhin_no, created_date, created_tantou_id) VALUES (2302, '76543 6AX0A', GETDATE(), 999);</v>
      </c>
    </row>
    <row r="6332" spans="26:27">
      <c r="Z6332">
        <v>1013</v>
      </c>
      <c r="AA6332" s="229" t="str">
        <f t="shared" si="49"/>
        <v>INSERT INTO UPK.upk_k40.m_k60_buhin_no (data_id, buhin_no, created_date, created_tantou_id) VALUES (2303, '54292/3 3XA0A', GETDATE(), 999);</v>
      </c>
    </row>
    <row r="6333" spans="26:27">
      <c r="Z6333">
        <v>1014</v>
      </c>
      <c r="AA6333" s="229" t="str">
        <f t="shared" si="49"/>
        <v>INSERT INTO UPK.upk_k40.m_k60_buhin_no (data_id, buhin_no, created_date, created_tantou_id) VALUES (2304, '54294/5 5YJ0A/3XA0A', GETDATE(), 999);</v>
      </c>
    </row>
    <row r="6334" spans="26:27">
      <c r="Z6334">
        <v>1015</v>
      </c>
      <c r="AA6334" s="229" t="str">
        <f t="shared" si="49"/>
        <v>INSERT INTO UPK.upk_k40.m_k60_buhin_no (data_id, buhin_no, created_date, created_tantou_id) VALUES (2305, '75126 5YJ0A', GETDATE(), 999);</v>
      </c>
    </row>
    <row r="6335" spans="26:27">
      <c r="Z6335">
        <v>1016</v>
      </c>
      <c r="AA6335" s="229" t="str">
        <f t="shared" si="49"/>
        <v>INSERT INTO UPK.upk_k40.m_k60_buhin_no (data_id, buhin_no, created_date, created_tantou_id) VALUES (2306, '75126 3XE0A', GETDATE(), 999);</v>
      </c>
    </row>
    <row r="6336" spans="26:27">
      <c r="Z6336">
        <v>1017</v>
      </c>
      <c r="AA6336" s="229" t="str">
        <f t="shared" si="49"/>
        <v>INSERT INTO UPK.upk_k40.m_k60_buhin_no (data_id, buhin_no, created_date, created_tantou_id) VALUES (2307, '75126 3XF0A', GETDATE(), 999);</v>
      </c>
    </row>
    <row r="6337" spans="26:27">
      <c r="Z6337">
        <v>1018</v>
      </c>
      <c r="AA6337" s="229" t="str">
        <f t="shared" si="49"/>
        <v>INSERT INTO UPK.upk_k40.m_k60_buhin_no (data_id, buhin_no, created_date, created_tantou_id) VALUES (2308, '75126 3XY0A', GETDATE(), 999);</v>
      </c>
    </row>
    <row r="6338" spans="26:27">
      <c r="Z6338">
        <v>1019</v>
      </c>
      <c r="AA6338" s="229" t="str">
        <f t="shared" si="49"/>
        <v>INSERT INTO UPK.upk_k40.m_k60_buhin_no (data_id, buhin_no, created_date, created_tantou_id) VALUES (2309, '75127 5YJ0A', GETDATE(), 999);</v>
      </c>
    </row>
    <row r="6339" spans="26:27">
      <c r="Z6339">
        <v>1020</v>
      </c>
      <c r="AA6339" s="229" t="str">
        <f t="shared" si="49"/>
        <v>INSERT INTO UPK.upk_k40.m_k60_buhin_no (data_id, buhin_no, created_date, created_tantou_id) VALUES (2310, '75127 3XE0A', GETDATE(), 999);</v>
      </c>
    </row>
    <row r="6340" spans="26:27">
      <c r="Z6340">
        <v>1021</v>
      </c>
      <c r="AA6340" s="229" t="str">
        <f t="shared" si="49"/>
        <v>INSERT INTO UPK.upk_k40.m_k60_buhin_no (data_id, buhin_no, created_date, created_tantou_id) VALUES (2311, '75127 3XF0A', GETDATE(), 999);</v>
      </c>
    </row>
    <row r="6341" spans="26:27">
      <c r="Z6341">
        <v>1022</v>
      </c>
      <c r="AA6341" s="229" t="str">
        <f t="shared" si="49"/>
        <v>INSERT INTO UPK.upk_k40.m_k60_buhin_no (data_id, buhin_no, created_date, created_tantou_id) VALUES (2312, '75127 3XY0A', GETDATE(), 999);</v>
      </c>
    </row>
    <row r="6342" spans="26:27">
      <c r="Z6342">
        <v>1023</v>
      </c>
      <c r="AA6342" s="229" t="str">
        <f t="shared" si="49"/>
        <v>INSERT INTO UPK.upk_k40.m_k60_buhin_no (data_id, buhin_no, created_date, created_tantou_id) VALUES (2313, '75134 3XA0A', GETDATE(), 999);</v>
      </c>
    </row>
    <row r="6343" spans="26:27">
      <c r="Z6343">
        <v>1024</v>
      </c>
      <c r="AA6343" s="229" t="str">
        <f t="shared" si="49"/>
        <v>INSERT INTO UPK.upk_k40.m_k60_buhin_no (data_id, buhin_no, created_date, created_tantou_id) VALUES (2314, '75135 3XA0A', GETDATE(), 999);</v>
      </c>
    </row>
    <row r="6344" spans="26:27">
      <c r="Z6344">
        <v>1025</v>
      </c>
      <c r="AA6344" s="229" t="str">
        <f t="shared" ref="AA6344:AA6407" si="50">$Y$5318&amp;AA5053&amp;", '"&amp;TRIM(AB5053)&amp;"', GETDATE(), 999);"</f>
        <v>INSERT INTO UPK.upk_k40.m_k60_buhin_no (data_id, buhin_no, created_date, created_tantou_id) VALUES (2315, '75134 3XE0A', GETDATE(), 999);</v>
      </c>
    </row>
    <row r="6345" spans="26:27">
      <c r="Z6345">
        <v>1026</v>
      </c>
      <c r="AA6345" s="229" t="str">
        <f t="shared" si="50"/>
        <v>INSERT INTO UPK.upk_k40.m_k60_buhin_no (data_id, buhin_no, created_date, created_tantou_id) VALUES (2316, '75135 3XE0A', GETDATE(), 999);</v>
      </c>
    </row>
    <row r="6346" spans="26:27">
      <c r="Z6346">
        <v>1027</v>
      </c>
      <c r="AA6346" s="229" t="str">
        <f t="shared" si="50"/>
        <v>INSERT INTO UPK.upk_k40.m_k60_buhin_no (data_id, buhin_no, created_date, created_tantou_id) VALUES (2317, '751L7 3XA0A', GETDATE(), 999);</v>
      </c>
    </row>
    <row r="6347" spans="26:27">
      <c r="Z6347">
        <v>1028</v>
      </c>
      <c r="AA6347" s="229" t="str">
        <f t="shared" si="50"/>
        <v>INSERT INTO UPK.upk_k40.m_k60_buhin_no (data_id, buhin_no, created_date, created_tantou_id) VALUES (2318, '751L7 3XA0A-K', GETDATE(), 999);</v>
      </c>
    </row>
    <row r="6348" spans="26:27">
      <c r="Z6348">
        <v>1029</v>
      </c>
      <c r="AA6348" s="229" t="str">
        <f t="shared" si="50"/>
        <v>INSERT INTO UPK.upk_k40.m_k60_buhin_no (data_id, buhin_no, created_date, created_tantou_id) VALUES (2319, '751L7 3XE0A', GETDATE(), 999);</v>
      </c>
    </row>
    <row r="6349" spans="26:27">
      <c r="Z6349">
        <v>1030</v>
      </c>
      <c r="AA6349" s="229" t="str">
        <f t="shared" si="50"/>
        <v>INSERT INTO UPK.upk_k40.m_k60_buhin_no (data_id, buhin_no, created_date, created_tantou_id) VALUES (2320, '76372 3XB0AUF', GETDATE(), 999);</v>
      </c>
    </row>
    <row r="6350" spans="26:27">
      <c r="Z6350">
        <v>1031</v>
      </c>
      <c r="AA6350" s="229" t="str">
        <f t="shared" si="50"/>
        <v>INSERT INTO UPK.upk_k40.m_k60_buhin_no (data_id, buhin_no, created_date, created_tantou_id) VALUES (2321, '76373 3XB0AUF', GETDATE(), 999);</v>
      </c>
    </row>
    <row r="6351" spans="26:27">
      <c r="Z6351">
        <v>1032</v>
      </c>
      <c r="AA6351" s="229" t="str">
        <f t="shared" si="50"/>
        <v>INSERT INTO UPK.upk_k40.m_k60_buhin_no (data_id, buhin_no, created_date, created_tantou_id) VALUES (2322, '76372 3XD3A', GETDATE(), 999);</v>
      </c>
    </row>
    <row r="6352" spans="26:27">
      <c r="Z6352">
        <v>1033</v>
      </c>
      <c r="AA6352" s="229" t="str">
        <f t="shared" si="50"/>
        <v>INSERT INTO UPK.upk_k40.m_k60_buhin_no (data_id, buhin_no, created_date, created_tantou_id) VALUES (2323, '76373 3XD3A', GETDATE(), 999);</v>
      </c>
    </row>
    <row r="6353" spans="26:27">
      <c r="Z6353">
        <v>1034</v>
      </c>
      <c r="AA6353" s="229" t="str">
        <f t="shared" si="50"/>
        <v>INSERT INTO UPK.upk_k40.m_k60_buhin_no (data_id, buhin_no, created_date, created_tantou_id) VALUES (2324, '76373 3YF3A-B', GETDATE(), 999);</v>
      </c>
    </row>
    <row r="6354" spans="26:27">
      <c r="Z6354">
        <v>1035</v>
      </c>
      <c r="AA6354" s="229" t="str">
        <f t="shared" si="50"/>
        <v>INSERT INTO UPK.upk_k40.m_k60_buhin_no (data_id, buhin_no, created_date, created_tantou_id) VALUES (2325, '77532 3XA0AUF', GETDATE(), 999);</v>
      </c>
    </row>
    <row r="6355" spans="26:27">
      <c r="Z6355">
        <v>1036</v>
      </c>
      <c r="AA6355" s="229" t="str">
        <f t="shared" si="50"/>
        <v>INSERT INTO UPK.upk_k40.m_k60_buhin_no (data_id, buhin_no, created_date, created_tantou_id) VALUES (2326, '77533 3YD0BUF', GETDATE(), 999);</v>
      </c>
    </row>
    <row r="6356" spans="26:27">
      <c r="Z6356">
        <v>1037</v>
      </c>
      <c r="AA6356" s="229" t="str">
        <f t="shared" si="50"/>
        <v>INSERT INTO UPK.upk_k40.m_k60_buhin_no (data_id, buhin_no, created_date, created_tantou_id) VALUES (2327, '75112 3VA0A', GETDATE(), 999);</v>
      </c>
    </row>
    <row r="6357" spans="26:27">
      <c r="Z6357">
        <v>1038</v>
      </c>
      <c r="AA6357" s="229" t="str">
        <f t="shared" si="50"/>
        <v>INSERT INTO UPK.upk_k40.m_k60_buhin_no (data_id, buhin_no, created_date, created_tantou_id) VALUES (2328, '75113 3VA0A', GETDATE(), 999);</v>
      </c>
    </row>
    <row r="6358" spans="26:27">
      <c r="Z6358">
        <v>1039</v>
      </c>
      <c r="AA6358" s="229" t="str">
        <f t="shared" si="50"/>
        <v>INSERT INTO UPK.upk_k40.m_k60_buhin_no (data_id, buhin_no, created_date, created_tantou_id) VALUES (2329, '76242 3VA0A', GETDATE(), 999);</v>
      </c>
    </row>
    <row r="6359" spans="26:27">
      <c r="Z6359">
        <v>1040</v>
      </c>
      <c r="AA6359" s="229" t="str">
        <f t="shared" si="50"/>
        <v>INSERT INTO UPK.upk_k40.m_k60_buhin_no (data_id, buhin_no, created_date, created_tantou_id) VALUES (2330, '76243 3VA0A', GETDATE(), 999);</v>
      </c>
    </row>
    <row r="6360" spans="26:27">
      <c r="Z6360">
        <v>1041</v>
      </c>
      <c r="AA6360" s="229" t="str">
        <f t="shared" si="50"/>
        <v>INSERT INTO UPK.upk_k40.m_k60_buhin_no (data_id, buhin_no, created_date, created_tantou_id) VALUES (2331, '76452 3VA0A', GETDATE(), 999);</v>
      </c>
    </row>
    <row r="6361" spans="26:27">
      <c r="Z6361">
        <v>1042</v>
      </c>
      <c r="AA6361" s="229" t="str">
        <f t="shared" si="50"/>
        <v>INSERT INTO UPK.upk_k40.m_k60_buhin_no (data_id, buhin_no, created_date, created_tantou_id) VALUES (2332, '76453 3VA0A', GETDATE(), 999);</v>
      </c>
    </row>
    <row r="6362" spans="26:27">
      <c r="Z6362">
        <v>1043</v>
      </c>
      <c r="AA6362" s="229" t="str">
        <f t="shared" si="50"/>
        <v>INSERT INTO UPK.upk_k40.m_k60_buhin_no (data_id, buhin_no, created_date, created_tantou_id) VALUES (2333, '76232 1VA0A', GETDATE(), 999);</v>
      </c>
    </row>
    <row r="6363" spans="26:27">
      <c r="Z6363">
        <v>1044</v>
      </c>
      <c r="AA6363" s="229" t="str">
        <f t="shared" si="50"/>
        <v>INSERT INTO UPK.upk_k40.m_k60_buhin_no (data_id, buhin_no, created_date, created_tantou_id) VALUES (2334, '76232 1VA0B', GETDATE(), 999);</v>
      </c>
    </row>
    <row r="6364" spans="26:27">
      <c r="Z6364">
        <v>1045</v>
      </c>
      <c r="AA6364" s="229" t="str">
        <f t="shared" si="50"/>
        <v>INSERT INTO UPK.upk_k40.m_k60_buhin_no (data_id, buhin_no, created_date, created_tantou_id) VALUES (2335, '76233 1VA0A', GETDATE(), 999);</v>
      </c>
    </row>
    <row r="6365" spans="26:27">
      <c r="Z6365">
        <v>1046</v>
      </c>
      <c r="AA6365" s="229" t="str">
        <f t="shared" si="50"/>
        <v>INSERT INTO UPK.upk_k40.m_k60_buhin_no (data_id, buhin_no, created_date, created_tantou_id) VALUES (2336, '76233 1VA0B', GETDATE(), 999);</v>
      </c>
    </row>
    <row r="6366" spans="26:27">
      <c r="Z6366">
        <v>1047</v>
      </c>
      <c r="AA6366" s="229" t="str">
        <f t="shared" si="50"/>
        <v>INSERT INTO UPK.upk_k40.m_k60_buhin_no (data_id, buhin_no, created_date, created_tantou_id) VALUES (2337, '76332/3 1VA0A', GETDATE(), 999);</v>
      </c>
    </row>
    <row r="6367" spans="26:27">
      <c r="Z6367">
        <v>1048</v>
      </c>
      <c r="AA6367" s="229" t="str">
        <f t="shared" si="50"/>
        <v>INSERT INTO UPK.upk_k40.m_k60_buhin_no (data_id, buhin_no, created_date, created_tantou_id) VALUES (2338, '76332/3 1VA0B', GETDATE(), 999);</v>
      </c>
    </row>
    <row r="6368" spans="26:27">
      <c r="Z6368">
        <v>1049</v>
      </c>
      <c r="AA6368" s="229" t="str">
        <f t="shared" si="50"/>
        <v>INSERT INTO UPK.upk_k40.m_k60_buhin_no (data_id, buhin_no, created_date, created_tantou_id) VALUES (2339, '75112 5TA0A', GETDATE(), 999);</v>
      </c>
    </row>
    <row r="6369" spans="26:27">
      <c r="Z6369">
        <v>1050</v>
      </c>
      <c r="AA6369" s="229" t="str">
        <f t="shared" si="50"/>
        <v>INSERT INTO UPK.upk_k40.m_k60_buhin_no (data_id, buhin_no, created_date, created_tantou_id) VALUES (2340, '75113 5TA0A', GETDATE(), 999);</v>
      </c>
    </row>
    <row r="6370" spans="26:27">
      <c r="Z6370">
        <v>1051</v>
      </c>
      <c r="AA6370" s="229" t="str">
        <f t="shared" si="50"/>
        <v>INSERT INTO UPK.upk_k40.m_k60_buhin_no (data_id, buhin_no, created_date, created_tantou_id) VALUES (2341, '75134 5TA0A', GETDATE(), 999);</v>
      </c>
    </row>
    <row r="6371" spans="26:27">
      <c r="Z6371">
        <v>1052</v>
      </c>
      <c r="AA6371" s="229" t="str">
        <f t="shared" si="50"/>
        <v>INSERT INTO UPK.upk_k40.m_k60_buhin_no (data_id, buhin_no, created_date, created_tantou_id) VALUES (2342, '75135 5TA0A', GETDATE(), 999);</v>
      </c>
    </row>
    <row r="6372" spans="26:27">
      <c r="Z6372">
        <v>1053</v>
      </c>
      <c r="AA6372" s="229" t="str">
        <f t="shared" si="50"/>
        <v>INSERT INTO UPK.upk_k40.m_k60_buhin_no (data_id, buhin_no, created_date, created_tantou_id) VALUES (2343, '75262/3 1VA0A', GETDATE(), 999);</v>
      </c>
    </row>
    <row r="6373" spans="26:27">
      <c r="Z6373">
        <v>1054</v>
      </c>
      <c r="AA6373" s="229" t="str">
        <f t="shared" si="50"/>
        <v>INSERT INTO UPK.upk_k40.m_k60_buhin_no (data_id, buhin_no, created_date, created_tantou_id) VALUES (2344, '76452 5TA0A', GETDATE(), 999);</v>
      </c>
    </row>
    <row r="6374" spans="26:27">
      <c r="Z6374">
        <v>1055</v>
      </c>
      <c r="AA6374" s="229" t="str">
        <f t="shared" si="50"/>
        <v>INSERT INTO UPK.upk_k40.m_k60_buhin_no (data_id, buhin_no, created_date, created_tantou_id) VALUES (2345, '76453 5TA0A', GETDATE(), 999);</v>
      </c>
    </row>
    <row r="6375" spans="26:27">
      <c r="Z6375">
        <v>1056</v>
      </c>
      <c r="AA6375" s="229" t="str">
        <f t="shared" si="50"/>
        <v>INSERT INTO UPK.upk_k40.m_k60_buhin_no (data_id, buhin_no, created_date, created_tantou_id) VALUES (2346, '67467 4CC0A', GETDATE(), 999);</v>
      </c>
    </row>
    <row r="6376" spans="26:27">
      <c r="Z6376">
        <v>1057</v>
      </c>
      <c r="AA6376" s="229" t="str">
        <f t="shared" si="50"/>
        <v>INSERT INTO UPK.upk_k40.m_k60_buhin_no (data_id, buhin_no, created_date, created_tantou_id) VALUES (2347, '67467 4CC0A-E', GETDATE(), 999);</v>
      </c>
    </row>
    <row r="6377" spans="26:27">
      <c r="Z6377">
        <v>1058</v>
      </c>
      <c r="AA6377" s="229" t="str">
        <f t="shared" si="50"/>
        <v>INSERT INTO UPK.upk_k40.m_k60_buhin_no (data_id, buhin_no, created_date, created_tantou_id) VALUES (2348, '74372 4CB0A', GETDATE(), 999);</v>
      </c>
    </row>
    <row r="6378" spans="26:27">
      <c r="Z6378">
        <v>1059</v>
      </c>
      <c r="AA6378" s="229" t="str">
        <f t="shared" si="50"/>
        <v>INSERT INTO UPK.upk_k40.m_k60_buhin_no (data_id, buhin_no, created_date, created_tantou_id) VALUES (2349, '76312/3 4CC0A', GETDATE(), 999);</v>
      </c>
    </row>
    <row r="6379" spans="26:27">
      <c r="Z6379">
        <v>1060</v>
      </c>
      <c r="AA6379" s="229" t="str">
        <f t="shared" si="50"/>
        <v>INSERT INTO UPK.upk_k40.m_k60_buhin_no (data_id, buhin_no, created_date, created_tantou_id) VALUES (2350, '76452 4CE0A', GETDATE(), 999);</v>
      </c>
    </row>
    <row r="6380" spans="26:27">
      <c r="Z6380">
        <v>1061</v>
      </c>
      <c r="AA6380" s="229" t="str">
        <f t="shared" si="50"/>
        <v>INSERT INTO UPK.upk_k40.m_k60_buhin_no (data_id, buhin_no, created_date, created_tantou_id) VALUES (2351, '76452 4CE0A-E', GETDATE(), 999);</v>
      </c>
    </row>
    <row r="6381" spans="26:27">
      <c r="Z6381">
        <v>1062</v>
      </c>
      <c r="AA6381" s="229" t="str">
        <f t="shared" si="50"/>
        <v>INSERT INTO UPK.upk_k40.m_k60_buhin_no (data_id, buhin_no, created_date, created_tantou_id) VALUES (2352, '76452 4BC1A', GETDATE(), 999);</v>
      </c>
    </row>
    <row r="6382" spans="26:27">
      <c r="Z6382">
        <v>1063</v>
      </c>
      <c r="AA6382" s="229" t="str">
        <f t="shared" si="50"/>
        <v>INSERT INTO UPK.upk_k40.m_k60_buhin_no (data_id, buhin_no, created_date, created_tantou_id) VALUES (2353, '76453 4CE0A', GETDATE(), 999);</v>
      </c>
    </row>
    <row r="6383" spans="26:27">
      <c r="Z6383">
        <v>1064</v>
      </c>
      <c r="AA6383" s="229" t="str">
        <f t="shared" si="50"/>
        <v>INSERT INTO UPK.upk_k40.m_k60_buhin_no (data_id, buhin_no, created_date, created_tantou_id) VALUES (2354, '76453 4CE0A-E', GETDATE(), 999);</v>
      </c>
    </row>
    <row r="6384" spans="26:27">
      <c r="Z6384">
        <v>1065</v>
      </c>
      <c r="AA6384" s="229" t="str">
        <f t="shared" si="50"/>
        <v>INSERT INTO UPK.upk_k40.m_k60_buhin_no (data_id, buhin_no, created_date, created_tantou_id) VALUES (2355, '76453 4BC1A', GETDATE(), 999);</v>
      </c>
    </row>
    <row r="6385" spans="26:27">
      <c r="Z6385">
        <v>1066</v>
      </c>
      <c r="AA6385" s="229" t="str">
        <f t="shared" si="50"/>
        <v>INSERT INTO UPK.upk_k40.m_k60_buhin_no (data_id, buhin_no, created_date, created_tantou_id) VALUES (2356, '76532 4CC0A', GETDATE(), 999);</v>
      </c>
    </row>
    <row r="6386" spans="26:27">
      <c r="Z6386">
        <v>1067</v>
      </c>
      <c r="AA6386" s="229" t="str">
        <f t="shared" si="50"/>
        <v>INSERT INTO UPK.upk_k40.m_k60_buhin_no (data_id, buhin_no, created_date, created_tantou_id) VALUES (2357, '76533 4CC0A', GETDATE(), 999);</v>
      </c>
    </row>
    <row r="6387" spans="26:27">
      <c r="Z6387">
        <v>1068</v>
      </c>
      <c r="AA6387" s="229" t="str">
        <f t="shared" si="50"/>
        <v>INSERT INTO UPK.upk_k40.m_k60_buhin_no (data_id, buhin_no, created_date, created_tantou_id) VALUES (2358, '76572 4CC0A', GETDATE(), 999);</v>
      </c>
    </row>
    <row r="6388" spans="26:27">
      <c r="Z6388">
        <v>1069</v>
      </c>
      <c r="AA6388" s="229" t="str">
        <f t="shared" si="50"/>
        <v>INSERT INTO UPK.upk_k40.m_k60_buhin_no (data_id, buhin_no, created_date, created_tantou_id) VALUES (2359, '76573 4CC0A', GETDATE(), 999);</v>
      </c>
    </row>
    <row r="6389" spans="26:27">
      <c r="Z6389">
        <v>1070</v>
      </c>
      <c r="AA6389" s="229" t="str">
        <f t="shared" si="50"/>
        <v>INSERT INTO UPK.upk_k40.m_k60_buhin_no (data_id, buhin_no, created_date, created_tantou_id) VALUES (2360, '75556 4BC1B', GETDATE(), 999);</v>
      </c>
    </row>
    <row r="6390" spans="26:27">
      <c r="Z6390">
        <v>1071</v>
      </c>
      <c r="AA6390" s="229" t="str">
        <f t="shared" si="50"/>
        <v>INSERT INTO UPK.upk_k40.m_k60_buhin_no (data_id, buhin_no, created_date, created_tantou_id) VALUES (2361, '75557 4BC1B', GETDATE(), 999);</v>
      </c>
    </row>
    <row r="6391" spans="26:27">
      <c r="Z6391">
        <v>1072</v>
      </c>
      <c r="AA6391" s="229" t="str">
        <f t="shared" si="50"/>
        <v>INSERT INTO UPK.upk_k40.m_k60_buhin_no (data_id, buhin_no, created_date, created_tantou_id) VALUES (2362, '76456/7 4CE0A', GETDATE(), 999);</v>
      </c>
    </row>
    <row r="6392" spans="26:27">
      <c r="Z6392">
        <v>1073</v>
      </c>
      <c r="AA6392" s="229" t="str">
        <f t="shared" si="50"/>
        <v>INSERT INTO UPK.upk_k40.m_k60_buhin_no (data_id, buhin_no, created_date, created_tantou_id) VALUES (2363, '76456/7 4CE0A-E', GETDATE(), 999);</v>
      </c>
    </row>
    <row r="6393" spans="26:27">
      <c r="Z6393">
        <v>1074</v>
      </c>
      <c r="AA6393" s="229" t="str">
        <f t="shared" si="50"/>
        <v>INSERT INTO UPK.upk_k40.m_k60_buhin_no (data_id, buhin_no, created_date, created_tantou_id) VALUES (2364, '76456/7 6FK0A', GETDATE(), 999);</v>
      </c>
    </row>
    <row r="6394" spans="26:27">
      <c r="Z6394">
        <v>1075</v>
      </c>
      <c r="AA6394" s="229" t="str">
        <f t="shared" si="50"/>
        <v>INSERT INTO UPK.upk_k40.m_k60_buhin_no (data_id, buhin_no, created_date, created_tantou_id) VALUES (2365, '76452 6MA0A', GETDATE(), 999);</v>
      </c>
    </row>
    <row r="6395" spans="26:27">
      <c r="Z6395">
        <v>1076</v>
      </c>
      <c r="AA6395" s="229" t="str">
        <f t="shared" si="50"/>
        <v>INSERT INTO UPK.upk_k40.m_k60_buhin_no (data_id, buhin_no, created_date, created_tantou_id) VALUES (2366, '76452 6MT0A', GETDATE(), 999);</v>
      </c>
    </row>
    <row r="6396" spans="26:27">
      <c r="Z6396">
        <v>1077</v>
      </c>
      <c r="AA6396" s="229" t="str">
        <f t="shared" si="50"/>
        <v>INSERT INTO UPK.upk_k40.m_k60_buhin_no (data_id, buhin_no, created_date, created_tantou_id) VALUES (2367, '76453 6MT0A', GETDATE(), 999);</v>
      </c>
    </row>
    <row r="6397" spans="26:27">
      <c r="Z6397">
        <v>1078</v>
      </c>
      <c r="AA6397" s="229" t="str">
        <f t="shared" si="50"/>
        <v>INSERT INTO UPK.upk_k40.m_k60_buhin_no (data_id, buhin_no, created_date, created_tantou_id) VALUES (2368, '77662/3 6MR0A', GETDATE(), 999);</v>
      </c>
    </row>
    <row r="6398" spans="26:27">
      <c r="Z6398">
        <v>1079</v>
      </c>
      <c r="AA6398" s="229" t="str">
        <f t="shared" si="50"/>
        <v>INSERT INTO UPK.upk_k40.m_k60_buhin_no (data_id, buhin_no, created_date, created_tantou_id) VALUES (2369, '78142/3 6MA0A', GETDATE(), 999);</v>
      </c>
    </row>
    <row r="6399" spans="26:27">
      <c r="Z6399">
        <v>1080</v>
      </c>
      <c r="AA6399" s="229" t="str">
        <f t="shared" si="50"/>
        <v>INSERT INTO UPK.upk_k40.m_k60_buhin_no (data_id, buhin_no, created_date, created_tantou_id) VALUES (2370, '64182/3 6RA1A', GETDATE(), 999);</v>
      </c>
    </row>
    <row r="6400" spans="26:27">
      <c r="Z6400">
        <v>1081</v>
      </c>
      <c r="AA6400" s="229" t="str">
        <f t="shared" si="50"/>
        <v>INSERT INTO UPK.upk_k40.m_k60_buhin_no (data_id, buhin_no, created_date, created_tantou_id) VALUES (2371, '66322/3 6RA0A', GETDATE(), 999);</v>
      </c>
    </row>
    <row r="6401" spans="26:27">
      <c r="Z6401">
        <v>1082</v>
      </c>
      <c r="AA6401" s="229" t="str">
        <f t="shared" si="50"/>
        <v>INSERT INTO UPK.upk_k40.m_k60_buhin_no (data_id, buhin_no, created_date, created_tantou_id) VALUES (2372, '75112 6RA0A', GETDATE(), 999);</v>
      </c>
    </row>
    <row r="6402" spans="26:27">
      <c r="Z6402">
        <v>1083</v>
      </c>
      <c r="AA6402" s="229" t="str">
        <f t="shared" si="50"/>
        <v>INSERT INTO UPK.upk_k40.m_k60_buhin_no (data_id, buhin_no, created_date, created_tantou_id) VALUES (2373, '75113 6RA0A', GETDATE(), 999);</v>
      </c>
    </row>
    <row r="6403" spans="26:27">
      <c r="Z6403">
        <v>1084</v>
      </c>
      <c r="AA6403" s="229" t="str">
        <f t="shared" si="50"/>
        <v>INSERT INTO UPK.upk_k40.m_k60_buhin_no (data_id, buhin_no, created_date, created_tantou_id) VALUES (2374, '75692/3 6RA1A', GETDATE(), 999);</v>
      </c>
    </row>
    <row r="6404" spans="26:27">
      <c r="Z6404">
        <v>1085</v>
      </c>
      <c r="AA6404" s="229" t="str">
        <f t="shared" si="50"/>
        <v>INSERT INTO UPK.upk_k40.m_k60_buhin_no (data_id, buhin_no, created_date, created_tantou_id) VALUES (2375, '5253C B4800/B4700', GETDATE(), 999);</v>
      </c>
    </row>
    <row r="6405" spans="26:27">
      <c r="Z6405">
        <v>1086</v>
      </c>
      <c r="AA6405" s="229" t="str">
        <f t="shared" si="50"/>
        <v>INSERT INTO UPK.upk_k40.m_k60_buhin_no (data_id, buhin_no, created_date, created_tantou_id) VALUES (2376, '76452 6RA0A', GETDATE(), 999);</v>
      </c>
    </row>
    <row r="6406" spans="26:27">
      <c r="Z6406">
        <v>1087</v>
      </c>
      <c r="AA6406" s="229" t="str">
        <f t="shared" si="50"/>
        <v>INSERT INTO UPK.upk_k40.m_k60_buhin_no (data_id, buhin_no, created_date, created_tantou_id) VALUES (2377, '76453 6RA0A', GETDATE(), 999);</v>
      </c>
    </row>
    <row r="6407" spans="26:27">
      <c r="Z6407">
        <v>1088</v>
      </c>
      <c r="AA6407" s="229" t="str">
        <f t="shared" si="50"/>
        <v>INSERT INTO UPK.upk_k40.m_k60_buhin_no (data_id, buhin_no, created_date, created_tantou_id) VALUES (2378, '76482/3 6RA0A', GETDATE(), 999);</v>
      </c>
    </row>
    <row r="6408" spans="26:27">
      <c r="Z6408">
        <v>1089</v>
      </c>
      <c r="AA6408" s="229" t="str">
        <f t="shared" ref="AA6408:AA6471" si="51">$Y$5318&amp;AA5117&amp;", '"&amp;TRIM(AB5117)&amp;"', GETDATE(), 999);"</f>
        <v>INSERT INTO UPK.upk_k40.m_k60_buhin_no (data_id, buhin_no, created_date, created_tantou_id) VALUES (2379, '76482/3 6RA1A', GETDATE(), 999);</v>
      </c>
    </row>
    <row r="6409" spans="26:27">
      <c r="Z6409">
        <v>1090</v>
      </c>
      <c r="AA6409" s="229" t="str">
        <f t="shared" si="51"/>
        <v>INSERT INTO UPK.upk_k40.m_k60_buhin_no (data_id, buhin_no, created_date, created_tantou_id) VALUES (2380, '5253C A0800/A0700', GETDATE(), 999);</v>
      </c>
    </row>
    <row r="6410" spans="26:27">
      <c r="Z6410">
        <v>1091</v>
      </c>
      <c r="AA6410" s="229" t="str">
        <f t="shared" si="51"/>
        <v>INSERT INTO UPK.upk_k40.m_k60_buhin_no (data_id, buhin_no, created_date, created_tantou_id) VALUES (2381, '76764 6RA0A', GETDATE(), 999);</v>
      </c>
    </row>
    <row r="6411" spans="26:27">
      <c r="Z6411">
        <v>1092</v>
      </c>
      <c r="AA6411" s="229" t="str">
        <f t="shared" si="51"/>
        <v>INSERT INTO UPK.upk_k40.m_k60_buhin_no (data_id, buhin_no, created_date, created_tantou_id) VALUES (2382, '5228A 52200', GETDATE(), 999);</v>
      </c>
    </row>
    <row r="6412" spans="26:27">
      <c r="Z6412">
        <v>1093</v>
      </c>
      <c r="AA6412" s="229" t="str">
        <f t="shared" si="51"/>
        <v>INSERT INTO UPK.upk_k40.m_k60_buhin_no (data_id, buhin_no, created_date, created_tantou_id) VALUES (2383, '76765 6RA0A', GETDATE(), 999);</v>
      </c>
    </row>
    <row r="6413" spans="26:27">
      <c r="Z6413">
        <v>1094</v>
      </c>
      <c r="AA6413" s="229" t="str">
        <f t="shared" si="51"/>
        <v>INSERT INTO UPK.upk_k40.m_k60_buhin_no (data_id, buhin_no, created_date, created_tantou_id) VALUES (2384, '5228A 52100', GETDATE(), 999);</v>
      </c>
    </row>
    <row r="6414" spans="26:27">
      <c r="Z6414">
        <v>1095</v>
      </c>
      <c r="AA6414" s="229" t="str">
        <f t="shared" si="51"/>
        <v>INSERT INTO UPK.upk_k40.m_k60_buhin_no (data_id, buhin_no, created_date, created_tantou_id) VALUES (2385, '5253C D6100', GETDATE(), 999);</v>
      </c>
    </row>
    <row r="6415" spans="26:27">
      <c r="Z6415">
        <v>1096</v>
      </c>
      <c r="AA6415" s="229" t="str">
        <f t="shared" si="51"/>
        <v>INSERT INTO UPK.upk_k40.m_k60_buhin_no (data_id, buhin_no, created_date, created_tantou_id) VALUES (2386, '9450B 39500', GETDATE(), 999);</v>
      </c>
    </row>
    <row r="6416" spans="26:27">
      <c r="Z6416">
        <v>1097</v>
      </c>
      <c r="AA6416" s="229" t="str">
        <f t="shared" si="51"/>
        <v>INSERT INTO UPK.upk_k40.m_k60_buhin_no (data_id, buhin_no, created_date, created_tantou_id) VALUES (2387, '9450B 39400', GETDATE(), 999);</v>
      </c>
    </row>
    <row r="6417" spans="26:27">
      <c r="Z6417">
        <v>1098</v>
      </c>
      <c r="AA6417" s="229" t="str">
        <f t="shared" si="51"/>
        <v>INSERT INTO UPK.upk_k40.m_k60_buhin_no (data_id, buhin_no, created_date, created_tantou_id) VALUES (2388, '67112 JG00A', GETDATE(), 999);</v>
      </c>
    </row>
    <row r="6418" spans="26:27">
      <c r="Z6418">
        <v>1099</v>
      </c>
      <c r="AA6418" s="229" t="str">
        <f t="shared" si="51"/>
        <v>INSERT INTO UPK.upk_k40.m_k60_buhin_no (data_id, buhin_no, created_date, created_tantou_id) VALUES (2389, '67112 JG40A', GETDATE(), 999);</v>
      </c>
    </row>
    <row r="6419" spans="26:27">
      <c r="Z6419">
        <v>1100</v>
      </c>
      <c r="AA6419" s="229" t="str">
        <f t="shared" si="51"/>
        <v>INSERT INTO UPK.upk_k40.m_k60_buhin_no (data_id, buhin_no, created_date, created_tantou_id) VALUES (2390, '67112 JM00A', GETDATE(), 999);</v>
      </c>
    </row>
    <row r="6420" spans="26:27">
      <c r="Z6420">
        <v>1101</v>
      </c>
      <c r="AA6420" s="229" t="str">
        <f t="shared" si="51"/>
        <v>INSERT INTO UPK.upk_k40.m_k60_buhin_no (data_id, buhin_no, created_date, created_tantou_id) VALUES (2391, '756R2/3 JG00A', GETDATE(), 999);</v>
      </c>
    </row>
    <row r="6421" spans="26:27">
      <c r="Z6421">
        <v>1102</v>
      </c>
      <c r="AA6421" s="229" t="str">
        <f t="shared" si="51"/>
        <v>INSERT INTO UPK.upk_k40.m_k60_buhin_no (data_id, buhin_no, created_date, created_tantou_id) VALUES (2392, '76632 JM00A', GETDATE(), 999);</v>
      </c>
    </row>
    <row r="6422" spans="26:27">
      <c r="Z6422">
        <v>1103</v>
      </c>
      <c r="AA6422" s="229" t="str">
        <f t="shared" si="51"/>
        <v>INSERT INTO UPK.upk_k40.m_k60_buhin_no (data_id, buhin_no, created_date, created_tantou_id) VALUES (2393, '76633 JM00A', GETDATE(), 999);</v>
      </c>
    </row>
    <row r="6423" spans="26:27">
      <c r="Z6423">
        <v>1104</v>
      </c>
      <c r="AA6423" s="229" t="str">
        <f t="shared" si="51"/>
        <v>INSERT INTO UPK.upk_k40.m_k60_buhin_no (data_id, buhin_no, created_date, created_tantou_id) VALUES (2394, '75174 JG00A', GETDATE(), 999);</v>
      </c>
    </row>
    <row r="6424" spans="26:27">
      <c r="Z6424">
        <v>1105</v>
      </c>
      <c r="AA6424" s="229" t="str">
        <f t="shared" si="51"/>
        <v>INSERT INTO UPK.upk_k40.m_k60_buhin_no (data_id, buhin_no, created_date, created_tantou_id) VALUES (2395, '75174 JG00A-K', GETDATE(), 999);</v>
      </c>
    </row>
    <row r="6425" spans="26:27">
      <c r="Z6425">
        <v>1106</v>
      </c>
      <c r="AA6425" s="229" t="str">
        <f t="shared" si="51"/>
        <v>INSERT INTO UPK.upk_k40.m_k60_buhin_no (data_id, buhin_no, created_date, created_tantou_id) VALUES (2396, '75152/3 JG00A-K', GETDATE(), 999);</v>
      </c>
    </row>
    <row r="6426" spans="26:27">
      <c r="Z6426">
        <v>1107</v>
      </c>
      <c r="AA6426" s="229" t="str">
        <f t="shared" si="51"/>
        <v>INSERT INTO UPK.upk_k40.m_k60_buhin_no (data_id, buhin_no, created_date, created_tantou_id) VALUES (2397, '75636 1VX0A', GETDATE(), 999);</v>
      </c>
    </row>
    <row r="6427" spans="26:27">
      <c r="Z6427">
        <v>1108</v>
      </c>
      <c r="AA6427" s="229" t="str">
        <f t="shared" si="51"/>
        <v>INSERT INTO UPK.upk_k40.m_k60_buhin_no (data_id, buhin_no, created_date, created_tantou_id) VALUES (2398, '75636 1VX0A-G', GETDATE(), 999);</v>
      </c>
    </row>
    <row r="6428" spans="26:27">
      <c r="Z6428">
        <v>1109</v>
      </c>
      <c r="AA6428" s="229" t="str">
        <f t="shared" si="51"/>
        <v>INSERT INTO UPK.upk_k40.m_k60_buhin_no (data_id, buhin_no, created_date, created_tantou_id) VALUES (2399, '75636 6MA0B', GETDATE(), 999);</v>
      </c>
    </row>
    <row r="6429" spans="26:27">
      <c r="Z6429">
        <v>1110</v>
      </c>
      <c r="AA6429" s="229" t="str">
        <f t="shared" si="51"/>
        <v>INSERT INTO UPK.upk_k40.m_k60_buhin_no (data_id, buhin_no, created_date, created_tantou_id) VALUES (2400, '75658/9 JG00A', GETDATE(), 999);</v>
      </c>
    </row>
    <row r="6430" spans="26:27">
      <c r="Z6430">
        <v>1111</v>
      </c>
      <c r="AA6430" s="229" t="str">
        <f t="shared" si="51"/>
        <v>INSERT INTO UPK.upk_k40.m_k60_buhin_no (data_id, buhin_no, created_date, created_tantou_id) VALUES (2401, '75196 JN20A', GETDATE(), 999);</v>
      </c>
    </row>
    <row r="6431" spans="26:27">
      <c r="Z6431">
        <v>1112</v>
      </c>
      <c r="AA6431" s="229" t="str">
        <f t="shared" si="51"/>
        <v>INSERT INTO UPK.upk_k40.m_k60_buhin_no (data_id, buhin_no, created_date, created_tantou_id) VALUES (2402, '75172 JN20A', GETDATE(), 999);</v>
      </c>
    </row>
    <row r="6432" spans="26:27">
      <c r="Z6432">
        <v>1113</v>
      </c>
      <c r="AA6432" s="229" t="str">
        <f t="shared" si="51"/>
        <v>INSERT INTO UPK.upk_k40.m_k60_buhin_no (data_id, buhin_no, created_date, created_tantou_id) VALUES (2403, '75173 JN20A', GETDATE(), 999);</v>
      </c>
    </row>
    <row r="6433" spans="26:27">
      <c r="Z6433">
        <v>1114</v>
      </c>
      <c r="AA6433" s="229" t="str">
        <f t="shared" si="51"/>
        <v>INSERT INTO UPK.upk_k40.m_k60_buhin_no (data_id, buhin_no, created_date, created_tantou_id) VALUES (2404, '75312 3NU0A', GETDATE(), 999);</v>
      </c>
    </row>
    <row r="6434" spans="26:27">
      <c r="Z6434">
        <v>1115</v>
      </c>
      <c r="AA6434" s="229" t="str">
        <f t="shared" si="51"/>
        <v>INSERT INTO UPK.upk_k40.m_k60_buhin_no (data_id, buhin_no, created_date, created_tantou_id) VALUES (2405, '75512 JN20A', GETDATE(), 999);</v>
      </c>
    </row>
    <row r="6435" spans="26:27">
      <c r="Z6435">
        <v>1116</v>
      </c>
      <c r="AA6435" s="229" t="str">
        <f t="shared" si="51"/>
        <v>INSERT INTO UPK.upk_k40.m_k60_buhin_no (data_id, buhin_no, created_date, created_tantou_id) VALUES (2406, '75512 3NU0A', GETDATE(), 999);</v>
      </c>
    </row>
    <row r="6436" spans="26:27">
      <c r="Z6436">
        <v>1117</v>
      </c>
      <c r="AA6436" s="229" t="str">
        <f t="shared" si="51"/>
        <v>INSERT INTO UPK.upk_k40.m_k60_buhin_no (data_id, buhin_no, created_date, created_tantou_id) VALUES (2407, '75513 JN20A', GETDATE(), 999);</v>
      </c>
    </row>
    <row r="6437" spans="26:27">
      <c r="Z6437">
        <v>1118</v>
      </c>
      <c r="AA6437" s="229" t="str">
        <f t="shared" si="51"/>
        <v>INSERT INTO UPK.upk_k40.m_k60_buhin_no (data_id, buhin_no, created_date, created_tantou_id) VALUES (2408, '75513 3NU0A', GETDATE(), 999);</v>
      </c>
    </row>
    <row r="6438" spans="26:27">
      <c r="Z6438">
        <v>1119</v>
      </c>
      <c r="AA6438" s="229" t="str">
        <f t="shared" si="51"/>
        <v>INSERT INTO UPK.upk_k40.m_k60_buhin_no (data_id, buhin_no, created_date, created_tantou_id) VALUES (2409, '76532 JN20A', GETDATE(), 999);</v>
      </c>
    </row>
    <row r="6439" spans="26:27">
      <c r="Z6439">
        <v>1120</v>
      </c>
      <c r="AA6439" s="229" t="str">
        <f t="shared" si="51"/>
        <v>INSERT INTO UPK.upk_k40.m_k60_buhin_no (data_id, buhin_no, created_date, created_tantou_id) VALUES (2410, '76533 JN20A', GETDATE(), 999);</v>
      </c>
    </row>
    <row r="6440" spans="26:27">
      <c r="Z6440">
        <v>1121</v>
      </c>
      <c r="AA6440" s="229" t="str">
        <f t="shared" si="51"/>
        <v>INSERT INTO UPK.upk_k40.m_k60_buhin_no (data_id, buhin_no, created_date, created_tantou_id) VALUES (2411, '76742/3 JN20A', GETDATE(), 999);</v>
      </c>
    </row>
    <row r="6441" spans="26:27">
      <c r="Z6441">
        <v>1122</v>
      </c>
      <c r="AA6441" s="229" t="str">
        <f t="shared" si="51"/>
        <v>INSERT INTO UPK.upk_k40.m_k60_buhin_no (data_id, buhin_no, created_date, created_tantou_id) VALUES (2412, '76752 JN20A', GETDATE(), 999);</v>
      </c>
    </row>
    <row r="6442" spans="26:27">
      <c r="Z6442">
        <v>1123</v>
      </c>
      <c r="AA6442" s="229" t="str">
        <f t="shared" si="51"/>
        <v>INSERT INTO UPK.upk_k40.m_k60_buhin_no (data_id, buhin_no, created_date, created_tantou_id) VALUES (2413, '79112 JN20A', GETDATE(), 999);</v>
      </c>
    </row>
    <row r="6443" spans="26:27">
      <c r="Z6443">
        <v>1124</v>
      </c>
      <c r="AA6443" s="229" t="str">
        <f t="shared" si="51"/>
        <v>INSERT INTO UPK.upk_k40.m_k60_buhin_no (data_id, buhin_no, created_date, created_tantou_id) VALUES (2414, '79112 JN90A', GETDATE(), 999);</v>
      </c>
    </row>
    <row r="6444" spans="26:27">
      <c r="Z6444">
        <v>1125</v>
      </c>
      <c r="AA6444" s="229" t="str">
        <f t="shared" si="51"/>
        <v>INSERT INTO UPK.upk_k40.m_k60_buhin_no (data_id, buhin_no, created_date, created_tantou_id) VALUES (2415, '79113 JN20A', GETDATE(), 999);</v>
      </c>
    </row>
    <row r="6445" spans="26:27">
      <c r="Z6445">
        <v>1126</v>
      </c>
      <c r="AA6445" s="229" t="str">
        <f t="shared" si="51"/>
        <v>INSERT INTO UPK.upk_k40.m_k60_buhin_no (data_id, buhin_no, created_date, created_tantou_id) VALUES (2416, '74542 1LA0B', GETDATE(), 999);</v>
      </c>
    </row>
    <row r="6446" spans="26:27">
      <c r="Z6446">
        <v>1127</v>
      </c>
      <c r="AA6446" s="229" t="str">
        <f t="shared" si="51"/>
        <v>INSERT INTO UPK.upk_k40.m_k60_buhin_no (data_id, buhin_no, created_date, created_tantou_id) VALUES (2417, '76426 1LA0A', GETDATE(), 999);</v>
      </c>
    </row>
    <row r="6447" spans="26:27">
      <c r="Z6447">
        <v>1128</v>
      </c>
      <c r="AA6447" s="229" t="str">
        <f t="shared" si="51"/>
        <v>INSERT INTO UPK.upk_k40.m_k60_buhin_no (data_id, buhin_no, created_date, created_tantou_id) VALUES (2418, '76427 1LA0A', GETDATE(), 999);</v>
      </c>
    </row>
    <row r="6448" spans="26:27">
      <c r="Z6448">
        <v>1129</v>
      </c>
      <c r="AA6448" s="229" t="str">
        <f t="shared" si="51"/>
        <v>INSERT INTO UPK.upk_k40.m_k60_buhin_no (data_id, buhin_no, created_date, created_tantou_id) VALUES (2419, '76452 1LA0A', GETDATE(), 999);</v>
      </c>
    </row>
    <row r="6449" spans="26:27">
      <c r="Z6449">
        <v>1130</v>
      </c>
      <c r="AA6449" s="229" t="str">
        <f t="shared" si="51"/>
        <v>INSERT INTO UPK.upk_k40.m_k60_buhin_no (data_id, buhin_no, created_date, created_tantou_id) VALUES (2420, '76453 1LA0A', GETDATE(), 999);</v>
      </c>
    </row>
    <row r="6450" spans="26:27">
      <c r="Z6450">
        <v>1131</v>
      </c>
      <c r="AA6450" s="229" t="str">
        <f t="shared" si="51"/>
        <v>INSERT INTO UPK.upk_k40.m_k60_buhin_no (data_id, buhin_no, created_date, created_tantou_id) VALUES (2421, '764B4/5 1LA0A', GETDATE(), 999);</v>
      </c>
    </row>
    <row r="6451" spans="26:27">
      <c r="Z6451">
        <v>1132</v>
      </c>
      <c r="AA6451" s="229" t="str">
        <f t="shared" si="51"/>
        <v>INSERT INTO UPK.upk_k40.m_k60_buhin_no (data_id, buhin_no, created_date, created_tantou_id) VALUES (2422, '764B4/5 1LB0A', GETDATE(), 999);</v>
      </c>
    </row>
    <row r="6452" spans="26:27">
      <c r="Z6452">
        <v>1133</v>
      </c>
      <c r="AA6452" s="229" t="str">
        <f t="shared" si="51"/>
        <v>INSERT INTO UPK.upk_k40.m_k60_buhin_no (data_id, buhin_no, created_date, created_tantou_id) VALUES (2423, '85034/5 1LA0A01', GETDATE(), 999);</v>
      </c>
    </row>
    <row r="6453" spans="26:27">
      <c r="Z6453">
        <v>1134</v>
      </c>
      <c r="AA6453" s="229" t="str">
        <f t="shared" si="51"/>
        <v>INSERT INTO UPK.upk_k40.m_k60_buhin_no (data_id, buhin_no, created_date, created_tantou_id) VALUES (2424, '85034/5 1LA0A02', GETDATE(), 999);</v>
      </c>
    </row>
    <row r="6454" spans="26:27">
      <c r="Z6454">
        <v>1135</v>
      </c>
      <c r="AA6454" s="229" t="str">
        <f t="shared" si="51"/>
        <v>INSERT INTO UPK.upk_k40.m_k60_buhin_no (data_id, buhin_no, created_date, created_tantou_id) VALUES (2425, '74516 1JA0A', GETDATE(), 999);</v>
      </c>
    </row>
    <row r="6455" spans="26:27">
      <c r="Z6455">
        <v>1136</v>
      </c>
      <c r="AA6455" s="229" t="str">
        <f t="shared" si="51"/>
        <v>INSERT INTO UPK.upk_k40.m_k60_buhin_no (data_id, buhin_no, created_date, created_tantou_id) VALUES (2426, '74516 1JB0A', GETDATE(), 999);</v>
      </c>
    </row>
    <row r="6456" spans="26:27">
      <c r="Z6456">
        <v>1137</v>
      </c>
      <c r="AA6456" s="229" t="str">
        <f t="shared" si="51"/>
        <v>INSERT INTO UPK.upk_k40.m_k60_buhin_no (data_id, buhin_no, created_date, created_tantou_id) VALUES (2427, '74517 1JA0A', GETDATE(), 999);</v>
      </c>
    </row>
    <row r="6457" spans="26:27">
      <c r="Z6457">
        <v>1138</v>
      </c>
      <c r="AA6457" s="229" t="str">
        <f t="shared" si="51"/>
        <v>INSERT INTO UPK.upk_k40.m_k60_buhin_no (data_id, buhin_no, created_date, created_tantou_id) VALUES (2428, '74517 1JB0A', GETDATE(), 999);</v>
      </c>
    </row>
    <row r="6458" spans="26:27">
      <c r="Z6458">
        <v>1139</v>
      </c>
      <c r="AA6458" s="229" t="str">
        <f t="shared" si="51"/>
        <v>INSERT INTO UPK.upk_k40.m_k60_buhin_no (data_id, buhin_no, created_date, created_tantou_id) VALUES (2429, '74532/3 1JA1A', GETDATE(), 999);</v>
      </c>
    </row>
    <row r="6459" spans="26:27">
      <c r="Z6459">
        <v>1140</v>
      </c>
      <c r="AA6459" s="229" t="str">
        <f t="shared" si="51"/>
        <v>INSERT INTO UPK.upk_k40.m_k60_buhin_no (data_id, buhin_no, created_date, created_tantou_id) VALUES (2430, '76532/3 6AX0A', GETDATE(), 999);</v>
      </c>
    </row>
    <row r="6460" spans="26:27">
      <c r="Z6460">
        <v>1141</v>
      </c>
      <c r="AA6460" s="229" t="str">
        <f t="shared" si="51"/>
        <v>INSERT INTO UPK.upk_k40.m_k60_buhin_no (data_id, buhin_no, created_date, created_tantou_id) VALUES (2431, '67408/9 1JA0A', GETDATE(), 999);</v>
      </c>
    </row>
    <row r="6461" spans="26:27">
      <c r="Z6461">
        <v>1142</v>
      </c>
      <c r="AA6461" s="229" t="str">
        <f t="shared" si="51"/>
        <v>INSERT INTO UPK.upk_k40.m_k60_buhin_no (data_id, buhin_no, created_date, created_tantou_id) VALUES (2432, '67408/9 1JB0A', GETDATE(), 999);</v>
      </c>
    </row>
    <row r="6462" spans="26:27">
      <c r="Z6462">
        <v>1143</v>
      </c>
      <c r="AA6462" s="229" t="str">
        <f t="shared" si="51"/>
        <v>INSERT INTO UPK.upk_k40.m_k60_buhin_no (data_id, buhin_no, created_date, created_tantou_id) VALUES (2433, '75182 1JB0A', GETDATE(), 999);</v>
      </c>
    </row>
    <row r="6463" spans="26:27">
      <c r="Z6463">
        <v>1144</v>
      </c>
      <c r="AA6463" s="229" t="str">
        <f t="shared" si="51"/>
        <v>INSERT INTO UPK.upk_k40.m_k60_buhin_no (data_id, buhin_no, created_date, created_tantou_id) VALUES (2434, '75183 1JB0A', GETDATE(), 999);</v>
      </c>
    </row>
    <row r="6464" spans="26:27">
      <c r="Z6464">
        <v>1145</v>
      </c>
      <c r="AA6464" s="229" t="str">
        <f t="shared" si="51"/>
        <v>INSERT INTO UPK.upk_k40.m_k60_buhin_no (data_id, buhin_no, created_date, created_tantou_id) VALUES (2435, '75518/9 1JA0A', GETDATE(), 999);</v>
      </c>
    </row>
    <row r="6465" spans="26:27">
      <c r="Z6465">
        <v>1146</v>
      </c>
      <c r="AA6465" s="229" t="str">
        <f t="shared" si="51"/>
        <v>INSERT INTO UPK.upk_k40.m_k60_buhin_no (data_id, buhin_no, created_date, created_tantou_id) VALUES (2436, '75528/9 1JA0A', GETDATE(), 999);</v>
      </c>
    </row>
    <row r="6466" spans="26:27">
      <c r="Z6466">
        <v>1147</v>
      </c>
      <c r="AA6466" s="229" t="str">
        <f t="shared" si="51"/>
        <v>INSERT INTO UPK.upk_k40.m_k60_buhin_no (data_id, buhin_no, created_date, created_tantou_id) VALUES (2437, '764B8 1JB0A', GETDATE(), 999);</v>
      </c>
    </row>
    <row r="6467" spans="26:27">
      <c r="Z6467">
        <v>1148</v>
      </c>
      <c r="AA6467" s="229" t="str">
        <f t="shared" si="51"/>
        <v>INSERT INTO UPK.upk_k40.m_k60_buhin_no (data_id, buhin_no, created_date, created_tantou_id) VALUES (2438, '764B9 1JB0A', GETDATE(), 999);</v>
      </c>
    </row>
    <row r="6468" spans="26:27">
      <c r="Z6468">
        <v>1149</v>
      </c>
      <c r="AA6468" s="229" t="str">
        <f t="shared" si="51"/>
        <v>INSERT INTO UPK.upk_k40.m_k60_buhin_no (data_id, buhin_no, created_date, created_tantou_id) VALUES (2439, '64182/3 1AA0A', GETDATE(), 999);</v>
      </c>
    </row>
    <row r="6469" spans="26:27">
      <c r="Z6469">
        <v>1150</v>
      </c>
      <c r="AA6469" s="229" t="str">
        <f t="shared" si="51"/>
        <v>INSERT INTO UPK.upk_k40.m_k60_buhin_no (data_id, buhin_no, created_date, created_tantou_id) VALUES (2440, '75632 1AA0A01', GETDATE(), 999);</v>
      </c>
    </row>
    <row r="6470" spans="26:27">
      <c r="Z6470">
        <v>1151</v>
      </c>
      <c r="AA6470" s="229" t="str">
        <f t="shared" si="51"/>
        <v>INSERT INTO UPK.upk_k40.m_k60_buhin_no (data_id, buhin_no, created_date, created_tantou_id) VALUES (2441, '76456/7 1AC0A', GETDATE(), 999);</v>
      </c>
    </row>
    <row r="6471" spans="26:27">
      <c r="Z6471">
        <v>1152</v>
      </c>
      <c r="AA6471" s="229" t="str">
        <f t="shared" si="51"/>
        <v>INSERT INTO UPK.upk_k40.m_k60_buhin_no (data_id, buhin_no, created_date, created_tantou_id) VALUES (2442, '76452 1GR0A', GETDATE(), 999);</v>
      </c>
    </row>
    <row r="6472" spans="26:27">
      <c r="Z6472">
        <v>1153</v>
      </c>
      <c r="AA6472" s="229" t="str">
        <f t="shared" ref="AA6472:AA6535" si="52">$Y$5318&amp;AA5181&amp;", '"&amp;TRIM(AB5181)&amp;"', GETDATE(), 999);"</f>
        <v>INSERT INTO UPK.upk_k40.m_k60_buhin_no (data_id, buhin_no, created_date, created_tantou_id) VALUES (2443, '76453 1GR0A', GETDATE(), 999);</v>
      </c>
    </row>
    <row r="6473" spans="26:27">
      <c r="Z6473">
        <v>1154</v>
      </c>
      <c r="AA6473" s="229" t="str">
        <f t="shared" si="52"/>
        <v>INSERT INTO UPK.upk_k40.m_k60_buhin_no (data_id, buhin_no, created_date, created_tantou_id) VALUES (2444, '17205 1VA0A', GETDATE(), 999);</v>
      </c>
    </row>
    <row r="6474" spans="26:27">
      <c r="Z6474">
        <v>1155</v>
      </c>
      <c r="AA6474" s="229" t="str">
        <f t="shared" si="52"/>
        <v>INSERT INTO UPK.upk_k40.m_k60_buhin_no (data_id, buhin_no, created_date, created_tantou_id) VALUES (2445, '17205 5TA0A', GETDATE(), 999);</v>
      </c>
    </row>
    <row r="6475" spans="26:27">
      <c r="Z6475">
        <v>1156</v>
      </c>
      <c r="AA6475" s="229" t="str">
        <f t="shared" si="52"/>
        <v>INSERT INTO UPK.upk_k40.m_k60_buhin_no (data_id, buhin_no, created_date, created_tantou_id) VALUES (2446, '17206 CY00A', GETDATE(), 999);</v>
      </c>
    </row>
    <row r="6476" spans="26:27">
      <c r="Z6476">
        <v>1157</v>
      </c>
      <c r="AA6476" s="229" t="str">
        <f t="shared" si="52"/>
        <v>INSERT INTO UPK.upk_k40.m_k60_buhin_no (data_id, buhin_no, created_date, created_tantou_id) VALUES (2447, '17205 1VB0A', GETDATE(), 999);</v>
      </c>
    </row>
    <row r="6477" spans="26:27">
      <c r="Z6477">
        <v>1158</v>
      </c>
      <c r="AA6477" s="229" t="str">
        <f t="shared" si="52"/>
        <v>INSERT INTO UPK.upk_k40.m_k60_buhin_no (data_id, buhin_no, created_date, created_tantou_id) VALUES (2448, '17206 CY10A', GETDATE(), 999);</v>
      </c>
    </row>
    <row r="6478" spans="26:27">
      <c r="Z6478">
        <v>1159</v>
      </c>
      <c r="AA6478" s="229" t="str">
        <f t="shared" si="52"/>
        <v>INSERT INTO UPK.upk_k40.m_k60_buhin_no (data_id, buhin_no, created_date, created_tantou_id) VALUES (2449, '76584/5 1VA0A', GETDATE(), 999);</v>
      </c>
    </row>
    <row r="6479" spans="26:27">
      <c r="Z6479">
        <v>1160</v>
      </c>
      <c r="AA6479" s="229" t="str">
        <f t="shared" si="52"/>
        <v>INSERT INTO UPK.upk_k40.m_k60_buhin_no (data_id, buhin_no, created_date, created_tantou_id) VALUES (2450, '76516 1VA0A', GETDATE(), 999);</v>
      </c>
    </row>
    <row r="6480" spans="26:27">
      <c r="Z6480">
        <v>1161</v>
      </c>
      <c r="AA6480" s="229" t="str">
        <f t="shared" si="52"/>
        <v>INSERT INTO UPK.upk_k40.m_k60_buhin_no (data_id, buhin_no, created_date, created_tantou_id) VALUES (2451, '76517 1VA0A', GETDATE(), 999);</v>
      </c>
    </row>
    <row r="6481" spans="26:27">
      <c r="Z6481">
        <v>1162</v>
      </c>
      <c r="AA6481" s="229" t="str">
        <f t="shared" si="52"/>
        <v>INSERT INTO UPK.upk_k40.m_k60_buhin_no (data_id, buhin_no, created_date, created_tantou_id) VALUES (2452, '74558 5TA0A', GETDATE(), 999);</v>
      </c>
    </row>
    <row r="6482" spans="26:27">
      <c r="Z6482">
        <v>1163</v>
      </c>
      <c r="AA6482" s="229" t="str">
        <f t="shared" si="52"/>
        <v>INSERT INTO UPK.upk_k40.m_k60_buhin_no (data_id, buhin_no, created_date, created_tantou_id) VALUES (2453, '74559 5TA0A', GETDATE(), 999);</v>
      </c>
    </row>
    <row r="6483" spans="26:27">
      <c r="Z6483">
        <v>1164</v>
      </c>
      <c r="AA6483" s="229" t="str">
        <f t="shared" si="52"/>
        <v>INSERT INTO UPK.upk_k40.m_k60_buhin_no (data_id, buhin_no, created_date, created_tantou_id) VALUES (2454, '75522/3 5TA0A', GETDATE(), 999);</v>
      </c>
    </row>
    <row r="6484" spans="26:27">
      <c r="Z6484">
        <v>1165</v>
      </c>
      <c r="AA6484" s="229" t="str">
        <f t="shared" si="52"/>
        <v>INSERT INTO UPK.upk_k40.m_k60_buhin_no (data_id, buhin_no, created_date, created_tantou_id) VALUES (2455, '75112 5YJ0A', GETDATE(), 999);</v>
      </c>
    </row>
    <row r="6485" spans="26:27">
      <c r="Z6485">
        <v>1166</v>
      </c>
      <c r="AA6485" s="229" t="str">
        <f t="shared" si="52"/>
        <v>INSERT INTO UPK.upk_k40.m_k60_buhin_no (data_id, buhin_no, created_date, created_tantou_id) VALUES (2456, '75113 5YJ0A', GETDATE(), 999);</v>
      </c>
    </row>
    <row r="6486" spans="26:27">
      <c r="Z6486">
        <v>1167</v>
      </c>
      <c r="AA6486" s="229" t="str">
        <f t="shared" si="52"/>
        <v>INSERT INTO UPK.upk_k40.m_k60_buhin_no (data_id, buhin_no, created_date, created_tantou_id) VALUES (2457, '74554 3XA0A', GETDATE(), 999);</v>
      </c>
    </row>
    <row r="6487" spans="26:27">
      <c r="Z6487">
        <v>1168</v>
      </c>
      <c r="AA6487" s="229" t="str">
        <f t="shared" si="52"/>
        <v>INSERT INTO UPK.upk_k40.m_k60_buhin_no (data_id, buhin_no, created_date, created_tantou_id) VALUES (2458, '74554 3XA0B', GETDATE(), 999);</v>
      </c>
    </row>
    <row r="6488" spans="26:27">
      <c r="Z6488">
        <v>1169</v>
      </c>
      <c r="AA6488" s="229" t="str">
        <f t="shared" si="52"/>
        <v>INSERT INTO UPK.upk_k40.m_k60_buhin_no (data_id, buhin_no, created_date, created_tantou_id) VALUES (2459, '74554 3XR0A', GETDATE(), 999);</v>
      </c>
    </row>
    <row r="6489" spans="26:27">
      <c r="Z6489">
        <v>1170</v>
      </c>
      <c r="AA6489" s="229" t="str">
        <f t="shared" si="52"/>
        <v>INSERT INTO UPK.upk_k40.m_k60_buhin_no (data_id, buhin_no, created_date, created_tantou_id) VALUES (2460, '74282 3XA0AUF', GETDATE(), 999);</v>
      </c>
    </row>
    <row r="6490" spans="26:27">
      <c r="Z6490">
        <v>1171</v>
      </c>
      <c r="AA6490" s="229" t="str">
        <f t="shared" si="52"/>
        <v>INSERT INTO UPK.upk_k40.m_k60_buhin_no (data_id, buhin_no, created_date, created_tantou_id) VALUES (2461, '74282 3XE0AUF', GETDATE(), 999);</v>
      </c>
    </row>
    <row r="6491" spans="26:27">
      <c r="Z6491">
        <v>1172</v>
      </c>
      <c r="AA6491" s="229" t="str">
        <f t="shared" si="52"/>
        <v>INSERT INTO UPK.upk_k40.m_k60_buhin_no (data_id, buhin_no, created_date, created_tantou_id) VALUES (2462, '74282 5YJ0A', GETDATE(), 999);</v>
      </c>
    </row>
    <row r="6492" spans="26:27">
      <c r="Z6492">
        <v>1173</v>
      </c>
      <c r="AA6492" s="229" t="str">
        <f t="shared" si="52"/>
        <v>INSERT INTO UPK.upk_k40.m_k60_buhin_no (data_id, buhin_no, created_date, created_tantou_id) VALUES (2463, '74282 5YJ0B', GETDATE(), 999);</v>
      </c>
    </row>
    <row r="6493" spans="26:27">
      <c r="Z6493">
        <v>1174</v>
      </c>
      <c r="AA6493" s="229" t="str">
        <f t="shared" si="52"/>
        <v>INSERT INTO UPK.upk_k40.m_k60_buhin_no (data_id, buhin_no, created_date, created_tantou_id) VALUES (2464, '74282 5YJ0D', GETDATE(), 999);</v>
      </c>
    </row>
    <row r="6494" spans="26:27">
      <c r="Z6494">
        <v>1175</v>
      </c>
      <c r="AA6494" s="229" t="str">
        <f t="shared" si="52"/>
        <v>INSERT INTO UPK.upk_k40.m_k60_buhin_no (data_id, buhin_no, created_date, created_tantou_id) VALUES (2465, '74332/3 3VA0A', GETDATE(), 999);</v>
      </c>
    </row>
    <row r="6495" spans="26:27">
      <c r="Z6495">
        <v>1176</v>
      </c>
      <c r="AA6495" s="229" t="str">
        <f t="shared" si="52"/>
        <v>INSERT INTO UPK.upk_k40.m_k60_buhin_no (data_id, buhin_no, created_date, created_tantou_id) VALUES (2466, '76232 3VA0A', GETDATE(), 999);</v>
      </c>
    </row>
    <row r="6496" spans="26:27">
      <c r="Z6496">
        <v>1177</v>
      </c>
      <c r="AA6496" s="229" t="str">
        <f t="shared" si="52"/>
        <v>INSERT INTO UPK.upk_k40.m_k60_buhin_no (data_id, buhin_no, created_date, created_tantou_id) VALUES (2467, '76233 3VA0A', GETDATE(), 999);</v>
      </c>
    </row>
    <row r="6497" spans="26:27">
      <c r="Z6497">
        <v>1178</v>
      </c>
      <c r="AA6497" s="229" t="str">
        <f t="shared" si="52"/>
        <v>INSERT INTO UPK.upk_k40.m_k60_buhin_no (data_id, buhin_no, created_date, created_tantou_id) VALUES (2468, '76340/1 3VA0A', GETDATE(), 999);</v>
      </c>
    </row>
    <row r="6498" spans="26:27">
      <c r="Z6498">
        <v>1179</v>
      </c>
      <c r="AA6498" s="229" t="str">
        <f t="shared" si="52"/>
        <v>INSERT INTO UPK.upk_k40.m_k60_buhin_no (data_id, buhin_no, created_date, created_tantou_id) VALUES (2469, '76572 3VA0A', GETDATE(), 999);</v>
      </c>
    </row>
    <row r="6499" spans="26:27">
      <c r="Z6499">
        <v>1180</v>
      </c>
      <c r="AA6499" s="229" t="str">
        <f t="shared" si="52"/>
        <v>INSERT INTO UPK.upk_k40.m_k60_buhin_no (data_id, buhin_no, created_date, created_tantou_id) VALUES (2470, '76573 3VA0A', GETDATE(), 999);</v>
      </c>
    </row>
    <row r="6500" spans="26:27">
      <c r="Z6500">
        <v>1181</v>
      </c>
      <c r="AA6500" s="229" t="str">
        <f t="shared" si="52"/>
        <v>INSERT INTO UPK.upk_k40.m_k60_buhin_no (data_id, buhin_no, created_date, created_tantou_id) VALUES (2471, '76516/7 3VA0A', GETDATE(), 999);</v>
      </c>
    </row>
    <row r="6501" spans="26:27">
      <c r="Z6501">
        <v>1182</v>
      </c>
      <c r="AA6501" s="229" t="str">
        <f t="shared" si="52"/>
        <v>INSERT INTO UPK.upk_k40.m_k60_buhin_no (data_id, buhin_no, created_date, created_tantou_id) VALUES (2472, '76634/5 3VA0A', GETDATE(), 999);</v>
      </c>
    </row>
    <row r="6502" spans="26:27">
      <c r="Z6502">
        <v>1183</v>
      </c>
      <c r="AA6502" s="229" t="str">
        <f t="shared" si="52"/>
        <v>INSERT INTO UPK.upk_k40.m_k60_buhin_no (data_id, buhin_no, created_date, created_tantou_id) VALUES (2473, '79142 3VA0A', GETDATE(), 999);</v>
      </c>
    </row>
    <row r="6503" spans="26:27">
      <c r="Z6503">
        <v>1184</v>
      </c>
      <c r="AA6503" s="229" t="str">
        <f t="shared" si="52"/>
        <v>INSERT INTO UPK.upk_k40.m_k60_buhin_no (data_id, buhin_no, created_date, created_tantou_id) VALUES (2474, '67112 4CB0A', GETDATE(), 999);</v>
      </c>
    </row>
    <row r="6504" spans="26:27">
      <c r="Z6504">
        <v>1185</v>
      </c>
      <c r="AA6504" s="229" t="str">
        <f t="shared" si="52"/>
        <v>INSERT INTO UPK.upk_k40.m_k60_buhin_no (data_id, buhin_no, created_date, created_tantou_id) VALUES (2475, '67112 4CC0A', GETDATE(), 999);</v>
      </c>
    </row>
    <row r="6505" spans="26:27">
      <c r="Z6505">
        <v>1186</v>
      </c>
      <c r="AA6505" s="229" t="str">
        <f t="shared" si="52"/>
        <v>INSERT INTO UPK.upk_k40.m_k60_buhin_no (data_id, buhin_no, created_date, created_tantou_id) VALUES (2476, '75262/3 4CB5A', GETDATE(), 999);</v>
      </c>
    </row>
    <row r="6506" spans="26:27">
      <c r="Z6506">
        <v>1187</v>
      </c>
      <c r="AA6506" s="229" t="str">
        <f t="shared" si="52"/>
        <v>INSERT INTO UPK.upk_k40.m_k60_buhin_no (data_id, buhin_no, created_date, created_tantou_id) VALUES (2477, '75262/3 6FK5A', GETDATE(), 999);</v>
      </c>
    </row>
    <row r="6507" spans="26:27">
      <c r="Z6507">
        <v>1188</v>
      </c>
      <c r="AA6507" s="229" t="str">
        <f t="shared" si="52"/>
        <v>INSERT INTO UPK.upk_k40.m_k60_buhin_no (data_id, buhin_no, created_date, created_tantou_id) VALUES (2478, '75632 4CE0A', GETDATE(), 999);</v>
      </c>
    </row>
    <row r="6508" spans="26:27">
      <c r="Z6508">
        <v>1189</v>
      </c>
      <c r="AA6508" s="229" t="str">
        <f t="shared" si="52"/>
        <v>INSERT INTO UPK.upk_k40.m_k60_buhin_no (data_id, buhin_no, created_date, created_tantou_id) VALUES (2479, '76516/7 4CC0A', GETDATE(), 999);</v>
      </c>
    </row>
    <row r="6509" spans="26:27">
      <c r="Z6509">
        <v>1190</v>
      </c>
      <c r="AA6509" s="229" t="str">
        <f t="shared" si="52"/>
        <v>INSERT INTO UPK.upk_k40.m_k60_buhin_no (data_id, buhin_no, created_date, created_tantou_id) VALUES (2480, '76582/3 4CF0B', GETDATE(), 999);</v>
      </c>
    </row>
    <row r="6510" spans="26:27">
      <c r="Z6510">
        <v>1191</v>
      </c>
      <c r="AA6510" s="229" t="str">
        <f t="shared" si="52"/>
        <v>INSERT INTO UPK.upk_k40.m_k60_buhin_no (data_id, buhin_no, created_date, created_tantou_id) VALUES (2481, '75632 6MA0A', GETDATE(), 999);</v>
      </c>
    </row>
    <row r="6511" spans="26:27">
      <c r="Z6511">
        <v>1192</v>
      </c>
      <c r="AA6511" s="229" t="str">
        <f t="shared" si="52"/>
        <v>INSERT INTO UPK.upk_k40.m_k60_buhin_no (data_id, buhin_no, created_date, created_tantou_id) VALUES (2482, '76752/3 6MA0A', GETDATE(), 999);</v>
      </c>
    </row>
    <row r="6512" spans="26:27">
      <c r="Z6512">
        <v>1193</v>
      </c>
      <c r="AA6512" s="229" t="str">
        <f t="shared" si="52"/>
        <v>INSERT INTO UPK.upk_k40.m_k60_buhin_no (data_id, buhin_no, created_date, created_tantou_id) VALUES (2483, '76636/7 6MR0A', GETDATE(), 999);</v>
      </c>
    </row>
    <row r="6513" spans="26:27">
      <c r="Z6513">
        <v>1194</v>
      </c>
      <c r="AA6513" s="229" t="str">
        <f t="shared" si="52"/>
        <v>INSERT INTO UPK.upk_k40.m_k60_buhin_no (data_id, buhin_no, created_date, created_tantou_id) VALUES (2484, '62518/9 6RA0A', GETDATE(), 999);</v>
      </c>
    </row>
    <row r="6514" spans="26:27">
      <c r="Z6514">
        <v>1195</v>
      </c>
      <c r="AA6514" s="229" t="str">
        <f t="shared" si="52"/>
        <v>INSERT INTO UPK.upk_k40.m_k60_buhin_no (data_id, buhin_no, created_date, created_tantou_id) VALUES (2485, '64194/5 6RA0A', GETDATE(), 999);</v>
      </c>
    </row>
    <row r="6515" spans="26:27">
      <c r="Z6515">
        <v>1196</v>
      </c>
      <c r="AA6515" s="229" t="str">
        <f t="shared" si="52"/>
        <v>INSERT INTO UPK.upk_k40.m_k60_buhin_no (data_id, buhin_no, created_date, created_tantou_id) VALUES (2486, '5220A N300000/N290000', GETDATE(), 999);</v>
      </c>
    </row>
    <row r="6516" spans="26:27">
      <c r="Z6516">
        <v>1197</v>
      </c>
      <c r="AA6516" s="229" t="str">
        <f t="shared" si="52"/>
        <v>INSERT INTO UPK.upk_k40.m_k60_buhin_no (data_id, buhin_no, created_date, created_tantou_id) VALUES (2487, '74332/3 6RA0A', GETDATE(), 999);</v>
      </c>
    </row>
    <row r="6517" spans="26:27">
      <c r="Z6517">
        <v>1198</v>
      </c>
      <c r="AA6517" s="229" t="str">
        <f t="shared" si="52"/>
        <v>INSERT INTO UPK.upk_k40.m_k60_buhin_no (data_id, buhin_no, created_date, created_tantou_id) VALUES (2488, '5253C J9800/J9700', GETDATE(), 999);</v>
      </c>
    </row>
    <row r="6518" spans="26:27">
      <c r="Z6518">
        <v>1199</v>
      </c>
      <c r="AA6518" s="229" t="str">
        <f t="shared" si="52"/>
        <v>INSERT INTO UPK.upk_k40.m_k60_buhin_no (data_id, buhin_no, created_date, created_tantou_id) VALUES (2489, '74372 6RA0A', GETDATE(), 999);</v>
      </c>
    </row>
    <row r="6519" spans="26:27">
      <c r="Z6519">
        <v>1200</v>
      </c>
      <c r="AA6519" s="229" t="str">
        <f t="shared" si="52"/>
        <v>INSERT INTO UPK.upk_k40.m_k60_buhin_no (data_id, buhin_no, created_date, created_tantou_id) VALUES (2490, '5253B X2700', GETDATE(), 999);</v>
      </c>
    </row>
    <row r="6520" spans="26:27">
      <c r="Z6520">
        <v>1201</v>
      </c>
      <c r="AA6520" s="229" t="str">
        <f t="shared" si="52"/>
        <v>INSERT INTO UPK.upk_k40.m_k60_buhin_no (data_id, buhin_no, created_date, created_tantou_id) VALUES (2491, '75134/5 6RA0A', GETDATE(), 999);</v>
      </c>
    </row>
    <row r="6521" spans="26:27">
      <c r="Z6521">
        <v>1202</v>
      </c>
      <c r="AA6521" s="229" t="str">
        <f t="shared" si="52"/>
        <v>INSERT INTO UPK.upk_k40.m_k60_buhin_no (data_id, buhin_no, created_date, created_tantou_id) VALUES (2492, '75528/9 6RA0A', GETDATE(), 999);</v>
      </c>
    </row>
    <row r="6522" spans="26:27">
      <c r="Z6522">
        <v>1203</v>
      </c>
      <c r="AA6522" s="229" t="str">
        <f t="shared" si="52"/>
        <v>INSERT INTO UPK.upk_k40.m_k60_buhin_no (data_id, buhin_no, created_date, created_tantou_id) VALUES (2493, '5253C A6600/A6500', GETDATE(), 999);</v>
      </c>
    </row>
    <row r="6523" spans="26:27">
      <c r="Z6523">
        <v>1204</v>
      </c>
      <c r="AA6523" s="229" t="str">
        <f t="shared" si="52"/>
        <v>INSERT INTO UPK.upk_k40.m_k60_buhin_no (data_id, buhin_no, created_date, created_tantou_id) VALUES (2494, '755C4/5 6RA0A', GETDATE(), 999);</v>
      </c>
    </row>
    <row r="6524" spans="26:27">
      <c r="Z6524">
        <v>1205</v>
      </c>
      <c r="AA6524" s="229" t="str">
        <f t="shared" si="52"/>
        <v>INSERT INTO UPK.upk_k40.m_k60_buhin_no (data_id, buhin_no, created_date, created_tantou_id) VALUES (2495, '5253C A7400/A7300', GETDATE(), 999);</v>
      </c>
    </row>
    <row r="6525" spans="26:27">
      <c r="Z6525">
        <v>1206</v>
      </c>
      <c r="AA6525" s="229" t="str">
        <f t="shared" si="52"/>
        <v>INSERT INTO UPK.upk_k40.m_k60_buhin_no (data_id, buhin_no, created_date, created_tantou_id) VALUES (2496, '76246/7 6RA0A', GETDATE(), 999);</v>
      </c>
    </row>
    <row r="6526" spans="26:27">
      <c r="Z6526">
        <v>1207</v>
      </c>
      <c r="AA6526" s="229" t="str">
        <f t="shared" si="52"/>
        <v>INSERT INTO UPK.upk_k40.m_k60_buhin_no (data_id, buhin_no, created_date, created_tantou_id) VALUES (2497, '76714 6RA0A', GETDATE(), 999);</v>
      </c>
    </row>
    <row r="6527" spans="26:27">
      <c r="Z6527">
        <v>1208</v>
      </c>
      <c r="AA6527" s="229" t="str">
        <f t="shared" si="52"/>
        <v>INSERT INTO UPK.upk_k40.m_k60_buhin_no (data_id, buhin_no, created_date, created_tantou_id) VALUES (2498, '76715 6RA0A', GETDATE(), 999);</v>
      </c>
    </row>
    <row r="6528" spans="26:27">
      <c r="Z6528">
        <v>1209</v>
      </c>
      <c r="AA6528" s="229" t="str">
        <f t="shared" si="52"/>
        <v>INSERT INTO UPK.upk_k40.m_k60_buhin_no (data_id, buhin_no, created_date, created_tantou_id) VALUES (2499, '5253C D4100', GETDATE(), 999);</v>
      </c>
    </row>
    <row r="6529" spans="26:27">
      <c r="Z6529">
        <v>1210</v>
      </c>
      <c r="AA6529" s="229" t="str">
        <f t="shared" si="52"/>
        <v>INSERT INTO UPK.upk_k40.m_k60_buhin_no (data_id, buhin_no, created_date, created_tantou_id) VALUES (2500, '5253C D5500', GETDATE(), 999);</v>
      </c>
    </row>
    <row r="6530" spans="26:27">
      <c r="Z6530">
        <v>1211</v>
      </c>
      <c r="AA6530" s="229" t="str">
        <f t="shared" si="52"/>
        <v>INSERT INTO UPK.upk_k40.m_k60_buhin_no (data_id, buhin_no, created_date, created_tantou_id) VALUES (2501, '5240C 66500', GETDATE(), 999);</v>
      </c>
    </row>
    <row r="6531" spans="26:27">
      <c r="Z6531">
        <v>1212</v>
      </c>
      <c r="AA6531" s="229" t="str">
        <f t="shared" si="52"/>
        <v>INSERT INTO UPK.upk_k40.m_k60_buhin_no (data_id, buhin_no, created_date, created_tantou_id) VALUES (2502, '67413 6US0B', GETDATE(), 999);</v>
      </c>
    </row>
    <row r="6532" spans="26:27">
      <c r="Z6532">
        <v>1213</v>
      </c>
      <c r="AA6532" s="229" t="str">
        <f t="shared" si="52"/>
        <v>INSERT INTO UPK.upk_k40.m_k60_buhin_no (data_id, buhin_no, created_date, created_tantou_id) VALUES (2503, '67413 6RL0B', GETDATE(), 999);</v>
      </c>
    </row>
    <row r="6533" spans="26:27">
      <c r="Z6533">
        <v>1214</v>
      </c>
      <c r="AA6533" s="229" t="str">
        <f t="shared" si="52"/>
        <v>INSERT INTO UPK.upk_k40.m_k60_buhin_no (data_id, buhin_no, created_date, created_tantou_id) VALUES (2504, '5253C S6800', GETDATE(), 999);</v>
      </c>
    </row>
    <row r="6534" spans="26:27">
      <c r="Z6534">
        <v>1215</v>
      </c>
      <c r="AA6534" s="229" t="str">
        <f t="shared" si="52"/>
        <v>INSERT INTO UPK.upk_k40.m_k60_buhin_no (data_id, buhin_no, created_date, created_tantou_id) VALUES (2505, '5253C D7100', GETDATE(), 999);</v>
      </c>
    </row>
    <row r="6535" spans="26:27">
      <c r="Z6535">
        <v>1216</v>
      </c>
      <c r="AA6535" s="229" t="str">
        <f t="shared" si="52"/>
        <v>INSERT INTO UPK.upk_k40.m_k60_buhin_no (data_id, buhin_no, created_date, created_tantou_id) VALUES (2506, '5253C D7200', GETDATE(), 999);</v>
      </c>
    </row>
    <row r="6536" spans="26:27">
      <c r="Z6536">
        <v>1217</v>
      </c>
      <c r="AA6536" s="229" t="str">
        <f t="shared" ref="AA6536:AA6599" si="53">$Y$5318&amp;AA5245&amp;", '"&amp;TRIM(AB5245)&amp;"', GETDATE(), 999);"</f>
        <v>INSERT INTO UPK.upk_k40.m_k60_buhin_no (data_id, buhin_no, created_date, created_tantou_id) VALUES (2507, '67331 21G00', GETDATE(), 999);</v>
      </c>
    </row>
    <row r="6537" spans="26:27">
      <c r="Z6537">
        <v>1218</v>
      </c>
      <c r="AA6537" s="229" t="str">
        <f t="shared" si="53"/>
        <v>INSERT INTO UPK.upk_k40.m_k60_buhin_no (data_id, buhin_no, created_date, created_tantou_id) VALUES (2508, '67331 21G00-E', GETDATE(), 999);</v>
      </c>
    </row>
    <row r="6538" spans="26:27">
      <c r="Z6538">
        <v>1219</v>
      </c>
      <c r="AA6538" s="229" t="str">
        <f t="shared" si="53"/>
        <v>INSERT INTO UPK.upk_k40.m_k60_buhin_no (data_id, buhin_no, created_date, created_tantou_id) VALUES (2509, '67331 21G00-B', GETDATE(), 999);</v>
      </c>
    </row>
    <row r="6539" spans="26:27">
      <c r="Z6539">
        <v>1220</v>
      </c>
      <c r="AA6539" s="229" t="str">
        <f t="shared" si="53"/>
        <v>INSERT INTO UPK.upk_k40.m_k60_buhin_no (data_id, buhin_no, created_date, created_tantou_id) VALUES (2510, '74755 65Y0001', GETDATE(), 999);</v>
      </c>
    </row>
    <row r="6540" spans="26:27">
      <c r="Z6540">
        <v>1221</v>
      </c>
      <c r="AA6540" s="229" t="str">
        <f t="shared" si="53"/>
        <v>INSERT INTO UPK.upk_k40.m_k60_buhin_no (data_id, buhin_no, created_date, created_tantou_id) VALUES (2511, '93634 01G00-G', GETDATE(), 999);</v>
      </c>
    </row>
    <row r="6541" spans="26:27">
      <c r="Z6541">
        <v>1222</v>
      </c>
      <c r="AA6541" s="229" t="str">
        <f t="shared" si="53"/>
        <v>INSERT INTO UPK.upk_k40.m_k60_buhin_no (data_id, buhin_no, created_date, created_tantou_id) VALUES (2512, '79146 0N800', GETDATE(), 999);</v>
      </c>
    </row>
    <row r="6542" spans="26:27">
      <c r="Z6542">
        <v>1223</v>
      </c>
      <c r="AA6542" s="229" t="str">
        <f t="shared" si="53"/>
        <v>INSERT INTO UPK.upk_k40.m_k60_buhin_no (data_id, buhin_no, created_date, created_tantou_id) VALUES (2513, '66812 92G00', GETDATE(), 999);</v>
      </c>
    </row>
    <row r="6543" spans="26:27">
      <c r="Z6543">
        <v>1224</v>
      </c>
      <c r="AA6543" s="229" t="str">
        <f t="shared" si="53"/>
        <v>INSERT INTO UPK.upk_k40.m_k60_buhin_no (data_id, buhin_no, created_date, created_tantou_id) VALUES (2514, '66812 92G10', GETDATE(), 999);</v>
      </c>
    </row>
    <row r="6544" spans="26:27">
      <c r="Z6544">
        <v>1225</v>
      </c>
      <c r="AA6544" s="229" t="str">
        <f t="shared" si="53"/>
        <v>INSERT INTO UPK.upk_k40.m_k60_buhin_no (data_id, buhin_no, created_date, created_tantou_id) VALUES (2515, '62522/3 85F00', GETDATE(), 999);</v>
      </c>
    </row>
    <row r="6545" spans="26:27">
      <c r="Z6545">
        <v>1226</v>
      </c>
      <c r="AA6545" s="229" t="str">
        <f t="shared" si="53"/>
        <v>INSERT INTO UPK.upk_k40.m_k60_buhin_no (data_id, buhin_no, created_date, created_tantou_id) VALUES (2516, '96112 0W700', GETDATE(), 999);</v>
      </c>
    </row>
    <row r="6546" spans="26:27">
      <c r="Z6546">
        <v>1227</v>
      </c>
      <c r="AA6546" s="229" t="str">
        <f t="shared" si="53"/>
        <v>INSERT INTO UPK.upk_k40.m_k60_buhin_no (data_id, buhin_no, created_date, created_tantou_id) VALUES (2517, '96113 0W700', GETDATE(), 999);</v>
      </c>
    </row>
    <row r="6547" spans="26:27">
      <c r="Z6547">
        <v>1228</v>
      </c>
      <c r="AA6547" s="229" t="str">
        <f t="shared" si="53"/>
        <v>INSERT INTO UPK.upk_k40.m_k60_buhin_no (data_id, buhin_no, created_date, created_tantou_id) VALUES (2518, '62522/3 0W000', GETDATE(), 999);</v>
      </c>
    </row>
    <row r="6548" spans="26:27">
      <c r="Z6548">
        <v>1229</v>
      </c>
      <c r="AA6548" s="229" t="str">
        <f t="shared" si="53"/>
        <v>INSERT INTO UPK.upk_k40.m_k60_buhin_no (data_id, buhin_no, created_date, created_tantou_id) VALUES (2519, '62032 6N000-B', GETDATE(), 999);</v>
      </c>
    </row>
    <row r="6549" spans="26:27">
      <c r="Z6549">
        <v>1230</v>
      </c>
      <c r="AA6549" s="229" t="str">
        <f t="shared" si="53"/>
        <v>INSERT INTO UPK.upk_k40.m_k60_buhin_no (data_id, buhin_no, created_date, created_tantou_id) VALUES (2520, '73256 4M500', GETDATE(), 999);</v>
      </c>
    </row>
    <row r="6550" spans="26:27">
      <c r="Z6550">
        <v>1231</v>
      </c>
      <c r="AA6550" s="229" t="str">
        <f t="shared" si="53"/>
        <v>INSERT INTO UPK.upk_k40.m_k60_buhin_no (data_id, buhin_no, created_date, created_tantou_id) VALUES (2521, '78136/7 4M500', GETDATE(), 999);</v>
      </c>
    </row>
    <row r="6551" spans="26:27">
      <c r="Z6551">
        <v>1232</v>
      </c>
      <c r="AA6551" s="229" t="str">
        <f t="shared" si="53"/>
        <v>INSERT INTO UPK.upk_k40.m_k60_buhin_no (data_id, buhin_no, created_date, created_tantou_id) VALUES (2522, '78142 6N600', GETDATE(), 999);</v>
      </c>
    </row>
    <row r="6552" spans="26:27">
      <c r="Z6552">
        <v>1233</v>
      </c>
      <c r="AA6552" s="229" t="str">
        <f t="shared" si="53"/>
        <v>INSERT INTO UPK.upk_k40.m_k60_buhin_no (data_id, buhin_no, created_date, created_tantou_id) VALUES (2523, '78143 6N600', GETDATE(), 999);</v>
      </c>
    </row>
    <row r="6553" spans="26:27">
      <c r="Z6553">
        <v>1234</v>
      </c>
      <c r="AA6553" s="229" t="str">
        <f t="shared" si="53"/>
        <v>INSERT INTO UPK.upk_k40.m_k60_buhin_no (data_id, buhin_no, created_date, created_tantou_id) VALUES (2524, '79113 6N600', GETDATE(), 999);</v>
      </c>
    </row>
    <row r="6554" spans="26:27">
      <c r="Z6554">
        <v>1235</v>
      </c>
      <c r="AA6554" s="229" t="str">
        <f t="shared" si="53"/>
        <v>INSERT INTO UPK.upk_k40.m_k60_buhin_no (data_id, buhin_no, created_date, created_tantou_id) VALUES (2525, '85232/3 4M400', GETDATE(), 999);</v>
      </c>
    </row>
    <row r="6555" spans="26:27">
      <c r="Z6555">
        <v>1236</v>
      </c>
      <c r="AA6555" s="229" t="str">
        <f t="shared" si="53"/>
        <v>INSERT INTO UPK.upk_k40.m_k60_buhin_no (data_id, buhin_no, created_date, created_tantou_id) VALUES (2526, '79112 4M400', GETDATE(), 999);</v>
      </c>
    </row>
    <row r="6556" spans="26:27">
      <c r="Z6556">
        <v>1237</v>
      </c>
      <c r="AA6556" s="229" t="str">
        <f t="shared" si="53"/>
        <v>INSERT INTO UPK.upk_k40.m_k60_buhin_no (data_id, buhin_no, created_date, created_tantou_id) VALUES (2527, '79113 4M400', GETDATE(), 999);</v>
      </c>
    </row>
    <row r="6557" spans="26:27">
      <c r="Z6557">
        <v>1238</v>
      </c>
      <c r="AA6557" s="229" t="str">
        <f t="shared" si="53"/>
        <v>INSERT INTO UPK.upk_k40.m_k60_buhin_no (data_id, buhin_no, created_date, created_tantou_id) VALUES (2528, '79113 4M500', GETDATE(), 999);</v>
      </c>
    </row>
    <row r="6558" spans="26:27">
      <c r="Z6558">
        <v>1239</v>
      </c>
      <c r="AA6558" s="229" t="str">
        <f t="shared" si="53"/>
        <v>INSERT INTO UPK.upk_k40.m_k60_buhin_no (data_id, buhin_no, created_date, created_tantou_id) VALUES (2529, '79112 85F00', GETDATE(), 999);</v>
      </c>
    </row>
    <row r="6559" spans="26:27">
      <c r="Z6559">
        <v>1240</v>
      </c>
      <c r="AA6559" s="229" t="str">
        <f t="shared" si="53"/>
        <v>INSERT INTO UPK.upk_k40.m_k60_buhin_no (data_id, buhin_no, created_date, created_tantou_id) VALUES (2530, '76632 8H300', GETDATE(), 999);</v>
      </c>
    </row>
    <row r="6560" spans="26:27">
      <c r="Z6560">
        <v>1241</v>
      </c>
      <c r="AA6560" s="229" t="str">
        <f t="shared" si="53"/>
        <v>INSERT INTO UPK.upk_k40.m_k60_buhin_no (data_id, buhin_no, created_date, created_tantou_id) VALUES (2531, '76633 8H300', GETDATE(), 999);</v>
      </c>
    </row>
    <row r="6561" spans="26:27">
      <c r="Z6561">
        <v>1242</v>
      </c>
      <c r="AA6561" s="229" t="str">
        <f t="shared" si="53"/>
        <v>INSERT INTO UPK.upk_k40.m_k60_buhin_no (data_id, buhin_no, created_date, created_tantou_id) VALUES (2532, '62036 8H700', GETDATE(), 999);</v>
      </c>
    </row>
    <row r="6562" spans="26:27">
      <c r="Z6562">
        <v>1243</v>
      </c>
      <c r="AA6562" s="229" t="str">
        <f t="shared" si="53"/>
        <v>INSERT INTO UPK.upk_k40.m_k60_buhin_no (data_id, buhin_no, created_date, created_tantou_id) VALUES (2533, '62038 8H710', GETDATE(), 999);</v>
      </c>
    </row>
    <row r="6563" spans="26:27">
      <c r="Z6563">
        <v>1244</v>
      </c>
      <c r="AA6563" s="229" t="str">
        <f t="shared" si="53"/>
        <v>INSERT INTO UPK.upk_k40.m_k60_buhin_no (data_id, buhin_no, created_date, created_tantou_id) VALUES (2534, '79142 8H300', GETDATE(), 999);</v>
      </c>
    </row>
    <row r="6564" spans="26:27">
      <c r="Z6564">
        <v>1245</v>
      </c>
      <c r="AA6564" s="229" t="str">
        <f t="shared" si="53"/>
        <v>INSERT INTO UPK.upk_k40.m_k60_buhin_no (data_id, buhin_no, created_date, created_tantou_id) VALUES (2535, '62512 AU00001', GETDATE(), 999);</v>
      </c>
    </row>
    <row r="6565" spans="26:27">
      <c r="Z6565">
        <v>1246</v>
      </c>
      <c r="AA6565" s="229" t="str">
        <f t="shared" si="53"/>
        <v>INSERT INTO UPK.upk_k40.m_k60_buhin_no (data_id, buhin_no, created_date, created_tantou_id) VALUES (2536, '74762 CA01A', GETDATE(), 999);</v>
      </c>
    </row>
    <row r="6566" spans="26:27">
      <c r="Z6566">
        <v>1247</v>
      </c>
      <c r="AA6566" s="229" t="str">
        <f t="shared" si="53"/>
        <v>INSERT INTO UPK.upk_k40.m_k60_buhin_no (data_id, buhin_no, created_date, created_tantou_id) VALUES (2537, '78136/7 9Y000', GETDATE(), 999);</v>
      </c>
    </row>
    <row r="6567" spans="26:27">
      <c r="Z6567">
        <v>1248</v>
      </c>
      <c r="AA6567" s="229" t="str">
        <f t="shared" si="53"/>
        <v>INSERT INTO UPK.upk_k40.m_k60_buhin_no (data_id, buhin_no, created_date, created_tantou_id) VALUES (2538, '78142 9Y00001', GETDATE(), 999);</v>
      </c>
    </row>
    <row r="6568" spans="26:27">
      <c r="Z6568">
        <v>1249</v>
      </c>
      <c r="AA6568" s="229" t="str">
        <f t="shared" si="53"/>
        <v>INSERT INTO UPK.upk_k40.m_k60_buhin_no (data_id, buhin_no, created_date, created_tantou_id) VALUES (2539, '78143 9Y00001', GETDATE(), 999);</v>
      </c>
    </row>
    <row r="6569" spans="26:27">
      <c r="Z6569">
        <v>1250</v>
      </c>
      <c r="AA6569" s="229" t="str">
        <f t="shared" si="53"/>
        <v>INSERT INTO UPK.upk_k40.m_k60_buhin_no (data_id, buhin_no, created_date, created_tantou_id) VALUES (2540, '62522/3 4U000', GETDATE(), 999);</v>
      </c>
    </row>
    <row r="6570" spans="26:27">
      <c r="Z6570">
        <v>1251</v>
      </c>
      <c r="AA6570" s="229" t="str">
        <f t="shared" si="53"/>
        <v>INSERT INTO UPK.upk_k40.m_k60_buhin_no (data_id, buhin_no, created_date, created_tantou_id) VALUES (2541, '17285 EN10001', GETDATE(), 999);</v>
      </c>
    </row>
    <row r="6571" spans="26:27">
      <c r="Z6571">
        <v>1252</v>
      </c>
      <c r="AA6571" s="229" t="str">
        <f t="shared" si="53"/>
        <v>INSERT INTO UPK.upk_k40.m_k60_buhin_no (data_id, buhin_no, created_date, created_tantou_id) VALUES (2542, '85032 EN000', GETDATE(), 999);</v>
      </c>
    </row>
    <row r="6572" spans="26:27">
      <c r="Z6572">
        <v>1253</v>
      </c>
      <c r="AA6572" s="229" t="str">
        <f t="shared" si="53"/>
        <v>INSERT INTO UPK.upk_k40.m_k60_buhin_no (data_id, buhin_no, created_date, created_tantou_id) VALUES (2543, '61413/4 B5010', GETDATE(), 999);</v>
      </c>
    </row>
    <row r="6573" spans="26:27">
      <c r="Z6573">
        <v>1254</v>
      </c>
      <c r="AA6573" s="229" t="str">
        <f t="shared" si="53"/>
        <v>INSERT INTO UPK.upk_k40.m_k60_buhin_no (data_id, buhin_no, created_date, created_tantou_id) VALUES (2544, '74317 JG00A', GETDATE(), 999);</v>
      </c>
    </row>
    <row r="6574" spans="26:27">
      <c r="Z6574">
        <v>1255</v>
      </c>
      <c r="AA6574" s="229" t="str">
        <f t="shared" si="53"/>
        <v>INSERT INTO UPK.upk_k40.m_k60_buhin_no (data_id, buhin_no, created_date, created_tantou_id) VALUES (2545, '74317 JG00A-K', GETDATE(), 999);</v>
      </c>
    </row>
    <row r="6575" spans="26:27">
      <c r="Z6575">
        <v>1256</v>
      </c>
      <c r="AA6575" s="229" t="str">
        <f t="shared" si="53"/>
        <v>INSERT INTO UPK.upk_k40.m_k60_buhin_no (data_id, buhin_no, created_date, created_tantou_id) VALUES (2546, '85032 JG00A', GETDATE(), 999);</v>
      </c>
    </row>
    <row r="6576" spans="26:27">
      <c r="Z6576">
        <v>1257</v>
      </c>
      <c r="AA6576" s="229" t="str">
        <f t="shared" si="53"/>
        <v>INSERT INTO UPK.upk_k40.m_k60_buhin_no (data_id, buhin_no, created_date, created_tantou_id) VALUES (2547, '85032 JG00ACE', GETDATE(), 999);</v>
      </c>
    </row>
    <row r="6577" spans="26:27">
      <c r="Z6577">
        <v>1258</v>
      </c>
      <c r="AA6577" s="229" t="str">
        <f t="shared" si="53"/>
        <v>INSERT INTO UPK.upk_k40.m_k60_buhin_no (data_id, buhin_no, created_date, created_tantou_id) VALUES (2548, '17285 JM00A', GETDATE(), 999);</v>
      </c>
    </row>
    <row r="6578" spans="26:27">
      <c r="Z6578">
        <v>1259</v>
      </c>
      <c r="AA6578" s="229" t="str">
        <f t="shared" si="53"/>
        <v>INSERT INTO UPK.upk_k40.m_k60_buhin_no (data_id, buhin_no, created_date, created_tantou_id) VALUES (2549, '73236 JM000', GETDATE(), 999);</v>
      </c>
    </row>
    <row r="6579" spans="26:27">
      <c r="Z6579">
        <v>1260</v>
      </c>
      <c r="AA6579" s="229" t="str">
        <f t="shared" si="53"/>
        <v>INSERT INTO UPK.upk_k40.m_k60_buhin_no (data_id, buhin_no, created_date, created_tantou_id) VALUES (2550, '79142 JM00A', GETDATE(), 999);</v>
      </c>
    </row>
    <row r="6580" spans="26:27">
      <c r="Z6580">
        <v>1261</v>
      </c>
      <c r="AA6580" s="229" t="str">
        <f t="shared" si="53"/>
        <v>INSERT INTO UPK.upk_k40.m_k60_buhin_no (data_id, buhin_no, created_date, created_tantou_id) VALUES (2551, '17285 1AA1A/2A', GETDATE(), 999);</v>
      </c>
    </row>
    <row r="6581" spans="26:27">
      <c r="Z6581">
        <v>1262</v>
      </c>
      <c r="AA6581" s="229" t="str">
        <f t="shared" si="53"/>
        <v>INSERT INTO UPK.upk_k40.m_k60_buhin_no (data_id, buhin_no, created_date, created_tantou_id) VALUES (2552, '67408 1AA0A', GETDATE(), 999);</v>
      </c>
    </row>
    <row r="6582" spans="26:27">
      <c r="Z6582">
        <v>1263</v>
      </c>
      <c r="AA6582" s="229" t="str">
        <f t="shared" si="53"/>
        <v>INSERT INTO UPK.upk_k40.m_k60_buhin_no (data_id, buhin_no, created_date, created_tantou_id) VALUES (2553, '67409 1AA0A', GETDATE(), 999);</v>
      </c>
    </row>
    <row r="6583" spans="26:27">
      <c r="Z6583">
        <v>1264</v>
      </c>
      <c r="AA6583" s="229" t="str">
        <f t="shared" si="53"/>
        <v>INSERT INTO UPK.upk_k40.m_k60_buhin_no (data_id, buhin_no, created_date, created_tantou_id) VALUES (2554, '76742 1AA0A', GETDATE(), 999);</v>
      </c>
    </row>
    <row r="6584" spans="26:27">
      <c r="Z6584">
        <v>1265</v>
      </c>
      <c r="AA6584" s="229" t="str">
        <f t="shared" si="53"/>
        <v>INSERT INTO UPK.upk_k40.m_k60_buhin_no (data_id, buhin_no, created_date, created_tantou_id) VALUES (2555, '76743 1AA0A', GETDATE(), 999);</v>
      </c>
    </row>
    <row r="6585" spans="26:27">
      <c r="Z6585">
        <v>1266</v>
      </c>
      <c r="AA6585" s="229" t="str">
        <f t="shared" si="53"/>
        <v>INSERT INTO UPK.upk_k40.m_k60_buhin_no (data_id, buhin_no, created_date, created_tantou_id) VALUES (2556, '75636/7 1GR0A', GETDATE(), 999);</v>
      </c>
    </row>
    <row r="6586" spans="26:27">
      <c r="Z6586">
        <v>1267</v>
      </c>
      <c r="AA6586" s="229" t="str">
        <f t="shared" si="53"/>
        <v>INSERT INTO UPK.upk_k40.m_k60_buhin_no (data_id, buhin_no, created_date, created_tantou_id) VALUES (2557, '64124 JN20A', GETDATE(), 999);</v>
      </c>
    </row>
    <row r="6587" spans="26:27">
      <c r="Z6587">
        <v>1268</v>
      </c>
      <c r="AA6587" s="229" t="str">
        <f t="shared" si="53"/>
        <v>INSERT INTO UPK.upk_k40.m_k60_buhin_no (data_id, buhin_no, created_date, created_tantou_id) VALUES (2558, '64125 JN20A', GETDATE(), 999);</v>
      </c>
    </row>
    <row r="6588" spans="26:27">
      <c r="Z6588">
        <v>1269</v>
      </c>
      <c r="AA6588" s="229" t="str">
        <f t="shared" si="53"/>
        <v>INSERT INTO UPK.upk_k40.m_k60_buhin_no (data_id, buhin_no, created_date, created_tantou_id) VALUES (2559, '67418 JN20A', GETDATE(), 999);</v>
      </c>
    </row>
    <row r="6589" spans="26:27">
      <c r="Z6589">
        <v>1270</v>
      </c>
      <c r="AA6589" s="229" t="str">
        <f t="shared" si="53"/>
        <v>INSERT INTO UPK.upk_k40.m_k60_buhin_no (data_id, buhin_no, created_date, created_tantou_id) VALUES (2560, '75942/3 JN20A', GETDATE(), 999);</v>
      </c>
    </row>
    <row r="6590" spans="26:27">
      <c r="Z6590">
        <v>1271</v>
      </c>
      <c r="AA6590" s="229" t="str">
        <f t="shared" si="53"/>
        <v>INSERT INTO UPK.upk_k40.m_k60_buhin_no (data_id, buhin_no, created_date, created_tantou_id) VALUES (2561, '76731 JN21A', GETDATE(), 999);</v>
      </c>
    </row>
    <row r="6591" spans="26:27">
      <c r="Z6591">
        <v>1272</v>
      </c>
      <c r="AA6591" s="229" t="str">
        <f t="shared" si="53"/>
        <v>INSERT INTO UPK.upk_k40.m_k60_buhin_no (data_id, buhin_no, created_date, created_tantou_id) VALUES (2562, '78136 JN20A', GETDATE(), 999);</v>
      </c>
    </row>
    <row r="6592" spans="26:27">
      <c r="Z6592">
        <v>1273</v>
      </c>
      <c r="AA6592" s="229" t="str">
        <f t="shared" si="53"/>
        <v>INSERT INTO UPK.upk_k40.m_k60_buhin_no (data_id, buhin_no, created_date, created_tantou_id) VALUES (2563, '78137 JN20A', GETDATE(), 999);</v>
      </c>
    </row>
    <row r="6593" spans="26:27">
      <c r="Z6593">
        <v>1274</v>
      </c>
      <c r="AA6593" s="229" t="str">
        <f t="shared" si="53"/>
        <v>INSERT INTO UPK.upk_k40.m_k60_buhin_no (data_id, buhin_no, created_date, created_tantou_id) VALUES (2564, '78142/3 JN20A', GETDATE(), 999);</v>
      </c>
    </row>
    <row r="6594" spans="26:27">
      <c r="Z6594">
        <v>1275</v>
      </c>
      <c r="AA6594" s="229" t="str">
        <f t="shared" si="53"/>
        <v>INSERT INTO UPK.upk_k40.m_k60_buhin_no (data_id, buhin_no, created_date, created_tantou_id) VALUES (2565, '17422 1LB0C01', GETDATE(), 999);</v>
      </c>
    </row>
    <row r="6595" spans="26:27">
      <c r="Z6595">
        <v>1276</v>
      </c>
      <c r="AA6595" s="229" t="str">
        <f t="shared" si="53"/>
        <v>INSERT INTO UPK.upk_k40.m_k60_buhin_no (data_id, buhin_no, created_date, created_tantou_id) VALUES (2566, '17423 1LB0C01', GETDATE(), 999);</v>
      </c>
    </row>
    <row r="6596" spans="26:27">
      <c r="Z6596">
        <v>1277</v>
      </c>
      <c r="AA6596" s="229" t="str">
        <f t="shared" si="53"/>
        <v>INSERT INTO UPK.upk_k40.m_k60_buhin_no (data_id, buhin_no, created_date, created_tantou_id) VALUES (2567, '80633 1LC0A', GETDATE(), 999);</v>
      </c>
    </row>
    <row r="6597" spans="26:27">
      <c r="Z6597">
        <v>1278</v>
      </c>
      <c r="AA6597" s="229" t="str">
        <f t="shared" si="53"/>
        <v>INSERT INTO UPK.upk_k40.m_k60_buhin_no (data_id, buhin_no, created_date, created_tantou_id) VALUES (2568, '67332 1ZR0C', GETDATE(), 999);</v>
      </c>
    </row>
    <row r="6598" spans="26:27">
      <c r="Z6598">
        <v>1279</v>
      </c>
      <c r="AA6598" s="229" t="str">
        <f t="shared" si="53"/>
        <v>INSERT INTO UPK.upk_k40.m_k60_buhin_no (data_id, buhin_no, created_date, created_tantou_id) VALUES (2569, '62518 1JA0A', GETDATE(), 999);</v>
      </c>
    </row>
    <row r="6599" spans="26:27">
      <c r="Z6599">
        <v>1280</v>
      </c>
      <c r="AA6599" s="229" t="str">
        <f t="shared" si="53"/>
        <v>INSERT INTO UPK.upk_k40.m_k60_buhin_no (data_id, buhin_no, created_date, created_tantou_id) VALUES (2570, '62518 1JB0A', GETDATE(), 999);</v>
      </c>
    </row>
    <row r="6600" spans="26:27">
      <c r="Z6600">
        <v>1281</v>
      </c>
      <c r="AA6600" s="229" t="str">
        <f t="shared" ref="AA6600:AA6608" si="54">$Y$5318&amp;AA5309&amp;", '"&amp;TRIM(AB5309)&amp;"', GETDATE(), 999);"</f>
        <v>INSERT INTO UPK.upk_k40.m_k60_buhin_no (data_id, buhin_no, created_date, created_tantou_id) VALUES (2571, '62519 1JA0A', GETDATE(), 999);</v>
      </c>
    </row>
    <row r="6601" spans="26:27">
      <c r="Z6601">
        <v>1282</v>
      </c>
      <c r="AA6601" s="229" t="str">
        <f t="shared" si="54"/>
        <v>INSERT INTO UPK.upk_k40.m_k60_buhin_no (data_id, buhin_no, created_date, created_tantou_id) VALUES (2572, '62519 1JB0A', GETDATE(), 999);</v>
      </c>
    </row>
    <row r="6602" spans="26:27">
      <c r="Z6602">
        <v>1283</v>
      </c>
      <c r="AA6602" s="229" t="str">
        <f t="shared" si="54"/>
        <v>INSERT INTO UPK.upk_k40.m_k60_buhin_no (data_id, buhin_no, created_date, created_tantou_id) VALUES (2573, '77614 3VA0A', GETDATE(), 999);</v>
      </c>
    </row>
    <row r="6603" spans="26:27">
      <c r="Z6603">
        <v>1284</v>
      </c>
      <c r="AA6603" s="229" t="str">
        <f t="shared" si="54"/>
        <v>INSERT INTO UPK.upk_k40.m_k60_buhin_no (data_id, buhin_no, created_date, created_tantou_id) VALUES (2574, '77615 3VA0A', GETDATE(), 999);</v>
      </c>
    </row>
    <row r="6604" spans="26:27">
      <c r="Z6604">
        <v>1285</v>
      </c>
      <c r="AA6604" s="229" t="str">
        <f t="shared" si="54"/>
        <v>INSERT INTO UPK.upk_k40.m_k60_buhin_no (data_id, buhin_no, created_date, created_tantou_id) VALUES (2575, '751T7 6FK0A', GETDATE(), 999);</v>
      </c>
    </row>
    <row r="6605" spans="26:27">
      <c r="Z6605">
        <v>1286</v>
      </c>
      <c r="AA6605" s="229" t="str">
        <f t="shared" si="54"/>
        <v>INSERT INTO UPK.upk_k40.m_k60_buhin_no (data_id, buhin_no, created_date, created_tantou_id) VALUES (2576, 'BRQP33552-1', GETDATE(), 999);</v>
      </c>
    </row>
    <row r="6606" spans="26:27">
      <c r="Z6606">
        <v>1287</v>
      </c>
      <c r="AA6606" s="229" t="str">
        <f t="shared" si="54"/>
        <v>INSERT INTO UPK.upk_k40.m_k60_buhin_no (data_id, buhin_no, created_date, created_tantou_id) VALUES (2577, 'BRQP33553-1', GETDATE(), 999);</v>
      </c>
    </row>
    <row r="6607" spans="26:27">
      <c r="Z6607">
        <v>1288</v>
      </c>
      <c r="AA6607" s="229" t="str">
        <f t="shared" si="54"/>
        <v>INSERT INTO UPK.upk_k40.m_k60_buhin_no (data_id, buhin_no, created_date, created_tantou_id) VALUES (2578, 'BRQP33554-1', GETDATE(), 999);</v>
      </c>
    </row>
    <row r="6608" spans="26:27">
      <c r="Z6608">
        <v>1289</v>
      </c>
      <c r="AA6608" s="229" t="str">
        <f t="shared" si="54"/>
        <v>INSERT INTO UPK.upk_k40.m_k60_buhin_no (data_id, buhin_no, created_date, created_tantou_id) VALUES (2579, '79112 AU100', GETDATE(), 999);</v>
      </c>
    </row>
    <row r="6609" spans="2:37">
      <c r="B6609" t="s">
        <v>8786</v>
      </c>
      <c r="H6609" t="str">
        <f>$H$1&amp;".upk_k40.k60_press_buno_link"</f>
        <v>UPK.upk_k40.k60_press_buno_link</v>
      </c>
      <c r="Y6609" t="s">
        <v>10137</v>
      </c>
      <c r="AC6609" s="229" t="str">
        <f>"INSERT INTO "&amp;$H$6609&amp;" ("&amp;AD6610&amp;", "&amp;AE6610&amp;", "&amp;AH6610&amp;", "&amp;AI6610&amp;") VALUES ("</f>
        <v>INSERT INTO UPK.upk_k40.k60_press_buno_link (buno_id, k60_buno_id, created_date, created_tantou_id) VALUES (</v>
      </c>
    </row>
    <row r="6610" spans="2:37">
      <c r="AA6610" t="s">
        <v>13169</v>
      </c>
      <c r="AB6610" t="s">
        <v>13168</v>
      </c>
      <c r="AC6610" t="s">
        <v>80</v>
      </c>
      <c r="AD6610" t="s">
        <v>314</v>
      </c>
      <c r="AE6610" t="s">
        <v>307</v>
      </c>
      <c r="AF6610" t="s">
        <v>91</v>
      </c>
      <c r="AG6610" t="s">
        <v>90</v>
      </c>
      <c r="AH6610" t="s">
        <v>50</v>
      </c>
      <c r="AI6610" t="s">
        <v>51</v>
      </c>
      <c r="AJ6610" t="s">
        <v>52</v>
      </c>
      <c r="AK6610" t="s">
        <v>53</v>
      </c>
    </row>
    <row r="6611" spans="2:37">
      <c r="Z6611">
        <v>1</v>
      </c>
      <c r="AA6611" t="s">
        <v>221</v>
      </c>
      <c r="AB6611" t="s">
        <v>6181</v>
      </c>
      <c r="AC6611" s="229" t="str">
        <f t="shared" ref="AC6611:AC6674" si="55">AC$6609&amp;AB6611&amp;", "&amp;AA6611&amp;", GETDATE(), 999);"</f>
        <v>INSERT INTO UPK.upk_k40.k60_press_buno_link (buno_id, k60_buno_id, created_date, created_tantou_id) VALUES (1709, 2018, GETDATE(), 999);</v>
      </c>
    </row>
    <row r="6612" spans="2:37">
      <c r="Z6612">
        <v>2</v>
      </c>
      <c r="AA6612" t="s">
        <v>222</v>
      </c>
      <c r="AB6612" t="s">
        <v>6182</v>
      </c>
      <c r="AC6612" s="229" t="str">
        <f t="shared" si="55"/>
        <v>INSERT INTO UPK.upk_k40.k60_press_buno_link (buno_id, k60_buno_id, created_date, created_tantou_id) VALUES (1710, 2019, GETDATE(), 999);</v>
      </c>
    </row>
    <row r="6613" spans="2:37">
      <c r="Z6613">
        <v>3</v>
      </c>
      <c r="AA6613" t="s">
        <v>211</v>
      </c>
      <c r="AB6613" t="s">
        <v>6183</v>
      </c>
      <c r="AC6613" s="229" t="str">
        <f t="shared" si="55"/>
        <v>INSERT INTO UPK.upk_k40.k60_press_buno_link (buno_id, k60_buno_id, created_date, created_tantou_id) VALUES (1711, 2020, GETDATE(), 999);</v>
      </c>
    </row>
    <row r="6614" spans="2:37">
      <c r="Z6614">
        <v>4</v>
      </c>
      <c r="AA6614" t="s">
        <v>6475</v>
      </c>
      <c r="AB6614" t="s">
        <v>6184</v>
      </c>
      <c r="AC6614" s="229" t="str">
        <f t="shared" si="55"/>
        <v>INSERT INTO UPK.upk_k40.k60_press_buno_link (buno_id, k60_buno_id, created_date, created_tantou_id) VALUES (1712, 2021, GETDATE(), 999);</v>
      </c>
    </row>
    <row r="6615" spans="2:37">
      <c r="Z6615">
        <v>5</v>
      </c>
      <c r="AA6615" t="s">
        <v>223</v>
      </c>
      <c r="AB6615" t="s">
        <v>6185</v>
      </c>
      <c r="AC6615" s="229" t="str">
        <f t="shared" si="55"/>
        <v>INSERT INTO UPK.upk_k40.k60_press_buno_link (buno_id, k60_buno_id, created_date, created_tantou_id) VALUES (1713, 2022, GETDATE(), 999);</v>
      </c>
    </row>
    <row r="6616" spans="2:37">
      <c r="Z6616">
        <v>6</v>
      </c>
      <c r="AA6616" t="s">
        <v>6476</v>
      </c>
      <c r="AB6616" t="s">
        <v>6186</v>
      </c>
      <c r="AC6616" s="229" t="str">
        <f t="shared" si="55"/>
        <v>INSERT INTO UPK.upk_k40.k60_press_buno_link (buno_id, k60_buno_id, created_date, created_tantou_id) VALUES (1714, 2023, GETDATE(), 999);</v>
      </c>
    </row>
    <row r="6617" spans="2:37">
      <c r="Z6617">
        <v>7</v>
      </c>
      <c r="AA6617" t="s">
        <v>218</v>
      </c>
      <c r="AB6617" t="s">
        <v>6187</v>
      </c>
      <c r="AC6617" s="229" t="str">
        <f t="shared" si="55"/>
        <v>INSERT INTO UPK.upk_k40.k60_press_buno_link (buno_id, k60_buno_id, created_date, created_tantou_id) VALUES (1715, 2024, GETDATE(), 999);</v>
      </c>
    </row>
    <row r="6618" spans="2:37">
      <c r="Z6618">
        <v>8</v>
      </c>
      <c r="AA6618" t="s">
        <v>6877</v>
      </c>
      <c r="AB6618" t="s">
        <v>6188</v>
      </c>
      <c r="AC6618" s="229" t="str">
        <f t="shared" si="55"/>
        <v>INSERT INTO UPK.upk_k40.k60_press_buno_link (buno_id, k60_buno_id, created_date, created_tantou_id) VALUES (1716, 2444, GETDATE(), 999);</v>
      </c>
    </row>
    <row r="6619" spans="2:37">
      <c r="Z6619">
        <v>9</v>
      </c>
      <c r="AA6619" t="s">
        <v>6880</v>
      </c>
      <c r="AB6619" t="s">
        <v>6189</v>
      </c>
      <c r="AC6619" s="229" t="str">
        <f t="shared" si="55"/>
        <v>INSERT INTO UPK.upk_k40.k60_press_buno_link (buno_id, k60_buno_id, created_date, created_tantou_id) VALUES (1717, 2447, GETDATE(), 999);</v>
      </c>
    </row>
    <row r="6620" spans="2:37">
      <c r="Z6620">
        <v>10</v>
      </c>
      <c r="AA6620" t="s">
        <v>6878</v>
      </c>
      <c r="AB6620" t="s">
        <v>6190</v>
      </c>
      <c r="AC6620" s="229" t="str">
        <f t="shared" si="55"/>
        <v>INSERT INTO UPK.upk_k40.k60_press_buno_link (buno_id, k60_buno_id, created_date, created_tantou_id) VALUES (1718, 2445, GETDATE(), 999);</v>
      </c>
    </row>
    <row r="6621" spans="2:37">
      <c r="Z6621">
        <v>11</v>
      </c>
      <c r="AA6621" t="s">
        <v>6879</v>
      </c>
      <c r="AB6621" t="s">
        <v>6191</v>
      </c>
      <c r="AC6621" s="229" t="str">
        <f t="shared" si="55"/>
        <v>INSERT INTO UPK.upk_k40.k60_press_buno_link (buno_id, k60_buno_id, created_date, created_tantou_id) VALUES (1719, 2446, GETDATE(), 999);</v>
      </c>
    </row>
    <row r="6622" spans="2:37">
      <c r="Z6622">
        <v>12</v>
      </c>
      <c r="AA6622" t="s">
        <v>6881</v>
      </c>
      <c r="AB6622" t="s">
        <v>6192</v>
      </c>
      <c r="AC6622" s="229" t="str">
        <f t="shared" si="55"/>
        <v>INSERT INTO UPK.upk_k40.k60_press_buno_link (buno_id, k60_buno_id, created_date, created_tantou_id) VALUES (1720, 2448, GETDATE(), 999);</v>
      </c>
    </row>
    <row r="6623" spans="2:37">
      <c r="Z6623">
        <v>13</v>
      </c>
      <c r="AA6623" t="s">
        <v>6300</v>
      </c>
      <c r="AB6623" t="s">
        <v>6193</v>
      </c>
      <c r="AC6623" s="229" t="str">
        <f t="shared" si="55"/>
        <v>INSERT INTO UPK.upk_k40.k60_press_buno_link (buno_id, k60_buno_id, created_date, created_tantou_id) VALUES (1721, 1828, GETDATE(), 999);</v>
      </c>
    </row>
    <row r="6624" spans="2:37">
      <c r="Z6624">
        <v>14</v>
      </c>
      <c r="AA6624" t="s">
        <v>6301</v>
      </c>
      <c r="AB6624" t="s">
        <v>6194</v>
      </c>
      <c r="AC6624" s="229" t="str">
        <f t="shared" si="55"/>
        <v>INSERT INTO UPK.upk_k40.k60_press_buno_link (buno_id, k60_buno_id, created_date, created_tantou_id) VALUES (1722, 1829, GETDATE(), 999);</v>
      </c>
    </row>
    <row r="6625" spans="26:29">
      <c r="Z6625">
        <v>15</v>
      </c>
      <c r="AA6625" t="s">
        <v>6299</v>
      </c>
      <c r="AB6625" t="s">
        <v>6195</v>
      </c>
      <c r="AC6625" s="229" t="str">
        <f t="shared" si="55"/>
        <v>INSERT INTO UPK.upk_k40.k60_press_buno_link (buno_id, k60_buno_id, created_date, created_tantou_id) VALUES (1723, 1827, GETDATE(), 999);</v>
      </c>
    </row>
    <row r="6626" spans="26:29">
      <c r="Z6626">
        <v>16</v>
      </c>
      <c r="AA6626" t="s">
        <v>6562</v>
      </c>
      <c r="AB6626" t="s">
        <v>6196</v>
      </c>
      <c r="AC6626" s="229" t="str">
        <f t="shared" si="55"/>
        <v>INSERT INTO UPK.upk_k40.k60_press_buno_link (buno_id, k60_buno_id, created_date, created_tantou_id) VALUES (1724, 2129, GETDATE(), 999);</v>
      </c>
    </row>
    <row r="6627" spans="26:29">
      <c r="Z6627">
        <v>17</v>
      </c>
      <c r="AA6627" t="s">
        <v>6563</v>
      </c>
      <c r="AB6627" t="s">
        <v>6197</v>
      </c>
      <c r="AC6627" s="229" t="str">
        <f t="shared" si="55"/>
        <v>INSERT INTO UPK.upk_k40.k60_press_buno_link (buno_id, k60_buno_id, created_date, created_tantou_id) VALUES (1725, 2130, GETDATE(), 999);</v>
      </c>
    </row>
    <row r="6628" spans="26:29">
      <c r="Z6628">
        <v>18</v>
      </c>
      <c r="AA6628" t="s">
        <v>6513</v>
      </c>
      <c r="AB6628" t="s">
        <v>6198</v>
      </c>
      <c r="AC6628" s="229" t="str">
        <f t="shared" si="55"/>
        <v>INSERT INTO UPK.upk_k40.k60_press_buno_link (buno_id, k60_buno_id, created_date, created_tantou_id) VALUES (1726, 2080, GETDATE(), 999);</v>
      </c>
    </row>
    <row r="6629" spans="26:29">
      <c r="Z6629">
        <v>19</v>
      </c>
      <c r="AA6629">
        <v>2551</v>
      </c>
      <c r="AB6629" t="s">
        <v>6199</v>
      </c>
      <c r="AC6629" s="229" t="str">
        <f t="shared" si="55"/>
        <v>INSERT INTO UPK.upk_k40.k60_press_buno_link (buno_id, k60_buno_id, created_date, created_tantou_id) VALUES (1727, 2551, GETDATE(), 999);</v>
      </c>
    </row>
    <row r="6630" spans="26:29">
      <c r="Z6630">
        <v>20</v>
      </c>
      <c r="AA6630">
        <v>2551</v>
      </c>
      <c r="AB6630" t="s">
        <v>6200</v>
      </c>
      <c r="AC6630" s="229" t="str">
        <f t="shared" si="55"/>
        <v>INSERT INTO UPK.upk_k40.k60_press_buno_link (buno_id, k60_buno_id, created_date, created_tantou_id) VALUES (1728, 2551, GETDATE(), 999);</v>
      </c>
    </row>
    <row r="6631" spans="26:29">
      <c r="Z6631">
        <v>21</v>
      </c>
      <c r="AA6631" t="s">
        <v>6469</v>
      </c>
      <c r="AB6631" t="s">
        <v>6201</v>
      </c>
      <c r="AC6631" s="229" t="str">
        <f t="shared" si="55"/>
        <v>INSERT INTO UPK.upk_k40.k60_press_buno_link (buno_id, k60_buno_id, created_date, created_tantou_id) VALUES (1729, 1997, GETDATE(), 999);</v>
      </c>
    </row>
    <row r="6632" spans="26:29">
      <c r="Z6632">
        <v>22</v>
      </c>
      <c r="AA6632" t="s">
        <v>6713</v>
      </c>
      <c r="AB6632" t="s">
        <v>6202</v>
      </c>
      <c r="AC6632" s="229" t="str">
        <f t="shared" si="55"/>
        <v>INSERT INTO UPK.upk_k40.k60_press_buno_link (buno_id, k60_buno_id, created_date, created_tantou_id) VALUES (1730, 2280, GETDATE(), 999);</v>
      </c>
    </row>
    <row r="6633" spans="26:29">
      <c r="Z6633">
        <v>23</v>
      </c>
      <c r="AA6633" t="s">
        <v>5857</v>
      </c>
      <c r="AB6633" t="s">
        <v>6203</v>
      </c>
      <c r="AC6633" s="229" t="str">
        <f t="shared" si="55"/>
        <v>INSERT INTO UPK.upk_k40.k60_press_buno_link (buno_id, k60_buno_id, created_date, created_tantou_id) VALUES (1731, 1384, GETDATE(), 999);</v>
      </c>
    </row>
    <row r="6634" spans="26:29">
      <c r="Z6634">
        <v>24</v>
      </c>
      <c r="AA6634" t="s">
        <v>6179</v>
      </c>
      <c r="AB6634" t="s">
        <v>6204</v>
      </c>
      <c r="AC6634" s="229" t="str">
        <f t="shared" si="55"/>
        <v>INSERT INTO UPK.upk_k40.k60_press_buno_link (buno_id, k60_buno_id, created_date, created_tantou_id) VALUES (1732, 1707, GETDATE(), 999);</v>
      </c>
    </row>
    <row r="6635" spans="26:29">
      <c r="Z6635">
        <v>25</v>
      </c>
      <c r="AA6635" t="s">
        <v>5889</v>
      </c>
      <c r="AB6635" t="s">
        <v>6205</v>
      </c>
      <c r="AC6635" s="229" t="str">
        <f t="shared" si="55"/>
        <v>INSERT INTO UPK.upk_k40.k60_press_buno_link (buno_id, k60_buno_id, created_date, created_tantou_id) VALUES (1733, 1416, GETDATE(), 999);</v>
      </c>
    </row>
    <row r="6636" spans="26:29">
      <c r="Z6636">
        <v>26</v>
      </c>
      <c r="AA6636" t="s">
        <v>6504</v>
      </c>
      <c r="AB6636" t="s">
        <v>6206</v>
      </c>
      <c r="AC6636" s="229" t="str">
        <f t="shared" si="55"/>
        <v>INSERT INTO UPK.upk_k40.k60_press_buno_link (buno_id, k60_buno_id, created_date, created_tantou_id) VALUES (1734, 2071, GETDATE(), 999);</v>
      </c>
    </row>
    <row r="6637" spans="26:29">
      <c r="Z6637">
        <v>27</v>
      </c>
      <c r="AA6637" t="s">
        <v>6505</v>
      </c>
      <c r="AB6637" t="s">
        <v>6207</v>
      </c>
      <c r="AC6637" s="229" t="str">
        <f t="shared" si="55"/>
        <v>INSERT INTO UPK.upk_k40.k60_press_buno_link (buno_id, k60_buno_id, created_date, created_tantou_id) VALUES (1735, 2072, GETDATE(), 999);</v>
      </c>
    </row>
    <row r="6638" spans="26:29">
      <c r="Z6638">
        <v>28</v>
      </c>
      <c r="AA6638" t="s">
        <v>6505</v>
      </c>
      <c r="AB6638" t="s">
        <v>6208</v>
      </c>
      <c r="AC6638" s="229" t="str">
        <f t="shared" si="55"/>
        <v>INSERT INTO UPK.upk_k40.k60_press_buno_link (buno_id, k60_buno_id, created_date, created_tantou_id) VALUES (1736, 2072, GETDATE(), 999);</v>
      </c>
    </row>
    <row r="6639" spans="26:29">
      <c r="Z6639">
        <v>29</v>
      </c>
      <c r="AA6639">
        <v>2541</v>
      </c>
      <c r="AB6639" t="s">
        <v>6209</v>
      </c>
      <c r="AC6639" s="229" t="str">
        <f t="shared" si="55"/>
        <v>INSERT INTO UPK.upk_k40.k60_press_buno_link (buno_id, k60_buno_id, created_date, created_tantou_id) VALUES (1737, 2541, GETDATE(), 999);</v>
      </c>
    </row>
    <row r="6640" spans="26:29">
      <c r="Z6640">
        <v>30</v>
      </c>
      <c r="AA6640">
        <v>2548</v>
      </c>
      <c r="AB6640" t="s">
        <v>6210</v>
      </c>
      <c r="AC6640" s="229" t="str">
        <f t="shared" si="55"/>
        <v>INSERT INTO UPK.upk_k40.k60_press_buno_link (buno_id, k60_buno_id, created_date, created_tantou_id) VALUES (1738, 2548, GETDATE(), 999);</v>
      </c>
    </row>
    <row r="6641" spans="26:29">
      <c r="Z6641">
        <v>31</v>
      </c>
      <c r="AA6641" t="s">
        <v>6495</v>
      </c>
      <c r="AB6641" t="s">
        <v>6211</v>
      </c>
      <c r="AC6641" s="229" t="str">
        <f t="shared" si="55"/>
        <v>INSERT INTO UPK.upk_k40.k60_press_buno_link (buno_id, k60_buno_id, created_date, created_tantou_id) VALUES (1739, 2060, GETDATE(), 999);</v>
      </c>
    </row>
    <row r="6642" spans="26:29">
      <c r="Z6642">
        <v>32</v>
      </c>
      <c r="AA6642" t="s">
        <v>6496</v>
      </c>
      <c r="AB6642" t="s">
        <v>6212</v>
      </c>
      <c r="AC6642" s="229" t="str">
        <f t="shared" si="55"/>
        <v>INSERT INTO UPK.upk_k40.k60_press_buno_link (buno_id, k60_buno_id, created_date, created_tantou_id) VALUES (1740, 2061, GETDATE(), 999);</v>
      </c>
    </row>
    <row r="6643" spans="26:29">
      <c r="Z6643">
        <v>33</v>
      </c>
      <c r="AA6643" t="s">
        <v>6497</v>
      </c>
      <c r="AB6643" t="s">
        <v>6213</v>
      </c>
      <c r="AC6643" s="229" t="str">
        <f t="shared" si="55"/>
        <v>INSERT INTO UPK.upk_k40.k60_press_buno_link (buno_id, k60_buno_id, created_date, created_tantou_id) VALUES (1741, 2062, GETDATE(), 999);</v>
      </c>
    </row>
    <row r="6644" spans="26:29">
      <c r="Z6644">
        <v>34</v>
      </c>
      <c r="AA6644" t="s">
        <v>6477</v>
      </c>
      <c r="AB6644" t="s">
        <v>6214</v>
      </c>
      <c r="AC6644" s="229" t="str">
        <f t="shared" si="55"/>
        <v>INSERT INTO UPK.upk_k40.k60_press_buno_link (buno_id, k60_buno_id, created_date, created_tantou_id) VALUES (1742, 2025, GETDATE(), 999);</v>
      </c>
    </row>
    <row r="6645" spans="26:29">
      <c r="Z6645">
        <v>35</v>
      </c>
      <c r="AA6645" t="s">
        <v>6290</v>
      </c>
      <c r="AB6645" t="s">
        <v>6215</v>
      </c>
      <c r="AC6645" s="229" t="str">
        <f t="shared" si="55"/>
        <v>INSERT INTO UPK.upk_k40.k60_press_buno_link (buno_id, k60_buno_id, created_date, created_tantou_id) VALUES (1743, 1818, GETDATE(), 999);</v>
      </c>
    </row>
    <row r="6646" spans="26:29">
      <c r="Z6646">
        <v>36</v>
      </c>
      <c r="AA6646">
        <v>2565</v>
      </c>
      <c r="AB6646" t="s">
        <v>6216</v>
      </c>
      <c r="AC6646" s="229" t="str">
        <f t="shared" si="55"/>
        <v>INSERT INTO UPK.upk_k40.k60_press_buno_link (buno_id, k60_buno_id, created_date, created_tantou_id) VALUES (1744, 2565, GETDATE(), 999);</v>
      </c>
    </row>
    <row r="6647" spans="26:29">
      <c r="Z6647">
        <v>37</v>
      </c>
      <c r="AA6647">
        <v>2566</v>
      </c>
      <c r="AB6647" t="s">
        <v>6217</v>
      </c>
      <c r="AC6647" s="229" t="str">
        <f t="shared" si="55"/>
        <v>INSERT INTO UPK.upk_k40.k60_press_buno_link (buno_id, k60_buno_id, created_date, created_tantou_id) VALUES (1745, 2566, GETDATE(), 999);</v>
      </c>
    </row>
    <row r="6648" spans="26:29">
      <c r="Z6648">
        <v>38</v>
      </c>
      <c r="AA6648" t="s">
        <v>219</v>
      </c>
      <c r="AB6648" t="s">
        <v>6218</v>
      </c>
      <c r="AC6648" s="229" t="str">
        <f t="shared" si="55"/>
        <v>INSERT INTO UPK.upk_k40.k60_press_buno_link (buno_id, k60_buno_id, created_date, created_tantou_id) VALUES (1746, 2026, GETDATE(), 999);</v>
      </c>
    </row>
    <row r="6649" spans="26:29">
      <c r="Z6649">
        <v>39</v>
      </c>
      <c r="AA6649" t="s">
        <v>6331</v>
      </c>
      <c r="AB6649" t="s">
        <v>6219</v>
      </c>
      <c r="AC6649" s="229" t="str">
        <f t="shared" si="55"/>
        <v>INSERT INTO UPK.upk_k40.k60_press_buno_link (buno_id, k60_buno_id, created_date, created_tantou_id) VALUES (1747, 1859, GETDATE(), 999);</v>
      </c>
    </row>
    <row r="6650" spans="26:29">
      <c r="Z6650">
        <v>40</v>
      </c>
      <c r="AA6650" t="s">
        <v>6332</v>
      </c>
      <c r="AB6650" t="s">
        <v>6220</v>
      </c>
      <c r="AC6650" s="229" t="str">
        <f t="shared" si="55"/>
        <v>INSERT INTO UPK.upk_k40.k60_press_buno_link (buno_id, k60_buno_id, created_date, created_tantou_id) VALUES (1748, 1860, GETDATE(), 999);</v>
      </c>
    </row>
    <row r="6651" spans="26:29">
      <c r="Z6651">
        <v>41</v>
      </c>
      <c r="AA6651" t="s">
        <v>6333</v>
      </c>
      <c r="AB6651" t="s">
        <v>6221</v>
      </c>
      <c r="AC6651" s="229" t="str">
        <f t="shared" si="55"/>
        <v>INSERT INTO UPK.upk_k40.k60_press_buno_link (buno_id, k60_buno_id, created_date, created_tantou_id) VALUES (1749, 1861, GETDATE(), 999);</v>
      </c>
    </row>
    <row r="6652" spans="26:29">
      <c r="Z6652">
        <v>42</v>
      </c>
      <c r="AA6652" t="s">
        <v>6334</v>
      </c>
      <c r="AB6652" t="s">
        <v>6222</v>
      </c>
      <c r="AC6652" s="229" t="str">
        <f t="shared" si="55"/>
        <v>INSERT INTO UPK.upk_k40.k60_press_buno_link (buno_id, k60_buno_id, created_date, created_tantou_id) VALUES (1750, 1862, GETDATE(), 999);</v>
      </c>
    </row>
    <row r="6653" spans="26:29">
      <c r="Z6653">
        <v>43</v>
      </c>
      <c r="AA6653" t="s">
        <v>6030</v>
      </c>
      <c r="AB6653" t="s">
        <v>6223</v>
      </c>
      <c r="AC6653" s="229" t="str">
        <f t="shared" si="55"/>
        <v>INSERT INTO UPK.upk_k40.k60_press_buno_link (buno_id, k60_buno_id, created_date, created_tantou_id) VALUES (1751, 1558, GETDATE(), 999);</v>
      </c>
    </row>
    <row r="6654" spans="26:29">
      <c r="Z6654">
        <v>44</v>
      </c>
      <c r="AA6654" t="s">
        <v>6030</v>
      </c>
      <c r="AB6654" t="s">
        <v>6224</v>
      </c>
      <c r="AC6654" s="229" t="str">
        <f t="shared" si="55"/>
        <v>INSERT INTO UPK.upk_k40.k60_press_buno_link (buno_id, k60_buno_id, created_date, created_tantou_id) VALUES (1752, 1558, GETDATE(), 999);</v>
      </c>
    </row>
    <row r="6655" spans="26:29">
      <c r="Z6655">
        <v>45</v>
      </c>
      <c r="AA6655" t="s">
        <v>6028</v>
      </c>
      <c r="AB6655" t="s">
        <v>6225</v>
      </c>
      <c r="AC6655" s="229" t="str">
        <f t="shared" si="55"/>
        <v>INSERT INTO UPK.upk_k40.k60_press_buno_link (buno_id, k60_buno_id, created_date, created_tantou_id) VALUES (1753, 1556, GETDATE(), 999);</v>
      </c>
    </row>
    <row r="6656" spans="26:29">
      <c r="Z6656">
        <v>46</v>
      </c>
      <c r="AA6656" t="s">
        <v>6028</v>
      </c>
      <c r="AB6656" t="s">
        <v>6226</v>
      </c>
      <c r="AC6656" s="229" t="str">
        <f t="shared" si="55"/>
        <v>INSERT INTO UPK.upk_k40.k60_press_buno_link (buno_id, k60_buno_id, created_date, created_tantou_id) VALUES (1754, 1556, GETDATE(), 999);</v>
      </c>
    </row>
    <row r="6657" spans="26:29">
      <c r="Z6657">
        <v>47</v>
      </c>
      <c r="AA6657" t="s">
        <v>6418</v>
      </c>
      <c r="AB6657" t="s">
        <v>6227</v>
      </c>
      <c r="AC6657" s="229" t="str">
        <f t="shared" si="55"/>
        <v>INSERT INTO UPK.upk_k40.k60_press_buno_link (buno_id, k60_buno_id, created_date, created_tantou_id) VALUES (1755, 1946, GETDATE(), 999);</v>
      </c>
    </row>
    <row r="6658" spans="26:29">
      <c r="Z6658">
        <v>48</v>
      </c>
      <c r="AA6658" t="s">
        <v>6418</v>
      </c>
      <c r="AB6658" t="s">
        <v>6228</v>
      </c>
      <c r="AC6658" s="229" t="str">
        <f t="shared" si="55"/>
        <v>INSERT INTO UPK.upk_k40.k60_press_buno_link (buno_id, k60_buno_id, created_date, created_tantou_id) VALUES (1756, 1946, GETDATE(), 999);</v>
      </c>
    </row>
    <row r="6659" spans="26:29">
      <c r="Z6659">
        <v>49</v>
      </c>
      <c r="AA6659" t="s">
        <v>6029</v>
      </c>
      <c r="AB6659" t="s">
        <v>6229</v>
      </c>
      <c r="AC6659" s="229" t="str">
        <f t="shared" si="55"/>
        <v>INSERT INTO UPK.upk_k40.k60_press_buno_link (buno_id, k60_buno_id, created_date, created_tantou_id) VALUES (1757, 1557, GETDATE(), 999);</v>
      </c>
    </row>
    <row r="6660" spans="26:29">
      <c r="Z6660">
        <v>50</v>
      </c>
      <c r="AA6660" t="s">
        <v>6029</v>
      </c>
      <c r="AB6660" t="s">
        <v>6230</v>
      </c>
      <c r="AC6660" s="229" t="str">
        <f t="shared" si="55"/>
        <v>INSERT INTO UPK.upk_k40.k60_press_buno_link (buno_id, k60_buno_id, created_date, created_tantou_id) VALUES (1758, 1557, GETDATE(), 999);</v>
      </c>
    </row>
    <row r="6661" spans="26:29">
      <c r="Z6661">
        <v>51</v>
      </c>
      <c r="AA6661" t="s">
        <v>6330</v>
      </c>
      <c r="AB6661" t="s">
        <v>6231</v>
      </c>
      <c r="AC6661" s="229" t="str">
        <f t="shared" si="55"/>
        <v>INSERT INTO UPK.upk_k40.k60_press_buno_link (buno_id, k60_buno_id, created_date, created_tantou_id) VALUES (1759, 1858, GETDATE(), 999);</v>
      </c>
    </row>
    <row r="6662" spans="26:29">
      <c r="Z6662">
        <v>52</v>
      </c>
      <c r="AA6662" t="s">
        <v>6330</v>
      </c>
      <c r="AB6662" t="s">
        <v>6232</v>
      </c>
      <c r="AC6662" s="229" t="str">
        <f t="shared" si="55"/>
        <v>INSERT INTO UPK.upk_k40.k60_press_buno_link (buno_id, k60_buno_id, created_date, created_tantou_id) VALUES (1760, 1858, GETDATE(), 999);</v>
      </c>
    </row>
    <row r="6663" spans="26:29">
      <c r="Z6663">
        <v>53</v>
      </c>
      <c r="AA6663" t="s">
        <v>6326</v>
      </c>
      <c r="AB6663" t="s">
        <v>6233</v>
      </c>
      <c r="AC6663" s="229" t="str">
        <f t="shared" si="55"/>
        <v>INSERT INTO UPK.upk_k40.k60_press_buno_link (buno_id, k60_buno_id, created_date, created_tantou_id) VALUES (1761, 1854, GETDATE(), 999);</v>
      </c>
    </row>
    <row r="6664" spans="26:29">
      <c r="Z6664">
        <v>54</v>
      </c>
      <c r="AA6664" t="s">
        <v>6326</v>
      </c>
      <c r="AB6664" t="s">
        <v>6234</v>
      </c>
      <c r="AC6664" s="229" t="str">
        <f t="shared" si="55"/>
        <v>INSERT INTO UPK.upk_k40.k60_press_buno_link (buno_id, k60_buno_id, created_date, created_tantou_id) VALUES (1762, 1854, GETDATE(), 999);</v>
      </c>
    </row>
    <row r="6665" spans="26:29">
      <c r="Z6665">
        <v>55</v>
      </c>
      <c r="AA6665" t="s">
        <v>6328</v>
      </c>
      <c r="AB6665" t="s">
        <v>6235</v>
      </c>
      <c r="AC6665" s="229" t="str">
        <f t="shared" si="55"/>
        <v>INSERT INTO UPK.upk_k40.k60_press_buno_link (buno_id, k60_buno_id, created_date, created_tantou_id) VALUES (1763, 1856, GETDATE(), 999);</v>
      </c>
    </row>
    <row r="6666" spans="26:29">
      <c r="Z6666">
        <v>56</v>
      </c>
      <c r="AA6666" t="s">
        <v>6328</v>
      </c>
      <c r="AB6666" t="s">
        <v>6236</v>
      </c>
      <c r="AC6666" s="229" t="str">
        <f t="shared" si="55"/>
        <v>INSERT INTO UPK.upk_k40.k60_press_buno_link (buno_id, k60_buno_id, created_date, created_tantou_id) VALUES (1764, 1856, GETDATE(), 999);</v>
      </c>
    </row>
    <row r="6667" spans="26:29">
      <c r="Z6667">
        <v>57</v>
      </c>
      <c r="AA6667" t="s">
        <v>6335</v>
      </c>
      <c r="AB6667" t="s">
        <v>6237</v>
      </c>
      <c r="AC6667" s="229" t="str">
        <f t="shared" si="55"/>
        <v>INSERT INTO UPK.upk_k40.k60_press_buno_link (buno_id, k60_buno_id, created_date, created_tantou_id) VALUES (1765, 1863, GETDATE(), 999);</v>
      </c>
    </row>
    <row r="6668" spans="26:29">
      <c r="Z6668">
        <v>58</v>
      </c>
      <c r="AA6668" t="s">
        <v>6335</v>
      </c>
      <c r="AB6668" t="s">
        <v>6238</v>
      </c>
      <c r="AC6668" s="229" t="str">
        <f t="shared" si="55"/>
        <v>INSERT INTO UPK.upk_k40.k60_press_buno_link (buno_id, k60_buno_id, created_date, created_tantou_id) VALUES (1766, 1863, GETDATE(), 999);</v>
      </c>
    </row>
    <row r="6669" spans="26:29">
      <c r="Z6669">
        <v>59</v>
      </c>
      <c r="AA6669" t="s">
        <v>6327</v>
      </c>
      <c r="AB6669" t="s">
        <v>6239</v>
      </c>
      <c r="AC6669" s="229" t="str">
        <f t="shared" si="55"/>
        <v>INSERT INTO UPK.upk_k40.k60_press_buno_link (buno_id, k60_buno_id, created_date, created_tantou_id) VALUES (1767, 1855, GETDATE(), 999);</v>
      </c>
    </row>
    <row r="6670" spans="26:29">
      <c r="Z6670">
        <v>60</v>
      </c>
      <c r="AA6670" t="s">
        <v>6327</v>
      </c>
      <c r="AB6670" t="s">
        <v>6240</v>
      </c>
      <c r="AC6670" s="229" t="str">
        <f t="shared" si="55"/>
        <v>INSERT INTO UPK.upk_k40.k60_press_buno_link (buno_id, k60_buno_id, created_date, created_tantou_id) VALUES (1768, 1855, GETDATE(), 999);</v>
      </c>
    </row>
    <row r="6671" spans="26:29">
      <c r="Z6671">
        <v>61</v>
      </c>
      <c r="AA6671" t="s">
        <v>6329</v>
      </c>
      <c r="AB6671" t="s">
        <v>6241</v>
      </c>
      <c r="AC6671" s="229" t="str">
        <f t="shared" si="55"/>
        <v>INSERT INTO UPK.upk_k40.k60_press_buno_link (buno_id, k60_buno_id, created_date, created_tantou_id) VALUES (1769, 1857, GETDATE(), 999);</v>
      </c>
    </row>
    <row r="6672" spans="26:29">
      <c r="Z6672">
        <v>62</v>
      </c>
      <c r="AA6672" t="s">
        <v>6329</v>
      </c>
      <c r="AB6672" t="s">
        <v>6242</v>
      </c>
      <c r="AC6672" s="229" t="str">
        <f t="shared" si="55"/>
        <v>INSERT INTO UPK.upk_k40.k60_press_buno_link (buno_id, k60_buno_id, created_date, created_tantou_id) VALUES (1770, 1857, GETDATE(), 999);</v>
      </c>
    </row>
    <row r="6673" spans="26:29">
      <c r="Z6673">
        <v>63</v>
      </c>
      <c r="AA6673" t="s">
        <v>6031</v>
      </c>
      <c r="AB6673" t="s">
        <v>6243</v>
      </c>
      <c r="AC6673" s="229" t="str">
        <f t="shared" si="55"/>
        <v>INSERT INTO UPK.upk_k40.k60_press_buno_link (buno_id, k60_buno_id, created_date, created_tantou_id) VALUES (1771, 1559, GETDATE(), 999);</v>
      </c>
    </row>
    <row r="6674" spans="26:29">
      <c r="Z6674">
        <v>64</v>
      </c>
      <c r="AA6674" t="s">
        <v>6031</v>
      </c>
      <c r="AB6674" t="s">
        <v>6244</v>
      </c>
      <c r="AC6674" s="229" t="str">
        <f t="shared" si="55"/>
        <v>INSERT INTO UPK.upk_k40.k60_press_buno_link (buno_id, k60_buno_id, created_date, created_tantou_id) VALUES (1772, 1559, GETDATE(), 999);</v>
      </c>
    </row>
    <row r="6675" spans="26:29">
      <c r="Z6675">
        <v>65</v>
      </c>
      <c r="AA6675" t="s">
        <v>6336</v>
      </c>
      <c r="AB6675" t="s">
        <v>6245</v>
      </c>
      <c r="AC6675" s="229" t="str">
        <f t="shared" ref="AC6675:AC6738" si="56">AC$6609&amp;AB6675&amp;", "&amp;AA6675&amp;", GETDATE(), 999);"</f>
        <v>INSERT INTO UPK.upk_k40.k60_press_buno_link (buno_id, k60_buno_id, created_date, created_tantou_id) VALUES (1773, 1864, GETDATE(), 999);</v>
      </c>
    </row>
    <row r="6676" spans="26:29">
      <c r="Z6676">
        <v>66</v>
      </c>
      <c r="AA6676" t="s">
        <v>6336</v>
      </c>
      <c r="AB6676" t="s">
        <v>6246</v>
      </c>
      <c r="AC6676" s="229" t="str">
        <f t="shared" si="56"/>
        <v>INSERT INTO UPK.upk_k40.k60_press_buno_link (buno_id, k60_buno_id, created_date, created_tantou_id) VALUES (1774, 1864, GETDATE(), 999);</v>
      </c>
    </row>
    <row r="6677" spans="26:29">
      <c r="Z6677">
        <v>67</v>
      </c>
      <c r="AA6677" t="s">
        <v>6565</v>
      </c>
      <c r="AB6677" t="s">
        <v>6247</v>
      </c>
      <c r="AC6677" s="229" t="str">
        <f t="shared" si="56"/>
        <v>INSERT INTO UPK.upk_k40.k60_press_buno_link (buno_id, k60_buno_id, created_date, created_tantou_id) VALUES (1775, 2132, GETDATE(), 999);</v>
      </c>
    </row>
    <row r="6678" spans="26:29">
      <c r="Z6678">
        <v>68</v>
      </c>
      <c r="AA6678" t="s">
        <v>5948</v>
      </c>
      <c r="AB6678" t="s">
        <v>6248</v>
      </c>
      <c r="AC6678" s="229" t="str">
        <f t="shared" si="56"/>
        <v>INSERT INTO UPK.upk_k40.k60_press_buno_link (buno_id, k60_buno_id, created_date, created_tantou_id) VALUES (1776, 1475, GETDATE(), 999);</v>
      </c>
    </row>
    <row r="6679" spans="26:29">
      <c r="Z6679">
        <v>69</v>
      </c>
      <c r="AA6679" t="s">
        <v>5948</v>
      </c>
      <c r="AB6679" t="s">
        <v>6249</v>
      </c>
      <c r="AC6679" s="229" t="str">
        <f t="shared" si="56"/>
        <v>INSERT INTO UPK.upk_k40.k60_press_buno_link (buno_id, k60_buno_id, created_date, created_tantou_id) VALUES (1777, 1475, GETDATE(), 999);</v>
      </c>
    </row>
    <row r="6680" spans="26:29">
      <c r="Z6680">
        <v>70</v>
      </c>
      <c r="AA6680" t="s">
        <v>6276</v>
      </c>
      <c r="AB6680" t="s">
        <v>6250</v>
      </c>
      <c r="AC6680" s="229" t="str">
        <f t="shared" si="56"/>
        <v>INSERT INTO UPK.upk_k40.k60_press_buno_link (buno_id, k60_buno_id, created_date, created_tantou_id) VALUES (1778, 1804, GETDATE(), 999);</v>
      </c>
    </row>
    <row r="6681" spans="26:29">
      <c r="Z6681">
        <v>71</v>
      </c>
      <c r="AA6681" t="s">
        <v>6274</v>
      </c>
      <c r="AB6681" t="s">
        <v>6251</v>
      </c>
      <c r="AC6681" s="229" t="str">
        <f t="shared" si="56"/>
        <v>INSERT INTO UPK.upk_k40.k60_press_buno_link (buno_id, k60_buno_id, created_date, created_tantou_id) VALUES (1779, 1802, GETDATE(), 999);</v>
      </c>
    </row>
    <row r="6682" spans="26:29">
      <c r="Z6682">
        <v>72</v>
      </c>
      <c r="AA6682" t="s">
        <v>5959</v>
      </c>
      <c r="AB6682" t="s">
        <v>6252</v>
      </c>
      <c r="AC6682" s="229" t="str">
        <f t="shared" si="56"/>
        <v>INSERT INTO UPK.upk_k40.k60_press_buno_link (buno_id, k60_buno_id, created_date, created_tantou_id) VALUES (1780, 1486, GETDATE(), 999);</v>
      </c>
    </row>
    <row r="6683" spans="26:29">
      <c r="Z6683">
        <v>73</v>
      </c>
      <c r="AA6683" t="s">
        <v>5959</v>
      </c>
      <c r="AB6683" t="s">
        <v>6253</v>
      </c>
      <c r="AC6683" s="229" t="str">
        <f t="shared" si="56"/>
        <v>INSERT INTO UPK.upk_k40.k60_press_buno_link (buno_id, k60_buno_id, created_date, created_tantou_id) VALUES (1781, 1486, GETDATE(), 999);</v>
      </c>
    </row>
    <row r="6684" spans="26:29">
      <c r="Z6684">
        <v>74</v>
      </c>
      <c r="AA6684" t="s">
        <v>6284</v>
      </c>
      <c r="AB6684" t="s">
        <v>6254</v>
      </c>
      <c r="AC6684" s="229" t="str">
        <f t="shared" si="56"/>
        <v>INSERT INTO UPK.upk_k40.k60_press_buno_link (buno_id, k60_buno_id, created_date, created_tantou_id) VALUES (1782, 1812, GETDATE(), 999);</v>
      </c>
    </row>
    <row r="6685" spans="26:29">
      <c r="Z6685">
        <v>75</v>
      </c>
      <c r="AA6685" t="s">
        <v>6284</v>
      </c>
      <c r="AB6685" t="s">
        <v>6255</v>
      </c>
      <c r="AC6685" s="229" t="str">
        <f t="shared" si="56"/>
        <v>INSERT INTO UPK.upk_k40.k60_press_buno_link (buno_id, k60_buno_id, created_date, created_tantou_id) VALUES (1783, 1812, GETDATE(), 999);</v>
      </c>
    </row>
    <row r="6686" spans="26:29">
      <c r="Z6686">
        <v>76</v>
      </c>
      <c r="AA6686" t="s">
        <v>6452</v>
      </c>
      <c r="AB6686" t="s">
        <v>6256</v>
      </c>
      <c r="AC6686" s="229" t="str">
        <f t="shared" si="56"/>
        <v>INSERT INTO UPK.upk_k40.k60_press_buno_link (buno_id, k60_buno_id, created_date, created_tantou_id) VALUES (1784, 1980, GETDATE(), 999);</v>
      </c>
    </row>
    <row r="6687" spans="26:29">
      <c r="Z6687">
        <v>77</v>
      </c>
      <c r="AA6687" t="s">
        <v>6450</v>
      </c>
      <c r="AB6687" t="s">
        <v>6257</v>
      </c>
      <c r="AC6687" s="229" t="str">
        <f t="shared" si="56"/>
        <v>INSERT INTO UPK.upk_k40.k60_press_buno_link (buno_id, k60_buno_id, created_date, created_tantou_id) VALUES (1785, 1978, GETDATE(), 999);</v>
      </c>
    </row>
    <row r="6688" spans="26:29">
      <c r="Z6688">
        <v>78</v>
      </c>
      <c r="AA6688" t="s">
        <v>5969</v>
      </c>
      <c r="AB6688" t="s">
        <v>6258</v>
      </c>
      <c r="AC6688" s="229" t="str">
        <f t="shared" si="56"/>
        <v>INSERT INTO UPK.upk_k40.k60_press_buno_link (buno_id, k60_buno_id, created_date, created_tantou_id) VALUES (1786, 1496, GETDATE(), 999);</v>
      </c>
    </row>
    <row r="6689" spans="26:29">
      <c r="Z6689">
        <v>79</v>
      </c>
      <c r="AA6689" t="s">
        <v>5969</v>
      </c>
      <c r="AB6689" t="s">
        <v>6259</v>
      </c>
      <c r="AC6689" s="229" t="str">
        <f t="shared" si="56"/>
        <v>INSERT INTO UPK.upk_k40.k60_press_buno_link (buno_id, k60_buno_id, created_date, created_tantou_id) VALUES (1787, 1496, GETDATE(), 999);</v>
      </c>
    </row>
    <row r="6690" spans="26:29">
      <c r="Z6690">
        <v>80</v>
      </c>
      <c r="AA6690" t="s">
        <v>6270</v>
      </c>
      <c r="AB6690" t="s">
        <v>6260</v>
      </c>
      <c r="AC6690" s="229" t="str">
        <f t="shared" si="56"/>
        <v>INSERT INTO UPK.upk_k40.k60_press_buno_link (buno_id, k60_buno_id, created_date, created_tantou_id) VALUES (1788, 1798, GETDATE(), 999);</v>
      </c>
    </row>
    <row r="6691" spans="26:29">
      <c r="Z6691">
        <v>81</v>
      </c>
      <c r="AA6691" t="s">
        <v>6270</v>
      </c>
      <c r="AB6691" t="s">
        <v>6261</v>
      </c>
      <c r="AC6691" s="229" t="str">
        <f t="shared" si="56"/>
        <v>INSERT INTO UPK.upk_k40.k60_press_buno_link (buno_id, k60_buno_id, created_date, created_tantou_id) VALUES (1789, 1798, GETDATE(), 999);</v>
      </c>
    </row>
    <row r="6692" spans="26:29">
      <c r="Z6692">
        <v>82</v>
      </c>
      <c r="AA6692" t="s">
        <v>6919</v>
      </c>
      <c r="AB6692" t="s">
        <v>6262</v>
      </c>
      <c r="AC6692" s="229" t="str">
        <f t="shared" si="56"/>
        <v>INSERT INTO UPK.upk_k40.k60_press_buno_link (buno_id, k60_buno_id, created_date, created_tantou_id) VALUES (1790, 2486, GETDATE(), 999);</v>
      </c>
    </row>
    <row r="6693" spans="26:29">
      <c r="Z6693">
        <v>83</v>
      </c>
      <c r="AA6693" t="s">
        <v>6919</v>
      </c>
      <c r="AB6693" t="s">
        <v>6263</v>
      </c>
      <c r="AC6693" s="229" t="str">
        <f t="shared" si="56"/>
        <v>INSERT INTO UPK.upk_k40.k60_press_buno_link (buno_id, k60_buno_id, created_date, created_tantou_id) VALUES (1791, 2486, GETDATE(), 999);</v>
      </c>
    </row>
    <row r="6694" spans="26:29">
      <c r="Z6694">
        <v>84</v>
      </c>
      <c r="AA6694" t="s">
        <v>6272</v>
      </c>
      <c r="AB6694" t="s">
        <v>6264</v>
      </c>
      <c r="AC6694" s="229" t="str">
        <f t="shared" si="56"/>
        <v>INSERT INTO UPK.upk_k40.k60_press_buno_link (buno_id, k60_buno_id, created_date, created_tantou_id) VALUES (1792, 1800, GETDATE(), 999);</v>
      </c>
    </row>
    <row r="6695" spans="26:29">
      <c r="Z6695">
        <v>85</v>
      </c>
      <c r="AA6695" t="s">
        <v>6272</v>
      </c>
      <c r="AB6695" t="s">
        <v>6265</v>
      </c>
      <c r="AC6695" s="229" t="str">
        <f t="shared" si="56"/>
        <v>INSERT INTO UPK.upk_k40.k60_press_buno_link (buno_id, k60_buno_id, created_date, created_tantou_id) VALUES (1793, 1800, GETDATE(), 999);</v>
      </c>
    </row>
    <row r="6696" spans="26:29">
      <c r="Z6696">
        <v>86</v>
      </c>
      <c r="AA6696" t="s">
        <v>6281</v>
      </c>
      <c r="AB6696" t="s">
        <v>6266</v>
      </c>
      <c r="AC6696" s="229" t="str">
        <f t="shared" si="56"/>
        <v>INSERT INTO UPK.upk_k40.k60_press_buno_link (buno_id, k60_buno_id, created_date, created_tantou_id) VALUES (1794, 1809, GETDATE(), 999);</v>
      </c>
    </row>
    <row r="6697" spans="26:29">
      <c r="Z6697">
        <v>87</v>
      </c>
      <c r="AA6697" t="s">
        <v>6281</v>
      </c>
      <c r="AB6697" t="s">
        <v>6267</v>
      </c>
      <c r="AC6697" s="229" t="str">
        <f t="shared" si="56"/>
        <v>INSERT INTO UPK.upk_k40.k60_press_buno_link (buno_id, k60_buno_id, created_date, created_tantou_id) VALUES (1795, 1809, GETDATE(), 999);</v>
      </c>
    </row>
    <row r="6698" spans="26:29">
      <c r="Z6698">
        <v>88</v>
      </c>
      <c r="AA6698" t="s">
        <v>6817</v>
      </c>
      <c r="AB6698" t="s">
        <v>6268</v>
      </c>
      <c r="AC6698" s="229" t="str">
        <f t="shared" si="56"/>
        <v>INSERT INTO UPK.upk_k40.k60_press_buno_link (buno_id, k60_buno_id, created_date, created_tantou_id) VALUES (1796, 2384, GETDATE(), 999);</v>
      </c>
    </row>
    <row r="6699" spans="26:29">
      <c r="Z6699">
        <v>89</v>
      </c>
      <c r="AA6699" t="s">
        <v>6815</v>
      </c>
      <c r="AB6699" t="s">
        <v>6269</v>
      </c>
      <c r="AC6699" s="229" t="str">
        <f t="shared" si="56"/>
        <v>INSERT INTO UPK.upk_k40.k60_press_buno_link (buno_id, k60_buno_id, created_date, created_tantou_id) VALUES (1797, 2382, GETDATE(), 999);</v>
      </c>
    </row>
    <row r="6700" spans="26:29">
      <c r="Z6700">
        <v>90</v>
      </c>
      <c r="AA6700" t="s">
        <v>6934</v>
      </c>
      <c r="AB6700" t="s">
        <v>6270</v>
      </c>
      <c r="AC6700" s="229" t="str">
        <f t="shared" si="56"/>
        <v>INSERT INTO UPK.upk_k40.k60_press_buno_link (buno_id, k60_buno_id, created_date, created_tantou_id) VALUES (1798, 2501, GETDATE(), 999);</v>
      </c>
    </row>
    <row r="6701" spans="26:29">
      <c r="Z6701">
        <v>91</v>
      </c>
      <c r="AA6701" t="s">
        <v>5957</v>
      </c>
      <c r="AB6701" t="s">
        <v>6271</v>
      </c>
      <c r="AC6701" s="229" t="str">
        <f t="shared" si="56"/>
        <v>INSERT INTO UPK.upk_k40.k60_press_buno_link (buno_id, k60_buno_id, created_date, created_tantou_id) VALUES (1799, 1484, GETDATE(), 999);</v>
      </c>
    </row>
    <row r="6702" spans="26:29">
      <c r="Z6702">
        <v>92</v>
      </c>
      <c r="AA6702" t="s">
        <v>5957</v>
      </c>
      <c r="AB6702" t="s">
        <v>6272</v>
      </c>
      <c r="AC6702" s="229" t="str">
        <f t="shared" si="56"/>
        <v>INSERT INTO UPK.upk_k40.k60_press_buno_link (buno_id, k60_buno_id, created_date, created_tantou_id) VALUES (1800, 1484, GETDATE(), 999);</v>
      </c>
    </row>
    <row r="6703" spans="26:29">
      <c r="Z6703">
        <v>93</v>
      </c>
      <c r="AA6703" t="s">
        <v>5965</v>
      </c>
      <c r="AB6703" t="s">
        <v>6273</v>
      </c>
      <c r="AC6703" s="229" t="str">
        <f t="shared" si="56"/>
        <v>INSERT INTO UPK.upk_k40.k60_press_buno_link (buno_id, k60_buno_id, created_date, created_tantou_id) VALUES (1801, 1492, GETDATE(), 999);</v>
      </c>
    </row>
    <row r="6704" spans="26:29">
      <c r="Z6704">
        <v>94</v>
      </c>
      <c r="AA6704" t="s">
        <v>6923</v>
      </c>
      <c r="AB6704" t="s">
        <v>6274</v>
      </c>
      <c r="AC6704" s="229" t="str">
        <f t="shared" si="56"/>
        <v>INSERT INTO UPK.upk_k40.k60_press_buno_link (buno_id, k60_buno_id, created_date, created_tantou_id) VALUES (1802, 2490, GETDATE(), 999);</v>
      </c>
    </row>
    <row r="6705" spans="26:29">
      <c r="Z6705">
        <v>95</v>
      </c>
      <c r="AA6705" t="s">
        <v>5954</v>
      </c>
      <c r="AB6705" t="s">
        <v>6275</v>
      </c>
      <c r="AC6705" s="229" t="str">
        <f t="shared" si="56"/>
        <v>INSERT INTO UPK.upk_k40.k60_press_buno_link (buno_id, k60_buno_id, created_date, created_tantou_id) VALUES (1803, 1481, GETDATE(), 999);</v>
      </c>
    </row>
    <row r="6706" spans="26:29">
      <c r="Z6706">
        <v>96</v>
      </c>
      <c r="AA6706" t="s">
        <v>6813</v>
      </c>
      <c r="AB6706" t="s">
        <v>6276</v>
      </c>
      <c r="AC6706" s="229" t="str">
        <f t="shared" si="56"/>
        <v>INSERT INTO UPK.upk_k40.k60_press_buno_link (buno_id, k60_buno_id, created_date, created_tantou_id) VALUES (1804, 2380, GETDATE(), 999);</v>
      </c>
    </row>
    <row r="6707" spans="26:29">
      <c r="Z6707">
        <v>97</v>
      </c>
      <c r="AA6707" t="s">
        <v>6813</v>
      </c>
      <c r="AB6707" t="s">
        <v>6277</v>
      </c>
      <c r="AC6707" s="229" t="str">
        <f t="shared" si="56"/>
        <v>INSERT INTO UPK.upk_k40.k60_press_buno_link (buno_id, k60_buno_id, created_date, created_tantou_id) VALUES (1805, 2380, GETDATE(), 999);</v>
      </c>
    </row>
    <row r="6708" spans="26:29">
      <c r="Z6708">
        <v>98</v>
      </c>
      <c r="AA6708" t="s">
        <v>6468</v>
      </c>
      <c r="AB6708" t="s">
        <v>6278</v>
      </c>
      <c r="AC6708" s="229" t="str">
        <f t="shared" si="56"/>
        <v>INSERT INTO UPK.upk_k40.k60_press_buno_link (buno_id, k60_buno_id, created_date, created_tantou_id) VALUES (1806, 1996, GETDATE(), 999);</v>
      </c>
    </row>
    <row r="6709" spans="26:29">
      <c r="Z6709">
        <v>99</v>
      </c>
      <c r="AA6709" t="s">
        <v>6468</v>
      </c>
      <c r="AB6709" t="s">
        <v>6279</v>
      </c>
      <c r="AC6709" s="229" t="str">
        <f t="shared" si="56"/>
        <v>INSERT INTO UPK.upk_k40.k60_press_buno_link (buno_id, k60_buno_id, created_date, created_tantou_id) VALUES (1807, 1996, GETDATE(), 999);</v>
      </c>
    </row>
    <row r="6710" spans="26:29">
      <c r="Z6710">
        <v>100</v>
      </c>
      <c r="AA6710" t="s">
        <v>5961</v>
      </c>
      <c r="AB6710" t="s">
        <v>6280</v>
      </c>
      <c r="AC6710" s="229" t="str">
        <f t="shared" si="56"/>
        <v>INSERT INTO UPK.upk_k40.k60_press_buno_link (buno_id, k60_buno_id, created_date, created_tantou_id) VALUES (1808, 1488, GETDATE(), 999);</v>
      </c>
    </row>
    <row r="6711" spans="26:29">
      <c r="Z6711">
        <v>101</v>
      </c>
      <c r="AA6711" t="s">
        <v>5961</v>
      </c>
      <c r="AB6711" t="s">
        <v>6281</v>
      </c>
      <c r="AC6711" s="229" t="str">
        <f t="shared" si="56"/>
        <v>INSERT INTO UPK.upk_k40.k60_press_buno_link (buno_id, k60_buno_id, created_date, created_tantou_id) VALUES (1809, 1488, GETDATE(), 999);</v>
      </c>
    </row>
    <row r="6712" spans="26:29">
      <c r="Z6712">
        <v>102</v>
      </c>
      <c r="AA6712" t="s">
        <v>6926</v>
      </c>
      <c r="AB6712" t="s">
        <v>6282</v>
      </c>
      <c r="AC6712" s="229" t="str">
        <f t="shared" si="56"/>
        <v>INSERT INTO UPK.upk_k40.k60_press_buno_link (buno_id, k60_buno_id, created_date, created_tantou_id) VALUES (1810, 2493, GETDATE(), 999);</v>
      </c>
    </row>
    <row r="6713" spans="26:29">
      <c r="Z6713">
        <v>103</v>
      </c>
      <c r="AA6713" t="s">
        <v>6926</v>
      </c>
      <c r="AB6713" t="s">
        <v>6283</v>
      </c>
      <c r="AC6713" s="229" t="str">
        <f t="shared" si="56"/>
        <v>INSERT INTO UPK.upk_k40.k60_press_buno_link (buno_id, k60_buno_id, created_date, created_tantou_id) VALUES (1811, 2493, GETDATE(), 999);</v>
      </c>
    </row>
    <row r="6714" spans="26:29">
      <c r="Z6714">
        <v>104</v>
      </c>
      <c r="AA6714" t="s">
        <v>6928</v>
      </c>
      <c r="AB6714" t="s">
        <v>6284</v>
      </c>
      <c r="AC6714" s="229" t="str">
        <f t="shared" si="56"/>
        <v>INSERT INTO UPK.upk_k40.k60_press_buno_link (buno_id, k60_buno_id, created_date, created_tantou_id) VALUES (1812, 2495, GETDATE(), 999);</v>
      </c>
    </row>
    <row r="6715" spans="26:29">
      <c r="Z6715">
        <v>105</v>
      </c>
      <c r="AA6715" t="s">
        <v>6928</v>
      </c>
      <c r="AB6715" t="s">
        <v>6285</v>
      </c>
      <c r="AC6715" s="229" t="str">
        <f t="shared" si="56"/>
        <v>INSERT INTO UPK.upk_k40.k60_press_buno_link (buno_id, k60_buno_id, created_date, created_tantou_id) VALUES (1813, 2495, GETDATE(), 999);</v>
      </c>
    </row>
    <row r="6716" spans="26:29">
      <c r="Z6716">
        <v>106</v>
      </c>
      <c r="AA6716" t="s">
        <v>5963</v>
      </c>
      <c r="AB6716" t="s">
        <v>6286</v>
      </c>
      <c r="AC6716" s="229" t="str">
        <f t="shared" si="56"/>
        <v>INSERT INTO UPK.upk_k40.k60_press_buno_link (buno_id, k60_buno_id, created_date, created_tantou_id) VALUES (1814, 1490, GETDATE(), 999);</v>
      </c>
    </row>
    <row r="6717" spans="26:29">
      <c r="Z6717">
        <v>107</v>
      </c>
      <c r="AA6717" t="s">
        <v>5963</v>
      </c>
      <c r="AB6717" t="s">
        <v>6287</v>
      </c>
      <c r="AC6717" s="229" t="str">
        <f t="shared" si="56"/>
        <v>INSERT INTO UPK.upk_k40.k60_press_buno_link (buno_id, k60_buno_id, created_date, created_tantou_id) VALUES (1815, 1490, GETDATE(), 999);</v>
      </c>
    </row>
    <row r="6718" spans="26:29">
      <c r="Z6718">
        <v>108</v>
      </c>
      <c r="AA6718" t="s">
        <v>6466</v>
      </c>
      <c r="AB6718" t="s">
        <v>6288</v>
      </c>
      <c r="AC6718" s="229" t="str">
        <f t="shared" si="56"/>
        <v>INSERT INTO UPK.upk_k40.k60_press_buno_link (buno_id, k60_buno_id, created_date, created_tantou_id) VALUES (1816, 1994, GETDATE(), 999);</v>
      </c>
    </row>
    <row r="6719" spans="26:29">
      <c r="Z6719">
        <v>109</v>
      </c>
      <c r="AA6719" t="s">
        <v>6464</v>
      </c>
      <c r="AB6719" t="s">
        <v>6289</v>
      </c>
      <c r="AC6719" s="229" t="str">
        <f t="shared" si="56"/>
        <v>INSERT INTO UPK.upk_k40.k60_press_buno_link (buno_id, k60_buno_id, created_date, created_tantou_id) VALUES (1817, 1992, GETDATE(), 999);</v>
      </c>
    </row>
    <row r="6720" spans="26:29">
      <c r="Z6720">
        <v>110</v>
      </c>
      <c r="AA6720" t="s">
        <v>6808</v>
      </c>
      <c r="AB6720" t="s">
        <v>6290</v>
      </c>
      <c r="AC6720" s="229" t="str">
        <f t="shared" si="56"/>
        <v>INSERT INTO UPK.upk_k40.k60_press_buno_link (buno_id, k60_buno_id, created_date, created_tantou_id) VALUES (1818, 2375, GETDATE(), 999);</v>
      </c>
    </row>
    <row r="6721" spans="26:29">
      <c r="Z6721">
        <v>111</v>
      </c>
      <c r="AA6721" t="s">
        <v>6808</v>
      </c>
      <c r="AB6721" t="s">
        <v>6291</v>
      </c>
      <c r="AC6721" s="229" t="str">
        <f t="shared" si="56"/>
        <v>INSERT INTO UPK.upk_k40.k60_press_buno_link (buno_id, k60_buno_id, created_date, created_tantou_id) VALUES (1819, 2375, GETDATE(), 999);</v>
      </c>
    </row>
    <row r="6722" spans="26:29">
      <c r="Z6722">
        <v>112</v>
      </c>
      <c r="AA6722" t="s">
        <v>5967</v>
      </c>
      <c r="AB6722" t="s">
        <v>6292</v>
      </c>
      <c r="AC6722" s="229" t="str">
        <f t="shared" si="56"/>
        <v>INSERT INTO UPK.upk_k40.k60_press_buno_link (buno_id, k60_buno_id, created_date, created_tantou_id) VALUES (1820, 1494, GETDATE(), 999);</v>
      </c>
    </row>
    <row r="6723" spans="26:29">
      <c r="Z6723">
        <v>113</v>
      </c>
      <c r="AA6723" t="s">
        <v>6932</v>
      </c>
      <c r="AB6723" t="s">
        <v>6293</v>
      </c>
      <c r="AC6723" s="229" t="str">
        <f t="shared" si="56"/>
        <v>INSERT INTO UPK.upk_k40.k60_press_buno_link (buno_id, k60_buno_id, created_date, created_tantou_id) VALUES (1821, 2499, GETDATE(), 999);</v>
      </c>
    </row>
    <row r="6724" spans="26:29">
      <c r="Z6724">
        <v>114</v>
      </c>
      <c r="AA6724" t="s">
        <v>5972</v>
      </c>
      <c r="AB6724" t="s">
        <v>6294</v>
      </c>
      <c r="AC6724" s="229" t="str">
        <f t="shared" si="56"/>
        <v>INSERT INTO UPK.upk_k40.k60_press_buno_link (buno_id, k60_buno_id, created_date, created_tantou_id) VALUES (1822, 1499, GETDATE(), 999);</v>
      </c>
    </row>
    <row r="6725" spans="26:29">
      <c r="Z6725">
        <v>115</v>
      </c>
      <c r="AA6725" t="s">
        <v>6933</v>
      </c>
      <c r="AB6725" t="s">
        <v>6295</v>
      </c>
      <c r="AC6725" s="229" t="str">
        <f t="shared" si="56"/>
        <v>INSERT INTO UPK.upk_k40.k60_press_buno_link (buno_id, k60_buno_id, created_date, created_tantou_id) VALUES (1823, 2500, GETDATE(), 999);</v>
      </c>
    </row>
    <row r="6726" spans="26:29">
      <c r="Z6726">
        <v>116</v>
      </c>
      <c r="AA6726" t="s">
        <v>209</v>
      </c>
      <c r="AB6726" t="s">
        <v>6296</v>
      </c>
      <c r="AC6726" s="229" t="str">
        <f t="shared" si="56"/>
        <v>INSERT INTO UPK.upk_k40.k60_press_buno_link (buno_id, k60_buno_id, created_date, created_tantou_id) VALUES (1824, 1500, GETDATE(), 999);</v>
      </c>
    </row>
    <row r="6727" spans="26:29">
      <c r="Z6727">
        <v>117</v>
      </c>
      <c r="AA6727" t="s">
        <v>6818</v>
      </c>
      <c r="AB6727" t="s">
        <v>6297</v>
      </c>
      <c r="AC6727" s="229" t="str">
        <f t="shared" si="56"/>
        <v>INSERT INTO UPK.upk_k40.k60_press_buno_link (buno_id, k60_buno_id, created_date, created_tantou_id) VALUES (1825, 2385, GETDATE(), 999);</v>
      </c>
    </row>
    <row r="6728" spans="26:29">
      <c r="Z6728">
        <v>118</v>
      </c>
      <c r="AA6728" t="s">
        <v>6938</v>
      </c>
      <c r="AB6728" t="s">
        <v>6298</v>
      </c>
      <c r="AC6728" s="229" t="str">
        <f t="shared" si="56"/>
        <v>INSERT INTO UPK.upk_k40.k60_press_buno_link (buno_id, k60_buno_id, created_date, created_tantou_id) VALUES (1826, 2505, GETDATE(), 999);</v>
      </c>
    </row>
    <row r="6729" spans="26:29">
      <c r="Z6729">
        <v>119</v>
      </c>
      <c r="AA6729" t="s">
        <v>6939</v>
      </c>
      <c r="AB6729" t="s">
        <v>6299</v>
      </c>
      <c r="AC6729" s="229" t="str">
        <f t="shared" si="56"/>
        <v>INSERT INTO UPK.upk_k40.k60_press_buno_link (buno_id, k60_buno_id, created_date, created_tantou_id) VALUES (1827, 2506, GETDATE(), 999);</v>
      </c>
    </row>
    <row r="6730" spans="26:29">
      <c r="Z6730">
        <v>120</v>
      </c>
      <c r="AA6730" t="s">
        <v>6364</v>
      </c>
      <c r="AB6730" t="s">
        <v>6300</v>
      </c>
      <c r="AC6730" s="229" t="str">
        <f t="shared" si="56"/>
        <v>INSERT INTO UPK.upk_k40.k60_press_buno_link (buno_id, k60_buno_id, created_date, created_tantou_id) VALUES (1828, 1892, GETDATE(), 999);</v>
      </c>
    </row>
    <row r="6731" spans="26:29">
      <c r="Z6731">
        <v>121</v>
      </c>
      <c r="AA6731" t="s">
        <v>6364</v>
      </c>
      <c r="AB6731" t="s">
        <v>6301</v>
      </c>
      <c r="AC6731" s="229" t="str">
        <f t="shared" si="56"/>
        <v>INSERT INTO UPK.upk_k40.k60_press_buno_link (buno_id, k60_buno_id, created_date, created_tantou_id) VALUES (1829, 1892, GETDATE(), 999);</v>
      </c>
    </row>
    <row r="6732" spans="26:29">
      <c r="Z6732">
        <v>122</v>
      </c>
      <c r="AA6732" t="s">
        <v>5973</v>
      </c>
      <c r="AB6732" t="s">
        <v>6302</v>
      </c>
      <c r="AC6732" s="229" t="str">
        <f t="shared" si="56"/>
        <v>INSERT INTO UPK.upk_k40.k60_press_buno_link (buno_id, k60_buno_id, created_date, created_tantou_id) VALUES (1830, 1501, GETDATE(), 999);</v>
      </c>
    </row>
    <row r="6733" spans="26:29">
      <c r="Z6733">
        <v>123</v>
      </c>
      <c r="AA6733" t="s">
        <v>6458</v>
      </c>
      <c r="AB6733" t="s">
        <v>6303</v>
      </c>
      <c r="AC6733" s="229" t="str">
        <f t="shared" si="56"/>
        <v>INSERT INTO UPK.upk_k40.k60_press_buno_link (buno_id, k60_buno_id, created_date, created_tantou_id) VALUES (1831, 1986, GETDATE(), 999);</v>
      </c>
    </row>
    <row r="6734" spans="26:29">
      <c r="Z6734">
        <v>124</v>
      </c>
      <c r="AA6734" t="s">
        <v>6456</v>
      </c>
      <c r="AB6734" t="s">
        <v>6304</v>
      </c>
      <c r="AC6734" s="229" t="str">
        <f t="shared" si="56"/>
        <v>INSERT INTO UPK.upk_k40.k60_press_buno_link (buno_id, k60_buno_id, created_date, created_tantou_id) VALUES (1832, 1984, GETDATE(), 999);</v>
      </c>
    </row>
    <row r="6735" spans="26:29">
      <c r="Z6735">
        <v>125</v>
      </c>
      <c r="AA6735" t="s">
        <v>6454</v>
      </c>
      <c r="AB6735" t="s">
        <v>6305</v>
      </c>
      <c r="AC6735" s="229" t="str">
        <f t="shared" si="56"/>
        <v>INSERT INTO UPK.upk_k40.k60_press_buno_link (buno_id, k60_buno_id, created_date, created_tantou_id) VALUES (1833, 1982, GETDATE(), 999);</v>
      </c>
    </row>
    <row r="6736" spans="26:29">
      <c r="Z6736">
        <v>126</v>
      </c>
      <c r="AA6736" t="s">
        <v>6454</v>
      </c>
      <c r="AB6736" t="s">
        <v>6306</v>
      </c>
      <c r="AC6736" s="229" t="str">
        <f t="shared" si="56"/>
        <v>INSERT INTO UPK.upk_k40.k60_press_buno_link (buno_id, k60_buno_id, created_date, created_tantou_id) VALUES (1834, 1982, GETDATE(), 999);</v>
      </c>
    </row>
    <row r="6737" spans="26:29">
      <c r="Z6737">
        <v>127</v>
      </c>
      <c r="AA6737" t="s">
        <v>6921</v>
      </c>
      <c r="AB6737" t="s">
        <v>6307</v>
      </c>
      <c r="AC6737" s="229" t="str">
        <f t="shared" si="56"/>
        <v>INSERT INTO UPK.upk_k40.k60_press_buno_link (buno_id, k60_buno_id, created_date, created_tantou_id) VALUES (1835, 2488, GETDATE(), 999);</v>
      </c>
    </row>
    <row r="6738" spans="26:29">
      <c r="Z6738">
        <v>128</v>
      </c>
      <c r="AA6738" t="s">
        <v>6921</v>
      </c>
      <c r="AB6738" t="s">
        <v>6308</v>
      </c>
      <c r="AC6738" s="229" t="str">
        <f t="shared" si="56"/>
        <v>INSERT INTO UPK.upk_k40.k60_press_buno_link (buno_id, k60_buno_id, created_date, created_tantou_id) VALUES (1836, 2488, GETDATE(), 999);</v>
      </c>
    </row>
    <row r="6739" spans="26:29">
      <c r="Z6739">
        <v>129</v>
      </c>
      <c r="AA6739" t="s">
        <v>6460</v>
      </c>
      <c r="AB6739" t="s">
        <v>6309</v>
      </c>
      <c r="AC6739" s="229" t="str">
        <f t="shared" ref="AC6739:AC6802" si="57">AC$6609&amp;AB6739&amp;", "&amp;AA6739&amp;", GETDATE(), 999);"</f>
        <v>INSERT INTO UPK.upk_k40.k60_press_buno_link (buno_id, k60_buno_id, created_date, created_tantou_id) VALUES (1837, 1988, GETDATE(), 999);</v>
      </c>
    </row>
    <row r="6740" spans="26:29">
      <c r="Z6740">
        <v>130</v>
      </c>
      <c r="AA6740" t="s">
        <v>6460</v>
      </c>
      <c r="AB6740" t="s">
        <v>6310</v>
      </c>
      <c r="AC6740" s="229" t="str">
        <f t="shared" si="57"/>
        <v>INSERT INTO UPK.upk_k40.k60_press_buno_link (buno_id, k60_buno_id, created_date, created_tantou_id) VALUES (1838, 1988, GETDATE(), 999);</v>
      </c>
    </row>
    <row r="6741" spans="26:29">
      <c r="Z6741">
        <v>131</v>
      </c>
      <c r="AA6741" t="s">
        <v>6462</v>
      </c>
      <c r="AB6741" t="s">
        <v>6311</v>
      </c>
      <c r="AC6741" s="229" t="str">
        <f t="shared" si="57"/>
        <v>INSERT INTO UPK.upk_k40.k60_press_buno_link (buno_id, k60_buno_id, created_date, created_tantou_id) VALUES (1839, 1990, GETDATE(), 999);</v>
      </c>
    </row>
    <row r="6742" spans="26:29">
      <c r="Z6742">
        <v>132</v>
      </c>
      <c r="AA6742" t="s">
        <v>6462</v>
      </c>
      <c r="AB6742" t="s">
        <v>6312</v>
      </c>
      <c r="AC6742" s="229" t="str">
        <f t="shared" si="57"/>
        <v>INSERT INTO UPK.upk_k40.k60_press_buno_link (buno_id, k60_buno_id, created_date, created_tantou_id) VALUES (1840, 1990, GETDATE(), 999);</v>
      </c>
    </row>
    <row r="6743" spans="26:29">
      <c r="Z6743">
        <v>133</v>
      </c>
      <c r="AA6743" t="s">
        <v>5974</v>
      </c>
      <c r="AB6743" t="s">
        <v>6313</v>
      </c>
      <c r="AC6743" s="229" t="str">
        <f t="shared" si="57"/>
        <v>INSERT INTO UPK.upk_k40.k60_press_buno_link (buno_id, k60_buno_id, created_date, created_tantou_id) VALUES (1841, 1502, GETDATE(), 999);</v>
      </c>
    </row>
    <row r="6744" spans="26:29">
      <c r="Z6744">
        <v>134</v>
      </c>
      <c r="AA6744" t="s">
        <v>5975</v>
      </c>
      <c r="AB6744" t="s">
        <v>6314</v>
      </c>
      <c r="AC6744" s="229" t="str">
        <f t="shared" si="57"/>
        <v>INSERT INTO UPK.upk_k40.k60_press_buno_link (buno_id, k60_buno_id, created_date, created_tantou_id) VALUES (1842, 1503, GETDATE(), 999);</v>
      </c>
    </row>
    <row r="6745" spans="26:29">
      <c r="Z6745">
        <v>135</v>
      </c>
      <c r="AA6745" t="s">
        <v>5976</v>
      </c>
      <c r="AB6745" t="s">
        <v>6315</v>
      </c>
      <c r="AC6745" s="229" t="str">
        <f t="shared" si="57"/>
        <v>INSERT INTO UPK.upk_k40.k60_press_buno_link (buno_id, k60_buno_id, created_date, created_tantou_id) VALUES (1843, 1504, GETDATE(), 999);</v>
      </c>
    </row>
    <row r="6746" spans="26:29">
      <c r="Z6746">
        <v>136</v>
      </c>
      <c r="AA6746" t="s">
        <v>6937</v>
      </c>
      <c r="AB6746" t="s">
        <v>6316</v>
      </c>
      <c r="AC6746" s="229" t="str">
        <f t="shared" si="57"/>
        <v>INSERT INTO UPK.upk_k40.k60_press_buno_link (buno_id, k60_buno_id, created_date, created_tantou_id) VALUES (1844, 2504, GETDATE(), 999);</v>
      </c>
    </row>
    <row r="6747" spans="26:29">
      <c r="Z6747">
        <v>137</v>
      </c>
      <c r="AA6747" t="s">
        <v>6027</v>
      </c>
      <c r="AB6747" t="s">
        <v>6317</v>
      </c>
      <c r="AC6747" s="229" t="str">
        <f t="shared" si="57"/>
        <v>INSERT INTO UPK.upk_k40.k60_press_buno_link (buno_id, k60_buno_id, created_date, created_tantou_id) VALUES (1845, 1555, GETDATE(), 999);</v>
      </c>
    </row>
    <row r="6748" spans="26:29">
      <c r="Z6748">
        <v>138</v>
      </c>
      <c r="AA6748" t="s">
        <v>6180</v>
      </c>
      <c r="AB6748" t="s">
        <v>6318</v>
      </c>
      <c r="AC6748" s="229" t="str">
        <f t="shared" si="57"/>
        <v>INSERT INTO UPK.upk_k40.k60_press_buno_link (buno_id, k60_buno_id, created_date, created_tantou_id) VALUES (1846, 1708, GETDATE(), 999);</v>
      </c>
    </row>
    <row r="6749" spans="26:29">
      <c r="Z6749">
        <v>139</v>
      </c>
      <c r="AA6749" t="s">
        <v>6180</v>
      </c>
      <c r="AB6749" t="s">
        <v>6319</v>
      </c>
      <c r="AC6749" s="229" t="str">
        <f t="shared" si="57"/>
        <v>INSERT INTO UPK.upk_k40.k60_press_buno_link (buno_id, k60_buno_id, created_date, created_tantou_id) VALUES (1847, 1708, GETDATE(), 999);</v>
      </c>
    </row>
    <row r="6750" spans="26:29">
      <c r="Z6750">
        <v>140</v>
      </c>
      <c r="AA6750" t="s">
        <v>6736</v>
      </c>
      <c r="AB6750" t="s">
        <v>6320</v>
      </c>
      <c r="AC6750" s="229" t="str">
        <f t="shared" si="57"/>
        <v>INSERT INTO UPK.upk_k40.k60_press_buno_link (buno_id, k60_buno_id, created_date, created_tantou_id) VALUES (1848, 2303, GETDATE(), 999);</v>
      </c>
    </row>
    <row r="6751" spans="26:29">
      <c r="Z6751">
        <v>141</v>
      </c>
      <c r="AA6751" t="s">
        <v>6736</v>
      </c>
      <c r="AB6751" t="s">
        <v>6321</v>
      </c>
      <c r="AC6751" s="229" t="str">
        <f t="shared" si="57"/>
        <v>INSERT INTO UPK.upk_k40.k60_press_buno_link (buno_id, k60_buno_id, created_date, created_tantou_id) VALUES (1849, 2303, GETDATE(), 999);</v>
      </c>
    </row>
    <row r="6752" spans="26:29">
      <c r="Z6752">
        <v>142</v>
      </c>
      <c r="AA6752" t="s">
        <v>6737</v>
      </c>
      <c r="AB6752" t="s">
        <v>6322</v>
      </c>
      <c r="AC6752" s="229" t="str">
        <f t="shared" si="57"/>
        <v>INSERT INTO UPK.upk_k40.k60_press_buno_link (buno_id, k60_buno_id, created_date, created_tantou_id) VALUES (1850, 2304, GETDATE(), 999);</v>
      </c>
    </row>
    <row r="6753" spans="26:29">
      <c r="Z6753">
        <v>143</v>
      </c>
      <c r="AA6753" t="s">
        <v>6737</v>
      </c>
      <c r="AB6753" t="s">
        <v>6323</v>
      </c>
      <c r="AC6753" s="229" t="str">
        <f t="shared" si="57"/>
        <v>INSERT INTO UPK.upk_k40.k60_press_buno_link (buno_id, k60_buno_id, created_date, created_tantou_id) VALUES (1851, 2304, GETDATE(), 999);</v>
      </c>
    </row>
    <row r="6754" spans="26:29">
      <c r="Z6754">
        <v>144</v>
      </c>
      <c r="AA6754" t="s">
        <v>208</v>
      </c>
      <c r="AB6754" t="s">
        <v>6324</v>
      </c>
      <c r="AC6754" s="229" t="str">
        <f t="shared" si="57"/>
        <v>INSERT INTO UPK.upk_k40.k60_press_buno_link (buno_id, k60_buno_id, created_date, created_tantou_id) VALUES (1852, 2029, GETDATE(), 999);</v>
      </c>
    </row>
    <row r="6755" spans="26:29">
      <c r="Z6755">
        <v>145</v>
      </c>
      <c r="AA6755" t="s">
        <v>225</v>
      </c>
      <c r="AB6755" t="s">
        <v>6325</v>
      </c>
      <c r="AC6755" s="229" t="str">
        <f t="shared" si="57"/>
        <v>INSERT INTO UPK.upk_k40.k60_press_buno_link (buno_id, k60_buno_id, created_date, created_tantou_id) VALUES (1853, 2030, GETDATE(), 999);</v>
      </c>
    </row>
    <row r="6756" spans="26:29">
      <c r="Z6756">
        <v>146</v>
      </c>
      <c r="AA6756" t="s">
        <v>6656</v>
      </c>
      <c r="AB6756" t="s">
        <v>6326</v>
      </c>
      <c r="AC6756" s="229" t="str">
        <f t="shared" si="57"/>
        <v>INSERT INTO UPK.upk_k40.k60_press_buno_link (buno_id, k60_buno_id, created_date, created_tantou_id) VALUES (1854, 2223, GETDATE(), 999);</v>
      </c>
    </row>
    <row r="6757" spans="26:29">
      <c r="Z6757">
        <v>147</v>
      </c>
      <c r="AA6757" t="s">
        <v>6658</v>
      </c>
      <c r="AB6757" t="s">
        <v>6327</v>
      </c>
      <c r="AC6757" s="229" t="str">
        <f t="shared" si="57"/>
        <v>INSERT INTO UPK.upk_k40.k60_press_buno_link (buno_id, k60_buno_id, created_date, created_tantou_id) VALUES (1855, 2225, GETDATE(), 999);</v>
      </c>
    </row>
    <row r="6758" spans="26:29">
      <c r="Z6758">
        <v>148</v>
      </c>
      <c r="AA6758" t="s">
        <v>6657</v>
      </c>
      <c r="AB6758" t="s">
        <v>6328</v>
      </c>
      <c r="AC6758" s="229" t="str">
        <f t="shared" si="57"/>
        <v>INSERT INTO UPK.upk_k40.k60_press_buno_link (buno_id, k60_buno_id, created_date, created_tantou_id) VALUES (1856, 2224, GETDATE(), 999);</v>
      </c>
    </row>
    <row r="6759" spans="26:29">
      <c r="Z6759">
        <v>149</v>
      </c>
      <c r="AA6759" t="s">
        <v>6659</v>
      </c>
      <c r="AB6759" t="s">
        <v>6329</v>
      </c>
      <c r="AC6759" s="229" t="str">
        <f t="shared" si="57"/>
        <v>INSERT INTO UPK.upk_k40.k60_press_buno_link (buno_id, k60_buno_id, created_date, created_tantou_id) VALUES (1857, 2226, GETDATE(), 999);</v>
      </c>
    </row>
    <row r="6760" spans="26:29">
      <c r="Z6760">
        <v>150</v>
      </c>
      <c r="AA6760" t="s">
        <v>5787</v>
      </c>
      <c r="AB6760" t="s">
        <v>6330</v>
      </c>
      <c r="AC6760" s="229" t="str">
        <f t="shared" si="57"/>
        <v>INSERT INTO UPK.upk_k40.k60_press_buno_link (buno_id, k60_buno_id, created_date, created_tantou_id) VALUES (1858, 1314, GETDATE(), 999);</v>
      </c>
    </row>
    <row r="6761" spans="26:29">
      <c r="Z6761">
        <v>151</v>
      </c>
      <c r="AA6761" t="s">
        <v>5788</v>
      </c>
      <c r="AB6761" t="s">
        <v>6331</v>
      </c>
      <c r="AC6761" s="229" t="str">
        <f t="shared" si="57"/>
        <v>INSERT INTO UPK.upk_k40.k60_press_buno_link (buno_id, k60_buno_id, created_date, created_tantou_id) VALUES (1859, 1315, GETDATE(), 999);</v>
      </c>
    </row>
    <row r="6762" spans="26:29">
      <c r="Z6762">
        <v>152</v>
      </c>
      <c r="AA6762" t="s">
        <v>6412</v>
      </c>
      <c r="AB6762" t="s">
        <v>6332</v>
      </c>
      <c r="AC6762" s="229" t="str">
        <f t="shared" si="57"/>
        <v>INSERT INTO UPK.upk_k40.k60_press_buno_link (buno_id, k60_buno_id, created_date, created_tantou_id) VALUES (1860, 1940, GETDATE(), 999);</v>
      </c>
    </row>
    <row r="6763" spans="26:29">
      <c r="Z6763">
        <v>153</v>
      </c>
      <c r="AA6763" t="s">
        <v>6413</v>
      </c>
      <c r="AB6763" t="s">
        <v>6333</v>
      </c>
      <c r="AC6763" s="229" t="str">
        <f t="shared" si="57"/>
        <v>INSERT INTO UPK.upk_k40.k60_press_buno_link (buno_id, k60_buno_id, created_date, created_tantou_id) VALUES (1861, 1941, GETDATE(), 999);</v>
      </c>
    </row>
    <row r="6764" spans="26:29">
      <c r="Z6764">
        <v>154</v>
      </c>
      <c r="AA6764" t="s">
        <v>6414</v>
      </c>
      <c r="AB6764" t="s">
        <v>6334</v>
      </c>
      <c r="AC6764" s="229" t="str">
        <f t="shared" si="57"/>
        <v>INSERT INTO UPK.upk_k40.k60_press_buno_link (buno_id, k60_buno_id, created_date, created_tantou_id) VALUES (1862, 1942, GETDATE(), 999);</v>
      </c>
    </row>
    <row r="6765" spans="26:29">
      <c r="Z6765">
        <v>155</v>
      </c>
      <c r="AA6765" t="s">
        <v>6415</v>
      </c>
      <c r="AB6765" t="s">
        <v>6335</v>
      </c>
      <c r="AC6765" s="229" t="str">
        <f t="shared" si="57"/>
        <v>INSERT INTO UPK.upk_k40.k60_press_buno_link (buno_id, k60_buno_id, created_date, created_tantou_id) VALUES (1863, 1943, GETDATE(), 999);</v>
      </c>
    </row>
    <row r="6766" spans="26:29">
      <c r="Z6766">
        <v>156</v>
      </c>
      <c r="AA6766" t="s">
        <v>6416</v>
      </c>
      <c r="AB6766" t="s">
        <v>6336</v>
      </c>
      <c r="AC6766" s="229" t="str">
        <f t="shared" si="57"/>
        <v>INSERT INTO UPK.upk_k40.k60_press_buno_link (buno_id, k60_buno_id, created_date, created_tantou_id) VALUES (1864, 1944, GETDATE(), 999);</v>
      </c>
    </row>
    <row r="6767" spans="26:29">
      <c r="Z6767">
        <v>157</v>
      </c>
      <c r="AA6767" t="s">
        <v>6417</v>
      </c>
      <c r="AB6767" t="s">
        <v>6337</v>
      </c>
      <c r="AC6767" s="229" t="str">
        <f t="shared" si="57"/>
        <v>INSERT INTO UPK.upk_k40.k60_press_buno_link (buno_id, k60_buno_id, created_date, created_tantou_id) VALUES (1865, 1945, GETDATE(), 999);</v>
      </c>
    </row>
    <row r="6768" spans="26:29">
      <c r="Z6768">
        <v>158</v>
      </c>
      <c r="AA6768" t="s">
        <v>6544</v>
      </c>
      <c r="AB6768" t="s">
        <v>6338</v>
      </c>
      <c r="AC6768" s="229" t="str">
        <f t="shared" si="57"/>
        <v>INSERT INTO UPK.upk_k40.k60_press_buno_link (buno_id, k60_buno_id, created_date, created_tantou_id) VALUES (1866, 2111, GETDATE(), 999);</v>
      </c>
    </row>
    <row r="6769" spans="26:29">
      <c r="Z6769">
        <v>159</v>
      </c>
      <c r="AA6769" t="s">
        <v>6544</v>
      </c>
      <c r="AB6769" t="s">
        <v>6339</v>
      </c>
      <c r="AC6769" s="229" t="str">
        <f t="shared" si="57"/>
        <v>INSERT INTO UPK.upk_k40.k60_press_buno_link (buno_id, k60_buno_id, created_date, created_tantou_id) VALUES (1867, 2111, GETDATE(), 999);</v>
      </c>
    </row>
    <row r="6770" spans="26:29">
      <c r="Z6770">
        <v>160</v>
      </c>
      <c r="AA6770" t="s">
        <v>6545</v>
      </c>
      <c r="AB6770" t="s">
        <v>6338</v>
      </c>
      <c r="AC6770" s="229" t="str">
        <f t="shared" si="57"/>
        <v>INSERT INTO UPK.upk_k40.k60_press_buno_link (buno_id, k60_buno_id, created_date, created_tantou_id) VALUES (1866, 2112, GETDATE(), 999);</v>
      </c>
    </row>
    <row r="6771" spans="26:29">
      <c r="Z6771">
        <v>161</v>
      </c>
      <c r="AA6771" t="s">
        <v>6545</v>
      </c>
      <c r="AB6771" t="s">
        <v>6341</v>
      </c>
      <c r="AC6771" s="229" t="str">
        <f t="shared" si="57"/>
        <v>INSERT INTO UPK.upk_k40.k60_press_buno_link (buno_id, k60_buno_id, created_date, created_tantou_id) VALUES (1869, 2112, GETDATE(), 999);</v>
      </c>
    </row>
    <row r="6772" spans="26:29">
      <c r="Z6772">
        <v>162</v>
      </c>
      <c r="AA6772" t="s">
        <v>6546</v>
      </c>
      <c r="AB6772" t="s">
        <v>6342</v>
      </c>
      <c r="AC6772" s="229" t="str">
        <f t="shared" si="57"/>
        <v>INSERT INTO UPK.upk_k40.k60_press_buno_link (buno_id, k60_buno_id, created_date, created_tantou_id) VALUES (1870, 2113, GETDATE(), 999);</v>
      </c>
    </row>
    <row r="6773" spans="26:29">
      <c r="Z6773">
        <v>163</v>
      </c>
      <c r="AA6773" t="s">
        <v>6546</v>
      </c>
      <c r="AB6773" t="s">
        <v>6343</v>
      </c>
      <c r="AC6773" s="229" t="str">
        <f t="shared" si="57"/>
        <v>INSERT INTO UPK.upk_k40.k60_press_buno_link (buno_id, k60_buno_id, created_date, created_tantou_id) VALUES (1871, 2113, GETDATE(), 999);</v>
      </c>
    </row>
    <row r="6774" spans="26:29">
      <c r="Z6774">
        <v>164</v>
      </c>
      <c r="AA6774" t="s">
        <v>6547</v>
      </c>
      <c r="AB6774" t="s">
        <v>6344</v>
      </c>
      <c r="AC6774" s="229" t="str">
        <f t="shared" si="57"/>
        <v>INSERT INTO UPK.upk_k40.k60_press_buno_link (buno_id, k60_buno_id, created_date, created_tantou_id) VALUES (1872, 2114, GETDATE(), 999);</v>
      </c>
    </row>
    <row r="6775" spans="26:29">
      <c r="Z6775">
        <v>165</v>
      </c>
      <c r="AA6775" t="s">
        <v>6547</v>
      </c>
      <c r="AB6775" t="s">
        <v>6343</v>
      </c>
      <c r="AC6775" s="229" t="str">
        <f t="shared" si="57"/>
        <v>INSERT INTO UPK.upk_k40.k60_press_buno_link (buno_id, k60_buno_id, created_date, created_tantou_id) VALUES (1871, 2114, GETDATE(), 999);</v>
      </c>
    </row>
    <row r="6776" spans="26:29">
      <c r="Z6776">
        <v>166</v>
      </c>
      <c r="AA6776" t="s">
        <v>5783</v>
      </c>
      <c r="AB6776" t="s">
        <v>6346</v>
      </c>
      <c r="AC6776" s="229" t="str">
        <f t="shared" si="57"/>
        <v>INSERT INTO UPK.upk_k40.k60_press_buno_link (buno_id, k60_buno_id, created_date, created_tantou_id) VALUES (1874, 1310, GETDATE(), 999);</v>
      </c>
    </row>
    <row r="6777" spans="26:29">
      <c r="Z6777">
        <v>167</v>
      </c>
      <c r="AA6777" t="s">
        <v>5783</v>
      </c>
      <c r="AB6777" t="s">
        <v>6347</v>
      </c>
      <c r="AC6777" s="229" t="str">
        <f t="shared" si="57"/>
        <v>INSERT INTO UPK.upk_k40.k60_press_buno_link (buno_id, k60_buno_id, created_date, created_tantou_id) VALUES (1875, 1310, GETDATE(), 999);</v>
      </c>
    </row>
    <row r="6778" spans="26:29">
      <c r="Z6778">
        <v>168</v>
      </c>
      <c r="AA6778" t="s">
        <v>5784</v>
      </c>
      <c r="AB6778" t="s">
        <v>6348</v>
      </c>
      <c r="AC6778" s="229" t="str">
        <f t="shared" si="57"/>
        <v>INSERT INTO UPK.upk_k40.k60_press_buno_link (buno_id, k60_buno_id, created_date, created_tantou_id) VALUES (1876, 1311, GETDATE(), 999);</v>
      </c>
    </row>
    <row r="6779" spans="26:29">
      <c r="Z6779">
        <v>169</v>
      </c>
      <c r="AA6779" t="s">
        <v>5784</v>
      </c>
      <c r="AB6779" t="s">
        <v>6349</v>
      </c>
      <c r="AC6779" s="229" t="str">
        <f t="shared" si="57"/>
        <v>INSERT INTO UPK.upk_k40.k60_press_buno_link (buno_id, k60_buno_id, created_date, created_tantou_id) VALUES (1877, 1311, GETDATE(), 999);</v>
      </c>
    </row>
    <row r="6780" spans="26:29">
      <c r="Z6780">
        <v>170</v>
      </c>
      <c r="AA6780" t="s">
        <v>5785</v>
      </c>
      <c r="AB6780" t="s">
        <v>6350</v>
      </c>
      <c r="AC6780" s="229" t="str">
        <f t="shared" si="57"/>
        <v>INSERT INTO UPK.upk_k40.k60_press_buno_link (buno_id, k60_buno_id, created_date, created_tantou_id) VALUES (1878, 1312, GETDATE(), 999);</v>
      </c>
    </row>
    <row r="6781" spans="26:29">
      <c r="Z6781">
        <v>171</v>
      </c>
      <c r="AA6781" t="s">
        <v>5785</v>
      </c>
      <c r="AB6781" t="s">
        <v>6351</v>
      </c>
      <c r="AC6781" s="229" t="str">
        <f t="shared" si="57"/>
        <v>INSERT INTO UPK.upk_k40.k60_press_buno_link (buno_id, k60_buno_id, created_date, created_tantou_id) VALUES (1879, 1312, GETDATE(), 999);</v>
      </c>
    </row>
    <row r="6782" spans="26:29">
      <c r="Z6782">
        <v>172</v>
      </c>
      <c r="AA6782" t="s">
        <v>5786</v>
      </c>
      <c r="AB6782" t="s">
        <v>6352</v>
      </c>
      <c r="AC6782" s="229" t="str">
        <f t="shared" si="57"/>
        <v>INSERT INTO UPK.upk_k40.k60_press_buno_link (buno_id, k60_buno_id, created_date, created_tantou_id) VALUES (1880, 1313, GETDATE(), 999);</v>
      </c>
    </row>
    <row r="6783" spans="26:29">
      <c r="Z6783">
        <v>173</v>
      </c>
      <c r="AA6783" t="s">
        <v>5786</v>
      </c>
      <c r="AB6783" t="s">
        <v>6353</v>
      </c>
      <c r="AC6783" s="229" t="str">
        <f t="shared" si="57"/>
        <v>INSERT INTO UPK.upk_k40.k60_press_buno_link (buno_id, k60_buno_id, created_date, created_tantou_id) VALUES (1881, 1313, GETDATE(), 999);</v>
      </c>
    </row>
    <row r="6784" spans="26:29">
      <c r="Z6784">
        <v>174</v>
      </c>
      <c r="AA6784">
        <v>2543</v>
      </c>
      <c r="AB6784" t="s">
        <v>6354</v>
      </c>
      <c r="AC6784" s="229" t="str">
        <f t="shared" si="57"/>
        <v>INSERT INTO UPK.upk_k40.k60_press_buno_link (buno_id, k60_buno_id, created_date, created_tantou_id) VALUES (1882, 2543, GETDATE(), 999);</v>
      </c>
    </row>
    <row r="6785" spans="26:29">
      <c r="Z6785">
        <v>175</v>
      </c>
      <c r="AA6785">
        <v>2543</v>
      </c>
      <c r="AB6785" t="s">
        <v>6355</v>
      </c>
      <c r="AC6785" s="229" t="str">
        <f t="shared" si="57"/>
        <v>INSERT INTO UPK.upk_k40.k60_press_buno_link (buno_id, k60_buno_id, created_date, created_tantou_id) VALUES (1883, 2543, GETDATE(), 999);</v>
      </c>
    </row>
    <row r="6786" spans="26:29">
      <c r="Z6786">
        <v>176</v>
      </c>
      <c r="AA6786" t="s">
        <v>6498</v>
      </c>
      <c r="AB6786" t="s">
        <v>6356</v>
      </c>
      <c r="AC6786" s="229" t="str">
        <f t="shared" si="57"/>
        <v>INSERT INTO UPK.upk_k40.k60_press_buno_link (buno_id, k60_buno_id, created_date, created_tantou_id) VALUES (1884, 2063, GETDATE(), 999);</v>
      </c>
    </row>
    <row r="6787" spans="26:29">
      <c r="Z6787">
        <v>177</v>
      </c>
      <c r="AA6787" t="s">
        <v>6952</v>
      </c>
      <c r="AB6787" t="s">
        <v>6357</v>
      </c>
      <c r="AC6787" s="229" t="str">
        <f t="shared" si="57"/>
        <v>INSERT INTO UPK.upk_k40.k60_press_buno_link (buno_id, k60_buno_id, created_date, created_tantou_id) VALUES (1885, 2519, GETDATE(), 999);</v>
      </c>
    </row>
    <row r="6788" spans="26:29">
      <c r="Z6788">
        <v>178</v>
      </c>
      <c r="AA6788" t="s">
        <v>6965</v>
      </c>
      <c r="AB6788" t="s">
        <v>6358</v>
      </c>
      <c r="AC6788" s="229" t="str">
        <f t="shared" si="57"/>
        <v>INSERT INTO UPK.upk_k40.k60_press_buno_link (buno_id, k60_buno_id, created_date, created_tantou_id) VALUES (1886, 2532, GETDATE(), 999);</v>
      </c>
    </row>
    <row r="6789" spans="26:29">
      <c r="Z6789">
        <v>179</v>
      </c>
      <c r="AA6789" t="s">
        <v>6966</v>
      </c>
      <c r="AB6789" t="s">
        <v>6359</v>
      </c>
      <c r="AC6789" s="229" t="str">
        <f t="shared" si="57"/>
        <v>INSERT INTO UPK.upk_k40.k60_press_buno_link (buno_id, k60_buno_id, created_date, created_tantou_id) VALUES (1887, 2533, GETDATE(), 999);</v>
      </c>
    </row>
    <row r="6790" spans="26:29">
      <c r="Z6790">
        <v>180</v>
      </c>
      <c r="AA6790" t="s">
        <v>226</v>
      </c>
      <c r="AB6790" t="s">
        <v>6360</v>
      </c>
      <c r="AC6790" s="229" t="str">
        <f t="shared" si="57"/>
        <v>INSERT INTO UPK.upk_k40.k60_press_buno_link (buno_id, k60_buno_id, created_date, created_tantou_id) VALUES (1888, 2036, GETDATE(), 999);</v>
      </c>
    </row>
    <row r="6791" spans="26:29">
      <c r="Z6791">
        <v>181</v>
      </c>
      <c r="AA6791" t="s">
        <v>6576</v>
      </c>
      <c r="AB6791" t="s">
        <v>6361</v>
      </c>
      <c r="AC6791" s="229" t="str">
        <f t="shared" si="57"/>
        <v>INSERT INTO UPK.upk_k40.k60_press_buno_link (buno_id, k60_buno_id, created_date, created_tantou_id) VALUES (1889, 2143, GETDATE(), 999);</v>
      </c>
    </row>
    <row r="6792" spans="26:29">
      <c r="Z6792">
        <v>182</v>
      </c>
      <c r="AA6792" t="s">
        <v>6308</v>
      </c>
      <c r="AB6792" t="s">
        <v>6362</v>
      </c>
      <c r="AC6792" s="229" t="str">
        <f t="shared" si="57"/>
        <v>INSERT INTO UPK.upk_k40.k60_press_buno_link (buno_id, k60_buno_id, created_date, created_tantou_id) VALUES (1890, 1836, GETDATE(), 999);</v>
      </c>
    </row>
    <row r="6793" spans="26:29">
      <c r="Z6793">
        <v>183</v>
      </c>
      <c r="AA6793" t="s">
        <v>224</v>
      </c>
      <c r="AB6793" t="s">
        <v>6363</v>
      </c>
      <c r="AC6793" s="229" t="str">
        <f t="shared" si="57"/>
        <v>INSERT INTO UPK.upk_k40.k60_press_buno_link (buno_id, k60_buno_id, created_date, created_tantou_id) VALUES (1891, 2028, GETDATE(), 999);</v>
      </c>
    </row>
    <row r="6794" spans="26:29">
      <c r="Z6794">
        <v>184</v>
      </c>
      <c r="AA6794" t="s">
        <v>6309</v>
      </c>
      <c r="AB6794" t="s">
        <v>6364</v>
      </c>
      <c r="AC6794" s="229" t="str">
        <f t="shared" si="57"/>
        <v>INSERT INTO UPK.upk_k40.k60_press_buno_link (buno_id, k60_buno_id, created_date, created_tantou_id) VALUES (1892, 1837, GETDATE(), 999);</v>
      </c>
    </row>
    <row r="6795" spans="26:29">
      <c r="Z6795">
        <v>185</v>
      </c>
      <c r="AA6795" t="s">
        <v>6483</v>
      </c>
      <c r="AB6795" t="s">
        <v>6365</v>
      </c>
      <c r="AC6795" s="229" t="str">
        <f t="shared" si="57"/>
        <v>INSERT INTO UPK.upk_k40.k60_press_buno_link (buno_id, k60_buno_id, created_date, created_tantou_id) VALUES (1893, 2038, GETDATE(), 999);</v>
      </c>
    </row>
    <row r="6796" spans="26:29">
      <c r="Z6796">
        <v>186</v>
      </c>
      <c r="AA6796" t="s">
        <v>6485</v>
      </c>
      <c r="AB6796" t="s">
        <v>6366</v>
      </c>
      <c r="AC6796" s="229" t="str">
        <f t="shared" si="57"/>
        <v>INSERT INTO UPK.upk_k40.k60_press_buno_link (buno_id, k60_buno_id, created_date, created_tantou_id) VALUES (1894, 2041, GETDATE(), 999);</v>
      </c>
    </row>
    <row r="6797" spans="26:29">
      <c r="Z6797">
        <v>187</v>
      </c>
      <c r="AA6797" t="s">
        <v>6968</v>
      </c>
      <c r="AB6797" t="s">
        <v>6367</v>
      </c>
      <c r="AC6797" s="229" t="str">
        <f t="shared" si="57"/>
        <v>INSERT INTO UPK.upk_k40.k60_press_buno_link (buno_id, k60_buno_id, created_date, created_tantou_id) VALUES (1895, 2535, GETDATE(), 999);</v>
      </c>
    </row>
    <row r="6798" spans="26:29">
      <c r="Z6798">
        <v>188</v>
      </c>
      <c r="AA6798" t="s">
        <v>6419</v>
      </c>
      <c r="AB6798" t="s">
        <v>6368</v>
      </c>
      <c r="AC6798" s="229" t="str">
        <f t="shared" si="57"/>
        <v>INSERT INTO UPK.upk_k40.k60_press_buno_link (buno_id, k60_buno_id, created_date, created_tantou_id) VALUES (1896, 1947, GETDATE(), 999);</v>
      </c>
    </row>
    <row r="6799" spans="26:29">
      <c r="Z6799">
        <v>189</v>
      </c>
      <c r="AA6799" t="s">
        <v>6208</v>
      </c>
      <c r="AB6799" t="s">
        <v>6369</v>
      </c>
      <c r="AC6799" s="229" t="str">
        <f t="shared" si="57"/>
        <v>INSERT INTO UPK.upk_k40.k60_press_buno_link (buno_id, k60_buno_id, created_date, created_tantou_id) VALUES (1897, 1736, GETDATE(), 999);</v>
      </c>
    </row>
    <row r="6800" spans="26:29">
      <c r="Z6800">
        <v>190</v>
      </c>
      <c r="AA6800" t="s">
        <v>6209</v>
      </c>
      <c r="AB6800" t="s">
        <v>6370</v>
      </c>
      <c r="AC6800" s="229" t="str">
        <f t="shared" si="57"/>
        <v>INSERT INTO UPK.upk_k40.k60_press_buno_link (buno_id, k60_buno_id, created_date, created_tantou_id) VALUES (1898, 1737, GETDATE(), 999);</v>
      </c>
    </row>
    <row r="6801" spans="26:29">
      <c r="Z6801">
        <v>191</v>
      </c>
      <c r="AA6801">
        <v>2569</v>
      </c>
      <c r="AB6801" t="s">
        <v>6371</v>
      </c>
      <c r="AC6801" s="229" t="str">
        <f t="shared" si="57"/>
        <v>INSERT INTO UPK.upk_k40.k60_press_buno_link (buno_id, k60_buno_id, created_date, created_tantou_id) VALUES (1899, 2569, GETDATE(), 999);</v>
      </c>
    </row>
    <row r="6802" spans="26:29">
      <c r="Z6802">
        <v>192</v>
      </c>
      <c r="AA6802">
        <v>2570</v>
      </c>
      <c r="AB6802" t="s">
        <v>6372</v>
      </c>
      <c r="AC6802" s="229" t="str">
        <f t="shared" si="57"/>
        <v>INSERT INTO UPK.upk_k40.k60_press_buno_link (buno_id, k60_buno_id, created_date, created_tantou_id) VALUES (1900, 2570, GETDATE(), 999);</v>
      </c>
    </row>
    <row r="6803" spans="26:29">
      <c r="Z6803">
        <v>193</v>
      </c>
      <c r="AA6803" t="s">
        <v>6917</v>
      </c>
      <c r="AB6803" t="s">
        <v>6373</v>
      </c>
      <c r="AC6803" s="229" t="str">
        <f t="shared" ref="AC6803:AC6866" si="58">AC$6609&amp;AB6803&amp;", "&amp;AA6803&amp;", GETDATE(), 999);"</f>
        <v>INSERT INTO UPK.upk_k40.k60_press_buno_link (buno_id, k60_buno_id, created_date, created_tantou_id) VALUES (1901, 2484, GETDATE(), 999);</v>
      </c>
    </row>
    <row r="6804" spans="26:29">
      <c r="Z6804">
        <v>194</v>
      </c>
      <c r="AA6804" t="s">
        <v>6917</v>
      </c>
      <c r="AB6804" t="s">
        <v>6374</v>
      </c>
      <c r="AC6804" s="229" t="str">
        <f t="shared" si="58"/>
        <v>INSERT INTO UPK.upk_k40.k60_press_buno_link (buno_id, k60_buno_id, created_date, created_tantou_id) VALUES (1902, 2484, GETDATE(), 999);</v>
      </c>
    </row>
    <row r="6805" spans="26:29">
      <c r="Z6805">
        <v>195</v>
      </c>
      <c r="AA6805">
        <v>2571</v>
      </c>
      <c r="AB6805" t="s">
        <v>6375</v>
      </c>
      <c r="AC6805" s="229" t="str">
        <f t="shared" si="58"/>
        <v>INSERT INTO UPK.upk_k40.k60_press_buno_link (buno_id, k60_buno_id, created_date, created_tantou_id) VALUES (1903, 2571, GETDATE(), 999);</v>
      </c>
    </row>
    <row r="6806" spans="26:29">
      <c r="Z6806">
        <v>196</v>
      </c>
      <c r="AA6806">
        <v>2572</v>
      </c>
      <c r="AB6806" t="s">
        <v>6376</v>
      </c>
      <c r="AC6806" s="229" t="str">
        <f t="shared" si="58"/>
        <v>INSERT INTO UPK.upk_k40.k60_press_buno_link (buno_id, k60_buno_id, created_date, created_tantou_id) VALUES (1904, 2572, GETDATE(), 999);</v>
      </c>
    </row>
    <row r="6807" spans="26:29">
      <c r="Z6807">
        <v>197</v>
      </c>
      <c r="AA6807" t="s">
        <v>6133</v>
      </c>
      <c r="AB6807" t="s">
        <v>6377</v>
      </c>
      <c r="AC6807" s="229" t="str">
        <f t="shared" si="58"/>
        <v>INSERT INTO UPK.upk_k40.k60_press_buno_link (buno_id, k60_buno_id, created_date, created_tantou_id) VALUES (1905, 1661, GETDATE(), 999);</v>
      </c>
    </row>
    <row r="6808" spans="26:29">
      <c r="Z6808">
        <v>198</v>
      </c>
      <c r="AA6808" t="s">
        <v>6174</v>
      </c>
      <c r="AB6808" t="s">
        <v>6378</v>
      </c>
      <c r="AC6808" s="229" t="str">
        <f t="shared" si="58"/>
        <v>INSERT INTO UPK.upk_k40.k60_press_buno_link (buno_id, k60_buno_id, created_date, created_tantou_id) VALUES (1906, 1702, GETDATE(), 999);</v>
      </c>
    </row>
    <row r="6809" spans="26:29">
      <c r="Z6809">
        <v>199</v>
      </c>
      <c r="AA6809" t="s">
        <v>6951</v>
      </c>
      <c r="AB6809" t="s">
        <v>6379</v>
      </c>
      <c r="AC6809" s="229" t="str">
        <f t="shared" si="58"/>
        <v>INSERT INTO UPK.upk_k40.k60_press_buno_link (buno_id, k60_buno_id, created_date, created_tantou_id) VALUES (1907, 2518, GETDATE(), 999);</v>
      </c>
    </row>
    <row r="6810" spans="26:29">
      <c r="Z6810">
        <v>200</v>
      </c>
      <c r="AA6810" t="s">
        <v>6951</v>
      </c>
      <c r="AB6810" t="s">
        <v>6380</v>
      </c>
      <c r="AC6810" s="229" t="str">
        <f t="shared" si="58"/>
        <v>INSERT INTO UPK.upk_k40.k60_press_buno_link (buno_id, k60_buno_id, created_date, created_tantou_id) VALUES (1908, 2518, GETDATE(), 999);</v>
      </c>
    </row>
    <row r="6811" spans="26:29">
      <c r="Z6811">
        <v>201</v>
      </c>
      <c r="AA6811" t="s">
        <v>6134</v>
      </c>
      <c r="AB6811" t="s">
        <v>6381</v>
      </c>
      <c r="AC6811" s="229" t="str">
        <f t="shared" si="58"/>
        <v>INSERT INTO UPK.upk_k40.k60_press_buno_link (buno_id, k60_buno_id, created_date, created_tantou_id) VALUES (1909, 1662, GETDATE(), 999);</v>
      </c>
    </row>
    <row r="6812" spans="26:29">
      <c r="Z6812">
        <v>202</v>
      </c>
      <c r="AA6812" t="s">
        <v>6134</v>
      </c>
      <c r="AB6812" t="s">
        <v>6382</v>
      </c>
      <c r="AC6812" s="229" t="str">
        <f t="shared" si="58"/>
        <v>INSERT INTO UPK.upk_k40.k60_press_buno_link (buno_id, k60_buno_id, created_date, created_tantou_id) VALUES (1910, 1662, GETDATE(), 999);</v>
      </c>
    </row>
    <row r="6813" spans="26:29">
      <c r="Z6813">
        <v>203</v>
      </c>
      <c r="AA6813" t="s">
        <v>6322</v>
      </c>
      <c r="AB6813" t="s">
        <v>6383</v>
      </c>
      <c r="AC6813" s="229" t="str">
        <f t="shared" si="58"/>
        <v>INSERT INTO UPK.upk_k40.k60_press_buno_link (buno_id, k60_buno_id, created_date, created_tantou_id) VALUES (1911, 1850, GETDATE(), 999);</v>
      </c>
    </row>
    <row r="6814" spans="26:29">
      <c r="Z6814">
        <v>204</v>
      </c>
      <c r="AA6814" t="s">
        <v>6322</v>
      </c>
      <c r="AB6814" t="s">
        <v>6384</v>
      </c>
      <c r="AC6814" s="229" t="str">
        <f t="shared" si="58"/>
        <v>INSERT INTO UPK.upk_k40.k60_press_buno_link (buno_id, k60_buno_id, created_date, created_tantou_id) VALUES (1912, 1850, GETDATE(), 999);</v>
      </c>
    </row>
    <row r="6815" spans="26:29">
      <c r="Z6815">
        <v>205</v>
      </c>
      <c r="AA6815">
        <v>2540</v>
      </c>
      <c r="AB6815" t="s">
        <v>6385</v>
      </c>
      <c r="AC6815" s="229" t="str">
        <f t="shared" si="58"/>
        <v>INSERT INTO UPK.upk_k40.k60_press_buno_link (buno_id, k60_buno_id, created_date, created_tantou_id) VALUES (1913, 2540, GETDATE(), 999);</v>
      </c>
    </row>
    <row r="6816" spans="26:29">
      <c r="Z6816">
        <v>206</v>
      </c>
      <c r="AA6816">
        <v>2540</v>
      </c>
      <c r="AB6816" t="s">
        <v>6386</v>
      </c>
      <c r="AC6816" s="229" t="str">
        <f t="shared" si="58"/>
        <v>INSERT INTO UPK.upk_k40.k60_press_buno_link (buno_id, k60_buno_id, created_date, created_tantou_id) VALUES (1914, 2540, GETDATE(), 999);</v>
      </c>
    </row>
    <row r="6817" spans="26:29">
      <c r="Z6817">
        <v>207</v>
      </c>
      <c r="AA6817" t="s">
        <v>6246</v>
      </c>
      <c r="AB6817" t="s">
        <v>6387</v>
      </c>
      <c r="AC6817" s="229" t="str">
        <f t="shared" si="58"/>
        <v>INSERT INTO UPK.upk_k40.k60_press_buno_link (buno_id, k60_buno_id, created_date, created_tantou_id) VALUES (1915, 1774, GETDATE(), 999);</v>
      </c>
    </row>
    <row r="6818" spans="26:29">
      <c r="Z6818">
        <v>208</v>
      </c>
      <c r="AA6818" t="s">
        <v>6246</v>
      </c>
      <c r="AB6818" t="s">
        <v>6388</v>
      </c>
      <c r="AC6818" s="229" t="str">
        <f t="shared" si="58"/>
        <v>INSERT INTO UPK.upk_k40.k60_press_buno_link (buno_id, k60_buno_id, created_date, created_tantou_id) VALUES (1916, 1774, GETDATE(), 999);</v>
      </c>
    </row>
    <row r="6819" spans="26:29">
      <c r="Z6819">
        <v>209</v>
      </c>
      <c r="AA6819" t="s">
        <v>6409</v>
      </c>
      <c r="AB6819" t="s">
        <v>6389</v>
      </c>
      <c r="AC6819" s="229" t="str">
        <f t="shared" si="58"/>
        <v>INSERT INTO UPK.upk_k40.k60_press_buno_link (buno_id, k60_buno_id, created_date, created_tantou_id) VALUES (1917, 1937, GETDATE(), 999);</v>
      </c>
    </row>
    <row r="6820" spans="26:29">
      <c r="Z6820">
        <v>210</v>
      </c>
      <c r="AA6820" t="s">
        <v>6409</v>
      </c>
      <c r="AB6820" t="s">
        <v>6390</v>
      </c>
      <c r="AC6820" s="229" t="str">
        <f t="shared" si="58"/>
        <v>INSERT INTO UPK.upk_k40.k60_press_buno_link (buno_id, k60_buno_id, created_date, created_tantou_id) VALUES (1918, 1937, GETDATE(), 999);</v>
      </c>
    </row>
    <row r="6821" spans="26:29">
      <c r="Z6821">
        <v>211</v>
      </c>
      <c r="AA6821" t="s">
        <v>6948</v>
      </c>
      <c r="AB6821" t="s">
        <v>6391</v>
      </c>
      <c r="AC6821" s="229" t="str">
        <f t="shared" si="58"/>
        <v>INSERT INTO UPK.upk_k40.k60_press_buno_link (buno_id, k60_buno_id, created_date, created_tantou_id) VALUES (1919, 2515, GETDATE(), 999);</v>
      </c>
    </row>
    <row r="6822" spans="26:29">
      <c r="Z6822">
        <v>212</v>
      </c>
      <c r="AA6822" t="s">
        <v>6948</v>
      </c>
      <c r="AB6822" t="s">
        <v>6392</v>
      </c>
      <c r="AC6822" s="229" t="str">
        <f t="shared" si="58"/>
        <v>INSERT INTO UPK.upk_k40.k60_press_buno_link (buno_id, k60_buno_id, created_date, created_tantou_id) VALUES (1920, 2515, GETDATE(), 999);</v>
      </c>
    </row>
    <row r="6823" spans="26:29">
      <c r="Z6823">
        <v>213</v>
      </c>
      <c r="AA6823" t="s">
        <v>6175</v>
      </c>
      <c r="AB6823" t="s">
        <v>6393</v>
      </c>
      <c r="AC6823" s="229" t="str">
        <f t="shared" si="58"/>
        <v>INSERT INTO UPK.upk_k40.k60_press_buno_link (buno_id, k60_buno_id, created_date, created_tantou_id) VALUES (1921, 1703, GETDATE(), 999);</v>
      </c>
    </row>
    <row r="6824" spans="26:29">
      <c r="Z6824">
        <v>214</v>
      </c>
      <c r="AA6824" t="s">
        <v>6297</v>
      </c>
      <c r="AB6824" t="s">
        <v>6394</v>
      </c>
      <c r="AC6824" s="229" t="str">
        <f t="shared" si="58"/>
        <v>INSERT INTO UPK.upk_k40.k60_press_buno_link (buno_id, k60_buno_id, created_date, created_tantou_id) VALUES (1922, 1825, GETDATE(), 999);</v>
      </c>
    </row>
    <row r="6825" spans="26:29">
      <c r="Z6825">
        <v>215</v>
      </c>
      <c r="AA6825" t="s">
        <v>6298</v>
      </c>
      <c r="AB6825" t="s">
        <v>6395</v>
      </c>
      <c r="AC6825" s="229" t="str">
        <f t="shared" si="58"/>
        <v>INSERT INTO UPK.upk_k40.k60_press_buno_link (buno_id, k60_buno_id, created_date, created_tantou_id) VALUES (1923, 1826, GETDATE(), 999);</v>
      </c>
    </row>
    <row r="6826" spans="26:29">
      <c r="Z6826">
        <v>216</v>
      </c>
      <c r="AA6826" t="s">
        <v>6420</v>
      </c>
      <c r="AB6826" t="s">
        <v>6396</v>
      </c>
      <c r="AC6826" s="229" t="str">
        <f t="shared" si="58"/>
        <v>INSERT INTO UPK.upk_k40.k60_press_buno_link (buno_id, k60_buno_id, created_date, created_tantou_id) VALUES (1924, 1948, GETDATE(), 999);</v>
      </c>
    </row>
    <row r="6827" spans="26:29">
      <c r="Z6827">
        <v>217</v>
      </c>
      <c r="AA6827" t="s">
        <v>6606</v>
      </c>
      <c r="AB6827" t="s">
        <v>6397</v>
      </c>
      <c r="AC6827" s="229" t="str">
        <f t="shared" si="58"/>
        <v>INSERT INTO UPK.upk_k40.k60_press_buno_link (buno_id, k60_buno_id, created_date, created_tantou_id) VALUES (1925, 2173, GETDATE(), 999);</v>
      </c>
    </row>
    <row r="6828" spans="26:29">
      <c r="Z6828">
        <v>218</v>
      </c>
      <c r="AA6828" t="s">
        <v>6484</v>
      </c>
      <c r="AB6828" t="s">
        <v>6398</v>
      </c>
      <c r="AC6828" s="229" t="str">
        <f t="shared" si="58"/>
        <v>INSERT INTO UPK.upk_k40.k60_press_buno_link (buno_id, k60_buno_id, created_date, created_tantou_id) VALUES (1926, 2039, GETDATE(), 999);</v>
      </c>
    </row>
    <row r="6829" spans="26:29">
      <c r="Z6829">
        <v>219</v>
      </c>
      <c r="AA6829" t="s">
        <v>206</v>
      </c>
      <c r="AB6829" t="s">
        <v>6399</v>
      </c>
      <c r="AC6829" s="229" t="str">
        <f t="shared" si="58"/>
        <v>INSERT INTO UPK.upk_k40.k60_press_buno_link (buno_id, k60_buno_id, created_date, created_tantou_id) VALUES (1927, 2040, GETDATE(), 999);</v>
      </c>
    </row>
    <row r="6830" spans="26:29">
      <c r="Z6830">
        <v>220</v>
      </c>
      <c r="AA6830" t="s">
        <v>6607</v>
      </c>
      <c r="AB6830" t="s">
        <v>6400</v>
      </c>
      <c r="AC6830" s="229" t="str">
        <f t="shared" si="58"/>
        <v>INSERT INTO UPK.upk_k40.k60_press_buno_link (buno_id, k60_buno_id, created_date, created_tantou_id) VALUES (1928, 2174, GETDATE(), 999);</v>
      </c>
    </row>
    <row r="6831" spans="26:29">
      <c r="Z6831">
        <v>221</v>
      </c>
      <c r="AA6831" t="s">
        <v>6295</v>
      </c>
      <c r="AB6831" t="s">
        <v>6401</v>
      </c>
      <c r="AC6831" s="229" t="str">
        <f t="shared" si="58"/>
        <v>INSERT INTO UPK.upk_k40.k60_press_buno_link (buno_id, k60_buno_id, created_date, created_tantou_id) VALUES (1929, 1823, GETDATE(), 999);</v>
      </c>
    </row>
    <row r="6832" spans="26:29">
      <c r="Z6832">
        <v>222</v>
      </c>
      <c r="AA6832" t="s">
        <v>6294</v>
      </c>
      <c r="AB6832" t="s">
        <v>6402</v>
      </c>
      <c r="AC6832" s="229" t="str">
        <f t="shared" si="58"/>
        <v>INSERT INTO UPK.upk_k40.k60_press_buno_link (buno_id, k60_buno_id, created_date, created_tantou_id) VALUES (1930, 1822, GETDATE(), 999);</v>
      </c>
    </row>
    <row r="6833" spans="26:29">
      <c r="Z6833">
        <v>223</v>
      </c>
      <c r="AA6833" t="s">
        <v>6296</v>
      </c>
      <c r="AB6833" t="s">
        <v>6403</v>
      </c>
      <c r="AC6833" s="229" t="str">
        <f t="shared" si="58"/>
        <v>INSERT INTO UPK.upk_k40.k60_press_buno_link (buno_id, k60_buno_id, created_date, created_tantou_id) VALUES (1931, 1824, GETDATE(), 999);</v>
      </c>
    </row>
    <row r="6834" spans="26:29">
      <c r="Z6834">
        <v>224</v>
      </c>
      <c r="AA6834" t="s">
        <v>6135</v>
      </c>
      <c r="AB6834" t="s">
        <v>6404</v>
      </c>
      <c r="AC6834" s="229" t="str">
        <f t="shared" si="58"/>
        <v>INSERT INTO UPK.upk_k40.k60_press_buno_link (buno_id, k60_buno_id, created_date, created_tantou_id) VALUES (1932, 1663, GETDATE(), 999);</v>
      </c>
    </row>
    <row r="6835" spans="26:29">
      <c r="Z6835">
        <v>225</v>
      </c>
      <c r="AA6835" t="s">
        <v>6135</v>
      </c>
      <c r="AB6835" t="s">
        <v>6405</v>
      </c>
      <c r="AC6835" s="229" t="str">
        <f t="shared" si="58"/>
        <v>INSERT INTO UPK.upk_k40.k60_press_buno_link (buno_id, k60_buno_id, created_date, created_tantou_id) VALUES (1933, 1663, GETDATE(), 999);</v>
      </c>
    </row>
    <row r="6836" spans="26:29">
      <c r="Z6836">
        <v>226</v>
      </c>
      <c r="AA6836" t="s">
        <v>6304</v>
      </c>
      <c r="AB6836" t="s">
        <v>6406</v>
      </c>
      <c r="AC6836" s="229" t="str">
        <f t="shared" si="58"/>
        <v>INSERT INTO UPK.upk_k40.k60_press_buno_link (buno_id, k60_buno_id, created_date, created_tantou_id) VALUES (1934, 1832, GETDATE(), 999);</v>
      </c>
    </row>
    <row r="6837" spans="26:29">
      <c r="Z6837">
        <v>227</v>
      </c>
      <c r="AA6837" t="s">
        <v>6312</v>
      </c>
      <c r="AB6837" t="s">
        <v>6407</v>
      </c>
      <c r="AC6837" s="229" t="str">
        <f t="shared" si="58"/>
        <v>INSERT INTO UPK.upk_k40.k60_press_buno_link (buno_id, k60_buno_id, created_date, created_tantou_id) VALUES (1935, 1840, GETDATE(), 999);</v>
      </c>
    </row>
    <row r="6838" spans="26:29">
      <c r="Z6838">
        <v>228</v>
      </c>
      <c r="AA6838" t="s">
        <v>6349</v>
      </c>
      <c r="AB6838" t="s">
        <v>6408</v>
      </c>
      <c r="AC6838" s="229" t="str">
        <f t="shared" si="58"/>
        <v>INSERT INTO UPK.upk_k40.k60_press_buno_link (buno_id, k60_buno_id, created_date, created_tantou_id) VALUES (1936, 1877, GETDATE(), 999);</v>
      </c>
    </row>
    <row r="6839" spans="26:29">
      <c r="Z6839">
        <v>229</v>
      </c>
      <c r="AA6839" t="s">
        <v>6350</v>
      </c>
      <c r="AB6839" t="s">
        <v>6409</v>
      </c>
      <c r="AC6839" s="229" t="str">
        <f t="shared" si="58"/>
        <v>INSERT INTO UPK.upk_k40.k60_press_buno_link (buno_id, k60_buno_id, created_date, created_tantou_id) VALUES (1937, 1878, GETDATE(), 999);</v>
      </c>
    </row>
    <row r="6840" spans="26:29">
      <c r="Z6840">
        <v>230</v>
      </c>
      <c r="AA6840" t="s">
        <v>6587</v>
      </c>
      <c r="AB6840" t="s">
        <v>6410</v>
      </c>
      <c r="AC6840" s="229" t="str">
        <f t="shared" si="58"/>
        <v>INSERT INTO UPK.upk_k40.k60_press_buno_link (buno_id, k60_buno_id, created_date, created_tantou_id) VALUES (1938, 2154, GETDATE(), 999);</v>
      </c>
    </row>
    <row r="6841" spans="26:29">
      <c r="Z6841">
        <v>231</v>
      </c>
      <c r="AA6841" t="s">
        <v>6588</v>
      </c>
      <c r="AB6841" t="s">
        <v>6411</v>
      </c>
      <c r="AC6841" s="229" t="str">
        <f t="shared" si="58"/>
        <v>INSERT INTO UPK.upk_k40.k60_press_buno_link (buno_id, k60_buno_id, created_date, created_tantou_id) VALUES (1939, 2155, GETDATE(), 999);</v>
      </c>
    </row>
    <row r="6842" spans="26:29">
      <c r="Z6842">
        <v>232</v>
      </c>
      <c r="AA6842" t="s">
        <v>6267</v>
      </c>
      <c r="AB6842" t="s">
        <v>6412</v>
      </c>
      <c r="AC6842" s="229" t="str">
        <f t="shared" si="58"/>
        <v>INSERT INTO UPK.upk_k40.k60_press_buno_link (buno_id, k60_buno_id, created_date, created_tantou_id) VALUES (1940, 1795, GETDATE(), 999);</v>
      </c>
    </row>
    <row r="6843" spans="26:29">
      <c r="Z6843">
        <v>233</v>
      </c>
      <c r="AA6843" t="s">
        <v>6267</v>
      </c>
      <c r="AB6843" t="s">
        <v>6413</v>
      </c>
      <c r="AC6843" s="229" t="str">
        <f t="shared" si="58"/>
        <v>INSERT INTO UPK.upk_k40.k60_press_buno_link (buno_id, k60_buno_id, created_date, created_tantou_id) VALUES (1941, 1795, GETDATE(), 999);</v>
      </c>
    </row>
    <row r="6844" spans="26:29">
      <c r="Z6844">
        <v>234</v>
      </c>
      <c r="AA6844" t="s">
        <v>5873</v>
      </c>
      <c r="AB6844" t="s">
        <v>6414</v>
      </c>
      <c r="AC6844" s="229" t="str">
        <f t="shared" si="58"/>
        <v>INSERT INTO UPK.upk_k40.k60_press_buno_link (buno_id, k60_buno_id, created_date, created_tantou_id) VALUES (1942, 1400, GETDATE(), 999);</v>
      </c>
    </row>
    <row r="6845" spans="26:29">
      <c r="Z6845">
        <v>235</v>
      </c>
      <c r="AA6845" t="s">
        <v>5872</v>
      </c>
      <c r="AB6845" t="s">
        <v>6415</v>
      </c>
      <c r="AC6845" s="229" t="str">
        <f t="shared" si="58"/>
        <v>INSERT INTO UPK.upk_k40.k60_press_buno_link (buno_id, k60_buno_id, created_date, created_tantou_id) VALUES (1943, 1399, GETDATE(), 999);</v>
      </c>
    </row>
    <row r="6846" spans="26:29">
      <c r="Z6846">
        <v>236</v>
      </c>
      <c r="AA6846" t="s">
        <v>5872</v>
      </c>
      <c r="AB6846" t="s">
        <v>6416</v>
      </c>
      <c r="AC6846" s="229" t="str">
        <f t="shared" si="58"/>
        <v>INSERT INTO UPK.upk_k40.k60_press_buno_link (buno_id, k60_buno_id, created_date, created_tantou_id) VALUES (1944, 1399, GETDATE(), 999);</v>
      </c>
    </row>
    <row r="6847" spans="26:29">
      <c r="Z6847">
        <v>237</v>
      </c>
      <c r="AA6847" t="s">
        <v>6210</v>
      </c>
      <c r="AB6847" t="s">
        <v>6417</v>
      </c>
      <c r="AC6847" s="229" t="str">
        <f t="shared" si="58"/>
        <v>INSERT INTO UPK.upk_k40.k60_press_buno_link (buno_id, k60_buno_id, created_date, created_tantou_id) VALUES (1945, 1738, GETDATE(), 999);</v>
      </c>
    </row>
    <row r="6848" spans="26:29">
      <c r="Z6848">
        <v>238</v>
      </c>
      <c r="AA6848" t="s">
        <v>6210</v>
      </c>
      <c r="AB6848" t="s">
        <v>6418</v>
      </c>
      <c r="AC6848" s="229" t="str">
        <f t="shared" si="58"/>
        <v>INSERT INTO UPK.upk_k40.k60_press_buno_link (buno_id, k60_buno_id, created_date, created_tantou_id) VALUES (1946, 1738, GETDATE(), 999);</v>
      </c>
    </row>
    <row r="6849" spans="26:29">
      <c r="Z6849">
        <v>239</v>
      </c>
      <c r="AA6849" t="s">
        <v>5929</v>
      </c>
      <c r="AB6849" t="s">
        <v>6419</v>
      </c>
      <c r="AC6849" s="229" t="str">
        <f t="shared" si="58"/>
        <v>INSERT INTO UPK.upk_k40.k60_press_buno_link (buno_id, k60_buno_id, created_date, created_tantou_id) VALUES (1947, 1456, GETDATE(), 999);</v>
      </c>
    </row>
    <row r="6850" spans="26:29">
      <c r="Z6850">
        <v>240</v>
      </c>
      <c r="AA6850" t="s">
        <v>5929</v>
      </c>
      <c r="AB6850" t="s">
        <v>6420</v>
      </c>
      <c r="AC6850" s="229" t="str">
        <f t="shared" si="58"/>
        <v>INSERT INTO UPK.upk_k40.k60_press_buno_link (buno_id, k60_buno_id, created_date, created_tantou_id) VALUES (1948, 1456, GETDATE(), 999);</v>
      </c>
    </row>
    <row r="6851" spans="26:29">
      <c r="Z6851">
        <v>241</v>
      </c>
      <c r="AA6851" t="s">
        <v>5946</v>
      </c>
      <c r="AB6851" t="s">
        <v>6421</v>
      </c>
      <c r="AC6851" s="229" t="str">
        <f t="shared" si="58"/>
        <v>INSERT INTO UPK.upk_k40.k60_press_buno_link (buno_id, k60_buno_id, created_date, created_tantou_id) VALUES (1949, 1473, GETDATE(), 999);</v>
      </c>
    </row>
    <row r="6852" spans="26:29">
      <c r="Z6852">
        <v>242</v>
      </c>
      <c r="AA6852" t="s">
        <v>5946</v>
      </c>
      <c r="AB6852" t="s">
        <v>6422</v>
      </c>
      <c r="AC6852" s="229" t="str">
        <f t="shared" si="58"/>
        <v>INSERT INTO UPK.upk_k40.k60_press_buno_link (buno_id, k60_buno_id, created_date, created_tantou_id) VALUES (1950, 1473, GETDATE(), 999);</v>
      </c>
    </row>
    <row r="6853" spans="26:29">
      <c r="Z6853">
        <v>243</v>
      </c>
      <c r="AA6853" t="s">
        <v>6056</v>
      </c>
      <c r="AB6853" t="s">
        <v>6423</v>
      </c>
      <c r="AC6853" s="229" t="str">
        <f t="shared" si="58"/>
        <v>INSERT INTO UPK.upk_k40.k60_press_buno_link (buno_id, k60_buno_id, created_date, created_tantou_id) VALUES (1951, 1584, GETDATE(), 999);</v>
      </c>
    </row>
    <row r="6854" spans="26:29">
      <c r="Z6854">
        <v>244</v>
      </c>
      <c r="AA6854" t="s">
        <v>6056</v>
      </c>
      <c r="AB6854" t="s">
        <v>6424</v>
      </c>
      <c r="AC6854" s="229" t="str">
        <f t="shared" si="58"/>
        <v>INSERT INTO UPK.upk_k40.k60_press_buno_link (buno_id, k60_buno_id, created_date, created_tantou_id) VALUES (1952, 1584, GETDATE(), 999);</v>
      </c>
    </row>
    <row r="6855" spans="26:29">
      <c r="Z6855">
        <v>245</v>
      </c>
      <c r="AA6855" t="s">
        <v>6055</v>
      </c>
      <c r="AB6855" t="s">
        <v>6425</v>
      </c>
      <c r="AC6855" s="229" t="str">
        <f t="shared" si="58"/>
        <v>INSERT INTO UPK.upk_k40.k60_press_buno_link (buno_id, k60_buno_id, created_date, created_tantou_id) VALUES (1953, 1583, GETDATE(), 999);</v>
      </c>
    </row>
    <row r="6856" spans="26:29">
      <c r="Z6856">
        <v>246</v>
      </c>
      <c r="AA6856" t="s">
        <v>6055</v>
      </c>
      <c r="AB6856" t="s">
        <v>6426</v>
      </c>
      <c r="AC6856" s="229" t="str">
        <f t="shared" si="58"/>
        <v>INSERT INTO UPK.upk_k40.k60_press_buno_link (buno_id, k60_buno_id, created_date, created_tantou_id) VALUES (1954, 1583, GETDATE(), 999);</v>
      </c>
    </row>
    <row r="6857" spans="26:29">
      <c r="Z6857">
        <v>247</v>
      </c>
      <c r="AA6857" t="s">
        <v>6057</v>
      </c>
      <c r="AB6857" t="s">
        <v>6427</v>
      </c>
      <c r="AC6857" s="229" t="str">
        <f t="shared" si="58"/>
        <v>INSERT INTO UPK.upk_k40.k60_press_buno_link (buno_id, k60_buno_id, created_date, created_tantou_id) VALUES (1955, 1585, GETDATE(), 999);</v>
      </c>
    </row>
    <row r="6858" spans="26:29">
      <c r="Z6858">
        <v>248</v>
      </c>
      <c r="AA6858" t="s">
        <v>6057</v>
      </c>
      <c r="AB6858" t="s">
        <v>6428</v>
      </c>
      <c r="AC6858" s="229" t="str">
        <f t="shared" si="58"/>
        <v>INSERT INTO UPK.upk_k40.k60_press_buno_link (buno_id, k60_buno_id, created_date, created_tantou_id) VALUES (1956, 1585, GETDATE(), 999);</v>
      </c>
    </row>
    <row r="6859" spans="26:29">
      <c r="Z6859">
        <v>249</v>
      </c>
      <c r="AA6859" t="s">
        <v>5874</v>
      </c>
      <c r="AB6859" t="s">
        <v>6429</v>
      </c>
      <c r="AC6859" s="229" t="str">
        <f t="shared" si="58"/>
        <v>INSERT INTO UPK.upk_k40.k60_press_buno_link (buno_id, k60_buno_id, created_date, created_tantou_id) VALUES (1957, 1401, GETDATE(), 999);</v>
      </c>
    </row>
    <row r="6860" spans="26:29">
      <c r="Z6860">
        <v>250</v>
      </c>
      <c r="AA6860" t="s">
        <v>5914</v>
      </c>
      <c r="AB6860" t="s">
        <v>6430</v>
      </c>
      <c r="AC6860" s="229" t="str">
        <f t="shared" si="58"/>
        <v>INSERT INTO UPK.upk_k40.k60_press_buno_link (buno_id, k60_buno_id, created_date, created_tantou_id) VALUES (1958, 1441, GETDATE(), 999);</v>
      </c>
    </row>
    <row r="6861" spans="26:29">
      <c r="Z6861">
        <v>251</v>
      </c>
      <c r="AA6861" t="s">
        <v>5914</v>
      </c>
      <c r="AB6861" t="s">
        <v>6431</v>
      </c>
      <c r="AC6861" s="229" t="str">
        <f t="shared" si="58"/>
        <v>INSERT INTO UPK.upk_k40.k60_press_buno_link (buno_id, k60_buno_id, created_date, created_tantou_id) VALUES (1959, 1441, GETDATE(), 999);</v>
      </c>
    </row>
    <row r="6862" spans="26:29">
      <c r="Z6862">
        <v>252</v>
      </c>
      <c r="AA6862" t="s">
        <v>5915</v>
      </c>
      <c r="AB6862" t="s">
        <v>6432</v>
      </c>
      <c r="AC6862" s="229" t="str">
        <f t="shared" si="58"/>
        <v>INSERT INTO UPK.upk_k40.k60_press_buno_link (buno_id, k60_buno_id, created_date, created_tantou_id) VALUES (1960, 1442, GETDATE(), 999);</v>
      </c>
    </row>
    <row r="6863" spans="26:29">
      <c r="Z6863">
        <v>253</v>
      </c>
      <c r="AA6863" t="s">
        <v>5915</v>
      </c>
      <c r="AB6863" t="s">
        <v>6433</v>
      </c>
      <c r="AC6863" s="229" t="str">
        <f t="shared" si="58"/>
        <v>INSERT INTO UPK.upk_k40.k60_press_buno_link (buno_id, k60_buno_id, created_date, created_tantou_id) VALUES (1961, 1442, GETDATE(), 999);</v>
      </c>
    </row>
    <row r="6864" spans="26:29">
      <c r="Z6864">
        <v>254</v>
      </c>
      <c r="AA6864" t="s">
        <v>5947</v>
      </c>
      <c r="AB6864" t="s">
        <v>6434</v>
      </c>
      <c r="AC6864" s="229" t="str">
        <f t="shared" si="58"/>
        <v>INSERT INTO UPK.upk_k40.k60_press_buno_link (buno_id, k60_buno_id, created_date, created_tantou_id) VALUES (1962, 1474, GETDATE(), 999);</v>
      </c>
    </row>
    <row r="6865" spans="26:29">
      <c r="Z6865">
        <v>255</v>
      </c>
      <c r="AA6865" t="s">
        <v>5947</v>
      </c>
      <c r="AB6865" t="s">
        <v>6435</v>
      </c>
      <c r="AC6865" s="229" t="str">
        <f t="shared" si="58"/>
        <v>INSERT INTO UPK.upk_k40.k60_press_buno_link (buno_id, k60_buno_id, created_date, created_tantou_id) VALUES (1963, 1474, GETDATE(), 999);</v>
      </c>
    </row>
    <row r="6866" spans="26:29">
      <c r="Z6866">
        <v>256</v>
      </c>
      <c r="AA6866" t="s">
        <v>5779</v>
      </c>
      <c r="AB6866" t="s">
        <v>6436</v>
      </c>
      <c r="AC6866" s="229" t="str">
        <f t="shared" si="58"/>
        <v>INSERT INTO UPK.upk_k40.k60_press_buno_link (buno_id, k60_buno_id, created_date, created_tantou_id) VALUES (1964, 1306, GETDATE(), 999);</v>
      </c>
    </row>
    <row r="6867" spans="26:29">
      <c r="Z6867">
        <v>257</v>
      </c>
      <c r="AA6867" t="s">
        <v>5779</v>
      </c>
      <c r="AB6867" t="s">
        <v>6437</v>
      </c>
      <c r="AC6867" s="229" t="str">
        <f t="shared" ref="AC6867:AC6930" si="59">AC$6609&amp;AB6867&amp;", "&amp;AA6867&amp;", GETDATE(), 999);"</f>
        <v>INSERT INTO UPK.upk_k40.k60_press_buno_link (buno_id, k60_buno_id, created_date, created_tantou_id) VALUES (1965, 1306, GETDATE(), 999);</v>
      </c>
    </row>
    <row r="6868" spans="26:29">
      <c r="Z6868">
        <v>258</v>
      </c>
      <c r="AA6868" t="s">
        <v>6085</v>
      </c>
      <c r="AB6868" t="s">
        <v>6438</v>
      </c>
      <c r="AC6868" s="229" t="str">
        <f t="shared" si="59"/>
        <v>INSERT INTO UPK.upk_k40.k60_press_buno_link (buno_id, k60_buno_id, created_date, created_tantou_id) VALUES (1966, 1613, GETDATE(), 999);</v>
      </c>
    </row>
    <row r="6869" spans="26:29">
      <c r="Z6869">
        <v>259</v>
      </c>
      <c r="AA6869" t="s">
        <v>6086</v>
      </c>
      <c r="AB6869" t="s">
        <v>6439</v>
      </c>
      <c r="AC6869" s="229" t="str">
        <f t="shared" si="59"/>
        <v>INSERT INTO UPK.upk_k40.k60_press_buno_link (buno_id, k60_buno_id, created_date, created_tantou_id) VALUES (1967, 1614, GETDATE(), 999);</v>
      </c>
    </row>
    <row r="6870" spans="26:29">
      <c r="Z6870">
        <v>260</v>
      </c>
      <c r="AA6870" t="s">
        <v>6224</v>
      </c>
      <c r="AB6870" t="s">
        <v>6440</v>
      </c>
      <c r="AC6870" s="229" t="str">
        <f t="shared" si="59"/>
        <v>INSERT INTO UPK.upk_k40.k60_press_buno_link (buno_id, k60_buno_id, created_date, created_tantou_id) VALUES (1968, 1752, GETDATE(), 999);</v>
      </c>
    </row>
    <row r="6871" spans="26:29">
      <c r="Z6871">
        <v>261</v>
      </c>
      <c r="AA6871" t="s">
        <v>6225</v>
      </c>
      <c r="AB6871" t="s">
        <v>6441</v>
      </c>
      <c r="AC6871" s="229" t="str">
        <f t="shared" si="59"/>
        <v>INSERT INTO UPK.upk_k40.k60_press_buno_link (buno_id, k60_buno_id, created_date, created_tantou_id) VALUES (1969, 1753, GETDATE(), 999);</v>
      </c>
    </row>
    <row r="6872" spans="26:29">
      <c r="Z6872">
        <v>262</v>
      </c>
      <c r="AA6872" t="s">
        <v>6449</v>
      </c>
      <c r="AB6872" t="s">
        <v>6442</v>
      </c>
      <c r="AC6872" s="229" t="str">
        <f t="shared" si="59"/>
        <v>INSERT INTO UPK.upk_k40.k60_press_buno_link (buno_id, k60_buno_id, created_date, created_tantou_id) VALUES (1970, 1977, GETDATE(), 999);</v>
      </c>
    </row>
    <row r="6873" spans="26:29">
      <c r="Z6873">
        <v>263</v>
      </c>
      <c r="AA6873" t="s">
        <v>6018</v>
      </c>
      <c r="AB6873" t="s">
        <v>6443</v>
      </c>
      <c r="AC6873" s="229" t="str">
        <f t="shared" si="59"/>
        <v>INSERT INTO UPK.upk_k40.k60_press_buno_link (buno_id, k60_buno_id, created_date, created_tantou_id) VALUES (1971, 1546, GETDATE(), 999);</v>
      </c>
    </row>
    <row r="6874" spans="26:29">
      <c r="Z6874">
        <v>264</v>
      </c>
      <c r="AA6874">
        <v>2557</v>
      </c>
      <c r="AB6874" t="s">
        <v>6444</v>
      </c>
      <c r="AC6874" s="229" t="str">
        <f t="shared" si="59"/>
        <v>INSERT INTO UPK.upk_k40.k60_press_buno_link (buno_id, k60_buno_id, created_date, created_tantou_id) VALUES (1972, 2557, GETDATE(), 999);</v>
      </c>
    </row>
    <row r="6875" spans="26:29">
      <c r="Z6875">
        <v>265</v>
      </c>
      <c r="AA6875" t="s">
        <v>6087</v>
      </c>
      <c r="AB6875" t="s">
        <v>6445</v>
      </c>
      <c r="AC6875" s="229" t="str">
        <f t="shared" si="59"/>
        <v>INSERT INTO UPK.upk_k40.k60_press_buno_link (buno_id, k60_buno_id, created_date, created_tantou_id) VALUES (1973, 1615, GETDATE(), 999);</v>
      </c>
    </row>
    <row r="6876" spans="26:29">
      <c r="Z6876">
        <v>266</v>
      </c>
      <c r="AA6876" t="s">
        <v>6088</v>
      </c>
      <c r="AB6876" t="s">
        <v>6446</v>
      </c>
      <c r="AC6876" s="229" t="str">
        <f t="shared" si="59"/>
        <v>INSERT INTO UPK.upk_k40.k60_press_buno_link (buno_id, k60_buno_id, created_date, created_tantou_id) VALUES (1974, 1616, GETDATE(), 999);</v>
      </c>
    </row>
    <row r="6877" spans="26:29">
      <c r="Z6877">
        <v>267</v>
      </c>
      <c r="AA6877" t="s">
        <v>6226</v>
      </c>
      <c r="AB6877" t="s">
        <v>6447</v>
      </c>
      <c r="AC6877" s="229" t="str">
        <f t="shared" si="59"/>
        <v>INSERT INTO UPK.upk_k40.k60_press_buno_link (buno_id, k60_buno_id, created_date, created_tantou_id) VALUES (1975, 1754, GETDATE(), 999);</v>
      </c>
    </row>
    <row r="6878" spans="26:29">
      <c r="Z6878">
        <v>268</v>
      </c>
      <c r="AA6878" t="s">
        <v>6227</v>
      </c>
      <c r="AB6878" t="s">
        <v>6448</v>
      </c>
      <c r="AC6878" s="229" t="str">
        <f t="shared" si="59"/>
        <v>INSERT INTO UPK.upk_k40.k60_press_buno_link (buno_id, k60_buno_id, created_date, created_tantou_id) VALUES (1976, 1755, GETDATE(), 999);</v>
      </c>
    </row>
    <row r="6879" spans="26:29">
      <c r="Z6879">
        <v>269</v>
      </c>
      <c r="AA6879" t="s">
        <v>6451</v>
      </c>
      <c r="AB6879" t="s">
        <v>6449</v>
      </c>
      <c r="AC6879" s="229" t="str">
        <f t="shared" si="59"/>
        <v>INSERT INTO UPK.upk_k40.k60_press_buno_link (buno_id, k60_buno_id, created_date, created_tantou_id) VALUES (1977, 1979, GETDATE(), 999);</v>
      </c>
    </row>
    <row r="6880" spans="26:29">
      <c r="Z6880">
        <v>270</v>
      </c>
      <c r="AA6880" t="s">
        <v>6019</v>
      </c>
      <c r="AB6880" t="s">
        <v>6450</v>
      </c>
      <c r="AC6880" s="229" t="str">
        <f t="shared" si="59"/>
        <v>INSERT INTO UPK.upk_k40.k60_press_buno_link (buno_id, k60_buno_id, created_date, created_tantou_id) VALUES (1978, 1547, GETDATE(), 999);</v>
      </c>
    </row>
    <row r="6881" spans="26:29">
      <c r="Z6881">
        <v>271</v>
      </c>
      <c r="AA6881">
        <v>2558</v>
      </c>
      <c r="AB6881" t="s">
        <v>6451</v>
      </c>
      <c r="AC6881" s="229" t="str">
        <f t="shared" si="59"/>
        <v>INSERT INTO UPK.upk_k40.k60_press_buno_link (buno_id, k60_buno_id, created_date, created_tantou_id) VALUES (1979, 2558, GETDATE(), 999);</v>
      </c>
    </row>
    <row r="6882" spans="26:29">
      <c r="Z6882">
        <v>272</v>
      </c>
      <c r="AA6882" t="s">
        <v>5858</v>
      </c>
      <c r="AB6882" t="s">
        <v>6452</v>
      </c>
      <c r="AC6882" s="229" t="str">
        <f t="shared" si="59"/>
        <v>INSERT INTO UPK.upk_k40.k60_press_buno_link (buno_id, k60_buno_id, created_date, created_tantou_id) VALUES (1980, 1385, GETDATE(), 999);</v>
      </c>
    </row>
    <row r="6883" spans="26:29">
      <c r="Z6883">
        <v>273</v>
      </c>
      <c r="AA6883" t="s">
        <v>5859</v>
      </c>
      <c r="AB6883" t="s">
        <v>6453</v>
      </c>
      <c r="AC6883" s="229" t="str">
        <f t="shared" si="59"/>
        <v>INSERT INTO UPK.upk_k40.k60_press_buno_link (buno_id, k60_buno_id, created_date, created_tantou_id) VALUES (1981, 1386, GETDATE(), 999);</v>
      </c>
    </row>
    <row r="6884" spans="26:29">
      <c r="Z6884">
        <v>274</v>
      </c>
      <c r="AA6884" t="s">
        <v>230</v>
      </c>
      <c r="AB6884" t="s">
        <v>6454</v>
      </c>
      <c r="AC6884" s="229" t="str">
        <f t="shared" si="59"/>
        <v>INSERT INTO UPK.upk_k40.k60_press_buno_link (buno_id, k60_buno_id, created_date, created_tantou_id) VALUES (1982, 2004, GETDATE(), 999);</v>
      </c>
    </row>
    <row r="6885" spans="26:29">
      <c r="Z6885">
        <v>275</v>
      </c>
      <c r="AA6885" t="s">
        <v>230</v>
      </c>
      <c r="AB6885" t="s">
        <v>6455</v>
      </c>
      <c r="AC6885" s="229" t="str">
        <f t="shared" si="59"/>
        <v>INSERT INTO UPK.upk_k40.k60_press_buno_link (buno_id, k60_buno_id, created_date, created_tantou_id) VALUES (1983, 2004, GETDATE(), 999);</v>
      </c>
    </row>
    <row r="6886" spans="26:29">
      <c r="Z6886">
        <v>276</v>
      </c>
      <c r="AA6886" t="s">
        <v>5770</v>
      </c>
      <c r="AB6886" t="s">
        <v>6456</v>
      </c>
      <c r="AC6886" s="229" t="str">
        <f t="shared" si="59"/>
        <v>INSERT INTO UPK.upk_k40.k60_press_buno_link (buno_id, k60_buno_id, created_date, created_tantou_id) VALUES (1984, 1297, GETDATE(), 999);</v>
      </c>
    </row>
    <row r="6887" spans="26:29">
      <c r="Z6887">
        <v>277</v>
      </c>
      <c r="AA6887" t="s">
        <v>5770</v>
      </c>
      <c r="AB6887" t="s">
        <v>6457</v>
      </c>
      <c r="AC6887" s="229" t="str">
        <f t="shared" si="59"/>
        <v>INSERT INTO UPK.upk_k40.k60_press_buno_link (buno_id, k60_buno_id, created_date, created_tantou_id) VALUES (1985, 1297, GETDATE(), 999);</v>
      </c>
    </row>
    <row r="6888" spans="26:29">
      <c r="Z6888">
        <v>278</v>
      </c>
      <c r="AA6888" t="s">
        <v>5860</v>
      </c>
      <c r="AB6888" t="s">
        <v>6458</v>
      </c>
      <c r="AC6888" s="229" t="str">
        <f t="shared" si="59"/>
        <v>INSERT INTO UPK.upk_k40.k60_press_buno_link (buno_id, k60_buno_id, created_date, created_tantou_id) VALUES (1986, 1387, GETDATE(), 999);</v>
      </c>
    </row>
    <row r="6889" spans="26:29">
      <c r="Z6889">
        <v>279</v>
      </c>
      <c r="AA6889" t="s">
        <v>5811</v>
      </c>
      <c r="AB6889" t="s">
        <v>6459</v>
      </c>
      <c r="AC6889" s="229" t="str">
        <f t="shared" si="59"/>
        <v>INSERT INTO UPK.upk_k40.k60_press_buno_link (buno_id, k60_buno_id, created_date, created_tantou_id) VALUES (1987, 1338, GETDATE(), 999);</v>
      </c>
    </row>
    <row r="6890" spans="26:29">
      <c r="Z6890">
        <v>280</v>
      </c>
      <c r="AA6890" t="s">
        <v>5811</v>
      </c>
      <c r="AB6890" t="s">
        <v>6460</v>
      </c>
      <c r="AC6890" s="229" t="str">
        <f t="shared" si="59"/>
        <v>INSERT INTO UPK.upk_k40.k60_press_buno_link (buno_id, k60_buno_id, created_date, created_tantou_id) VALUES (1988, 1338, GETDATE(), 999);</v>
      </c>
    </row>
    <row r="6891" spans="26:29">
      <c r="Z6891">
        <v>281</v>
      </c>
      <c r="AA6891" t="s">
        <v>5812</v>
      </c>
      <c r="AB6891" t="s">
        <v>6461</v>
      </c>
      <c r="AC6891" s="229" t="str">
        <f t="shared" si="59"/>
        <v>INSERT INTO UPK.upk_k40.k60_press_buno_link (buno_id, k60_buno_id, created_date, created_tantou_id) VALUES (1989, 1339, GETDATE(), 999);</v>
      </c>
    </row>
    <row r="6892" spans="26:29">
      <c r="Z6892">
        <v>282</v>
      </c>
      <c r="AA6892" t="s">
        <v>5812</v>
      </c>
      <c r="AB6892" t="s">
        <v>6462</v>
      </c>
      <c r="AC6892" s="229" t="str">
        <f t="shared" si="59"/>
        <v>INSERT INTO UPK.upk_k40.k60_press_buno_link (buno_id, k60_buno_id, created_date, created_tantou_id) VALUES (1990, 1339, GETDATE(), 999);</v>
      </c>
    </row>
    <row r="6893" spans="26:29">
      <c r="Z6893">
        <v>283</v>
      </c>
      <c r="AA6893" t="s">
        <v>5875</v>
      </c>
      <c r="AB6893" t="s">
        <v>6463</v>
      </c>
      <c r="AC6893" s="229" t="str">
        <f t="shared" si="59"/>
        <v>INSERT INTO UPK.upk_k40.k60_press_buno_link (buno_id, k60_buno_id, created_date, created_tantou_id) VALUES (1991, 1402, GETDATE(), 999);</v>
      </c>
    </row>
    <row r="6894" spans="26:29">
      <c r="Z6894">
        <v>284</v>
      </c>
      <c r="AA6894" t="s">
        <v>5875</v>
      </c>
      <c r="AB6894" t="s">
        <v>6464</v>
      </c>
      <c r="AC6894" s="229" t="str">
        <f t="shared" si="59"/>
        <v>INSERT INTO UPK.upk_k40.k60_press_buno_link (buno_id, k60_buno_id, created_date, created_tantou_id) VALUES (1992, 1402, GETDATE(), 999);</v>
      </c>
    </row>
    <row r="6895" spans="26:29">
      <c r="Z6895">
        <v>285</v>
      </c>
      <c r="AA6895" t="s">
        <v>5839</v>
      </c>
      <c r="AB6895" t="s">
        <v>6465</v>
      </c>
      <c r="AC6895" s="229" t="str">
        <f t="shared" si="59"/>
        <v>INSERT INTO UPK.upk_k40.k60_press_buno_link (buno_id, k60_buno_id, created_date, created_tantou_id) VALUES (1993, 1366, GETDATE(), 999);</v>
      </c>
    </row>
    <row r="6896" spans="26:29">
      <c r="Z6896">
        <v>286</v>
      </c>
      <c r="AA6896" t="s">
        <v>5839</v>
      </c>
      <c r="AB6896" t="s">
        <v>6466</v>
      </c>
      <c r="AC6896" s="229" t="str">
        <f t="shared" si="59"/>
        <v>INSERT INTO UPK.upk_k40.k60_press_buno_link (buno_id, k60_buno_id, created_date, created_tantou_id) VALUES (1994, 1366, GETDATE(), 999);</v>
      </c>
    </row>
    <row r="6897" spans="26:29">
      <c r="Z6897">
        <v>287</v>
      </c>
      <c r="AA6897" t="s">
        <v>5838</v>
      </c>
      <c r="AB6897" t="s">
        <v>6465</v>
      </c>
      <c r="AC6897" s="229" t="str">
        <f t="shared" si="59"/>
        <v>INSERT INTO UPK.upk_k40.k60_press_buno_link (buno_id, k60_buno_id, created_date, created_tantou_id) VALUES (1993, 1365, GETDATE(), 999);</v>
      </c>
    </row>
    <row r="6898" spans="26:29">
      <c r="Z6898">
        <v>288</v>
      </c>
      <c r="AA6898" t="s">
        <v>5838</v>
      </c>
      <c r="AB6898" t="s">
        <v>6468</v>
      </c>
      <c r="AC6898" s="229" t="str">
        <f t="shared" si="59"/>
        <v>INSERT INTO UPK.upk_k40.k60_press_buno_link (buno_id, k60_buno_id, created_date, created_tantou_id) VALUES (1996, 1365, GETDATE(), 999);</v>
      </c>
    </row>
    <row r="6899" spans="26:29">
      <c r="Z6899">
        <v>289</v>
      </c>
      <c r="AA6899" t="s">
        <v>6268</v>
      </c>
      <c r="AB6899" t="s">
        <v>6469</v>
      </c>
      <c r="AC6899" s="229" t="str">
        <f t="shared" si="59"/>
        <v>INSERT INTO UPK.upk_k40.k60_press_buno_link (buno_id, k60_buno_id, created_date, created_tantou_id) VALUES (1997, 1796, GETDATE(), 999);</v>
      </c>
    </row>
    <row r="6900" spans="26:29">
      <c r="Z6900">
        <v>290</v>
      </c>
      <c r="AA6900" t="s">
        <v>6268</v>
      </c>
      <c r="AB6900" t="s">
        <v>6470</v>
      </c>
      <c r="AC6900" s="229" t="str">
        <f t="shared" si="59"/>
        <v>INSERT INTO UPK.upk_k40.k60_press_buno_link (buno_id, k60_buno_id, created_date, created_tantou_id) VALUES (1998, 1796, GETDATE(), 999);</v>
      </c>
    </row>
    <row r="6901" spans="26:29">
      <c r="Z6901">
        <v>291</v>
      </c>
      <c r="AA6901" t="s">
        <v>6872</v>
      </c>
      <c r="AB6901" t="s">
        <v>6471</v>
      </c>
      <c r="AC6901" s="229" t="str">
        <f t="shared" si="59"/>
        <v>INSERT INTO UPK.upk_k40.k60_press_buno_link (buno_id, k60_buno_id, created_date, created_tantou_id) VALUES (1999, 2439, GETDATE(), 999);</v>
      </c>
    </row>
    <row r="6902" spans="26:29">
      <c r="Z6902">
        <v>292</v>
      </c>
      <c r="AA6902" t="s">
        <v>6872</v>
      </c>
      <c r="AB6902" t="s">
        <v>202</v>
      </c>
      <c r="AC6902" s="229" t="str">
        <f t="shared" si="59"/>
        <v>INSERT INTO UPK.upk_k40.k60_press_buno_link (buno_id, k60_buno_id, created_date, created_tantou_id) VALUES (2000, 2439, GETDATE(), 999);</v>
      </c>
    </row>
    <row r="6903" spans="26:29">
      <c r="Z6903">
        <v>293</v>
      </c>
      <c r="AA6903" t="s">
        <v>5861</v>
      </c>
      <c r="AB6903" t="s">
        <v>183</v>
      </c>
      <c r="AC6903" s="229" t="str">
        <f t="shared" si="59"/>
        <v>INSERT INTO UPK.upk_k40.k60_press_buno_link (buno_id, k60_buno_id, created_date, created_tantou_id) VALUES (2001, 1388, GETDATE(), 999);</v>
      </c>
    </row>
    <row r="6904" spans="26:29">
      <c r="Z6904">
        <v>294</v>
      </c>
      <c r="AA6904" t="s">
        <v>5861</v>
      </c>
      <c r="AB6904" t="s">
        <v>207</v>
      </c>
      <c r="AC6904" s="229" t="str">
        <f t="shared" si="59"/>
        <v>INSERT INTO UPK.upk_k40.k60_press_buno_link (buno_id, k60_buno_id, created_date, created_tantou_id) VALUES (2002, 1388, GETDATE(), 999);</v>
      </c>
    </row>
    <row r="6905" spans="26:29">
      <c r="Z6905">
        <v>295</v>
      </c>
      <c r="AA6905" t="s">
        <v>6228</v>
      </c>
      <c r="AB6905" t="s">
        <v>212</v>
      </c>
      <c r="AC6905" s="229" t="str">
        <f t="shared" si="59"/>
        <v>INSERT INTO UPK.upk_k40.k60_press_buno_link (buno_id, k60_buno_id, created_date, created_tantou_id) VALUES (2003, 1756, GETDATE(), 999);</v>
      </c>
    </row>
    <row r="6906" spans="26:29">
      <c r="Z6906">
        <v>296</v>
      </c>
      <c r="AA6906" t="s">
        <v>6228</v>
      </c>
      <c r="AB6906" t="s">
        <v>230</v>
      </c>
      <c r="AC6906" s="229" t="str">
        <f t="shared" si="59"/>
        <v>INSERT INTO UPK.upk_k40.k60_press_buno_link (buno_id, k60_buno_id, created_date, created_tantou_id) VALUES (2004, 1756, GETDATE(), 999);</v>
      </c>
    </row>
    <row r="6907" spans="26:29">
      <c r="Z6907">
        <v>297</v>
      </c>
      <c r="AA6907" t="s">
        <v>5977</v>
      </c>
      <c r="AB6907" t="s">
        <v>231</v>
      </c>
      <c r="AC6907" s="229" t="str">
        <f t="shared" si="59"/>
        <v>INSERT INTO UPK.upk_k40.k60_press_buno_link (buno_id, k60_buno_id, created_date, created_tantou_id) VALUES (2005, 1505, GETDATE(), 999);</v>
      </c>
    </row>
    <row r="6908" spans="26:29">
      <c r="Z6908">
        <v>298</v>
      </c>
      <c r="AA6908" t="s">
        <v>5977</v>
      </c>
      <c r="AB6908" t="s">
        <v>215</v>
      </c>
      <c r="AC6908" s="229" t="str">
        <f t="shared" si="59"/>
        <v>INSERT INTO UPK.upk_k40.k60_press_buno_link (buno_id, k60_buno_id, created_date, created_tantou_id) VALUES (2006, 1505, GETDATE(), 999);</v>
      </c>
    </row>
    <row r="6909" spans="26:29">
      <c r="Z6909">
        <v>299</v>
      </c>
      <c r="AA6909" t="s">
        <v>5978</v>
      </c>
      <c r="AB6909" t="s">
        <v>216</v>
      </c>
      <c r="AC6909" s="229" t="str">
        <f t="shared" si="59"/>
        <v>INSERT INTO UPK.upk_k40.k60_press_buno_link (buno_id, k60_buno_id, created_date, created_tantou_id) VALUES (2007, 1506, GETDATE(), 999);</v>
      </c>
    </row>
    <row r="6910" spans="26:29">
      <c r="Z6910">
        <v>300</v>
      </c>
      <c r="AA6910" t="s">
        <v>5978</v>
      </c>
      <c r="AB6910" t="s">
        <v>232</v>
      </c>
      <c r="AC6910" s="229" t="str">
        <f t="shared" si="59"/>
        <v>INSERT INTO UPK.upk_k40.k60_press_buno_link (buno_id, k60_buno_id, created_date, created_tantou_id) VALUES (2008, 1506, GETDATE(), 999);</v>
      </c>
    </row>
    <row r="6911" spans="26:29">
      <c r="Z6911">
        <v>301</v>
      </c>
      <c r="AA6911" t="s">
        <v>5979</v>
      </c>
      <c r="AB6911" t="s">
        <v>217</v>
      </c>
      <c r="AC6911" s="229" t="str">
        <f t="shared" si="59"/>
        <v>INSERT INTO UPK.upk_k40.k60_press_buno_link (buno_id, k60_buno_id, created_date, created_tantou_id) VALUES (2009, 1507, GETDATE(), 999);</v>
      </c>
    </row>
    <row r="6912" spans="26:29">
      <c r="Z6912">
        <v>302</v>
      </c>
      <c r="AA6912" t="s">
        <v>5979</v>
      </c>
      <c r="AB6912" t="s">
        <v>210</v>
      </c>
      <c r="AC6912" s="229" t="str">
        <f t="shared" si="59"/>
        <v>INSERT INTO UPK.upk_k40.k60_press_buno_link (buno_id, k60_buno_id, created_date, created_tantou_id) VALUES (2010, 1507, GETDATE(), 999);</v>
      </c>
    </row>
    <row r="6913" spans="26:29">
      <c r="Z6913">
        <v>303</v>
      </c>
      <c r="AA6913" t="s">
        <v>6263</v>
      </c>
      <c r="AB6913" t="s">
        <v>6472</v>
      </c>
      <c r="AC6913" s="229" t="str">
        <f t="shared" si="59"/>
        <v>INSERT INTO UPK.upk_k40.k60_press_buno_link (buno_id, k60_buno_id, created_date, created_tantou_id) VALUES (2011, 1791, GETDATE(), 999);</v>
      </c>
    </row>
    <row r="6914" spans="26:29">
      <c r="Z6914">
        <v>304</v>
      </c>
      <c r="AA6914" t="s">
        <v>6263</v>
      </c>
      <c r="AB6914" t="s">
        <v>205</v>
      </c>
      <c r="AC6914" s="229" t="str">
        <f t="shared" si="59"/>
        <v>INSERT INTO UPK.upk_k40.k60_press_buno_link (buno_id, k60_buno_id, created_date, created_tantou_id) VALUES (2012, 1791, GETDATE(), 999);</v>
      </c>
    </row>
    <row r="6915" spans="26:29">
      <c r="Z6915">
        <v>305</v>
      </c>
      <c r="AA6915" t="s">
        <v>5949</v>
      </c>
      <c r="AB6915" t="s">
        <v>233</v>
      </c>
      <c r="AC6915" s="229" t="str">
        <f t="shared" si="59"/>
        <v>INSERT INTO UPK.upk_k40.k60_press_buno_link (buno_id, k60_buno_id, created_date, created_tantou_id) VALUES (2013, 1476, GETDATE(), 999);</v>
      </c>
    </row>
    <row r="6916" spans="26:29">
      <c r="Z6916">
        <v>306</v>
      </c>
      <c r="AA6916" t="s">
        <v>5949</v>
      </c>
      <c r="AB6916" t="s">
        <v>220</v>
      </c>
      <c r="AC6916" s="229" t="str">
        <f t="shared" si="59"/>
        <v>INSERT INTO UPK.upk_k40.k60_press_buno_link (buno_id, k60_buno_id, created_date, created_tantou_id) VALUES (2014, 1476, GETDATE(), 999);</v>
      </c>
    </row>
    <row r="6917" spans="26:29">
      <c r="Z6917">
        <v>307</v>
      </c>
      <c r="AA6917" t="s">
        <v>6803</v>
      </c>
      <c r="AB6917" t="s">
        <v>234</v>
      </c>
      <c r="AC6917" s="229" t="str">
        <f t="shared" si="59"/>
        <v>INSERT INTO UPK.upk_k40.k60_press_buno_link (buno_id, k60_buno_id, created_date, created_tantou_id) VALUES (2015, 2370, GETDATE(), 999);</v>
      </c>
    </row>
    <row r="6918" spans="26:29">
      <c r="Z6918">
        <v>308</v>
      </c>
      <c r="AA6918" t="s">
        <v>6803</v>
      </c>
      <c r="AB6918" t="s">
        <v>6473</v>
      </c>
      <c r="AC6918" s="229" t="str">
        <f t="shared" si="59"/>
        <v>INSERT INTO UPK.upk_k40.k60_press_buno_link (buno_id, k60_buno_id, created_date, created_tantou_id) VALUES (2016, 2370, GETDATE(), 999);</v>
      </c>
    </row>
    <row r="6919" spans="26:29">
      <c r="Z6919">
        <v>309</v>
      </c>
      <c r="AA6919" t="s">
        <v>6020</v>
      </c>
      <c r="AB6919" t="s">
        <v>6474</v>
      </c>
      <c r="AC6919" s="229" t="str">
        <f t="shared" si="59"/>
        <v>INSERT INTO UPK.upk_k40.k60_press_buno_link (buno_id, k60_buno_id, created_date, created_tantou_id) VALUES (2017, 1548, GETDATE(), 999);</v>
      </c>
    </row>
    <row r="6920" spans="26:29">
      <c r="Z6920">
        <v>310</v>
      </c>
      <c r="AA6920" t="s">
        <v>6020</v>
      </c>
      <c r="AB6920" t="s">
        <v>221</v>
      </c>
      <c r="AC6920" s="229" t="str">
        <f t="shared" si="59"/>
        <v>INSERT INTO UPK.upk_k40.k60_press_buno_link (buno_id, k60_buno_id, created_date, created_tantou_id) VALUES (2018, 1548, GETDATE(), 999);</v>
      </c>
    </row>
    <row r="6921" spans="26:29">
      <c r="Z6921">
        <v>311</v>
      </c>
      <c r="AA6921" t="s">
        <v>6035</v>
      </c>
      <c r="AB6921" t="s">
        <v>222</v>
      </c>
      <c r="AC6921" s="229" t="str">
        <f t="shared" si="59"/>
        <v>INSERT INTO UPK.upk_k40.k60_press_buno_link (buno_id, k60_buno_id, created_date, created_tantou_id) VALUES (2019, 1563, GETDATE(), 999);</v>
      </c>
    </row>
    <row r="6922" spans="26:29">
      <c r="Z6922">
        <v>312</v>
      </c>
      <c r="AA6922" t="s">
        <v>6035</v>
      </c>
      <c r="AB6922" t="s">
        <v>211</v>
      </c>
      <c r="AC6922" s="229" t="str">
        <f t="shared" si="59"/>
        <v>INSERT INTO UPK.upk_k40.k60_press_buno_link (buno_id, k60_buno_id, created_date, created_tantou_id) VALUES (2020, 1563, GETDATE(), 999);</v>
      </c>
    </row>
    <row r="6923" spans="26:29">
      <c r="Z6923">
        <v>313</v>
      </c>
      <c r="AA6923" t="s">
        <v>6660</v>
      </c>
      <c r="AB6923" t="s">
        <v>6475</v>
      </c>
      <c r="AC6923" s="229" t="str">
        <f t="shared" si="59"/>
        <v>INSERT INTO UPK.upk_k40.k60_press_buno_link (buno_id, k60_buno_id, created_date, created_tantou_id) VALUES (2021, 2227, GETDATE(), 999);</v>
      </c>
    </row>
    <row r="6924" spans="26:29">
      <c r="Z6924">
        <v>314</v>
      </c>
      <c r="AA6924" t="s">
        <v>5916</v>
      </c>
      <c r="AB6924" t="s">
        <v>223</v>
      </c>
      <c r="AC6924" s="229" t="str">
        <f t="shared" si="59"/>
        <v>INSERT INTO UPK.upk_k40.k60_press_buno_link (buno_id, k60_buno_id, created_date, created_tantou_id) VALUES (2022, 1443, GETDATE(), 999);</v>
      </c>
    </row>
    <row r="6925" spans="26:29">
      <c r="Z6925">
        <v>315</v>
      </c>
      <c r="AA6925" t="s">
        <v>5916</v>
      </c>
      <c r="AB6925" t="s">
        <v>6476</v>
      </c>
      <c r="AC6925" s="229" t="str">
        <f t="shared" si="59"/>
        <v>INSERT INTO UPK.upk_k40.k60_press_buno_link (buno_id, k60_buno_id, created_date, created_tantou_id) VALUES (2023, 1443, GETDATE(), 999);</v>
      </c>
    </row>
    <row r="6926" spans="26:29">
      <c r="Z6926">
        <v>316</v>
      </c>
      <c r="AA6926" t="s">
        <v>5935</v>
      </c>
      <c r="AB6926" t="s">
        <v>218</v>
      </c>
      <c r="AC6926" s="229" t="str">
        <f t="shared" si="59"/>
        <v>INSERT INTO UPK.upk_k40.k60_press_buno_link (buno_id, k60_buno_id, created_date, created_tantou_id) VALUES (2024, 1462, GETDATE(), 999);</v>
      </c>
    </row>
    <row r="6927" spans="26:29">
      <c r="Z6927">
        <v>317</v>
      </c>
      <c r="AA6927" t="s">
        <v>5935</v>
      </c>
      <c r="AB6927" t="s">
        <v>6477</v>
      </c>
      <c r="AC6927" s="229" t="str">
        <f t="shared" si="59"/>
        <v>INSERT INTO UPK.upk_k40.k60_press_buno_link (buno_id, k60_buno_id, created_date, created_tantou_id) VALUES (2025, 1462, GETDATE(), 999);</v>
      </c>
    </row>
    <row r="6928" spans="26:29">
      <c r="Z6928">
        <v>318</v>
      </c>
      <c r="AA6928" t="s">
        <v>6110</v>
      </c>
      <c r="AB6928" t="s">
        <v>219</v>
      </c>
      <c r="AC6928" s="229" t="str">
        <f t="shared" si="59"/>
        <v>INSERT INTO UPK.upk_k40.k60_press_buno_link (buno_id, k60_buno_id, created_date, created_tantou_id) VALUES (2026, 1638, GETDATE(), 999);</v>
      </c>
    </row>
    <row r="6929" spans="26:29">
      <c r="Z6929">
        <v>319</v>
      </c>
      <c r="AA6929" t="s">
        <v>6110</v>
      </c>
      <c r="AB6929" t="s">
        <v>6478</v>
      </c>
      <c r="AC6929" s="229" t="str">
        <f t="shared" si="59"/>
        <v>INSERT INTO UPK.upk_k40.k60_press_buno_link (buno_id, k60_buno_id, created_date, created_tantou_id) VALUES (2027, 1638, GETDATE(), 999);</v>
      </c>
    </row>
    <row r="6930" spans="26:29">
      <c r="Z6930">
        <v>320</v>
      </c>
      <c r="AA6930" t="s">
        <v>6111</v>
      </c>
      <c r="AB6930" t="s">
        <v>224</v>
      </c>
      <c r="AC6930" s="229" t="str">
        <f t="shared" si="59"/>
        <v>INSERT INTO UPK.upk_k40.k60_press_buno_link (buno_id, k60_buno_id, created_date, created_tantou_id) VALUES (2028, 1639, GETDATE(), 999);</v>
      </c>
    </row>
    <row r="6931" spans="26:29">
      <c r="Z6931">
        <v>321</v>
      </c>
      <c r="AA6931" t="s">
        <v>6111</v>
      </c>
      <c r="AB6931" t="s">
        <v>208</v>
      </c>
      <c r="AC6931" s="229" t="str">
        <f t="shared" ref="AC6931:AC6994" si="60">AC$6609&amp;AB6931&amp;", "&amp;AA6931&amp;", GETDATE(), 999);"</f>
        <v>INSERT INTO UPK.upk_k40.k60_press_buno_link (buno_id, k60_buno_id, created_date, created_tantou_id) VALUES (2029, 1639, GETDATE(), 999);</v>
      </c>
    </row>
    <row r="6932" spans="26:29">
      <c r="Z6932">
        <v>322</v>
      </c>
      <c r="AA6932" t="s">
        <v>6661</v>
      </c>
      <c r="AB6932" t="s">
        <v>225</v>
      </c>
      <c r="AC6932" s="229" t="str">
        <f t="shared" si="60"/>
        <v>INSERT INTO UPK.upk_k40.k60_press_buno_link (buno_id, k60_buno_id, created_date, created_tantou_id) VALUES (2030, 2228, GETDATE(), 999);</v>
      </c>
    </row>
    <row r="6933" spans="26:29">
      <c r="Z6933">
        <v>323</v>
      </c>
      <c r="AA6933" t="s">
        <v>6918</v>
      </c>
      <c r="AB6933" t="s">
        <v>6479</v>
      </c>
      <c r="AC6933" s="229" t="str">
        <f t="shared" si="60"/>
        <v>INSERT INTO UPK.upk_k40.k60_press_buno_link (buno_id, k60_buno_id, created_date, created_tantou_id) VALUES (2031, 2485, GETDATE(), 999);</v>
      </c>
    </row>
    <row r="6934" spans="26:29">
      <c r="Z6934">
        <v>324</v>
      </c>
      <c r="AA6934" t="s">
        <v>6918</v>
      </c>
      <c r="AB6934" t="s">
        <v>6480</v>
      </c>
      <c r="AC6934" s="229" t="str">
        <f t="shared" si="60"/>
        <v>INSERT INTO UPK.upk_k40.k60_press_buno_link (buno_id, k60_buno_id, created_date, created_tantou_id) VALUES (2032, 2485, GETDATE(), 999);</v>
      </c>
    </row>
    <row r="6935" spans="26:29">
      <c r="Z6935">
        <v>325</v>
      </c>
      <c r="AA6935" t="s">
        <v>6426</v>
      </c>
      <c r="AB6935" t="s">
        <v>229</v>
      </c>
      <c r="AC6935" s="229" t="str">
        <f t="shared" si="60"/>
        <v>INSERT INTO UPK.upk_k40.k60_press_buno_link (buno_id, k60_buno_id, created_date, created_tantou_id) VALUES (2033, 1954, GETDATE(), 999);</v>
      </c>
    </row>
    <row r="6936" spans="26:29">
      <c r="Z6936">
        <v>326</v>
      </c>
      <c r="AA6936" t="s">
        <v>6426</v>
      </c>
      <c r="AB6936" t="s">
        <v>235</v>
      </c>
      <c r="AC6936" s="229" t="str">
        <f t="shared" si="60"/>
        <v>INSERT INTO UPK.upk_k40.k60_press_buno_link (buno_id, k60_buno_id, created_date, created_tantou_id) VALUES (2034, 1954, GETDATE(), 999);</v>
      </c>
    </row>
    <row r="6937" spans="26:29">
      <c r="Z6937">
        <v>327</v>
      </c>
      <c r="AA6937" t="s">
        <v>6269</v>
      </c>
      <c r="AB6937" t="s">
        <v>6481</v>
      </c>
      <c r="AC6937" s="229" t="str">
        <f t="shared" si="60"/>
        <v>INSERT INTO UPK.upk_k40.k60_press_buno_link (buno_id, k60_buno_id, created_date, created_tantou_id) VALUES (2035, 1797, GETDATE(), 999);</v>
      </c>
    </row>
    <row r="6938" spans="26:29">
      <c r="Z6938">
        <v>328</v>
      </c>
      <c r="AA6938" t="s">
        <v>6269</v>
      </c>
      <c r="AB6938" t="s">
        <v>226</v>
      </c>
      <c r="AC6938" s="229" t="str">
        <f t="shared" si="60"/>
        <v>INSERT INTO UPK.upk_k40.k60_press_buno_link (buno_id, k60_buno_id, created_date, created_tantou_id) VALUES (2036, 1797, GETDATE(), 999);</v>
      </c>
    </row>
    <row r="6939" spans="26:29">
      <c r="Z6939">
        <v>329</v>
      </c>
      <c r="AA6939" t="s">
        <v>6032</v>
      </c>
      <c r="AB6939" t="s">
        <v>6482</v>
      </c>
      <c r="AC6939" s="229" t="str">
        <f t="shared" si="60"/>
        <v>INSERT INTO UPK.upk_k40.k60_press_buno_link (buno_id, k60_buno_id, created_date, created_tantou_id) VALUES (2037, 1560, GETDATE(), 999);</v>
      </c>
    </row>
    <row r="6940" spans="26:29">
      <c r="Z6940">
        <v>330</v>
      </c>
      <c r="AA6940" t="s">
        <v>6578</v>
      </c>
      <c r="AB6940" t="s">
        <v>6483</v>
      </c>
      <c r="AC6940" s="229" t="str">
        <f t="shared" si="60"/>
        <v>INSERT INTO UPK.upk_k40.k60_press_buno_link (buno_id, k60_buno_id, created_date, created_tantou_id) VALUES (2038, 2145, GETDATE(), 999);</v>
      </c>
    </row>
    <row r="6941" spans="26:29">
      <c r="Z6941">
        <v>331</v>
      </c>
      <c r="AA6941" t="s">
        <v>6579</v>
      </c>
      <c r="AB6941" t="s">
        <v>6484</v>
      </c>
      <c r="AC6941" s="229" t="str">
        <f t="shared" si="60"/>
        <v>INSERT INTO UPK.upk_k40.k60_press_buno_link (buno_id, k60_buno_id, created_date, created_tantou_id) VALUES (2039, 2146, GETDATE(), 999);</v>
      </c>
    </row>
    <row r="6942" spans="26:29">
      <c r="Z6942">
        <v>332</v>
      </c>
      <c r="AA6942" t="s">
        <v>6033</v>
      </c>
      <c r="AB6942" t="s">
        <v>206</v>
      </c>
      <c r="AC6942" s="229" t="str">
        <f t="shared" si="60"/>
        <v>INSERT INTO UPK.upk_k40.k60_press_buno_link (buno_id, k60_buno_id, created_date, created_tantou_id) VALUES (2040, 1561, GETDATE(), 999);</v>
      </c>
    </row>
    <row r="6943" spans="26:29">
      <c r="Z6943">
        <v>333</v>
      </c>
      <c r="AA6943" t="s">
        <v>6034</v>
      </c>
      <c r="AB6943" t="s">
        <v>6485</v>
      </c>
      <c r="AC6943" s="229" t="str">
        <f t="shared" si="60"/>
        <v>INSERT INTO UPK.upk_k40.k60_press_buno_link (buno_id, k60_buno_id, created_date, created_tantou_id) VALUES (2041, 1562, GETDATE(), 999);</v>
      </c>
    </row>
    <row r="6944" spans="26:29">
      <c r="Z6944">
        <v>334</v>
      </c>
      <c r="AA6944" t="s">
        <v>6247</v>
      </c>
      <c r="AB6944" t="s">
        <v>6486</v>
      </c>
      <c r="AC6944" s="229" t="str">
        <f t="shared" si="60"/>
        <v>INSERT INTO UPK.upk_k40.k60_press_buno_link (buno_id, k60_buno_id, created_date, created_tantou_id) VALUES (2042, 1775, GETDATE(), 999);</v>
      </c>
    </row>
    <row r="6945" spans="26:29">
      <c r="Z6945">
        <v>335</v>
      </c>
      <c r="AA6945" t="s">
        <v>6060</v>
      </c>
      <c r="AB6945" t="s">
        <v>227</v>
      </c>
      <c r="AC6945" s="229" t="str">
        <f t="shared" si="60"/>
        <v>INSERT INTO UPK.upk_k40.k60_press_buno_link (buno_id, k60_buno_id, created_date, created_tantou_id) VALUES (2043, 1588, GETDATE(), 999);</v>
      </c>
    </row>
    <row r="6946" spans="26:29">
      <c r="Z6946">
        <v>336</v>
      </c>
      <c r="AA6946" t="s">
        <v>6527</v>
      </c>
      <c r="AB6946" t="s">
        <v>228</v>
      </c>
      <c r="AC6946" s="229" t="str">
        <f t="shared" si="60"/>
        <v>INSERT INTO UPK.upk_k40.k60_press_buno_link (buno_id, k60_buno_id, created_date, created_tantou_id) VALUES (2044, 2094, GETDATE(), 999);</v>
      </c>
    </row>
    <row r="6947" spans="26:29">
      <c r="Z6947">
        <v>337</v>
      </c>
      <c r="AA6947" t="s">
        <v>5907</v>
      </c>
      <c r="AB6947" t="s">
        <v>6487</v>
      </c>
      <c r="AC6947" s="229" t="str">
        <f t="shared" si="60"/>
        <v>INSERT INTO UPK.upk_k40.k60_press_buno_link (buno_id, k60_buno_id, created_date, created_tantou_id) VALUES (2045, 1434, GETDATE(), 999);</v>
      </c>
    </row>
    <row r="6948" spans="26:29">
      <c r="Z6948">
        <v>338</v>
      </c>
      <c r="AA6948" t="s">
        <v>5917</v>
      </c>
      <c r="AB6948" t="s">
        <v>6488</v>
      </c>
      <c r="AC6948" s="229" t="str">
        <f t="shared" si="60"/>
        <v>INSERT INTO UPK.upk_k40.k60_press_buno_link (buno_id, k60_buno_id, created_date, created_tantou_id) VALUES (2046, 1444, GETDATE(), 999);</v>
      </c>
    </row>
    <row r="6949" spans="26:29">
      <c r="Z6949">
        <v>339</v>
      </c>
      <c r="AA6949" t="s">
        <v>6596</v>
      </c>
      <c r="AB6949" t="s">
        <v>236</v>
      </c>
      <c r="AC6949" s="229" t="str">
        <f t="shared" si="60"/>
        <v>INSERT INTO UPK.upk_k40.k60_press_buno_link (buno_id, k60_buno_id, created_date, created_tantou_id) VALUES (2047, 2163, GETDATE(), 999);</v>
      </c>
    </row>
    <row r="6950" spans="26:29">
      <c r="Z6950">
        <v>340</v>
      </c>
      <c r="AA6950" t="s">
        <v>227</v>
      </c>
      <c r="AB6950" t="s">
        <v>6489</v>
      </c>
      <c r="AC6950" s="229" t="str">
        <f t="shared" si="60"/>
        <v>INSERT INTO UPK.upk_k40.k60_press_buno_link (buno_id, k60_buno_id, created_date, created_tantou_id) VALUES (2048, 2043, GETDATE(), 999);</v>
      </c>
    </row>
    <row r="6951" spans="26:29">
      <c r="Z6951">
        <v>341</v>
      </c>
      <c r="AA6951" t="s">
        <v>5908</v>
      </c>
      <c r="AB6951" t="s">
        <v>6490</v>
      </c>
      <c r="AC6951" s="229" t="str">
        <f t="shared" si="60"/>
        <v>INSERT INTO UPK.upk_k40.k60_press_buno_link (buno_id, k60_buno_id, created_date, created_tantou_id) VALUES (2049, 1435, GETDATE(), 999);</v>
      </c>
    </row>
    <row r="6952" spans="26:29">
      <c r="Z6952">
        <v>342</v>
      </c>
      <c r="AA6952" t="s">
        <v>6597</v>
      </c>
      <c r="AB6952" t="s">
        <v>6491</v>
      </c>
      <c r="AC6952" s="229" t="str">
        <f t="shared" si="60"/>
        <v>INSERT INTO UPK.upk_k40.k60_press_buno_link (buno_id, k60_buno_id, created_date, created_tantou_id) VALUES (2050, 2164, GETDATE(), 999);</v>
      </c>
    </row>
    <row r="6953" spans="26:29">
      <c r="Z6953">
        <v>343</v>
      </c>
      <c r="AA6953" t="s">
        <v>5780</v>
      </c>
      <c r="AB6953" t="s">
        <v>6492</v>
      </c>
      <c r="AC6953" s="229" t="str">
        <f t="shared" si="60"/>
        <v>INSERT INTO UPK.upk_k40.k60_press_buno_link (buno_id, k60_buno_id, created_date, created_tantou_id) VALUES (2051, 1307, GETDATE(), 999);</v>
      </c>
    </row>
    <row r="6954" spans="26:29">
      <c r="Z6954">
        <v>344</v>
      </c>
      <c r="AA6954" t="s">
        <v>6036</v>
      </c>
      <c r="AB6954" t="s">
        <v>237</v>
      </c>
      <c r="AC6954" s="229" t="str">
        <f t="shared" si="60"/>
        <v>INSERT INTO UPK.upk_k40.k60_press_buno_link (buno_id, k60_buno_id, created_date, created_tantou_id) VALUES (2052, 1564, GETDATE(), 999);</v>
      </c>
    </row>
    <row r="6955" spans="26:29">
      <c r="Z6955">
        <v>345</v>
      </c>
      <c r="AA6955" t="s">
        <v>6112</v>
      </c>
      <c r="AB6955" t="s">
        <v>238</v>
      </c>
      <c r="AC6955" s="229" t="str">
        <f t="shared" si="60"/>
        <v>INSERT INTO UPK.upk_k40.k60_press_buno_link (buno_id, k60_buno_id, created_date, created_tantou_id) VALUES (2053, 1640, GETDATE(), 999);</v>
      </c>
    </row>
    <row r="6956" spans="26:29">
      <c r="Z6956">
        <v>346</v>
      </c>
      <c r="AA6956" t="s">
        <v>5950</v>
      </c>
      <c r="AB6956" t="s">
        <v>6493</v>
      </c>
      <c r="AC6956" s="229" t="str">
        <f t="shared" si="60"/>
        <v>INSERT INTO UPK.upk_k40.k60_press_buno_link (buno_id, k60_buno_id, created_date, created_tantou_id) VALUES (2054, 1477, GETDATE(), 999);</v>
      </c>
    </row>
    <row r="6957" spans="26:29">
      <c r="Z6957">
        <v>347</v>
      </c>
      <c r="AA6957" t="s">
        <v>6644</v>
      </c>
      <c r="AB6957" t="s">
        <v>239</v>
      </c>
      <c r="AC6957" s="229" t="str">
        <f t="shared" si="60"/>
        <v>INSERT INTO UPK.upk_k40.k60_press_buno_link (buno_id, k60_buno_id, created_date, created_tantou_id) VALUES (2055, 2211, GETDATE(), 999);</v>
      </c>
    </row>
    <row r="6958" spans="26:29">
      <c r="Z6958">
        <v>348</v>
      </c>
      <c r="AA6958" t="s">
        <v>6620</v>
      </c>
      <c r="AB6958" t="s">
        <v>240</v>
      </c>
      <c r="AC6958" s="229" t="str">
        <f t="shared" si="60"/>
        <v>INSERT INTO UPK.upk_k40.k60_press_buno_link (buno_id, k60_buno_id, created_date, created_tantou_id) VALUES (2056, 2187, GETDATE(), 999);</v>
      </c>
    </row>
    <row r="6959" spans="26:29">
      <c r="Z6959">
        <v>349</v>
      </c>
      <c r="AA6959" t="s">
        <v>6804</v>
      </c>
      <c r="AB6959" t="s">
        <v>241</v>
      </c>
      <c r="AC6959" s="229" t="str">
        <f t="shared" si="60"/>
        <v>INSERT INTO UPK.upk_k40.k60_press_buno_link (buno_id, k60_buno_id, created_date, created_tantou_id) VALUES (2057, 2371, GETDATE(), 999);</v>
      </c>
    </row>
    <row r="6960" spans="26:29">
      <c r="Z6960">
        <v>350</v>
      </c>
      <c r="AA6960" t="s">
        <v>6804</v>
      </c>
      <c r="AB6960" t="s">
        <v>242</v>
      </c>
      <c r="AC6960" s="229" t="str">
        <f t="shared" si="60"/>
        <v>INSERT INTO UPK.upk_k40.k60_press_buno_link (buno_id, k60_buno_id, created_date, created_tantou_id) VALUES (2058, 2371, GETDATE(), 999);</v>
      </c>
    </row>
    <row r="6961" spans="26:29">
      <c r="Z6961">
        <v>351</v>
      </c>
      <c r="AA6961" t="s">
        <v>5999</v>
      </c>
      <c r="AB6961" t="s">
        <v>6494</v>
      </c>
      <c r="AC6961" s="229" t="str">
        <f t="shared" si="60"/>
        <v>INSERT INTO UPK.upk_k40.k60_press_buno_link (buno_id, k60_buno_id, created_date, created_tantou_id) VALUES (2059, 1527, GETDATE(), 999);</v>
      </c>
    </row>
    <row r="6962" spans="26:29">
      <c r="Z6962">
        <v>352</v>
      </c>
      <c r="AA6962" t="s">
        <v>5999</v>
      </c>
      <c r="AB6962" t="s">
        <v>6495</v>
      </c>
      <c r="AC6962" s="229" t="str">
        <f t="shared" si="60"/>
        <v>INSERT INTO UPK.upk_k40.k60_press_buno_link (buno_id, k60_buno_id, created_date, created_tantou_id) VALUES (2060, 1527, GETDATE(), 999);</v>
      </c>
    </row>
    <row r="6963" spans="26:29">
      <c r="Z6963">
        <v>353</v>
      </c>
      <c r="AA6963" t="s">
        <v>6000</v>
      </c>
      <c r="AB6963" t="s">
        <v>6496</v>
      </c>
      <c r="AC6963" s="229" t="str">
        <f t="shared" si="60"/>
        <v>INSERT INTO UPK.upk_k40.k60_press_buno_link (buno_id, k60_buno_id, created_date, created_tantou_id) VALUES (2061, 1528, GETDATE(), 999);</v>
      </c>
    </row>
    <row r="6964" spans="26:29">
      <c r="Z6964">
        <v>354</v>
      </c>
      <c r="AA6964" t="s">
        <v>6000</v>
      </c>
      <c r="AB6964" t="s">
        <v>6497</v>
      </c>
      <c r="AC6964" s="229" t="str">
        <f t="shared" si="60"/>
        <v>INSERT INTO UPK.upk_k40.k60_press_buno_link (buno_id, k60_buno_id, created_date, created_tantou_id) VALUES (2062, 1528, GETDATE(), 999);</v>
      </c>
    </row>
    <row r="6965" spans="26:29">
      <c r="Z6965">
        <v>355</v>
      </c>
      <c r="AA6965" t="s">
        <v>6089</v>
      </c>
      <c r="AB6965" t="s">
        <v>6498</v>
      </c>
      <c r="AC6965" s="229" t="str">
        <f t="shared" si="60"/>
        <v>INSERT INTO UPK.upk_k40.k60_press_buno_link (buno_id, k60_buno_id, created_date, created_tantou_id) VALUES (2063, 1617, GETDATE(), 999);</v>
      </c>
    </row>
    <row r="6966" spans="26:29">
      <c r="Z6966">
        <v>356</v>
      </c>
      <c r="AA6966" t="s">
        <v>6089</v>
      </c>
      <c r="AB6966" t="s">
        <v>214</v>
      </c>
      <c r="AC6966" s="229" t="str">
        <f t="shared" si="60"/>
        <v>INSERT INTO UPK.upk_k40.k60_press_buno_link (buno_id, k60_buno_id, created_date, created_tantou_id) VALUES (2064, 1617, GETDATE(), 999);</v>
      </c>
    </row>
    <row r="6967" spans="26:29">
      <c r="Z6967">
        <v>357</v>
      </c>
      <c r="AA6967" t="s">
        <v>6090</v>
      </c>
      <c r="AB6967" t="s">
        <v>204</v>
      </c>
      <c r="AC6967" s="229" t="str">
        <f t="shared" si="60"/>
        <v>INSERT INTO UPK.upk_k40.k60_press_buno_link (buno_id, k60_buno_id, created_date, created_tantou_id) VALUES (2065, 1618, GETDATE(), 999);</v>
      </c>
    </row>
    <row r="6968" spans="26:29">
      <c r="Z6968">
        <v>358</v>
      </c>
      <c r="AA6968" t="s">
        <v>6090</v>
      </c>
      <c r="AB6968" t="s">
        <v>6499</v>
      </c>
      <c r="AC6968" s="229" t="str">
        <f t="shared" si="60"/>
        <v>INSERT INTO UPK.upk_k40.k60_press_buno_link (buno_id, k60_buno_id, created_date, created_tantou_id) VALUES (2066, 1618, GETDATE(), 999);</v>
      </c>
    </row>
    <row r="6969" spans="26:29">
      <c r="Z6969">
        <v>359</v>
      </c>
      <c r="AA6969" t="s">
        <v>6310</v>
      </c>
      <c r="AB6969" t="s">
        <v>6500</v>
      </c>
      <c r="AC6969" s="229" t="str">
        <f t="shared" si="60"/>
        <v>INSERT INTO UPK.upk_k40.k60_press_buno_link (buno_id, k60_buno_id, created_date, created_tantou_id) VALUES (2067, 1838, GETDATE(), 999);</v>
      </c>
    </row>
    <row r="6970" spans="26:29">
      <c r="Z6970">
        <v>360</v>
      </c>
      <c r="AA6970" t="s">
        <v>5951</v>
      </c>
      <c r="AB6970" t="s">
        <v>6501</v>
      </c>
      <c r="AC6970" s="229" t="str">
        <f t="shared" si="60"/>
        <v>INSERT INTO UPK.upk_k40.k60_press_buno_link (buno_id, k60_buno_id, created_date, created_tantou_id) VALUES (2068, 1478, GETDATE(), 999);</v>
      </c>
    </row>
    <row r="6971" spans="26:29">
      <c r="Z6971">
        <v>361</v>
      </c>
      <c r="AA6971" t="s">
        <v>6517</v>
      </c>
      <c r="AB6971" t="s">
        <v>6502</v>
      </c>
      <c r="AC6971" s="229" t="str">
        <f t="shared" si="60"/>
        <v>INSERT INTO UPK.upk_k40.k60_press_buno_link (buno_id, k60_buno_id, created_date, created_tantou_id) VALUES (2069, 2084, GETDATE(), 999);</v>
      </c>
    </row>
    <row r="6972" spans="26:29">
      <c r="Z6972">
        <v>362</v>
      </c>
      <c r="AA6972" t="s">
        <v>6517</v>
      </c>
      <c r="AB6972" t="s">
        <v>6503</v>
      </c>
      <c r="AC6972" s="229" t="str">
        <f t="shared" si="60"/>
        <v>INSERT INTO UPK.upk_k40.k60_press_buno_link (buno_id, k60_buno_id, created_date, created_tantou_id) VALUES (2070, 2084, GETDATE(), 999);</v>
      </c>
    </row>
    <row r="6973" spans="26:29">
      <c r="Z6973">
        <v>363</v>
      </c>
      <c r="AA6973" t="s">
        <v>6946</v>
      </c>
      <c r="AB6973" t="s">
        <v>6504</v>
      </c>
      <c r="AC6973" s="229" t="str">
        <f t="shared" si="60"/>
        <v>INSERT INTO UPK.upk_k40.k60_press_buno_link (buno_id, k60_buno_id, created_date, created_tantou_id) VALUES (2071, 2513, GETDATE(), 999);</v>
      </c>
    </row>
    <row r="6974" spans="26:29">
      <c r="Z6974">
        <v>364</v>
      </c>
      <c r="AA6974" t="s">
        <v>6947</v>
      </c>
      <c r="AB6974" t="s">
        <v>6505</v>
      </c>
      <c r="AC6974" s="229" t="str">
        <f t="shared" si="60"/>
        <v>INSERT INTO UPK.upk_k40.k60_press_buno_link (buno_id, k60_buno_id, created_date, created_tantou_id) VALUES (2072, 2514, GETDATE(), 999);</v>
      </c>
    </row>
    <row r="6975" spans="26:29">
      <c r="Z6975">
        <v>365</v>
      </c>
      <c r="AA6975" t="s">
        <v>5813</v>
      </c>
      <c r="AB6975" t="s">
        <v>6506</v>
      </c>
      <c r="AC6975" s="229" t="str">
        <f t="shared" si="60"/>
        <v>INSERT INTO UPK.upk_k40.k60_press_buno_link (buno_id, k60_buno_id, created_date, created_tantou_id) VALUES (2073, 1340, GETDATE(), 999);</v>
      </c>
    </row>
    <row r="6976" spans="26:29">
      <c r="Z6976">
        <v>366</v>
      </c>
      <c r="AA6976" t="s">
        <v>6907</v>
      </c>
      <c r="AB6976" t="s">
        <v>6507</v>
      </c>
      <c r="AC6976" s="229" t="str">
        <f t="shared" si="60"/>
        <v>INSERT INTO UPK.upk_k40.k60_press_buno_link (buno_id, k60_buno_id, created_date, created_tantou_id) VALUES (2074, 2474, GETDATE(), 999);</v>
      </c>
    </row>
    <row r="6977" spans="26:29">
      <c r="Z6977">
        <v>367</v>
      </c>
      <c r="AA6977" t="s">
        <v>6908</v>
      </c>
      <c r="AB6977" t="s">
        <v>6508</v>
      </c>
      <c r="AC6977" s="229" t="str">
        <f t="shared" si="60"/>
        <v>INSERT INTO UPK.upk_k40.k60_press_buno_link (buno_id, k60_buno_id, created_date, created_tantou_id) VALUES (2075, 2475, GETDATE(), 999);</v>
      </c>
    </row>
    <row r="6978" spans="26:29">
      <c r="Z6978">
        <v>368</v>
      </c>
      <c r="AA6978" t="s">
        <v>6821</v>
      </c>
      <c r="AB6978" t="s">
        <v>6509</v>
      </c>
      <c r="AC6978" s="229" t="str">
        <f t="shared" si="60"/>
        <v>INSERT INTO UPK.upk_k40.k60_press_buno_link (buno_id, k60_buno_id, created_date, created_tantou_id) VALUES (2076, 2388, GETDATE(), 999);</v>
      </c>
    </row>
    <row r="6979" spans="26:29">
      <c r="Z6979">
        <v>369</v>
      </c>
      <c r="AA6979" t="s">
        <v>6822</v>
      </c>
      <c r="AB6979" t="s">
        <v>6510</v>
      </c>
      <c r="AC6979" s="229" t="str">
        <f t="shared" si="60"/>
        <v>INSERT INTO UPK.upk_k40.k60_press_buno_link (buno_id, k60_buno_id, created_date, created_tantou_id) VALUES (2077, 2389, GETDATE(), 999);</v>
      </c>
    </row>
    <row r="6980" spans="26:29">
      <c r="Z6980">
        <v>370</v>
      </c>
      <c r="AA6980" t="s">
        <v>6823</v>
      </c>
      <c r="AB6980" t="s">
        <v>6511</v>
      </c>
      <c r="AC6980" s="229" t="str">
        <f t="shared" si="60"/>
        <v>INSERT INTO UPK.upk_k40.k60_press_buno_link (buno_id, k60_buno_id, created_date, created_tantou_id) VALUES (2078, 2390, GETDATE(), 999);</v>
      </c>
    </row>
    <row r="6981" spans="26:29">
      <c r="Z6981">
        <v>371</v>
      </c>
      <c r="AA6981" t="s">
        <v>6598</v>
      </c>
      <c r="AB6981" t="s">
        <v>6512</v>
      </c>
      <c r="AC6981" s="229" t="str">
        <f t="shared" si="60"/>
        <v>INSERT INTO UPK.upk_k40.k60_press_buno_link (buno_id, k60_buno_id, created_date, created_tantou_id) VALUES (2079, 2165, GETDATE(), 999);</v>
      </c>
    </row>
    <row r="6982" spans="26:29">
      <c r="Z6982">
        <v>372</v>
      </c>
      <c r="AA6982" t="s">
        <v>6599</v>
      </c>
      <c r="AB6982" t="s">
        <v>6513</v>
      </c>
      <c r="AC6982" s="229" t="str">
        <f t="shared" si="60"/>
        <v>INSERT INTO UPK.upk_k40.k60_press_buno_link (buno_id, k60_buno_id, created_date, created_tantou_id) VALUES (2080, 2166, GETDATE(), 999);</v>
      </c>
    </row>
    <row r="6983" spans="26:29">
      <c r="Z6983">
        <v>373</v>
      </c>
      <c r="AA6983" t="s">
        <v>6612</v>
      </c>
      <c r="AB6983" t="s">
        <v>6514</v>
      </c>
      <c r="AC6983" s="229" t="str">
        <f t="shared" si="60"/>
        <v>INSERT INTO UPK.upk_k40.k60_press_buno_link (buno_id, k60_buno_id, created_date, created_tantou_id) VALUES (2081, 2179, GETDATE(), 999);</v>
      </c>
    </row>
    <row r="6984" spans="26:29">
      <c r="Z6984">
        <v>374</v>
      </c>
      <c r="AA6984" t="s">
        <v>6613</v>
      </c>
      <c r="AB6984" t="s">
        <v>6515</v>
      </c>
      <c r="AC6984" s="229" t="str">
        <f t="shared" si="60"/>
        <v>INSERT INTO UPK.upk_k40.k60_press_buno_link (buno_id, k60_buno_id, created_date, created_tantou_id) VALUES (2082, 2180, GETDATE(), 999);</v>
      </c>
    </row>
    <row r="6985" spans="26:29">
      <c r="Z6985">
        <v>375</v>
      </c>
      <c r="AA6985" t="s">
        <v>6614</v>
      </c>
      <c r="AB6985" t="s">
        <v>6516</v>
      </c>
      <c r="AC6985" s="229" t="str">
        <f t="shared" si="60"/>
        <v>INSERT INTO UPK.upk_k40.k60_press_buno_link (buno_id, k60_buno_id, created_date, created_tantou_id) VALUES (2083, 2181, GETDATE(), 999);</v>
      </c>
    </row>
    <row r="6986" spans="26:29">
      <c r="Z6986">
        <v>376</v>
      </c>
      <c r="AA6986" t="s">
        <v>228</v>
      </c>
      <c r="AB6986" t="s">
        <v>6517</v>
      </c>
      <c r="AC6986" s="229" t="str">
        <f t="shared" si="60"/>
        <v>INSERT INTO UPK.upk_k40.k60_press_buno_link (buno_id, k60_buno_id, created_date, created_tantou_id) VALUES (2084, 2044, GETDATE(), 999);</v>
      </c>
    </row>
    <row r="6987" spans="26:29">
      <c r="Z6987">
        <v>377</v>
      </c>
      <c r="AA6987" t="s">
        <v>6001</v>
      </c>
      <c r="AB6987" t="s">
        <v>6518</v>
      </c>
      <c r="AC6987" s="229" t="str">
        <f t="shared" si="60"/>
        <v>INSERT INTO UPK.upk_k40.k60_press_buno_link (buno_id, k60_buno_id, created_date, created_tantou_id) VALUES (2085, 1529, GETDATE(), 999);</v>
      </c>
    </row>
    <row r="6988" spans="26:29">
      <c r="Z6988">
        <v>378</v>
      </c>
      <c r="AA6988" t="s">
        <v>6002</v>
      </c>
      <c r="AB6988" t="s">
        <v>6519</v>
      </c>
      <c r="AC6988" s="229" t="str">
        <f t="shared" si="60"/>
        <v>INSERT INTO UPK.upk_k40.k60_press_buno_link (buno_id, k60_buno_id, created_date, created_tantou_id) VALUES (2086, 1530, GETDATE(), 999);</v>
      </c>
    </row>
    <row r="6989" spans="26:29">
      <c r="Z6989">
        <v>379</v>
      </c>
      <c r="AA6989" t="s">
        <v>6003</v>
      </c>
      <c r="AB6989" t="s">
        <v>6520</v>
      </c>
      <c r="AC6989" s="229" t="str">
        <f t="shared" si="60"/>
        <v>INSERT INTO UPK.upk_k40.k60_press_buno_link (buno_id, k60_buno_id, created_date, created_tantou_id) VALUES (2087, 1531, GETDATE(), 999);</v>
      </c>
    </row>
    <row r="6990" spans="26:29">
      <c r="Z6990">
        <v>380</v>
      </c>
      <c r="AA6990" t="s">
        <v>231</v>
      </c>
      <c r="AB6990" t="s">
        <v>6521</v>
      </c>
      <c r="AC6990" s="229" t="str">
        <f t="shared" si="60"/>
        <v>INSERT INTO UPK.upk_k40.k60_press_buno_link (buno_id, k60_buno_id, created_date, created_tantou_id) VALUES (2088, 2005, GETDATE(), 999);</v>
      </c>
    </row>
    <row r="6991" spans="26:29">
      <c r="Z6991">
        <v>381</v>
      </c>
      <c r="AA6991" t="s">
        <v>6470</v>
      </c>
      <c r="AB6991" t="s">
        <v>6522</v>
      </c>
      <c r="AC6991" s="229" t="str">
        <f t="shared" si="60"/>
        <v>INSERT INTO UPK.upk_k40.k60_press_buno_link (buno_id, k60_buno_id, created_date, created_tantou_id) VALUES (2089, 1998, GETDATE(), 999);</v>
      </c>
    </row>
    <row r="6992" spans="26:29">
      <c r="Z6992">
        <v>382</v>
      </c>
      <c r="AA6992" t="s">
        <v>6478</v>
      </c>
      <c r="AB6992" t="s">
        <v>6523</v>
      </c>
      <c r="AC6992" s="229" t="str">
        <f t="shared" si="60"/>
        <v>INSERT INTO UPK.upk_k40.k60_press_buno_link (buno_id, k60_buno_id, created_date, created_tantou_id) VALUES (2090, 2027, GETDATE(), 999);</v>
      </c>
    </row>
    <row r="6993" spans="26:29">
      <c r="Z6993">
        <v>383</v>
      </c>
      <c r="AA6993" t="s">
        <v>6940</v>
      </c>
      <c r="AB6993" t="s">
        <v>6524</v>
      </c>
      <c r="AC6993" s="229" t="str">
        <f t="shared" si="60"/>
        <v>INSERT INTO UPK.upk_k40.k60_press_buno_link (buno_id, k60_buno_id, created_date, created_tantou_id) VALUES (2091, 2507, GETDATE(), 999);</v>
      </c>
    </row>
    <row r="6994" spans="26:29">
      <c r="Z6994">
        <v>384</v>
      </c>
      <c r="AA6994" t="s">
        <v>6942</v>
      </c>
      <c r="AB6994" t="s">
        <v>6525</v>
      </c>
      <c r="AC6994" s="229" t="str">
        <f t="shared" si="60"/>
        <v>INSERT INTO UPK.upk_k40.k60_press_buno_link (buno_id, k60_buno_id, created_date, created_tantou_id) VALUES (2092, 2509, GETDATE(), 999);</v>
      </c>
    </row>
    <row r="6995" spans="26:29">
      <c r="Z6995">
        <v>385</v>
      </c>
      <c r="AA6995" t="s">
        <v>6941</v>
      </c>
      <c r="AB6995" t="s">
        <v>6526</v>
      </c>
      <c r="AC6995" s="229" t="str">
        <f t="shared" ref="AC6995:AC7058" si="61">AC$6609&amp;AB6995&amp;", "&amp;AA6995&amp;", GETDATE(), 999);"</f>
        <v>INSERT INTO UPK.upk_k40.k60_press_buno_link (buno_id, k60_buno_id, created_date, created_tantou_id) VALUES (2093, 2508, GETDATE(), 999);</v>
      </c>
    </row>
    <row r="6996" spans="26:29">
      <c r="Z6996">
        <v>386</v>
      </c>
      <c r="AA6996" t="s">
        <v>6471</v>
      </c>
      <c r="AB6996" t="s">
        <v>6527</v>
      </c>
      <c r="AC6996" s="229" t="str">
        <f t="shared" si="61"/>
        <v>INSERT INTO UPK.upk_k40.k60_press_buno_link (buno_id, k60_buno_id, created_date, created_tantou_id) VALUES (2094, 1999, GETDATE(), 999);</v>
      </c>
    </row>
    <row r="6997" spans="26:29">
      <c r="Z6997">
        <v>387</v>
      </c>
      <c r="AA6997" t="s">
        <v>6136</v>
      </c>
      <c r="AB6997" t="s">
        <v>6528</v>
      </c>
      <c r="AC6997" s="229" t="str">
        <f t="shared" si="61"/>
        <v>INSERT INTO UPK.upk_k40.k60_press_buno_link (buno_id, k60_buno_id, created_date, created_tantou_id) VALUES (2095, 1664, GETDATE(), 999);</v>
      </c>
    </row>
    <row r="6998" spans="26:29">
      <c r="Z6998">
        <v>388</v>
      </c>
      <c r="AA6998" t="s">
        <v>202</v>
      </c>
      <c r="AB6998" t="s">
        <v>6529</v>
      </c>
      <c r="AC6998" s="229" t="str">
        <f t="shared" si="61"/>
        <v>INSERT INTO UPK.upk_k40.k60_press_buno_link (buno_id, k60_buno_id, created_date, created_tantou_id) VALUES (2096, 2000, GETDATE(), 999);</v>
      </c>
    </row>
    <row r="6999" spans="26:29">
      <c r="Z6999">
        <v>389</v>
      </c>
      <c r="AA6999" t="s">
        <v>6537</v>
      </c>
      <c r="AB6999" t="s">
        <v>6530</v>
      </c>
      <c r="AC6999" s="229" t="str">
        <f t="shared" si="61"/>
        <v>INSERT INTO UPK.upk_k40.k60_press_buno_link (buno_id, k60_buno_id, created_date, created_tantou_id) VALUES (2097, 2104, GETDATE(), 999);</v>
      </c>
    </row>
    <row r="7000" spans="26:29">
      <c r="Z7000">
        <v>390</v>
      </c>
      <c r="AA7000" t="s">
        <v>6538</v>
      </c>
      <c r="AB7000" t="s">
        <v>6531</v>
      </c>
      <c r="AC7000" s="229" t="str">
        <f t="shared" si="61"/>
        <v>INSERT INTO UPK.upk_k40.k60_press_buno_link (buno_id, k60_buno_id, created_date, created_tantou_id) VALUES (2098, 2105, GETDATE(), 999);</v>
      </c>
    </row>
    <row r="7001" spans="26:29">
      <c r="Z7001">
        <v>391</v>
      </c>
      <c r="AA7001">
        <v>2568</v>
      </c>
      <c r="AB7001" t="s">
        <v>6532</v>
      </c>
      <c r="AC7001" s="229" t="str">
        <f t="shared" si="61"/>
        <v>INSERT INTO UPK.upk_k40.k60_press_buno_link (buno_id, k60_buno_id, created_date, created_tantou_id) VALUES (2099, 2568, GETDATE(), 999);</v>
      </c>
    </row>
    <row r="7002" spans="26:29">
      <c r="Z7002">
        <v>392</v>
      </c>
      <c r="AA7002" t="s">
        <v>6487</v>
      </c>
      <c r="AB7002" t="s">
        <v>6533</v>
      </c>
      <c r="AC7002" s="229" t="str">
        <f t="shared" si="61"/>
        <v>INSERT INTO UPK.upk_k40.k60_press_buno_link (buno_id, k60_buno_id, created_date, created_tantou_id) VALUES (2100, 2045, GETDATE(), 999);</v>
      </c>
    </row>
    <row r="7003" spans="26:29">
      <c r="Z7003">
        <v>393</v>
      </c>
      <c r="AA7003" t="s">
        <v>6600</v>
      </c>
      <c r="AB7003" t="s">
        <v>6534</v>
      </c>
      <c r="AC7003" s="229" t="str">
        <f t="shared" si="61"/>
        <v>INSERT INTO UPK.upk_k40.k60_press_buno_link (buno_id, k60_buno_id, created_date, created_tantou_id) VALUES (2101, 2167, GETDATE(), 999);</v>
      </c>
    </row>
    <row r="7004" spans="26:29">
      <c r="Z7004">
        <v>394</v>
      </c>
      <c r="AA7004" t="s">
        <v>6506</v>
      </c>
      <c r="AB7004" t="s">
        <v>6535</v>
      </c>
      <c r="AC7004" s="229" t="str">
        <f t="shared" si="61"/>
        <v>INSERT INTO UPK.upk_k40.k60_press_buno_link (buno_id, k60_buno_id, created_date, created_tantou_id) VALUES (2102, 2073, GETDATE(), 999);</v>
      </c>
    </row>
    <row r="7005" spans="26:29">
      <c r="Z7005">
        <v>395</v>
      </c>
      <c r="AA7005" t="s">
        <v>6137</v>
      </c>
      <c r="AB7005" t="s">
        <v>6536</v>
      </c>
      <c r="AC7005" s="229" t="str">
        <f t="shared" si="61"/>
        <v>INSERT INTO UPK.upk_k40.k60_press_buno_link (buno_id, k60_buno_id, created_date, created_tantou_id) VALUES (2103, 1665, GETDATE(), 999);</v>
      </c>
    </row>
    <row r="7006" spans="26:29">
      <c r="Z7006">
        <v>396</v>
      </c>
      <c r="AA7006" t="s">
        <v>6113</v>
      </c>
      <c r="AB7006" t="s">
        <v>6537</v>
      </c>
      <c r="AC7006" s="229" t="str">
        <f t="shared" si="61"/>
        <v>INSERT INTO UPK.upk_k40.k60_press_buno_link (buno_id, k60_buno_id, created_date, created_tantou_id) VALUES (2104, 1641, GETDATE(), 999);</v>
      </c>
    </row>
    <row r="7007" spans="26:29">
      <c r="Z7007">
        <v>397</v>
      </c>
      <c r="AA7007" t="s">
        <v>6091</v>
      </c>
      <c r="AB7007" t="s">
        <v>6538</v>
      </c>
      <c r="AC7007" s="229" t="str">
        <f t="shared" si="61"/>
        <v>INSERT INTO UPK.upk_k40.k60_press_buno_link (buno_id, k60_buno_id, created_date, created_tantou_id) VALUES (2105, 1619, GETDATE(), 999);</v>
      </c>
    </row>
    <row r="7008" spans="26:29">
      <c r="Z7008">
        <v>398</v>
      </c>
      <c r="AA7008" t="s">
        <v>6091</v>
      </c>
      <c r="AB7008" t="s">
        <v>6539</v>
      </c>
      <c r="AC7008" s="229" t="str">
        <f t="shared" si="61"/>
        <v>INSERT INTO UPK.upk_k40.k60_press_buno_link (buno_id, k60_buno_id, created_date, created_tantou_id) VALUES (2106, 1619, GETDATE(), 999);</v>
      </c>
    </row>
    <row r="7009" spans="26:29">
      <c r="Z7009">
        <v>399</v>
      </c>
      <c r="AA7009" t="s">
        <v>6514</v>
      </c>
      <c r="AB7009" t="s">
        <v>6540</v>
      </c>
      <c r="AC7009" s="229" t="str">
        <f t="shared" si="61"/>
        <v>INSERT INTO UPK.upk_k40.k60_press_buno_link (buno_id, k60_buno_id, created_date, created_tantou_id) VALUES (2107, 2081, GETDATE(), 999);</v>
      </c>
    </row>
    <row r="7010" spans="26:29">
      <c r="Z7010">
        <v>400</v>
      </c>
      <c r="AA7010" t="s">
        <v>6515</v>
      </c>
      <c r="AB7010" t="s">
        <v>6541</v>
      </c>
      <c r="AC7010" s="229" t="str">
        <f t="shared" si="61"/>
        <v>INSERT INTO UPK.upk_k40.k60_press_buno_link (buno_id, k60_buno_id, created_date, created_tantou_id) VALUES (2108, 2082, GETDATE(), 999);</v>
      </c>
    </row>
    <row r="7011" spans="26:29">
      <c r="Z7011">
        <v>401</v>
      </c>
      <c r="AA7011">
        <v>2552</v>
      </c>
      <c r="AB7011" t="s">
        <v>6542</v>
      </c>
      <c r="AC7011" s="229" t="str">
        <f t="shared" si="61"/>
        <v>INSERT INTO UPK.upk_k40.k60_press_buno_link (buno_id, k60_buno_id, created_date, created_tantou_id) VALUES (2109, 2552, GETDATE(), 999);</v>
      </c>
    </row>
    <row r="7012" spans="26:29">
      <c r="Z7012">
        <v>402</v>
      </c>
      <c r="AA7012" t="s">
        <v>6685</v>
      </c>
      <c r="AB7012" t="s">
        <v>6543</v>
      </c>
      <c r="AC7012" s="229" t="str">
        <f t="shared" si="61"/>
        <v>INSERT INTO UPK.upk_k40.k60_press_buno_link (buno_id, k60_buno_id, created_date, created_tantou_id) VALUES (2110, 2252, GETDATE(), 999);</v>
      </c>
    </row>
    <row r="7013" spans="26:29">
      <c r="Z7013">
        <v>403</v>
      </c>
      <c r="AA7013" t="s">
        <v>6685</v>
      </c>
      <c r="AB7013" t="s">
        <v>6544</v>
      </c>
      <c r="AC7013" s="229" t="str">
        <f t="shared" si="61"/>
        <v>INSERT INTO UPK.upk_k40.k60_press_buno_link (buno_id, k60_buno_id, created_date, created_tantou_id) VALUES (2111, 2252, GETDATE(), 999);</v>
      </c>
    </row>
    <row r="7014" spans="26:29">
      <c r="Z7014">
        <v>404</v>
      </c>
      <c r="AA7014" t="s">
        <v>6864</v>
      </c>
      <c r="AB7014" t="s">
        <v>6545</v>
      </c>
      <c r="AC7014" s="229" t="str">
        <f t="shared" si="61"/>
        <v>INSERT INTO UPK.upk_k40.k60_press_buno_link (buno_id, k60_buno_id, created_date, created_tantou_id) VALUES (2112, 2431, GETDATE(), 999);</v>
      </c>
    </row>
    <row r="7015" spans="26:29">
      <c r="Z7015">
        <v>405</v>
      </c>
      <c r="AA7015" t="s">
        <v>6864</v>
      </c>
      <c r="AB7015" t="s">
        <v>6546</v>
      </c>
      <c r="AC7015" s="229" t="str">
        <f t="shared" si="61"/>
        <v>INSERT INTO UPK.upk_k40.k60_press_buno_link (buno_id, k60_buno_id, created_date, created_tantou_id) VALUES (2113, 2431, GETDATE(), 999);</v>
      </c>
    </row>
    <row r="7016" spans="26:29">
      <c r="Z7016">
        <v>406</v>
      </c>
      <c r="AA7016" t="s">
        <v>6865</v>
      </c>
      <c r="AB7016" t="s">
        <v>6547</v>
      </c>
      <c r="AC7016" s="229" t="str">
        <f t="shared" si="61"/>
        <v>INSERT INTO UPK.upk_k40.k60_press_buno_link (buno_id, k60_buno_id, created_date, created_tantou_id) VALUES (2114, 2432, GETDATE(), 999);</v>
      </c>
    </row>
    <row r="7017" spans="26:29">
      <c r="Z7017">
        <v>407</v>
      </c>
      <c r="AA7017" t="s">
        <v>6865</v>
      </c>
      <c r="AB7017" t="s">
        <v>6548</v>
      </c>
      <c r="AC7017" s="229" t="str">
        <f t="shared" si="61"/>
        <v>INSERT INTO UPK.upk_k40.k60_press_buno_link (buno_id, k60_buno_id, created_date, created_tantou_id) VALUES (2115, 2432, GETDATE(), 999);</v>
      </c>
    </row>
    <row r="7018" spans="26:29">
      <c r="Z7018">
        <v>408</v>
      </c>
      <c r="AA7018" t="s">
        <v>5764</v>
      </c>
      <c r="AB7018" t="s">
        <v>6549</v>
      </c>
      <c r="AC7018" s="229" t="str">
        <f t="shared" si="61"/>
        <v>INSERT INTO UPK.upk_k40.k60_press_buno_link (buno_id, k60_buno_id, created_date, created_tantou_id) VALUES (2116, 1291, GETDATE(), 999);</v>
      </c>
    </row>
    <row r="7019" spans="26:29">
      <c r="Z7019">
        <v>409</v>
      </c>
      <c r="AA7019" t="s">
        <v>5764</v>
      </c>
      <c r="AB7019" t="s">
        <v>6550</v>
      </c>
      <c r="AC7019" s="229" t="str">
        <f t="shared" si="61"/>
        <v>INSERT INTO UPK.upk_k40.k60_press_buno_link (buno_id, k60_buno_id, created_date, created_tantou_id) VALUES (2117, 1291, GETDATE(), 999);</v>
      </c>
    </row>
    <row r="7020" spans="26:29">
      <c r="Z7020">
        <v>410</v>
      </c>
      <c r="AA7020" t="s">
        <v>6654</v>
      </c>
      <c r="AB7020" t="s">
        <v>6551</v>
      </c>
      <c r="AC7020" s="229" t="str">
        <f t="shared" si="61"/>
        <v>INSERT INTO UPK.upk_k40.k60_press_buno_link (buno_id, k60_buno_id, created_date, created_tantou_id) VALUES (2118, 2221, GETDATE(), 999);</v>
      </c>
    </row>
    <row r="7021" spans="26:29">
      <c r="Z7021">
        <v>411</v>
      </c>
      <c r="AA7021" t="s">
        <v>6654</v>
      </c>
      <c r="AB7021" t="s">
        <v>6552</v>
      </c>
      <c r="AC7021" s="229" t="str">
        <f t="shared" si="61"/>
        <v>INSERT INTO UPK.upk_k40.k60_press_buno_link (buno_id, k60_buno_id, created_date, created_tantou_id) VALUES (2119, 2221, GETDATE(), 999);</v>
      </c>
    </row>
    <row r="7022" spans="26:29">
      <c r="Z7022">
        <v>412</v>
      </c>
      <c r="AA7022" t="s">
        <v>5781</v>
      </c>
      <c r="AB7022" t="s">
        <v>6553</v>
      </c>
      <c r="AC7022" s="229" t="str">
        <f t="shared" si="61"/>
        <v>INSERT INTO UPK.upk_k40.k60_press_buno_link (buno_id, k60_buno_id, created_date, created_tantou_id) VALUES (2120, 1308, GETDATE(), 999);</v>
      </c>
    </row>
    <row r="7023" spans="26:29">
      <c r="Z7023">
        <v>413</v>
      </c>
      <c r="AA7023" t="s">
        <v>5781</v>
      </c>
      <c r="AB7023" t="s">
        <v>6554</v>
      </c>
      <c r="AC7023" s="229" t="str">
        <f t="shared" si="61"/>
        <v>INSERT INTO UPK.upk_k40.k60_press_buno_link (buno_id, k60_buno_id, created_date, created_tantou_id) VALUES (2121, 1308, GETDATE(), 999);</v>
      </c>
    </row>
    <row r="7024" spans="26:29">
      <c r="Z7024">
        <v>414</v>
      </c>
      <c r="AA7024" t="s">
        <v>5842</v>
      </c>
      <c r="AB7024" t="s">
        <v>6555</v>
      </c>
      <c r="AC7024" s="229" t="str">
        <f t="shared" si="61"/>
        <v>INSERT INTO UPK.upk_k40.k60_press_buno_link (buno_id, k60_buno_id, created_date, created_tantou_id) VALUES (2122, 1369, GETDATE(), 999);</v>
      </c>
    </row>
    <row r="7025" spans="26:29">
      <c r="Z7025">
        <v>415</v>
      </c>
      <c r="AA7025" t="s">
        <v>5842</v>
      </c>
      <c r="AB7025" t="s">
        <v>6556</v>
      </c>
      <c r="AC7025" s="229" t="str">
        <f t="shared" si="61"/>
        <v>INSERT INTO UPK.upk_k40.k60_press_buno_link (buno_id, k60_buno_id, created_date, created_tantou_id) VALUES (2123, 1369, GETDATE(), 999);</v>
      </c>
    </row>
    <row r="7026" spans="26:29">
      <c r="Z7026">
        <v>416</v>
      </c>
      <c r="AA7026" t="s">
        <v>5843</v>
      </c>
      <c r="AB7026" t="s">
        <v>6557</v>
      </c>
      <c r="AC7026" s="229" t="str">
        <f t="shared" si="61"/>
        <v>INSERT INTO UPK.upk_k40.k60_press_buno_link (buno_id, k60_buno_id, created_date, created_tantou_id) VALUES (2124, 1370, GETDATE(), 999);</v>
      </c>
    </row>
    <row r="7027" spans="26:29">
      <c r="Z7027">
        <v>417</v>
      </c>
      <c r="AA7027" t="s">
        <v>5843</v>
      </c>
      <c r="AB7027" t="s">
        <v>6558</v>
      </c>
      <c r="AC7027" s="229" t="str">
        <f t="shared" si="61"/>
        <v>INSERT INTO UPK.upk_k40.k60_press_buno_link (buno_id, k60_buno_id, created_date, created_tantou_id) VALUES (2125, 1370, GETDATE(), 999);</v>
      </c>
    </row>
    <row r="7028" spans="26:29">
      <c r="Z7028">
        <v>418</v>
      </c>
      <c r="AA7028">
        <v>2553</v>
      </c>
      <c r="AB7028" t="s">
        <v>6559</v>
      </c>
      <c r="AC7028" s="229" t="str">
        <f t="shared" si="61"/>
        <v>INSERT INTO UPK.upk_k40.k60_press_buno_link (buno_id, k60_buno_id, created_date, created_tantou_id) VALUES (2126, 2553, GETDATE(), 999);</v>
      </c>
    </row>
    <row r="7029" spans="26:29">
      <c r="Z7029">
        <v>419</v>
      </c>
      <c r="AA7029" t="s">
        <v>5814</v>
      </c>
      <c r="AB7029" t="s">
        <v>6560</v>
      </c>
      <c r="AC7029" s="229" t="str">
        <f t="shared" si="61"/>
        <v>INSERT INTO UPK.upk_k40.k60_press_buno_link (buno_id, k60_buno_id, created_date, created_tantou_id) VALUES (2127, 1341, GETDATE(), 999);</v>
      </c>
    </row>
    <row r="7030" spans="26:29">
      <c r="Z7030">
        <v>420</v>
      </c>
      <c r="AA7030" t="s">
        <v>6092</v>
      </c>
      <c r="AB7030" t="s">
        <v>6561</v>
      </c>
      <c r="AC7030" s="229" t="str">
        <f t="shared" si="61"/>
        <v>INSERT INTO UPK.upk_k40.k60_press_buno_link (buno_id, k60_buno_id, created_date, created_tantou_id) VALUES (2128, 1620, GETDATE(), 999);</v>
      </c>
    </row>
    <row r="7031" spans="26:29">
      <c r="Z7031">
        <v>421</v>
      </c>
      <c r="AA7031" t="s">
        <v>6697</v>
      </c>
      <c r="AB7031" t="s">
        <v>6562</v>
      </c>
      <c r="AC7031" s="229" t="str">
        <f t="shared" si="61"/>
        <v>INSERT INTO UPK.upk_k40.k60_press_buno_link (buno_id, k60_buno_id, created_date, created_tantou_id) VALUES (2129, 2264, GETDATE(), 999);</v>
      </c>
    </row>
    <row r="7032" spans="26:29">
      <c r="Z7032">
        <v>422</v>
      </c>
      <c r="AA7032" t="s">
        <v>6698</v>
      </c>
      <c r="AB7032" t="s">
        <v>6563</v>
      </c>
      <c r="AC7032" s="229" t="str">
        <f t="shared" si="61"/>
        <v>INSERT INTO UPK.upk_k40.k60_press_buno_link (buno_id, k60_buno_id, created_date, created_tantou_id) VALUES (2130, 2265, GETDATE(), 999);</v>
      </c>
    </row>
    <row r="7033" spans="26:29">
      <c r="Z7033">
        <v>423</v>
      </c>
      <c r="AA7033" t="s">
        <v>5841</v>
      </c>
      <c r="AB7033" t="s">
        <v>6564</v>
      </c>
      <c r="AC7033" s="229" t="str">
        <f t="shared" si="61"/>
        <v>INSERT INTO UPK.upk_k40.k60_press_buno_link (buno_id, k60_buno_id, created_date, created_tantou_id) VALUES (2131, 1368, GETDATE(), 999);</v>
      </c>
    </row>
    <row r="7034" spans="26:29">
      <c r="Z7034">
        <v>424</v>
      </c>
      <c r="AA7034" t="s">
        <v>5840</v>
      </c>
      <c r="AB7034" t="s">
        <v>6565</v>
      </c>
      <c r="AC7034" s="229" t="str">
        <f t="shared" si="61"/>
        <v>INSERT INTO UPK.upk_k40.k60_press_buno_link (buno_id, k60_buno_id, created_date, created_tantou_id) VALUES (2132, 1367, GETDATE(), 999);</v>
      </c>
    </row>
    <row r="7035" spans="26:29">
      <c r="Z7035">
        <v>425</v>
      </c>
      <c r="AA7035" t="s">
        <v>5815</v>
      </c>
      <c r="AB7035" t="s">
        <v>6566</v>
      </c>
      <c r="AC7035" s="229" t="str">
        <f t="shared" si="61"/>
        <v>INSERT INTO UPK.upk_k40.k60_press_buno_link (buno_id, k60_buno_id, created_date, created_tantou_id) VALUES (2133, 1342, GETDATE(), 999);</v>
      </c>
    </row>
    <row r="7036" spans="26:29">
      <c r="Z7036">
        <v>426</v>
      </c>
      <c r="AA7036" t="s">
        <v>6093</v>
      </c>
      <c r="AB7036" t="s">
        <v>6567</v>
      </c>
      <c r="AC7036" s="229" t="str">
        <f t="shared" si="61"/>
        <v>INSERT INTO UPK.upk_k40.k60_press_buno_link (buno_id, k60_buno_id, created_date, created_tantou_id) VALUES (2134, 1621, GETDATE(), 999);</v>
      </c>
    </row>
    <row r="7037" spans="26:29">
      <c r="Z7037">
        <v>427</v>
      </c>
      <c r="AA7037" t="s">
        <v>6686</v>
      </c>
      <c r="AB7037" t="s">
        <v>6568</v>
      </c>
      <c r="AC7037" s="229" t="str">
        <f t="shared" si="61"/>
        <v>INSERT INTO UPK.upk_k40.k60_press_buno_link (buno_id, k60_buno_id, created_date, created_tantou_id) VALUES (2135, 2253, GETDATE(), 999);</v>
      </c>
    </row>
    <row r="7038" spans="26:29">
      <c r="Z7038">
        <v>428</v>
      </c>
      <c r="AA7038" t="s">
        <v>5835</v>
      </c>
      <c r="AB7038" t="s">
        <v>6569</v>
      </c>
      <c r="AC7038" s="229" t="str">
        <f t="shared" si="61"/>
        <v>INSERT INTO UPK.upk_k40.k60_press_buno_link (buno_id, k60_buno_id, created_date, created_tantou_id) VALUES (2136, 1362, GETDATE(), 999);</v>
      </c>
    </row>
    <row r="7039" spans="26:29">
      <c r="Z7039">
        <v>429</v>
      </c>
      <c r="AA7039" t="s">
        <v>5930</v>
      </c>
      <c r="AB7039" t="s">
        <v>6570</v>
      </c>
      <c r="AC7039" s="229" t="str">
        <f t="shared" si="61"/>
        <v>INSERT INTO UPK.upk_k40.k60_press_buno_link (buno_id, k60_buno_id, created_date, created_tantou_id) VALUES (2137, 1457, GETDATE(), 999);</v>
      </c>
    </row>
    <row r="7040" spans="26:29">
      <c r="Z7040">
        <v>430</v>
      </c>
      <c r="AA7040" t="s">
        <v>6360</v>
      </c>
      <c r="AB7040" t="s">
        <v>6571</v>
      </c>
      <c r="AC7040" s="229" t="str">
        <f t="shared" si="61"/>
        <v>INSERT INTO UPK.upk_k40.k60_press_buno_link (buno_id, k60_buno_id, created_date, created_tantou_id) VALUES (2138, 1888, GETDATE(), 999);</v>
      </c>
    </row>
    <row r="7041" spans="26:29">
      <c r="Z7041">
        <v>431</v>
      </c>
      <c r="AA7041" t="s">
        <v>6936</v>
      </c>
      <c r="AB7041" t="s">
        <v>6572</v>
      </c>
      <c r="AC7041" s="229" t="str">
        <f t="shared" si="61"/>
        <v>INSERT INTO UPK.upk_k40.k60_press_buno_link (buno_id, k60_buno_id, created_date, created_tantou_id) VALUES (2139, 2503, GETDATE(), 999);</v>
      </c>
    </row>
    <row r="7042" spans="26:29">
      <c r="Z7042">
        <v>432</v>
      </c>
      <c r="AA7042" t="s">
        <v>6935</v>
      </c>
      <c r="AB7042" t="s">
        <v>6573</v>
      </c>
      <c r="AC7042" s="229" t="str">
        <f t="shared" si="61"/>
        <v>INSERT INTO UPK.upk_k40.k60_press_buno_link (buno_id, k60_buno_id, created_date, created_tantou_id) VALUES (2140, 2502, GETDATE(), 999);</v>
      </c>
    </row>
    <row r="7043" spans="26:29">
      <c r="Z7043">
        <v>433</v>
      </c>
      <c r="AA7043" t="s">
        <v>5833</v>
      </c>
      <c r="AB7043" t="s">
        <v>6574</v>
      </c>
      <c r="AC7043" s="229" t="str">
        <f t="shared" si="61"/>
        <v>INSERT INTO UPK.upk_k40.k60_press_buno_link (buno_id, k60_buno_id, created_date, created_tantou_id) VALUES (2141, 1360, GETDATE(), 999);</v>
      </c>
    </row>
    <row r="7044" spans="26:29">
      <c r="Z7044">
        <v>434</v>
      </c>
      <c r="AA7044" t="s">
        <v>5834</v>
      </c>
      <c r="AB7044" t="s">
        <v>6575</v>
      </c>
      <c r="AC7044" s="229" t="str">
        <f t="shared" si="61"/>
        <v>INSERT INTO UPK.upk_k40.k60_press_buno_link (buno_id, k60_buno_id, created_date, created_tantou_id) VALUES (2142, 1361, GETDATE(), 999);</v>
      </c>
    </row>
    <row r="7045" spans="26:29">
      <c r="Z7045">
        <v>435</v>
      </c>
      <c r="AA7045" t="s">
        <v>6699</v>
      </c>
      <c r="AB7045" t="s">
        <v>6576</v>
      </c>
      <c r="AC7045" s="229" t="str">
        <f t="shared" si="61"/>
        <v>INSERT INTO UPK.upk_k40.k60_press_buno_link (buno_id, k60_buno_id, created_date, created_tantou_id) VALUES (2143, 2266, GETDATE(), 999);</v>
      </c>
    </row>
    <row r="7046" spans="26:29">
      <c r="Z7046">
        <v>436</v>
      </c>
      <c r="AA7046" t="s">
        <v>6700</v>
      </c>
      <c r="AB7046" t="s">
        <v>6577</v>
      </c>
      <c r="AC7046" s="229" t="str">
        <f t="shared" si="61"/>
        <v>INSERT INTO UPK.upk_k40.k60_press_buno_link (buno_id, k60_buno_id, created_date, created_tantou_id) VALUES (2144, 2267, GETDATE(), 999);</v>
      </c>
    </row>
    <row r="7047" spans="26:29">
      <c r="Z7047">
        <v>437</v>
      </c>
      <c r="AA7047" t="s">
        <v>6037</v>
      </c>
      <c r="AB7047" t="s">
        <v>6578</v>
      </c>
      <c r="AC7047" s="229" t="str">
        <f t="shared" si="61"/>
        <v>INSERT INTO UPK.upk_k40.k60_press_buno_link (buno_id, k60_buno_id, created_date, created_tantou_id) VALUES (2145, 1565, GETDATE(), 999);</v>
      </c>
    </row>
    <row r="7048" spans="26:29">
      <c r="Z7048">
        <v>438</v>
      </c>
      <c r="AA7048" t="s">
        <v>6038</v>
      </c>
      <c r="AB7048" t="s">
        <v>6579</v>
      </c>
      <c r="AC7048" s="229" t="str">
        <f t="shared" si="61"/>
        <v>INSERT INTO UPK.upk_k40.k60_press_buno_link (buno_id, k60_buno_id, created_date, created_tantou_id) VALUES (2146, 1566, GETDATE(), 999);</v>
      </c>
    </row>
    <row r="7049" spans="26:29">
      <c r="Z7049">
        <v>439</v>
      </c>
      <c r="AA7049" t="s">
        <v>6229</v>
      </c>
      <c r="AB7049" t="s">
        <v>6580</v>
      </c>
      <c r="AC7049" s="229" t="str">
        <f t="shared" si="61"/>
        <v>INSERT INTO UPK.upk_k40.k60_press_buno_link (buno_id, k60_buno_id, created_date, created_tantou_id) VALUES (2147, 1757, GETDATE(), 999);</v>
      </c>
    </row>
    <row r="7050" spans="26:29">
      <c r="Z7050">
        <v>440</v>
      </c>
      <c r="AA7050">
        <v>2559</v>
      </c>
      <c r="AB7050" t="s">
        <v>6581</v>
      </c>
      <c r="AC7050" s="229" t="str">
        <f t="shared" si="61"/>
        <v>INSERT INTO UPK.upk_k40.k60_press_buno_link (buno_id, k60_buno_id, created_date, created_tantou_id) VALUES (2148, 2559, GETDATE(), 999);</v>
      </c>
    </row>
    <row r="7051" spans="26:29">
      <c r="Z7051">
        <v>441</v>
      </c>
      <c r="AA7051" t="s">
        <v>6516</v>
      </c>
      <c r="AB7051" t="s">
        <v>6582</v>
      </c>
      <c r="AC7051" s="229" t="str">
        <f t="shared" si="61"/>
        <v>INSERT INTO UPK.upk_k40.k60_press_buno_link (buno_id, k60_buno_id, created_date, created_tantou_id) VALUES (2149, 2083, GETDATE(), 999);</v>
      </c>
    </row>
    <row r="7052" spans="26:29">
      <c r="Z7052">
        <v>442</v>
      </c>
      <c r="AA7052" t="s">
        <v>6114</v>
      </c>
      <c r="AB7052" t="s">
        <v>6583</v>
      </c>
      <c r="AC7052" s="229" t="str">
        <f t="shared" si="61"/>
        <v>INSERT INTO UPK.upk_k40.k60_press_buno_link (buno_id, k60_buno_id, created_date, created_tantou_id) VALUES (2150, 1642, GETDATE(), 999);</v>
      </c>
    </row>
    <row r="7053" spans="26:29">
      <c r="Z7053">
        <v>443</v>
      </c>
      <c r="AA7053" t="s">
        <v>6115</v>
      </c>
      <c r="AB7053" t="s">
        <v>6584</v>
      </c>
      <c r="AC7053" s="229" t="str">
        <f t="shared" si="61"/>
        <v>INSERT INTO UPK.upk_k40.k60_press_buno_link (buno_id, k60_buno_id, created_date, created_tantou_id) VALUES (2151, 1643, GETDATE(), 999);</v>
      </c>
    </row>
    <row r="7054" spans="26:29">
      <c r="Z7054">
        <v>444</v>
      </c>
      <c r="AA7054" t="s">
        <v>6567</v>
      </c>
      <c r="AB7054" t="s">
        <v>6585</v>
      </c>
      <c r="AC7054" s="229" t="str">
        <f t="shared" si="61"/>
        <v>INSERT INTO UPK.upk_k40.k60_press_buno_link (buno_id, k60_buno_id, created_date, created_tantou_id) VALUES (2152, 2134, GETDATE(), 999);</v>
      </c>
    </row>
    <row r="7055" spans="26:29">
      <c r="Z7055">
        <v>445</v>
      </c>
      <c r="AA7055" t="s">
        <v>6568</v>
      </c>
      <c r="AB7055" t="s">
        <v>6586</v>
      </c>
      <c r="AC7055" s="229" t="str">
        <f t="shared" si="61"/>
        <v>INSERT INTO UPK.upk_k40.k60_press_buno_link (buno_id, k60_buno_id, created_date, created_tantou_id) VALUES (2153, 2135, GETDATE(), 999);</v>
      </c>
    </row>
    <row r="7056" spans="26:29">
      <c r="Z7056">
        <v>446</v>
      </c>
      <c r="AA7056" t="s">
        <v>6528</v>
      </c>
      <c r="AB7056" t="s">
        <v>6587</v>
      </c>
      <c r="AC7056" s="229" t="str">
        <f t="shared" si="61"/>
        <v>INSERT INTO UPK.upk_k40.k60_press_buno_link (buno_id, k60_buno_id, created_date, created_tantou_id) VALUES (2154, 2095, GETDATE(), 999);</v>
      </c>
    </row>
    <row r="7057" spans="26:29">
      <c r="Z7057">
        <v>447</v>
      </c>
      <c r="AA7057" t="s">
        <v>5952</v>
      </c>
      <c r="AB7057" t="s">
        <v>6588</v>
      </c>
      <c r="AC7057" s="229" t="str">
        <f t="shared" si="61"/>
        <v>INSERT INTO UPK.upk_k40.k60_press_buno_link (buno_id, k60_buno_id, created_date, created_tantou_id) VALUES (2155, 1479, GETDATE(), 999);</v>
      </c>
    </row>
    <row r="7058" spans="26:29">
      <c r="Z7058">
        <v>448</v>
      </c>
      <c r="AA7058" t="s">
        <v>5952</v>
      </c>
      <c r="AB7058" t="s">
        <v>6589</v>
      </c>
      <c r="AC7058" s="229" t="str">
        <f t="shared" si="61"/>
        <v>INSERT INTO UPK.upk_k40.k60_press_buno_link (buno_id, k60_buno_id, created_date, created_tantou_id) VALUES (2156, 1479, GETDATE(), 999);</v>
      </c>
    </row>
    <row r="7059" spans="26:29">
      <c r="Z7059">
        <v>449</v>
      </c>
      <c r="AA7059" t="s">
        <v>6779</v>
      </c>
      <c r="AB7059" t="s">
        <v>6590</v>
      </c>
      <c r="AC7059" s="229" t="str">
        <f t="shared" ref="AC7059:AC7122" si="62">AC$6609&amp;AB7059&amp;", "&amp;AA7059&amp;", GETDATE(), 999);"</f>
        <v>INSERT INTO UPK.upk_k40.k60_press_buno_link (buno_id, k60_buno_id, created_date, created_tantou_id) VALUES (2157, 2346, GETDATE(), 999);</v>
      </c>
    </row>
    <row r="7060" spans="26:29">
      <c r="Z7060">
        <v>450</v>
      </c>
      <c r="AA7060" t="s">
        <v>6780</v>
      </c>
      <c r="AB7060" t="s">
        <v>6591</v>
      </c>
      <c r="AC7060" s="229" t="str">
        <f t="shared" si="62"/>
        <v>INSERT INTO UPK.upk_k40.k60_press_buno_link (buno_id, k60_buno_id, created_date, created_tantou_id) VALUES (2158, 2347, GETDATE(), 999);</v>
      </c>
    </row>
    <row r="7061" spans="26:29">
      <c r="Z7061">
        <v>451</v>
      </c>
      <c r="AA7061" t="s">
        <v>6157</v>
      </c>
      <c r="AB7061" t="s">
        <v>6592</v>
      </c>
      <c r="AC7061" s="229" t="str">
        <f t="shared" si="62"/>
        <v>INSERT INTO UPK.upk_k40.k60_press_buno_link (buno_id, k60_buno_id, created_date, created_tantou_id) VALUES (2159, 1685, GETDATE(), 999);</v>
      </c>
    </row>
    <row r="7062" spans="26:29">
      <c r="Z7062">
        <v>452</v>
      </c>
      <c r="AA7062" t="s">
        <v>6400</v>
      </c>
      <c r="AB7062" t="s">
        <v>6593</v>
      </c>
      <c r="AC7062" s="229" t="str">
        <f t="shared" si="62"/>
        <v>INSERT INTO UPK.upk_k40.k60_press_buno_link (buno_id, k60_buno_id, created_date, created_tantou_id) VALUES (2160, 1928, GETDATE(), 999);</v>
      </c>
    </row>
    <row r="7063" spans="26:29">
      <c r="Z7063">
        <v>453</v>
      </c>
      <c r="AA7063" t="s">
        <v>6401</v>
      </c>
      <c r="AB7063" t="s">
        <v>6594</v>
      </c>
      <c r="AC7063" s="229" t="str">
        <f t="shared" si="62"/>
        <v>INSERT INTO UPK.upk_k40.k60_press_buno_link (buno_id, k60_buno_id, created_date, created_tantou_id) VALUES (2161, 1929, GETDATE(), 999);</v>
      </c>
    </row>
    <row r="7064" spans="26:29">
      <c r="Z7064">
        <v>454</v>
      </c>
      <c r="AA7064" t="s">
        <v>6402</v>
      </c>
      <c r="AB7064" t="s">
        <v>6595</v>
      </c>
      <c r="AC7064" s="229" t="str">
        <f t="shared" si="62"/>
        <v>INSERT INTO UPK.upk_k40.k60_press_buno_link (buno_id, k60_buno_id, created_date, created_tantou_id) VALUES (2162, 1930, GETDATE(), 999);</v>
      </c>
    </row>
    <row r="7065" spans="26:29">
      <c r="Z7065">
        <v>455</v>
      </c>
      <c r="AA7065" t="s">
        <v>6403</v>
      </c>
      <c r="AB7065" t="s">
        <v>6596</v>
      </c>
      <c r="AC7065" s="229" t="str">
        <f t="shared" si="62"/>
        <v>INSERT INTO UPK.upk_k40.k60_press_buno_link (buno_id, k60_buno_id, created_date, created_tantou_id) VALUES (2163, 1931, GETDATE(), 999);</v>
      </c>
    </row>
    <row r="7066" spans="26:29">
      <c r="Z7066">
        <v>456</v>
      </c>
      <c r="AA7066" t="s">
        <v>6248</v>
      </c>
      <c r="AB7066" t="s">
        <v>6597</v>
      </c>
      <c r="AC7066" s="229" t="str">
        <f t="shared" si="62"/>
        <v>INSERT INTO UPK.upk_k40.k60_press_buno_link (buno_id, k60_buno_id, created_date, created_tantou_id) VALUES (2164, 1776, GETDATE(), 999);</v>
      </c>
    </row>
    <row r="7067" spans="26:29">
      <c r="Z7067">
        <v>457</v>
      </c>
      <c r="AA7067" t="s">
        <v>6061</v>
      </c>
      <c r="AB7067" t="s">
        <v>6598</v>
      </c>
      <c r="AC7067" s="229" t="str">
        <f t="shared" si="62"/>
        <v>INSERT INTO UPK.upk_k40.k60_press_buno_link (buno_id, k60_buno_id, created_date, created_tantou_id) VALUES (2165, 1589, GETDATE(), 999);</v>
      </c>
    </row>
    <row r="7068" spans="26:29">
      <c r="Z7068">
        <v>458</v>
      </c>
      <c r="AA7068" t="s">
        <v>6061</v>
      </c>
      <c r="AB7068" t="s">
        <v>6599</v>
      </c>
      <c r="AC7068" s="229" t="str">
        <f t="shared" si="62"/>
        <v>INSERT INTO UPK.upk_k40.k60_press_buno_link (buno_id, k60_buno_id, created_date, created_tantou_id) VALUES (2166, 1589, GETDATE(), 999);</v>
      </c>
    </row>
    <row r="7069" spans="26:29">
      <c r="Z7069">
        <v>459</v>
      </c>
      <c r="AA7069" t="s">
        <v>6094</v>
      </c>
      <c r="AB7069" t="s">
        <v>6600</v>
      </c>
      <c r="AC7069" s="229" t="str">
        <f t="shared" si="62"/>
        <v>INSERT INTO UPK.upk_k40.k60_press_buno_link (buno_id, k60_buno_id, created_date, created_tantou_id) VALUES (2167, 1622, GETDATE(), 999);</v>
      </c>
    </row>
    <row r="7070" spans="26:29">
      <c r="Z7070">
        <v>460</v>
      </c>
      <c r="AA7070" t="s">
        <v>6095</v>
      </c>
      <c r="AB7070" t="s">
        <v>6601</v>
      </c>
      <c r="AC7070" s="229" t="str">
        <f t="shared" si="62"/>
        <v>INSERT INTO UPK.upk_k40.k60_press_buno_link (buno_id, k60_buno_id, created_date, created_tantou_id) VALUES (2168, 1623, GETDATE(), 999);</v>
      </c>
    </row>
    <row r="7071" spans="26:29">
      <c r="Z7071">
        <v>461</v>
      </c>
      <c r="AA7071" t="s">
        <v>6096</v>
      </c>
      <c r="AB7071" t="s">
        <v>6602</v>
      </c>
      <c r="AC7071" s="229" t="str">
        <f t="shared" si="62"/>
        <v>INSERT INTO UPK.upk_k40.k60_press_buno_link (buno_id, k60_buno_id, created_date, created_tantou_id) VALUES (2169, 1624, GETDATE(), 999);</v>
      </c>
    </row>
    <row r="7072" spans="26:29">
      <c r="Z7072">
        <v>462</v>
      </c>
      <c r="AA7072" t="s">
        <v>6158</v>
      </c>
      <c r="AB7072" t="s">
        <v>6603</v>
      </c>
      <c r="AC7072" s="229" t="str">
        <f t="shared" si="62"/>
        <v>INSERT INTO UPK.upk_k40.k60_press_buno_link (buno_id, k60_buno_id, created_date, created_tantou_id) VALUES (2170, 1686, GETDATE(), 999);</v>
      </c>
    </row>
    <row r="7073" spans="26:29">
      <c r="Z7073">
        <v>463</v>
      </c>
      <c r="AA7073" t="s">
        <v>6159</v>
      </c>
      <c r="AB7073" t="s">
        <v>6604</v>
      </c>
      <c r="AC7073" s="229" t="str">
        <f t="shared" si="62"/>
        <v>INSERT INTO UPK.upk_k40.k60_press_buno_link (buno_id, k60_buno_id, created_date, created_tantou_id) VALUES (2171, 1687, GETDATE(), 999);</v>
      </c>
    </row>
    <row r="7074" spans="26:29">
      <c r="Z7074">
        <v>464</v>
      </c>
      <c r="AA7074" t="s">
        <v>6160</v>
      </c>
      <c r="AB7074" t="s">
        <v>6605</v>
      </c>
      <c r="AC7074" s="229" t="str">
        <f t="shared" si="62"/>
        <v>INSERT INTO UPK.upk_k40.k60_press_buno_link (buno_id, k60_buno_id, created_date, created_tantou_id) VALUES (2172, 1688, GETDATE(), 999);</v>
      </c>
    </row>
    <row r="7075" spans="26:29">
      <c r="Z7075">
        <v>465</v>
      </c>
      <c r="AA7075" t="s">
        <v>6161</v>
      </c>
      <c r="AB7075" t="s">
        <v>6606</v>
      </c>
      <c r="AC7075" s="229" t="str">
        <f t="shared" si="62"/>
        <v>INSERT INTO UPK.upk_k40.k60_press_buno_link (buno_id, k60_buno_id, created_date, created_tantou_id) VALUES (2173, 1689, GETDATE(), 999);</v>
      </c>
    </row>
    <row r="7076" spans="26:29">
      <c r="Z7076">
        <v>466</v>
      </c>
      <c r="AA7076" t="s">
        <v>6162</v>
      </c>
      <c r="AB7076" t="s">
        <v>6607</v>
      </c>
      <c r="AC7076" s="229" t="str">
        <f t="shared" si="62"/>
        <v>INSERT INTO UPK.upk_k40.k60_press_buno_link (buno_id, k60_buno_id, created_date, created_tantou_id) VALUES (2174, 1690, GETDATE(), 999);</v>
      </c>
    </row>
    <row r="7077" spans="26:29">
      <c r="Z7077">
        <v>467</v>
      </c>
      <c r="AA7077" t="s">
        <v>6163</v>
      </c>
      <c r="AB7077" t="s">
        <v>6608</v>
      </c>
      <c r="AC7077" s="229" t="str">
        <f t="shared" si="62"/>
        <v>INSERT INTO UPK.upk_k40.k60_press_buno_link (buno_id, k60_buno_id, created_date, created_tantou_id) VALUES (2175, 1691, GETDATE(), 999);</v>
      </c>
    </row>
    <row r="7078" spans="26:29">
      <c r="Z7078">
        <v>468</v>
      </c>
      <c r="AA7078" t="s">
        <v>6176</v>
      </c>
      <c r="AB7078" t="s">
        <v>6609</v>
      </c>
      <c r="AC7078" s="229" t="str">
        <f t="shared" si="62"/>
        <v>INSERT INTO UPK.upk_k40.k60_press_buno_link (buno_id, k60_buno_id, created_date, created_tantou_id) VALUES (2176, 1704, GETDATE(), 999);</v>
      </c>
    </row>
    <row r="7079" spans="26:29">
      <c r="Z7079">
        <v>469</v>
      </c>
      <c r="AA7079" t="s">
        <v>6539</v>
      </c>
      <c r="AB7079" t="s">
        <v>6610</v>
      </c>
      <c r="AC7079" s="229" t="str">
        <f t="shared" si="62"/>
        <v>INSERT INTO UPK.upk_k40.k60_press_buno_link (buno_id, k60_buno_id, created_date, created_tantou_id) VALUES (2177, 2106, GETDATE(), 999);</v>
      </c>
    </row>
    <row r="7080" spans="26:29">
      <c r="Z7080">
        <v>470</v>
      </c>
      <c r="AA7080" t="s">
        <v>6540</v>
      </c>
      <c r="AB7080" t="s">
        <v>6611</v>
      </c>
      <c r="AC7080" s="229" t="str">
        <f t="shared" si="62"/>
        <v>INSERT INTO UPK.upk_k40.k60_press_buno_link (buno_id, k60_buno_id, created_date, created_tantou_id) VALUES (2178, 2107, GETDATE(), 999);</v>
      </c>
    </row>
    <row r="7081" spans="26:29">
      <c r="Z7081">
        <v>471</v>
      </c>
      <c r="AA7081" t="s">
        <v>6116</v>
      </c>
      <c r="AB7081" t="s">
        <v>6612</v>
      </c>
      <c r="AC7081" s="229" t="str">
        <f t="shared" si="62"/>
        <v>INSERT INTO UPK.upk_k40.k60_press_buno_link (buno_id, k60_buno_id, created_date, created_tantou_id) VALUES (2179, 1644, GETDATE(), 999);</v>
      </c>
    </row>
    <row r="7082" spans="26:29">
      <c r="Z7082">
        <v>472</v>
      </c>
      <c r="AA7082" t="s">
        <v>6117</v>
      </c>
      <c r="AB7082" t="s">
        <v>6613</v>
      </c>
      <c r="AC7082" s="229" t="str">
        <f t="shared" si="62"/>
        <v>INSERT INTO UPK.upk_k40.k60_press_buno_link (buno_id, k60_buno_id, created_date, created_tantou_id) VALUES (2180, 1645, GETDATE(), 999);</v>
      </c>
    </row>
    <row r="7083" spans="26:29">
      <c r="Z7083">
        <v>473</v>
      </c>
      <c r="AA7083" t="s">
        <v>6118</v>
      </c>
      <c r="AB7083" t="s">
        <v>6614</v>
      </c>
      <c r="AC7083" s="229" t="str">
        <f t="shared" si="62"/>
        <v>INSERT INTO UPK.upk_k40.k60_press_buno_link (buno_id, k60_buno_id, created_date, created_tantou_id) VALUES (2181, 1646, GETDATE(), 999);</v>
      </c>
    </row>
    <row r="7084" spans="26:29">
      <c r="Z7084">
        <v>474</v>
      </c>
      <c r="AA7084" t="s">
        <v>6062</v>
      </c>
      <c r="AB7084" t="s">
        <v>6615</v>
      </c>
      <c r="AC7084" s="229" t="str">
        <f t="shared" si="62"/>
        <v>INSERT INTO UPK.upk_k40.k60_press_buno_link (buno_id, k60_buno_id, created_date, created_tantou_id) VALUES (2182, 1590, GETDATE(), 999);</v>
      </c>
    </row>
    <row r="7085" spans="26:29">
      <c r="Z7085">
        <v>475</v>
      </c>
      <c r="AA7085" t="s">
        <v>6063</v>
      </c>
      <c r="AB7085" t="s">
        <v>6616</v>
      </c>
      <c r="AC7085" s="229" t="str">
        <f t="shared" si="62"/>
        <v>INSERT INTO UPK.upk_k40.k60_press_buno_link (buno_id, k60_buno_id, created_date, created_tantou_id) VALUES (2183, 1591, GETDATE(), 999);</v>
      </c>
    </row>
    <row r="7086" spans="26:29">
      <c r="Z7086">
        <v>476</v>
      </c>
      <c r="AA7086" t="s">
        <v>6063</v>
      </c>
      <c r="AB7086" t="s">
        <v>6617</v>
      </c>
      <c r="AC7086" s="229" t="str">
        <f t="shared" si="62"/>
        <v>INSERT INTO UPK.upk_k40.k60_press_buno_link (buno_id, k60_buno_id, created_date, created_tantou_id) VALUES (2184, 1591, GETDATE(), 999);</v>
      </c>
    </row>
    <row r="7087" spans="26:29">
      <c r="Z7087">
        <v>477</v>
      </c>
      <c r="AA7087" t="s">
        <v>6217</v>
      </c>
      <c r="AB7087" t="s">
        <v>6618</v>
      </c>
      <c r="AC7087" s="229" t="str">
        <f t="shared" si="62"/>
        <v>INSERT INTO UPK.upk_k40.k60_press_buno_link (buno_id, k60_buno_id, created_date, created_tantou_id) VALUES (2185, 1745, GETDATE(), 999);</v>
      </c>
    </row>
    <row r="7088" spans="26:29">
      <c r="Z7088">
        <v>478</v>
      </c>
      <c r="AA7088" t="s">
        <v>6353</v>
      </c>
      <c r="AB7088" t="s">
        <v>6619</v>
      </c>
      <c r="AC7088" s="229" t="str">
        <f t="shared" si="62"/>
        <v>INSERT INTO UPK.upk_k40.k60_press_buno_link (buno_id, k60_buno_id, created_date, created_tantou_id) VALUES (2186, 1881, GETDATE(), 999);</v>
      </c>
    </row>
    <row r="7089" spans="26:29">
      <c r="Z7089">
        <v>479</v>
      </c>
      <c r="AA7089" t="s">
        <v>6548</v>
      </c>
      <c r="AB7089" t="s">
        <v>6620</v>
      </c>
      <c r="AC7089" s="229" t="str">
        <f t="shared" si="62"/>
        <v>INSERT INTO UPK.upk_k40.k60_press_buno_link (buno_id, k60_buno_id, created_date, created_tantou_id) VALUES (2187, 2115, GETDATE(), 999);</v>
      </c>
    </row>
    <row r="7090" spans="26:29">
      <c r="Z7090">
        <v>480</v>
      </c>
      <c r="AA7090" t="s">
        <v>6245</v>
      </c>
      <c r="AB7090" t="s">
        <v>6621</v>
      </c>
      <c r="AC7090" s="229" t="str">
        <f t="shared" si="62"/>
        <v>INSERT INTO UPK.upk_k40.k60_press_buno_link (buno_id, k60_buno_id, created_date, created_tantou_id) VALUES (2188, 1773, GETDATE(), 999);</v>
      </c>
    </row>
    <row r="7091" spans="26:29">
      <c r="Z7091">
        <v>481</v>
      </c>
      <c r="AA7091" t="s">
        <v>6249</v>
      </c>
      <c r="AB7091" t="s">
        <v>6622</v>
      </c>
      <c r="AC7091" s="229" t="str">
        <f t="shared" si="62"/>
        <v>INSERT INTO UPK.upk_k40.k60_press_buno_link (buno_id, k60_buno_id, created_date, created_tantou_id) VALUES (2189, 1777, GETDATE(), 999);</v>
      </c>
    </row>
    <row r="7092" spans="26:29">
      <c r="Z7092">
        <v>482</v>
      </c>
      <c r="AA7092" t="s">
        <v>6064</v>
      </c>
      <c r="AB7092" t="s">
        <v>6623</v>
      </c>
      <c r="AC7092" s="229" t="str">
        <f t="shared" si="62"/>
        <v>INSERT INTO UPK.upk_k40.k60_press_buno_link (buno_id, k60_buno_id, created_date, created_tantou_id) VALUES (2190, 1592, GETDATE(), 999);</v>
      </c>
    </row>
    <row r="7093" spans="26:29">
      <c r="Z7093">
        <v>483</v>
      </c>
      <c r="AA7093" t="s">
        <v>6529</v>
      </c>
      <c r="AB7093" t="s">
        <v>6624</v>
      </c>
      <c r="AC7093" s="229" t="str">
        <f t="shared" si="62"/>
        <v>INSERT INTO UPK.upk_k40.k60_press_buno_link (buno_id, k60_buno_id, created_date, created_tantou_id) VALUES (2191, 2096, GETDATE(), 999);</v>
      </c>
    </row>
    <row r="7094" spans="26:29">
      <c r="Z7094">
        <v>484</v>
      </c>
      <c r="AA7094" t="s">
        <v>6552</v>
      </c>
      <c r="AB7094" t="s">
        <v>6625</v>
      </c>
      <c r="AC7094" s="229" t="str">
        <f t="shared" si="62"/>
        <v>INSERT INTO UPK.upk_k40.k60_press_buno_link (buno_id, k60_buno_id, created_date, created_tantou_id) VALUES (2192, 2119, GETDATE(), 999);</v>
      </c>
    </row>
    <row r="7095" spans="26:29">
      <c r="Z7095">
        <v>485</v>
      </c>
      <c r="AA7095" t="s">
        <v>6530</v>
      </c>
      <c r="AB7095" t="s">
        <v>6626</v>
      </c>
      <c r="AC7095" s="229" t="str">
        <f t="shared" si="62"/>
        <v>INSERT INTO UPK.upk_k40.k60_press_buno_link (buno_id, k60_buno_id, created_date, created_tantou_id) VALUES (2193, 2097, GETDATE(), 999);</v>
      </c>
    </row>
    <row r="7096" spans="26:29">
      <c r="Z7096">
        <v>486</v>
      </c>
      <c r="AA7096" t="s">
        <v>6553</v>
      </c>
      <c r="AB7096" t="s">
        <v>6627</v>
      </c>
      <c r="AC7096" s="229" t="str">
        <f t="shared" si="62"/>
        <v>INSERT INTO UPK.upk_k40.k60_press_buno_link (buno_id, k60_buno_id, created_date, created_tantou_id) VALUES (2194, 2120, GETDATE(), 999);</v>
      </c>
    </row>
    <row r="7097" spans="26:29">
      <c r="Z7097">
        <v>487</v>
      </c>
      <c r="AA7097" t="s">
        <v>6065</v>
      </c>
      <c r="AB7097" t="s">
        <v>6628</v>
      </c>
      <c r="AC7097" s="229" t="str">
        <f t="shared" si="62"/>
        <v>INSERT INTO UPK.upk_k40.k60_press_buno_link (buno_id, k60_buno_id, created_date, created_tantou_id) VALUES (2195, 1593, GETDATE(), 999);</v>
      </c>
    </row>
    <row r="7098" spans="26:29">
      <c r="Z7098">
        <v>488</v>
      </c>
      <c r="AA7098" t="s">
        <v>6218</v>
      </c>
      <c r="AB7098" t="s">
        <v>6629</v>
      </c>
      <c r="AC7098" s="229" t="str">
        <f t="shared" si="62"/>
        <v>INSERT INTO UPK.upk_k40.k60_press_buno_link (buno_id, k60_buno_id, created_date, created_tantou_id) VALUES (2196, 1746, GETDATE(), 999);</v>
      </c>
    </row>
    <row r="7099" spans="26:29">
      <c r="Z7099">
        <v>489</v>
      </c>
      <c r="AA7099" t="s">
        <v>6181</v>
      </c>
      <c r="AB7099" t="s">
        <v>6630</v>
      </c>
      <c r="AC7099" s="229" t="str">
        <f t="shared" si="62"/>
        <v>INSERT INTO UPK.upk_k40.k60_press_buno_link (buno_id, k60_buno_id, created_date, created_tantou_id) VALUES (2197, 1709, GETDATE(), 999);</v>
      </c>
    </row>
    <row r="7100" spans="26:29">
      <c r="Z7100">
        <v>490</v>
      </c>
      <c r="AA7100" t="s">
        <v>6182</v>
      </c>
      <c r="AB7100" t="s">
        <v>6631</v>
      </c>
      <c r="AC7100" s="229" t="str">
        <f t="shared" si="62"/>
        <v>INSERT INTO UPK.upk_k40.k60_press_buno_link (buno_id, k60_buno_id, created_date, created_tantou_id) VALUES (2198, 1710, GETDATE(), 999);</v>
      </c>
    </row>
    <row r="7101" spans="26:29">
      <c r="Z7101">
        <v>491</v>
      </c>
      <c r="AA7101" t="s">
        <v>6183</v>
      </c>
      <c r="AB7101" t="s">
        <v>6632</v>
      </c>
      <c r="AC7101" s="229" t="str">
        <f t="shared" si="62"/>
        <v>INSERT INTO UPK.upk_k40.k60_press_buno_link (buno_id, k60_buno_id, created_date, created_tantou_id) VALUES (2199, 1711, GETDATE(), 999);</v>
      </c>
    </row>
    <row r="7102" spans="26:29">
      <c r="Z7102">
        <v>492</v>
      </c>
      <c r="AA7102" t="s">
        <v>6184</v>
      </c>
      <c r="AB7102" t="s">
        <v>6633</v>
      </c>
      <c r="AC7102" s="229" t="str">
        <f t="shared" si="62"/>
        <v>INSERT INTO UPK.upk_k40.k60_press_buno_link (buno_id, k60_buno_id, created_date, created_tantou_id) VALUES (2200, 1712, GETDATE(), 999);</v>
      </c>
    </row>
    <row r="7103" spans="26:29">
      <c r="Z7103">
        <v>493</v>
      </c>
      <c r="AA7103" t="s">
        <v>6185</v>
      </c>
      <c r="AB7103" t="s">
        <v>6634</v>
      </c>
      <c r="AC7103" s="229" t="str">
        <f t="shared" si="62"/>
        <v>INSERT INTO UPK.upk_k40.k60_press_buno_link (buno_id, k60_buno_id, created_date, created_tantou_id) VALUES (2201, 1713, GETDATE(), 999);</v>
      </c>
    </row>
    <row r="7104" spans="26:29">
      <c r="Z7104">
        <v>494</v>
      </c>
      <c r="AA7104" t="s">
        <v>6186</v>
      </c>
      <c r="AB7104" t="s">
        <v>6635</v>
      </c>
      <c r="AC7104" s="229" t="str">
        <f t="shared" si="62"/>
        <v>INSERT INTO UPK.upk_k40.k60_press_buno_link (buno_id, k60_buno_id, created_date, created_tantou_id) VALUES (2202, 1714, GETDATE(), 999);</v>
      </c>
    </row>
    <row r="7105" spans="26:29">
      <c r="Z7105">
        <v>495</v>
      </c>
      <c r="AA7105" t="s">
        <v>6318</v>
      </c>
      <c r="AB7105" t="s">
        <v>6636</v>
      </c>
      <c r="AC7105" s="229" t="str">
        <f t="shared" si="62"/>
        <v>INSERT INTO UPK.upk_k40.k60_press_buno_link (buno_id, k60_buno_id, created_date, created_tantou_id) VALUES (2203, 1846, GETDATE(), 999);</v>
      </c>
    </row>
    <row r="7106" spans="26:29">
      <c r="Z7106">
        <v>496</v>
      </c>
      <c r="AA7106" t="s">
        <v>6318</v>
      </c>
      <c r="AB7106" t="s">
        <v>6637</v>
      </c>
      <c r="AC7106" s="229" t="str">
        <f t="shared" si="62"/>
        <v>INSERT INTO UPK.upk_k40.k60_press_buno_link (buno_id, k60_buno_id, created_date, created_tantou_id) VALUES (2204, 1846, GETDATE(), 999);</v>
      </c>
    </row>
    <row r="7107" spans="26:29">
      <c r="Z7107">
        <v>497</v>
      </c>
      <c r="AA7107">
        <v>2549</v>
      </c>
      <c r="AB7107" t="s">
        <v>6638</v>
      </c>
      <c r="AC7107" s="229" t="str">
        <f t="shared" si="62"/>
        <v>INSERT INTO UPK.upk_k40.k60_press_buno_link (buno_id, k60_buno_id, created_date, created_tantou_id) VALUES (2205, 2549, GETDATE(), 999);</v>
      </c>
    </row>
    <row r="7108" spans="26:29">
      <c r="Z7108">
        <v>498</v>
      </c>
      <c r="AA7108" t="s">
        <v>6066</v>
      </c>
      <c r="AB7108" t="s">
        <v>6639</v>
      </c>
      <c r="AC7108" s="229" t="str">
        <f t="shared" si="62"/>
        <v>INSERT INTO UPK.upk_k40.k60_press_buno_link (buno_id, k60_buno_id, created_date, created_tantou_id) VALUES (2206, 1594, GETDATE(), 999);</v>
      </c>
    </row>
    <row r="7109" spans="26:29">
      <c r="Z7109">
        <v>499</v>
      </c>
      <c r="AA7109" t="s">
        <v>6302</v>
      </c>
      <c r="AB7109" t="s">
        <v>6640</v>
      </c>
      <c r="AC7109" s="229" t="str">
        <f t="shared" si="62"/>
        <v>INSERT INTO UPK.upk_k40.k60_press_buno_link (buno_id, k60_buno_id, created_date, created_tantou_id) VALUES (2207, 1830, GETDATE(), 999);</v>
      </c>
    </row>
    <row r="7110" spans="26:29">
      <c r="Z7110">
        <v>500</v>
      </c>
      <c r="AA7110" t="s">
        <v>6337</v>
      </c>
      <c r="AB7110" t="s">
        <v>6641</v>
      </c>
      <c r="AC7110" s="229" t="str">
        <f t="shared" si="62"/>
        <v>INSERT INTO UPK.upk_k40.k60_press_buno_link (buno_id, k60_buno_id, created_date, created_tantou_id) VALUES (2208, 1865, GETDATE(), 999);</v>
      </c>
    </row>
    <row r="7111" spans="26:29">
      <c r="Z7111">
        <v>501</v>
      </c>
      <c r="AA7111" t="s">
        <v>6067</v>
      </c>
      <c r="AB7111" t="s">
        <v>6642</v>
      </c>
      <c r="AC7111" s="229" t="str">
        <f t="shared" si="62"/>
        <v>INSERT INTO UPK.upk_k40.k60_press_buno_link (buno_id, k60_buno_id, created_date, created_tantou_id) VALUES (2209, 1595, GETDATE(), 999);</v>
      </c>
    </row>
    <row r="7112" spans="26:29">
      <c r="Z7112">
        <v>502</v>
      </c>
      <c r="AA7112" t="s">
        <v>6953</v>
      </c>
      <c r="AB7112" t="s">
        <v>6643</v>
      </c>
      <c r="AC7112" s="229" t="str">
        <f t="shared" si="62"/>
        <v>INSERT INTO UPK.upk_k40.k60_press_buno_link (buno_id, k60_buno_id, created_date, created_tantou_id) VALUES (2210, 2520, GETDATE(), 999);</v>
      </c>
    </row>
    <row r="7113" spans="26:29">
      <c r="Z7113">
        <v>503</v>
      </c>
      <c r="AA7113" t="s">
        <v>6303</v>
      </c>
      <c r="AB7113" t="s">
        <v>6644</v>
      </c>
      <c r="AC7113" s="229" t="str">
        <f t="shared" si="62"/>
        <v>INSERT INTO UPK.upk_k40.k60_press_buno_link (buno_id, k60_buno_id, created_date, created_tantou_id) VALUES (2211, 1831, GETDATE(), 999);</v>
      </c>
    </row>
    <row r="7114" spans="26:29">
      <c r="Z7114">
        <v>504</v>
      </c>
      <c r="AA7114" t="s">
        <v>6338</v>
      </c>
      <c r="AB7114" t="s">
        <v>6645</v>
      </c>
      <c r="AC7114" s="229" t="str">
        <f t="shared" si="62"/>
        <v>INSERT INTO UPK.upk_k40.k60_press_buno_link (buno_id, k60_buno_id, created_date, created_tantou_id) VALUES (2212, 1866, GETDATE(), 999);</v>
      </c>
    </row>
    <row r="7115" spans="26:29">
      <c r="Z7115">
        <v>505</v>
      </c>
      <c r="AA7115" t="s">
        <v>6339</v>
      </c>
      <c r="AB7115" t="s">
        <v>6646</v>
      </c>
      <c r="AC7115" s="229" t="str">
        <f t="shared" si="62"/>
        <v>INSERT INTO UPK.upk_k40.k60_press_buno_link (buno_id, k60_buno_id, created_date, created_tantou_id) VALUES (2213, 1867, GETDATE(), 999);</v>
      </c>
    </row>
    <row r="7116" spans="26:29">
      <c r="Z7116">
        <v>506</v>
      </c>
      <c r="AA7116" t="s">
        <v>6187</v>
      </c>
      <c r="AB7116" t="s">
        <v>6647</v>
      </c>
      <c r="AC7116" s="229" t="str">
        <f t="shared" si="62"/>
        <v>INSERT INTO UPK.upk_k40.k60_press_buno_link (buno_id, k60_buno_id, created_date, created_tantou_id) VALUES (2214, 1715, GETDATE(), 999);</v>
      </c>
    </row>
    <row r="7117" spans="26:29">
      <c r="Z7117">
        <v>507</v>
      </c>
      <c r="AA7117" t="s">
        <v>6893</v>
      </c>
      <c r="AB7117" t="s">
        <v>6648</v>
      </c>
      <c r="AC7117" s="229" t="str">
        <f t="shared" si="62"/>
        <v>INSERT INTO UPK.upk_k40.k60_press_buno_link (buno_id, k60_buno_id, created_date, created_tantou_id) VALUES (2215, 2460, GETDATE(), 999);</v>
      </c>
    </row>
    <row r="7118" spans="26:29">
      <c r="Z7118">
        <v>508</v>
      </c>
      <c r="AA7118" t="s">
        <v>6894</v>
      </c>
      <c r="AB7118" t="s">
        <v>6649</v>
      </c>
      <c r="AC7118" s="229" t="str">
        <f t="shared" si="62"/>
        <v>INSERT INTO UPK.upk_k40.k60_press_buno_link (buno_id, k60_buno_id, created_date, created_tantou_id) VALUES (2216, 2461, GETDATE(), 999);</v>
      </c>
    </row>
    <row r="7119" spans="26:29">
      <c r="Z7119">
        <v>509</v>
      </c>
      <c r="AA7119" t="s">
        <v>6895</v>
      </c>
      <c r="AB7119" t="s">
        <v>6650</v>
      </c>
      <c r="AC7119" s="229" t="str">
        <f t="shared" si="62"/>
        <v>INSERT INTO UPK.upk_k40.k60_press_buno_link (buno_id, k60_buno_id, created_date, created_tantou_id) VALUES (2217, 2462, GETDATE(), 999);</v>
      </c>
    </row>
    <row r="7120" spans="26:29">
      <c r="Z7120">
        <v>510</v>
      </c>
      <c r="AA7120" t="s">
        <v>6896</v>
      </c>
      <c r="AB7120" t="s">
        <v>6651</v>
      </c>
      <c r="AC7120" s="229" t="str">
        <f t="shared" si="62"/>
        <v>INSERT INTO UPK.upk_k40.k60_press_buno_link (buno_id, k60_buno_id, created_date, created_tantou_id) VALUES (2218, 2463, GETDATE(), 999);</v>
      </c>
    </row>
    <row r="7121" spans="26:29">
      <c r="Z7121">
        <v>511</v>
      </c>
      <c r="AA7121" t="s">
        <v>6897</v>
      </c>
      <c r="AB7121" t="s">
        <v>6652</v>
      </c>
      <c r="AC7121" s="229" t="str">
        <f t="shared" si="62"/>
        <v>INSERT INTO UPK.upk_k40.k60_press_buno_link (buno_id, k60_buno_id, created_date, created_tantou_id) VALUES (2219, 2464, GETDATE(), 999);</v>
      </c>
    </row>
    <row r="7122" spans="26:29">
      <c r="Z7122">
        <v>512</v>
      </c>
      <c r="AA7122" t="s">
        <v>5880</v>
      </c>
      <c r="AB7122" t="s">
        <v>6653</v>
      </c>
      <c r="AC7122" s="229" t="str">
        <f t="shared" si="62"/>
        <v>INSERT INTO UPK.upk_k40.k60_press_buno_link (buno_id, k60_buno_id, created_date, created_tantou_id) VALUES (2220, 1407, GETDATE(), 999);</v>
      </c>
    </row>
    <row r="7123" spans="26:29">
      <c r="Z7123">
        <v>513</v>
      </c>
      <c r="AA7123" t="s">
        <v>5881</v>
      </c>
      <c r="AB7123" t="s">
        <v>6654</v>
      </c>
      <c r="AC7123" s="229" t="str">
        <f t="shared" ref="AC7123:AC7186" si="63">AC$6609&amp;AB7123&amp;", "&amp;AA7123&amp;", GETDATE(), 999);"</f>
        <v>INSERT INTO UPK.upk_k40.k60_press_buno_link (buno_id, k60_buno_id, created_date, created_tantou_id) VALUES (2221, 1408, GETDATE(), 999);</v>
      </c>
    </row>
    <row r="7124" spans="26:29">
      <c r="Z7124">
        <v>514</v>
      </c>
      <c r="AA7124" t="s">
        <v>6188</v>
      </c>
      <c r="AB7124" t="s">
        <v>6655</v>
      </c>
      <c r="AC7124" s="229" t="str">
        <f t="shared" si="63"/>
        <v>INSERT INTO UPK.upk_k40.k60_press_buno_link (buno_id, k60_buno_id, created_date, created_tantou_id) VALUES (2222, 1716, GETDATE(), 999);</v>
      </c>
    </row>
    <row r="7125" spans="26:29">
      <c r="Z7125">
        <v>515</v>
      </c>
      <c r="AA7125" t="s">
        <v>210</v>
      </c>
      <c r="AB7125" t="s">
        <v>6656</v>
      </c>
      <c r="AC7125" s="229" t="str">
        <f t="shared" si="63"/>
        <v>INSERT INTO UPK.upk_k40.k60_press_buno_link (buno_id, k60_buno_id, created_date, created_tantou_id) VALUES (2223, 2010, GETDATE(), 999);</v>
      </c>
    </row>
    <row r="7126" spans="26:29">
      <c r="Z7126">
        <v>516</v>
      </c>
      <c r="AA7126" t="s">
        <v>6097</v>
      </c>
      <c r="AB7126" t="s">
        <v>6657</v>
      </c>
      <c r="AC7126" s="229" t="str">
        <f t="shared" si="63"/>
        <v>INSERT INTO UPK.upk_k40.k60_press_buno_link (buno_id, k60_buno_id, created_date, created_tantou_id) VALUES (2224, 1625, GETDATE(), 999);</v>
      </c>
    </row>
    <row r="7127" spans="26:29">
      <c r="Z7127">
        <v>517</v>
      </c>
      <c r="AA7127" t="s">
        <v>6431</v>
      </c>
      <c r="AB7127" t="s">
        <v>6658</v>
      </c>
      <c r="AC7127" s="229" t="str">
        <f t="shared" si="63"/>
        <v>INSERT INTO UPK.upk_k40.k60_press_buno_link (buno_id, k60_buno_id, created_date, created_tantou_id) VALUES (2225, 1959, GETDATE(), 999);</v>
      </c>
    </row>
    <row r="7128" spans="26:29">
      <c r="Z7128">
        <v>518</v>
      </c>
      <c r="AA7128" t="s">
        <v>6432</v>
      </c>
      <c r="AB7128" t="s">
        <v>6659</v>
      </c>
      <c r="AC7128" s="229" t="str">
        <f t="shared" si="63"/>
        <v>INSERT INTO UPK.upk_k40.k60_press_buno_link (buno_id, k60_buno_id, created_date, created_tantou_id) VALUES (2226, 1960, GETDATE(), 999);</v>
      </c>
    </row>
    <row r="7129" spans="26:29">
      <c r="Z7129">
        <v>519</v>
      </c>
      <c r="AA7129">
        <v>2544</v>
      </c>
      <c r="AB7129" t="s">
        <v>6660</v>
      </c>
      <c r="AC7129" s="229" t="str">
        <f t="shared" si="63"/>
        <v>INSERT INTO UPK.upk_k40.k60_press_buno_link (buno_id, k60_buno_id, created_date, created_tantou_id) VALUES (2227, 2544, GETDATE(), 999);</v>
      </c>
    </row>
    <row r="7130" spans="26:29">
      <c r="Z7130">
        <v>520</v>
      </c>
      <c r="AA7130">
        <v>2545</v>
      </c>
      <c r="AB7130" t="s">
        <v>6661</v>
      </c>
      <c r="AC7130" s="229" t="str">
        <f t="shared" si="63"/>
        <v>INSERT INTO UPK.upk_k40.k60_press_buno_link (buno_id, k60_buno_id, created_date, created_tantou_id) VALUES (2228, 2545, GETDATE(), 999);</v>
      </c>
    </row>
    <row r="7131" spans="26:29">
      <c r="Z7131">
        <v>521</v>
      </c>
      <c r="AA7131" t="s">
        <v>5882</v>
      </c>
      <c r="AB7131" t="s">
        <v>6662</v>
      </c>
      <c r="AC7131" s="229" t="str">
        <f t="shared" si="63"/>
        <v>INSERT INTO UPK.upk_k40.k60_press_buno_link (buno_id, k60_buno_id, created_date, created_tantou_id) VALUES (2229, 1409, GETDATE(), 999);</v>
      </c>
    </row>
    <row r="7132" spans="26:29">
      <c r="Z7132">
        <v>522</v>
      </c>
      <c r="AA7132" t="s">
        <v>6189</v>
      </c>
      <c r="AB7132" t="s">
        <v>6663</v>
      </c>
      <c r="AC7132" s="229" t="str">
        <f t="shared" si="63"/>
        <v>INSERT INTO UPK.upk_k40.k60_press_buno_link (buno_id, k60_buno_id, created_date, created_tantou_id) VALUES (2230, 1717, GETDATE(), 999);</v>
      </c>
    </row>
    <row r="7133" spans="26:29">
      <c r="Z7133">
        <v>523</v>
      </c>
      <c r="AA7133" t="s">
        <v>6190</v>
      </c>
      <c r="AB7133" t="s">
        <v>6664</v>
      </c>
      <c r="AC7133" s="229" t="str">
        <f t="shared" si="63"/>
        <v>INSERT INTO UPK.upk_k40.k60_press_buno_link (buno_id, k60_buno_id, created_date, created_tantou_id) VALUES (2231, 1718, GETDATE(), 999);</v>
      </c>
    </row>
    <row r="7134" spans="26:29">
      <c r="Z7134">
        <v>524</v>
      </c>
      <c r="AA7134" t="s">
        <v>6191</v>
      </c>
      <c r="AB7134" t="s">
        <v>6665</v>
      </c>
      <c r="AC7134" s="229" t="str">
        <f t="shared" si="63"/>
        <v>INSERT INTO UPK.upk_k40.k60_press_buno_link (buno_id, k60_buno_id, created_date, created_tantou_id) VALUES (2232, 1719, GETDATE(), 999);</v>
      </c>
    </row>
    <row r="7135" spans="26:29">
      <c r="Z7135">
        <v>525</v>
      </c>
      <c r="AA7135" t="s">
        <v>6472</v>
      </c>
      <c r="AB7135" t="s">
        <v>6666</v>
      </c>
      <c r="AC7135" s="229" t="str">
        <f t="shared" si="63"/>
        <v>INSERT INTO UPK.upk_k40.k60_press_buno_link (buno_id, k60_buno_id, created_date, created_tantou_id) VALUES (2233, 2011, GETDATE(), 999);</v>
      </c>
    </row>
    <row r="7136" spans="26:29">
      <c r="Z7136">
        <v>526</v>
      </c>
      <c r="AA7136" t="s">
        <v>6554</v>
      </c>
      <c r="AB7136" t="s">
        <v>6667</v>
      </c>
      <c r="AC7136" s="229" t="str">
        <f t="shared" si="63"/>
        <v>INSERT INTO UPK.upk_k40.k60_press_buno_link (buno_id, k60_buno_id, created_date, created_tantou_id) VALUES (2234, 2121, GETDATE(), 999);</v>
      </c>
    </row>
    <row r="7137" spans="26:29">
      <c r="Z7137">
        <v>527</v>
      </c>
      <c r="AA7137" t="s">
        <v>6058</v>
      </c>
      <c r="AB7137" t="s">
        <v>6668</v>
      </c>
      <c r="AC7137" s="229" t="str">
        <f t="shared" si="63"/>
        <v>INSERT INTO UPK.upk_k40.k60_press_buno_link (buno_id, k60_buno_id, created_date, created_tantou_id) VALUES (2235, 1586, GETDATE(), 999);</v>
      </c>
    </row>
    <row r="7138" spans="26:29">
      <c r="Z7138">
        <v>528</v>
      </c>
      <c r="AA7138" t="s">
        <v>6687</v>
      </c>
      <c r="AB7138" t="s">
        <v>6669</v>
      </c>
      <c r="AC7138" s="229" t="str">
        <f t="shared" si="63"/>
        <v>INSERT INTO UPK.upk_k40.k60_press_buno_link (buno_id, k60_buno_id, created_date, created_tantou_id) VALUES (2236, 2254, GETDATE(), 999);</v>
      </c>
    </row>
    <row r="7139" spans="26:29">
      <c r="Z7139">
        <v>529</v>
      </c>
      <c r="AA7139" t="s">
        <v>6138</v>
      </c>
      <c r="AB7139" t="s">
        <v>6670</v>
      </c>
      <c r="AC7139" s="229" t="str">
        <f t="shared" si="63"/>
        <v>INSERT INTO UPK.upk_k40.k60_press_buno_link (buno_id, k60_buno_id, created_date, created_tantou_id) VALUES (2237, 1666, GETDATE(), 999);</v>
      </c>
    </row>
    <row r="7140" spans="26:29">
      <c r="Z7140">
        <v>530</v>
      </c>
      <c r="AA7140" t="s">
        <v>6645</v>
      </c>
      <c r="AB7140" t="s">
        <v>6671</v>
      </c>
      <c r="AC7140" s="229" t="str">
        <f t="shared" si="63"/>
        <v>INSERT INTO UPK.upk_k40.k60_press_buno_link (buno_id, k60_buno_id, created_date, created_tantou_id) VALUES (2238, 2212, GETDATE(), 999);</v>
      </c>
    </row>
    <row r="7141" spans="26:29">
      <c r="Z7141">
        <v>531</v>
      </c>
      <c r="AA7141" t="s">
        <v>6898</v>
      </c>
      <c r="AB7141" t="s">
        <v>6672</v>
      </c>
      <c r="AC7141" s="229" t="str">
        <f t="shared" si="63"/>
        <v>INSERT INTO UPK.upk_k40.k60_press_buno_link (buno_id, k60_buno_id, created_date, created_tantou_id) VALUES (2239, 2465, GETDATE(), 999);</v>
      </c>
    </row>
    <row r="7142" spans="26:29">
      <c r="Z7142">
        <v>532</v>
      </c>
      <c r="AA7142" t="s">
        <v>6898</v>
      </c>
      <c r="AB7142" t="s">
        <v>6673</v>
      </c>
      <c r="AC7142" s="229" t="str">
        <f t="shared" si="63"/>
        <v>INSERT INTO UPK.upk_k40.k60_press_buno_link (buno_id, k60_buno_id, created_date, created_tantou_id) VALUES (2240, 2465, GETDATE(), 999);</v>
      </c>
    </row>
    <row r="7143" spans="26:29">
      <c r="Z7143">
        <v>533</v>
      </c>
      <c r="AA7143" t="s">
        <v>6433</v>
      </c>
      <c r="AB7143" t="s">
        <v>6674</v>
      </c>
      <c r="AC7143" s="229" t="str">
        <f t="shared" si="63"/>
        <v>INSERT INTO UPK.upk_k40.k60_press_buno_link (buno_id, k60_buno_id, created_date, created_tantou_id) VALUES (2241, 1961, GETDATE(), 999);</v>
      </c>
    </row>
    <row r="7144" spans="26:29">
      <c r="Z7144">
        <v>534</v>
      </c>
      <c r="AA7144" t="s">
        <v>6433</v>
      </c>
      <c r="AB7144" t="s">
        <v>6675</v>
      </c>
      <c r="AC7144" s="229" t="str">
        <f t="shared" si="63"/>
        <v>INSERT INTO UPK.upk_k40.k60_press_buno_link (buno_id, k60_buno_id, created_date, created_tantou_id) VALUES (2242, 1961, GETDATE(), 999);</v>
      </c>
    </row>
    <row r="7145" spans="26:29">
      <c r="Z7145">
        <v>535</v>
      </c>
      <c r="AA7145" t="s">
        <v>6601</v>
      </c>
      <c r="AB7145" t="s">
        <v>6676</v>
      </c>
      <c r="AC7145" s="229" t="str">
        <f t="shared" si="63"/>
        <v>INSERT INTO UPK.upk_k40.k60_press_buno_link (buno_id, k60_buno_id, created_date, created_tantou_id) VALUES (2243, 2168, GETDATE(), 999);</v>
      </c>
    </row>
    <row r="7146" spans="26:29">
      <c r="Z7146">
        <v>536</v>
      </c>
      <c r="AA7146" t="s">
        <v>6601</v>
      </c>
      <c r="AB7146" t="s">
        <v>6677</v>
      </c>
      <c r="AC7146" s="229" t="str">
        <f t="shared" si="63"/>
        <v>INSERT INTO UPK.upk_k40.k60_press_buno_link (buno_id, k60_buno_id, created_date, created_tantou_id) VALUES (2244, 2168, GETDATE(), 999);</v>
      </c>
    </row>
    <row r="7147" spans="26:29">
      <c r="Z7147">
        <v>537</v>
      </c>
      <c r="AA7147" t="s">
        <v>6920</v>
      </c>
      <c r="AB7147" t="s">
        <v>6678</v>
      </c>
      <c r="AC7147" s="229" t="str">
        <f t="shared" si="63"/>
        <v>INSERT INTO UPK.upk_k40.k60_press_buno_link (buno_id, k60_buno_id, created_date, created_tantou_id) VALUES (2245, 2487, GETDATE(), 999);</v>
      </c>
    </row>
    <row r="7148" spans="26:29">
      <c r="Z7148">
        <v>538</v>
      </c>
      <c r="AA7148" t="s">
        <v>6920</v>
      </c>
      <c r="AB7148" t="s">
        <v>6679</v>
      </c>
      <c r="AC7148" s="229" t="str">
        <f t="shared" si="63"/>
        <v>INSERT INTO UPK.upk_k40.k60_press_buno_link (buno_id, k60_buno_id, created_date, created_tantou_id) VALUES (2246, 2487, GETDATE(), 999);</v>
      </c>
    </row>
    <row r="7149" spans="26:29">
      <c r="Z7149">
        <v>539</v>
      </c>
      <c r="AA7149" t="s">
        <v>6059</v>
      </c>
      <c r="AB7149" t="s">
        <v>6680</v>
      </c>
      <c r="AC7149" s="229" t="str">
        <f t="shared" si="63"/>
        <v>INSERT INTO UPK.upk_k40.k60_press_buno_link (buno_id, k60_buno_id, created_date, created_tantou_id) VALUES (2247, 1587, GETDATE(), 999);</v>
      </c>
    </row>
    <row r="7150" spans="26:29">
      <c r="Z7150">
        <v>540</v>
      </c>
      <c r="AA7150" t="s">
        <v>6688</v>
      </c>
      <c r="AB7150" t="s">
        <v>6681</v>
      </c>
      <c r="AC7150" s="229" t="str">
        <f t="shared" si="63"/>
        <v>INSERT INTO UPK.upk_k40.k60_press_buno_link (buno_id, k60_buno_id, created_date, created_tantou_id) VALUES (2248, 2255, GETDATE(), 999);</v>
      </c>
    </row>
    <row r="7151" spans="26:29">
      <c r="Z7151">
        <v>541</v>
      </c>
      <c r="AA7151" t="s">
        <v>6139</v>
      </c>
      <c r="AB7151" t="s">
        <v>6682</v>
      </c>
      <c r="AC7151" s="229" t="str">
        <f t="shared" si="63"/>
        <v>INSERT INTO UPK.upk_k40.k60_press_buno_link (buno_id, k60_buno_id, created_date, created_tantou_id) VALUES (2249, 1667, GETDATE(), 999);</v>
      </c>
    </row>
    <row r="7152" spans="26:29">
      <c r="Z7152">
        <v>542</v>
      </c>
      <c r="AA7152" t="s">
        <v>6004</v>
      </c>
      <c r="AB7152" t="s">
        <v>6683</v>
      </c>
      <c r="AC7152" s="229" t="str">
        <f t="shared" si="63"/>
        <v>INSERT INTO UPK.upk_k40.k60_press_buno_link (buno_id, k60_buno_id, created_date, created_tantou_id) VALUES (2250, 1532, GETDATE(), 999);</v>
      </c>
    </row>
    <row r="7153" spans="26:29">
      <c r="Z7153">
        <v>543</v>
      </c>
      <c r="AA7153" t="s">
        <v>6211</v>
      </c>
      <c r="AB7153" t="s">
        <v>6684</v>
      </c>
      <c r="AC7153" s="229" t="str">
        <f t="shared" si="63"/>
        <v>INSERT INTO UPK.upk_k40.k60_press_buno_link (buno_id, k60_buno_id, created_date, created_tantou_id) VALUES (2251, 1739, GETDATE(), 999);</v>
      </c>
    </row>
    <row r="7154" spans="26:29">
      <c r="Z7154">
        <v>544</v>
      </c>
      <c r="AA7154" t="s">
        <v>6211</v>
      </c>
      <c r="AB7154" t="s">
        <v>6685</v>
      </c>
      <c r="AC7154" s="229" t="str">
        <f t="shared" si="63"/>
        <v>INSERT INTO UPK.upk_k40.k60_press_buno_link (buno_id, k60_buno_id, created_date, created_tantou_id) VALUES (2252, 1739, GETDATE(), 999);</v>
      </c>
    </row>
    <row r="7155" spans="26:29">
      <c r="Z7155">
        <v>545</v>
      </c>
      <c r="AA7155" t="s">
        <v>5980</v>
      </c>
      <c r="AB7155" t="s">
        <v>6686</v>
      </c>
      <c r="AC7155" s="229" t="str">
        <f t="shared" si="63"/>
        <v>INSERT INTO UPK.upk_k40.k60_press_buno_link (buno_id, k60_buno_id, created_date, created_tantou_id) VALUES (2253, 1508, GETDATE(), 999);</v>
      </c>
    </row>
    <row r="7156" spans="26:29">
      <c r="Z7156">
        <v>546</v>
      </c>
      <c r="AA7156" t="s">
        <v>5981</v>
      </c>
      <c r="AB7156" t="s">
        <v>6687</v>
      </c>
      <c r="AC7156" s="229" t="str">
        <f t="shared" si="63"/>
        <v>INSERT INTO UPK.upk_k40.k60_press_buno_link (buno_id, k60_buno_id, created_date, created_tantou_id) VALUES (2254, 1509, GETDATE(), 999);</v>
      </c>
    </row>
    <row r="7157" spans="26:29">
      <c r="Z7157">
        <v>547</v>
      </c>
      <c r="AA7157" t="s">
        <v>6005</v>
      </c>
      <c r="AB7157" t="s">
        <v>6688</v>
      </c>
      <c r="AC7157" s="229" t="str">
        <f t="shared" si="63"/>
        <v>INSERT INTO UPK.upk_k40.k60_press_buno_link (buno_id, k60_buno_id, created_date, created_tantou_id) VALUES (2255, 1533, GETDATE(), 999);</v>
      </c>
    </row>
    <row r="7158" spans="26:29">
      <c r="Z7158">
        <v>548</v>
      </c>
      <c r="AA7158" t="s">
        <v>6021</v>
      </c>
      <c r="AB7158" t="s">
        <v>6689</v>
      </c>
      <c r="AC7158" s="229" t="str">
        <f t="shared" si="63"/>
        <v>INSERT INTO UPK.upk_k40.k60_press_buno_link (buno_id, k60_buno_id, created_date, created_tantou_id) VALUES (2256, 1549, GETDATE(), 999);</v>
      </c>
    </row>
    <row r="7159" spans="26:29">
      <c r="Z7159">
        <v>549</v>
      </c>
      <c r="AA7159" t="s">
        <v>6021</v>
      </c>
      <c r="AB7159" t="s">
        <v>6690</v>
      </c>
      <c r="AC7159" s="229" t="str">
        <f t="shared" si="63"/>
        <v>INSERT INTO UPK.upk_k40.k60_press_buno_link (buno_id, k60_buno_id, created_date, created_tantou_id) VALUES (2257, 1549, GETDATE(), 999);</v>
      </c>
    </row>
    <row r="7160" spans="26:29">
      <c r="Z7160">
        <v>550</v>
      </c>
      <c r="AA7160" t="s">
        <v>6098</v>
      </c>
      <c r="AB7160" t="s">
        <v>6691</v>
      </c>
      <c r="AC7160" s="229" t="str">
        <f t="shared" si="63"/>
        <v>INSERT INTO UPK.upk_k40.k60_press_buno_link (buno_id, k60_buno_id, created_date, created_tantou_id) VALUES (2258, 1626, GETDATE(), 999);</v>
      </c>
    </row>
    <row r="7161" spans="26:29">
      <c r="Z7161">
        <v>551</v>
      </c>
      <c r="AA7161" t="s">
        <v>6230</v>
      </c>
      <c r="AB7161" t="s">
        <v>6692</v>
      </c>
      <c r="AC7161" s="229" t="str">
        <f t="shared" si="63"/>
        <v>INSERT INTO UPK.upk_k40.k60_press_buno_link (buno_id, k60_buno_id, created_date, created_tantou_id) VALUES (2259, 1758, GETDATE(), 999);</v>
      </c>
    </row>
    <row r="7162" spans="26:29">
      <c r="Z7162">
        <v>552</v>
      </c>
      <c r="AA7162" t="s">
        <v>6231</v>
      </c>
      <c r="AB7162" t="s">
        <v>6693</v>
      </c>
      <c r="AC7162" s="229" t="str">
        <f t="shared" si="63"/>
        <v>INSERT INTO UPK.upk_k40.k60_press_buno_link (buno_id, k60_buno_id, created_date, created_tantou_id) VALUES (2260, 1759, GETDATE(), 999);</v>
      </c>
    </row>
    <row r="7163" spans="26:29">
      <c r="Z7163">
        <v>553</v>
      </c>
      <c r="AA7163" t="s">
        <v>6233</v>
      </c>
      <c r="AB7163" t="s">
        <v>6694</v>
      </c>
      <c r="AC7163" s="229" t="str">
        <f t="shared" si="63"/>
        <v>INSERT INTO UPK.upk_k40.k60_press_buno_link (buno_id, k60_buno_id, created_date, created_tantou_id) VALUES (2261, 1761, GETDATE(), 999);</v>
      </c>
    </row>
    <row r="7164" spans="26:29">
      <c r="Z7164">
        <v>554</v>
      </c>
      <c r="AA7164" t="s">
        <v>6232</v>
      </c>
      <c r="AB7164" t="s">
        <v>6695</v>
      </c>
      <c r="AC7164" s="229" t="str">
        <f t="shared" si="63"/>
        <v>INSERT INTO UPK.upk_k40.k60_press_buno_link (buno_id, k60_buno_id, created_date, created_tantou_id) VALUES (2262, 1760, GETDATE(), 999);</v>
      </c>
    </row>
    <row r="7165" spans="26:29">
      <c r="Z7165">
        <v>555</v>
      </c>
      <c r="AA7165" t="s">
        <v>6234</v>
      </c>
      <c r="AB7165" t="s">
        <v>6696</v>
      </c>
      <c r="AC7165" s="229" t="str">
        <f t="shared" si="63"/>
        <v>INSERT INTO UPK.upk_k40.k60_press_buno_link (buno_id, k60_buno_id, created_date, created_tantou_id) VALUES (2263, 1762, GETDATE(), 999);</v>
      </c>
    </row>
    <row r="7166" spans="26:29">
      <c r="Z7166">
        <v>556</v>
      </c>
      <c r="AA7166" t="s">
        <v>6006</v>
      </c>
      <c r="AB7166" t="s">
        <v>6697</v>
      </c>
      <c r="AC7166" s="229" t="str">
        <f t="shared" si="63"/>
        <v>INSERT INTO UPK.upk_k40.k60_press_buno_link (buno_id, k60_buno_id, created_date, created_tantou_id) VALUES (2264, 1534, GETDATE(), 999);</v>
      </c>
    </row>
    <row r="7167" spans="26:29">
      <c r="Z7167">
        <v>557</v>
      </c>
      <c r="AA7167" t="s">
        <v>6007</v>
      </c>
      <c r="AB7167" t="s">
        <v>6698</v>
      </c>
      <c r="AC7167" s="229" t="str">
        <f t="shared" si="63"/>
        <v>INSERT INTO UPK.upk_k40.k60_press_buno_link (buno_id, k60_buno_id, created_date, created_tantou_id) VALUES (2265, 1535, GETDATE(), 999);</v>
      </c>
    </row>
    <row r="7168" spans="26:29">
      <c r="Z7168">
        <v>558</v>
      </c>
      <c r="AA7168" t="s">
        <v>6039</v>
      </c>
      <c r="AB7168" t="s">
        <v>6699</v>
      </c>
      <c r="AC7168" s="229" t="str">
        <f t="shared" si="63"/>
        <v>INSERT INTO UPK.upk_k40.k60_press_buno_link (buno_id, k60_buno_id, created_date, created_tantou_id) VALUES (2266, 1567, GETDATE(), 999);</v>
      </c>
    </row>
    <row r="7169" spans="26:29">
      <c r="Z7169">
        <v>559</v>
      </c>
      <c r="AA7169" t="s">
        <v>6040</v>
      </c>
      <c r="AB7169" t="s">
        <v>6700</v>
      </c>
      <c r="AC7169" s="229" t="str">
        <f t="shared" si="63"/>
        <v>INSERT INTO UPK.upk_k40.k60_press_buno_link (buno_id, k60_buno_id, created_date, created_tantou_id) VALUES (2267, 1568, GETDATE(), 999);</v>
      </c>
    </row>
    <row r="7170" spans="26:29">
      <c r="Z7170">
        <v>560</v>
      </c>
      <c r="AA7170" t="s">
        <v>6140</v>
      </c>
      <c r="AB7170" t="s">
        <v>6701</v>
      </c>
      <c r="AC7170" s="229" t="str">
        <f t="shared" si="63"/>
        <v>INSERT INTO UPK.upk_k40.k60_press_buno_link (buno_id, k60_buno_id, created_date, created_tantou_id) VALUES (2268, 1668, GETDATE(), 999);</v>
      </c>
    </row>
    <row r="7171" spans="26:29">
      <c r="Z7171">
        <v>561</v>
      </c>
      <c r="AA7171" t="s">
        <v>6140</v>
      </c>
      <c r="AB7171" t="s">
        <v>6702</v>
      </c>
      <c r="AC7171" s="229" t="str">
        <f t="shared" si="63"/>
        <v>INSERT INTO UPK.upk_k40.k60_press_buno_link (buno_id, k60_buno_id, created_date, created_tantou_id) VALUES (2269, 1668, GETDATE(), 999);</v>
      </c>
    </row>
    <row r="7172" spans="26:29">
      <c r="Z7172">
        <v>562</v>
      </c>
      <c r="AA7172" t="s">
        <v>6521</v>
      </c>
      <c r="AB7172" t="s">
        <v>6703</v>
      </c>
      <c r="AC7172" s="229" t="str">
        <f t="shared" si="63"/>
        <v>INSERT INTO UPK.upk_k40.k60_press_buno_link (buno_id, k60_buno_id, created_date, created_tantou_id) VALUES (2270, 2088, GETDATE(), 999);</v>
      </c>
    </row>
    <row r="7173" spans="26:29">
      <c r="Z7173">
        <v>563</v>
      </c>
      <c r="AA7173" t="s">
        <v>6523</v>
      </c>
      <c r="AB7173" t="s">
        <v>6704</v>
      </c>
      <c r="AC7173" s="229" t="str">
        <f t="shared" si="63"/>
        <v>INSERT INTO UPK.upk_k40.k60_press_buno_link (buno_id, k60_buno_id, created_date, created_tantou_id) VALUES (2271, 2090, GETDATE(), 999);</v>
      </c>
    </row>
    <row r="7174" spans="26:29">
      <c r="Z7174">
        <v>564</v>
      </c>
      <c r="AA7174" t="s">
        <v>6715</v>
      </c>
      <c r="AB7174" t="s">
        <v>6705</v>
      </c>
      <c r="AC7174" s="229" t="str">
        <f t="shared" si="63"/>
        <v>INSERT INTO UPK.upk_k40.k60_press_buno_link (buno_id, k60_buno_id, created_date, created_tantou_id) VALUES (2272, 2282, GETDATE(), 999);</v>
      </c>
    </row>
    <row r="7175" spans="26:29">
      <c r="Z7175">
        <v>565</v>
      </c>
      <c r="AA7175" t="s">
        <v>6235</v>
      </c>
      <c r="AB7175" t="s">
        <v>6706</v>
      </c>
      <c r="AC7175" s="229" t="str">
        <f t="shared" si="63"/>
        <v>INSERT INTO UPK.upk_k40.k60_press_buno_link (buno_id, k60_buno_id, created_date, created_tantou_id) VALUES (2273, 1763, GETDATE(), 999);</v>
      </c>
    </row>
    <row r="7176" spans="26:29">
      <c r="Z7176">
        <v>566</v>
      </c>
      <c r="AA7176" t="s">
        <v>6041</v>
      </c>
      <c r="AB7176" t="s">
        <v>6707</v>
      </c>
      <c r="AC7176" s="229" t="str">
        <f t="shared" si="63"/>
        <v>INSERT INTO UPK.upk_k40.k60_press_buno_link (buno_id, k60_buno_id, created_date, created_tantou_id) VALUES (2274, 1569, GETDATE(), 999);</v>
      </c>
    </row>
    <row r="7177" spans="26:29">
      <c r="Z7177">
        <v>567</v>
      </c>
      <c r="AA7177" t="s">
        <v>6068</v>
      </c>
      <c r="AB7177" t="s">
        <v>6708</v>
      </c>
      <c r="AC7177" s="229" t="str">
        <f t="shared" si="63"/>
        <v>INSERT INTO UPK.upk_k40.k60_press_buno_link (buno_id, k60_buno_id, created_date, created_tantou_id) VALUES (2275, 1596, GETDATE(), 999);</v>
      </c>
    </row>
    <row r="7178" spans="26:29">
      <c r="Z7178">
        <v>568</v>
      </c>
      <c r="AA7178" t="s">
        <v>6522</v>
      </c>
      <c r="AB7178" t="s">
        <v>6709</v>
      </c>
      <c r="AC7178" s="229" t="str">
        <f t="shared" si="63"/>
        <v>INSERT INTO UPK.upk_k40.k60_press_buno_link (buno_id, k60_buno_id, created_date, created_tantou_id) VALUES (2276, 2089, GETDATE(), 999);</v>
      </c>
    </row>
    <row r="7179" spans="26:29">
      <c r="Z7179">
        <v>569</v>
      </c>
      <c r="AA7179" t="s">
        <v>6524</v>
      </c>
      <c r="AB7179" t="s">
        <v>6710</v>
      </c>
      <c r="AC7179" s="229" t="str">
        <f t="shared" si="63"/>
        <v>INSERT INTO UPK.upk_k40.k60_press_buno_link (buno_id, k60_buno_id, created_date, created_tantou_id) VALUES (2277, 2091, GETDATE(), 999);</v>
      </c>
    </row>
    <row r="7180" spans="26:29">
      <c r="Z7180">
        <v>570</v>
      </c>
      <c r="AA7180" t="s">
        <v>6781</v>
      </c>
      <c r="AB7180" t="s">
        <v>6711</v>
      </c>
      <c r="AC7180" s="229" t="str">
        <f t="shared" si="63"/>
        <v>INSERT INTO UPK.upk_k40.k60_press_buno_link (buno_id, k60_buno_id, created_date, created_tantou_id) VALUES (2278, 2348, GETDATE(), 999);</v>
      </c>
    </row>
    <row r="7181" spans="26:29">
      <c r="Z7181">
        <v>571</v>
      </c>
      <c r="AA7181" t="s">
        <v>6922</v>
      </c>
      <c r="AB7181" t="s">
        <v>6712</v>
      </c>
      <c r="AC7181" s="229" t="str">
        <f t="shared" si="63"/>
        <v>INSERT INTO UPK.upk_k40.k60_press_buno_link (buno_id, k60_buno_id, created_date, created_tantou_id) VALUES (2279, 2489, GETDATE(), 999);</v>
      </c>
    </row>
    <row r="7182" spans="26:29">
      <c r="Z7182">
        <v>572</v>
      </c>
      <c r="AA7182" t="s">
        <v>6639</v>
      </c>
      <c r="AB7182" t="s">
        <v>6713</v>
      </c>
      <c r="AC7182" s="229" t="str">
        <f t="shared" si="63"/>
        <v>INSERT INTO UPK.upk_k40.k60_press_buno_link (buno_id, k60_buno_id, created_date, created_tantou_id) VALUES (2280, 2206, GETDATE(), 999);</v>
      </c>
    </row>
    <row r="7183" spans="26:29">
      <c r="Z7183">
        <v>573</v>
      </c>
      <c r="AA7183" t="s">
        <v>6640</v>
      </c>
      <c r="AB7183" t="s">
        <v>6714</v>
      </c>
      <c r="AC7183" s="229" t="str">
        <f t="shared" si="63"/>
        <v>INSERT INTO UPK.upk_k40.k60_press_buno_link (buno_id, k60_buno_id, created_date, created_tantou_id) VALUES (2281, 2207, GETDATE(), 999);</v>
      </c>
    </row>
    <row r="7184" spans="26:29">
      <c r="Z7184">
        <v>574</v>
      </c>
      <c r="AA7184" t="s">
        <v>6192</v>
      </c>
      <c r="AB7184" t="s">
        <v>6715</v>
      </c>
      <c r="AC7184" s="229" t="str">
        <f t="shared" si="63"/>
        <v>INSERT INTO UPK.upk_k40.k60_press_buno_link (buno_id, k60_buno_id, created_date, created_tantou_id) VALUES (2282, 1720, GETDATE(), 999);</v>
      </c>
    </row>
    <row r="7185" spans="26:29">
      <c r="Z7185">
        <v>575</v>
      </c>
      <c r="AA7185" t="s">
        <v>6178</v>
      </c>
      <c r="AB7185" t="s">
        <v>6716</v>
      </c>
      <c r="AC7185" s="229" t="str">
        <f t="shared" si="63"/>
        <v>INSERT INTO UPK.upk_k40.k60_press_buno_link (buno_id, k60_buno_id, created_date, created_tantou_id) VALUES (2283, 1706, GETDATE(), 999);</v>
      </c>
    </row>
    <row r="7186" spans="26:29">
      <c r="Z7186">
        <v>576</v>
      </c>
      <c r="AA7186" t="s">
        <v>6178</v>
      </c>
      <c r="AB7186" t="s">
        <v>6717</v>
      </c>
      <c r="AC7186" s="229" t="str">
        <f t="shared" si="63"/>
        <v>INSERT INTO UPK.upk_k40.k60_press_buno_link (buno_id, k60_buno_id, created_date, created_tantou_id) VALUES (2284, 1706, GETDATE(), 999);</v>
      </c>
    </row>
    <row r="7187" spans="26:29">
      <c r="Z7187">
        <v>577</v>
      </c>
      <c r="AA7187" t="s">
        <v>6518</v>
      </c>
      <c r="AB7187" t="s">
        <v>6718</v>
      </c>
      <c r="AC7187" s="229" t="str">
        <f t="shared" ref="AC7187:AC7250" si="64">AC$6609&amp;AB7187&amp;", "&amp;AA7187&amp;", GETDATE(), 999);"</f>
        <v>INSERT INTO UPK.upk_k40.k60_press_buno_link (buno_id, k60_buno_id, created_date, created_tantou_id) VALUES (2285, 2085, GETDATE(), 999);</v>
      </c>
    </row>
    <row r="7188" spans="26:29">
      <c r="Z7188">
        <v>578</v>
      </c>
      <c r="AA7188" t="s">
        <v>6518</v>
      </c>
      <c r="AB7188" t="s">
        <v>6719</v>
      </c>
      <c r="AC7188" s="229" t="str">
        <f t="shared" si="64"/>
        <v>INSERT INTO UPK.upk_k40.k60_press_buno_link (buno_id, k60_buno_id, created_date, created_tantou_id) VALUES (2286, 2085, GETDATE(), 999);</v>
      </c>
    </row>
    <row r="7189" spans="26:29">
      <c r="Z7189">
        <v>579</v>
      </c>
      <c r="AA7189" t="s">
        <v>6519</v>
      </c>
      <c r="AB7189" t="s">
        <v>6720</v>
      </c>
      <c r="AC7189" s="229" t="str">
        <f t="shared" si="64"/>
        <v>INSERT INTO UPK.upk_k40.k60_press_buno_link (buno_id, k60_buno_id, created_date, created_tantou_id) VALUES (2287, 2086, GETDATE(), 999);</v>
      </c>
    </row>
    <row r="7190" spans="26:29">
      <c r="Z7190">
        <v>580</v>
      </c>
      <c r="AA7190" t="s">
        <v>6519</v>
      </c>
      <c r="AB7190" t="s">
        <v>6721</v>
      </c>
      <c r="AC7190" s="229" t="str">
        <f t="shared" si="64"/>
        <v>INSERT INTO UPK.upk_k40.k60_press_buno_link (buno_id, k60_buno_id, created_date, created_tantou_id) VALUES (2288, 2086, GETDATE(), 999);</v>
      </c>
    </row>
    <row r="7191" spans="26:29">
      <c r="Z7191">
        <v>581</v>
      </c>
      <c r="AA7191" t="s">
        <v>6520</v>
      </c>
      <c r="AB7191" t="s">
        <v>6722</v>
      </c>
      <c r="AC7191" s="229" t="str">
        <f t="shared" si="64"/>
        <v>INSERT INTO UPK.upk_k40.k60_press_buno_link (buno_id, k60_buno_id, created_date, created_tantou_id) VALUES (2289, 2087, GETDATE(), 999);</v>
      </c>
    </row>
    <row r="7192" spans="26:29">
      <c r="Z7192">
        <v>582</v>
      </c>
      <c r="AA7192" t="s">
        <v>6520</v>
      </c>
      <c r="AB7192" t="s">
        <v>6723</v>
      </c>
      <c r="AC7192" s="229" t="str">
        <f t="shared" si="64"/>
        <v>INSERT INTO UPK.upk_k40.k60_press_buno_link (buno_id, k60_buno_id, created_date, created_tantou_id) VALUES (2290, 2087, GETDATE(), 999);</v>
      </c>
    </row>
    <row r="7193" spans="26:29">
      <c r="Z7193">
        <v>583</v>
      </c>
      <c r="AA7193" t="s">
        <v>6069</v>
      </c>
      <c r="AB7193" t="s">
        <v>6724</v>
      </c>
      <c r="AC7193" s="229" t="str">
        <f t="shared" si="64"/>
        <v>INSERT INTO UPK.upk_k40.k60_press_buno_link (buno_id, k60_buno_id, created_date, created_tantou_id) VALUES (2291, 1597, GETDATE(), 999);</v>
      </c>
    </row>
    <row r="7194" spans="26:29">
      <c r="Z7194">
        <v>584</v>
      </c>
      <c r="AA7194" t="s">
        <v>6193</v>
      </c>
      <c r="AB7194" t="s">
        <v>6725</v>
      </c>
      <c r="AC7194" s="229" t="str">
        <f t="shared" si="64"/>
        <v>INSERT INTO UPK.upk_k40.k60_press_buno_link (buno_id, k60_buno_id, created_date, created_tantou_id) VALUES (2292, 1721, GETDATE(), 999);</v>
      </c>
    </row>
    <row r="7195" spans="26:29">
      <c r="Z7195">
        <v>585</v>
      </c>
      <c r="AA7195" t="s">
        <v>6194</v>
      </c>
      <c r="AB7195" t="s">
        <v>6726</v>
      </c>
      <c r="AC7195" s="229" t="str">
        <f t="shared" si="64"/>
        <v>INSERT INTO UPK.upk_k40.k60_press_buno_link (buno_id, k60_buno_id, created_date, created_tantou_id) VALUES (2293, 1722, GETDATE(), 999);</v>
      </c>
    </row>
    <row r="7196" spans="26:29">
      <c r="Z7196">
        <v>586</v>
      </c>
      <c r="AA7196" t="s">
        <v>6195</v>
      </c>
      <c r="AB7196" t="s">
        <v>6727</v>
      </c>
      <c r="AC7196" s="229" t="str">
        <f t="shared" si="64"/>
        <v>INSERT INTO UPK.upk_k40.k60_press_buno_link (buno_id, k60_buno_id, created_date, created_tantou_id) VALUES (2294, 1723, GETDATE(), 999);</v>
      </c>
    </row>
    <row r="7197" spans="26:29">
      <c r="Z7197">
        <v>587</v>
      </c>
      <c r="AA7197" t="s">
        <v>6196</v>
      </c>
      <c r="AB7197" t="s">
        <v>6728</v>
      </c>
      <c r="AC7197" s="229" t="str">
        <f t="shared" si="64"/>
        <v>INSERT INTO UPK.upk_k40.k60_press_buno_link (buno_id, k60_buno_id, created_date, created_tantou_id) VALUES (2295, 1724, GETDATE(), 999);</v>
      </c>
    </row>
    <row r="7198" spans="26:29">
      <c r="Z7198">
        <v>588</v>
      </c>
      <c r="AA7198" t="s">
        <v>6197</v>
      </c>
      <c r="AB7198" t="s">
        <v>6729</v>
      </c>
      <c r="AC7198" s="229" t="str">
        <f t="shared" si="64"/>
        <v>INSERT INTO UPK.upk_k40.k60_press_buno_link (buno_id, k60_buno_id, created_date, created_tantou_id) VALUES (2296, 1725, GETDATE(), 999);</v>
      </c>
    </row>
    <row r="7199" spans="26:29">
      <c r="Z7199">
        <v>589</v>
      </c>
      <c r="AA7199" t="s">
        <v>6525</v>
      </c>
      <c r="AB7199" t="s">
        <v>6730</v>
      </c>
      <c r="AC7199" s="229" t="str">
        <f t="shared" si="64"/>
        <v>INSERT INTO UPK.upk_k40.k60_press_buno_link (buno_id, k60_buno_id, created_date, created_tantou_id) VALUES (2297, 2092, GETDATE(), 999);</v>
      </c>
    </row>
    <row r="7200" spans="26:29">
      <c r="Z7200">
        <v>590</v>
      </c>
      <c r="AA7200" t="s">
        <v>6858</v>
      </c>
      <c r="AB7200" t="s">
        <v>6731</v>
      </c>
      <c r="AC7200" s="229" t="str">
        <f t="shared" si="64"/>
        <v>INSERT INTO UPK.upk_k40.k60_press_buno_link (buno_id, k60_buno_id, created_date, created_tantou_id) VALUES (2298, 2425, GETDATE(), 999);</v>
      </c>
    </row>
    <row r="7201" spans="26:29">
      <c r="Z7201">
        <v>591</v>
      </c>
      <c r="AA7201" t="s">
        <v>6859</v>
      </c>
      <c r="AB7201" t="s">
        <v>6732</v>
      </c>
      <c r="AC7201" s="229" t="str">
        <f t="shared" si="64"/>
        <v>INSERT INTO UPK.upk_k40.k60_press_buno_link (buno_id, k60_buno_id, created_date, created_tantou_id) VALUES (2299, 2426, GETDATE(), 999);</v>
      </c>
    </row>
    <row r="7202" spans="26:29">
      <c r="Z7202">
        <v>592</v>
      </c>
      <c r="AA7202" t="s">
        <v>5953</v>
      </c>
      <c r="AB7202" t="s">
        <v>6733</v>
      </c>
      <c r="AC7202" s="229" t="str">
        <f t="shared" si="64"/>
        <v>INSERT INTO UPK.upk_k40.k60_press_buno_link (buno_id, k60_buno_id, created_date, created_tantou_id) VALUES (2300, 1480, GETDATE(), 999);</v>
      </c>
    </row>
    <row r="7203" spans="26:29">
      <c r="Z7203">
        <v>593</v>
      </c>
      <c r="AA7203" t="s">
        <v>5771</v>
      </c>
      <c r="AB7203" t="s">
        <v>6734</v>
      </c>
      <c r="AC7203" s="229" t="str">
        <f t="shared" si="64"/>
        <v>INSERT INTO UPK.upk_k40.k60_press_buno_link (buno_id, k60_buno_id, created_date, created_tantou_id) VALUES (2301, 1298, GETDATE(), 999);</v>
      </c>
    </row>
    <row r="7204" spans="26:29">
      <c r="Z7204">
        <v>594</v>
      </c>
      <c r="AA7204" t="s">
        <v>6621</v>
      </c>
      <c r="AB7204" t="s">
        <v>6735</v>
      </c>
      <c r="AC7204" s="229" t="str">
        <f t="shared" si="64"/>
        <v>INSERT INTO UPK.upk_k40.k60_press_buno_link (buno_id, k60_buno_id, created_date, created_tantou_id) VALUES (2302, 2188, GETDATE(), 999);</v>
      </c>
    </row>
    <row r="7205" spans="26:29">
      <c r="Z7205">
        <v>595</v>
      </c>
      <c r="AA7205" t="s">
        <v>6622</v>
      </c>
      <c r="AB7205" t="s">
        <v>6736</v>
      </c>
      <c r="AC7205" s="229" t="str">
        <f t="shared" si="64"/>
        <v>INSERT INTO UPK.upk_k40.k60_press_buno_link (buno_id, k60_buno_id, created_date, created_tantou_id) VALUES (2303, 2189, GETDATE(), 999);</v>
      </c>
    </row>
    <row r="7206" spans="26:29">
      <c r="Z7206">
        <v>596</v>
      </c>
      <c r="AA7206" t="s">
        <v>5772</v>
      </c>
      <c r="AB7206" t="s">
        <v>6737</v>
      </c>
      <c r="AC7206" s="229" t="str">
        <f t="shared" si="64"/>
        <v>INSERT INTO UPK.upk_k40.k60_press_buno_link (buno_id, k60_buno_id, created_date, created_tantou_id) VALUES (2304, 1299, GETDATE(), 999);</v>
      </c>
    </row>
    <row r="7207" spans="26:29">
      <c r="Z7207">
        <v>597</v>
      </c>
      <c r="AA7207" t="s">
        <v>5773</v>
      </c>
      <c r="AB7207" t="s">
        <v>6738</v>
      </c>
      <c r="AC7207" s="229" t="str">
        <f t="shared" si="64"/>
        <v>INSERT INTO UPK.upk_k40.k60_press_buno_link (buno_id, k60_buno_id, created_date, created_tantou_id) VALUES (2305, 1300, GETDATE(), 999);</v>
      </c>
    </row>
    <row r="7208" spans="26:29">
      <c r="Z7208">
        <v>598</v>
      </c>
      <c r="AA7208" t="s">
        <v>5918</v>
      </c>
      <c r="AB7208" t="s">
        <v>6739</v>
      </c>
      <c r="AC7208" s="229" t="str">
        <f t="shared" si="64"/>
        <v>INSERT INTO UPK.upk_k40.k60_press_buno_link (buno_id, k60_buno_id, created_date, created_tantou_id) VALUES (2306, 1445, GETDATE(), 999);</v>
      </c>
    </row>
    <row r="7209" spans="26:29">
      <c r="Z7209">
        <v>599</v>
      </c>
      <c r="AA7209" t="s">
        <v>5918</v>
      </c>
      <c r="AB7209" t="s">
        <v>6740</v>
      </c>
      <c r="AC7209" s="229" t="str">
        <f t="shared" si="64"/>
        <v>INSERT INTO UPK.upk_k40.k60_press_buno_link (buno_id, k60_buno_id, created_date, created_tantou_id) VALUES (2307, 1445, GETDATE(), 999);</v>
      </c>
    </row>
    <row r="7210" spans="26:29">
      <c r="Z7210">
        <v>600</v>
      </c>
      <c r="AA7210" t="s">
        <v>5919</v>
      </c>
      <c r="AB7210" t="s">
        <v>6741</v>
      </c>
      <c r="AC7210" s="229" t="str">
        <f t="shared" si="64"/>
        <v>INSERT INTO UPK.upk_k40.k60_press_buno_link (buno_id, k60_buno_id, created_date, created_tantou_id) VALUES (2308, 1446, GETDATE(), 999);</v>
      </c>
    </row>
    <row r="7211" spans="26:29">
      <c r="Z7211">
        <v>601</v>
      </c>
      <c r="AA7211" t="s">
        <v>5919</v>
      </c>
      <c r="AB7211" t="s">
        <v>6742</v>
      </c>
      <c r="AC7211" s="229" t="str">
        <f t="shared" si="64"/>
        <v>INSERT INTO UPK.upk_k40.k60_press_buno_link (buno_id, k60_buno_id, created_date, created_tantou_id) VALUES (2309, 1446, GETDATE(), 999);</v>
      </c>
    </row>
    <row r="7212" spans="26:29">
      <c r="Z7212">
        <v>602</v>
      </c>
      <c r="AA7212" t="s">
        <v>5920</v>
      </c>
      <c r="AB7212" t="s">
        <v>6743</v>
      </c>
      <c r="AC7212" s="229" t="str">
        <f t="shared" si="64"/>
        <v>INSERT INTO UPK.upk_k40.k60_press_buno_link (buno_id, k60_buno_id, created_date, created_tantou_id) VALUES (2310, 1447, GETDATE(), 999);</v>
      </c>
    </row>
    <row r="7213" spans="26:29">
      <c r="Z7213">
        <v>603</v>
      </c>
      <c r="AA7213" t="s">
        <v>5920</v>
      </c>
      <c r="AB7213" t="s">
        <v>6744</v>
      </c>
      <c r="AC7213" s="229" t="str">
        <f t="shared" si="64"/>
        <v>INSERT INTO UPK.upk_k40.k60_press_buno_link (buno_id, k60_buno_id, created_date, created_tantou_id) VALUES (2311, 1447, GETDATE(), 999);</v>
      </c>
    </row>
    <row r="7214" spans="26:29">
      <c r="Z7214">
        <v>604</v>
      </c>
      <c r="AA7214" t="s">
        <v>5936</v>
      </c>
      <c r="AB7214" t="s">
        <v>6745</v>
      </c>
      <c r="AC7214" s="229" t="str">
        <f t="shared" si="64"/>
        <v>INSERT INTO UPK.upk_k40.k60_press_buno_link (buno_id, k60_buno_id, created_date, created_tantou_id) VALUES (2312, 1463, GETDATE(), 999);</v>
      </c>
    </row>
    <row r="7215" spans="26:29">
      <c r="Z7215">
        <v>605</v>
      </c>
      <c r="AA7215" t="s">
        <v>5936</v>
      </c>
      <c r="AB7215" t="s">
        <v>6746</v>
      </c>
      <c r="AC7215" s="229" t="str">
        <f t="shared" si="64"/>
        <v>INSERT INTO UPK.upk_k40.k60_press_buno_link (buno_id, k60_buno_id, created_date, created_tantou_id) VALUES (2313, 1463, GETDATE(), 999);</v>
      </c>
    </row>
    <row r="7216" spans="26:29">
      <c r="Z7216">
        <v>606</v>
      </c>
      <c r="AA7216" t="s">
        <v>5937</v>
      </c>
      <c r="AB7216" t="s">
        <v>6747</v>
      </c>
      <c r="AC7216" s="229" t="str">
        <f t="shared" si="64"/>
        <v>INSERT INTO UPK.upk_k40.k60_press_buno_link (buno_id, k60_buno_id, created_date, created_tantou_id) VALUES (2314, 1464, GETDATE(), 999);</v>
      </c>
    </row>
    <row r="7217" spans="26:29">
      <c r="Z7217">
        <v>607</v>
      </c>
      <c r="AA7217" t="s">
        <v>5937</v>
      </c>
      <c r="AB7217" t="s">
        <v>6748</v>
      </c>
      <c r="AC7217" s="229" t="str">
        <f t="shared" si="64"/>
        <v>INSERT INTO UPK.upk_k40.k60_press_buno_link (buno_id, k60_buno_id, created_date, created_tantou_id) VALUES (2315, 1464, GETDATE(), 999);</v>
      </c>
    </row>
    <row r="7218" spans="26:29">
      <c r="Z7218">
        <v>608</v>
      </c>
      <c r="AA7218" t="s">
        <v>6860</v>
      </c>
      <c r="AB7218" t="s">
        <v>6749</v>
      </c>
      <c r="AC7218" s="229" t="str">
        <f t="shared" si="64"/>
        <v>INSERT INTO UPK.upk_k40.k60_press_buno_link (buno_id, k60_buno_id, created_date, created_tantou_id) VALUES (2316, 2427, GETDATE(), 999);</v>
      </c>
    </row>
    <row r="7219" spans="26:29">
      <c r="Z7219">
        <v>609</v>
      </c>
      <c r="AA7219" t="s">
        <v>6861</v>
      </c>
      <c r="AB7219" t="s">
        <v>6750</v>
      </c>
      <c r="AC7219" s="229" t="str">
        <f t="shared" si="64"/>
        <v>INSERT INTO UPK.upk_k40.k60_press_buno_link (buno_id, k60_buno_id, created_date, created_tantou_id) VALUES (2317, 2428, GETDATE(), 999);</v>
      </c>
    </row>
    <row r="7220" spans="26:29">
      <c r="Z7220">
        <v>610</v>
      </c>
      <c r="AA7220" t="s">
        <v>6141</v>
      </c>
      <c r="AB7220" t="s">
        <v>6751</v>
      </c>
      <c r="AC7220" s="229" t="str">
        <f t="shared" si="64"/>
        <v>INSERT INTO UPK.upk_k40.k60_press_buno_link (buno_id, k60_buno_id, created_date, created_tantou_id) VALUES (2318, 1669, GETDATE(), 999);</v>
      </c>
    </row>
    <row r="7221" spans="26:29">
      <c r="Z7221">
        <v>611</v>
      </c>
      <c r="AA7221" t="s">
        <v>6142</v>
      </c>
      <c r="AB7221" t="s">
        <v>6752</v>
      </c>
      <c r="AC7221" s="229" t="str">
        <f t="shared" si="64"/>
        <v>INSERT INTO UPK.upk_k40.k60_press_buno_link (buno_id, k60_buno_id, created_date, created_tantou_id) VALUES (2319, 1670, GETDATE(), 999);</v>
      </c>
    </row>
    <row r="7222" spans="26:29">
      <c r="Z7222">
        <v>612</v>
      </c>
      <c r="AA7222" t="s">
        <v>6143</v>
      </c>
      <c r="AB7222" t="s">
        <v>6753</v>
      </c>
      <c r="AC7222" s="229" t="str">
        <f t="shared" si="64"/>
        <v>INSERT INTO UPK.upk_k40.k60_press_buno_link (buno_id, k60_buno_id, created_date, created_tantou_id) VALUES (2320, 1671, GETDATE(), 999);</v>
      </c>
    </row>
    <row r="7223" spans="26:29">
      <c r="Z7223">
        <v>613</v>
      </c>
      <c r="AA7223" t="s">
        <v>6594</v>
      </c>
      <c r="AB7223" t="s">
        <v>6754</v>
      </c>
      <c r="AC7223" s="229" t="str">
        <f t="shared" si="64"/>
        <v>INSERT INTO UPK.upk_k40.k60_press_buno_link (buno_id, k60_buno_id, created_date, created_tantou_id) VALUES (2321, 2161, GETDATE(), 999);</v>
      </c>
    </row>
    <row r="7224" spans="26:29">
      <c r="Z7224">
        <v>614</v>
      </c>
      <c r="AA7224" t="s">
        <v>6862</v>
      </c>
      <c r="AB7224" t="s">
        <v>6755</v>
      </c>
      <c r="AC7224" s="229" t="str">
        <f t="shared" si="64"/>
        <v>INSERT INTO UPK.upk_k40.k60_press_buno_link (buno_id, k60_buno_id, created_date, created_tantou_id) VALUES (2322, 2429, GETDATE(), 999);</v>
      </c>
    </row>
    <row r="7225" spans="26:29">
      <c r="Z7225">
        <v>615</v>
      </c>
      <c r="AA7225" t="s">
        <v>6862</v>
      </c>
      <c r="AB7225" t="s">
        <v>6756</v>
      </c>
      <c r="AC7225" s="229" t="str">
        <f t="shared" si="64"/>
        <v>INSERT INTO UPK.upk_k40.k60_press_buno_link (buno_id, k60_buno_id, created_date, created_tantou_id) VALUES (2323, 2429, GETDATE(), 999);</v>
      </c>
    </row>
    <row r="7226" spans="26:29">
      <c r="Z7226">
        <v>616</v>
      </c>
      <c r="AA7226" t="s">
        <v>6313</v>
      </c>
      <c r="AB7226" t="s">
        <v>6757</v>
      </c>
      <c r="AC7226" s="229" t="str">
        <f t="shared" si="64"/>
        <v>INSERT INTO UPK.upk_k40.k60_press_buno_link (buno_id, k60_buno_id, created_date, created_tantou_id) VALUES (2324, 1841, GETDATE(), 999);</v>
      </c>
    </row>
    <row r="7227" spans="26:29">
      <c r="Z7227">
        <v>617</v>
      </c>
      <c r="AA7227" t="s">
        <v>6716</v>
      </c>
      <c r="AB7227" t="s">
        <v>6758</v>
      </c>
      <c r="AC7227" s="229" t="str">
        <f t="shared" si="64"/>
        <v>INSERT INTO UPK.upk_k40.k60_press_buno_link (buno_id, k60_buno_id, created_date, created_tantou_id) VALUES (2325, 2283, GETDATE(), 999);</v>
      </c>
    </row>
    <row r="7228" spans="26:29">
      <c r="Z7228">
        <v>618</v>
      </c>
      <c r="AA7228" t="s">
        <v>6849</v>
      </c>
      <c r="AB7228" t="s">
        <v>6759</v>
      </c>
      <c r="AC7228" s="229" t="str">
        <f t="shared" si="64"/>
        <v>INSERT INTO UPK.upk_k40.k60_press_buno_link (buno_id, k60_buno_id, created_date, created_tantou_id) VALUES (2326, 2416, GETDATE(), 999);</v>
      </c>
    </row>
    <row r="7229" spans="26:29">
      <c r="Z7229">
        <v>619</v>
      </c>
      <c r="AA7229" t="s">
        <v>6070</v>
      </c>
      <c r="AB7229" t="s">
        <v>6760</v>
      </c>
      <c r="AC7229" s="229" t="str">
        <f t="shared" si="64"/>
        <v>INSERT INTO UPK.upk_k40.k60_press_buno_link (buno_id, k60_buno_id, created_date, created_tantou_id) VALUES (2327, 1598, GETDATE(), 999);</v>
      </c>
    </row>
    <row r="7230" spans="26:29">
      <c r="Z7230">
        <v>620</v>
      </c>
      <c r="AA7230" t="s">
        <v>6265</v>
      </c>
      <c r="AB7230" t="s">
        <v>6761</v>
      </c>
      <c r="AC7230" s="229" t="str">
        <f t="shared" si="64"/>
        <v>INSERT INTO UPK.upk_k40.k60_press_buno_link (buno_id, k60_buno_id, created_date, created_tantou_id) VALUES (2328, 1793, GETDATE(), 999);</v>
      </c>
    </row>
    <row r="7231" spans="26:29">
      <c r="Z7231">
        <v>621</v>
      </c>
      <c r="AA7231" t="s">
        <v>6265</v>
      </c>
      <c r="AB7231" t="s">
        <v>6762</v>
      </c>
      <c r="AC7231" s="229" t="str">
        <f t="shared" si="64"/>
        <v>INSERT INTO UPK.upk_k40.k60_press_buno_link (buno_id, k60_buno_id, created_date, created_tantou_id) VALUES (2329, 1793, GETDATE(), 999);</v>
      </c>
    </row>
    <row r="7232" spans="26:29">
      <c r="Z7232">
        <v>622</v>
      </c>
      <c r="AA7232" t="s">
        <v>6144</v>
      </c>
      <c r="AB7232" t="s">
        <v>6763</v>
      </c>
      <c r="AC7232" s="229" t="str">
        <f t="shared" si="64"/>
        <v>INSERT INTO UPK.upk_k40.k60_press_buno_link (buno_id, k60_buno_id, created_date, created_tantou_id) VALUES (2330, 1672, GETDATE(), 999);</v>
      </c>
    </row>
    <row r="7233" spans="26:29">
      <c r="Z7233">
        <v>623</v>
      </c>
      <c r="AA7233" t="s">
        <v>183</v>
      </c>
      <c r="AB7233" t="s">
        <v>6764</v>
      </c>
      <c r="AC7233" s="229" t="str">
        <f t="shared" si="64"/>
        <v>INSERT INTO UPK.upk_k40.k60_press_buno_link (buno_id, k60_buno_id, created_date, created_tantou_id) VALUES (2331, 2001, GETDATE(), 999);</v>
      </c>
    </row>
    <row r="7234" spans="26:29">
      <c r="Z7234">
        <v>624</v>
      </c>
      <c r="AA7234" t="s">
        <v>207</v>
      </c>
      <c r="AB7234" t="s">
        <v>6765</v>
      </c>
      <c r="AC7234" s="229" t="str">
        <f t="shared" si="64"/>
        <v>INSERT INTO UPK.upk_k40.k60_press_buno_link (buno_id, k60_buno_id, created_date, created_tantou_id) VALUES (2332, 2002, GETDATE(), 999);</v>
      </c>
    </row>
    <row r="7235" spans="26:29">
      <c r="Z7235">
        <v>625</v>
      </c>
      <c r="AA7235" t="s">
        <v>6890</v>
      </c>
      <c r="AB7235" t="s">
        <v>6766</v>
      </c>
      <c r="AC7235" s="229" t="str">
        <f t="shared" si="64"/>
        <v>INSERT INTO UPK.upk_k40.k60_press_buno_link (buno_id, k60_buno_id, created_date, created_tantou_id) VALUES (2333, 2457, GETDATE(), 999);</v>
      </c>
    </row>
    <row r="7236" spans="26:29">
      <c r="Z7236">
        <v>626</v>
      </c>
      <c r="AA7236" t="s">
        <v>6891</v>
      </c>
      <c r="AB7236" t="s">
        <v>6767</v>
      </c>
      <c r="AC7236" s="229" t="str">
        <f t="shared" si="64"/>
        <v>INSERT INTO UPK.upk_k40.k60_press_buno_link (buno_id, k60_buno_id, created_date, created_tantou_id) VALUES (2334, 2458, GETDATE(), 999);</v>
      </c>
    </row>
    <row r="7237" spans="26:29">
      <c r="Z7237">
        <v>627</v>
      </c>
      <c r="AA7237" t="s">
        <v>6892</v>
      </c>
      <c r="AB7237" t="s">
        <v>6768</v>
      </c>
      <c r="AC7237" s="229" t="str">
        <f t="shared" si="64"/>
        <v>INSERT INTO UPK.upk_k40.k60_press_buno_link (buno_id, k60_buno_id, created_date, created_tantou_id) VALUES (2335, 2459, GETDATE(), 999);</v>
      </c>
    </row>
    <row r="7238" spans="26:29">
      <c r="Z7238">
        <v>628</v>
      </c>
      <c r="AA7238" t="s">
        <v>6885</v>
      </c>
      <c r="AB7238" t="s">
        <v>6769</v>
      </c>
      <c r="AC7238" s="229" t="str">
        <f t="shared" si="64"/>
        <v>INSERT INTO UPK.upk_k40.k60_press_buno_link (buno_id, k60_buno_id, created_date, created_tantou_id) VALUES (2336, 2452, GETDATE(), 999);</v>
      </c>
    </row>
    <row r="7239" spans="26:29">
      <c r="Z7239">
        <v>629</v>
      </c>
      <c r="AA7239" t="s">
        <v>6535</v>
      </c>
      <c r="AB7239" t="s">
        <v>6770</v>
      </c>
      <c r="AC7239" s="229" t="str">
        <f t="shared" si="64"/>
        <v>INSERT INTO UPK.upk_k40.k60_press_buno_link (buno_id, k60_buno_id, created_date, created_tantou_id) VALUES (2337, 2102, GETDATE(), 999);</v>
      </c>
    </row>
    <row r="7240" spans="26:29">
      <c r="Z7240">
        <v>630</v>
      </c>
      <c r="AA7240" t="s">
        <v>6535</v>
      </c>
      <c r="AB7240" t="s">
        <v>6771</v>
      </c>
      <c r="AC7240" s="229" t="str">
        <f t="shared" si="64"/>
        <v>INSERT INTO UPK.upk_k40.k60_press_buno_link (buno_id, k60_buno_id, created_date, created_tantou_id) VALUES (2338, 2102, GETDATE(), 999);</v>
      </c>
    </row>
    <row r="7241" spans="26:29">
      <c r="Z7241">
        <v>631</v>
      </c>
      <c r="AA7241" t="s">
        <v>6534</v>
      </c>
      <c r="AB7241" t="s">
        <v>6772</v>
      </c>
      <c r="AC7241" s="229" t="str">
        <f t="shared" si="64"/>
        <v>INSERT INTO UPK.upk_k40.k60_press_buno_link (buno_id, k60_buno_id, created_date, created_tantou_id) VALUES (2339, 2101, GETDATE(), 999);</v>
      </c>
    </row>
    <row r="7242" spans="26:29">
      <c r="Z7242">
        <v>632</v>
      </c>
      <c r="AA7242" t="s">
        <v>6534</v>
      </c>
      <c r="AB7242" t="s">
        <v>6773</v>
      </c>
      <c r="AC7242" s="229" t="str">
        <f t="shared" si="64"/>
        <v>INSERT INTO UPK.upk_k40.k60_press_buno_link (buno_id, k60_buno_id, created_date, created_tantou_id) VALUES (2340, 2101, GETDATE(), 999);</v>
      </c>
    </row>
    <row r="7243" spans="26:29">
      <c r="Z7243">
        <v>633</v>
      </c>
      <c r="AA7243" t="s">
        <v>6886</v>
      </c>
      <c r="AB7243" t="s">
        <v>6774</v>
      </c>
      <c r="AC7243" s="229" t="str">
        <f t="shared" si="64"/>
        <v>INSERT INTO UPK.upk_k40.k60_press_buno_link (buno_id, k60_buno_id, created_date, created_tantou_id) VALUES (2341, 2453, GETDATE(), 999);</v>
      </c>
    </row>
    <row r="7244" spans="26:29">
      <c r="Z7244">
        <v>634</v>
      </c>
      <c r="AA7244" t="s">
        <v>6340</v>
      </c>
      <c r="AB7244" t="s">
        <v>6775</v>
      </c>
      <c r="AC7244" s="229" t="str">
        <f t="shared" si="64"/>
        <v>INSERT INTO UPK.upk_k40.k60_press_buno_link (buno_id, k60_buno_id, created_date, created_tantou_id) VALUES (2342, 1868, GETDATE(), 999);</v>
      </c>
    </row>
    <row r="7245" spans="26:29">
      <c r="Z7245">
        <v>635</v>
      </c>
      <c r="AA7245" t="s">
        <v>6145</v>
      </c>
      <c r="AB7245" t="s">
        <v>6776</v>
      </c>
      <c r="AC7245" s="229" t="str">
        <f t="shared" si="64"/>
        <v>INSERT INTO UPK.upk_k40.k60_press_buno_link (buno_id, k60_buno_id, created_date, created_tantou_id) VALUES (2343, 1673, GETDATE(), 999);</v>
      </c>
    </row>
    <row r="7246" spans="26:29">
      <c r="Z7246">
        <v>636</v>
      </c>
      <c r="AA7246" t="s">
        <v>6145</v>
      </c>
      <c r="AB7246" t="s">
        <v>6777</v>
      </c>
      <c r="AC7246" s="229" t="str">
        <f t="shared" si="64"/>
        <v>INSERT INTO UPK.upk_k40.k60_press_buno_link (buno_id, k60_buno_id, created_date, created_tantou_id) VALUES (2344, 1673, GETDATE(), 999);</v>
      </c>
    </row>
    <row r="7247" spans="26:29">
      <c r="Z7247">
        <v>637</v>
      </c>
      <c r="AA7247" t="s">
        <v>6146</v>
      </c>
      <c r="AB7247" t="s">
        <v>6778</v>
      </c>
      <c r="AC7247" s="229" t="str">
        <f t="shared" si="64"/>
        <v>INSERT INTO UPK.upk_k40.k60_press_buno_link (buno_id, k60_buno_id, created_date, created_tantou_id) VALUES (2345, 1674, GETDATE(), 999);</v>
      </c>
    </row>
    <row r="7248" spans="26:29">
      <c r="Z7248">
        <v>638</v>
      </c>
      <c r="AA7248" t="s">
        <v>6146</v>
      </c>
      <c r="AB7248" t="s">
        <v>6779</v>
      </c>
      <c r="AC7248" s="229" t="str">
        <f t="shared" si="64"/>
        <v>INSERT INTO UPK.upk_k40.k60_press_buno_link (buno_id, k60_buno_id, created_date, created_tantou_id) VALUES (2346, 1674, GETDATE(), 999);</v>
      </c>
    </row>
    <row r="7249" spans="26:29">
      <c r="Z7249">
        <v>639</v>
      </c>
      <c r="AA7249" t="s">
        <v>5862</v>
      </c>
      <c r="AB7249" t="s">
        <v>6780</v>
      </c>
      <c r="AC7249" s="229" t="str">
        <f t="shared" si="64"/>
        <v>INSERT INTO UPK.upk_k40.k60_press_buno_link (buno_id, k60_buno_id, created_date, created_tantou_id) VALUES (2347, 1389, GETDATE(), 999);</v>
      </c>
    </row>
    <row r="7250" spans="26:29">
      <c r="Z7250">
        <v>640</v>
      </c>
      <c r="AA7250" t="s">
        <v>5862</v>
      </c>
      <c r="AB7250" t="s">
        <v>6781</v>
      </c>
      <c r="AC7250" s="229" t="str">
        <f t="shared" si="64"/>
        <v>INSERT INTO UPK.upk_k40.k60_press_buno_link (buno_id, k60_buno_id, created_date, created_tantou_id) VALUES (2348, 1389, GETDATE(), 999);</v>
      </c>
    </row>
    <row r="7251" spans="26:29">
      <c r="Z7251">
        <v>641</v>
      </c>
      <c r="AA7251" t="s">
        <v>5863</v>
      </c>
      <c r="AB7251" t="s">
        <v>6782</v>
      </c>
      <c r="AC7251" s="229" t="str">
        <f t="shared" ref="AC7251:AC7314" si="65">AC$6609&amp;AB7251&amp;", "&amp;AA7251&amp;", GETDATE(), 999);"</f>
        <v>INSERT INTO UPK.upk_k40.k60_press_buno_link (buno_id, k60_buno_id, created_date, created_tantou_id) VALUES (2349, 1390, GETDATE(), 999);</v>
      </c>
    </row>
    <row r="7252" spans="26:29">
      <c r="Z7252">
        <v>642</v>
      </c>
      <c r="AA7252" t="s">
        <v>5863</v>
      </c>
      <c r="AB7252" t="s">
        <v>6783</v>
      </c>
      <c r="AC7252" s="229" t="str">
        <f t="shared" si="65"/>
        <v>INSERT INTO UPK.upk_k40.k60_press_buno_link (buno_id, k60_buno_id, created_date, created_tantou_id) VALUES (2350, 1390, GETDATE(), 999);</v>
      </c>
    </row>
    <row r="7253" spans="26:29">
      <c r="Z7253">
        <v>643</v>
      </c>
      <c r="AA7253" t="s">
        <v>5827</v>
      </c>
      <c r="AB7253" t="s">
        <v>6784</v>
      </c>
      <c r="AC7253" s="229" t="str">
        <f t="shared" si="65"/>
        <v>INSERT INTO UPK.upk_k40.k60_press_buno_link (buno_id, k60_buno_id, created_date, created_tantou_id) VALUES (2351, 1354, GETDATE(), 999);</v>
      </c>
    </row>
    <row r="7254" spans="26:29">
      <c r="Z7254">
        <v>644</v>
      </c>
      <c r="AA7254" t="s">
        <v>5828</v>
      </c>
      <c r="AB7254" t="s">
        <v>6785</v>
      </c>
      <c r="AC7254" s="229" t="str">
        <f t="shared" si="65"/>
        <v>INSERT INTO UPK.upk_k40.k60_press_buno_link (buno_id, k60_buno_id, created_date, created_tantou_id) VALUES (2352, 1355, GETDATE(), 999);</v>
      </c>
    </row>
    <row r="7255" spans="26:29">
      <c r="Z7255">
        <v>645</v>
      </c>
      <c r="AA7255" t="s">
        <v>5828</v>
      </c>
      <c r="AB7255" t="s">
        <v>6786</v>
      </c>
      <c r="AC7255" s="229" t="str">
        <f t="shared" si="65"/>
        <v>INSERT INTO UPK.upk_k40.k60_press_buno_link (buno_id, k60_buno_id, created_date, created_tantou_id) VALUES (2353, 1355, GETDATE(), 999);</v>
      </c>
    </row>
    <row r="7256" spans="26:29">
      <c r="Z7256">
        <v>646</v>
      </c>
      <c r="AA7256" t="s">
        <v>212</v>
      </c>
      <c r="AB7256" t="s">
        <v>6787</v>
      </c>
      <c r="AC7256" s="229" t="str">
        <f t="shared" si="65"/>
        <v>INSERT INTO UPK.upk_k40.k60_press_buno_link (buno_id, k60_buno_id, created_date, created_tantou_id) VALUES (2354, 2003, GETDATE(), 999);</v>
      </c>
    </row>
    <row r="7257" spans="26:29">
      <c r="Z7257">
        <v>647</v>
      </c>
      <c r="AA7257" t="s">
        <v>6164</v>
      </c>
      <c r="AB7257" t="s">
        <v>6788</v>
      </c>
      <c r="AC7257" s="229" t="str">
        <f t="shared" si="65"/>
        <v>INSERT INTO UPK.upk_k40.k60_press_buno_link (buno_id, k60_buno_id, created_date, created_tantou_id) VALUES (2355, 1692, GETDATE(), 999);</v>
      </c>
    </row>
    <row r="7258" spans="26:29">
      <c r="Z7258">
        <v>648</v>
      </c>
      <c r="AA7258" t="s">
        <v>6164</v>
      </c>
      <c r="AB7258" t="s">
        <v>6789</v>
      </c>
      <c r="AC7258" s="229" t="str">
        <f t="shared" si="65"/>
        <v>INSERT INTO UPK.upk_k40.k60_press_buno_link (buno_id, k60_buno_id, created_date, created_tantou_id) VALUES (2356, 1692, GETDATE(), 999);</v>
      </c>
    </row>
    <row r="7259" spans="26:29">
      <c r="Z7259">
        <v>649</v>
      </c>
      <c r="AA7259" t="s">
        <v>6165</v>
      </c>
      <c r="AB7259" t="s">
        <v>6790</v>
      </c>
      <c r="AC7259" s="229" t="str">
        <f t="shared" si="65"/>
        <v>INSERT INTO UPK.upk_k40.k60_press_buno_link (buno_id, k60_buno_id, created_date, created_tantou_id) VALUES (2357, 1693, GETDATE(), 999);</v>
      </c>
    </row>
    <row r="7260" spans="26:29">
      <c r="Z7260">
        <v>650</v>
      </c>
      <c r="AA7260" t="s">
        <v>6507</v>
      </c>
      <c r="AB7260" t="s">
        <v>6791</v>
      </c>
      <c r="AC7260" s="229" t="str">
        <f t="shared" si="65"/>
        <v>INSERT INTO UPK.upk_k40.k60_press_buno_link (buno_id, k60_buno_id, created_date, created_tantou_id) VALUES (2358, 2074, GETDATE(), 999);</v>
      </c>
    </row>
    <row r="7261" spans="26:29">
      <c r="Z7261">
        <v>651</v>
      </c>
      <c r="AA7261" t="s">
        <v>6500</v>
      </c>
      <c r="AB7261" t="s">
        <v>6792</v>
      </c>
      <c r="AC7261" s="229" t="str">
        <f t="shared" si="65"/>
        <v>INSERT INTO UPK.upk_k40.k60_press_buno_link (buno_id, k60_buno_id, created_date, created_tantou_id) VALUES (2359, 2067, GETDATE(), 999);</v>
      </c>
    </row>
    <row r="7262" spans="26:29">
      <c r="Z7262">
        <v>652</v>
      </c>
      <c r="AA7262" t="s">
        <v>6501</v>
      </c>
      <c r="AB7262" t="s">
        <v>6793</v>
      </c>
      <c r="AC7262" s="229" t="str">
        <f t="shared" si="65"/>
        <v>INSERT INTO UPK.upk_k40.k60_press_buno_link (buno_id, k60_buno_id, created_date, created_tantou_id) VALUES (2360, 2068, GETDATE(), 999);</v>
      </c>
    </row>
    <row r="7263" spans="26:29">
      <c r="Z7263">
        <v>653</v>
      </c>
      <c r="AA7263" t="s">
        <v>6943</v>
      </c>
      <c r="AB7263" t="s">
        <v>6794</v>
      </c>
      <c r="AC7263" s="229" t="str">
        <f t="shared" si="65"/>
        <v>INSERT INTO UPK.upk_k40.k60_press_buno_link (buno_id, k60_buno_id, created_date, created_tantou_id) VALUES (2361, 2510, GETDATE(), 999);</v>
      </c>
    </row>
    <row r="7264" spans="26:29">
      <c r="Z7264">
        <v>654</v>
      </c>
      <c r="AA7264" t="s">
        <v>6593</v>
      </c>
      <c r="AB7264" t="s">
        <v>6795</v>
      </c>
      <c r="AC7264" s="229" t="str">
        <f t="shared" si="65"/>
        <v>INSERT INTO UPK.upk_k40.k60_press_buno_link (buno_id, k60_buno_id, created_date, created_tantou_id) VALUES (2362, 2160, GETDATE(), 999);</v>
      </c>
    </row>
    <row r="7265" spans="26:29">
      <c r="Z7265">
        <v>655</v>
      </c>
      <c r="AA7265" t="s">
        <v>6508</v>
      </c>
      <c r="AB7265" t="s">
        <v>6796</v>
      </c>
      <c r="AC7265" s="229" t="str">
        <f t="shared" si="65"/>
        <v>INSERT INTO UPK.upk_k40.k60_press_buno_link (buno_id, k60_buno_id, created_date, created_tantou_id) VALUES (2363, 2075, GETDATE(), 999);</v>
      </c>
    </row>
    <row r="7266" spans="26:29">
      <c r="Z7266">
        <v>656</v>
      </c>
      <c r="AA7266" t="s">
        <v>6969</v>
      </c>
      <c r="AB7266" t="s">
        <v>6797</v>
      </c>
      <c r="AC7266" s="229" t="str">
        <f t="shared" si="65"/>
        <v>INSERT INTO UPK.upk_k40.k60_press_buno_link (buno_id, k60_buno_id, created_date, created_tantou_id) VALUES (2364, 2536, GETDATE(), 999);</v>
      </c>
    </row>
    <row r="7267" spans="26:29">
      <c r="Z7267">
        <v>657</v>
      </c>
      <c r="AA7267" t="s">
        <v>6509</v>
      </c>
      <c r="AB7267" t="s">
        <v>6798</v>
      </c>
      <c r="AC7267" s="229" t="str">
        <f t="shared" si="65"/>
        <v>INSERT INTO UPK.upk_k40.k60_press_buno_link (buno_id, k60_buno_id, created_date, created_tantou_id) VALUES (2365, 2076, GETDATE(), 999);</v>
      </c>
    </row>
    <row r="7268" spans="26:29">
      <c r="Z7268">
        <v>658</v>
      </c>
      <c r="AA7268" t="s">
        <v>6502</v>
      </c>
      <c r="AB7268" t="s">
        <v>6799</v>
      </c>
      <c r="AC7268" s="229" t="str">
        <f t="shared" si="65"/>
        <v>INSERT INTO UPK.upk_k40.k60_press_buno_link (buno_id, k60_buno_id, created_date, created_tantou_id) VALUES (2366, 2069, GETDATE(), 999);</v>
      </c>
    </row>
    <row r="7269" spans="26:29">
      <c r="Z7269">
        <v>659</v>
      </c>
      <c r="AA7269" t="s">
        <v>6503</v>
      </c>
      <c r="AB7269" t="s">
        <v>6800</v>
      </c>
      <c r="AC7269" s="229" t="str">
        <f t="shared" si="65"/>
        <v>INSERT INTO UPK.upk_k40.k60_press_buno_link (buno_id, k60_buno_id, created_date, created_tantou_id) VALUES (2367, 2070, GETDATE(), 999);</v>
      </c>
    </row>
    <row r="7270" spans="26:29">
      <c r="Z7270">
        <v>660</v>
      </c>
      <c r="AA7270" t="s">
        <v>6510</v>
      </c>
      <c r="AB7270" t="s">
        <v>6801</v>
      </c>
      <c r="AC7270" s="229" t="str">
        <f t="shared" si="65"/>
        <v>INSERT INTO UPK.upk_k40.k60_press_buno_link (buno_id, k60_buno_id, created_date, created_tantou_id) VALUES (2368, 2077, GETDATE(), 999);</v>
      </c>
    </row>
    <row r="7271" spans="26:29">
      <c r="Z7271">
        <v>661</v>
      </c>
      <c r="AA7271" t="s">
        <v>6664</v>
      </c>
      <c r="AB7271" t="s">
        <v>6802</v>
      </c>
      <c r="AC7271" s="229" t="str">
        <f t="shared" si="65"/>
        <v>INSERT INTO UPK.upk_k40.k60_press_buno_link (buno_id, k60_buno_id, created_date, created_tantou_id) VALUES (2369, 2231, GETDATE(), 999);</v>
      </c>
    </row>
    <row r="7272" spans="26:29">
      <c r="Z7272">
        <v>662</v>
      </c>
      <c r="AA7272" t="s">
        <v>6580</v>
      </c>
      <c r="AB7272" t="s">
        <v>6803</v>
      </c>
      <c r="AC7272" s="229" t="str">
        <f t="shared" si="65"/>
        <v>INSERT INTO UPK.upk_k40.k60_press_buno_link (buno_id, k60_buno_id, created_date, created_tantou_id) VALUES (2370, 2147, GETDATE(), 999);</v>
      </c>
    </row>
    <row r="7273" spans="26:29">
      <c r="Z7273">
        <v>663</v>
      </c>
      <c r="AA7273" t="s">
        <v>6581</v>
      </c>
      <c r="AB7273" t="s">
        <v>6804</v>
      </c>
      <c r="AC7273" s="229" t="str">
        <f t="shared" si="65"/>
        <v>INSERT INTO UPK.upk_k40.k60_press_buno_link (buno_id, k60_buno_id, created_date, created_tantou_id) VALUES (2371, 2148, GETDATE(), 999);</v>
      </c>
    </row>
    <row r="7274" spans="26:29">
      <c r="Z7274">
        <v>664</v>
      </c>
      <c r="AA7274" t="s">
        <v>6582</v>
      </c>
      <c r="AB7274" t="s">
        <v>6805</v>
      </c>
      <c r="AC7274" s="229" t="str">
        <f t="shared" si="65"/>
        <v>INSERT INTO UPK.upk_k40.k60_press_buno_link (buno_id, k60_buno_id, created_date, created_tantou_id) VALUES (2372, 2149, GETDATE(), 999);</v>
      </c>
    </row>
    <row r="7275" spans="26:29">
      <c r="Z7275">
        <v>665</v>
      </c>
      <c r="AA7275" t="s">
        <v>6583</v>
      </c>
      <c r="AB7275" t="s">
        <v>6806</v>
      </c>
      <c r="AC7275" s="229" t="str">
        <f t="shared" si="65"/>
        <v>INSERT INTO UPK.upk_k40.k60_press_buno_link (buno_id, k60_buno_id, created_date, created_tantou_id) VALUES (2373, 2150, GETDATE(), 999);</v>
      </c>
    </row>
    <row r="7276" spans="26:29">
      <c r="Z7276">
        <v>666</v>
      </c>
      <c r="AA7276" t="s">
        <v>6584</v>
      </c>
      <c r="AB7276" t="s">
        <v>6807</v>
      </c>
      <c r="AC7276" s="229" t="str">
        <f t="shared" si="65"/>
        <v>INSERT INTO UPK.upk_k40.k60_press_buno_link (buno_id, k60_buno_id, created_date, created_tantou_id) VALUES (2374, 2151, GETDATE(), 999);</v>
      </c>
    </row>
    <row r="7277" spans="26:29">
      <c r="Z7277">
        <v>667</v>
      </c>
      <c r="AA7277" t="s">
        <v>6585</v>
      </c>
      <c r="AB7277" t="s">
        <v>6808</v>
      </c>
      <c r="AC7277" s="229" t="str">
        <f t="shared" si="65"/>
        <v>INSERT INTO UPK.upk_k40.k60_press_buno_link (buno_id, k60_buno_id, created_date, created_tantou_id) VALUES (2375, 2152, GETDATE(), 999);</v>
      </c>
    </row>
    <row r="7278" spans="26:29">
      <c r="Z7278">
        <v>668</v>
      </c>
      <c r="AA7278" t="s">
        <v>6586</v>
      </c>
      <c r="AB7278" t="s">
        <v>6809</v>
      </c>
      <c r="AC7278" s="229" t="str">
        <f t="shared" si="65"/>
        <v>INSERT INTO UPK.upk_k40.k60_press_buno_link (buno_id, k60_buno_id, created_date, created_tantou_id) VALUES (2376, 2153, GETDATE(), 999);</v>
      </c>
    </row>
    <row r="7279" spans="26:29">
      <c r="Z7279">
        <v>669</v>
      </c>
      <c r="AA7279" t="s">
        <v>5829</v>
      </c>
      <c r="AB7279" t="s">
        <v>6810</v>
      </c>
      <c r="AC7279" s="229" t="str">
        <f t="shared" si="65"/>
        <v>INSERT INTO UPK.upk_k40.k60_press_buno_link (buno_id, k60_buno_id, created_date, created_tantou_id) VALUES (2377, 1356, GETDATE(), 999);</v>
      </c>
    </row>
    <row r="7280" spans="26:29">
      <c r="Z7280">
        <v>670</v>
      </c>
      <c r="AA7280" t="s">
        <v>5829</v>
      </c>
      <c r="AB7280" t="s">
        <v>6811</v>
      </c>
      <c r="AC7280" s="229" t="str">
        <f t="shared" si="65"/>
        <v>INSERT INTO UPK.upk_k40.k60_press_buno_link (buno_id, k60_buno_id, created_date, created_tantou_id) VALUES (2378, 1356, GETDATE(), 999);</v>
      </c>
    </row>
    <row r="7281" spans="26:29">
      <c r="Z7281">
        <v>671</v>
      </c>
      <c r="AA7281" t="s">
        <v>6689</v>
      </c>
      <c r="AB7281" t="s">
        <v>6812</v>
      </c>
      <c r="AC7281" s="229" t="str">
        <f t="shared" si="65"/>
        <v>INSERT INTO UPK.upk_k40.k60_press_buno_link (buno_id, k60_buno_id, created_date, created_tantou_id) VALUES (2379, 2256, GETDATE(), 999);</v>
      </c>
    </row>
    <row r="7282" spans="26:29">
      <c r="Z7282">
        <v>672</v>
      </c>
      <c r="AA7282" t="s">
        <v>6722</v>
      </c>
      <c r="AB7282" t="s">
        <v>6813</v>
      </c>
      <c r="AC7282" s="229" t="str">
        <f t="shared" si="65"/>
        <v>INSERT INTO UPK.upk_k40.k60_press_buno_link (buno_id, k60_buno_id, created_date, created_tantou_id) VALUES (2380, 2289, GETDATE(), 999);</v>
      </c>
    </row>
    <row r="7283" spans="26:29">
      <c r="Z7283">
        <v>673</v>
      </c>
      <c r="AA7283" t="s">
        <v>6395</v>
      </c>
      <c r="AB7283" t="s">
        <v>6814</v>
      </c>
      <c r="AC7283" s="229" t="str">
        <f t="shared" si="65"/>
        <v>INSERT INTO UPK.upk_k40.k60_press_buno_link (buno_id, k60_buno_id, created_date, created_tantou_id) VALUES (2381, 1923, GETDATE(), 999);</v>
      </c>
    </row>
    <row r="7284" spans="26:29">
      <c r="Z7284">
        <v>674</v>
      </c>
      <c r="AA7284" t="s">
        <v>6701</v>
      </c>
      <c r="AB7284" t="s">
        <v>6815</v>
      </c>
      <c r="AC7284" s="229" t="str">
        <f t="shared" si="65"/>
        <v>INSERT INTO UPK.upk_k40.k60_press_buno_link (buno_id, k60_buno_id, created_date, created_tantou_id) VALUES (2382, 2268, GETDATE(), 999);</v>
      </c>
    </row>
    <row r="7285" spans="26:29">
      <c r="Z7285">
        <v>675</v>
      </c>
      <c r="AA7285" t="s">
        <v>6760</v>
      </c>
      <c r="AB7285" t="s">
        <v>6816</v>
      </c>
      <c r="AC7285" s="229" t="str">
        <f t="shared" si="65"/>
        <v>INSERT INTO UPK.upk_k40.k60_press_buno_link (buno_id, k60_buno_id, created_date, created_tantou_id) VALUES (2383, 2327, GETDATE(), 999);</v>
      </c>
    </row>
    <row r="7286" spans="26:29">
      <c r="Z7286">
        <v>676</v>
      </c>
      <c r="AA7286" t="s">
        <v>6407</v>
      </c>
      <c r="AB7286" t="s">
        <v>6817</v>
      </c>
      <c r="AC7286" s="229" t="str">
        <f t="shared" si="65"/>
        <v>INSERT INTO UPK.upk_k40.k60_press_buno_link (buno_id, k60_buno_id, created_date, created_tantou_id) VALUES (2384, 1935, GETDATE(), 999);</v>
      </c>
    </row>
    <row r="7287" spans="26:29">
      <c r="Z7287">
        <v>677</v>
      </c>
      <c r="AA7287" t="s">
        <v>5883</v>
      </c>
      <c r="AB7287" t="s">
        <v>6818</v>
      </c>
      <c r="AC7287" s="229" t="str">
        <f t="shared" si="65"/>
        <v>INSERT INTO UPK.upk_k40.k60_press_buno_link (buno_id, k60_buno_id, created_date, created_tantou_id) VALUES (2385, 1410, GETDATE(), 999);</v>
      </c>
    </row>
    <row r="7288" spans="26:29">
      <c r="Z7288">
        <v>678</v>
      </c>
      <c r="AA7288" t="s">
        <v>5885</v>
      </c>
      <c r="AB7288" t="s">
        <v>6819</v>
      </c>
      <c r="AC7288" s="229" t="str">
        <f t="shared" si="65"/>
        <v>INSERT INTO UPK.upk_k40.k60_press_buno_link (buno_id, k60_buno_id, created_date, created_tantou_id) VALUES (2386, 1412, GETDATE(), 999);</v>
      </c>
    </row>
    <row r="7289" spans="26:29">
      <c r="Z7289">
        <v>679</v>
      </c>
      <c r="AA7289" t="s">
        <v>6772</v>
      </c>
      <c r="AB7289" t="s">
        <v>6820</v>
      </c>
      <c r="AC7289" s="229" t="str">
        <f t="shared" si="65"/>
        <v>INSERT INTO UPK.upk_k40.k60_press_buno_link (buno_id, k60_buno_id, created_date, created_tantou_id) VALUES (2387, 2339, GETDATE(), 999);</v>
      </c>
    </row>
    <row r="7290" spans="26:29">
      <c r="Z7290">
        <v>680</v>
      </c>
      <c r="AA7290" t="s">
        <v>6384</v>
      </c>
      <c r="AB7290" t="s">
        <v>6821</v>
      </c>
      <c r="AC7290" s="229" t="str">
        <f t="shared" si="65"/>
        <v>INSERT INTO UPK.upk_k40.k60_press_buno_link (buno_id, k60_buno_id, created_date, created_tantou_id) VALUES (2388, 1912, GETDATE(), 999);</v>
      </c>
    </row>
    <row r="7291" spans="26:29">
      <c r="Z7291">
        <v>681</v>
      </c>
      <c r="AA7291" t="s">
        <v>6888</v>
      </c>
      <c r="AB7291" t="s">
        <v>6822</v>
      </c>
      <c r="AC7291" s="229" t="str">
        <f t="shared" si="65"/>
        <v>INSERT INTO UPK.upk_k40.k60_press_buno_link (buno_id, k60_buno_id, created_date, created_tantou_id) VALUES (2389, 2455, GETDATE(), 999);</v>
      </c>
    </row>
    <row r="7292" spans="26:29">
      <c r="Z7292">
        <v>682</v>
      </c>
      <c r="AA7292" t="s">
        <v>6805</v>
      </c>
      <c r="AB7292" t="s">
        <v>6823</v>
      </c>
      <c r="AC7292" s="229" t="str">
        <f t="shared" si="65"/>
        <v>INSERT INTO UPK.upk_k40.k60_press_buno_link (buno_id, k60_buno_id, created_date, created_tantou_id) VALUES (2390, 2372, GETDATE(), 999);</v>
      </c>
    </row>
    <row r="7293" spans="26:29">
      <c r="Z7293">
        <v>683</v>
      </c>
      <c r="AA7293" t="s">
        <v>6643</v>
      </c>
      <c r="AB7293" t="s">
        <v>6824</v>
      </c>
      <c r="AC7293" s="229" t="str">
        <f t="shared" si="65"/>
        <v>INSERT INTO UPK.upk_k40.k60_press_buno_link (buno_id, k60_buno_id, created_date, created_tantou_id) VALUES (2391, 2210, GETDATE(), 999);</v>
      </c>
    </row>
    <row r="7294" spans="26:29">
      <c r="Z7294">
        <v>684</v>
      </c>
      <c r="AA7294" t="s">
        <v>6623</v>
      </c>
      <c r="AB7294" t="s">
        <v>6825</v>
      </c>
      <c r="AC7294" s="229" t="str">
        <f t="shared" si="65"/>
        <v>INSERT INTO UPK.upk_k40.k60_press_buno_link (buno_id, k60_buno_id, created_date, created_tantou_id) VALUES (2392, 2190, GETDATE(), 999);</v>
      </c>
    </row>
    <row r="7295" spans="26:29">
      <c r="Z7295">
        <v>685</v>
      </c>
      <c r="AA7295" t="s">
        <v>6376</v>
      </c>
      <c r="AB7295" t="s">
        <v>6826</v>
      </c>
      <c r="AC7295" s="229" t="str">
        <f t="shared" si="65"/>
        <v>INSERT INTO UPK.upk_k40.k60_press_buno_link (buno_id, k60_buno_id, created_date, created_tantou_id) VALUES (2393, 1904, GETDATE(), 999);</v>
      </c>
    </row>
    <row r="7296" spans="26:29">
      <c r="Z7296">
        <v>686</v>
      </c>
      <c r="AA7296" t="s">
        <v>6675</v>
      </c>
      <c r="AB7296" t="s">
        <v>6827</v>
      </c>
      <c r="AC7296" s="229" t="str">
        <f t="shared" si="65"/>
        <v>INSERT INTO UPK.upk_k40.k60_press_buno_link (buno_id, k60_buno_id, created_date, created_tantou_id) VALUES (2394, 2242, GETDATE(), 999);</v>
      </c>
    </row>
    <row r="7297" spans="26:29">
      <c r="Z7297">
        <v>687</v>
      </c>
      <c r="AA7297" t="s">
        <v>6411</v>
      </c>
      <c r="AB7297" t="s">
        <v>6828</v>
      </c>
      <c r="AC7297" s="229" t="str">
        <f t="shared" si="65"/>
        <v>INSERT INTO UPK.upk_k40.k60_press_buno_link (buno_id, k60_buno_id, created_date, created_tantou_id) VALUES (2395, 1939, GETDATE(), 999);</v>
      </c>
    </row>
    <row r="7298" spans="26:29">
      <c r="Z7298">
        <v>688</v>
      </c>
      <c r="AA7298" t="s">
        <v>6411</v>
      </c>
      <c r="AB7298" t="s">
        <v>6829</v>
      </c>
      <c r="AC7298" s="229" t="str">
        <f t="shared" si="65"/>
        <v>INSERT INTO UPK.upk_k40.k60_press_buno_link (buno_id, k60_buno_id, created_date, created_tantou_id) VALUES (2396, 1939, GETDATE(), 999);</v>
      </c>
    </row>
    <row r="7299" spans="26:29">
      <c r="Z7299">
        <v>689</v>
      </c>
      <c r="AA7299" t="s">
        <v>6394</v>
      </c>
      <c r="AB7299" t="s">
        <v>6830</v>
      </c>
      <c r="AC7299" s="229" t="str">
        <f t="shared" si="65"/>
        <v>INSERT INTO UPK.upk_k40.k60_press_buno_link (buno_id, k60_buno_id, created_date, created_tantou_id) VALUES (2397, 1922, GETDATE(), 999);</v>
      </c>
    </row>
    <row r="7300" spans="26:29">
      <c r="Z7300">
        <v>690</v>
      </c>
      <c r="AA7300" t="s">
        <v>6394</v>
      </c>
      <c r="AB7300" t="s">
        <v>6831</v>
      </c>
      <c r="AC7300" s="229" t="str">
        <f t="shared" si="65"/>
        <v>INSERT INTO UPK.upk_k40.k60_press_buno_link (buno_id, k60_buno_id, created_date, created_tantou_id) VALUES (2398, 1922, GETDATE(), 999);</v>
      </c>
    </row>
    <row r="7301" spans="26:29">
      <c r="Z7301">
        <v>691</v>
      </c>
      <c r="AA7301" t="s">
        <v>6406</v>
      </c>
      <c r="AB7301" t="s">
        <v>6832</v>
      </c>
      <c r="AC7301" s="229" t="str">
        <f t="shared" si="65"/>
        <v>INSERT INTO UPK.upk_k40.k60_press_buno_link (buno_id, k60_buno_id, created_date, created_tantou_id) VALUES (2399, 1934, GETDATE(), 999);</v>
      </c>
    </row>
    <row r="7302" spans="26:29">
      <c r="Z7302">
        <v>692</v>
      </c>
      <c r="AA7302" t="s">
        <v>6406</v>
      </c>
      <c r="AB7302" t="s">
        <v>6833</v>
      </c>
      <c r="AC7302" s="229" t="str">
        <f t="shared" si="65"/>
        <v>INSERT INTO UPK.upk_k40.k60_press_buno_link (buno_id, k60_buno_id, created_date, created_tantou_id) VALUES (2400, 1934, GETDATE(), 999);</v>
      </c>
    </row>
    <row r="7303" spans="26:29">
      <c r="Z7303">
        <v>693</v>
      </c>
      <c r="AA7303" t="s">
        <v>6383</v>
      </c>
      <c r="AB7303" t="s">
        <v>6834</v>
      </c>
      <c r="AC7303" s="229" t="str">
        <f t="shared" si="65"/>
        <v>INSERT INTO UPK.upk_k40.k60_press_buno_link (buno_id, k60_buno_id, created_date, created_tantou_id) VALUES (2401, 1911, GETDATE(), 999);</v>
      </c>
    </row>
    <row r="7304" spans="26:29">
      <c r="Z7304">
        <v>694</v>
      </c>
      <c r="AA7304" t="s">
        <v>6383</v>
      </c>
      <c r="AB7304" t="s">
        <v>6835</v>
      </c>
      <c r="AC7304" s="229" t="str">
        <f t="shared" si="65"/>
        <v>INSERT INTO UPK.upk_k40.k60_press_buno_link (buno_id, k60_buno_id, created_date, created_tantou_id) VALUES (2402, 1911, GETDATE(), 999);</v>
      </c>
    </row>
    <row r="7305" spans="26:29">
      <c r="Z7305">
        <v>695</v>
      </c>
      <c r="AA7305" t="s">
        <v>6375</v>
      </c>
      <c r="AB7305" t="s">
        <v>6836</v>
      </c>
      <c r="AC7305" s="229" t="str">
        <f t="shared" si="65"/>
        <v>INSERT INTO UPK.upk_k40.k60_press_buno_link (buno_id, k60_buno_id, created_date, created_tantou_id) VALUES (2403, 1903, GETDATE(), 999);</v>
      </c>
    </row>
    <row r="7306" spans="26:29">
      <c r="Z7306">
        <v>696</v>
      </c>
      <c r="AA7306" t="s">
        <v>6375</v>
      </c>
      <c r="AB7306" t="s">
        <v>6837</v>
      </c>
      <c r="AC7306" s="229" t="str">
        <f t="shared" si="65"/>
        <v>INSERT INTO UPK.upk_k40.k60_press_buno_link (buno_id, k60_buno_id, created_date, created_tantou_id) VALUES (2404, 1903, GETDATE(), 999);</v>
      </c>
    </row>
    <row r="7307" spans="26:29">
      <c r="Z7307">
        <v>697</v>
      </c>
      <c r="AA7307" t="s">
        <v>6389</v>
      </c>
      <c r="AB7307" t="s">
        <v>6838</v>
      </c>
      <c r="AC7307" s="229" t="str">
        <f t="shared" si="65"/>
        <v>INSERT INTO UPK.upk_k40.k60_press_buno_link (buno_id, k60_buno_id, created_date, created_tantou_id) VALUES (2405, 1917, GETDATE(), 999);</v>
      </c>
    </row>
    <row r="7308" spans="26:29">
      <c r="Z7308">
        <v>698</v>
      </c>
      <c r="AA7308" t="s">
        <v>6389</v>
      </c>
      <c r="AB7308" t="s">
        <v>6839</v>
      </c>
      <c r="AC7308" s="229" t="str">
        <f t="shared" si="65"/>
        <v>INSERT INTO UPK.upk_k40.k60_press_buno_link (buno_id, k60_buno_id, created_date, created_tantou_id) VALUES (2406, 1917, GETDATE(), 999);</v>
      </c>
    </row>
    <row r="7309" spans="26:29">
      <c r="Z7309">
        <v>699</v>
      </c>
      <c r="AA7309" t="s">
        <v>6390</v>
      </c>
      <c r="AB7309" t="s">
        <v>6840</v>
      </c>
      <c r="AC7309" s="229" t="str">
        <f t="shared" si="65"/>
        <v>INSERT INTO UPK.upk_k40.k60_press_buno_link (buno_id, k60_buno_id, created_date, created_tantou_id) VALUES (2407, 1918, GETDATE(), 999);</v>
      </c>
    </row>
    <row r="7310" spans="26:29">
      <c r="Z7310">
        <v>700</v>
      </c>
      <c r="AA7310" t="s">
        <v>6390</v>
      </c>
      <c r="AB7310" t="s">
        <v>6841</v>
      </c>
      <c r="AC7310" s="229" t="str">
        <f t="shared" si="65"/>
        <v>INSERT INTO UPK.upk_k40.k60_press_buno_link (buno_id, k60_buno_id, created_date, created_tantou_id) VALUES (2408, 1918, GETDATE(), 999);</v>
      </c>
    </row>
    <row r="7311" spans="26:29">
      <c r="Z7311">
        <v>701</v>
      </c>
      <c r="AA7311" t="s">
        <v>6690</v>
      </c>
      <c r="AB7311" t="s">
        <v>6842</v>
      </c>
      <c r="AC7311" s="229" t="str">
        <f t="shared" si="65"/>
        <v>INSERT INTO UPK.upk_k40.k60_press_buno_link (buno_id, k60_buno_id, created_date, created_tantou_id) VALUES (2409, 2257, GETDATE(), 999);</v>
      </c>
    </row>
    <row r="7312" spans="26:29">
      <c r="Z7312">
        <v>702</v>
      </c>
      <c r="AA7312" t="s">
        <v>6723</v>
      </c>
      <c r="AB7312" t="s">
        <v>6843</v>
      </c>
      <c r="AC7312" s="229" t="str">
        <f t="shared" si="65"/>
        <v>INSERT INTO UPK.upk_k40.k60_press_buno_link (buno_id, k60_buno_id, created_date, created_tantou_id) VALUES (2410, 2290, GETDATE(), 999);</v>
      </c>
    </row>
    <row r="7313" spans="26:29">
      <c r="Z7313">
        <v>703</v>
      </c>
      <c r="AA7313" t="s">
        <v>6396</v>
      </c>
      <c r="AB7313" t="s">
        <v>6844</v>
      </c>
      <c r="AC7313" s="229" t="str">
        <f t="shared" si="65"/>
        <v>INSERT INTO UPK.upk_k40.k60_press_buno_link (buno_id, k60_buno_id, created_date, created_tantou_id) VALUES (2411, 1924, GETDATE(), 999);</v>
      </c>
    </row>
    <row r="7314" spans="26:29">
      <c r="Z7314">
        <v>704</v>
      </c>
      <c r="AA7314" t="s">
        <v>6702</v>
      </c>
      <c r="AB7314" t="s">
        <v>6845</v>
      </c>
      <c r="AC7314" s="229" t="str">
        <f t="shared" si="65"/>
        <v>INSERT INTO UPK.upk_k40.k60_press_buno_link (buno_id, k60_buno_id, created_date, created_tantou_id) VALUES (2412, 2269, GETDATE(), 999);</v>
      </c>
    </row>
    <row r="7315" spans="26:29">
      <c r="Z7315">
        <v>705</v>
      </c>
      <c r="AA7315" t="s">
        <v>6761</v>
      </c>
      <c r="AB7315" t="s">
        <v>6846</v>
      </c>
      <c r="AC7315" s="229" t="str">
        <f t="shared" ref="AC7315:AC7378" si="66">AC$6609&amp;AB7315&amp;", "&amp;AA7315&amp;", GETDATE(), 999);"</f>
        <v>INSERT INTO UPK.upk_k40.k60_press_buno_link (buno_id, k60_buno_id, created_date, created_tantou_id) VALUES (2413, 2328, GETDATE(), 999);</v>
      </c>
    </row>
    <row r="7316" spans="26:29">
      <c r="Z7316">
        <v>706</v>
      </c>
      <c r="AA7316" t="s">
        <v>6408</v>
      </c>
      <c r="AB7316" t="s">
        <v>6847</v>
      </c>
      <c r="AC7316" s="229" t="str">
        <f t="shared" si="66"/>
        <v>INSERT INTO UPK.upk_k40.k60_press_buno_link (buno_id, k60_buno_id, created_date, created_tantou_id) VALUES (2414, 1936, GETDATE(), 999);</v>
      </c>
    </row>
    <row r="7317" spans="26:29">
      <c r="Z7317">
        <v>707</v>
      </c>
      <c r="AA7317" t="s">
        <v>5884</v>
      </c>
      <c r="AB7317" t="s">
        <v>6848</v>
      </c>
      <c r="AC7317" s="229" t="str">
        <f t="shared" si="66"/>
        <v>INSERT INTO UPK.upk_k40.k60_press_buno_link (buno_id, k60_buno_id, created_date, created_tantou_id) VALUES (2415, 1411, GETDATE(), 999);</v>
      </c>
    </row>
    <row r="7318" spans="26:29">
      <c r="Z7318">
        <v>708</v>
      </c>
      <c r="AA7318" t="s">
        <v>5886</v>
      </c>
      <c r="AB7318" t="s">
        <v>6849</v>
      </c>
      <c r="AC7318" s="229" t="str">
        <f t="shared" si="66"/>
        <v>INSERT INTO UPK.upk_k40.k60_press_buno_link (buno_id, k60_buno_id, created_date, created_tantou_id) VALUES (2416, 1413, GETDATE(), 999);</v>
      </c>
    </row>
    <row r="7319" spans="26:29">
      <c r="Z7319">
        <v>709</v>
      </c>
      <c r="AA7319" t="s">
        <v>6773</v>
      </c>
      <c r="AB7319" t="s">
        <v>6850</v>
      </c>
      <c r="AC7319" s="229" t="str">
        <f t="shared" si="66"/>
        <v>INSERT INTO UPK.upk_k40.k60_press_buno_link (buno_id, k60_buno_id, created_date, created_tantou_id) VALUES (2417, 2340, GETDATE(), 999);</v>
      </c>
    </row>
    <row r="7320" spans="26:29">
      <c r="Z7320">
        <v>710</v>
      </c>
      <c r="AA7320" t="s">
        <v>6385</v>
      </c>
      <c r="AB7320" t="s">
        <v>6851</v>
      </c>
      <c r="AC7320" s="229" t="str">
        <f t="shared" si="66"/>
        <v>INSERT INTO UPK.upk_k40.k60_press_buno_link (buno_id, k60_buno_id, created_date, created_tantou_id) VALUES (2418, 1913, GETDATE(), 999);</v>
      </c>
    </row>
    <row r="7321" spans="26:29">
      <c r="Z7321">
        <v>711</v>
      </c>
      <c r="AA7321" t="s">
        <v>6889</v>
      </c>
      <c r="AB7321" t="s">
        <v>6852</v>
      </c>
      <c r="AC7321" s="229" t="str">
        <f t="shared" si="66"/>
        <v>INSERT INTO UPK.upk_k40.k60_press_buno_link (buno_id, k60_buno_id, created_date, created_tantou_id) VALUES (2419, 2456, GETDATE(), 999);</v>
      </c>
    </row>
    <row r="7322" spans="26:29">
      <c r="Z7322">
        <v>712</v>
      </c>
      <c r="AA7322" t="s">
        <v>6677</v>
      </c>
      <c r="AB7322" t="s">
        <v>6853</v>
      </c>
      <c r="AC7322" s="229" t="str">
        <f t="shared" si="66"/>
        <v>INSERT INTO UPK.upk_k40.k60_press_buno_link (buno_id, k60_buno_id, created_date, created_tantou_id) VALUES (2420, 2244, GETDATE(), 999);</v>
      </c>
    </row>
    <row r="7323" spans="26:29">
      <c r="Z7323">
        <v>713</v>
      </c>
      <c r="AA7323" t="s">
        <v>6806</v>
      </c>
      <c r="AB7323" t="s">
        <v>6854</v>
      </c>
      <c r="AC7323" s="229" t="str">
        <f t="shared" si="66"/>
        <v>INSERT INTO UPK.upk_k40.k60_press_buno_link (buno_id, k60_buno_id, created_date, created_tantou_id) VALUES (2421, 2373, GETDATE(), 999);</v>
      </c>
    </row>
    <row r="7324" spans="26:29">
      <c r="Z7324">
        <v>714</v>
      </c>
      <c r="AA7324" t="s">
        <v>6617</v>
      </c>
      <c r="AB7324" t="s">
        <v>6855</v>
      </c>
      <c r="AC7324" s="229" t="str">
        <f t="shared" si="66"/>
        <v>INSERT INTO UPK.upk_k40.k60_press_buno_link (buno_id, k60_buno_id, created_date, created_tantou_id) VALUES (2422, 2184, GETDATE(), 999);</v>
      </c>
    </row>
    <row r="7325" spans="26:29">
      <c r="Z7325">
        <v>715</v>
      </c>
      <c r="AA7325" t="s">
        <v>6624</v>
      </c>
      <c r="AB7325" t="s">
        <v>6856</v>
      </c>
      <c r="AC7325" s="229" t="str">
        <f t="shared" si="66"/>
        <v>INSERT INTO UPK.upk_k40.k60_press_buno_link (buno_id, k60_buno_id, created_date, created_tantou_id) VALUES (2423, 2191, GETDATE(), 999);</v>
      </c>
    </row>
    <row r="7326" spans="26:29">
      <c r="Z7326">
        <v>716</v>
      </c>
      <c r="AA7326" t="s">
        <v>6377</v>
      </c>
      <c r="AB7326" t="s">
        <v>6857</v>
      </c>
      <c r="AC7326" s="229" t="str">
        <f t="shared" si="66"/>
        <v>INSERT INTO UPK.upk_k40.k60_press_buno_link (buno_id, k60_buno_id, created_date, created_tantou_id) VALUES (2424, 1905, GETDATE(), 999);</v>
      </c>
    </row>
    <row r="7327" spans="26:29">
      <c r="Z7327">
        <v>717</v>
      </c>
      <c r="AA7327" t="s">
        <v>6676</v>
      </c>
      <c r="AB7327" t="s">
        <v>6858</v>
      </c>
      <c r="AC7327" s="229" t="str">
        <f t="shared" si="66"/>
        <v>INSERT INTO UPK.upk_k40.k60_press_buno_link (buno_id, k60_buno_id, created_date, created_tantou_id) VALUES (2425, 2243, GETDATE(), 999);</v>
      </c>
    </row>
    <row r="7328" spans="26:29">
      <c r="Z7328">
        <v>718</v>
      </c>
      <c r="AA7328" t="s">
        <v>6236</v>
      </c>
      <c r="AB7328" t="s">
        <v>6859</v>
      </c>
      <c r="AC7328" s="229" t="str">
        <f t="shared" si="66"/>
        <v>INSERT INTO UPK.upk_k40.k60_press_buno_link (buno_id, k60_buno_id, created_date, created_tantou_id) VALUES (2426, 1764, GETDATE(), 999);</v>
      </c>
    </row>
    <row r="7329" spans="26:29">
      <c r="Z7329">
        <v>719</v>
      </c>
      <c r="AA7329" t="s">
        <v>6250</v>
      </c>
      <c r="AB7329" t="s">
        <v>6860</v>
      </c>
      <c r="AC7329" s="229" t="str">
        <f t="shared" si="66"/>
        <v>INSERT INTO UPK.upk_k40.k60_press_buno_link (buno_id, k60_buno_id, created_date, created_tantou_id) VALUES (2427, 1778, GETDATE(), 999);</v>
      </c>
    </row>
    <row r="7330" spans="26:29">
      <c r="Z7330">
        <v>720</v>
      </c>
      <c r="AA7330" t="s">
        <v>6266</v>
      </c>
      <c r="AB7330" t="s">
        <v>6861</v>
      </c>
      <c r="AC7330" s="229" t="str">
        <f t="shared" si="66"/>
        <v>INSERT INTO UPK.upk_k40.k60_press_buno_link (buno_id, k60_buno_id, created_date, created_tantou_id) VALUES (2428, 1794, GETDATE(), 999);</v>
      </c>
    </row>
    <row r="7331" spans="26:29">
      <c r="Z7331">
        <v>721</v>
      </c>
      <c r="AA7331" t="s">
        <v>6726</v>
      </c>
      <c r="AB7331" t="s">
        <v>6862</v>
      </c>
      <c r="AC7331" s="229" t="str">
        <f t="shared" si="66"/>
        <v>INSERT INTO UPK.upk_k40.k60_press_buno_link (buno_id, k60_buno_id, created_date, created_tantou_id) VALUES (2429, 2293, GETDATE(), 999);</v>
      </c>
    </row>
    <row r="7332" spans="26:29">
      <c r="Z7332">
        <v>722</v>
      </c>
      <c r="AA7332" t="s">
        <v>6739</v>
      </c>
      <c r="AB7332" t="s">
        <v>6863</v>
      </c>
      <c r="AC7332" s="229" t="str">
        <f t="shared" si="66"/>
        <v>INSERT INTO UPK.upk_k40.k60_press_buno_link (buno_id, k60_buno_id, created_date, created_tantou_id) VALUES (2430, 2306, GETDATE(), 999);</v>
      </c>
    </row>
    <row r="7333" spans="26:29">
      <c r="Z7333">
        <v>723</v>
      </c>
      <c r="AA7333" t="s">
        <v>6740</v>
      </c>
      <c r="AB7333" t="s">
        <v>6864</v>
      </c>
      <c r="AC7333" s="229" t="str">
        <f t="shared" si="66"/>
        <v>INSERT INTO UPK.upk_k40.k60_press_buno_link (buno_id, k60_buno_id, created_date, created_tantou_id) VALUES (2431, 2307, GETDATE(), 999);</v>
      </c>
    </row>
    <row r="7334" spans="26:29">
      <c r="Z7334">
        <v>724</v>
      </c>
      <c r="AA7334" t="s">
        <v>6741</v>
      </c>
      <c r="AB7334" t="s">
        <v>6865</v>
      </c>
      <c r="AC7334" s="229" t="str">
        <f t="shared" si="66"/>
        <v>INSERT INTO UPK.upk_k40.k60_press_buno_link (buno_id, k60_buno_id, created_date, created_tantou_id) VALUES (2432, 2308, GETDATE(), 999);</v>
      </c>
    </row>
    <row r="7335" spans="26:29">
      <c r="Z7335">
        <v>725</v>
      </c>
      <c r="AA7335" t="s">
        <v>6738</v>
      </c>
      <c r="AB7335" t="s">
        <v>6866</v>
      </c>
      <c r="AC7335" s="229" t="str">
        <f t="shared" si="66"/>
        <v>INSERT INTO UPK.upk_k40.k60_press_buno_link (buno_id, k60_buno_id, created_date, created_tantou_id) VALUES (2433, 2305, GETDATE(), 999);</v>
      </c>
    </row>
    <row r="7336" spans="26:29">
      <c r="Z7336">
        <v>726</v>
      </c>
      <c r="AA7336" t="s">
        <v>6119</v>
      </c>
      <c r="AB7336" t="s">
        <v>6867</v>
      </c>
      <c r="AC7336" s="229" t="str">
        <f t="shared" si="66"/>
        <v>INSERT INTO UPK.upk_k40.k60_press_buno_link (buno_id, k60_buno_id, created_date, created_tantou_id) VALUES (2434, 1647, GETDATE(), 999);</v>
      </c>
    </row>
    <row r="7337" spans="26:29">
      <c r="Z7337">
        <v>727</v>
      </c>
      <c r="AA7337" t="s">
        <v>6120</v>
      </c>
      <c r="AB7337" t="s">
        <v>6868</v>
      </c>
      <c r="AC7337" s="229" t="str">
        <f t="shared" si="66"/>
        <v>INSERT INTO UPK.upk_k40.k60_press_buno_link (buno_id, k60_buno_id, created_date, created_tantou_id) VALUES (2435, 1648, GETDATE(), 999);</v>
      </c>
    </row>
    <row r="7338" spans="26:29">
      <c r="Z7338">
        <v>728</v>
      </c>
      <c r="AA7338" t="s">
        <v>6727</v>
      </c>
      <c r="AB7338" t="s">
        <v>6869</v>
      </c>
      <c r="AC7338" s="229" t="str">
        <f t="shared" si="66"/>
        <v>INSERT INTO UPK.upk_k40.k60_press_buno_link (buno_id, k60_buno_id, created_date, created_tantou_id) VALUES (2436, 2294, GETDATE(), 999);</v>
      </c>
    </row>
    <row r="7339" spans="26:29">
      <c r="Z7339">
        <v>729</v>
      </c>
      <c r="AA7339" t="s">
        <v>6404</v>
      </c>
      <c r="AB7339" t="s">
        <v>6870</v>
      </c>
      <c r="AC7339" s="229" t="str">
        <f t="shared" si="66"/>
        <v>INSERT INTO UPK.upk_k40.k60_press_buno_link (buno_id, k60_buno_id, created_date, created_tantou_id) VALUES (2437, 1932, GETDATE(), 999);</v>
      </c>
    </row>
    <row r="7340" spans="26:29">
      <c r="Z7340">
        <v>730</v>
      </c>
      <c r="AA7340" t="s">
        <v>6405</v>
      </c>
      <c r="AB7340" t="s">
        <v>6871</v>
      </c>
      <c r="AC7340" s="229" t="str">
        <f t="shared" si="66"/>
        <v>INSERT INTO UPK.upk_k40.k60_press_buno_link (buno_id, k60_buno_id, created_date, created_tantou_id) VALUES (2438, 1933, GETDATE(), 999);</v>
      </c>
    </row>
    <row r="7341" spans="26:29">
      <c r="Z7341">
        <v>731</v>
      </c>
      <c r="AA7341" t="s">
        <v>6743</v>
      </c>
      <c r="AB7341" t="s">
        <v>6872</v>
      </c>
      <c r="AC7341" s="229" t="str">
        <f t="shared" si="66"/>
        <v>INSERT INTO UPK.upk_k40.k60_press_buno_link (buno_id, k60_buno_id, created_date, created_tantou_id) VALUES (2439, 2310, GETDATE(), 999);</v>
      </c>
    </row>
    <row r="7342" spans="26:29">
      <c r="Z7342">
        <v>732</v>
      </c>
      <c r="AA7342" t="s">
        <v>6744</v>
      </c>
      <c r="AB7342" t="s">
        <v>6873</v>
      </c>
      <c r="AC7342" s="229" t="str">
        <f t="shared" si="66"/>
        <v>INSERT INTO UPK.upk_k40.k60_press_buno_link (buno_id, k60_buno_id, created_date, created_tantou_id) VALUES (2440, 2311, GETDATE(), 999);</v>
      </c>
    </row>
    <row r="7343" spans="26:29">
      <c r="Z7343">
        <v>733</v>
      </c>
      <c r="AA7343" t="s">
        <v>6745</v>
      </c>
      <c r="AB7343" t="s">
        <v>6874</v>
      </c>
      <c r="AC7343" s="229" t="str">
        <f t="shared" si="66"/>
        <v>INSERT INTO UPK.upk_k40.k60_press_buno_link (buno_id, k60_buno_id, created_date, created_tantou_id) VALUES (2441, 2312, GETDATE(), 999);</v>
      </c>
    </row>
    <row r="7344" spans="26:29">
      <c r="Z7344">
        <v>734</v>
      </c>
      <c r="AA7344" t="s">
        <v>6742</v>
      </c>
      <c r="AB7344" t="s">
        <v>6875</v>
      </c>
      <c r="AC7344" s="229" t="str">
        <f t="shared" si="66"/>
        <v>INSERT INTO UPK.upk_k40.k60_press_buno_link (buno_id, k60_buno_id, created_date, created_tantou_id) VALUES (2442, 2309, GETDATE(), 999);</v>
      </c>
    </row>
    <row r="7345" spans="26:29">
      <c r="Z7345">
        <v>735</v>
      </c>
      <c r="AA7345" t="s">
        <v>6042</v>
      </c>
      <c r="AB7345" t="s">
        <v>6876</v>
      </c>
      <c r="AC7345" s="229" t="str">
        <f t="shared" si="66"/>
        <v>INSERT INTO UPK.upk_k40.k60_press_buno_link (buno_id, k60_buno_id, created_date, created_tantou_id) VALUES (2443, 1570, GETDATE(), 999);</v>
      </c>
    </row>
    <row r="7346" spans="26:29">
      <c r="Z7346">
        <v>736</v>
      </c>
      <c r="AA7346" t="s">
        <v>6044</v>
      </c>
      <c r="AB7346" t="s">
        <v>6877</v>
      </c>
      <c r="AC7346" s="229" t="str">
        <f t="shared" si="66"/>
        <v>INSERT INTO UPK.upk_k40.k60_press_buno_link (buno_id, k60_buno_id, created_date, created_tantou_id) VALUES (2444, 1572, GETDATE(), 999);</v>
      </c>
    </row>
    <row r="7347" spans="26:29">
      <c r="Z7347">
        <v>737</v>
      </c>
      <c r="AA7347" t="s">
        <v>6043</v>
      </c>
      <c r="AB7347" t="s">
        <v>6878</v>
      </c>
      <c r="AC7347" s="229" t="str">
        <f t="shared" si="66"/>
        <v>INSERT INTO UPK.upk_k40.k60_press_buno_link (buno_id, k60_buno_id, created_date, created_tantou_id) VALUES (2445, 1571, GETDATE(), 999);</v>
      </c>
    </row>
    <row r="7348" spans="26:29">
      <c r="Z7348">
        <v>738</v>
      </c>
      <c r="AA7348" t="s">
        <v>6691</v>
      </c>
      <c r="AB7348" t="s">
        <v>6879</v>
      </c>
      <c r="AC7348" s="229" t="str">
        <f t="shared" si="66"/>
        <v>INSERT INTO UPK.upk_k40.k60_press_buno_link (buno_id, k60_buno_id, created_date, created_tantou_id) VALUES (2446, 2258, GETDATE(), 999);</v>
      </c>
    </row>
    <row r="7349" spans="26:29">
      <c r="Z7349">
        <v>739</v>
      </c>
      <c r="AA7349" t="s">
        <v>6724</v>
      </c>
      <c r="AB7349" t="s">
        <v>6880</v>
      </c>
      <c r="AC7349" s="229" t="str">
        <f t="shared" si="66"/>
        <v>INSERT INTO UPK.upk_k40.k60_press_buno_link (buno_id, k60_buno_id, created_date, created_tantou_id) VALUES (2447, 2291, GETDATE(), 999);</v>
      </c>
    </row>
    <row r="7350" spans="26:29">
      <c r="Z7350">
        <v>740</v>
      </c>
      <c r="AA7350" t="s">
        <v>6398</v>
      </c>
      <c r="AB7350" t="s">
        <v>6881</v>
      </c>
      <c r="AC7350" s="229" t="str">
        <f t="shared" si="66"/>
        <v>INSERT INTO UPK.upk_k40.k60_press_buno_link (buno_id, k60_buno_id, created_date, created_tantou_id) VALUES (2448, 1926, GETDATE(), 999);</v>
      </c>
    </row>
    <row r="7351" spans="26:29">
      <c r="Z7351">
        <v>741</v>
      </c>
      <c r="AA7351" t="s">
        <v>6746</v>
      </c>
      <c r="AB7351" t="s">
        <v>6882</v>
      </c>
      <c r="AC7351" s="229" t="str">
        <f t="shared" si="66"/>
        <v>INSERT INTO UPK.upk_k40.k60_press_buno_link (buno_id, k60_buno_id, created_date, created_tantou_id) VALUES (2449, 2313, GETDATE(), 999);</v>
      </c>
    </row>
    <row r="7352" spans="26:29">
      <c r="Z7352">
        <v>742</v>
      </c>
      <c r="AA7352" t="s">
        <v>6748</v>
      </c>
      <c r="AB7352" t="s">
        <v>6883</v>
      </c>
      <c r="AC7352" s="229" t="str">
        <f t="shared" si="66"/>
        <v>INSERT INTO UPK.upk_k40.k60_press_buno_link (buno_id, k60_buno_id, created_date, created_tantou_id) VALUES (2450, 2315, GETDATE(), 999);</v>
      </c>
    </row>
    <row r="7353" spans="26:29">
      <c r="Z7353">
        <v>743</v>
      </c>
      <c r="AA7353" t="s">
        <v>6774</v>
      </c>
      <c r="AB7353" t="s">
        <v>6884</v>
      </c>
      <c r="AC7353" s="229" t="str">
        <f t="shared" si="66"/>
        <v>INSERT INTO UPK.upk_k40.k60_press_buno_link (buno_id, k60_buno_id, created_date, created_tantou_id) VALUES (2451, 2341, GETDATE(), 999);</v>
      </c>
    </row>
    <row r="7354" spans="26:29">
      <c r="Z7354">
        <v>744</v>
      </c>
      <c r="AA7354" t="s">
        <v>6387</v>
      </c>
      <c r="AB7354" t="s">
        <v>6885</v>
      </c>
      <c r="AC7354" s="229" t="str">
        <f t="shared" si="66"/>
        <v>INSERT INTO UPK.upk_k40.k60_press_buno_link (buno_id, k60_buno_id, created_date, created_tantou_id) VALUES (2452, 1915, GETDATE(), 999);</v>
      </c>
    </row>
    <row r="7355" spans="26:29">
      <c r="Z7355">
        <v>745</v>
      </c>
      <c r="AA7355" t="s">
        <v>6680</v>
      </c>
      <c r="AB7355" t="s">
        <v>6886</v>
      </c>
      <c r="AC7355" s="229" t="str">
        <f t="shared" si="66"/>
        <v>INSERT INTO UPK.upk_k40.k60_press_buno_link (buno_id, k60_buno_id, created_date, created_tantou_id) VALUES (2453, 2247, GETDATE(), 999);</v>
      </c>
    </row>
    <row r="7356" spans="26:29">
      <c r="Z7356">
        <v>746</v>
      </c>
      <c r="AA7356" t="s">
        <v>6626</v>
      </c>
      <c r="AB7356" t="s">
        <v>6887</v>
      </c>
      <c r="AC7356" s="229" t="str">
        <f t="shared" si="66"/>
        <v>INSERT INTO UPK.upk_k40.k60_press_buno_link (buno_id, k60_buno_id, created_date, created_tantou_id) VALUES (2454, 2193, GETDATE(), 999);</v>
      </c>
    </row>
    <row r="7357" spans="26:29">
      <c r="Z7357">
        <v>747</v>
      </c>
      <c r="AA7357" t="s">
        <v>6678</v>
      </c>
      <c r="AB7357" t="s">
        <v>6888</v>
      </c>
      <c r="AC7357" s="229" t="str">
        <f t="shared" si="66"/>
        <v>INSERT INTO UPK.upk_k40.k60_press_buno_link (buno_id, k60_buno_id, created_date, created_tantou_id) VALUES (2455, 2245, GETDATE(), 999);</v>
      </c>
    </row>
    <row r="7358" spans="26:29">
      <c r="Z7358">
        <v>748</v>
      </c>
      <c r="AA7358" t="s">
        <v>6378</v>
      </c>
      <c r="AB7358" t="s">
        <v>6889</v>
      </c>
      <c r="AC7358" s="229" t="str">
        <f t="shared" si="66"/>
        <v>INSERT INTO UPK.upk_k40.k60_press_buno_link (buno_id, k60_buno_id, created_date, created_tantou_id) VALUES (2456, 1906, GETDATE(), 999);</v>
      </c>
    </row>
    <row r="7359" spans="26:29">
      <c r="Z7359">
        <v>749</v>
      </c>
      <c r="AA7359" t="s">
        <v>6679</v>
      </c>
      <c r="AB7359" t="s">
        <v>6890</v>
      </c>
      <c r="AC7359" s="229" t="str">
        <f t="shared" si="66"/>
        <v>INSERT INTO UPK.upk_k40.k60_press_buno_link (buno_id, k60_buno_id, created_date, created_tantou_id) VALUES (2457, 2246, GETDATE(), 999);</v>
      </c>
    </row>
    <row r="7360" spans="26:29">
      <c r="Z7360">
        <v>750</v>
      </c>
      <c r="AA7360" t="s">
        <v>5844</v>
      </c>
      <c r="AB7360" t="s">
        <v>6891</v>
      </c>
      <c r="AC7360" s="229" t="str">
        <f t="shared" si="66"/>
        <v>INSERT INTO UPK.upk_k40.k60_press_buno_link (buno_id, k60_buno_id, created_date, created_tantou_id) VALUES (2458, 1371, GETDATE(), 999);</v>
      </c>
    </row>
    <row r="7361" spans="26:29">
      <c r="Z7361">
        <v>751</v>
      </c>
      <c r="AA7361" t="s">
        <v>5845</v>
      </c>
      <c r="AB7361" t="s">
        <v>6892</v>
      </c>
      <c r="AC7361" s="229" t="str">
        <f t="shared" si="66"/>
        <v>INSERT INTO UPK.upk_k40.k60_press_buno_link (buno_id, k60_buno_id, created_date, created_tantou_id) VALUES (2459, 1372, GETDATE(), 999);</v>
      </c>
    </row>
    <row r="7362" spans="26:29">
      <c r="Z7362">
        <v>752</v>
      </c>
      <c r="AA7362" t="s">
        <v>6397</v>
      </c>
      <c r="AB7362" t="s">
        <v>6893</v>
      </c>
      <c r="AC7362" s="229" t="str">
        <f t="shared" si="66"/>
        <v>INSERT INTO UPK.upk_k40.k60_press_buno_link (buno_id, k60_buno_id, created_date, created_tantou_id) VALUES (2460, 1925, GETDATE(), 999);</v>
      </c>
    </row>
    <row r="7363" spans="26:29">
      <c r="Z7363">
        <v>753</v>
      </c>
      <c r="AA7363" t="s">
        <v>6397</v>
      </c>
      <c r="AB7363" t="s">
        <v>6894</v>
      </c>
      <c r="AC7363" s="229" t="str">
        <f t="shared" si="66"/>
        <v>INSERT INTO UPK.upk_k40.k60_press_buno_link (buno_id, k60_buno_id, created_date, created_tantou_id) VALUES (2461, 1925, GETDATE(), 999);</v>
      </c>
    </row>
    <row r="7364" spans="26:29">
      <c r="Z7364">
        <v>754</v>
      </c>
      <c r="AA7364" t="s">
        <v>6386</v>
      </c>
      <c r="AB7364" t="s">
        <v>6895</v>
      </c>
      <c r="AC7364" s="229" t="str">
        <f t="shared" si="66"/>
        <v>INSERT INTO UPK.upk_k40.k60_press_buno_link (buno_id, k60_buno_id, created_date, created_tantou_id) VALUES (2462, 1914, GETDATE(), 999);</v>
      </c>
    </row>
    <row r="7365" spans="26:29">
      <c r="Z7365">
        <v>755</v>
      </c>
      <c r="AA7365" t="s">
        <v>6386</v>
      </c>
      <c r="AB7365" t="s">
        <v>6896</v>
      </c>
      <c r="AC7365" s="229" t="str">
        <f t="shared" si="66"/>
        <v>INSERT INTO UPK.upk_k40.k60_press_buno_link (buno_id, k60_buno_id, created_date, created_tantou_id) VALUES (2463, 1914, GETDATE(), 999);</v>
      </c>
    </row>
    <row r="7366" spans="26:29">
      <c r="Z7366">
        <v>756</v>
      </c>
      <c r="AA7366" t="s">
        <v>6924</v>
      </c>
      <c r="AB7366" t="s">
        <v>6897</v>
      </c>
      <c r="AC7366" s="229" t="str">
        <f t="shared" si="66"/>
        <v>INSERT INTO UPK.upk_k40.k60_press_buno_link (buno_id, k60_buno_id, created_date, created_tantou_id) VALUES (2464, 2491, GETDATE(), 999);</v>
      </c>
    </row>
    <row r="7367" spans="26:29">
      <c r="Z7367">
        <v>757</v>
      </c>
      <c r="AA7367" t="s">
        <v>6924</v>
      </c>
      <c r="AB7367" t="s">
        <v>6898</v>
      </c>
      <c r="AC7367" s="229" t="str">
        <f t="shared" si="66"/>
        <v>INSERT INTO UPK.upk_k40.k60_press_buno_link (buno_id, k60_buno_id, created_date, created_tantou_id) VALUES (2465, 2491, GETDATE(), 999);</v>
      </c>
    </row>
    <row r="7368" spans="26:29">
      <c r="Z7368">
        <v>758</v>
      </c>
      <c r="AA7368" t="s">
        <v>6410</v>
      </c>
      <c r="AB7368" t="s">
        <v>6899</v>
      </c>
      <c r="AC7368" s="229" t="str">
        <f t="shared" si="66"/>
        <v>INSERT INTO UPK.upk_k40.k60_press_buno_link (buno_id, k60_buno_id, created_date, created_tantou_id) VALUES (2466, 1938, GETDATE(), 999);</v>
      </c>
    </row>
    <row r="7369" spans="26:29">
      <c r="Z7369">
        <v>759</v>
      </c>
      <c r="AA7369" t="s">
        <v>6410</v>
      </c>
      <c r="AB7369" t="s">
        <v>6900</v>
      </c>
      <c r="AC7369" s="229" t="str">
        <f t="shared" si="66"/>
        <v>INSERT INTO UPK.upk_k40.k60_press_buno_link (buno_id, k60_buno_id, created_date, created_tantou_id) VALUES (2467, 1938, GETDATE(), 999);</v>
      </c>
    </row>
    <row r="7370" spans="26:29">
      <c r="Z7370">
        <v>760</v>
      </c>
      <c r="AA7370" t="s">
        <v>6380</v>
      </c>
      <c r="AB7370" t="s">
        <v>6901</v>
      </c>
      <c r="AC7370" s="229" t="str">
        <f t="shared" si="66"/>
        <v>INSERT INTO UPK.upk_k40.k60_press_buno_link (buno_id, k60_buno_id, created_date, created_tantou_id) VALUES (2468, 1908, GETDATE(), 999);</v>
      </c>
    </row>
    <row r="7371" spans="26:29">
      <c r="Z7371">
        <v>761</v>
      </c>
      <c r="AA7371" t="s">
        <v>6380</v>
      </c>
      <c r="AB7371" t="s">
        <v>6902</v>
      </c>
      <c r="AC7371" s="229" t="str">
        <f t="shared" si="66"/>
        <v>INSERT INTO UPK.upk_k40.k60_press_buno_link (buno_id, k60_buno_id, created_date, created_tantou_id) VALUES (2469, 1908, GETDATE(), 999);</v>
      </c>
    </row>
    <row r="7372" spans="26:29">
      <c r="Z7372">
        <v>762</v>
      </c>
      <c r="AA7372" t="s">
        <v>6692</v>
      </c>
      <c r="AB7372" t="s">
        <v>6903</v>
      </c>
      <c r="AC7372" s="229" t="str">
        <f t="shared" si="66"/>
        <v>INSERT INTO UPK.upk_k40.k60_press_buno_link (buno_id, k60_buno_id, created_date, created_tantou_id) VALUES (2470, 2259, GETDATE(), 999);</v>
      </c>
    </row>
    <row r="7373" spans="26:29">
      <c r="Z7373">
        <v>763</v>
      </c>
      <c r="AA7373" t="s">
        <v>6725</v>
      </c>
      <c r="AB7373" t="s">
        <v>6904</v>
      </c>
      <c r="AC7373" s="229" t="str">
        <f t="shared" si="66"/>
        <v>INSERT INTO UPK.upk_k40.k60_press_buno_link (buno_id, k60_buno_id, created_date, created_tantou_id) VALUES (2471, 2292, GETDATE(), 999);</v>
      </c>
    </row>
    <row r="7374" spans="26:29">
      <c r="Z7374">
        <v>764</v>
      </c>
      <c r="AA7374" t="s">
        <v>6399</v>
      </c>
      <c r="AB7374" t="s">
        <v>6905</v>
      </c>
      <c r="AC7374" s="229" t="str">
        <f t="shared" si="66"/>
        <v>INSERT INTO UPK.upk_k40.k60_press_buno_link (buno_id, k60_buno_id, created_date, created_tantou_id) VALUES (2472, 1927, GETDATE(), 999);</v>
      </c>
    </row>
    <row r="7375" spans="26:29">
      <c r="Z7375">
        <v>765</v>
      </c>
      <c r="AA7375" t="s">
        <v>6747</v>
      </c>
      <c r="AB7375" t="s">
        <v>6906</v>
      </c>
      <c r="AC7375" s="229" t="str">
        <f t="shared" si="66"/>
        <v>INSERT INTO UPK.upk_k40.k60_press_buno_link (buno_id, k60_buno_id, created_date, created_tantou_id) VALUES (2473, 2314, GETDATE(), 999);</v>
      </c>
    </row>
    <row r="7376" spans="26:29">
      <c r="Z7376">
        <v>766</v>
      </c>
      <c r="AA7376" t="s">
        <v>6749</v>
      </c>
      <c r="AB7376" t="s">
        <v>6907</v>
      </c>
      <c r="AC7376" s="229" t="str">
        <f t="shared" si="66"/>
        <v>INSERT INTO UPK.upk_k40.k60_press_buno_link (buno_id, k60_buno_id, created_date, created_tantou_id) VALUES (2474, 2316, GETDATE(), 999);</v>
      </c>
    </row>
    <row r="7377" spans="26:29">
      <c r="Z7377">
        <v>767</v>
      </c>
      <c r="AA7377" t="s">
        <v>6775</v>
      </c>
      <c r="AB7377" t="s">
        <v>6908</v>
      </c>
      <c r="AC7377" s="229" t="str">
        <f t="shared" si="66"/>
        <v>INSERT INTO UPK.upk_k40.k60_press_buno_link (buno_id, k60_buno_id, created_date, created_tantou_id) VALUES (2475, 2342, GETDATE(), 999);</v>
      </c>
    </row>
    <row r="7378" spans="26:29">
      <c r="Z7378">
        <v>768</v>
      </c>
      <c r="AA7378" t="s">
        <v>6388</v>
      </c>
      <c r="AB7378" t="s">
        <v>6909</v>
      </c>
      <c r="AC7378" s="229" t="str">
        <f t="shared" si="66"/>
        <v>INSERT INTO UPK.upk_k40.k60_press_buno_link (buno_id, k60_buno_id, created_date, created_tantou_id) VALUES (2476, 1916, GETDATE(), 999);</v>
      </c>
    </row>
    <row r="7379" spans="26:29">
      <c r="Z7379">
        <v>769</v>
      </c>
      <c r="AA7379" t="s">
        <v>6683</v>
      </c>
      <c r="AB7379" t="s">
        <v>6910</v>
      </c>
      <c r="AC7379" s="229" t="str">
        <f t="shared" ref="AC7379:AC7442" si="67">AC$6609&amp;AB7379&amp;", "&amp;AA7379&amp;", GETDATE(), 999);"</f>
        <v>INSERT INTO UPK.upk_k40.k60_press_buno_link (buno_id, k60_buno_id, created_date, created_tantou_id) VALUES (2477, 2250, GETDATE(), 999);</v>
      </c>
    </row>
    <row r="7380" spans="26:29">
      <c r="Z7380">
        <v>770</v>
      </c>
      <c r="AA7380" t="s">
        <v>6627</v>
      </c>
      <c r="AB7380" t="s">
        <v>6911</v>
      </c>
      <c r="AC7380" s="229" t="str">
        <f t="shared" si="67"/>
        <v>INSERT INTO UPK.upk_k40.k60_press_buno_link (buno_id, k60_buno_id, created_date, created_tantou_id) VALUES (2478, 2194, GETDATE(), 999);</v>
      </c>
    </row>
    <row r="7381" spans="26:29">
      <c r="Z7381">
        <v>771</v>
      </c>
      <c r="AA7381" t="s">
        <v>6681</v>
      </c>
      <c r="AB7381" t="s">
        <v>6912</v>
      </c>
      <c r="AC7381" s="229" t="str">
        <f t="shared" si="67"/>
        <v>INSERT INTO UPK.upk_k40.k60_press_buno_link (buno_id, k60_buno_id, created_date, created_tantou_id) VALUES (2479, 2248, GETDATE(), 999);</v>
      </c>
    </row>
    <row r="7382" spans="26:29">
      <c r="Z7382">
        <v>772</v>
      </c>
      <c r="AA7382" t="s">
        <v>6379</v>
      </c>
      <c r="AB7382" t="s">
        <v>6913</v>
      </c>
      <c r="AC7382" s="229" t="str">
        <f t="shared" si="67"/>
        <v>INSERT INTO UPK.upk_k40.k60_press_buno_link (buno_id, k60_buno_id, created_date, created_tantou_id) VALUES (2480, 1907, GETDATE(), 999);</v>
      </c>
    </row>
    <row r="7383" spans="26:29">
      <c r="Z7383">
        <v>773</v>
      </c>
      <c r="AA7383" t="s">
        <v>6682</v>
      </c>
      <c r="AB7383" t="s">
        <v>6914</v>
      </c>
      <c r="AC7383" s="229" t="str">
        <f t="shared" si="67"/>
        <v>INSERT INTO UPK.upk_k40.k60_press_buno_link (buno_id, k60_buno_id, created_date, created_tantou_id) VALUES (2481, 2249, GETDATE(), 999);</v>
      </c>
    </row>
    <row r="7384" spans="26:29">
      <c r="Z7384">
        <v>774</v>
      </c>
      <c r="AA7384" t="s">
        <v>5846</v>
      </c>
      <c r="AB7384" t="s">
        <v>6915</v>
      </c>
      <c r="AC7384" s="229" t="str">
        <f t="shared" si="67"/>
        <v>INSERT INTO UPK.upk_k40.k60_press_buno_link (buno_id, k60_buno_id, created_date, created_tantou_id) VALUES (2482, 1373, GETDATE(), 999);</v>
      </c>
    </row>
    <row r="7385" spans="26:29">
      <c r="Z7385">
        <v>775</v>
      </c>
      <c r="AA7385" t="s">
        <v>5847</v>
      </c>
      <c r="AB7385" t="s">
        <v>6916</v>
      </c>
      <c r="AC7385" s="229" t="str">
        <f t="shared" si="67"/>
        <v>INSERT INTO UPK.upk_k40.k60_press_buno_link (buno_id, k60_buno_id, created_date, created_tantou_id) VALUES (2483, 1374, GETDATE(), 999);</v>
      </c>
    </row>
    <row r="7386" spans="26:29">
      <c r="Z7386">
        <v>776</v>
      </c>
      <c r="AA7386" t="s">
        <v>6008</v>
      </c>
      <c r="AB7386" t="s">
        <v>6917</v>
      </c>
      <c r="AC7386" s="229" t="str">
        <f t="shared" si="67"/>
        <v>INSERT INTO UPK.upk_k40.k60_press_buno_link (buno_id, k60_buno_id, created_date, created_tantou_id) VALUES (2484, 1536, GETDATE(), 999);</v>
      </c>
    </row>
    <row r="7387" spans="26:29">
      <c r="Z7387">
        <v>777</v>
      </c>
      <c r="AA7387" t="s">
        <v>6008</v>
      </c>
      <c r="AB7387" t="s">
        <v>6918</v>
      </c>
      <c r="AC7387" s="229" t="str">
        <f t="shared" si="67"/>
        <v>INSERT INTO UPK.upk_k40.k60_press_buno_link (buno_id, k60_buno_id, created_date, created_tantou_id) VALUES (2485, 1536, GETDATE(), 999);</v>
      </c>
    </row>
    <row r="7388" spans="26:29">
      <c r="Z7388">
        <v>778</v>
      </c>
      <c r="AA7388" t="s">
        <v>6703</v>
      </c>
      <c r="AB7388" t="s">
        <v>6919</v>
      </c>
      <c r="AC7388" s="229" t="str">
        <f t="shared" si="67"/>
        <v>INSERT INTO UPK.upk_k40.k60_press_buno_link (buno_id, k60_buno_id, created_date, created_tantou_id) VALUES (2486, 2270, GETDATE(), 999);</v>
      </c>
    </row>
    <row r="7389" spans="26:29">
      <c r="Z7389">
        <v>779</v>
      </c>
      <c r="AA7389" t="s">
        <v>6704</v>
      </c>
      <c r="AB7389" t="s">
        <v>6920</v>
      </c>
      <c r="AC7389" s="229" t="str">
        <f t="shared" si="67"/>
        <v>INSERT INTO UPK.upk_k40.k60_press_buno_link (buno_id, k60_buno_id, created_date, created_tantou_id) VALUES (2487, 2271, GETDATE(), 999);</v>
      </c>
    </row>
    <row r="7390" spans="26:29">
      <c r="Z7390">
        <v>780</v>
      </c>
      <c r="AA7390" t="s">
        <v>6434</v>
      </c>
      <c r="AB7390" t="s">
        <v>6921</v>
      </c>
      <c r="AC7390" s="229" t="str">
        <f t="shared" si="67"/>
        <v>INSERT INTO UPK.upk_k40.k60_press_buno_link (buno_id, k60_buno_id, created_date, created_tantou_id) VALUES (2488, 1962, GETDATE(), 999);</v>
      </c>
    </row>
    <row r="7391" spans="26:29">
      <c r="Z7391">
        <v>781</v>
      </c>
      <c r="AA7391" t="s">
        <v>6434</v>
      </c>
      <c r="AB7391" t="s">
        <v>6922</v>
      </c>
      <c r="AC7391" s="229" t="str">
        <f t="shared" si="67"/>
        <v>INSERT INTO UPK.upk_k40.k60_press_buno_link (buno_id, k60_buno_id, created_date, created_tantou_id) VALUES (2489, 1962, GETDATE(), 999);</v>
      </c>
    </row>
    <row r="7392" spans="26:29">
      <c r="Z7392">
        <v>782</v>
      </c>
      <c r="AA7392" t="s">
        <v>6625</v>
      </c>
      <c r="AB7392" t="s">
        <v>6923</v>
      </c>
      <c r="AC7392" s="229" t="str">
        <f t="shared" si="67"/>
        <v>INSERT INTO UPK.upk_k40.k60_press_buno_link (buno_id, k60_buno_id, created_date, created_tantou_id) VALUES (2490, 2192, GETDATE(), 999);</v>
      </c>
    </row>
    <row r="7393" spans="26:29">
      <c r="Z7393">
        <v>783</v>
      </c>
      <c r="AA7393" t="s">
        <v>6625</v>
      </c>
      <c r="AB7393" t="s">
        <v>6924</v>
      </c>
      <c r="AC7393" s="229" t="str">
        <f t="shared" si="67"/>
        <v>INSERT INTO UPK.upk_k40.k60_press_buno_link (buno_id, k60_buno_id, created_date, created_tantou_id) VALUES (2491, 2192, GETDATE(), 999);</v>
      </c>
    </row>
    <row r="7394" spans="26:29">
      <c r="Z7394">
        <v>784</v>
      </c>
      <c r="AA7394" t="s">
        <v>6829</v>
      </c>
      <c r="AB7394" t="s">
        <v>6925</v>
      </c>
      <c r="AC7394" s="229" t="str">
        <f t="shared" si="67"/>
        <v>INSERT INTO UPK.upk_k40.k60_press_buno_link (buno_id, k60_buno_id, created_date, created_tantou_id) VALUES (2492, 2396, GETDATE(), 999);</v>
      </c>
    </row>
    <row r="7395" spans="26:29">
      <c r="Z7395">
        <v>785</v>
      </c>
      <c r="AA7395" t="s">
        <v>6829</v>
      </c>
      <c r="AB7395" t="s">
        <v>6926</v>
      </c>
      <c r="AC7395" s="229" t="str">
        <f t="shared" si="67"/>
        <v>INSERT INTO UPK.upk_k40.k60_press_buno_link (buno_id, k60_buno_id, created_date, created_tantou_id) VALUES (2493, 2396, GETDATE(), 999);</v>
      </c>
    </row>
    <row r="7396" spans="26:29">
      <c r="Z7396">
        <v>786</v>
      </c>
      <c r="AA7396" t="s">
        <v>5819</v>
      </c>
      <c r="AB7396" t="s">
        <v>6927</v>
      </c>
      <c r="AC7396" s="229" t="str">
        <f t="shared" si="67"/>
        <v>INSERT INTO UPK.upk_k40.k60_press_buno_link (buno_id, k60_buno_id, created_date, created_tantou_id) VALUES (2494, 1346, GETDATE(), 999);</v>
      </c>
    </row>
    <row r="7397" spans="26:29">
      <c r="Z7397">
        <v>787</v>
      </c>
      <c r="AA7397" t="s">
        <v>5820</v>
      </c>
      <c r="AB7397" t="s">
        <v>6928</v>
      </c>
      <c r="AC7397" s="229" t="str">
        <f t="shared" si="67"/>
        <v>INSERT INTO UPK.upk_k40.k60_press_buno_link (buno_id, k60_buno_id, created_date, created_tantou_id) VALUES (2495, 1347, GETDATE(), 999);</v>
      </c>
    </row>
    <row r="7398" spans="26:29">
      <c r="Z7398">
        <v>788</v>
      </c>
      <c r="AA7398" t="s">
        <v>5821</v>
      </c>
      <c r="AB7398" t="s">
        <v>6929</v>
      </c>
      <c r="AC7398" s="229" t="str">
        <f t="shared" si="67"/>
        <v>INSERT INTO UPK.upk_k40.k60_press_buno_link (buno_id, k60_buno_id, created_date, created_tantou_id) VALUES (2496, 1348, GETDATE(), 999);</v>
      </c>
    </row>
    <row r="7399" spans="26:29">
      <c r="Z7399">
        <v>789</v>
      </c>
      <c r="AA7399" t="s">
        <v>6602</v>
      </c>
      <c r="AB7399" t="s">
        <v>6930</v>
      </c>
      <c r="AC7399" s="229" t="str">
        <f t="shared" si="67"/>
        <v>INSERT INTO UPK.upk_k40.k60_press_buno_link (buno_id, k60_buno_id, created_date, created_tantou_id) VALUES (2497, 2169, GETDATE(), 999);</v>
      </c>
    </row>
    <row r="7400" spans="26:29">
      <c r="Z7400">
        <v>790</v>
      </c>
      <c r="AA7400" t="s">
        <v>6608</v>
      </c>
      <c r="AB7400" t="s">
        <v>6931</v>
      </c>
      <c r="AC7400" s="229" t="str">
        <f t="shared" si="67"/>
        <v>INSERT INTO UPK.upk_k40.k60_press_buno_link (buno_id, k60_buno_id, created_date, created_tantou_id) VALUES (2498, 2175, GETDATE(), 999);</v>
      </c>
    </row>
    <row r="7401" spans="26:29">
      <c r="Z7401">
        <v>791</v>
      </c>
      <c r="AA7401" t="s">
        <v>6835</v>
      </c>
      <c r="AB7401" t="s">
        <v>6932</v>
      </c>
      <c r="AC7401" s="229" t="str">
        <f t="shared" si="67"/>
        <v>INSERT INTO UPK.upk_k40.k60_press_buno_link (buno_id, k60_buno_id, created_date, created_tantou_id) VALUES (2499, 2402, GETDATE(), 999);</v>
      </c>
    </row>
    <row r="7402" spans="26:29">
      <c r="Z7402">
        <v>792</v>
      </c>
      <c r="AA7402" t="s">
        <v>5822</v>
      </c>
      <c r="AB7402" t="s">
        <v>6933</v>
      </c>
      <c r="AC7402" s="229" t="str">
        <f t="shared" si="67"/>
        <v>INSERT INTO UPK.upk_k40.k60_press_buno_link (buno_id, k60_buno_id, created_date, created_tantou_id) VALUES (2500, 1349, GETDATE(), 999);</v>
      </c>
    </row>
    <row r="7403" spans="26:29">
      <c r="Z7403">
        <v>793</v>
      </c>
      <c r="AA7403" t="s">
        <v>5823</v>
      </c>
      <c r="AB7403" t="s">
        <v>6934</v>
      </c>
      <c r="AC7403" s="229" t="str">
        <f t="shared" si="67"/>
        <v>INSERT INTO UPK.upk_k40.k60_press_buno_link (buno_id, k60_buno_id, created_date, created_tantou_id) VALUES (2501, 1350, GETDATE(), 999);</v>
      </c>
    </row>
    <row r="7404" spans="26:29">
      <c r="Z7404">
        <v>794</v>
      </c>
      <c r="AA7404" t="s">
        <v>6603</v>
      </c>
      <c r="AB7404" t="s">
        <v>6935</v>
      </c>
      <c r="AC7404" s="229" t="str">
        <f t="shared" si="67"/>
        <v>INSERT INTO UPK.upk_k40.k60_press_buno_link (buno_id, k60_buno_id, created_date, created_tantou_id) VALUES (2502, 2170, GETDATE(), 999);</v>
      </c>
    </row>
    <row r="7405" spans="26:29">
      <c r="Z7405">
        <v>795</v>
      </c>
      <c r="AA7405" t="s">
        <v>6609</v>
      </c>
      <c r="AB7405" t="s">
        <v>6936</v>
      </c>
      <c r="AC7405" s="229" t="str">
        <f t="shared" si="67"/>
        <v>INSERT INTO UPK.upk_k40.k60_press_buno_link (buno_id, k60_buno_id, created_date, created_tantou_id) VALUES (2503, 2176, GETDATE(), 999);</v>
      </c>
    </row>
    <row r="7406" spans="26:29">
      <c r="Z7406">
        <v>796</v>
      </c>
      <c r="AA7406" t="s">
        <v>6646</v>
      </c>
      <c r="AB7406" t="s">
        <v>6937</v>
      </c>
      <c r="AC7406" s="229" t="str">
        <f t="shared" si="67"/>
        <v>INSERT INTO UPK.upk_k40.k60_press_buno_link (buno_id, k60_buno_id, created_date, created_tantou_id) VALUES (2504, 2213, GETDATE(), 999);</v>
      </c>
    </row>
    <row r="7407" spans="26:29">
      <c r="Z7407">
        <v>797</v>
      </c>
      <c r="AA7407" t="s">
        <v>6836</v>
      </c>
      <c r="AB7407" t="s">
        <v>6938</v>
      </c>
      <c r="AC7407" s="229" t="str">
        <f t="shared" si="67"/>
        <v>INSERT INTO UPK.upk_k40.k60_press_buno_link (buno_id, k60_buno_id, created_date, created_tantou_id) VALUES (2505, 2403, GETDATE(), 999);</v>
      </c>
    </row>
    <row r="7408" spans="26:29">
      <c r="Z7408">
        <v>798</v>
      </c>
      <c r="AA7408" t="s">
        <v>6827</v>
      </c>
      <c r="AB7408" t="s">
        <v>6939</v>
      </c>
      <c r="AC7408" s="229" t="str">
        <f t="shared" si="67"/>
        <v>INSERT INTO UPK.upk_k40.k60_press_buno_link (buno_id, k60_buno_id, created_date, created_tantou_id) VALUES (2506, 2394, GETDATE(), 999);</v>
      </c>
    </row>
    <row r="7409" spans="26:29">
      <c r="Z7409">
        <v>799</v>
      </c>
      <c r="AA7409" t="s">
        <v>6828</v>
      </c>
      <c r="AB7409" t="s">
        <v>6940</v>
      </c>
      <c r="AC7409" s="229" t="str">
        <f t="shared" si="67"/>
        <v>INSERT INTO UPK.upk_k40.k60_press_buno_link (buno_id, k60_buno_id, created_date, created_tantou_id) VALUES (2507, 2395, GETDATE(), 999);</v>
      </c>
    </row>
    <row r="7410" spans="26:29">
      <c r="Z7410">
        <v>800</v>
      </c>
      <c r="AA7410" t="s">
        <v>6684</v>
      </c>
      <c r="AB7410" t="s">
        <v>6941</v>
      </c>
      <c r="AC7410" s="229" t="str">
        <f t="shared" si="67"/>
        <v>INSERT INTO UPK.upk_k40.k60_press_buno_link (buno_id, k60_buno_id, created_date, created_tantou_id) VALUES (2508, 2251, GETDATE(), 999);</v>
      </c>
    </row>
    <row r="7411" spans="26:29">
      <c r="Z7411">
        <v>801</v>
      </c>
      <c r="AA7411" t="s">
        <v>6363</v>
      </c>
      <c r="AB7411" t="s">
        <v>6942</v>
      </c>
      <c r="AC7411" s="229" t="str">
        <f t="shared" si="67"/>
        <v>INSERT INTO UPK.upk_k40.k60_press_buno_link (buno_id, k60_buno_id, created_date, created_tantou_id) VALUES (2509, 1891, GETDATE(), 999);</v>
      </c>
    </row>
    <row r="7412" spans="26:29">
      <c r="Z7412">
        <v>802</v>
      </c>
      <c r="AA7412" t="s">
        <v>6363</v>
      </c>
      <c r="AB7412" t="s">
        <v>6943</v>
      </c>
      <c r="AC7412" s="229" t="str">
        <f t="shared" si="67"/>
        <v>INSERT INTO UPK.upk_k40.k60_press_buno_link (buno_id, k60_buno_id, created_date, created_tantou_id) VALUES (2510, 1891, GETDATE(), 999);</v>
      </c>
    </row>
    <row r="7413" spans="26:29">
      <c r="Z7413">
        <v>803</v>
      </c>
      <c r="AA7413" t="s">
        <v>6365</v>
      </c>
      <c r="AB7413" t="s">
        <v>6944</v>
      </c>
      <c r="AC7413" s="229" t="str">
        <f t="shared" si="67"/>
        <v>INSERT INTO UPK.upk_k40.k60_press_buno_link (buno_id, k60_buno_id, created_date, created_tantou_id) VALUES (2511, 1893, GETDATE(), 999);</v>
      </c>
    </row>
    <row r="7414" spans="26:29">
      <c r="Z7414">
        <v>804</v>
      </c>
      <c r="AA7414" t="s">
        <v>6365</v>
      </c>
      <c r="AB7414" t="s">
        <v>6945</v>
      </c>
      <c r="AC7414" s="229" t="str">
        <f t="shared" si="67"/>
        <v>INSERT INTO UPK.upk_k40.k60_press_buno_link (buno_id, k60_buno_id, created_date, created_tantou_id) VALUES (2512, 1893, GETDATE(), 999);</v>
      </c>
    </row>
    <row r="7415" spans="26:29">
      <c r="Z7415">
        <v>805</v>
      </c>
      <c r="AA7415" t="s">
        <v>5876</v>
      </c>
      <c r="AB7415" t="s">
        <v>6946</v>
      </c>
      <c r="AC7415" s="229" t="str">
        <f t="shared" si="67"/>
        <v>INSERT INTO UPK.upk_k40.k60_press_buno_link (buno_id, k60_buno_id, created_date, created_tantou_id) VALUES (2513, 1403, GETDATE(), 999);</v>
      </c>
    </row>
    <row r="7416" spans="26:29">
      <c r="Z7416">
        <v>806</v>
      </c>
      <c r="AA7416" t="s">
        <v>6212</v>
      </c>
      <c r="AB7416" t="s">
        <v>6947</v>
      </c>
      <c r="AC7416" s="229" t="str">
        <f t="shared" si="67"/>
        <v>INSERT INTO UPK.upk_k40.k60_press_buno_link (buno_id, k60_buno_id, created_date, created_tantou_id) VALUES (2514, 1740, GETDATE(), 999);</v>
      </c>
    </row>
    <row r="7417" spans="26:29">
      <c r="Z7417">
        <v>807</v>
      </c>
      <c r="AA7417" t="s">
        <v>6566</v>
      </c>
      <c r="AB7417" t="s">
        <v>6948</v>
      </c>
      <c r="AC7417" s="229" t="str">
        <f t="shared" si="67"/>
        <v>INSERT INTO UPK.upk_k40.k60_press_buno_link (buno_id, k60_buno_id, created_date, created_tantou_id) VALUES (2515, 2133, GETDATE(), 999);</v>
      </c>
    </row>
    <row r="7418" spans="26:29">
      <c r="Z7418">
        <v>808</v>
      </c>
      <c r="AA7418" t="s">
        <v>6271</v>
      </c>
      <c r="AB7418" t="s">
        <v>6949</v>
      </c>
      <c r="AC7418" s="229" t="str">
        <f t="shared" si="67"/>
        <v>INSERT INTO UPK.upk_k40.k60_press_buno_link (buno_id, k60_buno_id, created_date, created_tantou_id) VALUES (2516, 1799, GETDATE(), 999);</v>
      </c>
    </row>
    <row r="7419" spans="26:29">
      <c r="Z7419">
        <v>809</v>
      </c>
      <c r="AA7419" t="s">
        <v>6271</v>
      </c>
      <c r="AB7419" t="s">
        <v>6950</v>
      </c>
      <c r="AC7419" s="229" t="str">
        <f t="shared" si="67"/>
        <v>INSERT INTO UPK.upk_k40.k60_press_buno_link (buno_id, k60_buno_id, created_date, created_tantou_id) VALUES (2517, 1799, GETDATE(), 999);</v>
      </c>
    </row>
    <row r="7420" spans="26:29">
      <c r="Z7420">
        <v>810</v>
      </c>
      <c r="AA7420" t="s">
        <v>5877</v>
      </c>
      <c r="AB7420" t="s">
        <v>6951</v>
      </c>
      <c r="AC7420" s="229" t="str">
        <f t="shared" si="67"/>
        <v>INSERT INTO UPK.upk_k40.k60_press_buno_link (buno_id, k60_buno_id, created_date, created_tantou_id) VALUES (2518, 1404, GETDATE(), 999);</v>
      </c>
    </row>
    <row r="7421" spans="26:29">
      <c r="Z7421">
        <v>811</v>
      </c>
      <c r="AA7421" t="s">
        <v>6866</v>
      </c>
      <c r="AB7421" t="s">
        <v>6952</v>
      </c>
      <c r="AC7421" s="229" t="str">
        <f t="shared" si="67"/>
        <v>INSERT INTO UPK.upk_k40.k60_press_buno_link (buno_id, k60_buno_id, created_date, created_tantou_id) VALUES (2519, 2433, GETDATE(), 999);</v>
      </c>
    </row>
    <row r="7422" spans="26:29">
      <c r="Z7422">
        <v>812</v>
      </c>
      <c r="AA7422" t="s">
        <v>6341</v>
      </c>
      <c r="AB7422" t="s">
        <v>6953</v>
      </c>
      <c r="AC7422" s="229" t="str">
        <f t="shared" si="67"/>
        <v>INSERT INTO UPK.upk_k40.k60_press_buno_link (buno_id, k60_buno_id, created_date, created_tantou_id) VALUES (2520, 1869, GETDATE(), 999);</v>
      </c>
    </row>
    <row r="7423" spans="26:29">
      <c r="Z7423">
        <v>813</v>
      </c>
      <c r="AA7423" t="s">
        <v>6618</v>
      </c>
      <c r="AB7423" t="s">
        <v>6954</v>
      </c>
      <c r="AC7423" s="229" t="str">
        <f t="shared" si="67"/>
        <v>INSERT INTO UPK.upk_k40.k60_press_buno_link (buno_id, k60_buno_id, created_date, created_tantou_id) VALUES (2521, 2185, GETDATE(), 999);</v>
      </c>
    </row>
    <row r="7424" spans="26:29">
      <c r="Z7424">
        <v>814</v>
      </c>
      <c r="AA7424" t="s">
        <v>6619</v>
      </c>
      <c r="AB7424" t="s">
        <v>6955</v>
      </c>
      <c r="AC7424" s="229" t="str">
        <f t="shared" si="67"/>
        <v>INSERT INTO UPK.upk_k40.k60_press_buno_link (buno_id, k60_buno_id, created_date, created_tantou_id) VALUES (2522, 2186, GETDATE(), 999);</v>
      </c>
    </row>
    <row r="7425" spans="26:29">
      <c r="Z7425">
        <v>815</v>
      </c>
      <c r="AA7425" t="s">
        <v>6121</v>
      </c>
      <c r="AB7425" t="s">
        <v>6956</v>
      </c>
      <c r="AC7425" s="229" t="str">
        <f t="shared" si="67"/>
        <v>INSERT INTO UPK.upk_k40.k60_press_buno_link (buno_id, k60_buno_id, created_date, created_tantou_id) VALUES (2523, 1649, GETDATE(), 999);</v>
      </c>
    </row>
    <row r="7426" spans="26:29">
      <c r="Z7426">
        <v>816</v>
      </c>
      <c r="AA7426" t="s">
        <v>6867</v>
      </c>
      <c r="AB7426" t="s">
        <v>6957</v>
      </c>
      <c r="AC7426" s="229" t="str">
        <f t="shared" si="67"/>
        <v>INSERT INTO UPK.upk_k40.k60_press_buno_link (buno_id, k60_buno_id, created_date, created_tantou_id) VALUES (2524, 2434, GETDATE(), 999);</v>
      </c>
    </row>
    <row r="7427" spans="26:29">
      <c r="Z7427">
        <v>817</v>
      </c>
      <c r="AA7427" t="s">
        <v>6099</v>
      </c>
      <c r="AB7427" t="s">
        <v>6958</v>
      </c>
      <c r="AC7427" s="229" t="str">
        <f t="shared" si="67"/>
        <v>INSERT INTO UPK.upk_k40.k60_press_buno_link (buno_id, k60_buno_id, created_date, created_tantou_id) VALUES (2525, 1627, GETDATE(), 999);</v>
      </c>
    </row>
    <row r="7428" spans="26:29">
      <c r="Z7428">
        <v>818</v>
      </c>
      <c r="AA7428" t="s">
        <v>6099</v>
      </c>
      <c r="AB7428" t="s">
        <v>6959</v>
      </c>
      <c r="AC7428" s="229" t="str">
        <f t="shared" si="67"/>
        <v>INSERT INTO UPK.upk_k40.k60_press_buno_link (buno_id, k60_buno_id, created_date, created_tantou_id) VALUES (2526, 1627, GETDATE(), 999);</v>
      </c>
    </row>
    <row r="7429" spans="26:29">
      <c r="Z7429">
        <v>819</v>
      </c>
      <c r="AA7429" t="s">
        <v>6423</v>
      </c>
      <c r="AB7429" t="s">
        <v>6960</v>
      </c>
      <c r="AC7429" s="229" t="str">
        <f t="shared" si="67"/>
        <v>INSERT INTO UPK.upk_k40.k60_press_buno_link (buno_id, k60_buno_id, created_date, created_tantou_id) VALUES (2527, 1951, GETDATE(), 999);</v>
      </c>
    </row>
    <row r="7430" spans="26:29">
      <c r="Z7430">
        <v>820</v>
      </c>
      <c r="AA7430" t="s">
        <v>6423</v>
      </c>
      <c r="AB7430" t="s">
        <v>6961</v>
      </c>
      <c r="AC7430" s="229" t="str">
        <f t="shared" si="67"/>
        <v>INSERT INTO UPK.upk_k40.k60_press_buno_link (buno_id, k60_buno_id, created_date, created_tantou_id) VALUES (2528, 1951, GETDATE(), 999);</v>
      </c>
    </row>
    <row r="7431" spans="26:29">
      <c r="Z7431">
        <v>821</v>
      </c>
      <c r="AA7431" t="s">
        <v>6242</v>
      </c>
      <c r="AB7431" t="s">
        <v>6962</v>
      </c>
      <c r="AC7431" s="229" t="str">
        <f t="shared" si="67"/>
        <v>INSERT INTO UPK.upk_k40.k60_press_buno_link (buno_id, k60_buno_id, created_date, created_tantou_id) VALUES (2529, 1770, GETDATE(), 999);</v>
      </c>
    </row>
    <row r="7432" spans="26:29">
      <c r="Z7432">
        <v>822</v>
      </c>
      <c r="AA7432" t="s">
        <v>6242</v>
      </c>
      <c r="AB7432" t="s">
        <v>6963</v>
      </c>
      <c r="AC7432" s="229" t="str">
        <f t="shared" si="67"/>
        <v>INSERT INTO UPK.upk_k40.k60_press_buno_link (buno_id, k60_buno_id, created_date, created_tantou_id) VALUES (2530, 1770, GETDATE(), 999);</v>
      </c>
    </row>
    <row r="7433" spans="26:29">
      <c r="Z7433">
        <v>823</v>
      </c>
      <c r="AA7433" t="s">
        <v>6264</v>
      </c>
      <c r="AB7433" t="s">
        <v>6964</v>
      </c>
      <c r="AC7433" s="229" t="str">
        <f t="shared" si="67"/>
        <v>INSERT INTO UPK.upk_k40.k60_press_buno_link (buno_id, k60_buno_id, created_date, created_tantou_id) VALUES (2531, 1792, GETDATE(), 999);</v>
      </c>
    </row>
    <row r="7434" spans="26:29">
      <c r="Z7434">
        <v>824</v>
      </c>
      <c r="AA7434" t="s">
        <v>6264</v>
      </c>
      <c r="AB7434" t="s">
        <v>6965</v>
      </c>
      <c r="AC7434" s="229" t="str">
        <f t="shared" si="67"/>
        <v>INSERT INTO UPK.upk_k40.k60_press_buno_link (buno_id, k60_buno_id, created_date, created_tantou_id) VALUES (2532, 1792, GETDATE(), 999);</v>
      </c>
    </row>
    <row r="7435" spans="26:29">
      <c r="Z7435">
        <v>825</v>
      </c>
      <c r="AA7435" t="s">
        <v>5955</v>
      </c>
      <c r="AB7435" t="s">
        <v>6966</v>
      </c>
      <c r="AC7435" s="229" t="str">
        <f t="shared" si="67"/>
        <v>INSERT INTO UPK.upk_k40.k60_press_buno_link (buno_id, k60_buno_id, created_date, created_tantou_id) VALUES (2533, 1482, GETDATE(), 999);</v>
      </c>
    </row>
    <row r="7436" spans="26:29">
      <c r="Z7436">
        <v>826</v>
      </c>
      <c r="AA7436" t="s">
        <v>5955</v>
      </c>
      <c r="AB7436" t="s">
        <v>6967</v>
      </c>
      <c r="AC7436" s="229" t="str">
        <f t="shared" si="67"/>
        <v>INSERT INTO UPK.upk_k40.k60_press_buno_link (buno_id, k60_buno_id, created_date, created_tantou_id) VALUES (2534, 1482, GETDATE(), 999);</v>
      </c>
    </row>
    <row r="7437" spans="26:29">
      <c r="Z7437">
        <v>827</v>
      </c>
      <c r="AA7437" t="s">
        <v>6834</v>
      </c>
      <c r="AB7437" t="s">
        <v>6968</v>
      </c>
      <c r="AC7437" s="229" t="str">
        <f t="shared" si="67"/>
        <v>INSERT INTO UPK.upk_k40.k60_press_buno_link (buno_id, k60_buno_id, created_date, created_tantou_id) VALUES (2535, 2401, GETDATE(), 999);</v>
      </c>
    </row>
    <row r="7438" spans="26:29">
      <c r="Z7438">
        <v>828</v>
      </c>
      <c r="AA7438" t="s">
        <v>5824</v>
      </c>
      <c r="AB7438" t="s">
        <v>6969</v>
      </c>
      <c r="AC7438" s="229" t="str">
        <f t="shared" si="67"/>
        <v>INSERT INTO UPK.upk_k40.k60_press_buno_link (buno_id, k60_buno_id, created_date, created_tantou_id) VALUES (2536, 1351, GETDATE(), 999);</v>
      </c>
    </row>
    <row r="7439" spans="26:29">
      <c r="Z7439">
        <v>829</v>
      </c>
      <c r="AA7439" t="s">
        <v>6100</v>
      </c>
      <c r="AB7439" t="s">
        <v>6970</v>
      </c>
      <c r="AC7439" s="229" t="str">
        <f t="shared" si="67"/>
        <v>INSERT INTO UPK.upk_k40.k60_press_buno_link (buno_id, k60_buno_id, created_date, created_tantou_id) VALUES (2537, 1628, GETDATE(), 999);</v>
      </c>
    </row>
    <row r="7440" spans="26:29">
      <c r="Z7440">
        <v>830</v>
      </c>
      <c r="AA7440" t="s">
        <v>6101</v>
      </c>
      <c r="AB7440" t="s">
        <v>6971</v>
      </c>
      <c r="AC7440" s="229" t="str">
        <f t="shared" si="67"/>
        <v>INSERT INTO UPK.upk_k40.k60_press_buno_link (buno_id, k60_buno_id, created_date, created_tantou_id) VALUES (2538, 1629, GETDATE(), 999);</v>
      </c>
    </row>
    <row r="7441" spans="26:29">
      <c r="Z7441">
        <v>831</v>
      </c>
      <c r="AA7441" t="s">
        <v>5956</v>
      </c>
      <c r="AB7441" t="s">
        <v>6972</v>
      </c>
      <c r="AC7441" s="229" t="str">
        <f t="shared" si="67"/>
        <v>INSERT INTO UPK.upk_k40.k60_press_buno_link (buno_id, k60_buno_id, created_date, created_tantou_id) VALUES (2539, 1483, GETDATE(), 999);</v>
      </c>
    </row>
    <row r="7442" spans="26:29">
      <c r="Z7442">
        <v>832</v>
      </c>
      <c r="AA7442" t="s">
        <v>5956</v>
      </c>
      <c r="AB7442" t="s">
        <v>6973</v>
      </c>
      <c r="AC7442" s="229" t="str">
        <f t="shared" si="67"/>
        <v>INSERT INTO UPK.upk_k40.k60_press_buno_link (buno_id, k60_buno_id, created_date, created_tantou_id) VALUES (2540, 1483, GETDATE(), 999);</v>
      </c>
    </row>
    <row r="7443" spans="26:29">
      <c r="Z7443">
        <v>833</v>
      </c>
      <c r="AA7443" t="s">
        <v>6102</v>
      </c>
      <c r="AB7443" t="s">
        <v>7722</v>
      </c>
      <c r="AC7443" s="229" t="str">
        <f t="shared" ref="AC7443:AC7506" si="68">AC$6609&amp;AB7443&amp;", "&amp;AA7443&amp;", GETDATE(), 999);"</f>
        <v>INSERT INTO UPK.upk_k40.k60_press_buno_link (buno_id, k60_buno_id, created_date, created_tantou_id) VALUES (2541, 1630, GETDATE(), 999);</v>
      </c>
    </row>
    <row r="7444" spans="26:29">
      <c r="Z7444">
        <v>834</v>
      </c>
      <c r="AA7444" t="s">
        <v>6424</v>
      </c>
      <c r="AB7444" t="s">
        <v>7723</v>
      </c>
      <c r="AC7444" s="229" t="str">
        <f t="shared" si="68"/>
        <v>INSERT INTO UPK.upk_k40.k60_press_buno_link (buno_id, k60_buno_id, created_date, created_tantou_id) VALUES (2542, 1952, GETDATE(), 999);</v>
      </c>
    </row>
    <row r="7445" spans="26:29">
      <c r="Z7445">
        <v>835</v>
      </c>
      <c r="AA7445" t="s">
        <v>6243</v>
      </c>
      <c r="AB7445" t="s">
        <v>7724</v>
      </c>
      <c r="AC7445" s="229" t="str">
        <f t="shared" si="68"/>
        <v>INSERT INTO UPK.upk_k40.k60_press_buno_link (buno_id, k60_buno_id, created_date, created_tantou_id) VALUES (2543, 1771, GETDATE(), 999);</v>
      </c>
    </row>
    <row r="7446" spans="26:29">
      <c r="Z7446">
        <v>836</v>
      </c>
      <c r="AA7446" t="s">
        <v>6323</v>
      </c>
      <c r="AB7446" t="s">
        <v>7725</v>
      </c>
      <c r="AC7446" s="229" t="str">
        <f t="shared" si="68"/>
        <v>INSERT INTO UPK.upk_k40.k60_press_buno_link (buno_id, k60_buno_id, created_date, created_tantou_id) VALUES (2544, 1851, GETDATE(), 999);</v>
      </c>
    </row>
    <row r="7447" spans="26:29">
      <c r="Z7447">
        <v>837</v>
      </c>
      <c r="AA7447" t="s">
        <v>6323</v>
      </c>
      <c r="AB7447" t="s">
        <v>7726</v>
      </c>
      <c r="AC7447" s="229" t="str">
        <f t="shared" si="68"/>
        <v>INSERT INTO UPK.upk_k40.k60_press_buno_link (buno_id, k60_buno_id, created_date, created_tantou_id) VALUES (2545, 1851, GETDATE(), 999);</v>
      </c>
    </row>
    <row r="7448" spans="26:29">
      <c r="Z7448">
        <v>838</v>
      </c>
      <c r="AA7448" t="s">
        <v>6324</v>
      </c>
      <c r="AB7448" t="s">
        <v>7727</v>
      </c>
      <c r="AC7448" s="229" t="str">
        <f t="shared" si="68"/>
        <v>INSERT INTO UPK.upk_k40.k60_press_buno_link (buno_id, k60_buno_id, created_date, created_tantou_id) VALUES (2546, 1852, GETDATE(), 999);</v>
      </c>
    </row>
    <row r="7449" spans="26:29">
      <c r="Z7449">
        <v>839</v>
      </c>
      <c r="AA7449" t="s">
        <v>6324</v>
      </c>
      <c r="AB7449" t="s">
        <v>7728</v>
      </c>
      <c r="AC7449" s="229" t="str">
        <f t="shared" si="68"/>
        <v>INSERT INTO UPK.upk_k40.k60_press_buno_link (buno_id, k60_buno_id, created_date, created_tantou_id) VALUES (2547, 1852, GETDATE(), 999);</v>
      </c>
    </row>
    <row r="7450" spans="26:29">
      <c r="Z7450">
        <v>840</v>
      </c>
      <c r="AA7450" t="s">
        <v>5816</v>
      </c>
      <c r="AB7450" t="s">
        <v>7729</v>
      </c>
      <c r="AC7450" s="229" t="str">
        <f t="shared" si="68"/>
        <v>INSERT INTO UPK.upk_k40.k60_press_buno_link (buno_id, k60_buno_id, created_date, created_tantou_id) VALUES (2548, 1343, GETDATE(), 999);</v>
      </c>
    </row>
    <row r="7451" spans="26:29">
      <c r="Z7451">
        <v>841</v>
      </c>
      <c r="AA7451" t="s">
        <v>6166</v>
      </c>
      <c r="AB7451" t="s">
        <v>7730</v>
      </c>
      <c r="AC7451" s="229" t="str">
        <f t="shared" si="68"/>
        <v>INSERT INTO UPK.upk_k40.k60_press_buno_link (buno_id, k60_buno_id, created_date, created_tantou_id) VALUES (2549, 1694, GETDATE(), 999);</v>
      </c>
    </row>
    <row r="7452" spans="26:29">
      <c r="Z7452">
        <v>842</v>
      </c>
      <c r="AA7452" t="s">
        <v>6177</v>
      </c>
      <c r="AB7452" t="s">
        <v>7731</v>
      </c>
      <c r="AC7452" s="229" t="str">
        <f t="shared" si="68"/>
        <v>INSERT INTO UPK.upk_k40.k60_press_buno_link (buno_id, k60_buno_id, created_date, created_tantou_id) VALUES (2550, 1705, GETDATE(), 999);</v>
      </c>
    </row>
    <row r="7453" spans="26:29">
      <c r="Z7453">
        <v>843</v>
      </c>
      <c r="AA7453" t="s">
        <v>6177</v>
      </c>
      <c r="AB7453" t="s">
        <v>7732</v>
      </c>
      <c r="AC7453" s="229" t="str">
        <f t="shared" si="68"/>
        <v>INSERT INTO UPK.upk_k40.k60_press_buno_link (buno_id, k60_buno_id, created_date, created_tantou_id) VALUES (2551, 1705, GETDATE(), 999);</v>
      </c>
    </row>
    <row r="7454" spans="26:29">
      <c r="Z7454">
        <v>844</v>
      </c>
      <c r="AA7454" t="s">
        <v>5817</v>
      </c>
      <c r="AB7454" t="s">
        <v>7733</v>
      </c>
      <c r="AC7454" s="229" t="str">
        <f t="shared" si="68"/>
        <v>INSERT INTO UPK.upk_k40.k60_press_buno_link (buno_id, k60_buno_id, created_date, created_tantou_id) VALUES (2552, 1344, GETDATE(), 999);</v>
      </c>
    </row>
    <row r="7455" spans="26:29">
      <c r="Z7455">
        <v>845</v>
      </c>
      <c r="AA7455" t="s">
        <v>5818</v>
      </c>
      <c r="AB7455" t="s">
        <v>7734</v>
      </c>
      <c r="AC7455" s="229" t="str">
        <f t="shared" si="68"/>
        <v>INSERT INTO UPK.upk_k40.k60_press_buno_link (buno_id, k60_buno_id, created_date, created_tantou_id) VALUES (2553, 1345, GETDATE(), 999);</v>
      </c>
    </row>
    <row r="7456" spans="26:29">
      <c r="Z7456">
        <v>846</v>
      </c>
      <c r="AA7456" t="s">
        <v>6167</v>
      </c>
      <c r="AB7456" t="s">
        <v>7735</v>
      </c>
      <c r="AC7456" s="229" t="str">
        <f t="shared" si="68"/>
        <v>INSERT INTO UPK.upk_k40.k60_press_buno_link (buno_id, k60_buno_id, created_date, created_tantou_id) VALUES (2554, 1695, GETDATE(), 999);</v>
      </c>
    </row>
    <row r="7457" spans="26:29">
      <c r="Z7457">
        <v>847</v>
      </c>
      <c r="AA7457" t="s">
        <v>6750</v>
      </c>
      <c r="AB7457" t="s">
        <v>7736</v>
      </c>
      <c r="AC7457" s="229" t="str">
        <f t="shared" si="68"/>
        <v>INSERT INTO UPK.upk_k40.k60_press_buno_link (buno_id, k60_buno_id, created_date, created_tantou_id) VALUES (2555, 2317, GETDATE(), 999);</v>
      </c>
    </row>
    <row r="7458" spans="26:29">
      <c r="Z7458">
        <v>848</v>
      </c>
      <c r="AA7458" t="s">
        <v>6751</v>
      </c>
      <c r="AB7458" t="s">
        <v>7737</v>
      </c>
      <c r="AC7458" s="229" t="str">
        <f t="shared" si="68"/>
        <v>INSERT INTO UPK.upk_k40.k60_press_buno_link (buno_id, k60_buno_id, created_date, created_tantou_id) VALUES (2556, 2318, GETDATE(), 999);</v>
      </c>
    </row>
    <row r="7459" spans="26:29">
      <c r="Z7459">
        <v>849</v>
      </c>
      <c r="AA7459" t="s">
        <v>6752</v>
      </c>
      <c r="AB7459" t="s">
        <v>7738</v>
      </c>
      <c r="AC7459" s="229" t="str">
        <f t="shared" si="68"/>
        <v>INSERT INTO UPK.upk_k40.k60_press_buno_link (buno_id, k60_buno_id, created_date, created_tantou_id) VALUES (2557, 2319, GETDATE(), 999);</v>
      </c>
    </row>
    <row r="7460" spans="26:29">
      <c r="Z7460">
        <v>850</v>
      </c>
      <c r="AA7460" t="s">
        <v>6359</v>
      </c>
      <c r="AB7460" t="s">
        <v>7739</v>
      </c>
      <c r="AC7460" s="229" t="str">
        <f t="shared" si="68"/>
        <v>INSERT INTO UPK.upk_k40.k60_press_buno_link (buno_id, k60_buno_id, created_date, created_tantou_id) VALUES (2558, 1887, GETDATE(), 999);</v>
      </c>
    </row>
    <row r="7461" spans="26:29">
      <c r="Z7461">
        <v>851</v>
      </c>
      <c r="AA7461" t="s">
        <v>6359</v>
      </c>
      <c r="AB7461" t="s">
        <v>7740</v>
      </c>
      <c r="AC7461" s="229" t="str">
        <f t="shared" si="68"/>
        <v>INSERT INTO UPK.upk_k40.k60_press_buno_link (buno_id, k60_buno_id, created_date, created_tantou_id) VALUES (2559, 1887, GETDATE(), 999);</v>
      </c>
    </row>
    <row r="7462" spans="26:29">
      <c r="Z7462">
        <v>852</v>
      </c>
      <c r="AA7462">
        <v>2575</v>
      </c>
      <c r="AB7462" t="s">
        <v>7741</v>
      </c>
      <c r="AC7462" s="229" t="str">
        <f t="shared" si="68"/>
        <v>INSERT INTO UPK.upk_k40.k60_press_buno_link (buno_id, k60_buno_id, created_date, created_tantou_id) VALUES (2560, 2575, GETDATE(), 999);</v>
      </c>
    </row>
    <row r="7463" spans="26:29">
      <c r="Z7463">
        <v>853</v>
      </c>
      <c r="AA7463" t="s">
        <v>6244</v>
      </c>
      <c r="AB7463" t="s">
        <v>7742</v>
      </c>
      <c r="AC7463" s="229" t="str">
        <f t="shared" si="68"/>
        <v>INSERT INTO UPK.upk_k40.k60_press_buno_link (buno_id, k60_buno_id, created_date, created_tantou_id) VALUES (2561, 1772, GETDATE(), 999);</v>
      </c>
    </row>
    <row r="7464" spans="26:29">
      <c r="Z7464">
        <v>854</v>
      </c>
      <c r="AA7464" t="s">
        <v>6311</v>
      </c>
      <c r="AB7464" t="s">
        <v>7743</v>
      </c>
      <c r="AC7464" s="229" t="str">
        <f t="shared" si="68"/>
        <v>INSERT INTO UPK.upk_k40.k60_press_buno_link (buno_id, k60_buno_id, created_date, created_tantou_id) VALUES (2562, 1839, GETDATE(), 999);</v>
      </c>
    </row>
    <row r="7465" spans="26:29">
      <c r="Z7465">
        <v>855</v>
      </c>
      <c r="AA7465" t="s">
        <v>6482</v>
      </c>
      <c r="AB7465" t="s">
        <v>7744</v>
      </c>
      <c r="AC7465" s="229" t="str">
        <f t="shared" si="68"/>
        <v>INSERT INTO UPK.upk_k40.k60_press_buno_link (buno_id, k60_buno_id, created_date, created_tantou_id) VALUES (2563, 2037, GETDATE(), 999);</v>
      </c>
    </row>
    <row r="7466" spans="26:29">
      <c r="Z7466">
        <v>856</v>
      </c>
      <c r="AA7466" t="s">
        <v>6549</v>
      </c>
      <c r="AB7466" t="s">
        <v>7745</v>
      </c>
      <c r="AC7466" s="229" t="str">
        <f t="shared" si="68"/>
        <v>INSERT INTO UPK.upk_k40.k60_press_buno_link (buno_id, k60_buno_id, created_date, created_tantou_id) VALUES (2564, 2116, GETDATE(), 999);</v>
      </c>
    </row>
    <row r="7467" spans="26:29">
      <c r="Z7467">
        <v>857</v>
      </c>
      <c r="AA7467" t="s">
        <v>6198</v>
      </c>
      <c r="AB7467" t="s">
        <v>7746</v>
      </c>
      <c r="AC7467" s="229" t="str">
        <f t="shared" si="68"/>
        <v>INSERT INTO UPK.upk_k40.k60_press_buno_link (buno_id, k60_buno_id, created_date, created_tantou_id) VALUES (2565, 1726, GETDATE(), 999);</v>
      </c>
    </row>
    <row r="7468" spans="26:29">
      <c r="Z7468">
        <v>858</v>
      </c>
      <c r="AA7468" t="s">
        <v>6273</v>
      </c>
      <c r="AB7468" t="s">
        <v>7747</v>
      </c>
      <c r="AC7468" s="229" t="str">
        <f t="shared" si="68"/>
        <v>INSERT INTO UPK.upk_k40.k60_press_buno_link (buno_id, k60_buno_id, created_date, created_tantou_id) VALUES (2566, 1801, GETDATE(), 999);</v>
      </c>
    </row>
    <row r="7469" spans="26:29">
      <c r="Z7469">
        <v>859</v>
      </c>
      <c r="AA7469" t="s">
        <v>6776</v>
      </c>
      <c r="AB7469" t="s">
        <v>7748</v>
      </c>
      <c r="AC7469" s="229" t="str">
        <f t="shared" si="68"/>
        <v>INSERT INTO UPK.upk_k40.k60_press_buno_link (buno_id, k60_buno_id, created_date, created_tantou_id) VALUES (2567, 2343, GETDATE(), 999);</v>
      </c>
    </row>
    <row r="7470" spans="26:29">
      <c r="Z7470">
        <v>860</v>
      </c>
      <c r="AA7470" t="s">
        <v>6776</v>
      </c>
      <c r="AB7470" t="s">
        <v>7749</v>
      </c>
      <c r="AC7470" s="229" t="str">
        <f t="shared" si="68"/>
        <v>INSERT INTO UPK.upk_k40.k60_press_buno_link (buno_id, k60_buno_id, created_date, created_tantou_id) VALUES (2568, 2343, GETDATE(), 999);</v>
      </c>
    </row>
    <row r="7471" spans="26:29">
      <c r="Z7471">
        <v>861</v>
      </c>
      <c r="AA7471" t="s">
        <v>6221</v>
      </c>
      <c r="AB7471" t="s">
        <v>7750</v>
      </c>
      <c r="AC7471" s="229" t="str">
        <f t="shared" si="68"/>
        <v>INSERT INTO UPK.upk_k40.k60_press_buno_link (buno_id, k60_buno_id, created_date, created_tantou_id) VALUES (2569, 1749, GETDATE(), 999);</v>
      </c>
    </row>
    <row r="7472" spans="26:29">
      <c r="Z7472">
        <v>862</v>
      </c>
      <c r="AA7472" t="s">
        <v>6221</v>
      </c>
      <c r="AB7472" t="s">
        <v>7751</v>
      </c>
      <c r="AC7472" s="229" t="str">
        <f t="shared" si="68"/>
        <v>INSERT INTO UPK.upk_k40.k60_press_buno_link (buno_id, k60_buno_id, created_date, created_tantou_id) VALUES (2570, 1749, GETDATE(), 999);</v>
      </c>
    </row>
    <row r="7473" spans="26:29">
      <c r="Z7473">
        <v>863</v>
      </c>
      <c r="AA7473" t="s">
        <v>6909</v>
      </c>
      <c r="AB7473" t="s">
        <v>7752</v>
      </c>
      <c r="AC7473" s="229" t="str">
        <f t="shared" si="68"/>
        <v>INSERT INTO UPK.upk_k40.k60_press_buno_link (buno_id, k60_buno_id, created_date, created_tantou_id) VALUES (2571, 2476, GETDATE(), 999);</v>
      </c>
    </row>
    <row r="7474" spans="26:29">
      <c r="Z7474">
        <v>864</v>
      </c>
      <c r="AA7474" t="s">
        <v>6909</v>
      </c>
      <c r="AB7474" t="s">
        <v>7753</v>
      </c>
      <c r="AC7474" s="229" t="str">
        <f t="shared" si="68"/>
        <v>INSERT INTO UPK.upk_k40.k60_press_buno_link (buno_id, k60_buno_id, created_date, created_tantou_id) VALUES (2572, 2476, GETDATE(), 999);</v>
      </c>
    </row>
    <row r="7475" spans="26:29">
      <c r="Z7475">
        <v>865</v>
      </c>
      <c r="AA7475" t="s">
        <v>6910</v>
      </c>
      <c r="AB7475" t="s">
        <v>7754</v>
      </c>
      <c r="AC7475" s="229" t="str">
        <f t="shared" si="68"/>
        <v>INSERT INTO UPK.upk_k40.k60_press_buno_link (buno_id, k60_buno_id, created_date, created_tantou_id) VALUES (2573, 2477, GETDATE(), 999);</v>
      </c>
    </row>
    <row r="7476" spans="26:29">
      <c r="Z7476">
        <v>866</v>
      </c>
      <c r="AA7476" t="s">
        <v>6910</v>
      </c>
      <c r="AB7476" t="s">
        <v>7755</v>
      </c>
      <c r="AC7476" s="229" t="str">
        <f t="shared" si="68"/>
        <v>INSERT INTO UPK.upk_k40.k60_press_buno_link (buno_id, k60_buno_id, created_date, created_tantou_id) VALUES (2574, 2477, GETDATE(), 999);</v>
      </c>
    </row>
    <row r="7477" spans="26:29">
      <c r="Z7477">
        <v>867</v>
      </c>
      <c r="AA7477" t="s">
        <v>5958</v>
      </c>
      <c r="AB7477" t="s">
        <v>7756</v>
      </c>
      <c r="AC7477" s="229" t="str">
        <f t="shared" si="68"/>
        <v>INSERT INTO UPK.upk_k40.k60_press_buno_link (buno_id, k60_buno_id, created_date, created_tantou_id) VALUES (2575, 1485, GETDATE(), 999);</v>
      </c>
    </row>
    <row r="7478" spans="26:29">
      <c r="Z7478">
        <v>868</v>
      </c>
      <c r="AA7478" t="s">
        <v>5958</v>
      </c>
      <c r="AB7478" t="s">
        <v>7757</v>
      </c>
      <c r="AC7478" s="229" t="str">
        <f t="shared" si="68"/>
        <v>INSERT INTO UPK.upk_k40.k60_press_buno_link (buno_id, k60_buno_id, created_date, created_tantou_id) VALUES (2576, 1485, GETDATE(), 999);</v>
      </c>
    </row>
    <row r="7479" spans="26:29">
      <c r="Z7479">
        <v>869</v>
      </c>
      <c r="AA7479" t="s">
        <v>5782</v>
      </c>
      <c r="AB7479" t="s">
        <v>7758</v>
      </c>
      <c r="AC7479" s="229" t="str">
        <f t="shared" si="68"/>
        <v>INSERT INTO UPK.upk_k40.k60_press_buno_link (buno_id, k60_buno_id, created_date, created_tantou_id) VALUES (2577, 1309, GETDATE(), 999);</v>
      </c>
    </row>
    <row r="7480" spans="26:29">
      <c r="Z7480">
        <v>870</v>
      </c>
      <c r="AA7480" t="s">
        <v>5782</v>
      </c>
      <c r="AB7480" t="s">
        <v>7759</v>
      </c>
      <c r="AC7480" s="229" t="str">
        <f t="shared" si="68"/>
        <v>INSERT INTO UPK.upk_k40.k60_press_buno_link (buno_id, k60_buno_id, created_date, created_tantou_id) VALUES (2578, 1309, GETDATE(), 999);</v>
      </c>
    </row>
    <row r="7481" spans="26:29">
      <c r="Z7481">
        <v>871</v>
      </c>
      <c r="AA7481" t="s">
        <v>6045</v>
      </c>
      <c r="AB7481" t="s">
        <v>7760</v>
      </c>
      <c r="AC7481" s="229" t="str">
        <f t="shared" si="68"/>
        <v>INSERT INTO UPK.upk_k40.k60_press_buno_link (buno_id, k60_buno_id, created_date, created_tantou_id) VALUES (2579, 1573, GETDATE(), 999);</v>
      </c>
    </row>
    <row r="7482" spans="26:29">
      <c r="Z7482">
        <v>872</v>
      </c>
      <c r="AA7482" t="s">
        <v>6045</v>
      </c>
      <c r="AB7482" t="s">
        <v>7761</v>
      </c>
      <c r="AC7482" s="229" t="str">
        <f t="shared" si="68"/>
        <v>INSERT INTO UPK.upk_k40.k60_press_buno_link (buno_id, k60_buno_id, created_date, created_tantou_id) VALUES (2580, 1573, GETDATE(), 999);</v>
      </c>
    </row>
    <row r="7483" spans="26:29">
      <c r="Z7483">
        <v>873</v>
      </c>
      <c r="AA7483" t="s">
        <v>6046</v>
      </c>
      <c r="AB7483" t="s">
        <v>7762</v>
      </c>
      <c r="AC7483" s="229" t="str">
        <f t="shared" si="68"/>
        <v>INSERT INTO UPK.upk_k40.k60_press_buno_link (buno_id, k60_buno_id, created_date, created_tantou_id) VALUES (2581, 1574, GETDATE(), 999);</v>
      </c>
    </row>
    <row r="7484" spans="26:29">
      <c r="Z7484">
        <v>874</v>
      </c>
      <c r="AA7484" t="s">
        <v>6046</v>
      </c>
      <c r="AB7484" t="s">
        <v>7763</v>
      </c>
      <c r="AC7484" s="229" t="str">
        <f t="shared" si="68"/>
        <v>INSERT INTO UPK.upk_k40.k60_press_buno_link (buno_id, k60_buno_id, created_date, created_tantou_id) VALUES (2582, 1574, GETDATE(), 999);</v>
      </c>
    </row>
    <row r="7485" spans="26:29">
      <c r="Z7485">
        <v>875</v>
      </c>
      <c r="AA7485" t="s">
        <v>6047</v>
      </c>
      <c r="AB7485" t="s">
        <v>7764</v>
      </c>
      <c r="AC7485" s="229" t="str">
        <f t="shared" si="68"/>
        <v>INSERT INTO UPK.upk_k40.k60_press_buno_link (buno_id, k60_buno_id, created_date, created_tantou_id) VALUES (2583, 1575, GETDATE(), 999);</v>
      </c>
    </row>
    <row r="7486" spans="26:29">
      <c r="Z7486">
        <v>876</v>
      </c>
      <c r="AA7486" t="s">
        <v>6047</v>
      </c>
      <c r="AB7486" t="s">
        <v>7765</v>
      </c>
      <c r="AC7486" s="229" t="str">
        <f t="shared" si="68"/>
        <v>INSERT INTO UPK.upk_k40.k60_press_buno_link (buno_id, k60_buno_id, created_date, created_tantou_id) VALUES (2584, 1575, GETDATE(), 999);</v>
      </c>
    </row>
    <row r="7487" spans="26:29">
      <c r="Z7487">
        <v>877</v>
      </c>
      <c r="AA7487" t="s">
        <v>6275</v>
      </c>
      <c r="AB7487" t="s">
        <v>7766</v>
      </c>
      <c r="AC7487" s="229" t="str">
        <f t="shared" si="68"/>
        <v>INSERT INTO UPK.upk_k40.k60_press_buno_link (buno_id, k60_buno_id, created_date, created_tantou_id) VALUES (2585, 1803, GETDATE(), 999);</v>
      </c>
    </row>
    <row r="7488" spans="26:29">
      <c r="Z7488">
        <v>878</v>
      </c>
      <c r="AA7488" t="s">
        <v>6837</v>
      </c>
      <c r="AB7488" t="s">
        <v>7767</v>
      </c>
      <c r="AC7488" s="229" t="str">
        <f t="shared" si="68"/>
        <v>INSERT INTO UPK.upk_k40.k60_press_buno_link (buno_id, k60_buno_id, created_date, created_tantou_id) VALUES (2586, 2404, GETDATE(), 999);</v>
      </c>
    </row>
    <row r="7489" spans="26:29">
      <c r="Z7489">
        <v>879</v>
      </c>
      <c r="AA7489" t="s">
        <v>6455</v>
      </c>
      <c r="AB7489" t="s">
        <v>7768</v>
      </c>
      <c r="AC7489" s="229" t="str">
        <f t="shared" si="68"/>
        <v>INSERT INTO UPK.upk_k40.k60_press_buno_link (buno_id, k60_buno_id, created_date, created_tantou_id) VALUES (2587, 1983, GETDATE(), 999);</v>
      </c>
    </row>
    <row r="7490" spans="26:29">
      <c r="Z7490">
        <v>880</v>
      </c>
      <c r="AA7490" t="s">
        <v>6652</v>
      </c>
      <c r="AB7490" t="s">
        <v>7769</v>
      </c>
      <c r="AC7490" s="229" t="str">
        <f t="shared" si="68"/>
        <v>INSERT INTO UPK.upk_k40.k60_press_buno_link (buno_id, k60_buno_id, created_date, created_tantou_id) VALUES (2588, 2219, GETDATE(), 999);</v>
      </c>
    </row>
    <row r="7491" spans="26:29">
      <c r="Z7491">
        <v>881</v>
      </c>
      <c r="AA7491" t="s">
        <v>6453</v>
      </c>
      <c r="AB7491" t="s">
        <v>7770</v>
      </c>
      <c r="AC7491" s="229" t="str">
        <f t="shared" si="68"/>
        <v>INSERT INTO UPK.upk_k40.k60_press_buno_link (buno_id, k60_buno_id, created_date, created_tantou_id) VALUES (2589, 1981, GETDATE(), 999);</v>
      </c>
    </row>
    <row r="7492" spans="26:29">
      <c r="Z7492">
        <v>882</v>
      </c>
      <c r="AA7492" t="s">
        <v>6453</v>
      </c>
      <c r="AB7492" t="s">
        <v>7771</v>
      </c>
      <c r="AC7492" s="229" t="str">
        <f t="shared" si="68"/>
        <v>INSERT INTO UPK.upk_k40.k60_press_buno_link (buno_id, k60_buno_id, created_date, created_tantou_id) VALUES (2590, 1981, GETDATE(), 999);</v>
      </c>
    </row>
    <row r="7493" spans="26:29">
      <c r="Z7493">
        <v>883</v>
      </c>
      <c r="AA7493" t="s">
        <v>6705</v>
      </c>
      <c r="AB7493" t="s">
        <v>7772</v>
      </c>
      <c r="AC7493" s="229" t="str">
        <f t="shared" si="68"/>
        <v>INSERT INTO UPK.upk_k40.k60_press_buno_link (buno_id, k60_buno_id, created_date, created_tantou_id) VALUES (2591, 2272, GETDATE(), 999);</v>
      </c>
    </row>
    <row r="7494" spans="26:29">
      <c r="Z7494">
        <v>884</v>
      </c>
      <c r="AA7494" t="s">
        <v>6457</v>
      </c>
      <c r="AB7494" t="s">
        <v>7773</v>
      </c>
      <c r="AC7494" s="229" t="str">
        <f t="shared" si="68"/>
        <v>INSERT INTO UPK.upk_k40.k60_press_buno_link (buno_id, k60_buno_id, created_date, created_tantou_id) VALUES (2592, 1985, GETDATE(), 999);</v>
      </c>
    </row>
    <row r="7495" spans="26:29">
      <c r="Z7495">
        <v>885</v>
      </c>
      <c r="AA7495" t="s">
        <v>6653</v>
      </c>
      <c r="AB7495" t="s">
        <v>7774</v>
      </c>
      <c r="AC7495" s="229" t="str">
        <f t="shared" si="68"/>
        <v>INSERT INTO UPK.upk_k40.k60_press_buno_link (buno_id, k60_buno_id, created_date, created_tantou_id) VALUES (2593, 2220, GETDATE(), 999);</v>
      </c>
    </row>
    <row r="7496" spans="26:29">
      <c r="Z7496">
        <v>886</v>
      </c>
      <c r="AA7496" t="s">
        <v>6122</v>
      </c>
      <c r="AB7496" t="s">
        <v>7775</v>
      </c>
      <c r="AC7496" s="229" t="str">
        <f t="shared" si="68"/>
        <v>INSERT INTO UPK.upk_k40.k60_press_buno_link (buno_id, k60_buno_id, created_date, created_tantou_id) VALUES (2594, 1650, GETDATE(), 999);</v>
      </c>
    </row>
    <row r="7497" spans="26:29">
      <c r="Z7497">
        <v>887</v>
      </c>
      <c r="AA7497" t="s">
        <v>6123</v>
      </c>
      <c r="AB7497" t="s">
        <v>7776</v>
      </c>
      <c r="AC7497" s="229" t="str">
        <f t="shared" si="68"/>
        <v>INSERT INTO UPK.upk_k40.k60_press_buno_link (buno_id, k60_buno_id, created_date, created_tantou_id) VALUES (2595, 1651, GETDATE(), 999);</v>
      </c>
    </row>
    <row r="7498" spans="26:29">
      <c r="Z7498">
        <v>888</v>
      </c>
      <c r="AA7498" t="s">
        <v>6147</v>
      </c>
      <c r="AB7498" t="s">
        <v>7777</v>
      </c>
      <c r="AC7498" s="229" t="str">
        <f t="shared" si="68"/>
        <v>INSERT INTO UPK.upk_k40.k60_press_buno_link (buno_id, k60_buno_id, created_date, created_tantou_id) VALUES (2596, 1675, GETDATE(), 999);</v>
      </c>
    </row>
    <row r="7499" spans="26:29">
      <c r="Z7499">
        <v>889</v>
      </c>
      <c r="AA7499" t="s">
        <v>6427</v>
      </c>
      <c r="AB7499" t="s">
        <v>7778</v>
      </c>
      <c r="AC7499" s="229" t="str">
        <f t="shared" si="68"/>
        <v>INSERT INTO UPK.upk_k40.k60_press_buno_link (buno_id, k60_buno_id, created_date, created_tantou_id) VALUES (2597, 1955, GETDATE(), 999);</v>
      </c>
    </row>
    <row r="7500" spans="26:29">
      <c r="Z7500">
        <v>890</v>
      </c>
      <c r="AA7500" t="s">
        <v>6103</v>
      </c>
      <c r="AB7500" t="s">
        <v>7779</v>
      </c>
      <c r="AC7500" s="229" t="str">
        <f t="shared" si="68"/>
        <v>INSERT INTO UPK.upk_k40.k60_press_buno_link (buno_id, k60_buno_id, created_date, created_tantou_id) VALUES (2598, 1631, GETDATE(), 999);</v>
      </c>
    </row>
    <row r="7501" spans="26:29">
      <c r="Z7501">
        <v>891</v>
      </c>
      <c r="AA7501" t="s">
        <v>6213</v>
      </c>
      <c r="AB7501" t="s">
        <v>7780</v>
      </c>
      <c r="AC7501" s="229" t="str">
        <f t="shared" si="68"/>
        <v>INSERT INTO UPK.upk_k40.k60_press_buno_link (buno_id, k60_buno_id, created_date, created_tantou_id) VALUES (2599, 1741, GETDATE(), 999);</v>
      </c>
    </row>
    <row r="7502" spans="26:29">
      <c r="Z7502">
        <v>892</v>
      </c>
      <c r="AA7502" t="s">
        <v>5887</v>
      </c>
      <c r="AB7502" t="s">
        <v>7781</v>
      </c>
      <c r="AC7502" s="229" t="str">
        <f t="shared" si="68"/>
        <v>INSERT INTO UPK.upk_k40.k60_press_buno_link (buno_id, k60_buno_id, created_date, created_tantou_id) VALUES (2600, 1414, GETDATE(), 999);</v>
      </c>
    </row>
    <row r="7503" spans="26:29">
      <c r="Z7503">
        <v>893</v>
      </c>
      <c r="AA7503" t="s">
        <v>5888</v>
      </c>
      <c r="AB7503" t="s">
        <v>7782</v>
      </c>
      <c r="AC7503" s="229" t="str">
        <f t="shared" si="68"/>
        <v>INSERT INTO UPK.upk_k40.k60_press_buno_link (buno_id, k60_buno_id, created_date, created_tantou_id) VALUES (2601, 1415, GETDATE(), 999);</v>
      </c>
    </row>
    <row r="7504" spans="26:29">
      <c r="Z7504">
        <v>894</v>
      </c>
      <c r="AA7504" t="s">
        <v>6595</v>
      </c>
      <c r="AB7504" t="s">
        <v>7783</v>
      </c>
      <c r="AC7504" s="229" t="str">
        <f t="shared" si="68"/>
        <v>INSERT INTO UPK.upk_k40.k60_press_buno_link (buno_id, k60_buno_id, created_date, created_tantou_id) VALUES (2602, 2162, GETDATE(), 999);</v>
      </c>
    </row>
    <row r="7505" spans="26:29">
      <c r="Z7505">
        <v>895</v>
      </c>
      <c r="AA7505" t="s">
        <v>6511</v>
      </c>
      <c r="AB7505" t="s">
        <v>7784</v>
      </c>
      <c r="AC7505" s="229" t="str">
        <f t="shared" si="68"/>
        <v>INSERT INTO UPK.upk_k40.k60_press_buno_link (buno_id, k60_buno_id, created_date, created_tantou_id) VALUES (2603, 2078, GETDATE(), 999);</v>
      </c>
    </row>
    <row r="7506" spans="26:29">
      <c r="Z7506">
        <v>896</v>
      </c>
      <c r="AA7506" t="s">
        <v>6124</v>
      </c>
      <c r="AB7506" t="s">
        <v>7785</v>
      </c>
      <c r="AC7506" s="229" t="str">
        <f t="shared" si="68"/>
        <v>INSERT INTO UPK.upk_k40.k60_press_buno_link (buno_id, k60_buno_id, created_date, created_tantou_id) VALUES (2604, 1652, GETDATE(), 999);</v>
      </c>
    </row>
    <row r="7507" spans="26:29">
      <c r="Z7507">
        <v>897</v>
      </c>
      <c r="AA7507" t="s">
        <v>6366</v>
      </c>
      <c r="AB7507" t="s">
        <v>7786</v>
      </c>
      <c r="AC7507" s="229" t="str">
        <f t="shared" ref="AC7507:AC7570" si="69">AC$6609&amp;AB7507&amp;", "&amp;AA7507&amp;", GETDATE(), 999);"</f>
        <v>INSERT INTO UPK.upk_k40.k60_press_buno_link (buno_id, k60_buno_id, created_date, created_tantou_id) VALUES (2605, 1894, GETDATE(), 999);</v>
      </c>
    </row>
    <row r="7508" spans="26:29">
      <c r="Z7508">
        <v>898</v>
      </c>
      <c r="AA7508" t="s">
        <v>6367</v>
      </c>
      <c r="AB7508" t="s">
        <v>7787</v>
      </c>
      <c r="AC7508" s="229" t="str">
        <f t="shared" si="69"/>
        <v>INSERT INTO UPK.upk_k40.k60_press_buno_link (buno_id, k60_buno_id, created_date, created_tantou_id) VALUES (2606, 1895, GETDATE(), 999);</v>
      </c>
    </row>
    <row r="7509" spans="26:29">
      <c r="Z7509">
        <v>899</v>
      </c>
      <c r="AA7509" t="s">
        <v>6071</v>
      </c>
      <c r="AB7509" t="s">
        <v>7788</v>
      </c>
      <c r="AC7509" s="229" t="str">
        <f t="shared" si="69"/>
        <v>INSERT INTO UPK.upk_k40.k60_press_buno_link (buno_id, k60_buno_id, created_date, created_tantou_id) VALUES (2607, 1599, GETDATE(), 999);</v>
      </c>
    </row>
    <row r="7510" spans="26:29">
      <c r="Z7510">
        <v>900</v>
      </c>
      <c r="AA7510" t="s">
        <v>6071</v>
      </c>
      <c r="AB7510" t="s">
        <v>7789</v>
      </c>
      <c r="AC7510" s="229" t="str">
        <f t="shared" si="69"/>
        <v>INSERT INTO UPK.upk_k40.k60_press_buno_link (buno_id, k60_buno_id, created_date, created_tantou_id) VALUES (2608, 1599, GETDATE(), 999);</v>
      </c>
    </row>
    <row r="7511" spans="26:29">
      <c r="Z7511">
        <v>901</v>
      </c>
      <c r="AA7511" t="s">
        <v>6072</v>
      </c>
      <c r="AB7511" t="s">
        <v>7790</v>
      </c>
      <c r="AC7511" s="229" t="str">
        <f t="shared" si="69"/>
        <v>INSERT INTO UPK.upk_k40.k60_press_buno_link (buno_id, k60_buno_id, created_date, created_tantou_id) VALUES (2609, 1600, GETDATE(), 999);</v>
      </c>
    </row>
    <row r="7512" spans="26:29">
      <c r="Z7512">
        <v>902</v>
      </c>
      <c r="AA7512" t="s">
        <v>6072</v>
      </c>
      <c r="AB7512" t="s">
        <v>7791</v>
      </c>
      <c r="AC7512" s="229" t="str">
        <f t="shared" si="69"/>
        <v>INSERT INTO UPK.upk_k40.k60_press_buno_link (buno_id, k60_buno_id, created_date, created_tantou_id) VALUES (2610, 1600, GETDATE(), 999);</v>
      </c>
    </row>
    <row r="7513" spans="26:29">
      <c r="Z7513">
        <v>903</v>
      </c>
      <c r="AA7513" t="s">
        <v>5866</v>
      </c>
      <c r="AB7513" t="s">
        <v>7792</v>
      </c>
      <c r="AC7513" s="229" t="str">
        <f t="shared" si="69"/>
        <v>INSERT INTO UPK.upk_k40.k60_press_buno_link (buno_id, k60_buno_id, created_date, created_tantou_id) VALUES (2611, 1393, GETDATE(), 999);</v>
      </c>
    </row>
    <row r="7514" spans="26:29">
      <c r="Z7514">
        <v>904</v>
      </c>
      <c r="AA7514" t="s">
        <v>6219</v>
      </c>
      <c r="AB7514" t="s">
        <v>7793</v>
      </c>
      <c r="AC7514" s="229" t="str">
        <f t="shared" si="69"/>
        <v>INSERT INTO UPK.upk_k40.k60_press_buno_link (buno_id, k60_buno_id, created_date, created_tantou_id) VALUES (2612, 1747, GETDATE(), 999);</v>
      </c>
    </row>
    <row r="7515" spans="26:29">
      <c r="Z7515">
        <v>905</v>
      </c>
      <c r="AA7515" t="s">
        <v>6219</v>
      </c>
      <c r="AB7515" t="s">
        <v>7794</v>
      </c>
      <c r="AC7515" s="229" t="str">
        <f t="shared" si="69"/>
        <v>INSERT INTO UPK.upk_k40.k60_press_buno_link (buno_id, k60_buno_id, created_date, created_tantou_id) VALUES (2613, 1747, GETDATE(), 999);</v>
      </c>
    </row>
    <row r="7516" spans="26:29">
      <c r="Z7516">
        <v>906</v>
      </c>
      <c r="AA7516" t="s">
        <v>6435</v>
      </c>
      <c r="AB7516" t="s">
        <v>7795</v>
      </c>
      <c r="AC7516" s="229" t="str">
        <f t="shared" si="69"/>
        <v>INSERT INTO UPK.upk_k40.k60_press_buno_link (buno_id, k60_buno_id, created_date, created_tantou_id) VALUES (2614, 1963, GETDATE(), 999);</v>
      </c>
    </row>
    <row r="7517" spans="26:29">
      <c r="Z7517">
        <v>907</v>
      </c>
      <c r="AA7517" t="s">
        <v>6435</v>
      </c>
      <c r="AB7517" t="s">
        <v>7796</v>
      </c>
      <c r="AC7517" s="229" t="str">
        <f t="shared" si="69"/>
        <v>INSERT INTO UPK.upk_k40.k60_press_buno_link (buno_id, k60_buno_id, created_date, created_tantou_id) VALUES (2615, 1963, GETDATE(), 999);</v>
      </c>
    </row>
    <row r="7518" spans="26:29">
      <c r="Z7518">
        <v>908</v>
      </c>
      <c r="AA7518" t="s">
        <v>5848</v>
      </c>
      <c r="AB7518" t="s">
        <v>7797</v>
      </c>
      <c r="AC7518" s="229" t="str">
        <f t="shared" si="69"/>
        <v>INSERT INTO UPK.upk_k40.k60_press_buno_link (buno_id, k60_buno_id, created_date, created_tantou_id) VALUES (2616, 1375, GETDATE(), 999);</v>
      </c>
    </row>
    <row r="7519" spans="26:29">
      <c r="Z7519">
        <v>909</v>
      </c>
      <c r="AA7519" t="s">
        <v>5848</v>
      </c>
      <c r="AB7519" t="s">
        <v>7798</v>
      </c>
      <c r="AC7519" s="229" t="str">
        <f t="shared" si="69"/>
        <v>INSERT INTO UPK.upk_k40.k60_press_buno_link (buno_id, k60_buno_id, created_date, created_tantou_id) VALUES (2617, 1375, GETDATE(), 999);</v>
      </c>
    </row>
    <row r="7520" spans="26:29">
      <c r="Z7520">
        <v>910</v>
      </c>
      <c r="AA7520" t="s">
        <v>6717</v>
      </c>
      <c r="AB7520" t="s">
        <v>7799</v>
      </c>
      <c r="AC7520" s="229" t="str">
        <f t="shared" si="69"/>
        <v>INSERT INTO UPK.upk_k40.k60_press_buno_link (buno_id, k60_buno_id, created_date, created_tantou_id) VALUES (2618, 2284, GETDATE(), 999);</v>
      </c>
    </row>
    <row r="7521" spans="26:29">
      <c r="Z7521">
        <v>911</v>
      </c>
      <c r="AA7521" t="s">
        <v>6251</v>
      </c>
      <c r="AB7521" t="s">
        <v>7800</v>
      </c>
      <c r="AC7521" s="229" t="str">
        <f t="shared" si="69"/>
        <v>INSERT INTO UPK.upk_k40.k60_press_buno_link (buno_id, k60_buno_id, created_date, created_tantou_id) VALUES (2619, 1779, GETDATE(), 999);</v>
      </c>
    </row>
    <row r="7522" spans="26:29">
      <c r="Z7522">
        <v>912</v>
      </c>
      <c r="AA7522" t="s">
        <v>6564</v>
      </c>
      <c r="AB7522" t="s">
        <v>7801</v>
      </c>
      <c r="AC7522" s="229" t="str">
        <f t="shared" si="69"/>
        <v>INSERT INTO UPK.upk_k40.k60_press_buno_link (buno_id, k60_buno_id, created_date, created_tantou_id) VALUES (2620, 2131, GETDATE(), 999);</v>
      </c>
    </row>
    <row r="7523" spans="26:29">
      <c r="Z7523">
        <v>913</v>
      </c>
      <c r="AA7523" t="s">
        <v>6148</v>
      </c>
      <c r="AB7523" t="s">
        <v>7802</v>
      </c>
      <c r="AC7523" s="229" t="str">
        <f t="shared" si="69"/>
        <v>INSERT INTO UPK.upk_k40.k60_press_buno_link (buno_id, k60_buno_id, created_date, created_tantou_id) VALUES (2621, 1676, GETDATE(), 999);</v>
      </c>
    </row>
    <row r="7524" spans="26:29">
      <c r="Z7524">
        <v>914</v>
      </c>
      <c r="AA7524" t="s">
        <v>6148</v>
      </c>
      <c r="AB7524" t="s">
        <v>7803</v>
      </c>
      <c r="AC7524" s="229" t="str">
        <f t="shared" si="69"/>
        <v>INSERT INTO UPK.upk_k40.k60_press_buno_link (buno_id, k60_buno_id, created_date, created_tantou_id) VALUES (2622, 1676, GETDATE(), 999);</v>
      </c>
    </row>
    <row r="7525" spans="26:29">
      <c r="Z7525">
        <v>915</v>
      </c>
      <c r="AA7525" t="s">
        <v>6149</v>
      </c>
      <c r="AB7525" t="s">
        <v>7804</v>
      </c>
      <c r="AC7525" s="229" t="str">
        <f t="shared" si="69"/>
        <v>INSERT INTO UPK.upk_k40.k60_press_buno_link (buno_id, k60_buno_id, created_date, created_tantou_id) VALUES (2623, 1677, GETDATE(), 999);</v>
      </c>
    </row>
    <row r="7526" spans="26:29">
      <c r="Z7526">
        <v>916</v>
      </c>
      <c r="AA7526" t="s">
        <v>6149</v>
      </c>
      <c r="AB7526" t="s">
        <v>7805</v>
      </c>
      <c r="AC7526" s="229" t="str">
        <f t="shared" si="69"/>
        <v>INSERT INTO UPK.upk_k40.k60_press_buno_link (buno_id, k60_buno_id, created_date, created_tantou_id) VALUES (2624, 1677, GETDATE(), 999);</v>
      </c>
    </row>
    <row r="7527" spans="26:29">
      <c r="Z7527">
        <v>917</v>
      </c>
      <c r="AA7527" t="s">
        <v>6368</v>
      </c>
      <c r="AB7527" t="s">
        <v>7806</v>
      </c>
      <c r="AC7527" s="229" t="str">
        <f t="shared" si="69"/>
        <v>INSERT INTO UPK.upk_k40.k60_press_buno_link (buno_id, k60_buno_id, created_date, created_tantou_id) VALUES (2625, 1896, GETDATE(), 999);</v>
      </c>
    </row>
    <row r="7528" spans="26:29">
      <c r="Z7528">
        <v>918</v>
      </c>
      <c r="AA7528" t="s">
        <v>6369</v>
      </c>
      <c r="AB7528" t="s">
        <v>7807</v>
      </c>
      <c r="AC7528" s="229" t="str">
        <f t="shared" si="69"/>
        <v>INSERT INTO UPK.upk_k40.k60_press_buno_link (buno_id, k60_buno_id, created_date, created_tantou_id) VALUES (2626, 1897, GETDATE(), 999);</v>
      </c>
    </row>
    <row r="7529" spans="26:29">
      <c r="Z7529">
        <v>919</v>
      </c>
      <c r="AA7529" t="s">
        <v>6459</v>
      </c>
      <c r="AB7529" t="s">
        <v>7808</v>
      </c>
      <c r="AC7529" s="229" t="str">
        <f t="shared" si="69"/>
        <v>INSERT INTO UPK.upk_k40.k60_press_buno_link (buno_id, k60_buno_id, created_date, created_tantou_id) VALUES (2627, 1987, GETDATE(), 999);</v>
      </c>
    </row>
    <row r="7530" spans="26:29">
      <c r="Z7530">
        <v>920</v>
      </c>
      <c r="AA7530" t="s">
        <v>6459</v>
      </c>
      <c r="AB7530" t="s">
        <v>7809</v>
      </c>
      <c r="AC7530" s="229" t="str">
        <f t="shared" si="69"/>
        <v>INSERT INTO UPK.upk_k40.k60_press_buno_link (buno_id, k60_buno_id, created_date, created_tantou_id) VALUES (2628, 1987, GETDATE(), 999);</v>
      </c>
    </row>
    <row r="7531" spans="26:29">
      <c r="Z7531">
        <v>921</v>
      </c>
      <c r="AA7531" t="s">
        <v>6073</v>
      </c>
      <c r="AB7531" t="s">
        <v>7810</v>
      </c>
      <c r="AC7531" s="229" t="str">
        <f t="shared" si="69"/>
        <v>INSERT INTO UPK.upk_k40.k60_press_buno_link (buno_id, k60_buno_id, created_date, created_tantou_id) VALUES (2629, 1601, GETDATE(), 999);</v>
      </c>
    </row>
    <row r="7532" spans="26:29">
      <c r="Z7532">
        <v>922</v>
      </c>
      <c r="AA7532" t="s">
        <v>6073</v>
      </c>
      <c r="AB7532" t="s">
        <v>7811</v>
      </c>
      <c r="AC7532" s="229" t="str">
        <f t="shared" si="69"/>
        <v>INSERT INTO UPK.upk_k40.k60_press_buno_link (buno_id, k60_buno_id, created_date, created_tantou_id) VALUES (2630, 1601, GETDATE(), 999);</v>
      </c>
    </row>
    <row r="7533" spans="26:29">
      <c r="Z7533">
        <v>923</v>
      </c>
      <c r="AA7533" t="s">
        <v>215</v>
      </c>
      <c r="AB7533" t="s">
        <v>7812</v>
      </c>
      <c r="AC7533" s="229" t="str">
        <f t="shared" si="69"/>
        <v>INSERT INTO UPK.upk_k40.k60_press_buno_link (buno_id, k60_buno_id, created_date, created_tantou_id) VALUES (2631, 2006, GETDATE(), 999);</v>
      </c>
    </row>
    <row r="7534" spans="26:29">
      <c r="Z7534">
        <v>924</v>
      </c>
      <c r="AA7534" t="s">
        <v>6168</v>
      </c>
      <c r="AB7534" t="s">
        <v>7813</v>
      </c>
      <c r="AC7534" s="229" t="str">
        <f t="shared" si="69"/>
        <v>INSERT INTO UPK.upk_k40.k60_press_buno_link (buno_id, k60_buno_id, created_date, created_tantou_id) VALUES (2632, 1696, GETDATE(), 999);</v>
      </c>
    </row>
    <row r="7535" spans="26:29">
      <c r="Z7535">
        <v>925</v>
      </c>
      <c r="AA7535" t="s">
        <v>6541</v>
      </c>
      <c r="AB7535" t="s">
        <v>7814</v>
      </c>
      <c r="AC7535" s="229" t="str">
        <f t="shared" si="69"/>
        <v>INSERT INTO UPK.upk_k40.k60_press_buno_link (buno_id, k60_buno_id, created_date, created_tantou_id) VALUES (2633, 2108, GETDATE(), 999);</v>
      </c>
    </row>
    <row r="7536" spans="26:29">
      <c r="Z7536">
        <v>926</v>
      </c>
      <c r="AA7536" t="s">
        <v>6541</v>
      </c>
      <c r="AB7536" t="s">
        <v>7815</v>
      </c>
      <c r="AC7536" s="229" t="str">
        <f t="shared" si="69"/>
        <v>INSERT INTO UPK.upk_k40.k60_press_buno_link (buno_id, k60_buno_id, created_date, created_tantou_id) VALUES (2634, 2108, GETDATE(), 999);</v>
      </c>
    </row>
    <row r="7537" spans="26:29">
      <c r="Z7537">
        <v>927</v>
      </c>
      <c r="AA7537" t="s">
        <v>5960</v>
      </c>
      <c r="AB7537" t="s">
        <v>7816</v>
      </c>
      <c r="AC7537" s="229" t="str">
        <f t="shared" si="69"/>
        <v>INSERT INTO UPK.upk_k40.k60_press_buno_link (buno_id, k60_buno_id, created_date, created_tantou_id) VALUES (2635, 1487, GETDATE(), 999);</v>
      </c>
    </row>
    <row r="7538" spans="26:29">
      <c r="Z7538">
        <v>928</v>
      </c>
      <c r="AA7538" t="s">
        <v>5960</v>
      </c>
      <c r="AB7538" t="s">
        <v>7817</v>
      </c>
      <c r="AC7538" s="229" t="str">
        <f t="shared" si="69"/>
        <v>INSERT INTO UPK.upk_k40.k60_press_buno_link (buno_id, k60_buno_id, created_date, created_tantou_id) VALUES (2636, 1487, GETDATE(), 999);</v>
      </c>
    </row>
    <row r="7539" spans="26:29">
      <c r="Z7539">
        <v>929</v>
      </c>
      <c r="AA7539" t="s">
        <v>6314</v>
      </c>
      <c r="AB7539" t="s">
        <v>7818</v>
      </c>
      <c r="AC7539" s="229" t="str">
        <f t="shared" si="69"/>
        <v>INSERT INTO UPK.upk_k40.k60_press_buno_link (buno_id, k60_buno_id, created_date, created_tantou_id) VALUES (2637, 1842, GETDATE(), 999);</v>
      </c>
    </row>
    <row r="7540" spans="26:29">
      <c r="Z7540">
        <v>930</v>
      </c>
      <c r="AA7540" t="s">
        <v>6693</v>
      </c>
      <c r="AB7540" t="s">
        <v>7819</v>
      </c>
      <c r="AC7540" s="229" t="str">
        <f t="shared" si="69"/>
        <v>INSERT INTO UPK.upk_k40.k60_press_buno_link (buno_id, k60_buno_id, created_date, created_tantou_id) VALUES (2638, 2260, GETDATE(), 999);</v>
      </c>
    </row>
    <row r="7541" spans="26:29">
      <c r="Z7541">
        <v>931</v>
      </c>
      <c r="AA7541" t="s">
        <v>6728</v>
      </c>
      <c r="AB7541" t="s">
        <v>7820</v>
      </c>
      <c r="AC7541" s="229" t="str">
        <f t="shared" si="69"/>
        <v>INSERT INTO UPK.upk_k40.k60_press_buno_link (buno_id, k60_buno_id, created_date, created_tantou_id) VALUES (2639, 2295, GETDATE(), 999);</v>
      </c>
    </row>
    <row r="7542" spans="26:29">
      <c r="Z7542">
        <v>932</v>
      </c>
      <c r="AA7542" t="s">
        <v>6839</v>
      </c>
      <c r="AB7542" t="s">
        <v>7821</v>
      </c>
      <c r="AC7542" s="229" t="str">
        <f t="shared" si="69"/>
        <v>INSERT INTO UPK.upk_k40.k60_press_buno_link (buno_id, k60_buno_id, created_date, created_tantou_id) VALUES (2640, 2406, GETDATE(), 999);</v>
      </c>
    </row>
    <row r="7543" spans="26:29">
      <c r="Z7543">
        <v>933</v>
      </c>
      <c r="AA7543" t="s">
        <v>6670</v>
      </c>
      <c r="AB7543" t="s">
        <v>7822</v>
      </c>
      <c r="AC7543" s="229" t="str">
        <f t="shared" si="69"/>
        <v>INSERT INTO UPK.upk_k40.k60_press_buno_link (buno_id, k60_buno_id, created_date, created_tantou_id) VALUES (2641, 2237, GETDATE(), 999);</v>
      </c>
    </row>
    <row r="7544" spans="26:29">
      <c r="Z7544">
        <v>934</v>
      </c>
      <c r="AA7544" t="s">
        <v>6361</v>
      </c>
      <c r="AB7544" t="s">
        <v>7823</v>
      </c>
      <c r="AC7544" s="229" t="str">
        <f t="shared" si="69"/>
        <v>INSERT INTO UPK.upk_k40.k60_press_buno_link (buno_id, k60_buno_id, created_date, created_tantou_id) VALUES (2642, 1889, GETDATE(), 999);</v>
      </c>
    </row>
    <row r="7545" spans="26:29">
      <c r="Z7545">
        <v>935</v>
      </c>
      <c r="AA7545" t="s">
        <v>6628</v>
      </c>
      <c r="AB7545" t="s">
        <v>7824</v>
      </c>
      <c r="AC7545" s="229" t="str">
        <f t="shared" si="69"/>
        <v>INSERT INTO UPK.upk_k40.k60_press_buno_link (buno_id, k60_buno_id, created_date, created_tantou_id) VALUES (2643, 2195, GETDATE(), 999);</v>
      </c>
    </row>
    <row r="7546" spans="26:29">
      <c r="Z7546">
        <v>936</v>
      </c>
      <c r="AA7546" t="s">
        <v>6629</v>
      </c>
      <c r="AB7546" t="s">
        <v>7825</v>
      </c>
      <c r="AC7546" s="229" t="str">
        <f t="shared" si="69"/>
        <v>INSERT INTO UPK.upk_k40.k60_press_buno_link (buno_id, k60_buno_id, created_date, created_tantou_id) VALUES (2644, 2196, GETDATE(), 999);</v>
      </c>
    </row>
    <row r="7547" spans="26:29">
      <c r="Z7547">
        <v>937</v>
      </c>
      <c r="AA7547" t="s">
        <v>6669</v>
      </c>
      <c r="AB7547" t="s">
        <v>7826</v>
      </c>
      <c r="AC7547" s="229" t="str">
        <f t="shared" si="69"/>
        <v>INSERT INTO UPK.upk_k40.k60_press_buno_link (buno_id, k60_buno_id, created_date, created_tantou_id) VALUES (2645, 2236, GETDATE(), 999);</v>
      </c>
    </row>
    <row r="7548" spans="26:29">
      <c r="Z7548">
        <v>938</v>
      </c>
      <c r="AA7548" t="s">
        <v>6671</v>
      </c>
      <c r="AB7548" t="s">
        <v>7827</v>
      </c>
      <c r="AC7548" s="229" t="str">
        <f t="shared" si="69"/>
        <v>INSERT INTO UPK.upk_k40.k60_press_buno_link (buno_id, k60_buno_id, created_date, created_tantou_id) VALUES (2646, 2238, GETDATE(), 999);</v>
      </c>
    </row>
    <row r="7549" spans="26:29">
      <c r="Z7549">
        <v>939</v>
      </c>
      <c r="AA7549" t="s">
        <v>6838</v>
      </c>
      <c r="AB7549" t="s">
        <v>7828</v>
      </c>
      <c r="AC7549" s="229" t="str">
        <f t="shared" si="69"/>
        <v>INSERT INTO UPK.upk_k40.k60_press_buno_link (buno_id, k60_buno_id, created_date, created_tantou_id) VALUES (2647, 2405, GETDATE(), 999);</v>
      </c>
    </row>
    <row r="7550" spans="26:29">
      <c r="Z7550">
        <v>940</v>
      </c>
      <c r="AA7550" t="s">
        <v>6694</v>
      </c>
      <c r="AB7550" t="s">
        <v>7829</v>
      </c>
      <c r="AC7550" s="229" t="str">
        <f t="shared" si="69"/>
        <v>INSERT INTO UPK.upk_k40.k60_press_buno_link (buno_id, k60_buno_id, created_date, created_tantou_id) VALUES (2648, 2261, GETDATE(), 999);</v>
      </c>
    </row>
    <row r="7551" spans="26:29">
      <c r="Z7551">
        <v>941</v>
      </c>
      <c r="AA7551" t="s">
        <v>6729</v>
      </c>
      <c r="AB7551" t="s">
        <v>7830</v>
      </c>
      <c r="AC7551" s="229" t="str">
        <f t="shared" si="69"/>
        <v>INSERT INTO UPK.upk_k40.k60_press_buno_link (buno_id, k60_buno_id, created_date, created_tantou_id) VALUES (2649, 2296, GETDATE(), 999);</v>
      </c>
    </row>
    <row r="7552" spans="26:29">
      <c r="Z7552">
        <v>942</v>
      </c>
      <c r="AA7552" t="s">
        <v>6841</v>
      </c>
      <c r="AB7552" t="s">
        <v>7831</v>
      </c>
      <c r="AC7552" s="229" t="str">
        <f t="shared" si="69"/>
        <v>INSERT INTO UPK.upk_k40.k60_press_buno_link (buno_id, k60_buno_id, created_date, created_tantou_id) VALUES (2650, 2408, GETDATE(), 999);</v>
      </c>
    </row>
    <row r="7553" spans="26:29">
      <c r="Z7553">
        <v>943</v>
      </c>
      <c r="AA7553" t="s">
        <v>6673</v>
      </c>
      <c r="AB7553" t="s">
        <v>7832</v>
      </c>
      <c r="AC7553" s="229" t="str">
        <f t="shared" si="69"/>
        <v>INSERT INTO UPK.upk_k40.k60_press_buno_link (buno_id, k60_buno_id, created_date, created_tantou_id) VALUES (2651, 2240, GETDATE(), 999);</v>
      </c>
    </row>
    <row r="7554" spans="26:29">
      <c r="Z7554">
        <v>944</v>
      </c>
      <c r="AA7554" t="s">
        <v>6362</v>
      </c>
      <c r="AB7554" t="s">
        <v>7833</v>
      </c>
      <c r="AC7554" s="229" t="str">
        <f t="shared" si="69"/>
        <v>INSERT INTO UPK.upk_k40.k60_press_buno_link (buno_id, k60_buno_id, created_date, created_tantou_id) VALUES (2652, 1890, GETDATE(), 999);</v>
      </c>
    </row>
    <row r="7555" spans="26:29">
      <c r="Z7555">
        <v>945</v>
      </c>
      <c r="AA7555" t="s">
        <v>6655</v>
      </c>
      <c r="AB7555" t="s">
        <v>7834</v>
      </c>
      <c r="AC7555" s="229" t="str">
        <f t="shared" si="69"/>
        <v>INSERT INTO UPK.upk_k40.k60_press_buno_link (buno_id, k60_buno_id, created_date, created_tantou_id) VALUES (2653, 2222, GETDATE(), 999);</v>
      </c>
    </row>
    <row r="7556" spans="26:29">
      <c r="Z7556">
        <v>946</v>
      </c>
      <c r="AA7556" t="s">
        <v>6647</v>
      </c>
      <c r="AB7556" t="s">
        <v>7835</v>
      </c>
      <c r="AC7556" s="229" t="str">
        <f t="shared" si="69"/>
        <v>INSERT INTO UPK.upk_k40.k60_press_buno_link (buno_id, k60_buno_id, created_date, created_tantou_id) VALUES (2654, 2214, GETDATE(), 999);</v>
      </c>
    </row>
    <row r="7557" spans="26:29">
      <c r="Z7557">
        <v>947</v>
      </c>
      <c r="AA7557" t="s">
        <v>6610</v>
      </c>
      <c r="AB7557" t="s">
        <v>7836</v>
      </c>
      <c r="AC7557" s="229" t="str">
        <f t="shared" si="69"/>
        <v>INSERT INTO UPK.upk_k40.k60_press_buno_link (buno_id, k60_buno_id, created_date, created_tantou_id) VALUES (2655, 2177, GETDATE(), 999);</v>
      </c>
    </row>
    <row r="7558" spans="26:29">
      <c r="Z7558">
        <v>948</v>
      </c>
      <c r="AA7558" t="s">
        <v>6630</v>
      </c>
      <c r="AB7558" t="s">
        <v>7837</v>
      </c>
      <c r="AC7558" s="229" t="str">
        <f t="shared" si="69"/>
        <v>INSERT INTO UPK.upk_k40.k60_press_buno_link (buno_id, k60_buno_id, created_date, created_tantou_id) VALUES (2656, 2197, GETDATE(), 999);</v>
      </c>
    </row>
    <row r="7559" spans="26:29">
      <c r="Z7559">
        <v>949</v>
      </c>
      <c r="AA7559" t="s">
        <v>6631</v>
      </c>
      <c r="AB7559" t="s">
        <v>7838</v>
      </c>
      <c r="AC7559" s="229" t="str">
        <f t="shared" si="69"/>
        <v>INSERT INTO UPK.upk_k40.k60_press_buno_link (buno_id, k60_buno_id, created_date, created_tantou_id) VALUES (2657, 2198, GETDATE(), 999);</v>
      </c>
    </row>
    <row r="7560" spans="26:29">
      <c r="Z7560">
        <v>950</v>
      </c>
      <c r="AA7560" t="s">
        <v>6672</v>
      </c>
      <c r="AB7560" t="s">
        <v>7839</v>
      </c>
      <c r="AC7560" s="229" t="str">
        <f t="shared" si="69"/>
        <v>INSERT INTO UPK.upk_k40.k60_press_buno_link (buno_id, k60_buno_id, created_date, created_tantou_id) VALUES (2658, 2239, GETDATE(), 999);</v>
      </c>
    </row>
    <row r="7561" spans="26:29">
      <c r="Z7561">
        <v>951</v>
      </c>
      <c r="AA7561" t="s">
        <v>6674</v>
      </c>
      <c r="AB7561" t="s">
        <v>7840</v>
      </c>
      <c r="AC7561" s="229" t="str">
        <f t="shared" si="69"/>
        <v>INSERT INTO UPK.upk_k40.k60_press_buno_link (buno_id, k60_buno_id, created_date, created_tantou_id) VALUES (2659, 2241, GETDATE(), 999);</v>
      </c>
    </row>
    <row r="7562" spans="26:29">
      <c r="Z7562">
        <v>952</v>
      </c>
      <c r="AA7562" t="s">
        <v>6840</v>
      </c>
      <c r="AB7562" t="s">
        <v>7841</v>
      </c>
      <c r="AC7562" s="229" t="str">
        <f t="shared" si="69"/>
        <v>INSERT INTO UPK.upk_k40.k60_press_buno_link (buno_id, k60_buno_id, created_date, created_tantou_id) VALUES (2660, 2407, GETDATE(), 999);</v>
      </c>
    </row>
    <row r="7563" spans="26:29">
      <c r="Z7563">
        <v>953</v>
      </c>
      <c r="AA7563" t="s">
        <v>6868</v>
      </c>
      <c r="AB7563" t="s">
        <v>7842</v>
      </c>
      <c r="AC7563" s="229" t="str">
        <f t="shared" si="69"/>
        <v>INSERT INTO UPK.upk_k40.k60_press_buno_link (buno_id, k60_buno_id, created_date, created_tantou_id) VALUES (2661, 2435, GETDATE(), 999);</v>
      </c>
    </row>
    <row r="7564" spans="26:29">
      <c r="Z7564">
        <v>954</v>
      </c>
      <c r="AA7564" t="s">
        <v>6868</v>
      </c>
      <c r="AB7564" t="s">
        <v>7843</v>
      </c>
      <c r="AC7564" s="229" t="str">
        <f t="shared" si="69"/>
        <v>INSERT INTO UPK.upk_k40.k60_press_buno_link (buno_id, k60_buno_id, created_date, created_tantou_id) VALUES (2662, 2435, GETDATE(), 999);</v>
      </c>
    </row>
    <row r="7565" spans="26:29">
      <c r="Z7565">
        <v>955</v>
      </c>
      <c r="AA7565" t="s">
        <v>6730</v>
      </c>
      <c r="AB7565" t="s">
        <v>7844</v>
      </c>
      <c r="AC7565" s="229" t="str">
        <f t="shared" si="69"/>
        <v>INSERT INTO UPK.upk_k40.k60_press_buno_link (buno_id, k60_buno_id, created_date, created_tantou_id) VALUES (2663, 2297, GETDATE(), 999);</v>
      </c>
    </row>
    <row r="7566" spans="26:29">
      <c r="Z7566">
        <v>956</v>
      </c>
      <c r="AA7566" t="s">
        <v>6730</v>
      </c>
      <c r="AB7566" t="s">
        <v>7845</v>
      </c>
      <c r="AC7566" s="229" t="str">
        <f t="shared" si="69"/>
        <v>INSERT INTO UPK.upk_k40.k60_press_buno_link (buno_id, k60_buno_id, created_date, created_tantou_id) VALUES (2664, 2297, GETDATE(), 999);</v>
      </c>
    </row>
    <row r="7567" spans="26:29">
      <c r="Z7567">
        <v>957</v>
      </c>
      <c r="AA7567" t="s">
        <v>6718</v>
      </c>
      <c r="AB7567" t="s">
        <v>7846</v>
      </c>
      <c r="AC7567" s="229" t="str">
        <f t="shared" si="69"/>
        <v>INSERT INTO UPK.upk_k40.k60_press_buno_link (buno_id, k60_buno_id, created_date, created_tantou_id) VALUES (2665, 2285, GETDATE(), 999);</v>
      </c>
    </row>
    <row r="7568" spans="26:29">
      <c r="Z7568">
        <v>958</v>
      </c>
      <c r="AA7568" t="s">
        <v>6718</v>
      </c>
      <c r="AB7568" t="s">
        <v>7847</v>
      </c>
      <c r="AC7568" s="229" t="str">
        <f t="shared" si="69"/>
        <v>INSERT INTO UPK.upk_k40.k60_press_buno_link (buno_id, k60_buno_id, created_date, created_tantou_id) VALUES (2666, 2285, GETDATE(), 999);</v>
      </c>
    </row>
    <row r="7569" spans="26:29">
      <c r="Z7569">
        <v>959</v>
      </c>
      <c r="AA7569" t="s">
        <v>6436</v>
      </c>
      <c r="AB7569" t="s">
        <v>7848</v>
      </c>
      <c r="AC7569" s="229" t="str">
        <f t="shared" si="69"/>
        <v>INSERT INTO UPK.upk_k40.k60_press_buno_link (buno_id, k60_buno_id, created_date, created_tantou_id) VALUES (2667, 1964, GETDATE(), 999);</v>
      </c>
    </row>
    <row r="7570" spans="26:29">
      <c r="Z7570">
        <v>960</v>
      </c>
      <c r="AA7570" t="s">
        <v>6436</v>
      </c>
      <c r="AB7570" t="s">
        <v>7849</v>
      </c>
      <c r="AC7570" s="229" t="str">
        <f t="shared" si="69"/>
        <v>INSERT INTO UPK.upk_k40.k60_press_buno_link (buno_id, k60_buno_id, created_date, created_tantou_id) VALUES (2668, 1964, GETDATE(), 999);</v>
      </c>
    </row>
    <row r="7571" spans="26:29">
      <c r="Z7571">
        <v>961</v>
      </c>
      <c r="AA7571" t="s">
        <v>6437</v>
      </c>
      <c r="AB7571" t="s">
        <v>7850</v>
      </c>
      <c r="AC7571" s="229" t="str">
        <f t="shared" ref="AC7571:AC7634" si="70">AC$6609&amp;AB7571&amp;", "&amp;AA7571&amp;", GETDATE(), 999);"</f>
        <v>INSERT INTO UPK.upk_k40.k60_press_buno_link (buno_id, k60_buno_id, created_date, created_tantou_id) VALUES (2669, 1965, GETDATE(), 999);</v>
      </c>
    </row>
    <row r="7572" spans="26:29">
      <c r="Z7572">
        <v>962</v>
      </c>
      <c r="AA7572" t="s">
        <v>6437</v>
      </c>
      <c r="AB7572" t="s">
        <v>7851</v>
      </c>
      <c r="AC7572" s="229" t="str">
        <f t="shared" si="70"/>
        <v>INSERT INTO UPK.upk_k40.k60_press_buno_link (buno_id, k60_buno_id, created_date, created_tantou_id) VALUES (2670, 1965, GETDATE(), 999);</v>
      </c>
    </row>
    <row r="7573" spans="26:29">
      <c r="Z7573">
        <v>963</v>
      </c>
      <c r="AA7573" t="s">
        <v>6488</v>
      </c>
      <c r="AB7573" t="s">
        <v>7852</v>
      </c>
      <c r="AC7573" s="229" t="str">
        <f t="shared" si="70"/>
        <v>INSERT INTO UPK.upk_k40.k60_press_buno_link (buno_id, k60_buno_id, created_date, created_tantou_id) VALUES (2671, 2046, GETDATE(), 999);</v>
      </c>
    </row>
    <row r="7574" spans="26:29">
      <c r="Z7574">
        <v>964</v>
      </c>
      <c r="AA7574" t="s">
        <v>6488</v>
      </c>
      <c r="AB7574" t="s">
        <v>7853</v>
      </c>
      <c r="AC7574" s="229" t="str">
        <f t="shared" si="70"/>
        <v>INSERT INTO UPK.upk_k40.k60_press_buno_link (buno_id, k60_buno_id, created_date, created_tantou_id) VALUES (2672, 2046, GETDATE(), 999);</v>
      </c>
    </row>
    <row r="7575" spans="26:29">
      <c r="Z7575">
        <v>965</v>
      </c>
      <c r="AA7575" t="s">
        <v>236</v>
      </c>
      <c r="AB7575" t="s">
        <v>7854</v>
      </c>
      <c r="AC7575" s="229" t="str">
        <f t="shared" si="70"/>
        <v>INSERT INTO UPK.upk_k40.k60_press_buno_link (buno_id, k60_buno_id, created_date, created_tantou_id) VALUES (2673, 2047, GETDATE(), 999);</v>
      </c>
    </row>
    <row r="7576" spans="26:29">
      <c r="Z7576">
        <v>966</v>
      </c>
      <c r="AA7576" t="s">
        <v>236</v>
      </c>
      <c r="AB7576" t="s">
        <v>7855</v>
      </c>
      <c r="AC7576" s="229" t="str">
        <f t="shared" si="70"/>
        <v>INSERT INTO UPK.upk_k40.k60_press_buno_link (buno_id, k60_buno_id, created_date, created_tantou_id) VALUES (2674, 2047, GETDATE(), 999);</v>
      </c>
    </row>
    <row r="7577" spans="26:29">
      <c r="Z7577">
        <v>967</v>
      </c>
      <c r="AA7577" t="s">
        <v>6887</v>
      </c>
      <c r="AB7577" t="s">
        <v>7856</v>
      </c>
      <c r="AC7577" s="229" t="str">
        <f t="shared" si="70"/>
        <v>INSERT INTO UPK.upk_k40.k60_press_buno_link (buno_id, k60_buno_id, created_date, created_tantou_id) VALUES (2675, 2454, GETDATE(), 999);</v>
      </c>
    </row>
    <row r="7578" spans="26:29">
      <c r="Z7578">
        <v>968</v>
      </c>
      <c r="AA7578" t="s">
        <v>6887</v>
      </c>
      <c r="AB7578" t="s">
        <v>7857</v>
      </c>
      <c r="AC7578" s="229" t="str">
        <f t="shared" si="70"/>
        <v>INSERT INTO UPK.upk_k40.k60_press_buno_link (buno_id, k60_buno_id, created_date, created_tantou_id) VALUES (2676, 2454, GETDATE(), 999);</v>
      </c>
    </row>
    <row r="7579" spans="26:29">
      <c r="Z7579">
        <v>969</v>
      </c>
      <c r="AA7579" t="s">
        <v>6429</v>
      </c>
      <c r="AB7579" t="s">
        <v>7858</v>
      </c>
      <c r="AC7579" s="229" t="str">
        <f t="shared" si="70"/>
        <v>INSERT INTO UPK.upk_k40.k60_press_buno_link (buno_id, k60_buno_id, created_date, created_tantou_id) VALUES (2677, 1957, GETDATE(), 999);</v>
      </c>
    </row>
    <row r="7580" spans="26:29">
      <c r="Z7580">
        <v>970</v>
      </c>
      <c r="AA7580" t="s">
        <v>6429</v>
      </c>
      <c r="AB7580" t="s">
        <v>7859</v>
      </c>
      <c r="AC7580" s="229" t="str">
        <f t="shared" si="70"/>
        <v>INSERT INTO UPK.upk_k40.k60_press_buno_link (buno_id, k60_buno_id, created_date, created_tantou_id) VALUES (2678, 1957, GETDATE(), 999);</v>
      </c>
    </row>
    <row r="7581" spans="26:29">
      <c r="Z7581">
        <v>971</v>
      </c>
      <c r="AA7581" t="s">
        <v>5962</v>
      </c>
      <c r="AB7581" t="s">
        <v>7860</v>
      </c>
      <c r="AC7581" s="229" t="str">
        <f t="shared" si="70"/>
        <v>INSERT INTO UPK.upk_k40.k60_press_buno_link (buno_id, k60_buno_id, created_date, created_tantou_id) VALUES (2679, 1489, GETDATE(), 999);</v>
      </c>
    </row>
    <row r="7582" spans="26:29">
      <c r="Z7582">
        <v>972</v>
      </c>
      <c r="AA7582" t="s">
        <v>5962</v>
      </c>
      <c r="AB7582" t="s">
        <v>7861</v>
      </c>
      <c r="AC7582" s="229" t="str">
        <f t="shared" si="70"/>
        <v>INSERT INTO UPK.upk_k40.k60_press_buno_link (buno_id, k60_buno_id, created_date, created_tantou_id) VALUES (2680, 1489, GETDATE(), 999);</v>
      </c>
    </row>
    <row r="7583" spans="26:29">
      <c r="Z7583">
        <v>973</v>
      </c>
      <c r="AA7583" t="s">
        <v>6022</v>
      </c>
      <c r="AB7583" t="s">
        <v>7862</v>
      </c>
      <c r="AC7583" s="229" t="str">
        <f t="shared" si="70"/>
        <v>INSERT INTO UPK.upk_k40.k60_press_buno_link (buno_id, k60_buno_id, created_date, created_tantou_id) VALUES (2681, 1550, GETDATE(), 999);</v>
      </c>
    </row>
    <row r="7584" spans="26:29">
      <c r="Z7584">
        <v>974</v>
      </c>
      <c r="AA7584" t="s">
        <v>6022</v>
      </c>
      <c r="AB7584" t="s">
        <v>7863</v>
      </c>
      <c r="AC7584" s="229" t="str">
        <f t="shared" si="70"/>
        <v>INSERT INTO UPK.upk_k40.k60_press_buno_link (buno_id, k60_buno_id, created_date, created_tantou_id) VALUES (2682, 1550, GETDATE(), 999);</v>
      </c>
    </row>
    <row r="7585" spans="26:29">
      <c r="Z7585">
        <v>975</v>
      </c>
      <c r="AA7585" t="s">
        <v>5792</v>
      </c>
      <c r="AB7585" t="s">
        <v>7864</v>
      </c>
      <c r="AC7585" s="229" t="str">
        <f t="shared" si="70"/>
        <v>INSERT INTO UPK.upk_k40.k60_press_buno_link (buno_id, k60_buno_id, created_date, created_tantou_id) VALUES (2683, 1319, GETDATE(), 999);</v>
      </c>
    </row>
    <row r="7586" spans="26:29">
      <c r="Z7586">
        <v>976</v>
      </c>
      <c r="AA7586" t="s">
        <v>5792</v>
      </c>
      <c r="AB7586" t="s">
        <v>7865</v>
      </c>
      <c r="AC7586" s="229" t="str">
        <f t="shared" si="70"/>
        <v>INSERT INTO UPK.upk_k40.k60_press_buno_link (buno_id, k60_buno_id, created_date, created_tantou_id) VALUES (2684, 1319, GETDATE(), 999);</v>
      </c>
    </row>
    <row r="7587" spans="26:29">
      <c r="Z7587">
        <v>977</v>
      </c>
      <c r="AA7587" t="s">
        <v>5793</v>
      </c>
      <c r="AB7587" t="s">
        <v>7866</v>
      </c>
      <c r="AC7587" s="229" t="str">
        <f t="shared" si="70"/>
        <v>INSERT INTO UPK.upk_k40.k60_press_buno_link (buno_id, k60_buno_id, created_date, created_tantou_id) VALUES (2685, 1320, GETDATE(), 999);</v>
      </c>
    </row>
    <row r="7588" spans="26:29">
      <c r="Z7588">
        <v>978</v>
      </c>
      <c r="AA7588" t="s">
        <v>5793</v>
      </c>
      <c r="AB7588" t="s">
        <v>7867</v>
      </c>
      <c r="AC7588" s="229" t="str">
        <f t="shared" si="70"/>
        <v>INSERT INTO UPK.upk_k40.k60_press_buno_link (buno_id, k60_buno_id, created_date, created_tantou_id) VALUES (2686, 1320, GETDATE(), 999);</v>
      </c>
    </row>
    <row r="7589" spans="26:29">
      <c r="Z7589">
        <v>979</v>
      </c>
      <c r="AA7589" t="s">
        <v>6695</v>
      </c>
      <c r="AB7589" t="s">
        <v>7868</v>
      </c>
      <c r="AC7589" s="229" t="str">
        <f t="shared" si="70"/>
        <v>INSERT INTO UPK.upk_k40.k60_press_buno_link (buno_id, k60_buno_id, created_date, created_tantou_id) VALUES (2687, 2262, GETDATE(), 999);</v>
      </c>
    </row>
    <row r="7590" spans="26:29">
      <c r="Z7590">
        <v>980</v>
      </c>
      <c r="AA7590" t="s">
        <v>6695</v>
      </c>
      <c r="AB7590" t="s">
        <v>7869</v>
      </c>
      <c r="AC7590" s="229" t="str">
        <f t="shared" si="70"/>
        <v>INSERT INTO UPK.upk_k40.k60_press_buno_link (buno_id, k60_buno_id, created_date, created_tantou_id) VALUES (2688, 2262, GETDATE(), 999);</v>
      </c>
    </row>
    <row r="7591" spans="26:29">
      <c r="Z7591">
        <v>981</v>
      </c>
      <c r="AA7591" t="s">
        <v>6869</v>
      </c>
      <c r="AB7591" t="s">
        <v>7870</v>
      </c>
      <c r="AC7591" s="229" t="str">
        <f t="shared" si="70"/>
        <v>INSERT INTO UPK.upk_k40.k60_press_buno_link (buno_id, k60_buno_id, created_date, created_tantou_id) VALUES (2689, 2436, GETDATE(), 999);</v>
      </c>
    </row>
    <row r="7592" spans="26:29">
      <c r="Z7592">
        <v>982</v>
      </c>
      <c r="AA7592" t="s">
        <v>6869</v>
      </c>
      <c r="AB7592" t="s">
        <v>7871</v>
      </c>
      <c r="AC7592" s="229" t="str">
        <f t="shared" si="70"/>
        <v>INSERT INTO UPK.upk_k40.k60_press_buno_link (buno_id, k60_buno_id, created_date, created_tantou_id) VALUES (2690, 2436, GETDATE(), 999);</v>
      </c>
    </row>
    <row r="7593" spans="26:29">
      <c r="Z7593">
        <v>983</v>
      </c>
      <c r="AA7593" t="s">
        <v>5938</v>
      </c>
      <c r="AB7593" t="s">
        <v>7872</v>
      </c>
      <c r="AC7593" s="229" t="str">
        <f t="shared" si="70"/>
        <v>INSERT INTO UPK.upk_k40.k60_press_buno_link (buno_id, k60_buno_id, created_date, created_tantou_id) VALUES (2691, 1465, GETDATE(), 999);</v>
      </c>
    </row>
    <row r="7594" spans="26:29">
      <c r="Z7594">
        <v>984</v>
      </c>
      <c r="AA7594" t="s">
        <v>5938</v>
      </c>
      <c r="AB7594" t="s">
        <v>7873</v>
      </c>
      <c r="AC7594" s="229" t="str">
        <f t="shared" si="70"/>
        <v>INSERT INTO UPK.upk_k40.k60_press_buno_link (buno_id, k60_buno_id, created_date, created_tantou_id) VALUES (2692, 1465, GETDATE(), 999);</v>
      </c>
    </row>
    <row r="7595" spans="26:29">
      <c r="Z7595">
        <v>985</v>
      </c>
      <c r="AA7595" t="s">
        <v>6925</v>
      </c>
      <c r="AB7595" t="s">
        <v>7874</v>
      </c>
      <c r="AC7595" s="229" t="str">
        <f t="shared" si="70"/>
        <v>INSERT INTO UPK.upk_k40.k60_press_buno_link (buno_id, k60_buno_id, created_date, created_tantou_id) VALUES (2693, 2492, GETDATE(), 999);</v>
      </c>
    </row>
    <row r="7596" spans="26:29">
      <c r="Z7596">
        <v>986</v>
      </c>
      <c r="AA7596" t="s">
        <v>6925</v>
      </c>
      <c r="AB7596" t="s">
        <v>7875</v>
      </c>
      <c r="AC7596" s="229" t="str">
        <f t="shared" si="70"/>
        <v>INSERT INTO UPK.upk_k40.k60_press_buno_link (buno_id, k60_buno_id, created_date, created_tantou_id) VALUES (2694, 2492, GETDATE(), 999);</v>
      </c>
    </row>
    <row r="7597" spans="26:29">
      <c r="Z7597">
        <v>987</v>
      </c>
      <c r="AA7597" t="s">
        <v>6428</v>
      </c>
      <c r="AB7597" t="s">
        <v>7876</v>
      </c>
      <c r="AC7597" s="229" t="str">
        <f t="shared" si="70"/>
        <v>INSERT INTO UPK.upk_k40.k60_press_buno_link (buno_id, k60_buno_id, created_date, created_tantou_id) VALUES (2695, 1956, GETDATE(), 999);</v>
      </c>
    </row>
    <row r="7598" spans="26:29">
      <c r="Z7598">
        <v>988</v>
      </c>
      <c r="AA7598" t="s">
        <v>6428</v>
      </c>
      <c r="AB7598" t="s">
        <v>7877</v>
      </c>
      <c r="AC7598" s="229" t="str">
        <f t="shared" si="70"/>
        <v>INSERT INTO UPK.upk_k40.k60_press_buno_link (buno_id, k60_buno_id, created_date, created_tantou_id) VALUES (2696, 1956, GETDATE(), 999);</v>
      </c>
    </row>
    <row r="7599" spans="26:29">
      <c r="Z7599">
        <v>989</v>
      </c>
      <c r="AA7599" t="s">
        <v>6706</v>
      </c>
      <c r="AB7599" t="s">
        <v>7878</v>
      </c>
      <c r="AC7599" s="229" t="str">
        <f t="shared" si="70"/>
        <v>INSERT INTO UPK.upk_k40.k60_press_buno_link (buno_id, k60_buno_id, created_date, created_tantou_id) VALUES (2697, 2273, GETDATE(), 999);</v>
      </c>
    </row>
    <row r="7600" spans="26:29">
      <c r="Z7600">
        <v>990</v>
      </c>
      <c r="AA7600" t="s">
        <v>6706</v>
      </c>
      <c r="AB7600" t="s">
        <v>7879</v>
      </c>
      <c r="AC7600" s="229" t="str">
        <f t="shared" si="70"/>
        <v>INSERT INTO UPK.upk_k40.k60_press_buno_link (buno_id, k60_buno_id, created_date, created_tantou_id) VALUES (2698, 2273, GETDATE(), 999);</v>
      </c>
    </row>
    <row r="7601" spans="26:29">
      <c r="Z7601">
        <v>991</v>
      </c>
      <c r="AA7601" t="s">
        <v>6536</v>
      </c>
      <c r="AB7601" t="s">
        <v>7880</v>
      </c>
      <c r="AC7601" s="229" t="str">
        <f t="shared" si="70"/>
        <v>INSERT INTO UPK.upk_k40.k60_press_buno_link (buno_id, k60_buno_id, created_date, created_tantou_id) VALUES (2699, 2103, GETDATE(), 999);</v>
      </c>
    </row>
    <row r="7602" spans="26:29">
      <c r="Z7602">
        <v>992</v>
      </c>
      <c r="AA7602" t="s">
        <v>6023</v>
      </c>
      <c r="AB7602" t="s">
        <v>7881</v>
      </c>
      <c r="AC7602" s="229" t="str">
        <f t="shared" si="70"/>
        <v>INSERT INTO UPK.upk_k40.k60_press_buno_link (buno_id, k60_buno_id, created_date, created_tantou_id) VALUES (2700, 1551, GETDATE(), 999);</v>
      </c>
    </row>
    <row r="7603" spans="26:29">
      <c r="Z7603">
        <v>993</v>
      </c>
      <c r="AA7603" t="s">
        <v>6023</v>
      </c>
      <c r="AB7603" t="s">
        <v>7882</v>
      </c>
      <c r="AC7603" s="229" t="str">
        <f t="shared" si="70"/>
        <v>INSERT INTO UPK.upk_k40.k60_press_buno_link (buno_id, k60_buno_id, created_date, created_tantou_id) VALUES (2701, 1551, GETDATE(), 999);</v>
      </c>
    </row>
    <row r="7604" spans="26:29">
      <c r="Z7604">
        <v>994</v>
      </c>
      <c r="AA7604" t="s">
        <v>6024</v>
      </c>
      <c r="AB7604" t="s">
        <v>7883</v>
      </c>
      <c r="AC7604" s="229" t="str">
        <f t="shared" si="70"/>
        <v>INSERT INTO UPK.upk_k40.k60_press_buno_link (buno_id, k60_buno_id, created_date, created_tantou_id) VALUES (2702, 1552, GETDATE(), 999);</v>
      </c>
    </row>
    <row r="7605" spans="26:29">
      <c r="Z7605">
        <v>995</v>
      </c>
      <c r="AA7605" t="s">
        <v>6024</v>
      </c>
      <c r="AB7605" t="s">
        <v>7884</v>
      </c>
      <c r="AC7605" s="229" t="str">
        <f t="shared" si="70"/>
        <v>INSERT INTO UPK.upk_k40.k60_press_buno_link (buno_id, k60_buno_id, created_date, created_tantou_id) VALUES (2703, 1552, GETDATE(), 999);</v>
      </c>
    </row>
    <row r="7606" spans="26:29">
      <c r="Z7606">
        <v>996</v>
      </c>
      <c r="AA7606" t="s">
        <v>5931</v>
      </c>
      <c r="AB7606" t="s">
        <v>7885</v>
      </c>
      <c r="AC7606" s="229" t="str">
        <f t="shared" si="70"/>
        <v>INSERT INTO UPK.upk_k40.k60_press_buno_link (buno_id, k60_buno_id, created_date, created_tantou_id) VALUES (2704, 1458, GETDATE(), 999);</v>
      </c>
    </row>
    <row r="7607" spans="26:29">
      <c r="Z7607">
        <v>997</v>
      </c>
      <c r="AA7607" t="s">
        <v>5931</v>
      </c>
      <c r="AB7607" t="s">
        <v>7886</v>
      </c>
      <c r="AC7607" s="229" t="str">
        <f t="shared" si="70"/>
        <v>INSERT INTO UPK.upk_k40.k60_press_buno_link (buno_id, k60_buno_id, created_date, created_tantou_id) VALUES (2705, 1458, GETDATE(), 999);</v>
      </c>
    </row>
    <row r="7608" spans="26:29">
      <c r="Z7608">
        <v>998</v>
      </c>
      <c r="AA7608" t="s">
        <v>5825</v>
      </c>
      <c r="AB7608" t="s">
        <v>7887</v>
      </c>
      <c r="AC7608" s="229" t="str">
        <f t="shared" si="70"/>
        <v>INSERT INTO UPK.upk_k40.k60_press_buno_link (buno_id, k60_buno_id, created_date, created_tantou_id) VALUES (2706, 1352, GETDATE(), 999);</v>
      </c>
    </row>
    <row r="7609" spans="26:29">
      <c r="Z7609">
        <v>999</v>
      </c>
      <c r="AA7609" t="s">
        <v>5825</v>
      </c>
      <c r="AB7609" t="s">
        <v>7888</v>
      </c>
      <c r="AC7609" s="229" t="str">
        <f t="shared" si="70"/>
        <v>INSERT INTO UPK.upk_k40.k60_press_buno_link (buno_id, k60_buno_id, created_date, created_tantou_id) VALUES (2707, 1352, GETDATE(), 999);</v>
      </c>
    </row>
    <row r="7610" spans="26:29">
      <c r="Z7610">
        <v>1000</v>
      </c>
      <c r="AA7610" t="s">
        <v>5826</v>
      </c>
      <c r="AB7610" t="s">
        <v>7889</v>
      </c>
      <c r="AC7610" s="229" t="str">
        <f t="shared" si="70"/>
        <v>INSERT INTO UPK.upk_k40.k60_press_buno_link (buno_id, k60_buno_id, created_date, created_tantou_id) VALUES (2708, 1353, GETDATE(), 999);</v>
      </c>
    </row>
    <row r="7611" spans="26:29">
      <c r="Z7611">
        <v>1001</v>
      </c>
      <c r="AA7611" t="s">
        <v>5826</v>
      </c>
      <c r="AB7611" t="s">
        <v>7890</v>
      </c>
      <c r="AC7611" s="229" t="str">
        <f t="shared" si="70"/>
        <v>INSERT INTO UPK.upk_k40.k60_press_buno_link (buno_id, k60_buno_id, created_date, created_tantou_id) VALUES (2709, 1353, GETDATE(), 999);</v>
      </c>
    </row>
    <row r="7612" spans="26:29">
      <c r="Z7612">
        <v>1002</v>
      </c>
      <c r="AA7612" t="s">
        <v>6793</v>
      </c>
      <c r="AB7612" t="s">
        <v>7891</v>
      </c>
      <c r="AC7612" s="229" t="str">
        <f t="shared" si="70"/>
        <v>INSERT INTO UPK.upk_k40.k60_press_buno_link (buno_id, k60_buno_id, created_date, created_tantou_id) VALUES (2710, 2360, GETDATE(), 999);</v>
      </c>
    </row>
    <row r="7613" spans="26:29">
      <c r="Z7613">
        <v>1003</v>
      </c>
      <c r="AA7613" t="s">
        <v>6252</v>
      </c>
      <c r="AB7613" t="s">
        <v>7892</v>
      </c>
      <c r="AC7613" s="229" t="str">
        <f t="shared" si="70"/>
        <v>INSERT INTO UPK.upk_k40.k60_press_buno_link (buno_id, k60_buno_id, created_date, created_tantou_id) VALUES (2711, 1780, GETDATE(), 999);</v>
      </c>
    </row>
    <row r="7614" spans="26:29">
      <c r="Z7614">
        <v>1004</v>
      </c>
      <c r="AA7614" t="s">
        <v>6252</v>
      </c>
      <c r="AB7614" t="s">
        <v>7893</v>
      </c>
      <c r="AC7614" s="229" t="str">
        <f t="shared" si="70"/>
        <v>INSERT INTO UPK.upk_k40.k60_press_buno_link (buno_id, k60_buno_id, created_date, created_tantou_id) VALUES (2712, 1780, GETDATE(), 999);</v>
      </c>
    </row>
    <row r="7615" spans="26:29">
      <c r="Z7615">
        <v>1005</v>
      </c>
      <c r="AA7615" t="s">
        <v>6430</v>
      </c>
      <c r="AB7615" t="s">
        <v>7894</v>
      </c>
      <c r="AC7615" s="229" t="str">
        <f t="shared" si="70"/>
        <v>INSERT INTO UPK.upk_k40.k60_press_buno_link (buno_id, k60_buno_id, created_date, created_tantou_id) VALUES (2713, 1958, GETDATE(), 999);</v>
      </c>
    </row>
    <row r="7616" spans="26:29">
      <c r="Z7616">
        <v>1006</v>
      </c>
      <c r="AA7616" t="s">
        <v>6430</v>
      </c>
      <c r="AB7616" t="s">
        <v>7895</v>
      </c>
      <c r="AC7616" s="229" t="str">
        <f t="shared" si="70"/>
        <v>INSERT INTO UPK.upk_k40.k60_press_buno_link (buno_id, k60_buno_id, created_date, created_tantou_id) VALUES (2714, 1958, GETDATE(), 999);</v>
      </c>
    </row>
    <row r="7617" spans="26:29">
      <c r="Z7617">
        <v>1007</v>
      </c>
      <c r="AA7617" t="s">
        <v>6794</v>
      </c>
      <c r="AB7617" t="s">
        <v>7896</v>
      </c>
      <c r="AC7617" s="229" t="str">
        <f t="shared" si="70"/>
        <v>INSERT INTO UPK.upk_k40.k60_press_buno_link (buno_id, k60_buno_id, created_date, created_tantou_id) VALUES (2715, 2361, GETDATE(), 999);</v>
      </c>
    </row>
    <row r="7618" spans="26:29">
      <c r="Z7618">
        <v>1008</v>
      </c>
      <c r="AA7618" t="s">
        <v>6169</v>
      </c>
      <c r="AB7618" t="s">
        <v>7897</v>
      </c>
      <c r="AC7618" s="229" t="str">
        <f t="shared" si="70"/>
        <v>INSERT INTO UPK.upk_k40.k60_press_buno_link (buno_id, k60_buno_id, created_date, created_tantou_id) VALUES (2716, 1697, GETDATE(), 999);</v>
      </c>
    </row>
    <row r="7619" spans="26:29">
      <c r="Z7619">
        <v>1009</v>
      </c>
      <c r="AA7619" t="s">
        <v>6169</v>
      </c>
      <c r="AB7619" t="s">
        <v>7898</v>
      </c>
      <c r="AC7619" s="229" t="str">
        <f t="shared" si="70"/>
        <v>INSERT INTO UPK.upk_k40.k60_press_buno_link (buno_id, k60_buno_id, created_date, created_tantou_id) VALUES (2717, 1697, GETDATE(), 999);</v>
      </c>
    </row>
    <row r="7620" spans="26:29">
      <c r="Z7620">
        <v>1010</v>
      </c>
      <c r="AA7620" t="s">
        <v>6170</v>
      </c>
      <c r="AB7620" t="s">
        <v>7899</v>
      </c>
      <c r="AC7620" s="229" t="str">
        <f t="shared" si="70"/>
        <v>INSERT INTO UPK.upk_k40.k60_press_buno_link (buno_id, k60_buno_id, created_date, created_tantou_id) VALUES (2718, 1698, GETDATE(), 999);</v>
      </c>
    </row>
    <row r="7621" spans="26:29">
      <c r="Z7621">
        <v>1011</v>
      </c>
      <c r="AA7621" t="s">
        <v>6170</v>
      </c>
      <c r="AB7621" t="s">
        <v>7900</v>
      </c>
      <c r="AC7621" s="229" t="str">
        <f t="shared" si="70"/>
        <v>INSERT INTO UPK.upk_k40.k60_press_buno_link (buno_id, k60_buno_id, created_date, created_tantou_id) VALUES (2719, 1698, GETDATE(), 999);</v>
      </c>
    </row>
    <row r="7622" spans="26:29">
      <c r="Z7622">
        <v>1012</v>
      </c>
      <c r="AA7622" t="s">
        <v>6222</v>
      </c>
      <c r="AB7622" t="s">
        <v>7901</v>
      </c>
      <c r="AC7622" s="229" t="str">
        <f t="shared" si="70"/>
        <v>INSERT INTO UPK.upk_k40.k60_press_buno_link (buno_id, k60_buno_id, created_date, created_tantou_id) VALUES (2720, 1750, GETDATE(), 999);</v>
      </c>
    </row>
    <row r="7623" spans="26:29">
      <c r="Z7623">
        <v>1013</v>
      </c>
      <c r="AA7623" t="s">
        <v>6222</v>
      </c>
      <c r="AB7623" t="s">
        <v>7902</v>
      </c>
      <c r="AC7623" s="229" t="str">
        <f t="shared" si="70"/>
        <v>INSERT INTO UPK.upk_k40.k60_press_buno_link (buno_id, k60_buno_id, created_date, created_tantou_id) VALUES (2721, 1750, GETDATE(), 999);</v>
      </c>
    </row>
    <row r="7624" spans="26:29">
      <c r="Z7624">
        <v>1014</v>
      </c>
      <c r="AA7624" t="s">
        <v>5913</v>
      </c>
      <c r="AB7624" t="s">
        <v>7903</v>
      </c>
      <c r="AC7624" s="229" t="str">
        <f t="shared" si="70"/>
        <v>INSERT INTO UPK.upk_k40.k60_press_buno_link (buno_id, k60_buno_id, created_date, created_tantou_id) VALUES (2722, 1440, GETDATE(), 999);</v>
      </c>
    </row>
    <row r="7625" spans="26:29">
      <c r="Z7625">
        <v>1015</v>
      </c>
      <c r="AA7625" t="s">
        <v>5913</v>
      </c>
      <c r="AB7625" t="s">
        <v>7904</v>
      </c>
      <c r="AC7625" s="229" t="str">
        <f t="shared" si="70"/>
        <v>INSERT INTO UPK.upk_k40.k60_press_buno_link (buno_id, k60_buno_id, created_date, created_tantou_id) VALUES (2723, 1440, GETDATE(), 999);</v>
      </c>
    </row>
    <row r="7626" spans="26:29">
      <c r="Z7626">
        <v>1016</v>
      </c>
      <c r="AA7626" t="s">
        <v>6927</v>
      </c>
      <c r="AB7626" t="s">
        <v>7905</v>
      </c>
      <c r="AC7626" s="229" t="str">
        <f t="shared" si="70"/>
        <v>INSERT INTO UPK.upk_k40.k60_press_buno_link (buno_id, k60_buno_id, created_date, created_tantou_id) VALUES (2724, 2494, GETDATE(), 999);</v>
      </c>
    </row>
    <row r="7627" spans="26:29">
      <c r="Z7627">
        <v>1017</v>
      </c>
      <c r="AA7627" t="s">
        <v>6927</v>
      </c>
      <c r="AB7627" t="s">
        <v>7906</v>
      </c>
      <c r="AC7627" s="229" t="str">
        <f t="shared" si="70"/>
        <v>INSERT INTO UPK.upk_k40.k60_press_buno_link (buno_id, k60_buno_id, created_date, created_tantou_id) VALUES (2725, 2494, GETDATE(), 999);</v>
      </c>
    </row>
    <row r="7628" spans="26:29">
      <c r="Z7628">
        <v>1018</v>
      </c>
      <c r="AA7628" t="s">
        <v>6532</v>
      </c>
      <c r="AB7628" t="s">
        <v>7907</v>
      </c>
      <c r="AC7628" s="229" t="str">
        <f t="shared" si="70"/>
        <v>INSERT INTO UPK.upk_k40.k60_press_buno_link (buno_id, k60_buno_id, created_date, created_tantou_id) VALUES (2726, 2099, GETDATE(), 999);</v>
      </c>
    </row>
    <row r="7629" spans="26:29">
      <c r="Z7629">
        <v>1019</v>
      </c>
      <c r="AA7629" t="s">
        <v>6533</v>
      </c>
      <c r="AB7629" t="s">
        <v>7908</v>
      </c>
      <c r="AC7629" s="229" t="str">
        <f t="shared" si="70"/>
        <v>INSERT INTO UPK.upk_k40.k60_press_buno_link (buno_id, k60_buno_id, created_date, created_tantou_id) VALUES (2727, 2100, GETDATE(), 999);</v>
      </c>
    </row>
    <row r="7630" spans="26:29">
      <c r="Z7630">
        <v>1020</v>
      </c>
      <c r="AA7630" t="s">
        <v>6719</v>
      </c>
      <c r="AB7630" t="s">
        <v>7909</v>
      </c>
      <c r="AC7630" s="229" t="str">
        <f t="shared" si="70"/>
        <v>INSERT INTO UPK.upk_k40.k60_press_buno_link (buno_id, k60_buno_id, created_date, created_tantou_id) VALUES (2728, 2286, GETDATE(), 999);</v>
      </c>
    </row>
    <row r="7631" spans="26:29">
      <c r="Z7631">
        <v>1021</v>
      </c>
      <c r="AA7631" t="s">
        <v>6150</v>
      </c>
      <c r="AB7631" t="s">
        <v>7910</v>
      </c>
      <c r="AC7631" s="229" t="str">
        <f t="shared" si="70"/>
        <v>INSERT INTO UPK.upk_k40.k60_press_buno_link (buno_id, k60_buno_id, created_date, created_tantou_id) VALUES (2729, 1678, GETDATE(), 999);</v>
      </c>
    </row>
    <row r="7632" spans="26:29">
      <c r="Z7632">
        <v>1022</v>
      </c>
      <c r="AA7632" t="s">
        <v>6150</v>
      </c>
      <c r="AB7632" t="s">
        <v>7911</v>
      </c>
      <c r="AC7632" s="229" t="str">
        <f t="shared" si="70"/>
        <v>INSERT INTO UPK.upk_k40.k60_press_buno_link (buno_id, k60_buno_id, created_date, created_tantou_id) VALUES (2730, 1678, GETDATE(), 999);</v>
      </c>
    </row>
    <row r="7633" spans="26:29">
      <c r="Z7633">
        <v>1023</v>
      </c>
      <c r="AA7633" t="s">
        <v>6151</v>
      </c>
      <c r="AB7633" t="s">
        <v>7912</v>
      </c>
      <c r="AC7633" s="229" t="str">
        <f t="shared" si="70"/>
        <v>INSERT INTO UPK.upk_k40.k60_press_buno_link (buno_id, k60_buno_id, created_date, created_tantou_id) VALUES (2731, 1679, GETDATE(), 999);</v>
      </c>
    </row>
    <row r="7634" spans="26:29">
      <c r="Z7634">
        <v>1024</v>
      </c>
      <c r="AA7634" t="s">
        <v>6151</v>
      </c>
      <c r="AB7634" t="s">
        <v>7913</v>
      </c>
      <c r="AC7634" s="229" t="str">
        <f t="shared" si="70"/>
        <v>INSERT INTO UPK.upk_k40.k60_press_buno_link (buno_id, k60_buno_id, created_date, created_tantou_id) VALUES (2732, 1679, GETDATE(), 999);</v>
      </c>
    </row>
    <row r="7635" spans="26:29">
      <c r="Z7635">
        <v>1025</v>
      </c>
      <c r="AA7635" t="s">
        <v>6152</v>
      </c>
      <c r="AB7635" t="s">
        <v>7914</v>
      </c>
      <c r="AC7635" s="229" t="str">
        <f t="shared" ref="AC7635:AC7698" si="71">AC$6609&amp;AB7635&amp;", "&amp;AA7635&amp;", GETDATE(), 999);"</f>
        <v>INSERT INTO UPK.upk_k40.k60_press_buno_link (buno_id, k60_buno_id, created_date, created_tantou_id) VALUES (2733, 1680, GETDATE(), 999);</v>
      </c>
    </row>
    <row r="7636" spans="26:29">
      <c r="Z7636">
        <v>1026</v>
      </c>
      <c r="AA7636" t="s">
        <v>6152</v>
      </c>
      <c r="AB7636" t="s">
        <v>7915</v>
      </c>
      <c r="AC7636" s="229" t="str">
        <f t="shared" si="71"/>
        <v>INSERT INTO UPK.upk_k40.k60_press_buno_link (buno_id, k60_buno_id, created_date, created_tantou_id) VALUES (2734, 1680, GETDATE(), 999);</v>
      </c>
    </row>
    <row r="7637" spans="26:29">
      <c r="Z7637">
        <v>1027</v>
      </c>
      <c r="AA7637" t="s">
        <v>6153</v>
      </c>
      <c r="AB7637" t="s">
        <v>7916</v>
      </c>
      <c r="AC7637" s="229" t="str">
        <f t="shared" si="71"/>
        <v>INSERT INTO UPK.upk_k40.k60_press_buno_link (buno_id, k60_buno_id, created_date, created_tantou_id) VALUES (2735, 1681, GETDATE(), 999);</v>
      </c>
    </row>
    <row r="7638" spans="26:29">
      <c r="Z7638">
        <v>1028</v>
      </c>
      <c r="AA7638" t="s">
        <v>6153</v>
      </c>
      <c r="AB7638" t="s">
        <v>7917</v>
      </c>
      <c r="AC7638" s="229" t="str">
        <f t="shared" si="71"/>
        <v>INSERT INTO UPK.upk_k40.k60_press_buno_link (buno_id, k60_buno_id, created_date, created_tantou_id) VALUES (2736, 1681, GETDATE(), 999);</v>
      </c>
    </row>
    <row r="7639" spans="26:29">
      <c r="Z7639">
        <v>1029</v>
      </c>
      <c r="AA7639" t="s">
        <v>6325</v>
      </c>
      <c r="AB7639" t="s">
        <v>7918</v>
      </c>
      <c r="AC7639" s="229" t="str">
        <f t="shared" si="71"/>
        <v>INSERT INTO UPK.upk_k40.k60_press_buno_link (buno_id, k60_buno_id, created_date, created_tantou_id) VALUES (2737, 1853, GETDATE(), 999);</v>
      </c>
    </row>
    <row r="7640" spans="26:29">
      <c r="Z7640">
        <v>1030</v>
      </c>
      <c r="AA7640" t="s">
        <v>6873</v>
      </c>
      <c r="AB7640" t="s">
        <v>7919</v>
      </c>
      <c r="AC7640" s="229" t="str">
        <f t="shared" si="71"/>
        <v>INSERT INTO UPK.upk_k40.k60_press_buno_link (buno_id, k60_buno_id, created_date, created_tantou_id) VALUES (2738, 2440, GETDATE(), 999);</v>
      </c>
    </row>
    <row r="7641" spans="26:29">
      <c r="Z7641">
        <v>1031</v>
      </c>
      <c r="AA7641" t="s">
        <v>5791</v>
      </c>
      <c r="AB7641" t="s">
        <v>7920</v>
      </c>
      <c r="AC7641" s="229" t="str">
        <f t="shared" si="71"/>
        <v>INSERT INTO UPK.upk_k40.k60_press_buno_link (buno_id, k60_buno_id, created_date, created_tantou_id) VALUES (2739, 1318, GETDATE(), 999);</v>
      </c>
    </row>
    <row r="7642" spans="26:29">
      <c r="Z7642">
        <v>1032</v>
      </c>
      <c r="AA7642" t="s">
        <v>5911</v>
      </c>
      <c r="AB7642" t="s">
        <v>7921</v>
      </c>
      <c r="AC7642" s="229" t="str">
        <f t="shared" si="71"/>
        <v>INSERT INTO UPK.upk_k40.k60_press_buno_link (buno_id, k60_buno_id, created_date, created_tantou_id) VALUES (2740, 1438, GETDATE(), 999);</v>
      </c>
    </row>
    <row r="7643" spans="26:29">
      <c r="Z7643">
        <v>1033</v>
      </c>
      <c r="AA7643" t="s">
        <v>6911</v>
      </c>
      <c r="AB7643" t="s">
        <v>7922</v>
      </c>
      <c r="AC7643" s="229" t="str">
        <f t="shared" si="71"/>
        <v>INSERT INTO UPK.upk_k40.k60_press_buno_link (buno_id, k60_buno_id, created_date, created_tantou_id) VALUES (2741, 2478, GETDATE(), 999);</v>
      </c>
    </row>
    <row r="7644" spans="26:29">
      <c r="Z7644">
        <v>1034</v>
      </c>
      <c r="AA7644" t="s">
        <v>6914</v>
      </c>
      <c r="AB7644" t="s">
        <v>7923</v>
      </c>
      <c r="AC7644" s="229" t="str">
        <f t="shared" si="71"/>
        <v>INSERT INTO UPK.upk_k40.k60_press_buno_link (buno_id, k60_buno_id, created_date, created_tantou_id) VALUES (2742, 2481, GETDATE(), 999);</v>
      </c>
    </row>
    <row r="7645" spans="26:29">
      <c r="Z7645">
        <v>1035</v>
      </c>
      <c r="AA7645" t="s">
        <v>5964</v>
      </c>
      <c r="AB7645" t="s">
        <v>7924</v>
      </c>
      <c r="AC7645" s="229" t="str">
        <f t="shared" si="71"/>
        <v>INSERT INTO UPK.upk_k40.k60_press_buno_link (buno_id, k60_buno_id, created_date, created_tantou_id) VALUES (2743, 1491, GETDATE(), 999);</v>
      </c>
    </row>
    <row r="7646" spans="26:29">
      <c r="Z7646">
        <v>1036</v>
      </c>
      <c r="AA7646" t="s">
        <v>5966</v>
      </c>
      <c r="AB7646" t="s">
        <v>7925</v>
      </c>
      <c r="AC7646" s="229" t="str">
        <f t="shared" si="71"/>
        <v>INSERT INTO UPK.upk_k40.k60_press_buno_link (buno_id, k60_buno_id, created_date, created_tantou_id) VALUES (2744, 1493, GETDATE(), 999);</v>
      </c>
    </row>
    <row r="7647" spans="26:29">
      <c r="Z7647">
        <v>1037</v>
      </c>
      <c r="AA7647" t="s">
        <v>6634</v>
      </c>
      <c r="AB7647" t="s">
        <v>7926</v>
      </c>
      <c r="AC7647" s="229" t="str">
        <f t="shared" si="71"/>
        <v>INSERT INTO UPK.upk_k40.k60_press_buno_link (buno_id, k60_buno_id, created_date, created_tantou_id) VALUES (2745, 2201, GETDATE(), 999);</v>
      </c>
    </row>
    <row r="7648" spans="26:29">
      <c r="Z7648">
        <v>1038</v>
      </c>
      <c r="AA7648" t="s">
        <v>6635</v>
      </c>
      <c r="AB7648" t="s">
        <v>7927</v>
      </c>
      <c r="AC7648" s="229" t="str">
        <f t="shared" si="71"/>
        <v>INSERT INTO UPK.upk_k40.k60_press_buno_link (buno_id, k60_buno_id, created_date, created_tantou_id) VALUES (2746, 2202, GETDATE(), 999);</v>
      </c>
    </row>
    <row r="7649" spans="26:29">
      <c r="Z7649">
        <v>1039</v>
      </c>
      <c r="AA7649" t="s">
        <v>5789</v>
      </c>
      <c r="AB7649" t="s">
        <v>7928</v>
      </c>
      <c r="AC7649" s="229" t="str">
        <f t="shared" si="71"/>
        <v>INSERT INTO UPK.upk_k40.k60_press_buno_link (buno_id, k60_buno_id, created_date, created_tantou_id) VALUES (2747, 1316, GETDATE(), 999);</v>
      </c>
    </row>
    <row r="7650" spans="26:29">
      <c r="Z7650">
        <v>1040</v>
      </c>
      <c r="AA7650" t="s">
        <v>5790</v>
      </c>
      <c r="AB7650" t="s">
        <v>7929</v>
      </c>
      <c r="AC7650" s="229" t="str">
        <f t="shared" si="71"/>
        <v>INSERT INTO UPK.upk_k40.k60_press_buno_link (buno_id, k60_buno_id, created_date, created_tantou_id) VALUES (2748, 1317, GETDATE(), 999);</v>
      </c>
    </row>
    <row r="7651" spans="26:29">
      <c r="Z7651">
        <v>1041</v>
      </c>
      <c r="AA7651" t="s">
        <v>5801</v>
      </c>
      <c r="AB7651" t="s">
        <v>7930</v>
      </c>
      <c r="AC7651" s="229" t="str">
        <f t="shared" si="71"/>
        <v>INSERT INTO UPK.upk_k40.k60_press_buno_link (buno_id, k60_buno_id, created_date, created_tantou_id) VALUES (2749, 1328, GETDATE(), 999);</v>
      </c>
    </row>
    <row r="7652" spans="26:29">
      <c r="Z7652">
        <v>1042</v>
      </c>
      <c r="AA7652" t="s">
        <v>6104</v>
      </c>
      <c r="AB7652" t="s">
        <v>7931</v>
      </c>
      <c r="AC7652" s="229" t="str">
        <f t="shared" si="71"/>
        <v>INSERT INTO UPK.upk_k40.k60_press_buno_link (buno_id, k60_buno_id, created_date, created_tantou_id) VALUES (2750, 1632, GETDATE(), 999);</v>
      </c>
    </row>
    <row r="7653" spans="26:29">
      <c r="Z7653">
        <v>1043</v>
      </c>
      <c r="AA7653" t="s">
        <v>6105</v>
      </c>
      <c r="AB7653" t="s">
        <v>7932</v>
      </c>
      <c r="AC7653" s="229" t="str">
        <f t="shared" si="71"/>
        <v>INSERT INTO UPK.upk_k40.k60_press_buno_link (buno_id, k60_buno_id, created_date, created_tantou_id) VALUES (2751, 1633, GETDATE(), 999);</v>
      </c>
    </row>
    <row r="7654" spans="26:29">
      <c r="Z7654">
        <v>1044</v>
      </c>
      <c r="AA7654" t="s">
        <v>6830</v>
      </c>
      <c r="AB7654" t="s">
        <v>7933</v>
      </c>
      <c r="AC7654" s="229" t="str">
        <f t="shared" si="71"/>
        <v>INSERT INTO UPK.upk_k40.k60_press_buno_link (buno_id, k60_buno_id, created_date, created_tantou_id) VALUES (2752, 2397, GETDATE(), 999);</v>
      </c>
    </row>
    <row r="7655" spans="26:29">
      <c r="Z7655">
        <v>1045</v>
      </c>
      <c r="AA7655" t="s">
        <v>6831</v>
      </c>
      <c r="AB7655" t="s">
        <v>7934</v>
      </c>
      <c r="AC7655" s="229" t="str">
        <f t="shared" si="71"/>
        <v>INSERT INTO UPK.upk_k40.k60_press_buno_link (buno_id, k60_buno_id, created_date, created_tantou_id) VALUES (2753, 2398, GETDATE(), 999);</v>
      </c>
    </row>
    <row r="7656" spans="26:29">
      <c r="Z7656">
        <v>1046</v>
      </c>
      <c r="AA7656" t="s">
        <v>6832</v>
      </c>
      <c r="AB7656" t="s">
        <v>7935</v>
      </c>
      <c r="AC7656" s="229" t="str">
        <f t="shared" si="71"/>
        <v>INSERT INTO UPK.upk_k40.k60_press_buno_link (buno_id, k60_buno_id, created_date, created_tantou_id) VALUES (2754, 2399, GETDATE(), 999);</v>
      </c>
    </row>
    <row r="7657" spans="26:29">
      <c r="Z7657">
        <v>1047</v>
      </c>
      <c r="AA7657">
        <v>2556</v>
      </c>
      <c r="AB7657" t="s">
        <v>7936</v>
      </c>
      <c r="AC7657" s="229" t="str">
        <f t="shared" si="71"/>
        <v>INSERT INTO UPK.upk_k40.k60_press_buno_link (buno_id, k60_buno_id, created_date, created_tantou_id) VALUES (2755, 2556, GETDATE(), 999);</v>
      </c>
    </row>
    <row r="7658" spans="26:29">
      <c r="Z7658">
        <v>1048</v>
      </c>
      <c r="AA7658">
        <v>2556</v>
      </c>
      <c r="AB7658" t="s">
        <v>7937</v>
      </c>
      <c r="AC7658" s="229" t="str">
        <f t="shared" si="71"/>
        <v>INSERT INTO UPK.upk_k40.k60_press_buno_link (buno_id, k60_buno_id, created_date, created_tantou_id) VALUES (2756, 2556, GETDATE(), 999);</v>
      </c>
    </row>
    <row r="7659" spans="26:29">
      <c r="Z7659">
        <v>1049</v>
      </c>
      <c r="AA7659" t="s">
        <v>6461</v>
      </c>
      <c r="AB7659" t="s">
        <v>7938</v>
      </c>
      <c r="AC7659" s="229" t="str">
        <f t="shared" si="71"/>
        <v>INSERT INTO UPK.upk_k40.k60_press_buno_link (buno_id, k60_buno_id, created_date, created_tantou_id) VALUES (2757, 1989, GETDATE(), 999);</v>
      </c>
    </row>
    <row r="7660" spans="26:29">
      <c r="Z7660">
        <v>1050</v>
      </c>
      <c r="AA7660" t="s">
        <v>6461</v>
      </c>
      <c r="AB7660" t="s">
        <v>7939</v>
      </c>
      <c r="AC7660" s="229" t="str">
        <f t="shared" si="71"/>
        <v>INSERT INTO UPK.upk_k40.k60_press_buno_link (buno_id, k60_buno_id, created_date, created_tantou_id) VALUES (2758, 1989, GETDATE(), 999);</v>
      </c>
    </row>
    <row r="7661" spans="26:29">
      <c r="Z7661">
        <v>1051</v>
      </c>
      <c r="AA7661" t="s">
        <v>6048</v>
      </c>
      <c r="AB7661" t="s">
        <v>7940</v>
      </c>
      <c r="AC7661" s="229" t="str">
        <f t="shared" si="71"/>
        <v>INSERT INTO UPK.upk_k40.k60_press_buno_link (buno_id, k60_buno_id, created_date, created_tantou_id) VALUES (2759, 1576, GETDATE(), 999);</v>
      </c>
    </row>
    <row r="7662" spans="26:29">
      <c r="Z7662">
        <v>1052</v>
      </c>
      <c r="AA7662" t="s">
        <v>6048</v>
      </c>
      <c r="AB7662" t="s">
        <v>7941</v>
      </c>
      <c r="AC7662" s="229" t="str">
        <f t="shared" si="71"/>
        <v>INSERT INTO UPK.upk_k40.k60_press_buno_link (buno_id, k60_buno_id, created_date, created_tantou_id) VALUES (2760, 1576, GETDATE(), 999);</v>
      </c>
    </row>
    <row r="7663" spans="26:29">
      <c r="Z7663">
        <v>1053</v>
      </c>
      <c r="AA7663" t="s">
        <v>6106</v>
      </c>
      <c r="AB7663" t="s">
        <v>7942</v>
      </c>
      <c r="AC7663" s="229" t="str">
        <f t="shared" si="71"/>
        <v>INSERT INTO UPK.upk_k40.k60_press_buno_link (buno_id, k60_buno_id, created_date, created_tantou_id) VALUES (2761, 1634, GETDATE(), 999);</v>
      </c>
    </row>
    <row r="7664" spans="26:29">
      <c r="Z7664">
        <v>1054</v>
      </c>
      <c r="AA7664" t="s">
        <v>6107</v>
      </c>
      <c r="AB7664" t="s">
        <v>7943</v>
      </c>
      <c r="AC7664" s="229" t="str">
        <f t="shared" si="71"/>
        <v>INSERT INTO UPK.upk_k40.k60_press_buno_link (buno_id, k60_buno_id, created_date, created_tantou_id) VALUES (2762, 1635, GETDATE(), 999);</v>
      </c>
    </row>
    <row r="7665" spans="26:29">
      <c r="Z7665">
        <v>1055</v>
      </c>
      <c r="AA7665" t="s">
        <v>5912</v>
      </c>
      <c r="AB7665" t="s">
        <v>7944</v>
      </c>
      <c r="AC7665" s="229" t="str">
        <f t="shared" si="71"/>
        <v>INSERT INTO UPK.upk_k40.k60_press_buno_link (buno_id, k60_buno_id, created_date, created_tantou_id) VALUES (2763, 1439, GETDATE(), 999);</v>
      </c>
    </row>
    <row r="7666" spans="26:29">
      <c r="Z7666">
        <v>1056</v>
      </c>
      <c r="AA7666" t="s">
        <v>6278</v>
      </c>
      <c r="AB7666" t="s">
        <v>7945</v>
      </c>
      <c r="AC7666" s="229" t="str">
        <f t="shared" si="71"/>
        <v>INSERT INTO UPK.upk_k40.k60_press_buno_link (buno_id, k60_buno_id, created_date, created_tantou_id) VALUES (2764, 1806, GETDATE(), 999);</v>
      </c>
    </row>
    <row r="7667" spans="26:29">
      <c r="Z7667">
        <v>1057</v>
      </c>
      <c r="AA7667" t="s">
        <v>6277</v>
      </c>
      <c r="AB7667" t="s">
        <v>7946</v>
      </c>
      <c r="AC7667" s="229" t="str">
        <f t="shared" si="71"/>
        <v>INSERT INTO UPK.upk_k40.k60_press_buno_link (buno_id, k60_buno_id, created_date, created_tantou_id) VALUES (2765, 1805, GETDATE(), 999);</v>
      </c>
    </row>
    <row r="7668" spans="26:29">
      <c r="Z7668">
        <v>1058</v>
      </c>
      <c r="AA7668" t="s">
        <v>6279</v>
      </c>
      <c r="AB7668" t="s">
        <v>7947</v>
      </c>
      <c r="AC7668" s="229" t="str">
        <f t="shared" si="71"/>
        <v>INSERT INTO UPK.upk_k40.k60_press_buno_link (buno_id, k60_buno_id, created_date, created_tantou_id) VALUES (2766, 1807, GETDATE(), 999);</v>
      </c>
    </row>
    <row r="7669" spans="26:29">
      <c r="Z7669">
        <v>1059</v>
      </c>
      <c r="AA7669" t="s">
        <v>6279</v>
      </c>
      <c r="AB7669" t="s">
        <v>7948</v>
      </c>
      <c r="AC7669" s="229" t="str">
        <f t="shared" si="71"/>
        <v>INSERT INTO UPK.upk_k40.k60_press_buno_link (buno_id, k60_buno_id, created_date, created_tantou_id) VALUES (2767, 1807, GETDATE(), 999);</v>
      </c>
    </row>
    <row r="7670" spans="26:29">
      <c r="Z7670">
        <v>1060</v>
      </c>
      <c r="AA7670" t="s">
        <v>6833</v>
      </c>
      <c r="AB7670" t="s">
        <v>7949</v>
      </c>
      <c r="AC7670" s="229" t="str">
        <f t="shared" si="71"/>
        <v>INSERT INTO UPK.upk_k40.k60_press_buno_link (buno_id, k60_buno_id, created_date, created_tantou_id) VALUES (2768, 2400, GETDATE(), 999);</v>
      </c>
    </row>
    <row r="7671" spans="26:29">
      <c r="Z7671">
        <v>1061</v>
      </c>
      <c r="AA7671" t="s">
        <v>6833</v>
      </c>
      <c r="AB7671" t="s">
        <v>7950</v>
      </c>
      <c r="AC7671" s="229" t="str">
        <f t="shared" si="71"/>
        <v>INSERT INTO UPK.upk_k40.k60_press_buno_link (buno_id, k60_buno_id, created_date, created_tantou_id) VALUES (2769, 2400, GETDATE(), 999);</v>
      </c>
    </row>
    <row r="7672" spans="26:29">
      <c r="Z7672">
        <v>1062</v>
      </c>
      <c r="AA7672" t="s">
        <v>6714</v>
      </c>
      <c r="AB7672" t="s">
        <v>7951</v>
      </c>
      <c r="AC7672" s="229" t="str">
        <f t="shared" si="71"/>
        <v>INSERT INTO UPK.upk_k40.k60_press_buno_link (buno_id, k60_buno_id, created_date, created_tantou_id) VALUES (2770, 2281, GETDATE(), 999);</v>
      </c>
    </row>
    <row r="7673" spans="26:29">
      <c r="Z7673">
        <v>1063</v>
      </c>
      <c r="AA7673" t="s">
        <v>6714</v>
      </c>
      <c r="AB7673" t="s">
        <v>7952</v>
      </c>
      <c r="AC7673" s="229" t="str">
        <f t="shared" si="71"/>
        <v>INSERT INTO UPK.upk_k40.k60_press_buno_link (buno_id, k60_buno_id, created_date, created_tantou_id) VALUES (2771, 2281, GETDATE(), 999);</v>
      </c>
    </row>
    <row r="7674" spans="26:29">
      <c r="Z7674">
        <v>1064</v>
      </c>
      <c r="AA7674" t="s">
        <v>5943</v>
      </c>
      <c r="AB7674" t="s">
        <v>7953</v>
      </c>
      <c r="AC7674" s="229" t="str">
        <f t="shared" si="71"/>
        <v>INSERT INTO UPK.upk_k40.k60_press_buno_link (buno_id, k60_buno_id, created_date, created_tantou_id) VALUES (2772, 1470, GETDATE(), 999);</v>
      </c>
    </row>
    <row r="7675" spans="26:29">
      <c r="Z7675">
        <v>1065</v>
      </c>
      <c r="AA7675" t="s">
        <v>5943</v>
      </c>
      <c r="AB7675" t="s">
        <v>7954</v>
      </c>
      <c r="AC7675" s="229" t="str">
        <f t="shared" si="71"/>
        <v>INSERT INTO UPK.upk_k40.k60_press_buno_link (buno_id, k60_buno_id, created_date, created_tantou_id) VALUES (2773, 1470, GETDATE(), 999);</v>
      </c>
    </row>
    <row r="7676" spans="26:29">
      <c r="Z7676">
        <v>1066</v>
      </c>
      <c r="AA7676" t="s">
        <v>6280</v>
      </c>
      <c r="AB7676" t="s">
        <v>7955</v>
      </c>
      <c r="AC7676" s="229" t="str">
        <f t="shared" si="71"/>
        <v>INSERT INTO UPK.upk_k40.k60_press_buno_link (buno_id, k60_buno_id, created_date, created_tantou_id) VALUES (2774, 1808, GETDATE(), 999);</v>
      </c>
    </row>
    <row r="7677" spans="26:29">
      <c r="Z7677">
        <v>1067</v>
      </c>
      <c r="AA7677" t="s">
        <v>6280</v>
      </c>
      <c r="AB7677" t="s">
        <v>7956</v>
      </c>
      <c r="AC7677" s="229" t="str">
        <f t="shared" si="71"/>
        <v>INSERT INTO UPK.upk_k40.k60_press_buno_link (buno_id, k60_buno_id, created_date, created_tantou_id) VALUES (2775, 1808, GETDATE(), 999);</v>
      </c>
    </row>
    <row r="7678" spans="26:29">
      <c r="Z7678">
        <v>1068</v>
      </c>
      <c r="AA7678" t="s">
        <v>6315</v>
      </c>
      <c r="AB7678" t="s">
        <v>7957</v>
      </c>
      <c r="AC7678" s="229" t="str">
        <f t="shared" si="71"/>
        <v>INSERT INTO UPK.upk_k40.k60_press_buno_link (buno_id, k60_buno_id, created_date, created_tantou_id) VALUES (2776, 1843, GETDATE(), 999);</v>
      </c>
    </row>
    <row r="7679" spans="26:29">
      <c r="Z7679">
        <v>1069</v>
      </c>
      <c r="AA7679" t="s">
        <v>6315</v>
      </c>
      <c r="AB7679" t="s">
        <v>7958</v>
      </c>
      <c r="AC7679" s="229" t="str">
        <f t="shared" si="71"/>
        <v>INSERT INTO UPK.upk_k40.k60_press_buno_link (buno_id, k60_buno_id, created_date, created_tantou_id) VALUES (2777, 1843, GETDATE(), 999);</v>
      </c>
    </row>
    <row r="7680" spans="26:29">
      <c r="Z7680">
        <v>1070</v>
      </c>
      <c r="AA7680" t="s">
        <v>6237</v>
      </c>
      <c r="AB7680" t="s">
        <v>7959</v>
      </c>
      <c r="AC7680" s="229" t="str">
        <f t="shared" si="71"/>
        <v>INSERT INTO UPK.upk_k40.k60_press_buno_link (buno_id, k60_buno_id, created_date, created_tantou_id) VALUES (2778, 1765, GETDATE(), 999);</v>
      </c>
    </row>
    <row r="7681" spans="26:29">
      <c r="Z7681">
        <v>1071</v>
      </c>
      <c r="AA7681" t="s">
        <v>6237</v>
      </c>
      <c r="AB7681" t="s">
        <v>7960</v>
      </c>
      <c r="AC7681" s="229" t="str">
        <f t="shared" si="71"/>
        <v>INSERT INTO UPK.upk_k40.k60_press_buno_link (buno_id, k60_buno_id, created_date, created_tantou_id) VALUES (2779, 1765, GETDATE(), 999);</v>
      </c>
    </row>
    <row r="7682" spans="26:29">
      <c r="Z7682">
        <v>1072</v>
      </c>
      <c r="AA7682" t="s">
        <v>6238</v>
      </c>
      <c r="AB7682" t="s">
        <v>7961</v>
      </c>
      <c r="AC7682" s="229" t="str">
        <f t="shared" si="71"/>
        <v>INSERT INTO UPK.upk_k40.k60_press_buno_link (buno_id, k60_buno_id, created_date, created_tantou_id) VALUES (2780, 1766, GETDATE(), 999);</v>
      </c>
    </row>
    <row r="7683" spans="26:29">
      <c r="Z7683">
        <v>1073</v>
      </c>
      <c r="AA7683" t="s">
        <v>6238</v>
      </c>
      <c r="AB7683" t="s">
        <v>7962</v>
      </c>
      <c r="AC7683" s="229" t="str">
        <f t="shared" si="71"/>
        <v>INSERT INTO UPK.upk_k40.k60_press_buno_link (buno_id, k60_buno_id, created_date, created_tantou_id) VALUES (2781, 1766, GETDATE(), 999);</v>
      </c>
    </row>
    <row r="7684" spans="26:29">
      <c r="Z7684">
        <v>1074</v>
      </c>
      <c r="AA7684" t="s">
        <v>6049</v>
      </c>
      <c r="AB7684" t="s">
        <v>7963</v>
      </c>
      <c r="AC7684" s="229" t="str">
        <f t="shared" si="71"/>
        <v>INSERT INTO UPK.upk_k40.k60_press_buno_link (buno_id, k60_buno_id, created_date, created_tantou_id) VALUES (2782, 1577, GETDATE(), 999);</v>
      </c>
    </row>
    <row r="7685" spans="26:29">
      <c r="Z7685">
        <v>1075</v>
      </c>
      <c r="AA7685" t="s">
        <v>6049</v>
      </c>
      <c r="AB7685" t="s">
        <v>7964</v>
      </c>
      <c r="AC7685" s="229" t="str">
        <f t="shared" si="71"/>
        <v>INSERT INTO UPK.upk_k40.k60_press_buno_link (buno_id, k60_buno_id, created_date, created_tantou_id) VALUES (2783, 1577, GETDATE(), 999);</v>
      </c>
    </row>
    <row r="7686" spans="26:29">
      <c r="Z7686">
        <v>1076</v>
      </c>
      <c r="AA7686" t="s">
        <v>6050</v>
      </c>
      <c r="AB7686" t="s">
        <v>7965</v>
      </c>
      <c r="AC7686" s="229" t="str">
        <f t="shared" si="71"/>
        <v>INSERT INTO UPK.upk_k40.k60_press_buno_link (buno_id, k60_buno_id, created_date, created_tantou_id) VALUES (2784, 1578, GETDATE(), 999);</v>
      </c>
    </row>
    <row r="7687" spans="26:29">
      <c r="Z7687">
        <v>1077</v>
      </c>
      <c r="AA7687" t="s">
        <v>6050</v>
      </c>
      <c r="AB7687" t="s">
        <v>7966</v>
      </c>
      <c r="AC7687" s="229" t="str">
        <f t="shared" si="71"/>
        <v>INSERT INTO UPK.upk_k40.k60_press_buno_link (buno_id, k60_buno_id, created_date, created_tantou_id) VALUES (2785, 1578, GETDATE(), 999);</v>
      </c>
    </row>
    <row r="7688" spans="26:29">
      <c r="Z7688">
        <v>1078</v>
      </c>
      <c r="AA7688" t="s">
        <v>5932</v>
      </c>
      <c r="AB7688" t="s">
        <v>7967</v>
      </c>
      <c r="AC7688" s="229" t="str">
        <f t="shared" si="71"/>
        <v>INSERT INTO UPK.upk_k40.k60_press_buno_link (buno_id, k60_buno_id, created_date, created_tantou_id) VALUES (2786, 1459, GETDATE(), 999);</v>
      </c>
    </row>
    <row r="7689" spans="26:29">
      <c r="Z7689">
        <v>1079</v>
      </c>
      <c r="AA7689" t="s">
        <v>5932</v>
      </c>
      <c r="AB7689" t="s">
        <v>7968</v>
      </c>
      <c r="AC7689" s="229" t="str">
        <f t="shared" si="71"/>
        <v>INSERT INTO UPK.upk_k40.k60_press_buno_link (buno_id, k60_buno_id, created_date, created_tantou_id) VALUES (2787, 1459, GETDATE(), 999);</v>
      </c>
    </row>
    <row r="7690" spans="26:29">
      <c r="Z7690">
        <v>1080</v>
      </c>
      <c r="AA7690" t="s">
        <v>6463</v>
      </c>
      <c r="AB7690" t="s">
        <v>7969</v>
      </c>
      <c r="AC7690" s="229" t="str">
        <f t="shared" si="71"/>
        <v>INSERT INTO UPK.upk_k40.k60_press_buno_link (buno_id, k60_buno_id, created_date, created_tantou_id) VALUES (2788, 1991, GETDATE(), 999);</v>
      </c>
    </row>
    <row r="7691" spans="26:29">
      <c r="Z7691">
        <v>1081</v>
      </c>
      <c r="AA7691" t="s">
        <v>6125</v>
      </c>
      <c r="AB7691" t="s">
        <v>7970</v>
      </c>
      <c r="AC7691" s="229" t="str">
        <f t="shared" si="71"/>
        <v>INSERT INTO UPK.upk_k40.k60_press_buno_link (buno_id, k60_buno_id, created_date, created_tantou_id) VALUES (2789, 1653, GETDATE(), 999);</v>
      </c>
    </row>
    <row r="7692" spans="26:29">
      <c r="Z7692">
        <v>1082</v>
      </c>
      <c r="AA7692" t="s">
        <v>6126</v>
      </c>
      <c r="AB7692" t="s">
        <v>7971</v>
      </c>
      <c r="AC7692" s="229" t="str">
        <f t="shared" si="71"/>
        <v>INSERT INTO UPK.upk_k40.k60_press_buno_link (buno_id, k60_buno_id, created_date, created_tantou_id) VALUES (2790, 1654, GETDATE(), 999);</v>
      </c>
    </row>
    <row r="7693" spans="26:29">
      <c r="Z7693">
        <v>1083</v>
      </c>
      <c r="AA7693" t="s">
        <v>6807</v>
      </c>
      <c r="AB7693" t="s">
        <v>7972</v>
      </c>
      <c r="AC7693" s="229" t="str">
        <f t="shared" si="71"/>
        <v>INSERT INTO UPK.upk_k40.k60_press_buno_link (buno_id, k60_buno_id, created_date, created_tantou_id) VALUES (2791, 2374, GETDATE(), 999);</v>
      </c>
    </row>
    <row r="7694" spans="26:29">
      <c r="Z7694">
        <v>1084</v>
      </c>
      <c r="AA7694" t="s">
        <v>6807</v>
      </c>
      <c r="AB7694" t="s">
        <v>7973</v>
      </c>
      <c r="AC7694" s="229" t="str">
        <f t="shared" si="71"/>
        <v>INSERT INTO UPK.upk_k40.k60_press_buno_link (buno_id, k60_buno_id, created_date, created_tantou_id) VALUES (2792, 2374, GETDATE(), 999);</v>
      </c>
    </row>
    <row r="7695" spans="26:29">
      <c r="Z7695">
        <v>1085</v>
      </c>
      <c r="AA7695" t="s">
        <v>6465</v>
      </c>
      <c r="AB7695" t="s">
        <v>7974</v>
      </c>
      <c r="AC7695" s="229" t="str">
        <f t="shared" si="71"/>
        <v>INSERT INTO UPK.upk_k40.k60_press_buno_link (buno_id, k60_buno_id, created_date, created_tantou_id) VALUES (2793, 1993, GETDATE(), 999);</v>
      </c>
    </row>
    <row r="7696" spans="26:29">
      <c r="Z7696">
        <v>1086</v>
      </c>
      <c r="AA7696" t="s">
        <v>6127</v>
      </c>
      <c r="AB7696" t="s">
        <v>7975</v>
      </c>
      <c r="AC7696" s="229" t="str">
        <f t="shared" si="71"/>
        <v>INSERT INTO UPK.upk_k40.k60_press_buno_link (buno_id, k60_buno_id, created_date, created_tantou_id) VALUES (2794, 1655, GETDATE(), 999);</v>
      </c>
    </row>
    <row r="7697" spans="26:29">
      <c r="Z7697">
        <v>1087</v>
      </c>
      <c r="AA7697" t="s">
        <v>6128</v>
      </c>
      <c r="AB7697" t="s">
        <v>7976</v>
      </c>
      <c r="AC7697" s="229" t="str">
        <f t="shared" si="71"/>
        <v>INSERT INTO UPK.upk_k40.k60_press_buno_link (buno_id, k60_buno_id, created_date, created_tantou_id) VALUES (2795, 1656, GETDATE(), 999);</v>
      </c>
    </row>
    <row r="7698" spans="26:29">
      <c r="Z7698">
        <v>1088</v>
      </c>
      <c r="AA7698" t="s">
        <v>6352</v>
      </c>
      <c r="AB7698" t="s">
        <v>7977</v>
      </c>
      <c r="AC7698" s="229" t="str">
        <f t="shared" si="71"/>
        <v>INSERT INTO UPK.upk_k40.k60_press_buno_link (buno_id, k60_buno_id, created_date, created_tantou_id) VALUES (2796, 1880, GETDATE(), 999);</v>
      </c>
    </row>
    <row r="7699" spans="26:29">
      <c r="Z7699">
        <v>1089</v>
      </c>
      <c r="AA7699" t="s">
        <v>6352</v>
      </c>
      <c r="AB7699" t="s">
        <v>7978</v>
      </c>
      <c r="AC7699" s="229" t="str">
        <f t="shared" ref="AC7699:AC7762" si="72">AC$6609&amp;AB7699&amp;", "&amp;AA7699&amp;", GETDATE(), 999);"</f>
        <v>INSERT INTO UPK.upk_k40.k60_press_buno_link (buno_id, k60_buno_id, created_date, created_tantou_id) VALUES (2797, 1880, GETDATE(), 999);</v>
      </c>
    </row>
    <row r="7700" spans="26:29">
      <c r="Z7700">
        <v>1090</v>
      </c>
      <c r="AA7700" t="s">
        <v>6154</v>
      </c>
      <c r="AB7700" t="s">
        <v>7979</v>
      </c>
      <c r="AC7700" s="229" t="str">
        <f t="shared" si="72"/>
        <v>INSERT INTO UPK.upk_k40.k60_press_buno_link (buno_id, k60_buno_id, created_date, created_tantou_id) VALUES (2798, 1682, GETDATE(), 999);</v>
      </c>
    </row>
    <row r="7701" spans="26:29">
      <c r="Z7701">
        <v>1091</v>
      </c>
      <c r="AA7701" t="s">
        <v>6154</v>
      </c>
      <c r="AB7701" t="s">
        <v>7980</v>
      </c>
      <c r="AC7701" s="229" t="str">
        <f t="shared" si="72"/>
        <v>INSERT INTO UPK.upk_k40.k60_press_buno_link (buno_id, k60_buno_id, created_date, created_tantou_id) VALUES (2799, 1682, GETDATE(), 999);</v>
      </c>
    </row>
    <row r="7702" spans="26:29">
      <c r="Z7702">
        <v>1092</v>
      </c>
      <c r="AA7702" t="s">
        <v>6155</v>
      </c>
      <c r="AB7702" t="s">
        <v>7981</v>
      </c>
      <c r="AC7702" s="229" t="str">
        <f t="shared" si="72"/>
        <v>INSERT INTO UPK.upk_k40.k60_press_buno_link (buno_id, k60_buno_id, created_date, created_tantou_id) VALUES (2800, 1683, GETDATE(), 999);</v>
      </c>
    </row>
    <row r="7703" spans="26:29">
      <c r="Z7703">
        <v>1093</v>
      </c>
      <c r="AA7703" t="s">
        <v>6155</v>
      </c>
      <c r="AB7703" t="s">
        <v>7982</v>
      </c>
      <c r="AC7703" s="229" t="str">
        <f t="shared" si="72"/>
        <v>INSERT INTO UPK.upk_k40.k60_press_buno_link (buno_id, k60_buno_id, created_date, created_tantou_id) VALUES (2801, 1683, GETDATE(), 999);</v>
      </c>
    </row>
    <row r="7704" spans="26:29">
      <c r="Z7704">
        <v>1094</v>
      </c>
      <c r="AA7704" t="s">
        <v>5867</v>
      </c>
      <c r="AB7704" t="s">
        <v>7983</v>
      </c>
      <c r="AC7704" s="229" t="str">
        <f t="shared" si="72"/>
        <v>INSERT INTO UPK.upk_k40.k60_press_buno_link (buno_id, k60_buno_id, created_date, created_tantou_id) VALUES (2802, 1394, GETDATE(), 999);</v>
      </c>
    </row>
    <row r="7705" spans="26:29">
      <c r="Z7705">
        <v>1095</v>
      </c>
      <c r="AA7705" t="s">
        <v>5867</v>
      </c>
      <c r="AB7705" t="s">
        <v>7984</v>
      </c>
      <c r="AC7705" s="229" t="str">
        <f t="shared" si="72"/>
        <v>INSERT INTO UPK.upk_k40.k60_press_buno_link (buno_id, k60_buno_id, created_date, created_tantou_id) VALUES (2803, 1394, GETDATE(), 999);</v>
      </c>
    </row>
    <row r="7706" spans="26:29">
      <c r="Z7706">
        <v>1096</v>
      </c>
      <c r="AA7706" t="s">
        <v>5868</v>
      </c>
      <c r="AB7706" t="s">
        <v>7985</v>
      </c>
      <c r="AC7706" s="229" t="str">
        <f t="shared" si="72"/>
        <v>INSERT INTO UPK.upk_k40.k60_press_buno_link (buno_id, k60_buno_id, created_date, created_tantou_id) VALUES (2804, 1395, GETDATE(), 999);</v>
      </c>
    </row>
    <row r="7707" spans="26:29">
      <c r="Z7707">
        <v>1097</v>
      </c>
      <c r="AA7707" t="s">
        <v>5868</v>
      </c>
      <c r="AB7707" t="s">
        <v>7986</v>
      </c>
      <c r="AC7707" s="229" t="str">
        <f t="shared" si="72"/>
        <v>INSERT INTO UPK.upk_k40.k60_press_buno_link (buno_id, k60_buno_id, created_date, created_tantou_id) VALUES (2805, 1395, GETDATE(), 999);</v>
      </c>
    </row>
    <row r="7708" spans="26:29">
      <c r="Z7708">
        <v>1098</v>
      </c>
      <c r="AA7708" t="s">
        <v>6051</v>
      </c>
      <c r="AB7708" t="s">
        <v>7987</v>
      </c>
      <c r="AC7708" s="229" t="str">
        <f t="shared" si="72"/>
        <v>INSERT INTO UPK.upk_k40.k60_press_buno_link (buno_id, k60_buno_id, created_date, created_tantou_id) VALUES (2806, 1579, GETDATE(), 999);</v>
      </c>
    </row>
    <row r="7709" spans="26:29">
      <c r="Z7709">
        <v>1099</v>
      </c>
      <c r="AA7709" t="s">
        <v>6051</v>
      </c>
      <c r="AB7709" t="s">
        <v>7988</v>
      </c>
      <c r="AC7709" s="229" t="str">
        <f t="shared" si="72"/>
        <v>INSERT INTO UPK.upk_k40.k60_press_buno_link (buno_id, k60_buno_id, created_date, created_tantou_id) VALUES (2807, 1579, GETDATE(), 999);</v>
      </c>
    </row>
    <row r="7710" spans="26:29">
      <c r="Z7710">
        <v>1100</v>
      </c>
      <c r="AA7710" t="s">
        <v>6824</v>
      </c>
      <c r="AB7710" t="s">
        <v>7989</v>
      </c>
      <c r="AC7710" s="229" t="str">
        <f t="shared" si="72"/>
        <v>INSERT INTO UPK.upk_k40.k60_press_buno_link (buno_id, k60_buno_id, created_date, created_tantou_id) VALUES (2808, 2391, GETDATE(), 999);</v>
      </c>
    </row>
    <row r="7711" spans="26:29">
      <c r="Z7711">
        <v>1101</v>
      </c>
      <c r="AA7711" t="s">
        <v>6824</v>
      </c>
      <c r="AB7711" t="s">
        <v>7990</v>
      </c>
      <c r="AC7711" s="229" t="str">
        <f t="shared" si="72"/>
        <v>INSERT INTO UPK.upk_k40.k60_press_buno_link (buno_id, k60_buno_id, created_date, created_tantou_id) VALUES (2809, 2391, GETDATE(), 999);</v>
      </c>
    </row>
    <row r="7712" spans="26:29">
      <c r="Z7712">
        <v>1102</v>
      </c>
      <c r="AA7712" t="s">
        <v>6199</v>
      </c>
      <c r="AB7712" t="s">
        <v>7991</v>
      </c>
      <c r="AC7712" s="229" t="str">
        <f t="shared" si="72"/>
        <v>INSERT INTO UPK.upk_k40.k60_press_buno_link (buno_id, k60_buno_id, created_date, created_tantou_id) VALUES (2810, 1727, GETDATE(), 999);</v>
      </c>
    </row>
    <row r="7713" spans="26:29">
      <c r="Z7713">
        <v>1103</v>
      </c>
      <c r="AA7713" t="s">
        <v>6223</v>
      </c>
      <c r="AB7713" t="s">
        <v>7992</v>
      </c>
      <c r="AC7713" s="229" t="str">
        <f t="shared" si="72"/>
        <v>INSERT INTO UPK.upk_k40.k60_press_buno_link (buno_id, k60_buno_id, created_date, created_tantou_id) VALUES (2811, 1751, GETDATE(), 999);</v>
      </c>
    </row>
    <row r="7714" spans="26:29">
      <c r="Z7714">
        <v>1104</v>
      </c>
      <c r="AA7714" t="s">
        <v>6223</v>
      </c>
      <c r="AB7714" t="s">
        <v>7993</v>
      </c>
      <c r="AC7714" s="229" t="str">
        <f t="shared" si="72"/>
        <v>INSERT INTO UPK.upk_k40.k60_press_buno_link (buno_id, k60_buno_id, created_date, created_tantou_id) VALUES (2812, 1751, GETDATE(), 999);</v>
      </c>
    </row>
    <row r="7715" spans="26:29">
      <c r="Z7715">
        <v>1105</v>
      </c>
      <c r="AA7715" t="s">
        <v>6171</v>
      </c>
      <c r="AB7715" t="s">
        <v>7994</v>
      </c>
      <c r="AC7715" s="229" t="str">
        <f t="shared" si="72"/>
        <v>INSERT INTO UPK.upk_k40.k60_press_buno_link (buno_id, k60_buno_id, created_date, created_tantou_id) VALUES (2813, 1699, GETDATE(), 999);</v>
      </c>
    </row>
    <row r="7716" spans="26:29">
      <c r="Z7716">
        <v>1106</v>
      </c>
      <c r="AA7716" t="s">
        <v>6172</v>
      </c>
      <c r="AB7716" t="s">
        <v>7995</v>
      </c>
      <c r="AC7716" s="229" t="str">
        <f t="shared" si="72"/>
        <v>INSERT INTO UPK.upk_k40.k60_press_buno_link (buno_id, k60_buno_id, created_date, created_tantou_id) VALUES (2814, 1700, GETDATE(), 999);</v>
      </c>
    </row>
    <row r="7717" spans="26:29">
      <c r="Z7717">
        <v>1107</v>
      </c>
      <c r="AA7717" t="s">
        <v>6282</v>
      </c>
      <c r="AB7717" t="s">
        <v>7996</v>
      </c>
      <c r="AC7717" s="229" t="str">
        <f t="shared" si="72"/>
        <v>INSERT INTO UPK.upk_k40.k60_press_buno_link (buno_id, k60_buno_id, created_date, created_tantou_id) VALUES (2815, 1810, GETDATE(), 999);</v>
      </c>
    </row>
    <row r="7718" spans="26:29">
      <c r="Z7718">
        <v>1108</v>
      </c>
      <c r="AA7718" t="s">
        <v>6282</v>
      </c>
      <c r="AB7718" t="s">
        <v>7997</v>
      </c>
      <c r="AC7718" s="229" t="str">
        <f t="shared" si="72"/>
        <v>INSERT INTO UPK.upk_k40.k60_press_buno_link (buno_id, k60_buno_id, created_date, created_tantou_id) VALUES (2816, 1810, GETDATE(), 999);</v>
      </c>
    </row>
    <row r="7719" spans="26:29">
      <c r="Z7719">
        <v>1109</v>
      </c>
      <c r="AA7719" t="s">
        <v>6438</v>
      </c>
      <c r="AB7719" t="s">
        <v>7998</v>
      </c>
      <c r="AC7719" s="229" t="str">
        <f t="shared" si="72"/>
        <v>INSERT INTO UPK.upk_k40.k60_press_buno_link (buno_id, k60_buno_id, created_date, created_tantou_id) VALUES (2817, 1966, GETDATE(), 999);</v>
      </c>
    </row>
    <row r="7720" spans="26:29">
      <c r="Z7720">
        <v>1110</v>
      </c>
      <c r="AA7720" t="s">
        <v>6438</v>
      </c>
      <c r="AB7720" t="s">
        <v>7999</v>
      </c>
      <c r="AC7720" s="229" t="str">
        <f t="shared" si="72"/>
        <v>INSERT INTO UPK.upk_k40.k60_press_buno_link (buno_id, k60_buno_id, created_date, created_tantou_id) VALUES (2818, 1966, GETDATE(), 999);</v>
      </c>
    </row>
    <row r="7721" spans="26:29">
      <c r="Z7721">
        <v>1111</v>
      </c>
      <c r="AA7721" t="s">
        <v>6283</v>
      </c>
      <c r="AB7721" t="s">
        <v>8000</v>
      </c>
      <c r="AC7721" s="229" t="str">
        <f t="shared" si="72"/>
        <v>INSERT INTO UPK.upk_k40.k60_press_buno_link (buno_id, k60_buno_id, created_date, created_tantou_id) VALUES (2819, 1811, GETDATE(), 999);</v>
      </c>
    </row>
    <row r="7722" spans="26:29">
      <c r="Z7722">
        <v>1112</v>
      </c>
      <c r="AA7722" t="s">
        <v>6283</v>
      </c>
      <c r="AB7722" t="s">
        <v>8001</v>
      </c>
      <c r="AC7722" s="229" t="str">
        <f t="shared" si="72"/>
        <v>INSERT INTO UPK.upk_k40.k60_press_buno_link (buno_id, k60_buno_id, created_date, created_tantou_id) VALUES (2820, 1811, GETDATE(), 999);</v>
      </c>
    </row>
    <row r="7723" spans="26:29">
      <c r="Z7723">
        <v>1113</v>
      </c>
      <c r="AA7723" t="s">
        <v>5968</v>
      </c>
      <c r="AB7723" t="s">
        <v>8002</v>
      </c>
      <c r="AC7723" s="229" t="str">
        <f t="shared" si="72"/>
        <v>INSERT INTO UPK.upk_k40.k60_press_buno_link (buno_id, k60_buno_id, created_date, created_tantou_id) VALUES (2821, 1495, GETDATE(), 999);</v>
      </c>
    </row>
    <row r="7724" spans="26:29">
      <c r="Z7724">
        <v>1114</v>
      </c>
      <c r="AA7724" t="s">
        <v>5968</v>
      </c>
      <c r="AB7724" t="s">
        <v>8003</v>
      </c>
      <c r="AC7724" s="229" t="str">
        <f t="shared" si="72"/>
        <v>INSERT INTO UPK.upk_k40.k60_press_buno_link (buno_id, k60_buno_id, created_date, created_tantou_id) VALUES (2822, 1495, GETDATE(), 999);</v>
      </c>
    </row>
    <row r="7725" spans="26:29">
      <c r="Z7725">
        <v>1115</v>
      </c>
      <c r="AA7725">
        <v>2560</v>
      </c>
      <c r="AB7725" t="s">
        <v>8004</v>
      </c>
      <c r="AC7725" s="229" t="str">
        <f t="shared" si="72"/>
        <v>INSERT INTO UPK.upk_k40.k60_press_buno_link (buno_id, k60_buno_id, created_date, created_tantou_id) VALUES (2823, 2560, GETDATE(), 999);</v>
      </c>
    </row>
    <row r="7726" spans="26:29">
      <c r="Z7726">
        <v>1116</v>
      </c>
      <c r="AA7726">
        <v>2560</v>
      </c>
      <c r="AB7726" t="s">
        <v>8005</v>
      </c>
      <c r="AC7726" s="229" t="str">
        <f t="shared" si="72"/>
        <v>INSERT INTO UPK.upk_k40.k60_press_buno_link (buno_id, k60_buno_id, created_date, created_tantou_id) VALUES (2824, 2560, GETDATE(), 999);</v>
      </c>
    </row>
    <row r="7727" spans="26:29">
      <c r="Z7727">
        <v>1117</v>
      </c>
      <c r="AA7727" t="s">
        <v>6421</v>
      </c>
      <c r="AB7727" t="s">
        <v>8006</v>
      </c>
      <c r="AC7727" s="229" t="str">
        <f t="shared" si="72"/>
        <v>INSERT INTO UPK.upk_k40.k60_press_buno_link (buno_id, k60_buno_id, created_date, created_tantou_id) VALUES (2825, 1949, GETDATE(), 999);</v>
      </c>
    </row>
    <row r="7728" spans="26:29">
      <c r="Z7728">
        <v>1118</v>
      </c>
      <c r="AA7728" t="s">
        <v>6557</v>
      </c>
      <c r="AB7728" t="s">
        <v>8007</v>
      </c>
      <c r="AC7728" s="229" t="str">
        <f t="shared" si="72"/>
        <v>INSERT INTO UPK.upk_k40.k60_press_buno_link (buno_id, k60_buno_id, created_date, created_tantou_id) VALUES (2826, 2124, GETDATE(), 999);</v>
      </c>
    </row>
    <row r="7729" spans="26:29">
      <c r="Z7729">
        <v>1119</v>
      </c>
      <c r="AA7729" t="s">
        <v>6200</v>
      </c>
      <c r="AB7729" t="s">
        <v>8008</v>
      </c>
      <c r="AC7729" s="229" t="str">
        <f t="shared" si="72"/>
        <v>INSERT INTO UPK.upk_k40.k60_press_buno_link (buno_id, k60_buno_id, created_date, created_tantou_id) VALUES (2827, 1728, GETDATE(), 999);</v>
      </c>
    </row>
    <row r="7730" spans="26:29">
      <c r="Z7730">
        <v>1120</v>
      </c>
      <c r="AA7730" t="s">
        <v>6200</v>
      </c>
      <c r="AB7730" t="s">
        <v>8009</v>
      </c>
      <c r="AC7730" s="229" t="str">
        <f t="shared" si="72"/>
        <v>INSERT INTO UPK.upk_k40.k60_press_buno_link (buno_id, k60_buno_id, created_date, created_tantou_id) VALUES (2828, 1728, GETDATE(), 999);</v>
      </c>
    </row>
    <row r="7731" spans="26:29">
      <c r="Z7731">
        <v>1121</v>
      </c>
      <c r="AA7731" t="s">
        <v>5921</v>
      </c>
      <c r="AB7731" t="s">
        <v>8010</v>
      </c>
      <c r="AC7731" s="229" t="str">
        <f t="shared" si="72"/>
        <v>INSERT INTO UPK.upk_k40.k60_press_buno_link (buno_id, k60_buno_id, created_date, created_tantou_id) VALUES (2829, 1448, GETDATE(), 999);</v>
      </c>
    </row>
    <row r="7732" spans="26:29">
      <c r="Z7732">
        <v>1122</v>
      </c>
      <c r="AA7732" t="s">
        <v>5921</v>
      </c>
      <c r="AB7732" t="s">
        <v>8011</v>
      </c>
      <c r="AC7732" s="229" t="str">
        <f t="shared" si="72"/>
        <v>INSERT INTO UPK.upk_k40.k60_press_buno_link (buno_id, k60_buno_id, created_date, created_tantou_id) VALUES (2830, 1448, GETDATE(), 999);</v>
      </c>
    </row>
    <row r="7733" spans="26:29">
      <c r="Z7733">
        <v>1123</v>
      </c>
      <c r="AA7733" t="s">
        <v>6422</v>
      </c>
      <c r="AB7733" t="s">
        <v>8012</v>
      </c>
      <c r="AC7733" s="229" t="str">
        <f t="shared" si="72"/>
        <v>INSERT INTO UPK.upk_k40.k60_press_buno_link (buno_id, k60_buno_id, created_date, created_tantou_id) VALUES (2831, 1950, GETDATE(), 999);</v>
      </c>
    </row>
    <row r="7734" spans="26:29">
      <c r="Z7734">
        <v>1124</v>
      </c>
      <c r="AA7734" t="s">
        <v>6558</v>
      </c>
      <c r="AB7734" t="s">
        <v>8013</v>
      </c>
      <c r="AC7734" s="229" t="str">
        <f t="shared" si="72"/>
        <v>INSERT INTO UPK.upk_k40.k60_press_buno_link (buno_id, k60_buno_id, created_date, created_tantou_id) VALUES (2832, 2125, GETDATE(), 999);</v>
      </c>
    </row>
    <row r="7735" spans="26:29">
      <c r="Z7735">
        <v>1125</v>
      </c>
      <c r="AA7735" t="s">
        <v>6009</v>
      </c>
      <c r="AB7735" t="s">
        <v>8014</v>
      </c>
      <c r="AC7735" s="229" t="str">
        <f t="shared" si="72"/>
        <v>INSERT INTO UPK.upk_k40.k60_press_buno_link (buno_id, k60_buno_id, created_date, created_tantou_id) VALUES (2833, 1537, GETDATE(), 999);</v>
      </c>
    </row>
    <row r="7736" spans="26:29">
      <c r="Z7736">
        <v>1126</v>
      </c>
      <c r="AA7736" t="s">
        <v>6009</v>
      </c>
      <c r="AB7736" t="s">
        <v>8015</v>
      </c>
      <c r="AC7736" s="229" t="str">
        <f t="shared" si="72"/>
        <v>INSERT INTO UPK.upk_k40.k60_press_buno_link (buno_id, k60_buno_id, created_date, created_tantou_id) VALUES (2834, 1537, GETDATE(), 999);</v>
      </c>
    </row>
    <row r="7737" spans="26:29">
      <c r="Z7737">
        <v>1127</v>
      </c>
      <c r="AA7737" t="s">
        <v>6010</v>
      </c>
      <c r="AB7737" t="s">
        <v>8016</v>
      </c>
      <c r="AC7737" s="229" t="str">
        <f t="shared" si="72"/>
        <v>INSERT INTO UPK.upk_k40.k60_press_buno_link (buno_id, k60_buno_id, created_date, created_tantou_id) VALUES (2835, 1538, GETDATE(), 999);</v>
      </c>
    </row>
    <row r="7738" spans="26:29">
      <c r="Z7738">
        <v>1128</v>
      </c>
      <c r="AA7738" t="s">
        <v>6010</v>
      </c>
      <c r="AB7738" t="s">
        <v>8017</v>
      </c>
      <c r="AC7738" s="229" t="str">
        <f t="shared" si="72"/>
        <v>INSERT INTO UPK.upk_k40.k60_press_buno_link (buno_id, k60_buno_id, created_date, created_tantou_id) VALUES (2836, 1538, GETDATE(), 999);</v>
      </c>
    </row>
    <row r="7739" spans="26:29">
      <c r="Z7739">
        <v>1129</v>
      </c>
      <c r="AA7739" t="s">
        <v>6766</v>
      </c>
      <c r="AB7739" t="s">
        <v>8018</v>
      </c>
      <c r="AC7739" s="229" t="str">
        <f t="shared" si="72"/>
        <v>INSERT INTO UPK.upk_k40.k60_press_buno_link (buno_id, k60_buno_id, created_date, created_tantou_id) VALUES (2837, 2333, GETDATE(), 999);</v>
      </c>
    </row>
    <row r="7740" spans="26:29">
      <c r="Z7740">
        <v>1130</v>
      </c>
      <c r="AA7740" t="s">
        <v>6767</v>
      </c>
      <c r="AB7740" t="s">
        <v>8019</v>
      </c>
      <c r="AC7740" s="229" t="str">
        <f t="shared" si="72"/>
        <v>INSERT INTO UPK.upk_k40.k60_press_buno_link (buno_id, k60_buno_id, created_date, created_tantou_id) VALUES (2838, 2334, GETDATE(), 999);</v>
      </c>
    </row>
    <row r="7741" spans="26:29">
      <c r="Z7741">
        <v>1131</v>
      </c>
      <c r="AA7741" t="s">
        <v>6899</v>
      </c>
      <c r="AB7741" t="s">
        <v>8020</v>
      </c>
      <c r="AC7741" s="229" t="str">
        <f t="shared" si="72"/>
        <v>INSERT INTO UPK.upk_k40.k60_press_buno_link (buno_id, k60_buno_id, created_date, created_tantou_id) VALUES (2839, 2466, GETDATE(), 999);</v>
      </c>
    </row>
    <row r="7742" spans="26:29">
      <c r="Z7742">
        <v>1132</v>
      </c>
      <c r="AA7742" t="s">
        <v>5900</v>
      </c>
      <c r="AB7742" t="s">
        <v>8021</v>
      </c>
      <c r="AC7742" s="229" t="str">
        <f t="shared" si="72"/>
        <v>INSERT INTO UPK.upk_k40.k60_press_buno_link (buno_id, k60_buno_id, created_date, created_tantou_id) VALUES (2840, 1427, GETDATE(), 999);</v>
      </c>
    </row>
    <row r="7743" spans="26:29">
      <c r="Z7743">
        <v>1133</v>
      </c>
      <c r="AA7743" t="s">
        <v>5901</v>
      </c>
      <c r="AB7743" t="s">
        <v>8022</v>
      </c>
      <c r="AC7743" s="229" t="str">
        <f t="shared" si="72"/>
        <v>INSERT INTO UPK.upk_k40.k60_press_buno_link (buno_id, k60_buno_id, created_date, created_tantou_id) VALUES (2841, 1428, GETDATE(), 999);</v>
      </c>
    </row>
    <row r="7744" spans="26:29">
      <c r="Z7744">
        <v>1134</v>
      </c>
      <c r="AA7744" t="s">
        <v>6615</v>
      </c>
      <c r="AB7744" t="s">
        <v>8023</v>
      </c>
      <c r="AC7744" s="229" t="str">
        <f t="shared" si="72"/>
        <v>INSERT INTO UPK.upk_k40.k60_press_buno_link (buno_id, k60_buno_id, created_date, created_tantou_id) VALUES (2842, 2182, GETDATE(), 999);</v>
      </c>
    </row>
    <row r="7745" spans="26:29">
      <c r="Z7745">
        <v>1135</v>
      </c>
      <c r="AA7745" t="s">
        <v>5802</v>
      </c>
      <c r="AB7745" t="s">
        <v>8024</v>
      </c>
      <c r="AC7745" s="229" t="str">
        <f t="shared" si="72"/>
        <v>INSERT INTO UPK.upk_k40.k60_press_buno_link (buno_id, k60_buno_id, created_date, created_tantou_id) VALUES (2843, 1329, GETDATE(), 999);</v>
      </c>
    </row>
    <row r="7746" spans="26:29">
      <c r="Z7746">
        <v>1136</v>
      </c>
      <c r="AA7746" t="s">
        <v>5851</v>
      </c>
      <c r="AB7746" t="s">
        <v>8025</v>
      </c>
      <c r="AC7746" s="229" t="str">
        <f t="shared" si="72"/>
        <v>INSERT INTO UPK.upk_k40.k60_press_buno_link (buno_id, k60_buno_id, created_date, created_tantou_id) VALUES (2844, 1378, GETDATE(), 999);</v>
      </c>
    </row>
    <row r="7747" spans="26:29">
      <c r="Z7747">
        <v>1137</v>
      </c>
      <c r="AA7747" t="s">
        <v>5922</v>
      </c>
      <c r="AB7747" t="s">
        <v>8026</v>
      </c>
      <c r="AC7747" s="229" t="str">
        <f t="shared" si="72"/>
        <v>INSERT INTO UPK.upk_k40.k60_press_buno_link (buno_id, k60_buno_id, created_date, created_tantou_id) VALUES (2845, 1449, GETDATE(), 999);</v>
      </c>
    </row>
    <row r="7748" spans="26:29">
      <c r="Z7748">
        <v>1138</v>
      </c>
      <c r="AA7748" t="s">
        <v>5922</v>
      </c>
      <c r="AB7748" t="s">
        <v>8027</v>
      </c>
      <c r="AC7748" s="229" t="str">
        <f t="shared" si="72"/>
        <v>INSERT INTO UPK.upk_k40.k60_press_buno_link (buno_id, k60_buno_id, created_date, created_tantou_id) VALUES (2846, 1449, GETDATE(), 999);</v>
      </c>
    </row>
    <row r="7749" spans="26:29">
      <c r="Z7749">
        <v>1139</v>
      </c>
      <c r="AA7749" t="s">
        <v>6768</v>
      </c>
      <c r="AB7749" t="s">
        <v>8028</v>
      </c>
      <c r="AC7749" s="229" t="str">
        <f t="shared" si="72"/>
        <v>INSERT INTO UPK.upk_k40.k60_press_buno_link (buno_id, k60_buno_id, created_date, created_tantou_id) VALUES (2847, 2335, GETDATE(), 999);</v>
      </c>
    </row>
    <row r="7750" spans="26:29">
      <c r="Z7750">
        <v>1140</v>
      </c>
      <c r="AA7750" t="s">
        <v>6769</v>
      </c>
      <c r="AB7750" t="s">
        <v>8029</v>
      </c>
      <c r="AC7750" s="229" t="str">
        <f t="shared" si="72"/>
        <v>INSERT INTO UPK.upk_k40.k60_press_buno_link (buno_id, k60_buno_id, created_date, created_tantou_id) VALUES (2848, 2336, GETDATE(), 999);</v>
      </c>
    </row>
    <row r="7751" spans="26:29">
      <c r="Z7751">
        <v>1141</v>
      </c>
      <c r="AA7751" t="s">
        <v>6900</v>
      </c>
      <c r="AB7751" t="s">
        <v>8030</v>
      </c>
      <c r="AC7751" s="229" t="str">
        <f t="shared" si="72"/>
        <v>INSERT INTO UPK.upk_k40.k60_press_buno_link (buno_id, k60_buno_id, created_date, created_tantou_id) VALUES (2849, 2467, GETDATE(), 999);</v>
      </c>
    </row>
    <row r="7752" spans="26:29">
      <c r="Z7752">
        <v>1142</v>
      </c>
      <c r="AA7752" t="s">
        <v>5902</v>
      </c>
      <c r="AB7752" t="s">
        <v>8031</v>
      </c>
      <c r="AC7752" s="229" t="str">
        <f t="shared" si="72"/>
        <v>INSERT INTO UPK.upk_k40.k60_press_buno_link (buno_id, k60_buno_id, created_date, created_tantou_id) VALUES (2850, 1429, GETDATE(), 999);</v>
      </c>
    </row>
    <row r="7753" spans="26:29">
      <c r="Z7753">
        <v>1143</v>
      </c>
      <c r="AA7753" t="s">
        <v>5903</v>
      </c>
      <c r="AB7753" t="s">
        <v>8032</v>
      </c>
      <c r="AC7753" s="229" t="str">
        <f t="shared" si="72"/>
        <v>INSERT INTO UPK.upk_k40.k60_press_buno_link (buno_id, k60_buno_id, created_date, created_tantou_id) VALUES (2851, 1430, GETDATE(), 999);</v>
      </c>
    </row>
    <row r="7754" spans="26:29">
      <c r="Z7754">
        <v>1144</v>
      </c>
      <c r="AA7754" t="s">
        <v>6616</v>
      </c>
      <c r="AB7754" t="s">
        <v>8033</v>
      </c>
      <c r="AC7754" s="229" t="str">
        <f t="shared" si="72"/>
        <v>INSERT INTO UPK.upk_k40.k60_press_buno_link (buno_id, k60_buno_id, created_date, created_tantou_id) VALUES (2852, 2183, GETDATE(), 999);</v>
      </c>
    </row>
    <row r="7755" spans="26:29">
      <c r="Z7755">
        <v>1145</v>
      </c>
      <c r="AA7755" t="s">
        <v>5803</v>
      </c>
      <c r="AB7755" t="s">
        <v>8034</v>
      </c>
      <c r="AC7755" s="229" t="str">
        <f t="shared" si="72"/>
        <v>INSERT INTO UPK.upk_k40.k60_press_buno_link (buno_id, k60_buno_id, created_date, created_tantou_id) VALUES (2853, 1330, GETDATE(), 999);</v>
      </c>
    </row>
    <row r="7756" spans="26:29">
      <c r="Z7756">
        <v>1146</v>
      </c>
      <c r="AA7756" t="s">
        <v>5852</v>
      </c>
      <c r="AB7756" t="s">
        <v>8035</v>
      </c>
      <c r="AC7756" s="229" t="str">
        <f t="shared" si="72"/>
        <v>INSERT INTO UPK.upk_k40.k60_press_buno_link (buno_id, k60_buno_id, created_date, created_tantou_id) VALUES (2854, 1379, GETDATE(), 999);</v>
      </c>
    </row>
    <row r="7757" spans="26:29">
      <c r="Z7757">
        <v>1147</v>
      </c>
      <c r="AA7757" t="s">
        <v>214</v>
      </c>
      <c r="AB7757" t="s">
        <v>8036</v>
      </c>
      <c r="AC7757" s="229" t="str">
        <f t="shared" si="72"/>
        <v>INSERT INTO UPK.upk_k40.k60_press_buno_link (buno_id, k60_buno_id, created_date, created_tantou_id) VALUES (2855, 2064, GETDATE(), 999);</v>
      </c>
    </row>
    <row r="7758" spans="26:29">
      <c r="Z7758">
        <v>1148</v>
      </c>
      <c r="AA7758" t="s">
        <v>214</v>
      </c>
      <c r="AB7758" t="s">
        <v>8037</v>
      </c>
      <c r="AC7758" s="229" t="str">
        <f t="shared" si="72"/>
        <v>INSERT INTO UPK.upk_k40.k60_press_buno_link (buno_id, k60_buno_id, created_date, created_tantou_id) VALUES (2856, 2064, GETDATE(), 999);</v>
      </c>
    </row>
    <row r="7759" spans="26:29">
      <c r="Z7759">
        <v>1149</v>
      </c>
      <c r="AA7759" t="s">
        <v>6762</v>
      </c>
      <c r="AB7759" t="s">
        <v>8038</v>
      </c>
      <c r="AC7759" s="229" t="str">
        <f t="shared" si="72"/>
        <v>INSERT INTO UPK.upk_k40.k60_press_buno_link (buno_id, k60_buno_id, created_date, created_tantou_id) VALUES (2857, 2329, GETDATE(), 999);</v>
      </c>
    </row>
    <row r="7760" spans="26:29">
      <c r="Z7760">
        <v>1150</v>
      </c>
      <c r="AA7760" t="s">
        <v>5923</v>
      </c>
      <c r="AB7760" t="s">
        <v>8039</v>
      </c>
      <c r="AC7760" s="229" t="str">
        <f t="shared" si="72"/>
        <v>INSERT INTO UPK.upk_k40.k60_press_buno_link (buno_id, k60_buno_id, created_date, created_tantou_id) VALUES (2858, 1450, GETDATE(), 999);</v>
      </c>
    </row>
    <row r="7761" spans="26:29">
      <c r="Z7761">
        <v>1151</v>
      </c>
      <c r="AA7761" t="s">
        <v>6636</v>
      </c>
      <c r="AB7761" t="s">
        <v>8040</v>
      </c>
      <c r="AC7761" s="229" t="str">
        <f t="shared" si="72"/>
        <v>INSERT INTO UPK.upk_k40.k60_press_buno_link (buno_id, k60_buno_id, created_date, created_tantou_id) VALUES (2859, 2203, GETDATE(), 999);</v>
      </c>
    </row>
    <row r="7762" spans="26:29">
      <c r="Z7762">
        <v>1152</v>
      </c>
      <c r="AA7762" t="s">
        <v>5794</v>
      </c>
      <c r="AB7762" t="s">
        <v>8041</v>
      </c>
      <c r="AC7762" s="229" t="str">
        <f t="shared" si="72"/>
        <v>INSERT INTO UPK.upk_k40.k60_press_buno_link (buno_id, k60_buno_id, created_date, created_tantou_id) VALUES (2860, 1321, GETDATE(), 999);</v>
      </c>
    </row>
    <row r="7763" spans="26:29">
      <c r="Z7763">
        <v>1153</v>
      </c>
      <c r="AA7763" t="s">
        <v>5795</v>
      </c>
      <c r="AB7763" t="s">
        <v>8042</v>
      </c>
      <c r="AC7763" s="229" t="str">
        <f t="shared" ref="AC7763:AC7826" si="73">AC$6609&amp;AB7763&amp;", "&amp;AA7763&amp;", GETDATE(), 999);"</f>
        <v>INSERT INTO UPK.upk_k40.k60_press_buno_link (buno_id, k60_buno_id, created_date, created_tantou_id) VALUES (2861, 1322, GETDATE(), 999);</v>
      </c>
    </row>
    <row r="7764" spans="26:29">
      <c r="Z7764">
        <v>1154</v>
      </c>
      <c r="AA7764" t="s">
        <v>5796</v>
      </c>
      <c r="AB7764" t="s">
        <v>8043</v>
      </c>
      <c r="AC7764" s="229" t="str">
        <f t="shared" si="73"/>
        <v>INSERT INTO UPK.upk_k40.k60_press_buno_link (buno_id, k60_buno_id, created_date, created_tantou_id) VALUES (2862, 1323, GETDATE(), 999);</v>
      </c>
    </row>
    <row r="7765" spans="26:29">
      <c r="Z7765">
        <v>1155</v>
      </c>
      <c r="AA7765" t="s">
        <v>6604</v>
      </c>
      <c r="AB7765" t="s">
        <v>8044</v>
      </c>
      <c r="AC7765" s="229" t="str">
        <f t="shared" si="73"/>
        <v>INSERT INTO UPK.upk_k40.k60_press_buno_link (buno_id, k60_buno_id, created_date, created_tantou_id) VALUES (2863, 2171, GETDATE(), 999);</v>
      </c>
    </row>
    <row r="7766" spans="26:29">
      <c r="Z7766">
        <v>1156</v>
      </c>
      <c r="AA7766" t="s">
        <v>6604</v>
      </c>
      <c r="AB7766" t="s">
        <v>8045</v>
      </c>
      <c r="AC7766" s="229" t="str">
        <f t="shared" si="73"/>
        <v>INSERT INTO UPK.upk_k40.k60_press_buno_link (buno_id, k60_buno_id, created_date, created_tantou_id) VALUES (2864, 2171, GETDATE(), 999);</v>
      </c>
    </row>
    <row r="7767" spans="26:29">
      <c r="Z7767">
        <v>1157</v>
      </c>
      <c r="AA7767" t="s">
        <v>5933</v>
      </c>
      <c r="AB7767" t="s">
        <v>8046</v>
      </c>
      <c r="AC7767" s="229" t="str">
        <f t="shared" si="73"/>
        <v>INSERT INTO UPK.upk_k40.k60_press_buno_link (buno_id, k60_buno_id, created_date, created_tantou_id) VALUES (2865, 1460, GETDATE(), 999);</v>
      </c>
    </row>
    <row r="7768" spans="26:29">
      <c r="Z7768">
        <v>1158</v>
      </c>
      <c r="AA7768" t="s">
        <v>5933</v>
      </c>
      <c r="AB7768" t="s">
        <v>8047</v>
      </c>
      <c r="AC7768" s="229" t="str">
        <f t="shared" si="73"/>
        <v>INSERT INTO UPK.upk_k40.k60_press_buno_link (buno_id, k60_buno_id, created_date, created_tantou_id) VALUES (2866, 1460, GETDATE(), 999);</v>
      </c>
    </row>
    <row r="7769" spans="26:29">
      <c r="Z7769">
        <v>1159</v>
      </c>
      <c r="AA7769" t="s">
        <v>5934</v>
      </c>
      <c r="AB7769" t="s">
        <v>8048</v>
      </c>
      <c r="AC7769" s="229" t="str">
        <f t="shared" si="73"/>
        <v>INSERT INTO UPK.upk_k40.k60_press_buno_link (buno_id, k60_buno_id, created_date, created_tantou_id) VALUES (2867, 1461, GETDATE(), 999);</v>
      </c>
    </row>
    <row r="7770" spans="26:29">
      <c r="Z7770">
        <v>1160</v>
      </c>
      <c r="AA7770" t="s">
        <v>5934</v>
      </c>
      <c r="AB7770" t="s">
        <v>8049</v>
      </c>
      <c r="AC7770" s="229" t="str">
        <f t="shared" si="73"/>
        <v>INSERT INTO UPK.upk_k40.k60_press_buno_link (buno_id, k60_buno_id, created_date, created_tantou_id) VALUES (2868, 1461, GETDATE(), 999);</v>
      </c>
    </row>
    <row r="7771" spans="26:29">
      <c r="Z7771">
        <v>1161</v>
      </c>
      <c r="AA7771" t="s">
        <v>5970</v>
      </c>
      <c r="AB7771" t="s">
        <v>8050</v>
      </c>
      <c r="AC7771" s="229" t="str">
        <f t="shared" si="73"/>
        <v>INSERT INTO UPK.upk_k40.k60_press_buno_link (buno_id, k60_buno_id, created_date, created_tantou_id) VALUES (2869, 1497, GETDATE(), 999);</v>
      </c>
    </row>
    <row r="7772" spans="26:29">
      <c r="Z7772">
        <v>1162</v>
      </c>
      <c r="AA7772" t="s">
        <v>5970</v>
      </c>
      <c r="AB7772" t="s">
        <v>8051</v>
      </c>
      <c r="AC7772" s="229" t="str">
        <f t="shared" si="73"/>
        <v>INSERT INTO UPK.upk_k40.k60_press_buno_link (buno_id, k60_buno_id, created_date, created_tantou_id) VALUES (2870, 1497, GETDATE(), 999);</v>
      </c>
    </row>
    <row r="7773" spans="26:29">
      <c r="Z7773">
        <v>1163</v>
      </c>
      <c r="AA7773" t="s">
        <v>6763</v>
      </c>
      <c r="AB7773" t="s">
        <v>8052</v>
      </c>
      <c r="AC7773" s="229" t="str">
        <f t="shared" si="73"/>
        <v>INSERT INTO UPK.upk_k40.k60_press_buno_link (buno_id, k60_buno_id, created_date, created_tantou_id) VALUES (2871, 2330, GETDATE(), 999);</v>
      </c>
    </row>
    <row r="7774" spans="26:29">
      <c r="Z7774">
        <v>1164</v>
      </c>
      <c r="AA7774" t="s">
        <v>5924</v>
      </c>
      <c r="AB7774" t="s">
        <v>8053</v>
      </c>
      <c r="AC7774" s="229" t="str">
        <f t="shared" si="73"/>
        <v>INSERT INTO UPK.upk_k40.k60_press_buno_link (buno_id, k60_buno_id, created_date, created_tantou_id) VALUES (2872, 1451, GETDATE(), 999);</v>
      </c>
    </row>
    <row r="7775" spans="26:29">
      <c r="Z7775">
        <v>1165</v>
      </c>
      <c r="AA7775" t="s">
        <v>6637</v>
      </c>
      <c r="AB7775" t="s">
        <v>8054</v>
      </c>
      <c r="AC7775" s="229" t="str">
        <f t="shared" si="73"/>
        <v>INSERT INTO UPK.upk_k40.k60_press_buno_link (buno_id, k60_buno_id, created_date, created_tantou_id) VALUES (2873, 2204, GETDATE(), 999);</v>
      </c>
    </row>
    <row r="7776" spans="26:29">
      <c r="Z7776">
        <v>1166</v>
      </c>
      <c r="AA7776" t="s">
        <v>5797</v>
      </c>
      <c r="AB7776" t="s">
        <v>8055</v>
      </c>
      <c r="AC7776" s="229" t="str">
        <f t="shared" si="73"/>
        <v>INSERT INTO UPK.upk_k40.k60_press_buno_link (buno_id, k60_buno_id, created_date, created_tantou_id) VALUES (2874, 1324, GETDATE(), 999);</v>
      </c>
    </row>
    <row r="7777" spans="26:29">
      <c r="Z7777">
        <v>1167</v>
      </c>
      <c r="AA7777" t="s">
        <v>5798</v>
      </c>
      <c r="AB7777" t="s">
        <v>8056</v>
      </c>
      <c r="AC7777" s="229" t="str">
        <f t="shared" si="73"/>
        <v>INSERT INTO UPK.upk_k40.k60_press_buno_link (buno_id, k60_buno_id, created_date, created_tantou_id) VALUES (2875, 1325, GETDATE(), 999);</v>
      </c>
    </row>
    <row r="7778" spans="26:29">
      <c r="Z7778">
        <v>1168</v>
      </c>
      <c r="AA7778" t="s">
        <v>5799</v>
      </c>
      <c r="AB7778" t="s">
        <v>8057</v>
      </c>
      <c r="AC7778" s="229" t="str">
        <f t="shared" si="73"/>
        <v>INSERT INTO UPK.upk_k40.k60_press_buno_link (buno_id, k60_buno_id, created_date, created_tantou_id) VALUES (2876, 1326, GETDATE(), 999);</v>
      </c>
    </row>
    <row r="7779" spans="26:29">
      <c r="Z7779">
        <v>1169</v>
      </c>
      <c r="AA7779" t="s">
        <v>6542</v>
      </c>
      <c r="AB7779" t="s">
        <v>8058</v>
      </c>
      <c r="AC7779" s="229" t="str">
        <f t="shared" si="73"/>
        <v>INSERT INTO UPK.upk_k40.k60_press_buno_link (buno_id, k60_buno_id, created_date, created_tantou_id) VALUES (2877, 2109, GETDATE(), 999);</v>
      </c>
    </row>
    <row r="7780" spans="26:29">
      <c r="Z7780">
        <v>1170</v>
      </c>
      <c r="AA7780" t="s">
        <v>6052</v>
      </c>
      <c r="AB7780" t="s">
        <v>8059</v>
      </c>
      <c r="AC7780" s="229" t="str">
        <f t="shared" si="73"/>
        <v>INSERT INTO UPK.upk_k40.k60_press_buno_link (buno_id, k60_buno_id, created_date, created_tantou_id) VALUES (2878, 1580, GETDATE(), 999);</v>
      </c>
    </row>
    <row r="7781" spans="26:29">
      <c r="Z7781">
        <v>1171</v>
      </c>
      <c r="AA7781" t="s">
        <v>6559</v>
      </c>
      <c r="AB7781" t="s">
        <v>8060</v>
      </c>
      <c r="AC7781" s="229" t="str">
        <f t="shared" si="73"/>
        <v>INSERT INTO UPK.upk_k40.k60_press_buno_link (buno_id, k60_buno_id, created_date, created_tantou_id) VALUES (2879, 2126, GETDATE(), 999);</v>
      </c>
    </row>
    <row r="7782" spans="26:29">
      <c r="Z7782">
        <v>1172</v>
      </c>
      <c r="AA7782" t="s">
        <v>6559</v>
      </c>
      <c r="AB7782" t="s">
        <v>8061</v>
      </c>
      <c r="AC7782" s="229" t="str">
        <f t="shared" si="73"/>
        <v>INSERT INTO UPK.upk_k40.k60_press_buno_link (buno_id, k60_buno_id, created_date, created_tantou_id) VALUES (2880, 2126, GETDATE(), 999);</v>
      </c>
    </row>
    <row r="7783" spans="26:29">
      <c r="Z7783">
        <v>1173</v>
      </c>
      <c r="AA7783" t="s">
        <v>6929</v>
      </c>
      <c r="AB7783" t="s">
        <v>8062</v>
      </c>
      <c r="AC7783" s="229" t="str">
        <f t="shared" si="73"/>
        <v>INSERT INTO UPK.upk_k40.k60_press_buno_link (buno_id, k60_buno_id, created_date, created_tantou_id) VALUES (2881, 2496, GETDATE(), 999);</v>
      </c>
    </row>
    <row r="7784" spans="26:29">
      <c r="Z7784">
        <v>1174</v>
      </c>
      <c r="AA7784" t="s">
        <v>6929</v>
      </c>
      <c r="AB7784" t="s">
        <v>8063</v>
      </c>
      <c r="AC7784" s="229" t="str">
        <f t="shared" si="73"/>
        <v>INSERT INTO UPK.upk_k40.k60_press_buno_link (buno_id, k60_buno_id, created_date, created_tantou_id) VALUES (2882, 2496, GETDATE(), 999);</v>
      </c>
    </row>
    <row r="7785" spans="26:29">
      <c r="Z7785">
        <v>1175</v>
      </c>
      <c r="AA7785" t="s">
        <v>6543</v>
      </c>
      <c r="AB7785" t="s">
        <v>8064</v>
      </c>
      <c r="AC7785" s="229" t="str">
        <f t="shared" si="73"/>
        <v>INSERT INTO UPK.upk_k40.k60_press_buno_link (buno_id, k60_buno_id, created_date, created_tantou_id) VALUES (2883, 2110, GETDATE(), 999);</v>
      </c>
    </row>
    <row r="7786" spans="26:29">
      <c r="Z7786">
        <v>1176</v>
      </c>
      <c r="AA7786" t="s">
        <v>6053</v>
      </c>
      <c r="AB7786" t="s">
        <v>8065</v>
      </c>
      <c r="AC7786" s="229" t="str">
        <f t="shared" si="73"/>
        <v>INSERT INTO UPK.upk_k40.k60_press_buno_link (buno_id, k60_buno_id, created_date, created_tantou_id) VALUES (2884, 1581, GETDATE(), 999);</v>
      </c>
    </row>
    <row r="7787" spans="26:29">
      <c r="Z7787">
        <v>1177</v>
      </c>
      <c r="AA7787" t="s">
        <v>5869</v>
      </c>
      <c r="AB7787" t="s">
        <v>8066</v>
      </c>
      <c r="AC7787" s="229" t="str">
        <f t="shared" si="73"/>
        <v>INSERT INTO UPK.upk_k40.k60_press_buno_link (buno_id, k60_buno_id, created_date, created_tantou_id) VALUES (2885, 1396, GETDATE(), 999);</v>
      </c>
    </row>
    <row r="7788" spans="26:29">
      <c r="Z7788">
        <v>1178</v>
      </c>
      <c r="AA7788" t="s">
        <v>5982</v>
      </c>
      <c r="AB7788" t="s">
        <v>8067</v>
      </c>
      <c r="AC7788" s="229" t="str">
        <f t="shared" si="73"/>
        <v>INSERT INTO UPK.upk_k40.k60_press_buno_link (buno_id, k60_buno_id, created_date, created_tantou_id) VALUES (2886, 1510, GETDATE(), 999);</v>
      </c>
    </row>
    <row r="7789" spans="26:29">
      <c r="Z7789">
        <v>1179</v>
      </c>
      <c r="AA7789" t="s">
        <v>5983</v>
      </c>
      <c r="AB7789" t="s">
        <v>8068</v>
      </c>
      <c r="AC7789" s="229" t="str">
        <f t="shared" si="73"/>
        <v>INSERT INTO UPK.upk_k40.k60_press_buno_link (buno_id, k60_buno_id, created_date, created_tantou_id) VALUES (2887, 1511, GETDATE(), 999);</v>
      </c>
    </row>
    <row r="7790" spans="26:29">
      <c r="Z7790">
        <v>1180</v>
      </c>
      <c r="AA7790" t="s">
        <v>5870</v>
      </c>
      <c r="AB7790" t="s">
        <v>8069</v>
      </c>
      <c r="AC7790" s="229" t="str">
        <f t="shared" si="73"/>
        <v>INSERT INTO UPK.upk_k40.k60_press_buno_link (buno_id, k60_buno_id, created_date, created_tantou_id) VALUES (2888, 1397, GETDATE(), 999);</v>
      </c>
    </row>
    <row r="7791" spans="26:29">
      <c r="Z7791">
        <v>1181</v>
      </c>
      <c r="AA7791" t="s">
        <v>5984</v>
      </c>
      <c r="AB7791" t="s">
        <v>8070</v>
      </c>
      <c r="AC7791" s="229" t="str">
        <f t="shared" si="73"/>
        <v>INSERT INTO UPK.upk_k40.k60_press_buno_link (buno_id, k60_buno_id, created_date, created_tantou_id) VALUES (2889, 1512, GETDATE(), 999);</v>
      </c>
    </row>
    <row r="7792" spans="26:29">
      <c r="Z7792">
        <v>1182</v>
      </c>
      <c r="AA7792" t="s">
        <v>5985</v>
      </c>
      <c r="AB7792" t="s">
        <v>8071</v>
      </c>
      <c r="AC7792" s="229" t="str">
        <f t="shared" si="73"/>
        <v>INSERT INTO UPK.upk_k40.k60_press_buno_link (buno_id, k60_buno_id, created_date, created_tantou_id) VALUES (2890, 1513, GETDATE(), 999);</v>
      </c>
    </row>
    <row r="7793" spans="26:29">
      <c r="Z7793">
        <v>1183</v>
      </c>
      <c r="AA7793" t="s">
        <v>5904</v>
      </c>
      <c r="AB7793" t="s">
        <v>8072</v>
      </c>
      <c r="AC7793" s="229" t="str">
        <f t="shared" si="73"/>
        <v>INSERT INTO UPK.upk_k40.k60_press_buno_link (buno_id, k60_buno_id, created_date, created_tantou_id) VALUES (2891, 1431, GETDATE(), 999);</v>
      </c>
    </row>
    <row r="7794" spans="26:29">
      <c r="Z7794">
        <v>1184</v>
      </c>
      <c r="AA7794" t="s">
        <v>5925</v>
      </c>
      <c r="AB7794" t="s">
        <v>8073</v>
      </c>
      <c r="AC7794" s="229" t="str">
        <f t="shared" si="73"/>
        <v>INSERT INTO UPK.upk_k40.k60_press_buno_link (buno_id, k60_buno_id, created_date, created_tantou_id) VALUES (2892, 1452, GETDATE(), 999);</v>
      </c>
    </row>
    <row r="7795" spans="26:29">
      <c r="Z7795">
        <v>1185</v>
      </c>
      <c r="AA7795" t="s">
        <v>5986</v>
      </c>
      <c r="AB7795" t="s">
        <v>8074</v>
      </c>
      <c r="AC7795" s="229" t="str">
        <f t="shared" si="73"/>
        <v>INSERT INTO UPK.upk_k40.k60_press_buno_link (buno_id, k60_buno_id, created_date, created_tantou_id) VALUES (2893, 1514, GETDATE(), 999);</v>
      </c>
    </row>
    <row r="7796" spans="26:29">
      <c r="Z7796">
        <v>1186</v>
      </c>
      <c r="AA7796" t="s">
        <v>5987</v>
      </c>
      <c r="AB7796" t="s">
        <v>8075</v>
      </c>
      <c r="AC7796" s="229" t="str">
        <f t="shared" si="73"/>
        <v>INSERT INTO UPK.upk_k40.k60_press_buno_link (buno_id, k60_buno_id, created_date, created_tantou_id) VALUES (2894, 1515, GETDATE(), 999);</v>
      </c>
    </row>
    <row r="7797" spans="26:29">
      <c r="Z7797">
        <v>1187</v>
      </c>
      <c r="AA7797" t="s">
        <v>5804</v>
      </c>
      <c r="AB7797" t="s">
        <v>8076</v>
      </c>
      <c r="AC7797" s="229" t="str">
        <f t="shared" si="73"/>
        <v>INSERT INTO UPK.upk_k40.k60_press_buno_link (buno_id, k60_buno_id, created_date, created_tantou_id) VALUES (2895, 1331, GETDATE(), 999);</v>
      </c>
    </row>
    <row r="7798" spans="26:29">
      <c r="Z7798">
        <v>1188</v>
      </c>
      <c r="AA7798" t="s">
        <v>5871</v>
      </c>
      <c r="AB7798" t="s">
        <v>8077</v>
      </c>
      <c r="AC7798" s="229" t="str">
        <f t="shared" si="73"/>
        <v>INSERT INTO UPK.upk_k40.k60_press_buno_link (buno_id, k60_buno_id, created_date, created_tantou_id) VALUES (2896, 1398, GETDATE(), 999);</v>
      </c>
    </row>
    <row r="7799" spans="26:29">
      <c r="Z7799">
        <v>1189</v>
      </c>
      <c r="AA7799" t="s">
        <v>5871</v>
      </c>
      <c r="AB7799" t="s">
        <v>8078</v>
      </c>
      <c r="AC7799" s="229" t="str">
        <f t="shared" si="73"/>
        <v>INSERT INTO UPK.upk_k40.k60_press_buno_link (buno_id, k60_buno_id, created_date, created_tantou_id) VALUES (2897, 1398, GETDATE(), 999);</v>
      </c>
    </row>
    <row r="7800" spans="26:29">
      <c r="Z7800">
        <v>1190</v>
      </c>
      <c r="AA7800" t="s">
        <v>5849</v>
      </c>
      <c r="AB7800" t="s">
        <v>8079</v>
      </c>
      <c r="AC7800" s="229" t="str">
        <f t="shared" si="73"/>
        <v>INSERT INTO UPK.upk_k40.k60_press_buno_link (buno_id, k60_buno_id, created_date, created_tantou_id) VALUES (2898, 1376, GETDATE(), 999);</v>
      </c>
    </row>
    <row r="7801" spans="26:29">
      <c r="Z7801">
        <v>1191</v>
      </c>
      <c r="AA7801" t="s">
        <v>5849</v>
      </c>
      <c r="AB7801" t="s">
        <v>8080</v>
      </c>
      <c r="AC7801" s="229" t="str">
        <f t="shared" si="73"/>
        <v>INSERT INTO UPK.upk_k40.k60_press_buno_link (buno_id, k60_buno_id, created_date, created_tantou_id) VALUES (2899, 1376, GETDATE(), 999);</v>
      </c>
    </row>
    <row r="7802" spans="26:29">
      <c r="Z7802">
        <v>1192</v>
      </c>
      <c r="AA7802" t="s">
        <v>5850</v>
      </c>
      <c r="AB7802" t="s">
        <v>8081</v>
      </c>
      <c r="AC7802" s="229" t="str">
        <f t="shared" si="73"/>
        <v>INSERT INTO UPK.upk_k40.k60_press_buno_link (buno_id, k60_buno_id, created_date, created_tantou_id) VALUES (2900, 1377, GETDATE(), 999);</v>
      </c>
    </row>
    <row r="7803" spans="26:29">
      <c r="Z7803">
        <v>1193</v>
      </c>
      <c r="AA7803" t="s">
        <v>5850</v>
      </c>
      <c r="AB7803" t="s">
        <v>8082</v>
      </c>
      <c r="AC7803" s="229" t="str">
        <f t="shared" si="73"/>
        <v>INSERT INTO UPK.upk_k40.k60_press_buno_link (buno_id, k60_buno_id, created_date, created_tantou_id) VALUES (2901, 1377, GETDATE(), 999);</v>
      </c>
    </row>
    <row r="7804" spans="26:29">
      <c r="Z7804">
        <v>1194</v>
      </c>
      <c r="AA7804" t="s">
        <v>5905</v>
      </c>
      <c r="AB7804" t="s">
        <v>8083</v>
      </c>
      <c r="AC7804" s="229" t="str">
        <f t="shared" si="73"/>
        <v>INSERT INTO UPK.upk_k40.k60_press_buno_link (buno_id, k60_buno_id, created_date, created_tantou_id) VALUES (2902, 1432, GETDATE(), 999);</v>
      </c>
    </row>
    <row r="7805" spans="26:29">
      <c r="Z7805">
        <v>1195</v>
      </c>
      <c r="AA7805" t="s">
        <v>5926</v>
      </c>
      <c r="AB7805" t="s">
        <v>8084</v>
      </c>
      <c r="AC7805" s="229" t="str">
        <f t="shared" si="73"/>
        <v>INSERT INTO UPK.upk_k40.k60_press_buno_link (buno_id, k60_buno_id, created_date, created_tantou_id) VALUES (2903, 1453, GETDATE(), 999);</v>
      </c>
    </row>
    <row r="7806" spans="26:29">
      <c r="Z7806">
        <v>1196</v>
      </c>
      <c r="AA7806" t="s">
        <v>5988</v>
      </c>
      <c r="AB7806" t="s">
        <v>8085</v>
      </c>
      <c r="AC7806" s="229" t="str">
        <f t="shared" si="73"/>
        <v>INSERT INTO UPK.upk_k40.k60_press_buno_link (buno_id, k60_buno_id, created_date, created_tantou_id) VALUES (2904, 1516, GETDATE(), 999);</v>
      </c>
    </row>
    <row r="7807" spans="26:29">
      <c r="Z7807">
        <v>1197</v>
      </c>
      <c r="AA7807" t="s">
        <v>5989</v>
      </c>
      <c r="AB7807" t="s">
        <v>8086</v>
      </c>
      <c r="AC7807" s="229" t="str">
        <f t="shared" si="73"/>
        <v>INSERT INTO UPK.upk_k40.k60_press_buno_link (buno_id, k60_buno_id, created_date, created_tantou_id) VALUES (2905, 1517, GETDATE(), 999);</v>
      </c>
    </row>
    <row r="7808" spans="26:29">
      <c r="Z7808">
        <v>1198</v>
      </c>
      <c r="AA7808" t="s">
        <v>5805</v>
      </c>
      <c r="AB7808" t="s">
        <v>8087</v>
      </c>
      <c r="AC7808" s="229" t="str">
        <f t="shared" si="73"/>
        <v>INSERT INTO UPK.upk_k40.k60_press_buno_link (buno_id, k60_buno_id, created_date, created_tantou_id) VALUES (2906, 1332, GETDATE(), 999);</v>
      </c>
    </row>
    <row r="7809" spans="26:29">
      <c r="Z7809">
        <v>1199</v>
      </c>
      <c r="AA7809" t="s">
        <v>204</v>
      </c>
      <c r="AB7809" t="s">
        <v>8088</v>
      </c>
      <c r="AC7809" s="229" t="str">
        <f t="shared" si="73"/>
        <v>INSERT INTO UPK.upk_k40.k60_press_buno_link (buno_id, k60_buno_id, created_date, created_tantou_id) VALUES (2907, 2065, GETDATE(), 999);</v>
      </c>
    </row>
    <row r="7810" spans="26:29">
      <c r="Z7810">
        <v>1200</v>
      </c>
      <c r="AA7810" t="s">
        <v>204</v>
      </c>
      <c r="AB7810" t="s">
        <v>8089</v>
      </c>
      <c r="AC7810" s="229" t="str">
        <f t="shared" si="73"/>
        <v>INSERT INTO UPK.upk_k40.k60_press_buno_link (buno_id, k60_buno_id, created_date, created_tantou_id) VALUES (2908, 2065, GETDATE(), 999);</v>
      </c>
    </row>
    <row r="7811" spans="26:29">
      <c r="Z7811">
        <v>1201</v>
      </c>
      <c r="AA7811" t="s">
        <v>6011</v>
      </c>
      <c r="AB7811" t="s">
        <v>8090</v>
      </c>
      <c r="AC7811" s="229" t="str">
        <f t="shared" si="73"/>
        <v>INSERT INTO UPK.upk_k40.k60_press_buno_link (buno_id, k60_buno_id, created_date, created_tantou_id) VALUES (2909, 1539, GETDATE(), 999);</v>
      </c>
    </row>
    <row r="7812" spans="26:29">
      <c r="Z7812">
        <v>1202</v>
      </c>
      <c r="AA7812" t="s">
        <v>6011</v>
      </c>
      <c r="AB7812" t="s">
        <v>8091</v>
      </c>
      <c r="AC7812" s="229" t="str">
        <f t="shared" si="73"/>
        <v>INSERT INTO UPK.upk_k40.k60_press_buno_link (buno_id, k60_buno_id, created_date, created_tantou_id) VALUES (2910, 1539, GETDATE(), 999);</v>
      </c>
    </row>
    <row r="7813" spans="26:29">
      <c r="Z7813">
        <v>1203</v>
      </c>
      <c r="AA7813" t="s">
        <v>216</v>
      </c>
      <c r="AB7813" t="s">
        <v>8092</v>
      </c>
      <c r="AC7813" s="229" t="str">
        <f t="shared" si="73"/>
        <v>INSERT INTO UPK.upk_k40.k60_press_buno_link (buno_id, k60_buno_id, created_date, created_tantou_id) VALUES (2911, 2007, GETDATE(), 999);</v>
      </c>
    </row>
    <row r="7814" spans="26:29">
      <c r="Z7814">
        <v>1204</v>
      </c>
      <c r="AA7814" t="s">
        <v>232</v>
      </c>
      <c r="AB7814" t="s">
        <v>8093</v>
      </c>
      <c r="AC7814" s="229" t="str">
        <f t="shared" si="73"/>
        <v>INSERT INTO UPK.upk_k40.k60_press_buno_link (buno_id, k60_buno_id, created_date, created_tantou_id) VALUES (2912, 2008, GETDATE(), 999);</v>
      </c>
    </row>
    <row r="7815" spans="26:29">
      <c r="Z7815">
        <v>1205</v>
      </c>
      <c r="AA7815" t="s">
        <v>6782</v>
      </c>
      <c r="AB7815" t="s">
        <v>8094</v>
      </c>
      <c r="AC7815" s="229" t="str">
        <f t="shared" si="73"/>
        <v>INSERT INTO UPK.upk_k40.k60_press_buno_link (buno_id, k60_buno_id, created_date, created_tantou_id) VALUES (2913, 2349, GETDATE(), 999);</v>
      </c>
    </row>
    <row r="7816" spans="26:29">
      <c r="Z7816">
        <v>1206</v>
      </c>
      <c r="AA7816" t="s">
        <v>6782</v>
      </c>
      <c r="AB7816" t="s">
        <v>8095</v>
      </c>
      <c r="AC7816" s="229" t="str">
        <f t="shared" si="73"/>
        <v>INSERT INTO UPK.upk_k40.k60_press_buno_link (buno_id, k60_buno_id, created_date, created_tantou_id) VALUES (2914, 2349, GETDATE(), 999);</v>
      </c>
    </row>
    <row r="7817" spans="26:29">
      <c r="Z7817">
        <v>1207</v>
      </c>
      <c r="AA7817" t="s">
        <v>6707</v>
      </c>
      <c r="AB7817" t="s">
        <v>8096</v>
      </c>
      <c r="AC7817" s="229" t="str">
        <f t="shared" si="73"/>
        <v>INSERT INTO UPK.upk_k40.k60_press_buno_link (buno_id, k60_buno_id, created_date, created_tantou_id) VALUES (2915, 2274, GETDATE(), 999);</v>
      </c>
    </row>
    <row r="7818" spans="26:29">
      <c r="Z7818">
        <v>1208</v>
      </c>
      <c r="AA7818" t="s">
        <v>5910</v>
      </c>
      <c r="AB7818" t="s">
        <v>8097</v>
      </c>
      <c r="AC7818" s="229" t="str">
        <f t="shared" si="73"/>
        <v>INSERT INTO UPK.upk_k40.k60_press_buno_link (buno_id, k60_buno_id, created_date, created_tantou_id) VALUES (2916, 1437, GETDATE(), 999);</v>
      </c>
    </row>
    <row r="7819" spans="26:29">
      <c r="Z7819">
        <v>1209</v>
      </c>
      <c r="AA7819" t="s">
        <v>5910</v>
      </c>
      <c r="AB7819" t="s">
        <v>8098</v>
      </c>
      <c r="AC7819" s="229" t="str">
        <f t="shared" si="73"/>
        <v>INSERT INTO UPK.upk_k40.k60_press_buno_link (buno_id, k60_buno_id, created_date, created_tantou_id) VALUES (2917, 1437, GETDATE(), 999);</v>
      </c>
    </row>
    <row r="7820" spans="26:29">
      <c r="Z7820">
        <v>1210</v>
      </c>
      <c r="AA7820" t="s">
        <v>6307</v>
      </c>
      <c r="AB7820" t="s">
        <v>8099</v>
      </c>
      <c r="AC7820" s="229" t="str">
        <f t="shared" si="73"/>
        <v>INSERT INTO UPK.upk_k40.k60_press_buno_link (buno_id, k60_buno_id, created_date, created_tantou_id) VALUES (2918, 1835, GETDATE(), 999);</v>
      </c>
    </row>
    <row r="7821" spans="26:29">
      <c r="Z7821">
        <v>1211</v>
      </c>
      <c r="AA7821" t="s">
        <v>6307</v>
      </c>
      <c r="AB7821" t="s">
        <v>8100</v>
      </c>
      <c r="AC7821" s="229" t="str">
        <f t="shared" si="73"/>
        <v>INSERT INTO UPK.upk_k40.k60_press_buno_link (buno_id, k60_buno_id, created_date, created_tantou_id) VALUES (2919, 1835, GETDATE(), 999);</v>
      </c>
    </row>
    <row r="7822" spans="26:29">
      <c r="Z7822">
        <v>1212</v>
      </c>
      <c r="AA7822" t="s">
        <v>5990</v>
      </c>
      <c r="AB7822" t="s">
        <v>8101</v>
      </c>
      <c r="AC7822" s="229" t="str">
        <f t="shared" si="73"/>
        <v>INSERT INTO UPK.upk_k40.k60_press_buno_link (buno_id, k60_buno_id, created_date, created_tantou_id) VALUES (2920, 1518, GETDATE(), 999);</v>
      </c>
    </row>
    <row r="7823" spans="26:29">
      <c r="Z7823">
        <v>1213</v>
      </c>
      <c r="AA7823" t="s">
        <v>5990</v>
      </c>
      <c r="AB7823" t="s">
        <v>8102</v>
      </c>
      <c r="AC7823" s="229" t="str">
        <f t="shared" si="73"/>
        <v>INSERT INTO UPK.upk_k40.k60_press_buno_link (buno_id, k60_buno_id, created_date, created_tantou_id) VALUES (2921, 1518, GETDATE(), 999);</v>
      </c>
    </row>
    <row r="7824" spans="26:29">
      <c r="Z7824">
        <v>1214</v>
      </c>
      <c r="AA7824" t="s">
        <v>5991</v>
      </c>
      <c r="AB7824" t="s">
        <v>8103</v>
      </c>
      <c r="AC7824" s="229" t="str">
        <f t="shared" si="73"/>
        <v>INSERT INTO UPK.upk_k40.k60_press_buno_link (buno_id, k60_buno_id, created_date, created_tantou_id) VALUES (2922, 1519, GETDATE(), 999);</v>
      </c>
    </row>
    <row r="7825" spans="26:29">
      <c r="Z7825">
        <v>1215</v>
      </c>
      <c r="AA7825" t="s">
        <v>5991</v>
      </c>
      <c r="AB7825" t="s">
        <v>8104</v>
      </c>
      <c r="AC7825" s="229" t="str">
        <f t="shared" si="73"/>
        <v>INSERT INTO UPK.upk_k40.k60_press_buno_link (buno_id, k60_buno_id, created_date, created_tantou_id) VALUES (2923, 1519, GETDATE(), 999);</v>
      </c>
    </row>
    <row r="7826" spans="26:29">
      <c r="Z7826">
        <v>1216</v>
      </c>
      <c r="AA7826" t="s">
        <v>6708</v>
      </c>
      <c r="AB7826" t="s">
        <v>8105</v>
      </c>
      <c r="AC7826" s="229" t="str">
        <f t="shared" si="73"/>
        <v>INSERT INTO UPK.upk_k40.k60_press_buno_link (buno_id, k60_buno_id, created_date, created_tantou_id) VALUES (2924, 2275, GETDATE(), 999);</v>
      </c>
    </row>
    <row r="7827" spans="26:29">
      <c r="Z7827">
        <v>1217</v>
      </c>
      <c r="AA7827" t="s">
        <v>217</v>
      </c>
      <c r="AB7827" t="s">
        <v>8106</v>
      </c>
      <c r="AC7827" s="229" t="str">
        <f t="shared" ref="AC7827:AC7890" si="74">AC$6609&amp;AB7827&amp;", "&amp;AA7827&amp;", GETDATE(), 999);"</f>
        <v>INSERT INTO UPK.upk_k40.k60_press_buno_link (buno_id, k60_buno_id, created_date, created_tantou_id) VALUES (2925, 2009, GETDATE(), 999);</v>
      </c>
    </row>
    <row r="7828" spans="26:29">
      <c r="Z7828">
        <v>1218</v>
      </c>
      <c r="AA7828" t="s">
        <v>217</v>
      </c>
      <c r="AB7828" t="s">
        <v>8107</v>
      </c>
      <c r="AC7828" s="229" t="str">
        <f t="shared" si="74"/>
        <v>INSERT INTO UPK.upk_k40.k60_press_buno_link (buno_id, k60_buno_id, created_date, created_tantou_id) VALUES (2926, 2009, GETDATE(), 999);</v>
      </c>
    </row>
    <row r="7829" spans="26:29">
      <c r="Z7829">
        <v>1219</v>
      </c>
      <c r="AA7829" t="s">
        <v>6319</v>
      </c>
      <c r="AB7829" t="s">
        <v>8108</v>
      </c>
      <c r="AC7829" s="229" t="str">
        <f t="shared" si="74"/>
        <v>INSERT INTO UPK.upk_k40.k60_press_buno_link (buno_id, k60_buno_id, created_date, created_tantou_id) VALUES (2927, 1847, GETDATE(), 999);</v>
      </c>
    </row>
    <row r="7830" spans="26:29">
      <c r="Z7830">
        <v>1220</v>
      </c>
      <c r="AA7830" t="s">
        <v>6319</v>
      </c>
      <c r="AB7830" t="s">
        <v>8109</v>
      </c>
      <c r="AC7830" s="229" t="str">
        <f t="shared" si="74"/>
        <v>INSERT INTO UPK.upk_k40.k60_press_buno_link (buno_id, k60_buno_id, created_date, created_tantou_id) VALUES (2928, 1847, GETDATE(), 999);</v>
      </c>
    </row>
    <row r="7831" spans="26:29">
      <c r="Z7831">
        <v>1221</v>
      </c>
      <c r="AA7831" t="s">
        <v>6201</v>
      </c>
      <c r="AB7831" t="s">
        <v>8110</v>
      </c>
      <c r="AC7831" s="229" t="str">
        <f t="shared" si="74"/>
        <v>INSERT INTO UPK.upk_k40.k60_press_buno_link (buno_id, k60_buno_id, created_date, created_tantou_id) VALUES (2929, 1729, GETDATE(), 999);</v>
      </c>
    </row>
    <row r="7832" spans="26:29">
      <c r="Z7832">
        <v>1222</v>
      </c>
      <c r="AA7832" t="s">
        <v>6201</v>
      </c>
      <c r="AB7832" t="s">
        <v>8111</v>
      </c>
      <c r="AC7832" s="229" t="str">
        <f t="shared" si="74"/>
        <v>INSERT INTO UPK.upk_k40.k60_press_buno_link (buno_id, k60_buno_id, created_date, created_tantou_id) VALUES (2930, 1729, GETDATE(), 999);</v>
      </c>
    </row>
    <row r="7833" spans="26:29">
      <c r="Z7833">
        <v>1223</v>
      </c>
      <c r="AA7833" t="s">
        <v>5992</v>
      </c>
      <c r="AB7833" t="s">
        <v>8112</v>
      </c>
      <c r="AC7833" s="229" t="str">
        <f t="shared" si="74"/>
        <v>INSERT INTO UPK.upk_k40.k60_press_buno_link (buno_id, k60_buno_id, created_date, created_tantou_id) VALUES (2931, 1520, GETDATE(), 999);</v>
      </c>
    </row>
    <row r="7834" spans="26:29">
      <c r="Z7834">
        <v>1224</v>
      </c>
      <c r="AA7834" t="s">
        <v>5992</v>
      </c>
      <c r="AB7834" t="s">
        <v>8113</v>
      </c>
      <c r="AC7834" s="229" t="str">
        <f t="shared" si="74"/>
        <v>INSERT INTO UPK.upk_k40.k60_press_buno_link (buno_id, k60_buno_id, created_date, created_tantou_id) VALUES (2932, 1520, GETDATE(), 999);</v>
      </c>
    </row>
    <row r="7835" spans="26:29">
      <c r="Z7835">
        <v>1225</v>
      </c>
      <c r="AA7835" t="s">
        <v>6074</v>
      </c>
      <c r="AB7835" t="s">
        <v>8114</v>
      </c>
      <c r="AC7835" s="229" t="str">
        <f t="shared" si="74"/>
        <v>INSERT INTO UPK.upk_k40.k60_press_buno_link (buno_id, k60_buno_id, created_date, created_tantou_id) VALUES (2933, 1602, GETDATE(), 999);</v>
      </c>
    </row>
    <row r="7836" spans="26:29">
      <c r="Z7836">
        <v>1226</v>
      </c>
      <c r="AA7836" t="s">
        <v>6074</v>
      </c>
      <c r="AB7836" t="s">
        <v>8115</v>
      </c>
      <c r="AC7836" s="229" t="str">
        <f t="shared" si="74"/>
        <v>INSERT INTO UPK.upk_k40.k60_press_buno_link (buno_id, k60_buno_id, created_date, created_tantou_id) VALUES (2934, 1602, GETDATE(), 999);</v>
      </c>
    </row>
    <row r="7837" spans="26:29">
      <c r="Z7837">
        <v>1227</v>
      </c>
      <c r="AA7837" t="s">
        <v>6770</v>
      </c>
      <c r="AB7837" t="s">
        <v>8116</v>
      </c>
      <c r="AC7837" s="229" t="str">
        <f t="shared" si="74"/>
        <v>INSERT INTO UPK.upk_k40.k60_press_buno_link (buno_id, k60_buno_id, created_date, created_tantou_id) VALUES (2935, 2337, GETDATE(), 999);</v>
      </c>
    </row>
    <row r="7838" spans="26:29">
      <c r="Z7838">
        <v>1228</v>
      </c>
      <c r="AA7838" t="s">
        <v>6770</v>
      </c>
      <c r="AB7838" t="s">
        <v>8117</v>
      </c>
      <c r="AC7838" s="229" t="str">
        <f t="shared" si="74"/>
        <v>INSERT INTO UPK.upk_k40.k60_press_buno_link (buno_id, k60_buno_id, created_date, created_tantou_id) VALUES (2936, 2337, GETDATE(), 999);</v>
      </c>
    </row>
    <row r="7839" spans="26:29">
      <c r="Z7839">
        <v>1229</v>
      </c>
      <c r="AA7839" t="s">
        <v>6771</v>
      </c>
      <c r="AB7839" t="s">
        <v>8118</v>
      </c>
      <c r="AC7839" s="229" t="str">
        <f t="shared" si="74"/>
        <v>INSERT INTO UPK.upk_k40.k60_press_buno_link (buno_id, k60_buno_id, created_date, created_tantou_id) VALUES (2937, 2338, GETDATE(), 999);</v>
      </c>
    </row>
    <row r="7840" spans="26:29">
      <c r="Z7840">
        <v>1230</v>
      </c>
      <c r="AA7840" t="s">
        <v>6771</v>
      </c>
      <c r="AB7840" t="s">
        <v>8119</v>
      </c>
      <c r="AC7840" s="229" t="str">
        <f t="shared" si="74"/>
        <v>INSERT INTO UPK.upk_k40.k60_press_buno_link (buno_id, k60_buno_id, created_date, created_tantou_id) VALUES (2938, 2338, GETDATE(), 999);</v>
      </c>
    </row>
    <row r="7841" spans="26:29">
      <c r="Z7841">
        <v>1231</v>
      </c>
      <c r="AA7841" t="s">
        <v>5906</v>
      </c>
      <c r="AB7841" t="s">
        <v>8120</v>
      </c>
      <c r="AC7841" s="229" t="str">
        <f t="shared" si="74"/>
        <v>INSERT INTO UPK.upk_k40.k60_press_buno_link (buno_id, k60_buno_id, created_date, created_tantou_id) VALUES (2939, 1433, GETDATE(), 999);</v>
      </c>
    </row>
    <row r="7842" spans="26:29">
      <c r="Z7842">
        <v>1232</v>
      </c>
      <c r="AA7842" t="s">
        <v>5906</v>
      </c>
      <c r="AB7842" t="s">
        <v>8121</v>
      </c>
      <c r="AC7842" s="229" t="str">
        <f t="shared" si="74"/>
        <v>INSERT INTO UPK.upk_k40.k60_press_buno_link (buno_id, k60_buno_id, created_date, created_tantou_id) VALUES (2940, 1433, GETDATE(), 999);</v>
      </c>
    </row>
    <row r="7843" spans="26:29">
      <c r="Z7843">
        <v>1233</v>
      </c>
      <c r="AA7843" t="s">
        <v>6555</v>
      </c>
      <c r="AB7843" t="s">
        <v>8122</v>
      </c>
      <c r="AC7843" s="229" t="str">
        <f t="shared" si="74"/>
        <v>INSERT INTO UPK.upk_k40.k60_press_buno_link (buno_id, k60_buno_id, created_date, created_tantou_id) VALUES (2941, 2122, GETDATE(), 999);</v>
      </c>
    </row>
    <row r="7844" spans="26:29">
      <c r="Z7844">
        <v>1234</v>
      </c>
      <c r="AA7844" t="s">
        <v>6555</v>
      </c>
      <c r="AB7844" t="s">
        <v>8123</v>
      </c>
      <c r="AC7844" s="229" t="str">
        <f t="shared" si="74"/>
        <v>INSERT INTO UPK.upk_k40.k60_press_buno_link (buno_id, k60_buno_id, created_date, created_tantou_id) VALUES (2942, 2122, GETDATE(), 999);</v>
      </c>
    </row>
    <row r="7845" spans="26:29">
      <c r="Z7845">
        <v>1235</v>
      </c>
      <c r="AA7845" t="s">
        <v>5942</v>
      </c>
      <c r="AB7845" t="s">
        <v>8124</v>
      </c>
      <c r="AC7845" s="229" t="str">
        <f t="shared" si="74"/>
        <v>INSERT INTO UPK.upk_k40.k60_press_buno_link (buno_id, k60_buno_id, created_date, created_tantou_id) VALUES (2943, 1469, GETDATE(), 999);</v>
      </c>
    </row>
    <row r="7846" spans="26:29">
      <c r="Z7846">
        <v>1236</v>
      </c>
      <c r="AA7846" t="s">
        <v>5942</v>
      </c>
      <c r="AB7846" t="s">
        <v>8125</v>
      </c>
      <c r="AC7846" s="229" t="str">
        <f t="shared" si="74"/>
        <v>INSERT INTO UPK.upk_k40.k60_press_buno_link (buno_id, k60_buno_id, created_date, created_tantou_id) VALUES (2944, 1469, GETDATE(), 999);</v>
      </c>
    </row>
    <row r="7847" spans="26:29">
      <c r="Z7847">
        <v>1237</v>
      </c>
      <c r="AA7847" t="s">
        <v>6901</v>
      </c>
      <c r="AB7847" t="s">
        <v>8126</v>
      </c>
      <c r="AC7847" s="229" t="str">
        <f t="shared" si="74"/>
        <v>INSERT INTO UPK.upk_k40.k60_press_buno_link (buno_id, k60_buno_id, created_date, created_tantou_id) VALUES (2945, 2468, GETDATE(), 999);</v>
      </c>
    </row>
    <row r="7848" spans="26:29">
      <c r="Z7848">
        <v>1238</v>
      </c>
      <c r="AA7848" t="s">
        <v>6901</v>
      </c>
      <c r="AB7848" t="s">
        <v>8127</v>
      </c>
      <c r="AC7848" s="229" t="str">
        <f t="shared" si="74"/>
        <v>INSERT INTO UPK.upk_k40.k60_press_buno_link (buno_id, k60_buno_id, created_date, created_tantou_id) VALUES (2946, 2468, GETDATE(), 999);</v>
      </c>
    </row>
    <row r="7849" spans="26:29">
      <c r="Z7849">
        <v>1239</v>
      </c>
      <c r="AA7849" t="s">
        <v>6573</v>
      </c>
      <c r="AB7849" t="s">
        <v>8128</v>
      </c>
      <c r="AC7849" s="229" t="str">
        <f t="shared" si="74"/>
        <v>INSERT INTO UPK.upk_k40.k60_press_buno_link (buno_id, k60_buno_id, created_date, created_tantou_id) VALUES (2947, 2140, GETDATE(), 999);</v>
      </c>
    </row>
    <row r="7850" spans="26:29">
      <c r="Z7850">
        <v>1240</v>
      </c>
      <c r="AA7850" t="s">
        <v>6573</v>
      </c>
      <c r="AB7850" t="s">
        <v>8129</v>
      </c>
      <c r="AC7850" s="229" t="str">
        <f t="shared" si="74"/>
        <v>INSERT INTO UPK.upk_k40.k60_press_buno_link (buno_id, k60_buno_id, created_date, created_tantou_id) VALUES (2948, 2140, GETDATE(), 999);</v>
      </c>
    </row>
    <row r="7851" spans="26:29">
      <c r="Z7851">
        <v>1241</v>
      </c>
      <c r="AA7851" t="s">
        <v>6253</v>
      </c>
      <c r="AB7851" t="s">
        <v>8130</v>
      </c>
      <c r="AC7851" s="229" t="str">
        <f t="shared" si="74"/>
        <v>INSERT INTO UPK.upk_k40.k60_press_buno_link (buno_id, k60_buno_id, created_date, created_tantou_id) VALUES (2949, 1781, GETDATE(), 999);</v>
      </c>
    </row>
    <row r="7852" spans="26:29">
      <c r="Z7852">
        <v>1242</v>
      </c>
      <c r="AA7852" t="s">
        <v>6253</v>
      </c>
      <c r="AB7852" t="s">
        <v>8131</v>
      </c>
      <c r="AC7852" s="229" t="str">
        <f t="shared" si="74"/>
        <v>INSERT INTO UPK.upk_k40.k60_press_buno_link (buno_id, k60_buno_id, created_date, created_tantou_id) VALUES (2950, 1781, GETDATE(), 999);</v>
      </c>
    </row>
    <row r="7853" spans="26:29">
      <c r="Z7853">
        <v>1243</v>
      </c>
      <c r="AA7853" t="s">
        <v>5836</v>
      </c>
      <c r="AB7853" t="s">
        <v>8132</v>
      </c>
      <c r="AC7853" s="229" t="str">
        <f t="shared" si="74"/>
        <v>INSERT INTO UPK.upk_k40.k60_press_buno_link (buno_id, k60_buno_id, created_date, created_tantou_id) VALUES (2951, 1363, GETDATE(), 999);</v>
      </c>
    </row>
    <row r="7854" spans="26:29">
      <c r="Z7854">
        <v>1244</v>
      </c>
      <c r="AA7854" t="s">
        <v>5836</v>
      </c>
      <c r="AB7854" t="s">
        <v>8133</v>
      </c>
      <c r="AC7854" s="229" t="str">
        <f t="shared" si="74"/>
        <v>INSERT INTO UPK.upk_k40.k60_press_buno_link (buno_id, k60_buno_id, created_date, created_tantou_id) VALUES (2952, 1363, GETDATE(), 999);</v>
      </c>
    </row>
    <row r="7855" spans="26:29">
      <c r="Z7855">
        <v>1245</v>
      </c>
      <c r="AA7855" t="s">
        <v>5837</v>
      </c>
      <c r="AB7855" t="s">
        <v>8134</v>
      </c>
      <c r="AC7855" s="229" t="str">
        <f t="shared" si="74"/>
        <v>INSERT INTO UPK.upk_k40.k60_press_buno_link (buno_id, k60_buno_id, created_date, created_tantou_id) VALUES (2953, 1364, GETDATE(), 999);</v>
      </c>
    </row>
    <row r="7856" spans="26:29">
      <c r="Z7856">
        <v>1246</v>
      </c>
      <c r="AA7856" t="s">
        <v>5837</v>
      </c>
      <c r="AB7856" t="s">
        <v>8135</v>
      </c>
      <c r="AC7856" s="229" t="str">
        <f t="shared" si="74"/>
        <v>INSERT INTO UPK.upk_k40.k60_press_buno_link (buno_id, k60_buno_id, created_date, created_tantou_id) VALUES (2954, 1364, GETDATE(), 999);</v>
      </c>
    </row>
    <row r="7857" spans="26:29">
      <c r="Z7857">
        <v>1247</v>
      </c>
      <c r="AA7857" t="s">
        <v>6753</v>
      </c>
      <c r="AB7857" t="s">
        <v>8136</v>
      </c>
      <c r="AC7857" s="229" t="str">
        <f t="shared" si="74"/>
        <v>INSERT INTO UPK.upk_k40.k60_press_buno_link (buno_id, k60_buno_id, created_date, created_tantou_id) VALUES (2955, 2320, GETDATE(), 999);</v>
      </c>
    </row>
    <row r="7858" spans="26:29">
      <c r="Z7858">
        <v>1248</v>
      </c>
      <c r="AA7858" t="s">
        <v>6755</v>
      </c>
      <c r="AB7858" t="s">
        <v>8137</v>
      </c>
      <c r="AC7858" s="229" t="str">
        <f t="shared" si="74"/>
        <v>INSERT INTO UPK.upk_k40.k60_press_buno_link (buno_id, k60_buno_id, created_date, created_tantou_id) VALUES (2956, 2322, GETDATE(), 999);</v>
      </c>
    </row>
    <row r="7859" spans="26:29">
      <c r="Z7859">
        <v>1249</v>
      </c>
      <c r="AA7859" t="s">
        <v>6754</v>
      </c>
      <c r="AB7859" t="s">
        <v>8138</v>
      </c>
      <c r="AC7859" s="229" t="str">
        <f t="shared" si="74"/>
        <v>INSERT INTO UPK.upk_k40.k60_press_buno_link (buno_id, k60_buno_id, created_date, created_tantou_id) VALUES (2957, 2321, GETDATE(), 999);</v>
      </c>
    </row>
    <row r="7860" spans="26:29">
      <c r="Z7860">
        <v>1250</v>
      </c>
      <c r="AA7860" t="s">
        <v>6756</v>
      </c>
      <c r="AB7860" t="s">
        <v>8139</v>
      </c>
      <c r="AC7860" s="229" t="str">
        <f t="shared" si="74"/>
        <v>INSERT INTO UPK.upk_k40.k60_press_buno_link (buno_id, k60_buno_id, created_date, created_tantou_id) VALUES (2958, 2323, GETDATE(), 999);</v>
      </c>
    </row>
    <row r="7861" spans="26:29">
      <c r="Z7861">
        <v>1251</v>
      </c>
      <c r="AA7861" t="s">
        <v>6560</v>
      </c>
      <c r="AB7861" t="s">
        <v>8140</v>
      </c>
      <c r="AC7861" s="229" t="str">
        <f t="shared" si="74"/>
        <v>INSERT INTO UPK.upk_k40.k60_press_buno_link (buno_id, k60_buno_id, created_date, created_tantou_id) VALUES (2959, 2127, GETDATE(), 999);</v>
      </c>
    </row>
    <row r="7862" spans="26:29">
      <c r="Z7862">
        <v>1252</v>
      </c>
      <c r="AA7862" t="s">
        <v>6757</v>
      </c>
      <c r="AB7862" t="s">
        <v>8141</v>
      </c>
      <c r="AC7862" s="229" t="str">
        <f t="shared" si="74"/>
        <v>INSERT INTO UPK.upk_k40.k60_press_buno_link (buno_id, k60_buno_id, created_date, created_tantou_id) VALUES (2960, 2324, GETDATE(), 999);</v>
      </c>
    </row>
    <row r="7863" spans="26:29">
      <c r="Z7863">
        <v>1253</v>
      </c>
      <c r="AA7863" t="s">
        <v>6202</v>
      </c>
      <c r="AB7863" t="s">
        <v>8142</v>
      </c>
      <c r="AC7863" s="229" t="str">
        <f t="shared" si="74"/>
        <v>INSERT INTO UPK.upk_k40.k60_press_buno_link (buno_id, k60_buno_id, created_date, created_tantou_id) VALUES (2961, 1730, GETDATE(), 999);</v>
      </c>
    </row>
    <row r="7864" spans="26:29">
      <c r="Z7864">
        <v>1254</v>
      </c>
      <c r="AA7864" t="s">
        <v>6205</v>
      </c>
      <c r="AB7864" t="s">
        <v>8143</v>
      </c>
      <c r="AC7864" s="229" t="str">
        <f t="shared" si="74"/>
        <v>INSERT INTO UPK.upk_k40.k60_press_buno_link (buno_id, k60_buno_id, created_date, created_tantou_id) VALUES (2962, 1733, GETDATE(), 999);</v>
      </c>
    </row>
    <row r="7865" spans="26:29">
      <c r="Z7865">
        <v>1255</v>
      </c>
      <c r="AA7865" t="s">
        <v>6203</v>
      </c>
      <c r="AB7865" t="s">
        <v>8144</v>
      </c>
      <c r="AC7865" s="229" t="str">
        <f t="shared" si="74"/>
        <v>INSERT INTO UPK.upk_k40.k60_press_buno_link (buno_id, k60_buno_id, created_date, created_tantou_id) VALUES (2963, 1731, GETDATE(), 999);</v>
      </c>
    </row>
    <row r="7866" spans="26:29">
      <c r="Z7866">
        <v>1256</v>
      </c>
      <c r="AA7866" t="s">
        <v>6561</v>
      </c>
      <c r="AB7866" t="s">
        <v>8145</v>
      </c>
      <c r="AC7866" s="229" t="str">
        <f t="shared" si="74"/>
        <v>INSERT INTO UPK.upk_k40.k60_press_buno_link (buno_id, k60_buno_id, created_date, created_tantou_id) VALUES (2964, 2128, GETDATE(), 999);</v>
      </c>
    </row>
    <row r="7867" spans="26:29">
      <c r="Z7867">
        <v>1257</v>
      </c>
      <c r="AA7867" t="s">
        <v>6204</v>
      </c>
      <c r="AB7867" t="s">
        <v>8146</v>
      </c>
      <c r="AC7867" s="229" t="str">
        <f t="shared" si="74"/>
        <v>INSERT INTO UPK.upk_k40.k60_press_buno_link (buno_id, k60_buno_id, created_date, created_tantou_id) VALUES (2965, 1732, GETDATE(), 999);</v>
      </c>
    </row>
    <row r="7868" spans="26:29">
      <c r="Z7868">
        <v>1258</v>
      </c>
      <c r="AA7868" t="s">
        <v>6850</v>
      </c>
      <c r="AB7868" t="s">
        <v>8147</v>
      </c>
      <c r="AC7868" s="229" t="str">
        <f t="shared" si="74"/>
        <v>INSERT INTO UPK.upk_k40.k60_press_buno_link (buno_id, k60_buno_id, created_date, created_tantou_id) VALUES (2966, 2417, GETDATE(), 999);</v>
      </c>
    </row>
    <row r="7869" spans="26:29">
      <c r="Z7869">
        <v>1259</v>
      </c>
      <c r="AA7869" t="s">
        <v>5927</v>
      </c>
      <c r="AB7869" t="s">
        <v>8148</v>
      </c>
      <c r="AC7869" s="229" t="str">
        <f t="shared" si="74"/>
        <v>INSERT INTO UPK.upk_k40.k60_press_buno_link (buno_id, k60_buno_id, created_date, created_tantou_id) VALUES (2967, 1454, GETDATE(), 999);</v>
      </c>
    </row>
    <row r="7870" spans="26:29">
      <c r="Z7870">
        <v>1260</v>
      </c>
      <c r="AA7870" t="s">
        <v>5774</v>
      </c>
      <c r="AB7870" t="s">
        <v>8149</v>
      </c>
      <c r="AC7870" s="229" t="str">
        <f t="shared" si="74"/>
        <v>INSERT INTO UPK.upk_k40.k60_press_buno_link (buno_id, k60_buno_id, created_date, created_tantou_id) VALUES (2968, 1301, GETDATE(), 999);</v>
      </c>
    </row>
    <row r="7871" spans="26:29">
      <c r="Z7871">
        <v>1261</v>
      </c>
      <c r="AA7871" t="s">
        <v>6709</v>
      </c>
      <c r="AB7871" t="s">
        <v>8150</v>
      </c>
      <c r="AC7871" s="229" t="str">
        <f t="shared" si="74"/>
        <v>INSERT INTO UPK.upk_k40.k60_press_buno_link (buno_id, k60_buno_id, created_date, created_tantou_id) VALUES (2969, 2276, GETDATE(), 999);</v>
      </c>
    </row>
    <row r="7872" spans="26:29">
      <c r="Z7872">
        <v>1262</v>
      </c>
      <c r="AA7872" t="s">
        <v>6851</v>
      </c>
      <c r="AB7872" t="s">
        <v>8151</v>
      </c>
      <c r="AC7872" s="229" t="str">
        <f t="shared" si="74"/>
        <v>INSERT INTO UPK.upk_k40.k60_press_buno_link (buno_id, k60_buno_id, created_date, created_tantou_id) VALUES (2970, 2418, GETDATE(), 999);</v>
      </c>
    </row>
    <row r="7873" spans="26:29">
      <c r="Z7873">
        <v>1263</v>
      </c>
      <c r="AA7873" t="s">
        <v>5928</v>
      </c>
      <c r="AB7873" t="s">
        <v>8152</v>
      </c>
      <c r="AC7873" s="229" t="str">
        <f t="shared" si="74"/>
        <v>INSERT INTO UPK.upk_k40.k60_press_buno_link (buno_id, k60_buno_id, created_date, created_tantou_id) VALUES (2971, 1455, GETDATE(), 999);</v>
      </c>
    </row>
    <row r="7874" spans="26:29">
      <c r="Z7874">
        <v>1264</v>
      </c>
      <c r="AA7874" t="s">
        <v>5775</v>
      </c>
      <c r="AB7874" t="s">
        <v>8153</v>
      </c>
      <c r="AC7874" s="229" t="str">
        <f t="shared" si="74"/>
        <v>INSERT INTO UPK.upk_k40.k60_press_buno_link (buno_id, k60_buno_id, created_date, created_tantou_id) VALUES (2972, 1302, GETDATE(), 999);</v>
      </c>
    </row>
    <row r="7875" spans="26:29">
      <c r="Z7875">
        <v>1265</v>
      </c>
      <c r="AA7875" t="s">
        <v>6710</v>
      </c>
      <c r="AB7875" t="s">
        <v>8154</v>
      </c>
      <c r="AC7875" s="229" t="str">
        <f t="shared" si="74"/>
        <v>INSERT INTO UPK.upk_k40.k60_press_buno_link (buno_id, k60_buno_id, created_date, created_tantou_id) VALUES (2973, 2277, GETDATE(), 999);</v>
      </c>
    </row>
    <row r="7876" spans="26:29">
      <c r="Z7876">
        <v>1266</v>
      </c>
      <c r="AA7876" t="s">
        <v>6012</v>
      </c>
      <c r="AB7876" t="s">
        <v>8155</v>
      </c>
      <c r="AC7876" s="229" t="str">
        <f t="shared" si="74"/>
        <v>INSERT INTO UPK.upk_k40.k60_press_buno_link (buno_id, k60_buno_id, created_date, created_tantou_id) VALUES (2974, 1540, GETDATE(), 999);</v>
      </c>
    </row>
    <row r="7877" spans="26:29">
      <c r="Z7877">
        <v>1267</v>
      </c>
      <c r="AA7877" t="s">
        <v>6731</v>
      </c>
      <c r="AB7877" t="s">
        <v>8156</v>
      </c>
      <c r="AC7877" s="229" t="str">
        <f t="shared" si="74"/>
        <v>INSERT INTO UPK.upk_k40.k60_press_buno_link (buno_id, k60_buno_id, created_date, created_tantou_id) VALUES (2975, 2298, GETDATE(), 999);</v>
      </c>
    </row>
    <row r="7878" spans="26:29">
      <c r="Z7878">
        <v>1268</v>
      </c>
      <c r="AA7878" t="s">
        <v>6731</v>
      </c>
      <c r="AB7878" t="s">
        <v>8157</v>
      </c>
      <c r="AC7878" s="229" t="str">
        <f t="shared" si="74"/>
        <v>INSERT INTO UPK.upk_k40.k60_press_buno_link (buno_id, k60_buno_id, created_date, created_tantou_id) VALUES (2976, 2298, GETDATE(), 999);</v>
      </c>
    </row>
    <row r="7879" spans="26:29">
      <c r="Z7879">
        <v>1269</v>
      </c>
      <c r="AA7879" t="s">
        <v>6129</v>
      </c>
      <c r="AB7879" t="s">
        <v>8158</v>
      </c>
      <c r="AC7879" s="229" t="str">
        <f t="shared" si="74"/>
        <v>INSERT INTO UPK.upk_k40.k60_press_buno_link (buno_id, k60_buno_id, created_date, created_tantou_id) VALUES (2977, 1657, GETDATE(), 999);</v>
      </c>
    </row>
    <row r="7880" spans="26:29">
      <c r="Z7880">
        <v>1270</v>
      </c>
      <c r="AA7880" t="s">
        <v>6129</v>
      </c>
      <c r="AB7880" t="s">
        <v>8159</v>
      </c>
      <c r="AC7880" s="229" t="str">
        <f t="shared" si="74"/>
        <v>INSERT INTO UPK.upk_k40.k60_press_buno_link (buno_id, k60_buno_id, created_date, created_tantou_id) VALUES (2978, 1657, GETDATE(), 999);</v>
      </c>
    </row>
    <row r="7881" spans="26:29">
      <c r="Z7881">
        <v>1271</v>
      </c>
      <c r="AA7881" t="s">
        <v>6013</v>
      </c>
      <c r="AB7881" t="s">
        <v>8160</v>
      </c>
      <c r="AC7881" s="229" t="str">
        <f t="shared" si="74"/>
        <v>INSERT INTO UPK.upk_k40.k60_press_buno_link (buno_id, k60_buno_id, created_date, created_tantou_id) VALUES (2979, 1541, GETDATE(), 999);</v>
      </c>
    </row>
    <row r="7882" spans="26:29">
      <c r="Z7882">
        <v>1272</v>
      </c>
      <c r="AA7882" t="s">
        <v>6875</v>
      </c>
      <c r="AB7882" t="s">
        <v>8161</v>
      </c>
      <c r="AC7882" s="229" t="str">
        <f t="shared" si="74"/>
        <v>INSERT INTO UPK.upk_k40.k60_press_buno_link (buno_id, k60_buno_id, created_date, created_tantou_id) VALUES (2980, 2442, GETDATE(), 999);</v>
      </c>
    </row>
    <row r="7883" spans="26:29">
      <c r="Z7883">
        <v>1273</v>
      </c>
      <c r="AA7883" t="s">
        <v>6852</v>
      </c>
      <c r="AB7883" t="s">
        <v>8162</v>
      </c>
      <c r="AC7883" s="229" t="str">
        <f t="shared" si="74"/>
        <v>INSERT INTO UPK.upk_k40.k60_press_buno_link (buno_id, k60_buno_id, created_date, created_tantou_id) VALUES (2981, 2419, GETDATE(), 999);</v>
      </c>
    </row>
    <row r="7884" spans="26:29">
      <c r="Z7884">
        <v>1274</v>
      </c>
      <c r="AA7884" t="s">
        <v>6764</v>
      </c>
      <c r="AB7884" t="s">
        <v>8163</v>
      </c>
      <c r="AC7884" s="229" t="str">
        <f t="shared" si="74"/>
        <v>INSERT INTO UPK.upk_k40.k60_press_buno_link (buno_id, k60_buno_id, created_date, created_tantou_id) VALUES (2982, 2331, GETDATE(), 999);</v>
      </c>
    </row>
    <row r="7885" spans="26:29">
      <c r="Z7885">
        <v>1275</v>
      </c>
      <c r="AA7885" t="s">
        <v>6785</v>
      </c>
      <c r="AB7885" t="s">
        <v>8164</v>
      </c>
      <c r="AC7885" s="229" t="str">
        <f t="shared" si="74"/>
        <v>INSERT INTO UPK.upk_k40.k60_press_buno_link (buno_id, k60_buno_id, created_date, created_tantou_id) VALUES (2983, 2352, GETDATE(), 999);</v>
      </c>
    </row>
    <row r="7886" spans="26:29">
      <c r="Z7886">
        <v>1276</v>
      </c>
      <c r="AA7886" t="s">
        <v>6783</v>
      </c>
      <c r="AB7886" t="s">
        <v>8165</v>
      </c>
      <c r="AC7886" s="229" t="str">
        <f t="shared" si="74"/>
        <v>INSERT INTO UPK.upk_k40.k60_press_buno_link (buno_id, k60_buno_id, created_date, created_tantou_id) VALUES (2984, 2350, GETDATE(), 999);</v>
      </c>
    </row>
    <row r="7887" spans="26:29">
      <c r="Z7887">
        <v>1277</v>
      </c>
      <c r="AA7887" t="s">
        <v>6784</v>
      </c>
      <c r="AB7887" t="s">
        <v>8166</v>
      </c>
      <c r="AC7887" s="229" t="str">
        <f t="shared" si="74"/>
        <v>INSERT INTO UPK.upk_k40.k60_press_buno_link (buno_id, k60_buno_id, created_date, created_tantou_id) VALUES (2985, 2351, GETDATE(), 999);</v>
      </c>
    </row>
    <row r="7888" spans="26:29">
      <c r="Z7888">
        <v>1278</v>
      </c>
      <c r="AA7888" t="s">
        <v>6777</v>
      </c>
      <c r="AB7888" t="s">
        <v>8167</v>
      </c>
      <c r="AC7888" s="229" t="str">
        <f t="shared" si="74"/>
        <v>INSERT INTO UPK.upk_k40.k60_press_buno_link (buno_id, k60_buno_id, created_date, created_tantou_id) VALUES (2986, 2344, GETDATE(), 999);</v>
      </c>
    </row>
    <row r="7889" spans="26:29">
      <c r="Z7889">
        <v>1279</v>
      </c>
      <c r="AA7889" t="s">
        <v>6798</v>
      </c>
      <c r="AB7889" t="s">
        <v>8168</v>
      </c>
      <c r="AC7889" s="229" t="str">
        <f t="shared" si="74"/>
        <v>INSERT INTO UPK.upk_k40.k60_press_buno_link (buno_id, k60_buno_id, created_date, created_tantou_id) VALUES (2987, 2365, GETDATE(), 999);</v>
      </c>
    </row>
    <row r="7890" spans="26:29">
      <c r="Z7890">
        <v>1280</v>
      </c>
      <c r="AA7890" t="s">
        <v>6799</v>
      </c>
      <c r="AB7890" t="s">
        <v>8169</v>
      </c>
      <c r="AC7890" s="229" t="str">
        <f t="shared" si="74"/>
        <v>INSERT INTO UPK.upk_k40.k60_press_buno_link (buno_id, k60_buno_id, created_date, created_tantou_id) VALUES (2988, 2366, GETDATE(), 999);</v>
      </c>
    </row>
    <row r="7891" spans="26:29">
      <c r="Z7891">
        <v>1281</v>
      </c>
      <c r="AA7891" t="s">
        <v>6809</v>
      </c>
      <c r="AB7891" t="s">
        <v>8170</v>
      </c>
      <c r="AC7891" s="229" t="str">
        <f t="shared" ref="AC7891:AC7954" si="75">AC$6609&amp;AB7891&amp;", "&amp;AA7891&amp;", GETDATE(), 999);"</f>
        <v>INSERT INTO UPK.upk_k40.k60_press_buno_link (buno_id, k60_buno_id, created_date, created_tantou_id) VALUES (2989, 2376, GETDATE(), 999);</v>
      </c>
    </row>
    <row r="7892" spans="26:29">
      <c r="Z7892">
        <v>1282</v>
      </c>
      <c r="AA7892" t="s">
        <v>6649</v>
      </c>
      <c r="AB7892" t="s">
        <v>8171</v>
      </c>
      <c r="AC7892" s="229" t="str">
        <f t="shared" si="75"/>
        <v>INSERT INTO UPK.upk_k40.k60_press_buno_link (buno_id, k60_buno_id, created_date, created_tantou_id) VALUES (2990, 2216, GETDATE(), 999);</v>
      </c>
    </row>
    <row r="7893" spans="26:29">
      <c r="Z7893">
        <v>1283</v>
      </c>
      <c r="AA7893" t="s">
        <v>6641</v>
      </c>
      <c r="AB7893" t="s">
        <v>8172</v>
      </c>
      <c r="AC7893" s="229" t="str">
        <f t="shared" si="75"/>
        <v>INSERT INTO UPK.upk_k40.k60_press_buno_link (buno_id, k60_buno_id, created_date, created_tantou_id) VALUES (2991, 2208, GETDATE(), 999);</v>
      </c>
    </row>
    <row r="7894" spans="26:29">
      <c r="Z7894">
        <v>1284</v>
      </c>
      <c r="AA7894" t="s">
        <v>6173</v>
      </c>
      <c r="AB7894" t="s">
        <v>8173</v>
      </c>
      <c r="AC7894" s="229" t="str">
        <f t="shared" si="75"/>
        <v>INSERT INTO UPK.upk_k40.k60_press_buno_link (buno_id, k60_buno_id, created_date, created_tantou_id) VALUES (2992, 1701, GETDATE(), 999);</v>
      </c>
    </row>
    <row r="7895" spans="26:29">
      <c r="Z7895">
        <v>1285</v>
      </c>
      <c r="AA7895" t="s">
        <v>6173</v>
      </c>
      <c r="AB7895" t="s">
        <v>8174</v>
      </c>
      <c r="AC7895" s="229" t="str">
        <f t="shared" si="75"/>
        <v>INSERT INTO UPK.upk_k40.k60_press_buno_link (buno_id, k60_buno_id, created_date, created_tantou_id) VALUES (2993, 1701, GETDATE(), 999);</v>
      </c>
    </row>
    <row r="7896" spans="26:29">
      <c r="Z7896">
        <v>1286</v>
      </c>
      <c r="AA7896" t="s">
        <v>6489</v>
      </c>
      <c r="AB7896" t="s">
        <v>8175</v>
      </c>
      <c r="AC7896" s="229" t="str">
        <f t="shared" si="75"/>
        <v>INSERT INTO UPK.upk_k40.k60_press_buno_link (buno_id, k60_buno_id, created_date, created_tantou_id) VALUES (2994, 2048, GETDATE(), 999);</v>
      </c>
    </row>
    <row r="7897" spans="26:29">
      <c r="Z7897">
        <v>1287</v>
      </c>
      <c r="AA7897" t="s">
        <v>6489</v>
      </c>
      <c r="AB7897" t="s">
        <v>8176</v>
      </c>
      <c r="AC7897" s="229" t="str">
        <f t="shared" si="75"/>
        <v>INSERT INTO UPK.upk_k40.k60_press_buno_link (buno_id, k60_buno_id, created_date, created_tantou_id) VALUES (2995, 2048, GETDATE(), 999);</v>
      </c>
    </row>
    <row r="7898" spans="26:29">
      <c r="Z7898">
        <v>1288</v>
      </c>
      <c r="AA7898" t="s">
        <v>6876</v>
      </c>
      <c r="AB7898" t="s">
        <v>8177</v>
      </c>
      <c r="AC7898" s="229" t="str">
        <f t="shared" si="75"/>
        <v>INSERT INTO UPK.upk_k40.k60_press_buno_link (buno_id, k60_buno_id, created_date, created_tantou_id) VALUES (2996, 2443, GETDATE(), 999);</v>
      </c>
    </row>
    <row r="7899" spans="26:29">
      <c r="Z7899">
        <v>1289</v>
      </c>
      <c r="AA7899" t="s">
        <v>6853</v>
      </c>
      <c r="AB7899" t="s">
        <v>8178</v>
      </c>
      <c r="AC7899" s="229" t="str">
        <f t="shared" si="75"/>
        <v>INSERT INTO UPK.upk_k40.k60_press_buno_link (buno_id, k60_buno_id, created_date, created_tantou_id) VALUES (2997, 2420, GETDATE(), 999);</v>
      </c>
    </row>
    <row r="7900" spans="26:29">
      <c r="Z7900">
        <v>1290</v>
      </c>
      <c r="AA7900" t="s">
        <v>6765</v>
      </c>
      <c r="AB7900" t="s">
        <v>8179</v>
      </c>
      <c r="AC7900" s="229" t="str">
        <f t="shared" si="75"/>
        <v>INSERT INTO UPK.upk_k40.k60_press_buno_link (buno_id, k60_buno_id, created_date, created_tantou_id) VALUES (2998, 2332, GETDATE(), 999);</v>
      </c>
    </row>
    <row r="7901" spans="26:29">
      <c r="Z7901">
        <v>1291</v>
      </c>
      <c r="AA7901" t="s">
        <v>6788</v>
      </c>
      <c r="AB7901" t="s">
        <v>8180</v>
      </c>
      <c r="AC7901" s="229" t="str">
        <f t="shared" si="75"/>
        <v>INSERT INTO UPK.upk_k40.k60_press_buno_link (buno_id, k60_buno_id, created_date, created_tantou_id) VALUES (2999, 2355, GETDATE(), 999);</v>
      </c>
    </row>
    <row r="7902" spans="26:29">
      <c r="Z7902">
        <v>1292</v>
      </c>
      <c r="AA7902" t="s">
        <v>6786</v>
      </c>
      <c r="AB7902" t="s">
        <v>8181</v>
      </c>
      <c r="AC7902" s="229" t="str">
        <f t="shared" si="75"/>
        <v>INSERT INTO UPK.upk_k40.k60_press_buno_link (buno_id, k60_buno_id, created_date, created_tantou_id) VALUES (3000, 2353, GETDATE(), 999);</v>
      </c>
    </row>
    <row r="7903" spans="26:29">
      <c r="Z7903">
        <v>1293</v>
      </c>
      <c r="AA7903" t="s">
        <v>6787</v>
      </c>
      <c r="AB7903" t="s">
        <v>8182</v>
      </c>
      <c r="AC7903" s="229" t="str">
        <f t="shared" si="75"/>
        <v>INSERT INTO UPK.upk_k40.k60_press_buno_link (buno_id, k60_buno_id, created_date, created_tantou_id) VALUES (3001, 2354, GETDATE(), 999);</v>
      </c>
    </row>
    <row r="7904" spans="26:29">
      <c r="Z7904">
        <v>1294</v>
      </c>
      <c r="AA7904" t="s">
        <v>6778</v>
      </c>
      <c r="AB7904" t="s">
        <v>8183</v>
      </c>
      <c r="AC7904" s="229" t="str">
        <f t="shared" si="75"/>
        <v>INSERT INTO UPK.upk_k40.k60_press_buno_link (buno_id, k60_buno_id, created_date, created_tantou_id) VALUES (3002, 2345, GETDATE(), 999);</v>
      </c>
    </row>
    <row r="7905" spans="26:29">
      <c r="Z7905">
        <v>1295</v>
      </c>
      <c r="AA7905" t="s">
        <v>6800</v>
      </c>
      <c r="AB7905" t="s">
        <v>8184</v>
      </c>
      <c r="AC7905" s="229" t="str">
        <f t="shared" si="75"/>
        <v>INSERT INTO UPK.upk_k40.k60_press_buno_link (buno_id, k60_buno_id, created_date, created_tantou_id) VALUES (3003, 2367, GETDATE(), 999);</v>
      </c>
    </row>
    <row r="7906" spans="26:29">
      <c r="Z7906">
        <v>1296</v>
      </c>
      <c r="AA7906" t="s">
        <v>6810</v>
      </c>
      <c r="AB7906" t="s">
        <v>8185</v>
      </c>
      <c r="AC7906" s="229" t="str">
        <f t="shared" si="75"/>
        <v>INSERT INTO UPK.upk_k40.k60_press_buno_link (buno_id, k60_buno_id, created_date, created_tantou_id) VALUES (3004, 2377, GETDATE(), 999);</v>
      </c>
    </row>
    <row r="7907" spans="26:29">
      <c r="Z7907">
        <v>1297</v>
      </c>
      <c r="AA7907" t="s">
        <v>6650</v>
      </c>
      <c r="AB7907" t="s">
        <v>8186</v>
      </c>
      <c r="AC7907" s="229" t="str">
        <f t="shared" si="75"/>
        <v>INSERT INTO UPK.upk_k40.k60_press_buno_link (buno_id, k60_buno_id, created_date, created_tantou_id) VALUES (3005, 2217, GETDATE(), 999);</v>
      </c>
    </row>
    <row r="7908" spans="26:29">
      <c r="Z7908">
        <v>1298</v>
      </c>
      <c r="AA7908" t="s">
        <v>6642</v>
      </c>
      <c r="AB7908" t="s">
        <v>8187</v>
      </c>
      <c r="AC7908" s="229" t="str">
        <f t="shared" si="75"/>
        <v>INSERT INTO UPK.upk_k40.k60_press_buno_link (buno_id, k60_buno_id, created_date, created_tantou_id) VALUES (3006, 2209, GETDATE(), 999);</v>
      </c>
    </row>
    <row r="7909" spans="26:29">
      <c r="Z7909">
        <v>1299</v>
      </c>
      <c r="AA7909" t="s">
        <v>6874</v>
      </c>
      <c r="AB7909" t="s">
        <v>8188</v>
      </c>
      <c r="AC7909" s="229" t="str">
        <f t="shared" si="75"/>
        <v>INSERT INTO UPK.upk_k40.k60_press_buno_link (buno_id, k60_buno_id, created_date, created_tantou_id) VALUES (3007, 2441, GETDATE(), 999);</v>
      </c>
    </row>
    <row r="7910" spans="26:29">
      <c r="Z7910">
        <v>1300</v>
      </c>
      <c r="AA7910" t="s">
        <v>6874</v>
      </c>
      <c r="AB7910" t="s">
        <v>8189</v>
      </c>
      <c r="AC7910" s="229" t="str">
        <f t="shared" si="75"/>
        <v>INSERT INTO UPK.upk_k40.k60_press_buno_link (buno_id, k60_buno_id, created_date, created_tantou_id) VALUES (3008, 2441, GETDATE(), 999);</v>
      </c>
    </row>
    <row r="7911" spans="26:29">
      <c r="Z7911">
        <v>1301</v>
      </c>
      <c r="AA7911" t="s">
        <v>5830</v>
      </c>
      <c r="AB7911" t="s">
        <v>8190</v>
      </c>
      <c r="AC7911" s="229" t="str">
        <f t="shared" si="75"/>
        <v>INSERT INTO UPK.upk_k40.k60_press_buno_link (buno_id, k60_buno_id, created_date, created_tantou_id) VALUES (3009, 1357, GETDATE(), 999);</v>
      </c>
    </row>
    <row r="7912" spans="26:29">
      <c r="Z7912">
        <v>1302</v>
      </c>
      <c r="AA7912" t="s">
        <v>5830</v>
      </c>
      <c r="AB7912" t="s">
        <v>8191</v>
      </c>
      <c r="AC7912" s="229" t="str">
        <f t="shared" si="75"/>
        <v>INSERT INTO UPK.upk_k40.k60_press_buno_link (buno_id, k60_buno_id, created_date, created_tantou_id) VALUES (3010, 1357, GETDATE(), 999);</v>
      </c>
    </row>
    <row r="7913" spans="26:29">
      <c r="Z7913">
        <v>1303</v>
      </c>
      <c r="AA7913" t="s">
        <v>5864</v>
      </c>
      <c r="AB7913" t="s">
        <v>8192</v>
      </c>
      <c r="AC7913" s="229" t="str">
        <f t="shared" si="75"/>
        <v>INSERT INTO UPK.upk_k40.k60_press_buno_link (buno_id, k60_buno_id, created_date, created_tantou_id) VALUES (3011, 1391, GETDATE(), 999);</v>
      </c>
    </row>
    <row r="7914" spans="26:29">
      <c r="Z7914">
        <v>1304</v>
      </c>
      <c r="AA7914" t="s">
        <v>5864</v>
      </c>
      <c r="AB7914" t="s">
        <v>8193</v>
      </c>
      <c r="AC7914" s="229" t="str">
        <f t="shared" si="75"/>
        <v>INSERT INTO UPK.upk_k40.k60_press_buno_link (buno_id, k60_buno_id, created_date, created_tantou_id) VALUES (3012, 1391, GETDATE(), 999);</v>
      </c>
    </row>
    <row r="7915" spans="26:29">
      <c r="Z7915">
        <v>1305</v>
      </c>
      <c r="AA7915" t="s">
        <v>5865</v>
      </c>
      <c r="AB7915" t="s">
        <v>8194</v>
      </c>
      <c r="AC7915" s="229" t="str">
        <f t="shared" si="75"/>
        <v>INSERT INTO UPK.upk_k40.k60_press_buno_link (buno_id, k60_buno_id, created_date, created_tantou_id) VALUES (3013, 1392, GETDATE(), 999);</v>
      </c>
    </row>
    <row r="7916" spans="26:29">
      <c r="Z7916">
        <v>1306</v>
      </c>
      <c r="AA7916" t="s">
        <v>5865</v>
      </c>
      <c r="AB7916" t="s">
        <v>8195</v>
      </c>
      <c r="AC7916" s="229" t="str">
        <f t="shared" si="75"/>
        <v>INSERT INTO UPK.upk_k40.k60_press_buno_link (buno_id, k60_buno_id, created_date, created_tantou_id) VALUES (3014, 1392, GETDATE(), 999);</v>
      </c>
    </row>
    <row r="7917" spans="26:29">
      <c r="Z7917">
        <v>1307</v>
      </c>
      <c r="AA7917" t="s">
        <v>6795</v>
      </c>
      <c r="AB7917" t="s">
        <v>8196</v>
      </c>
      <c r="AC7917" s="229" t="str">
        <f t="shared" si="75"/>
        <v>INSERT INTO UPK.upk_k40.k60_press_buno_link (buno_id, k60_buno_id, created_date, created_tantou_id) VALUES (3015, 2362, GETDATE(), 999);</v>
      </c>
    </row>
    <row r="7918" spans="26:29">
      <c r="Z7918">
        <v>1308</v>
      </c>
      <c r="AA7918" t="s">
        <v>6795</v>
      </c>
      <c r="AB7918" t="s">
        <v>8197</v>
      </c>
      <c r="AC7918" s="229" t="str">
        <f t="shared" si="75"/>
        <v>INSERT INTO UPK.upk_k40.k60_press_buno_link (buno_id, k60_buno_id, created_date, created_tantou_id) VALUES (3016, 2362, GETDATE(), 999);</v>
      </c>
    </row>
    <row r="7919" spans="26:29">
      <c r="Z7919">
        <v>1309</v>
      </c>
      <c r="AA7919" t="s">
        <v>6796</v>
      </c>
      <c r="AB7919" t="s">
        <v>8198</v>
      </c>
      <c r="AC7919" s="229" t="str">
        <f t="shared" si="75"/>
        <v>INSERT INTO UPK.upk_k40.k60_press_buno_link (buno_id, k60_buno_id, created_date, created_tantou_id) VALUES (3017, 2363, GETDATE(), 999);</v>
      </c>
    </row>
    <row r="7920" spans="26:29">
      <c r="Z7920">
        <v>1310</v>
      </c>
      <c r="AA7920" t="s">
        <v>6796</v>
      </c>
      <c r="AB7920" t="s">
        <v>8199</v>
      </c>
      <c r="AC7920" s="229" t="str">
        <f t="shared" si="75"/>
        <v>INSERT INTO UPK.upk_k40.k60_press_buno_link (buno_id, k60_buno_id, created_date, created_tantou_id) VALUES (3018, 2363, GETDATE(), 999);</v>
      </c>
    </row>
    <row r="7921" spans="26:29">
      <c r="Z7921">
        <v>1311</v>
      </c>
      <c r="AA7921" t="s">
        <v>6490</v>
      </c>
      <c r="AB7921" t="s">
        <v>8200</v>
      </c>
      <c r="AC7921" s="229" t="str">
        <f t="shared" si="75"/>
        <v>INSERT INTO UPK.upk_k40.k60_press_buno_link (buno_id, k60_buno_id, created_date, created_tantou_id) VALUES (3019, 2049, GETDATE(), 999);</v>
      </c>
    </row>
    <row r="7922" spans="26:29">
      <c r="Z7922">
        <v>1312</v>
      </c>
      <c r="AA7922" t="s">
        <v>6490</v>
      </c>
      <c r="AB7922" t="s">
        <v>8201</v>
      </c>
      <c r="AC7922" s="229" t="str">
        <f t="shared" si="75"/>
        <v>INSERT INTO UPK.upk_k40.k60_press_buno_link (buno_id, k60_buno_id, created_date, created_tantou_id) VALUES (3020, 2049, GETDATE(), 999);</v>
      </c>
    </row>
    <row r="7923" spans="26:29">
      <c r="Z7923">
        <v>1313</v>
      </c>
      <c r="AA7923" t="s">
        <v>6797</v>
      </c>
      <c r="AB7923" t="s">
        <v>8202</v>
      </c>
      <c r="AC7923" s="229" t="str">
        <f t="shared" si="75"/>
        <v>INSERT INTO UPK.upk_k40.k60_press_buno_link (buno_id, k60_buno_id, created_date, created_tantou_id) VALUES (3021, 2364, GETDATE(), 999);</v>
      </c>
    </row>
    <row r="7924" spans="26:29">
      <c r="Z7924">
        <v>1314</v>
      </c>
      <c r="AA7924" t="s">
        <v>6797</v>
      </c>
      <c r="AB7924" t="s">
        <v>8203</v>
      </c>
      <c r="AC7924" s="229" t="str">
        <f t="shared" si="75"/>
        <v>INSERT INTO UPK.upk_k40.k60_press_buno_link (buno_id, k60_buno_id, created_date, created_tantou_id) VALUES (3022, 2364, GETDATE(), 999);</v>
      </c>
    </row>
    <row r="7925" spans="26:29">
      <c r="Z7925">
        <v>1315</v>
      </c>
      <c r="AA7925" t="s">
        <v>5939</v>
      </c>
      <c r="AB7925" t="s">
        <v>8204</v>
      </c>
      <c r="AC7925" s="229" t="str">
        <f t="shared" si="75"/>
        <v>INSERT INTO UPK.upk_k40.k60_press_buno_link (buno_id, k60_buno_id, created_date, created_tantou_id) VALUES (3023, 1466, GETDATE(), 999);</v>
      </c>
    </row>
    <row r="7926" spans="26:29">
      <c r="Z7926">
        <v>1316</v>
      </c>
      <c r="AA7926" t="s">
        <v>5939</v>
      </c>
      <c r="AB7926" t="s">
        <v>8205</v>
      </c>
      <c r="AC7926" s="229" t="str">
        <f t="shared" si="75"/>
        <v>INSERT INTO UPK.upk_k40.k60_press_buno_link (buno_id, k60_buno_id, created_date, created_tantou_id) VALUES (3024, 1466, GETDATE(), 999);</v>
      </c>
    </row>
    <row r="7927" spans="26:29">
      <c r="Z7927">
        <v>1317</v>
      </c>
      <c r="AA7927" t="s">
        <v>5944</v>
      </c>
      <c r="AB7927" t="s">
        <v>8206</v>
      </c>
      <c r="AC7927" s="229" t="str">
        <f t="shared" si="75"/>
        <v>INSERT INTO UPK.upk_k40.k60_press_buno_link (buno_id, k60_buno_id, created_date, created_tantou_id) VALUES (3025, 1471, GETDATE(), 999);</v>
      </c>
    </row>
    <row r="7928" spans="26:29">
      <c r="Z7928">
        <v>1318</v>
      </c>
      <c r="AA7928" t="s">
        <v>5944</v>
      </c>
      <c r="AB7928" t="s">
        <v>8207</v>
      </c>
      <c r="AC7928" s="229" t="str">
        <f t="shared" si="75"/>
        <v>INSERT INTO UPK.upk_k40.k60_press_buno_link (buno_id, k60_buno_id, created_date, created_tantou_id) VALUES (3026, 1471, GETDATE(), 999);</v>
      </c>
    </row>
    <row r="7929" spans="26:29">
      <c r="Z7929">
        <v>1319</v>
      </c>
      <c r="AA7929" t="s">
        <v>6648</v>
      </c>
      <c r="AB7929" t="s">
        <v>8208</v>
      </c>
      <c r="AC7929" s="229" t="str">
        <f t="shared" si="75"/>
        <v>INSERT INTO UPK.upk_k40.k60_press_buno_link (buno_id, k60_buno_id, created_date, created_tantou_id) VALUES (3027, 2215, GETDATE(), 999);</v>
      </c>
    </row>
    <row r="7930" spans="26:29">
      <c r="Z7930">
        <v>1320</v>
      </c>
      <c r="AA7930" t="s">
        <v>6648</v>
      </c>
      <c r="AB7930" t="s">
        <v>8209</v>
      </c>
      <c r="AC7930" s="229" t="str">
        <f t="shared" si="75"/>
        <v>INSERT INTO UPK.upk_k40.k60_press_buno_link (buno_id, k60_buno_id, created_date, created_tantou_id) VALUES (3028, 2215, GETDATE(), 999);</v>
      </c>
    </row>
    <row r="7931" spans="26:29">
      <c r="Z7931">
        <v>1321</v>
      </c>
      <c r="AA7931" t="s">
        <v>6632</v>
      </c>
      <c r="AB7931" t="s">
        <v>8210</v>
      </c>
      <c r="AC7931" s="229" t="str">
        <f t="shared" si="75"/>
        <v>INSERT INTO UPK.upk_k40.k60_press_buno_link (buno_id, k60_buno_id, created_date, created_tantou_id) VALUES (3029, 2199, GETDATE(), 999);</v>
      </c>
    </row>
    <row r="7932" spans="26:29">
      <c r="Z7932">
        <v>1322</v>
      </c>
      <c r="AA7932" t="s">
        <v>6632</v>
      </c>
      <c r="AB7932" t="s">
        <v>8211</v>
      </c>
      <c r="AC7932" s="229" t="str">
        <f t="shared" si="75"/>
        <v>INSERT INTO UPK.upk_k40.k60_press_buno_link (buno_id, k60_buno_id, created_date, created_tantou_id) VALUES (3030, 2199, GETDATE(), 999);</v>
      </c>
    </row>
    <row r="7933" spans="26:29">
      <c r="Z7933">
        <v>1323</v>
      </c>
      <c r="AA7933" t="s">
        <v>6633</v>
      </c>
      <c r="AB7933" t="s">
        <v>8212</v>
      </c>
      <c r="AC7933" s="229" t="str">
        <f t="shared" si="75"/>
        <v>INSERT INTO UPK.upk_k40.k60_press_buno_link (buno_id, k60_buno_id, created_date, created_tantou_id) VALUES (3031, 2200, GETDATE(), 999);</v>
      </c>
    </row>
    <row r="7934" spans="26:29">
      <c r="Z7934">
        <v>1324</v>
      </c>
      <c r="AA7934" t="s">
        <v>6633</v>
      </c>
      <c r="AB7934" t="s">
        <v>8213</v>
      </c>
      <c r="AC7934" s="229" t="str">
        <f t="shared" si="75"/>
        <v>INSERT INTO UPK.upk_k40.k60_press_buno_link (buno_id, k60_buno_id, created_date, created_tantou_id) VALUES (3032, 2200, GETDATE(), 999);</v>
      </c>
    </row>
    <row r="7935" spans="26:29">
      <c r="Z7935">
        <v>1325</v>
      </c>
      <c r="AA7935" t="s">
        <v>6550</v>
      </c>
      <c r="AB7935" t="s">
        <v>8214</v>
      </c>
      <c r="AC7935" s="229" t="str">
        <f t="shared" si="75"/>
        <v>INSERT INTO UPK.upk_k40.k60_press_buno_link (buno_id, k60_buno_id, created_date, created_tantou_id) VALUES (3033, 2117, GETDATE(), 999);</v>
      </c>
    </row>
    <row r="7936" spans="26:29">
      <c r="Z7936">
        <v>1326</v>
      </c>
      <c r="AA7936" t="s">
        <v>6254</v>
      </c>
      <c r="AB7936" t="s">
        <v>8215</v>
      </c>
      <c r="AC7936" s="229" t="str">
        <f t="shared" si="75"/>
        <v>INSERT INTO UPK.upk_k40.k60_press_buno_link (buno_id, k60_buno_id, created_date, created_tantou_id) VALUES (3034, 1782, GETDATE(), 999);</v>
      </c>
    </row>
    <row r="7937" spans="26:29">
      <c r="Z7937">
        <v>1327</v>
      </c>
      <c r="AA7937" t="s">
        <v>6551</v>
      </c>
      <c r="AB7937" t="s">
        <v>8216</v>
      </c>
      <c r="AC7937" s="229" t="str">
        <f t="shared" si="75"/>
        <v>INSERT INTO UPK.upk_k40.k60_press_buno_link (buno_id, k60_buno_id, created_date, created_tantou_id) VALUES (3035, 2118, GETDATE(), 999);</v>
      </c>
    </row>
    <row r="7938" spans="26:29">
      <c r="Z7938">
        <v>1328</v>
      </c>
      <c r="AA7938" t="s">
        <v>6255</v>
      </c>
      <c r="AB7938" t="s">
        <v>8217</v>
      </c>
      <c r="AC7938" s="229" t="str">
        <f t="shared" si="75"/>
        <v>INSERT INTO UPK.upk_k40.k60_press_buno_link (buno_id, k60_buno_id, created_date, created_tantou_id) VALUES (3036, 1783, GETDATE(), 999);</v>
      </c>
    </row>
    <row r="7939" spans="26:29">
      <c r="Z7939">
        <v>1329</v>
      </c>
      <c r="AA7939" t="s">
        <v>6285</v>
      </c>
      <c r="AB7939" t="s">
        <v>8218</v>
      </c>
      <c r="AC7939" s="229" t="str">
        <f t="shared" si="75"/>
        <v>INSERT INTO UPK.upk_k40.k60_press_buno_link (buno_id, k60_buno_id, created_date, created_tantou_id) VALUES (3037, 1813, GETDATE(), 999);</v>
      </c>
    </row>
    <row r="7940" spans="26:29">
      <c r="Z7940">
        <v>1330</v>
      </c>
      <c r="AA7940" t="s">
        <v>6285</v>
      </c>
      <c r="AB7940" t="s">
        <v>8219</v>
      </c>
      <c r="AC7940" s="229" t="str">
        <f t="shared" si="75"/>
        <v>INSERT INTO UPK.upk_k40.k60_press_buno_link (buno_id, k60_buno_id, created_date, created_tantou_id) VALUES (3038, 1813, GETDATE(), 999);</v>
      </c>
    </row>
    <row r="7941" spans="26:29">
      <c r="Z7941">
        <v>1331</v>
      </c>
      <c r="AA7941" t="s">
        <v>6240</v>
      </c>
      <c r="AB7941" t="s">
        <v>8220</v>
      </c>
      <c r="AC7941" s="229" t="str">
        <f t="shared" si="75"/>
        <v>INSERT INTO UPK.upk_k40.k60_press_buno_link (buno_id, k60_buno_id, created_date, created_tantou_id) VALUES (3039, 1768, GETDATE(), 999);</v>
      </c>
    </row>
    <row r="7942" spans="26:29">
      <c r="Z7942">
        <v>1332</v>
      </c>
      <c r="AA7942" t="s">
        <v>6240</v>
      </c>
      <c r="AB7942" t="s">
        <v>8221</v>
      </c>
      <c r="AC7942" s="229" t="str">
        <f t="shared" si="75"/>
        <v>INSERT INTO UPK.upk_k40.k60_press_buno_link (buno_id, k60_buno_id, created_date, created_tantou_id) VALUES (3040, 1768, GETDATE(), 999);</v>
      </c>
    </row>
    <row r="7943" spans="26:29">
      <c r="Z7943">
        <v>1333</v>
      </c>
      <c r="AA7943" t="s">
        <v>6241</v>
      </c>
      <c r="AB7943" t="s">
        <v>8222</v>
      </c>
      <c r="AC7943" s="229" t="str">
        <f t="shared" si="75"/>
        <v>INSERT INTO UPK.upk_k40.k60_press_buno_link (buno_id, k60_buno_id, created_date, created_tantou_id) VALUES (3041, 1769, GETDATE(), 999);</v>
      </c>
    </row>
    <row r="7944" spans="26:29">
      <c r="Z7944">
        <v>1334</v>
      </c>
      <c r="AA7944" t="s">
        <v>6241</v>
      </c>
      <c r="AB7944" t="s">
        <v>8223</v>
      </c>
      <c r="AC7944" s="229" t="str">
        <f t="shared" si="75"/>
        <v>INSERT INTO UPK.upk_k40.k60_press_buno_link (buno_id, k60_buno_id, created_date, created_tantou_id) VALUES (3042, 1769, GETDATE(), 999);</v>
      </c>
    </row>
    <row r="7945" spans="26:29">
      <c r="Z7945">
        <v>1335</v>
      </c>
      <c r="AA7945" t="s">
        <v>6569</v>
      </c>
      <c r="AB7945" t="s">
        <v>8224</v>
      </c>
      <c r="AC7945" s="229" t="str">
        <f t="shared" si="75"/>
        <v>INSERT INTO UPK.upk_k40.k60_press_buno_link (buno_id, k60_buno_id, created_date, created_tantou_id) VALUES (3043, 2136, GETDATE(), 999);</v>
      </c>
    </row>
    <row r="7946" spans="26:29">
      <c r="Z7946">
        <v>1336</v>
      </c>
      <c r="AA7946" t="s">
        <v>6570</v>
      </c>
      <c r="AB7946" t="s">
        <v>8225</v>
      </c>
      <c r="AC7946" s="229" t="str">
        <f t="shared" si="75"/>
        <v>INSERT INTO UPK.upk_k40.k60_press_buno_link (buno_id, k60_buno_id, created_date, created_tantou_id) VALUES (3044, 2137, GETDATE(), 999);</v>
      </c>
    </row>
    <row r="7947" spans="26:29">
      <c r="Z7947">
        <v>1337</v>
      </c>
      <c r="AA7947" t="s">
        <v>6811</v>
      </c>
      <c r="AB7947" t="s">
        <v>8226</v>
      </c>
      <c r="AC7947" s="229" t="str">
        <f t="shared" si="75"/>
        <v>INSERT INTO UPK.upk_k40.k60_press_buno_link (buno_id, k60_buno_id, created_date, created_tantou_id) VALUES (3045, 2378, GETDATE(), 999);</v>
      </c>
    </row>
    <row r="7948" spans="26:29">
      <c r="Z7948">
        <v>1338</v>
      </c>
      <c r="AA7948" t="s">
        <v>6811</v>
      </c>
      <c r="AB7948" t="s">
        <v>8227</v>
      </c>
      <c r="AC7948" s="229" t="str">
        <f t="shared" si="75"/>
        <v>INSERT INTO UPK.upk_k40.k60_press_buno_link (buno_id, k60_buno_id, created_date, created_tantou_id) VALUES (3046, 2378, GETDATE(), 999);</v>
      </c>
    </row>
    <row r="7949" spans="26:29">
      <c r="Z7949">
        <v>1339</v>
      </c>
      <c r="AA7949" t="s">
        <v>6812</v>
      </c>
      <c r="AB7949" t="s">
        <v>8228</v>
      </c>
      <c r="AC7949" s="229" t="str">
        <f t="shared" si="75"/>
        <v>INSERT INTO UPK.upk_k40.k60_press_buno_link (buno_id, k60_buno_id, created_date, created_tantou_id) VALUES (3047, 2379, GETDATE(), 999);</v>
      </c>
    </row>
    <row r="7950" spans="26:29">
      <c r="Z7950">
        <v>1340</v>
      </c>
      <c r="AA7950" t="s">
        <v>6812</v>
      </c>
      <c r="AB7950" t="s">
        <v>8229</v>
      </c>
      <c r="AC7950" s="229" t="str">
        <f t="shared" si="75"/>
        <v>INSERT INTO UPK.upk_k40.k60_press_buno_link (buno_id, k60_buno_id, created_date, created_tantou_id) VALUES (3048, 2379, GETDATE(), 999);</v>
      </c>
    </row>
    <row r="7951" spans="26:29">
      <c r="Z7951">
        <v>1341</v>
      </c>
      <c r="AA7951" t="s">
        <v>6439</v>
      </c>
      <c r="AB7951" t="s">
        <v>8230</v>
      </c>
      <c r="AC7951" s="229" t="str">
        <f t="shared" si="75"/>
        <v>INSERT INTO UPK.upk_k40.k60_press_buno_link (buno_id, k60_buno_id, created_date, created_tantou_id) VALUES (3049, 1967, GETDATE(), 999);</v>
      </c>
    </row>
    <row r="7952" spans="26:29">
      <c r="Z7952">
        <v>1342</v>
      </c>
      <c r="AA7952" t="s">
        <v>5940</v>
      </c>
      <c r="AB7952" t="s">
        <v>8231</v>
      </c>
      <c r="AC7952" s="229" t="str">
        <f t="shared" si="75"/>
        <v>INSERT INTO UPK.upk_k40.k60_press_buno_link (buno_id, k60_buno_id, created_date, created_tantou_id) VALUES (3050, 1467, GETDATE(), 999);</v>
      </c>
    </row>
    <row r="7953" spans="26:29">
      <c r="Z7953">
        <v>1343</v>
      </c>
      <c r="AA7953" t="s">
        <v>6320</v>
      </c>
      <c r="AB7953" t="s">
        <v>8232</v>
      </c>
      <c r="AC7953" s="229" t="str">
        <f t="shared" si="75"/>
        <v>INSERT INTO UPK.upk_k40.k60_press_buno_link (buno_id, k60_buno_id, created_date, created_tantou_id) VALUES (3051, 1848, GETDATE(), 999);</v>
      </c>
    </row>
    <row r="7954" spans="26:29">
      <c r="Z7954">
        <v>1344</v>
      </c>
      <c r="AA7954" t="s">
        <v>6108</v>
      </c>
      <c r="AB7954" t="s">
        <v>8233</v>
      </c>
      <c r="AC7954" s="229" t="str">
        <f t="shared" si="75"/>
        <v>INSERT INTO UPK.upk_k40.k60_press_buno_link (buno_id, k60_buno_id, created_date, created_tantou_id) VALUES (3052, 1636, GETDATE(), 999);</v>
      </c>
    </row>
    <row r="7955" spans="26:29">
      <c r="Z7955">
        <v>1345</v>
      </c>
      <c r="AA7955" t="s">
        <v>6108</v>
      </c>
      <c r="AB7955" t="s">
        <v>8234</v>
      </c>
      <c r="AC7955" s="229" t="str">
        <f t="shared" ref="AC7955:AC8018" si="76">AC$6609&amp;AB7955&amp;", "&amp;AA7955&amp;", GETDATE(), 999);"</f>
        <v>INSERT INTO UPK.upk_k40.k60_press_buno_link (buno_id, k60_buno_id, created_date, created_tantou_id) VALUES (3053, 1636, GETDATE(), 999);</v>
      </c>
    </row>
    <row r="7956" spans="26:29">
      <c r="Z7956">
        <v>1346</v>
      </c>
      <c r="AA7956" t="s">
        <v>6109</v>
      </c>
      <c r="AB7956" t="s">
        <v>8235</v>
      </c>
      <c r="AC7956" s="229" t="str">
        <f t="shared" si="76"/>
        <v>INSERT INTO UPK.upk_k40.k60_press_buno_link (buno_id, k60_buno_id, created_date, created_tantou_id) VALUES (3054, 1637, GETDATE(), 999);</v>
      </c>
    </row>
    <row r="7957" spans="26:29">
      <c r="Z7957">
        <v>1347</v>
      </c>
      <c r="AA7957" t="s">
        <v>6109</v>
      </c>
      <c r="AB7957" t="s">
        <v>8236</v>
      </c>
      <c r="AC7957" s="229" t="str">
        <f t="shared" si="76"/>
        <v>INSERT INTO UPK.upk_k40.k60_press_buno_link (buno_id, k60_buno_id, created_date, created_tantou_id) VALUES (3055, 1637, GETDATE(), 999);</v>
      </c>
    </row>
    <row r="7958" spans="26:29">
      <c r="Z7958">
        <v>1348</v>
      </c>
      <c r="AA7958" t="s">
        <v>6526</v>
      </c>
      <c r="AB7958" t="s">
        <v>8237</v>
      </c>
      <c r="AC7958" s="229" t="str">
        <f t="shared" si="76"/>
        <v>INSERT INTO UPK.upk_k40.k60_press_buno_link (buno_id, k60_buno_id, created_date, created_tantou_id) VALUES (3056, 2093, GETDATE(), 999);</v>
      </c>
    </row>
    <row r="7959" spans="26:29">
      <c r="Z7959">
        <v>1349</v>
      </c>
      <c r="AA7959" t="s">
        <v>6526</v>
      </c>
      <c r="AB7959" t="s">
        <v>8238</v>
      </c>
      <c r="AC7959" s="229" t="str">
        <f t="shared" si="76"/>
        <v>INSERT INTO UPK.upk_k40.k60_press_buno_link (buno_id, k60_buno_id, created_date, created_tantou_id) VALUES (3057, 2093, GETDATE(), 999);</v>
      </c>
    </row>
    <row r="7960" spans="26:29">
      <c r="Z7960">
        <v>1350</v>
      </c>
      <c r="AA7960" t="s">
        <v>6130</v>
      </c>
      <c r="AB7960" t="s">
        <v>8239</v>
      </c>
      <c r="AC7960" s="229" t="str">
        <f t="shared" si="76"/>
        <v>INSERT INTO UPK.upk_k40.k60_press_buno_link (buno_id, k60_buno_id, created_date, created_tantou_id) VALUES (3058, 1658, GETDATE(), 999);</v>
      </c>
    </row>
    <row r="7961" spans="26:29">
      <c r="Z7961">
        <v>1351</v>
      </c>
      <c r="AA7961" t="s">
        <v>6130</v>
      </c>
      <c r="AB7961" t="s">
        <v>8240</v>
      </c>
      <c r="AC7961" s="229" t="str">
        <f t="shared" si="76"/>
        <v>INSERT INTO UPK.upk_k40.k60_press_buno_link (buno_id, k60_buno_id, created_date, created_tantou_id) VALUES (3059, 1658, GETDATE(), 999);</v>
      </c>
    </row>
    <row r="7962" spans="26:29">
      <c r="Z7962">
        <v>1352</v>
      </c>
      <c r="AA7962" t="s">
        <v>5831</v>
      </c>
      <c r="AB7962" t="s">
        <v>8241</v>
      </c>
      <c r="AC7962" s="229" t="str">
        <f t="shared" si="76"/>
        <v>INSERT INTO UPK.upk_k40.k60_press_buno_link (buno_id, k60_buno_id, created_date, created_tantou_id) VALUES (3060, 1358, GETDATE(), 999);</v>
      </c>
    </row>
    <row r="7963" spans="26:29">
      <c r="Z7963">
        <v>1353</v>
      </c>
      <c r="AA7963" t="s">
        <v>6467</v>
      </c>
      <c r="AB7963" t="s">
        <v>8242</v>
      </c>
      <c r="AC7963" s="229" t="str">
        <f t="shared" si="76"/>
        <v>INSERT INTO UPK.upk_k40.k60_press_buno_link (buno_id, k60_buno_id, created_date, created_tantou_id) VALUES (3061, 1995, GETDATE(), 999);</v>
      </c>
    </row>
    <row r="7964" spans="26:29">
      <c r="Z7964">
        <v>1354</v>
      </c>
      <c r="AA7964" t="s">
        <v>6467</v>
      </c>
      <c r="AB7964" t="s">
        <v>8243</v>
      </c>
      <c r="AC7964" s="229" t="str">
        <f t="shared" si="76"/>
        <v>INSERT INTO UPK.upk_k40.k60_press_buno_link (buno_id, k60_buno_id, created_date, created_tantou_id) VALUES (3062, 1995, GETDATE(), 999);</v>
      </c>
    </row>
    <row r="7965" spans="26:29">
      <c r="Z7965">
        <v>1355</v>
      </c>
      <c r="AA7965" t="s">
        <v>5832</v>
      </c>
      <c r="AB7965" t="s">
        <v>8244</v>
      </c>
      <c r="AC7965" s="229" t="str">
        <f t="shared" si="76"/>
        <v>INSERT INTO UPK.upk_k40.k60_press_buno_link (buno_id, k60_buno_id, created_date, created_tantou_id) VALUES (3063, 1359, GETDATE(), 999);</v>
      </c>
    </row>
    <row r="7966" spans="26:29">
      <c r="Z7966">
        <v>1356</v>
      </c>
      <c r="AA7966" t="s">
        <v>6321</v>
      </c>
      <c r="AB7966" t="s">
        <v>8245</v>
      </c>
      <c r="AC7966" s="229" t="str">
        <f t="shared" si="76"/>
        <v>INSERT INTO UPK.upk_k40.k60_press_buno_link (buno_id, k60_buno_id, created_date, created_tantou_id) VALUES (3064, 1849, GETDATE(), 999);</v>
      </c>
    </row>
    <row r="7967" spans="26:29">
      <c r="Z7967">
        <v>1357</v>
      </c>
      <c r="AA7967" t="s">
        <v>6305</v>
      </c>
      <c r="AB7967" t="s">
        <v>8246</v>
      </c>
      <c r="AC7967" s="229" t="str">
        <f t="shared" si="76"/>
        <v>INSERT INTO UPK.upk_k40.k60_press_buno_link (buno_id, k60_buno_id, created_date, created_tantou_id) VALUES (3065, 1833, GETDATE(), 999);</v>
      </c>
    </row>
    <row r="7968" spans="26:29">
      <c r="Z7968">
        <v>1358</v>
      </c>
      <c r="AA7968" t="s">
        <v>6305</v>
      </c>
      <c r="AB7968" t="s">
        <v>8247</v>
      </c>
      <c r="AC7968" s="229" t="str">
        <f t="shared" si="76"/>
        <v>INSERT INTO UPK.upk_k40.k60_press_buno_link (buno_id, k60_buno_id, created_date, created_tantou_id) VALUES (3066, 1833, GETDATE(), 999);</v>
      </c>
    </row>
    <row r="7969" spans="26:29">
      <c r="Z7969">
        <v>1359</v>
      </c>
      <c r="AA7969" t="s">
        <v>6854</v>
      </c>
      <c r="AB7969" t="s">
        <v>8248</v>
      </c>
      <c r="AC7969" s="229" t="str">
        <f t="shared" si="76"/>
        <v>INSERT INTO UPK.upk_k40.k60_press_buno_link (buno_id, k60_buno_id, created_date, created_tantou_id) VALUES (3067, 2421, GETDATE(), 999);</v>
      </c>
    </row>
    <row r="7970" spans="26:29">
      <c r="Z7970">
        <v>1360</v>
      </c>
      <c r="AA7970" t="s">
        <v>6854</v>
      </c>
      <c r="AB7970" t="s">
        <v>8249</v>
      </c>
      <c r="AC7970" s="229" t="str">
        <f t="shared" si="76"/>
        <v>INSERT INTO UPK.upk_k40.k60_press_buno_link (buno_id, k60_buno_id, created_date, created_tantou_id) VALUES (3068, 2421, GETDATE(), 999);</v>
      </c>
    </row>
    <row r="7971" spans="26:29">
      <c r="Z7971">
        <v>1361</v>
      </c>
      <c r="AA7971" t="s">
        <v>6855</v>
      </c>
      <c r="AB7971" t="s">
        <v>8250</v>
      </c>
      <c r="AC7971" s="229" t="str">
        <f t="shared" si="76"/>
        <v>INSERT INTO UPK.upk_k40.k60_press_buno_link (buno_id, k60_buno_id, created_date, created_tantou_id) VALUES (3069, 2422, GETDATE(), 999);</v>
      </c>
    </row>
    <row r="7972" spans="26:29">
      <c r="Z7972">
        <v>1362</v>
      </c>
      <c r="AA7972" t="s">
        <v>6855</v>
      </c>
      <c r="AB7972" t="s">
        <v>8251</v>
      </c>
      <c r="AC7972" s="229" t="str">
        <f t="shared" si="76"/>
        <v>INSERT INTO UPK.upk_k40.k60_press_buno_link (buno_id, k60_buno_id, created_date, created_tantou_id) VALUES (3070, 2422, GETDATE(), 999);</v>
      </c>
    </row>
    <row r="7973" spans="26:29">
      <c r="Z7973">
        <v>1363</v>
      </c>
      <c r="AA7973" t="s">
        <v>5853</v>
      </c>
      <c r="AB7973" t="s">
        <v>8252</v>
      </c>
      <c r="AC7973" s="229" t="str">
        <f t="shared" si="76"/>
        <v>INSERT INTO UPK.upk_k40.k60_press_buno_link (buno_id, k60_buno_id, created_date, created_tantou_id) VALUES (3071, 1380, GETDATE(), 999);</v>
      </c>
    </row>
    <row r="7974" spans="26:29">
      <c r="Z7974">
        <v>1364</v>
      </c>
      <c r="AA7974" t="s">
        <v>5853</v>
      </c>
      <c r="AB7974" t="s">
        <v>8253</v>
      </c>
      <c r="AC7974" s="229" t="str">
        <f t="shared" si="76"/>
        <v>INSERT INTO UPK.upk_k40.k60_press_buno_link (buno_id, k60_buno_id, created_date, created_tantou_id) VALUES (3072, 1380, GETDATE(), 999);</v>
      </c>
    </row>
    <row r="7975" spans="26:29">
      <c r="Z7975">
        <v>1365</v>
      </c>
      <c r="AA7975" t="s">
        <v>6870</v>
      </c>
      <c r="AB7975" t="s">
        <v>8254</v>
      </c>
      <c r="AC7975" s="229" t="str">
        <f t="shared" si="76"/>
        <v>INSERT INTO UPK.upk_k40.k60_press_buno_link (buno_id, k60_buno_id, created_date, created_tantou_id) VALUES (3073, 2437, GETDATE(), 999);</v>
      </c>
    </row>
    <row r="7976" spans="26:29">
      <c r="Z7976">
        <v>1366</v>
      </c>
      <c r="AA7976" t="s">
        <v>6871</v>
      </c>
      <c r="AB7976" t="s">
        <v>8255</v>
      </c>
      <c r="AC7976" s="229" t="str">
        <f t="shared" si="76"/>
        <v>INSERT INTO UPK.upk_k40.k60_press_buno_link (buno_id, k60_buno_id, created_date, created_tantou_id) VALUES (3074, 2438, GETDATE(), 999);</v>
      </c>
    </row>
    <row r="7977" spans="26:29">
      <c r="Z7977">
        <v>1367</v>
      </c>
      <c r="AA7977" t="s">
        <v>6883</v>
      </c>
      <c r="AB7977" t="s">
        <v>8256</v>
      </c>
      <c r="AC7977" s="229" t="str">
        <f t="shared" si="76"/>
        <v>INSERT INTO UPK.upk_k40.k60_press_buno_link (buno_id, k60_buno_id, created_date, created_tantou_id) VALUES (3075, 2450, GETDATE(), 999);</v>
      </c>
    </row>
    <row r="7978" spans="26:29">
      <c r="Z7978">
        <v>1368</v>
      </c>
      <c r="AA7978" t="s">
        <v>5806</v>
      </c>
      <c r="AB7978" t="s">
        <v>8257</v>
      </c>
      <c r="AC7978" s="229" t="str">
        <f t="shared" si="76"/>
        <v>INSERT INTO UPK.upk_k40.k60_press_buno_link (buno_id, k60_buno_id, created_date, created_tantou_id) VALUES (3076, 1333, GETDATE(), 999);</v>
      </c>
    </row>
    <row r="7979" spans="26:29">
      <c r="Z7979">
        <v>1369</v>
      </c>
      <c r="AA7979" t="s">
        <v>6711</v>
      </c>
      <c r="AB7979" t="s">
        <v>8258</v>
      </c>
      <c r="AC7979" s="229" t="str">
        <f t="shared" si="76"/>
        <v>INSERT INTO UPK.upk_k40.k60_press_buno_link (buno_id, k60_buno_id, created_date, created_tantou_id) VALUES (3077, 2278, GETDATE(), 999);</v>
      </c>
    </row>
    <row r="7980" spans="26:29">
      <c r="Z7980">
        <v>1370</v>
      </c>
      <c r="AA7980" t="s">
        <v>6391</v>
      </c>
      <c r="AB7980" t="s">
        <v>8259</v>
      </c>
      <c r="AC7980" s="229" t="str">
        <f t="shared" si="76"/>
        <v>INSERT INTO UPK.upk_k40.k60_press_buno_link (buno_id, k60_buno_id, created_date, created_tantou_id) VALUES (3078, 1919, GETDATE(), 999);</v>
      </c>
    </row>
    <row r="7981" spans="26:29">
      <c r="Z7981">
        <v>1371</v>
      </c>
      <c r="AA7981" t="s">
        <v>6904</v>
      </c>
      <c r="AB7981" t="s">
        <v>8260</v>
      </c>
      <c r="AC7981" s="229" t="str">
        <f t="shared" si="76"/>
        <v>INSERT INTO UPK.upk_k40.k60_press_buno_link (buno_id, k60_buno_id, created_date, created_tantou_id) VALUES (3079, 2471, GETDATE(), 999);</v>
      </c>
    </row>
    <row r="7982" spans="26:29">
      <c r="Z7982">
        <v>1372</v>
      </c>
      <c r="AA7982" t="s">
        <v>6904</v>
      </c>
      <c r="AB7982" t="s">
        <v>8261</v>
      </c>
      <c r="AC7982" s="229" t="str">
        <f t="shared" si="76"/>
        <v>INSERT INTO UPK.upk_k40.k60_press_buno_link (buno_id, k60_buno_id, created_date, created_tantou_id) VALUES (3080, 2471, GETDATE(), 999);</v>
      </c>
    </row>
    <row r="7983" spans="26:29">
      <c r="Z7983">
        <v>1373</v>
      </c>
      <c r="AA7983" t="s">
        <v>6206</v>
      </c>
      <c r="AB7983" t="s">
        <v>8262</v>
      </c>
      <c r="AC7983" s="229" t="str">
        <f t="shared" si="76"/>
        <v>INSERT INTO UPK.upk_k40.k60_press_buno_link (buno_id, k60_buno_id, created_date, created_tantou_id) VALUES (3081, 1734, GETDATE(), 999);</v>
      </c>
    </row>
    <row r="7984" spans="26:29">
      <c r="Z7984">
        <v>1374</v>
      </c>
      <c r="AA7984" t="s">
        <v>6206</v>
      </c>
      <c r="AB7984" t="s">
        <v>8263</v>
      </c>
      <c r="AC7984" s="229" t="str">
        <f t="shared" si="76"/>
        <v>INSERT INTO UPK.upk_k40.k60_press_buno_link (buno_id, k60_buno_id, created_date, created_tantou_id) VALUES (3082, 1734, GETDATE(), 999);</v>
      </c>
    </row>
    <row r="7985" spans="26:29">
      <c r="Z7985">
        <v>1375</v>
      </c>
      <c r="AA7985" t="s">
        <v>6207</v>
      </c>
      <c r="AB7985" t="s">
        <v>8264</v>
      </c>
      <c r="AC7985" s="229" t="str">
        <f t="shared" si="76"/>
        <v>INSERT INTO UPK.upk_k40.k60_press_buno_link (buno_id, k60_buno_id, created_date, created_tantou_id) VALUES (3083, 1735, GETDATE(), 999);</v>
      </c>
    </row>
    <row r="7986" spans="26:29">
      <c r="Z7986">
        <v>1376</v>
      </c>
      <c r="AA7986" t="s">
        <v>6207</v>
      </c>
      <c r="AB7986" t="s">
        <v>8265</v>
      </c>
      <c r="AC7986" s="229" t="str">
        <f t="shared" si="76"/>
        <v>INSERT INTO UPK.upk_k40.k60_press_buno_link (buno_id, k60_buno_id, created_date, created_tantou_id) VALUES (3084, 1735, GETDATE(), 999);</v>
      </c>
    </row>
    <row r="7987" spans="26:29">
      <c r="Z7987">
        <v>1377</v>
      </c>
      <c r="AA7987" t="s">
        <v>6912</v>
      </c>
      <c r="AB7987" t="s">
        <v>8266</v>
      </c>
      <c r="AC7987" s="229" t="str">
        <f t="shared" si="76"/>
        <v>INSERT INTO UPK.upk_k40.k60_press_buno_link (buno_id, k60_buno_id, created_date, created_tantou_id) VALUES (3085, 2479, GETDATE(), 999);</v>
      </c>
    </row>
    <row r="7988" spans="26:29">
      <c r="Z7988">
        <v>1378</v>
      </c>
      <c r="AA7988" t="s">
        <v>6912</v>
      </c>
      <c r="AB7988" t="s">
        <v>8267</v>
      </c>
      <c r="AC7988" s="229" t="str">
        <f t="shared" si="76"/>
        <v>INSERT INTO UPK.upk_k40.k60_press_buno_link (buno_id, k60_buno_id, created_date, created_tantou_id) VALUES (3086, 2479, GETDATE(), 999);</v>
      </c>
    </row>
    <row r="7989" spans="26:29">
      <c r="Z7989">
        <v>1379</v>
      </c>
      <c r="AA7989" t="s">
        <v>6393</v>
      </c>
      <c r="AB7989" t="s">
        <v>8268</v>
      </c>
      <c r="AC7989" s="229" t="str">
        <f t="shared" si="76"/>
        <v>INSERT INTO UPK.upk_k40.k60_press_buno_link (buno_id, k60_buno_id, created_date, created_tantou_id) VALUES (3087, 1921, GETDATE(), 999);</v>
      </c>
    </row>
    <row r="7990" spans="26:29">
      <c r="Z7990">
        <v>1380</v>
      </c>
      <c r="AA7990" t="s">
        <v>6393</v>
      </c>
      <c r="AB7990" t="s">
        <v>8269</v>
      </c>
      <c r="AC7990" s="229" t="str">
        <f t="shared" si="76"/>
        <v>INSERT INTO UPK.upk_k40.k60_press_buno_link (buno_id, k60_buno_id, created_date, created_tantou_id) VALUES (3088, 1921, GETDATE(), 999);</v>
      </c>
    </row>
    <row r="7991" spans="26:29">
      <c r="Z7991">
        <v>1381</v>
      </c>
      <c r="AA7991" t="s">
        <v>6884</v>
      </c>
      <c r="AB7991" t="s">
        <v>8270</v>
      </c>
      <c r="AC7991" s="229" t="str">
        <f t="shared" si="76"/>
        <v>INSERT INTO UPK.upk_k40.k60_press_buno_link (buno_id, k60_buno_id, created_date, created_tantou_id) VALUES (3089, 2451, GETDATE(), 999);</v>
      </c>
    </row>
    <row r="7992" spans="26:29">
      <c r="Z7992">
        <v>1382</v>
      </c>
      <c r="AA7992" t="s">
        <v>5807</v>
      </c>
      <c r="AB7992" t="s">
        <v>8271</v>
      </c>
      <c r="AC7992" s="229" t="str">
        <f t="shared" si="76"/>
        <v>INSERT INTO UPK.upk_k40.k60_press_buno_link (buno_id, k60_buno_id, created_date, created_tantou_id) VALUES (3090, 1334, GETDATE(), 999);</v>
      </c>
    </row>
    <row r="7993" spans="26:29">
      <c r="Z7993">
        <v>1383</v>
      </c>
      <c r="AA7993" t="s">
        <v>6712</v>
      </c>
      <c r="AB7993" t="s">
        <v>8272</v>
      </c>
      <c r="AC7993" s="229" t="str">
        <f t="shared" si="76"/>
        <v>INSERT INTO UPK.upk_k40.k60_press_buno_link (buno_id, k60_buno_id, created_date, created_tantou_id) VALUES (3091, 2279, GETDATE(), 999);</v>
      </c>
    </row>
    <row r="7994" spans="26:29">
      <c r="Z7994">
        <v>1384</v>
      </c>
      <c r="AA7994" t="s">
        <v>6392</v>
      </c>
      <c r="AB7994" t="s">
        <v>8273</v>
      </c>
      <c r="AC7994" s="229" t="str">
        <f t="shared" si="76"/>
        <v>INSERT INTO UPK.upk_k40.k60_press_buno_link (buno_id, k60_buno_id, created_date, created_tantou_id) VALUES (3092, 1920, GETDATE(), 999);</v>
      </c>
    </row>
    <row r="7995" spans="26:29">
      <c r="Z7995">
        <v>1385</v>
      </c>
      <c r="AA7995" t="s">
        <v>6789</v>
      </c>
      <c r="AB7995" t="s">
        <v>8274</v>
      </c>
      <c r="AC7995" s="229" t="str">
        <f t="shared" si="76"/>
        <v>INSERT INTO UPK.upk_k40.k60_press_buno_link (buno_id, k60_buno_id, created_date, created_tantou_id) VALUES (3093, 2356, GETDATE(), 999);</v>
      </c>
    </row>
    <row r="7996" spans="26:29">
      <c r="Z7996">
        <v>1386</v>
      </c>
      <c r="AA7996" t="s">
        <v>6667</v>
      </c>
      <c r="AB7996" t="s">
        <v>8275</v>
      </c>
      <c r="AC7996" s="229" t="str">
        <f t="shared" si="76"/>
        <v>INSERT INTO UPK.upk_k40.k60_press_buno_link (buno_id, k60_buno_id, created_date, created_tantou_id) VALUES (3094, 2234, GETDATE(), 999);</v>
      </c>
    </row>
    <row r="7997" spans="26:29">
      <c r="Z7997">
        <v>1387</v>
      </c>
      <c r="AA7997" t="s">
        <v>6842</v>
      </c>
      <c r="AB7997" t="s">
        <v>8276</v>
      </c>
      <c r="AC7997" s="229" t="str">
        <f t="shared" si="76"/>
        <v>INSERT INTO UPK.upk_k40.k60_press_buno_link (buno_id, k60_buno_id, created_date, created_tantou_id) VALUES (3095, 2409, GETDATE(), 999);</v>
      </c>
    </row>
    <row r="7998" spans="26:29">
      <c r="Z7998">
        <v>1388</v>
      </c>
      <c r="AA7998" t="s">
        <v>6370</v>
      </c>
      <c r="AB7998" t="s">
        <v>8277</v>
      </c>
      <c r="AC7998" s="229" t="str">
        <f t="shared" si="76"/>
        <v>INSERT INTO UPK.upk_k40.k60_press_buno_link (buno_id, k60_buno_id, created_date, created_tantou_id) VALUES (3096, 1898, GETDATE(), 999);</v>
      </c>
    </row>
    <row r="7999" spans="26:29">
      <c r="Z7999">
        <v>1389</v>
      </c>
      <c r="AA7999" t="s">
        <v>6370</v>
      </c>
      <c r="AB7999" t="s">
        <v>8278</v>
      </c>
      <c r="AC7999" s="229" t="str">
        <f t="shared" si="76"/>
        <v>INSERT INTO UPK.upk_k40.k60_press_buno_link (buno_id, k60_buno_id, created_date, created_tantou_id) VALUES (3097, 1898, GETDATE(), 999);</v>
      </c>
    </row>
    <row r="8000" spans="26:29">
      <c r="Z8000">
        <v>1390</v>
      </c>
      <c r="AA8000" t="s">
        <v>6371</v>
      </c>
      <c r="AB8000" t="s">
        <v>8279</v>
      </c>
      <c r="AC8000" s="229" t="str">
        <f t="shared" si="76"/>
        <v>INSERT INTO UPK.upk_k40.k60_press_buno_link (buno_id, k60_buno_id, created_date, created_tantou_id) VALUES (3098, 1899, GETDATE(), 999);</v>
      </c>
    </row>
    <row r="8001" spans="26:29">
      <c r="Z8001">
        <v>1391</v>
      </c>
      <c r="AA8001" t="s">
        <v>6371</v>
      </c>
      <c r="AB8001" t="s">
        <v>8280</v>
      </c>
      <c r="AC8001" s="229" t="str">
        <f t="shared" si="76"/>
        <v>INSERT INTO UPK.upk_k40.k60_press_buno_link (buno_id, k60_buno_id, created_date, created_tantou_id) VALUES (3099, 1899, GETDATE(), 999);</v>
      </c>
    </row>
    <row r="8002" spans="26:29">
      <c r="Z8002">
        <v>1392</v>
      </c>
      <c r="AA8002" t="s">
        <v>6863</v>
      </c>
      <c r="AB8002" t="s">
        <v>8281</v>
      </c>
      <c r="AC8002" s="229" t="str">
        <f t="shared" si="76"/>
        <v>INSERT INTO UPK.upk_k40.k60_press_buno_link (buno_id, k60_buno_id, created_date, created_tantou_id) VALUES (3100, 2430, GETDATE(), 999);</v>
      </c>
    </row>
    <row r="8003" spans="26:29">
      <c r="Z8003">
        <v>1393</v>
      </c>
      <c r="AA8003" t="s">
        <v>6863</v>
      </c>
      <c r="AB8003" t="s">
        <v>8282</v>
      </c>
      <c r="AC8003" s="229" t="str">
        <f t="shared" si="76"/>
        <v>INSERT INTO UPK.upk_k40.k60_press_buno_link (buno_id, k60_buno_id, created_date, created_tantou_id) VALUES (3101, 2430, GETDATE(), 999);</v>
      </c>
    </row>
    <row r="8004" spans="26:29">
      <c r="Z8004">
        <v>1394</v>
      </c>
      <c r="AA8004" t="s">
        <v>6075</v>
      </c>
      <c r="AB8004" t="s">
        <v>8283</v>
      </c>
      <c r="AC8004" s="229" t="str">
        <f t="shared" si="76"/>
        <v>INSERT INTO UPK.upk_k40.k60_press_buno_link (buno_id, k60_buno_id, created_date, created_tantou_id) VALUES (3102, 1603, GETDATE(), 999);</v>
      </c>
    </row>
    <row r="8005" spans="26:29">
      <c r="Z8005">
        <v>1395</v>
      </c>
      <c r="AA8005" t="s">
        <v>6075</v>
      </c>
      <c r="AB8005" t="s">
        <v>8284</v>
      </c>
      <c r="AC8005" s="229" t="str">
        <f t="shared" si="76"/>
        <v>INSERT INTO UPK.upk_k40.k60_press_buno_link (buno_id, k60_buno_id, created_date, created_tantou_id) VALUES (3103, 1603, GETDATE(), 999);</v>
      </c>
    </row>
    <row r="8006" spans="26:29">
      <c r="Z8006">
        <v>1396</v>
      </c>
      <c r="AA8006" t="s">
        <v>6381</v>
      </c>
      <c r="AB8006" t="s">
        <v>8285</v>
      </c>
      <c r="AC8006" s="229" t="str">
        <f t="shared" si="76"/>
        <v>INSERT INTO UPK.upk_k40.k60_press_buno_link (buno_id, k60_buno_id, created_date, created_tantou_id) VALUES (3104, 1909, GETDATE(), 999);</v>
      </c>
    </row>
    <row r="8007" spans="26:29">
      <c r="Z8007">
        <v>1397</v>
      </c>
      <c r="AA8007" t="s">
        <v>6381</v>
      </c>
      <c r="AB8007" t="s">
        <v>8286</v>
      </c>
      <c r="AC8007" s="229" t="str">
        <f t="shared" si="76"/>
        <v>INSERT INTO UPK.upk_k40.k60_press_buno_link (buno_id, k60_buno_id, created_date, created_tantou_id) VALUES (3105, 1909, GETDATE(), 999);</v>
      </c>
    </row>
    <row r="8008" spans="26:29">
      <c r="Z8008">
        <v>1398</v>
      </c>
      <c r="AA8008" t="s">
        <v>6382</v>
      </c>
      <c r="AB8008" t="s">
        <v>8287</v>
      </c>
      <c r="AC8008" s="229" t="str">
        <f t="shared" si="76"/>
        <v>INSERT INTO UPK.upk_k40.k60_press_buno_link (buno_id, k60_buno_id, created_date, created_tantou_id) VALUES (3106, 1910, GETDATE(), 999);</v>
      </c>
    </row>
    <row r="8009" spans="26:29">
      <c r="Z8009">
        <v>1399</v>
      </c>
      <c r="AA8009" t="s">
        <v>6382</v>
      </c>
      <c r="AB8009" t="s">
        <v>8288</v>
      </c>
      <c r="AC8009" s="229" t="str">
        <f t="shared" si="76"/>
        <v>INSERT INTO UPK.upk_k40.k60_press_buno_link (buno_id, k60_buno_id, created_date, created_tantou_id) VALUES (3107, 1910, GETDATE(), 999);</v>
      </c>
    </row>
    <row r="8010" spans="26:29">
      <c r="Z8010">
        <v>1400</v>
      </c>
      <c r="AA8010" t="s">
        <v>6790</v>
      </c>
      <c r="AB8010" t="s">
        <v>8289</v>
      </c>
      <c r="AC8010" s="229" t="str">
        <f t="shared" si="76"/>
        <v>INSERT INTO UPK.upk_k40.k60_press_buno_link (buno_id, k60_buno_id, created_date, created_tantou_id) VALUES (3108, 2357, GETDATE(), 999);</v>
      </c>
    </row>
    <row r="8011" spans="26:29">
      <c r="Z8011">
        <v>1401</v>
      </c>
      <c r="AA8011" t="s">
        <v>6668</v>
      </c>
      <c r="AB8011" t="s">
        <v>8290</v>
      </c>
      <c r="AC8011" s="229" t="str">
        <f t="shared" si="76"/>
        <v>INSERT INTO UPK.upk_k40.k60_press_buno_link (buno_id, k60_buno_id, created_date, created_tantou_id) VALUES (3109, 2235, GETDATE(), 999);</v>
      </c>
    </row>
    <row r="8012" spans="26:29">
      <c r="Z8012">
        <v>1402</v>
      </c>
      <c r="AA8012" t="s">
        <v>6843</v>
      </c>
      <c r="AB8012" t="s">
        <v>8291</v>
      </c>
      <c r="AC8012" s="229" t="str">
        <f t="shared" si="76"/>
        <v>INSERT INTO UPK.upk_k40.k60_press_buno_link (buno_id, k60_buno_id, created_date, created_tantou_id) VALUES (3110, 2410, GETDATE(), 999);</v>
      </c>
    </row>
    <row r="8013" spans="26:29">
      <c r="Z8013">
        <v>1403</v>
      </c>
      <c r="AA8013" t="s">
        <v>6734</v>
      </c>
      <c r="AB8013" t="s">
        <v>8292</v>
      </c>
      <c r="AC8013" s="229" t="str">
        <f t="shared" si="76"/>
        <v>INSERT INTO UPK.upk_k40.k60_press_buno_link (buno_id, k60_buno_id, created_date, created_tantou_id) VALUES (3111, 2301, GETDATE(), 999);</v>
      </c>
    </row>
    <row r="8014" spans="26:29">
      <c r="Z8014">
        <v>1404</v>
      </c>
      <c r="AA8014" t="s">
        <v>6735</v>
      </c>
      <c r="AB8014" t="s">
        <v>8293</v>
      </c>
      <c r="AC8014" s="229" t="str">
        <f t="shared" si="76"/>
        <v>INSERT INTO UPK.upk_k40.k60_press_buno_link (buno_id, k60_buno_id, created_date, created_tantou_id) VALUES (3112, 2302, GETDATE(), 999);</v>
      </c>
    </row>
    <row r="8015" spans="26:29">
      <c r="Z8015">
        <v>1405</v>
      </c>
      <c r="AA8015" t="s">
        <v>205</v>
      </c>
      <c r="AB8015" t="s">
        <v>8294</v>
      </c>
      <c r="AC8015" s="229" t="str">
        <f t="shared" si="76"/>
        <v>INSERT INTO UPK.upk_k40.k60_press_buno_link (buno_id, k60_buno_id, created_date, created_tantou_id) VALUES (3113, 2012, GETDATE(), 999);</v>
      </c>
    </row>
    <row r="8016" spans="26:29">
      <c r="Z8016">
        <v>1406</v>
      </c>
      <c r="AA8016" t="s">
        <v>6306</v>
      </c>
      <c r="AB8016" t="s">
        <v>8295</v>
      </c>
      <c r="AC8016" s="229" t="str">
        <f t="shared" si="76"/>
        <v>INSERT INTO UPK.upk_k40.k60_press_buno_link (buno_id, k60_buno_id, created_date, created_tantou_id) VALUES (3114, 1834, GETDATE(), 999);</v>
      </c>
    </row>
    <row r="8017" spans="26:29">
      <c r="Z8017">
        <v>1407</v>
      </c>
      <c r="AA8017" t="s">
        <v>6306</v>
      </c>
      <c r="AB8017" t="s">
        <v>8296</v>
      </c>
      <c r="AC8017" s="229" t="str">
        <f t="shared" si="76"/>
        <v>INSERT INTO UPK.upk_k40.k60_press_buno_link (buno_id, k60_buno_id, created_date, created_tantou_id) VALUES (3115, 1834, GETDATE(), 999);</v>
      </c>
    </row>
    <row r="8018" spans="26:29">
      <c r="Z8018">
        <v>1408</v>
      </c>
      <c r="AA8018" t="s">
        <v>233</v>
      </c>
      <c r="AB8018" t="s">
        <v>8297</v>
      </c>
      <c r="AC8018" s="229" t="str">
        <f t="shared" si="76"/>
        <v>INSERT INTO UPK.upk_k40.k60_press_buno_link (buno_id, k60_buno_id, created_date, created_tantou_id) VALUES (3116, 2013, GETDATE(), 999);</v>
      </c>
    </row>
    <row r="8019" spans="26:29">
      <c r="Z8019">
        <v>1409</v>
      </c>
      <c r="AA8019" t="s">
        <v>5878</v>
      </c>
      <c r="AB8019" t="s">
        <v>8298</v>
      </c>
      <c r="AC8019" s="229" t="str">
        <f t="shared" ref="AC8019:AC8082" si="77">AC$6609&amp;AB8019&amp;", "&amp;AA8019&amp;", GETDATE(), 999);"</f>
        <v>INSERT INTO UPK.upk_k40.k60_press_buno_link (buno_id, k60_buno_id, created_date, created_tantou_id) VALUES (3117, 1405, GETDATE(), 999);</v>
      </c>
    </row>
    <row r="8020" spans="26:29">
      <c r="Z8020">
        <v>1410</v>
      </c>
      <c r="AA8020" t="s">
        <v>5879</v>
      </c>
      <c r="AB8020" t="s">
        <v>8299</v>
      </c>
      <c r="AC8020" s="229" t="str">
        <f t="shared" si="77"/>
        <v>INSERT INTO UPK.upk_k40.k60_press_buno_link (buno_id, k60_buno_id, created_date, created_tantou_id) VALUES (3118, 1406, GETDATE(), 999);</v>
      </c>
    </row>
    <row r="8021" spans="26:29">
      <c r="Z8021">
        <v>1411</v>
      </c>
      <c r="AA8021" t="s">
        <v>6902</v>
      </c>
      <c r="AB8021" t="s">
        <v>8300</v>
      </c>
      <c r="AC8021" s="229" t="str">
        <f t="shared" si="77"/>
        <v>INSERT INTO UPK.upk_k40.k60_press_buno_link (buno_id, k60_buno_id, created_date, created_tantou_id) VALUES (3119, 2469, GETDATE(), 999);</v>
      </c>
    </row>
    <row r="8022" spans="26:29">
      <c r="Z8022">
        <v>1412</v>
      </c>
      <c r="AA8022" t="s">
        <v>6791</v>
      </c>
      <c r="AB8022" t="s">
        <v>8301</v>
      </c>
      <c r="AC8022" s="229" t="str">
        <f t="shared" si="77"/>
        <v>INSERT INTO UPK.upk_k40.k60_press_buno_link (buno_id, k60_buno_id, created_date, created_tantou_id) VALUES (3120, 2358, GETDATE(), 999);</v>
      </c>
    </row>
    <row r="8023" spans="26:29">
      <c r="Z8023">
        <v>1413</v>
      </c>
      <c r="AA8023" t="s">
        <v>6372</v>
      </c>
      <c r="AB8023" t="s">
        <v>8302</v>
      </c>
      <c r="AC8023" s="229" t="str">
        <f t="shared" si="77"/>
        <v>INSERT INTO UPK.upk_k40.k60_press_buno_link (buno_id, k60_buno_id, created_date, created_tantou_id) VALUES (3121, 1900, GETDATE(), 999);</v>
      </c>
    </row>
    <row r="8024" spans="26:29">
      <c r="Z8024">
        <v>1414</v>
      </c>
      <c r="AA8024" t="s">
        <v>6665</v>
      </c>
      <c r="AB8024" t="s">
        <v>8303</v>
      </c>
      <c r="AC8024" s="229" t="str">
        <f t="shared" si="77"/>
        <v>INSERT INTO UPK.upk_k40.k60_press_buno_link (buno_id, k60_buno_id, created_date, created_tantou_id) VALUES (3122, 2232, GETDATE(), 999);</v>
      </c>
    </row>
    <row r="8025" spans="26:29">
      <c r="Z8025">
        <v>1415</v>
      </c>
      <c r="AA8025" t="s">
        <v>6374</v>
      </c>
      <c r="AB8025" t="s">
        <v>8304</v>
      </c>
      <c r="AC8025" s="229" t="str">
        <f t="shared" si="77"/>
        <v>INSERT INTO UPK.upk_k40.k60_press_buno_link (buno_id, k60_buno_id, created_date, created_tantou_id) VALUES (3123, 1902, GETDATE(), 999);</v>
      </c>
    </row>
    <row r="8026" spans="26:29">
      <c r="Z8026">
        <v>1416</v>
      </c>
      <c r="AA8026" t="s">
        <v>6374</v>
      </c>
      <c r="AB8026" t="s">
        <v>8305</v>
      </c>
      <c r="AC8026" s="229" t="str">
        <f t="shared" si="77"/>
        <v>INSERT INTO UPK.upk_k40.k60_press_buno_link (buno_id, k60_buno_id, created_date, created_tantou_id) VALUES (3124, 1902, GETDATE(), 999);</v>
      </c>
    </row>
    <row r="8027" spans="26:29">
      <c r="Z8027">
        <v>1417</v>
      </c>
      <c r="AA8027" t="s">
        <v>6903</v>
      </c>
      <c r="AB8027" t="s">
        <v>8306</v>
      </c>
      <c r="AC8027" s="229" t="str">
        <f t="shared" si="77"/>
        <v>INSERT INTO UPK.upk_k40.k60_press_buno_link (buno_id, k60_buno_id, created_date, created_tantou_id) VALUES (3125, 2470, GETDATE(), 999);</v>
      </c>
    </row>
    <row r="8028" spans="26:29">
      <c r="Z8028">
        <v>1418</v>
      </c>
      <c r="AA8028" t="s">
        <v>6792</v>
      </c>
      <c r="AB8028" t="s">
        <v>8307</v>
      </c>
      <c r="AC8028" s="229" t="str">
        <f t="shared" si="77"/>
        <v>INSERT INTO UPK.upk_k40.k60_press_buno_link (buno_id, k60_buno_id, created_date, created_tantou_id) VALUES (3126, 2359, GETDATE(), 999);</v>
      </c>
    </row>
    <row r="8029" spans="26:29">
      <c r="Z8029">
        <v>1419</v>
      </c>
      <c r="AA8029" t="s">
        <v>6373</v>
      </c>
      <c r="AB8029" t="s">
        <v>8308</v>
      </c>
      <c r="AC8029" s="229" t="str">
        <f t="shared" si="77"/>
        <v>INSERT INTO UPK.upk_k40.k60_press_buno_link (buno_id, k60_buno_id, created_date, created_tantou_id) VALUES (3127, 1901, GETDATE(), 999);</v>
      </c>
    </row>
    <row r="8030" spans="26:29">
      <c r="Z8030">
        <v>1420</v>
      </c>
      <c r="AA8030" t="s">
        <v>6666</v>
      </c>
      <c r="AB8030" t="s">
        <v>8309</v>
      </c>
      <c r="AC8030" s="229" t="str">
        <f t="shared" si="77"/>
        <v>INSERT INTO UPK.upk_k40.k60_press_buno_link (buno_id, k60_buno_id, created_date, created_tantou_id) VALUES (3128, 2233, GETDATE(), 999);</v>
      </c>
    </row>
    <row r="8031" spans="26:29">
      <c r="Z8031">
        <v>1421</v>
      </c>
      <c r="AA8031" t="s">
        <v>6913</v>
      </c>
      <c r="AB8031" t="s">
        <v>8310</v>
      </c>
      <c r="AC8031" s="229" t="str">
        <f t="shared" si="77"/>
        <v>INSERT INTO UPK.upk_k40.k60_press_buno_link (buno_id, k60_buno_id, created_date, created_tantou_id) VALUES (3129, 2480, GETDATE(), 999);</v>
      </c>
    </row>
    <row r="8032" spans="26:29">
      <c r="Z8032">
        <v>1422</v>
      </c>
      <c r="AA8032" t="s">
        <v>6913</v>
      </c>
      <c r="AB8032" t="s">
        <v>8311</v>
      </c>
      <c r="AC8032" s="229" t="str">
        <f t="shared" si="77"/>
        <v>INSERT INTO UPK.upk_k40.k60_press_buno_link (buno_id, k60_buno_id, created_date, created_tantou_id) VALUES (3130, 2480, GETDATE(), 999);</v>
      </c>
    </row>
    <row r="8033" spans="26:29">
      <c r="Z8033">
        <v>1423</v>
      </c>
      <c r="AA8033" t="s">
        <v>6882</v>
      </c>
      <c r="AB8033" t="s">
        <v>8312</v>
      </c>
      <c r="AC8033" s="229" t="str">
        <f t="shared" si="77"/>
        <v>INSERT INTO UPK.upk_k40.k60_press_buno_link (buno_id, k60_buno_id, created_date, created_tantou_id) VALUES (3131, 2449, GETDATE(), 999);</v>
      </c>
    </row>
    <row r="8034" spans="26:29">
      <c r="Z8034">
        <v>1424</v>
      </c>
      <c r="AA8034" t="s">
        <v>6882</v>
      </c>
      <c r="AB8034" t="s">
        <v>8313</v>
      </c>
      <c r="AC8034" s="229" t="str">
        <f t="shared" si="77"/>
        <v>INSERT INTO UPK.upk_k40.k60_press_buno_link (buno_id, k60_buno_id, created_date, created_tantou_id) VALUES (3132, 2449, GETDATE(), 999);</v>
      </c>
    </row>
    <row r="8035" spans="26:29">
      <c r="Z8035">
        <v>1425</v>
      </c>
      <c r="AA8035" t="s">
        <v>6732</v>
      </c>
      <c r="AB8035" t="s">
        <v>8314</v>
      </c>
      <c r="AC8035" s="229" t="str">
        <f t="shared" si="77"/>
        <v>INSERT INTO UPK.upk_k40.k60_press_buno_link (buno_id, k60_buno_id, created_date, created_tantou_id) VALUES (3133, 2299, GETDATE(), 999);</v>
      </c>
    </row>
    <row r="8036" spans="26:29">
      <c r="Z8036">
        <v>1426</v>
      </c>
      <c r="AA8036" t="s">
        <v>6214</v>
      </c>
      <c r="AB8036" t="s">
        <v>8315</v>
      </c>
      <c r="AC8036" s="229" t="str">
        <f t="shared" si="77"/>
        <v>INSERT INTO UPK.upk_k40.k60_press_buno_link (buno_id, k60_buno_id, created_date, created_tantou_id) VALUES (3134, 1742, GETDATE(), 999);</v>
      </c>
    </row>
    <row r="8037" spans="26:29">
      <c r="Z8037">
        <v>1427</v>
      </c>
      <c r="AA8037" t="s">
        <v>6214</v>
      </c>
      <c r="AB8037" t="s">
        <v>8316</v>
      </c>
      <c r="AC8037" s="229" t="str">
        <f t="shared" si="77"/>
        <v>INSERT INTO UPK.upk_k40.k60_press_buno_link (buno_id, k60_buno_id, created_date, created_tantou_id) VALUES (3135, 1742, GETDATE(), 999);</v>
      </c>
    </row>
    <row r="8038" spans="26:29">
      <c r="Z8038">
        <v>1428</v>
      </c>
      <c r="AA8038" t="s">
        <v>6733</v>
      </c>
      <c r="AB8038" t="s">
        <v>8317</v>
      </c>
      <c r="AC8038" s="229" t="str">
        <f t="shared" si="77"/>
        <v>INSERT INTO UPK.upk_k40.k60_press_buno_link (buno_id, k60_buno_id, created_date, created_tantou_id) VALUES (3136, 2300, GETDATE(), 999);</v>
      </c>
    </row>
    <row r="8039" spans="26:29">
      <c r="Z8039">
        <v>1429</v>
      </c>
      <c r="AA8039" t="s">
        <v>6239</v>
      </c>
      <c r="AB8039" t="s">
        <v>8318</v>
      </c>
      <c r="AC8039" s="229" t="str">
        <f t="shared" si="77"/>
        <v>INSERT INTO UPK.upk_k40.k60_press_buno_link (buno_id, k60_buno_id, created_date, created_tantou_id) VALUES (3137, 1767, GETDATE(), 999);</v>
      </c>
    </row>
    <row r="8040" spans="26:29">
      <c r="Z8040">
        <v>1430</v>
      </c>
      <c r="AA8040" t="s">
        <v>6239</v>
      </c>
      <c r="AB8040" t="s">
        <v>8319</v>
      </c>
      <c r="AC8040" s="229" t="str">
        <f t="shared" si="77"/>
        <v>INSERT INTO UPK.upk_k40.k60_press_buno_link (buno_id, k60_buno_id, created_date, created_tantou_id) VALUES (3138, 1767, GETDATE(), 999);</v>
      </c>
    </row>
    <row r="8041" spans="26:29">
      <c r="Z8041">
        <v>1431</v>
      </c>
      <c r="AA8041" t="s">
        <v>6440</v>
      </c>
      <c r="AB8041" t="s">
        <v>8320</v>
      </c>
      <c r="AC8041" s="229" t="str">
        <f t="shared" si="77"/>
        <v>INSERT INTO UPK.upk_k40.k60_press_buno_link (buno_id, k60_buno_id, created_date, created_tantou_id) VALUES (3139, 1968, GETDATE(), 999);</v>
      </c>
    </row>
    <row r="8042" spans="26:29">
      <c r="Z8042">
        <v>1432</v>
      </c>
      <c r="AA8042" t="s">
        <v>6440</v>
      </c>
      <c r="AB8042" t="s">
        <v>8321</v>
      </c>
      <c r="AC8042" s="229" t="str">
        <f t="shared" si="77"/>
        <v>INSERT INTO UPK.upk_k40.k60_press_buno_link (buno_id, k60_buno_id, created_date, created_tantou_id) VALUES (3140, 1968, GETDATE(), 999);</v>
      </c>
    </row>
    <row r="8043" spans="26:29">
      <c r="Z8043">
        <v>1433</v>
      </c>
      <c r="AA8043" t="s">
        <v>5890</v>
      </c>
      <c r="AB8043" t="s">
        <v>8322</v>
      </c>
      <c r="AC8043" s="229" t="str">
        <f t="shared" si="77"/>
        <v>INSERT INTO UPK.upk_k40.k60_press_buno_link (buno_id, k60_buno_id, created_date, created_tantou_id) VALUES (3141, 1417, GETDATE(), 999);</v>
      </c>
    </row>
    <row r="8044" spans="26:29">
      <c r="Z8044">
        <v>1434</v>
      </c>
      <c r="AA8044" t="s">
        <v>5892</v>
      </c>
      <c r="AB8044" t="s">
        <v>8323</v>
      </c>
      <c r="AC8044" s="229" t="str">
        <f t="shared" si="77"/>
        <v>INSERT INTO UPK.upk_k40.k60_press_buno_link (buno_id, k60_buno_id, created_date, created_tantou_id) VALUES (3142, 1419, GETDATE(), 999);</v>
      </c>
    </row>
    <row r="8045" spans="26:29">
      <c r="Z8045">
        <v>1435</v>
      </c>
      <c r="AA8045" t="s">
        <v>5891</v>
      </c>
      <c r="AB8045" t="s">
        <v>8324</v>
      </c>
      <c r="AC8045" s="229" t="str">
        <f t="shared" si="77"/>
        <v>INSERT INTO UPK.upk_k40.k60_press_buno_link (buno_id, k60_buno_id, created_date, created_tantou_id) VALUES (3143, 1418, GETDATE(), 999);</v>
      </c>
    </row>
    <row r="8046" spans="26:29">
      <c r="Z8046">
        <v>1436</v>
      </c>
      <c r="AA8046" t="s">
        <v>5893</v>
      </c>
      <c r="AB8046" t="s">
        <v>8325</v>
      </c>
      <c r="AC8046" s="229" t="str">
        <f t="shared" si="77"/>
        <v>INSERT INTO UPK.upk_k40.k60_press_buno_link (buno_id, k60_buno_id, created_date, created_tantou_id) VALUES (3144, 1420, GETDATE(), 999);</v>
      </c>
    </row>
    <row r="8047" spans="26:29">
      <c r="Z8047">
        <v>1437</v>
      </c>
      <c r="AA8047" t="s">
        <v>5993</v>
      </c>
      <c r="AB8047" t="s">
        <v>8326</v>
      </c>
      <c r="AC8047" s="229" t="str">
        <f t="shared" si="77"/>
        <v>INSERT INTO UPK.upk_k40.k60_press_buno_link (buno_id, k60_buno_id, created_date, created_tantou_id) VALUES (3145, 1521, GETDATE(), 999);</v>
      </c>
    </row>
    <row r="8048" spans="26:29">
      <c r="Z8048">
        <v>1438</v>
      </c>
      <c r="AA8048" t="s">
        <v>6963</v>
      </c>
      <c r="AB8048" t="s">
        <v>8327</v>
      </c>
      <c r="AC8048" s="229" t="str">
        <f t="shared" si="77"/>
        <v>INSERT INTO UPK.upk_k40.k60_press_buno_link (buno_id, k60_buno_id, created_date, created_tantou_id) VALUES (3146, 2530, GETDATE(), 999);</v>
      </c>
    </row>
    <row r="8049" spans="26:29">
      <c r="Z8049">
        <v>1439</v>
      </c>
      <c r="AA8049" t="s">
        <v>6825</v>
      </c>
      <c r="AB8049" t="s">
        <v>8328</v>
      </c>
      <c r="AC8049" s="229" t="str">
        <f t="shared" si="77"/>
        <v>INSERT INTO UPK.upk_k40.k60_press_buno_link (buno_id, k60_buno_id, created_date, created_tantou_id) VALUES (3147, 2392, GETDATE(), 999);</v>
      </c>
    </row>
    <row r="8050" spans="26:29">
      <c r="Z8050">
        <v>1440</v>
      </c>
      <c r="AA8050" t="s">
        <v>5994</v>
      </c>
      <c r="AB8050" t="s">
        <v>8329</v>
      </c>
      <c r="AC8050" s="229" t="str">
        <f t="shared" si="77"/>
        <v>INSERT INTO UPK.upk_k40.k60_press_buno_link (buno_id, k60_buno_id, created_date, created_tantou_id) VALUES (3148, 1522, GETDATE(), 999);</v>
      </c>
    </row>
    <row r="8051" spans="26:29">
      <c r="Z8051">
        <v>1441</v>
      </c>
      <c r="AA8051" t="s">
        <v>6964</v>
      </c>
      <c r="AB8051" t="s">
        <v>8330</v>
      </c>
      <c r="AC8051" s="229" t="str">
        <f t="shared" si="77"/>
        <v>INSERT INTO UPK.upk_k40.k60_press_buno_link (buno_id, k60_buno_id, created_date, created_tantou_id) VALUES (3149, 2531, GETDATE(), 999);</v>
      </c>
    </row>
    <row r="8052" spans="26:29">
      <c r="Z8052">
        <v>1442</v>
      </c>
      <c r="AA8052" t="s">
        <v>6826</v>
      </c>
      <c r="AB8052" t="s">
        <v>8331</v>
      </c>
      <c r="AC8052" s="229" t="str">
        <f t="shared" si="77"/>
        <v>INSERT INTO UPK.upk_k40.k60_press_buno_link (buno_id, k60_buno_id, created_date, created_tantou_id) VALUES (3150, 2393, GETDATE(), 999);</v>
      </c>
    </row>
    <row r="8053" spans="26:29">
      <c r="Z8053">
        <v>1443</v>
      </c>
      <c r="AA8053" t="s">
        <v>6905</v>
      </c>
      <c r="AB8053" t="s">
        <v>8332</v>
      </c>
      <c r="AC8053" s="229" t="str">
        <f t="shared" si="77"/>
        <v>INSERT INTO UPK.upk_k40.k60_press_buno_link (buno_id, k60_buno_id, created_date, created_tantou_id) VALUES (3151, 2472, GETDATE(), 999);</v>
      </c>
    </row>
    <row r="8054" spans="26:29">
      <c r="Z8054">
        <v>1444</v>
      </c>
      <c r="AA8054" t="s">
        <v>6905</v>
      </c>
      <c r="AB8054" t="s">
        <v>8333</v>
      </c>
      <c r="AC8054" s="229" t="str">
        <f t="shared" si="77"/>
        <v>INSERT INTO UPK.upk_k40.k60_press_buno_link (buno_id, k60_buno_id, created_date, created_tantou_id) VALUES (3152, 2472, GETDATE(), 999);</v>
      </c>
    </row>
    <row r="8055" spans="26:29">
      <c r="Z8055">
        <v>1445</v>
      </c>
      <c r="AA8055" t="s">
        <v>5995</v>
      </c>
      <c r="AB8055" t="s">
        <v>8334</v>
      </c>
      <c r="AC8055" s="229" t="str">
        <f t="shared" si="77"/>
        <v>INSERT INTO UPK.upk_k40.k60_press_buno_link (buno_id, k60_buno_id, created_date, created_tantou_id) VALUES (3153, 1523, GETDATE(), 999);</v>
      </c>
    </row>
    <row r="8056" spans="26:29">
      <c r="Z8056">
        <v>1446</v>
      </c>
      <c r="AA8056" t="s">
        <v>5995</v>
      </c>
      <c r="AB8056" t="s">
        <v>8335</v>
      </c>
      <c r="AC8056" s="229" t="str">
        <f t="shared" si="77"/>
        <v>INSERT INTO UPK.upk_k40.k60_press_buno_link (buno_id, k60_buno_id, created_date, created_tantou_id) VALUES (3154, 1523, GETDATE(), 999);</v>
      </c>
    </row>
    <row r="8057" spans="26:29">
      <c r="Z8057">
        <v>1447</v>
      </c>
      <c r="AA8057" t="s">
        <v>5996</v>
      </c>
      <c r="AB8057" t="s">
        <v>8336</v>
      </c>
      <c r="AC8057" s="229" t="str">
        <f t="shared" si="77"/>
        <v>INSERT INTO UPK.upk_k40.k60_press_buno_link (buno_id, k60_buno_id, created_date, created_tantou_id) VALUES (3155, 1524, GETDATE(), 999);</v>
      </c>
    </row>
    <row r="8058" spans="26:29">
      <c r="Z8058">
        <v>1448</v>
      </c>
      <c r="AA8058" t="s">
        <v>5996</v>
      </c>
      <c r="AB8058" t="s">
        <v>8337</v>
      </c>
      <c r="AC8058" s="229" t="str">
        <f t="shared" si="77"/>
        <v>INSERT INTO UPK.upk_k40.k60_press_buno_link (buno_id, k60_buno_id, created_date, created_tantou_id) VALUES (3156, 1524, GETDATE(), 999);</v>
      </c>
    </row>
    <row r="8059" spans="26:29">
      <c r="Z8059">
        <v>1449</v>
      </c>
      <c r="AA8059" t="s">
        <v>5776</v>
      </c>
      <c r="AB8059" t="s">
        <v>8338</v>
      </c>
      <c r="AC8059" s="229" t="str">
        <f t="shared" si="77"/>
        <v>INSERT INTO UPK.upk_k40.k60_press_buno_link (buno_id, k60_buno_id, created_date, created_tantou_id) VALUES (3157, 1303, GETDATE(), 999);</v>
      </c>
    </row>
    <row r="8060" spans="26:29">
      <c r="Z8060">
        <v>1450</v>
      </c>
      <c r="AA8060" t="s">
        <v>5776</v>
      </c>
      <c r="AB8060" t="s">
        <v>8339</v>
      </c>
      <c r="AC8060" s="229" t="str">
        <f t="shared" si="77"/>
        <v>INSERT INTO UPK.upk_k40.k60_press_buno_link (buno_id, k60_buno_id, created_date, created_tantou_id) VALUES (3158, 1303, GETDATE(), 999);</v>
      </c>
    </row>
    <row r="8061" spans="26:29">
      <c r="Z8061">
        <v>1451</v>
      </c>
      <c r="AA8061" t="s">
        <v>6916</v>
      </c>
      <c r="AB8061" t="s">
        <v>8340</v>
      </c>
      <c r="AC8061" s="229" t="str">
        <f t="shared" si="77"/>
        <v>INSERT INTO UPK.upk_k40.k60_press_buno_link (buno_id, k60_buno_id, created_date, created_tantou_id) VALUES (3159, 2483, GETDATE(), 999);</v>
      </c>
    </row>
    <row r="8062" spans="26:29">
      <c r="Z8062">
        <v>1452</v>
      </c>
      <c r="AA8062" t="s">
        <v>6916</v>
      </c>
      <c r="AB8062" t="s">
        <v>8341</v>
      </c>
      <c r="AC8062" s="229" t="str">
        <f t="shared" si="77"/>
        <v>INSERT INTO UPK.upk_k40.k60_press_buno_link (buno_id, k60_buno_id, created_date, created_tantou_id) VALUES (3160, 2483, GETDATE(), 999);</v>
      </c>
    </row>
    <row r="8063" spans="26:29">
      <c r="Z8063">
        <v>1453</v>
      </c>
      <c r="AA8063" t="s">
        <v>6256</v>
      </c>
      <c r="AB8063" t="s">
        <v>8342</v>
      </c>
      <c r="AC8063" s="229" t="str">
        <f t="shared" si="77"/>
        <v>INSERT INTO UPK.upk_k40.k60_press_buno_link (buno_id, k60_buno_id, created_date, created_tantou_id) VALUES (3161, 1784, GETDATE(), 999);</v>
      </c>
    </row>
    <row r="8064" spans="26:29">
      <c r="Z8064">
        <v>1454</v>
      </c>
      <c r="AA8064" t="s">
        <v>6256</v>
      </c>
      <c r="AB8064" t="s">
        <v>8343</v>
      </c>
      <c r="AC8064" s="229" t="str">
        <f t="shared" si="77"/>
        <v>INSERT INTO UPK.upk_k40.k60_press_buno_link (buno_id, k60_buno_id, created_date, created_tantou_id) VALUES (3162, 1784, GETDATE(), 999);</v>
      </c>
    </row>
    <row r="8065" spans="26:29">
      <c r="Z8065">
        <v>1455</v>
      </c>
      <c r="AA8065" t="s">
        <v>6014</v>
      </c>
      <c r="AB8065" t="s">
        <v>8344</v>
      </c>
      <c r="AC8065" s="229" t="str">
        <f t="shared" si="77"/>
        <v>INSERT INTO UPK.upk_k40.k60_press_buno_link (buno_id, k60_buno_id, created_date, created_tantou_id) VALUES (3163, 1542, GETDATE(), 999);</v>
      </c>
    </row>
    <row r="8066" spans="26:29">
      <c r="Z8066">
        <v>1456</v>
      </c>
      <c r="AA8066" t="s">
        <v>6014</v>
      </c>
      <c r="AB8066" t="s">
        <v>8345</v>
      </c>
      <c r="AC8066" s="229" t="str">
        <f t="shared" si="77"/>
        <v>INSERT INTO UPK.upk_k40.k60_press_buno_link (buno_id, k60_buno_id, created_date, created_tantou_id) VALUES (3164, 1542, GETDATE(), 999);</v>
      </c>
    </row>
    <row r="8067" spans="26:29">
      <c r="Z8067">
        <v>1457</v>
      </c>
      <c r="AA8067" t="s">
        <v>6015</v>
      </c>
      <c r="AB8067" t="s">
        <v>8346</v>
      </c>
      <c r="AC8067" s="229" t="str">
        <f t="shared" si="77"/>
        <v>INSERT INTO UPK.upk_k40.k60_press_buno_link (buno_id, k60_buno_id, created_date, created_tantou_id) VALUES (3165, 1543, GETDATE(), 999);</v>
      </c>
    </row>
    <row r="8068" spans="26:29">
      <c r="Z8068">
        <v>1458</v>
      </c>
      <c r="AA8068" t="s">
        <v>6015</v>
      </c>
      <c r="AB8068" t="s">
        <v>8347</v>
      </c>
      <c r="AC8068" s="229" t="str">
        <f t="shared" si="77"/>
        <v>INSERT INTO UPK.upk_k40.k60_press_buno_link (buno_id, k60_buno_id, created_date, created_tantou_id) VALUES (3166, 1543, GETDATE(), 999);</v>
      </c>
    </row>
    <row r="8069" spans="26:29">
      <c r="Z8069">
        <v>1459</v>
      </c>
      <c r="AA8069" t="s">
        <v>6016</v>
      </c>
      <c r="AB8069" t="s">
        <v>8348</v>
      </c>
      <c r="AC8069" s="229" t="str">
        <f t="shared" si="77"/>
        <v>INSERT INTO UPK.upk_k40.k60_press_buno_link (buno_id, k60_buno_id, created_date, created_tantou_id) VALUES (3167, 1544, GETDATE(), 999);</v>
      </c>
    </row>
    <row r="8070" spans="26:29">
      <c r="Z8070">
        <v>1460</v>
      </c>
      <c r="AA8070" t="s">
        <v>6016</v>
      </c>
      <c r="AB8070" t="s">
        <v>8349</v>
      </c>
      <c r="AC8070" s="229" t="str">
        <f t="shared" si="77"/>
        <v>INSERT INTO UPK.upk_k40.k60_press_buno_link (buno_id, k60_buno_id, created_date, created_tantou_id) VALUES (3168, 1544, GETDATE(), 999);</v>
      </c>
    </row>
    <row r="8071" spans="26:29">
      <c r="Z8071">
        <v>1461</v>
      </c>
      <c r="AA8071" t="s">
        <v>6531</v>
      </c>
      <c r="AB8071" t="s">
        <v>8350</v>
      </c>
      <c r="AC8071" s="229" t="str">
        <f t="shared" si="77"/>
        <v>INSERT INTO UPK.upk_k40.k60_press_buno_link (buno_id, k60_buno_id, created_date, created_tantou_id) VALUES (3169, 2098, GETDATE(), 999);</v>
      </c>
    </row>
    <row r="8072" spans="26:29">
      <c r="Z8072">
        <v>1462</v>
      </c>
      <c r="AA8072" t="s">
        <v>6531</v>
      </c>
      <c r="AB8072" t="s">
        <v>8351</v>
      </c>
      <c r="AC8072" s="229" t="str">
        <f t="shared" si="77"/>
        <v>INSERT INTO UPK.upk_k40.k60_press_buno_link (buno_id, k60_buno_id, created_date, created_tantou_id) VALUES (3170, 2098, GETDATE(), 999);</v>
      </c>
    </row>
    <row r="8073" spans="26:29">
      <c r="Z8073">
        <v>1463</v>
      </c>
      <c r="AA8073" t="s">
        <v>6076</v>
      </c>
      <c r="AB8073" t="s">
        <v>8352</v>
      </c>
      <c r="AC8073" s="229" t="str">
        <f t="shared" si="77"/>
        <v>INSERT INTO UPK.upk_k40.k60_press_buno_link (buno_id, k60_buno_id, created_date, created_tantou_id) VALUES (3171, 1604, GETDATE(), 999);</v>
      </c>
    </row>
    <row r="8074" spans="26:29">
      <c r="Z8074">
        <v>1464</v>
      </c>
      <c r="AA8074" t="s">
        <v>6076</v>
      </c>
      <c r="AB8074" t="s">
        <v>8353</v>
      </c>
      <c r="AC8074" s="229" t="str">
        <f t="shared" si="77"/>
        <v>INSERT INTO UPK.upk_k40.k60_press_buno_link (buno_id, k60_buno_id, created_date, created_tantou_id) VALUES (3172, 1604, GETDATE(), 999);</v>
      </c>
    </row>
    <row r="8075" spans="26:29">
      <c r="Z8075">
        <v>1465</v>
      </c>
      <c r="AA8075" t="s">
        <v>6930</v>
      </c>
      <c r="AB8075" t="s">
        <v>8354</v>
      </c>
      <c r="AC8075" s="229" t="str">
        <f t="shared" si="77"/>
        <v>INSERT INTO UPK.upk_k40.k60_press_buno_link (buno_id, k60_buno_id, created_date, created_tantou_id) VALUES (3173, 2497, GETDATE(), 999);</v>
      </c>
    </row>
    <row r="8076" spans="26:29">
      <c r="Z8076">
        <v>1466</v>
      </c>
      <c r="AA8076" t="s">
        <v>6931</v>
      </c>
      <c r="AB8076" t="s">
        <v>8355</v>
      </c>
      <c r="AC8076" s="229" t="str">
        <f t="shared" si="77"/>
        <v>INSERT INTO UPK.upk_k40.k60_press_buno_link (buno_id, k60_buno_id, created_date, created_tantou_id) VALUES (3174, 2498, GETDATE(), 999);</v>
      </c>
    </row>
    <row r="8077" spans="26:29">
      <c r="Z8077">
        <v>1467</v>
      </c>
      <c r="AA8077" t="s">
        <v>6220</v>
      </c>
      <c r="AB8077" t="s">
        <v>8356</v>
      </c>
      <c r="AC8077" s="229" t="str">
        <f t="shared" si="77"/>
        <v>INSERT INTO UPK.upk_k40.k60_press_buno_link (buno_id, k60_buno_id, created_date, created_tantou_id) VALUES (3175, 1748, GETDATE(), 999);</v>
      </c>
    </row>
    <row r="8078" spans="26:29">
      <c r="Z8078">
        <v>1468</v>
      </c>
      <c r="AA8078" t="s">
        <v>6220</v>
      </c>
      <c r="AB8078" t="s">
        <v>8357</v>
      </c>
      <c r="AC8078" s="229" t="str">
        <f t="shared" si="77"/>
        <v>INSERT INTO UPK.upk_k40.k60_press_buno_link (buno_id, k60_buno_id, created_date, created_tantou_id) VALUES (3176, 1748, GETDATE(), 999);</v>
      </c>
    </row>
    <row r="8079" spans="26:29">
      <c r="Z8079">
        <v>1469</v>
      </c>
      <c r="AA8079">
        <v>2561</v>
      </c>
      <c r="AB8079" t="s">
        <v>8358</v>
      </c>
      <c r="AC8079" s="229" t="str">
        <f t="shared" si="77"/>
        <v>INSERT INTO UPK.upk_k40.k60_press_buno_link (buno_id, k60_buno_id, created_date, created_tantou_id) VALUES (3177, 2561, GETDATE(), 999);</v>
      </c>
    </row>
    <row r="8080" spans="26:29">
      <c r="Z8080">
        <v>1470</v>
      </c>
      <c r="AA8080">
        <v>2554</v>
      </c>
      <c r="AB8080" t="s">
        <v>8359</v>
      </c>
      <c r="AC8080" s="229" t="str">
        <f t="shared" si="77"/>
        <v>INSERT INTO UPK.upk_k40.k60_press_buno_link (buno_id, k60_buno_id, created_date, created_tantou_id) VALUES (3178, 2554, GETDATE(), 999);</v>
      </c>
    </row>
    <row r="8081" spans="26:29">
      <c r="Z8081">
        <v>1471</v>
      </c>
      <c r="AA8081" t="s">
        <v>6025</v>
      </c>
      <c r="AB8081" t="s">
        <v>8360</v>
      </c>
      <c r="AC8081" s="229" t="str">
        <f t="shared" si="77"/>
        <v>INSERT INTO UPK.upk_k40.k60_press_buno_link (buno_id, k60_buno_id, created_date, created_tantou_id) VALUES (3179, 1553, GETDATE(), 999);</v>
      </c>
    </row>
    <row r="8082" spans="26:29">
      <c r="Z8082">
        <v>1472</v>
      </c>
      <c r="AA8082" t="s">
        <v>6441</v>
      </c>
      <c r="AB8082" t="s">
        <v>8361</v>
      </c>
      <c r="AC8082" s="229" t="str">
        <f t="shared" si="77"/>
        <v>INSERT INTO UPK.upk_k40.k60_press_buno_link (buno_id, k60_buno_id, created_date, created_tantou_id) VALUES (3180, 1969, GETDATE(), 999);</v>
      </c>
    </row>
    <row r="8083" spans="26:29">
      <c r="Z8083">
        <v>1473</v>
      </c>
      <c r="AA8083" t="s">
        <v>6441</v>
      </c>
      <c r="AB8083" t="s">
        <v>8362</v>
      </c>
      <c r="AC8083" s="229" t="str">
        <f t="shared" ref="AC8083:AC8146" si="78">AC$6609&amp;AB8083&amp;", "&amp;AA8083&amp;", GETDATE(), 999);"</f>
        <v>INSERT INTO UPK.upk_k40.k60_press_buno_link (buno_id, k60_buno_id, created_date, created_tantou_id) VALUES (3181, 1969, GETDATE(), 999);</v>
      </c>
    </row>
    <row r="8084" spans="26:29">
      <c r="Z8084">
        <v>1474</v>
      </c>
      <c r="AA8084" t="s">
        <v>5765</v>
      </c>
      <c r="AB8084" t="s">
        <v>8363</v>
      </c>
      <c r="AC8084" s="229" t="str">
        <f t="shared" si="78"/>
        <v>INSERT INTO UPK.upk_k40.k60_press_buno_link (buno_id, k60_buno_id, created_date, created_tantou_id) VALUES (3182, 1292, GETDATE(), 999);</v>
      </c>
    </row>
    <row r="8085" spans="26:29">
      <c r="Z8085">
        <v>1475</v>
      </c>
      <c r="AA8085" t="s">
        <v>5765</v>
      </c>
      <c r="AB8085" t="s">
        <v>8364</v>
      </c>
      <c r="AC8085" s="229" t="str">
        <f t="shared" si="78"/>
        <v>INSERT INTO UPK.upk_k40.k60_press_buno_link (buno_id, k60_buno_id, created_date, created_tantou_id) VALUES (3183, 1292, GETDATE(), 999);</v>
      </c>
    </row>
    <row r="8086" spans="26:29">
      <c r="Z8086">
        <v>1476</v>
      </c>
      <c r="AA8086" t="s">
        <v>5941</v>
      </c>
      <c r="AB8086" t="s">
        <v>8365</v>
      </c>
      <c r="AC8086" s="229" t="str">
        <f t="shared" si="78"/>
        <v>INSERT INTO UPK.upk_k40.k60_press_buno_link (buno_id, k60_buno_id, created_date, created_tantou_id) VALUES (3184, 1468, GETDATE(), 999);</v>
      </c>
    </row>
    <row r="8087" spans="26:29">
      <c r="Z8087">
        <v>1477</v>
      </c>
      <c r="AA8087" t="s">
        <v>5941</v>
      </c>
      <c r="AB8087" t="s">
        <v>8366</v>
      </c>
      <c r="AC8087" s="229" t="str">
        <f t="shared" si="78"/>
        <v>INSERT INTO UPK.upk_k40.k60_press_buno_link (buno_id, k60_buno_id, created_date, created_tantou_id) VALUES (3185, 1468, GETDATE(), 999);</v>
      </c>
    </row>
    <row r="8088" spans="26:29">
      <c r="Z8088">
        <v>1478</v>
      </c>
      <c r="AA8088" t="s">
        <v>5810</v>
      </c>
      <c r="AB8088" t="s">
        <v>8367</v>
      </c>
      <c r="AC8088" s="229" t="str">
        <f t="shared" si="78"/>
        <v>INSERT INTO UPK.upk_k40.k60_press_buno_link (buno_id, k60_buno_id, created_date, created_tantou_id) VALUES (3186, 1337, GETDATE(), 999);</v>
      </c>
    </row>
    <row r="8089" spans="26:29">
      <c r="Z8089">
        <v>1479</v>
      </c>
      <c r="AA8089" t="s">
        <v>5810</v>
      </c>
      <c r="AB8089" t="s">
        <v>8368</v>
      </c>
      <c r="AC8089" s="229" t="str">
        <f t="shared" si="78"/>
        <v>INSERT INTO UPK.upk_k40.k60_press_buno_link (buno_id, k60_buno_id, created_date, created_tantou_id) VALUES (3187, 1337, GETDATE(), 999);</v>
      </c>
    </row>
    <row r="8090" spans="26:29">
      <c r="Z8090">
        <v>1480</v>
      </c>
      <c r="AA8090" t="s">
        <v>6844</v>
      </c>
      <c r="AB8090" t="s">
        <v>8369</v>
      </c>
      <c r="AC8090" s="229" t="str">
        <f t="shared" si="78"/>
        <v>INSERT INTO UPK.upk_k40.k60_press_buno_link (buno_id, k60_buno_id, created_date, created_tantou_id) VALUES (3188, 2411, GETDATE(), 999);</v>
      </c>
    </row>
    <row r="8091" spans="26:29">
      <c r="Z8091">
        <v>1481</v>
      </c>
      <c r="AA8091" t="s">
        <v>6844</v>
      </c>
      <c r="AB8091" t="s">
        <v>8370</v>
      </c>
      <c r="AC8091" s="229" t="str">
        <f t="shared" si="78"/>
        <v>INSERT INTO UPK.upk_k40.k60_press_buno_link (buno_id, k60_buno_id, created_date, created_tantou_id) VALUES (3189, 2411, GETDATE(), 999);</v>
      </c>
    </row>
    <row r="8092" spans="26:29">
      <c r="Z8092">
        <v>1482</v>
      </c>
      <c r="AA8092">
        <v>2555</v>
      </c>
      <c r="AB8092" t="s">
        <v>8371</v>
      </c>
      <c r="AC8092" s="229" t="str">
        <f t="shared" si="78"/>
        <v>INSERT INTO UPK.upk_k40.k60_press_buno_link (buno_id, k60_buno_id, created_date, created_tantou_id) VALUES (3190, 2555, GETDATE(), 999);</v>
      </c>
    </row>
    <row r="8093" spans="26:29">
      <c r="Z8093">
        <v>1483</v>
      </c>
      <c r="AA8093" t="s">
        <v>6026</v>
      </c>
      <c r="AB8093" t="s">
        <v>8372</v>
      </c>
      <c r="AC8093" s="229" t="str">
        <f t="shared" si="78"/>
        <v>INSERT INTO UPK.upk_k40.k60_press_buno_link (buno_id, k60_buno_id, created_date, created_tantou_id) VALUES (3191, 1554, GETDATE(), 999);</v>
      </c>
    </row>
    <row r="8094" spans="26:29">
      <c r="Z8094">
        <v>1484</v>
      </c>
      <c r="AA8094" t="s">
        <v>6845</v>
      </c>
      <c r="AB8094" t="s">
        <v>8373</v>
      </c>
      <c r="AC8094" s="229" t="str">
        <f t="shared" si="78"/>
        <v>INSERT INTO UPK.upk_k40.k60_press_buno_link (buno_id, k60_buno_id, created_date, created_tantou_id) VALUES (3192, 2412, GETDATE(), 999);</v>
      </c>
    </row>
    <row r="8095" spans="26:29">
      <c r="Z8095">
        <v>1485</v>
      </c>
      <c r="AA8095" t="s">
        <v>6696</v>
      </c>
      <c r="AB8095" t="s">
        <v>8374</v>
      </c>
      <c r="AC8095" s="229" t="str">
        <f t="shared" si="78"/>
        <v>INSERT INTO UPK.upk_k40.k60_press_buno_link (buno_id, k60_buno_id, created_date, created_tantou_id) VALUES (3193, 2263, GETDATE(), 999);</v>
      </c>
    </row>
    <row r="8096" spans="26:29">
      <c r="Z8096">
        <v>1486</v>
      </c>
      <c r="AA8096" t="s">
        <v>6696</v>
      </c>
      <c r="AB8096" t="s">
        <v>8375</v>
      </c>
      <c r="AC8096" s="229" t="str">
        <f t="shared" si="78"/>
        <v>INSERT INTO UPK.upk_k40.k60_press_buno_link (buno_id, k60_buno_id, created_date, created_tantou_id) VALUES (3194, 2263, GETDATE(), 999);</v>
      </c>
    </row>
    <row r="8097" spans="26:29">
      <c r="Z8097">
        <v>1487</v>
      </c>
      <c r="AA8097" t="s">
        <v>6915</v>
      </c>
      <c r="AB8097" t="s">
        <v>8376</v>
      </c>
      <c r="AC8097" s="229" t="str">
        <f t="shared" si="78"/>
        <v>INSERT INTO UPK.upk_k40.k60_press_buno_link (buno_id, k60_buno_id, created_date, created_tantou_id) VALUES (3195, 2482, GETDATE(), 999);</v>
      </c>
    </row>
    <row r="8098" spans="26:29">
      <c r="Z8098">
        <v>1488</v>
      </c>
      <c r="AA8098" t="s">
        <v>6915</v>
      </c>
      <c r="AB8098" t="s">
        <v>8377</v>
      </c>
      <c r="AC8098" s="229" t="str">
        <f t="shared" si="78"/>
        <v>INSERT INTO UPK.upk_k40.k60_press_buno_link (buno_id, k60_buno_id, created_date, created_tantou_id) VALUES (3196, 2482, GETDATE(), 999);</v>
      </c>
    </row>
    <row r="8099" spans="26:29">
      <c r="Z8099">
        <v>1489</v>
      </c>
      <c r="AA8099" t="s">
        <v>6651</v>
      </c>
      <c r="AB8099" t="s">
        <v>8378</v>
      </c>
      <c r="AC8099" s="229" t="str">
        <f t="shared" si="78"/>
        <v>INSERT INTO UPK.upk_k40.k60_press_buno_link (buno_id, k60_buno_id, created_date, created_tantou_id) VALUES (3197, 2218, GETDATE(), 999);</v>
      </c>
    </row>
    <row r="8100" spans="26:29">
      <c r="Z8100">
        <v>1490</v>
      </c>
      <c r="AA8100" t="s">
        <v>6651</v>
      </c>
      <c r="AB8100" t="s">
        <v>8379</v>
      </c>
      <c r="AC8100" s="229" t="str">
        <f t="shared" si="78"/>
        <v>INSERT INTO UPK.upk_k40.k60_press_buno_link (buno_id, k60_buno_id, created_date, created_tantou_id) VALUES (3198, 2218, GETDATE(), 999);</v>
      </c>
    </row>
    <row r="8101" spans="26:29">
      <c r="Z8101">
        <v>1491</v>
      </c>
      <c r="AA8101" t="s">
        <v>6611</v>
      </c>
      <c r="AB8101" t="s">
        <v>8380</v>
      </c>
      <c r="AC8101" s="229" t="str">
        <f t="shared" si="78"/>
        <v>INSERT INTO UPK.upk_k40.k60_press_buno_link (buno_id, k60_buno_id, created_date, created_tantou_id) VALUES (3199, 2178, GETDATE(), 999);</v>
      </c>
    </row>
    <row r="8102" spans="26:29">
      <c r="Z8102">
        <v>1492</v>
      </c>
      <c r="AA8102" t="s">
        <v>6611</v>
      </c>
      <c r="AB8102" t="s">
        <v>8381</v>
      </c>
      <c r="AC8102" s="229" t="str">
        <f t="shared" si="78"/>
        <v>INSERT INTO UPK.upk_k40.k60_press_buno_link (buno_id, k60_buno_id, created_date, created_tantou_id) VALUES (3200, 2178, GETDATE(), 999);</v>
      </c>
    </row>
    <row r="8103" spans="26:29">
      <c r="Z8103">
        <v>1493</v>
      </c>
      <c r="AA8103" t="s">
        <v>6638</v>
      </c>
      <c r="AB8103" t="s">
        <v>8382</v>
      </c>
      <c r="AC8103" s="229" t="str">
        <f t="shared" si="78"/>
        <v>INSERT INTO UPK.upk_k40.k60_press_buno_link (buno_id, k60_buno_id, created_date, created_tantou_id) VALUES (3201, 2205, GETDATE(), 999);</v>
      </c>
    </row>
    <row r="8104" spans="26:29">
      <c r="Z8104">
        <v>1494</v>
      </c>
      <c r="AA8104" t="s">
        <v>6638</v>
      </c>
      <c r="AB8104" t="s">
        <v>8383</v>
      </c>
      <c r="AC8104" s="229" t="str">
        <f t="shared" si="78"/>
        <v>INSERT INTO UPK.upk_k40.k60_press_buno_link (buno_id, k60_buno_id, created_date, created_tantou_id) VALUES (3202, 2205, GETDATE(), 999);</v>
      </c>
    </row>
    <row r="8105" spans="26:29">
      <c r="Z8105">
        <v>1495</v>
      </c>
      <c r="AA8105" t="s">
        <v>6662</v>
      </c>
      <c r="AB8105" t="s">
        <v>8384</v>
      </c>
      <c r="AC8105" s="229" t="str">
        <f t="shared" si="78"/>
        <v>INSERT INTO UPK.upk_k40.k60_press_buno_link (buno_id, k60_buno_id, created_date, created_tantou_id) VALUES (3203, 2229, GETDATE(), 999);</v>
      </c>
    </row>
    <row r="8106" spans="26:29">
      <c r="Z8106">
        <v>1496</v>
      </c>
      <c r="AA8106" t="s">
        <v>6662</v>
      </c>
      <c r="AB8106" t="s">
        <v>8385</v>
      </c>
      <c r="AC8106" s="229" t="str">
        <f t="shared" si="78"/>
        <v>INSERT INTO UPK.upk_k40.k60_press_buno_link (buno_id, k60_buno_id, created_date, created_tantou_id) VALUES (3204, 2229, GETDATE(), 999);</v>
      </c>
    </row>
    <row r="8107" spans="26:29">
      <c r="Z8107">
        <v>1497</v>
      </c>
      <c r="AA8107" t="s">
        <v>6663</v>
      </c>
      <c r="AB8107" t="s">
        <v>8386</v>
      </c>
      <c r="AC8107" s="229" t="str">
        <f t="shared" si="78"/>
        <v>INSERT INTO UPK.upk_k40.k60_press_buno_link (buno_id, k60_buno_id, created_date, created_tantou_id) VALUES (3205, 2230, GETDATE(), 999);</v>
      </c>
    </row>
    <row r="8108" spans="26:29">
      <c r="Z8108">
        <v>1498</v>
      </c>
      <c r="AA8108" t="s">
        <v>6663</v>
      </c>
      <c r="AB8108" t="s">
        <v>8387</v>
      </c>
      <c r="AC8108" s="229" t="str">
        <f t="shared" si="78"/>
        <v>INSERT INTO UPK.upk_k40.k60_press_buno_link (buno_id, k60_buno_id, created_date, created_tantou_id) VALUES (3206, 2230, GETDATE(), 999);</v>
      </c>
    </row>
    <row r="8109" spans="26:29">
      <c r="Z8109">
        <v>1499</v>
      </c>
      <c r="AA8109" t="s">
        <v>5854</v>
      </c>
      <c r="AB8109" t="s">
        <v>8388</v>
      </c>
      <c r="AC8109" s="229" t="str">
        <f t="shared" si="78"/>
        <v>INSERT INTO UPK.upk_k40.k60_press_buno_link (buno_id, k60_buno_id, created_date, created_tantou_id) VALUES (3207, 1381, GETDATE(), 999);</v>
      </c>
    </row>
    <row r="8110" spans="26:29">
      <c r="Z8110">
        <v>1500</v>
      </c>
      <c r="AA8110" t="s">
        <v>6814</v>
      </c>
      <c r="AB8110" t="s">
        <v>8389</v>
      </c>
      <c r="AC8110" s="229" t="str">
        <f t="shared" si="78"/>
        <v>INSERT INTO UPK.upk_k40.k60_press_buno_link (buno_id, k60_buno_id, created_date, created_tantou_id) VALUES (3208, 2381, GETDATE(), 999);</v>
      </c>
    </row>
    <row r="8111" spans="26:29">
      <c r="Z8111">
        <v>1501</v>
      </c>
      <c r="AA8111" t="s">
        <v>6816</v>
      </c>
      <c r="AB8111" t="s">
        <v>8390</v>
      </c>
      <c r="AC8111" s="229" t="str">
        <f t="shared" si="78"/>
        <v>INSERT INTO UPK.upk_k40.k60_press_buno_link (buno_id, k60_buno_id, created_date, created_tantou_id) VALUES (3209, 2383, GETDATE(), 999);</v>
      </c>
    </row>
    <row r="8112" spans="26:29">
      <c r="Z8112">
        <v>1502</v>
      </c>
      <c r="AA8112" t="s">
        <v>6131</v>
      </c>
      <c r="AB8112" t="s">
        <v>8391</v>
      </c>
      <c r="AC8112" s="229" t="str">
        <f t="shared" si="78"/>
        <v>INSERT INTO UPK.upk_k40.k60_press_buno_link (buno_id, k60_buno_id, created_date, created_tantou_id) VALUES (3210, 1659, GETDATE(), 999);</v>
      </c>
    </row>
    <row r="8113" spans="26:29">
      <c r="Z8113">
        <v>1503</v>
      </c>
      <c r="AA8113" t="s">
        <v>6131</v>
      </c>
      <c r="AB8113" t="s">
        <v>8392</v>
      </c>
      <c r="AC8113" s="229" t="str">
        <f t="shared" si="78"/>
        <v>INSERT INTO UPK.upk_k40.k60_press_buno_link (buno_id, k60_buno_id, created_date, created_tantou_id) VALUES (3211, 1659, GETDATE(), 999);</v>
      </c>
    </row>
    <row r="8114" spans="26:29">
      <c r="Z8114">
        <v>1504</v>
      </c>
      <c r="AA8114" t="s">
        <v>6351</v>
      </c>
      <c r="AB8114" t="s">
        <v>8393</v>
      </c>
      <c r="AC8114" s="229" t="str">
        <f t="shared" si="78"/>
        <v>INSERT INTO UPK.upk_k40.k60_press_buno_link (buno_id, k60_buno_id, created_date, created_tantou_id) VALUES (3212, 1879, GETDATE(), 999);</v>
      </c>
    </row>
    <row r="8115" spans="26:29">
      <c r="Z8115">
        <v>1505</v>
      </c>
      <c r="AA8115" t="s">
        <v>6351</v>
      </c>
      <c r="AB8115" t="s">
        <v>8394</v>
      </c>
      <c r="AC8115" s="229" t="str">
        <f t="shared" si="78"/>
        <v>INSERT INTO UPK.upk_k40.k60_press_buno_link (buno_id, k60_buno_id, created_date, created_tantou_id) VALUES (3213, 1879, GETDATE(), 999);</v>
      </c>
    </row>
    <row r="8116" spans="26:29">
      <c r="Z8116">
        <v>1506</v>
      </c>
      <c r="AA8116" t="s">
        <v>6054</v>
      </c>
      <c r="AB8116" t="s">
        <v>8395</v>
      </c>
      <c r="AC8116" s="229" t="str">
        <f t="shared" si="78"/>
        <v>INSERT INTO UPK.upk_k40.k60_press_buno_link (buno_id, k60_buno_id, created_date, created_tantou_id) VALUES (3214, 1582, GETDATE(), 999);</v>
      </c>
    </row>
    <row r="8117" spans="26:29">
      <c r="Z8117">
        <v>1507</v>
      </c>
      <c r="AA8117" t="s">
        <v>6054</v>
      </c>
      <c r="AB8117" t="s">
        <v>8396</v>
      </c>
      <c r="AC8117" s="229" t="str">
        <f t="shared" si="78"/>
        <v>INSERT INTO UPK.upk_k40.k60_press_buno_link (buno_id, k60_buno_id, created_date, created_tantou_id) VALUES (3215, 1582, GETDATE(), 999);</v>
      </c>
    </row>
    <row r="8118" spans="26:29">
      <c r="Z8118">
        <v>1508</v>
      </c>
      <c r="AA8118" t="s">
        <v>6077</v>
      </c>
      <c r="AB8118" t="s">
        <v>8397</v>
      </c>
      <c r="AC8118" s="229" t="str">
        <f t="shared" si="78"/>
        <v>INSERT INTO UPK.upk_k40.k60_press_buno_link (buno_id, k60_buno_id, created_date, created_tantou_id) VALUES (3216, 1605, GETDATE(), 999);</v>
      </c>
    </row>
    <row r="8119" spans="26:29">
      <c r="Z8119">
        <v>1509</v>
      </c>
      <c r="AA8119" t="s">
        <v>6077</v>
      </c>
      <c r="AB8119" t="s">
        <v>8398</v>
      </c>
      <c r="AC8119" s="229" t="str">
        <f t="shared" si="78"/>
        <v>INSERT INTO UPK.upk_k40.k60_press_buno_link (buno_id, k60_buno_id, created_date, created_tantou_id) VALUES (3217, 1605, GETDATE(), 999);</v>
      </c>
    </row>
    <row r="8120" spans="26:29">
      <c r="Z8120">
        <v>1510</v>
      </c>
      <c r="AA8120" t="s">
        <v>6156</v>
      </c>
      <c r="AB8120" t="s">
        <v>8399</v>
      </c>
      <c r="AC8120" s="229" t="str">
        <f t="shared" si="78"/>
        <v>INSERT INTO UPK.upk_k40.k60_press_buno_link (buno_id, k60_buno_id, created_date, created_tantou_id) VALUES (3218, 1684, GETDATE(), 999);</v>
      </c>
    </row>
    <row r="8121" spans="26:29">
      <c r="Z8121">
        <v>1511</v>
      </c>
      <c r="AA8121" t="s">
        <v>6156</v>
      </c>
      <c r="AB8121" t="s">
        <v>8400</v>
      </c>
      <c r="AC8121" s="229" t="str">
        <f t="shared" si="78"/>
        <v>INSERT INTO UPK.upk_k40.k60_press_buno_link (buno_id, k60_buno_id, created_date, created_tantou_id) VALUES (3219, 1684, GETDATE(), 999);</v>
      </c>
    </row>
    <row r="8122" spans="26:29">
      <c r="Z8122">
        <v>1512</v>
      </c>
      <c r="AA8122" t="s">
        <v>6479</v>
      </c>
      <c r="AB8122" t="s">
        <v>8401</v>
      </c>
      <c r="AC8122" s="229" t="str">
        <f t="shared" si="78"/>
        <v>INSERT INTO UPK.upk_k40.k60_press_buno_link (buno_id, k60_buno_id, created_date, created_tantou_id) VALUES (3220, 2031, GETDATE(), 999);</v>
      </c>
    </row>
    <row r="8123" spans="26:29">
      <c r="Z8123">
        <v>1513</v>
      </c>
      <c r="AA8123" t="s">
        <v>6479</v>
      </c>
      <c r="AB8123" t="s">
        <v>8402</v>
      </c>
      <c r="AC8123" s="229" t="str">
        <f t="shared" si="78"/>
        <v>INSERT INTO UPK.upk_k40.k60_press_buno_link (buno_id, k60_buno_id, created_date, created_tantou_id) VALUES (3221, 2031, GETDATE(), 999);</v>
      </c>
    </row>
    <row r="8124" spans="26:29">
      <c r="Z8124">
        <v>1514</v>
      </c>
      <c r="AA8124" t="s">
        <v>6758</v>
      </c>
      <c r="AB8124" t="s">
        <v>8403</v>
      </c>
      <c r="AC8124" s="229" t="str">
        <f t="shared" si="78"/>
        <v>INSERT INTO UPK.upk_k40.k60_press_buno_link (buno_id, k60_buno_id, created_date, created_tantou_id) VALUES (3222, 2325, GETDATE(), 999);</v>
      </c>
    </row>
    <row r="8125" spans="26:29">
      <c r="Z8125">
        <v>1515</v>
      </c>
      <c r="AA8125" t="s">
        <v>5894</v>
      </c>
      <c r="AB8125" t="s">
        <v>8404</v>
      </c>
      <c r="AC8125" s="229" t="str">
        <f t="shared" si="78"/>
        <v>INSERT INTO UPK.upk_k40.k60_press_buno_link (buno_id, k60_buno_id, created_date, created_tantou_id) VALUES (3223, 1421, GETDATE(), 999);</v>
      </c>
    </row>
    <row r="8126" spans="26:29">
      <c r="Z8126">
        <v>1516</v>
      </c>
      <c r="AA8126" t="s">
        <v>220</v>
      </c>
      <c r="AB8126" t="s">
        <v>8405</v>
      </c>
      <c r="AC8126" s="229" t="str">
        <f t="shared" si="78"/>
        <v>INSERT INTO UPK.upk_k40.k60_press_buno_link (buno_id, k60_buno_id, created_date, created_tantou_id) VALUES (3224, 2014, GETDATE(), 999);</v>
      </c>
    </row>
    <row r="8127" spans="26:29">
      <c r="Z8127">
        <v>1517</v>
      </c>
      <c r="AA8127" t="s">
        <v>234</v>
      </c>
      <c r="AB8127" t="s">
        <v>8406</v>
      </c>
      <c r="AC8127" s="229" t="str">
        <f t="shared" si="78"/>
        <v>INSERT INTO UPK.upk_k40.k60_press_buno_link (buno_id, k60_buno_id, created_date, created_tantou_id) VALUES (3225, 2015, GETDATE(), 999);</v>
      </c>
    </row>
    <row r="8128" spans="26:29">
      <c r="Z8128">
        <v>1518</v>
      </c>
      <c r="AA8128" t="s">
        <v>6473</v>
      </c>
      <c r="AB8128" t="s">
        <v>8407</v>
      </c>
      <c r="AC8128" s="229" t="str">
        <f t="shared" si="78"/>
        <v>INSERT INTO UPK.upk_k40.k60_press_buno_link (buno_id, k60_buno_id, created_date, created_tantou_id) VALUES (3226, 2016, GETDATE(), 999);</v>
      </c>
    </row>
    <row r="8129" spans="26:29">
      <c r="Z8129">
        <v>1519</v>
      </c>
      <c r="AA8129" t="s">
        <v>6759</v>
      </c>
      <c r="AB8129" t="s">
        <v>8408</v>
      </c>
      <c r="AC8129" s="229" t="str">
        <f t="shared" si="78"/>
        <v>INSERT INTO UPK.upk_k40.k60_press_buno_link (buno_id, k60_buno_id, created_date, created_tantou_id) VALUES (3227, 2326, GETDATE(), 999);</v>
      </c>
    </row>
    <row r="8130" spans="26:29">
      <c r="Z8130">
        <v>1520</v>
      </c>
      <c r="AA8130" t="s">
        <v>6474</v>
      </c>
      <c r="AB8130" t="s">
        <v>8409</v>
      </c>
      <c r="AC8130" s="229" t="str">
        <f t="shared" si="78"/>
        <v>INSERT INTO UPK.upk_k40.k60_press_buno_link (buno_id, k60_buno_id, created_date, created_tantou_id) VALUES (3228, 2017, GETDATE(), 999);</v>
      </c>
    </row>
    <row r="8131" spans="26:29">
      <c r="Z8131">
        <v>1521</v>
      </c>
      <c r="AA8131" t="s">
        <v>5895</v>
      </c>
      <c r="AB8131" t="s">
        <v>8410</v>
      </c>
      <c r="AC8131" s="229" t="str">
        <f t="shared" si="78"/>
        <v>INSERT INTO UPK.upk_k40.k60_press_buno_link (buno_id, k60_buno_id, created_date, created_tantou_id) VALUES (3229, 1422, GETDATE(), 999);</v>
      </c>
    </row>
    <row r="8132" spans="26:29">
      <c r="Z8132">
        <v>1522</v>
      </c>
      <c r="AA8132" t="s">
        <v>6316</v>
      </c>
      <c r="AB8132" t="s">
        <v>8411</v>
      </c>
      <c r="AC8132" s="229" t="str">
        <f t="shared" si="78"/>
        <v>INSERT INTO UPK.upk_k40.k60_press_buno_link (buno_id, k60_buno_id, created_date, created_tantou_id) VALUES (3230, 1844, GETDATE(), 999);</v>
      </c>
    </row>
    <row r="8133" spans="26:29">
      <c r="Z8133">
        <v>1523</v>
      </c>
      <c r="AA8133" t="s">
        <v>6317</v>
      </c>
      <c r="AB8133" t="s">
        <v>8412</v>
      </c>
      <c r="AC8133" s="229" t="str">
        <f t="shared" si="78"/>
        <v>INSERT INTO UPK.upk_k40.k60_press_buno_link (buno_id, k60_buno_id, created_date, created_tantou_id) VALUES (3231, 1845, GETDATE(), 999);</v>
      </c>
    </row>
    <row r="8134" spans="26:29">
      <c r="Z8134">
        <v>1524</v>
      </c>
      <c r="AA8134" t="s">
        <v>5896</v>
      </c>
      <c r="AB8134" t="s">
        <v>8413</v>
      </c>
      <c r="AC8134" s="229" t="str">
        <f t="shared" si="78"/>
        <v>INSERT INTO UPK.upk_k40.k60_press_buno_link (buno_id, k60_buno_id, created_date, created_tantou_id) VALUES (3232, 1423, GETDATE(), 999);</v>
      </c>
    </row>
    <row r="8135" spans="26:29">
      <c r="Z8135">
        <v>1525</v>
      </c>
      <c r="AA8135" t="s">
        <v>5897</v>
      </c>
      <c r="AB8135" t="s">
        <v>8414</v>
      </c>
      <c r="AC8135" s="229" t="str">
        <f t="shared" si="78"/>
        <v>INSERT INTO UPK.upk_k40.k60_press_buno_link (buno_id, k60_buno_id, created_date, created_tantou_id) VALUES (3233, 1424, GETDATE(), 999);</v>
      </c>
    </row>
    <row r="8136" spans="26:29">
      <c r="Z8136">
        <v>1526</v>
      </c>
      <c r="AA8136" t="s">
        <v>5898</v>
      </c>
      <c r="AB8136" t="s">
        <v>8415</v>
      </c>
      <c r="AC8136" s="229" t="str">
        <f t="shared" si="78"/>
        <v>INSERT INTO UPK.upk_k40.k60_press_buno_link (buno_id, k60_buno_id, created_date, created_tantou_id) VALUES (3234, 1425, GETDATE(), 999);</v>
      </c>
    </row>
    <row r="8137" spans="26:29">
      <c r="Z8137">
        <v>1527</v>
      </c>
      <c r="AA8137" t="s">
        <v>5899</v>
      </c>
      <c r="AB8137" t="s">
        <v>8416</v>
      </c>
      <c r="AC8137" s="229" t="str">
        <f t="shared" si="78"/>
        <v>INSERT INTO UPK.upk_k40.k60_press_buno_link (buno_id, k60_buno_id, created_date, created_tantou_id) VALUES (3235, 1426, GETDATE(), 999);</v>
      </c>
    </row>
    <row r="8138" spans="26:29">
      <c r="Z8138">
        <v>1528</v>
      </c>
      <c r="AA8138" t="s">
        <v>6556</v>
      </c>
      <c r="AB8138" t="s">
        <v>8417</v>
      </c>
      <c r="AC8138" s="229" t="str">
        <f t="shared" si="78"/>
        <v>INSERT INTO UPK.upk_k40.k60_press_buno_link (buno_id, k60_buno_id, created_date, created_tantou_id) VALUES (3236, 2123, GETDATE(), 999);</v>
      </c>
    </row>
    <row r="8139" spans="26:29">
      <c r="Z8139">
        <v>1529</v>
      </c>
      <c r="AA8139">
        <v>2573</v>
      </c>
      <c r="AB8139" t="s">
        <v>8418</v>
      </c>
      <c r="AC8139" s="229" t="str">
        <f t="shared" si="78"/>
        <v>INSERT INTO UPK.upk_k40.k60_press_buno_link (buno_id, k60_buno_id, created_date, created_tantou_id) VALUES (3237, 2573, GETDATE(), 999);</v>
      </c>
    </row>
    <row r="8140" spans="26:29">
      <c r="Z8140">
        <v>1530</v>
      </c>
      <c r="AA8140">
        <v>2574</v>
      </c>
      <c r="AB8140" t="s">
        <v>8419</v>
      </c>
      <c r="AC8140" s="229" t="str">
        <f t="shared" si="78"/>
        <v>INSERT INTO UPK.upk_k40.k60_press_buno_link (buno_id, k60_buno_id, created_date, created_tantou_id) VALUES (3238, 2574, GETDATE(), 999);</v>
      </c>
    </row>
    <row r="8141" spans="26:29">
      <c r="Z8141">
        <v>1531</v>
      </c>
      <c r="AA8141" t="s">
        <v>5808</v>
      </c>
      <c r="AB8141" t="s">
        <v>8420</v>
      </c>
      <c r="AC8141" s="229" t="str">
        <f t="shared" si="78"/>
        <v>INSERT INTO UPK.upk_k40.k60_press_buno_link (buno_id, k60_buno_id, created_date, created_tantou_id) VALUES (3239, 1335, GETDATE(), 999);</v>
      </c>
    </row>
    <row r="8142" spans="26:29">
      <c r="Z8142">
        <v>1532</v>
      </c>
      <c r="AA8142" t="s">
        <v>5808</v>
      </c>
      <c r="AB8142" t="s">
        <v>8421</v>
      </c>
      <c r="AC8142" s="229" t="str">
        <f t="shared" si="78"/>
        <v>INSERT INTO UPK.upk_k40.k60_press_buno_link (buno_id, k60_buno_id, created_date, created_tantou_id) VALUES (3240, 1335, GETDATE(), 999);</v>
      </c>
    </row>
    <row r="8143" spans="26:29">
      <c r="Z8143">
        <v>1533</v>
      </c>
      <c r="AA8143" t="s">
        <v>5809</v>
      </c>
      <c r="AB8143" t="s">
        <v>8422</v>
      </c>
      <c r="AC8143" s="229" t="str">
        <f t="shared" si="78"/>
        <v>INSERT INTO UPK.upk_k40.k60_press_buno_link (buno_id, k60_buno_id, created_date, created_tantou_id) VALUES (3241, 1336, GETDATE(), 999);</v>
      </c>
    </row>
    <row r="8144" spans="26:29">
      <c r="Z8144">
        <v>1534</v>
      </c>
      <c r="AA8144" t="s">
        <v>5809</v>
      </c>
      <c r="AB8144" t="s">
        <v>8423</v>
      </c>
      <c r="AC8144" s="229" t="str">
        <f t="shared" si="78"/>
        <v>INSERT INTO UPK.upk_k40.k60_press_buno_link (buno_id, k60_buno_id, created_date, created_tantou_id) VALUES (3242, 1336, GETDATE(), 999);</v>
      </c>
    </row>
    <row r="8145" spans="26:29">
      <c r="Z8145">
        <v>1535</v>
      </c>
      <c r="AA8145" t="s">
        <v>6215</v>
      </c>
      <c r="AB8145" t="s">
        <v>8424</v>
      </c>
      <c r="AC8145" s="229" t="str">
        <f t="shared" si="78"/>
        <v>INSERT INTO UPK.upk_k40.k60_press_buno_link (buno_id, k60_buno_id, created_date, created_tantou_id) VALUES (3243, 1743, GETDATE(), 999);</v>
      </c>
    </row>
    <row r="8146" spans="26:29">
      <c r="Z8146">
        <v>1536</v>
      </c>
      <c r="AA8146" t="s">
        <v>6017</v>
      </c>
      <c r="AB8146" t="s">
        <v>8425</v>
      </c>
      <c r="AC8146" s="229" t="str">
        <f t="shared" si="78"/>
        <v>INSERT INTO UPK.upk_k40.k60_press_buno_link (buno_id, k60_buno_id, created_date, created_tantou_id) VALUES (3244, 1545, GETDATE(), 999);</v>
      </c>
    </row>
    <row r="8147" spans="26:29">
      <c r="Z8147">
        <v>1537</v>
      </c>
      <c r="AA8147" t="s">
        <v>6017</v>
      </c>
      <c r="AB8147" t="s">
        <v>8426</v>
      </c>
      <c r="AC8147" s="229" t="str">
        <f t="shared" ref="AC8147:AC8210" si="79">AC$6609&amp;AB8147&amp;", "&amp;AA8147&amp;", GETDATE(), 999);"</f>
        <v>INSERT INTO UPK.upk_k40.k60_press_buno_link (buno_id, k60_buno_id, created_date, created_tantou_id) VALUES (3245, 1545, GETDATE(), 999);</v>
      </c>
    </row>
    <row r="8148" spans="26:29">
      <c r="Z8148">
        <v>1538</v>
      </c>
      <c r="AA8148" t="s">
        <v>6216</v>
      </c>
      <c r="AB8148" t="s">
        <v>8427</v>
      </c>
      <c r="AC8148" s="229" t="str">
        <f t="shared" si="79"/>
        <v>INSERT INTO UPK.upk_k40.k60_press_buno_link (buno_id, k60_buno_id, created_date, created_tantou_id) VALUES (3246, 1744, GETDATE(), 999);</v>
      </c>
    </row>
    <row r="8149" spans="26:29">
      <c r="Z8149">
        <v>1539</v>
      </c>
      <c r="AA8149" t="s">
        <v>5800</v>
      </c>
      <c r="AB8149" t="s">
        <v>8428</v>
      </c>
      <c r="AC8149" s="229" t="str">
        <f t="shared" si="79"/>
        <v>INSERT INTO UPK.upk_k40.k60_press_buno_link (buno_id, k60_buno_id, created_date, created_tantou_id) VALUES (3247, 1327, GETDATE(), 999);</v>
      </c>
    </row>
    <row r="8150" spans="26:29">
      <c r="Z8150">
        <v>1540</v>
      </c>
      <c r="AA8150" t="s">
        <v>5800</v>
      </c>
      <c r="AB8150" t="s">
        <v>8429</v>
      </c>
      <c r="AC8150" s="229" t="str">
        <f t="shared" si="79"/>
        <v>INSERT INTO UPK.upk_k40.k60_press_buno_link (buno_id, k60_buno_id, created_date, created_tantou_id) VALUES (3248, 1327, GETDATE(), 999);</v>
      </c>
    </row>
    <row r="8151" spans="26:29">
      <c r="Z8151">
        <v>1541</v>
      </c>
      <c r="AA8151" t="s">
        <v>6801</v>
      </c>
      <c r="AB8151" t="s">
        <v>8430</v>
      </c>
      <c r="AC8151" s="229" t="str">
        <f t="shared" si="79"/>
        <v>INSERT INTO UPK.upk_k40.k60_press_buno_link (buno_id, k60_buno_id, created_date, created_tantou_id) VALUES (3249, 2368, GETDATE(), 999);</v>
      </c>
    </row>
    <row r="8152" spans="26:29">
      <c r="Z8152">
        <v>1542</v>
      </c>
      <c r="AA8152" t="s">
        <v>6801</v>
      </c>
      <c r="AB8152" t="s">
        <v>8431</v>
      </c>
      <c r="AC8152" s="229" t="str">
        <f t="shared" si="79"/>
        <v>INSERT INTO UPK.upk_k40.k60_press_buno_link (buno_id, k60_buno_id, created_date, created_tantou_id) VALUES (3250, 2368, GETDATE(), 999);</v>
      </c>
    </row>
    <row r="8153" spans="26:29">
      <c r="Z8153">
        <v>1543</v>
      </c>
      <c r="AA8153" t="s">
        <v>6571</v>
      </c>
      <c r="AB8153" t="s">
        <v>8432</v>
      </c>
      <c r="AC8153" s="229" t="str">
        <f t="shared" si="79"/>
        <v>INSERT INTO UPK.upk_k40.k60_press_buno_link (buno_id, k60_buno_id, created_date, created_tantou_id) VALUES (3251, 2138, GETDATE(), 999);</v>
      </c>
    </row>
    <row r="8154" spans="26:29">
      <c r="Z8154">
        <v>1544</v>
      </c>
      <c r="AA8154" t="s">
        <v>6481</v>
      </c>
      <c r="AB8154" t="s">
        <v>8433</v>
      </c>
      <c r="AC8154" s="229" t="str">
        <f t="shared" si="79"/>
        <v>INSERT INTO UPK.upk_k40.k60_press_buno_link (buno_id, k60_buno_id, created_date, created_tantou_id) VALUES (3252, 2035, GETDATE(), 999);</v>
      </c>
    </row>
    <row r="8155" spans="26:29">
      <c r="Z8155">
        <v>1545</v>
      </c>
      <c r="AA8155" t="s">
        <v>6481</v>
      </c>
      <c r="AB8155" t="s">
        <v>8434</v>
      </c>
      <c r="AC8155" s="229" t="str">
        <f t="shared" si="79"/>
        <v>INSERT INTO UPK.upk_k40.k60_press_buno_link (buno_id, k60_buno_id, created_date, created_tantou_id) VALUES (3253, 2035, GETDATE(), 999);</v>
      </c>
    </row>
    <row r="8156" spans="26:29">
      <c r="Z8156">
        <v>1546</v>
      </c>
      <c r="AA8156" t="s">
        <v>5945</v>
      </c>
      <c r="AB8156" t="s">
        <v>8435</v>
      </c>
      <c r="AC8156" s="229" t="str">
        <f t="shared" si="79"/>
        <v>INSERT INTO UPK.upk_k40.k60_press_buno_link (buno_id, k60_buno_id, created_date, created_tantou_id) VALUES (3254, 1472, GETDATE(), 999);</v>
      </c>
    </row>
    <row r="8157" spans="26:29">
      <c r="Z8157">
        <v>1547</v>
      </c>
      <c r="AA8157" t="s">
        <v>5945</v>
      </c>
      <c r="AB8157" t="s">
        <v>8436</v>
      </c>
      <c r="AC8157" s="229" t="str">
        <f t="shared" si="79"/>
        <v>INSERT INTO UPK.upk_k40.k60_press_buno_link (buno_id, k60_buno_id, created_date, created_tantou_id) VALUES (3255, 1472, GETDATE(), 999);</v>
      </c>
    </row>
    <row r="8158" spans="26:29">
      <c r="Z8158">
        <v>1548</v>
      </c>
      <c r="AA8158" t="s">
        <v>5777</v>
      </c>
      <c r="AB8158" t="s">
        <v>8437</v>
      </c>
      <c r="AC8158" s="229" t="str">
        <f t="shared" si="79"/>
        <v>INSERT INTO UPK.upk_k40.k60_press_buno_link (buno_id, k60_buno_id, created_date, created_tantou_id) VALUES (3256, 1304, GETDATE(), 999);</v>
      </c>
    </row>
    <row r="8159" spans="26:29">
      <c r="Z8159">
        <v>1549</v>
      </c>
      <c r="AA8159" t="s">
        <v>5777</v>
      </c>
      <c r="AB8159" t="s">
        <v>8438</v>
      </c>
      <c r="AC8159" s="229" t="str">
        <f t="shared" si="79"/>
        <v>INSERT INTO UPK.upk_k40.k60_press_buno_link (buno_id, k60_buno_id, created_date, created_tantou_id) VALUES (3257, 1304, GETDATE(), 999);</v>
      </c>
    </row>
    <row r="8160" spans="26:29">
      <c r="Z8160">
        <v>1550</v>
      </c>
      <c r="AA8160" t="s">
        <v>5778</v>
      </c>
      <c r="AB8160" t="s">
        <v>8439</v>
      </c>
      <c r="AC8160" s="229" t="str">
        <f t="shared" si="79"/>
        <v>INSERT INTO UPK.upk_k40.k60_press_buno_link (buno_id, k60_buno_id, created_date, created_tantou_id) VALUES (3258, 1305, GETDATE(), 999);</v>
      </c>
    </row>
    <row r="8161" spans="26:29">
      <c r="Z8161">
        <v>1551</v>
      </c>
      <c r="AA8161" t="s">
        <v>5778</v>
      </c>
      <c r="AB8161" t="s">
        <v>8440</v>
      </c>
      <c r="AC8161" s="229" t="str">
        <f t="shared" si="79"/>
        <v>INSERT INTO UPK.upk_k40.k60_press_buno_link (buno_id, k60_buno_id, created_date, created_tantou_id) VALUES (3259, 1305, GETDATE(), 999);</v>
      </c>
    </row>
    <row r="8162" spans="26:29">
      <c r="Z8162">
        <v>1552</v>
      </c>
      <c r="AA8162" t="s">
        <v>6572</v>
      </c>
      <c r="AB8162" t="s">
        <v>8441</v>
      </c>
      <c r="AC8162" s="229" t="str">
        <f t="shared" si="79"/>
        <v>INSERT INTO UPK.upk_k40.k60_press_buno_link (buno_id, k60_buno_id, created_date, created_tantou_id) VALUES (3260, 2139, GETDATE(), 999);</v>
      </c>
    </row>
    <row r="8163" spans="26:29">
      <c r="Z8163">
        <v>1553</v>
      </c>
      <c r="AA8163" t="s">
        <v>6491</v>
      </c>
      <c r="AB8163" t="s">
        <v>8442</v>
      </c>
      <c r="AC8163" s="229" t="str">
        <f t="shared" si="79"/>
        <v>INSERT INTO UPK.upk_k40.k60_press_buno_link (buno_id, k60_buno_id, created_date, created_tantou_id) VALUES (3261, 2050, GETDATE(), 999);</v>
      </c>
    </row>
    <row r="8164" spans="26:29">
      <c r="Z8164">
        <v>1554</v>
      </c>
      <c r="AA8164" t="s">
        <v>6492</v>
      </c>
      <c r="AB8164" t="s">
        <v>8443</v>
      </c>
      <c r="AC8164" s="229" t="str">
        <f t="shared" si="79"/>
        <v>INSERT INTO UPK.upk_k40.k60_press_buno_link (buno_id, k60_buno_id, created_date, created_tantou_id) VALUES (3262, 2051, GETDATE(), 999);</v>
      </c>
    </row>
    <row r="8165" spans="26:29">
      <c r="Z8165">
        <v>1555</v>
      </c>
      <c r="AA8165">
        <v>2562</v>
      </c>
      <c r="AB8165" t="s">
        <v>8444</v>
      </c>
      <c r="AC8165" s="229" t="str">
        <f t="shared" si="79"/>
        <v>INSERT INTO UPK.upk_k40.k60_press_buno_link (buno_id, k60_buno_id, created_date, created_tantou_id) VALUES (3263, 2562, GETDATE(), 999);</v>
      </c>
    </row>
    <row r="8166" spans="26:29">
      <c r="Z8166">
        <v>1556</v>
      </c>
      <c r="AA8166" t="s">
        <v>6954</v>
      </c>
      <c r="AB8166" t="s">
        <v>8445</v>
      </c>
      <c r="AC8166" s="229" t="str">
        <f t="shared" si="79"/>
        <v>INSERT INTO UPK.upk_k40.k60_press_buno_link (buno_id, k60_buno_id, created_date, created_tantou_id) VALUES (3264, 2521, GETDATE(), 999);</v>
      </c>
    </row>
    <row r="8167" spans="26:29">
      <c r="Z8167">
        <v>1557</v>
      </c>
      <c r="AA8167" t="s">
        <v>6954</v>
      </c>
      <c r="AB8167" t="s">
        <v>8446</v>
      </c>
      <c r="AC8167" s="229" t="str">
        <f t="shared" si="79"/>
        <v>INSERT INTO UPK.upk_k40.k60_press_buno_link (buno_id, k60_buno_id, created_date, created_tantou_id) VALUES (3265, 2521, GETDATE(), 999);</v>
      </c>
    </row>
    <row r="8168" spans="26:29">
      <c r="Z8168">
        <v>1558</v>
      </c>
      <c r="AA8168" t="s">
        <v>6970</v>
      </c>
      <c r="AB8168" t="s">
        <v>8447</v>
      </c>
      <c r="AC8168" s="229" t="str">
        <f t="shared" si="79"/>
        <v>INSERT INTO UPK.upk_k40.k60_press_buno_link (buno_id, k60_buno_id, created_date, created_tantou_id) VALUES (3266, 2537, GETDATE(), 999);</v>
      </c>
    </row>
    <row r="8169" spans="26:29">
      <c r="Z8169">
        <v>1559</v>
      </c>
      <c r="AA8169" t="s">
        <v>6970</v>
      </c>
      <c r="AB8169" t="s">
        <v>8448</v>
      </c>
      <c r="AC8169" s="229" t="str">
        <f t="shared" si="79"/>
        <v>INSERT INTO UPK.upk_k40.k60_press_buno_link (buno_id, k60_buno_id, created_date, created_tantou_id) VALUES (3267, 2537, GETDATE(), 999);</v>
      </c>
    </row>
    <row r="8170" spans="26:29">
      <c r="Z8170">
        <v>1560</v>
      </c>
      <c r="AA8170">
        <v>2563</v>
      </c>
      <c r="AB8170" t="s">
        <v>8449</v>
      </c>
      <c r="AC8170" s="229" t="str">
        <f t="shared" si="79"/>
        <v>INSERT INTO UPK.upk_k40.k60_press_buno_link (buno_id, k60_buno_id, created_date, created_tantou_id) VALUES (3268, 2563, GETDATE(), 999);</v>
      </c>
    </row>
    <row r="8171" spans="26:29">
      <c r="Z8171">
        <v>1561</v>
      </c>
      <c r="AA8171" t="s">
        <v>6955</v>
      </c>
      <c r="AB8171" t="s">
        <v>8450</v>
      </c>
      <c r="AC8171" s="229" t="str">
        <f t="shared" si="79"/>
        <v>INSERT INTO UPK.upk_k40.k60_press_buno_link (buno_id, k60_buno_id, created_date, created_tantou_id) VALUES (3269, 2522, GETDATE(), 999);</v>
      </c>
    </row>
    <row r="8172" spans="26:29">
      <c r="Z8172">
        <v>1562</v>
      </c>
      <c r="AA8172" t="s">
        <v>6971</v>
      </c>
      <c r="AB8172" t="s">
        <v>8451</v>
      </c>
      <c r="AC8172" s="229" t="str">
        <f t="shared" si="79"/>
        <v>INSERT INTO UPK.upk_k40.k60_press_buno_link (buno_id, k60_buno_id, created_date, created_tantou_id) VALUES (3270, 2538, GETDATE(), 999);</v>
      </c>
    </row>
    <row r="8173" spans="26:29">
      <c r="Z8173">
        <v>1563</v>
      </c>
      <c r="AA8173" t="s">
        <v>5997</v>
      </c>
      <c r="AB8173" t="s">
        <v>8452</v>
      </c>
      <c r="AC8173" s="229" t="str">
        <f t="shared" si="79"/>
        <v>INSERT INTO UPK.upk_k40.k60_press_buno_link (buno_id, k60_buno_id, created_date, created_tantou_id) VALUES (3271, 1525, GETDATE(), 999);</v>
      </c>
    </row>
    <row r="8174" spans="26:29">
      <c r="Z8174">
        <v>1564</v>
      </c>
      <c r="AA8174" t="s">
        <v>5997</v>
      </c>
      <c r="AB8174" t="s">
        <v>8453</v>
      </c>
      <c r="AC8174" s="229" t="str">
        <f t="shared" si="79"/>
        <v>INSERT INTO UPK.upk_k40.k60_press_buno_link (buno_id, k60_buno_id, created_date, created_tantou_id) VALUES (3272, 1525, GETDATE(), 999);</v>
      </c>
    </row>
    <row r="8175" spans="26:29">
      <c r="Z8175">
        <v>1565</v>
      </c>
      <c r="AA8175" t="s">
        <v>6802</v>
      </c>
      <c r="AB8175" t="s">
        <v>8454</v>
      </c>
      <c r="AC8175" s="229" t="str">
        <f t="shared" si="79"/>
        <v>INSERT INTO UPK.upk_k40.k60_press_buno_link (buno_id, k60_buno_id, created_date, created_tantou_id) VALUES (3273, 2369, GETDATE(), 999);</v>
      </c>
    </row>
    <row r="8176" spans="26:29">
      <c r="Z8176">
        <v>1566</v>
      </c>
      <c r="AA8176" t="s">
        <v>6802</v>
      </c>
      <c r="AB8176" t="s">
        <v>8455</v>
      </c>
      <c r="AC8176" s="229" t="str">
        <f t="shared" si="79"/>
        <v>INSERT INTO UPK.upk_k40.k60_press_buno_link (buno_id, k60_buno_id, created_date, created_tantou_id) VALUES (3274, 2369, GETDATE(), 999);</v>
      </c>
    </row>
    <row r="8177" spans="26:29">
      <c r="Z8177">
        <v>1567</v>
      </c>
      <c r="AA8177">
        <v>2564</v>
      </c>
      <c r="AB8177" t="s">
        <v>8456</v>
      </c>
      <c r="AC8177" s="229" t="str">
        <f t="shared" si="79"/>
        <v>INSERT INTO UPK.upk_k40.k60_press_buno_link (buno_id, k60_buno_id, created_date, created_tantou_id) VALUES (3275, 2564, GETDATE(), 999);</v>
      </c>
    </row>
    <row r="8178" spans="26:29">
      <c r="Z8178">
        <v>1568</v>
      </c>
      <c r="AA8178">
        <v>2564</v>
      </c>
      <c r="AB8178" t="s">
        <v>8457</v>
      </c>
      <c r="AC8178" s="229" t="str">
        <f t="shared" si="79"/>
        <v>INSERT INTO UPK.upk_k40.k60_press_buno_link (buno_id, k60_buno_id, created_date, created_tantou_id) VALUES (3276, 2564, GETDATE(), 999);</v>
      </c>
    </row>
    <row r="8179" spans="26:29">
      <c r="Z8179">
        <v>1569</v>
      </c>
      <c r="AA8179" t="s">
        <v>6956</v>
      </c>
      <c r="AB8179" t="s">
        <v>8458</v>
      </c>
      <c r="AC8179" s="229" t="str">
        <f t="shared" si="79"/>
        <v>INSERT INTO UPK.upk_k40.k60_press_buno_link (buno_id, k60_buno_id, created_date, created_tantou_id) VALUES (3277, 2523, GETDATE(), 999);</v>
      </c>
    </row>
    <row r="8180" spans="26:29">
      <c r="Z8180">
        <v>1570</v>
      </c>
      <c r="AA8180" t="s">
        <v>6972</v>
      </c>
      <c r="AB8180" t="s">
        <v>8459</v>
      </c>
      <c r="AC8180" s="229" t="str">
        <f t="shared" si="79"/>
        <v>INSERT INTO UPK.upk_k40.k60_press_buno_link (buno_id, k60_buno_id, created_date, created_tantou_id) VALUES (3278, 2539, GETDATE(), 999);</v>
      </c>
    </row>
    <row r="8181" spans="26:29">
      <c r="Z8181">
        <v>1571</v>
      </c>
      <c r="AA8181" t="s">
        <v>6574</v>
      </c>
      <c r="AB8181" t="s">
        <v>8460</v>
      </c>
      <c r="AC8181" s="229" t="str">
        <f t="shared" si="79"/>
        <v>INSERT INTO UPK.upk_k40.k60_press_buno_link (buno_id, k60_buno_id, created_date, created_tantou_id) VALUES (3279, 2141, GETDATE(), 999);</v>
      </c>
    </row>
    <row r="8182" spans="26:29">
      <c r="Z8182">
        <v>1572</v>
      </c>
      <c r="AA8182" t="s">
        <v>5766</v>
      </c>
      <c r="AB8182" t="s">
        <v>8461</v>
      </c>
      <c r="AC8182" s="229" t="str">
        <f t="shared" si="79"/>
        <v>INSERT INTO UPK.upk_k40.k60_press_buno_link (buno_id, k60_buno_id, created_date, created_tantou_id) VALUES (3280, 1293, GETDATE(), 999);</v>
      </c>
    </row>
    <row r="8183" spans="26:29">
      <c r="Z8183">
        <v>1573</v>
      </c>
      <c r="AA8183" t="s">
        <v>6959</v>
      </c>
      <c r="AB8183" t="s">
        <v>8462</v>
      </c>
      <c r="AC8183" s="229" t="str">
        <f t="shared" si="79"/>
        <v>INSERT INTO UPK.upk_k40.k60_press_buno_link (buno_id, k60_buno_id, created_date, created_tantou_id) VALUES (3281, 2526, GETDATE(), 999);</v>
      </c>
    </row>
    <row r="8184" spans="26:29">
      <c r="Z8184">
        <v>1574</v>
      </c>
      <c r="AA8184" t="s">
        <v>5767</v>
      </c>
      <c r="AB8184" t="s">
        <v>8463</v>
      </c>
      <c r="AC8184" s="229" t="str">
        <f t="shared" si="79"/>
        <v>INSERT INTO UPK.upk_k40.k60_press_buno_link (buno_id, k60_buno_id, created_date, created_tantou_id) VALUES (3282, 1294, GETDATE(), 999);</v>
      </c>
    </row>
    <row r="8185" spans="26:29">
      <c r="Z8185">
        <v>1575</v>
      </c>
      <c r="AA8185" t="s">
        <v>5768</v>
      </c>
      <c r="AB8185" t="s">
        <v>8464</v>
      </c>
      <c r="AC8185" s="229" t="str">
        <f t="shared" si="79"/>
        <v>INSERT INTO UPK.upk_k40.k60_press_buno_link (buno_id, k60_buno_id, created_date, created_tantou_id) VALUES (3283, 1295, GETDATE(), 999);</v>
      </c>
    </row>
    <row r="8186" spans="26:29">
      <c r="Z8186">
        <v>1576</v>
      </c>
      <c r="AA8186" t="s">
        <v>6962</v>
      </c>
      <c r="AB8186" t="s">
        <v>8465</v>
      </c>
      <c r="AC8186" s="229" t="str">
        <f t="shared" si="79"/>
        <v>INSERT INTO UPK.upk_k40.k60_press_buno_link (buno_id, k60_buno_id, created_date, created_tantou_id) VALUES (3284, 2529, GETDATE(), 999);</v>
      </c>
    </row>
    <row r="8187" spans="26:29">
      <c r="Z8187">
        <v>1577</v>
      </c>
      <c r="AA8187">
        <v>2579</v>
      </c>
      <c r="AB8187" t="s">
        <v>8466</v>
      </c>
      <c r="AC8187" s="229" t="str">
        <f t="shared" si="79"/>
        <v>INSERT INTO UPK.upk_k40.k60_press_buno_link (buno_id, k60_buno_id, created_date, created_tantou_id) VALUES (3285, 2579, GETDATE(), 999);</v>
      </c>
    </row>
    <row r="8188" spans="26:29">
      <c r="Z8188">
        <v>1578</v>
      </c>
      <c r="AA8188" t="s">
        <v>6846</v>
      </c>
      <c r="AB8188" t="s">
        <v>8467</v>
      </c>
      <c r="AC8188" s="229" t="str">
        <f t="shared" si="79"/>
        <v>INSERT INTO UPK.upk_k40.k60_press_buno_link (buno_id, k60_buno_id, created_date, created_tantou_id) VALUES (3286, 2413, GETDATE(), 999);</v>
      </c>
    </row>
    <row r="8189" spans="26:29">
      <c r="Z8189">
        <v>1579</v>
      </c>
      <c r="AA8189" t="s">
        <v>6847</v>
      </c>
      <c r="AB8189" t="s">
        <v>8468</v>
      </c>
      <c r="AC8189" s="229" t="str">
        <f t="shared" si="79"/>
        <v>INSERT INTO UPK.upk_k40.k60_press_buno_link (buno_id, k60_buno_id, created_date, created_tantou_id) VALUES (3287, 2414, GETDATE(), 999);</v>
      </c>
    </row>
    <row r="8190" spans="26:29">
      <c r="Z8190">
        <v>1580</v>
      </c>
      <c r="AA8190" t="s">
        <v>6960</v>
      </c>
      <c r="AB8190" t="s">
        <v>8469</v>
      </c>
      <c r="AC8190" s="229" t="str">
        <f t="shared" si="79"/>
        <v>INSERT INTO UPK.upk_k40.k60_press_buno_link (buno_id, k60_buno_id, created_date, created_tantou_id) VALUES (3288, 2527, GETDATE(), 999);</v>
      </c>
    </row>
    <row r="8191" spans="26:29">
      <c r="Z8191">
        <v>1581</v>
      </c>
      <c r="AA8191" t="s">
        <v>6961</v>
      </c>
      <c r="AB8191" t="s">
        <v>8470</v>
      </c>
      <c r="AC8191" s="229" t="str">
        <f t="shared" si="79"/>
        <v>INSERT INTO UPK.upk_k40.k60_press_buno_link (buno_id, k60_buno_id, created_date, created_tantou_id) VALUES (3289, 2528, GETDATE(), 999);</v>
      </c>
    </row>
    <row r="8192" spans="26:29">
      <c r="Z8192">
        <v>1582</v>
      </c>
      <c r="AA8192" t="s">
        <v>6957</v>
      </c>
      <c r="AB8192" t="s">
        <v>8471</v>
      </c>
      <c r="AC8192" s="229" t="str">
        <f t="shared" si="79"/>
        <v>INSERT INTO UPK.upk_k40.k60_press_buno_link (buno_id, k60_buno_id, created_date, created_tantou_id) VALUES (3290, 2524, GETDATE(), 999);</v>
      </c>
    </row>
    <row r="8193" spans="26:29">
      <c r="Z8193">
        <v>1583</v>
      </c>
      <c r="AA8193" t="s">
        <v>6848</v>
      </c>
      <c r="AB8193" t="s">
        <v>8472</v>
      </c>
      <c r="AC8193" s="229" t="str">
        <f t="shared" si="79"/>
        <v>INSERT INTO UPK.upk_k40.k60_press_buno_link (buno_id, k60_buno_id, created_date, created_tantou_id) VALUES (3291, 2415, GETDATE(), 999);</v>
      </c>
    </row>
    <row r="8194" spans="26:29">
      <c r="Z8194">
        <v>1584</v>
      </c>
      <c r="AA8194" t="s">
        <v>6257</v>
      </c>
      <c r="AB8194" t="s">
        <v>8473</v>
      </c>
      <c r="AC8194" s="229" t="str">
        <f t="shared" si="79"/>
        <v>INSERT INTO UPK.upk_k40.k60_press_buno_link (buno_id, k60_buno_id, created_date, created_tantou_id) VALUES (3292, 1785, GETDATE(), 999);</v>
      </c>
    </row>
    <row r="8195" spans="26:29">
      <c r="Z8195">
        <v>1585</v>
      </c>
      <c r="AA8195" t="s">
        <v>6258</v>
      </c>
      <c r="AB8195" t="s">
        <v>8474</v>
      </c>
      <c r="AC8195" s="229" t="str">
        <f t="shared" si="79"/>
        <v>INSERT INTO UPK.upk_k40.k60_press_buno_link (buno_id, k60_buno_id, created_date, created_tantou_id) VALUES (3293, 1786, GETDATE(), 999);</v>
      </c>
    </row>
    <row r="8196" spans="26:29">
      <c r="Z8196">
        <v>1586</v>
      </c>
      <c r="AA8196" t="s">
        <v>6258</v>
      </c>
      <c r="AB8196" t="s">
        <v>8475</v>
      </c>
      <c r="AC8196" s="229" t="str">
        <f t="shared" si="79"/>
        <v>INSERT INTO UPK.upk_k40.k60_press_buno_link (buno_id, k60_buno_id, created_date, created_tantou_id) VALUES (3294, 1786, GETDATE(), 999);</v>
      </c>
    </row>
    <row r="8197" spans="26:29">
      <c r="Z8197">
        <v>1587</v>
      </c>
      <c r="AA8197" t="s">
        <v>6906</v>
      </c>
      <c r="AB8197" t="s">
        <v>8476</v>
      </c>
      <c r="AC8197" s="229" t="str">
        <f t="shared" si="79"/>
        <v>INSERT INTO UPK.upk_k40.k60_press_buno_link (buno_id, k60_buno_id, created_date, created_tantou_id) VALUES (3295, 2473, GETDATE(), 999);</v>
      </c>
    </row>
    <row r="8198" spans="26:29">
      <c r="Z8198">
        <v>1588</v>
      </c>
      <c r="AA8198" t="s">
        <v>6967</v>
      </c>
      <c r="AB8198" t="s">
        <v>8477</v>
      </c>
      <c r="AC8198" s="229" t="str">
        <f t="shared" si="79"/>
        <v>INSERT INTO UPK.upk_k40.k60_press_buno_link (buno_id, k60_buno_id, created_date, created_tantou_id) VALUES (3296, 2534, GETDATE(), 999);</v>
      </c>
    </row>
    <row r="8199" spans="26:29">
      <c r="Z8199">
        <v>1589</v>
      </c>
      <c r="AA8199">
        <v>2550</v>
      </c>
      <c r="AB8199" t="s">
        <v>8478</v>
      </c>
      <c r="AC8199" s="229" t="str">
        <f t="shared" si="79"/>
        <v>INSERT INTO UPK.upk_k40.k60_press_buno_link (buno_id, k60_buno_id, created_date, created_tantou_id) VALUES (3297, 2550, GETDATE(), 999);</v>
      </c>
    </row>
    <row r="8200" spans="26:29">
      <c r="Z8200">
        <v>1590</v>
      </c>
      <c r="AA8200" t="s">
        <v>6945</v>
      </c>
      <c r="AB8200" t="s">
        <v>8479</v>
      </c>
      <c r="AC8200" s="229" t="str">
        <f t="shared" si="79"/>
        <v>INSERT INTO UPK.upk_k40.k60_press_buno_link (buno_id, k60_buno_id, created_date, created_tantou_id) VALUES (3298, 2512, GETDATE(), 999);</v>
      </c>
    </row>
    <row r="8201" spans="26:29">
      <c r="Z8201">
        <v>1591</v>
      </c>
      <c r="AA8201" t="s">
        <v>6499</v>
      </c>
      <c r="AB8201" t="s">
        <v>8480</v>
      </c>
      <c r="AC8201" s="229" t="str">
        <f t="shared" si="79"/>
        <v>INSERT INTO UPK.upk_k40.k60_press_buno_link (buno_id, k60_buno_id, created_date, created_tantou_id) VALUES (3299, 2066, GETDATE(), 999);</v>
      </c>
    </row>
    <row r="8202" spans="26:29">
      <c r="Z8202">
        <v>1592</v>
      </c>
      <c r="AA8202" t="s">
        <v>6605</v>
      </c>
      <c r="AB8202" t="s">
        <v>8481</v>
      </c>
      <c r="AC8202" s="229" t="str">
        <f t="shared" si="79"/>
        <v>INSERT INTO UPK.upk_k40.k60_press_buno_link (buno_id, k60_buno_id, created_date, created_tantou_id) VALUES (3300, 2172, GETDATE(), 999);</v>
      </c>
    </row>
    <row r="8203" spans="26:29">
      <c r="Z8203">
        <v>1593</v>
      </c>
      <c r="AA8203" t="s">
        <v>5769</v>
      </c>
      <c r="AB8203" t="s">
        <v>8482</v>
      </c>
      <c r="AC8203" s="229" t="str">
        <f t="shared" si="79"/>
        <v>INSERT INTO UPK.upk_k40.k60_press_buno_link (buno_id, k60_buno_id, created_date, created_tantou_id) VALUES (3301, 1296, GETDATE(), 999);</v>
      </c>
    </row>
    <row r="8204" spans="26:29">
      <c r="Z8204">
        <v>1594</v>
      </c>
      <c r="AA8204" t="s">
        <v>5855</v>
      </c>
      <c r="AB8204" t="s">
        <v>8483</v>
      </c>
      <c r="AC8204" s="229" t="str">
        <f t="shared" si="79"/>
        <v>INSERT INTO UPK.upk_k40.k60_press_buno_link (buno_id, k60_buno_id, created_date, created_tantou_id) VALUES (3302, 1382, GETDATE(), 999);</v>
      </c>
    </row>
    <row r="8205" spans="26:29">
      <c r="Z8205">
        <v>1595</v>
      </c>
      <c r="AA8205" t="s">
        <v>5856</v>
      </c>
      <c r="AB8205" t="s">
        <v>8484</v>
      </c>
      <c r="AC8205" s="229" t="str">
        <f t="shared" si="79"/>
        <v>INSERT INTO UPK.upk_k40.k60_press_buno_link (buno_id, k60_buno_id, created_date, created_tantou_id) VALUES (3303, 1383, GETDATE(), 999);</v>
      </c>
    </row>
    <row r="8206" spans="26:29">
      <c r="Z8206">
        <v>1596</v>
      </c>
      <c r="AA8206" t="s">
        <v>6132</v>
      </c>
      <c r="AB8206" t="s">
        <v>8485</v>
      </c>
      <c r="AC8206" s="229" t="str">
        <f t="shared" si="79"/>
        <v>INSERT INTO UPK.upk_k40.k60_press_buno_link (buno_id, k60_buno_id, created_date, created_tantou_id) VALUES (3304, 1660, GETDATE(), 999);</v>
      </c>
    </row>
    <row r="8207" spans="26:29">
      <c r="Z8207">
        <v>1597</v>
      </c>
      <c r="AA8207" t="s">
        <v>5909</v>
      </c>
      <c r="AB8207" t="s">
        <v>8486</v>
      </c>
      <c r="AC8207" s="229" t="str">
        <f t="shared" si="79"/>
        <v>INSERT INTO UPK.upk_k40.k60_press_buno_link (buno_id, k60_buno_id, created_date, created_tantou_id) VALUES (3305, 1436, GETDATE(), 999);</v>
      </c>
    </row>
    <row r="8208" spans="26:29">
      <c r="Z8208">
        <v>1598</v>
      </c>
      <c r="AA8208" t="s">
        <v>5909</v>
      </c>
      <c r="AB8208" t="s">
        <v>8487</v>
      </c>
      <c r="AC8208" s="229" t="str">
        <f t="shared" si="79"/>
        <v>INSERT INTO UPK.upk_k40.k60_press_buno_link (buno_id, k60_buno_id, created_date, created_tantou_id) VALUES (3306, 1436, GETDATE(), 999);</v>
      </c>
    </row>
    <row r="8209" spans="26:29">
      <c r="Z8209">
        <v>1599</v>
      </c>
      <c r="AA8209" t="s">
        <v>237</v>
      </c>
      <c r="AB8209" t="s">
        <v>8488</v>
      </c>
      <c r="AC8209" s="229" t="str">
        <f t="shared" si="79"/>
        <v>INSERT INTO UPK.upk_k40.k60_press_buno_link (buno_id, k60_buno_id, created_date, created_tantou_id) VALUES (3307, 2052, GETDATE(), 999);</v>
      </c>
    </row>
    <row r="8210" spans="26:29">
      <c r="Z8210">
        <v>1600</v>
      </c>
      <c r="AA8210" t="s">
        <v>237</v>
      </c>
      <c r="AB8210" t="s">
        <v>8489</v>
      </c>
      <c r="AC8210" s="229" t="str">
        <f t="shared" si="79"/>
        <v>INSERT INTO UPK.upk_k40.k60_press_buno_link (buno_id, k60_buno_id, created_date, created_tantou_id) VALUES (3308, 2052, GETDATE(), 999);</v>
      </c>
    </row>
    <row r="8211" spans="26:29">
      <c r="Z8211">
        <v>1601</v>
      </c>
      <c r="AA8211" t="s">
        <v>238</v>
      </c>
      <c r="AB8211" t="s">
        <v>8490</v>
      </c>
      <c r="AC8211" s="229" t="str">
        <f t="shared" ref="AC8211:AC8274" si="80">AC$6609&amp;AB8211&amp;", "&amp;AA8211&amp;", GETDATE(), 999);"</f>
        <v>INSERT INTO UPK.upk_k40.k60_press_buno_link (buno_id, k60_buno_id, created_date, created_tantou_id) VALUES (3309, 2053, GETDATE(), 999);</v>
      </c>
    </row>
    <row r="8212" spans="26:29">
      <c r="Z8212">
        <v>1602</v>
      </c>
      <c r="AA8212" t="s">
        <v>238</v>
      </c>
      <c r="AB8212" t="s">
        <v>8491</v>
      </c>
      <c r="AC8212" s="229" t="str">
        <f t="shared" si="80"/>
        <v>INSERT INTO UPK.upk_k40.k60_press_buno_link (buno_id, k60_buno_id, created_date, created_tantou_id) VALUES (3310, 2053, GETDATE(), 999);</v>
      </c>
    </row>
    <row r="8213" spans="26:29">
      <c r="Z8213">
        <v>1603</v>
      </c>
      <c r="AA8213" t="s">
        <v>6493</v>
      </c>
      <c r="AB8213" t="s">
        <v>8492</v>
      </c>
      <c r="AC8213" s="229" t="str">
        <f t="shared" si="80"/>
        <v>INSERT INTO UPK.upk_k40.k60_press_buno_link (buno_id, k60_buno_id, created_date, created_tantou_id) VALUES (3311, 2054, GETDATE(), 999);</v>
      </c>
    </row>
    <row r="8214" spans="26:29">
      <c r="Z8214">
        <v>1604</v>
      </c>
      <c r="AA8214" t="s">
        <v>6575</v>
      </c>
      <c r="AB8214" t="s">
        <v>8493</v>
      </c>
      <c r="AC8214" s="229" t="str">
        <f t="shared" si="80"/>
        <v>INSERT INTO UPK.upk_k40.k60_press_buno_link (buno_id, k60_buno_id, created_date, created_tantou_id) VALUES (3312, 2142, GETDATE(), 999);</v>
      </c>
    </row>
    <row r="8215" spans="26:29">
      <c r="Z8215">
        <v>1605</v>
      </c>
      <c r="AA8215" t="s">
        <v>6575</v>
      </c>
      <c r="AB8215" t="s">
        <v>8494</v>
      </c>
      <c r="AC8215" s="229" t="str">
        <f t="shared" si="80"/>
        <v>INSERT INTO UPK.upk_k40.k60_press_buno_link (buno_id, k60_buno_id, created_date, created_tantou_id) VALUES (3313, 2142, GETDATE(), 999);</v>
      </c>
    </row>
    <row r="8216" spans="26:29">
      <c r="Z8216">
        <v>1606</v>
      </c>
      <c r="AA8216" t="s">
        <v>6259</v>
      </c>
      <c r="AB8216" t="s">
        <v>8495</v>
      </c>
      <c r="AC8216" s="229" t="str">
        <f t="shared" si="80"/>
        <v>INSERT INTO UPK.upk_k40.k60_press_buno_link (buno_id, k60_buno_id, created_date, created_tantou_id) VALUES (3314, 1787, GETDATE(), 999);</v>
      </c>
    </row>
    <row r="8217" spans="26:29">
      <c r="Z8217">
        <v>1607</v>
      </c>
      <c r="AA8217" t="s">
        <v>6259</v>
      </c>
      <c r="AB8217" t="s">
        <v>8496</v>
      </c>
      <c r="AC8217" s="229" t="str">
        <f t="shared" si="80"/>
        <v>INSERT INTO UPK.upk_k40.k60_press_buno_link (buno_id, k60_buno_id, created_date, created_tantou_id) VALUES (3315, 1787, GETDATE(), 999);</v>
      </c>
    </row>
    <row r="8218" spans="26:29">
      <c r="Z8218">
        <v>1608</v>
      </c>
      <c r="AA8218" t="s">
        <v>6078</v>
      </c>
      <c r="AB8218" t="s">
        <v>8497</v>
      </c>
      <c r="AC8218" s="229" t="str">
        <f t="shared" si="80"/>
        <v>INSERT INTO UPK.upk_k40.k60_press_buno_link (buno_id, k60_buno_id, created_date, created_tantou_id) VALUES (3316, 1606, GETDATE(), 999);</v>
      </c>
    </row>
    <row r="8219" spans="26:29">
      <c r="Z8219">
        <v>1609</v>
      </c>
      <c r="AA8219" t="s">
        <v>6078</v>
      </c>
      <c r="AB8219" t="s">
        <v>8498</v>
      </c>
      <c r="AC8219" s="229" t="str">
        <f t="shared" si="80"/>
        <v>INSERT INTO UPK.upk_k40.k60_press_buno_link (buno_id, k60_buno_id, created_date, created_tantou_id) VALUES (3317, 1606, GETDATE(), 999);</v>
      </c>
    </row>
    <row r="8220" spans="26:29">
      <c r="Z8220">
        <v>1610</v>
      </c>
      <c r="AA8220" t="s">
        <v>6260</v>
      </c>
      <c r="AB8220" t="s">
        <v>8499</v>
      </c>
      <c r="AC8220" s="229" t="str">
        <f t="shared" si="80"/>
        <v>INSERT INTO UPK.upk_k40.k60_press_buno_link (buno_id, k60_buno_id, created_date, created_tantou_id) VALUES (3318, 1788, GETDATE(), 999);</v>
      </c>
    </row>
    <row r="8221" spans="26:29">
      <c r="Z8221">
        <v>1611</v>
      </c>
      <c r="AA8221" t="s">
        <v>6260</v>
      </c>
      <c r="AB8221" t="s">
        <v>8500</v>
      </c>
      <c r="AC8221" s="229" t="str">
        <f t="shared" si="80"/>
        <v>INSERT INTO UPK.upk_k40.k60_press_buno_link (buno_id, k60_buno_id, created_date, created_tantou_id) VALUES (3319, 1788, GETDATE(), 999);</v>
      </c>
    </row>
    <row r="8222" spans="26:29">
      <c r="Z8222">
        <v>1612</v>
      </c>
      <c r="AA8222" t="s">
        <v>6079</v>
      </c>
      <c r="AB8222" t="s">
        <v>8501</v>
      </c>
      <c r="AC8222" s="229" t="str">
        <f t="shared" si="80"/>
        <v>INSERT INTO UPK.upk_k40.k60_press_buno_link (buno_id, k60_buno_id, created_date, created_tantou_id) VALUES (3320, 1607, GETDATE(), 999);</v>
      </c>
    </row>
    <row r="8223" spans="26:29">
      <c r="Z8223">
        <v>1613</v>
      </c>
      <c r="AA8223" t="s">
        <v>6079</v>
      </c>
      <c r="AB8223" t="s">
        <v>8502</v>
      </c>
      <c r="AC8223" s="229" t="str">
        <f t="shared" si="80"/>
        <v>INSERT INTO UPK.upk_k40.k60_press_buno_link (buno_id, k60_buno_id, created_date, created_tantou_id) VALUES (3321, 1607, GETDATE(), 999);</v>
      </c>
    </row>
    <row r="8224" spans="26:29">
      <c r="Z8224">
        <v>1614</v>
      </c>
      <c r="AA8224" t="s">
        <v>6080</v>
      </c>
      <c r="AB8224" t="s">
        <v>8503</v>
      </c>
      <c r="AC8224" s="229" t="str">
        <f t="shared" si="80"/>
        <v>INSERT INTO UPK.upk_k40.k60_press_buno_link (buno_id, k60_buno_id, created_date, created_tantou_id) VALUES (3322, 1608, GETDATE(), 999);</v>
      </c>
    </row>
    <row r="8225" spans="26:29">
      <c r="Z8225">
        <v>1615</v>
      </c>
      <c r="AA8225" t="s">
        <v>6081</v>
      </c>
      <c r="AB8225" t="s">
        <v>8504</v>
      </c>
      <c r="AC8225" s="229" t="str">
        <f t="shared" si="80"/>
        <v>INSERT INTO UPK.upk_k40.k60_press_buno_link (buno_id, k60_buno_id, created_date, created_tantou_id) VALUES (3323, 1609, GETDATE(), 999);</v>
      </c>
    </row>
    <row r="8226" spans="26:29">
      <c r="Z8226">
        <v>1616</v>
      </c>
      <c r="AA8226" t="s">
        <v>6342</v>
      </c>
      <c r="AB8226" t="s">
        <v>8505</v>
      </c>
      <c r="AC8226" s="229" t="str">
        <f t="shared" si="80"/>
        <v>INSERT INTO UPK.upk_k40.k60_press_buno_link (buno_id, k60_buno_id, created_date, created_tantou_id) VALUES (3324, 1870, GETDATE(), 999);</v>
      </c>
    </row>
    <row r="8227" spans="26:29">
      <c r="Z8227">
        <v>1617</v>
      </c>
      <c r="AA8227" t="s">
        <v>6344</v>
      </c>
      <c r="AB8227" t="s">
        <v>8506</v>
      </c>
      <c r="AC8227" s="229" t="str">
        <f t="shared" si="80"/>
        <v>INSERT INTO UPK.upk_k40.k60_press_buno_link (buno_id, k60_buno_id, created_date, created_tantou_id) VALUES (3325, 1872, GETDATE(), 999);</v>
      </c>
    </row>
    <row r="8228" spans="26:29">
      <c r="Z8228">
        <v>1618</v>
      </c>
      <c r="AA8228" t="s">
        <v>6343</v>
      </c>
      <c r="AB8228" t="s">
        <v>8507</v>
      </c>
      <c r="AC8228" s="229" t="str">
        <f t="shared" si="80"/>
        <v>INSERT INTO UPK.upk_k40.k60_press_buno_link (buno_id, k60_buno_id, created_date, created_tantou_id) VALUES (3326, 1871, GETDATE(), 999);</v>
      </c>
    </row>
    <row r="8229" spans="26:29">
      <c r="Z8229">
        <v>1619</v>
      </c>
      <c r="AA8229" t="s">
        <v>6345</v>
      </c>
      <c r="AB8229" t="s">
        <v>8508</v>
      </c>
      <c r="AC8229" s="229" t="str">
        <f t="shared" si="80"/>
        <v>INSERT INTO UPK.upk_k40.k60_press_buno_link (buno_id, k60_buno_id, created_date, created_tantou_id) VALUES (3327, 1873, GETDATE(), 999);</v>
      </c>
    </row>
    <row r="8230" spans="26:29">
      <c r="Z8230">
        <v>1620</v>
      </c>
      <c r="AA8230" t="s">
        <v>239</v>
      </c>
      <c r="AB8230" t="s">
        <v>8509</v>
      </c>
      <c r="AC8230" s="229" t="str">
        <f t="shared" si="80"/>
        <v>INSERT INTO UPK.upk_k40.k60_press_buno_link (buno_id, k60_buno_id, created_date, created_tantou_id) VALUES (3328, 2055, GETDATE(), 999);</v>
      </c>
    </row>
    <row r="8231" spans="26:29">
      <c r="Z8231">
        <v>1621</v>
      </c>
      <c r="AA8231" t="s">
        <v>239</v>
      </c>
      <c r="AB8231" t="s">
        <v>8510</v>
      </c>
      <c r="AC8231" s="229" t="str">
        <f t="shared" si="80"/>
        <v>INSERT INTO UPK.upk_k40.k60_press_buno_link (buno_id, k60_buno_id, created_date, created_tantou_id) VALUES (3329, 2055, GETDATE(), 999);</v>
      </c>
    </row>
    <row r="8232" spans="26:29">
      <c r="Z8232">
        <v>1622</v>
      </c>
      <c r="AA8232">
        <v>2567</v>
      </c>
      <c r="AB8232" t="s">
        <v>8511</v>
      </c>
      <c r="AC8232" s="229" t="str">
        <f t="shared" si="80"/>
        <v>INSERT INTO UPK.upk_k40.k60_press_buno_link (buno_id, k60_buno_id, created_date, created_tantou_id) VALUES (3330, 2567, GETDATE(), 999);</v>
      </c>
    </row>
    <row r="8233" spans="26:29">
      <c r="Z8233">
        <v>1623</v>
      </c>
      <c r="AA8233" t="s">
        <v>240</v>
      </c>
      <c r="AB8233" t="s">
        <v>8512</v>
      </c>
      <c r="AC8233" s="229" t="str">
        <f t="shared" si="80"/>
        <v>INSERT INTO UPK.upk_k40.k60_press_buno_link (buno_id, k60_buno_id, created_date, created_tantou_id) VALUES (3331, 2056, GETDATE(), 999);</v>
      </c>
    </row>
    <row r="8234" spans="26:29">
      <c r="Z8234">
        <v>1624</v>
      </c>
      <c r="AA8234" t="s">
        <v>240</v>
      </c>
      <c r="AB8234" t="s">
        <v>8513</v>
      </c>
      <c r="AC8234" s="229" t="str">
        <f t="shared" si="80"/>
        <v>INSERT INTO UPK.upk_k40.k60_press_buno_link (buno_id, k60_buno_id, created_date, created_tantou_id) VALUES (3332, 2056, GETDATE(), 999);</v>
      </c>
    </row>
    <row r="8235" spans="26:29">
      <c r="Z8235">
        <v>1625</v>
      </c>
      <c r="AA8235" t="s">
        <v>6577</v>
      </c>
      <c r="AB8235" t="s">
        <v>8514</v>
      </c>
      <c r="AC8235" s="229" t="str">
        <f t="shared" si="80"/>
        <v>INSERT INTO UPK.upk_k40.k60_press_buno_link (buno_id, k60_buno_id, created_date, created_tantou_id) VALUES (3333, 2144, GETDATE(), 999);</v>
      </c>
    </row>
    <row r="8236" spans="26:29">
      <c r="Z8236">
        <v>1626</v>
      </c>
      <c r="AA8236" t="s">
        <v>6577</v>
      </c>
      <c r="AB8236" t="s">
        <v>8515</v>
      </c>
      <c r="AC8236" s="229" t="str">
        <f t="shared" si="80"/>
        <v>INSERT INTO UPK.upk_k40.k60_press_buno_link (buno_id, k60_buno_id, created_date, created_tantou_id) VALUES (3334, 2144, GETDATE(), 999);</v>
      </c>
    </row>
    <row r="8237" spans="26:29">
      <c r="Z8237">
        <v>1627</v>
      </c>
      <c r="AA8237" t="s">
        <v>241</v>
      </c>
      <c r="AB8237" t="s">
        <v>8516</v>
      </c>
      <c r="AC8237" s="229" t="str">
        <f t="shared" si="80"/>
        <v>INSERT INTO UPK.upk_k40.k60_press_buno_link (buno_id, k60_buno_id, created_date, created_tantou_id) VALUES (3335, 2057, GETDATE(), 999);</v>
      </c>
    </row>
    <row r="8238" spans="26:29">
      <c r="Z8238">
        <v>1628</v>
      </c>
      <c r="AA8238" t="s">
        <v>241</v>
      </c>
      <c r="AB8238" t="s">
        <v>8517</v>
      </c>
      <c r="AC8238" s="229" t="str">
        <f t="shared" si="80"/>
        <v>INSERT INTO UPK.upk_k40.k60_press_buno_link (buno_id, k60_buno_id, created_date, created_tantou_id) VALUES (3336, 2057, GETDATE(), 999);</v>
      </c>
    </row>
    <row r="8239" spans="26:29">
      <c r="Z8239">
        <v>1629</v>
      </c>
      <c r="AA8239" t="s">
        <v>242</v>
      </c>
      <c r="AB8239" t="s">
        <v>8518</v>
      </c>
      <c r="AC8239" s="229" t="str">
        <f t="shared" si="80"/>
        <v>INSERT INTO UPK.upk_k40.k60_press_buno_link (buno_id, k60_buno_id, created_date, created_tantou_id) VALUES (3337, 2058, GETDATE(), 999);</v>
      </c>
    </row>
    <row r="8240" spans="26:29">
      <c r="Z8240">
        <v>1630</v>
      </c>
      <c r="AA8240" t="s">
        <v>242</v>
      </c>
      <c r="AB8240" t="s">
        <v>8519</v>
      </c>
      <c r="AC8240" s="229" t="str">
        <f t="shared" si="80"/>
        <v>INSERT INTO UPK.upk_k40.k60_press_buno_link (buno_id, k60_buno_id, created_date, created_tantou_id) VALUES (3338, 2058, GETDATE(), 999);</v>
      </c>
    </row>
    <row r="8241" spans="26:29">
      <c r="Z8241">
        <v>1631</v>
      </c>
      <c r="AA8241" t="s">
        <v>6494</v>
      </c>
      <c r="AB8241" t="s">
        <v>8520</v>
      </c>
      <c r="AC8241" s="229" t="str">
        <f t="shared" si="80"/>
        <v>INSERT INTO UPK.upk_k40.k60_press_buno_link (buno_id, k60_buno_id, created_date, created_tantou_id) VALUES (3339, 2059, GETDATE(), 999);</v>
      </c>
    </row>
    <row r="8242" spans="26:29">
      <c r="Z8242">
        <v>1632</v>
      </c>
      <c r="AA8242" t="s">
        <v>6494</v>
      </c>
      <c r="AB8242" t="s">
        <v>8521</v>
      </c>
      <c r="AC8242" s="229" t="str">
        <f t="shared" si="80"/>
        <v>INSERT INTO UPK.upk_k40.k60_press_buno_link (buno_id, k60_buno_id, created_date, created_tantou_id) VALUES (3340, 2059, GETDATE(), 999);</v>
      </c>
    </row>
    <row r="8243" spans="26:29">
      <c r="Z8243">
        <v>1633</v>
      </c>
      <c r="AA8243" t="s">
        <v>6082</v>
      </c>
      <c r="AB8243" t="s">
        <v>8522</v>
      </c>
      <c r="AC8243" s="229" t="str">
        <f t="shared" si="80"/>
        <v>INSERT INTO UPK.upk_k40.k60_press_buno_link (buno_id, k60_buno_id, created_date, created_tantou_id) VALUES (3341, 1610, GETDATE(), 999);</v>
      </c>
    </row>
    <row r="8244" spans="26:29">
      <c r="Z8244">
        <v>1634</v>
      </c>
      <c r="AA8244" t="s">
        <v>6082</v>
      </c>
      <c r="AB8244" t="s">
        <v>8523</v>
      </c>
      <c r="AC8244" s="229" t="str">
        <f t="shared" si="80"/>
        <v>INSERT INTO UPK.upk_k40.k60_press_buno_link (buno_id, k60_buno_id, created_date, created_tantou_id) VALUES (3342, 1610, GETDATE(), 999);</v>
      </c>
    </row>
    <row r="8245" spans="26:29">
      <c r="Z8245">
        <v>1635</v>
      </c>
      <c r="AA8245" t="s">
        <v>6083</v>
      </c>
      <c r="AB8245" t="s">
        <v>8524</v>
      </c>
      <c r="AC8245" s="229" t="str">
        <f t="shared" si="80"/>
        <v>INSERT INTO UPK.upk_k40.k60_press_buno_link (buno_id, k60_buno_id, created_date, created_tantou_id) VALUES (3343, 1611, GETDATE(), 999);</v>
      </c>
    </row>
    <row r="8246" spans="26:29">
      <c r="Z8246">
        <v>1636</v>
      </c>
      <c r="AA8246" t="s">
        <v>6083</v>
      </c>
      <c r="AB8246" t="s">
        <v>8525</v>
      </c>
      <c r="AC8246" s="229" t="str">
        <f t="shared" si="80"/>
        <v>INSERT INTO UPK.upk_k40.k60_press_buno_link (buno_id, k60_buno_id, created_date, created_tantou_id) VALUES (3344, 1611, GETDATE(), 999);</v>
      </c>
    </row>
    <row r="8247" spans="26:29">
      <c r="Z8247">
        <v>1637</v>
      </c>
      <c r="AA8247" t="s">
        <v>6346</v>
      </c>
      <c r="AB8247" t="s">
        <v>8526</v>
      </c>
      <c r="AC8247" s="229" t="str">
        <f t="shared" si="80"/>
        <v>INSERT INTO UPK.upk_k40.k60_press_buno_link (buno_id, k60_buno_id, created_date, created_tantou_id) VALUES (3345, 1874, GETDATE(), 999);</v>
      </c>
    </row>
    <row r="8248" spans="26:29">
      <c r="Z8248">
        <v>1638</v>
      </c>
      <c r="AA8248" t="s">
        <v>6347</v>
      </c>
      <c r="AB8248" t="s">
        <v>8527</v>
      </c>
      <c r="AC8248" s="229" t="str">
        <f t="shared" si="80"/>
        <v>INSERT INTO UPK.upk_k40.k60_press_buno_link (buno_id, k60_buno_id, created_date, created_tantou_id) VALUES (3346, 1875, GETDATE(), 999);</v>
      </c>
    </row>
    <row r="8249" spans="26:29">
      <c r="Z8249">
        <v>1639</v>
      </c>
      <c r="AA8249" t="s">
        <v>6348</v>
      </c>
      <c r="AB8249" t="s">
        <v>8528</v>
      </c>
      <c r="AC8249" s="229" t="str">
        <f t="shared" si="80"/>
        <v>INSERT INTO UPK.upk_k40.k60_press_buno_link (buno_id, k60_buno_id, created_date, created_tantou_id) VALUES (3347, 1876, GETDATE(), 999);</v>
      </c>
    </row>
    <row r="8250" spans="26:29">
      <c r="Z8250">
        <v>1640</v>
      </c>
      <c r="AA8250" t="s">
        <v>5998</v>
      </c>
      <c r="AB8250" t="s">
        <v>8529</v>
      </c>
      <c r="AC8250" s="229" t="str">
        <f t="shared" si="80"/>
        <v>INSERT INTO UPK.upk_k40.k60_press_buno_link (buno_id, k60_buno_id, created_date, created_tantou_id) VALUES (3348, 1526, GETDATE(), 999);</v>
      </c>
    </row>
    <row r="8251" spans="26:29">
      <c r="Z8251">
        <v>1641</v>
      </c>
      <c r="AA8251" t="s">
        <v>5998</v>
      </c>
      <c r="AB8251" t="s">
        <v>8530</v>
      </c>
      <c r="AC8251" s="229" t="str">
        <f t="shared" si="80"/>
        <v>INSERT INTO UPK.upk_k40.k60_press_buno_link (buno_id, k60_buno_id, created_date, created_tantou_id) VALUES (3349, 1526, GETDATE(), 999);</v>
      </c>
    </row>
    <row r="8252" spans="26:29">
      <c r="Z8252">
        <v>1642</v>
      </c>
      <c r="AA8252">
        <v>2542</v>
      </c>
      <c r="AB8252" t="s">
        <v>8531</v>
      </c>
      <c r="AC8252" s="229" t="str">
        <f t="shared" si="80"/>
        <v>INSERT INTO UPK.upk_k40.k60_press_buno_link (buno_id, k60_buno_id, created_date, created_tantou_id) VALUES (3350, 2542, GETDATE(), 999);</v>
      </c>
    </row>
    <row r="8253" spans="26:29">
      <c r="Z8253">
        <v>1643</v>
      </c>
      <c r="AA8253">
        <v>2546</v>
      </c>
      <c r="AB8253" t="s">
        <v>8532</v>
      </c>
      <c r="AC8253" s="229" t="str">
        <f t="shared" si="80"/>
        <v>INSERT INTO UPK.upk_k40.k60_press_buno_link (buno_id, k60_buno_id, created_date, created_tantou_id) VALUES (3351, 2546, GETDATE(), 999);</v>
      </c>
    </row>
    <row r="8254" spans="26:29">
      <c r="Z8254">
        <v>1644</v>
      </c>
      <c r="AA8254">
        <v>2547</v>
      </c>
      <c r="AB8254" t="s">
        <v>8533</v>
      </c>
      <c r="AC8254" s="229" t="str">
        <f t="shared" si="80"/>
        <v>INSERT INTO UPK.upk_k40.k60_press_buno_link (buno_id, k60_buno_id, created_date, created_tantou_id) VALUES (3352, 2547, GETDATE(), 999);</v>
      </c>
    </row>
    <row r="8255" spans="26:29">
      <c r="Z8255">
        <v>1645</v>
      </c>
      <c r="AA8255" t="s">
        <v>6856</v>
      </c>
      <c r="AB8255" t="s">
        <v>8534</v>
      </c>
      <c r="AC8255" s="229" t="str">
        <f t="shared" si="80"/>
        <v>INSERT INTO UPK.upk_k40.k60_press_buno_link (buno_id, k60_buno_id, created_date, created_tantou_id) VALUES (3353, 2423, GETDATE(), 999);</v>
      </c>
    </row>
    <row r="8256" spans="26:29">
      <c r="Z8256">
        <v>1646</v>
      </c>
      <c r="AA8256" t="s">
        <v>6856</v>
      </c>
      <c r="AB8256" t="s">
        <v>8535</v>
      </c>
      <c r="AC8256" s="229" t="str">
        <f t="shared" si="80"/>
        <v>INSERT INTO UPK.upk_k40.k60_press_buno_link (buno_id, k60_buno_id, created_date, created_tantou_id) VALUES (3354, 2423, GETDATE(), 999);</v>
      </c>
    </row>
    <row r="8257" spans="26:29">
      <c r="Z8257">
        <v>1647</v>
      </c>
      <c r="AA8257" t="s">
        <v>6857</v>
      </c>
      <c r="AB8257" t="s">
        <v>8536</v>
      </c>
      <c r="AC8257" s="229" t="str">
        <f t="shared" si="80"/>
        <v>INSERT INTO UPK.upk_k40.k60_press_buno_link (buno_id, k60_buno_id, created_date, created_tantou_id) VALUES (3355, 2424, GETDATE(), 999);</v>
      </c>
    </row>
    <row r="8258" spans="26:29">
      <c r="Z8258">
        <v>1648</v>
      </c>
      <c r="AA8258" t="s">
        <v>6857</v>
      </c>
      <c r="AB8258" t="s">
        <v>8537</v>
      </c>
      <c r="AC8258" s="229" t="str">
        <f t="shared" si="80"/>
        <v>INSERT INTO UPK.upk_k40.k60_press_buno_link (buno_id, k60_buno_id, created_date, created_tantou_id) VALUES (3356, 2424, GETDATE(), 999);</v>
      </c>
    </row>
    <row r="8259" spans="26:29">
      <c r="Z8259">
        <v>1649</v>
      </c>
      <c r="AA8259" t="s">
        <v>6720</v>
      </c>
      <c r="AB8259" t="s">
        <v>8538</v>
      </c>
      <c r="AC8259" s="229" t="str">
        <f t="shared" si="80"/>
        <v>INSERT INTO UPK.upk_k40.k60_press_buno_link (buno_id, k60_buno_id, created_date, created_tantou_id) VALUES (3357, 2287, GETDATE(), 999);</v>
      </c>
    </row>
    <row r="8260" spans="26:29">
      <c r="Z8260">
        <v>1650</v>
      </c>
      <c r="AA8260" t="s">
        <v>6720</v>
      </c>
      <c r="AB8260" t="s">
        <v>8539</v>
      </c>
      <c r="AC8260" s="229" t="str">
        <f t="shared" si="80"/>
        <v>INSERT INTO UPK.upk_k40.k60_press_buno_link (buno_id, k60_buno_id, created_date, created_tantou_id) VALUES (3358, 2287, GETDATE(), 999);</v>
      </c>
    </row>
    <row r="8261" spans="26:29">
      <c r="Z8261">
        <v>1651</v>
      </c>
      <c r="AA8261" t="s">
        <v>6721</v>
      </c>
      <c r="AB8261" t="s">
        <v>8540</v>
      </c>
      <c r="AC8261" s="229" t="str">
        <f t="shared" si="80"/>
        <v>INSERT INTO UPK.upk_k40.k60_press_buno_link (buno_id, k60_buno_id, created_date, created_tantou_id) VALUES (3359, 2288, GETDATE(), 999);</v>
      </c>
    </row>
    <row r="8262" spans="26:29">
      <c r="Z8262">
        <v>1652</v>
      </c>
      <c r="AA8262" t="s">
        <v>6721</v>
      </c>
      <c r="AB8262" t="s">
        <v>8541</v>
      </c>
      <c r="AC8262" s="229" t="str">
        <f t="shared" si="80"/>
        <v>INSERT INTO UPK.upk_k40.k60_press_buno_link (buno_id, k60_buno_id, created_date, created_tantou_id) VALUES (3360, 2288, GETDATE(), 999);</v>
      </c>
    </row>
    <row r="8263" spans="26:29">
      <c r="Z8263">
        <v>1653</v>
      </c>
      <c r="AA8263" t="s">
        <v>6512</v>
      </c>
      <c r="AB8263" t="s">
        <v>8542</v>
      </c>
      <c r="AC8263" s="229" t="str">
        <f t="shared" si="80"/>
        <v>INSERT INTO UPK.upk_k40.k60_press_buno_link (buno_id, k60_buno_id, created_date, created_tantou_id) VALUES (3361, 2079, GETDATE(), 999);</v>
      </c>
    </row>
    <row r="8264" spans="26:29">
      <c r="Z8264">
        <v>1654</v>
      </c>
      <c r="AA8264" t="s">
        <v>6512</v>
      </c>
      <c r="AB8264" t="s">
        <v>8543</v>
      </c>
      <c r="AC8264" s="229" t="str">
        <f t="shared" si="80"/>
        <v>INSERT INTO UPK.upk_k40.k60_press_buno_link (buno_id, k60_buno_id, created_date, created_tantou_id) VALUES (3362, 2079, GETDATE(), 999);</v>
      </c>
    </row>
    <row r="8265" spans="26:29">
      <c r="Z8265">
        <v>1655</v>
      </c>
      <c r="AA8265" t="s">
        <v>6486</v>
      </c>
      <c r="AB8265" t="s">
        <v>8544</v>
      </c>
      <c r="AC8265" s="229" t="str">
        <f t="shared" si="80"/>
        <v>INSERT INTO UPK.upk_k40.k60_press_buno_link (buno_id, k60_buno_id, created_date, created_tantou_id) VALUES (3363, 2042, GETDATE(), 999);</v>
      </c>
    </row>
    <row r="8266" spans="26:29">
      <c r="Z8266">
        <v>1656</v>
      </c>
      <c r="AA8266" t="s">
        <v>6486</v>
      </c>
      <c r="AB8266" t="s">
        <v>8545</v>
      </c>
      <c r="AC8266" s="229" t="str">
        <f t="shared" si="80"/>
        <v>INSERT INTO UPK.upk_k40.k60_press_buno_link (buno_id, k60_buno_id, created_date, created_tantou_id) VALUES (3364, 2042, GETDATE(), 999);</v>
      </c>
    </row>
    <row r="8267" spans="26:29">
      <c r="Z8267">
        <v>1657</v>
      </c>
      <c r="AA8267" t="s">
        <v>6958</v>
      </c>
      <c r="AB8267" t="s">
        <v>8546</v>
      </c>
      <c r="AC8267" s="229" t="str">
        <f t="shared" si="80"/>
        <v>INSERT INTO UPK.upk_k40.k60_press_buno_link (buno_id, k60_buno_id, created_date, created_tantou_id) VALUES (3365, 2525, GETDATE(), 999);</v>
      </c>
    </row>
    <row r="8268" spans="26:29">
      <c r="Z8268">
        <v>1658</v>
      </c>
      <c r="AA8268" t="s">
        <v>6958</v>
      </c>
      <c r="AB8268" t="s">
        <v>8547</v>
      </c>
      <c r="AC8268" s="229" t="str">
        <f t="shared" si="80"/>
        <v>INSERT INTO UPK.upk_k40.k60_press_buno_link (buno_id, k60_buno_id, created_date, created_tantou_id) VALUES (3366, 2525, GETDATE(), 999);</v>
      </c>
    </row>
    <row r="8269" spans="26:29">
      <c r="Z8269">
        <v>1659</v>
      </c>
      <c r="AA8269" t="s">
        <v>6425</v>
      </c>
      <c r="AB8269" t="s">
        <v>8548</v>
      </c>
      <c r="AC8269" s="229" t="str">
        <f t="shared" si="80"/>
        <v>INSERT INTO UPK.upk_k40.k60_press_buno_link (buno_id, k60_buno_id, created_date, created_tantou_id) VALUES (3367, 1953, GETDATE(), 999);</v>
      </c>
    </row>
    <row r="8270" spans="26:29">
      <c r="Z8270">
        <v>1660</v>
      </c>
      <c r="AA8270" t="s">
        <v>6425</v>
      </c>
      <c r="AB8270" t="s">
        <v>8549</v>
      </c>
      <c r="AC8270" s="229" t="str">
        <f t="shared" si="80"/>
        <v>INSERT INTO UPK.upk_k40.k60_press_buno_link (buno_id, k60_buno_id, created_date, created_tantou_id) VALUES (3368, 1953, GETDATE(), 999);</v>
      </c>
    </row>
    <row r="8271" spans="26:29">
      <c r="Z8271">
        <v>1661</v>
      </c>
      <c r="AA8271" t="s">
        <v>6084</v>
      </c>
      <c r="AB8271" t="s">
        <v>8550</v>
      </c>
      <c r="AC8271" s="229" t="str">
        <f t="shared" si="80"/>
        <v>INSERT INTO UPK.upk_k40.k60_press_buno_link (buno_id, k60_buno_id, created_date, created_tantou_id) VALUES (3369, 1612, GETDATE(), 999);</v>
      </c>
    </row>
    <row r="8272" spans="26:29">
      <c r="Z8272">
        <v>1662</v>
      </c>
      <c r="AA8272" t="s">
        <v>6084</v>
      </c>
      <c r="AB8272" t="s">
        <v>8551</v>
      </c>
      <c r="AC8272" s="229" t="str">
        <f t="shared" si="80"/>
        <v>INSERT INTO UPK.upk_k40.k60_press_buno_link (buno_id, k60_buno_id, created_date, created_tantou_id) VALUES (3370, 1612, GETDATE(), 999);</v>
      </c>
    </row>
    <row r="8273" spans="26:29">
      <c r="Z8273">
        <v>1663</v>
      </c>
      <c r="AA8273" t="s">
        <v>6261</v>
      </c>
      <c r="AB8273" t="s">
        <v>8552</v>
      </c>
      <c r="AC8273" s="229" t="str">
        <f t="shared" si="80"/>
        <v>INSERT INTO UPK.upk_k40.k60_press_buno_link (buno_id, k60_buno_id, created_date, created_tantou_id) VALUES (3371, 1789, GETDATE(), 999);</v>
      </c>
    </row>
    <row r="8274" spans="26:29">
      <c r="Z8274">
        <v>1664</v>
      </c>
      <c r="AA8274" t="s">
        <v>6262</v>
      </c>
      <c r="AB8274" t="s">
        <v>8553</v>
      </c>
      <c r="AC8274" s="229" t="str">
        <f t="shared" si="80"/>
        <v>INSERT INTO UPK.upk_k40.k60_press_buno_link (buno_id, k60_buno_id, created_date, created_tantou_id) VALUES (3372, 1790, GETDATE(), 999);</v>
      </c>
    </row>
    <row r="8275" spans="26:29">
      <c r="Z8275">
        <v>1665</v>
      </c>
      <c r="AA8275" t="s">
        <v>6590</v>
      </c>
      <c r="AB8275" t="s">
        <v>8554</v>
      </c>
      <c r="AC8275" s="229" t="str">
        <f t="shared" ref="AC8275:AC8320" si="81">AC$6609&amp;AB8275&amp;", "&amp;AA8275&amp;", GETDATE(), 999);"</f>
        <v>INSERT INTO UPK.upk_k40.k60_press_buno_link (buno_id, k60_buno_id, created_date, created_tantou_id) VALUES (3373, 2157, GETDATE(), 999);</v>
      </c>
    </row>
    <row r="8276" spans="26:29">
      <c r="Z8276">
        <v>1666</v>
      </c>
      <c r="AA8276" t="s">
        <v>6590</v>
      </c>
      <c r="AB8276" t="s">
        <v>8555</v>
      </c>
      <c r="AC8276" s="229" t="str">
        <f t="shared" si="81"/>
        <v>INSERT INTO UPK.upk_k40.k60_press_buno_link (buno_id, k60_buno_id, created_date, created_tantou_id) VALUES (3374, 2157, GETDATE(), 999);</v>
      </c>
    </row>
    <row r="8277" spans="26:29">
      <c r="Z8277">
        <v>1667</v>
      </c>
      <c r="AA8277" t="s">
        <v>6591</v>
      </c>
      <c r="AB8277" t="s">
        <v>8556</v>
      </c>
      <c r="AC8277" s="229" t="str">
        <f t="shared" si="81"/>
        <v>INSERT INTO UPK.upk_k40.k60_press_buno_link (buno_id, k60_buno_id, created_date, created_tantou_id) VALUES (3375, 2158, GETDATE(), 999);</v>
      </c>
    </row>
    <row r="8278" spans="26:29">
      <c r="Z8278">
        <v>1668</v>
      </c>
      <c r="AA8278" t="s">
        <v>6591</v>
      </c>
      <c r="AB8278" t="s">
        <v>8557</v>
      </c>
      <c r="AC8278" s="229" t="str">
        <f t="shared" si="81"/>
        <v>INSERT INTO UPK.upk_k40.k60_press_buno_link (buno_id, k60_buno_id, created_date, created_tantou_id) VALUES (3376, 2158, GETDATE(), 999);</v>
      </c>
    </row>
    <row r="8279" spans="26:29">
      <c r="Z8279">
        <v>1669</v>
      </c>
      <c r="AA8279" t="s">
        <v>6944</v>
      </c>
      <c r="AB8279" t="s">
        <v>8558</v>
      </c>
      <c r="AC8279" s="229" t="str">
        <f t="shared" si="81"/>
        <v>INSERT INTO UPK.upk_k40.k60_press_buno_link (buno_id, k60_buno_id, created_date, created_tantou_id) VALUES (3377, 2511, GETDATE(), 999);</v>
      </c>
    </row>
    <row r="8280" spans="26:29">
      <c r="Z8280">
        <v>1670</v>
      </c>
      <c r="AA8280" t="s">
        <v>6291</v>
      </c>
      <c r="AB8280" t="s">
        <v>8559</v>
      </c>
      <c r="AC8280" s="229" t="str">
        <f t="shared" si="81"/>
        <v>INSERT INTO UPK.upk_k40.k60_press_buno_link (buno_id, k60_buno_id, created_date, created_tantou_id) VALUES (3378, 1819, GETDATE(), 999);</v>
      </c>
    </row>
    <row r="8281" spans="26:29">
      <c r="Z8281">
        <v>1671</v>
      </c>
      <c r="AA8281" t="s">
        <v>6292</v>
      </c>
      <c r="AB8281" t="s">
        <v>8560</v>
      </c>
      <c r="AC8281" s="229" t="str">
        <f t="shared" si="81"/>
        <v>INSERT INTO UPK.upk_k40.k60_press_buno_link (buno_id, k60_buno_id, created_date, created_tantou_id) VALUES (3379, 1820, GETDATE(), 999);</v>
      </c>
    </row>
    <row r="8282" spans="26:29">
      <c r="Z8282">
        <v>1672</v>
      </c>
      <c r="AA8282" t="s">
        <v>6293</v>
      </c>
      <c r="AB8282" t="s">
        <v>8561</v>
      </c>
      <c r="AC8282" s="229" t="str">
        <f t="shared" si="81"/>
        <v>INSERT INTO UPK.upk_k40.k60_press_buno_link (buno_id, k60_buno_id, created_date, created_tantou_id) VALUES (3380, 1821, GETDATE(), 999);</v>
      </c>
    </row>
    <row r="8283" spans="26:29">
      <c r="Z8283">
        <v>1673</v>
      </c>
      <c r="AA8283" t="s">
        <v>6589</v>
      </c>
      <c r="AB8283" t="s">
        <v>8562</v>
      </c>
      <c r="AC8283" s="229" t="str">
        <f t="shared" si="81"/>
        <v>INSERT INTO UPK.upk_k40.k60_press_buno_link (buno_id, k60_buno_id, created_date, created_tantou_id) VALUES (3381, 2156, GETDATE(), 999);</v>
      </c>
    </row>
    <row r="8284" spans="26:29">
      <c r="Z8284">
        <v>1674</v>
      </c>
      <c r="AA8284" t="s">
        <v>6820</v>
      </c>
      <c r="AB8284" t="s">
        <v>8563</v>
      </c>
      <c r="AC8284" s="229" t="str">
        <f t="shared" si="81"/>
        <v>INSERT INTO UPK.upk_k40.k60_press_buno_link (buno_id, k60_buno_id, created_date, created_tantou_id) VALUES (3382, 2387, GETDATE(), 999);</v>
      </c>
    </row>
    <row r="8285" spans="26:29">
      <c r="Z8285">
        <v>1675</v>
      </c>
      <c r="AA8285" t="s">
        <v>6819</v>
      </c>
      <c r="AB8285" t="s">
        <v>8564</v>
      </c>
      <c r="AC8285" s="229" t="str">
        <f t="shared" si="81"/>
        <v>INSERT INTO UPK.upk_k40.k60_press_buno_link (buno_id, k60_buno_id, created_date, created_tantou_id) VALUES (3383, 2386, GETDATE(), 999);</v>
      </c>
    </row>
    <row r="8286" spans="26:29">
      <c r="Z8286">
        <v>1676</v>
      </c>
      <c r="AA8286" t="s">
        <v>6442</v>
      </c>
      <c r="AB8286" t="s">
        <v>8565</v>
      </c>
      <c r="AC8286" s="229" t="str">
        <f t="shared" si="81"/>
        <v>INSERT INTO UPK.upk_k40.k60_press_buno_link (buno_id, k60_buno_id, created_date, created_tantou_id) VALUES (3384, 1970, GETDATE(), 999);</v>
      </c>
    </row>
    <row r="8287" spans="26:29">
      <c r="Z8287">
        <v>1677</v>
      </c>
      <c r="AA8287" t="s">
        <v>6354</v>
      </c>
      <c r="AB8287" t="s">
        <v>8566</v>
      </c>
      <c r="AC8287" s="229" t="str">
        <f t="shared" si="81"/>
        <v>INSERT INTO UPK.upk_k40.k60_press_buno_link (buno_id, k60_buno_id, created_date, created_tantou_id) VALUES (3385, 1882, GETDATE(), 999);</v>
      </c>
    </row>
    <row r="8288" spans="26:29">
      <c r="Z8288">
        <v>1678</v>
      </c>
      <c r="AA8288" t="s">
        <v>6354</v>
      </c>
      <c r="AB8288" t="s">
        <v>8567</v>
      </c>
      <c r="AC8288" s="229" t="str">
        <f t="shared" si="81"/>
        <v>INSERT INTO UPK.upk_k40.k60_press_buno_link (buno_id, k60_buno_id, created_date, created_tantou_id) VALUES (3386, 1882, GETDATE(), 999);</v>
      </c>
    </row>
    <row r="8289" spans="26:29">
      <c r="Z8289">
        <v>1679</v>
      </c>
      <c r="AA8289" t="s">
        <v>6443</v>
      </c>
      <c r="AB8289" t="s">
        <v>8568</v>
      </c>
      <c r="AC8289" s="229" t="str">
        <f t="shared" si="81"/>
        <v>INSERT INTO UPK.upk_k40.k60_press_buno_link (buno_id, k60_buno_id, created_date, created_tantou_id) VALUES (3387, 1971, GETDATE(), 999);</v>
      </c>
    </row>
    <row r="8290" spans="26:29">
      <c r="Z8290">
        <v>1680</v>
      </c>
      <c r="AA8290" t="s">
        <v>6444</v>
      </c>
      <c r="AB8290" t="s">
        <v>8569</v>
      </c>
      <c r="AC8290" s="229" t="str">
        <f t="shared" si="81"/>
        <v>INSERT INTO UPK.upk_k40.k60_press_buno_link (buno_id, k60_buno_id, created_date, created_tantou_id) VALUES (3388, 1972, GETDATE(), 999);</v>
      </c>
    </row>
    <row r="8291" spans="26:29">
      <c r="Z8291">
        <v>1681</v>
      </c>
      <c r="AA8291" t="s">
        <v>6445</v>
      </c>
      <c r="AB8291" t="s">
        <v>8570</v>
      </c>
      <c r="AC8291" s="229" t="str">
        <f t="shared" si="81"/>
        <v>INSERT INTO UPK.upk_k40.k60_press_buno_link (buno_id, k60_buno_id, created_date, created_tantou_id) VALUES (3389, 1973, GETDATE(), 999);</v>
      </c>
    </row>
    <row r="8292" spans="26:29">
      <c r="Z8292">
        <v>1682</v>
      </c>
      <c r="AA8292" t="s">
        <v>6446</v>
      </c>
      <c r="AB8292" t="s">
        <v>8571</v>
      </c>
      <c r="AC8292" s="229" t="str">
        <f t="shared" si="81"/>
        <v>INSERT INTO UPK.upk_k40.k60_press_buno_link (buno_id, k60_buno_id, created_date, created_tantou_id) VALUES (3390, 1974, GETDATE(), 999);</v>
      </c>
    </row>
    <row r="8293" spans="26:29">
      <c r="Z8293">
        <v>1683</v>
      </c>
      <c r="AA8293" t="s">
        <v>5971</v>
      </c>
      <c r="AB8293" t="s">
        <v>8572</v>
      </c>
      <c r="AC8293" s="229" t="str">
        <f t="shared" si="81"/>
        <v>INSERT INTO UPK.upk_k40.k60_press_buno_link (buno_id, k60_buno_id, created_date, created_tantou_id) VALUES (3391, 1498, GETDATE(), 999);</v>
      </c>
    </row>
    <row r="8294" spans="26:29">
      <c r="Z8294">
        <v>1684</v>
      </c>
      <c r="AA8294" t="s">
        <v>6357</v>
      </c>
      <c r="AB8294" t="s">
        <v>8573</v>
      </c>
      <c r="AC8294" s="229" t="str">
        <f t="shared" si="81"/>
        <v>INSERT INTO UPK.upk_k40.k60_press_buno_link (buno_id, k60_buno_id, created_date, created_tantou_id) VALUES (3392, 1885, GETDATE(), 999);</v>
      </c>
    </row>
    <row r="8295" spans="26:29">
      <c r="Z8295">
        <v>1685</v>
      </c>
      <c r="AA8295" t="s">
        <v>6358</v>
      </c>
      <c r="AB8295" t="s">
        <v>8574</v>
      </c>
      <c r="AC8295" s="229" t="str">
        <f t="shared" si="81"/>
        <v>INSERT INTO UPK.upk_k40.k60_press_buno_link (buno_id, k60_buno_id, created_date, created_tantou_id) VALUES (3393, 1886, GETDATE(), 999);</v>
      </c>
    </row>
    <row r="8296" spans="26:29">
      <c r="Z8296">
        <v>1686</v>
      </c>
      <c r="AA8296" t="s">
        <v>6355</v>
      </c>
      <c r="AB8296" t="s">
        <v>8575</v>
      </c>
      <c r="AC8296" s="229" t="str">
        <f t="shared" si="81"/>
        <v>INSERT INTO UPK.upk_k40.k60_press_buno_link (buno_id, k60_buno_id, created_date, created_tantou_id) VALUES (3394, 1883, GETDATE(), 999);</v>
      </c>
    </row>
    <row r="8297" spans="26:29">
      <c r="Z8297">
        <v>1687</v>
      </c>
      <c r="AA8297" t="s">
        <v>6355</v>
      </c>
      <c r="AB8297" t="s">
        <v>8576</v>
      </c>
      <c r="AC8297" s="229" t="str">
        <f t="shared" si="81"/>
        <v>INSERT INTO UPK.upk_k40.k60_press_buno_link (buno_id, k60_buno_id, created_date, created_tantou_id) VALUES (3395, 1883, GETDATE(), 999);</v>
      </c>
    </row>
    <row r="8298" spans="26:29">
      <c r="Z8298">
        <v>1688</v>
      </c>
      <c r="AA8298" t="s">
        <v>6356</v>
      </c>
      <c r="AB8298" t="s">
        <v>8577</v>
      </c>
      <c r="AC8298" s="229" t="str">
        <f t="shared" si="81"/>
        <v>INSERT INTO UPK.upk_k40.k60_press_buno_link (buno_id, k60_buno_id, created_date, created_tantou_id) VALUES (3396, 1884, GETDATE(), 999);</v>
      </c>
    </row>
    <row r="8299" spans="26:29">
      <c r="Z8299">
        <v>1689</v>
      </c>
      <c r="AA8299" t="s">
        <v>6356</v>
      </c>
      <c r="AB8299" t="s">
        <v>8578</v>
      </c>
      <c r="AC8299" s="229" t="str">
        <f t="shared" si="81"/>
        <v>INSERT INTO UPK.upk_k40.k60_press_buno_link (buno_id, k60_buno_id, created_date, created_tantou_id) VALUES (3397, 1884, GETDATE(), 999);</v>
      </c>
    </row>
    <row r="8300" spans="26:29">
      <c r="Z8300">
        <v>1690</v>
      </c>
      <c r="AA8300" t="s">
        <v>6447</v>
      </c>
      <c r="AB8300" t="s">
        <v>8579</v>
      </c>
      <c r="AC8300" s="229" t="str">
        <f t="shared" si="81"/>
        <v>INSERT INTO UPK.upk_k40.k60_press_buno_link (buno_id, k60_buno_id, created_date, created_tantou_id) VALUES (3398, 1975, GETDATE(), 999);</v>
      </c>
    </row>
    <row r="8301" spans="26:29">
      <c r="Z8301">
        <v>1691</v>
      </c>
      <c r="AA8301" t="s">
        <v>6448</v>
      </c>
      <c r="AB8301" t="s">
        <v>8580</v>
      </c>
      <c r="AC8301" s="229" t="str">
        <f t="shared" si="81"/>
        <v>INSERT INTO UPK.upk_k40.k60_press_buno_link (buno_id, k60_buno_id, created_date, created_tantou_id) VALUES (3399, 1976, GETDATE(), 999);</v>
      </c>
    </row>
    <row r="8302" spans="26:29">
      <c r="Z8302">
        <v>1692</v>
      </c>
      <c r="AA8302" t="s">
        <v>6448</v>
      </c>
      <c r="AB8302" t="s">
        <v>8581</v>
      </c>
      <c r="AC8302" s="229" t="str">
        <f t="shared" si="81"/>
        <v>INSERT INTO UPK.upk_k40.k60_press_buno_link (buno_id, k60_buno_id, created_date, created_tantou_id) VALUES (3400, 1976, GETDATE(), 999);</v>
      </c>
    </row>
    <row r="8303" spans="26:29">
      <c r="Z8303">
        <v>1693</v>
      </c>
      <c r="AA8303" t="s">
        <v>6286</v>
      </c>
      <c r="AB8303" t="s">
        <v>8582</v>
      </c>
      <c r="AC8303" s="229" t="str">
        <f t="shared" si="81"/>
        <v>INSERT INTO UPK.upk_k40.k60_press_buno_link (buno_id, k60_buno_id, created_date, created_tantou_id) VALUES (3401, 1814, GETDATE(), 999);</v>
      </c>
    </row>
    <row r="8304" spans="26:29">
      <c r="Z8304">
        <v>1694</v>
      </c>
      <c r="AA8304" t="s">
        <v>6286</v>
      </c>
      <c r="AB8304" t="s">
        <v>8583</v>
      </c>
      <c r="AC8304" s="229" t="str">
        <f t="shared" si="81"/>
        <v>INSERT INTO UPK.upk_k40.k60_press_buno_link (buno_id, k60_buno_id, created_date, created_tantou_id) VALUES (3402, 1814, GETDATE(), 999);</v>
      </c>
    </row>
    <row r="8305" spans="26:29">
      <c r="Z8305">
        <v>1695</v>
      </c>
      <c r="AA8305" t="s">
        <v>6287</v>
      </c>
      <c r="AB8305" t="s">
        <v>8584</v>
      </c>
      <c r="AC8305" s="229" t="str">
        <f t="shared" si="81"/>
        <v>INSERT INTO UPK.upk_k40.k60_press_buno_link (buno_id, k60_buno_id, created_date, created_tantou_id) VALUES (3403, 1815, GETDATE(), 999);</v>
      </c>
    </row>
    <row r="8306" spans="26:29">
      <c r="Z8306">
        <v>1696</v>
      </c>
      <c r="AA8306" t="s">
        <v>6287</v>
      </c>
      <c r="AB8306" t="s">
        <v>8585</v>
      </c>
      <c r="AC8306" s="229" t="str">
        <f t="shared" si="81"/>
        <v>INSERT INTO UPK.upk_k40.k60_press_buno_link (buno_id, k60_buno_id, created_date, created_tantou_id) VALUES (3404, 1815, GETDATE(), 999);</v>
      </c>
    </row>
    <row r="8307" spans="26:29">
      <c r="Z8307">
        <v>1697</v>
      </c>
      <c r="AA8307" t="s">
        <v>6288</v>
      </c>
      <c r="AB8307" t="s">
        <v>8586</v>
      </c>
      <c r="AC8307" s="229" t="str">
        <f t="shared" si="81"/>
        <v>INSERT INTO UPK.upk_k40.k60_press_buno_link (buno_id, k60_buno_id, created_date, created_tantou_id) VALUES (3405, 1816, GETDATE(), 999);</v>
      </c>
    </row>
    <row r="8308" spans="26:29">
      <c r="Z8308">
        <v>1698</v>
      </c>
      <c r="AA8308" t="s">
        <v>6289</v>
      </c>
      <c r="AB8308" t="s">
        <v>8587</v>
      </c>
      <c r="AC8308" s="229" t="str">
        <f t="shared" si="81"/>
        <v>INSERT INTO UPK.upk_k40.k60_press_buno_link (buno_id, k60_buno_id, created_date, created_tantou_id) VALUES (3406, 1817, GETDATE(), 999);</v>
      </c>
    </row>
    <row r="8309" spans="26:29">
      <c r="Z8309">
        <v>1699</v>
      </c>
      <c r="AA8309" t="s">
        <v>6480</v>
      </c>
      <c r="AB8309" t="s">
        <v>8588</v>
      </c>
      <c r="AC8309" s="229" t="str">
        <f t="shared" si="81"/>
        <v>INSERT INTO UPK.upk_k40.k60_press_buno_link (buno_id, k60_buno_id, created_date, created_tantou_id) VALUES (3407, 2032, GETDATE(), 999);</v>
      </c>
    </row>
    <row r="8310" spans="26:29">
      <c r="Z8310">
        <v>1700</v>
      </c>
      <c r="AA8310" t="s">
        <v>6480</v>
      </c>
      <c r="AB8310" t="s">
        <v>8589</v>
      </c>
      <c r="AC8310" s="229" t="str">
        <f t="shared" si="81"/>
        <v>INSERT INTO UPK.upk_k40.k60_press_buno_link (buno_id, k60_buno_id, created_date, created_tantou_id) VALUES (3408, 2032, GETDATE(), 999);</v>
      </c>
    </row>
    <row r="8311" spans="26:29">
      <c r="Z8311">
        <v>1701</v>
      </c>
      <c r="AA8311" t="s">
        <v>229</v>
      </c>
      <c r="AB8311" t="s">
        <v>8590</v>
      </c>
      <c r="AC8311" s="229" t="str">
        <f t="shared" si="81"/>
        <v>INSERT INTO UPK.upk_k40.k60_press_buno_link (buno_id, k60_buno_id, created_date, created_tantou_id) VALUES (3409, 2033, GETDATE(), 999);</v>
      </c>
    </row>
    <row r="8312" spans="26:29">
      <c r="Z8312">
        <v>1702</v>
      </c>
      <c r="AA8312" t="s">
        <v>229</v>
      </c>
      <c r="AB8312" t="s">
        <v>8591</v>
      </c>
      <c r="AC8312" s="229" t="str">
        <f t="shared" si="81"/>
        <v>INSERT INTO UPK.upk_k40.k60_press_buno_link (buno_id, k60_buno_id, created_date, created_tantou_id) VALUES (3410, 2033, GETDATE(), 999);</v>
      </c>
    </row>
    <row r="8313" spans="26:29">
      <c r="Z8313">
        <v>1703</v>
      </c>
      <c r="AA8313" t="s">
        <v>6949</v>
      </c>
      <c r="AB8313" t="s">
        <v>8592</v>
      </c>
      <c r="AC8313" s="229" t="str">
        <f t="shared" si="81"/>
        <v>INSERT INTO UPK.upk_k40.k60_press_buno_link (buno_id, k60_buno_id, created_date, created_tantou_id) VALUES (3411, 2516, GETDATE(), 999);</v>
      </c>
    </row>
    <row r="8314" spans="26:29">
      <c r="Z8314">
        <v>1704</v>
      </c>
      <c r="AA8314" t="s">
        <v>6950</v>
      </c>
      <c r="AB8314" t="s">
        <v>8593</v>
      </c>
      <c r="AC8314" s="229" t="str">
        <f t="shared" si="81"/>
        <v>INSERT INTO UPK.upk_k40.k60_press_buno_link (buno_id, k60_buno_id, created_date, created_tantou_id) VALUES (3412, 2517, GETDATE(), 999);</v>
      </c>
    </row>
    <row r="8315" spans="26:29">
      <c r="Z8315">
        <v>1705</v>
      </c>
      <c r="AA8315" t="s">
        <v>235</v>
      </c>
      <c r="AB8315" t="s">
        <v>8594</v>
      </c>
      <c r="AC8315" s="229" t="str">
        <f t="shared" si="81"/>
        <v>INSERT INTO UPK.upk_k40.k60_press_buno_link (buno_id, k60_buno_id, created_date, created_tantou_id) VALUES (3413, 2034, GETDATE(), 999);</v>
      </c>
    </row>
    <row r="8316" spans="26:29">
      <c r="Z8316">
        <v>1706</v>
      </c>
      <c r="AA8316" t="s">
        <v>6592</v>
      </c>
      <c r="AB8316" t="s">
        <v>8595</v>
      </c>
      <c r="AC8316" s="229" t="str">
        <f t="shared" si="81"/>
        <v>INSERT INTO UPK.upk_k40.k60_press_buno_link (buno_id, k60_buno_id, created_date, created_tantou_id) VALUES (3414, 2159, GETDATE(), 999);</v>
      </c>
    </row>
    <row r="8317" spans="26:29">
      <c r="Z8317">
        <v>1707</v>
      </c>
      <c r="AA8317" t="s">
        <v>6592</v>
      </c>
      <c r="AB8317" t="s">
        <v>8596</v>
      </c>
      <c r="AC8317" s="229" t="str">
        <f t="shared" si="81"/>
        <v>INSERT INTO UPK.upk_k40.k60_press_buno_link (buno_id, k60_buno_id, created_date, created_tantou_id) VALUES (3415, 2159, GETDATE(), 999);</v>
      </c>
    </row>
    <row r="8318" spans="26:29">
      <c r="Z8318">
        <v>1708</v>
      </c>
      <c r="AA8318">
        <v>2576</v>
      </c>
      <c r="AB8318" t="s">
        <v>8597</v>
      </c>
      <c r="AC8318" s="229" t="str">
        <f t="shared" si="81"/>
        <v>INSERT INTO UPK.upk_k40.k60_press_buno_link (buno_id, k60_buno_id, created_date, created_tantou_id) VALUES (3416, 2576, GETDATE(), 999);</v>
      </c>
    </row>
    <row r="8319" spans="26:29">
      <c r="Z8319">
        <v>1709</v>
      </c>
      <c r="AA8319">
        <v>2577</v>
      </c>
      <c r="AB8319" t="s">
        <v>8598</v>
      </c>
      <c r="AC8319" s="229" t="str">
        <f t="shared" si="81"/>
        <v>INSERT INTO UPK.upk_k40.k60_press_buno_link (buno_id, k60_buno_id, created_date, created_tantou_id) VALUES (3417, 2577, GETDATE(), 999);</v>
      </c>
    </row>
    <row r="8320" spans="26:29">
      <c r="Z8320">
        <v>1710</v>
      </c>
      <c r="AA8320">
        <v>2578</v>
      </c>
      <c r="AB8320" t="s">
        <v>8599</v>
      </c>
      <c r="AC8320" s="229" t="str">
        <f t="shared" si="81"/>
        <v>INSERT INTO UPK.upk_k40.k60_press_buno_link (buno_id, k60_buno_id, created_date, created_tantou_id) VALUES (3418, 2578, GETDATE(), 999);</v>
      </c>
    </row>
    <row r="8321" spans="2:28">
      <c r="B8321" t="s">
        <v>8785</v>
      </c>
      <c r="H8321" t="str">
        <f>$H$1&amp;".upk_k40.k60_os_buno_link"</f>
        <v>UPK.upk_k40.k60_os_buno_link</v>
      </c>
    </row>
    <row r="8322" spans="2:28">
      <c r="AA8322" t="s">
        <v>13167</v>
      </c>
      <c r="AB8322" t="s">
        <v>13168</v>
      </c>
    </row>
    <row r="8323" spans="2:28">
      <c r="Z8323">
        <v>1</v>
      </c>
      <c r="AA8323" t="s">
        <v>2663</v>
      </c>
      <c r="AB8323" t="s">
        <v>5764</v>
      </c>
    </row>
    <row r="8324" spans="2:28">
      <c r="Z8324">
        <v>2</v>
      </c>
      <c r="AA8324" t="s">
        <v>2664</v>
      </c>
      <c r="AB8324" t="s">
        <v>5765</v>
      </c>
    </row>
    <row r="8325" spans="2:28">
      <c r="Z8325">
        <v>3</v>
      </c>
      <c r="AA8325" t="s">
        <v>2665</v>
      </c>
      <c r="AB8325" t="s">
        <v>5766</v>
      </c>
    </row>
    <row r="8326" spans="2:28">
      <c r="Z8326">
        <v>4</v>
      </c>
      <c r="AA8326" t="s">
        <v>2666</v>
      </c>
      <c r="AB8326" t="s">
        <v>5767</v>
      </c>
    </row>
    <row r="8327" spans="2:28">
      <c r="Z8327">
        <v>5</v>
      </c>
      <c r="AA8327" t="s">
        <v>2667</v>
      </c>
      <c r="AB8327" t="s">
        <v>5768</v>
      </c>
    </row>
    <row r="8328" spans="2:28">
      <c r="Z8328">
        <v>6</v>
      </c>
      <c r="AA8328" t="s">
        <v>2668</v>
      </c>
      <c r="AB8328" t="s">
        <v>5769</v>
      </c>
    </row>
    <row r="8329" spans="2:28">
      <c r="Z8329">
        <v>7</v>
      </c>
      <c r="AA8329" t="s">
        <v>2669</v>
      </c>
      <c r="AB8329" t="s">
        <v>5770</v>
      </c>
    </row>
    <row r="8330" spans="2:28">
      <c r="Z8330">
        <v>8</v>
      </c>
      <c r="AA8330" t="s">
        <v>2670</v>
      </c>
      <c r="AB8330" t="s">
        <v>5771</v>
      </c>
    </row>
    <row r="8331" spans="2:28">
      <c r="Z8331">
        <v>9</v>
      </c>
      <c r="AA8331" t="s">
        <v>2671</v>
      </c>
      <c r="AB8331" t="s">
        <v>5772</v>
      </c>
    </row>
    <row r="8332" spans="2:28">
      <c r="Z8332">
        <v>10</v>
      </c>
      <c r="AA8332" t="s">
        <v>2672</v>
      </c>
      <c r="AB8332" t="s">
        <v>5773</v>
      </c>
    </row>
    <row r="8333" spans="2:28">
      <c r="Z8333">
        <v>11</v>
      </c>
      <c r="AA8333" t="s">
        <v>2673</v>
      </c>
      <c r="AB8333" t="s">
        <v>5774</v>
      </c>
    </row>
    <row r="8334" spans="2:28">
      <c r="Z8334">
        <v>12</v>
      </c>
      <c r="AA8334" t="s">
        <v>2674</v>
      </c>
      <c r="AB8334" t="s">
        <v>5775</v>
      </c>
    </row>
    <row r="8335" spans="2:28">
      <c r="Z8335">
        <v>13</v>
      </c>
      <c r="AA8335" t="s">
        <v>2675</v>
      </c>
      <c r="AB8335" t="s">
        <v>5776</v>
      </c>
    </row>
    <row r="8336" spans="2:28">
      <c r="Z8336">
        <v>14</v>
      </c>
      <c r="AA8336" t="s">
        <v>2676</v>
      </c>
      <c r="AB8336" t="s">
        <v>5777</v>
      </c>
    </row>
    <row r="8337" spans="26:28">
      <c r="Z8337">
        <v>15</v>
      </c>
      <c r="AA8337" t="s">
        <v>2677</v>
      </c>
      <c r="AB8337" t="s">
        <v>5778</v>
      </c>
    </row>
    <row r="8338" spans="26:28">
      <c r="Z8338">
        <v>16</v>
      </c>
      <c r="AA8338" t="s">
        <v>2678</v>
      </c>
      <c r="AB8338" t="s">
        <v>5779</v>
      </c>
    </row>
    <row r="8339" spans="26:28">
      <c r="Z8339">
        <v>17</v>
      </c>
      <c r="AA8339" t="s">
        <v>2679</v>
      </c>
      <c r="AB8339" t="s">
        <v>5780</v>
      </c>
    </row>
    <row r="8340" spans="26:28">
      <c r="Z8340">
        <v>18</v>
      </c>
      <c r="AA8340" t="s">
        <v>2680</v>
      </c>
      <c r="AB8340" t="s">
        <v>5781</v>
      </c>
    </row>
    <row r="8341" spans="26:28">
      <c r="Z8341">
        <v>19</v>
      </c>
      <c r="AA8341" t="s">
        <v>2681</v>
      </c>
      <c r="AB8341" t="s">
        <v>5782</v>
      </c>
    </row>
    <row r="8342" spans="26:28">
      <c r="Z8342">
        <v>20</v>
      </c>
      <c r="AA8342" t="s">
        <v>2682</v>
      </c>
      <c r="AB8342" t="s">
        <v>5783</v>
      </c>
    </row>
    <row r="8343" spans="26:28">
      <c r="Z8343">
        <v>21</v>
      </c>
      <c r="AA8343" t="s">
        <v>2683</v>
      </c>
      <c r="AB8343" t="s">
        <v>5784</v>
      </c>
    </row>
    <row r="8344" spans="26:28">
      <c r="Z8344">
        <v>22</v>
      </c>
      <c r="AA8344" t="s">
        <v>2684</v>
      </c>
      <c r="AB8344" t="s">
        <v>5785</v>
      </c>
    </row>
    <row r="8345" spans="26:28">
      <c r="Z8345">
        <v>23</v>
      </c>
      <c r="AA8345" t="s">
        <v>2685</v>
      </c>
      <c r="AB8345" t="s">
        <v>5786</v>
      </c>
    </row>
    <row r="8346" spans="26:28">
      <c r="Z8346">
        <v>24</v>
      </c>
      <c r="AA8346" t="s">
        <v>2686</v>
      </c>
      <c r="AB8346" t="s">
        <v>5787</v>
      </c>
    </row>
    <row r="8347" spans="26:28">
      <c r="Z8347">
        <v>25</v>
      </c>
      <c r="AA8347" t="s">
        <v>2687</v>
      </c>
      <c r="AB8347" t="s">
        <v>5788</v>
      </c>
    </row>
    <row r="8348" spans="26:28">
      <c r="Z8348">
        <v>26</v>
      </c>
      <c r="AA8348" t="s">
        <v>2688</v>
      </c>
      <c r="AB8348" t="s">
        <v>5789</v>
      </c>
    </row>
    <row r="8349" spans="26:28">
      <c r="Z8349">
        <v>27</v>
      </c>
      <c r="AA8349" t="s">
        <v>2689</v>
      </c>
      <c r="AB8349" t="s">
        <v>5790</v>
      </c>
    </row>
    <row r="8350" spans="26:28">
      <c r="Z8350">
        <v>28</v>
      </c>
      <c r="AA8350" t="s">
        <v>2690</v>
      </c>
      <c r="AB8350" t="s">
        <v>5791</v>
      </c>
    </row>
    <row r="8351" spans="26:28">
      <c r="Z8351">
        <v>29</v>
      </c>
      <c r="AA8351" t="s">
        <v>2691</v>
      </c>
      <c r="AB8351" t="s">
        <v>5792</v>
      </c>
    </row>
    <row r="8352" spans="26:28">
      <c r="Z8352">
        <v>30</v>
      </c>
      <c r="AA8352" t="s">
        <v>2692</v>
      </c>
      <c r="AB8352" t="s">
        <v>5793</v>
      </c>
    </row>
    <row r="8353" spans="26:28">
      <c r="Z8353">
        <v>31</v>
      </c>
      <c r="AA8353" t="s">
        <v>2693</v>
      </c>
      <c r="AB8353" t="s">
        <v>5794</v>
      </c>
    </row>
    <row r="8354" spans="26:28">
      <c r="Z8354">
        <v>32</v>
      </c>
      <c r="AA8354" t="s">
        <v>2694</v>
      </c>
      <c r="AB8354" t="s">
        <v>5795</v>
      </c>
    </row>
    <row r="8355" spans="26:28">
      <c r="Z8355">
        <v>33</v>
      </c>
      <c r="AA8355" t="s">
        <v>2695</v>
      </c>
      <c r="AB8355" t="s">
        <v>5796</v>
      </c>
    </row>
    <row r="8356" spans="26:28">
      <c r="Z8356">
        <v>34</v>
      </c>
      <c r="AA8356" t="s">
        <v>2696</v>
      </c>
      <c r="AB8356" t="s">
        <v>5797</v>
      </c>
    </row>
    <row r="8357" spans="26:28">
      <c r="Z8357">
        <v>35</v>
      </c>
      <c r="AA8357" t="s">
        <v>2697</v>
      </c>
      <c r="AB8357" t="s">
        <v>5798</v>
      </c>
    </row>
    <row r="8358" spans="26:28">
      <c r="Z8358">
        <v>36</v>
      </c>
      <c r="AA8358" t="s">
        <v>2698</v>
      </c>
      <c r="AB8358" t="s">
        <v>5799</v>
      </c>
    </row>
    <row r="8359" spans="26:28">
      <c r="Z8359">
        <v>37</v>
      </c>
      <c r="AA8359" t="s">
        <v>2699</v>
      </c>
      <c r="AB8359" t="s">
        <v>5800</v>
      </c>
    </row>
    <row r="8360" spans="26:28">
      <c r="Z8360">
        <v>38</v>
      </c>
      <c r="AA8360" t="s">
        <v>2700</v>
      </c>
      <c r="AB8360" t="s">
        <v>5801</v>
      </c>
    </row>
    <row r="8361" spans="26:28">
      <c r="Z8361">
        <v>39</v>
      </c>
      <c r="AA8361" t="s">
        <v>2701</v>
      </c>
      <c r="AB8361" t="s">
        <v>5802</v>
      </c>
    </row>
    <row r="8362" spans="26:28">
      <c r="Z8362">
        <v>40</v>
      </c>
      <c r="AA8362" t="s">
        <v>2702</v>
      </c>
      <c r="AB8362" t="s">
        <v>5803</v>
      </c>
    </row>
    <row r="8363" spans="26:28">
      <c r="Z8363">
        <v>41</v>
      </c>
      <c r="AA8363" t="s">
        <v>2703</v>
      </c>
      <c r="AB8363" t="s">
        <v>5804</v>
      </c>
    </row>
    <row r="8364" spans="26:28">
      <c r="Z8364">
        <v>42</v>
      </c>
      <c r="AA8364" t="s">
        <v>2704</v>
      </c>
      <c r="AB8364" t="s">
        <v>5805</v>
      </c>
    </row>
    <row r="8365" spans="26:28">
      <c r="Z8365">
        <v>43</v>
      </c>
      <c r="AA8365" t="s">
        <v>2705</v>
      </c>
      <c r="AB8365" t="s">
        <v>5806</v>
      </c>
    </row>
    <row r="8366" spans="26:28">
      <c r="Z8366">
        <v>44</v>
      </c>
      <c r="AA8366" t="s">
        <v>2706</v>
      </c>
      <c r="AB8366" t="s">
        <v>5807</v>
      </c>
    </row>
    <row r="8367" spans="26:28">
      <c r="Z8367">
        <v>45</v>
      </c>
      <c r="AA8367" t="s">
        <v>2707</v>
      </c>
      <c r="AB8367" t="s">
        <v>5808</v>
      </c>
    </row>
    <row r="8368" spans="26:28">
      <c r="Z8368">
        <v>46</v>
      </c>
      <c r="AA8368" t="s">
        <v>2708</v>
      </c>
      <c r="AB8368" t="s">
        <v>5809</v>
      </c>
    </row>
    <row r="8369" spans="26:28">
      <c r="Z8369">
        <v>47</v>
      </c>
      <c r="AA8369" t="s">
        <v>2709</v>
      </c>
      <c r="AB8369" t="s">
        <v>5810</v>
      </c>
    </row>
    <row r="8370" spans="26:28">
      <c r="Z8370">
        <v>48</v>
      </c>
      <c r="AA8370" t="s">
        <v>2710</v>
      </c>
      <c r="AB8370" t="s">
        <v>5811</v>
      </c>
    </row>
    <row r="8371" spans="26:28">
      <c r="Z8371">
        <v>49</v>
      </c>
      <c r="AA8371" t="s">
        <v>2711</v>
      </c>
      <c r="AB8371" t="s">
        <v>5812</v>
      </c>
    </row>
    <row r="8372" spans="26:28">
      <c r="Z8372">
        <v>50</v>
      </c>
      <c r="AA8372" t="s">
        <v>2712</v>
      </c>
      <c r="AB8372" t="s">
        <v>5813</v>
      </c>
    </row>
    <row r="8373" spans="26:28">
      <c r="Z8373">
        <v>51</v>
      </c>
      <c r="AA8373" t="s">
        <v>2713</v>
      </c>
      <c r="AB8373" t="s">
        <v>5814</v>
      </c>
    </row>
    <row r="8374" spans="26:28">
      <c r="Z8374">
        <v>52</v>
      </c>
      <c r="AA8374" t="s">
        <v>2714</v>
      </c>
      <c r="AB8374" t="s">
        <v>5815</v>
      </c>
    </row>
    <row r="8375" spans="26:28">
      <c r="Z8375">
        <v>53</v>
      </c>
      <c r="AA8375" t="s">
        <v>2715</v>
      </c>
      <c r="AB8375" t="s">
        <v>5816</v>
      </c>
    </row>
    <row r="8376" spans="26:28">
      <c r="Z8376">
        <v>54</v>
      </c>
      <c r="AA8376" t="s">
        <v>2716</v>
      </c>
      <c r="AB8376" t="s">
        <v>5817</v>
      </c>
    </row>
    <row r="8377" spans="26:28">
      <c r="Z8377">
        <v>55</v>
      </c>
      <c r="AA8377" t="s">
        <v>2717</v>
      </c>
      <c r="AB8377" t="s">
        <v>5818</v>
      </c>
    </row>
    <row r="8378" spans="26:28">
      <c r="Z8378">
        <v>56</v>
      </c>
      <c r="AA8378" t="s">
        <v>2718</v>
      </c>
      <c r="AB8378" t="s">
        <v>5819</v>
      </c>
    </row>
    <row r="8379" spans="26:28">
      <c r="Z8379">
        <v>57</v>
      </c>
      <c r="AA8379" t="s">
        <v>2719</v>
      </c>
      <c r="AB8379" t="s">
        <v>5820</v>
      </c>
    </row>
    <row r="8380" spans="26:28">
      <c r="Z8380">
        <v>58</v>
      </c>
      <c r="AA8380" t="s">
        <v>2720</v>
      </c>
      <c r="AB8380" t="s">
        <v>5821</v>
      </c>
    </row>
    <row r="8381" spans="26:28">
      <c r="Z8381">
        <v>59</v>
      </c>
      <c r="AA8381" t="s">
        <v>2721</v>
      </c>
      <c r="AB8381" t="s">
        <v>5822</v>
      </c>
    </row>
    <row r="8382" spans="26:28">
      <c r="Z8382">
        <v>60</v>
      </c>
      <c r="AA8382" t="s">
        <v>2722</v>
      </c>
      <c r="AB8382" t="s">
        <v>5823</v>
      </c>
    </row>
    <row r="8383" spans="26:28">
      <c r="Z8383">
        <v>61</v>
      </c>
      <c r="AA8383" t="s">
        <v>2723</v>
      </c>
      <c r="AB8383" t="s">
        <v>5824</v>
      </c>
    </row>
    <row r="8384" spans="26:28">
      <c r="Z8384">
        <v>62</v>
      </c>
      <c r="AA8384" t="s">
        <v>2724</v>
      </c>
      <c r="AB8384" t="s">
        <v>5825</v>
      </c>
    </row>
    <row r="8385" spans="26:28">
      <c r="Z8385">
        <v>63</v>
      </c>
      <c r="AA8385" t="s">
        <v>2725</v>
      </c>
      <c r="AB8385" t="s">
        <v>5826</v>
      </c>
    </row>
    <row r="8386" spans="26:28">
      <c r="Z8386">
        <v>64</v>
      </c>
      <c r="AA8386" t="s">
        <v>2726</v>
      </c>
      <c r="AB8386" t="s">
        <v>5827</v>
      </c>
    </row>
    <row r="8387" spans="26:28">
      <c r="Z8387">
        <v>65</v>
      </c>
      <c r="AA8387" t="s">
        <v>2727</v>
      </c>
      <c r="AB8387" t="s">
        <v>5828</v>
      </c>
    </row>
    <row r="8388" spans="26:28">
      <c r="Z8388">
        <v>66</v>
      </c>
      <c r="AA8388" t="s">
        <v>2728</v>
      </c>
      <c r="AB8388" t="s">
        <v>5829</v>
      </c>
    </row>
    <row r="8389" spans="26:28">
      <c r="Z8389">
        <v>67</v>
      </c>
      <c r="AA8389" t="s">
        <v>2729</v>
      </c>
      <c r="AB8389" t="s">
        <v>5830</v>
      </c>
    </row>
    <row r="8390" spans="26:28">
      <c r="Z8390">
        <v>68</v>
      </c>
      <c r="AA8390" t="s">
        <v>2730</v>
      </c>
      <c r="AB8390" t="s">
        <v>5831</v>
      </c>
    </row>
    <row r="8391" spans="26:28">
      <c r="Z8391">
        <v>69</v>
      </c>
      <c r="AA8391" t="s">
        <v>2731</v>
      </c>
      <c r="AB8391" t="s">
        <v>5832</v>
      </c>
    </row>
    <row r="8392" spans="26:28">
      <c r="Z8392">
        <v>70</v>
      </c>
      <c r="AA8392" t="s">
        <v>2732</v>
      </c>
      <c r="AB8392" t="s">
        <v>5833</v>
      </c>
    </row>
    <row r="8393" spans="26:28">
      <c r="Z8393">
        <v>71</v>
      </c>
      <c r="AA8393" t="s">
        <v>2733</v>
      </c>
      <c r="AB8393" t="s">
        <v>5834</v>
      </c>
    </row>
    <row r="8394" spans="26:28">
      <c r="Z8394">
        <v>72</v>
      </c>
      <c r="AA8394" t="s">
        <v>2734</v>
      </c>
      <c r="AB8394" t="s">
        <v>5835</v>
      </c>
    </row>
    <row r="8395" spans="26:28">
      <c r="Z8395">
        <v>73</v>
      </c>
      <c r="AA8395" t="s">
        <v>2735</v>
      </c>
      <c r="AB8395" t="s">
        <v>5836</v>
      </c>
    </row>
    <row r="8396" spans="26:28">
      <c r="Z8396">
        <v>74</v>
      </c>
      <c r="AA8396" t="s">
        <v>2736</v>
      </c>
      <c r="AB8396" t="s">
        <v>5837</v>
      </c>
    </row>
    <row r="8397" spans="26:28">
      <c r="Z8397">
        <v>75</v>
      </c>
      <c r="AA8397" t="s">
        <v>2737</v>
      </c>
      <c r="AB8397" t="s">
        <v>5838</v>
      </c>
    </row>
    <row r="8398" spans="26:28">
      <c r="Z8398">
        <v>76</v>
      </c>
      <c r="AA8398" t="s">
        <v>2738</v>
      </c>
      <c r="AB8398" t="s">
        <v>5839</v>
      </c>
    </row>
    <row r="8399" spans="26:28">
      <c r="Z8399">
        <v>77</v>
      </c>
      <c r="AA8399" t="s">
        <v>2739</v>
      </c>
      <c r="AB8399" t="s">
        <v>5840</v>
      </c>
    </row>
    <row r="8400" spans="26:28">
      <c r="Z8400">
        <v>78</v>
      </c>
      <c r="AA8400" t="s">
        <v>2740</v>
      </c>
      <c r="AB8400" t="s">
        <v>5841</v>
      </c>
    </row>
    <row r="8401" spans="26:28">
      <c r="Z8401">
        <v>79</v>
      </c>
      <c r="AA8401" t="s">
        <v>2741</v>
      </c>
      <c r="AB8401" t="s">
        <v>5842</v>
      </c>
    </row>
    <row r="8402" spans="26:28">
      <c r="Z8402">
        <v>80</v>
      </c>
      <c r="AA8402" t="s">
        <v>2742</v>
      </c>
      <c r="AB8402" t="s">
        <v>5843</v>
      </c>
    </row>
    <row r="8403" spans="26:28">
      <c r="Z8403">
        <v>81</v>
      </c>
      <c r="AA8403" t="s">
        <v>2743</v>
      </c>
      <c r="AB8403" t="s">
        <v>5844</v>
      </c>
    </row>
    <row r="8404" spans="26:28">
      <c r="Z8404">
        <v>82</v>
      </c>
      <c r="AA8404" t="s">
        <v>2744</v>
      </c>
      <c r="AB8404" t="s">
        <v>5845</v>
      </c>
    </row>
    <row r="8405" spans="26:28">
      <c r="Z8405">
        <v>83</v>
      </c>
      <c r="AA8405" t="s">
        <v>2745</v>
      </c>
      <c r="AB8405" t="s">
        <v>5846</v>
      </c>
    </row>
    <row r="8406" spans="26:28">
      <c r="Z8406">
        <v>84</v>
      </c>
      <c r="AA8406" t="s">
        <v>2746</v>
      </c>
      <c r="AB8406" t="s">
        <v>5847</v>
      </c>
    </row>
    <row r="8407" spans="26:28">
      <c r="Z8407">
        <v>85</v>
      </c>
      <c r="AA8407" t="s">
        <v>2747</v>
      </c>
      <c r="AB8407" t="s">
        <v>5848</v>
      </c>
    </row>
    <row r="8408" spans="26:28">
      <c r="Z8408">
        <v>86</v>
      </c>
      <c r="AA8408" t="s">
        <v>2748</v>
      </c>
      <c r="AB8408" t="s">
        <v>5849</v>
      </c>
    </row>
    <row r="8409" spans="26:28">
      <c r="Z8409">
        <v>87</v>
      </c>
      <c r="AA8409" t="s">
        <v>2749</v>
      </c>
      <c r="AB8409" t="s">
        <v>5850</v>
      </c>
    </row>
    <row r="8410" spans="26:28">
      <c r="Z8410">
        <v>88</v>
      </c>
      <c r="AA8410" t="s">
        <v>2750</v>
      </c>
      <c r="AB8410" t="s">
        <v>5851</v>
      </c>
    </row>
    <row r="8411" spans="26:28">
      <c r="Z8411">
        <v>89</v>
      </c>
      <c r="AA8411" t="s">
        <v>2751</v>
      </c>
      <c r="AB8411" t="s">
        <v>5852</v>
      </c>
    </row>
    <row r="8412" spans="26:28">
      <c r="Z8412">
        <v>90</v>
      </c>
      <c r="AA8412" t="s">
        <v>2752</v>
      </c>
      <c r="AB8412" t="s">
        <v>5853</v>
      </c>
    </row>
    <row r="8413" spans="26:28">
      <c r="Z8413">
        <v>91</v>
      </c>
      <c r="AA8413" t="s">
        <v>2753</v>
      </c>
      <c r="AB8413" t="s">
        <v>5853</v>
      </c>
    </row>
    <row r="8414" spans="26:28">
      <c r="Z8414">
        <v>92</v>
      </c>
      <c r="AA8414" t="s">
        <v>2754</v>
      </c>
      <c r="AB8414" t="s">
        <v>5854</v>
      </c>
    </row>
    <row r="8415" spans="26:28">
      <c r="Z8415">
        <v>93</v>
      </c>
      <c r="AA8415" t="s">
        <v>2755</v>
      </c>
      <c r="AB8415" t="s">
        <v>5854</v>
      </c>
    </row>
    <row r="8416" spans="26:28">
      <c r="Z8416">
        <v>94</v>
      </c>
      <c r="AA8416" t="s">
        <v>2756</v>
      </c>
      <c r="AB8416" t="s">
        <v>5855</v>
      </c>
    </row>
    <row r="8417" spans="26:28">
      <c r="Z8417">
        <v>95</v>
      </c>
      <c r="AA8417" t="s">
        <v>2757</v>
      </c>
      <c r="AB8417" t="s">
        <v>5856</v>
      </c>
    </row>
    <row r="8418" spans="26:28">
      <c r="Z8418">
        <v>96</v>
      </c>
      <c r="AA8418" t="s">
        <v>2758</v>
      </c>
      <c r="AB8418" t="s">
        <v>5857</v>
      </c>
    </row>
    <row r="8419" spans="26:28">
      <c r="Z8419">
        <v>97</v>
      </c>
      <c r="AA8419" t="s">
        <v>2759</v>
      </c>
      <c r="AB8419" t="s">
        <v>5858</v>
      </c>
    </row>
    <row r="8420" spans="26:28">
      <c r="Z8420">
        <v>98</v>
      </c>
      <c r="AA8420" t="s">
        <v>2760</v>
      </c>
      <c r="AB8420" t="s">
        <v>5859</v>
      </c>
    </row>
    <row r="8421" spans="26:28">
      <c r="Z8421">
        <v>99</v>
      </c>
      <c r="AA8421" t="s">
        <v>2761</v>
      </c>
      <c r="AB8421" t="s">
        <v>5860</v>
      </c>
    </row>
    <row r="8422" spans="26:28">
      <c r="Z8422">
        <v>100</v>
      </c>
      <c r="AA8422" t="s">
        <v>2762</v>
      </c>
      <c r="AB8422" t="s">
        <v>5861</v>
      </c>
    </row>
    <row r="8423" spans="26:28">
      <c r="Z8423">
        <v>101</v>
      </c>
      <c r="AA8423" t="s">
        <v>2763</v>
      </c>
      <c r="AB8423" t="s">
        <v>5862</v>
      </c>
    </row>
    <row r="8424" spans="26:28">
      <c r="Z8424">
        <v>102</v>
      </c>
      <c r="AA8424" t="s">
        <v>2764</v>
      </c>
      <c r="AB8424" t="s">
        <v>5863</v>
      </c>
    </row>
    <row r="8425" spans="26:28">
      <c r="Z8425">
        <v>103</v>
      </c>
      <c r="AA8425" t="s">
        <v>2765</v>
      </c>
      <c r="AB8425" t="s">
        <v>5864</v>
      </c>
    </row>
    <row r="8426" spans="26:28">
      <c r="Z8426">
        <v>104</v>
      </c>
      <c r="AA8426" t="s">
        <v>2766</v>
      </c>
      <c r="AB8426" t="s">
        <v>5865</v>
      </c>
    </row>
    <row r="8427" spans="26:28">
      <c r="Z8427">
        <v>105</v>
      </c>
      <c r="AA8427" t="s">
        <v>2767</v>
      </c>
      <c r="AB8427" t="s">
        <v>5866</v>
      </c>
    </row>
    <row r="8428" spans="26:28">
      <c r="Z8428">
        <v>106</v>
      </c>
      <c r="AA8428" t="s">
        <v>2768</v>
      </c>
      <c r="AB8428" t="s">
        <v>5867</v>
      </c>
    </row>
    <row r="8429" spans="26:28">
      <c r="Z8429">
        <v>107</v>
      </c>
      <c r="AA8429" t="s">
        <v>2769</v>
      </c>
      <c r="AB8429" t="s">
        <v>5868</v>
      </c>
    </row>
    <row r="8430" spans="26:28">
      <c r="Z8430">
        <v>108</v>
      </c>
      <c r="AA8430" t="s">
        <v>2770</v>
      </c>
      <c r="AB8430" t="s">
        <v>5869</v>
      </c>
    </row>
    <row r="8431" spans="26:28">
      <c r="Z8431">
        <v>109</v>
      </c>
      <c r="AA8431" t="s">
        <v>2771</v>
      </c>
      <c r="AB8431" t="s">
        <v>5870</v>
      </c>
    </row>
    <row r="8432" spans="26:28">
      <c r="Z8432">
        <v>110</v>
      </c>
      <c r="AA8432" t="s">
        <v>2772</v>
      </c>
      <c r="AB8432" t="s">
        <v>5871</v>
      </c>
    </row>
    <row r="8433" spans="26:28">
      <c r="Z8433">
        <v>111</v>
      </c>
      <c r="AA8433" t="s">
        <v>2773</v>
      </c>
      <c r="AB8433" t="s">
        <v>5872</v>
      </c>
    </row>
    <row r="8434" spans="26:28">
      <c r="Z8434">
        <v>112</v>
      </c>
      <c r="AA8434" t="s">
        <v>2774</v>
      </c>
      <c r="AB8434" t="s">
        <v>5873</v>
      </c>
    </row>
    <row r="8435" spans="26:28">
      <c r="Z8435">
        <v>113</v>
      </c>
      <c r="AA8435" t="s">
        <v>2775</v>
      </c>
      <c r="AB8435" t="s">
        <v>5874</v>
      </c>
    </row>
    <row r="8436" spans="26:28">
      <c r="Z8436">
        <v>114</v>
      </c>
      <c r="AA8436" t="s">
        <v>2776</v>
      </c>
      <c r="AB8436" t="s">
        <v>5875</v>
      </c>
    </row>
    <row r="8437" spans="26:28">
      <c r="Z8437">
        <v>115</v>
      </c>
      <c r="AA8437" t="s">
        <v>2777</v>
      </c>
      <c r="AB8437" t="s">
        <v>5876</v>
      </c>
    </row>
    <row r="8438" spans="26:28">
      <c r="Z8438">
        <v>116</v>
      </c>
      <c r="AA8438" t="s">
        <v>2778</v>
      </c>
      <c r="AB8438" t="s">
        <v>5877</v>
      </c>
    </row>
    <row r="8439" spans="26:28">
      <c r="Z8439">
        <v>117</v>
      </c>
      <c r="AA8439" t="s">
        <v>2779</v>
      </c>
      <c r="AB8439" t="s">
        <v>5878</v>
      </c>
    </row>
    <row r="8440" spans="26:28">
      <c r="Z8440">
        <v>118</v>
      </c>
      <c r="AA8440" t="s">
        <v>2780</v>
      </c>
      <c r="AB8440" t="s">
        <v>5879</v>
      </c>
    </row>
    <row r="8441" spans="26:28">
      <c r="Z8441">
        <v>119</v>
      </c>
      <c r="AA8441" t="s">
        <v>2781</v>
      </c>
      <c r="AB8441" t="s">
        <v>5880</v>
      </c>
    </row>
    <row r="8442" spans="26:28">
      <c r="Z8442">
        <v>120</v>
      </c>
      <c r="AA8442" t="s">
        <v>2782</v>
      </c>
      <c r="AB8442" t="s">
        <v>5881</v>
      </c>
    </row>
    <row r="8443" spans="26:28">
      <c r="Z8443">
        <v>121</v>
      </c>
      <c r="AA8443" t="s">
        <v>2783</v>
      </c>
      <c r="AB8443" t="s">
        <v>5882</v>
      </c>
    </row>
    <row r="8444" spans="26:28">
      <c r="Z8444">
        <v>122</v>
      </c>
      <c r="AA8444" t="s">
        <v>2784</v>
      </c>
      <c r="AB8444" t="s">
        <v>5883</v>
      </c>
    </row>
    <row r="8445" spans="26:28">
      <c r="Z8445">
        <v>123</v>
      </c>
      <c r="AA8445" t="s">
        <v>2785</v>
      </c>
      <c r="AB8445" t="s">
        <v>5884</v>
      </c>
    </row>
    <row r="8446" spans="26:28">
      <c r="Z8446">
        <v>124</v>
      </c>
      <c r="AA8446" t="s">
        <v>2786</v>
      </c>
      <c r="AB8446" t="s">
        <v>5885</v>
      </c>
    </row>
    <row r="8447" spans="26:28">
      <c r="Z8447">
        <v>125</v>
      </c>
      <c r="AA8447" t="s">
        <v>2787</v>
      </c>
      <c r="AB8447" t="s">
        <v>5886</v>
      </c>
    </row>
    <row r="8448" spans="26:28">
      <c r="Z8448">
        <v>126</v>
      </c>
      <c r="AA8448" t="s">
        <v>2788</v>
      </c>
      <c r="AB8448" t="s">
        <v>5887</v>
      </c>
    </row>
    <row r="8449" spans="26:28">
      <c r="Z8449">
        <v>127</v>
      </c>
      <c r="AA8449" t="s">
        <v>2789</v>
      </c>
      <c r="AB8449" t="s">
        <v>5888</v>
      </c>
    </row>
    <row r="8450" spans="26:28">
      <c r="Z8450">
        <v>128</v>
      </c>
      <c r="AA8450" t="s">
        <v>2790</v>
      </c>
      <c r="AB8450" t="s">
        <v>5889</v>
      </c>
    </row>
    <row r="8451" spans="26:28">
      <c r="Z8451">
        <v>129</v>
      </c>
      <c r="AA8451" t="s">
        <v>2791</v>
      </c>
      <c r="AB8451" t="s">
        <v>5890</v>
      </c>
    </row>
    <row r="8452" spans="26:28">
      <c r="Z8452">
        <v>130</v>
      </c>
      <c r="AA8452" t="s">
        <v>2792</v>
      </c>
      <c r="AB8452" t="s">
        <v>5891</v>
      </c>
    </row>
    <row r="8453" spans="26:28">
      <c r="Z8453">
        <v>131</v>
      </c>
      <c r="AA8453" t="s">
        <v>2793</v>
      </c>
      <c r="AB8453" t="s">
        <v>5892</v>
      </c>
    </row>
    <row r="8454" spans="26:28">
      <c r="Z8454">
        <v>132</v>
      </c>
      <c r="AA8454" t="s">
        <v>2794</v>
      </c>
      <c r="AB8454" t="s">
        <v>5893</v>
      </c>
    </row>
    <row r="8455" spans="26:28">
      <c r="Z8455">
        <v>133</v>
      </c>
      <c r="AA8455" t="s">
        <v>2795</v>
      </c>
      <c r="AB8455" t="s">
        <v>5894</v>
      </c>
    </row>
    <row r="8456" spans="26:28">
      <c r="Z8456">
        <v>134</v>
      </c>
      <c r="AA8456" t="s">
        <v>2796</v>
      </c>
      <c r="AB8456" t="s">
        <v>5895</v>
      </c>
    </row>
    <row r="8457" spans="26:28">
      <c r="Z8457">
        <v>135</v>
      </c>
      <c r="AA8457" t="s">
        <v>2797</v>
      </c>
      <c r="AB8457" t="s">
        <v>5896</v>
      </c>
    </row>
    <row r="8458" spans="26:28">
      <c r="Z8458">
        <v>136</v>
      </c>
      <c r="AA8458" t="s">
        <v>2798</v>
      </c>
      <c r="AB8458" t="s">
        <v>5897</v>
      </c>
    </row>
    <row r="8459" spans="26:28">
      <c r="Z8459">
        <v>137</v>
      </c>
      <c r="AA8459" t="s">
        <v>2799</v>
      </c>
      <c r="AB8459" t="s">
        <v>5898</v>
      </c>
    </row>
    <row r="8460" spans="26:28">
      <c r="Z8460">
        <v>138</v>
      </c>
      <c r="AA8460" t="s">
        <v>2800</v>
      </c>
      <c r="AB8460" t="s">
        <v>5899</v>
      </c>
    </row>
    <row r="8461" spans="26:28">
      <c r="Z8461">
        <v>139</v>
      </c>
      <c r="AA8461" t="s">
        <v>2801</v>
      </c>
      <c r="AB8461" t="s">
        <v>5900</v>
      </c>
    </row>
    <row r="8462" spans="26:28">
      <c r="Z8462">
        <v>140</v>
      </c>
      <c r="AA8462" t="s">
        <v>2802</v>
      </c>
      <c r="AB8462" t="s">
        <v>5901</v>
      </c>
    </row>
    <row r="8463" spans="26:28">
      <c r="Z8463">
        <v>141</v>
      </c>
      <c r="AA8463" t="s">
        <v>2803</v>
      </c>
      <c r="AB8463" t="s">
        <v>5902</v>
      </c>
    </row>
    <row r="8464" spans="26:28">
      <c r="Z8464">
        <v>142</v>
      </c>
      <c r="AA8464" t="s">
        <v>2804</v>
      </c>
      <c r="AB8464" t="s">
        <v>5903</v>
      </c>
    </row>
    <row r="8465" spans="26:28">
      <c r="Z8465">
        <v>143</v>
      </c>
      <c r="AA8465" t="s">
        <v>2805</v>
      </c>
      <c r="AB8465" t="s">
        <v>5904</v>
      </c>
    </row>
    <row r="8466" spans="26:28">
      <c r="Z8466">
        <v>144</v>
      </c>
      <c r="AA8466" t="s">
        <v>2806</v>
      </c>
      <c r="AB8466" t="s">
        <v>5905</v>
      </c>
    </row>
    <row r="8467" spans="26:28">
      <c r="Z8467">
        <v>145</v>
      </c>
      <c r="AA8467" t="s">
        <v>2807</v>
      </c>
      <c r="AB8467" t="s">
        <v>5906</v>
      </c>
    </row>
    <row r="8468" spans="26:28">
      <c r="Z8468">
        <v>146</v>
      </c>
      <c r="AA8468" t="s">
        <v>2808</v>
      </c>
      <c r="AB8468" t="s">
        <v>5907</v>
      </c>
    </row>
    <row r="8469" spans="26:28">
      <c r="Z8469">
        <v>147</v>
      </c>
      <c r="AA8469" t="s">
        <v>2809</v>
      </c>
      <c r="AB8469" t="s">
        <v>5908</v>
      </c>
    </row>
    <row r="8470" spans="26:28">
      <c r="Z8470">
        <v>148</v>
      </c>
      <c r="AA8470" t="s">
        <v>2810</v>
      </c>
      <c r="AB8470" t="s">
        <v>5909</v>
      </c>
    </row>
    <row r="8471" spans="26:28">
      <c r="Z8471">
        <v>149</v>
      </c>
      <c r="AA8471" t="s">
        <v>2811</v>
      </c>
      <c r="AB8471" t="s">
        <v>5910</v>
      </c>
    </row>
    <row r="8472" spans="26:28">
      <c r="Z8472">
        <v>150</v>
      </c>
      <c r="AA8472" t="s">
        <v>2812</v>
      </c>
      <c r="AB8472" t="s">
        <v>5911</v>
      </c>
    </row>
    <row r="8473" spans="26:28">
      <c r="Z8473">
        <v>151</v>
      </c>
      <c r="AA8473" t="s">
        <v>2813</v>
      </c>
      <c r="AB8473" t="s">
        <v>5912</v>
      </c>
    </row>
    <row r="8474" spans="26:28">
      <c r="Z8474">
        <v>152</v>
      </c>
      <c r="AA8474" t="s">
        <v>2814</v>
      </c>
      <c r="AB8474" t="s">
        <v>5913</v>
      </c>
    </row>
    <row r="8475" spans="26:28">
      <c r="Z8475">
        <v>153</v>
      </c>
      <c r="AA8475" t="s">
        <v>2815</v>
      </c>
      <c r="AB8475" t="s">
        <v>5914</v>
      </c>
    </row>
    <row r="8476" spans="26:28">
      <c r="Z8476">
        <v>154</v>
      </c>
      <c r="AA8476" t="s">
        <v>2816</v>
      </c>
      <c r="AB8476" t="s">
        <v>5915</v>
      </c>
    </row>
    <row r="8477" spans="26:28">
      <c r="Z8477">
        <v>155</v>
      </c>
      <c r="AA8477" t="s">
        <v>2817</v>
      </c>
      <c r="AB8477" t="s">
        <v>5916</v>
      </c>
    </row>
    <row r="8478" spans="26:28">
      <c r="Z8478">
        <v>156</v>
      </c>
      <c r="AA8478" t="s">
        <v>2818</v>
      </c>
      <c r="AB8478" t="s">
        <v>5917</v>
      </c>
    </row>
    <row r="8479" spans="26:28">
      <c r="Z8479">
        <v>157</v>
      </c>
      <c r="AA8479" t="s">
        <v>2819</v>
      </c>
      <c r="AB8479" t="s">
        <v>5918</v>
      </c>
    </row>
    <row r="8480" spans="26:28">
      <c r="Z8480">
        <v>158</v>
      </c>
      <c r="AA8480" t="s">
        <v>2820</v>
      </c>
      <c r="AB8480" t="s">
        <v>5919</v>
      </c>
    </row>
    <row r="8481" spans="26:28">
      <c r="Z8481">
        <v>159</v>
      </c>
      <c r="AA8481" t="s">
        <v>2821</v>
      </c>
      <c r="AB8481" t="s">
        <v>5920</v>
      </c>
    </row>
    <row r="8482" spans="26:28">
      <c r="Z8482">
        <v>160</v>
      </c>
      <c r="AA8482" t="s">
        <v>2822</v>
      </c>
      <c r="AB8482" t="s">
        <v>5921</v>
      </c>
    </row>
    <row r="8483" spans="26:28">
      <c r="Z8483">
        <v>161</v>
      </c>
      <c r="AA8483" t="s">
        <v>2823</v>
      </c>
      <c r="AB8483" t="s">
        <v>5922</v>
      </c>
    </row>
    <row r="8484" spans="26:28">
      <c r="Z8484">
        <v>162</v>
      </c>
      <c r="AA8484" t="s">
        <v>2824</v>
      </c>
      <c r="AB8484" t="s">
        <v>5923</v>
      </c>
    </row>
    <row r="8485" spans="26:28">
      <c r="Z8485">
        <v>163</v>
      </c>
      <c r="AA8485" t="s">
        <v>2825</v>
      </c>
      <c r="AB8485" t="s">
        <v>5924</v>
      </c>
    </row>
    <row r="8486" spans="26:28">
      <c r="Z8486">
        <v>164</v>
      </c>
      <c r="AA8486" t="s">
        <v>2826</v>
      </c>
      <c r="AB8486" t="s">
        <v>5925</v>
      </c>
    </row>
    <row r="8487" spans="26:28">
      <c r="Z8487">
        <v>165</v>
      </c>
      <c r="AA8487" t="s">
        <v>2827</v>
      </c>
      <c r="AB8487" t="s">
        <v>5926</v>
      </c>
    </row>
    <row r="8488" spans="26:28">
      <c r="Z8488">
        <v>166</v>
      </c>
      <c r="AA8488" t="s">
        <v>2828</v>
      </c>
      <c r="AB8488" t="s">
        <v>5927</v>
      </c>
    </row>
    <row r="8489" spans="26:28">
      <c r="Z8489">
        <v>167</v>
      </c>
      <c r="AA8489" t="s">
        <v>2829</v>
      </c>
      <c r="AB8489" t="s">
        <v>5928</v>
      </c>
    </row>
    <row r="8490" spans="26:28">
      <c r="Z8490">
        <v>168</v>
      </c>
      <c r="AA8490" t="s">
        <v>2830</v>
      </c>
      <c r="AB8490" t="s">
        <v>5929</v>
      </c>
    </row>
    <row r="8491" spans="26:28">
      <c r="Z8491">
        <v>169</v>
      </c>
      <c r="AA8491" t="s">
        <v>2831</v>
      </c>
      <c r="AB8491" t="s">
        <v>5930</v>
      </c>
    </row>
    <row r="8492" spans="26:28">
      <c r="Z8492">
        <v>170</v>
      </c>
      <c r="AA8492" t="s">
        <v>2832</v>
      </c>
      <c r="AB8492" t="s">
        <v>5931</v>
      </c>
    </row>
    <row r="8493" spans="26:28">
      <c r="Z8493">
        <v>171</v>
      </c>
      <c r="AA8493" t="s">
        <v>2833</v>
      </c>
      <c r="AB8493" t="s">
        <v>5932</v>
      </c>
    </row>
    <row r="8494" spans="26:28">
      <c r="Z8494">
        <v>172</v>
      </c>
      <c r="AA8494" t="s">
        <v>2834</v>
      </c>
      <c r="AB8494" t="s">
        <v>5933</v>
      </c>
    </row>
    <row r="8495" spans="26:28">
      <c r="Z8495">
        <v>173</v>
      </c>
      <c r="AA8495" t="s">
        <v>2835</v>
      </c>
      <c r="AB8495" t="s">
        <v>5934</v>
      </c>
    </row>
    <row r="8496" spans="26:28">
      <c r="Z8496">
        <v>174</v>
      </c>
      <c r="AA8496" t="s">
        <v>2836</v>
      </c>
      <c r="AB8496" t="s">
        <v>5935</v>
      </c>
    </row>
    <row r="8497" spans="26:28">
      <c r="Z8497">
        <v>175</v>
      </c>
      <c r="AA8497" t="s">
        <v>2837</v>
      </c>
      <c r="AB8497" t="s">
        <v>5936</v>
      </c>
    </row>
    <row r="8498" spans="26:28">
      <c r="Z8498">
        <v>176</v>
      </c>
      <c r="AA8498" t="s">
        <v>2838</v>
      </c>
      <c r="AB8498" t="s">
        <v>5937</v>
      </c>
    </row>
    <row r="8499" spans="26:28">
      <c r="Z8499">
        <v>177</v>
      </c>
      <c r="AA8499" t="s">
        <v>2839</v>
      </c>
      <c r="AB8499" t="s">
        <v>5938</v>
      </c>
    </row>
    <row r="8500" spans="26:28">
      <c r="Z8500">
        <v>178</v>
      </c>
      <c r="AA8500" t="s">
        <v>2840</v>
      </c>
      <c r="AB8500" t="s">
        <v>5939</v>
      </c>
    </row>
    <row r="8501" spans="26:28">
      <c r="Z8501">
        <v>179</v>
      </c>
      <c r="AA8501" t="s">
        <v>2841</v>
      </c>
      <c r="AB8501" t="s">
        <v>5940</v>
      </c>
    </row>
    <row r="8502" spans="26:28">
      <c r="Z8502">
        <v>180</v>
      </c>
      <c r="AA8502" t="s">
        <v>2842</v>
      </c>
      <c r="AB8502" t="s">
        <v>5941</v>
      </c>
    </row>
    <row r="8503" spans="26:28">
      <c r="Z8503">
        <v>181</v>
      </c>
      <c r="AA8503" t="s">
        <v>2843</v>
      </c>
      <c r="AB8503" t="s">
        <v>5942</v>
      </c>
    </row>
    <row r="8504" spans="26:28">
      <c r="Z8504">
        <v>182</v>
      </c>
      <c r="AA8504" t="s">
        <v>2844</v>
      </c>
      <c r="AB8504" t="s">
        <v>5943</v>
      </c>
    </row>
    <row r="8505" spans="26:28">
      <c r="Z8505">
        <v>183</v>
      </c>
      <c r="AA8505" t="s">
        <v>2845</v>
      </c>
      <c r="AB8505" t="s">
        <v>5944</v>
      </c>
    </row>
    <row r="8506" spans="26:28">
      <c r="Z8506">
        <v>184</v>
      </c>
      <c r="AA8506" t="s">
        <v>2846</v>
      </c>
      <c r="AB8506" t="s">
        <v>5945</v>
      </c>
    </row>
    <row r="8507" spans="26:28">
      <c r="Z8507">
        <v>185</v>
      </c>
      <c r="AA8507" t="s">
        <v>2847</v>
      </c>
      <c r="AB8507" t="s">
        <v>5946</v>
      </c>
    </row>
    <row r="8508" spans="26:28">
      <c r="Z8508">
        <v>186</v>
      </c>
      <c r="AA8508" t="s">
        <v>2848</v>
      </c>
      <c r="AB8508" t="s">
        <v>5947</v>
      </c>
    </row>
    <row r="8509" spans="26:28">
      <c r="Z8509">
        <v>187</v>
      </c>
      <c r="AA8509" t="s">
        <v>2849</v>
      </c>
      <c r="AB8509" t="s">
        <v>5948</v>
      </c>
    </row>
    <row r="8510" spans="26:28">
      <c r="Z8510">
        <v>188</v>
      </c>
      <c r="AA8510" t="s">
        <v>2850</v>
      </c>
      <c r="AB8510" t="s">
        <v>5949</v>
      </c>
    </row>
    <row r="8511" spans="26:28">
      <c r="Z8511">
        <v>189</v>
      </c>
      <c r="AA8511" t="s">
        <v>2851</v>
      </c>
      <c r="AB8511" t="s">
        <v>5950</v>
      </c>
    </row>
    <row r="8512" spans="26:28">
      <c r="Z8512">
        <v>190</v>
      </c>
      <c r="AA8512" t="s">
        <v>2852</v>
      </c>
      <c r="AB8512" t="s">
        <v>5951</v>
      </c>
    </row>
    <row r="8513" spans="26:28">
      <c r="Z8513">
        <v>191</v>
      </c>
      <c r="AA8513" t="s">
        <v>2853</v>
      </c>
      <c r="AB8513" t="s">
        <v>5952</v>
      </c>
    </row>
    <row r="8514" spans="26:28">
      <c r="Z8514">
        <v>192</v>
      </c>
      <c r="AA8514" t="s">
        <v>2854</v>
      </c>
      <c r="AB8514" t="s">
        <v>5953</v>
      </c>
    </row>
    <row r="8515" spans="26:28">
      <c r="Z8515">
        <v>193</v>
      </c>
      <c r="AA8515" t="s">
        <v>2855</v>
      </c>
      <c r="AB8515" t="s">
        <v>5954</v>
      </c>
    </row>
    <row r="8516" spans="26:28">
      <c r="Z8516">
        <v>194</v>
      </c>
      <c r="AA8516" t="s">
        <v>2856</v>
      </c>
      <c r="AB8516" t="s">
        <v>5955</v>
      </c>
    </row>
    <row r="8517" spans="26:28">
      <c r="Z8517">
        <v>195</v>
      </c>
      <c r="AA8517" t="s">
        <v>2857</v>
      </c>
      <c r="AB8517" t="s">
        <v>5956</v>
      </c>
    </row>
    <row r="8518" spans="26:28">
      <c r="Z8518">
        <v>196</v>
      </c>
      <c r="AA8518" t="s">
        <v>2858</v>
      </c>
      <c r="AB8518" t="s">
        <v>5957</v>
      </c>
    </row>
    <row r="8519" spans="26:28">
      <c r="Z8519">
        <v>197</v>
      </c>
      <c r="AA8519" t="s">
        <v>2859</v>
      </c>
      <c r="AB8519" t="s">
        <v>5958</v>
      </c>
    </row>
    <row r="8520" spans="26:28">
      <c r="Z8520">
        <v>198</v>
      </c>
      <c r="AA8520" t="s">
        <v>2860</v>
      </c>
      <c r="AB8520" t="s">
        <v>5959</v>
      </c>
    </row>
    <row r="8521" spans="26:28">
      <c r="Z8521">
        <v>199</v>
      </c>
      <c r="AA8521" t="s">
        <v>2861</v>
      </c>
      <c r="AB8521" t="s">
        <v>5960</v>
      </c>
    </row>
    <row r="8522" spans="26:28">
      <c r="Z8522">
        <v>200</v>
      </c>
      <c r="AA8522" t="s">
        <v>2862</v>
      </c>
      <c r="AB8522" t="s">
        <v>5961</v>
      </c>
    </row>
    <row r="8523" spans="26:28">
      <c r="Z8523">
        <v>201</v>
      </c>
      <c r="AA8523" t="s">
        <v>2863</v>
      </c>
      <c r="AB8523" t="s">
        <v>5962</v>
      </c>
    </row>
    <row r="8524" spans="26:28">
      <c r="Z8524">
        <v>202</v>
      </c>
      <c r="AA8524" t="s">
        <v>2864</v>
      </c>
      <c r="AB8524" t="s">
        <v>5963</v>
      </c>
    </row>
    <row r="8525" spans="26:28">
      <c r="Z8525">
        <v>203</v>
      </c>
      <c r="AA8525" t="s">
        <v>2865</v>
      </c>
      <c r="AB8525" t="s">
        <v>5964</v>
      </c>
    </row>
    <row r="8526" spans="26:28">
      <c r="Z8526">
        <v>204</v>
      </c>
      <c r="AA8526" t="s">
        <v>2866</v>
      </c>
      <c r="AB8526" t="s">
        <v>5965</v>
      </c>
    </row>
    <row r="8527" spans="26:28">
      <c r="Z8527">
        <v>205</v>
      </c>
      <c r="AA8527" t="s">
        <v>2867</v>
      </c>
      <c r="AB8527" t="s">
        <v>5966</v>
      </c>
    </row>
    <row r="8528" spans="26:28">
      <c r="Z8528">
        <v>206</v>
      </c>
      <c r="AA8528" t="s">
        <v>2868</v>
      </c>
      <c r="AB8528" t="s">
        <v>5967</v>
      </c>
    </row>
    <row r="8529" spans="26:28">
      <c r="Z8529">
        <v>207</v>
      </c>
      <c r="AA8529" t="s">
        <v>2869</v>
      </c>
      <c r="AB8529" t="s">
        <v>5968</v>
      </c>
    </row>
    <row r="8530" spans="26:28">
      <c r="Z8530">
        <v>208</v>
      </c>
      <c r="AA8530" t="s">
        <v>2870</v>
      </c>
      <c r="AB8530" t="s">
        <v>5969</v>
      </c>
    </row>
    <row r="8531" spans="26:28">
      <c r="Z8531">
        <v>209</v>
      </c>
      <c r="AA8531" t="s">
        <v>2871</v>
      </c>
      <c r="AB8531" t="s">
        <v>5970</v>
      </c>
    </row>
    <row r="8532" spans="26:28">
      <c r="Z8532">
        <v>210</v>
      </c>
      <c r="AA8532" t="s">
        <v>2872</v>
      </c>
      <c r="AB8532" t="s">
        <v>5971</v>
      </c>
    </row>
    <row r="8533" spans="26:28">
      <c r="Z8533">
        <v>211</v>
      </c>
      <c r="AA8533" t="s">
        <v>2873</v>
      </c>
      <c r="AB8533" t="s">
        <v>5972</v>
      </c>
    </row>
    <row r="8534" spans="26:28">
      <c r="Z8534">
        <v>212</v>
      </c>
      <c r="AA8534" t="s">
        <v>2874</v>
      </c>
      <c r="AB8534" t="s">
        <v>209</v>
      </c>
    </row>
    <row r="8535" spans="26:28">
      <c r="Z8535">
        <v>213</v>
      </c>
      <c r="AA8535" t="s">
        <v>2875</v>
      </c>
      <c r="AB8535" t="s">
        <v>5973</v>
      </c>
    </row>
    <row r="8536" spans="26:28">
      <c r="Z8536">
        <v>214</v>
      </c>
      <c r="AA8536" t="s">
        <v>2876</v>
      </c>
      <c r="AB8536" t="s">
        <v>5974</v>
      </c>
    </row>
    <row r="8537" spans="26:28">
      <c r="Z8537">
        <v>215</v>
      </c>
      <c r="AA8537" t="s">
        <v>2877</v>
      </c>
      <c r="AB8537" t="s">
        <v>5975</v>
      </c>
    </row>
    <row r="8538" spans="26:28">
      <c r="Z8538">
        <v>216</v>
      </c>
      <c r="AA8538" t="s">
        <v>2878</v>
      </c>
      <c r="AB8538" t="s">
        <v>5976</v>
      </c>
    </row>
    <row r="8539" spans="26:28">
      <c r="Z8539">
        <v>217</v>
      </c>
      <c r="AA8539" t="s">
        <v>2880</v>
      </c>
      <c r="AB8539" t="s">
        <v>5977</v>
      </c>
    </row>
    <row r="8540" spans="26:28">
      <c r="Z8540">
        <v>218</v>
      </c>
      <c r="AA8540" t="s">
        <v>2882</v>
      </c>
      <c r="AB8540" t="s">
        <v>5978</v>
      </c>
    </row>
    <row r="8541" spans="26:28">
      <c r="Z8541">
        <v>219</v>
      </c>
      <c r="AA8541" t="s">
        <v>2884</v>
      </c>
      <c r="AB8541" t="s">
        <v>5979</v>
      </c>
    </row>
    <row r="8542" spans="26:28">
      <c r="Z8542">
        <v>220</v>
      </c>
      <c r="AA8542" t="s">
        <v>2885</v>
      </c>
      <c r="AB8542" t="s">
        <v>5980</v>
      </c>
    </row>
    <row r="8543" spans="26:28">
      <c r="Z8543">
        <v>221</v>
      </c>
      <c r="AA8543" t="s">
        <v>2887</v>
      </c>
      <c r="AB8543" t="s">
        <v>5981</v>
      </c>
    </row>
    <row r="8544" spans="26:28">
      <c r="Z8544">
        <v>222</v>
      </c>
      <c r="AA8544" t="s">
        <v>2888</v>
      </c>
      <c r="AB8544" t="s">
        <v>5982</v>
      </c>
    </row>
    <row r="8545" spans="26:28">
      <c r="Z8545">
        <v>223</v>
      </c>
      <c r="AA8545" t="s">
        <v>2890</v>
      </c>
      <c r="AB8545" t="s">
        <v>5983</v>
      </c>
    </row>
    <row r="8546" spans="26:28">
      <c r="Z8546">
        <v>224</v>
      </c>
      <c r="AA8546" t="s">
        <v>2891</v>
      </c>
      <c r="AB8546" t="s">
        <v>5984</v>
      </c>
    </row>
    <row r="8547" spans="26:28">
      <c r="Z8547">
        <v>225</v>
      </c>
      <c r="AA8547" t="s">
        <v>2892</v>
      </c>
      <c r="AB8547" t="s">
        <v>5985</v>
      </c>
    </row>
    <row r="8548" spans="26:28">
      <c r="Z8548">
        <v>226</v>
      </c>
      <c r="AA8548" t="s">
        <v>2893</v>
      </c>
      <c r="AB8548" t="s">
        <v>5986</v>
      </c>
    </row>
    <row r="8549" spans="26:28">
      <c r="Z8549">
        <v>227</v>
      </c>
      <c r="AA8549" t="s">
        <v>2894</v>
      </c>
      <c r="AB8549" t="s">
        <v>5987</v>
      </c>
    </row>
    <row r="8550" spans="26:28">
      <c r="Z8550">
        <v>228</v>
      </c>
      <c r="AA8550" t="s">
        <v>2895</v>
      </c>
      <c r="AB8550" t="s">
        <v>5988</v>
      </c>
    </row>
    <row r="8551" spans="26:28">
      <c r="Z8551">
        <v>229</v>
      </c>
      <c r="AA8551" t="s">
        <v>2896</v>
      </c>
      <c r="AB8551" t="s">
        <v>5989</v>
      </c>
    </row>
    <row r="8552" spans="26:28">
      <c r="Z8552">
        <v>230</v>
      </c>
      <c r="AA8552" t="s">
        <v>2897</v>
      </c>
      <c r="AB8552" t="s">
        <v>5990</v>
      </c>
    </row>
    <row r="8553" spans="26:28">
      <c r="Z8553">
        <v>231</v>
      </c>
      <c r="AA8553" t="s">
        <v>2899</v>
      </c>
      <c r="AB8553" t="s">
        <v>5991</v>
      </c>
    </row>
    <row r="8554" spans="26:28">
      <c r="Z8554">
        <v>232</v>
      </c>
      <c r="AA8554" t="s">
        <v>2900</v>
      </c>
      <c r="AB8554" t="s">
        <v>5992</v>
      </c>
    </row>
    <row r="8555" spans="26:28">
      <c r="Z8555">
        <v>233</v>
      </c>
      <c r="AA8555" t="s">
        <v>2902</v>
      </c>
      <c r="AB8555" t="s">
        <v>5993</v>
      </c>
    </row>
    <row r="8556" spans="26:28">
      <c r="Z8556">
        <v>234</v>
      </c>
      <c r="AA8556" t="s">
        <v>2903</v>
      </c>
      <c r="AB8556" t="s">
        <v>5994</v>
      </c>
    </row>
    <row r="8557" spans="26:28">
      <c r="Z8557">
        <v>235</v>
      </c>
      <c r="AA8557" t="s">
        <v>2904</v>
      </c>
      <c r="AB8557" t="s">
        <v>5995</v>
      </c>
    </row>
    <row r="8558" spans="26:28">
      <c r="Z8558">
        <v>236</v>
      </c>
      <c r="AA8558" t="s">
        <v>2905</v>
      </c>
      <c r="AB8558" t="s">
        <v>5996</v>
      </c>
    </row>
    <row r="8559" spans="26:28">
      <c r="Z8559">
        <v>237</v>
      </c>
      <c r="AA8559" t="s">
        <v>2906</v>
      </c>
      <c r="AB8559" t="s">
        <v>5997</v>
      </c>
    </row>
    <row r="8560" spans="26:28">
      <c r="Z8560">
        <v>238</v>
      </c>
      <c r="AA8560" t="s">
        <v>2907</v>
      </c>
      <c r="AB8560" t="s">
        <v>5998</v>
      </c>
    </row>
    <row r="8561" spans="26:28">
      <c r="Z8561">
        <v>239</v>
      </c>
      <c r="AA8561" t="s">
        <v>2908</v>
      </c>
      <c r="AB8561" t="s">
        <v>5999</v>
      </c>
    </row>
    <row r="8562" spans="26:28">
      <c r="Z8562">
        <v>240</v>
      </c>
      <c r="AA8562" t="s">
        <v>2909</v>
      </c>
      <c r="AB8562" t="s">
        <v>6000</v>
      </c>
    </row>
    <row r="8563" spans="26:28">
      <c r="Z8563">
        <v>241</v>
      </c>
      <c r="AA8563" t="s">
        <v>2910</v>
      </c>
      <c r="AB8563" t="s">
        <v>6001</v>
      </c>
    </row>
    <row r="8564" spans="26:28">
      <c r="Z8564">
        <v>242</v>
      </c>
      <c r="AA8564" t="s">
        <v>2911</v>
      </c>
      <c r="AB8564" t="s">
        <v>6002</v>
      </c>
    </row>
    <row r="8565" spans="26:28">
      <c r="Z8565">
        <v>243</v>
      </c>
      <c r="AA8565" t="s">
        <v>2912</v>
      </c>
      <c r="AB8565" t="s">
        <v>6003</v>
      </c>
    </row>
    <row r="8566" spans="26:28">
      <c r="Z8566">
        <v>244</v>
      </c>
      <c r="AA8566" t="s">
        <v>2913</v>
      </c>
      <c r="AB8566" t="s">
        <v>6004</v>
      </c>
    </row>
    <row r="8567" spans="26:28">
      <c r="Z8567">
        <v>245</v>
      </c>
      <c r="AA8567" t="s">
        <v>2915</v>
      </c>
      <c r="AB8567" t="s">
        <v>6005</v>
      </c>
    </row>
    <row r="8568" spans="26:28">
      <c r="Z8568">
        <v>246</v>
      </c>
      <c r="AA8568" t="s">
        <v>2916</v>
      </c>
      <c r="AB8568" t="s">
        <v>6006</v>
      </c>
    </row>
    <row r="8569" spans="26:28">
      <c r="Z8569">
        <v>247</v>
      </c>
      <c r="AA8569" t="s">
        <v>2917</v>
      </c>
      <c r="AB8569" t="s">
        <v>6007</v>
      </c>
    </row>
    <row r="8570" spans="26:28">
      <c r="Z8570">
        <v>248</v>
      </c>
      <c r="AA8570" t="s">
        <v>2918</v>
      </c>
      <c r="AB8570" t="s">
        <v>6008</v>
      </c>
    </row>
    <row r="8571" spans="26:28">
      <c r="Z8571">
        <v>249</v>
      </c>
      <c r="AA8571" t="s">
        <v>2919</v>
      </c>
      <c r="AB8571" t="s">
        <v>6009</v>
      </c>
    </row>
    <row r="8572" spans="26:28">
      <c r="Z8572">
        <v>250</v>
      </c>
      <c r="AA8572" t="s">
        <v>2921</v>
      </c>
      <c r="AB8572" t="s">
        <v>6010</v>
      </c>
    </row>
    <row r="8573" spans="26:28">
      <c r="Z8573">
        <v>251</v>
      </c>
      <c r="AA8573" t="s">
        <v>2922</v>
      </c>
      <c r="AB8573" t="s">
        <v>6011</v>
      </c>
    </row>
    <row r="8574" spans="26:28">
      <c r="Z8574">
        <v>252</v>
      </c>
      <c r="AA8574" t="s">
        <v>2923</v>
      </c>
      <c r="AB8574" t="s">
        <v>6012</v>
      </c>
    </row>
    <row r="8575" spans="26:28">
      <c r="Z8575">
        <v>253</v>
      </c>
      <c r="AA8575" t="s">
        <v>2924</v>
      </c>
      <c r="AB8575" t="s">
        <v>6013</v>
      </c>
    </row>
    <row r="8576" spans="26:28">
      <c r="Z8576">
        <v>254</v>
      </c>
      <c r="AA8576" t="s">
        <v>2925</v>
      </c>
      <c r="AB8576" t="s">
        <v>6014</v>
      </c>
    </row>
    <row r="8577" spans="26:28">
      <c r="Z8577">
        <v>255</v>
      </c>
      <c r="AA8577" t="s">
        <v>2926</v>
      </c>
      <c r="AB8577" t="s">
        <v>6015</v>
      </c>
    </row>
    <row r="8578" spans="26:28">
      <c r="Z8578">
        <v>256</v>
      </c>
      <c r="AA8578" t="s">
        <v>2927</v>
      </c>
      <c r="AB8578" t="s">
        <v>6016</v>
      </c>
    </row>
    <row r="8579" spans="26:28">
      <c r="Z8579">
        <v>257</v>
      </c>
      <c r="AA8579" t="s">
        <v>2928</v>
      </c>
      <c r="AB8579" t="s">
        <v>6017</v>
      </c>
    </row>
    <row r="8580" spans="26:28">
      <c r="Z8580">
        <v>258</v>
      </c>
      <c r="AA8580" t="s">
        <v>2929</v>
      </c>
      <c r="AB8580" t="s">
        <v>6018</v>
      </c>
    </row>
    <row r="8581" spans="26:28">
      <c r="Z8581">
        <v>259</v>
      </c>
      <c r="AA8581" t="s">
        <v>2930</v>
      </c>
      <c r="AB8581" t="s">
        <v>6019</v>
      </c>
    </row>
    <row r="8582" spans="26:28">
      <c r="Z8582">
        <v>260</v>
      </c>
      <c r="AA8582" t="s">
        <v>2931</v>
      </c>
      <c r="AB8582" t="s">
        <v>6020</v>
      </c>
    </row>
    <row r="8583" spans="26:28">
      <c r="Z8583">
        <v>261</v>
      </c>
      <c r="AA8583" t="s">
        <v>2932</v>
      </c>
      <c r="AB8583" t="s">
        <v>6021</v>
      </c>
    </row>
    <row r="8584" spans="26:28">
      <c r="Z8584">
        <v>262</v>
      </c>
      <c r="AA8584" t="s">
        <v>2934</v>
      </c>
      <c r="AB8584" t="s">
        <v>6022</v>
      </c>
    </row>
    <row r="8585" spans="26:28">
      <c r="Z8585">
        <v>263</v>
      </c>
      <c r="AA8585" t="s">
        <v>2935</v>
      </c>
      <c r="AB8585" t="s">
        <v>6023</v>
      </c>
    </row>
    <row r="8586" spans="26:28">
      <c r="Z8586">
        <v>264</v>
      </c>
      <c r="AA8586" t="s">
        <v>2937</v>
      </c>
      <c r="AB8586" t="s">
        <v>6024</v>
      </c>
    </row>
    <row r="8587" spans="26:28">
      <c r="Z8587">
        <v>265</v>
      </c>
      <c r="AA8587" t="s">
        <v>2938</v>
      </c>
      <c r="AB8587" t="s">
        <v>6025</v>
      </c>
    </row>
    <row r="8588" spans="26:28">
      <c r="Z8588">
        <v>266</v>
      </c>
      <c r="AA8588" t="s">
        <v>2939</v>
      </c>
      <c r="AB8588" t="s">
        <v>6026</v>
      </c>
    </row>
    <row r="8589" spans="26:28">
      <c r="Z8589">
        <v>267</v>
      </c>
      <c r="AA8589" t="s">
        <v>2940</v>
      </c>
      <c r="AB8589" t="s">
        <v>6027</v>
      </c>
    </row>
    <row r="8590" spans="26:28">
      <c r="Z8590">
        <v>268</v>
      </c>
      <c r="AA8590" t="s">
        <v>2941</v>
      </c>
      <c r="AB8590" t="s">
        <v>6028</v>
      </c>
    </row>
    <row r="8591" spans="26:28">
      <c r="Z8591">
        <v>269</v>
      </c>
      <c r="AA8591" t="s">
        <v>2943</v>
      </c>
      <c r="AB8591" t="s">
        <v>6029</v>
      </c>
    </row>
    <row r="8592" spans="26:28">
      <c r="Z8592">
        <v>270</v>
      </c>
      <c r="AA8592" t="s">
        <v>2944</v>
      </c>
      <c r="AB8592" t="s">
        <v>6030</v>
      </c>
    </row>
    <row r="8593" spans="26:28">
      <c r="Z8593">
        <v>271</v>
      </c>
      <c r="AA8593" t="s">
        <v>2945</v>
      </c>
      <c r="AB8593" t="s">
        <v>6031</v>
      </c>
    </row>
    <row r="8594" spans="26:28">
      <c r="Z8594">
        <v>272</v>
      </c>
      <c r="AA8594" t="s">
        <v>2946</v>
      </c>
      <c r="AB8594" t="s">
        <v>6032</v>
      </c>
    </row>
    <row r="8595" spans="26:28">
      <c r="Z8595">
        <v>273</v>
      </c>
      <c r="AA8595" t="s">
        <v>2947</v>
      </c>
      <c r="AB8595" t="s">
        <v>6033</v>
      </c>
    </row>
    <row r="8596" spans="26:28">
      <c r="Z8596">
        <v>274</v>
      </c>
      <c r="AA8596" t="s">
        <v>2948</v>
      </c>
      <c r="AB8596" t="s">
        <v>6034</v>
      </c>
    </row>
    <row r="8597" spans="26:28">
      <c r="Z8597">
        <v>275</v>
      </c>
      <c r="AA8597" t="s">
        <v>2949</v>
      </c>
      <c r="AB8597" t="s">
        <v>6035</v>
      </c>
    </row>
    <row r="8598" spans="26:28">
      <c r="Z8598">
        <v>276</v>
      </c>
      <c r="AA8598" t="s">
        <v>2951</v>
      </c>
      <c r="AB8598" t="s">
        <v>6036</v>
      </c>
    </row>
    <row r="8599" spans="26:28">
      <c r="Z8599">
        <v>277</v>
      </c>
      <c r="AA8599" t="s">
        <v>2952</v>
      </c>
      <c r="AB8599" t="s">
        <v>6037</v>
      </c>
    </row>
    <row r="8600" spans="26:28">
      <c r="Z8600">
        <v>278</v>
      </c>
      <c r="AA8600" t="s">
        <v>2953</v>
      </c>
      <c r="AB8600" t="s">
        <v>6038</v>
      </c>
    </row>
    <row r="8601" spans="26:28">
      <c r="Z8601">
        <v>279</v>
      </c>
      <c r="AA8601" t="s">
        <v>2955</v>
      </c>
      <c r="AB8601" t="s">
        <v>6039</v>
      </c>
    </row>
    <row r="8602" spans="26:28">
      <c r="Z8602">
        <v>280</v>
      </c>
      <c r="AA8602" t="s">
        <v>2956</v>
      </c>
      <c r="AB8602" t="s">
        <v>6040</v>
      </c>
    </row>
    <row r="8603" spans="26:28">
      <c r="Z8603">
        <v>281</v>
      </c>
      <c r="AA8603" t="s">
        <v>2957</v>
      </c>
      <c r="AB8603" t="s">
        <v>6041</v>
      </c>
    </row>
    <row r="8604" spans="26:28">
      <c r="Z8604">
        <v>282</v>
      </c>
      <c r="AA8604" t="s">
        <v>2958</v>
      </c>
      <c r="AB8604" t="s">
        <v>6042</v>
      </c>
    </row>
    <row r="8605" spans="26:28">
      <c r="Z8605">
        <v>283</v>
      </c>
      <c r="AA8605" t="s">
        <v>2959</v>
      </c>
      <c r="AB8605" t="s">
        <v>6043</v>
      </c>
    </row>
    <row r="8606" spans="26:28">
      <c r="Z8606">
        <v>284</v>
      </c>
      <c r="AA8606" t="s">
        <v>2961</v>
      </c>
      <c r="AB8606" t="s">
        <v>6044</v>
      </c>
    </row>
    <row r="8607" spans="26:28">
      <c r="Z8607">
        <v>285</v>
      </c>
      <c r="AA8607" t="s">
        <v>2963</v>
      </c>
      <c r="AB8607" t="s">
        <v>6045</v>
      </c>
    </row>
    <row r="8608" spans="26:28">
      <c r="Z8608">
        <v>286</v>
      </c>
      <c r="AA8608" t="s">
        <v>2964</v>
      </c>
      <c r="AB8608" t="s">
        <v>6046</v>
      </c>
    </row>
    <row r="8609" spans="26:28">
      <c r="Z8609">
        <v>287</v>
      </c>
      <c r="AA8609" t="s">
        <v>2965</v>
      </c>
      <c r="AB8609" t="s">
        <v>6047</v>
      </c>
    </row>
    <row r="8610" spans="26:28">
      <c r="Z8610">
        <v>288</v>
      </c>
      <c r="AA8610" t="s">
        <v>2967</v>
      </c>
      <c r="AB8610" t="s">
        <v>6048</v>
      </c>
    </row>
    <row r="8611" spans="26:28">
      <c r="Z8611">
        <v>289</v>
      </c>
      <c r="AA8611" t="s">
        <v>2968</v>
      </c>
      <c r="AB8611" t="s">
        <v>6049</v>
      </c>
    </row>
    <row r="8612" spans="26:28">
      <c r="Z8612">
        <v>290</v>
      </c>
      <c r="AA8612" t="s">
        <v>2969</v>
      </c>
      <c r="AB8612" t="s">
        <v>6050</v>
      </c>
    </row>
    <row r="8613" spans="26:28">
      <c r="Z8613">
        <v>291</v>
      </c>
      <c r="AA8613" t="s">
        <v>2971</v>
      </c>
      <c r="AB8613" t="s">
        <v>6051</v>
      </c>
    </row>
    <row r="8614" spans="26:28">
      <c r="Z8614">
        <v>292</v>
      </c>
      <c r="AA8614" t="s">
        <v>2972</v>
      </c>
      <c r="AB8614" t="s">
        <v>6052</v>
      </c>
    </row>
    <row r="8615" spans="26:28">
      <c r="Z8615">
        <v>293</v>
      </c>
      <c r="AA8615" t="s">
        <v>2973</v>
      </c>
      <c r="AB8615" t="s">
        <v>6053</v>
      </c>
    </row>
    <row r="8616" spans="26:28">
      <c r="Z8616">
        <v>294</v>
      </c>
      <c r="AA8616" t="s">
        <v>2974</v>
      </c>
      <c r="AB8616" t="s">
        <v>6054</v>
      </c>
    </row>
    <row r="8617" spans="26:28">
      <c r="Z8617">
        <v>295</v>
      </c>
      <c r="AA8617" t="s">
        <v>2975</v>
      </c>
      <c r="AB8617" t="s">
        <v>6055</v>
      </c>
    </row>
    <row r="8618" spans="26:28">
      <c r="Z8618">
        <v>296</v>
      </c>
      <c r="AA8618" t="s">
        <v>2977</v>
      </c>
      <c r="AB8618" t="s">
        <v>6056</v>
      </c>
    </row>
    <row r="8619" spans="26:28">
      <c r="Z8619">
        <v>297</v>
      </c>
      <c r="AA8619" t="s">
        <v>2979</v>
      </c>
      <c r="AB8619" t="s">
        <v>6057</v>
      </c>
    </row>
    <row r="8620" spans="26:28">
      <c r="Z8620">
        <v>298</v>
      </c>
      <c r="AA8620" t="s">
        <v>2980</v>
      </c>
      <c r="AB8620" t="s">
        <v>6058</v>
      </c>
    </row>
    <row r="8621" spans="26:28">
      <c r="Z8621">
        <v>299</v>
      </c>
      <c r="AA8621" t="s">
        <v>2982</v>
      </c>
      <c r="AB8621" t="s">
        <v>6059</v>
      </c>
    </row>
    <row r="8622" spans="26:28">
      <c r="Z8622">
        <v>300</v>
      </c>
      <c r="AA8622" t="s">
        <v>2983</v>
      </c>
      <c r="AB8622" t="s">
        <v>6060</v>
      </c>
    </row>
    <row r="8623" spans="26:28">
      <c r="Z8623">
        <v>301</v>
      </c>
      <c r="AA8623" t="s">
        <v>2984</v>
      </c>
      <c r="AB8623" t="s">
        <v>6061</v>
      </c>
    </row>
    <row r="8624" spans="26:28">
      <c r="Z8624">
        <v>302</v>
      </c>
      <c r="AA8624" t="s">
        <v>2985</v>
      </c>
      <c r="AB8624" t="s">
        <v>6062</v>
      </c>
    </row>
    <row r="8625" spans="26:28">
      <c r="Z8625">
        <v>303</v>
      </c>
      <c r="AA8625" t="s">
        <v>2986</v>
      </c>
      <c r="AB8625" t="s">
        <v>6063</v>
      </c>
    </row>
    <row r="8626" spans="26:28">
      <c r="Z8626">
        <v>304</v>
      </c>
      <c r="AA8626" t="s">
        <v>2987</v>
      </c>
      <c r="AB8626" t="s">
        <v>6064</v>
      </c>
    </row>
    <row r="8627" spans="26:28">
      <c r="Z8627">
        <v>305</v>
      </c>
      <c r="AA8627" t="s">
        <v>2988</v>
      </c>
      <c r="AB8627" t="s">
        <v>6065</v>
      </c>
    </row>
    <row r="8628" spans="26:28">
      <c r="Z8628">
        <v>306</v>
      </c>
      <c r="AA8628" t="s">
        <v>2989</v>
      </c>
      <c r="AB8628" t="s">
        <v>6066</v>
      </c>
    </row>
    <row r="8629" spans="26:28">
      <c r="Z8629">
        <v>307</v>
      </c>
      <c r="AA8629" t="s">
        <v>2990</v>
      </c>
      <c r="AB8629" t="s">
        <v>6067</v>
      </c>
    </row>
    <row r="8630" spans="26:28">
      <c r="Z8630">
        <v>308</v>
      </c>
      <c r="AA8630" t="s">
        <v>2991</v>
      </c>
      <c r="AB8630" t="s">
        <v>6068</v>
      </c>
    </row>
    <row r="8631" spans="26:28">
      <c r="Z8631">
        <v>309</v>
      </c>
      <c r="AA8631" t="s">
        <v>2992</v>
      </c>
      <c r="AB8631" t="s">
        <v>6069</v>
      </c>
    </row>
    <row r="8632" spans="26:28">
      <c r="Z8632">
        <v>310</v>
      </c>
      <c r="AA8632" t="s">
        <v>2993</v>
      </c>
      <c r="AB8632" t="s">
        <v>6070</v>
      </c>
    </row>
    <row r="8633" spans="26:28">
      <c r="Z8633">
        <v>311</v>
      </c>
      <c r="AA8633" t="s">
        <v>2994</v>
      </c>
      <c r="AB8633" t="s">
        <v>6071</v>
      </c>
    </row>
    <row r="8634" spans="26:28">
      <c r="Z8634">
        <v>312</v>
      </c>
      <c r="AA8634" t="s">
        <v>2995</v>
      </c>
      <c r="AB8634" t="s">
        <v>6072</v>
      </c>
    </row>
    <row r="8635" spans="26:28">
      <c r="Z8635">
        <v>313</v>
      </c>
      <c r="AA8635" t="s">
        <v>2997</v>
      </c>
      <c r="AB8635" t="s">
        <v>6073</v>
      </c>
    </row>
    <row r="8636" spans="26:28">
      <c r="Z8636">
        <v>314</v>
      </c>
      <c r="AA8636" t="s">
        <v>2998</v>
      </c>
      <c r="AB8636" t="s">
        <v>6074</v>
      </c>
    </row>
    <row r="8637" spans="26:28">
      <c r="Z8637">
        <v>315</v>
      </c>
      <c r="AA8637" t="s">
        <v>2999</v>
      </c>
      <c r="AB8637" t="s">
        <v>6075</v>
      </c>
    </row>
    <row r="8638" spans="26:28">
      <c r="Z8638">
        <v>316</v>
      </c>
      <c r="AA8638" t="s">
        <v>3000</v>
      </c>
      <c r="AB8638" t="s">
        <v>6076</v>
      </c>
    </row>
    <row r="8639" spans="26:28">
      <c r="Z8639">
        <v>317</v>
      </c>
      <c r="AA8639" t="s">
        <v>3001</v>
      </c>
      <c r="AB8639" t="s">
        <v>6077</v>
      </c>
    </row>
    <row r="8640" spans="26:28">
      <c r="Z8640">
        <v>318</v>
      </c>
      <c r="AA8640" t="s">
        <v>3002</v>
      </c>
      <c r="AB8640" t="s">
        <v>6078</v>
      </c>
    </row>
    <row r="8641" spans="26:28">
      <c r="Z8641">
        <v>319</v>
      </c>
      <c r="AA8641" t="s">
        <v>3003</v>
      </c>
      <c r="AB8641" t="s">
        <v>6079</v>
      </c>
    </row>
    <row r="8642" spans="26:28">
      <c r="Z8642">
        <v>320</v>
      </c>
      <c r="AA8642" t="s">
        <v>3004</v>
      </c>
      <c r="AB8642" t="s">
        <v>6080</v>
      </c>
    </row>
    <row r="8643" spans="26:28">
      <c r="Z8643">
        <v>321</v>
      </c>
      <c r="AA8643" t="s">
        <v>3005</v>
      </c>
      <c r="AB8643" t="s">
        <v>6081</v>
      </c>
    </row>
    <row r="8644" spans="26:28">
      <c r="Z8644">
        <v>322</v>
      </c>
      <c r="AA8644" t="s">
        <v>3006</v>
      </c>
      <c r="AB8644" t="s">
        <v>6082</v>
      </c>
    </row>
    <row r="8645" spans="26:28">
      <c r="Z8645">
        <v>323</v>
      </c>
      <c r="AA8645" t="s">
        <v>3007</v>
      </c>
      <c r="AB8645" t="s">
        <v>6083</v>
      </c>
    </row>
    <row r="8646" spans="26:28">
      <c r="Z8646">
        <v>324</v>
      </c>
      <c r="AA8646" t="s">
        <v>3008</v>
      </c>
      <c r="AB8646" t="s">
        <v>6084</v>
      </c>
    </row>
    <row r="8647" spans="26:28">
      <c r="Z8647">
        <v>325</v>
      </c>
      <c r="AA8647" t="s">
        <v>3009</v>
      </c>
      <c r="AB8647" t="s">
        <v>6085</v>
      </c>
    </row>
    <row r="8648" spans="26:28">
      <c r="Z8648">
        <v>326</v>
      </c>
      <c r="AA8648" t="s">
        <v>3011</v>
      </c>
      <c r="AB8648" t="s">
        <v>6086</v>
      </c>
    </row>
    <row r="8649" spans="26:28">
      <c r="Z8649">
        <v>327</v>
      </c>
      <c r="AA8649" t="s">
        <v>3012</v>
      </c>
      <c r="AB8649" t="s">
        <v>6087</v>
      </c>
    </row>
    <row r="8650" spans="26:28">
      <c r="Z8650">
        <v>328</v>
      </c>
      <c r="AA8650" t="s">
        <v>3013</v>
      </c>
      <c r="AB8650" t="s">
        <v>6088</v>
      </c>
    </row>
    <row r="8651" spans="26:28">
      <c r="Z8651">
        <v>329</v>
      </c>
      <c r="AA8651" t="s">
        <v>3014</v>
      </c>
      <c r="AB8651" t="s">
        <v>6089</v>
      </c>
    </row>
    <row r="8652" spans="26:28">
      <c r="Z8652">
        <v>330</v>
      </c>
      <c r="AA8652" t="s">
        <v>3015</v>
      </c>
      <c r="AB8652" t="s">
        <v>6090</v>
      </c>
    </row>
    <row r="8653" spans="26:28">
      <c r="Z8653">
        <v>331</v>
      </c>
      <c r="AA8653" t="s">
        <v>3016</v>
      </c>
      <c r="AB8653" t="s">
        <v>6091</v>
      </c>
    </row>
    <row r="8654" spans="26:28">
      <c r="Z8654">
        <v>332</v>
      </c>
      <c r="AA8654" t="s">
        <v>3018</v>
      </c>
      <c r="AB8654" t="s">
        <v>6092</v>
      </c>
    </row>
    <row r="8655" spans="26:28">
      <c r="Z8655">
        <v>333</v>
      </c>
      <c r="AA8655" t="s">
        <v>3019</v>
      </c>
      <c r="AB8655" t="s">
        <v>6093</v>
      </c>
    </row>
    <row r="8656" spans="26:28">
      <c r="Z8656">
        <v>334</v>
      </c>
      <c r="AA8656" t="s">
        <v>3020</v>
      </c>
      <c r="AB8656" t="s">
        <v>6094</v>
      </c>
    </row>
    <row r="8657" spans="26:28">
      <c r="Z8657">
        <v>335</v>
      </c>
      <c r="AA8657" t="s">
        <v>3022</v>
      </c>
      <c r="AB8657" t="s">
        <v>6095</v>
      </c>
    </row>
    <row r="8658" spans="26:28">
      <c r="Z8658">
        <v>336</v>
      </c>
      <c r="AA8658" t="s">
        <v>3023</v>
      </c>
      <c r="AB8658" t="s">
        <v>6096</v>
      </c>
    </row>
    <row r="8659" spans="26:28">
      <c r="Z8659">
        <v>337</v>
      </c>
      <c r="AA8659" t="s">
        <v>3024</v>
      </c>
      <c r="AB8659" t="s">
        <v>6097</v>
      </c>
    </row>
    <row r="8660" spans="26:28">
      <c r="Z8660">
        <v>338</v>
      </c>
      <c r="AA8660" t="s">
        <v>3025</v>
      </c>
      <c r="AB8660" t="s">
        <v>6098</v>
      </c>
    </row>
    <row r="8661" spans="26:28">
      <c r="Z8661">
        <v>339</v>
      </c>
      <c r="AA8661" t="s">
        <v>3026</v>
      </c>
      <c r="AB8661" t="s">
        <v>6099</v>
      </c>
    </row>
    <row r="8662" spans="26:28">
      <c r="Z8662">
        <v>340</v>
      </c>
      <c r="AA8662" t="s">
        <v>3028</v>
      </c>
      <c r="AB8662" t="s">
        <v>6100</v>
      </c>
    </row>
    <row r="8663" spans="26:28">
      <c r="Z8663">
        <v>341</v>
      </c>
      <c r="AA8663" t="s">
        <v>3029</v>
      </c>
      <c r="AB8663" t="s">
        <v>6101</v>
      </c>
    </row>
    <row r="8664" spans="26:28">
      <c r="Z8664">
        <v>342</v>
      </c>
      <c r="AA8664" t="s">
        <v>3031</v>
      </c>
      <c r="AB8664" t="s">
        <v>6102</v>
      </c>
    </row>
    <row r="8665" spans="26:28">
      <c r="Z8665">
        <v>343</v>
      </c>
      <c r="AA8665" t="s">
        <v>3032</v>
      </c>
      <c r="AB8665" t="s">
        <v>6103</v>
      </c>
    </row>
    <row r="8666" spans="26:28">
      <c r="Z8666">
        <v>344</v>
      </c>
      <c r="AA8666" t="s">
        <v>3033</v>
      </c>
      <c r="AB8666" t="s">
        <v>6104</v>
      </c>
    </row>
    <row r="8667" spans="26:28">
      <c r="Z8667">
        <v>345</v>
      </c>
      <c r="AA8667" t="s">
        <v>3035</v>
      </c>
      <c r="AB8667" t="s">
        <v>6105</v>
      </c>
    </row>
    <row r="8668" spans="26:28">
      <c r="Z8668">
        <v>346</v>
      </c>
      <c r="AA8668" t="s">
        <v>3036</v>
      </c>
      <c r="AB8668" t="s">
        <v>6106</v>
      </c>
    </row>
    <row r="8669" spans="26:28">
      <c r="Z8669">
        <v>347</v>
      </c>
      <c r="AA8669" t="s">
        <v>3037</v>
      </c>
      <c r="AB8669" t="s">
        <v>6107</v>
      </c>
    </row>
    <row r="8670" spans="26:28">
      <c r="Z8670">
        <v>348</v>
      </c>
      <c r="AA8670" t="s">
        <v>3038</v>
      </c>
      <c r="AB8670" t="s">
        <v>6108</v>
      </c>
    </row>
    <row r="8671" spans="26:28">
      <c r="Z8671">
        <v>349</v>
      </c>
      <c r="AA8671" t="s">
        <v>3039</v>
      </c>
      <c r="AB8671" t="s">
        <v>6109</v>
      </c>
    </row>
    <row r="8672" spans="26:28">
      <c r="Z8672">
        <v>350</v>
      </c>
      <c r="AA8672" t="s">
        <v>3041</v>
      </c>
      <c r="AB8672" t="s">
        <v>6110</v>
      </c>
    </row>
    <row r="8673" spans="26:28">
      <c r="Z8673">
        <v>351</v>
      </c>
      <c r="AA8673" t="s">
        <v>3042</v>
      </c>
      <c r="AB8673" t="s">
        <v>6111</v>
      </c>
    </row>
    <row r="8674" spans="26:28">
      <c r="Z8674">
        <v>352</v>
      </c>
      <c r="AA8674" t="s">
        <v>3044</v>
      </c>
      <c r="AB8674" t="s">
        <v>6112</v>
      </c>
    </row>
    <row r="8675" spans="26:28">
      <c r="Z8675">
        <v>353</v>
      </c>
      <c r="AA8675" t="s">
        <v>3045</v>
      </c>
      <c r="AB8675" t="s">
        <v>6113</v>
      </c>
    </row>
    <row r="8676" spans="26:28">
      <c r="Z8676">
        <v>354</v>
      </c>
      <c r="AA8676" t="s">
        <v>3047</v>
      </c>
      <c r="AB8676" t="s">
        <v>6114</v>
      </c>
    </row>
    <row r="8677" spans="26:28">
      <c r="Z8677">
        <v>355</v>
      </c>
      <c r="AA8677" t="s">
        <v>3048</v>
      </c>
      <c r="AB8677" t="s">
        <v>6115</v>
      </c>
    </row>
    <row r="8678" spans="26:28">
      <c r="Z8678">
        <v>356</v>
      </c>
      <c r="AA8678" t="s">
        <v>3049</v>
      </c>
      <c r="AB8678" t="s">
        <v>6116</v>
      </c>
    </row>
    <row r="8679" spans="26:28">
      <c r="Z8679">
        <v>357</v>
      </c>
      <c r="AA8679" t="s">
        <v>3050</v>
      </c>
      <c r="AB8679" t="s">
        <v>6117</v>
      </c>
    </row>
    <row r="8680" spans="26:28">
      <c r="Z8680">
        <v>358</v>
      </c>
      <c r="AA8680" t="s">
        <v>3051</v>
      </c>
      <c r="AB8680" t="s">
        <v>6118</v>
      </c>
    </row>
    <row r="8681" spans="26:28">
      <c r="Z8681">
        <v>359</v>
      </c>
      <c r="AA8681" t="s">
        <v>3052</v>
      </c>
      <c r="AB8681" t="s">
        <v>6119</v>
      </c>
    </row>
    <row r="8682" spans="26:28">
      <c r="Z8682">
        <v>360</v>
      </c>
      <c r="AA8682" t="s">
        <v>3053</v>
      </c>
      <c r="AB8682" t="s">
        <v>6120</v>
      </c>
    </row>
    <row r="8683" spans="26:28">
      <c r="Z8683">
        <v>361</v>
      </c>
      <c r="AA8683" t="s">
        <v>3055</v>
      </c>
      <c r="AB8683" t="s">
        <v>6121</v>
      </c>
    </row>
    <row r="8684" spans="26:28">
      <c r="Z8684">
        <v>362</v>
      </c>
      <c r="AA8684" t="s">
        <v>3056</v>
      </c>
      <c r="AB8684" t="s">
        <v>6122</v>
      </c>
    </row>
    <row r="8685" spans="26:28">
      <c r="Z8685">
        <v>363</v>
      </c>
      <c r="AA8685" t="s">
        <v>3057</v>
      </c>
      <c r="AB8685" t="s">
        <v>6123</v>
      </c>
    </row>
    <row r="8686" spans="26:28">
      <c r="Z8686">
        <v>364</v>
      </c>
      <c r="AA8686" t="s">
        <v>3058</v>
      </c>
      <c r="AB8686" t="s">
        <v>6124</v>
      </c>
    </row>
    <row r="8687" spans="26:28">
      <c r="Z8687">
        <v>365</v>
      </c>
      <c r="AA8687" t="s">
        <v>3059</v>
      </c>
      <c r="AB8687" t="s">
        <v>6125</v>
      </c>
    </row>
    <row r="8688" spans="26:28">
      <c r="Z8688">
        <v>366</v>
      </c>
      <c r="AA8688" t="s">
        <v>3060</v>
      </c>
      <c r="AB8688" t="s">
        <v>6126</v>
      </c>
    </row>
    <row r="8689" spans="26:28">
      <c r="Z8689">
        <v>367</v>
      </c>
      <c r="AA8689" t="s">
        <v>3061</v>
      </c>
      <c r="AB8689" t="s">
        <v>6127</v>
      </c>
    </row>
    <row r="8690" spans="26:28">
      <c r="Z8690">
        <v>368</v>
      </c>
      <c r="AA8690" t="s">
        <v>3062</v>
      </c>
      <c r="AB8690" t="s">
        <v>6128</v>
      </c>
    </row>
    <row r="8691" spans="26:28">
      <c r="Z8691">
        <v>369</v>
      </c>
      <c r="AA8691" t="s">
        <v>3063</v>
      </c>
      <c r="AB8691" t="s">
        <v>6129</v>
      </c>
    </row>
    <row r="8692" spans="26:28">
      <c r="Z8692">
        <v>370</v>
      </c>
      <c r="AA8692" t="s">
        <v>3064</v>
      </c>
      <c r="AB8692" t="s">
        <v>6130</v>
      </c>
    </row>
    <row r="8693" spans="26:28">
      <c r="Z8693">
        <v>371</v>
      </c>
      <c r="AA8693" t="s">
        <v>3065</v>
      </c>
      <c r="AB8693" t="s">
        <v>6131</v>
      </c>
    </row>
    <row r="8694" spans="26:28">
      <c r="Z8694">
        <v>372</v>
      </c>
      <c r="AA8694" t="s">
        <v>3066</v>
      </c>
      <c r="AB8694" t="s">
        <v>6132</v>
      </c>
    </row>
    <row r="8695" spans="26:28">
      <c r="Z8695">
        <v>373</v>
      </c>
      <c r="AA8695" t="s">
        <v>3067</v>
      </c>
      <c r="AB8695" t="s">
        <v>6133</v>
      </c>
    </row>
    <row r="8696" spans="26:28">
      <c r="Z8696">
        <v>374</v>
      </c>
      <c r="AA8696" t="s">
        <v>3068</v>
      </c>
      <c r="AB8696" t="s">
        <v>6134</v>
      </c>
    </row>
    <row r="8697" spans="26:28">
      <c r="Z8697">
        <v>375</v>
      </c>
      <c r="AA8697" t="s">
        <v>3069</v>
      </c>
      <c r="AB8697" t="s">
        <v>6135</v>
      </c>
    </row>
    <row r="8698" spans="26:28">
      <c r="Z8698">
        <v>376</v>
      </c>
      <c r="AA8698" t="s">
        <v>3070</v>
      </c>
      <c r="AB8698" t="s">
        <v>6136</v>
      </c>
    </row>
    <row r="8699" spans="26:28">
      <c r="Z8699">
        <v>377</v>
      </c>
      <c r="AA8699" t="s">
        <v>3071</v>
      </c>
      <c r="AB8699" t="s">
        <v>6137</v>
      </c>
    </row>
    <row r="8700" spans="26:28">
      <c r="Z8700">
        <v>378</v>
      </c>
      <c r="AA8700" t="s">
        <v>3072</v>
      </c>
      <c r="AB8700" t="s">
        <v>6138</v>
      </c>
    </row>
    <row r="8701" spans="26:28">
      <c r="Z8701">
        <v>379</v>
      </c>
      <c r="AA8701" t="s">
        <v>3073</v>
      </c>
      <c r="AB8701" t="s">
        <v>6139</v>
      </c>
    </row>
    <row r="8702" spans="26:28">
      <c r="Z8702">
        <v>380</v>
      </c>
      <c r="AA8702" t="s">
        <v>3074</v>
      </c>
      <c r="AB8702" t="s">
        <v>6140</v>
      </c>
    </row>
    <row r="8703" spans="26:28">
      <c r="Z8703">
        <v>381</v>
      </c>
      <c r="AA8703" t="s">
        <v>3075</v>
      </c>
      <c r="AB8703" t="s">
        <v>6141</v>
      </c>
    </row>
    <row r="8704" spans="26:28">
      <c r="Z8704">
        <v>382</v>
      </c>
      <c r="AA8704" t="s">
        <v>3076</v>
      </c>
      <c r="AB8704" t="s">
        <v>6142</v>
      </c>
    </row>
    <row r="8705" spans="26:28">
      <c r="Z8705">
        <v>383</v>
      </c>
      <c r="AA8705" t="s">
        <v>3077</v>
      </c>
      <c r="AB8705" t="s">
        <v>6143</v>
      </c>
    </row>
    <row r="8706" spans="26:28">
      <c r="Z8706">
        <v>384</v>
      </c>
      <c r="AA8706" t="s">
        <v>3078</v>
      </c>
      <c r="AB8706" t="s">
        <v>6144</v>
      </c>
    </row>
    <row r="8707" spans="26:28">
      <c r="Z8707">
        <v>385</v>
      </c>
      <c r="AA8707" t="s">
        <v>3079</v>
      </c>
      <c r="AB8707" t="s">
        <v>6145</v>
      </c>
    </row>
    <row r="8708" spans="26:28">
      <c r="Z8708">
        <v>386</v>
      </c>
      <c r="AA8708" t="s">
        <v>3081</v>
      </c>
      <c r="AB8708" t="s">
        <v>6146</v>
      </c>
    </row>
    <row r="8709" spans="26:28">
      <c r="Z8709">
        <v>387</v>
      </c>
      <c r="AA8709" t="s">
        <v>3083</v>
      </c>
      <c r="AB8709" t="s">
        <v>6147</v>
      </c>
    </row>
    <row r="8710" spans="26:28">
      <c r="Z8710">
        <v>388</v>
      </c>
      <c r="AA8710" t="s">
        <v>3084</v>
      </c>
      <c r="AB8710" t="s">
        <v>6148</v>
      </c>
    </row>
    <row r="8711" spans="26:28">
      <c r="Z8711">
        <v>389</v>
      </c>
      <c r="AA8711" t="s">
        <v>3085</v>
      </c>
      <c r="AB8711" t="s">
        <v>6149</v>
      </c>
    </row>
    <row r="8712" spans="26:28">
      <c r="Z8712">
        <v>390</v>
      </c>
      <c r="AA8712" t="s">
        <v>3086</v>
      </c>
      <c r="AB8712" t="s">
        <v>6150</v>
      </c>
    </row>
    <row r="8713" spans="26:28">
      <c r="Z8713">
        <v>391</v>
      </c>
      <c r="AA8713" t="s">
        <v>3087</v>
      </c>
      <c r="AB8713" t="s">
        <v>6151</v>
      </c>
    </row>
    <row r="8714" spans="26:28">
      <c r="Z8714">
        <v>392</v>
      </c>
      <c r="AA8714" t="s">
        <v>3088</v>
      </c>
      <c r="AB8714" t="s">
        <v>6152</v>
      </c>
    </row>
    <row r="8715" spans="26:28">
      <c r="Z8715">
        <v>393</v>
      </c>
      <c r="AA8715" t="s">
        <v>3089</v>
      </c>
      <c r="AB8715" t="s">
        <v>6153</v>
      </c>
    </row>
    <row r="8716" spans="26:28">
      <c r="Z8716">
        <v>394</v>
      </c>
      <c r="AA8716" t="s">
        <v>3090</v>
      </c>
      <c r="AB8716" t="s">
        <v>6154</v>
      </c>
    </row>
    <row r="8717" spans="26:28">
      <c r="Z8717">
        <v>395</v>
      </c>
      <c r="AA8717" t="s">
        <v>3091</v>
      </c>
      <c r="AB8717" t="s">
        <v>6155</v>
      </c>
    </row>
    <row r="8718" spans="26:28">
      <c r="Z8718">
        <v>396</v>
      </c>
      <c r="AA8718" t="s">
        <v>3092</v>
      </c>
      <c r="AB8718" t="s">
        <v>6156</v>
      </c>
    </row>
    <row r="8719" spans="26:28">
      <c r="Z8719">
        <v>397</v>
      </c>
      <c r="AA8719" t="s">
        <v>3093</v>
      </c>
      <c r="AB8719" t="s">
        <v>6157</v>
      </c>
    </row>
    <row r="8720" spans="26:28">
      <c r="Z8720">
        <v>398</v>
      </c>
      <c r="AA8720" t="s">
        <v>3095</v>
      </c>
      <c r="AB8720" t="s">
        <v>6158</v>
      </c>
    </row>
    <row r="8721" spans="26:28">
      <c r="Z8721">
        <v>399</v>
      </c>
      <c r="AA8721" t="s">
        <v>3096</v>
      </c>
      <c r="AB8721" t="s">
        <v>6159</v>
      </c>
    </row>
    <row r="8722" spans="26:28">
      <c r="Z8722">
        <v>400</v>
      </c>
      <c r="AA8722" t="s">
        <v>3097</v>
      </c>
      <c r="AB8722" t="s">
        <v>6160</v>
      </c>
    </row>
    <row r="8723" spans="26:28">
      <c r="Z8723">
        <v>401</v>
      </c>
      <c r="AA8723" t="s">
        <v>3098</v>
      </c>
      <c r="AB8723" t="s">
        <v>6161</v>
      </c>
    </row>
    <row r="8724" spans="26:28">
      <c r="Z8724">
        <v>402</v>
      </c>
      <c r="AA8724" t="s">
        <v>3099</v>
      </c>
      <c r="AB8724" t="s">
        <v>6162</v>
      </c>
    </row>
    <row r="8725" spans="26:28">
      <c r="Z8725">
        <v>403</v>
      </c>
      <c r="AA8725" t="s">
        <v>3100</v>
      </c>
      <c r="AB8725" t="s">
        <v>6163</v>
      </c>
    </row>
    <row r="8726" spans="26:28">
      <c r="Z8726">
        <v>404</v>
      </c>
      <c r="AA8726" t="s">
        <v>3101</v>
      </c>
      <c r="AB8726" t="s">
        <v>6164</v>
      </c>
    </row>
    <row r="8727" spans="26:28">
      <c r="Z8727">
        <v>405</v>
      </c>
      <c r="AA8727" t="s">
        <v>3102</v>
      </c>
      <c r="AB8727" t="s">
        <v>6165</v>
      </c>
    </row>
    <row r="8728" spans="26:28">
      <c r="Z8728">
        <v>406</v>
      </c>
      <c r="AA8728" t="s">
        <v>3103</v>
      </c>
      <c r="AB8728" t="s">
        <v>6166</v>
      </c>
    </row>
    <row r="8729" spans="26:28">
      <c r="Z8729">
        <v>407</v>
      </c>
      <c r="AA8729" t="s">
        <v>3105</v>
      </c>
      <c r="AB8729" t="s">
        <v>6167</v>
      </c>
    </row>
    <row r="8730" spans="26:28">
      <c r="Z8730">
        <v>408</v>
      </c>
      <c r="AA8730" t="s">
        <v>3106</v>
      </c>
      <c r="AB8730" t="s">
        <v>6168</v>
      </c>
    </row>
    <row r="8731" spans="26:28">
      <c r="Z8731">
        <v>409</v>
      </c>
      <c r="AA8731" t="s">
        <v>3108</v>
      </c>
      <c r="AB8731" t="s">
        <v>6169</v>
      </c>
    </row>
    <row r="8732" spans="26:28">
      <c r="Z8732">
        <v>410</v>
      </c>
      <c r="AA8732" t="s">
        <v>3109</v>
      </c>
      <c r="AB8732" t="s">
        <v>6170</v>
      </c>
    </row>
    <row r="8733" spans="26:28">
      <c r="Z8733">
        <v>411</v>
      </c>
      <c r="AA8733" t="s">
        <v>3110</v>
      </c>
      <c r="AB8733" t="s">
        <v>6171</v>
      </c>
    </row>
    <row r="8734" spans="26:28">
      <c r="Z8734">
        <v>412</v>
      </c>
      <c r="AA8734" t="s">
        <v>3111</v>
      </c>
      <c r="AB8734" t="s">
        <v>6172</v>
      </c>
    </row>
    <row r="8735" spans="26:28">
      <c r="Z8735">
        <v>413</v>
      </c>
      <c r="AA8735" t="s">
        <v>3112</v>
      </c>
      <c r="AB8735" t="s">
        <v>6173</v>
      </c>
    </row>
    <row r="8736" spans="26:28">
      <c r="Z8736">
        <v>414</v>
      </c>
      <c r="AA8736" t="s">
        <v>3113</v>
      </c>
      <c r="AB8736" t="s">
        <v>6174</v>
      </c>
    </row>
    <row r="8737" spans="26:28">
      <c r="Z8737">
        <v>415</v>
      </c>
      <c r="AA8737" t="s">
        <v>3114</v>
      </c>
      <c r="AB8737" t="s">
        <v>6175</v>
      </c>
    </row>
    <row r="8738" spans="26:28">
      <c r="Z8738">
        <v>416</v>
      </c>
      <c r="AA8738" t="s">
        <v>3115</v>
      </c>
      <c r="AB8738" t="s">
        <v>6176</v>
      </c>
    </row>
    <row r="8739" spans="26:28">
      <c r="Z8739">
        <v>417</v>
      </c>
      <c r="AA8739" t="s">
        <v>3116</v>
      </c>
      <c r="AB8739" t="s">
        <v>6177</v>
      </c>
    </row>
    <row r="8740" spans="26:28">
      <c r="Z8740">
        <v>418</v>
      </c>
      <c r="AA8740" t="s">
        <v>3117</v>
      </c>
      <c r="AB8740" t="s">
        <v>6178</v>
      </c>
    </row>
    <row r="8741" spans="26:28">
      <c r="Z8741">
        <v>419</v>
      </c>
      <c r="AA8741" t="s">
        <v>3118</v>
      </c>
      <c r="AB8741" t="s">
        <v>6179</v>
      </c>
    </row>
    <row r="8742" spans="26:28">
      <c r="Z8742">
        <v>420</v>
      </c>
      <c r="AA8742" t="s">
        <v>3119</v>
      </c>
      <c r="AB8742" t="s">
        <v>6180</v>
      </c>
    </row>
    <row r="8743" spans="26:28">
      <c r="Z8743">
        <v>421</v>
      </c>
      <c r="AA8743" t="s">
        <v>3121</v>
      </c>
      <c r="AB8743" t="s">
        <v>6181</v>
      </c>
    </row>
    <row r="8744" spans="26:28">
      <c r="Z8744">
        <v>422</v>
      </c>
      <c r="AA8744" t="s">
        <v>3122</v>
      </c>
      <c r="AB8744" t="s">
        <v>6182</v>
      </c>
    </row>
    <row r="8745" spans="26:28">
      <c r="Z8745">
        <v>423</v>
      </c>
      <c r="AA8745" t="s">
        <v>3123</v>
      </c>
      <c r="AB8745" t="s">
        <v>6183</v>
      </c>
    </row>
    <row r="8746" spans="26:28">
      <c r="Z8746">
        <v>424</v>
      </c>
      <c r="AA8746" t="s">
        <v>3124</v>
      </c>
      <c r="AB8746" t="s">
        <v>6184</v>
      </c>
    </row>
    <row r="8747" spans="26:28">
      <c r="Z8747">
        <v>425</v>
      </c>
      <c r="AA8747" t="s">
        <v>3125</v>
      </c>
      <c r="AB8747" t="s">
        <v>6185</v>
      </c>
    </row>
    <row r="8748" spans="26:28">
      <c r="Z8748">
        <v>426</v>
      </c>
      <c r="AA8748" t="s">
        <v>3126</v>
      </c>
      <c r="AB8748" t="s">
        <v>6186</v>
      </c>
    </row>
    <row r="8749" spans="26:28">
      <c r="Z8749">
        <v>427</v>
      </c>
      <c r="AA8749" t="s">
        <v>3127</v>
      </c>
      <c r="AB8749" t="s">
        <v>6187</v>
      </c>
    </row>
    <row r="8750" spans="26:28">
      <c r="Z8750">
        <v>428</v>
      </c>
      <c r="AA8750" t="s">
        <v>3128</v>
      </c>
      <c r="AB8750" t="s">
        <v>6188</v>
      </c>
    </row>
    <row r="8751" spans="26:28">
      <c r="Z8751">
        <v>429</v>
      </c>
      <c r="AA8751" t="s">
        <v>3130</v>
      </c>
      <c r="AB8751" t="s">
        <v>6189</v>
      </c>
    </row>
    <row r="8752" spans="26:28">
      <c r="Z8752">
        <v>430</v>
      </c>
      <c r="AA8752" t="s">
        <v>3132</v>
      </c>
      <c r="AB8752" t="s">
        <v>6190</v>
      </c>
    </row>
    <row r="8753" spans="26:28">
      <c r="Z8753">
        <v>431</v>
      </c>
      <c r="AA8753" t="s">
        <v>3133</v>
      </c>
      <c r="AB8753" t="s">
        <v>6191</v>
      </c>
    </row>
    <row r="8754" spans="26:28">
      <c r="Z8754">
        <v>432</v>
      </c>
      <c r="AA8754" t="s">
        <v>3134</v>
      </c>
      <c r="AB8754" t="s">
        <v>6192</v>
      </c>
    </row>
    <row r="8755" spans="26:28">
      <c r="Z8755">
        <v>433</v>
      </c>
      <c r="AA8755" t="s">
        <v>3135</v>
      </c>
      <c r="AB8755" t="s">
        <v>6193</v>
      </c>
    </row>
    <row r="8756" spans="26:28">
      <c r="Z8756">
        <v>434</v>
      </c>
      <c r="AA8756" t="s">
        <v>3136</v>
      </c>
      <c r="AB8756" t="s">
        <v>6194</v>
      </c>
    </row>
    <row r="8757" spans="26:28">
      <c r="Z8757">
        <v>435</v>
      </c>
      <c r="AA8757" t="s">
        <v>3137</v>
      </c>
      <c r="AB8757" t="s">
        <v>6195</v>
      </c>
    </row>
    <row r="8758" spans="26:28">
      <c r="Z8758">
        <v>436</v>
      </c>
      <c r="AA8758" t="s">
        <v>3138</v>
      </c>
      <c r="AB8758" t="s">
        <v>6196</v>
      </c>
    </row>
    <row r="8759" spans="26:28">
      <c r="Z8759">
        <v>437</v>
      </c>
      <c r="AA8759" t="s">
        <v>3139</v>
      </c>
      <c r="AB8759" t="s">
        <v>6197</v>
      </c>
    </row>
    <row r="8760" spans="26:28">
      <c r="Z8760">
        <v>438</v>
      </c>
      <c r="AA8760" t="s">
        <v>3140</v>
      </c>
      <c r="AB8760" t="s">
        <v>6198</v>
      </c>
    </row>
    <row r="8761" spans="26:28">
      <c r="Z8761">
        <v>439</v>
      </c>
      <c r="AA8761" t="s">
        <v>3141</v>
      </c>
      <c r="AB8761" t="s">
        <v>6199</v>
      </c>
    </row>
    <row r="8762" spans="26:28">
      <c r="Z8762">
        <v>440</v>
      </c>
      <c r="AA8762" t="s">
        <v>3143</v>
      </c>
      <c r="AB8762" t="s">
        <v>6200</v>
      </c>
    </row>
    <row r="8763" spans="26:28">
      <c r="Z8763">
        <v>441</v>
      </c>
      <c r="AA8763" t="s">
        <v>3144</v>
      </c>
      <c r="AB8763" t="s">
        <v>6201</v>
      </c>
    </row>
    <row r="8764" spans="26:28">
      <c r="Z8764">
        <v>442</v>
      </c>
      <c r="AA8764" t="s">
        <v>3145</v>
      </c>
      <c r="AB8764" t="s">
        <v>6202</v>
      </c>
    </row>
    <row r="8765" spans="26:28">
      <c r="Z8765">
        <v>443</v>
      </c>
      <c r="AA8765" t="s">
        <v>3146</v>
      </c>
      <c r="AB8765" t="s">
        <v>6203</v>
      </c>
    </row>
    <row r="8766" spans="26:28">
      <c r="Z8766">
        <v>444</v>
      </c>
      <c r="AA8766" t="s">
        <v>3147</v>
      </c>
      <c r="AB8766" t="s">
        <v>6204</v>
      </c>
    </row>
    <row r="8767" spans="26:28">
      <c r="Z8767">
        <v>445</v>
      </c>
      <c r="AA8767" t="s">
        <v>3149</v>
      </c>
      <c r="AB8767" t="s">
        <v>6205</v>
      </c>
    </row>
    <row r="8768" spans="26:28">
      <c r="Z8768">
        <v>446</v>
      </c>
      <c r="AA8768" t="s">
        <v>3150</v>
      </c>
      <c r="AB8768" t="s">
        <v>6206</v>
      </c>
    </row>
    <row r="8769" spans="26:28">
      <c r="Z8769">
        <v>447</v>
      </c>
      <c r="AA8769" t="s">
        <v>3151</v>
      </c>
      <c r="AB8769" t="s">
        <v>6207</v>
      </c>
    </row>
    <row r="8770" spans="26:28">
      <c r="Z8770">
        <v>448</v>
      </c>
      <c r="AA8770" t="s">
        <v>3152</v>
      </c>
      <c r="AB8770" t="s">
        <v>6208</v>
      </c>
    </row>
    <row r="8771" spans="26:28">
      <c r="Z8771">
        <v>449</v>
      </c>
      <c r="AA8771" t="s">
        <v>3153</v>
      </c>
      <c r="AB8771" t="s">
        <v>6209</v>
      </c>
    </row>
    <row r="8772" spans="26:28">
      <c r="Z8772">
        <v>450</v>
      </c>
      <c r="AA8772" t="s">
        <v>3154</v>
      </c>
      <c r="AB8772" t="s">
        <v>6210</v>
      </c>
    </row>
    <row r="8773" spans="26:28">
      <c r="Z8773">
        <v>451</v>
      </c>
      <c r="AA8773" t="s">
        <v>3156</v>
      </c>
      <c r="AB8773" t="s">
        <v>6211</v>
      </c>
    </row>
    <row r="8774" spans="26:28">
      <c r="Z8774">
        <v>452</v>
      </c>
      <c r="AA8774" t="s">
        <v>3157</v>
      </c>
      <c r="AB8774" t="s">
        <v>6212</v>
      </c>
    </row>
    <row r="8775" spans="26:28">
      <c r="Z8775">
        <v>453</v>
      </c>
      <c r="AA8775" t="s">
        <v>3158</v>
      </c>
      <c r="AB8775" t="s">
        <v>6213</v>
      </c>
    </row>
    <row r="8776" spans="26:28">
      <c r="Z8776">
        <v>454</v>
      </c>
      <c r="AA8776" t="s">
        <v>3160</v>
      </c>
      <c r="AB8776" t="s">
        <v>6214</v>
      </c>
    </row>
    <row r="8777" spans="26:28">
      <c r="Z8777">
        <v>455</v>
      </c>
      <c r="AA8777" t="s">
        <v>3161</v>
      </c>
      <c r="AB8777" t="s">
        <v>6215</v>
      </c>
    </row>
    <row r="8778" spans="26:28">
      <c r="Z8778">
        <v>456</v>
      </c>
      <c r="AA8778" t="s">
        <v>3162</v>
      </c>
      <c r="AB8778" t="s">
        <v>6216</v>
      </c>
    </row>
    <row r="8779" spans="26:28">
      <c r="Z8779">
        <v>457</v>
      </c>
      <c r="AA8779" t="s">
        <v>3163</v>
      </c>
      <c r="AB8779" t="s">
        <v>6217</v>
      </c>
    </row>
    <row r="8780" spans="26:28">
      <c r="Z8780">
        <v>458</v>
      </c>
      <c r="AA8780" t="s">
        <v>3164</v>
      </c>
      <c r="AB8780" t="s">
        <v>6218</v>
      </c>
    </row>
    <row r="8781" spans="26:28">
      <c r="Z8781">
        <v>459</v>
      </c>
      <c r="AA8781" t="s">
        <v>3165</v>
      </c>
      <c r="AB8781" t="s">
        <v>6219</v>
      </c>
    </row>
    <row r="8782" spans="26:28">
      <c r="Z8782">
        <v>460</v>
      </c>
      <c r="AA8782" t="s">
        <v>3166</v>
      </c>
      <c r="AB8782" t="s">
        <v>6220</v>
      </c>
    </row>
    <row r="8783" spans="26:28">
      <c r="Z8783">
        <v>461</v>
      </c>
      <c r="AA8783" t="s">
        <v>3167</v>
      </c>
      <c r="AB8783" t="s">
        <v>6221</v>
      </c>
    </row>
    <row r="8784" spans="26:28">
      <c r="Z8784">
        <v>462</v>
      </c>
      <c r="AA8784" t="s">
        <v>3168</v>
      </c>
      <c r="AB8784" t="s">
        <v>6222</v>
      </c>
    </row>
    <row r="8785" spans="26:28">
      <c r="Z8785">
        <v>463</v>
      </c>
      <c r="AA8785" t="s">
        <v>3169</v>
      </c>
      <c r="AB8785" t="s">
        <v>6223</v>
      </c>
    </row>
    <row r="8786" spans="26:28">
      <c r="Z8786">
        <v>464</v>
      </c>
      <c r="AA8786" t="s">
        <v>3170</v>
      </c>
      <c r="AB8786" t="s">
        <v>6224</v>
      </c>
    </row>
    <row r="8787" spans="26:28">
      <c r="Z8787">
        <v>465</v>
      </c>
      <c r="AA8787" t="s">
        <v>3171</v>
      </c>
      <c r="AB8787" t="s">
        <v>6225</v>
      </c>
    </row>
    <row r="8788" spans="26:28">
      <c r="Z8788">
        <v>466</v>
      </c>
      <c r="AA8788" t="s">
        <v>3172</v>
      </c>
      <c r="AB8788" t="s">
        <v>6226</v>
      </c>
    </row>
    <row r="8789" spans="26:28">
      <c r="Z8789">
        <v>467</v>
      </c>
      <c r="AA8789" t="s">
        <v>3173</v>
      </c>
      <c r="AB8789" t="s">
        <v>6227</v>
      </c>
    </row>
    <row r="8790" spans="26:28">
      <c r="Z8790">
        <v>468</v>
      </c>
      <c r="AA8790" t="s">
        <v>3174</v>
      </c>
      <c r="AB8790" t="s">
        <v>6228</v>
      </c>
    </row>
    <row r="8791" spans="26:28">
      <c r="Z8791">
        <v>469</v>
      </c>
      <c r="AA8791" t="s">
        <v>3175</v>
      </c>
      <c r="AB8791" t="s">
        <v>6229</v>
      </c>
    </row>
    <row r="8792" spans="26:28">
      <c r="Z8792">
        <v>470</v>
      </c>
      <c r="AA8792" t="s">
        <v>3176</v>
      </c>
      <c r="AB8792" t="s">
        <v>6230</v>
      </c>
    </row>
    <row r="8793" spans="26:28">
      <c r="Z8793">
        <v>471</v>
      </c>
      <c r="AA8793" t="s">
        <v>3177</v>
      </c>
      <c r="AB8793" t="s">
        <v>6231</v>
      </c>
    </row>
    <row r="8794" spans="26:28">
      <c r="Z8794">
        <v>472</v>
      </c>
      <c r="AA8794" t="s">
        <v>3178</v>
      </c>
      <c r="AB8794" t="s">
        <v>6232</v>
      </c>
    </row>
    <row r="8795" spans="26:28">
      <c r="Z8795">
        <v>473</v>
      </c>
      <c r="AA8795" t="s">
        <v>3179</v>
      </c>
      <c r="AB8795" t="s">
        <v>6233</v>
      </c>
    </row>
    <row r="8796" spans="26:28">
      <c r="Z8796">
        <v>474</v>
      </c>
      <c r="AA8796" t="s">
        <v>3180</v>
      </c>
      <c r="AB8796" t="s">
        <v>6234</v>
      </c>
    </row>
    <row r="8797" spans="26:28">
      <c r="Z8797">
        <v>475</v>
      </c>
      <c r="AA8797" t="s">
        <v>3181</v>
      </c>
      <c r="AB8797" t="s">
        <v>6235</v>
      </c>
    </row>
    <row r="8798" spans="26:28">
      <c r="Z8798">
        <v>476</v>
      </c>
      <c r="AA8798" t="s">
        <v>3182</v>
      </c>
      <c r="AB8798" t="s">
        <v>6236</v>
      </c>
    </row>
    <row r="8799" spans="26:28">
      <c r="Z8799">
        <v>477</v>
      </c>
      <c r="AA8799" t="s">
        <v>3183</v>
      </c>
      <c r="AB8799" t="s">
        <v>6237</v>
      </c>
    </row>
    <row r="8800" spans="26:28">
      <c r="Z8800">
        <v>478</v>
      </c>
      <c r="AA8800" t="s">
        <v>3184</v>
      </c>
      <c r="AB8800" t="s">
        <v>6238</v>
      </c>
    </row>
    <row r="8801" spans="26:28">
      <c r="Z8801">
        <v>479</v>
      </c>
      <c r="AA8801" t="s">
        <v>3185</v>
      </c>
      <c r="AB8801" t="s">
        <v>6239</v>
      </c>
    </row>
    <row r="8802" spans="26:28">
      <c r="Z8802">
        <v>480</v>
      </c>
      <c r="AA8802" t="s">
        <v>3186</v>
      </c>
      <c r="AB8802" t="s">
        <v>6240</v>
      </c>
    </row>
    <row r="8803" spans="26:28">
      <c r="Z8803">
        <v>481</v>
      </c>
      <c r="AA8803" t="s">
        <v>3187</v>
      </c>
      <c r="AB8803" t="s">
        <v>6241</v>
      </c>
    </row>
    <row r="8804" spans="26:28">
      <c r="Z8804">
        <v>482</v>
      </c>
      <c r="AA8804" t="s">
        <v>3188</v>
      </c>
      <c r="AB8804" t="s">
        <v>6242</v>
      </c>
    </row>
    <row r="8805" spans="26:28">
      <c r="Z8805">
        <v>483</v>
      </c>
      <c r="AA8805" t="s">
        <v>3189</v>
      </c>
      <c r="AB8805" t="s">
        <v>6242</v>
      </c>
    </row>
    <row r="8806" spans="26:28">
      <c r="Z8806">
        <v>484</v>
      </c>
      <c r="AA8806" t="s">
        <v>3191</v>
      </c>
      <c r="AB8806" t="s">
        <v>6243</v>
      </c>
    </row>
    <row r="8807" spans="26:28">
      <c r="Z8807">
        <v>485</v>
      </c>
      <c r="AA8807" t="s">
        <v>3192</v>
      </c>
      <c r="AB8807" t="s">
        <v>6244</v>
      </c>
    </row>
    <row r="8808" spans="26:28">
      <c r="Z8808">
        <v>486</v>
      </c>
      <c r="AA8808" t="s">
        <v>3193</v>
      </c>
      <c r="AB8808" t="s">
        <v>6244</v>
      </c>
    </row>
    <row r="8809" spans="26:28">
      <c r="Z8809">
        <v>487</v>
      </c>
      <c r="AA8809" t="s">
        <v>3194</v>
      </c>
      <c r="AB8809" t="s">
        <v>6245</v>
      </c>
    </row>
    <row r="8810" spans="26:28">
      <c r="Z8810">
        <v>488</v>
      </c>
      <c r="AA8810" t="s">
        <v>3195</v>
      </c>
      <c r="AB8810" t="s">
        <v>6246</v>
      </c>
    </row>
    <row r="8811" spans="26:28">
      <c r="Z8811">
        <v>489</v>
      </c>
      <c r="AA8811" t="s">
        <v>3196</v>
      </c>
      <c r="AB8811" t="s">
        <v>6247</v>
      </c>
    </row>
    <row r="8812" spans="26:28">
      <c r="Z8812">
        <v>490</v>
      </c>
      <c r="AA8812" t="s">
        <v>3197</v>
      </c>
      <c r="AB8812" t="s">
        <v>6248</v>
      </c>
    </row>
    <row r="8813" spans="26:28">
      <c r="Z8813">
        <v>491</v>
      </c>
      <c r="AA8813" t="s">
        <v>3198</v>
      </c>
      <c r="AB8813" t="s">
        <v>6249</v>
      </c>
    </row>
    <row r="8814" spans="26:28">
      <c r="Z8814">
        <v>492</v>
      </c>
      <c r="AA8814" t="s">
        <v>3200</v>
      </c>
      <c r="AB8814" t="s">
        <v>6250</v>
      </c>
    </row>
    <row r="8815" spans="26:28">
      <c r="Z8815">
        <v>493</v>
      </c>
      <c r="AA8815" t="s">
        <v>3201</v>
      </c>
      <c r="AB8815" t="s">
        <v>6251</v>
      </c>
    </row>
    <row r="8816" spans="26:28">
      <c r="Z8816">
        <v>494</v>
      </c>
      <c r="AA8816" t="s">
        <v>3203</v>
      </c>
      <c r="AB8816" t="s">
        <v>6252</v>
      </c>
    </row>
    <row r="8817" spans="26:28">
      <c r="Z8817">
        <v>495</v>
      </c>
      <c r="AA8817" t="s">
        <v>3204</v>
      </c>
      <c r="AB8817" t="s">
        <v>6253</v>
      </c>
    </row>
    <row r="8818" spans="26:28">
      <c r="Z8818">
        <v>496</v>
      </c>
      <c r="AA8818" t="s">
        <v>3205</v>
      </c>
      <c r="AB8818" t="s">
        <v>6254</v>
      </c>
    </row>
    <row r="8819" spans="26:28">
      <c r="Z8819">
        <v>497</v>
      </c>
      <c r="AA8819" t="s">
        <v>3206</v>
      </c>
      <c r="AB8819" t="s">
        <v>6255</v>
      </c>
    </row>
    <row r="8820" spans="26:28">
      <c r="Z8820">
        <v>498</v>
      </c>
      <c r="AA8820" t="s">
        <v>3207</v>
      </c>
      <c r="AB8820" t="s">
        <v>6256</v>
      </c>
    </row>
    <row r="8821" spans="26:28">
      <c r="Z8821">
        <v>499</v>
      </c>
      <c r="AA8821" t="s">
        <v>3208</v>
      </c>
      <c r="AB8821" t="s">
        <v>6257</v>
      </c>
    </row>
    <row r="8822" spans="26:28">
      <c r="Z8822">
        <v>500</v>
      </c>
      <c r="AA8822" t="s">
        <v>3209</v>
      </c>
      <c r="AB8822" t="s">
        <v>6258</v>
      </c>
    </row>
    <row r="8823" spans="26:28">
      <c r="Z8823">
        <v>501</v>
      </c>
      <c r="AA8823" t="s">
        <v>3210</v>
      </c>
      <c r="AB8823" t="s">
        <v>6259</v>
      </c>
    </row>
    <row r="8824" spans="26:28">
      <c r="Z8824">
        <v>502</v>
      </c>
      <c r="AA8824" t="s">
        <v>3211</v>
      </c>
      <c r="AB8824" t="s">
        <v>6260</v>
      </c>
    </row>
    <row r="8825" spans="26:28">
      <c r="Z8825">
        <v>503</v>
      </c>
      <c r="AA8825" t="s">
        <v>3212</v>
      </c>
      <c r="AB8825" t="s">
        <v>6261</v>
      </c>
    </row>
    <row r="8826" spans="26:28">
      <c r="Z8826">
        <v>504</v>
      </c>
      <c r="AA8826" t="s">
        <v>3213</v>
      </c>
      <c r="AB8826" t="s">
        <v>6262</v>
      </c>
    </row>
    <row r="8827" spans="26:28">
      <c r="Z8827">
        <v>505</v>
      </c>
      <c r="AA8827" t="s">
        <v>3214</v>
      </c>
      <c r="AB8827" t="s">
        <v>6263</v>
      </c>
    </row>
    <row r="8828" spans="26:28">
      <c r="Z8828">
        <v>506</v>
      </c>
      <c r="AA8828" t="s">
        <v>3215</v>
      </c>
      <c r="AB8828" t="s">
        <v>6264</v>
      </c>
    </row>
    <row r="8829" spans="26:28">
      <c r="Z8829">
        <v>507</v>
      </c>
      <c r="AA8829" t="s">
        <v>3216</v>
      </c>
      <c r="AB8829" t="s">
        <v>6265</v>
      </c>
    </row>
    <row r="8830" spans="26:28">
      <c r="Z8830">
        <v>508</v>
      </c>
      <c r="AA8830" t="s">
        <v>3217</v>
      </c>
      <c r="AB8830" t="s">
        <v>6266</v>
      </c>
    </row>
    <row r="8831" spans="26:28">
      <c r="Z8831">
        <v>509</v>
      </c>
      <c r="AA8831" t="s">
        <v>3218</v>
      </c>
      <c r="AB8831" t="s">
        <v>6267</v>
      </c>
    </row>
    <row r="8832" spans="26:28">
      <c r="Z8832">
        <v>510</v>
      </c>
      <c r="AA8832" t="s">
        <v>3219</v>
      </c>
      <c r="AB8832" t="s">
        <v>6268</v>
      </c>
    </row>
    <row r="8833" spans="26:28">
      <c r="Z8833">
        <v>511</v>
      </c>
      <c r="AA8833" t="s">
        <v>3220</v>
      </c>
      <c r="AB8833" t="s">
        <v>6269</v>
      </c>
    </row>
    <row r="8834" spans="26:28">
      <c r="Z8834">
        <v>512</v>
      </c>
      <c r="AA8834" t="s">
        <v>3221</v>
      </c>
      <c r="AB8834" t="s">
        <v>6270</v>
      </c>
    </row>
    <row r="8835" spans="26:28">
      <c r="Z8835">
        <v>513</v>
      </c>
      <c r="AA8835" t="s">
        <v>3223</v>
      </c>
      <c r="AB8835" t="s">
        <v>6271</v>
      </c>
    </row>
    <row r="8836" spans="26:28">
      <c r="Z8836">
        <v>514</v>
      </c>
      <c r="AA8836" t="s">
        <v>3225</v>
      </c>
      <c r="AB8836" t="s">
        <v>6272</v>
      </c>
    </row>
    <row r="8837" spans="26:28">
      <c r="Z8837">
        <v>515</v>
      </c>
      <c r="AA8837" t="s">
        <v>3226</v>
      </c>
      <c r="AB8837" t="s">
        <v>6273</v>
      </c>
    </row>
    <row r="8838" spans="26:28">
      <c r="Z8838">
        <v>516</v>
      </c>
      <c r="AA8838" t="s">
        <v>3227</v>
      </c>
      <c r="AB8838" t="s">
        <v>6274</v>
      </c>
    </row>
    <row r="8839" spans="26:28">
      <c r="Z8839">
        <v>517</v>
      </c>
      <c r="AA8839" t="s">
        <v>3228</v>
      </c>
      <c r="AB8839" t="s">
        <v>6275</v>
      </c>
    </row>
    <row r="8840" spans="26:28">
      <c r="Z8840">
        <v>518</v>
      </c>
      <c r="AA8840" t="s">
        <v>3229</v>
      </c>
      <c r="AB8840" t="s">
        <v>6276</v>
      </c>
    </row>
    <row r="8841" spans="26:28">
      <c r="Z8841">
        <v>519</v>
      </c>
      <c r="AA8841" t="s">
        <v>3230</v>
      </c>
      <c r="AB8841" t="s">
        <v>6277</v>
      </c>
    </row>
    <row r="8842" spans="26:28">
      <c r="Z8842">
        <v>520</v>
      </c>
      <c r="AA8842" t="s">
        <v>3231</v>
      </c>
      <c r="AB8842" t="s">
        <v>6278</v>
      </c>
    </row>
    <row r="8843" spans="26:28">
      <c r="Z8843">
        <v>521</v>
      </c>
      <c r="AA8843" t="s">
        <v>3232</v>
      </c>
      <c r="AB8843" t="s">
        <v>6279</v>
      </c>
    </row>
    <row r="8844" spans="26:28">
      <c r="Z8844">
        <v>522</v>
      </c>
      <c r="AA8844" t="s">
        <v>3234</v>
      </c>
      <c r="AB8844" t="s">
        <v>6280</v>
      </c>
    </row>
    <row r="8845" spans="26:28">
      <c r="Z8845">
        <v>523</v>
      </c>
      <c r="AA8845" t="s">
        <v>3235</v>
      </c>
      <c r="AB8845" t="s">
        <v>6281</v>
      </c>
    </row>
    <row r="8846" spans="26:28">
      <c r="Z8846">
        <v>524</v>
      </c>
      <c r="AA8846" t="s">
        <v>3236</v>
      </c>
      <c r="AB8846" t="s">
        <v>6282</v>
      </c>
    </row>
    <row r="8847" spans="26:28">
      <c r="Z8847">
        <v>525</v>
      </c>
      <c r="AA8847" t="s">
        <v>3238</v>
      </c>
      <c r="AB8847" t="s">
        <v>6283</v>
      </c>
    </row>
    <row r="8848" spans="26:28">
      <c r="Z8848">
        <v>526</v>
      </c>
      <c r="AA8848" t="s">
        <v>3239</v>
      </c>
      <c r="AB8848" t="s">
        <v>6284</v>
      </c>
    </row>
    <row r="8849" spans="26:28">
      <c r="Z8849">
        <v>527</v>
      </c>
      <c r="AA8849" t="s">
        <v>3240</v>
      </c>
      <c r="AB8849" t="s">
        <v>6285</v>
      </c>
    </row>
    <row r="8850" spans="26:28">
      <c r="Z8850">
        <v>528</v>
      </c>
      <c r="AA8850" t="s">
        <v>3242</v>
      </c>
      <c r="AB8850" t="s">
        <v>6286</v>
      </c>
    </row>
    <row r="8851" spans="26:28">
      <c r="Z8851">
        <v>529</v>
      </c>
      <c r="AA8851" t="s">
        <v>3243</v>
      </c>
      <c r="AB8851" t="s">
        <v>6287</v>
      </c>
    </row>
    <row r="8852" spans="26:28">
      <c r="Z8852">
        <v>530</v>
      </c>
      <c r="AA8852" t="s">
        <v>656</v>
      </c>
      <c r="AB8852" t="s">
        <v>6288</v>
      </c>
    </row>
    <row r="8853" spans="26:28">
      <c r="Z8853">
        <v>531</v>
      </c>
      <c r="AA8853" t="s">
        <v>657</v>
      </c>
      <c r="AB8853" t="s">
        <v>6289</v>
      </c>
    </row>
    <row r="8854" spans="26:28">
      <c r="Z8854">
        <v>532</v>
      </c>
      <c r="AA8854" t="s">
        <v>3245</v>
      </c>
      <c r="AB8854" t="s">
        <v>6290</v>
      </c>
    </row>
    <row r="8855" spans="26:28">
      <c r="Z8855">
        <v>533</v>
      </c>
      <c r="AA8855" t="s">
        <v>3246</v>
      </c>
      <c r="AB8855" t="s">
        <v>6291</v>
      </c>
    </row>
    <row r="8856" spans="26:28">
      <c r="Z8856">
        <v>534</v>
      </c>
      <c r="AA8856" t="s">
        <v>3247</v>
      </c>
      <c r="AB8856" t="s">
        <v>6292</v>
      </c>
    </row>
    <row r="8857" spans="26:28">
      <c r="Z8857">
        <v>535</v>
      </c>
      <c r="AA8857" t="s">
        <v>3248</v>
      </c>
      <c r="AB8857" t="s">
        <v>6293</v>
      </c>
    </row>
    <row r="8858" spans="26:28">
      <c r="Z8858">
        <v>536</v>
      </c>
      <c r="AA8858" t="s">
        <v>3249</v>
      </c>
      <c r="AB8858" t="s">
        <v>6294</v>
      </c>
    </row>
    <row r="8859" spans="26:28">
      <c r="Z8859">
        <v>537</v>
      </c>
      <c r="AA8859" t="s">
        <v>3250</v>
      </c>
      <c r="AB8859" t="s">
        <v>6295</v>
      </c>
    </row>
    <row r="8860" spans="26:28">
      <c r="Z8860">
        <v>538</v>
      </c>
      <c r="AA8860" t="s">
        <v>3251</v>
      </c>
      <c r="AB8860" t="s">
        <v>6296</v>
      </c>
    </row>
    <row r="8861" spans="26:28">
      <c r="Z8861">
        <v>539</v>
      </c>
      <c r="AA8861" t="s">
        <v>3252</v>
      </c>
      <c r="AB8861" t="s">
        <v>6297</v>
      </c>
    </row>
    <row r="8862" spans="26:28">
      <c r="Z8862">
        <v>540</v>
      </c>
      <c r="AA8862" t="s">
        <v>3253</v>
      </c>
      <c r="AB8862" t="s">
        <v>6298</v>
      </c>
    </row>
    <row r="8863" spans="26:28">
      <c r="Z8863">
        <v>541</v>
      </c>
      <c r="AA8863" t="s">
        <v>3254</v>
      </c>
      <c r="AB8863" t="s">
        <v>6299</v>
      </c>
    </row>
    <row r="8864" spans="26:28">
      <c r="Z8864">
        <v>542</v>
      </c>
      <c r="AA8864" t="s">
        <v>3255</v>
      </c>
      <c r="AB8864" t="s">
        <v>6300</v>
      </c>
    </row>
    <row r="8865" spans="26:28">
      <c r="Z8865">
        <v>543</v>
      </c>
      <c r="AA8865" t="s">
        <v>3256</v>
      </c>
      <c r="AB8865" t="s">
        <v>6301</v>
      </c>
    </row>
    <row r="8866" spans="26:28">
      <c r="Z8866">
        <v>544</v>
      </c>
      <c r="AA8866" t="s">
        <v>3257</v>
      </c>
      <c r="AB8866" t="s">
        <v>6302</v>
      </c>
    </row>
    <row r="8867" spans="26:28">
      <c r="Z8867">
        <v>545</v>
      </c>
      <c r="AA8867" t="s">
        <v>3258</v>
      </c>
      <c r="AB8867" t="s">
        <v>6303</v>
      </c>
    </row>
    <row r="8868" spans="26:28">
      <c r="Z8868">
        <v>546</v>
      </c>
      <c r="AA8868" t="s">
        <v>3259</v>
      </c>
      <c r="AB8868" t="s">
        <v>6304</v>
      </c>
    </row>
    <row r="8869" spans="26:28">
      <c r="Z8869">
        <v>547</v>
      </c>
      <c r="AA8869" t="s">
        <v>3260</v>
      </c>
      <c r="AB8869" t="s">
        <v>6305</v>
      </c>
    </row>
    <row r="8870" spans="26:28">
      <c r="Z8870">
        <v>548</v>
      </c>
      <c r="AA8870" t="s">
        <v>3261</v>
      </c>
      <c r="AB8870" t="s">
        <v>6306</v>
      </c>
    </row>
    <row r="8871" spans="26:28">
      <c r="Z8871">
        <v>549</v>
      </c>
      <c r="AA8871" t="s">
        <v>3262</v>
      </c>
      <c r="AB8871" t="s">
        <v>6307</v>
      </c>
    </row>
    <row r="8872" spans="26:28">
      <c r="Z8872">
        <v>550</v>
      </c>
      <c r="AA8872" t="s">
        <v>3263</v>
      </c>
      <c r="AB8872" t="s">
        <v>6308</v>
      </c>
    </row>
    <row r="8873" spans="26:28">
      <c r="Z8873">
        <v>551</v>
      </c>
      <c r="AA8873" t="s">
        <v>3264</v>
      </c>
      <c r="AB8873" t="s">
        <v>6309</v>
      </c>
    </row>
    <row r="8874" spans="26:28">
      <c r="Z8874">
        <v>552</v>
      </c>
      <c r="AA8874" t="s">
        <v>3265</v>
      </c>
      <c r="AB8874" t="s">
        <v>6310</v>
      </c>
    </row>
    <row r="8875" spans="26:28">
      <c r="Z8875">
        <v>553</v>
      </c>
      <c r="AA8875" t="s">
        <v>3266</v>
      </c>
      <c r="AB8875" t="s">
        <v>6311</v>
      </c>
    </row>
    <row r="8876" spans="26:28">
      <c r="Z8876">
        <v>554</v>
      </c>
      <c r="AA8876" t="s">
        <v>3267</v>
      </c>
      <c r="AB8876" t="s">
        <v>6312</v>
      </c>
    </row>
    <row r="8877" spans="26:28">
      <c r="Z8877">
        <v>555</v>
      </c>
      <c r="AA8877" t="s">
        <v>3268</v>
      </c>
      <c r="AB8877" t="s">
        <v>6313</v>
      </c>
    </row>
    <row r="8878" spans="26:28">
      <c r="Z8878">
        <v>556</v>
      </c>
      <c r="AA8878" t="s">
        <v>3269</v>
      </c>
      <c r="AB8878" t="s">
        <v>6314</v>
      </c>
    </row>
    <row r="8879" spans="26:28">
      <c r="Z8879">
        <v>557</v>
      </c>
      <c r="AA8879" t="s">
        <v>3270</v>
      </c>
      <c r="AB8879" t="s">
        <v>6315</v>
      </c>
    </row>
    <row r="8880" spans="26:28">
      <c r="Z8880">
        <v>558</v>
      </c>
      <c r="AA8880" t="s">
        <v>3271</v>
      </c>
      <c r="AB8880" t="s">
        <v>6316</v>
      </c>
    </row>
    <row r="8881" spans="26:28">
      <c r="Z8881">
        <v>559</v>
      </c>
      <c r="AA8881" t="s">
        <v>3272</v>
      </c>
      <c r="AB8881" t="s">
        <v>6317</v>
      </c>
    </row>
    <row r="8882" spans="26:28">
      <c r="Z8882">
        <v>560</v>
      </c>
      <c r="AA8882" t="s">
        <v>3273</v>
      </c>
      <c r="AB8882" t="s">
        <v>6318</v>
      </c>
    </row>
    <row r="8883" spans="26:28">
      <c r="Z8883">
        <v>561</v>
      </c>
      <c r="AA8883" t="s">
        <v>3274</v>
      </c>
      <c r="AB8883" t="s">
        <v>6319</v>
      </c>
    </row>
    <row r="8884" spans="26:28">
      <c r="Z8884">
        <v>562</v>
      </c>
      <c r="AA8884" t="s">
        <v>3275</v>
      </c>
      <c r="AB8884" t="s">
        <v>6320</v>
      </c>
    </row>
    <row r="8885" spans="26:28">
      <c r="Z8885">
        <v>563</v>
      </c>
      <c r="AA8885" t="s">
        <v>3276</v>
      </c>
      <c r="AB8885" t="s">
        <v>6321</v>
      </c>
    </row>
    <row r="8886" spans="26:28">
      <c r="Z8886">
        <v>564</v>
      </c>
      <c r="AA8886" t="s">
        <v>3277</v>
      </c>
      <c r="AB8886" t="s">
        <v>6322</v>
      </c>
    </row>
    <row r="8887" spans="26:28">
      <c r="Z8887">
        <v>565</v>
      </c>
      <c r="AA8887" t="s">
        <v>3278</v>
      </c>
      <c r="AB8887" t="s">
        <v>6323</v>
      </c>
    </row>
    <row r="8888" spans="26:28">
      <c r="Z8888">
        <v>566</v>
      </c>
      <c r="AA8888" t="s">
        <v>3279</v>
      </c>
      <c r="AB8888" t="s">
        <v>6324</v>
      </c>
    </row>
    <row r="8889" spans="26:28">
      <c r="Z8889">
        <v>567</v>
      </c>
      <c r="AA8889" t="s">
        <v>3280</v>
      </c>
      <c r="AB8889" t="s">
        <v>6325</v>
      </c>
    </row>
    <row r="8890" spans="26:28">
      <c r="Z8890">
        <v>568</v>
      </c>
      <c r="AA8890" t="s">
        <v>3281</v>
      </c>
      <c r="AB8890" t="s">
        <v>6326</v>
      </c>
    </row>
    <row r="8891" spans="26:28">
      <c r="Z8891">
        <v>569</v>
      </c>
      <c r="AA8891" t="s">
        <v>3282</v>
      </c>
      <c r="AB8891" t="s">
        <v>6327</v>
      </c>
    </row>
    <row r="8892" spans="26:28">
      <c r="Z8892">
        <v>570</v>
      </c>
      <c r="AA8892" t="s">
        <v>3283</v>
      </c>
      <c r="AB8892" t="s">
        <v>6328</v>
      </c>
    </row>
    <row r="8893" spans="26:28">
      <c r="Z8893">
        <v>571</v>
      </c>
      <c r="AA8893" t="s">
        <v>3284</v>
      </c>
      <c r="AB8893" t="s">
        <v>6329</v>
      </c>
    </row>
    <row r="8894" spans="26:28">
      <c r="Z8894">
        <v>572</v>
      </c>
      <c r="AA8894" t="s">
        <v>3285</v>
      </c>
      <c r="AB8894" t="s">
        <v>6330</v>
      </c>
    </row>
    <row r="8895" spans="26:28">
      <c r="Z8895">
        <v>573</v>
      </c>
      <c r="AA8895" t="s">
        <v>3286</v>
      </c>
      <c r="AB8895" t="s">
        <v>6331</v>
      </c>
    </row>
    <row r="8896" spans="26:28">
      <c r="Z8896">
        <v>574</v>
      </c>
      <c r="AA8896" t="s">
        <v>3287</v>
      </c>
      <c r="AB8896" t="s">
        <v>6332</v>
      </c>
    </row>
    <row r="8897" spans="26:28">
      <c r="Z8897">
        <v>575</v>
      </c>
      <c r="AA8897" t="s">
        <v>3288</v>
      </c>
      <c r="AB8897" t="s">
        <v>6333</v>
      </c>
    </row>
    <row r="8898" spans="26:28">
      <c r="Z8898">
        <v>576</v>
      </c>
      <c r="AA8898" t="s">
        <v>3289</v>
      </c>
      <c r="AB8898" t="s">
        <v>6334</v>
      </c>
    </row>
    <row r="8899" spans="26:28">
      <c r="Z8899">
        <v>577</v>
      </c>
      <c r="AA8899" t="s">
        <v>3290</v>
      </c>
      <c r="AB8899" t="s">
        <v>6335</v>
      </c>
    </row>
    <row r="8900" spans="26:28">
      <c r="Z8900">
        <v>578</v>
      </c>
      <c r="AA8900" t="s">
        <v>3291</v>
      </c>
      <c r="AB8900" t="s">
        <v>6336</v>
      </c>
    </row>
    <row r="8901" spans="26:28">
      <c r="Z8901">
        <v>579</v>
      </c>
      <c r="AA8901" t="s">
        <v>3292</v>
      </c>
      <c r="AB8901" t="s">
        <v>6337</v>
      </c>
    </row>
    <row r="8902" spans="26:28">
      <c r="Z8902">
        <v>580</v>
      </c>
      <c r="AA8902" t="s">
        <v>3293</v>
      </c>
      <c r="AB8902" t="s">
        <v>6338</v>
      </c>
    </row>
    <row r="8903" spans="26:28">
      <c r="Z8903">
        <v>581</v>
      </c>
      <c r="AA8903" t="s">
        <v>3294</v>
      </c>
      <c r="AB8903" t="s">
        <v>6339</v>
      </c>
    </row>
    <row r="8904" spans="26:28">
      <c r="Z8904">
        <v>582</v>
      </c>
      <c r="AA8904" t="s">
        <v>3295</v>
      </c>
      <c r="AB8904" t="s">
        <v>6340</v>
      </c>
    </row>
    <row r="8905" spans="26:28">
      <c r="Z8905">
        <v>583</v>
      </c>
      <c r="AA8905" t="s">
        <v>3296</v>
      </c>
      <c r="AB8905" t="s">
        <v>6341</v>
      </c>
    </row>
    <row r="8906" spans="26:28">
      <c r="Z8906">
        <v>584</v>
      </c>
      <c r="AA8906" t="s">
        <v>3297</v>
      </c>
      <c r="AB8906" t="s">
        <v>6342</v>
      </c>
    </row>
    <row r="8907" spans="26:28">
      <c r="Z8907">
        <v>585</v>
      </c>
      <c r="AA8907" t="s">
        <v>3298</v>
      </c>
      <c r="AB8907" t="s">
        <v>6343</v>
      </c>
    </row>
    <row r="8908" spans="26:28">
      <c r="Z8908">
        <v>586</v>
      </c>
      <c r="AA8908" t="s">
        <v>3299</v>
      </c>
      <c r="AB8908" t="s">
        <v>6344</v>
      </c>
    </row>
    <row r="8909" spans="26:28">
      <c r="Z8909">
        <v>587</v>
      </c>
      <c r="AA8909" t="s">
        <v>3300</v>
      </c>
      <c r="AB8909" t="s">
        <v>6345</v>
      </c>
    </row>
    <row r="8910" spans="26:28">
      <c r="Z8910">
        <v>588</v>
      </c>
      <c r="AA8910" t="s">
        <v>3301</v>
      </c>
      <c r="AB8910" t="s">
        <v>6346</v>
      </c>
    </row>
    <row r="8911" spans="26:28">
      <c r="Z8911">
        <v>589</v>
      </c>
      <c r="AA8911" t="s">
        <v>3302</v>
      </c>
      <c r="AB8911" t="s">
        <v>6347</v>
      </c>
    </row>
    <row r="8912" spans="26:28">
      <c r="Z8912">
        <v>590</v>
      </c>
      <c r="AA8912" t="s">
        <v>3303</v>
      </c>
      <c r="AB8912" t="s">
        <v>6348</v>
      </c>
    </row>
    <row r="8913" spans="26:28">
      <c r="Z8913">
        <v>591</v>
      </c>
      <c r="AA8913" t="s">
        <v>3304</v>
      </c>
      <c r="AB8913" t="s">
        <v>6349</v>
      </c>
    </row>
    <row r="8914" spans="26:28">
      <c r="Z8914">
        <v>592</v>
      </c>
      <c r="AA8914" t="s">
        <v>3305</v>
      </c>
      <c r="AB8914" t="s">
        <v>6350</v>
      </c>
    </row>
    <row r="8915" spans="26:28">
      <c r="Z8915">
        <v>593</v>
      </c>
      <c r="AA8915" t="s">
        <v>3306</v>
      </c>
      <c r="AB8915" t="s">
        <v>6351</v>
      </c>
    </row>
    <row r="8916" spans="26:28">
      <c r="Z8916">
        <v>594</v>
      </c>
      <c r="AA8916" t="s">
        <v>3307</v>
      </c>
      <c r="AB8916" t="s">
        <v>6352</v>
      </c>
    </row>
    <row r="8917" spans="26:28">
      <c r="Z8917">
        <v>595</v>
      </c>
      <c r="AA8917" t="s">
        <v>3308</v>
      </c>
      <c r="AB8917" t="s">
        <v>6353</v>
      </c>
    </row>
    <row r="8918" spans="26:28">
      <c r="Z8918">
        <v>596</v>
      </c>
      <c r="AA8918" t="s">
        <v>3309</v>
      </c>
      <c r="AB8918" t="s">
        <v>6354</v>
      </c>
    </row>
    <row r="8919" spans="26:28">
      <c r="Z8919">
        <v>597</v>
      </c>
      <c r="AA8919" t="s">
        <v>3310</v>
      </c>
      <c r="AB8919" t="s">
        <v>6355</v>
      </c>
    </row>
    <row r="8920" spans="26:28">
      <c r="Z8920">
        <v>598</v>
      </c>
      <c r="AA8920" t="s">
        <v>3311</v>
      </c>
      <c r="AB8920" t="s">
        <v>6356</v>
      </c>
    </row>
    <row r="8921" spans="26:28">
      <c r="Z8921">
        <v>599</v>
      </c>
      <c r="AA8921" t="s">
        <v>3312</v>
      </c>
      <c r="AB8921" t="s">
        <v>6357</v>
      </c>
    </row>
    <row r="8922" spans="26:28">
      <c r="Z8922">
        <v>600</v>
      </c>
      <c r="AA8922" t="s">
        <v>3313</v>
      </c>
      <c r="AB8922" t="s">
        <v>6358</v>
      </c>
    </row>
    <row r="8923" spans="26:28">
      <c r="Z8923">
        <v>601</v>
      </c>
      <c r="AA8923" t="s">
        <v>3315</v>
      </c>
      <c r="AB8923" t="s">
        <v>6359</v>
      </c>
    </row>
    <row r="8924" spans="26:28">
      <c r="Z8924">
        <v>602</v>
      </c>
      <c r="AA8924" t="s">
        <v>3316</v>
      </c>
      <c r="AB8924" t="s">
        <v>6360</v>
      </c>
    </row>
    <row r="8925" spans="26:28">
      <c r="Z8925">
        <v>603</v>
      </c>
      <c r="AA8925" t="s">
        <v>3317</v>
      </c>
      <c r="AB8925" t="s">
        <v>6361</v>
      </c>
    </row>
    <row r="8926" spans="26:28">
      <c r="Z8926">
        <v>604</v>
      </c>
      <c r="AA8926" t="s">
        <v>3318</v>
      </c>
      <c r="AB8926" t="s">
        <v>6362</v>
      </c>
    </row>
    <row r="8927" spans="26:28">
      <c r="Z8927">
        <v>605</v>
      </c>
      <c r="AA8927" t="s">
        <v>3319</v>
      </c>
      <c r="AB8927" t="s">
        <v>6363</v>
      </c>
    </row>
    <row r="8928" spans="26:28">
      <c r="Z8928">
        <v>606</v>
      </c>
      <c r="AA8928" t="s">
        <v>3320</v>
      </c>
      <c r="AB8928" t="s">
        <v>6364</v>
      </c>
    </row>
    <row r="8929" spans="26:28">
      <c r="Z8929">
        <v>607</v>
      </c>
      <c r="AA8929" t="s">
        <v>3321</v>
      </c>
      <c r="AB8929" t="s">
        <v>6365</v>
      </c>
    </row>
    <row r="8930" spans="26:28">
      <c r="Z8930">
        <v>608</v>
      </c>
      <c r="AA8930" t="s">
        <v>3322</v>
      </c>
      <c r="AB8930" t="s">
        <v>6366</v>
      </c>
    </row>
    <row r="8931" spans="26:28">
      <c r="Z8931">
        <v>609</v>
      </c>
      <c r="AA8931" t="s">
        <v>3323</v>
      </c>
      <c r="AB8931" t="s">
        <v>6367</v>
      </c>
    </row>
    <row r="8932" spans="26:28">
      <c r="Z8932">
        <v>610</v>
      </c>
      <c r="AA8932" t="s">
        <v>3324</v>
      </c>
      <c r="AB8932" t="s">
        <v>6368</v>
      </c>
    </row>
    <row r="8933" spans="26:28">
      <c r="Z8933">
        <v>611</v>
      </c>
      <c r="AA8933" t="s">
        <v>3325</v>
      </c>
      <c r="AB8933" t="s">
        <v>6369</v>
      </c>
    </row>
    <row r="8934" spans="26:28">
      <c r="Z8934">
        <v>612</v>
      </c>
      <c r="AA8934" t="s">
        <v>3327</v>
      </c>
      <c r="AB8934" t="s">
        <v>6370</v>
      </c>
    </row>
    <row r="8935" spans="26:28">
      <c r="Z8935">
        <v>613</v>
      </c>
      <c r="AA8935" t="s">
        <v>3328</v>
      </c>
      <c r="AB8935" t="s">
        <v>6371</v>
      </c>
    </row>
    <row r="8936" spans="26:28">
      <c r="Z8936">
        <v>614</v>
      </c>
      <c r="AA8936" t="s">
        <v>3329</v>
      </c>
      <c r="AB8936" t="s">
        <v>6372</v>
      </c>
    </row>
    <row r="8937" spans="26:28">
      <c r="Z8937">
        <v>615</v>
      </c>
      <c r="AA8937" t="s">
        <v>3330</v>
      </c>
      <c r="AB8937" t="s">
        <v>6373</v>
      </c>
    </row>
    <row r="8938" spans="26:28">
      <c r="Z8938">
        <v>616</v>
      </c>
      <c r="AA8938" t="s">
        <v>3331</v>
      </c>
      <c r="AB8938" t="s">
        <v>6374</v>
      </c>
    </row>
    <row r="8939" spans="26:28">
      <c r="Z8939">
        <v>617</v>
      </c>
      <c r="AA8939" t="s">
        <v>3332</v>
      </c>
      <c r="AB8939" t="s">
        <v>6375</v>
      </c>
    </row>
    <row r="8940" spans="26:28">
      <c r="Z8940">
        <v>618</v>
      </c>
      <c r="AA8940" t="s">
        <v>3333</v>
      </c>
      <c r="AB8940" t="s">
        <v>6376</v>
      </c>
    </row>
    <row r="8941" spans="26:28">
      <c r="Z8941">
        <v>619</v>
      </c>
      <c r="AA8941" t="s">
        <v>3334</v>
      </c>
      <c r="AB8941" t="s">
        <v>6377</v>
      </c>
    </row>
    <row r="8942" spans="26:28">
      <c r="Z8942">
        <v>620</v>
      </c>
      <c r="AA8942" t="s">
        <v>3335</v>
      </c>
      <c r="AB8942" t="s">
        <v>6378</v>
      </c>
    </row>
    <row r="8943" spans="26:28">
      <c r="Z8943">
        <v>621</v>
      </c>
      <c r="AA8943" t="s">
        <v>3336</v>
      </c>
      <c r="AB8943" t="s">
        <v>6379</v>
      </c>
    </row>
    <row r="8944" spans="26:28">
      <c r="Z8944">
        <v>622</v>
      </c>
      <c r="AA8944" t="s">
        <v>3337</v>
      </c>
      <c r="AB8944" t="s">
        <v>6380</v>
      </c>
    </row>
    <row r="8945" spans="26:28">
      <c r="Z8945">
        <v>623</v>
      </c>
      <c r="AA8945" t="s">
        <v>3338</v>
      </c>
      <c r="AB8945" t="s">
        <v>6381</v>
      </c>
    </row>
    <row r="8946" spans="26:28">
      <c r="Z8946">
        <v>624</v>
      </c>
      <c r="AA8946" t="s">
        <v>3339</v>
      </c>
      <c r="AB8946" t="s">
        <v>6382</v>
      </c>
    </row>
    <row r="8947" spans="26:28">
      <c r="Z8947">
        <v>625</v>
      </c>
      <c r="AA8947" t="s">
        <v>3340</v>
      </c>
      <c r="AB8947" t="s">
        <v>6383</v>
      </c>
    </row>
    <row r="8948" spans="26:28">
      <c r="Z8948">
        <v>626</v>
      </c>
      <c r="AA8948" t="s">
        <v>10138</v>
      </c>
      <c r="AB8948" t="s">
        <v>6384</v>
      </c>
    </row>
    <row r="8949" spans="26:28">
      <c r="Z8949">
        <v>627</v>
      </c>
      <c r="AA8949" t="s">
        <v>3342</v>
      </c>
      <c r="AB8949" t="s">
        <v>6385</v>
      </c>
    </row>
    <row r="8950" spans="26:28">
      <c r="Z8950">
        <v>628</v>
      </c>
      <c r="AA8950" t="s">
        <v>3343</v>
      </c>
      <c r="AB8950" t="s">
        <v>6386</v>
      </c>
    </row>
    <row r="8951" spans="26:28">
      <c r="Z8951">
        <v>629</v>
      </c>
      <c r="AA8951" t="s">
        <v>3344</v>
      </c>
      <c r="AB8951" t="s">
        <v>6387</v>
      </c>
    </row>
    <row r="8952" spans="26:28">
      <c r="Z8952">
        <v>630</v>
      </c>
      <c r="AA8952" t="s">
        <v>3345</v>
      </c>
      <c r="AB8952" t="s">
        <v>6388</v>
      </c>
    </row>
    <row r="8953" spans="26:28">
      <c r="Z8953">
        <v>631</v>
      </c>
      <c r="AA8953" t="s">
        <v>3346</v>
      </c>
      <c r="AB8953" t="s">
        <v>6389</v>
      </c>
    </row>
    <row r="8954" spans="26:28">
      <c r="Z8954">
        <v>632</v>
      </c>
      <c r="AA8954" t="s">
        <v>3347</v>
      </c>
      <c r="AB8954" t="s">
        <v>6390</v>
      </c>
    </row>
    <row r="8955" spans="26:28">
      <c r="Z8955">
        <v>633</v>
      </c>
      <c r="AA8955" t="s">
        <v>3348</v>
      </c>
      <c r="AB8955" t="s">
        <v>6391</v>
      </c>
    </row>
    <row r="8956" spans="26:28">
      <c r="Z8956">
        <v>634</v>
      </c>
      <c r="AA8956" t="s">
        <v>3349</v>
      </c>
      <c r="AB8956" t="s">
        <v>6392</v>
      </c>
    </row>
    <row r="8957" spans="26:28">
      <c r="Z8957">
        <v>635</v>
      </c>
      <c r="AA8957" t="s">
        <v>3350</v>
      </c>
      <c r="AB8957" t="s">
        <v>6393</v>
      </c>
    </row>
    <row r="8958" spans="26:28">
      <c r="Z8958">
        <v>636</v>
      </c>
      <c r="AA8958" t="s">
        <v>3351</v>
      </c>
      <c r="AB8958" t="s">
        <v>6394</v>
      </c>
    </row>
    <row r="8959" spans="26:28">
      <c r="Z8959">
        <v>637</v>
      </c>
      <c r="AA8959" t="s">
        <v>3352</v>
      </c>
      <c r="AB8959" t="s">
        <v>6395</v>
      </c>
    </row>
    <row r="8960" spans="26:28">
      <c r="Z8960">
        <v>638</v>
      </c>
      <c r="AA8960" t="s">
        <v>3353</v>
      </c>
      <c r="AB8960" t="s">
        <v>6396</v>
      </c>
    </row>
    <row r="8961" spans="26:28">
      <c r="Z8961">
        <v>639</v>
      </c>
      <c r="AA8961" t="s">
        <v>3354</v>
      </c>
      <c r="AB8961" t="s">
        <v>6397</v>
      </c>
    </row>
    <row r="8962" spans="26:28">
      <c r="Z8962">
        <v>640</v>
      </c>
      <c r="AA8962" t="s">
        <v>3355</v>
      </c>
      <c r="AB8962" t="s">
        <v>6398</v>
      </c>
    </row>
    <row r="8963" spans="26:28">
      <c r="Z8963">
        <v>641</v>
      </c>
      <c r="AA8963" t="s">
        <v>3356</v>
      </c>
      <c r="AB8963" t="s">
        <v>6399</v>
      </c>
    </row>
    <row r="8964" spans="26:28">
      <c r="Z8964">
        <v>642</v>
      </c>
      <c r="AA8964" t="s">
        <v>3357</v>
      </c>
      <c r="AB8964" t="s">
        <v>6400</v>
      </c>
    </row>
    <row r="8965" spans="26:28">
      <c r="Z8965">
        <v>643</v>
      </c>
      <c r="AA8965" t="s">
        <v>3358</v>
      </c>
      <c r="AB8965" t="s">
        <v>6401</v>
      </c>
    </row>
    <row r="8966" spans="26:28">
      <c r="Z8966">
        <v>644</v>
      </c>
      <c r="AA8966" t="s">
        <v>3359</v>
      </c>
      <c r="AB8966" t="s">
        <v>6402</v>
      </c>
    </row>
    <row r="8967" spans="26:28">
      <c r="Z8967">
        <v>645</v>
      </c>
      <c r="AA8967" t="s">
        <v>3360</v>
      </c>
      <c r="AB8967" t="s">
        <v>6403</v>
      </c>
    </row>
    <row r="8968" spans="26:28">
      <c r="Z8968">
        <v>646</v>
      </c>
      <c r="AA8968" t="s">
        <v>3361</v>
      </c>
      <c r="AB8968" t="s">
        <v>6404</v>
      </c>
    </row>
    <row r="8969" spans="26:28">
      <c r="Z8969">
        <v>647</v>
      </c>
      <c r="AA8969" t="s">
        <v>3362</v>
      </c>
      <c r="AB8969" t="s">
        <v>6405</v>
      </c>
    </row>
    <row r="8970" spans="26:28">
      <c r="Z8970">
        <v>648</v>
      </c>
      <c r="AA8970" t="s">
        <v>3363</v>
      </c>
      <c r="AB8970" t="s">
        <v>6406</v>
      </c>
    </row>
    <row r="8971" spans="26:28">
      <c r="Z8971">
        <v>649</v>
      </c>
      <c r="AA8971" t="s">
        <v>3364</v>
      </c>
      <c r="AB8971" t="s">
        <v>6407</v>
      </c>
    </row>
    <row r="8972" spans="26:28">
      <c r="Z8972">
        <v>650</v>
      </c>
      <c r="AA8972" t="s">
        <v>3365</v>
      </c>
      <c r="AB8972" t="s">
        <v>6408</v>
      </c>
    </row>
    <row r="8973" spans="26:28">
      <c r="Z8973">
        <v>651</v>
      </c>
      <c r="AA8973" t="s">
        <v>3366</v>
      </c>
      <c r="AB8973" t="s">
        <v>6409</v>
      </c>
    </row>
    <row r="8974" spans="26:28">
      <c r="Z8974">
        <v>652</v>
      </c>
      <c r="AA8974" t="s">
        <v>3367</v>
      </c>
      <c r="AB8974" t="s">
        <v>6410</v>
      </c>
    </row>
    <row r="8975" spans="26:28">
      <c r="Z8975">
        <v>653</v>
      </c>
      <c r="AA8975" t="s">
        <v>3368</v>
      </c>
      <c r="AB8975" t="s">
        <v>6411</v>
      </c>
    </row>
    <row r="8976" spans="26:28">
      <c r="Z8976">
        <v>654</v>
      </c>
      <c r="AA8976" t="s">
        <v>3369</v>
      </c>
      <c r="AB8976" t="s">
        <v>6412</v>
      </c>
    </row>
    <row r="8977" spans="26:28">
      <c r="Z8977">
        <v>655</v>
      </c>
      <c r="AA8977" t="s">
        <v>3370</v>
      </c>
      <c r="AB8977" t="s">
        <v>6413</v>
      </c>
    </row>
    <row r="8978" spans="26:28">
      <c r="Z8978">
        <v>656</v>
      </c>
      <c r="AA8978" t="s">
        <v>3371</v>
      </c>
      <c r="AB8978" t="s">
        <v>6414</v>
      </c>
    </row>
    <row r="8979" spans="26:28">
      <c r="Z8979">
        <v>657</v>
      </c>
      <c r="AA8979" t="s">
        <v>3372</v>
      </c>
      <c r="AB8979" t="s">
        <v>6415</v>
      </c>
    </row>
    <row r="8980" spans="26:28">
      <c r="Z8980">
        <v>658</v>
      </c>
      <c r="AA8980" t="s">
        <v>3373</v>
      </c>
      <c r="AB8980" t="s">
        <v>6416</v>
      </c>
    </row>
    <row r="8981" spans="26:28">
      <c r="Z8981">
        <v>659</v>
      </c>
      <c r="AA8981" t="s">
        <v>3374</v>
      </c>
      <c r="AB8981" t="s">
        <v>6417</v>
      </c>
    </row>
    <row r="8982" spans="26:28">
      <c r="Z8982">
        <v>660</v>
      </c>
      <c r="AA8982" t="s">
        <v>3375</v>
      </c>
      <c r="AB8982" t="s">
        <v>6418</v>
      </c>
    </row>
    <row r="8983" spans="26:28">
      <c r="Z8983">
        <v>661</v>
      </c>
      <c r="AA8983" t="s">
        <v>3376</v>
      </c>
      <c r="AB8983" t="s">
        <v>6419</v>
      </c>
    </row>
    <row r="8984" spans="26:28">
      <c r="Z8984">
        <v>662</v>
      </c>
      <c r="AA8984" t="s">
        <v>3377</v>
      </c>
      <c r="AB8984" t="s">
        <v>6420</v>
      </c>
    </row>
    <row r="8985" spans="26:28">
      <c r="Z8985">
        <v>663</v>
      </c>
      <c r="AA8985" t="s">
        <v>3378</v>
      </c>
      <c r="AB8985" t="s">
        <v>6421</v>
      </c>
    </row>
    <row r="8986" spans="26:28">
      <c r="Z8986">
        <v>664</v>
      </c>
      <c r="AA8986" t="s">
        <v>3380</v>
      </c>
      <c r="AB8986" t="s">
        <v>6422</v>
      </c>
    </row>
    <row r="8987" spans="26:28">
      <c r="Z8987">
        <v>665</v>
      </c>
      <c r="AA8987" t="s">
        <v>3381</v>
      </c>
      <c r="AB8987" t="s">
        <v>6423</v>
      </c>
    </row>
    <row r="8988" spans="26:28">
      <c r="Z8988">
        <v>666</v>
      </c>
      <c r="AA8988" t="s">
        <v>3382</v>
      </c>
      <c r="AB8988" t="s">
        <v>6424</v>
      </c>
    </row>
    <row r="8989" spans="26:28">
      <c r="Z8989">
        <v>667</v>
      </c>
      <c r="AA8989" t="s">
        <v>3383</v>
      </c>
      <c r="AB8989" t="s">
        <v>6425</v>
      </c>
    </row>
    <row r="8990" spans="26:28">
      <c r="Z8990">
        <v>668</v>
      </c>
      <c r="AA8990" t="s">
        <v>3384</v>
      </c>
      <c r="AB8990" t="s">
        <v>6426</v>
      </c>
    </row>
    <row r="8991" spans="26:28">
      <c r="Z8991">
        <v>669</v>
      </c>
      <c r="AA8991" t="s">
        <v>3385</v>
      </c>
      <c r="AB8991" t="s">
        <v>6427</v>
      </c>
    </row>
    <row r="8992" spans="26:28">
      <c r="Z8992">
        <v>670</v>
      </c>
      <c r="AA8992" t="s">
        <v>3386</v>
      </c>
      <c r="AB8992" t="s">
        <v>6428</v>
      </c>
    </row>
    <row r="8993" spans="26:28">
      <c r="Z8993">
        <v>671</v>
      </c>
      <c r="AA8993" t="s">
        <v>3387</v>
      </c>
      <c r="AB8993" t="s">
        <v>6429</v>
      </c>
    </row>
    <row r="8994" spans="26:28">
      <c r="Z8994">
        <v>672</v>
      </c>
      <c r="AA8994" t="s">
        <v>3388</v>
      </c>
      <c r="AB8994" t="s">
        <v>6430</v>
      </c>
    </row>
    <row r="8995" spans="26:28">
      <c r="Z8995">
        <v>673</v>
      </c>
      <c r="AA8995" t="s">
        <v>3389</v>
      </c>
      <c r="AB8995" t="s">
        <v>6431</v>
      </c>
    </row>
    <row r="8996" spans="26:28">
      <c r="Z8996">
        <v>674</v>
      </c>
      <c r="AA8996" t="s">
        <v>3391</v>
      </c>
      <c r="AB8996" t="s">
        <v>6432</v>
      </c>
    </row>
    <row r="8997" spans="26:28">
      <c r="Z8997">
        <v>675</v>
      </c>
      <c r="AA8997" t="s">
        <v>3392</v>
      </c>
      <c r="AB8997" t="s">
        <v>6433</v>
      </c>
    </row>
    <row r="8998" spans="26:28">
      <c r="Z8998">
        <v>676</v>
      </c>
      <c r="AA8998" t="s">
        <v>3393</v>
      </c>
      <c r="AB8998" t="s">
        <v>6434</v>
      </c>
    </row>
    <row r="8999" spans="26:28">
      <c r="Z8999">
        <v>677</v>
      </c>
      <c r="AA8999" t="s">
        <v>3394</v>
      </c>
      <c r="AB8999" t="s">
        <v>6435</v>
      </c>
    </row>
    <row r="9000" spans="26:28">
      <c r="Z9000">
        <v>678</v>
      </c>
      <c r="AA9000" t="s">
        <v>3395</v>
      </c>
      <c r="AB9000" t="s">
        <v>6436</v>
      </c>
    </row>
    <row r="9001" spans="26:28">
      <c r="Z9001">
        <v>679</v>
      </c>
      <c r="AA9001" t="s">
        <v>3396</v>
      </c>
      <c r="AB9001" t="s">
        <v>6437</v>
      </c>
    </row>
    <row r="9002" spans="26:28">
      <c r="Z9002">
        <v>680</v>
      </c>
      <c r="AA9002" t="s">
        <v>3397</v>
      </c>
      <c r="AB9002" t="s">
        <v>6438</v>
      </c>
    </row>
    <row r="9003" spans="26:28">
      <c r="Z9003">
        <v>681</v>
      </c>
      <c r="AA9003" t="s">
        <v>3398</v>
      </c>
      <c r="AB9003" t="s">
        <v>6439</v>
      </c>
    </row>
    <row r="9004" spans="26:28">
      <c r="Z9004">
        <v>682</v>
      </c>
      <c r="AA9004" t="s">
        <v>3399</v>
      </c>
      <c r="AB9004" t="s">
        <v>6440</v>
      </c>
    </row>
    <row r="9005" spans="26:28">
      <c r="Z9005">
        <v>683</v>
      </c>
      <c r="AA9005" t="s">
        <v>3400</v>
      </c>
      <c r="AB9005" t="s">
        <v>6441</v>
      </c>
    </row>
    <row r="9006" spans="26:28">
      <c r="Z9006">
        <v>684</v>
      </c>
      <c r="AA9006" t="s">
        <v>3401</v>
      </c>
      <c r="AB9006" t="s">
        <v>6442</v>
      </c>
    </row>
    <row r="9007" spans="26:28">
      <c r="Z9007">
        <v>685</v>
      </c>
      <c r="AA9007" t="s">
        <v>3402</v>
      </c>
      <c r="AB9007" t="s">
        <v>6443</v>
      </c>
    </row>
    <row r="9008" spans="26:28">
      <c r="Z9008">
        <v>686</v>
      </c>
      <c r="AA9008" t="s">
        <v>3403</v>
      </c>
      <c r="AB9008" t="s">
        <v>6444</v>
      </c>
    </row>
    <row r="9009" spans="26:28">
      <c r="Z9009">
        <v>687</v>
      </c>
      <c r="AA9009" t="s">
        <v>3404</v>
      </c>
      <c r="AB9009" t="s">
        <v>6445</v>
      </c>
    </row>
    <row r="9010" spans="26:28">
      <c r="Z9010">
        <v>688</v>
      </c>
      <c r="AA9010" t="s">
        <v>3405</v>
      </c>
      <c r="AB9010" t="s">
        <v>6446</v>
      </c>
    </row>
    <row r="9011" spans="26:28">
      <c r="Z9011">
        <v>689</v>
      </c>
      <c r="AA9011" t="s">
        <v>3406</v>
      </c>
      <c r="AB9011" t="s">
        <v>6447</v>
      </c>
    </row>
    <row r="9012" spans="26:28">
      <c r="Z9012">
        <v>690</v>
      </c>
      <c r="AA9012" t="s">
        <v>3407</v>
      </c>
      <c r="AB9012" t="s">
        <v>6448</v>
      </c>
    </row>
    <row r="9013" spans="26:28">
      <c r="Z9013">
        <v>691</v>
      </c>
      <c r="AA9013" t="s">
        <v>3408</v>
      </c>
      <c r="AB9013" t="s">
        <v>6449</v>
      </c>
    </row>
    <row r="9014" spans="26:28">
      <c r="Z9014">
        <v>692</v>
      </c>
      <c r="AA9014" t="s">
        <v>3409</v>
      </c>
      <c r="AB9014" t="s">
        <v>6450</v>
      </c>
    </row>
    <row r="9015" spans="26:28">
      <c r="Z9015">
        <v>693</v>
      </c>
      <c r="AA9015" t="s">
        <v>3410</v>
      </c>
      <c r="AB9015" t="s">
        <v>6451</v>
      </c>
    </row>
    <row r="9016" spans="26:28">
      <c r="Z9016">
        <v>694</v>
      </c>
      <c r="AA9016" t="s">
        <v>3411</v>
      </c>
      <c r="AB9016" t="s">
        <v>6452</v>
      </c>
    </row>
    <row r="9017" spans="26:28">
      <c r="Z9017">
        <v>695</v>
      </c>
      <c r="AA9017" t="s">
        <v>3412</v>
      </c>
      <c r="AB9017" t="s">
        <v>6453</v>
      </c>
    </row>
    <row r="9018" spans="26:28">
      <c r="Z9018">
        <v>696</v>
      </c>
      <c r="AA9018" t="s">
        <v>3413</v>
      </c>
      <c r="AB9018" t="s">
        <v>6454</v>
      </c>
    </row>
    <row r="9019" spans="26:28">
      <c r="Z9019">
        <v>697</v>
      </c>
      <c r="AA9019" t="s">
        <v>3414</v>
      </c>
      <c r="AB9019" t="s">
        <v>6455</v>
      </c>
    </row>
    <row r="9020" spans="26:28">
      <c r="Z9020">
        <v>698</v>
      </c>
      <c r="AA9020" t="s">
        <v>3415</v>
      </c>
      <c r="AB9020" t="s">
        <v>6456</v>
      </c>
    </row>
    <row r="9021" spans="26:28">
      <c r="Z9021">
        <v>699</v>
      </c>
      <c r="AA9021" t="s">
        <v>3416</v>
      </c>
      <c r="AB9021" t="s">
        <v>6457</v>
      </c>
    </row>
    <row r="9022" spans="26:28">
      <c r="Z9022">
        <v>700</v>
      </c>
      <c r="AA9022" t="s">
        <v>3417</v>
      </c>
      <c r="AB9022" t="s">
        <v>6458</v>
      </c>
    </row>
    <row r="9023" spans="26:28">
      <c r="Z9023">
        <v>701</v>
      </c>
      <c r="AA9023" t="s">
        <v>3418</v>
      </c>
      <c r="AB9023" t="s">
        <v>6459</v>
      </c>
    </row>
    <row r="9024" spans="26:28">
      <c r="Z9024">
        <v>702</v>
      </c>
      <c r="AA9024" t="s">
        <v>3419</v>
      </c>
      <c r="AB9024" t="s">
        <v>6460</v>
      </c>
    </row>
    <row r="9025" spans="26:28">
      <c r="Z9025">
        <v>703</v>
      </c>
      <c r="AA9025" t="s">
        <v>3420</v>
      </c>
      <c r="AB9025" t="s">
        <v>6461</v>
      </c>
    </row>
    <row r="9026" spans="26:28">
      <c r="Z9026">
        <v>704</v>
      </c>
      <c r="AA9026" t="s">
        <v>3421</v>
      </c>
      <c r="AB9026" t="s">
        <v>6462</v>
      </c>
    </row>
    <row r="9027" spans="26:28">
      <c r="Z9027">
        <v>705</v>
      </c>
      <c r="AA9027" t="s">
        <v>3422</v>
      </c>
      <c r="AB9027" t="s">
        <v>6463</v>
      </c>
    </row>
    <row r="9028" spans="26:28">
      <c r="Z9028">
        <v>706</v>
      </c>
      <c r="AA9028" t="s">
        <v>3423</v>
      </c>
      <c r="AB9028" t="s">
        <v>6464</v>
      </c>
    </row>
    <row r="9029" spans="26:28">
      <c r="Z9029">
        <v>707</v>
      </c>
      <c r="AA9029" t="s">
        <v>3424</v>
      </c>
      <c r="AB9029" t="s">
        <v>6465</v>
      </c>
    </row>
    <row r="9030" spans="26:28">
      <c r="Z9030">
        <v>708</v>
      </c>
      <c r="AA9030" t="s">
        <v>3425</v>
      </c>
      <c r="AB9030" t="s">
        <v>6466</v>
      </c>
    </row>
    <row r="9031" spans="26:28">
      <c r="Z9031">
        <v>709</v>
      </c>
      <c r="AA9031" t="s">
        <v>3426</v>
      </c>
      <c r="AB9031" t="s">
        <v>6467</v>
      </c>
    </row>
    <row r="9032" spans="26:28">
      <c r="Z9032">
        <v>710</v>
      </c>
      <c r="AA9032" t="s">
        <v>3427</v>
      </c>
      <c r="AB9032" t="s">
        <v>6468</v>
      </c>
    </row>
    <row r="9033" spans="26:28">
      <c r="Z9033">
        <v>711</v>
      </c>
      <c r="AA9033" t="s">
        <v>3428</v>
      </c>
      <c r="AB9033" t="s">
        <v>6469</v>
      </c>
    </row>
    <row r="9034" spans="26:28">
      <c r="Z9034">
        <v>712</v>
      </c>
      <c r="AA9034" t="s">
        <v>3429</v>
      </c>
      <c r="AB9034" t="s">
        <v>6470</v>
      </c>
    </row>
    <row r="9035" spans="26:28">
      <c r="Z9035">
        <v>713</v>
      </c>
      <c r="AA9035" t="s">
        <v>3430</v>
      </c>
      <c r="AB9035" t="s">
        <v>6471</v>
      </c>
    </row>
    <row r="9036" spans="26:28">
      <c r="Z9036">
        <v>714</v>
      </c>
      <c r="AA9036" t="s">
        <v>3431</v>
      </c>
      <c r="AB9036" t="s">
        <v>202</v>
      </c>
    </row>
    <row r="9037" spans="26:28">
      <c r="Z9037">
        <v>715</v>
      </c>
      <c r="AA9037" t="s">
        <v>3432</v>
      </c>
      <c r="AB9037" t="s">
        <v>183</v>
      </c>
    </row>
    <row r="9038" spans="26:28">
      <c r="Z9038">
        <v>716</v>
      </c>
      <c r="AA9038" t="s">
        <v>3433</v>
      </c>
      <c r="AB9038" t="s">
        <v>207</v>
      </c>
    </row>
    <row r="9039" spans="26:28">
      <c r="Z9039">
        <v>717</v>
      </c>
      <c r="AA9039" t="s">
        <v>3434</v>
      </c>
      <c r="AB9039" t="s">
        <v>212</v>
      </c>
    </row>
    <row r="9040" spans="26:28">
      <c r="Z9040">
        <v>718</v>
      </c>
      <c r="AA9040" t="s">
        <v>3435</v>
      </c>
      <c r="AB9040" t="s">
        <v>230</v>
      </c>
    </row>
    <row r="9041" spans="26:28">
      <c r="Z9041">
        <v>719</v>
      </c>
      <c r="AA9041" t="s">
        <v>3436</v>
      </c>
      <c r="AB9041" t="s">
        <v>231</v>
      </c>
    </row>
    <row r="9042" spans="26:28">
      <c r="Z9042">
        <v>720</v>
      </c>
      <c r="AA9042" t="s">
        <v>3437</v>
      </c>
      <c r="AB9042" t="s">
        <v>215</v>
      </c>
    </row>
    <row r="9043" spans="26:28">
      <c r="Z9043">
        <v>721</v>
      </c>
      <c r="AA9043" t="s">
        <v>3438</v>
      </c>
      <c r="AB9043" t="s">
        <v>216</v>
      </c>
    </row>
    <row r="9044" spans="26:28">
      <c r="Z9044">
        <v>722</v>
      </c>
      <c r="AA9044" t="s">
        <v>3439</v>
      </c>
      <c r="AB9044" t="s">
        <v>232</v>
      </c>
    </row>
    <row r="9045" spans="26:28">
      <c r="Z9045">
        <v>723</v>
      </c>
      <c r="AA9045" t="s">
        <v>3440</v>
      </c>
      <c r="AB9045" t="s">
        <v>217</v>
      </c>
    </row>
    <row r="9046" spans="26:28">
      <c r="Z9046">
        <v>724</v>
      </c>
      <c r="AA9046" t="s">
        <v>3441</v>
      </c>
      <c r="AB9046" t="s">
        <v>210</v>
      </c>
    </row>
    <row r="9047" spans="26:28">
      <c r="Z9047">
        <v>725</v>
      </c>
      <c r="AA9047" t="s">
        <v>3442</v>
      </c>
      <c r="AB9047" t="s">
        <v>6472</v>
      </c>
    </row>
    <row r="9048" spans="26:28">
      <c r="Z9048">
        <v>726</v>
      </c>
      <c r="AA9048" t="s">
        <v>3443</v>
      </c>
      <c r="AB9048" t="s">
        <v>205</v>
      </c>
    </row>
    <row r="9049" spans="26:28">
      <c r="Z9049">
        <v>727</v>
      </c>
      <c r="AA9049" t="s">
        <v>3444</v>
      </c>
      <c r="AB9049" t="s">
        <v>233</v>
      </c>
    </row>
    <row r="9050" spans="26:28">
      <c r="Z9050">
        <v>728</v>
      </c>
      <c r="AA9050" t="s">
        <v>3445</v>
      </c>
      <c r="AB9050" t="s">
        <v>220</v>
      </c>
    </row>
    <row r="9051" spans="26:28">
      <c r="Z9051">
        <v>729</v>
      </c>
      <c r="AA9051" t="s">
        <v>3446</v>
      </c>
      <c r="AB9051" t="s">
        <v>234</v>
      </c>
    </row>
    <row r="9052" spans="26:28">
      <c r="Z9052">
        <v>730</v>
      </c>
      <c r="AA9052" t="s">
        <v>3447</v>
      </c>
      <c r="AB9052" t="s">
        <v>6473</v>
      </c>
    </row>
    <row r="9053" spans="26:28">
      <c r="Z9053">
        <v>731</v>
      </c>
      <c r="AA9053" t="s">
        <v>3448</v>
      </c>
      <c r="AB9053" t="s">
        <v>6474</v>
      </c>
    </row>
    <row r="9054" spans="26:28">
      <c r="Z9054">
        <v>732</v>
      </c>
      <c r="AA9054" t="s">
        <v>3450</v>
      </c>
      <c r="AB9054" t="s">
        <v>221</v>
      </c>
    </row>
    <row r="9055" spans="26:28">
      <c r="Z9055">
        <v>733</v>
      </c>
      <c r="AA9055" t="s">
        <v>3451</v>
      </c>
      <c r="AB9055" t="s">
        <v>222</v>
      </c>
    </row>
    <row r="9056" spans="26:28">
      <c r="Z9056">
        <v>734</v>
      </c>
      <c r="AA9056" t="s">
        <v>3452</v>
      </c>
      <c r="AB9056" t="s">
        <v>211</v>
      </c>
    </row>
    <row r="9057" spans="26:28">
      <c r="Z9057">
        <v>735</v>
      </c>
      <c r="AA9057" t="s">
        <v>3453</v>
      </c>
      <c r="AB9057" t="s">
        <v>6475</v>
      </c>
    </row>
    <row r="9058" spans="26:28">
      <c r="Z9058">
        <v>736</v>
      </c>
      <c r="AA9058" t="s">
        <v>3454</v>
      </c>
      <c r="AB9058" t="s">
        <v>223</v>
      </c>
    </row>
    <row r="9059" spans="26:28">
      <c r="Z9059">
        <v>737</v>
      </c>
      <c r="AA9059" t="s">
        <v>3455</v>
      </c>
      <c r="AB9059" t="s">
        <v>6476</v>
      </c>
    </row>
    <row r="9060" spans="26:28">
      <c r="Z9060">
        <v>738</v>
      </c>
      <c r="AA9060" t="s">
        <v>3456</v>
      </c>
      <c r="AB9060" t="s">
        <v>218</v>
      </c>
    </row>
    <row r="9061" spans="26:28">
      <c r="Z9061">
        <v>739</v>
      </c>
      <c r="AA9061" t="s">
        <v>3457</v>
      </c>
      <c r="AB9061" t="s">
        <v>6477</v>
      </c>
    </row>
    <row r="9062" spans="26:28">
      <c r="Z9062">
        <v>740</v>
      </c>
      <c r="AA9062" t="s">
        <v>3458</v>
      </c>
      <c r="AB9062" t="s">
        <v>219</v>
      </c>
    </row>
    <row r="9063" spans="26:28">
      <c r="Z9063">
        <v>741</v>
      </c>
      <c r="AA9063" t="s">
        <v>3459</v>
      </c>
      <c r="AB9063" t="s">
        <v>6478</v>
      </c>
    </row>
    <row r="9064" spans="26:28">
      <c r="Z9064">
        <v>742</v>
      </c>
      <c r="AA9064" t="s">
        <v>3460</v>
      </c>
      <c r="AB9064" t="s">
        <v>224</v>
      </c>
    </row>
    <row r="9065" spans="26:28">
      <c r="Z9065">
        <v>743</v>
      </c>
      <c r="AA9065" t="s">
        <v>3461</v>
      </c>
      <c r="AB9065" t="s">
        <v>208</v>
      </c>
    </row>
    <row r="9066" spans="26:28">
      <c r="Z9066">
        <v>744</v>
      </c>
      <c r="AA9066" t="s">
        <v>3462</v>
      </c>
      <c r="AB9066" t="s">
        <v>225</v>
      </c>
    </row>
    <row r="9067" spans="26:28">
      <c r="Z9067">
        <v>745</v>
      </c>
      <c r="AA9067" t="s">
        <v>3463</v>
      </c>
      <c r="AB9067" t="s">
        <v>6479</v>
      </c>
    </row>
    <row r="9068" spans="26:28">
      <c r="Z9068">
        <v>746</v>
      </c>
      <c r="AA9068" t="s">
        <v>3464</v>
      </c>
      <c r="AB9068" t="s">
        <v>6480</v>
      </c>
    </row>
    <row r="9069" spans="26:28">
      <c r="Z9069">
        <v>747</v>
      </c>
      <c r="AA9069" t="s">
        <v>3465</v>
      </c>
      <c r="AB9069" t="s">
        <v>229</v>
      </c>
    </row>
    <row r="9070" spans="26:28">
      <c r="Z9070">
        <v>748</v>
      </c>
      <c r="AA9070" t="s">
        <v>3466</v>
      </c>
      <c r="AB9070" t="s">
        <v>235</v>
      </c>
    </row>
    <row r="9071" spans="26:28">
      <c r="Z9071">
        <v>749</v>
      </c>
      <c r="AA9071" t="s">
        <v>3467</v>
      </c>
      <c r="AB9071" t="s">
        <v>6481</v>
      </c>
    </row>
    <row r="9072" spans="26:28">
      <c r="Z9072">
        <v>750</v>
      </c>
      <c r="AA9072" t="s">
        <v>3468</v>
      </c>
      <c r="AB9072" t="s">
        <v>226</v>
      </c>
    </row>
    <row r="9073" spans="26:28">
      <c r="Z9073">
        <v>751</v>
      </c>
      <c r="AA9073" t="s">
        <v>3469</v>
      </c>
      <c r="AB9073" t="s">
        <v>6482</v>
      </c>
    </row>
    <row r="9074" spans="26:28">
      <c r="Z9074">
        <v>752</v>
      </c>
      <c r="AA9074" t="s">
        <v>3470</v>
      </c>
      <c r="AB9074" t="s">
        <v>6483</v>
      </c>
    </row>
    <row r="9075" spans="26:28">
      <c r="Z9075">
        <v>753</v>
      </c>
      <c r="AA9075" t="s">
        <v>3471</v>
      </c>
      <c r="AB9075" t="s">
        <v>6484</v>
      </c>
    </row>
    <row r="9076" spans="26:28">
      <c r="Z9076">
        <v>754</v>
      </c>
      <c r="AA9076" t="s">
        <v>3472</v>
      </c>
      <c r="AB9076" t="s">
        <v>206</v>
      </c>
    </row>
    <row r="9077" spans="26:28">
      <c r="Z9077">
        <v>755</v>
      </c>
      <c r="AA9077" t="s">
        <v>3473</v>
      </c>
      <c r="AB9077" t="s">
        <v>6485</v>
      </c>
    </row>
    <row r="9078" spans="26:28">
      <c r="Z9078">
        <v>756</v>
      </c>
      <c r="AA9078" t="s">
        <v>3474</v>
      </c>
      <c r="AB9078" t="s">
        <v>6486</v>
      </c>
    </row>
    <row r="9079" spans="26:28">
      <c r="Z9079">
        <v>757</v>
      </c>
      <c r="AA9079" t="s">
        <v>3475</v>
      </c>
      <c r="AB9079" t="s">
        <v>227</v>
      </c>
    </row>
    <row r="9080" spans="26:28">
      <c r="Z9080">
        <v>758</v>
      </c>
      <c r="AA9080" t="s">
        <v>3476</v>
      </c>
      <c r="AB9080" t="s">
        <v>228</v>
      </c>
    </row>
    <row r="9081" spans="26:28">
      <c r="Z9081">
        <v>759</v>
      </c>
      <c r="AA9081" t="s">
        <v>3477</v>
      </c>
      <c r="AB9081" t="s">
        <v>6487</v>
      </c>
    </row>
    <row r="9082" spans="26:28">
      <c r="Z9082">
        <v>760</v>
      </c>
      <c r="AA9082" t="s">
        <v>3478</v>
      </c>
      <c r="AB9082" t="s">
        <v>6488</v>
      </c>
    </row>
    <row r="9083" spans="26:28">
      <c r="Z9083">
        <v>761</v>
      </c>
      <c r="AA9083" t="s">
        <v>3479</v>
      </c>
      <c r="AB9083" t="s">
        <v>236</v>
      </c>
    </row>
    <row r="9084" spans="26:28">
      <c r="Z9084">
        <v>762</v>
      </c>
      <c r="AA9084" t="s">
        <v>3480</v>
      </c>
      <c r="AB9084" t="s">
        <v>6489</v>
      </c>
    </row>
    <row r="9085" spans="26:28">
      <c r="Z9085">
        <v>763</v>
      </c>
      <c r="AA9085" t="s">
        <v>3481</v>
      </c>
      <c r="AB9085" t="s">
        <v>6490</v>
      </c>
    </row>
    <row r="9086" spans="26:28">
      <c r="Z9086">
        <v>764</v>
      </c>
      <c r="AA9086" t="s">
        <v>3482</v>
      </c>
      <c r="AB9086" t="s">
        <v>6491</v>
      </c>
    </row>
    <row r="9087" spans="26:28">
      <c r="Z9087">
        <v>765</v>
      </c>
      <c r="AA9087" t="s">
        <v>3483</v>
      </c>
      <c r="AB9087" t="s">
        <v>6492</v>
      </c>
    </row>
    <row r="9088" spans="26:28">
      <c r="Z9088">
        <v>766</v>
      </c>
      <c r="AA9088" t="s">
        <v>3484</v>
      </c>
      <c r="AB9088" t="s">
        <v>237</v>
      </c>
    </row>
    <row r="9089" spans="26:28">
      <c r="Z9089">
        <v>767</v>
      </c>
      <c r="AA9089" t="s">
        <v>3485</v>
      </c>
      <c r="AB9089" t="s">
        <v>238</v>
      </c>
    </row>
    <row r="9090" spans="26:28">
      <c r="Z9090">
        <v>768</v>
      </c>
      <c r="AA9090" t="s">
        <v>3486</v>
      </c>
      <c r="AB9090" t="s">
        <v>6493</v>
      </c>
    </row>
    <row r="9091" spans="26:28">
      <c r="Z9091">
        <v>769</v>
      </c>
      <c r="AA9091" t="s">
        <v>3487</v>
      </c>
      <c r="AB9091" t="s">
        <v>239</v>
      </c>
    </row>
    <row r="9092" spans="26:28">
      <c r="Z9092">
        <v>770</v>
      </c>
      <c r="AA9092" t="s">
        <v>3488</v>
      </c>
      <c r="AB9092" t="s">
        <v>240</v>
      </c>
    </row>
    <row r="9093" spans="26:28">
      <c r="Z9093">
        <v>771</v>
      </c>
      <c r="AA9093" t="s">
        <v>3489</v>
      </c>
      <c r="AB9093" t="s">
        <v>241</v>
      </c>
    </row>
    <row r="9094" spans="26:28">
      <c r="Z9094">
        <v>772</v>
      </c>
      <c r="AA9094" t="s">
        <v>3490</v>
      </c>
      <c r="AB9094" t="s">
        <v>242</v>
      </c>
    </row>
    <row r="9095" spans="26:28">
      <c r="Z9095">
        <v>773</v>
      </c>
      <c r="AA9095" t="s">
        <v>3491</v>
      </c>
      <c r="AB9095" t="s">
        <v>6494</v>
      </c>
    </row>
    <row r="9096" spans="26:28">
      <c r="Z9096">
        <v>774</v>
      </c>
      <c r="AA9096" t="s">
        <v>3492</v>
      </c>
      <c r="AB9096" t="s">
        <v>6495</v>
      </c>
    </row>
    <row r="9097" spans="26:28">
      <c r="Z9097">
        <v>775</v>
      </c>
      <c r="AA9097" t="s">
        <v>3493</v>
      </c>
      <c r="AB9097" t="s">
        <v>6496</v>
      </c>
    </row>
    <row r="9098" spans="26:28">
      <c r="Z9098">
        <v>776</v>
      </c>
      <c r="AA9098" t="s">
        <v>3494</v>
      </c>
      <c r="AB9098" t="s">
        <v>6497</v>
      </c>
    </row>
    <row r="9099" spans="26:28">
      <c r="Z9099">
        <v>777</v>
      </c>
      <c r="AA9099" t="s">
        <v>3495</v>
      </c>
      <c r="AB9099" t="s">
        <v>6498</v>
      </c>
    </row>
    <row r="9100" spans="26:28">
      <c r="Z9100">
        <v>778</v>
      </c>
      <c r="AA9100" t="s">
        <v>3496</v>
      </c>
      <c r="AB9100" t="s">
        <v>214</v>
      </c>
    </row>
    <row r="9101" spans="26:28">
      <c r="Z9101">
        <v>779</v>
      </c>
      <c r="AA9101" t="s">
        <v>3497</v>
      </c>
      <c r="AB9101" t="s">
        <v>204</v>
      </c>
    </row>
    <row r="9102" spans="26:28">
      <c r="Z9102">
        <v>780</v>
      </c>
      <c r="AA9102" t="s">
        <v>3498</v>
      </c>
      <c r="AB9102" t="s">
        <v>5776</v>
      </c>
    </row>
    <row r="9103" spans="26:28">
      <c r="Z9103">
        <v>781</v>
      </c>
      <c r="AA9103" t="s">
        <v>3499</v>
      </c>
      <c r="AB9103" t="s">
        <v>6499</v>
      </c>
    </row>
    <row r="9104" spans="26:28">
      <c r="Z9104">
        <v>782</v>
      </c>
      <c r="AA9104" t="s">
        <v>3500</v>
      </c>
      <c r="AB9104" t="s">
        <v>6500</v>
      </c>
    </row>
    <row r="9105" spans="26:28">
      <c r="Z9105">
        <v>783</v>
      </c>
      <c r="AA9105" t="s">
        <v>3501</v>
      </c>
      <c r="AB9105" t="s">
        <v>6501</v>
      </c>
    </row>
    <row r="9106" spans="26:28">
      <c r="Z9106">
        <v>784</v>
      </c>
      <c r="AA9106" t="s">
        <v>3502</v>
      </c>
      <c r="AB9106" t="s">
        <v>6502</v>
      </c>
    </row>
    <row r="9107" spans="26:28">
      <c r="Z9107">
        <v>785</v>
      </c>
      <c r="AA9107" t="s">
        <v>3503</v>
      </c>
      <c r="AB9107" t="s">
        <v>6503</v>
      </c>
    </row>
    <row r="9108" spans="26:28">
      <c r="Z9108">
        <v>786</v>
      </c>
      <c r="AA9108" t="s">
        <v>3504</v>
      </c>
      <c r="AB9108" t="s">
        <v>6504</v>
      </c>
    </row>
    <row r="9109" spans="26:28">
      <c r="Z9109">
        <v>787</v>
      </c>
      <c r="AA9109" t="s">
        <v>3505</v>
      </c>
      <c r="AB9109" t="s">
        <v>6505</v>
      </c>
    </row>
    <row r="9110" spans="26:28">
      <c r="Z9110">
        <v>788</v>
      </c>
      <c r="AA9110" t="s">
        <v>3506</v>
      </c>
      <c r="AB9110" t="s">
        <v>6506</v>
      </c>
    </row>
    <row r="9111" spans="26:28">
      <c r="Z9111">
        <v>789</v>
      </c>
      <c r="AA9111" t="s">
        <v>3507</v>
      </c>
      <c r="AB9111" t="s">
        <v>6507</v>
      </c>
    </row>
    <row r="9112" spans="26:28">
      <c r="Z9112">
        <v>790</v>
      </c>
      <c r="AA9112" t="s">
        <v>3508</v>
      </c>
      <c r="AB9112" t="s">
        <v>6508</v>
      </c>
    </row>
    <row r="9113" spans="26:28">
      <c r="Z9113">
        <v>791</v>
      </c>
      <c r="AA9113" t="s">
        <v>3509</v>
      </c>
      <c r="AB9113" t="s">
        <v>6509</v>
      </c>
    </row>
    <row r="9114" spans="26:28">
      <c r="Z9114">
        <v>792</v>
      </c>
      <c r="AA9114" t="s">
        <v>3510</v>
      </c>
      <c r="AB9114" t="s">
        <v>6510</v>
      </c>
    </row>
    <row r="9115" spans="26:28">
      <c r="Z9115">
        <v>793</v>
      </c>
      <c r="AA9115" t="s">
        <v>3511</v>
      </c>
      <c r="AB9115" t="s">
        <v>6511</v>
      </c>
    </row>
    <row r="9116" spans="26:28">
      <c r="Z9116">
        <v>794</v>
      </c>
      <c r="AA9116" t="s">
        <v>3512</v>
      </c>
      <c r="AB9116" t="s">
        <v>6512</v>
      </c>
    </row>
    <row r="9117" spans="26:28">
      <c r="Z9117">
        <v>795</v>
      </c>
      <c r="AA9117" t="s">
        <v>3513</v>
      </c>
      <c r="AB9117" t="s">
        <v>6513</v>
      </c>
    </row>
    <row r="9118" spans="26:28">
      <c r="Z9118">
        <v>796</v>
      </c>
      <c r="AA9118" t="s">
        <v>3514</v>
      </c>
      <c r="AB9118" t="s">
        <v>6514</v>
      </c>
    </row>
    <row r="9119" spans="26:28">
      <c r="Z9119">
        <v>797</v>
      </c>
      <c r="AA9119" t="s">
        <v>3515</v>
      </c>
      <c r="AB9119" t="s">
        <v>6515</v>
      </c>
    </row>
    <row r="9120" spans="26:28">
      <c r="Z9120">
        <v>798</v>
      </c>
      <c r="AA9120" t="s">
        <v>3516</v>
      </c>
      <c r="AB9120" t="s">
        <v>6516</v>
      </c>
    </row>
    <row r="9121" spans="26:28">
      <c r="Z9121">
        <v>799</v>
      </c>
      <c r="AA9121" t="s">
        <v>3517</v>
      </c>
      <c r="AB9121" t="s">
        <v>6517</v>
      </c>
    </row>
    <row r="9122" spans="26:28">
      <c r="Z9122">
        <v>800</v>
      </c>
      <c r="AA9122" t="s">
        <v>3518</v>
      </c>
      <c r="AB9122" t="s">
        <v>6518</v>
      </c>
    </row>
    <row r="9123" spans="26:28">
      <c r="Z9123">
        <v>801</v>
      </c>
      <c r="AA9123" t="s">
        <v>3519</v>
      </c>
      <c r="AB9123" t="s">
        <v>6519</v>
      </c>
    </row>
    <row r="9124" spans="26:28">
      <c r="Z9124">
        <v>802</v>
      </c>
      <c r="AA9124" t="s">
        <v>3520</v>
      </c>
      <c r="AB9124" t="s">
        <v>6520</v>
      </c>
    </row>
    <row r="9125" spans="26:28">
      <c r="Z9125">
        <v>803</v>
      </c>
      <c r="AA9125" t="s">
        <v>3521</v>
      </c>
      <c r="AB9125" t="s">
        <v>6521</v>
      </c>
    </row>
    <row r="9126" spans="26:28">
      <c r="Z9126">
        <v>804</v>
      </c>
      <c r="AA9126" t="s">
        <v>3522</v>
      </c>
      <c r="AB9126" t="s">
        <v>6522</v>
      </c>
    </row>
    <row r="9127" spans="26:28">
      <c r="Z9127">
        <v>805</v>
      </c>
      <c r="AA9127" t="s">
        <v>3523</v>
      </c>
      <c r="AB9127" t="s">
        <v>6523</v>
      </c>
    </row>
    <row r="9128" spans="26:28">
      <c r="Z9128">
        <v>806</v>
      </c>
      <c r="AA9128" t="s">
        <v>3524</v>
      </c>
      <c r="AB9128" t="s">
        <v>6524</v>
      </c>
    </row>
    <row r="9129" spans="26:28">
      <c r="Z9129">
        <v>807</v>
      </c>
      <c r="AA9129" t="s">
        <v>3525</v>
      </c>
      <c r="AB9129" t="s">
        <v>6525</v>
      </c>
    </row>
    <row r="9130" spans="26:28">
      <c r="Z9130">
        <v>808</v>
      </c>
      <c r="AA9130" t="s">
        <v>3526</v>
      </c>
      <c r="AB9130" t="s">
        <v>6526</v>
      </c>
    </row>
    <row r="9131" spans="26:28">
      <c r="Z9131">
        <v>809</v>
      </c>
      <c r="AA9131" t="s">
        <v>3527</v>
      </c>
      <c r="AB9131" t="s">
        <v>6527</v>
      </c>
    </row>
    <row r="9132" spans="26:28">
      <c r="Z9132">
        <v>810</v>
      </c>
      <c r="AA9132" t="s">
        <v>3528</v>
      </c>
      <c r="AB9132" t="s">
        <v>6528</v>
      </c>
    </row>
    <row r="9133" spans="26:28">
      <c r="Z9133">
        <v>811</v>
      </c>
      <c r="AA9133" t="s">
        <v>3529</v>
      </c>
      <c r="AB9133" t="s">
        <v>6529</v>
      </c>
    </row>
    <row r="9134" spans="26:28">
      <c r="Z9134">
        <v>812</v>
      </c>
      <c r="AA9134" t="s">
        <v>3530</v>
      </c>
      <c r="AB9134" t="s">
        <v>6529</v>
      </c>
    </row>
    <row r="9135" spans="26:28">
      <c r="Z9135">
        <v>813</v>
      </c>
      <c r="AA9135" t="s">
        <v>3531</v>
      </c>
      <c r="AB9135" t="s">
        <v>6530</v>
      </c>
    </row>
    <row r="9136" spans="26:28">
      <c r="Z9136">
        <v>814</v>
      </c>
      <c r="AA9136" t="s">
        <v>3532</v>
      </c>
      <c r="AB9136" t="s">
        <v>6530</v>
      </c>
    </row>
    <row r="9137" spans="26:28">
      <c r="Z9137">
        <v>815</v>
      </c>
      <c r="AA9137" t="s">
        <v>3533</v>
      </c>
      <c r="AB9137" t="s">
        <v>6531</v>
      </c>
    </row>
    <row r="9138" spans="26:28">
      <c r="Z9138">
        <v>816</v>
      </c>
      <c r="AA9138" t="s">
        <v>3534</v>
      </c>
      <c r="AB9138" t="s">
        <v>6532</v>
      </c>
    </row>
    <row r="9139" spans="26:28">
      <c r="Z9139">
        <v>817</v>
      </c>
      <c r="AA9139" t="s">
        <v>3535</v>
      </c>
      <c r="AB9139" t="s">
        <v>6533</v>
      </c>
    </row>
    <row r="9140" spans="26:28">
      <c r="Z9140">
        <v>818</v>
      </c>
      <c r="AA9140" t="s">
        <v>3536</v>
      </c>
      <c r="AB9140" t="s">
        <v>6534</v>
      </c>
    </row>
    <row r="9141" spans="26:28">
      <c r="Z9141">
        <v>819</v>
      </c>
      <c r="AA9141" t="s">
        <v>3537</v>
      </c>
      <c r="AB9141" t="s">
        <v>6535</v>
      </c>
    </row>
    <row r="9142" spans="26:28">
      <c r="Z9142">
        <v>820</v>
      </c>
      <c r="AA9142" t="s">
        <v>3538</v>
      </c>
      <c r="AB9142" t="s">
        <v>6536</v>
      </c>
    </row>
    <row r="9143" spans="26:28">
      <c r="Z9143">
        <v>821</v>
      </c>
      <c r="AA9143" t="s">
        <v>3539</v>
      </c>
      <c r="AB9143" t="s">
        <v>5867</v>
      </c>
    </row>
    <row r="9144" spans="26:28">
      <c r="Z9144">
        <v>822</v>
      </c>
      <c r="AA9144" t="s">
        <v>3540</v>
      </c>
      <c r="AB9144" t="s">
        <v>6537</v>
      </c>
    </row>
    <row r="9145" spans="26:28">
      <c r="Z9145">
        <v>823</v>
      </c>
      <c r="AA9145" t="s">
        <v>3541</v>
      </c>
      <c r="AB9145" t="s">
        <v>6538</v>
      </c>
    </row>
    <row r="9146" spans="26:28">
      <c r="Z9146">
        <v>824</v>
      </c>
      <c r="AA9146" t="s">
        <v>3542</v>
      </c>
      <c r="AB9146" t="s">
        <v>6539</v>
      </c>
    </row>
    <row r="9147" spans="26:28">
      <c r="Z9147">
        <v>825</v>
      </c>
      <c r="AA9147" t="s">
        <v>3543</v>
      </c>
      <c r="AB9147" t="s">
        <v>6540</v>
      </c>
    </row>
    <row r="9148" spans="26:28">
      <c r="Z9148">
        <v>826</v>
      </c>
      <c r="AA9148" t="s">
        <v>3544</v>
      </c>
      <c r="AB9148" t="s">
        <v>6541</v>
      </c>
    </row>
    <row r="9149" spans="26:28">
      <c r="Z9149">
        <v>827</v>
      </c>
      <c r="AA9149" t="s">
        <v>3545</v>
      </c>
      <c r="AB9149" t="s">
        <v>6542</v>
      </c>
    </row>
    <row r="9150" spans="26:28">
      <c r="Z9150">
        <v>828</v>
      </c>
      <c r="AA9150" t="s">
        <v>3546</v>
      </c>
      <c r="AB9150" t="s">
        <v>6543</v>
      </c>
    </row>
    <row r="9151" spans="26:28">
      <c r="Z9151">
        <v>829</v>
      </c>
      <c r="AA9151" t="s">
        <v>3547</v>
      </c>
      <c r="AB9151" t="s">
        <v>6544</v>
      </c>
    </row>
    <row r="9152" spans="26:28">
      <c r="Z9152">
        <v>830</v>
      </c>
      <c r="AA9152" t="s">
        <v>3548</v>
      </c>
      <c r="AB9152" t="s">
        <v>6545</v>
      </c>
    </row>
    <row r="9153" spans="26:28">
      <c r="Z9153">
        <v>831</v>
      </c>
      <c r="AA9153" t="s">
        <v>3549</v>
      </c>
      <c r="AB9153" t="s">
        <v>6546</v>
      </c>
    </row>
    <row r="9154" spans="26:28">
      <c r="Z9154">
        <v>832</v>
      </c>
      <c r="AA9154" t="s">
        <v>3550</v>
      </c>
      <c r="AB9154" t="s">
        <v>6547</v>
      </c>
    </row>
    <row r="9155" spans="26:28">
      <c r="Z9155">
        <v>833</v>
      </c>
      <c r="AA9155" t="s">
        <v>3551</v>
      </c>
      <c r="AB9155" t="s">
        <v>6548</v>
      </c>
    </row>
    <row r="9156" spans="26:28">
      <c r="Z9156">
        <v>834</v>
      </c>
      <c r="AA9156" t="s">
        <v>3552</v>
      </c>
      <c r="AB9156" t="s">
        <v>6549</v>
      </c>
    </row>
    <row r="9157" spans="26:28">
      <c r="Z9157">
        <v>835</v>
      </c>
      <c r="AA9157" t="s">
        <v>3553</v>
      </c>
      <c r="AB9157" t="s">
        <v>6550</v>
      </c>
    </row>
    <row r="9158" spans="26:28">
      <c r="Z9158">
        <v>836</v>
      </c>
      <c r="AA9158" t="s">
        <v>3554</v>
      </c>
      <c r="AB9158" t="s">
        <v>6551</v>
      </c>
    </row>
    <row r="9159" spans="26:28">
      <c r="Z9159">
        <v>837</v>
      </c>
      <c r="AA9159" t="s">
        <v>3555</v>
      </c>
      <c r="AB9159" t="s">
        <v>6552</v>
      </c>
    </row>
    <row r="9160" spans="26:28">
      <c r="Z9160">
        <v>838</v>
      </c>
      <c r="AA9160" t="s">
        <v>3556</v>
      </c>
      <c r="AB9160" t="s">
        <v>6553</v>
      </c>
    </row>
    <row r="9161" spans="26:28">
      <c r="Z9161">
        <v>839</v>
      </c>
      <c r="AA9161" t="s">
        <v>3557</v>
      </c>
      <c r="AB9161" t="s">
        <v>6554</v>
      </c>
    </row>
    <row r="9162" spans="26:28">
      <c r="Z9162">
        <v>840</v>
      </c>
      <c r="AA9162" t="s">
        <v>3558</v>
      </c>
      <c r="AB9162" t="s">
        <v>6555</v>
      </c>
    </row>
    <row r="9163" spans="26:28">
      <c r="Z9163">
        <v>841</v>
      </c>
      <c r="AA9163" t="s">
        <v>3559</v>
      </c>
      <c r="AB9163" t="s">
        <v>6556</v>
      </c>
    </row>
    <row r="9164" spans="26:28">
      <c r="Z9164">
        <v>842</v>
      </c>
      <c r="AA9164" t="s">
        <v>3560</v>
      </c>
      <c r="AB9164" t="s">
        <v>6207</v>
      </c>
    </row>
    <row r="9165" spans="26:28">
      <c r="Z9165">
        <v>843</v>
      </c>
      <c r="AA9165" t="s">
        <v>3561</v>
      </c>
      <c r="AB9165" t="s">
        <v>6557</v>
      </c>
    </row>
    <row r="9166" spans="26:28">
      <c r="Z9166">
        <v>844</v>
      </c>
      <c r="AA9166" t="s">
        <v>3562</v>
      </c>
      <c r="AB9166" t="s">
        <v>6558</v>
      </c>
    </row>
    <row r="9167" spans="26:28">
      <c r="Z9167">
        <v>845</v>
      </c>
      <c r="AA9167" t="s">
        <v>3563</v>
      </c>
      <c r="AB9167" t="s">
        <v>6559</v>
      </c>
    </row>
    <row r="9168" spans="26:28">
      <c r="Z9168">
        <v>846</v>
      </c>
      <c r="AA9168" t="s">
        <v>3564</v>
      </c>
      <c r="AB9168" t="s">
        <v>6560</v>
      </c>
    </row>
    <row r="9169" spans="26:28">
      <c r="Z9169">
        <v>847</v>
      </c>
      <c r="AA9169" t="s">
        <v>3565</v>
      </c>
      <c r="AB9169" t="s">
        <v>6561</v>
      </c>
    </row>
    <row r="9170" spans="26:28">
      <c r="Z9170">
        <v>848</v>
      </c>
      <c r="AA9170" t="s">
        <v>3566</v>
      </c>
      <c r="AB9170" t="s">
        <v>6562</v>
      </c>
    </row>
    <row r="9171" spans="26:28">
      <c r="Z9171">
        <v>849</v>
      </c>
      <c r="AA9171" t="s">
        <v>3567</v>
      </c>
      <c r="AB9171" t="s">
        <v>6563</v>
      </c>
    </row>
    <row r="9172" spans="26:28">
      <c r="Z9172">
        <v>850</v>
      </c>
      <c r="AA9172" t="s">
        <v>3568</v>
      </c>
      <c r="AB9172" t="s">
        <v>6564</v>
      </c>
    </row>
    <row r="9173" spans="26:28">
      <c r="Z9173">
        <v>851</v>
      </c>
      <c r="AA9173" t="s">
        <v>3569</v>
      </c>
      <c r="AB9173" t="s">
        <v>6250</v>
      </c>
    </row>
    <row r="9174" spans="26:28">
      <c r="Z9174">
        <v>852</v>
      </c>
      <c r="AA9174" t="s">
        <v>3570</v>
      </c>
      <c r="AB9174" t="s">
        <v>6266</v>
      </c>
    </row>
    <row r="9175" spans="26:28">
      <c r="Z9175">
        <v>853</v>
      </c>
      <c r="AA9175" t="s">
        <v>3571</v>
      </c>
      <c r="AB9175" t="s">
        <v>6565</v>
      </c>
    </row>
    <row r="9176" spans="26:28">
      <c r="Z9176">
        <v>854</v>
      </c>
      <c r="AA9176" t="s">
        <v>3572</v>
      </c>
      <c r="AB9176" t="s">
        <v>6566</v>
      </c>
    </row>
    <row r="9177" spans="26:28">
      <c r="Z9177">
        <v>855</v>
      </c>
      <c r="AA9177" t="s">
        <v>3573</v>
      </c>
      <c r="AB9177" t="s">
        <v>6567</v>
      </c>
    </row>
    <row r="9178" spans="26:28">
      <c r="Z9178">
        <v>856</v>
      </c>
      <c r="AA9178" t="s">
        <v>3574</v>
      </c>
      <c r="AB9178" t="s">
        <v>6568</v>
      </c>
    </row>
    <row r="9179" spans="26:28">
      <c r="Z9179">
        <v>857</v>
      </c>
      <c r="AA9179" t="s">
        <v>3575</v>
      </c>
      <c r="AB9179" t="s">
        <v>6569</v>
      </c>
    </row>
    <row r="9180" spans="26:28">
      <c r="Z9180">
        <v>858</v>
      </c>
      <c r="AA9180" t="s">
        <v>3576</v>
      </c>
      <c r="AB9180" t="s">
        <v>6570</v>
      </c>
    </row>
    <row r="9181" spans="26:28">
      <c r="Z9181">
        <v>859</v>
      </c>
      <c r="AA9181" t="s">
        <v>3577</v>
      </c>
      <c r="AB9181" t="s">
        <v>6571</v>
      </c>
    </row>
    <row r="9182" spans="26:28">
      <c r="Z9182">
        <v>860</v>
      </c>
      <c r="AA9182" t="s">
        <v>3578</v>
      </c>
      <c r="AB9182" t="s">
        <v>6572</v>
      </c>
    </row>
    <row r="9183" spans="26:28">
      <c r="Z9183">
        <v>861</v>
      </c>
      <c r="AA9183" t="s">
        <v>3579</v>
      </c>
      <c r="AB9183" t="s">
        <v>6573</v>
      </c>
    </row>
    <row r="9184" spans="26:28">
      <c r="Z9184">
        <v>862</v>
      </c>
      <c r="AA9184" t="s">
        <v>3580</v>
      </c>
      <c r="AB9184" t="s">
        <v>6574</v>
      </c>
    </row>
    <row r="9185" spans="26:28">
      <c r="Z9185">
        <v>863</v>
      </c>
      <c r="AA9185" t="s">
        <v>3581</v>
      </c>
      <c r="AB9185" t="s">
        <v>6575</v>
      </c>
    </row>
    <row r="9186" spans="26:28">
      <c r="Z9186">
        <v>864</v>
      </c>
      <c r="AA9186" t="s">
        <v>3582</v>
      </c>
      <c r="AB9186" t="s">
        <v>6499</v>
      </c>
    </row>
    <row r="9187" spans="26:28">
      <c r="Z9187">
        <v>865</v>
      </c>
      <c r="AA9187" t="s">
        <v>3583</v>
      </c>
      <c r="AB9187" t="s">
        <v>6576</v>
      </c>
    </row>
    <row r="9188" spans="26:28">
      <c r="Z9188">
        <v>866</v>
      </c>
      <c r="AA9188" t="s">
        <v>3584</v>
      </c>
      <c r="AB9188" t="s">
        <v>6577</v>
      </c>
    </row>
    <row r="9189" spans="26:28">
      <c r="Z9189">
        <v>867</v>
      </c>
      <c r="AA9189" t="s">
        <v>3585</v>
      </c>
      <c r="AB9189" t="s">
        <v>5800</v>
      </c>
    </row>
    <row r="9190" spans="26:28">
      <c r="Z9190">
        <v>868</v>
      </c>
      <c r="AA9190" t="s">
        <v>3586</v>
      </c>
      <c r="AB9190" t="s">
        <v>6133</v>
      </c>
    </row>
    <row r="9191" spans="26:28">
      <c r="Z9191">
        <v>869</v>
      </c>
      <c r="AA9191" t="s">
        <v>3587</v>
      </c>
      <c r="AB9191" t="s">
        <v>6136</v>
      </c>
    </row>
    <row r="9192" spans="26:28">
      <c r="Z9192">
        <v>870</v>
      </c>
      <c r="AA9192" t="s">
        <v>3588</v>
      </c>
      <c r="AB9192" t="s">
        <v>6137</v>
      </c>
    </row>
    <row r="9193" spans="26:28">
      <c r="Z9193">
        <v>871</v>
      </c>
      <c r="AA9193" t="s">
        <v>3589</v>
      </c>
      <c r="AB9193" t="s">
        <v>6144</v>
      </c>
    </row>
    <row r="9194" spans="26:28">
      <c r="Z9194">
        <v>872</v>
      </c>
      <c r="AA9194" t="s">
        <v>3590</v>
      </c>
      <c r="AB9194" t="s">
        <v>6254</v>
      </c>
    </row>
    <row r="9195" spans="26:28">
      <c r="Z9195">
        <v>873</v>
      </c>
      <c r="AA9195" t="s">
        <v>3591</v>
      </c>
      <c r="AB9195" t="s">
        <v>6255</v>
      </c>
    </row>
    <row r="9196" spans="26:28">
      <c r="Z9196">
        <v>874</v>
      </c>
      <c r="AA9196" t="s">
        <v>3592</v>
      </c>
      <c r="AB9196" t="s">
        <v>6245</v>
      </c>
    </row>
    <row r="9197" spans="26:28">
      <c r="Z9197">
        <v>875</v>
      </c>
      <c r="AA9197" t="s">
        <v>3593</v>
      </c>
      <c r="AB9197" t="s">
        <v>6263</v>
      </c>
    </row>
    <row r="9198" spans="26:28">
      <c r="Z9198">
        <v>876</v>
      </c>
      <c r="AA9198" t="s">
        <v>3594</v>
      </c>
      <c r="AB9198" t="s">
        <v>6578</v>
      </c>
    </row>
    <row r="9199" spans="26:28">
      <c r="Z9199">
        <v>877</v>
      </c>
      <c r="AA9199" t="s">
        <v>3595</v>
      </c>
      <c r="AB9199" t="s">
        <v>6579</v>
      </c>
    </row>
    <row r="9200" spans="26:28">
      <c r="Z9200">
        <v>878</v>
      </c>
      <c r="AA9200" t="s">
        <v>3596</v>
      </c>
      <c r="AB9200" t="s">
        <v>6580</v>
      </c>
    </row>
    <row r="9201" spans="26:28">
      <c r="Z9201">
        <v>879</v>
      </c>
      <c r="AA9201" t="s">
        <v>3597</v>
      </c>
      <c r="AB9201" t="s">
        <v>6581</v>
      </c>
    </row>
    <row r="9202" spans="26:28">
      <c r="Z9202">
        <v>880</v>
      </c>
      <c r="AA9202" t="s">
        <v>3598</v>
      </c>
      <c r="AB9202" t="s">
        <v>6582</v>
      </c>
    </row>
    <row r="9203" spans="26:28">
      <c r="Z9203">
        <v>881</v>
      </c>
      <c r="AA9203" t="s">
        <v>3599</v>
      </c>
      <c r="AB9203" t="s">
        <v>6583</v>
      </c>
    </row>
    <row r="9204" spans="26:28">
      <c r="Z9204">
        <v>882</v>
      </c>
      <c r="AA9204" t="s">
        <v>3600</v>
      </c>
      <c r="AB9204" t="s">
        <v>6584</v>
      </c>
    </row>
    <row r="9205" spans="26:28">
      <c r="Z9205">
        <v>883</v>
      </c>
      <c r="AA9205" t="s">
        <v>3601</v>
      </c>
      <c r="AB9205" t="s">
        <v>6585</v>
      </c>
    </row>
    <row r="9206" spans="26:28">
      <c r="Z9206">
        <v>884</v>
      </c>
      <c r="AA9206" t="s">
        <v>3602</v>
      </c>
      <c r="AB9206" t="s">
        <v>6586</v>
      </c>
    </row>
    <row r="9207" spans="26:28">
      <c r="Z9207">
        <v>885</v>
      </c>
      <c r="AA9207" t="s">
        <v>3603</v>
      </c>
      <c r="AB9207" t="s">
        <v>6587</v>
      </c>
    </row>
    <row r="9208" spans="26:28">
      <c r="Z9208">
        <v>886</v>
      </c>
      <c r="AA9208" t="s">
        <v>3604</v>
      </c>
      <c r="AB9208" t="s">
        <v>6588</v>
      </c>
    </row>
    <row r="9209" spans="26:28">
      <c r="Z9209">
        <v>887</v>
      </c>
      <c r="AA9209" t="s">
        <v>3605</v>
      </c>
      <c r="AB9209" t="s">
        <v>6589</v>
      </c>
    </row>
    <row r="9210" spans="26:28">
      <c r="Z9210">
        <v>888</v>
      </c>
      <c r="AA9210" t="s">
        <v>3606</v>
      </c>
      <c r="AB9210" t="s">
        <v>6590</v>
      </c>
    </row>
    <row r="9211" spans="26:28">
      <c r="Z9211">
        <v>889</v>
      </c>
      <c r="AA9211" t="s">
        <v>3607</v>
      </c>
      <c r="AB9211" t="s">
        <v>6591</v>
      </c>
    </row>
    <row r="9212" spans="26:28">
      <c r="Z9212">
        <v>890</v>
      </c>
      <c r="AA9212" t="s">
        <v>3608</v>
      </c>
      <c r="AB9212" t="s">
        <v>6592</v>
      </c>
    </row>
    <row r="9213" spans="26:28">
      <c r="Z9213">
        <v>891</v>
      </c>
      <c r="AA9213" t="s">
        <v>3609</v>
      </c>
      <c r="AB9213" t="s">
        <v>6593</v>
      </c>
    </row>
    <row r="9214" spans="26:28">
      <c r="Z9214">
        <v>892</v>
      </c>
      <c r="AA9214" t="s">
        <v>3610</v>
      </c>
      <c r="AB9214" t="s">
        <v>6485</v>
      </c>
    </row>
    <row r="9215" spans="26:28">
      <c r="Z9215">
        <v>893</v>
      </c>
      <c r="AA9215" t="s">
        <v>3611</v>
      </c>
      <c r="AB9215" t="s">
        <v>6594</v>
      </c>
    </row>
    <row r="9216" spans="26:28">
      <c r="Z9216">
        <v>894</v>
      </c>
      <c r="AA9216" t="s">
        <v>3612</v>
      </c>
      <c r="AB9216" t="s">
        <v>5778</v>
      </c>
    </row>
    <row r="9217" spans="26:28">
      <c r="Z9217">
        <v>895</v>
      </c>
      <c r="AA9217" t="s">
        <v>3613</v>
      </c>
      <c r="AB9217" t="s">
        <v>6595</v>
      </c>
    </row>
    <row r="9218" spans="26:28">
      <c r="Z9218">
        <v>896</v>
      </c>
      <c r="AA9218" t="s">
        <v>3615</v>
      </c>
      <c r="AB9218" t="s">
        <v>6596</v>
      </c>
    </row>
    <row r="9219" spans="26:28">
      <c r="Z9219">
        <v>897</v>
      </c>
      <c r="AA9219" t="s">
        <v>3616</v>
      </c>
      <c r="AB9219" t="s">
        <v>6597</v>
      </c>
    </row>
    <row r="9220" spans="26:28">
      <c r="Z9220">
        <v>898</v>
      </c>
      <c r="AA9220" t="s">
        <v>3617</v>
      </c>
      <c r="AB9220" t="s">
        <v>6598</v>
      </c>
    </row>
    <row r="9221" spans="26:28">
      <c r="Z9221">
        <v>899</v>
      </c>
      <c r="AA9221" t="s">
        <v>3618</v>
      </c>
      <c r="AB9221" t="s">
        <v>6599</v>
      </c>
    </row>
    <row r="9222" spans="26:28">
      <c r="Z9222">
        <v>900</v>
      </c>
      <c r="AA9222" t="s">
        <v>3619</v>
      </c>
      <c r="AB9222" t="s">
        <v>6600</v>
      </c>
    </row>
    <row r="9223" spans="26:28">
      <c r="Z9223">
        <v>901</v>
      </c>
      <c r="AA9223" t="s">
        <v>3620</v>
      </c>
      <c r="AB9223" t="s">
        <v>6601</v>
      </c>
    </row>
    <row r="9224" spans="26:28">
      <c r="Z9224">
        <v>902</v>
      </c>
      <c r="AA9224" t="s">
        <v>3621</v>
      </c>
      <c r="AB9224" t="s">
        <v>6602</v>
      </c>
    </row>
    <row r="9225" spans="26:28">
      <c r="Z9225">
        <v>903</v>
      </c>
      <c r="AA9225" t="s">
        <v>3622</v>
      </c>
      <c r="AB9225" t="s">
        <v>6603</v>
      </c>
    </row>
    <row r="9226" spans="26:28">
      <c r="Z9226">
        <v>904</v>
      </c>
      <c r="AA9226" t="s">
        <v>3623</v>
      </c>
      <c r="AB9226" t="s">
        <v>6604</v>
      </c>
    </row>
    <row r="9227" spans="26:28">
      <c r="Z9227">
        <v>905</v>
      </c>
      <c r="AA9227" t="s">
        <v>3624</v>
      </c>
      <c r="AB9227" t="s">
        <v>6605</v>
      </c>
    </row>
    <row r="9228" spans="26:28">
      <c r="Z9228">
        <v>906</v>
      </c>
      <c r="AA9228" t="s">
        <v>3625</v>
      </c>
      <c r="AB9228" t="s">
        <v>6606</v>
      </c>
    </row>
    <row r="9229" spans="26:28">
      <c r="Z9229">
        <v>907</v>
      </c>
      <c r="AA9229" t="s">
        <v>3626</v>
      </c>
      <c r="AB9229" t="s">
        <v>6607</v>
      </c>
    </row>
    <row r="9230" spans="26:28">
      <c r="Z9230">
        <v>908</v>
      </c>
      <c r="AA9230" t="s">
        <v>3627</v>
      </c>
      <c r="AB9230" t="s">
        <v>6608</v>
      </c>
    </row>
    <row r="9231" spans="26:28">
      <c r="Z9231">
        <v>909</v>
      </c>
      <c r="AA9231" t="s">
        <v>3628</v>
      </c>
      <c r="AB9231" t="s">
        <v>6609</v>
      </c>
    </row>
    <row r="9232" spans="26:28">
      <c r="Z9232">
        <v>910</v>
      </c>
      <c r="AA9232" t="s">
        <v>3629</v>
      </c>
      <c r="AB9232" t="s">
        <v>6610</v>
      </c>
    </row>
    <row r="9233" spans="26:28">
      <c r="Z9233">
        <v>911</v>
      </c>
      <c r="AA9233" t="s">
        <v>3630</v>
      </c>
      <c r="AB9233" t="s">
        <v>6611</v>
      </c>
    </row>
    <row r="9234" spans="26:28">
      <c r="Z9234">
        <v>912</v>
      </c>
      <c r="AA9234" t="s">
        <v>3631</v>
      </c>
      <c r="AB9234" t="s">
        <v>6612</v>
      </c>
    </row>
    <row r="9235" spans="26:28">
      <c r="Z9235">
        <v>913</v>
      </c>
      <c r="AA9235" t="s">
        <v>3632</v>
      </c>
      <c r="AB9235" t="s">
        <v>6613</v>
      </c>
    </row>
    <row r="9236" spans="26:28">
      <c r="Z9236">
        <v>914</v>
      </c>
      <c r="AA9236" t="s">
        <v>3633</v>
      </c>
      <c r="AB9236" t="s">
        <v>6614</v>
      </c>
    </row>
    <row r="9237" spans="26:28">
      <c r="Z9237">
        <v>915</v>
      </c>
      <c r="AA9237" t="s">
        <v>3634</v>
      </c>
      <c r="AB9237" t="s">
        <v>6615</v>
      </c>
    </row>
    <row r="9238" spans="26:28">
      <c r="Z9238">
        <v>916</v>
      </c>
      <c r="AA9238" t="s">
        <v>3635</v>
      </c>
      <c r="AB9238" t="s">
        <v>6616</v>
      </c>
    </row>
    <row r="9239" spans="26:28">
      <c r="Z9239">
        <v>917</v>
      </c>
      <c r="AA9239" t="s">
        <v>3636</v>
      </c>
      <c r="AB9239" t="s">
        <v>6617</v>
      </c>
    </row>
    <row r="9240" spans="26:28">
      <c r="Z9240">
        <v>918</v>
      </c>
      <c r="AA9240" t="s">
        <v>3637</v>
      </c>
      <c r="AB9240" t="s">
        <v>6618</v>
      </c>
    </row>
    <row r="9241" spans="26:28">
      <c r="Z9241">
        <v>919</v>
      </c>
      <c r="AA9241" t="s">
        <v>3638</v>
      </c>
      <c r="AB9241" t="s">
        <v>6619</v>
      </c>
    </row>
    <row r="9242" spans="26:28">
      <c r="Z9242">
        <v>920</v>
      </c>
      <c r="AA9242" t="s">
        <v>3639</v>
      </c>
      <c r="AB9242" t="s">
        <v>6620</v>
      </c>
    </row>
    <row r="9243" spans="26:28">
      <c r="Z9243">
        <v>921</v>
      </c>
      <c r="AA9243" t="s">
        <v>3640</v>
      </c>
      <c r="AB9243" t="s">
        <v>6621</v>
      </c>
    </row>
    <row r="9244" spans="26:28">
      <c r="Z9244">
        <v>922</v>
      </c>
      <c r="AA9244" t="s">
        <v>3641</v>
      </c>
      <c r="AB9244" t="s">
        <v>6622</v>
      </c>
    </row>
    <row r="9245" spans="26:28">
      <c r="Z9245">
        <v>923</v>
      </c>
      <c r="AA9245" t="s">
        <v>3642</v>
      </c>
      <c r="AB9245" t="s">
        <v>6623</v>
      </c>
    </row>
    <row r="9246" spans="26:28">
      <c r="Z9246">
        <v>924</v>
      </c>
      <c r="AA9246" t="s">
        <v>3643</v>
      </c>
      <c r="AB9246" t="s">
        <v>6624</v>
      </c>
    </row>
    <row r="9247" spans="26:28">
      <c r="Z9247">
        <v>925</v>
      </c>
      <c r="AA9247" t="s">
        <v>3644</v>
      </c>
      <c r="AB9247" t="s">
        <v>6625</v>
      </c>
    </row>
    <row r="9248" spans="26:28">
      <c r="Z9248">
        <v>926</v>
      </c>
      <c r="AA9248" t="s">
        <v>3645</v>
      </c>
      <c r="AB9248" t="s">
        <v>6626</v>
      </c>
    </row>
    <row r="9249" spans="26:28">
      <c r="Z9249">
        <v>927</v>
      </c>
      <c r="AA9249" t="s">
        <v>3646</v>
      </c>
      <c r="AB9249" t="s">
        <v>6627</v>
      </c>
    </row>
    <row r="9250" spans="26:28">
      <c r="Z9250">
        <v>928</v>
      </c>
      <c r="AA9250" t="s">
        <v>3647</v>
      </c>
      <c r="AB9250" t="s">
        <v>6628</v>
      </c>
    </row>
    <row r="9251" spans="26:28">
      <c r="Z9251">
        <v>929</v>
      </c>
      <c r="AA9251" t="s">
        <v>3648</v>
      </c>
      <c r="AB9251" t="s">
        <v>6629</v>
      </c>
    </row>
    <row r="9252" spans="26:28">
      <c r="Z9252">
        <v>930</v>
      </c>
      <c r="AA9252" t="s">
        <v>3649</v>
      </c>
      <c r="AB9252" t="s">
        <v>6630</v>
      </c>
    </row>
    <row r="9253" spans="26:28">
      <c r="Z9253">
        <v>931</v>
      </c>
      <c r="AA9253" t="s">
        <v>3650</v>
      </c>
      <c r="AB9253" t="s">
        <v>6631</v>
      </c>
    </row>
    <row r="9254" spans="26:28">
      <c r="Z9254">
        <v>932</v>
      </c>
      <c r="AA9254" t="s">
        <v>3651</v>
      </c>
      <c r="AB9254" t="s">
        <v>6632</v>
      </c>
    </row>
    <row r="9255" spans="26:28">
      <c r="Z9255">
        <v>933</v>
      </c>
      <c r="AA9255" t="s">
        <v>3652</v>
      </c>
      <c r="AB9255" t="s">
        <v>6633</v>
      </c>
    </row>
    <row r="9256" spans="26:28">
      <c r="Z9256">
        <v>934</v>
      </c>
      <c r="AA9256" t="s">
        <v>3653</v>
      </c>
      <c r="AB9256" t="s">
        <v>6634</v>
      </c>
    </row>
    <row r="9257" spans="26:28">
      <c r="Z9257">
        <v>935</v>
      </c>
      <c r="AA9257" t="s">
        <v>3654</v>
      </c>
      <c r="AB9257" t="s">
        <v>6635</v>
      </c>
    </row>
    <row r="9258" spans="26:28">
      <c r="Z9258">
        <v>936</v>
      </c>
      <c r="AA9258" t="s">
        <v>3655</v>
      </c>
      <c r="AB9258" t="s">
        <v>6636</v>
      </c>
    </row>
    <row r="9259" spans="26:28">
      <c r="Z9259">
        <v>937</v>
      </c>
      <c r="AA9259" t="s">
        <v>3656</v>
      </c>
      <c r="AB9259" t="s">
        <v>6637</v>
      </c>
    </row>
    <row r="9260" spans="26:28">
      <c r="Z9260">
        <v>938</v>
      </c>
      <c r="AA9260" t="s">
        <v>3657</v>
      </c>
      <c r="AB9260" t="s">
        <v>6638</v>
      </c>
    </row>
    <row r="9261" spans="26:28">
      <c r="Z9261">
        <v>939</v>
      </c>
      <c r="AA9261" t="s">
        <v>3658</v>
      </c>
      <c r="AB9261" t="s">
        <v>6639</v>
      </c>
    </row>
    <row r="9262" spans="26:28">
      <c r="Z9262">
        <v>940</v>
      </c>
      <c r="AA9262" t="s">
        <v>3659</v>
      </c>
      <c r="AB9262" t="s">
        <v>6640</v>
      </c>
    </row>
    <row r="9263" spans="26:28">
      <c r="Z9263">
        <v>941</v>
      </c>
      <c r="AA9263" t="s">
        <v>3660</v>
      </c>
      <c r="AB9263" t="s">
        <v>6641</v>
      </c>
    </row>
    <row r="9264" spans="26:28">
      <c r="Z9264">
        <v>942</v>
      </c>
      <c r="AA9264" t="s">
        <v>3661</v>
      </c>
      <c r="AB9264" t="s">
        <v>6642</v>
      </c>
    </row>
    <row r="9265" spans="26:28">
      <c r="Z9265">
        <v>943</v>
      </c>
      <c r="AA9265" t="s">
        <v>3662</v>
      </c>
      <c r="AB9265" t="s">
        <v>6643</v>
      </c>
    </row>
    <row r="9266" spans="26:28">
      <c r="Z9266">
        <v>944</v>
      </c>
      <c r="AA9266" t="s">
        <v>3663</v>
      </c>
      <c r="AB9266" t="s">
        <v>6644</v>
      </c>
    </row>
    <row r="9267" spans="26:28">
      <c r="Z9267">
        <v>945</v>
      </c>
      <c r="AA9267" t="s">
        <v>3664</v>
      </c>
      <c r="AB9267" t="s">
        <v>6645</v>
      </c>
    </row>
    <row r="9268" spans="26:28">
      <c r="Z9268">
        <v>946</v>
      </c>
      <c r="AA9268" t="s">
        <v>3665</v>
      </c>
      <c r="AB9268" t="s">
        <v>6646</v>
      </c>
    </row>
    <row r="9269" spans="26:28">
      <c r="Z9269">
        <v>947</v>
      </c>
      <c r="AA9269" t="s">
        <v>3666</v>
      </c>
      <c r="AB9269" t="s">
        <v>6647</v>
      </c>
    </row>
    <row r="9270" spans="26:28">
      <c r="Z9270">
        <v>948</v>
      </c>
      <c r="AA9270" t="s">
        <v>3667</v>
      </c>
      <c r="AB9270" t="s">
        <v>6648</v>
      </c>
    </row>
    <row r="9271" spans="26:28">
      <c r="Z9271">
        <v>949</v>
      </c>
      <c r="AA9271" t="s">
        <v>3668</v>
      </c>
      <c r="AB9271" t="s">
        <v>6649</v>
      </c>
    </row>
    <row r="9272" spans="26:28">
      <c r="Z9272">
        <v>950</v>
      </c>
      <c r="AA9272" t="s">
        <v>3669</v>
      </c>
      <c r="AB9272" t="s">
        <v>6650</v>
      </c>
    </row>
    <row r="9273" spans="26:28">
      <c r="Z9273">
        <v>951</v>
      </c>
      <c r="AA9273" t="s">
        <v>3670</v>
      </c>
      <c r="AB9273" t="s">
        <v>6651</v>
      </c>
    </row>
    <row r="9274" spans="26:28">
      <c r="Z9274">
        <v>952</v>
      </c>
      <c r="AA9274" t="s">
        <v>3671</v>
      </c>
      <c r="AB9274" t="s">
        <v>6652</v>
      </c>
    </row>
    <row r="9275" spans="26:28">
      <c r="Z9275">
        <v>953</v>
      </c>
      <c r="AA9275" t="s">
        <v>3672</v>
      </c>
      <c r="AB9275" t="s">
        <v>6653</v>
      </c>
    </row>
    <row r="9276" spans="26:28">
      <c r="Z9276">
        <v>954</v>
      </c>
      <c r="AA9276" t="s">
        <v>3673</v>
      </c>
      <c r="AB9276" t="s">
        <v>6654</v>
      </c>
    </row>
    <row r="9277" spans="26:28">
      <c r="Z9277">
        <v>955</v>
      </c>
      <c r="AA9277" t="s">
        <v>3674</v>
      </c>
      <c r="AB9277" t="s">
        <v>6655</v>
      </c>
    </row>
    <row r="9278" spans="26:28">
      <c r="Z9278">
        <v>956</v>
      </c>
      <c r="AA9278" t="s">
        <v>3675</v>
      </c>
      <c r="AB9278" t="s">
        <v>6656</v>
      </c>
    </row>
    <row r="9279" spans="26:28">
      <c r="Z9279">
        <v>957</v>
      </c>
      <c r="AA9279" t="s">
        <v>3676</v>
      </c>
      <c r="AB9279" t="s">
        <v>6657</v>
      </c>
    </row>
    <row r="9280" spans="26:28">
      <c r="Z9280">
        <v>958</v>
      </c>
      <c r="AA9280" t="s">
        <v>3678</v>
      </c>
      <c r="AB9280" t="s">
        <v>6658</v>
      </c>
    </row>
    <row r="9281" spans="26:28">
      <c r="Z9281">
        <v>959</v>
      </c>
      <c r="AA9281" t="s">
        <v>3679</v>
      </c>
      <c r="AB9281" t="s">
        <v>6659</v>
      </c>
    </row>
    <row r="9282" spans="26:28">
      <c r="Z9282">
        <v>960</v>
      </c>
      <c r="AA9282" t="s">
        <v>3680</v>
      </c>
      <c r="AB9282" t="s">
        <v>6660</v>
      </c>
    </row>
    <row r="9283" spans="26:28">
      <c r="Z9283">
        <v>961</v>
      </c>
      <c r="AA9283" t="s">
        <v>3681</v>
      </c>
      <c r="AB9283" t="s">
        <v>6661</v>
      </c>
    </row>
    <row r="9284" spans="26:28">
      <c r="Z9284">
        <v>962</v>
      </c>
      <c r="AA9284" t="s">
        <v>3682</v>
      </c>
      <c r="AB9284" t="s">
        <v>5789</v>
      </c>
    </row>
    <row r="9285" spans="26:28">
      <c r="Z9285">
        <v>963</v>
      </c>
      <c r="AA9285" t="s">
        <v>3683</v>
      </c>
      <c r="AB9285" t="s">
        <v>5790</v>
      </c>
    </row>
    <row r="9286" spans="26:28">
      <c r="Z9286">
        <v>964</v>
      </c>
      <c r="AA9286" t="s">
        <v>3684</v>
      </c>
      <c r="AB9286" t="s">
        <v>5791</v>
      </c>
    </row>
    <row r="9287" spans="26:28">
      <c r="Z9287">
        <v>965</v>
      </c>
      <c r="AA9287" t="s">
        <v>3685</v>
      </c>
      <c r="AB9287" t="s">
        <v>5801</v>
      </c>
    </row>
    <row r="9288" spans="26:28">
      <c r="Z9288">
        <v>966</v>
      </c>
      <c r="AA9288" t="s">
        <v>3686</v>
      </c>
      <c r="AB9288" t="s">
        <v>6662</v>
      </c>
    </row>
    <row r="9289" spans="26:28">
      <c r="Z9289">
        <v>967</v>
      </c>
      <c r="AA9289" t="s">
        <v>3687</v>
      </c>
      <c r="AB9289" t="s">
        <v>6663</v>
      </c>
    </row>
    <row r="9290" spans="26:28">
      <c r="Z9290">
        <v>968</v>
      </c>
      <c r="AA9290" t="s">
        <v>3688</v>
      </c>
      <c r="AB9290" t="s">
        <v>5809</v>
      </c>
    </row>
    <row r="9291" spans="26:28">
      <c r="Z9291">
        <v>969</v>
      </c>
      <c r="AA9291" t="s">
        <v>3689</v>
      </c>
      <c r="AB9291" t="s">
        <v>6664</v>
      </c>
    </row>
    <row r="9292" spans="26:28">
      <c r="Z9292">
        <v>970</v>
      </c>
      <c r="AA9292" t="s">
        <v>3690</v>
      </c>
      <c r="AB9292" t="s">
        <v>6665</v>
      </c>
    </row>
    <row r="9293" spans="26:28">
      <c r="Z9293">
        <v>971</v>
      </c>
      <c r="AA9293" t="s">
        <v>3691</v>
      </c>
      <c r="AB9293" t="s">
        <v>6666</v>
      </c>
    </row>
    <row r="9294" spans="26:28">
      <c r="Z9294">
        <v>972</v>
      </c>
      <c r="AA9294" t="s">
        <v>3692</v>
      </c>
      <c r="AB9294" t="s">
        <v>6667</v>
      </c>
    </row>
    <row r="9295" spans="26:28">
      <c r="Z9295">
        <v>973</v>
      </c>
      <c r="AA9295" t="s">
        <v>3693</v>
      </c>
      <c r="AB9295" t="s">
        <v>6668</v>
      </c>
    </row>
    <row r="9296" spans="26:28">
      <c r="Z9296">
        <v>974</v>
      </c>
      <c r="AA9296" t="s">
        <v>3694</v>
      </c>
      <c r="AB9296" t="s">
        <v>5806</v>
      </c>
    </row>
    <row r="9297" spans="26:28">
      <c r="Z9297">
        <v>975</v>
      </c>
      <c r="AA9297" t="s">
        <v>3695</v>
      </c>
      <c r="AB9297" t="s">
        <v>5807</v>
      </c>
    </row>
    <row r="9298" spans="26:28">
      <c r="Z9298">
        <v>976</v>
      </c>
      <c r="AA9298" t="s">
        <v>3696</v>
      </c>
      <c r="AB9298" t="s">
        <v>6669</v>
      </c>
    </row>
    <row r="9299" spans="26:28">
      <c r="Z9299">
        <v>977</v>
      </c>
      <c r="AA9299" t="s">
        <v>3697</v>
      </c>
      <c r="AB9299" t="s">
        <v>6670</v>
      </c>
    </row>
    <row r="9300" spans="26:28">
      <c r="Z9300">
        <v>978</v>
      </c>
      <c r="AA9300" t="s">
        <v>3698</v>
      </c>
      <c r="AB9300" t="s">
        <v>6671</v>
      </c>
    </row>
    <row r="9301" spans="26:28">
      <c r="Z9301">
        <v>979</v>
      </c>
      <c r="AA9301" t="s">
        <v>3699</v>
      </c>
      <c r="AB9301" t="s">
        <v>6672</v>
      </c>
    </row>
    <row r="9302" spans="26:28">
      <c r="Z9302">
        <v>980</v>
      </c>
      <c r="AA9302" t="s">
        <v>3700</v>
      </c>
      <c r="AB9302" t="s">
        <v>6673</v>
      </c>
    </row>
    <row r="9303" spans="26:28">
      <c r="Z9303">
        <v>981</v>
      </c>
      <c r="AA9303" t="s">
        <v>3701</v>
      </c>
      <c r="AB9303" t="s">
        <v>6674</v>
      </c>
    </row>
    <row r="9304" spans="26:28">
      <c r="Z9304">
        <v>982</v>
      </c>
      <c r="AA9304" t="s">
        <v>3702</v>
      </c>
      <c r="AB9304" t="s">
        <v>6675</v>
      </c>
    </row>
    <row r="9305" spans="26:28">
      <c r="Z9305">
        <v>983</v>
      </c>
      <c r="AA9305" t="s">
        <v>3703</v>
      </c>
      <c r="AB9305" t="s">
        <v>6676</v>
      </c>
    </row>
    <row r="9306" spans="26:28">
      <c r="Z9306">
        <v>984</v>
      </c>
      <c r="AA9306" t="s">
        <v>3704</v>
      </c>
      <c r="AB9306" t="s">
        <v>6677</v>
      </c>
    </row>
    <row r="9307" spans="26:28">
      <c r="Z9307">
        <v>985</v>
      </c>
      <c r="AA9307" t="s">
        <v>3705</v>
      </c>
      <c r="AB9307" t="s">
        <v>6678</v>
      </c>
    </row>
    <row r="9308" spans="26:28">
      <c r="Z9308">
        <v>986</v>
      </c>
      <c r="AA9308" t="s">
        <v>3706</v>
      </c>
      <c r="AB9308" t="s">
        <v>6679</v>
      </c>
    </row>
    <row r="9309" spans="26:28">
      <c r="Z9309">
        <v>987</v>
      </c>
      <c r="AA9309" t="s">
        <v>3707</v>
      </c>
      <c r="AB9309" t="s">
        <v>6680</v>
      </c>
    </row>
    <row r="9310" spans="26:28">
      <c r="Z9310">
        <v>988</v>
      </c>
      <c r="AA9310" t="s">
        <v>3708</v>
      </c>
      <c r="AB9310" t="s">
        <v>6681</v>
      </c>
    </row>
    <row r="9311" spans="26:28">
      <c r="Z9311">
        <v>989</v>
      </c>
      <c r="AA9311" t="s">
        <v>3709</v>
      </c>
      <c r="AB9311" t="s">
        <v>6682</v>
      </c>
    </row>
    <row r="9312" spans="26:28">
      <c r="Z9312">
        <v>990</v>
      </c>
      <c r="AA9312" t="s">
        <v>3710</v>
      </c>
      <c r="AB9312" t="s">
        <v>6683</v>
      </c>
    </row>
    <row r="9313" spans="26:28">
      <c r="Z9313">
        <v>991</v>
      </c>
      <c r="AA9313" t="s">
        <v>3711</v>
      </c>
      <c r="AB9313" t="s">
        <v>6684</v>
      </c>
    </row>
    <row r="9314" spans="26:28">
      <c r="Z9314">
        <v>992</v>
      </c>
      <c r="AA9314" t="s">
        <v>3712</v>
      </c>
      <c r="AB9314" t="s">
        <v>6685</v>
      </c>
    </row>
    <row r="9315" spans="26:28">
      <c r="Z9315">
        <v>993</v>
      </c>
      <c r="AA9315" t="s">
        <v>3713</v>
      </c>
      <c r="AB9315" t="s">
        <v>6686</v>
      </c>
    </row>
    <row r="9316" spans="26:28">
      <c r="Z9316">
        <v>994</v>
      </c>
      <c r="AA9316" t="s">
        <v>3714</v>
      </c>
      <c r="AB9316" t="s">
        <v>6687</v>
      </c>
    </row>
    <row r="9317" spans="26:28">
      <c r="Z9317">
        <v>995</v>
      </c>
      <c r="AA9317" t="s">
        <v>3715</v>
      </c>
      <c r="AB9317" t="s">
        <v>6688</v>
      </c>
    </row>
    <row r="9318" spans="26:28">
      <c r="Z9318">
        <v>996</v>
      </c>
      <c r="AA9318" t="s">
        <v>3716</v>
      </c>
      <c r="AB9318" t="s">
        <v>6689</v>
      </c>
    </row>
    <row r="9319" spans="26:28">
      <c r="Z9319">
        <v>997</v>
      </c>
      <c r="AA9319" t="s">
        <v>3717</v>
      </c>
      <c r="AB9319" t="s">
        <v>6690</v>
      </c>
    </row>
    <row r="9320" spans="26:28">
      <c r="Z9320">
        <v>998</v>
      </c>
      <c r="AA9320" t="s">
        <v>3718</v>
      </c>
      <c r="AB9320" t="s">
        <v>6691</v>
      </c>
    </row>
    <row r="9321" spans="26:28">
      <c r="Z9321">
        <v>999</v>
      </c>
      <c r="AA9321" t="s">
        <v>3719</v>
      </c>
      <c r="AB9321" t="s">
        <v>6692</v>
      </c>
    </row>
    <row r="9322" spans="26:28">
      <c r="Z9322">
        <v>1000</v>
      </c>
      <c r="AA9322" t="s">
        <v>3720</v>
      </c>
      <c r="AB9322" t="s">
        <v>6693</v>
      </c>
    </row>
    <row r="9323" spans="26:28">
      <c r="Z9323">
        <v>1001</v>
      </c>
      <c r="AA9323" t="s">
        <v>3721</v>
      </c>
      <c r="AB9323" t="s">
        <v>6694</v>
      </c>
    </row>
    <row r="9324" spans="26:28">
      <c r="Z9324">
        <v>1002</v>
      </c>
      <c r="AA9324" t="s">
        <v>3722</v>
      </c>
      <c r="AB9324" t="s">
        <v>6695</v>
      </c>
    </row>
    <row r="9325" spans="26:28">
      <c r="Z9325">
        <v>1003</v>
      </c>
      <c r="AA9325" t="s">
        <v>3723</v>
      </c>
      <c r="AB9325" t="s">
        <v>6696</v>
      </c>
    </row>
    <row r="9326" spans="26:28">
      <c r="Z9326">
        <v>1004</v>
      </c>
      <c r="AA9326" t="s">
        <v>3724</v>
      </c>
      <c r="AB9326" t="s">
        <v>6697</v>
      </c>
    </row>
    <row r="9327" spans="26:28">
      <c r="Z9327">
        <v>1005</v>
      </c>
      <c r="AA9327" t="s">
        <v>3725</v>
      </c>
      <c r="AB9327" t="s">
        <v>6698</v>
      </c>
    </row>
    <row r="9328" spans="26:28">
      <c r="Z9328">
        <v>1006</v>
      </c>
      <c r="AA9328" t="s">
        <v>3726</v>
      </c>
      <c r="AB9328" t="s">
        <v>6699</v>
      </c>
    </row>
    <row r="9329" spans="26:28">
      <c r="Z9329">
        <v>1007</v>
      </c>
      <c r="AA9329" t="s">
        <v>3727</v>
      </c>
      <c r="AB9329" t="s">
        <v>6700</v>
      </c>
    </row>
    <row r="9330" spans="26:28">
      <c r="Z9330">
        <v>1008</v>
      </c>
      <c r="AA9330" t="s">
        <v>3728</v>
      </c>
      <c r="AB9330" t="s">
        <v>6701</v>
      </c>
    </row>
    <row r="9331" spans="26:28">
      <c r="Z9331">
        <v>1009</v>
      </c>
      <c r="AA9331" t="s">
        <v>3729</v>
      </c>
      <c r="AB9331" t="s">
        <v>6702</v>
      </c>
    </row>
    <row r="9332" spans="26:28">
      <c r="Z9332">
        <v>1010</v>
      </c>
      <c r="AA9332" t="s">
        <v>3730</v>
      </c>
      <c r="AB9332" t="s">
        <v>6703</v>
      </c>
    </row>
    <row r="9333" spans="26:28">
      <c r="Z9333">
        <v>1011</v>
      </c>
      <c r="AA9333" t="s">
        <v>3731</v>
      </c>
      <c r="AB9333" t="s">
        <v>6704</v>
      </c>
    </row>
    <row r="9334" spans="26:28">
      <c r="Z9334">
        <v>1012</v>
      </c>
      <c r="AA9334" t="s">
        <v>3732</v>
      </c>
      <c r="AB9334" t="s">
        <v>6705</v>
      </c>
    </row>
    <row r="9335" spans="26:28">
      <c r="Z9335">
        <v>1013</v>
      </c>
      <c r="AA9335" t="s">
        <v>3733</v>
      </c>
      <c r="AB9335" t="s">
        <v>6706</v>
      </c>
    </row>
    <row r="9336" spans="26:28">
      <c r="Z9336">
        <v>1014</v>
      </c>
      <c r="AA9336" t="s">
        <v>3734</v>
      </c>
      <c r="AB9336" t="s">
        <v>6707</v>
      </c>
    </row>
    <row r="9337" spans="26:28">
      <c r="Z9337">
        <v>1015</v>
      </c>
      <c r="AA9337" t="s">
        <v>3735</v>
      </c>
      <c r="AB9337" t="s">
        <v>6708</v>
      </c>
    </row>
    <row r="9338" spans="26:28">
      <c r="Z9338">
        <v>1016</v>
      </c>
      <c r="AA9338" t="s">
        <v>3736</v>
      </c>
      <c r="AB9338" t="s">
        <v>6709</v>
      </c>
    </row>
    <row r="9339" spans="26:28">
      <c r="Z9339">
        <v>1017</v>
      </c>
      <c r="AA9339" t="s">
        <v>3737</v>
      </c>
      <c r="AB9339" t="s">
        <v>6710</v>
      </c>
    </row>
    <row r="9340" spans="26:28">
      <c r="Z9340">
        <v>1018</v>
      </c>
      <c r="AA9340" t="s">
        <v>3738</v>
      </c>
      <c r="AB9340" t="s">
        <v>6711</v>
      </c>
    </row>
    <row r="9341" spans="26:28">
      <c r="Z9341">
        <v>1019</v>
      </c>
      <c r="AA9341" t="s">
        <v>3739</v>
      </c>
      <c r="AB9341" t="s">
        <v>6712</v>
      </c>
    </row>
    <row r="9342" spans="26:28">
      <c r="Z9342">
        <v>1020</v>
      </c>
      <c r="AA9342" t="s">
        <v>3740</v>
      </c>
      <c r="AB9342" t="s">
        <v>6713</v>
      </c>
    </row>
    <row r="9343" spans="26:28">
      <c r="Z9343">
        <v>1021</v>
      </c>
      <c r="AA9343" t="s">
        <v>3741</v>
      </c>
      <c r="AB9343" t="s">
        <v>6714</v>
      </c>
    </row>
    <row r="9344" spans="26:28">
      <c r="Z9344">
        <v>1022</v>
      </c>
      <c r="AA9344" t="s">
        <v>3742</v>
      </c>
      <c r="AB9344" t="s">
        <v>6715</v>
      </c>
    </row>
    <row r="9345" spans="26:28">
      <c r="Z9345">
        <v>1023</v>
      </c>
      <c r="AA9345" t="s">
        <v>3743</v>
      </c>
      <c r="AB9345" t="s">
        <v>6716</v>
      </c>
    </row>
    <row r="9346" spans="26:28">
      <c r="Z9346">
        <v>1024</v>
      </c>
      <c r="AA9346" t="s">
        <v>3744</v>
      </c>
      <c r="AB9346" t="s">
        <v>6717</v>
      </c>
    </row>
    <row r="9347" spans="26:28">
      <c r="Z9347">
        <v>1025</v>
      </c>
      <c r="AA9347" t="s">
        <v>3745</v>
      </c>
      <c r="AB9347" t="s">
        <v>6718</v>
      </c>
    </row>
    <row r="9348" spans="26:28">
      <c r="Z9348">
        <v>1026</v>
      </c>
      <c r="AA9348" t="s">
        <v>3746</v>
      </c>
      <c r="AB9348" t="s">
        <v>6719</v>
      </c>
    </row>
    <row r="9349" spans="26:28">
      <c r="Z9349">
        <v>1027</v>
      </c>
      <c r="AA9349" t="s">
        <v>3747</v>
      </c>
      <c r="AB9349" t="s">
        <v>6720</v>
      </c>
    </row>
    <row r="9350" spans="26:28">
      <c r="Z9350">
        <v>1028</v>
      </c>
      <c r="AA9350" t="s">
        <v>3748</v>
      </c>
      <c r="AB9350" t="s">
        <v>6721</v>
      </c>
    </row>
    <row r="9351" spans="26:28">
      <c r="Z9351">
        <v>1029</v>
      </c>
      <c r="AA9351" t="s">
        <v>3749</v>
      </c>
      <c r="AB9351" t="s">
        <v>5862</v>
      </c>
    </row>
    <row r="9352" spans="26:28">
      <c r="Z9352">
        <v>1030</v>
      </c>
      <c r="AA9352" t="s">
        <v>3750</v>
      </c>
      <c r="AB9352" t="s">
        <v>6722</v>
      </c>
    </row>
    <row r="9353" spans="26:28">
      <c r="Z9353">
        <v>1031</v>
      </c>
      <c r="AA9353" t="s">
        <v>3751</v>
      </c>
      <c r="AB9353" t="s">
        <v>6723</v>
      </c>
    </row>
    <row r="9354" spans="26:28">
      <c r="Z9354">
        <v>1032</v>
      </c>
      <c r="AA9354" t="s">
        <v>3752</v>
      </c>
      <c r="AB9354" t="s">
        <v>6724</v>
      </c>
    </row>
    <row r="9355" spans="26:28">
      <c r="Z9355">
        <v>1033</v>
      </c>
      <c r="AA9355" t="s">
        <v>3753</v>
      </c>
      <c r="AB9355" t="s">
        <v>6725</v>
      </c>
    </row>
    <row r="9356" spans="26:28">
      <c r="Z9356">
        <v>1034</v>
      </c>
      <c r="AA9356" t="s">
        <v>3754</v>
      </c>
      <c r="AB9356" t="s">
        <v>6726</v>
      </c>
    </row>
    <row r="9357" spans="26:28">
      <c r="Z9357">
        <v>1035</v>
      </c>
      <c r="AA9357" t="s">
        <v>3755</v>
      </c>
      <c r="AB9357" t="s">
        <v>6727</v>
      </c>
    </row>
    <row r="9358" spans="26:28">
      <c r="Z9358">
        <v>1036</v>
      </c>
      <c r="AA9358" t="s">
        <v>3756</v>
      </c>
      <c r="AB9358" t="s">
        <v>6728</v>
      </c>
    </row>
    <row r="9359" spans="26:28">
      <c r="Z9359">
        <v>1037</v>
      </c>
      <c r="AA9359" t="s">
        <v>3757</v>
      </c>
      <c r="AB9359" t="s">
        <v>6729</v>
      </c>
    </row>
    <row r="9360" spans="26:28">
      <c r="Z9360">
        <v>1038</v>
      </c>
      <c r="AA9360" t="s">
        <v>3758</v>
      </c>
      <c r="AB9360" t="s">
        <v>6730</v>
      </c>
    </row>
    <row r="9361" spans="26:28">
      <c r="Z9361">
        <v>1039</v>
      </c>
      <c r="AA9361" t="s">
        <v>3759</v>
      </c>
      <c r="AB9361" t="s">
        <v>6731</v>
      </c>
    </row>
    <row r="9362" spans="26:28">
      <c r="Z9362">
        <v>1040</v>
      </c>
      <c r="AA9362" t="s">
        <v>3760</v>
      </c>
      <c r="AB9362" t="s">
        <v>6732</v>
      </c>
    </row>
    <row r="9363" spans="26:28">
      <c r="Z9363">
        <v>1041</v>
      </c>
      <c r="AA9363" t="s">
        <v>3761</v>
      </c>
      <c r="AB9363" t="s">
        <v>6733</v>
      </c>
    </row>
    <row r="9364" spans="26:28">
      <c r="Z9364">
        <v>1042</v>
      </c>
      <c r="AA9364" t="s">
        <v>3762</v>
      </c>
      <c r="AB9364" t="s">
        <v>6734</v>
      </c>
    </row>
    <row r="9365" spans="26:28">
      <c r="Z9365">
        <v>1043</v>
      </c>
      <c r="AA9365" t="s">
        <v>3763</v>
      </c>
      <c r="AB9365" t="s">
        <v>6735</v>
      </c>
    </row>
    <row r="9366" spans="26:28">
      <c r="Z9366">
        <v>1044</v>
      </c>
      <c r="AA9366" t="s">
        <v>3764</v>
      </c>
      <c r="AB9366" t="s">
        <v>5880</v>
      </c>
    </row>
    <row r="9367" spans="26:28">
      <c r="Z9367">
        <v>1045</v>
      </c>
      <c r="AA9367" t="s">
        <v>3765</v>
      </c>
      <c r="AB9367" t="s">
        <v>5881</v>
      </c>
    </row>
    <row r="9368" spans="26:28">
      <c r="Z9368">
        <v>1046</v>
      </c>
      <c r="AA9368" t="s">
        <v>3766</v>
      </c>
      <c r="AB9368" t="s">
        <v>6544</v>
      </c>
    </row>
    <row r="9369" spans="26:28">
      <c r="Z9369">
        <v>1047</v>
      </c>
      <c r="AA9369" t="s">
        <v>3767</v>
      </c>
      <c r="AB9369" t="s">
        <v>6545</v>
      </c>
    </row>
    <row r="9370" spans="26:28">
      <c r="Z9370">
        <v>1048</v>
      </c>
      <c r="AA9370" t="s">
        <v>3768</v>
      </c>
      <c r="AB9370" t="s">
        <v>6546</v>
      </c>
    </row>
    <row r="9371" spans="26:28">
      <c r="Z9371">
        <v>1049</v>
      </c>
      <c r="AA9371" t="s">
        <v>3769</v>
      </c>
      <c r="AB9371" t="s">
        <v>6547</v>
      </c>
    </row>
    <row r="9372" spans="26:28">
      <c r="Z9372">
        <v>1050</v>
      </c>
      <c r="AA9372" t="s">
        <v>3770</v>
      </c>
      <c r="AB9372" t="s">
        <v>6736</v>
      </c>
    </row>
    <row r="9373" spans="26:28">
      <c r="Z9373">
        <v>1051</v>
      </c>
      <c r="AA9373" t="s">
        <v>3771</v>
      </c>
      <c r="AB9373" t="s">
        <v>6737</v>
      </c>
    </row>
    <row r="9374" spans="26:28">
      <c r="Z9374">
        <v>1052</v>
      </c>
      <c r="AA9374" t="s">
        <v>3772</v>
      </c>
      <c r="AB9374" t="s">
        <v>6554</v>
      </c>
    </row>
    <row r="9375" spans="26:28">
      <c r="Z9375">
        <v>1053</v>
      </c>
      <c r="AA9375" t="s">
        <v>3773</v>
      </c>
      <c r="AB9375" t="s">
        <v>6738</v>
      </c>
    </row>
    <row r="9376" spans="26:28">
      <c r="Z9376">
        <v>1054</v>
      </c>
      <c r="AA9376" t="s">
        <v>3774</v>
      </c>
      <c r="AB9376" t="s">
        <v>6739</v>
      </c>
    </row>
    <row r="9377" spans="26:28">
      <c r="Z9377">
        <v>1055</v>
      </c>
      <c r="AA9377" t="s">
        <v>3775</v>
      </c>
      <c r="AB9377" t="s">
        <v>6740</v>
      </c>
    </row>
    <row r="9378" spans="26:28">
      <c r="Z9378">
        <v>1056</v>
      </c>
      <c r="AA9378" t="s">
        <v>3776</v>
      </c>
      <c r="AB9378" t="s">
        <v>6741</v>
      </c>
    </row>
    <row r="9379" spans="26:28">
      <c r="Z9379">
        <v>1057</v>
      </c>
      <c r="AA9379" t="s">
        <v>3777</v>
      </c>
      <c r="AB9379" t="s">
        <v>6742</v>
      </c>
    </row>
    <row r="9380" spans="26:28">
      <c r="Z9380">
        <v>1058</v>
      </c>
      <c r="AA9380" t="s">
        <v>3778</v>
      </c>
      <c r="AB9380" t="s">
        <v>6743</v>
      </c>
    </row>
    <row r="9381" spans="26:28">
      <c r="Z9381">
        <v>1059</v>
      </c>
      <c r="AA9381" t="s">
        <v>3779</v>
      </c>
      <c r="AB9381" t="s">
        <v>6744</v>
      </c>
    </row>
    <row r="9382" spans="26:28">
      <c r="Z9382">
        <v>1060</v>
      </c>
      <c r="AA9382" t="s">
        <v>3780</v>
      </c>
      <c r="AB9382" t="s">
        <v>6745</v>
      </c>
    </row>
    <row r="9383" spans="26:28">
      <c r="Z9383">
        <v>1061</v>
      </c>
      <c r="AA9383" t="s">
        <v>3781</v>
      </c>
      <c r="AB9383" t="s">
        <v>6746</v>
      </c>
    </row>
    <row r="9384" spans="26:28">
      <c r="Z9384">
        <v>1062</v>
      </c>
      <c r="AA9384" t="s">
        <v>3782</v>
      </c>
      <c r="AB9384" t="s">
        <v>6747</v>
      </c>
    </row>
    <row r="9385" spans="26:28">
      <c r="Z9385">
        <v>1063</v>
      </c>
      <c r="AA9385" t="s">
        <v>3783</v>
      </c>
      <c r="AB9385" t="s">
        <v>6748</v>
      </c>
    </row>
    <row r="9386" spans="26:28">
      <c r="Z9386">
        <v>1064</v>
      </c>
      <c r="AA9386" t="s">
        <v>3784</v>
      </c>
      <c r="AB9386" t="s">
        <v>6749</v>
      </c>
    </row>
    <row r="9387" spans="26:28">
      <c r="Z9387">
        <v>1065</v>
      </c>
      <c r="AA9387" t="s">
        <v>3785</v>
      </c>
      <c r="AB9387" t="s">
        <v>6750</v>
      </c>
    </row>
    <row r="9388" spans="26:28">
      <c r="Z9388">
        <v>1066</v>
      </c>
      <c r="AA9388" t="s">
        <v>3786</v>
      </c>
      <c r="AB9388" t="s">
        <v>6751</v>
      </c>
    </row>
    <row r="9389" spans="26:28">
      <c r="Z9389">
        <v>1067</v>
      </c>
      <c r="AA9389" t="s">
        <v>3787</v>
      </c>
      <c r="AB9389" t="s">
        <v>6752</v>
      </c>
    </row>
    <row r="9390" spans="26:28">
      <c r="Z9390">
        <v>1068</v>
      </c>
      <c r="AA9390" t="s">
        <v>3788</v>
      </c>
      <c r="AB9390" t="s">
        <v>6753</v>
      </c>
    </row>
    <row r="9391" spans="26:28">
      <c r="Z9391">
        <v>1069</v>
      </c>
      <c r="AA9391" t="s">
        <v>3789</v>
      </c>
      <c r="AB9391" t="s">
        <v>6754</v>
      </c>
    </row>
    <row r="9392" spans="26:28">
      <c r="Z9392">
        <v>1070</v>
      </c>
      <c r="AA9392" t="s">
        <v>3790</v>
      </c>
      <c r="AB9392" t="s">
        <v>6755</v>
      </c>
    </row>
    <row r="9393" spans="26:28">
      <c r="Z9393">
        <v>1071</v>
      </c>
      <c r="AA9393" t="s">
        <v>3791</v>
      </c>
      <c r="AB9393" t="s">
        <v>6756</v>
      </c>
    </row>
    <row r="9394" spans="26:28">
      <c r="Z9394">
        <v>1072</v>
      </c>
      <c r="AA9394" t="s">
        <v>3792</v>
      </c>
      <c r="AB9394" t="s">
        <v>6757</v>
      </c>
    </row>
    <row r="9395" spans="26:28">
      <c r="Z9395">
        <v>1073</v>
      </c>
      <c r="AA9395" t="s">
        <v>3793</v>
      </c>
      <c r="AB9395" t="s">
        <v>6758</v>
      </c>
    </row>
    <row r="9396" spans="26:28">
      <c r="Z9396">
        <v>1074</v>
      </c>
      <c r="AA9396" t="s">
        <v>3794</v>
      </c>
      <c r="AB9396" t="s">
        <v>6759</v>
      </c>
    </row>
    <row r="9397" spans="26:28">
      <c r="Z9397">
        <v>1075</v>
      </c>
      <c r="AA9397" t="s">
        <v>3795</v>
      </c>
      <c r="AB9397" t="s">
        <v>6760</v>
      </c>
    </row>
    <row r="9398" spans="26:28">
      <c r="Z9398">
        <v>1076</v>
      </c>
      <c r="AA9398" t="s">
        <v>3796</v>
      </c>
      <c r="AB9398" t="s">
        <v>6761</v>
      </c>
    </row>
    <row r="9399" spans="26:28">
      <c r="Z9399">
        <v>1077</v>
      </c>
      <c r="AA9399" t="s">
        <v>3797</v>
      </c>
      <c r="AB9399" t="s">
        <v>6762</v>
      </c>
    </row>
    <row r="9400" spans="26:28">
      <c r="Z9400">
        <v>1078</v>
      </c>
      <c r="AA9400" t="s">
        <v>3798</v>
      </c>
      <c r="AB9400" t="s">
        <v>6763</v>
      </c>
    </row>
    <row r="9401" spans="26:28">
      <c r="Z9401">
        <v>1079</v>
      </c>
      <c r="AA9401" t="s">
        <v>3799</v>
      </c>
      <c r="AB9401" t="s">
        <v>6764</v>
      </c>
    </row>
    <row r="9402" spans="26:28">
      <c r="Z9402">
        <v>1080</v>
      </c>
      <c r="AA9402" t="s">
        <v>3800</v>
      </c>
      <c r="AB9402" t="s">
        <v>6765</v>
      </c>
    </row>
    <row r="9403" spans="26:28">
      <c r="Z9403">
        <v>1081</v>
      </c>
      <c r="AA9403" t="s">
        <v>3801</v>
      </c>
      <c r="AB9403" t="s">
        <v>6766</v>
      </c>
    </row>
    <row r="9404" spans="26:28">
      <c r="Z9404">
        <v>1082</v>
      </c>
      <c r="AA9404" t="s">
        <v>3802</v>
      </c>
      <c r="AB9404" t="s">
        <v>6767</v>
      </c>
    </row>
    <row r="9405" spans="26:28">
      <c r="Z9405">
        <v>1083</v>
      </c>
      <c r="AA9405" t="s">
        <v>3803</v>
      </c>
      <c r="AB9405" t="s">
        <v>6768</v>
      </c>
    </row>
    <row r="9406" spans="26:28">
      <c r="Z9406">
        <v>1084</v>
      </c>
      <c r="AA9406" t="s">
        <v>3804</v>
      </c>
      <c r="AB9406" t="s">
        <v>6769</v>
      </c>
    </row>
    <row r="9407" spans="26:28">
      <c r="Z9407">
        <v>1085</v>
      </c>
      <c r="AA9407" t="s">
        <v>3805</v>
      </c>
      <c r="AB9407" t="s">
        <v>6770</v>
      </c>
    </row>
    <row r="9408" spans="26:28">
      <c r="Z9408">
        <v>1086</v>
      </c>
      <c r="AA9408" t="s">
        <v>3806</v>
      </c>
      <c r="AB9408" t="s">
        <v>6771</v>
      </c>
    </row>
    <row r="9409" spans="26:28">
      <c r="Z9409">
        <v>1087</v>
      </c>
      <c r="AA9409" t="s">
        <v>3807</v>
      </c>
      <c r="AB9409" t="s">
        <v>6772</v>
      </c>
    </row>
    <row r="9410" spans="26:28">
      <c r="Z9410">
        <v>1088</v>
      </c>
      <c r="AA9410" t="s">
        <v>3808</v>
      </c>
      <c r="AB9410" t="s">
        <v>6773</v>
      </c>
    </row>
    <row r="9411" spans="26:28">
      <c r="Z9411">
        <v>1089</v>
      </c>
      <c r="AA9411" t="s">
        <v>3809</v>
      </c>
      <c r="AB9411" t="s">
        <v>6774</v>
      </c>
    </row>
    <row r="9412" spans="26:28">
      <c r="Z9412">
        <v>1090</v>
      </c>
      <c r="AA9412" t="s">
        <v>3810</v>
      </c>
      <c r="AB9412" t="s">
        <v>6775</v>
      </c>
    </row>
    <row r="9413" spans="26:28">
      <c r="Z9413">
        <v>1091</v>
      </c>
      <c r="AA9413" t="s">
        <v>3811</v>
      </c>
      <c r="AB9413" t="s">
        <v>6776</v>
      </c>
    </row>
    <row r="9414" spans="26:28">
      <c r="Z9414">
        <v>1092</v>
      </c>
      <c r="AA9414" t="s">
        <v>3812</v>
      </c>
      <c r="AB9414" t="s">
        <v>5931</v>
      </c>
    </row>
    <row r="9415" spans="26:28">
      <c r="Z9415">
        <v>1093</v>
      </c>
      <c r="AA9415" t="s">
        <v>3813</v>
      </c>
      <c r="AB9415" t="s">
        <v>6777</v>
      </c>
    </row>
    <row r="9416" spans="26:28">
      <c r="Z9416">
        <v>1094</v>
      </c>
      <c r="AA9416" t="s">
        <v>3814</v>
      </c>
      <c r="AB9416" t="s">
        <v>6778</v>
      </c>
    </row>
    <row r="9417" spans="26:28">
      <c r="Z9417">
        <v>1095</v>
      </c>
      <c r="AA9417" t="s">
        <v>3815</v>
      </c>
      <c r="AB9417" t="s">
        <v>6779</v>
      </c>
    </row>
    <row r="9418" spans="26:28">
      <c r="Z9418">
        <v>1096</v>
      </c>
      <c r="AA9418" t="s">
        <v>3816</v>
      </c>
      <c r="AB9418" t="s">
        <v>6780</v>
      </c>
    </row>
    <row r="9419" spans="26:28">
      <c r="Z9419">
        <v>1097</v>
      </c>
      <c r="AA9419" t="s">
        <v>3818</v>
      </c>
      <c r="AB9419" t="s">
        <v>6781</v>
      </c>
    </row>
    <row r="9420" spans="26:28">
      <c r="Z9420">
        <v>1098</v>
      </c>
      <c r="AA9420" t="s">
        <v>3819</v>
      </c>
      <c r="AB9420" t="s">
        <v>6782</v>
      </c>
    </row>
    <row r="9421" spans="26:28">
      <c r="Z9421">
        <v>1099</v>
      </c>
      <c r="AA9421" t="s">
        <v>3820</v>
      </c>
      <c r="AB9421" t="s">
        <v>6783</v>
      </c>
    </row>
    <row r="9422" spans="26:28">
      <c r="Z9422">
        <v>1100</v>
      </c>
      <c r="AA9422" t="s">
        <v>3821</v>
      </c>
      <c r="AB9422" t="s">
        <v>6784</v>
      </c>
    </row>
    <row r="9423" spans="26:28">
      <c r="Z9423">
        <v>1101</v>
      </c>
      <c r="AA9423" t="s">
        <v>3822</v>
      </c>
      <c r="AB9423" t="s">
        <v>6785</v>
      </c>
    </row>
    <row r="9424" spans="26:28">
      <c r="Z9424">
        <v>1102</v>
      </c>
      <c r="AA9424" t="s">
        <v>3823</v>
      </c>
      <c r="AB9424" t="s">
        <v>6786</v>
      </c>
    </row>
    <row r="9425" spans="26:28">
      <c r="Z9425">
        <v>1103</v>
      </c>
      <c r="AA9425" t="s">
        <v>3824</v>
      </c>
      <c r="AB9425" t="s">
        <v>6787</v>
      </c>
    </row>
    <row r="9426" spans="26:28">
      <c r="Z9426">
        <v>1104</v>
      </c>
      <c r="AA9426" t="s">
        <v>3825</v>
      </c>
      <c r="AB9426" t="s">
        <v>6788</v>
      </c>
    </row>
    <row r="9427" spans="26:28">
      <c r="Z9427">
        <v>1105</v>
      </c>
      <c r="AA9427" t="s">
        <v>3826</v>
      </c>
      <c r="AB9427" t="s">
        <v>6789</v>
      </c>
    </row>
    <row r="9428" spans="26:28">
      <c r="Z9428">
        <v>1106</v>
      </c>
      <c r="AA9428" t="s">
        <v>3827</v>
      </c>
      <c r="AB9428" t="s">
        <v>6790</v>
      </c>
    </row>
    <row r="9429" spans="26:28">
      <c r="Z9429">
        <v>1107</v>
      </c>
      <c r="AA9429" t="s">
        <v>3828</v>
      </c>
      <c r="AB9429" t="s">
        <v>6791</v>
      </c>
    </row>
    <row r="9430" spans="26:28">
      <c r="Z9430">
        <v>1108</v>
      </c>
      <c r="AA9430" t="s">
        <v>3829</v>
      </c>
      <c r="AB9430" t="s">
        <v>6792</v>
      </c>
    </row>
    <row r="9431" spans="26:28">
      <c r="Z9431">
        <v>1109</v>
      </c>
      <c r="AA9431" t="s">
        <v>3830</v>
      </c>
      <c r="AB9431" t="s">
        <v>6793</v>
      </c>
    </row>
    <row r="9432" spans="26:28">
      <c r="Z9432">
        <v>1110</v>
      </c>
      <c r="AA9432" t="s">
        <v>3831</v>
      </c>
      <c r="AB9432" t="s">
        <v>6794</v>
      </c>
    </row>
    <row r="9433" spans="26:28">
      <c r="Z9433">
        <v>1111</v>
      </c>
      <c r="AA9433" t="s">
        <v>3832</v>
      </c>
      <c r="AB9433" t="s">
        <v>6795</v>
      </c>
    </row>
    <row r="9434" spans="26:28">
      <c r="Z9434">
        <v>1112</v>
      </c>
      <c r="AA9434" t="s">
        <v>3833</v>
      </c>
      <c r="AB9434" t="s">
        <v>6796</v>
      </c>
    </row>
    <row r="9435" spans="26:28">
      <c r="Z9435">
        <v>1113</v>
      </c>
      <c r="AA9435" t="s">
        <v>3834</v>
      </c>
      <c r="AB9435" t="s">
        <v>6797</v>
      </c>
    </row>
    <row r="9436" spans="26:28">
      <c r="Z9436">
        <v>1114</v>
      </c>
      <c r="AA9436" t="s">
        <v>3835</v>
      </c>
      <c r="AB9436" t="s">
        <v>5921</v>
      </c>
    </row>
    <row r="9437" spans="26:28">
      <c r="Z9437">
        <v>1115</v>
      </c>
      <c r="AA9437" t="s">
        <v>3836</v>
      </c>
      <c r="AB9437" t="s">
        <v>5942</v>
      </c>
    </row>
    <row r="9438" spans="26:28">
      <c r="Z9438">
        <v>1116</v>
      </c>
      <c r="AA9438" t="s">
        <v>3837</v>
      </c>
      <c r="AB9438" t="s">
        <v>6798</v>
      </c>
    </row>
    <row r="9439" spans="26:28">
      <c r="Z9439">
        <v>1117</v>
      </c>
      <c r="AA9439" t="s">
        <v>3838</v>
      </c>
      <c r="AB9439" t="s">
        <v>6799</v>
      </c>
    </row>
    <row r="9440" spans="26:28">
      <c r="Z9440">
        <v>1118</v>
      </c>
      <c r="AA9440" t="s">
        <v>3839</v>
      </c>
      <c r="AB9440" t="s">
        <v>6800</v>
      </c>
    </row>
    <row r="9441" spans="26:28">
      <c r="Z9441">
        <v>1119</v>
      </c>
      <c r="AA9441" t="s">
        <v>3840</v>
      </c>
      <c r="AB9441" t="s">
        <v>6801</v>
      </c>
    </row>
    <row r="9442" spans="26:28">
      <c r="Z9442">
        <v>1120</v>
      </c>
      <c r="AA9442" t="s">
        <v>3841</v>
      </c>
      <c r="AB9442" t="s">
        <v>6802</v>
      </c>
    </row>
    <row r="9443" spans="26:28">
      <c r="Z9443">
        <v>1121</v>
      </c>
      <c r="AA9443" t="s">
        <v>3842</v>
      </c>
      <c r="AB9443" t="s">
        <v>5940</v>
      </c>
    </row>
    <row r="9444" spans="26:28">
      <c r="Z9444">
        <v>1122</v>
      </c>
      <c r="AA9444" t="s">
        <v>3843</v>
      </c>
      <c r="AB9444" t="s">
        <v>5941</v>
      </c>
    </row>
    <row r="9445" spans="26:28">
      <c r="Z9445">
        <v>1123</v>
      </c>
      <c r="AA9445" t="s">
        <v>3844</v>
      </c>
      <c r="AB9445" t="s">
        <v>6803</v>
      </c>
    </row>
    <row r="9446" spans="26:28">
      <c r="Z9446">
        <v>1124</v>
      </c>
      <c r="AA9446" t="s">
        <v>3845</v>
      </c>
      <c r="AB9446" t="s">
        <v>6804</v>
      </c>
    </row>
    <row r="9447" spans="26:28">
      <c r="Z9447">
        <v>1125</v>
      </c>
      <c r="AA9447" t="s">
        <v>3846</v>
      </c>
      <c r="AB9447" t="s">
        <v>6805</v>
      </c>
    </row>
    <row r="9448" spans="26:28">
      <c r="Z9448">
        <v>1126</v>
      </c>
      <c r="AA9448" t="s">
        <v>3847</v>
      </c>
      <c r="AB9448" t="s">
        <v>6806</v>
      </c>
    </row>
    <row r="9449" spans="26:28">
      <c r="Z9449">
        <v>1127</v>
      </c>
      <c r="AA9449" t="s">
        <v>3848</v>
      </c>
      <c r="AB9449" t="s">
        <v>6455</v>
      </c>
    </row>
    <row r="9450" spans="26:28">
      <c r="Z9450">
        <v>1128</v>
      </c>
      <c r="AA9450" t="s">
        <v>3849</v>
      </c>
      <c r="AB9450" t="s">
        <v>6456</v>
      </c>
    </row>
    <row r="9451" spans="26:28">
      <c r="Z9451">
        <v>1129</v>
      </c>
      <c r="AA9451" t="s">
        <v>3850</v>
      </c>
      <c r="AB9451" t="s">
        <v>6457</v>
      </c>
    </row>
    <row r="9452" spans="26:28">
      <c r="Z9452">
        <v>1130</v>
      </c>
      <c r="AA9452" t="s">
        <v>3851</v>
      </c>
      <c r="AB9452" t="s">
        <v>6458</v>
      </c>
    </row>
    <row r="9453" spans="26:28">
      <c r="Z9453">
        <v>1131</v>
      </c>
      <c r="AA9453" t="s">
        <v>3852</v>
      </c>
      <c r="AB9453" t="s">
        <v>6807</v>
      </c>
    </row>
    <row r="9454" spans="26:28">
      <c r="Z9454">
        <v>1132</v>
      </c>
      <c r="AA9454" t="s">
        <v>3853</v>
      </c>
      <c r="AB9454" t="s">
        <v>6808</v>
      </c>
    </row>
    <row r="9455" spans="26:28">
      <c r="Z9455">
        <v>1133</v>
      </c>
      <c r="AA9455" t="s">
        <v>3854</v>
      </c>
      <c r="AB9455" t="s">
        <v>6809</v>
      </c>
    </row>
    <row r="9456" spans="26:28">
      <c r="Z9456">
        <v>1134</v>
      </c>
      <c r="AA9456" t="s">
        <v>3855</v>
      </c>
      <c r="AB9456" t="s">
        <v>6810</v>
      </c>
    </row>
    <row r="9457" spans="26:28">
      <c r="Z9457">
        <v>1135</v>
      </c>
      <c r="AA9457" t="s">
        <v>3856</v>
      </c>
      <c r="AB9457" t="s">
        <v>6811</v>
      </c>
    </row>
    <row r="9458" spans="26:28">
      <c r="Z9458">
        <v>1136</v>
      </c>
      <c r="AA9458" t="s">
        <v>3857</v>
      </c>
      <c r="AB9458" t="s">
        <v>6812</v>
      </c>
    </row>
    <row r="9459" spans="26:28">
      <c r="Z9459">
        <v>1137</v>
      </c>
      <c r="AA9459" t="s">
        <v>3858</v>
      </c>
      <c r="AB9459" t="s">
        <v>6813</v>
      </c>
    </row>
    <row r="9460" spans="26:28">
      <c r="Z9460">
        <v>1138</v>
      </c>
      <c r="AA9460" t="s">
        <v>3859</v>
      </c>
      <c r="AB9460" t="s">
        <v>6814</v>
      </c>
    </row>
    <row r="9461" spans="26:28">
      <c r="Z9461">
        <v>1139</v>
      </c>
      <c r="AA9461" t="s">
        <v>3860</v>
      </c>
      <c r="AB9461" t="s">
        <v>6815</v>
      </c>
    </row>
    <row r="9462" spans="26:28">
      <c r="Z9462">
        <v>1140</v>
      </c>
      <c r="AA9462" t="s">
        <v>3861</v>
      </c>
      <c r="AB9462" t="s">
        <v>6816</v>
      </c>
    </row>
    <row r="9463" spans="26:28">
      <c r="Z9463">
        <v>1141</v>
      </c>
      <c r="AA9463" t="s">
        <v>3862</v>
      </c>
      <c r="AB9463" t="s">
        <v>6817</v>
      </c>
    </row>
    <row r="9464" spans="26:28">
      <c r="Z9464">
        <v>1142</v>
      </c>
      <c r="AA9464" t="s">
        <v>3863</v>
      </c>
      <c r="AB9464" t="s">
        <v>5787</v>
      </c>
    </row>
    <row r="9465" spans="26:28">
      <c r="Z9465">
        <v>1143</v>
      </c>
      <c r="AA9465" t="s">
        <v>3864</v>
      </c>
      <c r="AB9465" t="s">
        <v>5788</v>
      </c>
    </row>
    <row r="9466" spans="26:28">
      <c r="Z9466">
        <v>1144</v>
      </c>
      <c r="AA9466" t="s">
        <v>3865</v>
      </c>
      <c r="AB9466" t="s">
        <v>6818</v>
      </c>
    </row>
    <row r="9467" spans="26:28">
      <c r="Z9467">
        <v>1145</v>
      </c>
      <c r="AA9467" t="s">
        <v>3866</v>
      </c>
      <c r="AB9467" t="s">
        <v>6819</v>
      </c>
    </row>
    <row r="9468" spans="26:28">
      <c r="Z9468">
        <v>1146</v>
      </c>
      <c r="AA9468" t="s">
        <v>3867</v>
      </c>
      <c r="AB9468" t="s">
        <v>6820</v>
      </c>
    </row>
    <row r="9469" spans="26:28">
      <c r="Z9469">
        <v>1147</v>
      </c>
      <c r="AA9469" t="s">
        <v>3868</v>
      </c>
      <c r="AB9469" t="s">
        <v>6660</v>
      </c>
    </row>
    <row r="9470" spans="26:28">
      <c r="Z9470">
        <v>1148</v>
      </c>
      <c r="AA9470" t="s">
        <v>3869</v>
      </c>
      <c r="AB9470" t="s">
        <v>6661</v>
      </c>
    </row>
    <row r="9471" spans="26:28">
      <c r="Z9471">
        <v>1149</v>
      </c>
      <c r="AA9471" t="s">
        <v>3870</v>
      </c>
      <c r="AB9471" t="s">
        <v>6821</v>
      </c>
    </row>
    <row r="9472" spans="26:28">
      <c r="Z9472">
        <v>1150</v>
      </c>
      <c r="AA9472" t="s">
        <v>3871</v>
      </c>
      <c r="AB9472" t="s">
        <v>6822</v>
      </c>
    </row>
    <row r="9473" spans="26:28">
      <c r="Z9473">
        <v>1151</v>
      </c>
      <c r="AA9473" t="s">
        <v>3872</v>
      </c>
      <c r="AB9473" t="s">
        <v>6823</v>
      </c>
    </row>
    <row r="9474" spans="26:28">
      <c r="Z9474">
        <v>1152</v>
      </c>
      <c r="AA9474" t="s">
        <v>3873</v>
      </c>
      <c r="AB9474" t="s">
        <v>6824</v>
      </c>
    </row>
    <row r="9475" spans="26:28">
      <c r="Z9475">
        <v>1153</v>
      </c>
      <c r="AA9475" t="s">
        <v>3874</v>
      </c>
      <c r="AB9475" t="s">
        <v>5789</v>
      </c>
    </row>
    <row r="9476" spans="26:28">
      <c r="Z9476">
        <v>1154</v>
      </c>
      <c r="AA9476" t="s">
        <v>3875</v>
      </c>
      <c r="AB9476" t="s">
        <v>5790</v>
      </c>
    </row>
    <row r="9477" spans="26:28">
      <c r="Z9477">
        <v>1155</v>
      </c>
      <c r="AA9477" t="s">
        <v>3876</v>
      </c>
      <c r="AB9477" t="s">
        <v>5791</v>
      </c>
    </row>
    <row r="9478" spans="26:28">
      <c r="Z9478">
        <v>1156</v>
      </c>
      <c r="AA9478" t="s">
        <v>3877</v>
      </c>
      <c r="AB9478" t="s">
        <v>5801</v>
      </c>
    </row>
    <row r="9479" spans="26:28">
      <c r="Z9479">
        <v>1157</v>
      </c>
      <c r="AA9479" t="s">
        <v>3878</v>
      </c>
      <c r="AB9479" t="s">
        <v>6665</v>
      </c>
    </row>
    <row r="9480" spans="26:28">
      <c r="Z9480">
        <v>1158</v>
      </c>
      <c r="AA9480" t="s">
        <v>3879</v>
      </c>
      <c r="AB9480" t="s">
        <v>6666</v>
      </c>
    </row>
    <row r="9481" spans="26:28">
      <c r="Z9481">
        <v>1159</v>
      </c>
      <c r="AA9481" t="s">
        <v>3880</v>
      </c>
      <c r="AB9481" t="s">
        <v>6664</v>
      </c>
    </row>
    <row r="9482" spans="26:28">
      <c r="Z9482">
        <v>1160</v>
      </c>
      <c r="AA9482" t="s">
        <v>3881</v>
      </c>
      <c r="AB9482" t="s">
        <v>6825</v>
      </c>
    </row>
    <row r="9483" spans="26:28">
      <c r="Z9483">
        <v>1161</v>
      </c>
      <c r="AA9483" t="s">
        <v>3882</v>
      </c>
      <c r="AB9483" t="s">
        <v>6826</v>
      </c>
    </row>
    <row r="9484" spans="26:28">
      <c r="Z9484">
        <v>1162</v>
      </c>
      <c r="AA9484" t="s">
        <v>3884</v>
      </c>
      <c r="AB9484" t="s">
        <v>6667</v>
      </c>
    </row>
    <row r="9485" spans="26:28">
      <c r="Z9485">
        <v>1163</v>
      </c>
      <c r="AA9485" t="s">
        <v>3885</v>
      </c>
      <c r="AB9485" t="s">
        <v>6668</v>
      </c>
    </row>
    <row r="9486" spans="26:28">
      <c r="Z9486">
        <v>1164</v>
      </c>
      <c r="AA9486" t="s">
        <v>3886</v>
      </c>
      <c r="AB9486" t="s">
        <v>5802</v>
      </c>
    </row>
    <row r="9487" spans="26:28">
      <c r="Z9487">
        <v>1165</v>
      </c>
      <c r="AA9487" t="s">
        <v>3887</v>
      </c>
      <c r="AB9487" t="s">
        <v>5803</v>
      </c>
    </row>
    <row r="9488" spans="26:28">
      <c r="Z9488">
        <v>1166</v>
      </c>
      <c r="AA9488" t="s">
        <v>3888</v>
      </c>
      <c r="AB9488" t="s">
        <v>6827</v>
      </c>
    </row>
    <row r="9489" spans="26:28">
      <c r="Z9489">
        <v>1167</v>
      </c>
      <c r="AA9489" t="s">
        <v>3889</v>
      </c>
      <c r="AB9489" t="s">
        <v>6828</v>
      </c>
    </row>
    <row r="9490" spans="26:28">
      <c r="Z9490">
        <v>1168</v>
      </c>
      <c r="AA9490" t="s">
        <v>3890</v>
      </c>
      <c r="AB9490" t="s">
        <v>6829</v>
      </c>
    </row>
    <row r="9491" spans="26:28">
      <c r="Z9491">
        <v>1169</v>
      </c>
      <c r="AA9491" t="s">
        <v>3891</v>
      </c>
      <c r="AB9491" t="s">
        <v>6669</v>
      </c>
    </row>
    <row r="9492" spans="26:28">
      <c r="Z9492">
        <v>1170</v>
      </c>
      <c r="AA9492" t="s">
        <v>3892</v>
      </c>
      <c r="AB9492" t="s">
        <v>6670</v>
      </c>
    </row>
    <row r="9493" spans="26:28">
      <c r="Z9493">
        <v>1171</v>
      </c>
      <c r="AA9493" t="s">
        <v>3893</v>
      </c>
      <c r="AB9493" t="s">
        <v>6671</v>
      </c>
    </row>
    <row r="9494" spans="26:28">
      <c r="Z9494">
        <v>1172</v>
      </c>
      <c r="AA9494" t="s">
        <v>3894</v>
      </c>
      <c r="AB9494" t="s">
        <v>6672</v>
      </c>
    </row>
    <row r="9495" spans="26:28">
      <c r="Z9495">
        <v>1173</v>
      </c>
      <c r="AA9495" t="s">
        <v>3895</v>
      </c>
      <c r="AB9495" t="s">
        <v>6673</v>
      </c>
    </row>
    <row r="9496" spans="26:28">
      <c r="Z9496">
        <v>1174</v>
      </c>
      <c r="AA9496" t="s">
        <v>3896</v>
      </c>
      <c r="AB9496" t="s">
        <v>6674</v>
      </c>
    </row>
    <row r="9497" spans="26:28">
      <c r="Z9497">
        <v>1175</v>
      </c>
      <c r="AA9497" t="s">
        <v>3897</v>
      </c>
      <c r="AB9497" t="s">
        <v>6830</v>
      </c>
    </row>
    <row r="9498" spans="26:28">
      <c r="Z9498">
        <v>1176</v>
      </c>
      <c r="AA9498" t="s">
        <v>3898</v>
      </c>
      <c r="AB9498" t="s">
        <v>6831</v>
      </c>
    </row>
    <row r="9499" spans="26:28">
      <c r="Z9499">
        <v>1177</v>
      </c>
      <c r="AA9499" t="s">
        <v>3899</v>
      </c>
      <c r="AB9499" t="s">
        <v>6832</v>
      </c>
    </row>
    <row r="9500" spans="26:28">
      <c r="Z9500">
        <v>1178</v>
      </c>
      <c r="AA9500" t="s">
        <v>3900</v>
      </c>
      <c r="AB9500" t="s">
        <v>6833</v>
      </c>
    </row>
    <row r="9501" spans="26:28">
      <c r="Z9501">
        <v>1179</v>
      </c>
      <c r="AA9501" t="s">
        <v>3901</v>
      </c>
      <c r="AB9501" t="s">
        <v>6834</v>
      </c>
    </row>
    <row r="9502" spans="26:28">
      <c r="Z9502">
        <v>1180</v>
      </c>
      <c r="AA9502" t="s">
        <v>3902</v>
      </c>
      <c r="AB9502" t="s">
        <v>6835</v>
      </c>
    </row>
    <row r="9503" spans="26:28">
      <c r="Z9503">
        <v>1181</v>
      </c>
      <c r="AA9503" t="s">
        <v>3903</v>
      </c>
      <c r="AB9503" t="s">
        <v>6836</v>
      </c>
    </row>
    <row r="9504" spans="26:28">
      <c r="Z9504">
        <v>1182</v>
      </c>
      <c r="AA9504" t="s">
        <v>3904</v>
      </c>
      <c r="AB9504" t="s">
        <v>6837</v>
      </c>
    </row>
    <row r="9505" spans="26:28">
      <c r="Z9505">
        <v>1183</v>
      </c>
      <c r="AA9505" t="s">
        <v>3905</v>
      </c>
      <c r="AB9505" t="s">
        <v>6838</v>
      </c>
    </row>
    <row r="9506" spans="26:28">
      <c r="Z9506">
        <v>1184</v>
      </c>
      <c r="AA9506" t="s">
        <v>3906</v>
      </c>
      <c r="AB9506" t="s">
        <v>6839</v>
      </c>
    </row>
    <row r="9507" spans="26:28">
      <c r="Z9507">
        <v>1185</v>
      </c>
      <c r="AA9507" t="s">
        <v>3907</v>
      </c>
      <c r="AB9507" t="s">
        <v>6840</v>
      </c>
    </row>
    <row r="9508" spans="26:28">
      <c r="Z9508">
        <v>1186</v>
      </c>
      <c r="AA9508" t="s">
        <v>3908</v>
      </c>
      <c r="AB9508" t="s">
        <v>6841</v>
      </c>
    </row>
    <row r="9509" spans="26:28">
      <c r="Z9509">
        <v>1187</v>
      </c>
      <c r="AA9509" t="s">
        <v>3909</v>
      </c>
      <c r="AB9509" t="s">
        <v>6842</v>
      </c>
    </row>
    <row r="9510" spans="26:28">
      <c r="Z9510">
        <v>1188</v>
      </c>
      <c r="AA9510" t="s">
        <v>3910</v>
      </c>
      <c r="AB9510" t="s">
        <v>6843</v>
      </c>
    </row>
    <row r="9511" spans="26:28">
      <c r="Z9511">
        <v>1189</v>
      </c>
      <c r="AA9511" t="s">
        <v>3911</v>
      </c>
      <c r="AB9511" t="s">
        <v>6531</v>
      </c>
    </row>
    <row r="9512" spans="26:28">
      <c r="Z9512">
        <v>1190</v>
      </c>
      <c r="AA9512" t="s">
        <v>3912</v>
      </c>
      <c r="AB9512" t="s">
        <v>6844</v>
      </c>
    </row>
    <row r="9513" spans="26:28">
      <c r="Z9513">
        <v>1191</v>
      </c>
      <c r="AA9513" t="s">
        <v>3913</v>
      </c>
      <c r="AB9513" t="s">
        <v>6845</v>
      </c>
    </row>
    <row r="9514" spans="26:28">
      <c r="Z9514">
        <v>1192</v>
      </c>
      <c r="AA9514" t="s">
        <v>3914</v>
      </c>
      <c r="AB9514" t="s">
        <v>6845</v>
      </c>
    </row>
    <row r="9515" spans="26:28">
      <c r="Z9515">
        <v>1193</v>
      </c>
      <c r="AA9515" t="s">
        <v>3915</v>
      </c>
      <c r="AB9515" t="s">
        <v>6846</v>
      </c>
    </row>
    <row r="9516" spans="26:28">
      <c r="Z9516">
        <v>1194</v>
      </c>
      <c r="AA9516" t="s">
        <v>3916</v>
      </c>
      <c r="AB9516" t="s">
        <v>6847</v>
      </c>
    </row>
    <row r="9517" spans="26:28">
      <c r="Z9517">
        <v>1195</v>
      </c>
      <c r="AA9517" t="s">
        <v>3917</v>
      </c>
      <c r="AB9517" t="s">
        <v>6848</v>
      </c>
    </row>
    <row r="9518" spans="26:28">
      <c r="Z9518">
        <v>1196</v>
      </c>
      <c r="AA9518" t="s">
        <v>3918</v>
      </c>
      <c r="AB9518" t="s">
        <v>6713</v>
      </c>
    </row>
    <row r="9519" spans="26:28">
      <c r="Z9519">
        <v>1197</v>
      </c>
      <c r="AA9519" t="s">
        <v>3919</v>
      </c>
      <c r="AB9519" t="s">
        <v>6849</v>
      </c>
    </row>
    <row r="9520" spans="26:28">
      <c r="Z9520">
        <v>1198</v>
      </c>
      <c r="AA9520" t="s">
        <v>3920</v>
      </c>
      <c r="AB9520" t="s">
        <v>6719</v>
      </c>
    </row>
    <row r="9521" spans="26:28">
      <c r="Z9521">
        <v>1199</v>
      </c>
      <c r="AA9521" t="s">
        <v>3921</v>
      </c>
      <c r="AB9521" t="s">
        <v>6714</v>
      </c>
    </row>
    <row r="9522" spans="26:28">
      <c r="Z9522">
        <v>1200</v>
      </c>
      <c r="AA9522" t="s">
        <v>3922</v>
      </c>
      <c r="AB9522" t="s">
        <v>6850</v>
      </c>
    </row>
    <row r="9523" spans="26:28">
      <c r="Z9523">
        <v>1201</v>
      </c>
      <c r="AA9523" t="s">
        <v>3923</v>
      </c>
      <c r="AB9523" t="s">
        <v>6851</v>
      </c>
    </row>
    <row r="9524" spans="26:28">
      <c r="Z9524">
        <v>1202</v>
      </c>
      <c r="AA9524" t="s">
        <v>3924</v>
      </c>
      <c r="AB9524" t="s">
        <v>6852</v>
      </c>
    </row>
    <row r="9525" spans="26:28">
      <c r="Z9525">
        <v>1203</v>
      </c>
      <c r="AA9525" t="s">
        <v>3925</v>
      </c>
      <c r="AB9525" t="s">
        <v>6853</v>
      </c>
    </row>
    <row r="9526" spans="26:28">
      <c r="Z9526">
        <v>1204</v>
      </c>
      <c r="AA9526" t="s">
        <v>3926</v>
      </c>
      <c r="AB9526" t="s">
        <v>6854</v>
      </c>
    </row>
    <row r="9527" spans="26:28">
      <c r="Z9527">
        <v>1205</v>
      </c>
      <c r="AA9527" t="s">
        <v>3927</v>
      </c>
      <c r="AB9527" t="s">
        <v>6855</v>
      </c>
    </row>
    <row r="9528" spans="26:28">
      <c r="Z9528">
        <v>1206</v>
      </c>
      <c r="AA9528" t="s">
        <v>3928</v>
      </c>
      <c r="AB9528" t="s">
        <v>6856</v>
      </c>
    </row>
    <row r="9529" spans="26:28">
      <c r="Z9529">
        <v>1207</v>
      </c>
      <c r="AA9529" t="s">
        <v>3929</v>
      </c>
      <c r="AB9529" t="s">
        <v>6857</v>
      </c>
    </row>
    <row r="9530" spans="26:28">
      <c r="Z9530">
        <v>1208</v>
      </c>
      <c r="AA9530" t="s">
        <v>3930</v>
      </c>
      <c r="AB9530" t="s">
        <v>6858</v>
      </c>
    </row>
    <row r="9531" spans="26:28">
      <c r="Z9531">
        <v>1209</v>
      </c>
      <c r="AA9531" t="s">
        <v>3931</v>
      </c>
      <c r="AB9531" t="s">
        <v>6859</v>
      </c>
    </row>
    <row r="9532" spans="26:28">
      <c r="Z9532">
        <v>1210</v>
      </c>
      <c r="AA9532" t="s">
        <v>3932</v>
      </c>
      <c r="AB9532" t="s">
        <v>6860</v>
      </c>
    </row>
    <row r="9533" spans="26:28">
      <c r="Z9533">
        <v>1211</v>
      </c>
      <c r="AA9533" t="s">
        <v>3933</v>
      </c>
      <c r="AB9533" t="s">
        <v>6861</v>
      </c>
    </row>
    <row r="9534" spans="26:28">
      <c r="Z9534">
        <v>1212</v>
      </c>
      <c r="AA9534" t="s">
        <v>3934</v>
      </c>
      <c r="AB9534" t="s">
        <v>6862</v>
      </c>
    </row>
    <row r="9535" spans="26:28">
      <c r="Z9535">
        <v>1213</v>
      </c>
      <c r="AA9535" t="s">
        <v>3935</v>
      </c>
      <c r="AB9535" t="s">
        <v>6863</v>
      </c>
    </row>
    <row r="9536" spans="26:28">
      <c r="Z9536">
        <v>1214</v>
      </c>
      <c r="AA9536" t="s">
        <v>3936</v>
      </c>
      <c r="AB9536" t="s">
        <v>6864</v>
      </c>
    </row>
    <row r="9537" spans="26:28">
      <c r="Z9537">
        <v>1215</v>
      </c>
      <c r="AA9537" t="s">
        <v>3937</v>
      </c>
      <c r="AB9537" t="s">
        <v>6865</v>
      </c>
    </row>
    <row r="9538" spans="26:28">
      <c r="Z9538">
        <v>1216</v>
      </c>
      <c r="AA9538" t="s">
        <v>3938</v>
      </c>
      <c r="AB9538" t="s">
        <v>6866</v>
      </c>
    </row>
    <row r="9539" spans="26:28">
      <c r="Z9539">
        <v>1217</v>
      </c>
      <c r="AA9539" t="s">
        <v>3939</v>
      </c>
      <c r="AB9539" t="s">
        <v>6867</v>
      </c>
    </row>
    <row r="9540" spans="26:28">
      <c r="Z9540">
        <v>1218</v>
      </c>
      <c r="AA9540" t="s">
        <v>3940</v>
      </c>
      <c r="AB9540" t="s">
        <v>6868</v>
      </c>
    </row>
    <row r="9541" spans="26:28">
      <c r="Z9541">
        <v>1219</v>
      </c>
      <c r="AA9541" t="s">
        <v>3941</v>
      </c>
      <c r="AB9541" t="s">
        <v>6869</v>
      </c>
    </row>
    <row r="9542" spans="26:28">
      <c r="Z9542">
        <v>1220</v>
      </c>
      <c r="AA9542" t="s">
        <v>3942</v>
      </c>
      <c r="AB9542" t="s">
        <v>6870</v>
      </c>
    </row>
    <row r="9543" spans="26:28">
      <c r="Z9543">
        <v>1221</v>
      </c>
      <c r="AA9543" t="s">
        <v>3943</v>
      </c>
      <c r="AB9543" t="s">
        <v>6871</v>
      </c>
    </row>
    <row r="9544" spans="26:28">
      <c r="Z9544">
        <v>1222</v>
      </c>
      <c r="AA9544" t="s">
        <v>3944</v>
      </c>
      <c r="AB9544" t="s">
        <v>6872</v>
      </c>
    </row>
    <row r="9545" spans="26:28">
      <c r="Z9545">
        <v>1223</v>
      </c>
      <c r="AA9545" t="s">
        <v>3945</v>
      </c>
      <c r="AB9545" t="s">
        <v>5824</v>
      </c>
    </row>
    <row r="9546" spans="26:28">
      <c r="Z9546">
        <v>1224</v>
      </c>
      <c r="AA9546" t="s">
        <v>3946</v>
      </c>
      <c r="AB9546" t="s">
        <v>6873</v>
      </c>
    </row>
    <row r="9547" spans="26:28">
      <c r="Z9547">
        <v>1225</v>
      </c>
      <c r="AA9547" t="s">
        <v>3947</v>
      </c>
      <c r="AB9547" t="s">
        <v>6874</v>
      </c>
    </row>
    <row r="9548" spans="26:28">
      <c r="Z9548">
        <v>1226</v>
      </c>
      <c r="AA9548" t="s">
        <v>3948</v>
      </c>
      <c r="AB9548" t="s">
        <v>6525</v>
      </c>
    </row>
    <row r="9549" spans="26:28">
      <c r="Z9549">
        <v>1227</v>
      </c>
      <c r="AA9549" t="s">
        <v>3949</v>
      </c>
      <c r="AB9549" t="s">
        <v>6875</v>
      </c>
    </row>
    <row r="9550" spans="26:28">
      <c r="Z9550">
        <v>1228</v>
      </c>
      <c r="AA9550" t="s">
        <v>3950</v>
      </c>
      <c r="AB9550" t="s">
        <v>6876</v>
      </c>
    </row>
    <row r="9551" spans="26:28">
      <c r="Z9551">
        <v>1229</v>
      </c>
      <c r="AA9551" t="s">
        <v>3951</v>
      </c>
      <c r="AB9551" t="s">
        <v>6877</v>
      </c>
    </row>
    <row r="9552" spans="26:28">
      <c r="Z9552">
        <v>1230</v>
      </c>
      <c r="AA9552" t="s">
        <v>3952</v>
      </c>
      <c r="AB9552" t="s">
        <v>6878</v>
      </c>
    </row>
    <row r="9553" spans="26:28">
      <c r="Z9553">
        <v>1231</v>
      </c>
      <c r="AA9553" t="s">
        <v>3953</v>
      </c>
      <c r="AB9553" t="s">
        <v>6879</v>
      </c>
    </row>
    <row r="9554" spans="26:28">
      <c r="Z9554">
        <v>1232</v>
      </c>
      <c r="AA9554" t="s">
        <v>3954</v>
      </c>
      <c r="AB9554" t="s">
        <v>6880</v>
      </c>
    </row>
    <row r="9555" spans="26:28">
      <c r="Z9555">
        <v>1233</v>
      </c>
      <c r="AA9555" t="s">
        <v>3955</v>
      </c>
      <c r="AB9555" t="s">
        <v>6881</v>
      </c>
    </row>
    <row r="9556" spans="26:28">
      <c r="Z9556">
        <v>1234</v>
      </c>
      <c r="AA9556" t="s">
        <v>3956</v>
      </c>
      <c r="AB9556" t="s">
        <v>6772</v>
      </c>
    </row>
    <row r="9557" spans="26:28">
      <c r="Z9557">
        <v>1235</v>
      </c>
      <c r="AA9557" t="s">
        <v>3957</v>
      </c>
      <c r="AB9557" t="s">
        <v>6773</v>
      </c>
    </row>
    <row r="9558" spans="26:28">
      <c r="Z9558">
        <v>1236</v>
      </c>
      <c r="AA9558" t="s">
        <v>3958</v>
      </c>
      <c r="AB9558" t="s">
        <v>6766</v>
      </c>
    </row>
    <row r="9559" spans="26:28">
      <c r="Z9559">
        <v>1237</v>
      </c>
      <c r="AA9559" t="s">
        <v>3959</v>
      </c>
      <c r="AB9559" t="s">
        <v>6767</v>
      </c>
    </row>
    <row r="9560" spans="26:28">
      <c r="Z9560">
        <v>1238</v>
      </c>
      <c r="AA9560" t="s">
        <v>3960</v>
      </c>
      <c r="AB9560" t="s">
        <v>6882</v>
      </c>
    </row>
    <row r="9561" spans="26:28">
      <c r="Z9561">
        <v>1239</v>
      </c>
      <c r="AA9561" t="s">
        <v>3961</v>
      </c>
      <c r="AB9561" t="s">
        <v>6883</v>
      </c>
    </row>
    <row r="9562" spans="26:28">
      <c r="Z9562">
        <v>1240</v>
      </c>
      <c r="AA9562" t="s">
        <v>3962</v>
      </c>
      <c r="AB9562" t="s">
        <v>6884</v>
      </c>
    </row>
    <row r="9563" spans="26:28">
      <c r="Z9563">
        <v>1241</v>
      </c>
      <c r="AA9563" t="s">
        <v>3963</v>
      </c>
      <c r="AB9563" t="s">
        <v>6885</v>
      </c>
    </row>
    <row r="9564" spans="26:28">
      <c r="Z9564">
        <v>1242</v>
      </c>
      <c r="AA9564" t="s">
        <v>3964</v>
      </c>
      <c r="AB9564" t="s">
        <v>6886</v>
      </c>
    </row>
    <row r="9565" spans="26:28">
      <c r="Z9565">
        <v>1243</v>
      </c>
      <c r="AA9565" t="s">
        <v>3965</v>
      </c>
      <c r="AB9565" t="s">
        <v>6776</v>
      </c>
    </row>
    <row r="9566" spans="26:28">
      <c r="Z9566">
        <v>1244</v>
      </c>
      <c r="AA9566" t="s">
        <v>3966</v>
      </c>
      <c r="AB9566" t="s">
        <v>6887</v>
      </c>
    </row>
    <row r="9567" spans="26:28">
      <c r="Z9567">
        <v>1245</v>
      </c>
      <c r="AA9567" t="s">
        <v>3967</v>
      </c>
      <c r="AB9567" t="s">
        <v>6777</v>
      </c>
    </row>
    <row r="9568" spans="26:28">
      <c r="Z9568">
        <v>1246</v>
      </c>
      <c r="AA9568" t="s">
        <v>3968</v>
      </c>
      <c r="AB9568" t="s">
        <v>6778</v>
      </c>
    </row>
    <row r="9569" spans="26:28">
      <c r="Z9569">
        <v>1247</v>
      </c>
      <c r="AA9569" t="s">
        <v>3969</v>
      </c>
      <c r="AB9569" t="s">
        <v>5931</v>
      </c>
    </row>
    <row r="9570" spans="26:28">
      <c r="Z9570">
        <v>1248</v>
      </c>
      <c r="AA9570" t="s">
        <v>3970</v>
      </c>
      <c r="AB9570" t="s">
        <v>5932</v>
      </c>
    </row>
    <row r="9571" spans="26:28">
      <c r="Z9571">
        <v>1249</v>
      </c>
      <c r="AA9571" t="s">
        <v>3971</v>
      </c>
      <c r="AB9571" t="s">
        <v>5943</v>
      </c>
    </row>
    <row r="9572" spans="26:28">
      <c r="Z9572">
        <v>1250</v>
      </c>
      <c r="AA9572" t="s">
        <v>3972</v>
      </c>
      <c r="AB9572" t="s">
        <v>6736</v>
      </c>
    </row>
    <row r="9573" spans="26:28">
      <c r="Z9573">
        <v>1251</v>
      </c>
      <c r="AA9573" t="s">
        <v>3973</v>
      </c>
      <c r="AB9573" t="s">
        <v>6544</v>
      </c>
    </row>
    <row r="9574" spans="26:28">
      <c r="Z9574">
        <v>1252</v>
      </c>
      <c r="AA9574" t="s">
        <v>3974</v>
      </c>
      <c r="AB9574" t="s">
        <v>6545</v>
      </c>
    </row>
    <row r="9575" spans="26:28">
      <c r="Z9575">
        <v>1253</v>
      </c>
      <c r="AA9575" t="s">
        <v>3975</v>
      </c>
      <c r="AB9575" t="s">
        <v>6546</v>
      </c>
    </row>
    <row r="9576" spans="26:28">
      <c r="Z9576">
        <v>1254</v>
      </c>
      <c r="AA9576" t="s">
        <v>3976</v>
      </c>
      <c r="AB9576" t="s">
        <v>6547</v>
      </c>
    </row>
    <row r="9577" spans="26:28">
      <c r="Z9577">
        <v>1255</v>
      </c>
      <c r="AA9577" t="s">
        <v>3977</v>
      </c>
      <c r="AB9577" t="s">
        <v>6888</v>
      </c>
    </row>
    <row r="9578" spans="26:28">
      <c r="Z9578">
        <v>1256</v>
      </c>
      <c r="AA9578" t="s">
        <v>3978</v>
      </c>
      <c r="AB9578" t="s">
        <v>6889</v>
      </c>
    </row>
    <row r="9579" spans="26:28">
      <c r="Z9579">
        <v>1257</v>
      </c>
      <c r="AA9579" t="s">
        <v>3979</v>
      </c>
      <c r="AB9579" t="s">
        <v>5885</v>
      </c>
    </row>
    <row r="9580" spans="26:28">
      <c r="Z9580">
        <v>1258</v>
      </c>
      <c r="AA9580" t="s">
        <v>3980</v>
      </c>
      <c r="AB9580" t="s">
        <v>5886</v>
      </c>
    </row>
    <row r="9581" spans="26:28">
      <c r="Z9581">
        <v>1259</v>
      </c>
      <c r="AA9581" t="s">
        <v>3981</v>
      </c>
      <c r="AB9581" t="s">
        <v>6890</v>
      </c>
    </row>
    <row r="9582" spans="26:28">
      <c r="Z9582">
        <v>1260</v>
      </c>
      <c r="AA9582" t="s">
        <v>3982</v>
      </c>
      <c r="AB9582" t="s">
        <v>6891</v>
      </c>
    </row>
    <row r="9583" spans="26:28">
      <c r="Z9583">
        <v>1261</v>
      </c>
      <c r="AA9583" t="s">
        <v>3983</v>
      </c>
      <c r="AB9583" t="s">
        <v>6892</v>
      </c>
    </row>
    <row r="9584" spans="26:28">
      <c r="Z9584">
        <v>1262</v>
      </c>
      <c r="AA9584" t="s">
        <v>3984</v>
      </c>
      <c r="AB9584" t="s">
        <v>6893</v>
      </c>
    </row>
    <row r="9585" spans="26:28">
      <c r="Z9585">
        <v>1263</v>
      </c>
      <c r="AA9585" t="s">
        <v>3985</v>
      </c>
      <c r="AB9585" t="s">
        <v>6894</v>
      </c>
    </row>
    <row r="9586" spans="26:28">
      <c r="Z9586">
        <v>1264</v>
      </c>
      <c r="AA9586" t="s">
        <v>3986</v>
      </c>
      <c r="AB9586" t="s">
        <v>6895</v>
      </c>
    </row>
    <row r="9587" spans="26:28">
      <c r="Z9587">
        <v>1265</v>
      </c>
      <c r="AA9587" t="s">
        <v>3987</v>
      </c>
      <c r="AB9587" t="s">
        <v>6896</v>
      </c>
    </row>
    <row r="9588" spans="26:28">
      <c r="Z9588">
        <v>1266</v>
      </c>
      <c r="AA9588" t="s">
        <v>3988</v>
      </c>
      <c r="AB9588" t="s">
        <v>6897</v>
      </c>
    </row>
    <row r="9589" spans="26:28">
      <c r="Z9589">
        <v>1267</v>
      </c>
      <c r="AA9589" t="s">
        <v>3989</v>
      </c>
      <c r="AB9589" t="s">
        <v>6898</v>
      </c>
    </row>
    <row r="9590" spans="26:28">
      <c r="Z9590">
        <v>1268</v>
      </c>
      <c r="AA9590" t="s">
        <v>3990</v>
      </c>
      <c r="AB9590" t="s">
        <v>6899</v>
      </c>
    </row>
    <row r="9591" spans="26:28">
      <c r="Z9591">
        <v>1269</v>
      </c>
      <c r="AA9591" t="s">
        <v>3991</v>
      </c>
      <c r="AB9591" t="s">
        <v>6900</v>
      </c>
    </row>
    <row r="9592" spans="26:28">
      <c r="Z9592">
        <v>1270</v>
      </c>
      <c r="AA9592" t="s">
        <v>3992</v>
      </c>
      <c r="AB9592" t="s">
        <v>5904</v>
      </c>
    </row>
    <row r="9593" spans="26:28">
      <c r="Z9593">
        <v>1271</v>
      </c>
      <c r="AA9593" t="s">
        <v>3993</v>
      </c>
      <c r="AB9593" t="s">
        <v>5905</v>
      </c>
    </row>
    <row r="9594" spans="26:28">
      <c r="Z9594">
        <v>1272</v>
      </c>
      <c r="AA9594" t="s">
        <v>3994</v>
      </c>
      <c r="AB9594" t="s">
        <v>6901</v>
      </c>
    </row>
    <row r="9595" spans="26:28">
      <c r="Z9595">
        <v>1273</v>
      </c>
      <c r="AA9595" t="s">
        <v>3995</v>
      </c>
      <c r="AB9595" t="s">
        <v>6762</v>
      </c>
    </row>
    <row r="9596" spans="26:28">
      <c r="Z9596">
        <v>1274</v>
      </c>
      <c r="AA9596" t="s">
        <v>3996</v>
      </c>
      <c r="AB9596" t="s">
        <v>6763</v>
      </c>
    </row>
    <row r="9597" spans="26:28">
      <c r="Z9597">
        <v>1275</v>
      </c>
      <c r="AA9597" t="s">
        <v>3997</v>
      </c>
      <c r="AB9597" t="s">
        <v>6902</v>
      </c>
    </row>
    <row r="9598" spans="26:28">
      <c r="Z9598">
        <v>1276</v>
      </c>
      <c r="AA9598" t="s">
        <v>3998</v>
      </c>
      <c r="AB9598" t="s">
        <v>6903</v>
      </c>
    </row>
    <row r="9599" spans="26:28">
      <c r="Z9599">
        <v>1277</v>
      </c>
      <c r="AA9599" t="s">
        <v>3999</v>
      </c>
      <c r="AB9599" t="s">
        <v>6904</v>
      </c>
    </row>
    <row r="9600" spans="26:28">
      <c r="Z9600">
        <v>1278</v>
      </c>
      <c r="AA9600" t="s">
        <v>4000</v>
      </c>
      <c r="AB9600" t="s">
        <v>6905</v>
      </c>
    </row>
    <row r="9601" spans="26:28">
      <c r="Z9601">
        <v>1279</v>
      </c>
      <c r="AA9601" t="s">
        <v>4001</v>
      </c>
      <c r="AB9601" t="s">
        <v>6906</v>
      </c>
    </row>
    <row r="9602" spans="26:28">
      <c r="Z9602">
        <v>1280</v>
      </c>
      <c r="AA9602" t="s">
        <v>4002</v>
      </c>
      <c r="AB9602" t="s">
        <v>6907</v>
      </c>
    </row>
    <row r="9603" spans="26:28">
      <c r="Z9603">
        <v>1281</v>
      </c>
      <c r="AA9603" t="s">
        <v>4003</v>
      </c>
      <c r="AB9603" t="s">
        <v>6908</v>
      </c>
    </row>
    <row r="9604" spans="26:28">
      <c r="Z9604">
        <v>1282</v>
      </c>
      <c r="AA9604" t="s">
        <v>4004</v>
      </c>
      <c r="AB9604" t="s">
        <v>6781</v>
      </c>
    </row>
    <row r="9605" spans="26:28">
      <c r="Z9605">
        <v>1283</v>
      </c>
      <c r="AA9605" t="s">
        <v>4005</v>
      </c>
      <c r="AB9605" t="s">
        <v>6909</v>
      </c>
    </row>
    <row r="9606" spans="26:28">
      <c r="Z9606">
        <v>1284</v>
      </c>
      <c r="AA9606" t="s">
        <v>4006</v>
      </c>
      <c r="AB9606" t="s">
        <v>6910</v>
      </c>
    </row>
    <row r="9607" spans="26:28">
      <c r="Z9607">
        <v>1285</v>
      </c>
      <c r="AA9607" t="s">
        <v>4007</v>
      </c>
      <c r="AB9607" t="s">
        <v>6911</v>
      </c>
    </row>
    <row r="9608" spans="26:28">
      <c r="Z9608">
        <v>1286</v>
      </c>
      <c r="AA9608" t="s">
        <v>4008</v>
      </c>
      <c r="AB9608" t="s">
        <v>6912</v>
      </c>
    </row>
    <row r="9609" spans="26:28">
      <c r="Z9609">
        <v>1287</v>
      </c>
      <c r="AA9609" t="s">
        <v>4009</v>
      </c>
      <c r="AB9609" t="s">
        <v>5925</v>
      </c>
    </row>
    <row r="9610" spans="26:28">
      <c r="Z9610">
        <v>1288</v>
      </c>
      <c r="AA9610" t="s">
        <v>4010</v>
      </c>
      <c r="AB9610" t="s">
        <v>5926</v>
      </c>
    </row>
    <row r="9611" spans="26:28">
      <c r="Z9611">
        <v>1289</v>
      </c>
      <c r="AA9611" t="s">
        <v>4011</v>
      </c>
      <c r="AB9611" t="s">
        <v>5927</v>
      </c>
    </row>
    <row r="9612" spans="26:28">
      <c r="Z9612">
        <v>1290</v>
      </c>
      <c r="AA9612" t="s">
        <v>4012</v>
      </c>
      <c r="AB9612" t="s">
        <v>5928</v>
      </c>
    </row>
    <row r="9613" spans="26:28">
      <c r="Z9613">
        <v>1291</v>
      </c>
      <c r="AA9613" t="s">
        <v>4013</v>
      </c>
      <c r="AB9613" t="s">
        <v>6795</v>
      </c>
    </row>
    <row r="9614" spans="26:28">
      <c r="Z9614">
        <v>1292</v>
      </c>
      <c r="AA9614" t="s">
        <v>4014</v>
      </c>
      <c r="AB9614" t="s">
        <v>6796</v>
      </c>
    </row>
    <row r="9615" spans="26:28">
      <c r="Z9615">
        <v>1293</v>
      </c>
      <c r="AA9615" t="s">
        <v>4015</v>
      </c>
      <c r="AB9615" t="s">
        <v>6797</v>
      </c>
    </row>
    <row r="9616" spans="26:28">
      <c r="Z9616">
        <v>1294</v>
      </c>
      <c r="AA9616" t="s">
        <v>4016</v>
      </c>
      <c r="AB9616" t="s">
        <v>6793</v>
      </c>
    </row>
    <row r="9617" spans="26:28">
      <c r="Z9617">
        <v>1295</v>
      </c>
      <c r="AA9617" t="s">
        <v>4017</v>
      </c>
      <c r="AB9617" t="s">
        <v>6794</v>
      </c>
    </row>
    <row r="9618" spans="26:28">
      <c r="Z9618">
        <v>1296</v>
      </c>
      <c r="AA9618" t="s">
        <v>4018</v>
      </c>
      <c r="AB9618" t="s">
        <v>6913</v>
      </c>
    </row>
    <row r="9619" spans="26:28">
      <c r="Z9619">
        <v>1297</v>
      </c>
      <c r="AA9619" t="s">
        <v>4019</v>
      </c>
      <c r="AB9619" t="s">
        <v>5914</v>
      </c>
    </row>
    <row r="9620" spans="26:28">
      <c r="Z9620">
        <v>1298</v>
      </c>
      <c r="AA9620" t="s">
        <v>4020</v>
      </c>
      <c r="AB9620" t="s">
        <v>6914</v>
      </c>
    </row>
    <row r="9621" spans="26:28">
      <c r="Z9621">
        <v>1299</v>
      </c>
      <c r="AA9621" t="s">
        <v>4021</v>
      </c>
      <c r="AB9621" t="s">
        <v>6915</v>
      </c>
    </row>
    <row r="9622" spans="26:28">
      <c r="Z9622">
        <v>1300</v>
      </c>
      <c r="AA9622" t="s">
        <v>4022</v>
      </c>
      <c r="AB9622" t="s">
        <v>6916</v>
      </c>
    </row>
    <row r="9623" spans="26:28">
      <c r="Z9623">
        <v>1301</v>
      </c>
      <c r="AA9623" t="s">
        <v>4023</v>
      </c>
      <c r="AB9623" t="s">
        <v>5935</v>
      </c>
    </row>
    <row r="9624" spans="26:28">
      <c r="Z9624">
        <v>1302</v>
      </c>
      <c r="AA9624" t="s">
        <v>4024</v>
      </c>
      <c r="AB9624" t="s">
        <v>6917</v>
      </c>
    </row>
    <row r="9625" spans="26:28">
      <c r="Z9625">
        <v>1303</v>
      </c>
      <c r="AA9625" t="s">
        <v>4025</v>
      </c>
      <c r="AB9625" t="s">
        <v>6918</v>
      </c>
    </row>
    <row r="9626" spans="26:28">
      <c r="Z9626">
        <v>1304</v>
      </c>
      <c r="AA9626" t="s">
        <v>4026</v>
      </c>
      <c r="AB9626" t="s">
        <v>6919</v>
      </c>
    </row>
    <row r="9627" spans="26:28">
      <c r="Z9627">
        <v>1305</v>
      </c>
      <c r="AA9627" t="s">
        <v>4027</v>
      </c>
      <c r="AB9627" t="s">
        <v>6920</v>
      </c>
    </row>
    <row r="9628" spans="26:28">
      <c r="Z9628">
        <v>1306</v>
      </c>
      <c r="AA9628" t="s">
        <v>4028</v>
      </c>
      <c r="AB9628" t="s">
        <v>6921</v>
      </c>
    </row>
    <row r="9629" spans="26:28">
      <c r="Z9629">
        <v>1307</v>
      </c>
      <c r="AA9629" t="s">
        <v>4029</v>
      </c>
      <c r="AB9629" t="s">
        <v>6922</v>
      </c>
    </row>
    <row r="9630" spans="26:28">
      <c r="Z9630">
        <v>1308</v>
      </c>
      <c r="AA9630" t="s">
        <v>4030</v>
      </c>
      <c r="AB9630" t="s">
        <v>6923</v>
      </c>
    </row>
    <row r="9631" spans="26:28">
      <c r="Z9631">
        <v>1309</v>
      </c>
      <c r="AA9631" t="s">
        <v>4031</v>
      </c>
      <c r="AB9631" t="s">
        <v>6924</v>
      </c>
    </row>
    <row r="9632" spans="26:28">
      <c r="Z9632">
        <v>1310</v>
      </c>
      <c r="AA9632" t="s">
        <v>4032</v>
      </c>
      <c r="AB9632" t="s">
        <v>6925</v>
      </c>
    </row>
    <row r="9633" spans="26:28">
      <c r="Z9633">
        <v>1311</v>
      </c>
      <c r="AA9633" t="s">
        <v>4033</v>
      </c>
      <c r="AB9633" t="s">
        <v>6926</v>
      </c>
    </row>
    <row r="9634" spans="26:28">
      <c r="Z9634">
        <v>1312</v>
      </c>
      <c r="AA9634" t="s">
        <v>4034</v>
      </c>
      <c r="AB9634" t="s">
        <v>6927</v>
      </c>
    </row>
    <row r="9635" spans="26:28">
      <c r="Z9635">
        <v>1313</v>
      </c>
      <c r="AA9635" t="s">
        <v>4035</v>
      </c>
      <c r="AB9635" t="s">
        <v>6928</v>
      </c>
    </row>
    <row r="9636" spans="26:28">
      <c r="Z9636">
        <v>1314</v>
      </c>
      <c r="AA9636" t="s">
        <v>4036</v>
      </c>
      <c r="AB9636" t="s">
        <v>6929</v>
      </c>
    </row>
    <row r="9637" spans="26:28">
      <c r="Z9637">
        <v>1315</v>
      </c>
      <c r="AA9637" t="s">
        <v>4037</v>
      </c>
      <c r="AB9637" t="s">
        <v>6930</v>
      </c>
    </row>
    <row r="9638" spans="26:28">
      <c r="Z9638">
        <v>1316</v>
      </c>
      <c r="AA9638" t="s">
        <v>4038</v>
      </c>
      <c r="AB9638" t="s">
        <v>6931</v>
      </c>
    </row>
    <row r="9639" spans="26:28">
      <c r="Z9639">
        <v>1317</v>
      </c>
      <c r="AA9639" t="s">
        <v>4039</v>
      </c>
      <c r="AB9639" t="s">
        <v>6932</v>
      </c>
    </row>
    <row r="9640" spans="26:28">
      <c r="Z9640">
        <v>1318</v>
      </c>
      <c r="AA9640" t="s">
        <v>4040</v>
      </c>
      <c r="AB9640" t="s">
        <v>6933</v>
      </c>
    </row>
    <row r="9641" spans="26:28">
      <c r="Z9641">
        <v>1319</v>
      </c>
      <c r="AA9641" t="s">
        <v>4041</v>
      </c>
      <c r="AB9641" t="s">
        <v>6934</v>
      </c>
    </row>
    <row r="9642" spans="26:28">
      <c r="Z9642">
        <v>1320</v>
      </c>
      <c r="AA9642" t="s">
        <v>4042</v>
      </c>
      <c r="AB9642" t="s">
        <v>6935</v>
      </c>
    </row>
    <row r="9643" spans="26:28">
      <c r="Z9643">
        <v>1321</v>
      </c>
      <c r="AA9643" t="s">
        <v>4043</v>
      </c>
      <c r="AB9643" t="s">
        <v>6936</v>
      </c>
    </row>
    <row r="9644" spans="26:28">
      <c r="Z9644">
        <v>1322</v>
      </c>
      <c r="AA9644" t="s">
        <v>4044</v>
      </c>
      <c r="AB9644" t="s">
        <v>6937</v>
      </c>
    </row>
    <row r="9645" spans="26:28">
      <c r="Z9645">
        <v>1323</v>
      </c>
      <c r="AA9645" t="s">
        <v>4045</v>
      </c>
      <c r="AB9645" t="s">
        <v>6938</v>
      </c>
    </row>
    <row r="9646" spans="26:28">
      <c r="Z9646">
        <v>1324</v>
      </c>
      <c r="AA9646" t="s">
        <v>4046</v>
      </c>
      <c r="AB9646" t="s">
        <v>6939</v>
      </c>
    </row>
    <row r="9647" spans="26:28">
      <c r="Z9647">
        <v>1325</v>
      </c>
      <c r="AA9647" t="s">
        <v>4048</v>
      </c>
      <c r="AB9647" t="s">
        <v>6940</v>
      </c>
    </row>
    <row r="9648" spans="26:28">
      <c r="Z9648">
        <v>1326</v>
      </c>
      <c r="AA9648" t="s">
        <v>4049</v>
      </c>
      <c r="AB9648" t="s">
        <v>6941</v>
      </c>
    </row>
    <row r="9649" spans="26:28">
      <c r="Z9649">
        <v>1327</v>
      </c>
      <c r="AA9649" t="s">
        <v>4050</v>
      </c>
      <c r="AB9649" t="s">
        <v>6942</v>
      </c>
    </row>
    <row r="9650" spans="26:28">
      <c r="Z9650">
        <v>1328</v>
      </c>
      <c r="AA9650" t="s">
        <v>4051</v>
      </c>
      <c r="AB9650" t="s">
        <v>6943</v>
      </c>
    </row>
    <row r="9651" spans="26:28">
      <c r="Z9651">
        <v>1329</v>
      </c>
      <c r="AA9651" t="s">
        <v>4052</v>
      </c>
      <c r="AB9651" t="s">
        <v>6944</v>
      </c>
    </row>
    <row r="9652" spans="26:28">
      <c r="Z9652">
        <v>1330</v>
      </c>
      <c r="AA9652" t="s">
        <v>4053</v>
      </c>
      <c r="AB9652" t="s">
        <v>6945</v>
      </c>
    </row>
    <row r="9653" spans="26:28">
      <c r="Z9653">
        <v>1331</v>
      </c>
      <c r="AA9653" t="s">
        <v>4054</v>
      </c>
      <c r="AB9653" t="s">
        <v>6946</v>
      </c>
    </row>
    <row r="9654" spans="26:28">
      <c r="Z9654">
        <v>1332</v>
      </c>
      <c r="AA9654" t="s">
        <v>4055</v>
      </c>
      <c r="AB9654" t="s">
        <v>6947</v>
      </c>
    </row>
    <row r="9655" spans="26:28">
      <c r="Z9655">
        <v>1333</v>
      </c>
      <c r="AA9655" t="s">
        <v>4056</v>
      </c>
      <c r="AB9655" t="s">
        <v>6296</v>
      </c>
    </row>
    <row r="9656" spans="26:28">
      <c r="Z9656">
        <v>1334</v>
      </c>
      <c r="AA9656" t="s">
        <v>4057</v>
      </c>
      <c r="AB9656" t="s">
        <v>6409</v>
      </c>
    </row>
    <row r="9657" spans="26:28">
      <c r="Z9657">
        <v>1335</v>
      </c>
      <c r="AA9657" t="s">
        <v>4058</v>
      </c>
      <c r="AB9657" t="s">
        <v>6948</v>
      </c>
    </row>
    <row r="9658" spans="26:28">
      <c r="Z9658">
        <v>1336</v>
      </c>
      <c r="AA9658" t="s">
        <v>4059</v>
      </c>
      <c r="AB9658" t="s">
        <v>6949</v>
      </c>
    </row>
    <row r="9659" spans="26:28">
      <c r="Z9659">
        <v>1337</v>
      </c>
      <c r="AA9659" t="s">
        <v>4060</v>
      </c>
      <c r="AB9659" t="s">
        <v>6950</v>
      </c>
    </row>
    <row r="9660" spans="26:28">
      <c r="Z9660">
        <v>1338</v>
      </c>
      <c r="AA9660" t="s">
        <v>4061</v>
      </c>
      <c r="AB9660" t="s">
        <v>6951</v>
      </c>
    </row>
    <row r="9661" spans="26:28">
      <c r="Z9661">
        <v>1339</v>
      </c>
      <c r="AA9661" t="s">
        <v>4062</v>
      </c>
      <c r="AB9661" t="s">
        <v>6952</v>
      </c>
    </row>
    <row r="9662" spans="26:28">
      <c r="Z9662">
        <v>1340</v>
      </c>
      <c r="AA9662" t="s">
        <v>4063</v>
      </c>
      <c r="AB9662" t="s">
        <v>6953</v>
      </c>
    </row>
    <row r="9663" spans="26:28">
      <c r="Z9663">
        <v>1341</v>
      </c>
      <c r="AA9663" t="s">
        <v>4064</v>
      </c>
      <c r="AB9663" t="s">
        <v>6954</v>
      </c>
    </row>
    <row r="9664" spans="26:28">
      <c r="Z9664">
        <v>1342</v>
      </c>
      <c r="AA9664" t="s">
        <v>4065</v>
      </c>
      <c r="AB9664" t="s">
        <v>6955</v>
      </c>
    </row>
    <row r="9665" spans="26:28">
      <c r="Z9665">
        <v>1343</v>
      </c>
      <c r="AA9665" t="s">
        <v>4066</v>
      </c>
      <c r="AB9665" t="s">
        <v>6956</v>
      </c>
    </row>
    <row r="9666" spans="26:28">
      <c r="Z9666">
        <v>1344</v>
      </c>
      <c r="AA9666" t="s">
        <v>4067</v>
      </c>
      <c r="AB9666" t="s">
        <v>6957</v>
      </c>
    </row>
    <row r="9667" spans="26:28">
      <c r="Z9667">
        <v>1345</v>
      </c>
      <c r="AA9667" t="s">
        <v>4068</v>
      </c>
      <c r="AB9667" t="s">
        <v>6958</v>
      </c>
    </row>
    <row r="9668" spans="26:28">
      <c r="Z9668">
        <v>1346</v>
      </c>
      <c r="AA9668" t="s">
        <v>4069</v>
      </c>
      <c r="AB9668" t="s">
        <v>6959</v>
      </c>
    </row>
    <row r="9669" spans="26:28">
      <c r="Z9669">
        <v>1347</v>
      </c>
      <c r="AA9669" t="s">
        <v>4070</v>
      </c>
      <c r="AB9669" t="s">
        <v>6960</v>
      </c>
    </row>
    <row r="9670" spans="26:28">
      <c r="Z9670">
        <v>1348</v>
      </c>
      <c r="AA9670" t="s">
        <v>4071</v>
      </c>
      <c r="AB9670" t="s">
        <v>6961</v>
      </c>
    </row>
    <row r="9671" spans="26:28">
      <c r="Z9671">
        <v>1349</v>
      </c>
      <c r="AA9671" t="s">
        <v>4072</v>
      </c>
      <c r="AB9671" t="s">
        <v>6962</v>
      </c>
    </row>
    <row r="9672" spans="26:28">
      <c r="Z9672">
        <v>1350</v>
      </c>
      <c r="AA9672" t="s">
        <v>4073</v>
      </c>
      <c r="AB9672" t="s">
        <v>6963</v>
      </c>
    </row>
    <row r="9673" spans="26:28">
      <c r="Z9673">
        <v>1351</v>
      </c>
      <c r="AA9673" t="s">
        <v>4074</v>
      </c>
      <c r="AB9673" t="s">
        <v>6964</v>
      </c>
    </row>
    <row r="9674" spans="26:28">
      <c r="Z9674">
        <v>1352</v>
      </c>
      <c r="AA9674" t="s">
        <v>4075</v>
      </c>
      <c r="AB9674" t="s">
        <v>6965</v>
      </c>
    </row>
    <row r="9675" spans="26:28">
      <c r="Z9675">
        <v>1353</v>
      </c>
      <c r="AA9675" t="s">
        <v>4076</v>
      </c>
      <c r="AB9675" t="s">
        <v>6966</v>
      </c>
    </row>
    <row r="9676" spans="26:28">
      <c r="Z9676">
        <v>1354</v>
      </c>
      <c r="AA9676" t="s">
        <v>4077</v>
      </c>
      <c r="AB9676" t="s">
        <v>6967</v>
      </c>
    </row>
    <row r="9677" spans="26:28">
      <c r="Z9677">
        <v>1355</v>
      </c>
      <c r="AA9677" t="s">
        <v>4078</v>
      </c>
      <c r="AB9677" t="s">
        <v>6968</v>
      </c>
    </row>
    <row r="9678" spans="26:28">
      <c r="Z9678">
        <v>1356</v>
      </c>
      <c r="AA9678" t="s">
        <v>4079</v>
      </c>
      <c r="AB9678" t="s">
        <v>6969</v>
      </c>
    </row>
    <row r="9679" spans="26:28">
      <c r="Z9679">
        <v>1357</v>
      </c>
      <c r="AA9679" t="s">
        <v>4080</v>
      </c>
      <c r="AB9679" t="s">
        <v>6970</v>
      </c>
    </row>
    <row r="9680" spans="26:28">
      <c r="Z9680">
        <v>1358</v>
      </c>
      <c r="AA9680" t="s">
        <v>4081</v>
      </c>
      <c r="AB9680" t="s">
        <v>6971</v>
      </c>
    </row>
    <row r="9681" spans="26:28">
      <c r="Z9681">
        <v>1359</v>
      </c>
      <c r="AA9681" t="s">
        <v>4082</v>
      </c>
      <c r="AB9681" t="s">
        <v>6972</v>
      </c>
    </row>
    <row r="9682" spans="26:28">
      <c r="Z9682">
        <v>1360</v>
      </c>
      <c r="AA9682" t="s">
        <v>4083</v>
      </c>
      <c r="AB9682">
        <v>2540</v>
      </c>
    </row>
    <row r="9683" spans="26:28">
      <c r="Z9683">
        <v>1361</v>
      </c>
      <c r="AA9683" t="s">
        <v>4084</v>
      </c>
      <c r="AB9683">
        <v>2541</v>
      </c>
    </row>
    <row r="9684" spans="26:28">
      <c r="Z9684">
        <v>1362</v>
      </c>
      <c r="AA9684" t="s">
        <v>4085</v>
      </c>
      <c r="AB9684">
        <v>2542</v>
      </c>
    </row>
    <row r="9685" spans="26:28">
      <c r="Z9685">
        <v>1363</v>
      </c>
      <c r="AA9685" t="s">
        <v>4086</v>
      </c>
      <c r="AB9685">
        <v>2543</v>
      </c>
    </row>
    <row r="9686" spans="26:28">
      <c r="Z9686">
        <v>1364</v>
      </c>
      <c r="AA9686" t="s">
        <v>4087</v>
      </c>
      <c r="AB9686">
        <v>2544</v>
      </c>
    </row>
    <row r="9687" spans="26:28">
      <c r="Z9687">
        <v>1365</v>
      </c>
      <c r="AA9687" t="s">
        <v>4088</v>
      </c>
      <c r="AB9687">
        <v>2545</v>
      </c>
    </row>
    <row r="9688" spans="26:28">
      <c r="Z9688">
        <v>1366</v>
      </c>
      <c r="AA9688" t="s">
        <v>4089</v>
      </c>
      <c r="AB9688">
        <v>2546</v>
      </c>
    </row>
    <row r="9689" spans="26:28">
      <c r="Z9689">
        <v>1367</v>
      </c>
      <c r="AA9689" t="s">
        <v>4090</v>
      </c>
      <c r="AB9689">
        <v>2547</v>
      </c>
    </row>
    <row r="9690" spans="26:28">
      <c r="Z9690">
        <v>1368</v>
      </c>
      <c r="AA9690" t="s">
        <v>4091</v>
      </c>
      <c r="AB9690">
        <v>2548</v>
      </c>
    </row>
    <row r="9691" spans="26:28">
      <c r="Z9691">
        <v>1369</v>
      </c>
      <c r="AA9691" t="s">
        <v>4092</v>
      </c>
      <c r="AB9691">
        <v>2549</v>
      </c>
    </row>
    <row r="9692" spans="26:28">
      <c r="Z9692">
        <v>1370</v>
      </c>
      <c r="AA9692" t="s">
        <v>4093</v>
      </c>
      <c r="AB9692">
        <v>2550</v>
      </c>
    </row>
    <row r="9693" spans="26:28">
      <c r="Z9693">
        <v>1371</v>
      </c>
      <c r="AA9693" t="s">
        <v>4094</v>
      </c>
      <c r="AB9693">
        <v>2551</v>
      </c>
    </row>
    <row r="9694" spans="26:28">
      <c r="Z9694">
        <v>1372</v>
      </c>
      <c r="AA9694" t="s">
        <v>4095</v>
      </c>
      <c r="AB9694">
        <v>2552</v>
      </c>
    </row>
    <row r="9695" spans="26:28">
      <c r="Z9695">
        <v>1373</v>
      </c>
      <c r="AA9695" t="s">
        <v>4096</v>
      </c>
      <c r="AB9695">
        <v>2553</v>
      </c>
    </row>
    <row r="9696" spans="26:28">
      <c r="Z9696">
        <v>1374</v>
      </c>
      <c r="AA9696" t="s">
        <v>4097</v>
      </c>
      <c r="AB9696">
        <v>2554</v>
      </c>
    </row>
    <row r="9697" spans="26:28">
      <c r="Z9697">
        <v>1375</v>
      </c>
      <c r="AA9697" t="s">
        <v>4098</v>
      </c>
      <c r="AB9697">
        <v>2555</v>
      </c>
    </row>
    <row r="9698" spans="26:28">
      <c r="Z9698">
        <v>1376</v>
      </c>
      <c r="AA9698" t="s">
        <v>4099</v>
      </c>
      <c r="AB9698">
        <v>2556</v>
      </c>
    </row>
    <row r="9699" spans="26:28">
      <c r="Z9699">
        <v>1377</v>
      </c>
      <c r="AA9699" t="s">
        <v>4100</v>
      </c>
      <c r="AB9699">
        <v>2557</v>
      </c>
    </row>
    <row r="9700" spans="26:28">
      <c r="Z9700">
        <v>1378</v>
      </c>
      <c r="AA9700" t="s">
        <v>4101</v>
      </c>
      <c r="AB9700">
        <v>2558</v>
      </c>
    </row>
    <row r="9701" spans="26:28">
      <c r="Z9701">
        <v>1379</v>
      </c>
      <c r="AA9701" t="s">
        <v>4102</v>
      </c>
      <c r="AB9701">
        <v>2559</v>
      </c>
    </row>
    <row r="9702" spans="26:28">
      <c r="Z9702">
        <v>1380</v>
      </c>
      <c r="AA9702" t="s">
        <v>4103</v>
      </c>
      <c r="AB9702">
        <v>2560</v>
      </c>
    </row>
    <row r="9703" spans="26:28">
      <c r="Z9703">
        <v>1381</v>
      </c>
      <c r="AA9703" t="s">
        <v>4104</v>
      </c>
      <c r="AB9703">
        <v>2561</v>
      </c>
    </row>
    <row r="9704" spans="26:28">
      <c r="Z9704">
        <v>1382</v>
      </c>
      <c r="AA9704" t="s">
        <v>4105</v>
      </c>
      <c r="AB9704">
        <v>2562</v>
      </c>
    </row>
    <row r="9705" spans="26:28">
      <c r="Z9705">
        <v>1383</v>
      </c>
      <c r="AA9705" t="s">
        <v>4106</v>
      </c>
      <c r="AB9705">
        <v>2563</v>
      </c>
    </row>
    <row r="9706" spans="26:28">
      <c r="Z9706">
        <v>1384</v>
      </c>
      <c r="AA9706" t="s">
        <v>4107</v>
      </c>
      <c r="AB9706">
        <v>2564</v>
      </c>
    </row>
    <row r="9707" spans="26:28">
      <c r="Z9707">
        <v>1385</v>
      </c>
      <c r="AA9707" t="s">
        <v>4108</v>
      </c>
      <c r="AB9707">
        <v>2565</v>
      </c>
    </row>
    <row r="9708" spans="26:28">
      <c r="Z9708">
        <v>1386</v>
      </c>
      <c r="AA9708" t="s">
        <v>4109</v>
      </c>
      <c r="AB9708">
        <v>2566</v>
      </c>
    </row>
    <row r="9709" spans="26:28">
      <c r="Z9709">
        <v>1387</v>
      </c>
      <c r="AA9709" t="s">
        <v>4110</v>
      </c>
      <c r="AB9709">
        <v>2567</v>
      </c>
    </row>
    <row r="9710" spans="26:28">
      <c r="Z9710">
        <v>1388</v>
      </c>
      <c r="AA9710" t="s">
        <v>4111</v>
      </c>
      <c r="AB9710">
        <v>2568</v>
      </c>
    </row>
    <row r="9711" spans="26:28">
      <c r="Z9711">
        <v>1389</v>
      </c>
      <c r="AA9711" t="s">
        <v>4112</v>
      </c>
      <c r="AB9711">
        <v>2569</v>
      </c>
    </row>
    <row r="9712" spans="26:28">
      <c r="Z9712">
        <v>1390</v>
      </c>
      <c r="AA9712" t="s">
        <v>4113</v>
      </c>
      <c r="AB9712">
        <v>2570</v>
      </c>
    </row>
    <row r="9713" spans="26:35">
      <c r="Z9713">
        <v>1391</v>
      </c>
      <c r="AA9713" t="s">
        <v>4114</v>
      </c>
      <c r="AB9713">
        <v>2571</v>
      </c>
    </row>
    <row r="9714" spans="26:35">
      <c r="Z9714">
        <v>1392</v>
      </c>
      <c r="AA9714" t="s">
        <v>4115</v>
      </c>
      <c r="AB9714">
        <v>2572</v>
      </c>
    </row>
    <row r="9715" spans="26:35">
      <c r="Z9715">
        <v>1393</v>
      </c>
      <c r="AA9715" t="s">
        <v>4116</v>
      </c>
      <c r="AB9715">
        <v>2573</v>
      </c>
    </row>
    <row r="9716" spans="26:35">
      <c r="Z9716">
        <v>1394</v>
      </c>
      <c r="AA9716" t="s">
        <v>4117</v>
      </c>
      <c r="AB9716">
        <v>2574</v>
      </c>
    </row>
    <row r="9717" spans="26:35">
      <c r="Z9717">
        <v>1395</v>
      </c>
      <c r="AA9717" t="s">
        <v>4118</v>
      </c>
      <c r="AB9717">
        <v>2575</v>
      </c>
    </row>
    <row r="9718" spans="26:35">
      <c r="Z9718">
        <v>1396</v>
      </c>
      <c r="AA9718" t="s">
        <v>4119</v>
      </c>
      <c r="AB9718">
        <v>2576</v>
      </c>
    </row>
    <row r="9719" spans="26:35">
      <c r="Z9719">
        <v>1397</v>
      </c>
      <c r="AA9719" t="s">
        <v>4120</v>
      </c>
      <c r="AB9719">
        <v>2577</v>
      </c>
    </row>
    <row r="9720" spans="26:35">
      <c r="Z9720">
        <v>1398</v>
      </c>
      <c r="AA9720" t="s">
        <v>4121</v>
      </c>
      <c r="AB9720">
        <v>2578</v>
      </c>
    </row>
    <row r="9721" spans="26:35">
      <c r="Z9721">
        <v>1399</v>
      </c>
      <c r="AA9721" t="s">
        <v>4122</v>
      </c>
      <c r="AB9721">
        <v>2579</v>
      </c>
    </row>
    <row r="9722" spans="26:35">
      <c r="AA9722" s="229" t="str">
        <f>"INSERT INTO "&amp;$H8321&amp;" ("&amp;AB9723&amp;", "&amp;AC9723&amp;", "&amp;AF9723&amp;", "&amp;AG9723&amp;") VALUES ("</f>
        <v>INSERT INTO UPK.upk_k40.k60_os_buno_link (os_buhin_no, k60_buno_id, created_date, created_tantou_id) VALUES (</v>
      </c>
      <c r="AB9722" s="229"/>
    </row>
    <row r="9723" spans="26:35">
      <c r="AA9723" s="229" t="s">
        <v>80</v>
      </c>
      <c r="AB9723" s="229" t="s">
        <v>292</v>
      </c>
      <c r="AC9723" s="229" t="s">
        <v>307</v>
      </c>
      <c r="AD9723" s="229" t="s">
        <v>91</v>
      </c>
      <c r="AE9723" s="229" t="s">
        <v>90</v>
      </c>
      <c r="AF9723" s="229" t="s">
        <v>50</v>
      </c>
      <c r="AG9723" s="229" t="s">
        <v>51</v>
      </c>
      <c r="AH9723" s="229" t="s">
        <v>52</v>
      </c>
      <c r="AI9723" s="229" t="s">
        <v>53</v>
      </c>
    </row>
    <row r="9724" spans="26:35">
      <c r="Z9724">
        <v>1</v>
      </c>
      <c r="AA9724" s="229" t="str">
        <f t="shared" ref="AA9724:AA9787" si="82">AA$9722&amp;"'"&amp;AA8323&amp;"', "&amp;AB8323&amp;", GETDATE(), 999);"</f>
        <v>INSERT INTO UPK.upk_k40.k60_os_buno_link (os_buhin_no, k60_buno_id, created_date, created_tantou_id) VALUES ('67408/9 4M400     K70ｻﾌﾞ2', 1291, GETDATE(), 999);</v>
      </c>
      <c r="AC9724" s="229"/>
    </row>
    <row r="9725" spans="26:35">
      <c r="Z9725">
        <v>2</v>
      </c>
      <c r="AA9725" s="229" t="str">
        <f t="shared" si="82"/>
        <v>INSERT INTO UPK.upk_k40.k60_os_buno_link (os_buhin_no, k60_buno_id, created_date, created_tantou_id) VALUES ('76742/3 4M400-1   P303', 1292, GETDATE(), 999);</v>
      </c>
      <c r="AC9725" s="229"/>
    </row>
    <row r="9726" spans="26:35">
      <c r="Z9726">
        <v>3</v>
      </c>
      <c r="AA9726" s="229" t="str">
        <f t="shared" si="82"/>
        <v>INSERT INTO UPK.upk_k40.k60_os_buno_link (os_buhin_no, k60_buno_id, created_date, created_tantou_id) VALUES ('79112   3MA0A     B309', 1293, GETDATE(), 999);</v>
      </c>
      <c r="AC9726" s="229"/>
    </row>
    <row r="9727" spans="26:35">
      <c r="Z9727">
        <v>4</v>
      </c>
      <c r="AA9727" s="229" t="str">
        <f t="shared" si="82"/>
        <v>INSERT INTO UPK.upk_k40.k60_os_buno_link (os_buhin_no, k60_buno_id, created_date, created_tantou_id) VALUES ('79112   6N600     B309', 1294, GETDATE(), 999);</v>
      </c>
      <c r="AC9727" s="229"/>
    </row>
    <row r="9728" spans="26:35">
      <c r="Z9728">
        <v>5</v>
      </c>
      <c r="AA9728" s="229" t="str">
        <f t="shared" si="82"/>
        <v>INSERT INTO UPK.upk_k40.k60_os_buno_link (os_buhin_no, k60_buno_id, created_date, created_tantou_id) VALUES ('79112   6N610     B309', 1295, GETDATE(), 999);</v>
      </c>
      <c r="AC9728" s="229"/>
    </row>
    <row r="9729" spans="26:29">
      <c r="Z9729">
        <v>6</v>
      </c>
      <c r="AA9729" s="229" t="str">
        <f t="shared" si="82"/>
        <v>INSERT INTO UPK.upk_k40.k60_os_buno_link (os_buhin_no, k60_buno_id, created_date, created_tantou_id) VALUES ('79422   4M500     B301', 1296, GETDATE(), 999);</v>
      </c>
      <c r="AC9729" s="229"/>
    </row>
    <row r="9730" spans="26:29">
      <c r="Z9730">
        <v>7</v>
      </c>
      <c r="AA9730" s="229" t="str">
        <f t="shared" si="82"/>
        <v>INSERT INTO UPK.upk_k40.k60_os_buno_link (os_buhin_no, k60_buno_id, created_date, created_tantou_id) VALUES ('64132/3 AU000     B301', 1297, GETDATE(), 999);</v>
      </c>
      <c r="AC9730" s="229"/>
    </row>
    <row r="9731" spans="26:29">
      <c r="Z9731">
        <v>8</v>
      </c>
      <c r="AA9731" s="229" t="str">
        <f t="shared" si="82"/>
        <v>INSERT INTO UPK.upk_k40.k60_os_buno_link (os_buhin_no, k60_buno_id, created_date, created_tantou_id) VALUES ('74516   8H310     B309', 1298, GETDATE(), 999);</v>
      </c>
      <c r="AC9731" s="229"/>
    </row>
    <row r="9732" spans="26:29">
      <c r="Z9732">
        <v>9</v>
      </c>
      <c r="AA9732" s="229" t="str">
        <f t="shared" si="82"/>
        <v>INSERT INTO UPK.upk_k40.k60_os_buno_link (os_buhin_no, k60_buno_id, created_date, created_tantou_id) VALUES ('74516   EQ000     B309', 1299, GETDATE(), 999);</v>
      </c>
      <c r="AC9732" s="229"/>
    </row>
    <row r="9733" spans="26:29">
      <c r="Z9733">
        <v>10</v>
      </c>
      <c r="AA9733" s="229" t="str">
        <f t="shared" si="82"/>
        <v>INSERT INTO UPK.upk_k40.k60_os_buno_link (os_buhin_no, k60_buno_id, created_date, created_tantou_id) VALUES ('74516   EQ500     B309', 1300, GETDATE(), 999);</v>
      </c>
      <c r="AC9733" s="229"/>
    </row>
    <row r="9734" spans="26:29">
      <c r="Z9734">
        <v>11</v>
      </c>
      <c r="AA9734" s="229" t="str">
        <f t="shared" si="82"/>
        <v>INSERT INTO UPK.upk_k40.k60_os_buno_link (os_buhin_no, k60_buno_id, created_date, created_tantou_id) VALUES ('76426   8H300     B301', 1301, GETDATE(), 999);</v>
      </c>
      <c r="AC9734" s="229"/>
    </row>
    <row r="9735" spans="26:29">
      <c r="Z9735">
        <v>12</v>
      </c>
      <c r="AA9735" s="229" t="str">
        <f t="shared" si="82"/>
        <v>INSERT INTO UPK.upk_k40.k60_os_buno_link (os_buhin_no, k60_buno_id, created_date, created_tantou_id) VALUES ('76427   8H300     B301', 1302, GETDATE(), 999);</v>
      </c>
      <c r="AC9735" s="229"/>
    </row>
    <row r="9736" spans="26:29">
      <c r="Z9736">
        <v>13</v>
      </c>
      <c r="AA9736" s="229" t="str">
        <f t="shared" si="82"/>
        <v>INSERT INTO UPK.upk_k40.k60_os_buno_link (os_buhin_no, k60_buno_id, created_date, created_tantou_id) VALUES ('76634/5 8H300     Bへ', 1303, GETDATE(), 999);</v>
      </c>
      <c r="AC9736" s="229"/>
    </row>
    <row r="9737" spans="26:29">
      <c r="Z9737">
        <v>14</v>
      </c>
      <c r="AA9737" s="229" t="str">
        <f t="shared" si="82"/>
        <v>INSERT INTO UPK.upk_k40.k60_os_buno_link (os_buhin_no, k60_buno_id, created_date, created_tantou_id) VALUES ('78118/9 8H300     K30', 1304, GETDATE(), 999);</v>
      </c>
      <c r="AC9737" s="229"/>
    </row>
    <row r="9738" spans="26:29">
      <c r="Z9738">
        <v>15</v>
      </c>
      <c r="AA9738" s="229" t="str">
        <f t="shared" si="82"/>
        <v>INSERT INTO UPK.upk_k40.k60_os_buno_link (os_buhin_no, k60_buno_id, created_date, created_tantou_id) VALUES ('78118/9 8H710     K30', 1305, GETDATE(), 999);</v>
      </c>
      <c r="AC9738" s="229"/>
    </row>
    <row r="9739" spans="26:29">
      <c r="Z9739">
        <v>16</v>
      </c>
      <c r="AA9739" s="229" t="str">
        <f t="shared" si="82"/>
        <v>INSERT INTO UPK.upk_k40.k60_os_buno_link (os_buhin_no, k60_buno_id, created_date, created_tantou_id) VALUES ('64122/3 EN000     K70', 1306, GETDATE(), 999);</v>
      </c>
      <c r="AC9739" s="229"/>
    </row>
    <row r="9740" spans="26:29">
      <c r="Z9740">
        <v>17</v>
      </c>
      <c r="AA9740" s="229" t="str">
        <f t="shared" si="82"/>
        <v>INSERT INTO UPK.upk_k40.k60_os_buno_link (os_buhin_no, k60_buno_id, created_date, created_tantou_id) VALUES ('66312   EN000     J70', 1307, GETDATE(), 999);</v>
      </c>
      <c r="AC9740" s="229"/>
    </row>
    <row r="9741" spans="26:29">
      <c r="Z9741">
        <v>18</v>
      </c>
      <c r="AA9741" s="229" t="str">
        <f t="shared" si="82"/>
        <v>INSERT INTO UPK.upk_k40.k60_os_buno_link (os_buhin_no, k60_buno_id, created_date, created_tantou_id) VALUES ('67408/9 EN000     J70', 1308, GETDATE(), 999);</v>
      </c>
      <c r="AC9741" s="229"/>
    </row>
    <row r="9742" spans="26:29">
      <c r="Z9742">
        <v>19</v>
      </c>
      <c r="AA9742" s="229" t="str">
        <f t="shared" si="82"/>
        <v>INSERT INTO UPK.upk_k40.k60_os_buno_link (os_buhin_no, k60_buno_id, created_date, created_tantou_id) VALUES ('75262/3 EN000     B301', 1309, GETDATE(), 999);</v>
      </c>
      <c r="AC9742" s="229"/>
    </row>
    <row r="9743" spans="26:29">
      <c r="Z9743">
        <v>20</v>
      </c>
      <c r="AA9743" s="229" t="str">
        <f t="shared" si="82"/>
        <v>INSERT INTO UPK.upk_k40.k60_os_buno_link (os_buhin_no, k60_buno_id, created_date, created_tantou_id) VALUES ('61231/2 B5010     B70', 1310, GETDATE(), 999);</v>
      </c>
      <c r="AC9743" s="229"/>
    </row>
    <row r="9744" spans="26:29">
      <c r="Z9744">
        <v>21</v>
      </c>
      <c r="AA9744" s="229" t="str">
        <f t="shared" si="82"/>
        <v>INSERT INTO UPK.upk_k40.k60_os_buno_link (os_buhin_no, k60_buno_id, created_date, created_tantou_id) VALUES ('61231/2 B5020     B70', 1311, GETDATE(), 999);</v>
      </c>
      <c r="AC9744" s="229"/>
    </row>
    <row r="9745" spans="26:29">
      <c r="Z9745">
        <v>22</v>
      </c>
      <c r="AA9745" s="229" t="str">
        <f t="shared" si="82"/>
        <v>INSERT INTO UPK.upk_k40.k60_os_buno_link (os_buhin_no, k60_buno_id, created_date, created_tantou_id) VALUES ('61231/2 B5020-B   B301', 1312, GETDATE(), 999);</v>
      </c>
      <c r="AC9745" s="229"/>
    </row>
    <row r="9746" spans="26:29">
      <c r="Z9746">
        <v>23</v>
      </c>
      <c r="AA9746" s="229" t="str">
        <f t="shared" si="82"/>
        <v>INSERT INTO UPK.upk_k40.k60_os_buno_link (os_buhin_no, k60_buno_id, created_date, created_tantou_id) VALUES ('61231/2 B5030     B70', 1313, GETDATE(), 999);</v>
      </c>
      <c r="AC9746" s="229"/>
    </row>
    <row r="9747" spans="26:29">
      <c r="Z9747">
        <v>24</v>
      </c>
      <c r="AA9747" s="229" t="str">
        <f t="shared" si="82"/>
        <v>INSERT INTO UPK.upk_k40.k60_os_buno_link (os_buhin_no, k60_buno_id, created_date, created_tantou_id) VALUES ('61137   B5010     B70', 1314, GETDATE(), 999);</v>
      </c>
      <c r="AC9747" s="229"/>
    </row>
    <row r="9748" spans="26:29">
      <c r="Z9748">
        <v>25</v>
      </c>
      <c r="AA9748" s="229" t="str">
        <f t="shared" si="82"/>
        <v>INSERT INTO UPK.upk_k40.k60_os_buno_link (os_buhin_no, k60_buno_id, created_date, created_tantou_id) VALUES ('61138   B5010     B70', 1315, GETDATE(), 999);</v>
      </c>
      <c r="AC9748" s="229"/>
    </row>
    <row r="9749" spans="26:29">
      <c r="Z9749">
        <v>26</v>
      </c>
      <c r="AA9749" s="229" t="str">
        <f t="shared" si="82"/>
        <v>INSERT INTO UPK.upk_k40.k60_os_buno_link (os_buhin_no, k60_buno_id, created_date, created_tantou_id) VALUES ('75632   JG00A     J70', 1316, GETDATE(), 999);</v>
      </c>
      <c r="AC9749" s="229"/>
    </row>
    <row r="9750" spans="26:29">
      <c r="Z9750">
        <v>27</v>
      </c>
      <c r="AA9750" s="229" t="str">
        <f t="shared" si="82"/>
        <v>INSERT INTO UPK.upk_k40.k60_os_buno_link (os_buhin_no, k60_buno_id, created_date, created_tantou_id) VALUES ('75632   JH00A     J70', 1317, GETDATE(), 999);</v>
      </c>
      <c r="AC9750" s="229"/>
    </row>
    <row r="9751" spans="26:29">
      <c r="Z9751">
        <v>28</v>
      </c>
      <c r="AA9751" s="229" t="str">
        <f t="shared" si="82"/>
        <v>INSERT INTO UPK.upk_k40.k60_os_buno_link (os_buhin_no, k60_buno_id, created_date, created_tantou_id) VALUES ('75632   1YA0A     K30', 1318, GETDATE(), 999);</v>
      </c>
      <c r="AC9751" s="229"/>
    </row>
    <row r="9752" spans="26:29">
      <c r="Z9752">
        <v>29</v>
      </c>
      <c r="AA9752" s="229" t="str">
        <f t="shared" si="82"/>
        <v>INSERT INTO UPK.upk_k40.k60_os_buno_link (os_buhin_no, k60_buno_id, created_date, created_tantou_id) VALUES ('75522/3 JG00A     J70ｻﾌﾞ', 1319, GETDATE(), 999);</v>
      </c>
      <c r="AC9752" s="229"/>
    </row>
    <row r="9753" spans="26:29">
      <c r="Z9753">
        <v>30</v>
      </c>
      <c r="AA9753" s="229" t="str">
        <f t="shared" si="82"/>
        <v>INSERT INTO UPK.upk_k40.k60_os_buno_link (os_buhin_no, k60_buno_id, created_date, created_tantou_id) VALUES ('75522/3 JG00A-E  RV8-250', 1320, GETDATE(), 999);</v>
      </c>
      <c r="AC9753" s="229"/>
    </row>
    <row r="9754" spans="26:29">
      <c r="Z9754">
        <v>31</v>
      </c>
      <c r="AA9754" s="229" t="str">
        <f t="shared" si="82"/>
        <v>INSERT INTO UPK.upk_k40.k60_os_buno_link (os_buhin_no, k60_buno_id, created_date, created_tantou_id) VALUES ('76242   JG00A     J70', 1321, GETDATE(), 999);</v>
      </c>
      <c r="AC9754" s="229"/>
    </row>
    <row r="9755" spans="26:29">
      <c r="Z9755">
        <v>32</v>
      </c>
      <c r="AA9755" s="229" t="str">
        <f t="shared" si="82"/>
        <v>INSERT INTO UPK.upk_k40.k60_os_buno_link (os_buhin_no, k60_buno_id, created_date, created_tantou_id) VALUES ('76242   JG40A     J70', 1322, GETDATE(), 999);</v>
      </c>
      <c r="AC9755" s="229"/>
    </row>
    <row r="9756" spans="26:29">
      <c r="Z9756">
        <v>33</v>
      </c>
      <c r="AA9756" s="229" t="str">
        <f t="shared" si="82"/>
        <v>INSERT INTO UPK.upk_k40.k60_os_buno_link (os_buhin_no, k60_buno_id, created_date, created_tantou_id) VALUES ('76242   JG40A-E  RV8-60', 1323, GETDATE(), 999);</v>
      </c>
      <c r="AC9756" s="229"/>
    </row>
    <row r="9757" spans="26:29">
      <c r="Z9757">
        <v>34</v>
      </c>
      <c r="AA9757" s="229" t="str">
        <f t="shared" si="82"/>
        <v>INSERT INTO UPK.upk_k40.k60_os_buno_link (os_buhin_no, k60_buno_id, created_date, created_tantou_id) VALUES ('76243   JG00A     J70', 1324, GETDATE(), 999);</v>
      </c>
      <c r="AC9757" s="229"/>
    </row>
    <row r="9758" spans="26:29">
      <c r="Z9758">
        <v>35</v>
      </c>
      <c r="AA9758" s="229" t="str">
        <f t="shared" si="82"/>
        <v>INSERT INTO UPK.upk_k40.k60_os_buno_link (os_buhin_no, k60_buno_id, created_date, created_tantou_id) VALUES ('76243   JG40A     J70', 1325, GETDATE(), 999);</v>
      </c>
      <c r="AC9758" s="229"/>
    </row>
    <row r="9759" spans="26:29">
      <c r="Z9759">
        <v>36</v>
      </c>
      <c r="AA9759" s="229" t="str">
        <f t="shared" si="82"/>
        <v>INSERT INTO UPK.upk_k40.k60_os_buno_link (os_buhin_no, k60_buno_id, created_date, created_tantou_id) VALUES ('76243   JG40A-E  RV8-60', 1326, GETDATE(), 999);</v>
      </c>
      <c r="AC9759" s="229"/>
    </row>
    <row r="9760" spans="26:29">
      <c r="Z9760">
        <v>37</v>
      </c>
      <c r="AA9760" s="229" t="str">
        <f t="shared" si="82"/>
        <v>INSERT INTO UPK.upk_k40.k60_os_buno_link (os_buhin_no, k60_buno_id, created_date, created_tantou_id) VALUES ('77652/3 JM00A     B309', 1327, GETDATE(), 999);</v>
      </c>
      <c r="AC9760" s="229"/>
    </row>
    <row r="9761" spans="26:29">
      <c r="Z9761">
        <v>38</v>
      </c>
      <c r="AA9761" s="229" t="str">
        <f t="shared" si="82"/>
        <v>INSERT INTO UPK.upk_k40.k60_os_buno_link (os_buhin_no, k60_buno_id, created_date, created_tantou_id) VALUES ('75632   JM00A     J70', 1328, GETDATE(), 999);</v>
      </c>
      <c r="AC9761" s="229"/>
    </row>
    <row r="9762" spans="26:29">
      <c r="Z9762">
        <v>39</v>
      </c>
      <c r="AA9762" s="229" t="str">
        <f t="shared" si="82"/>
        <v>INSERT INTO UPK.upk_k40.k60_os_buno_link (os_buhin_no, k60_buno_id, created_date, created_tantou_id) VALUES ('76232   JM00A     K70', 1329, GETDATE(), 999);</v>
      </c>
      <c r="AC9762" s="229"/>
    </row>
    <row r="9763" spans="26:29">
      <c r="Z9763">
        <v>40</v>
      </c>
      <c r="AA9763" s="229" t="str">
        <f t="shared" si="82"/>
        <v>INSERT INTO UPK.upk_k40.k60_os_buno_link (os_buhin_no, k60_buno_id, created_date, created_tantou_id) VALUES ('76233   JM00A     K70', 1330, GETDATE(), 999);</v>
      </c>
      <c r="AC9763" s="229"/>
    </row>
    <row r="9764" spans="26:29">
      <c r="Z9764">
        <v>41</v>
      </c>
      <c r="AA9764" s="229" t="str">
        <f t="shared" si="82"/>
        <v>INSERT INTO UPK.upk_k40.k60_os_buno_link (os_buhin_no, k60_buno_id, created_date, created_tantou_id) VALUES ('76272   JM00A     B301', 1331, GETDATE(), 999);</v>
      </c>
      <c r="AC9764" s="229"/>
    </row>
    <row r="9765" spans="26:29">
      <c r="Z9765">
        <v>42</v>
      </c>
      <c r="AA9765" s="229" t="str">
        <f t="shared" si="82"/>
        <v>INSERT INTO UPK.upk_k40.k60_os_buno_link (os_buhin_no, k60_buno_id, created_date, created_tantou_id) VALUES ('76273   JM00A     B301', 1332, GETDATE(), 999);</v>
      </c>
      <c r="AC9765" s="229"/>
    </row>
    <row r="9766" spans="26:29">
      <c r="Z9766">
        <v>43</v>
      </c>
      <c r="AA9766" s="229" t="str">
        <f t="shared" si="82"/>
        <v>INSERT INTO UPK.upk_k40.k60_os_buno_link (os_buhin_no, k60_buno_id, created_date, created_tantou_id) VALUES ('76516   JM00A     K70', 1333, GETDATE(), 999);</v>
      </c>
      <c r="AC9766" s="229"/>
    </row>
    <row r="9767" spans="26:29">
      <c r="Z9767">
        <v>44</v>
      </c>
      <c r="AA9767" s="229" t="str">
        <f t="shared" si="82"/>
        <v>INSERT INTO UPK.upk_k40.k60_os_buno_link (os_buhin_no, k60_buno_id, created_date, created_tantou_id) VALUES ('76517   JM00A     K70', 1334, GETDATE(), 999);</v>
      </c>
      <c r="AC9767" s="229"/>
    </row>
    <row r="9768" spans="26:29">
      <c r="Z9768">
        <v>45</v>
      </c>
      <c r="AA9768" s="229" t="str">
        <f t="shared" si="82"/>
        <v>INSERT INTO UPK.upk_k40.k60_os_buno_link (os_buhin_no, k60_buno_id, created_date, created_tantou_id) VALUES ('77632/3 JM00A     J70', 1335, GETDATE(), 999);</v>
      </c>
      <c r="AC9768" s="229"/>
    </row>
    <row r="9769" spans="26:29">
      <c r="Z9769">
        <v>46</v>
      </c>
      <c r="AA9769" s="229" t="str">
        <f t="shared" si="82"/>
        <v>INSERT INTO UPK.upk_k40.k60_os_buno_link (os_buhin_no, k60_buno_id, created_date, created_tantou_id) VALUES ('77646/7 JM00A     J70', 1336, GETDATE(), 999);</v>
      </c>
      <c r="AC9769" s="229"/>
    </row>
    <row r="9770" spans="26:29">
      <c r="Z9770">
        <v>47</v>
      </c>
      <c r="AA9770" s="229" t="str">
        <f t="shared" si="82"/>
        <v>INSERT INTO UPK.upk_k40.k60_os_buno_link (os_buhin_no, k60_buno_id, created_date, created_tantou_id) VALUES ('76742/3 JM00A     J70', 1337, GETDATE(), 999);</v>
      </c>
      <c r="AC9770" s="229"/>
    </row>
    <row r="9771" spans="26:29">
      <c r="Z9771">
        <v>48</v>
      </c>
      <c r="AA9771" s="229" t="str">
        <f t="shared" si="82"/>
        <v>INSERT INTO UPK.upk_k40.k60_os_buno_link (os_buhin_no, k60_buno_id, created_date, created_tantou_id) VALUES ('64142/3 1AA0A     W70', 1338, GETDATE(), 999);</v>
      </c>
      <c r="AC9771" s="229"/>
    </row>
    <row r="9772" spans="26:29">
      <c r="Z9772">
        <v>49</v>
      </c>
      <c r="AA9772" s="229" t="str">
        <f t="shared" si="82"/>
        <v>INSERT INTO UPK.upk_k40.k60_os_buno_link (os_buhin_no, k60_buno_id, created_date, created_tantou_id) VALUES ('64142/3 1AA0A-K   B302', 1339, GETDATE(), 999);</v>
      </c>
      <c r="AC9772" s="229"/>
    </row>
    <row r="9773" spans="26:29">
      <c r="Z9773">
        <v>50</v>
      </c>
      <c r="AA9773" s="229" t="str">
        <f t="shared" si="82"/>
        <v>INSERT INTO UPK.upk_k40.k60_os_buno_link (os_buhin_no, k60_buno_id, created_date, created_tantou_id) VALUES ('67112   1AE0A     W70', 1340, GETDATE(), 999);</v>
      </c>
      <c r="AC9773" s="229"/>
    </row>
    <row r="9774" spans="26:29">
      <c r="Z9774">
        <v>51</v>
      </c>
      <c r="AA9774" s="229" t="str">
        <f t="shared" si="82"/>
        <v>INSERT INTO UPK.upk_k40.k60_os_buno_link (os_buhin_no, k60_buno_id, created_date, created_tantou_id) VALUES ('67412   1AE0A     B302', 1341, GETDATE(), 999);</v>
      </c>
      <c r="AC9774" s="229"/>
    </row>
    <row r="9775" spans="26:29">
      <c r="Z9775">
        <v>52</v>
      </c>
      <c r="AA9775" s="229" t="str">
        <f t="shared" si="82"/>
        <v>INSERT INTO UPK.upk_k40.k60_os_buno_link (os_buhin_no, k60_buno_id, created_date, created_tantou_id) VALUES ('67413   1AA0A     B302', 1342, GETDATE(), 999);</v>
      </c>
      <c r="AC9775" s="229"/>
    </row>
    <row r="9776" spans="26:29">
      <c r="Z9776">
        <v>53</v>
      </c>
      <c r="AA9776" s="229" t="str">
        <f t="shared" si="82"/>
        <v>INSERT INTO UPK.upk_k40.k60_os_buno_link (os_buhin_no, k60_buno_id, created_date, created_tantou_id) VALUES ('751J2   1AA0A    B302ｻﾌﾞ3', 1343, GETDATE(), 999);</v>
      </c>
      <c r="AC9776" s="229"/>
    </row>
    <row r="9777" spans="26:29">
      <c r="Z9777">
        <v>54</v>
      </c>
      <c r="AA9777" s="229" t="str">
        <f t="shared" si="82"/>
        <v>INSERT INTO UPK.upk_k40.k60_os_buno_link (os_buhin_no, k60_buno_id, created_date, created_tantou_id) VALUES ('751J3   1AA0A     X70ｻﾌﾞ ', 1344, GETDATE(), 999);</v>
      </c>
      <c r="AC9777" s="229"/>
    </row>
    <row r="9778" spans="26:29">
      <c r="Z9778">
        <v>55</v>
      </c>
      <c r="AA9778" s="229" t="str">
        <f t="shared" si="82"/>
        <v>INSERT INTO UPK.upk_k40.k60_os_buno_link (os_buhin_no, k60_buno_id, created_date, created_tantou_id) VALUES ('751J3   1AA0A-E   RV8-200', 1345, GETDATE(), 999);</v>
      </c>
      <c r="AC9778" s="229"/>
    </row>
    <row r="9779" spans="26:29">
      <c r="Z9779">
        <v>56</v>
      </c>
      <c r="AA9779" s="229" t="str">
        <f t="shared" si="82"/>
        <v>INSERT INTO UPK.upk_k40.k60_os_buno_link (os_buhin_no, k60_buno_id, created_date, created_tantou_id) VALUES ('75172   1AA0A     B302', 1346, GETDATE(), 999);</v>
      </c>
      <c r="AC9779" s="229"/>
    </row>
    <row r="9780" spans="26:29">
      <c r="Z9780">
        <v>57</v>
      </c>
      <c r="AA9780" s="229" t="str">
        <f t="shared" si="82"/>
        <v>INSERT INTO UPK.upk_k40.k60_os_buno_link (os_buhin_no, k60_buno_id, created_date, created_tantou_id) VALUES ('75172   1AA0A-E   RV8-170', 1347, GETDATE(), 999);</v>
      </c>
      <c r="AC9780" s="229"/>
    </row>
    <row r="9781" spans="26:29">
      <c r="Z9781">
        <v>58</v>
      </c>
      <c r="AA9781" s="229" t="str">
        <f t="shared" si="82"/>
        <v>INSERT INTO UPK.upk_k40.k60_os_buno_link (os_buhin_no, k60_buno_id, created_date, created_tantou_id) VALUES ('75172   1AE0A     B302', 1348, GETDATE(), 999);</v>
      </c>
      <c r="AC9781" s="229"/>
    </row>
    <row r="9782" spans="26:29">
      <c r="Z9782">
        <v>59</v>
      </c>
      <c r="AA9782" s="229" t="str">
        <f t="shared" si="82"/>
        <v>INSERT INTO UPK.upk_k40.k60_os_buno_link (os_buhin_no, k60_buno_id, created_date, created_tantou_id) VALUES ('75173   1AA0A     B302', 1349, GETDATE(), 999);</v>
      </c>
      <c r="AC9782" s="229"/>
    </row>
    <row r="9783" spans="26:29">
      <c r="Z9783">
        <v>60</v>
      </c>
      <c r="AA9783" s="229" t="str">
        <f t="shared" si="82"/>
        <v>INSERT INTO UPK.upk_k40.k60_os_buno_link (os_buhin_no, k60_buno_id, created_date, created_tantou_id) VALUES ('75173   1AA0A-E   RV8-170', 1350, GETDATE(), 999);</v>
      </c>
      <c r="AC9783" s="229"/>
    </row>
    <row r="9784" spans="26:29">
      <c r="Z9784">
        <v>61</v>
      </c>
      <c r="AA9784" s="229" t="str">
        <f t="shared" si="82"/>
        <v>INSERT INTO UPK.upk_k40.k60_os_buno_link (os_buhin_no, k60_buno_id, created_date, created_tantou_id) VALUES ('75197   1AA0A     K70Ｚへ', 1351, GETDATE(), 999);</v>
      </c>
      <c r="AC9784" s="229"/>
    </row>
    <row r="9785" spans="26:29">
      <c r="Z9785">
        <v>62</v>
      </c>
      <c r="AA9785" s="229" t="str">
        <f t="shared" si="82"/>
        <v>INSERT INTO UPK.upk_k40.k60_os_buno_link (os_buhin_no, k60_buno_id, created_date, created_tantou_id) VALUES ('75536/7 1AC0A     W70', 1352, GETDATE(), 999);</v>
      </c>
      <c r="AC9785" s="229"/>
    </row>
    <row r="9786" spans="26:29">
      <c r="Z9786">
        <v>63</v>
      </c>
      <c r="AA9786" s="229" t="str">
        <f t="shared" si="82"/>
        <v>INSERT INTO UPK.upk_k40.k60_os_buno_link (os_buhin_no, k60_buno_id, created_date, created_tantou_id) VALUES ('75536/7 1AC0A-E   RV8-100', 1353, GETDATE(), 999);</v>
      </c>
      <c r="AC9786" s="229"/>
    </row>
    <row r="9787" spans="26:29">
      <c r="Z9787">
        <v>64</v>
      </c>
      <c r="AA9787" s="229" t="str">
        <f t="shared" si="82"/>
        <v>INSERT INTO UPK.upk_k40.k60_os_buno_link (os_buhin_no, k60_buno_id, created_date, created_tantou_id) VALUES ('745G3   1GR0A     B309', 1354, GETDATE(), 999);</v>
      </c>
      <c r="AC9787" s="229"/>
    </row>
    <row r="9788" spans="26:29">
      <c r="Z9788">
        <v>65</v>
      </c>
      <c r="AA9788" s="229" t="str">
        <f t="shared" ref="AA9788:AA9851" si="83">AA$9722&amp;"'"&amp;AA8387&amp;"', "&amp;AB8387&amp;", GETDATE(), 999);"</f>
        <v>INSERT INTO UPK.upk_k40.k60_os_buno_link (os_buhin_no, k60_buno_id, created_date, created_tantou_id) VALUES ('745J4/5 1GR0A     K70ｻﾌﾞ2', 1355, GETDATE(), 999);</v>
      </c>
      <c r="AC9788" s="229"/>
    </row>
    <row r="9789" spans="26:29">
      <c r="Z9789">
        <v>66</v>
      </c>
      <c r="AA9789" s="229" t="str">
        <f t="shared" si="83"/>
        <v>INSERT INTO UPK.upk_k40.k60_os_buno_link (os_buhin_no, k60_buno_id, created_date, created_tantou_id) VALUES ('748B2/3 1GR0ATE   T308', 1356, GETDATE(), 999);</v>
      </c>
      <c r="AC9789" s="229"/>
    </row>
    <row r="9790" spans="26:29">
      <c r="Z9790">
        <v>67</v>
      </c>
      <c r="AA9790" s="229" t="str">
        <f t="shared" si="83"/>
        <v>INSERT INTO UPK.upk_k40.k60_os_buno_link (os_buhin_no, k60_buno_id, created_date, created_tantou_id) VALUES ('76456/7 1GR0A     W70ｻﾌﾞ2', 1357, GETDATE(), 999);</v>
      </c>
      <c r="AC9790" s="229"/>
    </row>
    <row r="9791" spans="26:29">
      <c r="Z9791">
        <v>68</v>
      </c>
      <c r="AA9791" s="229" t="str">
        <f t="shared" si="83"/>
        <v>INSERT INTO UPK.upk_k40.k60_os_buno_link (os_buhin_no, k60_buno_id, created_date, created_tantou_id) VALUES ('76488   1GR0A     K70ｻﾌﾞ2', 1358, GETDATE(), 999);</v>
      </c>
      <c r="AC9791" s="229"/>
    </row>
    <row r="9792" spans="26:29">
      <c r="Z9792">
        <v>69</v>
      </c>
      <c r="AA9792" s="229" t="str">
        <f t="shared" si="83"/>
        <v>INSERT INTO UPK.upk_k40.k60_os_buno_link (os_buhin_no, k60_buno_id, created_date, created_tantou_id) VALUES ('76489   1GR0A     K70ｻﾌﾞ2', 1359, GETDATE(), 999);</v>
      </c>
      <c r="AC9792" s="229"/>
    </row>
    <row r="9793" spans="26:29">
      <c r="Z9793">
        <v>70</v>
      </c>
      <c r="AA9793" s="229" t="str">
        <f t="shared" si="83"/>
        <v>INSERT INTO UPK.upk_k40.k60_os_buno_link (os_buhin_no, k60_buno_id, created_date, created_tantou_id) VALUES ('67413   JN20A     B309', 1360, GETDATE(), 999);</v>
      </c>
      <c r="AC9793" s="229"/>
    </row>
    <row r="9794" spans="26:29">
      <c r="Z9794">
        <v>71</v>
      </c>
      <c r="AA9794" s="229" t="str">
        <f t="shared" si="83"/>
        <v>INSERT INTO UPK.upk_k40.k60_os_buno_link (os_buhin_no, k60_buno_id, created_date, created_tantou_id) VALUES ('67413   JN20A-G   RJG-300', 1361, GETDATE(), 999);</v>
      </c>
      <c r="AC9794" s="229"/>
    </row>
    <row r="9795" spans="26:29">
      <c r="Z9795">
        <v>72</v>
      </c>
      <c r="AA9795" s="229" t="str">
        <f t="shared" si="83"/>
        <v>INSERT INTO UPK.upk_k40.k60_os_buno_link (os_buhin_no, k60_buno_id, created_date, created_tantou_id) VALUES ('67413   1VA0A     B301', 1362, GETDATE(), 999);</v>
      </c>
      <c r="AC9795" s="229"/>
    </row>
    <row r="9796" spans="26:29">
      <c r="Z9796">
        <v>73</v>
      </c>
      <c r="AA9796" s="229" t="str">
        <f t="shared" si="83"/>
        <v>INSERT INTO UPK.upk_k40.k60_os_buno_link (os_buhin_no, k60_buno_id, created_date, created_tantou_id) VALUES ('76366/7 1VA0A     B301', 1363, GETDATE(), 999);</v>
      </c>
      <c r="AC9796" s="229"/>
    </row>
    <row r="9797" spans="26:29">
      <c r="Z9797">
        <v>74</v>
      </c>
      <c r="AA9797" s="229" t="str">
        <f t="shared" si="83"/>
        <v>INSERT INTO UPK.upk_k40.k60_os_buno_link (os_buhin_no, k60_buno_id, created_date, created_tantou_id) VALUES ('76366/7 1VA0A-E   250', 1364, GETDATE(), 999);</v>
      </c>
      <c r="AC9797" s="229"/>
    </row>
    <row r="9798" spans="26:29">
      <c r="Z9798">
        <v>75</v>
      </c>
      <c r="AA9798" s="229" t="str">
        <f t="shared" si="83"/>
        <v>INSERT INTO UPK.upk_k40.k60_os_buno_link (os_buhin_no, k60_buno_id, created_date, created_tantou_id) VALUES ('64142/3 3TU0A/JN20A-E  RV8-200', 1365, GETDATE(), 999);</v>
      </c>
      <c r="AC9798" s="229"/>
    </row>
    <row r="9799" spans="26:29">
      <c r="Z9799">
        <v>76</v>
      </c>
      <c r="AA9799" s="229" t="str">
        <f t="shared" si="83"/>
        <v>INSERT INTO UPK.upk_k40.k60_os_buno_link (os_buhin_no, k60_buno_id, created_date, created_tantou_id) VALUES ('64142/3 3TU0A/JN20A  W70', 1366, GETDATE(), 999);</v>
      </c>
      <c r="AC9799" s="229"/>
    </row>
    <row r="9800" spans="26:29">
      <c r="Z9800">
        <v>77</v>
      </c>
      <c r="AA9800" s="229" t="str">
        <f t="shared" si="83"/>
        <v>INSERT INTO UPK.upk_k40.k60_os_buno_link (os_buhin_no, k60_buno_id, created_date, created_tantou_id) VALUES ('67412   JN90A-E   RB-300', 1367, GETDATE(), 999);</v>
      </c>
      <c r="AC9800" s="229"/>
    </row>
    <row r="9801" spans="26:29">
      <c r="Z9801">
        <v>78</v>
      </c>
      <c r="AA9801" s="229" t="str">
        <f t="shared" si="83"/>
        <v>INSERT INTO UPK.upk_k40.k60_os_buno_link (os_buhin_no, k60_buno_id, created_date, created_tantou_id) VALUES ('67412   JN90A     B309', 1368, GETDATE(), 999);</v>
      </c>
      <c r="AC9801" s="229"/>
    </row>
    <row r="9802" spans="26:29">
      <c r="Z9802">
        <v>79</v>
      </c>
      <c r="AA9802" s="229" t="str">
        <f t="shared" si="83"/>
        <v>INSERT INTO UPK.upk_k40.k60_os_buno_link (os_buhin_no, k60_buno_id, created_date, created_tantou_id) VALUES ('67408/9 JN20A     B302', 1369, GETDATE(), 999);</v>
      </c>
      <c r="AC9802" s="229"/>
    </row>
    <row r="9803" spans="26:29">
      <c r="Z9803">
        <v>80</v>
      </c>
      <c r="AA9803" s="229" t="str">
        <f t="shared" si="83"/>
        <v>INSERT INTO UPK.upk_k40.k60_os_buno_link (os_buhin_no, k60_buno_id, created_date, created_tantou_id) VALUES ('67408/9 JN20A-E   RB-500', 1370, GETDATE(), 999);</v>
      </c>
      <c r="AC9803" s="229"/>
    </row>
    <row r="9804" spans="26:29">
      <c r="Z9804">
        <v>81</v>
      </c>
      <c r="AA9804" s="229" t="str">
        <f t="shared" si="83"/>
        <v>INSERT INTO UPK.upk_k40.k60_os_buno_link (os_buhin_no, k60_buno_id, created_date, created_tantou_id) VALUES ('75134   JN20A     B309', 1371, GETDATE(), 999);</v>
      </c>
      <c r="AC9804" s="229"/>
    </row>
    <row r="9805" spans="26:29">
      <c r="Z9805">
        <v>82</v>
      </c>
      <c r="AA9805" s="229" t="str">
        <f t="shared" si="83"/>
        <v>INSERT INTO UPK.upk_k40.k60_os_buno_link (os_buhin_no, k60_buno_id, created_date, created_tantou_id) VALUES ('75134   JN20A-E   RB-200', 1372, GETDATE(), 999);</v>
      </c>
      <c r="AC9805" s="229"/>
    </row>
    <row r="9806" spans="26:29">
      <c r="Z9806">
        <v>83</v>
      </c>
      <c r="AA9806" s="229" t="str">
        <f t="shared" si="83"/>
        <v>INSERT INTO UPK.upk_k40.k60_os_buno_link (os_buhin_no, k60_buno_id, created_date, created_tantou_id) VALUES ('75135   JN20A     B309', 1373, GETDATE(), 999);</v>
      </c>
      <c r="AC9806" s="229"/>
    </row>
    <row r="9807" spans="26:29">
      <c r="Z9807">
        <v>84</v>
      </c>
      <c r="AA9807" s="229" t="str">
        <f t="shared" si="83"/>
        <v>INSERT INTO UPK.upk_k40.k60_os_buno_link (os_buhin_no, k60_buno_id, created_date, created_tantou_id) VALUES ('75135   JN20A-E   RB-200', 1374, GETDATE(), 999);</v>
      </c>
      <c r="AC9807" s="229"/>
    </row>
    <row r="9808" spans="26:29">
      <c r="Z9808">
        <v>85</v>
      </c>
      <c r="AA9808" s="229" t="str">
        <f t="shared" si="83"/>
        <v>INSERT INTO UPK.upk_k40.k60_os_buno_link (os_buhin_no, k60_buno_id, created_date, created_tantou_id) VALUES ('75432/3 JN20A     B70', 1375, GETDATE(), 999);</v>
      </c>
      <c r="AC9808" s="229"/>
    </row>
    <row r="9809" spans="26:29">
      <c r="Z9809">
        <v>86</v>
      </c>
      <c r="AA9809" s="229" t="str">
        <f t="shared" si="83"/>
        <v>INSERT INTO UPK.upk_k40.k60_os_buno_link (os_buhin_no, k60_buno_id, created_date, created_tantou_id) VALUES ('76272/3 JN20A     B70', 1376, GETDATE(), 999);</v>
      </c>
      <c r="AC9809" s="229"/>
    </row>
    <row r="9810" spans="26:29">
      <c r="Z9810">
        <v>87</v>
      </c>
      <c r="AA9810" s="229" t="str">
        <f t="shared" si="83"/>
        <v>INSERT INTO UPK.upk_k40.k60_os_buno_link (os_buhin_no, k60_buno_id, created_date, created_tantou_id) VALUES ('76272/3 JN20A-E   RV8-120', 1377, GETDATE(), 999);</v>
      </c>
      <c r="AC9810" s="229"/>
    </row>
    <row r="9811" spans="26:29">
      <c r="Z9811">
        <v>88</v>
      </c>
      <c r="AA9811" s="229" t="str">
        <f t="shared" si="83"/>
        <v>INSERT INTO UPK.upk_k40.k60_os_buno_link (os_buhin_no, k60_buno_id, created_date, created_tantou_id) VALUES ('76232   JN20A     B70', 1378, GETDATE(), 999);</v>
      </c>
      <c r="AC9811" s="229"/>
    </row>
    <row r="9812" spans="26:29">
      <c r="Z9812">
        <v>89</v>
      </c>
      <c r="AA9812" s="229" t="str">
        <f t="shared" si="83"/>
        <v>INSERT INTO UPK.upk_k40.k60_os_buno_link (os_buhin_no, k60_buno_id, created_date, created_tantou_id) VALUES ('76233   JN20A     B70', 1379, GETDATE(), 999);</v>
      </c>
      <c r="AC9812" s="229"/>
    </row>
    <row r="9813" spans="26:29">
      <c r="Z9813">
        <v>90</v>
      </c>
      <c r="AA9813" s="229" t="str">
        <f t="shared" si="83"/>
        <v>INSERT INTO UPK.upk_k40.k60_os_buno_link (os_buhin_no, k60_buno_id, created_date, created_tantou_id) VALUES ('764B4/5 JN20A     RV8-100', 1380, GETDATE(), 999);</v>
      </c>
      <c r="AC9813" s="229"/>
    </row>
    <row r="9814" spans="26:29">
      <c r="Z9814">
        <v>91</v>
      </c>
      <c r="AA9814" s="229" t="str">
        <f t="shared" si="83"/>
        <v>INSERT INTO UPK.upk_k40.k60_os_buno_link (os_buhin_no, k60_buno_id, created_date, created_tantou_id) VALUES ('764B4/5 JN20A     K30', 1380, GETDATE(), 999);</v>
      </c>
      <c r="AC9814" s="229"/>
    </row>
    <row r="9815" spans="26:29">
      <c r="Z9815">
        <v>92</v>
      </c>
      <c r="AA9815" s="229" t="str">
        <f t="shared" si="83"/>
        <v>INSERT INTO UPK.upk_k40.k60_os_buno_link (os_buhin_no, k60_buno_id, created_date, created_tantou_id) VALUES ('76753   JN20A     RWB-100', 1381, GETDATE(), 999);</v>
      </c>
      <c r="AC9815" s="229"/>
    </row>
    <row r="9816" spans="26:29">
      <c r="Z9816">
        <v>93</v>
      </c>
      <c r="AA9816" s="229" t="str">
        <f t="shared" si="83"/>
        <v>INSERT INTO UPK.upk_k40.k60_os_buno_link (os_buhin_no, k60_buno_id, created_date, created_tantou_id) VALUES ('76753   JN20A     K30', 1381, GETDATE(), 999);</v>
      </c>
      <c r="AC9816" s="229"/>
    </row>
    <row r="9817" spans="26:29">
      <c r="Z9817">
        <v>94</v>
      </c>
      <c r="AA9817" s="229" t="str">
        <f t="shared" si="83"/>
        <v>INSERT INTO UPK.upk_k40.k60_os_buno_link (os_buhin_no, k60_buno_id, created_date, created_tantou_id) VALUES ('79422   JN20A     B309', 1382, GETDATE(), 999);</v>
      </c>
      <c r="AC9817" s="229"/>
    </row>
    <row r="9818" spans="26:29">
      <c r="Z9818">
        <v>95</v>
      </c>
      <c r="AA9818" s="229" t="str">
        <f t="shared" si="83"/>
        <v>INSERT INTO UPK.upk_k40.k60_os_buno_link (os_buhin_no, k60_buno_id, created_date, created_tantou_id) VALUES ('79422   JN20B     B309', 1383, GETDATE(), 999);</v>
      </c>
      <c r="AC9818" s="229"/>
    </row>
    <row r="9819" spans="26:29">
      <c r="Z9819">
        <v>96</v>
      </c>
      <c r="AA9819" s="229" t="str">
        <f t="shared" si="83"/>
        <v>INSERT INTO UPK.upk_k40.k60_os_buno_link (os_buhin_no, k60_buno_id, created_date, created_tantou_id) VALUES ('17285   1LA1A01   B301', 1384, GETDATE(), 999);</v>
      </c>
      <c r="AC9819" s="229"/>
    </row>
    <row r="9820" spans="26:29">
      <c r="Z9820">
        <v>97</v>
      </c>
      <c r="AA9820" s="229" t="str">
        <f t="shared" si="83"/>
        <v>INSERT INTO UPK.upk_k40.k60_os_buno_link (os_buhin_no, k60_buno_id, created_date, created_tantou_id) VALUES ('64132   1LA0A     B301', 1385, GETDATE(), 999);</v>
      </c>
      <c r="AC9820" s="229"/>
    </row>
    <row r="9821" spans="26:29">
      <c r="Z9821">
        <v>98</v>
      </c>
      <c r="AA9821" s="229" t="str">
        <f t="shared" si="83"/>
        <v>INSERT INTO UPK.upk_k40.k60_os_buno_link (os_buhin_no, k60_buno_id, created_date, created_tantou_id) VALUES ('64132   1LA0A-G   浜岳', 1386, GETDATE(), 999);</v>
      </c>
      <c r="AC9821" s="229"/>
    </row>
    <row r="9822" spans="26:29">
      <c r="Z9822">
        <v>99</v>
      </c>
      <c r="AA9822" s="229" t="str">
        <f t="shared" si="83"/>
        <v>INSERT INTO UPK.upk_k40.k60_os_buno_link (os_buhin_no, k60_buno_id, created_date, created_tantou_id) VALUES ('64133   1LA0A     B301', 1387, GETDATE(), 999);</v>
      </c>
      <c r="AC9822" s="229"/>
    </row>
    <row r="9823" spans="26:29">
      <c r="Z9823">
        <v>100</v>
      </c>
      <c r="AA9823" s="229" t="str">
        <f t="shared" si="83"/>
        <v>INSERT INTO UPK.upk_k40.k60_os_buno_link (os_buhin_no, k60_buno_id, created_date, created_tantou_id) VALUES ('64182/3 1LA0A     B309', 1388, GETDATE(), 999);</v>
      </c>
      <c r="AC9823" s="229"/>
    </row>
    <row r="9824" spans="26:29">
      <c r="Z9824">
        <v>101</v>
      </c>
      <c r="AA9824" s="229" t="str">
        <f t="shared" si="83"/>
        <v>INSERT INTO UPK.upk_k40.k60_os_buno_link (os_buhin_no, k60_buno_id, created_date, created_tantou_id) VALUES ('745B6/7 1LA0A     K70', 1389, GETDATE(), 999);</v>
      </c>
      <c r="AC9824" s="229"/>
    </row>
    <row r="9825" spans="26:29">
      <c r="Z9825">
        <v>102</v>
      </c>
      <c r="AA9825" s="229" t="str">
        <f t="shared" si="83"/>
        <v>INSERT INTO UPK.upk_k40.k60_os_buno_link (os_buhin_no, k60_buno_id, created_date, created_tantou_id) VALUES ('745B6/7 1LA0A-G   浜岳', 1390, GETDATE(), 999);</v>
      </c>
      <c r="AC9825" s="229"/>
    </row>
    <row r="9826" spans="26:29">
      <c r="Z9826">
        <v>103</v>
      </c>
      <c r="AA9826" s="229" t="str">
        <f t="shared" si="83"/>
        <v>INSERT INTO UPK.upk_k40.k60_os_buno_link (os_buhin_no, k60_buno_id, created_date, created_tantou_id) VALUES ('76456/7 1LA0A     K70', 1391, GETDATE(), 999);</v>
      </c>
      <c r="AC9826" s="229"/>
    </row>
    <row r="9827" spans="26:29">
      <c r="Z9827">
        <v>104</v>
      </c>
      <c r="AA9827" s="229" t="str">
        <f t="shared" si="83"/>
        <v>INSERT INTO UPK.upk_k40.k60_os_buno_link (os_buhin_no, k60_buno_id, created_date, created_tantou_id) VALUES ('76456/7 1LA0A-G   浜岳', 1392, GETDATE(), 999);</v>
      </c>
      <c r="AC9827" s="229"/>
    </row>
    <row r="9828" spans="26:29">
      <c r="Z9828">
        <v>105</v>
      </c>
      <c r="AA9828" s="229" t="str">
        <f t="shared" si="83"/>
        <v>INSERT INTO UPK.upk_k40.k60_os_buno_link (os_buhin_no, k60_buno_id, created_date, created_tantou_id) VALUES ('75432   1LA0A     K70', 1393, GETDATE(), 999);</v>
      </c>
      <c r="AC9828" s="229"/>
    </row>
    <row r="9829" spans="26:29">
      <c r="Z9829">
        <v>106</v>
      </c>
      <c r="AA9829" s="229" t="str">
        <f t="shared" si="83"/>
        <v>INSERT INTO UPK.upk_k40.k60_os_buno_link (os_buhin_no, k60_buno_id, created_date, created_tantou_id) VALUES ('756C0/1 1LA0A     Bへｻﾌﾞ', 1394, GETDATE(), 999);</v>
      </c>
      <c r="AC9829" s="229"/>
    </row>
    <row r="9830" spans="26:29">
      <c r="Z9830">
        <v>107</v>
      </c>
      <c r="AA9830" s="229" t="str">
        <f t="shared" si="83"/>
        <v>INSERT INTO UPK.upk_k40.k60_os_buno_link (os_buhin_no, k60_buno_id, created_date, created_tantou_id) VALUES ('756C0/1 1LA0A-G   Bへ浜岳', 1395, GETDATE(), 999);</v>
      </c>
      <c r="AC9830" s="229"/>
    </row>
    <row r="9831" spans="26:29">
      <c r="Z9831">
        <v>108</v>
      </c>
      <c r="AA9831" s="229" t="str">
        <f t="shared" si="83"/>
        <v>INSERT INTO UPK.upk_k40.k60_os_buno_link (os_buhin_no, k60_buno_id, created_date, created_tantou_id) VALUES ('76262   1LA0A     K70', 1396, GETDATE(), 999);</v>
      </c>
      <c r="AC9831" s="229"/>
    </row>
    <row r="9832" spans="26:29">
      <c r="Z9832">
        <v>109</v>
      </c>
      <c r="AA9832" s="229" t="str">
        <f t="shared" si="83"/>
        <v>INSERT INTO UPK.upk_k40.k60_os_buno_link (os_buhin_no, k60_buno_id, created_date, created_tantou_id) VALUES ('76263   1LA0A     K70', 1397, GETDATE(), 999);</v>
      </c>
      <c r="AC9832" s="229"/>
    </row>
    <row r="9833" spans="26:29">
      <c r="Z9833">
        <v>110</v>
      </c>
      <c r="AA9833" s="229" t="str">
        <f t="shared" si="83"/>
        <v>INSERT INTO UPK.upk_k40.k60_os_buno_link (os_buhin_no, k60_buno_id, created_date, created_tantou_id) VALUES ('76272/3 1LA0A     K70', 1398, GETDATE(), 999);</v>
      </c>
      <c r="AC9833" s="229"/>
    </row>
    <row r="9834" spans="26:29">
      <c r="Z9834">
        <v>111</v>
      </c>
      <c r="AA9834" s="229" t="str">
        <f t="shared" si="83"/>
        <v>INSERT INTO UPK.upk_k40.k60_os_buno_link (os_buhin_no, k60_buno_id, created_date, created_tantou_id) VALUES ('64112/3 1JA0A-B   B302', 1399, GETDATE(), 999);</v>
      </c>
      <c r="AC9834" s="229"/>
    </row>
    <row r="9835" spans="26:29">
      <c r="Z9835">
        <v>112</v>
      </c>
      <c r="AA9835" s="229" t="str">
        <f t="shared" si="83"/>
        <v>INSERT INTO UPK.upk_k40.k60_os_buno_link (os_buhin_no, k60_buno_id, created_date, created_tantou_id) VALUES ('64112   1JA0A-C   B302', 1400, GETDATE(), 999);</v>
      </c>
      <c r="AC9835" s="229"/>
    </row>
    <row r="9836" spans="26:29">
      <c r="Z9836">
        <v>113</v>
      </c>
      <c r="AA9836" s="229" t="str">
        <f t="shared" si="83"/>
        <v>INSERT INTO UPK.upk_k40.k60_os_buno_link (os_buhin_no, k60_buno_id, created_date, created_tantou_id) VALUES ('64113   1JA0A     K30', 1401, GETDATE(), 999);</v>
      </c>
      <c r="AC9836" s="229"/>
    </row>
    <row r="9837" spans="26:29">
      <c r="Z9837">
        <v>114</v>
      </c>
      <c r="AA9837" s="229" t="str">
        <f t="shared" si="83"/>
        <v>INSERT INTO UPK.upk_k40.k60_os_buno_link (os_buhin_no, k60_buno_id, created_date, created_tantou_id) VALUES ('64142/3 1JA0A     B302', 1402, GETDATE(), 999);</v>
      </c>
      <c r="AC9837" s="229"/>
    </row>
    <row r="9838" spans="26:29">
      <c r="Z9838">
        <v>115</v>
      </c>
      <c r="AA9838" s="229" t="str">
        <f t="shared" si="83"/>
        <v>INSERT INTO UPK.upk_k40.k60_os_buno_link (os_buhin_no, k60_buno_id, created_date, created_tantou_id) VALUES ('75176   1JB0A     K70ｻﾌﾞ2', 1403, GETDATE(), 999);</v>
      </c>
      <c r="AC9838" s="229"/>
    </row>
    <row r="9839" spans="26:29">
      <c r="Z9839">
        <v>116</v>
      </c>
      <c r="AA9839" s="229" t="str">
        <f t="shared" si="83"/>
        <v>INSERT INTO UPK.upk_k40.k60_os_buno_link (os_buhin_no, k60_buno_id, created_date, created_tantou_id) VALUES ('75177   1JA0A     K70ｻﾌﾞ2', 1404, GETDATE(), 999);</v>
      </c>
      <c r="AC9839" s="229"/>
    </row>
    <row r="9840" spans="26:29">
      <c r="Z9840">
        <v>117</v>
      </c>
      <c r="AA9840" s="229" t="str">
        <f t="shared" si="83"/>
        <v>INSERT INTO UPK.upk_k40.k60_os_buno_link (os_buhin_no, k60_buno_id, created_date, created_tantou_id) VALUES ('76548   6AX0A     K70     ', 1405, GETDATE(), 999);</v>
      </c>
      <c r="AC9840" s="229"/>
    </row>
    <row r="9841" spans="26:29">
      <c r="Z9841">
        <v>118</v>
      </c>
      <c r="AA9841" s="229" t="str">
        <f t="shared" si="83"/>
        <v>INSERT INTO UPK.upk_k40.k60_os_buno_link (os_buhin_no, k60_buno_id, created_date, created_tantou_id) VALUES ('76549   6AX0A     K70     ', 1406, GETDATE(), 999);</v>
      </c>
      <c r="AC9841" s="229"/>
    </row>
    <row r="9842" spans="26:29">
      <c r="Z9842">
        <v>119</v>
      </c>
      <c r="AA9842" s="229" t="str">
        <f t="shared" si="83"/>
        <v>INSERT INTO UPK.upk_k40.k60_os_buno_link (os_buhin_no, k60_buno_id, created_date, created_tantou_id) VALUES ('74283   3XA0A     K70ｼﾝｸﾛ', 1407, GETDATE(), 999);</v>
      </c>
      <c r="AC9842" s="229"/>
    </row>
    <row r="9843" spans="26:29">
      <c r="Z9843">
        <v>120</v>
      </c>
      <c r="AA9843" s="229" t="str">
        <f t="shared" si="83"/>
        <v>INSERT INTO UPK.upk_k40.k60_os_buno_link (os_buhin_no, k60_buno_id, created_date, created_tantou_id) VALUES ('74283   3XA0B     K70ｼﾝｸﾛ', 1408, GETDATE(), 999);</v>
      </c>
      <c r="AC9843" s="229"/>
    </row>
    <row r="9844" spans="26:29">
      <c r="Z9844">
        <v>121</v>
      </c>
      <c r="AA9844" s="229" t="str">
        <f t="shared" si="83"/>
        <v>INSERT INTO UPK.upk_k40.k60_os_buno_link (os_buhin_no, k60_buno_id, created_date, created_tantou_id) VALUES ('74322   5YJ0A     ﾃｸﾉｼﾝｸﾛ', 1409, GETDATE(), 999);</v>
      </c>
      <c r="AC9844" s="229"/>
    </row>
    <row r="9845" spans="26:29">
      <c r="Z9845">
        <v>122</v>
      </c>
      <c r="AA9845" s="229" t="str">
        <f t="shared" si="83"/>
        <v>INSERT INTO UPK.upk_k40.k60_os_buno_link (os_buhin_no, k60_buno_id, created_date, created_tantou_id) VALUES ('75112   3XA0A     K30　Zへ', 1410, GETDATE(), 999);</v>
      </c>
      <c r="AC9845" s="229"/>
    </row>
    <row r="9846" spans="26:29">
      <c r="Z9846">
        <v>123</v>
      </c>
      <c r="AA9846" s="229" t="str">
        <f t="shared" si="83"/>
        <v>INSERT INTO UPK.upk_k40.k60_os_buno_link (os_buhin_no, k60_buno_id, created_date, created_tantou_id) VALUES ('75113   3XA0A     K30　Zへ', 1411, GETDATE(), 999);</v>
      </c>
      <c r="AC9846" s="229"/>
    </row>
    <row r="9847" spans="26:29">
      <c r="Z9847">
        <v>124</v>
      </c>
      <c r="AA9847" s="229" t="str">
        <f t="shared" si="83"/>
        <v>INSERT INTO UPK.upk_k40.k60_os_buno_link (os_buhin_no, k60_buno_id, created_date, created_tantou_id) VALUES ('75112   3XE0A     K30　Zへ', 1412, GETDATE(), 999);</v>
      </c>
      <c r="AC9847" s="229"/>
    </row>
    <row r="9848" spans="26:29">
      <c r="Z9848">
        <v>125</v>
      </c>
      <c r="AA9848" s="229" t="str">
        <f t="shared" si="83"/>
        <v>INSERT INTO UPK.upk_k40.k60_os_buno_link (os_buhin_no, k60_buno_id, created_date, created_tantou_id) VALUES ('75113   3XE0A     K30　Zへ', 1413, GETDATE(), 999);</v>
      </c>
      <c r="AC9848" s="229"/>
    </row>
    <row r="9849" spans="26:29">
      <c r="Z9849">
        <v>126</v>
      </c>
      <c r="AA9849" s="229" t="str">
        <f t="shared" si="83"/>
        <v>INSERT INTO UPK.upk_k40.k60_os_buno_link (os_buhin_no, k60_buno_id, created_date, created_tantou_id) VALUES ('75422   5YJ0A     K70ｼﾝｸﾛ', 1414, GETDATE(), 999);</v>
      </c>
      <c r="AC9849" s="229"/>
    </row>
    <row r="9850" spans="26:29">
      <c r="Z9850">
        <v>127</v>
      </c>
      <c r="AA9850" s="229" t="str">
        <f t="shared" si="83"/>
        <v>INSERT INTO UPK.upk_k40.k60_os_buno_link (os_buhin_no, k60_buno_id, created_date, created_tantou_id) VALUES ('75422   5YJ2A     K70ｼﾝｸﾛ', 1415, GETDATE(), 999);</v>
      </c>
      <c r="AC9850" s="229"/>
    </row>
    <row r="9851" spans="26:29">
      <c r="Z9851">
        <v>128</v>
      </c>
      <c r="AA9851" s="229" t="str">
        <f t="shared" si="83"/>
        <v>INSERT INTO UPK.upk_k40.k60_os_buno_link (os_buhin_no, k60_buno_id, created_date, created_tantou_id) VALUES ('17285   5YJ0A01   K70', 1416, GETDATE(), 999);</v>
      </c>
      <c r="AC9851" s="229"/>
    </row>
    <row r="9852" spans="26:29">
      <c r="Z9852">
        <v>129</v>
      </c>
      <c r="AA9852" s="229" t="str">
        <f t="shared" ref="AA9852:AA9915" si="84">AA$9722&amp;"'"&amp;AA8451&amp;"', "&amp;AB8451&amp;", GETDATE(), 999);"</f>
        <v>INSERT INTO UPK.upk_k40.k60_os_buno_link (os_buhin_no, k60_buno_id, created_date, created_tantou_id) VALUES ('765M2   3XA0A     K30', 1417, GETDATE(), 999);</v>
      </c>
      <c r="AC9852" s="229"/>
    </row>
    <row r="9853" spans="26:29">
      <c r="Z9853">
        <v>130</v>
      </c>
      <c r="AA9853" s="229" t="str">
        <f t="shared" si="84"/>
        <v>INSERT INTO UPK.upk_k40.k60_os_buno_link (os_buhin_no, k60_buno_id, created_date, created_tantou_id) VALUES ('765M3   3XA0A     K30', 1418, GETDATE(), 999);</v>
      </c>
      <c r="AC9853" s="229"/>
    </row>
    <row r="9854" spans="26:29">
      <c r="Z9854">
        <v>131</v>
      </c>
      <c r="AA9854" s="229" t="str">
        <f t="shared" si="84"/>
        <v>INSERT INTO UPK.upk_k40.k60_os_buno_link (os_buhin_no, k60_buno_id, created_date, created_tantou_id) VALUES ('765M2   3XC0A     B301', 1419, GETDATE(), 999);</v>
      </c>
      <c r="AC9854" s="229"/>
    </row>
    <row r="9855" spans="26:29">
      <c r="Z9855">
        <v>132</v>
      </c>
      <c r="AA9855" s="229" t="str">
        <f t="shared" si="84"/>
        <v>INSERT INTO UPK.upk_k40.k60_os_buno_link (os_buhin_no, k60_buno_id, created_date, created_tantou_id) VALUES ('765M3   3XC0A     B301', 1420, GETDATE(), 999);</v>
      </c>
      <c r="AC9855" s="229"/>
    </row>
    <row r="9856" spans="26:29">
      <c r="Z9856">
        <v>133</v>
      </c>
      <c r="AA9856" s="229" t="str">
        <f t="shared" si="84"/>
        <v>INSERT INTO UPK.upk_k40.k60_os_buno_link (os_buhin_no, k60_buno_id, created_date, created_tantou_id) VALUES ('77532   3XA2CUF   K70ｼﾝｸﾛ', 1421, GETDATE(), 999);</v>
      </c>
      <c r="AC9856" s="229"/>
    </row>
    <row r="9857" spans="26:29">
      <c r="Z9857">
        <v>134</v>
      </c>
      <c r="AA9857" s="229" t="str">
        <f t="shared" si="84"/>
        <v>INSERT INTO UPK.upk_k40.k60_os_buno_link (os_buhin_no, k60_buno_id, created_date, created_tantou_id) VALUES ('77533   3YF2BUF   K70ｼﾝｸﾛ', 1422, GETDATE(), 999);</v>
      </c>
      <c r="AC9857" s="229"/>
    </row>
    <row r="9858" spans="26:29">
      <c r="Z9858">
        <v>135</v>
      </c>
      <c r="AA9858" s="229" t="str">
        <f t="shared" si="84"/>
        <v>INSERT INTO UPK.upk_k40.k60_os_buno_link (os_buhin_no, k60_buno_id, created_date, created_tantou_id) VALUES ('77552   3YF2AUF   K70ｼﾝｸﾛ', 1423, GETDATE(), 999);</v>
      </c>
      <c r="AC9858" s="229"/>
    </row>
    <row r="9859" spans="26:29">
      <c r="Z9859">
        <v>136</v>
      </c>
      <c r="AA9859" s="229" t="str">
        <f t="shared" si="84"/>
        <v>INSERT INTO UPK.upk_k40.k60_os_buno_link (os_buhin_no, k60_buno_id, created_date, created_tantou_id) VALUES ('77553   3YE2AUF   K70ｼﾝｸﾛ', 1424, GETDATE(), 999);</v>
      </c>
      <c r="AC9859" s="229"/>
    </row>
    <row r="9860" spans="26:29">
      <c r="Z9860">
        <v>137</v>
      </c>
      <c r="AA9860" s="229" t="str">
        <f t="shared" si="84"/>
        <v>INSERT INTO UPK.upk_k40.k60_os_buno_link (os_buhin_no, k60_buno_id, created_date, created_tantou_id) VALUES ('77574   3XA0A     B301', 1425, GETDATE(), 999);</v>
      </c>
      <c r="AC9860" s="229"/>
    </row>
    <row r="9861" spans="26:29">
      <c r="Z9861">
        <v>138</v>
      </c>
      <c r="AA9861" s="229" t="str">
        <f t="shared" si="84"/>
        <v>INSERT INTO UPK.upk_k40.k60_os_buno_link (os_buhin_no, k60_buno_id, created_date, created_tantou_id) VALUES ('77575   3XA0A     B301', 1426, GETDATE(), 999);</v>
      </c>
      <c r="AC9861" s="229"/>
    </row>
    <row r="9862" spans="26:29">
      <c r="Z9862">
        <v>139</v>
      </c>
      <c r="AA9862" s="229" t="str">
        <f t="shared" si="84"/>
        <v>INSERT INTO UPK.upk_k40.k60_os_buno_link (os_buhin_no, k60_buno_id, created_date, created_tantou_id) VALUES ('76232   3XA0A     K70ｼﾝｸﾛ', 1427, GETDATE(), 999);</v>
      </c>
      <c r="AC9862" s="229"/>
    </row>
    <row r="9863" spans="26:29">
      <c r="Z9863">
        <v>140</v>
      </c>
      <c r="AA9863" s="229" t="str">
        <f t="shared" si="84"/>
        <v>INSERT INTO UPK.upk_k40.k60_os_buno_link (os_buhin_no, k60_buno_id, created_date, created_tantou_id) VALUES ('76232   3XJ0A     K70ｼﾝｸﾛ', 1428, GETDATE(), 999);</v>
      </c>
      <c r="AC9863" s="229"/>
    </row>
    <row r="9864" spans="26:29">
      <c r="Z9864">
        <v>141</v>
      </c>
      <c r="AA9864" s="229" t="str">
        <f t="shared" si="84"/>
        <v>INSERT INTO UPK.upk_k40.k60_os_buno_link (os_buhin_no, k60_buno_id, created_date, created_tantou_id) VALUES ('76233   3XA0A     K70ｼﾝｸﾛ', 1429, GETDATE(), 999);</v>
      </c>
      <c r="AC9864" s="229"/>
    </row>
    <row r="9865" spans="26:29">
      <c r="Z9865">
        <v>142</v>
      </c>
      <c r="AA9865" s="229" t="str">
        <f t="shared" si="84"/>
        <v>INSERT INTO UPK.upk_k40.k60_os_buno_link (os_buhin_no, k60_buno_id, created_date, created_tantou_id) VALUES ('76233   3XJ0A     K70ｼﾝｸﾛ', 1430, GETDATE(), 999);</v>
      </c>
      <c r="AC9865" s="229"/>
    </row>
    <row r="9866" spans="26:29">
      <c r="Z9866">
        <v>143</v>
      </c>
      <c r="AA9866" s="229" t="str">
        <f t="shared" si="84"/>
        <v>INSERT INTO UPK.upk_k40.k60_os_buno_link (os_buhin_no, k60_buno_id, created_date, created_tantou_id) VALUES ('76272   3VA0A     逆送', 1431, GETDATE(), 999);</v>
      </c>
      <c r="AC9866" s="229"/>
    </row>
    <row r="9867" spans="26:29">
      <c r="Z9867">
        <v>144</v>
      </c>
      <c r="AA9867" s="229" t="str">
        <f t="shared" si="84"/>
        <v>INSERT INTO UPK.upk_k40.k60_os_buno_link (os_buhin_no, k60_buno_id, created_date, created_tantou_id) VALUES ('76273   3VA0A   　逆送', 1432, GETDATE(), 999);</v>
      </c>
      <c r="AC9867" s="229"/>
    </row>
    <row r="9868" spans="26:29">
      <c r="Z9868">
        <v>145</v>
      </c>
      <c r="AA9868" s="229" t="str">
        <f t="shared" si="84"/>
        <v>INSERT INTO UPK.upk_k40.k60_os_buno_link (os_buhin_no, k60_buno_id, created_date, created_tantou_id) VALUES ('76332/3 3VA0A     逆送', 1433, GETDATE(), 999);</v>
      </c>
      <c r="AC9868" s="229"/>
    </row>
    <row r="9869" spans="26:29">
      <c r="Z9869">
        <v>146</v>
      </c>
      <c r="AA9869" s="229" t="str">
        <f t="shared" si="84"/>
        <v>INSERT INTO UPK.upk_k40.k60_os_buno_link (os_buhin_no, k60_buno_id, created_date, created_tantou_id) VALUES ('66312   3VA1C     ﾃｸﾉ', 1434, GETDATE(), 999);</v>
      </c>
      <c r="AC9869" s="229"/>
    </row>
    <row r="9870" spans="26:29">
      <c r="Z9870">
        <v>147</v>
      </c>
      <c r="AA9870" s="229" t="str">
        <f t="shared" si="84"/>
        <v>INSERT INTO UPK.upk_k40.k60_os_buno_link (os_buhin_no, k60_buno_id, created_date, created_tantou_id) VALUES ('66312   5WK1C     ﾃｸﾉ', 1435, GETDATE(), 999);</v>
      </c>
      <c r="AC9870" s="229"/>
    </row>
    <row r="9871" spans="26:29">
      <c r="Z9871">
        <v>148</v>
      </c>
      <c r="AA9871" s="229" t="str">
        <f t="shared" si="84"/>
        <v>INSERT INTO UPK.upk_k40.k60_os_buno_link (os_buhin_no, k60_buno_id, created_date, created_tantou_id) VALUES ('80118/9 3VA0A     外転', 1436, GETDATE(), 999);</v>
      </c>
      <c r="AC9871" s="229"/>
    </row>
    <row r="9872" spans="26:29">
      <c r="Z9872">
        <v>149</v>
      </c>
      <c r="AA9872" s="229" t="str">
        <f t="shared" si="84"/>
        <v>INSERT INTO UPK.upk_k40.k60_os_buno_link (os_buhin_no, k60_buno_id, created_date, created_tantou_id) VALUES ('76316/7 3VA0A     外転', 1437, GETDATE(), 999);</v>
      </c>
      <c r="AC9872" s="229"/>
    </row>
    <row r="9873" spans="26:29">
      <c r="Z9873">
        <v>150</v>
      </c>
      <c r="AA9873" s="229" t="str">
        <f t="shared" si="84"/>
        <v>INSERT INTO UPK.upk_k40.k60_os_buno_link (os_buhin_no, k60_buno_id, created_date, created_tantou_id) VALUES ('75632   3VA0A     逆送', 1438, GETDATE(), 999);</v>
      </c>
      <c r="AC9873" s="229"/>
    </row>
    <row r="9874" spans="26:29">
      <c r="Z9874">
        <v>151</v>
      </c>
      <c r="AA9874" s="229" t="str">
        <f t="shared" si="84"/>
        <v>INSERT INTO UPK.upk_k40.k60_os_buno_link (os_buhin_no, k60_buno_id, created_date, created_tantou_id) VALUES ('75652   3VA0A     外転', 1439, GETDATE(), 999);</v>
      </c>
      <c r="AC9874" s="229"/>
    </row>
    <row r="9875" spans="26:29">
      <c r="Z9875">
        <v>152</v>
      </c>
      <c r="AA9875" s="229" t="str">
        <f t="shared" si="84"/>
        <v>INSERT INTO UPK.upk_k40.k60_os_buno_link (os_buhin_no, k60_buno_id, created_date, created_tantou_id) VALUES ('755C4/5 3VA0A     外転', 1440, GETDATE(), 999);</v>
      </c>
      <c r="AC9875" s="229"/>
    </row>
    <row r="9876" spans="26:29">
      <c r="Z9876">
        <v>153</v>
      </c>
      <c r="AA9876" s="229" t="str">
        <f t="shared" si="84"/>
        <v>INSERT INTO UPK.upk_k40.k60_os_buno_link (os_buhin_no, k60_buno_id, created_date, created_tantou_id) VALUES ('64122/3 4CB0A     J70', 1441, GETDATE(), 999);</v>
      </c>
      <c r="AC9876" s="229"/>
    </row>
    <row r="9877" spans="26:29">
      <c r="Z9877">
        <v>154</v>
      </c>
      <c r="AA9877" s="229" t="str">
        <f t="shared" si="84"/>
        <v>INSERT INTO UPK.upk_k40.k60_os_buno_link (os_buhin_no, k60_buno_id, created_date, created_tantou_id) VALUES ('64122/3 4CB0A-E　(仮）', 1442, GETDATE(), 999);</v>
      </c>
      <c r="AC9877" s="229"/>
    </row>
    <row r="9878" spans="26:29">
      <c r="Z9878">
        <v>155</v>
      </c>
      <c r="AA9878" s="229" t="str">
        <f t="shared" si="84"/>
        <v>INSERT INTO UPK.upk_k40.k60_os_buno_link (os_buhin_no, k60_buno_id, created_date, created_tantou_id) VALUES ('64184/5 4CB0A     外転', 1443, GETDATE(), 999);</v>
      </c>
      <c r="AC9878" s="229"/>
    </row>
    <row r="9879" spans="26:29">
      <c r="Z9879">
        <v>156</v>
      </c>
      <c r="AA9879" s="229" t="str">
        <f t="shared" si="84"/>
        <v>INSERT INTO UPK.upk_k40.k60_os_buno_link (os_buhin_no, k60_buno_id, created_date, created_tantou_id) VALUES ('66312   4CB0A     完成品', 1444, GETDATE(), 999);</v>
      </c>
      <c r="AC9879" s="229"/>
    </row>
    <row r="9880" spans="26:29">
      <c r="Z9880">
        <v>157</v>
      </c>
      <c r="AA9880" s="229" t="str">
        <f t="shared" si="84"/>
        <v>INSERT INTO UPK.upk_k40.k60_os_buno_link (os_buhin_no, k60_buno_id, created_date, created_tantou_id) VALUES ('74516/7 4CE0A     完成品', 1445, GETDATE(), 999);</v>
      </c>
      <c r="AC9880" s="229"/>
    </row>
    <row r="9881" spans="26:29">
      <c r="Z9881">
        <v>158</v>
      </c>
      <c r="AA9881" s="229" t="str">
        <f t="shared" si="84"/>
        <v>INSERT INTO UPK.upk_k40.k60_os_buno_link (os_buhin_no, k60_buno_id, created_date, created_tantou_id) VALUES ('74516/7 4CE0A-E   RV8-350', 1446, GETDATE(), 999);</v>
      </c>
      <c r="AC9881" s="229"/>
    </row>
    <row r="9882" spans="26:29">
      <c r="Z9882">
        <v>159</v>
      </c>
      <c r="AA9882" s="229" t="str">
        <f t="shared" si="84"/>
        <v>INSERT INTO UPK.upk_k40.k60_os_buno_link (os_buhin_no, k60_buno_id, created_date, created_tantou_id) VALUES ('74516/7 4CE1A     K70', 1447, GETDATE(), 999);</v>
      </c>
      <c r="AC9882" s="229"/>
    </row>
    <row r="9883" spans="26:29">
      <c r="Z9883">
        <v>160</v>
      </c>
      <c r="AA9883" s="229" t="str">
        <f t="shared" si="84"/>
        <v>INSERT INTO UPK.upk_k40.k60_os_buno_link (os_buhin_no, k60_buno_id, created_date, created_tantou_id) VALUES ('76218/9 4CC0A     J70', 1448, GETDATE(), 999);</v>
      </c>
      <c r="AC9883" s="229"/>
    </row>
    <row r="9884" spans="26:29">
      <c r="Z9884">
        <v>161</v>
      </c>
      <c r="AA9884" s="229" t="str">
        <f t="shared" si="84"/>
        <v>INSERT INTO UPK.upk_k40.k60_os_buno_link (os_buhin_no, k60_buno_id, created_date, created_tantou_id) VALUES ('76232/3 4CC0A     K70', 1449, GETDATE(), 999);</v>
      </c>
      <c r="AC9884" s="229"/>
    </row>
    <row r="9885" spans="26:29">
      <c r="Z9885">
        <v>162</v>
      </c>
      <c r="AA9885" s="229" t="str">
        <f t="shared" si="84"/>
        <v>INSERT INTO UPK.upk_k40.k60_os_buno_link (os_buhin_no, k60_buno_id, created_date, created_tantou_id) VALUES ('76242   4CB0A     J70', 1450, GETDATE(), 999);</v>
      </c>
      <c r="AC9885" s="229"/>
    </row>
    <row r="9886" spans="26:29">
      <c r="Z9886">
        <v>163</v>
      </c>
      <c r="AA9886" s="229" t="str">
        <f t="shared" si="84"/>
        <v>INSERT INTO UPK.upk_k40.k60_os_buno_link (os_buhin_no, k60_buno_id, created_date, created_tantou_id) VALUES ('76243   4CB0A     J70', 1451, GETDATE(), 999);</v>
      </c>
      <c r="AC9886" s="229"/>
    </row>
    <row r="9887" spans="26:29">
      <c r="Z9887">
        <v>164</v>
      </c>
      <c r="AA9887" s="229" t="str">
        <f t="shared" si="84"/>
        <v>INSERT INTO UPK.upk_k40.k60_os_buno_link (os_buhin_no, k60_buno_id, created_date, created_tantou_id) VALUES ('76272   4CC0A     Zへ', 1452, GETDATE(), 999);</v>
      </c>
      <c r="AC9887" s="229"/>
    </row>
    <row r="9888" spans="26:29">
      <c r="Z9888">
        <v>165</v>
      </c>
      <c r="AA9888" s="229" t="str">
        <f t="shared" si="84"/>
        <v>INSERT INTO UPK.upk_k40.k60_os_buno_link (os_buhin_no, k60_buno_id, created_date, created_tantou_id) VALUES ('76273   4CC0A     Zへ', 1453, GETDATE(), 999);</v>
      </c>
      <c r="AC9888" s="229"/>
    </row>
    <row r="9889" spans="26:29">
      <c r="Z9889">
        <v>166</v>
      </c>
      <c r="AA9889" s="229" t="str">
        <f t="shared" si="84"/>
        <v>INSERT INTO UPK.upk_k40.k60_os_buno_link (os_buhin_no, k60_buno_id, created_date, created_tantou_id) VALUES ('76426   4CC0A     Zへ', 1454, GETDATE(), 999);</v>
      </c>
      <c r="AC9889" s="229"/>
    </row>
    <row r="9890" spans="26:29">
      <c r="Z9890">
        <v>167</v>
      </c>
      <c r="AA9890" s="229" t="str">
        <f t="shared" si="84"/>
        <v>INSERT INTO UPK.upk_k40.k60_os_buno_link (os_buhin_no, k60_buno_id, created_date, created_tantou_id) VALUES ('76427   4CC0A     Zへ', 1455, GETDATE(), 999);</v>
      </c>
      <c r="AC9890" s="229"/>
    </row>
    <row r="9891" spans="26:29">
      <c r="Z9891">
        <v>168</v>
      </c>
      <c r="AA9891" s="229" t="str">
        <f t="shared" si="84"/>
        <v>INSERT INTO UPK.upk_k40.k60_os_buno_link (os_buhin_no, k60_buno_id, created_date, created_tantou_id) VALUES ('64112/3  5TA0A    W70', 1456, GETDATE(), 999);</v>
      </c>
      <c r="AC9891" s="229"/>
    </row>
    <row r="9892" spans="26:29">
      <c r="Z9892">
        <v>169</v>
      </c>
      <c r="AA9892" s="229" t="str">
        <f t="shared" si="84"/>
        <v>INSERT INTO UPK.upk_k40.k60_os_buno_link (os_buhin_no, k60_buno_id, created_date, created_tantou_id) VALUES ('67413    5TA0A　　B301', 1457, GETDATE(), 999);</v>
      </c>
      <c r="AC9892" s="229"/>
    </row>
    <row r="9893" spans="26:29">
      <c r="Z9893">
        <v>170</v>
      </c>
      <c r="AA9893" s="229" t="str">
        <f t="shared" si="84"/>
        <v>INSERT INTO UPK.upk_k40.k60_os_buno_link (os_buhin_no, k60_buno_id, created_date, created_tantou_id) VALUES ('75534/5  5TA0A   Z100へ', 1458, GETDATE(), 999);</v>
      </c>
      <c r="AC9893" s="229"/>
    </row>
    <row r="9894" spans="26:29">
      <c r="Z9894">
        <v>171</v>
      </c>
      <c r="AA9894" s="229" t="str">
        <f t="shared" si="84"/>
        <v>INSERT INTO UPK.upk_k40.k60_os_buno_link (os_buhin_no, k60_buno_id, created_date, created_tantou_id) VALUES ('75682/3  5TA0A   Z100へ', 1459, GETDATE(), 999);</v>
      </c>
      <c r="AC9894" s="229"/>
    </row>
    <row r="9895" spans="26:29">
      <c r="Z9895">
        <v>172</v>
      </c>
      <c r="AA9895" s="229" t="str">
        <f t="shared" si="84"/>
        <v>INSERT INTO UPK.upk_k40.k60_os_buno_link (os_buhin_no, k60_buno_id, created_date, created_tantou_id) VALUES ('76242/3  5TA0A    W70', 1460, GETDATE(), 999);</v>
      </c>
      <c r="AC9895" s="229"/>
    </row>
    <row r="9896" spans="26:29">
      <c r="Z9896">
        <v>173</v>
      </c>
      <c r="AA9896" s="229" t="str">
        <f t="shared" si="84"/>
        <v>INSERT INTO UPK.upk_k40.k60_os_buno_link (os_buhin_no, k60_buno_id, created_date, created_tantou_id) VALUES ('76242/3  5TA1A    W70', 1461, GETDATE(), 999);</v>
      </c>
      <c r="AC9896" s="229"/>
    </row>
    <row r="9897" spans="26:29">
      <c r="Z9897">
        <v>174</v>
      </c>
      <c r="AA9897" s="229" t="str">
        <f t="shared" si="84"/>
        <v>INSERT INTO UPK.upk_k40.k60_os_buno_link (os_buhin_no, k60_buno_id, created_date, created_tantou_id) VALUES ('64184/5  6MA0A    K70', 1462, GETDATE(), 999);</v>
      </c>
      <c r="AC9897" s="229"/>
    </row>
    <row r="9898" spans="26:29">
      <c r="Z9898">
        <v>175</v>
      </c>
      <c r="AA9898" s="229" t="str">
        <f t="shared" si="84"/>
        <v>INSERT INTO UPK.upk_k40.k60_os_buno_link (os_buhin_no, k60_buno_id, created_date, created_tantou_id) VALUES ('74516/7  6FM0A    K70', 1463, GETDATE(), 999);</v>
      </c>
      <c r="AC9898" s="229"/>
    </row>
    <row r="9899" spans="26:29">
      <c r="Z9899">
        <v>176</v>
      </c>
      <c r="AA9899" s="229" t="str">
        <f t="shared" si="84"/>
        <v>INSERT INTO UPK.upk_k40.k60_os_buno_link (os_buhin_no, k60_buno_id, created_date, created_tantou_id) VALUES ('74516/7  6MA0A    K30', 1464, GETDATE(), 999);</v>
      </c>
      <c r="AC9899" s="229"/>
    </row>
    <row r="9900" spans="26:29">
      <c r="Z9900">
        <v>177</v>
      </c>
      <c r="AA9900" s="229" t="str">
        <f t="shared" si="84"/>
        <v>INSERT INTO UPK.upk_k40.k60_os_buno_link (os_buhin_no, k60_buno_id, created_date, created_tantou_id) VALUES ('75528/9  6MA0A    W70', 1465, GETDATE(), 999);</v>
      </c>
      <c r="AC9900" s="229"/>
    </row>
    <row r="9901" spans="26:29">
      <c r="Z9901">
        <v>178</v>
      </c>
      <c r="AA9901" s="229" t="str">
        <f t="shared" si="84"/>
        <v>INSERT INTO UPK.upk_k40.k60_os_buno_link (os_buhin_no, k60_buno_id, created_date, created_tantou_id) VALUES ('76456/7  6MA0A    W70', 1466, GETDATE(), 999);</v>
      </c>
      <c r="AC9901" s="229"/>
    </row>
    <row r="9902" spans="26:29">
      <c r="Z9902">
        <v>179</v>
      </c>
      <c r="AA9902" s="229" t="str">
        <f t="shared" si="84"/>
        <v>INSERT INTO UPK.upk_k40.k60_os_buno_link (os_buhin_no, k60_buno_id, created_date, created_tantou_id) VALUES ('76483    6MA0A    K70', 1467, GETDATE(), 999);</v>
      </c>
      <c r="AC9902" s="229"/>
    </row>
    <row r="9903" spans="26:29">
      <c r="Z9903">
        <v>180</v>
      </c>
      <c r="AA9903" s="229" t="str">
        <f t="shared" si="84"/>
        <v>INSERT INTO UPK.upk_k40.k60_os_buno_link (os_buhin_no, k60_buno_id, created_date, created_tantou_id) VALUES ('76742/3  6MA0A    W70', 1468, GETDATE(), 999);</v>
      </c>
      <c r="AC9903" s="229"/>
    </row>
    <row r="9904" spans="26:29">
      <c r="Z9904">
        <v>181</v>
      </c>
      <c r="AA9904" s="229" t="str">
        <f t="shared" si="84"/>
        <v>INSERT INTO UPK.upk_k40.k60_os_buno_link (os_buhin_no, k60_buno_id, created_date, created_tantou_id) VALUES ('76332/3  4CC1A    K70', 1469, GETDATE(), 999);</v>
      </c>
      <c r="AC9904" s="229"/>
    </row>
    <row r="9905" spans="26:29">
      <c r="Z9905">
        <v>182</v>
      </c>
      <c r="AA9905" s="229" t="str">
        <f t="shared" si="84"/>
        <v>INSERT INTO UPK.upk_k40.k60_os_buno_link (os_buhin_no, k60_buno_id, created_date, created_tantou_id) VALUES ('75662/3  5TL0A    B301', 1470, GETDATE(), 999);</v>
      </c>
      <c r="AC9905" s="229"/>
    </row>
    <row r="9906" spans="26:29">
      <c r="Z9906">
        <v>183</v>
      </c>
      <c r="AA9906" s="229" t="str">
        <f t="shared" si="84"/>
        <v>INSERT INTO UPK.upk_k40.k60_os_buno_link (os_buhin_no, k60_buno_id, created_date, created_tantou_id) VALUES ('76456/7  6MR0A    W70', 1471, GETDATE(), 999);</v>
      </c>
      <c r="AC9906" s="229"/>
    </row>
    <row r="9907" spans="26:29">
      <c r="Z9907">
        <v>184</v>
      </c>
      <c r="AA9907" s="229" t="str">
        <f t="shared" si="84"/>
        <v>INSERT INTO UPK.upk_k40.k60_os_buno_link (os_buhin_no, k60_buno_id, created_date, created_tantou_id) VALUES ('78118/9  6MA0AUF  Bライン', 1472, GETDATE(), 999);</v>
      </c>
      <c r="AC9907" s="229"/>
    </row>
    <row r="9908" spans="26:29">
      <c r="Z9908">
        <v>185</v>
      </c>
      <c r="AA9908" s="229" t="str">
        <f t="shared" si="84"/>
        <v>INSERT INTO UPK.upk_k40.k60_os_buno_link (os_buhin_no, k60_buno_id, created_date, created_tantou_id) VALUES ('64112/3  6RA0A    W70', 1473, GETDATE(), 999);</v>
      </c>
      <c r="AC9908" s="229"/>
    </row>
    <row r="9909" spans="26:29">
      <c r="Z9909">
        <v>186</v>
      </c>
      <c r="AA9909" s="229" t="str">
        <f t="shared" si="84"/>
        <v>INSERT INTO UPK.upk_k40.k60_os_buno_link (os_buhin_no, k60_buno_id, created_date, created_tantou_id) VALUES ('64122/3  6RA0A    W70', 1474, GETDATE(), 999);</v>
      </c>
      <c r="AC9909" s="229"/>
    </row>
    <row r="9910" spans="26:29">
      <c r="Z9910">
        <v>187</v>
      </c>
      <c r="AA9910" s="229" t="str">
        <f t="shared" si="84"/>
        <v>INSERT INTO UPK.upk_k40.k60_os_buno_link (os_buhin_no, k60_buno_id, created_date, created_tantou_id) VALUES ('5220A M7400/M7300  メタル', 1475, GETDATE(), 999);</v>
      </c>
      <c r="AC9910" s="229"/>
    </row>
    <row r="9911" spans="26:29">
      <c r="Z9911">
        <v>188</v>
      </c>
      <c r="AA9911" s="229" t="str">
        <f t="shared" si="84"/>
        <v>INSERT INTO UPK.upk_k40.k60_os_buno_link (os_buhin_no, k60_buno_id, created_date, created_tantou_id) VALUES ('64182/3  6RA0A    K70', 1476, GETDATE(), 999);</v>
      </c>
      <c r="AC9911" s="229"/>
    </row>
    <row r="9912" spans="26:29">
      <c r="Z9912">
        <v>189</v>
      </c>
      <c r="AA9912" s="229" t="str">
        <f t="shared" si="84"/>
        <v>INSERT INTO UPK.upk_k40.k60_os_buno_link (os_buhin_no, k60_buno_id, created_date, created_tantou_id) VALUES ('66319    6RA0A    W70', 1477, GETDATE(), 999);</v>
      </c>
      <c r="AC9912" s="229"/>
    </row>
    <row r="9913" spans="26:29">
      <c r="Z9913">
        <v>190</v>
      </c>
      <c r="AA9913" s="229" t="str">
        <f t="shared" si="84"/>
        <v>INSERT INTO UPK.upk_k40.k60_os_buno_link (os_buhin_no, k60_buno_id, created_date, created_tantou_id) VALUES ('66362    6RA0A    W70', 1478, GETDATE(), 999);</v>
      </c>
      <c r="AC9913" s="229"/>
    </row>
    <row r="9914" spans="26:29">
      <c r="Z9914">
        <v>191</v>
      </c>
      <c r="AA9914" s="229" t="str">
        <f t="shared" si="84"/>
        <v>INSERT INTO UPK.upk_k40.k60_os_buno_link (os_buhin_no, k60_buno_id, created_date, created_tantou_id) VALUES ('67466/7  6RA0A    B309', 1479, GETDATE(), 999);</v>
      </c>
      <c r="AC9914" s="229"/>
    </row>
    <row r="9915" spans="26:29">
      <c r="Z9915">
        <v>192</v>
      </c>
      <c r="AA9915" s="229" t="str">
        <f t="shared" si="84"/>
        <v>INSERT INTO UPK.upk_k40.k60_os_buno_link (os_buhin_no, k60_buno_id, created_date, created_tantou_id) VALUES ('74516    6RA0A    W70', 1480, GETDATE(), 999);</v>
      </c>
      <c r="AC9915" s="229"/>
    </row>
    <row r="9916" spans="26:29">
      <c r="Z9916">
        <v>193</v>
      </c>
      <c r="AA9916" s="229" t="str">
        <f t="shared" ref="AA9916:AA9979" si="85">AA$9722&amp;"'"&amp;AA8515&amp;"', "&amp;AB8515&amp;", GETDATE(), 999);"</f>
        <v>INSERT INTO UPK.upk_k40.k60_os_buno_link (os_buhin_no, k60_buno_id, created_date, created_tantou_id) VALUES ('5253B    Y6400    メタル', 1481, GETDATE(), 999);</v>
      </c>
      <c r="AC9916" s="229"/>
    </row>
    <row r="9917" spans="26:29">
      <c r="Z9917">
        <v>194</v>
      </c>
      <c r="AA9917" s="229" t="str">
        <f t="shared" si="85"/>
        <v>INSERT INTO UPK.upk_k40.k60_os_buno_link (os_buhin_no, k60_buno_id, created_date, created_tantou_id) VALUES ('75186/7  6RA0A    K70サブ', 1482, GETDATE(), 999);</v>
      </c>
      <c r="AC9917" s="229"/>
    </row>
    <row r="9918" spans="26:29">
      <c r="Z9918">
        <v>195</v>
      </c>
      <c r="AA9918" s="229" t="str">
        <f t="shared" si="85"/>
        <v>INSERT INTO UPK.upk_k40.k60_os_buno_link (os_buhin_no, k60_buno_id, created_date, created_tantou_id) VALUES ('751B0/1  6RA0A    W70', 1483, GETDATE(), 999);</v>
      </c>
      <c r="AC9918" s="229"/>
    </row>
    <row r="9919" spans="26:29">
      <c r="Z9919">
        <v>196</v>
      </c>
      <c r="AA9919" s="229" t="str">
        <f t="shared" si="85"/>
        <v>INSERT INTO UPK.upk_k40.k60_os_buno_link (os_buhin_no, k60_buno_id, created_date, created_tantou_id) VALUES ('5253 CG9800/BY9300 メタル', 1484, GETDATE(), 999);</v>
      </c>
      <c r="AC9919" s="229"/>
    </row>
    <row r="9920" spans="26:29">
      <c r="Z9920">
        <v>197</v>
      </c>
      <c r="AA9920" s="229" t="str">
        <f t="shared" si="85"/>
        <v>INSERT INTO UPK.upk_k40.k60_os_buno_link (os_buhin_no, k60_buno_id, created_date, created_tantou_id) VALUES ('75262/3  6RA0A    B301', 1485, GETDATE(), 999);</v>
      </c>
      <c r="AC9920" s="229"/>
    </row>
    <row r="9921" spans="26:29">
      <c r="Z9921">
        <v>198</v>
      </c>
      <c r="AA9921" s="229" t="str">
        <f t="shared" si="85"/>
        <v>INSERT INTO UPK.upk_k40.k60_os_buno_link (os_buhin_no, k60_buno_id, created_date, created_tantou_id) VALUES ('5220A M8400/M8300  メタル', 1486, GETDATE(), 999);</v>
      </c>
      <c r="AC9921" s="229"/>
    </row>
    <row r="9922" spans="26:29">
      <c r="Z9922">
        <v>199</v>
      </c>
      <c r="AA9922" s="229" t="str">
        <f t="shared" si="85"/>
        <v>INSERT INTO UPK.upk_k40.k60_os_buno_link (os_buhin_no, k60_buno_id, created_date, created_tantou_id) VALUES ('75494/5  6RA0A    W70サブ', 1487, GETDATE(), 999);</v>
      </c>
      <c r="AC9922" s="229"/>
    </row>
    <row r="9923" spans="26:29">
      <c r="Z9923">
        <v>200</v>
      </c>
      <c r="AA9923" s="229" t="str">
        <f t="shared" si="85"/>
        <v>INSERT INTO UPK.upk_k40.k60_os_buno_link (os_buhin_no, k60_buno_id, created_date, created_tantou_id) VALUES ('5253C A5800/A5700 メタル', 1488, GETDATE(), 999);</v>
      </c>
      <c r="AC9923" s="229"/>
    </row>
    <row r="9924" spans="26:29">
      <c r="Z9924">
        <v>201</v>
      </c>
      <c r="AA9924" s="229" t="str">
        <f t="shared" si="85"/>
        <v>INSERT INTO UPK.upk_k40.k60_os_buno_link (os_buhin_no, k60_buno_id, created_date, created_tantou_id) VALUES ('75522/3  6RA0A    K70サブ', 1489, GETDATE(), 999);</v>
      </c>
      <c r="AC9924" s="229"/>
    </row>
    <row r="9925" spans="26:29">
      <c r="Z9925">
        <v>202</v>
      </c>
      <c r="AA9925" s="229" t="str">
        <f t="shared" si="85"/>
        <v>INSERT INTO UPK.upk_k40.k60_os_buno_link (os_buhin_no, k60_buno_id, created_date, created_tantou_id) VALUES ('5253C A9600/A9500 メタル', 1490, GETDATE(), 999);</v>
      </c>
      <c r="AC9925" s="229"/>
    </row>
    <row r="9926" spans="26:29">
      <c r="Z9926">
        <v>203</v>
      </c>
      <c r="AA9926" s="229" t="str">
        <f t="shared" si="85"/>
        <v>INSERT INTO UPK.upk_k40.k60_os_buno_link (os_buhin_no, k60_buno_id, created_date, created_tantou_id) VALUES ('75632    6RA0A    W70', 1491, GETDATE(), 999);</v>
      </c>
      <c r="AC9926" s="229"/>
    </row>
    <row r="9927" spans="26:29">
      <c r="Z9927">
        <v>204</v>
      </c>
      <c r="AA9927" s="229" t="str">
        <f t="shared" si="85"/>
        <v>INSERT INTO UPK.upk_k40.k60_os_buno_link (os_buhin_no, k60_buno_id, created_date, created_tantou_id) VALUES ('5253B    M5600    メタル ', 1492, GETDATE(), 999);</v>
      </c>
      <c r="AC9927" s="229"/>
    </row>
    <row r="9928" spans="26:29">
      <c r="Z9928">
        <v>205</v>
      </c>
      <c r="AA9928" s="229" t="str">
        <f t="shared" si="85"/>
        <v>INSERT INTO UPK.upk_k40.k60_os_buno_link (os_buhin_no, k60_buno_id, created_date, created_tantou_id) VALUES ('75632    6RA3A    W70', 1493, GETDATE(), 999);</v>
      </c>
      <c r="AC9928" s="229"/>
    </row>
    <row r="9929" spans="26:29">
      <c r="Z9929">
        <v>206</v>
      </c>
      <c r="AA9929" s="229" t="str">
        <f t="shared" si="85"/>
        <v>INSERT INTO UPK.upk_k40.k60_os_buno_link (os_buhin_no, k60_buno_id, created_date, created_tantou_id) VALUES ('5253C    C9700    メタル', 1494, GETDATE(), 999);</v>
      </c>
      <c r="AC9929" s="229"/>
    </row>
    <row r="9930" spans="26:29">
      <c r="Z9930">
        <v>207</v>
      </c>
      <c r="AA9930" s="229" t="str">
        <f t="shared" si="85"/>
        <v>INSERT INTO UPK.upk_k40.k60_os_buno_link (os_buhin_no, k60_buno_id, created_date, created_tantou_id) VALUES ('75942/3  6RA1A    B301', 1495, GETDATE(), 999);</v>
      </c>
      <c r="AC9930" s="229"/>
    </row>
    <row r="9931" spans="26:29">
      <c r="Z9931">
        <v>208</v>
      </c>
      <c r="AA9931" s="229" t="str">
        <f t="shared" si="85"/>
        <v>INSERT INTO UPK.upk_k40.k60_os_buno_link (os_buhin_no, k60_buno_id, created_date, created_tantou_id) VALUES ('5220A N0200/N0100 メタル', 1496, GETDATE(), 999);</v>
      </c>
      <c r="AC9931" s="229"/>
    </row>
    <row r="9932" spans="26:29">
      <c r="Z9932">
        <v>209</v>
      </c>
      <c r="AA9932" s="229" t="str">
        <f t="shared" si="85"/>
        <v>INSERT INTO UPK.upk_k40.k60_os_buno_link (os_buhin_no, k60_buno_id, created_date, created_tantou_id) VALUES ('76242/3  6RA0A    W70', 1497, GETDATE(), 999);</v>
      </c>
      <c r="AC9932" s="229"/>
    </row>
    <row r="9933" spans="26:29">
      <c r="Z9933">
        <v>210</v>
      </c>
      <c r="AA9933" s="229" t="str">
        <f t="shared" si="85"/>
        <v>INSERT INTO UPK.upk_k40.k60_os_buno_link (os_buhin_no, k60_buno_id, created_date, created_tantou_id) VALUES ('9450C   02200    K70', 1498, GETDATE(), 999);</v>
      </c>
      <c r="AC9933" s="229"/>
    </row>
    <row r="9934" spans="26:29">
      <c r="Z9934">
        <v>211</v>
      </c>
      <c r="AA9934" s="229" t="str">
        <f t="shared" si="85"/>
        <v>INSERT INTO UPK.upk_k40.k60_os_buno_link (os_buhin_no, k60_buno_id, created_date, created_tantou_id) VALUES ('5253C   D4300    メタル', 1499, GETDATE(), 999);</v>
      </c>
      <c r="AC9934" s="229"/>
    </row>
    <row r="9935" spans="26:29">
      <c r="Z9935">
        <v>212</v>
      </c>
      <c r="AA9935" s="229" t="str">
        <f t="shared" si="85"/>
        <v>INSERT INTO UPK.upk_k40.k60_os_buno_link (os_buhin_no, k60_buno_id, created_date, created_tantou_id) VALUES ('5253C   D5600    メタル', 1500, GETDATE(), 999);</v>
      </c>
      <c r="AC9935" s="229"/>
    </row>
    <row r="9936" spans="26:29">
      <c r="Z9936">
        <v>213</v>
      </c>
      <c r="AA9936" s="229" t="str">
        <f t="shared" si="85"/>
        <v>INSERT INTO UPK.upk_k40.k60_os_buno_link (os_buhin_no, k60_buno_id, created_date, created_tantou_id) VALUES ('5253C   G9700    メタル', 1501, GETDATE(), 999);</v>
      </c>
      <c r="AC9936" s="229"/>
    </row>
    <row r="9937" spans="26:29">
      <c r="Z9937">
        <v>214</v>
      </c>
      <c r="AA9937" s="229" t="str">
        <f t="shared" si="85"/>
        <v>INSERT INTO UPK.upk_k40.k60_os_buno_link (os_buhin_no, k60_buno_id, created_date, created_tantou_id) VALUES ('5253C   Q4100    メタル', 1502, GETDATE(), 999);</v>
      </c>
      <c r="AC9937" s="229"/>
    </row>
    <row r="9938" spans="26:29">
      <c r="Z9938">
        <v>215</v>
      </c>
      <c r="AA9938" s="229" t="str">
        <f t="shared" si="85"/>
        <v>INSERT INTO UPK.upk_k40.k60_os_buno_link (os_buhin_no, k60_buno_id, created_date, created_tantou_id) VALUES ('5253C   Q4200    メタル', 1503, GETDATE(), 999);</v>
      </c>
      <c r="AC9938" s="229"/>
    </row>
    <row r="9939" spans="26:29">
      <c r="Z9939">
        <v>216</v>
      </c>
      <c r="AA9939" s="229" t="str">
        <f t="shared" si="85"/>
        <v>INSERT INTO UPK.upk_k40.k60_os_buno_link (os_buhin_no, k60_buno_id, created_date, created_tantou_id) VALUES ('5253C   Q4300    メタル', 1504, GETDATE(), 999);</v>
      </c>
      <c r="AC9939" s="229"/>
    </row>
    <row r="9940" spans="26:29">
      <c r="Z9940">
        <v>217</v>
      </c>
      <c r="AA9940" s="229" t="str">
        <f t="shared" si="85"/>
        <v>INSERT INTO UPK.upk_k40.k60_os_buno_link (os_buhin_no, k60_buno_id, created_date, created_tantou_id) VALUES ('64182/3 4M41001', 1505, GETDATE(), 999);</v>
      </c>
      <c r="AC9940" s="229"/>
    </row>
    <row r="9941" spans="26:29">
      <c r="Z9941">
        <v>218</v>
      </c>
      <c r="AA9941" s="229" t="str">
        <f t="shared" si="85"/>
        <v>INSERT INTO UPK.upk_k40.k60_os_buno_link (os_buhin_no, k60_buno_id, created_date, created_tantou_id) VALUES ('64182/3 4M410-G', 1506, GETDATE(), 999);</v>
      </c>
      <c r="AC9941" s="229"/>
    </row>
    <row r="9942" spans="26:29">
      <c r="Z9942">
        <v>219</v>
      </c>
      <c r="AA9942" s="229" t="str">
        <f t="shared" si="85"/>
        <v>INSERT INTO UPK.upk_k40.k60_os_buno_link (os_buhin_no, k60_buno_id, created_date, created_tantou_id) VALUES ('64182/3 5M01001', 1507, GETDATE(), 999);</v>
      </c>
      <c r="AC9942" s="229"/>
    </row>
    <row r="9943" spans="26:29">
      <c r="Z9943">
        <v>220</v>
      </c>
      <c r="AA9943" s="229" t="str">
        <f t="shared" si="85"/>
        <v>INSERT INTO UPK.upk_k40.k60_os_buno_link (os_buhin_no, k60_buno_id, created_date, created_tantou_id) VALUES ('74346   4M400', 1508, GETDATE(), 999);</v>
      </c>
      <c r="AC9943" s="229"/>
    </row>
    <row r="9944" spans="26:29">
      <c r="Z9944">
        <v>221</v>
      </c>
      <c r="AA9944" s="229" t="str">
        <f t="shared" si="85"/>
        <v>INSERT INTO UPK.upk_k40.k60_os_buno_link (os_buhin_no, k60_buno_id, created_date, created_tantou_id) VALUES ('74346   4M400-G', 1509, GETDATE(), 999);</v>
      </c>
      <c r="AC9944" s="229"/>
    </row>
    <row r="9945" spans="26:29">
      <c r="Z9945">
        <v>222</v>
      </c>
      <c r="AA9945" s="229" t="str">
        <f t="shared" si="85"/>
        <v>INSERT INTO UPK.upk_k40.k60_os_buno_link (os_buhin_no, k60_buno_id, created_date, created_tantou_id) VALUES ('76262   4M400', 1510, GETDATE(), 999);</v>
      </c>
      <c r="AC9945" s="229"/>
    </row>
    <row r="9946" spans="26:29">
      <c r="Z9946">
        <v>223</v>
      </c>
      <c r="AA9946" s="229" t="str">
        <f t="shared" si="85"/>
        <v>INSERT INTO UPK.upk_k40.k60_os_buno_link (os_buhin_no, k60_buno_id, created_date, created_tantou_id) VALUES ('76262   4M710', 1511, GETDATE(), 999);</v>
      </c>
      <c r="AC9946" s="229"/>
    </row>
    <row r="9947" spans="26:29">
      <c r="Z9947">
        <v>224</v>
      </c>
      <c r="AA9947" s="229" t="str">
        <f t="shared" si="85"/>
        <v>INSERT INTO UPK.upk_k40.k60_os_buno_link (os_buhin_no, k60_buno_id, created_date, created_tantou_id) VALUES ('76263   4M400', 1512, GETDATE(), 999);</v>
      </c>
      <c r="AC9947" s="229"/>
    </row>
    <row r="9948" spans="26:29">
      <c r="Z9948">
        <v>225</v>
      </c>
      <c r="AA9948" s="229" t="str">
        <f t="shared" si="85"/>
        <v>INSERT INTO UPK.upk_k40.k60_os_buno_link (os_buhin_no, k60_buno_id, created_date, created_tantou_id) VALUES ('76263   4M710', 1513, GETDATE(), 999);</v>
      </c>
      <c r="AC9948" s="229"/>
    </row>
    <row r="9949" spans="26:29">
      <c r="Z9949">
        <v>226</v>
      </c>
      <c r="AA9949" s="229" t="str">
        <f t="shared" si="85"/>
        <v>INSERT INTO UPK.upk_k40.k60_os_buno_link (os_buhin_no, k60_buno_id, created_date, created_tantou_id) VALUES ('76272   4M400', 1514, GETDATE(), 999);</v>
      </c>
      <c r="AC9949" s="229"/>
    </row>
    <row r="9950" spans="26:29">
      <c r="Z9950">
        <v>227</v>
      </c>
      <c r="AA9950" s="229" t="str">
        <f t="shared" si="85"/>
        <v>INSERT INTO UPK.upk_k40.k60_os_buno_link (os_buhin_no, k60_buno_id, created_date, created_tantou_id) VALUES ('76272   4M500', 1515, GETDATE(), 999);</v>
      </c>
      <c r="AC9950" s="229"/>
    </row>
    <row r="9951" spans="26:29">
      <c r="Z9951">
        <v>228</v>
      </c>
      <c r="AA9951" s="229" t="str">
        <f t="shared" si="85"/>
        <v>INSERT INTO UPK.upk_k40.k60_os_buno_link (os_buhin_no, k60_buno_id, created_date, created_tantou_id) VALUES ('76273   4M400', 1516, GETDATE(), 999);</v>
      </c>
      <c r="AC9951" s="229"/>
    </row>
    <row r="9952" spans="26:29">
      <c r="Z9952">
        <v>229</v>
      </c>
      <c r="AA9952" s="229" t="str">
        <f t="shared" si="85"/>
        <v>INSERT INTO UPK.upk_k40.k60_os_buno_link (os_buhin_no, k60_buno_id, created_date, created_tantou_id) VALUES ('76273   4M500', 1517, GETDATE(), 999);</v>
      </c>
      <c r="AC9952" s="229"/>
    </row>
    <row r="9953" spans="26:29">
      <c r="Z9953">
        <v>230</v>
      </c>
      <c r="AA9953" s="229" t="str">
        <f t="shared" si="85"/>
        <v>INSERT INTO UPK.upk_k40.k60_os_buno_link (os_buhin_no, k60_buno_id, created_date, created_tantou_id) VALUES ('76316/7 4M500', 1518, GETDATE(), 999);</v>
      </c>
      <c r="AC9953" s="229"/>
    </row>
    <row r="9954" spans="26:29">
      <c r="Z9954">
        <v>231</v>
      </c>
      <c r="AA9954" s="229" t="str">
        <f t="shared" si="85"/>
        <v>INSERT INTO UPK.upk_k40.k60_os_buno_link (os_buhin_no, k60_buno_id, created_date, created_tantou_id) VALUES ('76316/7 4M500-B', 1519, GETDATE(), 999);</v>
      </c>
      <c r="AC9954" s="229"/>
    </row>
    <row r="9955" spans="26:29">
      <c r="Z9955">
        <v>232</v>
      </c>
      <c r="AA9955" s="229" t="str">
        <f t="shared" si="85"/>
        <v>INSERT INTO UPK.upk_k40.k60_os_buno_link (os_buhin_no, k60_buno_id, created_date, created_tantou_id) VALUES ('76320/1 4M510', 1520, GETDATE(), 999);</v>
      </c>
      <c r="AC9955" s="229"/>
    </row>
    <row r="9956" spans="26:29">
      <c r="Z9956">
        <v>233</v>
      </c>
      <c r="AA9956" s="229" t="str">
        <f t="shared" si="85"/>
        <v>INSERT INTO UPK.upk_k40.k60_os_buno_link (os_buhin_no, k60_buno_id, created_date, created_tantou_id) VALUES ('76632   4M400-1', 1521, GETDATE(), 999);</v>
      </c>
      <c r="AC9956" s="229"/>
    </row>
    <row r="9957" spans="26:29">
      <c r="Z9957">
        <v>234</v>
      </c>
      <c r="AA9957" s="229" t="str">
        <f t="shared" si="85"/>
        <v>INSERT INTO UPK.upk_k40.k60_os_buno_link (os_buhin_no, k60_buno_id, created_date, created_tantou_id) VALUES ('76633   4M400-1', 1522, GETDATE(), 999);</v>
      </c>
      <c r="AC9957" s="229"/>
    </row>
    <row r="9958" spans="26:29">
      <c r="Z9958">
        <v>235</v>
      </c>
      <c r="AA9958" s="229" t="str">
        <f t="shared" si="85"/>
        <v>INSERT INTO UPK.upk_k40.k60_os_buno_link (os_buhin_no, k60_buno_id, created_date, created_tantou_id) VALUES ('76634/5 4M400', 1523, GETDATE(), 999);</v>
      </c>
      <c r="AC9958" s="229"/>
    </row>
    <row r="9959" spans="26:29">
      <c r="Z9959">
        <v>236</v>
      </c>
      <c r="AA9959" s="229" t="str">
        <f t="shared" si="85"/>
        <v>INSERT INTO UPK.upk_k40.k60_os_buno_link (os_buhin_no, k60_buno_id, created_date, created_tantou_id) VALUES ('76634/5 4M500', 1524, GETDATE(), 999);</v>
      </c>
      <c r="AC9959" s="229"/>
    </row>
    <row r="9960" spans="26:29">
      <c r="Z9960">
        <v>237</v>
      </c>
      <c r="AA9960" s="229" t="str">
        <f t="shared" si="85"/>
        <v>INSERT INTO UPK.upk_k40.k60_os_buno_link (os_buhin_no, k60_buno_id, created_date, created_tantou_id) VALUES ('78142/3 4M500', 1525, GETDATE(), 999);</v>
      </c>
      <c r="AC9960" s="229"/>
    </row>
    <row r="9961" spans="26:29">
      <c r="Z9961">
        <v>238</v>
      </c>
      <c r="AA9961" s="229" t="str">
        <f t="shared" si="85"/>
        <v>INSERT INTO UPK.upk_k40.k60_os_buno_link (os_buhin_no, k60_buno_id, created_date, created_tantou_id) VALUES ('82198/9 4M400', 1526, GETDATE(), 999);</v>
      </c>
      <c r="AC9961" s="229"/>
    </row>
    <row r="9962" spans="26:29">
      <c r="Z9962">
        <v>239</v>
      </c>
      <c r="AA9962" s="229" t="str">
        <f t="shared" si="85"/>
        <v>INSERT INTO UPK.upk_k40.k60_os_buno_link (os_buhin_no, k60_buno_id, created_date, created_tantou_id) VALUES ('66322/3 8H300', 1527, GETDATE(), 999);</v>
      </c>
      <c r="AC9962" s="229"/>
    </row>
    <row r="9963" spans="26:29">
      <c r="Z9963">
        <v>240</v>
      </c>
      <c r="AA9963" s="229" t="str">
        <f t="shared" si="85"/>
        <v>INSERT INTO UPK.upk_k40.k60_os_buno_link (os_buhin_no, k60_buno_id, created_date, created_tantou_id) VALUES ('66322/3 8H900', 1528, GETDATE(), 999);</v>
      </c>
      <c r="AC9963" s="229"/>
    </row>
    <row r="9964" spans="26:29">
      <c r="Z9964">
        <v>241</v>
      </c>
      <c r="AA9964" s="229" t="str">
        <f t="shared" si="85"/>
        <v>INSERT INTO UPK.upk_k40.k60_os_buno_link (os_buhin_no, k60_buno_id, created_date, created_tantou_id) VALUES ('67123   8H30001', 1529, GETDATE(), 999);</v>
      </c>
      <c r="AC9964" s="229"/>
    </row>
    <row r="9965" spans="26:29">
      <c r="Z9965">
        <v>242</v>
      </c>
      <c r="AA9965" s="229" t="str">
        <f t="shared" si="85"/>
        <v>INSERT INTO UPK.upk_k40.k60_os_buno_link (os_buhin_no, k60_buno_id, created_date, created_tantou_id) VALUES ('67123   8H70001', 1530, GETDATE(), 999);</v>
      </c>
      <c r="AC9965" s="229"/>
    </row>
    <row r="9966" spans="26:29">
      <c r="Z9966">
        <v>243</v>
      </c>
      <c r="AA9966" s="229" t="str">
        <f t="shared" si="85"/>
        <v>INSERT INTO UPK.upk_k40.k60_os_buno_link (os_buhin_no, k60_buno_id, created_date, created_tantou_id) VALUES ('67123   8H90001', 1531, GETDATE(), 999);</v>
      </c>
      <c r="AC9966" s="229"/>
    </row>
    <row r="9967" spans="26:29">
      <c r="Z9967">
        <v>244</v>
      </c>
      <c r="AA9967" s="229" t="str">
        <f t="shared" si="85"/>
        <v>INSERT INTO UPK.upk_k40.k60_os_buno_link (os_buhin_no, k60_buno_id, created_date, created_tantou_id) VALUES ('74333   8H70001', 1532, GETDATE(), 999);</v>
      </c>
      <c r="AC9967" s="229"/>
    </row>
    <row r="9968" spans="26:29">
      <c r="Z9968">
        <v>245</v>
      </c>
      <c r="AA9968" s="229" t="str">
        <f t="shared" si="85"/>
        <v>INSERT INTO UPK.upk_k40.k60_os_buno_link (os_buhin_no, k60_buno_id, created_date, created_tantou_id) VALUES ('74346   8H300', 1533, GETDATE(), 999);</v>
      </c>
      <c r="AC9968" s="229"/>
    </row>
    <row r="9969" spans="26:29">
      <c r="Z9969">
        <v>246</v>
      </c>
      <c r="AA9969" s="229" t="str">
        <f t="shared" si="85"/>
        <v>INSERT INTO UPK.upk_k40.k60_os_buno_link (os_buhin_no, k60_buno_id, created_date, created_tantou_id) VALUES ('74356   8H300', 1534, GETDATE(), 999);</v>
      </c>
      <c r="AC9969" s="229"/>
    </row>
    <row r="9970" spans="26:29">
      <c r="Z9970">
        <v>247</v>
      </c>
      <c r="AA9970" s="229" t="str">
        <f t="shared" si="85"/>
        <v>INSERT INTO UPK.upk_k40.k60_os_buno_link (os_buhin_no, k60_buno_id, created_date, created_tantou_id) VALUES ('74356   AW000', 1535, GETDATE(), 999);</v>
      </c>
      <c r="AC9970" s="229"/>
    </row>
    <row r="9971" spans="26:29">
      <c r="Z9971">
        <v>248</v>
      </c>
      <c r="AA9971" s="229" t="str">
        <f t="shared" si="85"/>
        <v>INSERT INTO UPK.upk_k40.k60_os_buno_link (os_buhin_no, k60_buno_id, created_date, created_tantou_id) VALUES ('75138/9 8H90001', 1536, GETDATE(), 999);</v>
      </c>
      <c r="AC9971" s="229"/>
    </row>
    <row r="9972" spans="26:29">
      <c r="Z9972">
        <v>249</v>
      </c>
      <c r="AA9972" s="229" t="str">
        <f t="shared" si="85"/>
        <v>INSERT INTO UPK.upk_k40.k60_os_buno_link (os_buhin_no, k60_buno_id, created_date, created_tantou_id) VALUES ('76226/7 8H300', 1537, GETDATE(), 999);</v>
      </c>
      <c r="AC9972" s="229"/>
    </row>
    <row r="9973" spans="26:29">
      <c r="Z9973">
        <v>250</v>
      </c>
      <c r="AA9973" s="229" t="str">
        <f t="shared" si="85"/>
        <v>INSERT INTO UPK.upk_k40.k60_os_buno_link (os_buhin_no, k60_buno_id, created_date, created_tantou_id) VALUES ('76226/7 8H700', 1538, GETDATE(), 999);</v>
      </c>
      <c r="AC9973" s="229"/>
    </row>
    <row r="9974" spans="26:29">
      <c r="Z9974">
        <v>251</v>
      </c>
      <c r="AA9974" s="229" t="str">
        <f t="shared" si="85"/>
        <v>INSERT INTO UPK.upk_k40.k60_os_buno_link (os_buhin_no, k60_buno_id, created_date, created_tantou_id) VALUES ('76298/9 8H300', 1539, GETDATE(), 999);</v>
      </c>
      <c r="AC9974" s="229"/>
    </row>
    <row r="9975" spans="26:29">
      <c r="Z9975">
        <v>252</v>
      </c>
      <c r="AA9975" s="229" t="str">
        <f t="shared" si="85"/>
        <v>INSERT INTO UPK.upk_k40.k60_os_buno_link (os_buhin_no, k60_buno_id, created_date, created_tantou_id) VALUES ('76428   8H300', 1540, GETDATE(), 999);</v>
      </c>
      <c r="AC9975" s="229"/>
    </row>
    <row r="9976" spans="26:29">
      <c r="Z9976">
        <v>253</v>
      </c>
      <c r="AA9976" s="229" t="str">
        <f t="shared" si="85"/>
        <v>INSERT INTO UPK.upk_k40.k60_os_buno_link (os_buhin_no, k60_buno_id, created_date, created_tantou_id) VALUES ('76429   8H300', 1541, GETDATE(), 999);</v>
      </c>
      <c r="AC9976" s="229"/>
    </row>
    <row r="9977" spans="26:29">
      <c r="Z9977">
        <v>254</v>
      </c>
      <c r="AA9977" s="229" t="str">
        <f t="shared" si="85"/>
        <v>INSERT INTO UPK.upk_k40.k60_os_buno_link (os_buhin_no, k60_buno_id, created_date, created_tantou_id) VALUES ('76644/5 8H300', 1542, GETDATE(), 999);</v>
      </c>
      <c r="AC9977" s="229"/>
    </row>
    <row r="9978" spans="26:29">
      <c r="Z9978">
        <v>255</v>
      </c>
      <c r="AA9978" s="229" t="str">
        <f t="shared" si="85"/>
        <v>INSERT INTO UPK.upk_k40.k60_os_buno_link (os_buhin_no, k60_buno_id, created_date, created_tantou_id) VALUES ('76646/7 8H300', 1543, GETDATE(), 999);</v>
      </c>
      <c r="AC9978" s="229"/>
    </row>
    <row r="9979" spans="26:29">
      <c r="Z9979">
        <v>256</v>
      </c>
      <c r="AA9979" s="229" t="str">
        <f t="shared" si="85"/>
        <v>INSERT INTO UPK.upk_k40.k60_os_buno_link (os_buhin_no, k60_buno_id, created_date, created_tantou_id) VALUES ('76646/7 EQ500', 1544, GETDATE(), 999);</v>
      </c>
      <c r="AC9979" s="229"/>
    </row>
    <row r="9980" spans="26:29">
      <c r="Z9980">
        <v>257</v>
      </c>
      <c r="AA9980" s="229" t="str">
        <f t="shared" ref="AA9980:AA10043" si="86">AA$9722&amp;"'"&amp;AA8579&amp;"', "&amp;AB8579&amp;", GETDATE(), 999);"</f>
        <v>INSERT INTO UPK.upk_k40.k60_os_buno_link (os_buhin_no, k60_buno_id, created_date, created_tantou_id) VALUES ('77648/9 8H300', 1545, GETDATE(), 999);</v>
      </c>
      <c r="AC9980" s="229"/>
    </row>
    <row r="9981" spans="26:29">
      <c r="Z9981">
        <v>258</v>
      </c>
      <c r="AA9981" s="229" t="str">
        <f t="shared" si="86"/>
        <v>INSERT INTO UPK.upk_k40.k60_os_buno_link (os_buhin_no, k60_buno_id, created_date, created_tantou_id) VALUES ('64124   EN000', 1546, GETDATE(), 999);</v>
      </c>
      <c r="AC9981" s="229"/>
    </row>
    <row r="9982" spans="26:29">
      <c r="Z9982">
        <v>259</v>
      </c>
      <c r="AA9982" s="229" t="str">
        <f t="shared" si="86"/>
        <v>INSERT INTO UPK.upk_k40.k60_os_buno_link (os_buhin_no, k60_buno_id, created_date, created_tantou_id) VALUES ('64125   EN000', 1547, GETDATE(), 999);</v>
      </c>
      <c r="AC9982" s="229"/>
    </row>
    <row r="9983" spans="26:29">
      <c r="Z9983">
        <v>260</v>
      </c>
      <c r="AA9983" s="229" t="str">
        <f t="shared" si="86"/>
        <v>INSERT INTO UPK.upk_k40.k60_os_buno_link (os_buhin_no, k60_buno_id, created_date, created_tantou_id) VALUES ('64182/3 EN000', 1548, GETDATE(), 999);</v>
      </c>
      <c r="AC9983" s="229"/>
    </row>
    <row r="9984" spans="26:29">
      <c r="Z9984">
        <v>261</v>
      </c>
      <c r="AA9984" s="229" t="str">
        <f t="shared" si="86"/>
        <v>INSERT INTO UPK.upk_k40.k60_os_buno_link (os_buhin_no, k60_buno_id, created_date, created_tantou_id) VALUES ('74352/3 EN012', 1549, GETDATE(), 999);</v>
      </c>
      <c r="AC9984" s="229"/>
    </row>
    <row r="9985" spans="26:29">
      <c r="Z9985">
        <v>262</v>
      </c>
      <c r="AA9985" s="229" t="str">
        <f t="shared" si="86"/>
        <v>INSERT INTO UPK.upk_k40.k60_os_buno_link (os_buhin_no, k60_buno_id, created_date, created_tantou_id) VALUES ('75522/3 EN000', 1550, GETDATE(), 999);</v>
      </c>
      <c r="AC9985" s="229"/>
    </row>
    <row r="9986" spans="26:29">
      <c r="Z9986">
        <v>263</v>
      </c>
      <c r="AA9986" s="229" t="str">
        <f t="shared" si="86"/>
        <v>INSERT INTO UPK.upk_k40.k60_os_buno_link (os_buhin_no, k60_buno_id, created_date, created_tantou_id) VALUES ('75532/3 EN000', 1551, GETDATE(), 999);</v>
      </c>
      <c r="AC9986" s="229"/>
    </row>
    <row r="9987" spans="26:29">
      <c r="Z9987">
        <v>264</v>
      </c>
      <c r="AA9987" s="229" t="str">
        <f t="shared" si="86"/>
        <v>INSERT INTO UPK.upk_k40.k60_os_buno_link (os_buhin_no, k60_buno_id, created_date, created_tantou_id) VALUES ('75532/3 EN100', 1552, GETDATE(), 999);</v>
      </c>
      <c r="AC9987" s="229"/>
    </row>
    <row r="9988" spans="26:29">
      <c r="Z9988">
        <v>265</v>
      </c>
      <c r="AA9988" s="229" t="str">
        <f t="shared" si="86"/>
        <v>INSERT INTO UPK.upk_k40.k60_os_buno_link (os_buhin_no, k60_buno_id, created_date, created_tantou_id) VALUES ('76742   EN000', 1553, GETDATE(), 999);</v>
      </c>
      <c r="AC9988" s="229"/>
    </row>
    <row r="9989" spans="26:29">
      <c r="Z9989">
        <v>266</v>
      </c>
      <c r="AA9989" s="229" t="str">
        <f t="shared" si="86"/>
        <v>INSERT INTO UPK.upk_k40.k60_os_buno_link (os_buhin_no, k60_buno_id, created_date, created_tantou_id) VALUES ('76743   EN000', 1554, GETDATE(), 999);</v>
      </c>
      <c r="AC9989" s="229"/>
    </row>
    <row r="9990" spans="26:29">
      <c r="Z9990">
        <v>267</v>
      </c>
      <c r="AA9990" s="229" t="str">
        <f t="shared" si="86"/>
        <v>INSERT INTO UPK.upk_k40.k60_os_buno_link (os_buhin_no, k60_buno_id, created_date, created_tantou_id) VALUES ('53216   B217101', 1555, GETDATE(), 999);</v>
      </c>
      <c r="AC9990" s="229"/>
    </row>
    <row r="9991" spans="26:29">
      <c r="Z9991">
        <v>268</v>
      </c>
      <c r="AA9991" s="229" t="str">
        <f t="shared" si="86"/>
        <v>INSERT INTO UPK.upk_k40.k60_os_buno_link (os_buhin_no, k60_buno_id, created_date, created_tantou_id) VALUES ('451631/2-1017P/05P', 1556, GETDATE(), 999);</v>
      </c>
      <c r="AC9991" s="229"/>
    </row>
    <row r="9992" spans="26:29">
      <c r="Z9992">
        <v>269</v>
      </c>
      <c r="AA9992" s="229" t="str">
        <f t="shared" si="86"/>
        <v>INSERT INTO UPK.upk_k40.k60_os_buno_link (os_buhin_no, k60_buno_id, created_date, created_tantou_id) VALUES ('451633/4-1004P', 1557, GETDATE(), 999);</v>
      </c>
      <c r="AC9992" s="229"/>
    </row>
    <row r="9993" spans="26:29">
      <c r="Z9993">
        <v>270</v>
      </c>
      <c r="AA9993" s="229" t="str">
        <f t="shared" si="86"/>
        <v>INSERT INTO UPK.upk_k40.k60_os_buno_link (os_buhin_no, k60_buno_id, created_date, created_tantou_id) VALUES ('451621/2-1052P/28P', 1558, GETDATE(), 999);</v>
      </c>
      <c r="AC9993" s="229"/>
    </row>
    <row r="9994" spans="26:29">
      <c r="Z9994">
        <v>271</v>
      </c>
      <c r="AA9994" s="229" t="str">
        <f t="shared" si="86"/>
        <v>INSERT INTO UPK.upk_k40.k60_os_buno_link (os_buhin_no, k60_buno_id, created_date, created_tantou_id) VALUES ('451673/4-1019P', 1559, GETDATE(), 999);</v>
      </c>
      <c r="AC9994" s="229"/>
    </row>
    <row r="9995" spans="26:29">
      <c r="Z9995">
        <v>272</v>
      </c>
      <c r="AA9995" s="229" t="str">
        <f t="shared" si="86"/>
        <v>INSERT INTO UPK.upk_k40.k60_os_buno_link (os_buhin_no, k60_buno_id, created_date, created_tantou_id) VALUES ('64285   5301001', 1560, GETDATE(), 999);</v>
      </c>
      <c r="AC9995" s="229"/>
    </row>
    <row r="9996" spans="26:29">
      <c r="Z9996">
        <v>273</v>
      </c>
      <c r="AA9996" s="229" t="str">
        <f t="shared" si="86"/>
        <v>INSERT INTO UPK.upk_k40.k60_os_buno_link (os_buhin_no, k60_buno_id, created_date, created_tantou_id) VALUES ('65426   5301001', 1561, GETDATE(), 999);</v>
      </c>
      <c r="AC9996" s="229"/>
    </row>
    <row r="9997" spans="26:29">
      <c r="Z9997">
        <v>274</v>
      </c>
      <c r="AA9997" s="229" t="str">
        <f t="shared" si="86"/>
        <v>INSERT INTO UPK.upk_k40.k60_os_buno_link (os_buhin_no, k60_buno_id, created_date, created_tantou_id) VALUES ('65437   5301001', 1562, GETDATE(), 999);</v>
      </c>
      <c r="AC9997" s="229"/>
    </row>
    <row r="9998" spans="26:29">
      <c r="Z9998">
        <v>275</v>
      </c>
      <c r="AA9998" s="229" t="str">
        <f t="shared" si="86"/>
        <v>INSERT INTO UPK.upk_k40.k60_os_buno_link (os_buhin_no, k60_buno_id, created_date, created_tantou_id) VALUES ('64182/3 JG00A', 1563, GETDATE(), 999);</v>
      </c>
      <c r="AC9998" s="229"/>
    </row>
    <row r="9999" spans="26:29">
      <c r="Z9999">
        <v>276</v>
      </c>
      <c r="AA9999" s="229" t="str">
        <f t="shared" si="86"/>
        <v>INSERT INTO UPK.upk_k40.k60_os_buno_link (os_buhin_no, k60_buno_id, created_date, created_tantou_id) VALUES ('66312   JG00A', 1564, GETDATE(), 999);</v>
      </c>
      <c r="AC9999" s="229"/>
    </row>
    <row r="10000" spans="26:29">
      <c r="Z10000">
        <v>277</v>
      </c>
      <c r="AA10000" s="229" t="str">
        <f t="shared" si="86"/>
        <v>INSERT INTO UPK.upk_k40.k60_os_buno_link (os_buhin_no, k60_buno_id, created_date, created_tantou_id) VALUES ('67416   JG01A', 1565, GETDATE(), 999);</v>
      </c>
      <c r="AC10000" s="229"/>
    </row>
    <row r="10001" spans="26:29">
      <c r="Z10001">
        <v>278</v>
      </c>
      <c r="AA10001" s="229" t="str">
        <f t="shared" si="86"/>
        <v>INSERT INTO UPK.upk_k40.k60_os_buno_link (os_buhin_no, k60_buno_id, created_date, created_tantou_id) VALUES ('67416   JG01A-G', 1566, GETDATE(), 999);</v>
      </c>
      <c r="AC10001" s="229"/>
    </row>
    <row r="10002" spans="26:29">
      <c r="Z10002">
        <v>279</v>
      </c>
      <c r="AA10002" s="229" t="str">
        <f t="shared" si="86"/>
        <v>INSERT INTO UPK.upk_k40.k60_os_buno_link (os_buhin_no, k60_buno_id, created_date, created_tantou_id) VALUES ('74356   JG00A', 1567, GETDATE(), 999);</v>
      </c>
      <c r="AC10002" s="229"/>
    </row>
    <row r="10003" spans="26:29">
      <c r="Z10003">
        <v>280</v>
      </c>
      <c r="AA10003" s="229" t="str">
        <f t="shared" si="86"/>
        <v>INSERT INTO UPK.upk_k40.k60_os_buno_link (os_buhin_no, k60_buno_id, created_date, created_tantou_id) VALUES ('74356   JG00A-B', 1568, GETDATE(), 999);</v>
      </c>
      <c r="AC10003" s="229"/>
    </row>
    <row r="10004" spans="26:29">
      <c r="Z10004">
        <v>281</v>
      </c>
      <c r="AA10004" s="229" t="str">
        <f t="shared" si="86"/>
        <v>INSERT INTO UPK.upk_k40.k60_os_buno_link (os_buhin_no, k60_buno_id, created_date, created_tantou_id) VALUES ('74366   JG00A', 1569, GETDATE(), 999);</v>
      </c>
      <c r="AC10004" s="229"/>
    </row>
    <row r="10005" spans="26:29">
      <c r="Z10005">
        <v>282</v>
      </c>
      <c r="AA10005" s="229" t="str">
        <f t="shared" si="86"/>
        <v>INSERT INTO UPK.upk_k40.k60_os_buno_link (os_buhin_no, k60_buno_id, created_date, created_tantou_id) VALUES ('75128   JG00A', 1570, GETDATE(), 999);</v>
      </c>
      <c r="AC10005" s="229"/>
    </row>
    <row r="10006" spans="26:29">
      <c r="Z10006">
        <v>283</v>
      </c>
      <c r="AA10006" s="229" t="str">
        <f t="shared" si="86"/>
        <v>INSERT INTO UPK.upk_k40.k60_os_buno_link (os_buhin_no, k60_buno_id, created_date, created_tantou_id) VALUES ('75128   JG00A-K', 1571, GETDATE(), 999);</v>
      </c>
      <c r="AC10006" s="229"/>
    </row>
    <row r="10007" spans="26:29">
      <c r="Z10007">
        <v>284</v>
      </c>
      <c r="AA10007" s="229" t="str">
        <f t="shared" si="86"/>
        <v>INSERT INTO UPK.upk_k40.k60_os_buno_link (os_buhin_no, k60_buno_id, created_date, created_tantou_id) VALUES ('75128   JG00A-E', 1572, GETDATE(), 999);</v>
      </c>
      <c r="AC10007" s="229"/>
    </row>
    <row r="10008" spans="26:29">
      <c r="Z10008">
        <v>285</v>
      </c>
      <c r="AA10008" s="229" t="str">
        <f t="shared" si="86"/>
        <v>INSERT INTO UPK.upk_k40.k60_os_buno_link (os_buhin_no, k60_buno_id, created_date, created_tantou_id) VALUES ('75262/3 JG00A', 1573, GETDATE(), 999);</v>
      </c>
      <c r="AC10008" s="229"/>
    </row>
    <row r="10009" spans="26:29">
      <c r="Z10009">
        <v>286</v>
      </c>
      <c r="AA10009" s="229" t="str">
        <f t="shared" si="86"/>
        <v>INSERT INTO UPK.upk_k40.k60_os_buno_link (os_buhin_no, k60_buno_id, created_date, created_tantou_id) VALUES ('75262/3 JG01A', 1574, GETDATE(), 999);</v>
      </c>
      <c r="AC10009" s="229"/>
    </row>
    <row r="10010" spans="26:29">
      <c r="Z10010">
        <v>287</v>
      </c>
      <c r="AA10010" s="229" t="str">
        <f t="shared" si="86"/>
        <v>INSERT INTO UPK.upk_k40.k60_os_buno_link (os_buhin_no, k60_buno_id, created_date, created_tantou_id) VALUES ('75262/3 JG01A-E', 1575, GETDATE(), 999);</v>
      </c>
      <c r="AC10010" s="229"/>
    </row>
    <row r="10011" spans="26:29">
      <c r="Z10011">
        <v>288</v>
      </c>
      <c r="AA10011" s="229" t="str">
        <f t="shared" si="86"/>
        <v>INSERT INTO UPK.upk_k40.k60_os_buno_link (os_buhin_no, k60_buno_id, created_date, created_tantou_id) VALUES ('75636/7 JG00A', 1576, GETDATE(), 999);</v>
      </c>
      <c r="AC10011" s="229"/>
    </row>
    <row r="10012" spans="26:29">
      <c r="Z10012">
        <v>289</v>
      </c>
      <c r="AA10012" s="229" t="str">
        <f t="shared" si="86"/>
        <v>INSERT INTO UPK.upk_k40.k60_os_buno_link (os_buhin_no, k60_buno_id, created_date, created_tantou_id) VALUES ('75676/7 JG00A', 1577, GETDATE(), 999);</v>
      </c>
      <c r="AC10012" s="229"/>
    </row>
    <row r="10013" spans="26:29">
      <c r="Z10013">
        <v>290</v>
      </c>
      <c r="AA10013" s="229" t="str">
        <f t="shared" si="86"/>
        <v>INSERT INTO UPK.upk_k40.k60_os_buno_link (os_buhin_no, k60_buno_id, created_date, created_tantou_id) VALUES ('75676/7 JG00A-E', 1578, GETDATE(), 999);</v>
      </c>
      <c r="AC10013" s="229"/>
    </row>
    <row r="10014" spans="26:29">
      <c r="Z10014">
        <v>291</v>
      </c>
      <c r="AA10014" s="229" t="str">
        <f t="shared" si="86"/>
        <v>INSERT INTO UPK.upk_k40.k60_os_buno_link (os_buhin_no, k60_buno_id, created_date, created_tantou_id) VALUES ('756C0/1 JG00A', 1579, GETDATE(), 999);</v>
      </c>
      <c r="AC10014" s="229"/>
    </row>
    <row r="10015" spans="26:29">
      <c r="Z10015">
        <v>292</v>
      </c>
      <c r="AA10015" s="229" t="str">
        <f t="shared" si="86"/>
        <v>INSERT INTO UPK.upk_k40.k60_os_buno_link (os_buhin_no, k60_buno_id, created_date, created_tantou_id) VALUES ('76246   JG00A', 1580, GETDATE(), 999);</v>
      </c>
      <c r="AC10015" s="229"/>
    </row>
    <row r="10016" spans="26:29">
      <c r="Z10016">
        <v>293</v>
      </c>
      <c r="AA10016" s="229" t="str">
        <f t="shared" si="86"/>
        <v>INSERT INTO UPK.upk_k40.k60_os_buno_link (os_buhin_no, k60_buno_id, created_date, created_tantou_id) VALUES ('76247   JG00A', 1581, GETDATE(), 999);</v>
      </c>
      <c r="AC10016" s="229"/>
    </row>
    <row r="10017" spans="26:29">
      <c r="Z10017">
        <v>294</v>
      </c>
      <c r="AA10017" s="229" t="str">
        <f t="shared" si="86"/>
        <v>INSERT INTO UPK.upk_k40.k60_os_buno_link (os_buhin_no, k60_buno_id, created_date, created_tantou_id) VALUES ('767C2/3 JG00A', 1582, GETDATE(), 999);</v>
      </c>
      <c r="AC10017" s="229"/>
    </row>
    <row r="10018" spans="26:29">
      <c r="Z10018">
        <v>295</v>
      </c>
      <c r="AA10018" s="229" t="str">
        <f t="shared" si="86"/>
        <v>INSERT INTO UPK.upk_k40.k60_os_buno_link (os_buhin_no, k60_buno_id, created_date, created_tantou_id) VALUES ('64112/3 JGA00-E', 1583, GETDATE(), 999);</v>
      </c>
      <c r="AC10018" s="229"/>
    </row>
    <row r="10019" spans="26:29">
      <c r="Z10019">
        <v>296</v>
      </c>
      <c r="AA10019" s="229" t="str">
        <f t="shared" si="86"/>
        <v>INSERT INTO UPK.upk_k40.k60_os_buno_link (os_buhin_no, k60_buno_id, created_date, created_tantou_id) VALUES ('64112/3 JG00A', 1584, GETDATE(), 999);</v>
      </c>
      <c r="AC10019" s="229"/>
    </row>
    <row r="10020" spans="26:29">
      <c r="Z10020">
        <v>297</v>
      </c>
      <c r="AA10020" s="229" t="str">
        <f t="shared" si="86"/>
        <v>INSERT INTO UPK.upk_k40.k60_os_buno_link (os_buhin_no, k60_buno_id, created_date, created_tantou_id) VALUES ('64112/3 JH00A', 1585, GETDATE(), 999);</v>
      </c>
      <c r="AC10020" s="229"/>
    </row>
    <row r="10021" spans="26:29">
      <c r="Z10021">
        <v>298</v>
      </c>
      <c r="AA10021" s="229" t="str">
        <f t="shared" si="86"/>
        <v>INSERT INTO UPK.upk_k40.k60_os_buno_link (os_buhin_no, k60_buno_id, created_date, created_tantou_id) VALUES ('74332   01G00', 1586, GETDATE(), 999);</v>
      </c>
      <c r="AC10021" s="229"/>
    </row>
    <row r="10022" spans="26:29">
      <c r="Z10022">
        <v>299</v>
      </c>
      <c r="AA10022" s="229" t="str">
        <f t="shared" si="86"/>
        <v>INSERT INTO UPK.upk_k40.k60_os_buno_link (os_buhin_no, k60_buno_id, created_date, created_tantou_id) VALUES ('74333   01G00', 1587, GETDATE(), 999);</v>
      </c>
      <c r="AC10022" s="229"/>
    </row>
    <row r="10023" spans="26:29">
      <c r="Z10023">
        <v>300</v>
      </c>
      <c r="AA10023" s="229" t="str">
        <f t="shared" si="86"/>
        <v>INSERT INTO UPK.upk_k40.k60_os_buno_link (os_buhin_no, k60_buno_id, created_date, created_tantou_id) VALUES ('65616   JM00A', 1588, GETDATE(), 999);</v>
      </c>
      <c r="AC10023" s="229"/>
    </row>
    <row r="10024" spans="26:29">
      <c r="Z10024">
        <v>301</v>
      </c>
      <c r="AA10024" s="229" t="str">
        <f t="shared" si="86"/>
        <v>INSERT INTO UPK.upk_k40.k60_os_buno_link (os_buhin_no, k60_buno_id, created_date, created_tantou_id) VALUES ('67632/3 JM00A', 1589, GETDATE(), 999);</v>
      </c>
      <c r="AC10024" s="229"/>
    </row>
    <row r="10025" spans="26:29">
      <c r="Z10025">
        <v>302</v>
      </c>
      <c r="AA10025" s="229" t="str">
        <f t="shared" si="86"/>
        <v>INSERT INTO UPK.upk_k40.k60_os_buno_link (os_buhin_no, k60_buno_id, created_date, created_tantou_id) VALUES ('73141   JM010', 1590, GETDATE(), 999);</v>
      </c>
      <c r="AC10025" s="229"/>
    </row>
    <row r="10026" spans="26:29">
      <c r="Z10026">
        <v>303</v>
      </c>
      <c r="AA10026" s="229" t="str">
        <f t="shared" si="86"/>
        <v>INSERT INTO UPK.upk_k40.k60_os_buno_link (os_buhin_no, k60_buno_id, created_date, created_tantou_id) VALUES ('73152/3 JM010', 1591, GETDATE(), 999);</v>
      </c>
      <c r="AC10026" s="229"/>
    </row>
    <row r="10027" spans="26:29">
      <c r="Z10027">
        <v>304</v>
      </c>
      <c r="AA10027" s="229" t="str">
        <f t="shared" si="86"/>
        <v>INSERT INTO UPK.upk_k40.k60_os_buno_link (os_buhin_no, k60_buno_id, created_date, created_tantou_id) VALUES ('73211   JM000', 1592, GETDATE(), 999);</v>
      </c>
      <c r="AC10027" s="229"/>
    </row>
    <row r="10028" spans="26:29">
      <c r="Z10028">
        <v>305</v>
      </c>
      <c r="AA10028" s="229" t="str">
        <f t="shared" si="86"/>
        <v>INSERT INTO UPK.upk_k40.k60_os_buno_link (os_buhin_no, k60_buno_id, created_date, created_tantou_id) VALUES ('73232   JM000', 1593, GETDATE(), 999);</v>
      </c>
      <c r="AC10028" s="229"/>
    </row>
    <row r="10029" spans="26:29">
      <c r="Z10029">
        <v>306</v>
      </c>
      <c r="AA10029" s="229" t="str">
        <f t="shared" si="86"/>
        <v>INSERT INTO UPK.upk_k40.k60_os_buno_link (os_buhin_no, k60_buno_id, created_date, created_tantou_id) VALUES ('73237   JM000', 1594, GETDATE(), 999);</v>
      </c>
      <c r="AC10029" s="229"/>
    </row>
    <row r="10030" spans="26:29">
      <c r="Z10030">
        <v>307</v>
      </c>
      <c r="AA10030" s="229" t="str">
        <f t="shared" si="86"/>
        <v>INSERT INTO UPK.upk_k40.k60_os_buno_link (os_buhin_no, k60_buno_id, created_date, created_tantou_id) VALUES ('73252   JM000', 1595, GETDATE(), 999);</v>
      </c>
      <c r="AC10030" s="229"/>
    </row>
    <row r="10031" spans="26:29">
      <c r="Z10031">
        <v>308</v>
      </c>
      <c r="AA10031" s="229" t="str">
        <f t="shared" si="86"/>
        <v>INSERT INTO UPK.upk_k40.k60_os_buno_link (os_buhin_no, k60_buno_id, created_date, created_tantou_id) VALUES ('74366   JM00A', 1596, GETDATE(), 999);</v>
      </c>
      <c r="AC10031" s="229"/>
    </row>
    <row r="10032" spans="26:29">
      <c r="Z10032">
        <v>309</v>
      </c>
      <c r="AA10032" s="229" t="str">
        <f t="shared" si="86"/>
        <v>INSERT INTO UPK.upk_k40.k60_os_buno_link (os_buhin_no, k60_buno_id, created_date, created_tantou_id) VALUES ('743F3   JM00A', 1597, GETDATE(), 999);</v>
      </c>
      <c r="AC10032" s="229"/>
    </row>
    <row r="10033" spans="26:29">
      <c r="Z10033">
        <v>310</v>
      </c>
      <c r="AA10033" s="229" t="str">
        <f t="shared" si="86"/>
        <v>INSERT INTO UPK.upk_k40.k60_os_buno_link (os_buhin_no, k60_buno_id, created_date, created_tantou_id) VALUES ('74542   JM00A', 1598, GETDATE(), 999);</v>
      </c>
      <c r="AC10033" s="229"/>
    </row>
    <row r="10034" spans="26:29">
      <c r="Z10034">
        <v>311</v>
      </c>
      <c r="AA10034" s="229" t="str">
        <f t="shared" si="86"/>
        <v>INSERT INTO UPK.upk_k40.k60_os_buno_link (os_buhin_no, k60_buno_id, created_date, created_tantou_id) VALUES ('75426/7 JM00A', 1599, GETDATE(), 999);</v>
      </c>
      <c r="AC10034" s="229"/>
    </row>
    <row r="10035" spans="26:29">
      <c r="Z10035">
        <v>312</v>
      </c>
      <c r="AA10035" s="229" t="str">
        <f t="shared" si="86"/>
        <v>INSERT INTO UPK.upk_k40.k60_os_buno_link (os_buhin_no, k60_buno_id, created_date, created_tantou_id) VALUES ('75426/7 JM00A-E', 1600, GETDATE(), 999);</v>
      </c>
      <c r="AC10035" s="229"/>
    </row>
    <row r="10036" spans="26:29">
      <c r="Z10036">
        <v>313</v>
      </c>
      <c r="AA10036" s="229" t="str">
        <f t="shared" si="86"/>
        <v>INSERT INTO UPK.upk_k40.k60_os_buno_link (os_buhin_no, k60_buno_id, created_date, created_tantou_id) VALUES ('75466/7 JM00A', 1601, GETDATE(), 999);</v>
      </c>
      <c r="AC10036" s="229"/>
    </row>
    <row r="10037" spans="26:29">
      <c r="Z10037">
        <v>314</v>
      </c>
      <c r="AA10037" s="229" t="str">
        <f t="shared" si="86"/>
        <v>INSERT INTO UPK.upk_k40.k60_os_buno_link (os_buhin_no, k60_buno_id, created_date, created_tantou_id) VALUES ('76320/1 JM00A', 1602, GETDATE(), 999);</v>
      </c>
      <c r="AC10037" s="229"/>
    </row>
    <row r="10038" spans="26:29">
      <c r="Z10038">
        <v>315</v>
      </c>
      <c r="AA10038" s="229" t="str">
        <f t="shared" si="86"/>
        <v>INSERT INTO UPK.upk_k40.k60_os_buno_link (os_buhin_no, k60_buno_id, created_date, created_tantou_id) VALUES ('76532/3 JM00A', 1603, GETDATE(), 999);</v>
      </c>
      <c r="AC10038" s="229"/>
    </row>
    <row r="10039" spans="26:29">
      <c r="Z10039">
        <v>316</v>
      </c>
      <c r="AA10039" s="229" t="str">
        <f t="shared" si="86"/>
        <v>INSERT INTO UPK.upk_k40.k60_os_buno_link (os_buhin_no, k60_buno_id, created_date, created_tantou_id) VALUES ('76682/3 JM00A', 1604, GETDATE(), 999);</v>
      </c>
      <c r="AC10039" s="229"/>
    </row>
    <row r="10040" spans="26:29">
      <c r="Z10040">
        <v>317</v>
      </c>
      <c r="AA10040" s="229" t="str">
        <f t="shared" si="86"/>
        <v>INSERT INTO UPK.upk_k40.k60_os_buno_link (os_buhin_no, k60_buno_id, created_date, created_tantou_id) VALUES ('767C2/3 JM00A', 1605, GETDATE(), 999);</v>
      </c>
      <c r="AC10040" s="229"/>
    </row>
    <row r="10041" spans="26:29">
      <c r="Z10041">
        <v>318</v>
      </c>
      <c r="AA10041" s="229" t="str">
        <f t="shared" si="86"/>
        <v>INSERT INTO UPK.upk_k40.k60_os_buno_link (os_buhin_no, k60_buno_id, created_date, created_tantou_id) VALUES ('80142/3 JM00A', 1606, GETDATE(), 999);</v>
      </c>
      <c r="AC10041" s="229"/>
    </row>
    <row r="10042" spans="26:29">
      <c r="Z10042">
        <v>319</v>
      </c>
      <c r="AA10042" s="229" t="str">
        <f t="shared" si="86"/>
        <v>INSERT INTO UPK.upk_k40.k60_os_buno_link (os_buhin_no, k60_buno_id, created_date, created_tantou_id) VALUES ('80148/9 JM00A', 1607, GETDATE(), 999);</v>
      </c>
      <c r="AC10042" s="229"/>
    </row>
    <row r="10043" spans="26:29">
      <c r="Z10043">
        <v>320</v>
      </c>
      <c r="AA10043" s="229" t="str">
        <f t="shared" si="86"/>
        <v>INSERT INTO UPK.upk_k40.k60_os_buno_link (os_buhin_no, k60_buno_id, created_date, created_tantou_id) VALUES ('80154   JM00A', 1608, GETDATE(), 999);</v>
      </c>
      <c r="AC10043" s="229"/>
    </row>
    <row r="10044" spans="26:29">
      <c r="Z10044">
        <v>321</v>
      </c>
      <c r="AA10044" s="229" t="str">
        <f t="shared" ref="AA10044:AA10107" si="87">AA$9722&amp;"'"&amp;AA8643&amp;"', "&amp;AB8643&amp;", GETDATE(), 999);"</f>
        <v>INSERT INTO UPK.upk_k40.k60_os_buno_link (os_buhin_no, k60_buno_id, created_date, created_tantou_id) VALUES ('80155   JM00A', 1609, GETDATE(), 999);</v>
      </c>
      <c r="AC10044" s="229"/>
    </row>
    <row r="10045" spans="26:29">
      <c r="Z10045">
        <v>322</v>
      </c>
      <c r="AA10045" s="229" t="str">
        <f t="shared" si="87"/>
        <v>INSERT INTO UPK.upk_k40.k60_os_buno_link (os_buhin_no, k60_buno_id, created_date, created_tantou_id) VALUES ('82142/3 JM00A', 1610, GETDATE(), 999);</v>
      </c>
      <c r="AC10045" s="229"/>
    </row>
    <row r="10046" spans="26:29">
      <c r="Z10046">
        <v>323</v>
      </c>
      <c r="AA10046" s="229" t="str">
        <f t="shared" si="87"/>
        <v>INSERT INTO UPK.upk_k40.k60_os_buno_link (os_buhin_no, k60_buno_id, created_date, created_tantou_id) VALUES ('82148/9 JM00A', 1611, GETDATE(), 999);</v>
      </c>
      <c r="AC10046" s="229"/>
    </row>
    <row r="10047" spans="26:29">
      <c r="Z10047">
        <v>324</v>
      </c>
      <c r="AA10047" s="229" t="str">
        <f t="shared" si="87"/>
        <v>INSERT INTO UPK.upk_k40.k60_os_buno_link (os_buhin_no, k60_buno_id, created_date, created_tantou_id) VALUES ('90126/7 JM00A', 1612, GETDATE(), 999);</v>
      </c>
      <c r="AC10047" s="229"/>
    </row>
    <row r="10048" spans="26:29">
      <c r="Z10048">
        <v>325</v>
      </c>
      <c r="AA10048" s="229" t="str">
        <f t="shared" si="87"/>
        <v>INSERT INTO UPK.upk_k40.k60_os_buno_link (os_buhin_no, k60_buno_id, created_date, created_tantou_id) VALUES ('64124   1AA0A', 1613, GETDATE(), 999);</v>
      </c>
      <c r="AC10048" s="229"/>
    </row>
    <row r="10049" spans="26:29">
      <c r="Z10049">
        <v>326</v>
      </c>
      <c r="AA10049" s="229" t="str">
        <f t="shared" si="87"/>
        <v>INSERT INTO UPK.upk_k40.k60_os_buno_link (os_buhin_no, k60_buno_id, created_date, created_tantou_id) VALUES ('64124   1AA0A-K', 1614, GETDATE(), 999);</v>
      </c>
      <c r="AC10049" s="229"/>
    </row>
    <row r="10050" spans="26:29">
      <c r="Z10050">
        <v>327</v>
      </c>
      <c r="AA10050" s="229" t="str">
        <f t="shared" si="87"/>
        <v>INSERT INTO UPK.upk_k40.k60_os_buno_link (os_buhin_no, k60_buno_id, created_date, created_tantou_id) VALUES ('64125   1AA0A', 1615, GETDATE(), 999);</v>
      </c>
      <c r="AC10050" s="229"/>
    </row>
    <row r="10051" spans="26:29">
      <c r="Z10051">
        <v>328</v>
      </c>
      <c r="AA10051" s="229" t="str">
        <f t="shared" si="87"/>
        <v>INSERT INTO UPK.upk_k40.k60_os_buno_link (os_buhin_no, k60_buno_id, created_date, created_tantou_id) VALUES ('64125   1AA0A-K', 1616, GETDATE(), 999);</v>
      </c>
      <c r="AC10051" s="229"/>
    </row>
    <row r="10052" spans="26:29">
      <c r="Z10052">
        <v>329</v>
      </c>
      <c r="AA10052" s="229" t="str">
        <f t="shared" si="87"/>
        <v>INSERT INTO UPK.upk_k40.k60_os_buno_link (os_buhin_no, k60_buno_id, created_date, created_tantou_id) VALUES ('66324/5 1AA0A01', 1617, GETDATE(), 999);</v>
      </c>
      <c r="AC10052" s="229"/>
    </row>
    <row r="10053" spans="26:29">
      <c r="Z10053">
        <v>330</v>
      </c>
      <c r="AA10053" s="229" t="str">
        <f t="shared" si="87"/>
        <v>INSERT INTO UPK.upk_k40.k60_os_buno_link (os_buhin_no, k60_buno_id, created_date, created_tantou_id) VALUES ('66324/5 1AE0A01', 1618, GETDATE(), 999);</v>
      </c>
      <c r="AC10053" s="229"/>
    </row>
    <row r="10054" spans="26:29">
      <c r="Z10054">
        <v>331</v>
      </c>
      <c r="AA10054" s="229" t="str">
        <f t="shared" si="87"/>
        <v>INSERT INTO UPK.upk_k40.k60_os_buno_link (os_buhin_no, k60_buno_id, created_date, created_tantou_id) VALUES ('67338/9 1AE0A/1AA0A', 1619, GETDATE(), 999);</v>
      </c>
      <c r="AC10054" s="229"/>
    </row>
    <row r="10055" spans="26:29">
      <c r="Z10055">
        <v>332</v>
      </c>
      <c r="AA10055" s="229" t="str">
        <f t="shared" si="87"/>
        <v>INSERT INTO UPK.upk_k40.k60_os_buno_link (os_buhin_no, k60_buno_id, created_date, created_tantou_id) VALUES ('67412   1AE0B', 1620, GETDATE(), 999);</v>
      </c>
      <c r="AC10055" s="229"/>
    </row>
    <row r="10056" spans="26:29">
      <c r="Z10056">
        <v>333</v>
      </c>
      <c r="AA10056" s="229" t="str">
        <f t="shared" si="87"/>
        <v>INSERT INTO UPK.upk_k40.k60_os_buno_link (os_buhin_no, k60_buno_id, created_date, created_tantou_id) VALUES ('67413   1AA0B', 1621, GETDATE(), 999);</v>
      </c>
      <c r="AC10056" s="229"/>
    </row>
    <row r="10057" spans="26:29">
      <c r="Z10057">
        <v>334</v>
      </c>
      <c r="AA10057" s="229" t="str">
        <f t="shared" si="87"/>
        <v>INSERT INTO UPK.upk_k40.k60_os_buno_link (os_buhin_no, k60_buno_id, created_date, created_tantou_id) VALUES ('67870   1AE0A03', 1622, GETDATE(), 999);</v>
      </c>
      <c r="AC10057" s="229"/>
    </row>
    <row r="10058" spans="26:29">
      <c r="Z10058">
        <v>335</v>
      </c>
      <c r="AA10058" s="229" t="str">
        <f t="shared" si="87"/>
        <v>INSERT INTO UPK.upk_k40.k60_os_buno_link (os_buhin_no, k60_buno_id, created_date, created_tantou_id) VALUES ('67870   1AE0A04', 1623, GETDATE(), 999);</v>
      </c>
      <c r="AC10058" s="229"/>
    </row>
    <row r="10059" spans="26:29">
      <c r="Z10059">
        <v>336</v>
      </c>
      <c r="AA10059" s="229" t="str">
        <f t="shared" si="87"/>
        <v>INSERT INTO UPK.upk_k40.k60_os_buno_link (os_buhin_no, k60_buno_id, created_date, created_tantou_id) VALUES ('67870   1AE0A05', 1624, GETDATE(), 999);</v>
      </c>
      <c r="AC10059" s="229"/>
    </row>
    <row r="10060" spans="26:29">
      <c r="Z10060">
        <v>337</v>
      </c>
      <c r="AA10060" s="229" t="str">
        <f t="shared" si="87"/>
        <v>INSERT INTO UPK.upk_k40.k60_os_buno_link (os_buhin_no, k60_buno_id, created_date, created_tantou_id) VALUES ('74317   1AA0A', 1625, GETDATE(), 999);</v>
      </c>
      <c r="AC10060" s="229"/>
    </row>
    <row r="10061" spans="26:29">
      <c r="Z10061">
        <v>338</v>
      </c>
      <c r="AA10061" s="229" t="str">
        <f t="shared" si="87"/>
        <v>INSERT INTO UPK.upk_k40.k60_os_buno_link (os_buhin_no, k60_buno_id, created_date, created_tantou_id) VALUES ('74356   1AA0A', 1626, GETDATE(), 999);</v>
      </c>
      <c r="AC10061" s="229"/>
    </row>
    <row r="10062" spans="26:29">
      <c r="Z10062">
        <v>339</v>
      </c>
      <c r="AA10062" s="229" t="str">
        <f t="shared" si="87"/>
        <v>INSERT INTO UPK.upk_k40.k60_os_buno_link (os_buhin_no, k60_buno_id, created_date, created_tantou_id) VALUES ('75186/7 1AA0A', 1627, GETDATE(), 999);</v>
      </c>
      <c r="AC10062" s="229"/>
    </row>
    <row r="10063" spans="26:29">
      <c r="Z10063">
        <v>340</v>
      </c>
      <c r="AA10063" s="229" t="str">
        <f t="shared" si="87"/>
        <v>INSERT INTO UPK.upk_k40.k60_os_buno_link (os_buhin_no, k60_buno_id, created_date, created_tantou_id) VALUES ('751A3   1AN0A', 1628, GETDATE(), 999);</v>
      </c>
      <c r="AC10063" s="229"/>
    </row>
    <row r="10064" spans="26:29">
      <c r="Z10064">
        <v>341</v>
      </c>
      <c r="AA10064" s="229" t="str">
        <f t="shared" si="87"/>
        <v>INSERT INTO UPK.upk_k40.k60_os_buno_link (os_buhin_no, k60_buno_id, created_date, created_tantou_id) VALUES ('751A3   1AN0A-E', 1629, GETDATE(), 999);</v>
      </c>
      <c r="AC10064" s="229"/>
    </row>
    <row r="10065" spans="26:29">
      <c r="Z10065">
        <v>342</v>
      </c>
      <c r="AA10065" s="229" t="str">
        <f t="shared" si="87"/>
        <v>INSERT INTO UPK.upk_k40.k60_os_buno_link (os_buhin_no, k60_buno_id, created_date, created_tantou_id) VALUES ('751B1   1AA0A', 1630, GETDATE(), 999);</v>
      </c>
      <c r="AC10065" s="229"/>
    </row>
    <row r="10066" spans="26:29">
      <c r="Z10066">
        <v>343</v>
      </c>
      <c r="AA10066" s="229" t="str">
        <f t="shared" si="87"/>
        <v>INSERT INTO UPK.upk_k40.k60_os_buno_link (os_buhin_no, k60_buno_id, created_date, created_tantou_id) VALUES ('75422   1AA0A', 1631, GETDATE(), 999);</v>
      </c>
      <c r="AC10066" s="229"/>
    </row>
    <row r="10067" spans="26:29">
      <c r="Z10067">
        <v>344</v>
      </c>
      <c r="AA10067" s="229" t="str">
        <f t="shared" si="87"/>
        <v>INSERT INTO UPK.upk_k40.k60_os_buno_link (os_buhin_no, k60_buno_id, created_date, created_tantou_id) VALUES ('75636   1AA0A', 1632, GETDATE(), 999);</v>
      </c>
      <c r="AC10067" s="229"/>
    </row>
    <row r="10068" spans="26:29">
      <c r="Z10068">
        <v>345</v>
      </c>
      <c r="AA10068" s="229" t="str">
        <f t="shared" si="87"/>
        <v>INSERT INTO UPK.upk_k40.k60_os_buno_link (os_buhin_no, k60_buno_id, created_date, created_tantou_id) VALUES ('75636   1AA0A-E', 1633, GETDATE(), 999);</v>
      </c>
      <c r="AC10068" s="229"/>
    </row>
    <row r="10069" spans="26:29">
      <c r="Z10069">
        <v>346</v>
      </c>
      <c r="AA10069" s="229" t="str">
        <f t="shared" si="87"/>
        <v>INSERT INTO UPK.upk_k40.k60_os_buno_link (os_buhin_no, k60_buno_id, created_date, created_tantou_id) VALUES ('75637   1AA0A', 1634, GETDATE(), 999);</v>
      </c>
      <c r="AC10069" s="229"/>
    </row>
    <row r="10070" spans="26:29">
      <c r="Z10070">
        <v>347</v>
      </c>
      <c r="AA10070" s="229" t="str">
        <f t="shared" si="87"/>
        <v>INSERT INTO UPK.upk_k40.k60_os_buno_link (os_buhin_no, k60_buno_id, created_date, created_tantou_id) VALUES ('75637   1AA0A-E', 1635, GETDATE(), 999);</v>
      </c>
      <c r="AC10070" s="229"/>
    </row>
    <row r="10071" spans="26:29">
      <c r="Z10071">
        <v>348</v>
      </c>
      <c r="AA10071" s="229" t="str">
        <f t="shared" si="87"/>
        <v>INSERT INTO UPK.upk_k40.k60_os_buno_link (os_buhin_no, k60_buno_id, created_date, created_tantou_id) VALUES ('76486/7 1AA0A', 1636, GETDATE(), 999);</v>
      </c>
      <c r="AC10071" s="229"/>
    </row>
    <row r="10072" spans="26:29">
      <c r="Z10072">
        <v>349</v>
      </c>
      <c r="AA10072" s="229" t="str">
        <f t="shared" si="87"/>
        <v>INSERT INTO UPK.upk_k40.k60_os_buno_link (os_buhin_no, k60_buno_id, created_date, created_tantou_id) VALUES ('76486/7 1AA0A-E', 1637, GETDATE(), 999);</v>
      </c>
      <c r="AC10072" s="229"/>
    </row>
    <row r="10073" spans="26:29">
      <c r="Z10073">
        <v>350</v>
      </c>
      <c r="AA10073" s="229" t="str">
        <f t="shared" si="87"/>
        <v>INSERT INTO UPK.upk_k40.k60_os_buno_link (os_buhin_no, k60_buno_id, created_date, created_tantou_id) VALUES ('64184/5 JN20A', 1638, GETDATE(), 999);</v>
      </c>
      <c r="AC10073" s="229"/>
    </row>
    <row r="10074" spans="26:29">
      <c r="Z10074">
        <v>351</v>
      </c>
      <c r="AA10074" s="229" t="str">
        <f t="shared" si="87"/>
        <v>INSERT INTO UPK.upk_k40.k60_os_buno_link (os_buhin_no, k60_buno_id, created_date, created_tantou_id) VALUES ('64184/5 JN20A-E', 1639, GETDATE(), 999);</v>
      </c>
      <c r="AC10074" s="229"/>
    </row>
    <row r="10075" spans="26:29">
      <c r="Z10075">
        <v>352</v>
      </c>
      <c r="AA10075" s="229" t="str">
        <f t="shared" si="87"/>
        <v>INSERT INTO UPK.upk_k40.k60_os_buno_link (os_buhin_no, k60_buno_id, created_date, created_tantou_id) VALUES ('66316   JN20A', 1640, GETDATE(), 999);</v>
      </c>
      <c r="AC10075" s="229"/>
    </row>
    <row r="10076" spans="26:29">
      <c r="Z10076">
        <v>353</v>
      </c>
      <c r="AA10076" s="229" t="str">
        <f t="shared" si="87"/>
        <v>INSERT INTO UPK.upk_k40.k60_os_buno_link (os_buhin_no, k60_buno_id, created_date, created_tantou_id) VALUES ('67338   JN20A', 1641, GETDATE(), 999);</v>
      </c>
      <c r="AC10076" s="229"/>
    </row>
    <row r="10077" spans="26:29">
      <c r="Z10077">
        <v>354</v>
      </c>
      <c r="AA10077" s="229" t="str">
        <f t="shared" si="87"/>
        <v>INSERT INTO UPK.upk_k40.k60_os_buno_link (os_buhin_no, k60_buno_id, created_date, created_tantou_id) VALUES ('67419   JN20A', 1642, GETDATE(), 999);</v>
      </c>
      <c r="AC10077" s="229"/>
    </row>
    <row r="10078" spans="26:29">
      <c r="Z10078">
        <v>355</v>
      </c>
      <c r="AA10078" s="229" t="str">
        <f t="shared" si="87"/>
        <v>INSERT INTO UPK.upk_k40.k60_os_buno_link (os_buhin_no, k60_buno_id, created_date, created_tantou_id) VALUES ('67419   JN90A', 1643, GETDATE(), 999);</v>
      </c>
      <c r="AC10078" s="229"/>
    </row>
    <row r="10079" spans="26:29">
      <c r="Z10079">
        <v>356</v>
      </c>
      <c r="AA10079" s="229" t="str">
        <f t="shared" si="87"/>
        <v>INSERT INTO UPK.upk_k40.k60_os_buno_link (os_buhin_no, k60_buno_id, created_date, created_tantou_id) VALUES ('67870   JN20A03', 1644, GETDATE(), 999);</v>
      </c>
      <c r="AC10079" s="229"/>
    </row>
    <row r="10080" spans="26:29">
      <c r="Z10080">
        <v>357</v>
      </c>
      <c r="AA10080" s="229" t="str">
        <f t="shared" si="87"/>
        <v>INSERT INTO UPK.upk_k40.k60_os_buno_link (os_buhin_no, k60_buno_id, created_date, created_tantou_id) VALUES ('67870   JN20A04', 1645, GETDATE(), 999);</v>
      </c>
      <c r="AC10080" s="229"/>
    </row>
    <row r="10081" spans="26:29">
      <c r="Z10081">
        <v>358</v>
      </c>
      <c r="AA10081" s="229" t="str">
        <f t="shared" si="87"/>
        <v>INSERT INTO UPK.upk_k40.k60_os_buno_link (os_buhin_no, k60_buno_id, created_date, created_tantou_id) VALUES ('67870   JN20A05', 1646, GETDATE(), 999);</v>
      </c>
      <c r="AC10081" s="229"/>
    </row>
    <row r="10082" spans="26:29">
      <c r="Z10082">
        <v>359</v>
      </c>
      <c r="AA10082" s="229" t="str">
        <f t="shared" si="87"/>
        <v>INSERT INTO UPK.upk_k40.k60_os_buno_link (os_buhin_no, k60_buno_id, created_date, created_tantou_id) VALUES ('75126   JN20A', 1647, GETDATE(), 999);</v>
      </c>
      <c r="AC10082" s="229"/>
    </row>
    <row r="10083" spans="26:29">
      <c r="Z10083">
        <v>360</v>
      </c>
      <c r="AA10083" s="229" t="str">
        <f t="shared" si="87"/>
        <v>INSERT INTO UPK.upk_k40.k60_os_buno_link (os_buhin_no, k60_buno_id, created_date, created_tantou_id) VALUES ('75126   JN20A-E', 1648, GETDATE(), 999);</v>
      </c>
      <c r="AC10083" s="229"/>
    </row>
    <row r="10084" spans="26:29">
      <c r="Z10084">
        <v>361</v>
      </c>
      <c r="AA10084" s="229" t="str">
        <f t="shared" si="87"/>
        <v>INSERT INTO UPK.upk_k40.k60_os_buno_link (os_buhin_no, k60_buno_id, created_date, created_tantou_id) VALUES ('75182   JN20A', 1649, GETDATE(), 999);</v>
      </c>
      <c r="AC10084" s="229"/>
    </row>
    <row r="10085" spans="26:29">
      <c r="Z10085">
        <v>362</v>
      </c>
      <c r="AA10085" s="229" t="str">
        <f t="shared" si="87"/>
        <v>INSERT INTO UPK.upk_k40.k60_os_buno_link (os_buhin_no, k60_buno_id, created_date, created_tantou_id) VALUES ('75352   JN20A', 1650, GETDATE(), 999);</v>
      </c>
      <c r="AC10085" s="229"/>
    </row>
    <row r="10086" spans="26:29">
      <c r="Z10086">
        <v>363</v>
      </c>
      <c r="AA10086" s="229" t="str">
        <f t="shared" si="87"/>
        <v>INSERT INTO UPK.upk_k40.k60_os_buno_link (os_buhin_no, k60_buno_id, created_date, created_tantou_id) VALUES ('75353   JN20A', 1651, GETDATE(), 999);</v>
      </c>
      <c r="AC10086" s="229"/>
    </row>
    <row r="10087" spans="26:29">
      <c r="Z10087">
        <v>364</v>
      </c>
      <c r="AA10087" s="229" t="str">
        <f t="shared" si="87"/>
        <v>INSERT INTO UPK.upk_k40.k60_os_buno_link (os_buhin_no, k60_buno_id, created_date, created_tantou_id) VALUES ('75422   JN20A', 1652, GETDATE(), 999);</v>
      </c>
      <c r="AC10087" s="229"/>
    </row>
    <row r="10088" spans="26:29">
      <c r="Z10088">
        <v>365</v>
      </c>
      <c r="AA10088" s="229" t="str">
        <f t="shared" si="87"/>
        <v>INSERT INTO UPK.upk_k40.k60_os_buno_link (os_buhin_no, k60_buno_id, created_date, created_tantou_id) VALUES ('75692   JN20A', 1653, GETDATE(), 999);</v>
      </c>
      <c r="AC10088" s="229"/>
    </row>
    <row r="10089" spans="26:29">
      <c r="Z10089">
        <v>366</v>
      </c>
      <c r="AA10089" s="229" t="str">
        <f t="shared" si="87"/>
        <v>INSERT INTO UPK.upk_k40.k60_os_buno_link (os_buhin_no, k60_buno_id, created_date, created_tantou_id) VALUES ('75692   JN20A-E', 1654, GETDATE(), 999);</v>
      </c>
      <c r="AC10089" s="229"/>
    </row>
    <row r="10090" spans="26:29">
      <c r="Z10090">
        <v>367</v>
      </c>
      <c r="AA10090" s="229" t="str">
        <f t="shared" si="87"/>
        <v>INSERT INTO UPK.upk_k40.k60_os_buno_link (os_buhin_no, k60_buno_id, created_date, created_tantou_id) VALUES ('75693   JN20A', 1655, GETDATE(), 999);</v>
      </c>
      <c r="AC10090" s="229"/>
    </row>
    <row r="10091" spans="26:29">
      <c r="Z10091">
        <v>368</v>
      </c>
      <c r="AA10091" s="229" t="str">
        <f t="shared" si="87"/>
        <v>INSERT INTO UPK.upk_k40.k60_os_buno_link (os_buhin_no, k60_buno_id, created_date, created_tantou_id) VALUES ('75693   JN20A-E', 1656, GETDATE(), 999);</v>
      </c>
      <c r="AC10091" s="229"/>
    </row>
    <row r="10092" spans="26:29">
      <c r="Z10092">
        <v>369</v>
      </c>
      <c r="AA10092" s="229" t="str">
        <f t="shared" si="87"/>
        <v>INSERT INTO UPK.upk_k40.k60_os_buno_link (os_buhin_no, k60_buno_id, created_date, created_tantou_id) VALUES ('76428/9 JN20A', 1657, GETDATE(), 999);</v>
      </c>
      <c r="AC10092" s="229"/>
    </row>
    <row r="10093" spans="26:29">
      <c r="Z10093">
        <v>370</v>
      </c>
      <c r="AA10093" s="229" t="str">
        <f t="shared" si="87"/>
        <v>INSERT INTO UPK.upk_k40.k60_os_buno_link (os_buhin_no, k60_buno_id, created_date, created_tantou_id) VALUES ('76486/7 JN20A', 1658, GETDATE(), 999);</v>
      </c>
      <c r="AC10093" s="229"/>
    </row>
    <row r="10094" spans="26:29">
      <c r="Z10094">
        <v>371</v>
      </c>
      <c r="AA10094" s="229" t="str">
        <f t="shared" si="87"/>
        <v>INSERT INTO UPK.upk_k40.k60_os_buno_link (os_buhin_no, k60_buno_id, created_date, created_tantou_id) VALUES ('76776/7 JN20A', 1659, GETDATE(), 999);</v>
      </c>
      <c r="AC10094" s="229"/>
    </row>
    <row r="10095" spans="26:29">
      <c r="Z10095">
        <v>372</v>
      </c>
      <c r="AA10095" s="229" t="str">
        <f t="shared" si="87"/>
        <v>INSERT INTO UPK.upk_k40.k60_os_buno_link (os_buhin_no, k60_buno_id, created_date, created_tantou_id) VALUES ('79424   JN20A', 1660, GETDATE(), 999);</v>
      </c>
      <c r="AC10095" s="229"/>
    </row>
    <row r="10096" spans="26:29">
      <c r="Z10096">
        <v>373</v>
      </c>
      <c r="AA10096" s="229" t="str">
        <f t="shared" si="87"/>
        <v>INSERT INTO UPK.upk_k40.k60_os_buno_link (os_buhin_no, k60_buno_id, created_date, created_tantou_id) VALUES ('62522   1LA5A', 1661, GETDATE(), 999);</v>
      </c>
      <c r="AC10096" s="229"/>
    </row>
    <row r="10097" spans="26:29">
      <c r="Z10097">
        <v>374</v>
      </c>
      <c r="AA10097" s="229" t="str">
        <f t="shared" si="87"/>
        <v>INSERT INTO UPK.upk_k40.k60_os_buno_link (os_buhin_no, k60_buno_id, created_date, created_tantou_id) VALUES ('62522/3 1LA0A', 1662, GETDATE(), 999);</v>
      </c>
      <c r="AC10097" s="229"/>
    </row>
    <row r="10098" spans="26:29">
      <c r="Z10098">
        <v>375</v>
      </c>
      <c r="AA10098" s="229" t="str">
        <f t="shared" si="87"/>
        <v>INSERT INTO UPK.upk_k40.k60_os_buno_link (os_buhin_no, k60_buno_id, created_date, created_tantou_id) VALUES ('62532/3 1LA0A', 1663, GETDATE(), 999);</v>
      </c>
      <c r="AC10098" s="229"/>
    </row>
    <row r="10099" spans="26:29">
      <c r="Z10099">
        <v>376</v>
      </c>
      <c r="AA10099" s="229" t="str">
        <f t="shared" si="87"/>
        <v>INSERT INTO UPK.upk_k40.k60_os_buno_link (os_buhin_no, k60_buno_id, created_date, created_tantou_id) VALUES ('67332   1LA0B', 1664, GETDATE(), 999);</v>
      </c>
      <c r="AC10099" s="229"/>
    </row>
    <row r="10100" spans="26:29">
      <c r="Z10100">
        <v>377</v>
      </c>
      <c r="AA10100" s="229" t="str">
        <f t="shared" si="87"/>
        <v>INSERT INTO UPK.upk_k40.k60_os_buno_link (os_buhin_no, k60_buno_id, created_date, created_tantou_id) VALUES ('67336   1LA0A', 1665, GETDATE(), 999);</v>
      </c>
      <c r="AC10100" s="229"/>
    </row>
    <row r="10101" spans="26:29">
      <c r="Z10101">
        <v>378</v>
      </c>
      <c r="AA10101" s="229" t="str">
        <f t="shared" si="87"/>
        <v>INSERT INTO UPK.upk_k40.k60_os_buno_link (os_buhin_no, k60_buno_id, created_date, created_tantou_id) VALUES ('74332   1LA0A', 1666, GETDATE(), 999);</v>
      </c>
      <c r="AC10101" s="229"/>
    </row>
    <row r="10102" spans="26:29">
      <c r="Z10102">
        <v>379</v>
      </c>
      <c r="AA10102" s="229" t="str">
        <f t="shared" si="87"/>
        <v>INSERT INTO UPK.upk_k40.k60_os_buno_link (os_buhin_no, k60_buno_id, created_date, created_tantou_id) VALUES ('74333   1LA0A', 1667, GETDATE(), 999);</v>
      </c>
      <c r="AC10102" s="229"/>
    </row>
    <row r="10103" spans="26:29">
      <c r="Z10103">
        <v>380</v>
      </c>
      <c r="AA10103" s="229" t="str">
        <f t="shared" si="87"/>
        <v>INSERT INTO UPK.upk_k40.k60_os_buno_link (os_buhin_no, k60_buno_id, created_date, created_tantou_id) VALUES ('74362/3 1LA0A', 1668, GETDATE(), 999);</v>
      </c>
      <c r="AC10103" s="229"/>
    </row>
    <row r="10104" spans="26:29">
      <c r="Z10104">
        <v>381</v>
      </c>
      <c r="AA10104" s="229" t="str">
        <f t="shared" si="87"/>
        <v>INSERT INTO UPK.upk_k40.k60_os_buno_link (os_buhin_no, k60_buno_id, created_date, created_tantou_id) VALUES ('74522   1LA0A', 1669, GETDATE(), 999);</v>
      </c>
      <c r="AC10104" s="229"/>
    </row>
    <row r="10105" spans="26:29">
      <c r="Z10105">
        <v>382</v>
      </c>
      <c r="AA10105" s="229" t="str">
        <f t="shared" si="87"/>
        <v>INSERT INTO UPK.upk_k40.k60_os_buno_link (os_buhin_no, k60_buno_id, created_date, created_tantou_id) VALUES ('74526   1LA0A', 1670, GETDATE(), 999);</v>
      </c>
      <c r="AC10105" s="229"/>
    </row>
    <row r="10106" spans="26:29">
      <c r="Z10106">
        <v>383</v>
      </c>
      <c r="AA10106" s="229" t="str">
        <f t="shared" si="87"/>
        <v>INSERT INTO UPK.upk_k40.k60_os_buno_link (os_buhin_no, k60_buno_id, created_date, created_tantou_id) VALUES ('74532   1LA0A', 1671, GETDATE(), 999);</v>
      </c>
      <c r="AC10106" s="229"/>
    </row>
    <row r="10107" spans="26:29">
      <c r="Z10107">
        <v>384</v>
      </c>
      <c r="AA10107" s="229" t="str">
        <f t="shared" si="87"/>
        <v>INSERT INTO UPK.upk_k40.k60_os_buno_link (os_buhin_no, k60_buno_id, created_date, created_tantou_id) VALUES ('74548   1LA0A', 1672, GETDATE(), 999);</v>
      </c>
      <c r="AC10107" s="229"/>
    </row>
    <row r="10108" spans="26:29">
      <c r="Z10108">
        <v>385</v>
      </c>
      <c r="AA10108" s="229" t="str">
        <f t="shared" ref="AA10108:AA10171" si="88">AA$9722&amp;"'"&amp;AA8707&amp;"', "&amp;AB8707&amp;", GETDATE(), 999);"</f>
        <v>INSERT INTO UPK.upk_k40.k60_os_buno_link (os_buhin_no, k60_buno_id, created_date, created_tantou_id) VALUES ('74586/7 1LA0A', 1673, GETDATE(), 999);</v>
      </c>
      <c r="AC10108" s="229"/>
    </row>
    <row r="10109" spans="26:29">
      <c r="Z10109">
        <v>386</v>
      </c>
      <c r="AA10109" s="229" t="str">
        <f t="shared" si="88"/>
        <v>INSERT INTO UPK.upk_k40.k60_os_buno_link (os_buhin_no, k60_buno_id, created_date, created_tantou_id) VALUES ('74586/7 1LA0A-G', 1674, GETDATE(), 999);</v>
      </c>
      <c r="AC10109" s="229"/>
    </row>
    <row r="10110" spans="26:29">
      <c r="Z10110">
        <v>387</v>
      </c>
      <c r="AA10110" s="229" t="str">
        <f t="shared" si="88"/>
        <v>INSERT INTO UPK.upk_k40.k60_os_buno_link (os_buhin_no, k60_buno_id, created_date, created_tantou_id) VALUES ('75412   1LA0A', 1675, GETDATE(), 999);</v>
      </c>
      <c r="AC10110" s="229"/>
    </row>
    <row r="10111" spans="26:29">
      <c r="Z10111">
        <v>388</v>
      </c>
      <c r="AA10111" s="229" t="str">
        <f t="shared" si="88"/>
        <v>INSERT INTO UPK.upk_k40.k60_os_buno_link (os_buhin_no, k60_buno_id, created_date, created_tantou_id) VALUES ('75458/9 1LA0B', 1676, GETDATE(), 999);</v>
      </c>
      <c r="AC10111" s="229"/>
    </row>
    <row r="10112" spans="26:29">
      <c r="Z10112">
        <v>389</v>
      </c>
      <c r="AA10112" s="229" t="str">
        <f t="shared" si="88"/>
        <v>INSERT INTO UPK.upk_k40.k60_os_buno_link (os_buhin_no, k60_buno_id, created_date, created_tantou_id) VALUES ('75458/9 1LA0B-G', 1677, GETDATE(), 999);</v>
      </c>
      <c r="AC10112" s="229"/>
    </row>
    <row r="10113" spans="26:29">
      <c r="Z10113">
        <v>390</v>
      </c>
      <c r="AA10113" s="229" t="str">
        <f t="shared" si="88"/>
        <v>INSERT INTO UPK.upk_k40.k60_os_buno_link (os_buhin_no, k60_buno_id, created_date, created_tantou_id) VALUES ('75622/3 1LA0A', 1678, GETDATE(), 999);</v>
      </c>
      <c r="AC10113" s="229"/>
    </row>
    <row r="10114" spans="26:29">
      <c r="Z10114">
        <v>391</v>
      </c>
      <c r="AA10114" s="229" t="str">
        <f t="shared" si="88"/>
        <v>INSERT INTO UPK.upk_k40.k60_os_buno_link (os_buhin_no, k60_buno_id, created_date, created_tantou_id) VALUES ('75622/3 1LA0A-G', 1679, GETDATE(), 999);</v>
      </c>
      <c r="AC10114" s="229"/>
    </row>
    <row r="10115" spans="26:29">
      <c r="Z10115">
        <v>392</v>
      </c>
      <c r="AA10115" s="229" t="str">
        <f t="shared" si="88"/>
        <v>INSERT INTO UPK.upk_k40.k60_os_buno_link (os_buhin_no, k60_buno_id, created_date, created_tantou_id) VALUES ('75624/5 1LA0A', 1680, GETDATE(), 999);</v>
      </c>
      <c r="AC10115" s="229"/>
    </row>
    <row r="10116" spans="26:29">
      <c r="Z10116">
        <v>393</v>
      </c>
      <c r="AA10116" s="229" t="str">
        <f t="shared" si="88"/>
        <v>INSERT INTO UPK.upk_k40.k60_os_buno_link (os_buhin_no, k60_buno_id, created_date, created_tantou_id) VALUES ('75624/5 1LA0A-G', 1681, GETDATE(), 999);</v>
      </c>
      <c r="AC10116" s="229"/>
    </row>
    <row r="10117" spans="26:29">
      <c r="Z10117">
        <v>394</v>
      </c>
      <c r="AA10117" s="229" t="str">
        <f t="shared" si="88"/>
        <v>INSERT INTO UPK.upk_k40.k60_os_buno_link (os_buhin_no, k60_buno_id, created_date, created_tantou_id) VALUES ('756B6/7 1LA0A', 1682, GETDATE(), 999);</v>
      </c>
      <c r="AC10117" s="229"/>
    </row>
    <row r="10118" spans="26:29">
      <c r="Z10118">
        <v>395</v>
      </c>
      <c r="AA10118" s="229" t="str">
        <f t="shared" si="88"/>
        <v>INSERT INTO UPK.upk_k40.k60_os_buno_link (os_buhin_no, k60_buno_id, created_date, created_tantou_id) VALUES ('756B6/7 1LA0A-G', 1683, GETDATE(), 999);</v>
      </c>
      <c r="AC10118" s="229"/>
    </row>
    <row r="10119" spans="26:29">
      <c r="Z10119">
        <v>396</v>
      </c>
      <c r="AA10119" s="229" t="str">
        <f t="shared" si="88"/>
        <v>INSERT INTO UPK.upk_k40.k60_os_buno_link (os_buhin_no, k60_buno_id, created_date, created_tantou_id) VALUES ('767C4/5 1LA0A', 1684, GETDATE(), 999);</v>
      </c>
      <c r="AC10119" s="229"/>
    </row>
    <row r="10120" spans="26:29">
      <c r="Z10120">
        <v>397</v>
      </c>
      <c r="AA10120" s="229" t="str">
        <f t="shared" si="88"/>
        <v>INSERT INTO UPK.upk_k40.k60_os_buno_link (os_buhin_no, k60_buno_id, created_date, created_tantou_id) VALUES ('67503   1JA0ACE', 1685, GETDATE(), 999);</v>
      </c>
      <c r="AC10120" s="229"/>
    </row>
    <row r="10121" spans="26:29">
      <c r="Z10121">
        <v>398</v>
      </c>
      <c r="AA10121" s="229" t="str">
        <f t="shared" si="88"/>
        <v>INSERT INTO UPK.upk_k40.k60_os_buno_link (os_buhin_no, k60_buno_id, created_date, created_tantou_id) VALUES ('67870   1JA0A03', 1686, GETDATE(), 999);</v>
      </c>
      <c r="AC10121" s="229"/>
    </row>
    <row r="10122" spans="26:29">
      <c r="Z10122">
        <v>399</v>
      </c>
      <c r="AA10122" s="229" t="str">
        <f t="shared" si="88"/>
        <v>INSERT INTO UPK.upk_k40.k60_os_buno_link (os_buhin_no, k60_buno_id, created_date, created_tantou_id) VALUES ('67870   1JA0A04', 1687, GETDATE(), 999);</v>
      </c>
      <c r="AC10122" s="229"/>
    </row>
    <row r="10123" spans="26:29">
      <c r="Z10123">
        <v>400</v>
      </c>
      <c r="AA10123" s="229" t="str">
        <f t="shared" si="88"/>
        <v>INSERT INTO UPK.upk_k40.k60_os_buno_link (os_buhin_no, k60_buno_id, created_date, created_tantou_id) VALUES ('67870   1JA0A06', 1688, GETDATE(), 999);</v>
      </c>
      <c r="AC10123" s="229"/>
    </row>
    <row r="10124" spans="26:29">
      <c r="Z10124">
        <v>401</v>
      </c>
      <c r="AA10124" s="229" t="str">
        <f t="shared" si="88"/>
        <v>INSERT INTO UPK.upk_k40.k60_os_buno_link (os_buhin_no, k60_buno_id, created_date, created_tantou_id) VALUES ('67870   1JB0A03', 1689, GETDATE(), 999);</v>
      </c>
      <c r="AC10124" s="229"/>
    </row>
    <row r="10125" spans="26:29">
      <c r="Z10125">
        <v>402</v>
      </c>
      <c r="AA10125" s="229" t="str">
        <f t="shared" si="88"/>
        <v>INSERT INTO UPK.upk_k40.k60_os_buno_link (os_buhin_no, k60_buno_id, created_date, created_tantou_id) VALUES ('67870   1JB0A04', 1690, GETDATE(), 999);</v>
      </c>
      <c r="AC10125" s="229"/>
    </row>
    <row r="10126" spans="26:29">
      <c r="Z10126">
        <v>403</v>
      </c>
      <c r="AA10126" s="229" t="str">
        <f t="shared" si="88"/>
        <v>INSERT INTO UPK.upk_k40.k60_os_buno_link (os_buhin_no, k60_buno_id, created_date, created_tantou_id) VALUES ('67870   1JB0A06', 1691, GETDATE(), 999);</v>
      </c>
      <c r="AC10126" s="229"/>
    </row>
    <row r="10127" spans="26:29">
      <c r="Z10127">
        <v>404</v>
      </c>
      <c r="AA10127" s="229" t="str">
        <f t="shared" si="88"/>
        <v>INSERT INTO UPK.upk_k40.k60_os_buno_link (os_buhin_no, k60_buno_id, created_date, created_tantou_id) VALUES ('745Q2/3 1JA0A', 1692, GETDATE(), 999);</v>
      </c>
      <c r="AC10127" s="229"/>
    </row>
    <row r="10128" spans="26:29">
      <c r="Z10128">
        <v>405</v>
      </c>
      <c r="AA10128" s="229" t="str">
        <f t="shared" si="88"/>
        <v>INSERT INTO UPK.upk_k40.k60_os_buno_link (os_buhin_no, k60_buno_id, created_date, created_tantou_id) VALUES ('74623   1JB0A01', 1693, GETDATE(), 999);</v>
      </c>
      <c r="AC10128" s="229"/>
    </row>
    <row r="10129" spans="26:29">
      <c r="Z10129">
        <v>406</v>
      </c>
      <c r="AA10129" s="229" t="str">
        <f t="shared" si="88"/>
        <v>INSERT INTO UPK.upk_k40.k60_os_buno_link (os_buhin_no, k60_buno_id, created_date, created_tantou_id) VALUES ('751J2   1JA0A', 1694, GETDATE(), 999);</v>
      </c>
      <c r="AC10129" s="229"/>
    </row>
    <row r="10130" spans="26:29">
      <c r="Z10130">
        <v>407</v>
      </c>
      <c r="AA10130" s="229" t="str">
        <f t="shared" si="88"/>
        <v>INSERT INTO UPK.upk_k40.k60_os_buno_link (os_buhin_no, k60_buno_id, created_date, created_tantou_id) VALUES ('751J3   1JA0A', 1695, GETDATE(), 999);</v>
      </c>
      <c r="AC10130" s="229"/>
    </row>
    <row r="10131" spans="26:29">
      <c r="Z10131">
        <v>408</v>
      </c>
      <c r="AA10131" s="229" t="str">
        <f t="shared" si="88"/>
        <v>INSERT INTO UPK.upk_k40.k60_os_buno_link (os_buhin_no, k60_buno_id, created_date, created_tantou_id) VALUES ('75476   1JA0A', 1696, GETDATE(), 999);</v>
      </c>
      <c r="AC10131" s="229"/>
    </row>
    <row r="10132" spans="26:29">
      <c r="Z10132">
        <v>409</v>
      </c>
      <c r="AA10132" s="229" t="str">
        <f t="shared" si="88"/>
        <v>INSERT INTO UPK.upk_k40.k60_os_buno_link (os_buhin_no, k60_buno_id, created_date, created_tantou_id) VALUES ('75578/9 1JA0A', 1697, GETDATE(), 999);</v>
      </c>
      <c r="AC10132" s="229"/>
    </row>
    <row r="10133" spans="26:29">
      <c r="Z10133">
        <v>410</v>
      </c>
      <c r="AA10133" s="229" t="str">
        <f t="shared" si="88"/>
        <v>INSERT INTO UPK.upk_k40.k60_os_buno_link (os_buhin_no, k60_buno_id, created_date, created_tantou_id) VALUES ('75578/9 1JB0A', 1698, GETDATE(), 999);</v>
      </c>
      <c r="AC10133" s="229"/>
    </row>
    <row r="10134" spans="26:29">
      <c r="Z10134">
        <v>411</v>
      </c>
      <c r="AA10134" s="229" t="str">
        <f t="shared" si="88"/>
        <v>INSERT INTO UPK.upk_k40.k60_os_buno_link (os_buhin_no, k60_buno_id, created_date, created_tantou_id) VALUES ('75926   1JA0A', 1699, GETDATE(), 999);</v>
      </c>
      <c r="AC10134" s="229"/>
    </row>
    <row r="10135" spans="26:29">
      <c r="Z10135">
        <v>412</v>
      </c>
      <c r="AA10135" s="229" t="str">
        <f t="shared" si="88"/>
        <v>INSERT INTO UPK.upk_k40.k60_os_buno_link (os_buhin_no, k60_buno_id, created_date, created_tantou_id) VALUES ('75927   1JA0A', 1700, GETDATE(), 999);</v>
      </c>
      <c r="AC10135" s="229"/>
    </row>
    <row r="10136" spans="26:29">
      <c r="Z10136">
        <v>413</v>
      </c>
      <c r="AA10136" s="229" t="str">
        <f t="shared" si="88"/>
        <v>INSERT INTO UPK.upk_k40.k60_os_buno_link (os_buhin_no, k60_buno_id, created_date, created_tantou_id) VALUES ('76452/3 1JA0A', 1701, GETDATE(), 999);</v>
      </c>
      <c r="AC10136" s="229"/>
    </row>
    <row r="10137" spans="26:29">
      <c r="Z10137">
        <v>414</v>
      </c>
      <c r="AA10137" s="229" t="str">
        <f t="shared" si="88"/>
        <v>INSERT INTO UPK.upk_k40.k60_os_buno_link (os_buhin_no, k60_buno_id, created_date, created_tantou_id) VALUES ('62522   1VA0A', 1702, GETDATE(), 999);</v>
      </c>
      <c r="AC10137" s="229"/>
    </row>
    <row r="10138" spans="26:29">
      <c r="Z10138">
        <v>415</v>
      </c>
      <c r="AA10138" s="229" t="str">
        <f t="shared" si="88"/>
        <v>INSERT INTO UPK.upk_k40.k60_os_buno_link (os_buhin_no, k60_buno_id, created_date, created_tantou_id) VALUES ('62523   1VA0A', 1703, GETDATE(), 999);</v>
      </c>
      <c r="AC10138" s="229"/>
    </row>
    <row r="10139" spans="26:29">
      <c r="Z10139">
        <v>416</v>
      </c>
      <c r="AA10139" s="229" t="str">
        <f t="shared" si="88"/>
        <v>INSERT INTO UPK.upk_k40.k60_os_buno_link (os_buhin_no, k60_buno_id, created_date, created_tantou_id) VALUES ('67870   1VA0A06', 1704, GETDATE(), 999);</v>
      </c>
      <c r="AC10139" s="229"/>
    </row>
    <row r="10140" spans="26:29">
      <c r="Z10140">
        <v>417</v>
      </c>
      <c r="AA10140" s="229" t="str">
        <f t="shared" si="88"/>
        <v>INSERT INTO UPK.upk_k40.k60_os_buno_link (os_buhin_no, k60_buno_id, created_date, created_tantou_id) VALUES ('751J2/3 1VA0A', 1705, GETDATE(), 999);</v>
      </c>
      <c r="AC10140" s="229"/>
    </row>
    <row r="10141" spans="26:29">
      <c r="Z10141">
        <v>418</v>
      </c>
      <c r="AA10141" s="229" t="str">
        <f t="shared" si="88"/>
        <v>INSERT INTO UPK.upk_k40.k60_os_buno_link (os_buhin_no, k60_buno_id, created_date, created_tantou_id) VALUES ('743F2/3 1GR0A', 1706, GETDATE(), 999);</v>
      </c>
      <c r="AC10141" s="229"/>
    </row>
    <row r="10142" spans="26:29">
      <c r="Z10142">
        <v>419</v>
      </c>
      <c r="AA10142" s="229" t="str">
        <f t="shared" si="88"/>
        <v>INSERT INTO UPK.upk_k40.k60_os_buno_link (os_buhin_no, k60_buno_id, created_date, created_tantou_id) VALUES ('17285   3XP0A01', 1707, GETDATE(), 999);</v>
      </c>
      <c r="AC10142" s="229"/>
    </row>
    <row r="10143" spans="26:29">
      <c r="Z10143">
        <v>420</v>
      </c>
      <c r="AA10143" s="229" t="str">
        <f t="shared" si="88"/>
        <v>INSERT INTO UPK.upk_k40.k60_os_buno_link (os_buhin_no, k60_buno_id, created_date, created_tantou_id) VALUES ('54272/3 3XA0A', 1708, GETDATE(), 999);</v>
      </c>
      <c r="AC10143" s="229"/>
    </row>
    <row r="10144" spans="26:29">
      <c r="Z10144">
        <v>421</v>
      </c>
      <c r="AA10144" s="229" t="str">
        <f t="shared" si="88"/>
        <v>INSERT INTO UPK.upk_k40.k60_os_buno_link (os_buhin_no, k60_buno_id, created_date, created_tantou_id) VALUES ('73233   3XC0A', 1709, GETDATE(), 999);</v>
      </c>
      <c r="AC10144" s="229"/>
    </row>
    <row r="10145" spans="26:29">
      <c r="Z10145">
        <v>422</v>
      </c>
      <c r="AA10145" s="229" t="str">
        <f t="shared" si="88"/>
        <v>INSERT INTO UPK.upk_k40.k60_os_buno_link (os_buhin_no, k60_buno_id, created_date, created_tantou_id) VALUES ('73233   3XC0B', 1710, GETDATE(), 999);</v>
      </c>
      <c r="AC10145" s="229"/>
    </row>
    <row r="10146" spans="26:29">
      <c r="Z10146">
        <v>423</v>
      </c>
      <c r="AA10146" s="229" t="str">
        <f t="shared" si="88"/>
        <v>INSERT INTO UPK.upk_k40.k60_os_buno_link (os_buhin_no, k60_buno_id, created_date, created_tantou_id) VALUES ('73233   3XC0C', 1711, GETDATE(), 999);</v>
      </c>
      <c r="AC10146" s="229"/>
    </row>
    <row r="10147" spans="26:29">
      <c r="Z10147">
        <v>424</v>
      </c>
      <c r="AA10147" s="229" t="str">
        <f t="shared" si="88"/>
        <v>INSERT INTO UPK.upk_k40.k60_os_buno_link (os_buhin_no, k60_buno_id, created_date, created_tantou_id) VALUES ('73233   3XE0A', 1712, GETDATE(), 999);</v>
      </c>
      <c r="AC10147" s="229"/>
    </row>
    <row r="10148" spans="26:29">
      <c r="Z10148">
        <v>425</v>
      </c>
      <c r="AA10148" s="229" t="str">
        <f t="shared" si="88"/>
        <v>INSERT INTO UPK.upk_k40.k60_os_buno_link (os_buhin_no, k60_buno_id, created_date, created_tantou_id) VALUES ('73233   3XE0B', 1713, GETDATE(), 999);</v>
      </c>
      <c r="AC10148" s="229"/>
    </row>
    <row r="10149" spans="26:29">
      <c r="Z10149">
        <v>426</v>
      </c>
      <c r="AA10149" s="229" t="str">
        <f t="shared" si="88"/>
        <v>INSERT INTO UPK.upk_k40.k60_os_buno_link (os_buhin_no, k60_buno_id, created_date, created_tantou_id) VALUES ('73233   3XE0C', 1714, GETDATE(), 999);</v>
      </c>
      <c r="AC10149" s="229"/>
    </row>
    <row r="10150" spans="26:29">
      <c r="Z10150">
        <v>427</v>
      </c>
      <c r="AA10150" s="229" t="str">
        <f t="shared" si="88"/>
        <v>INSERT INTO UPK.upk_k40.k60_os_buno_link (os_buhin_no, k60_buno_id, created_date, created_tantou_id) VALUES ('74223   3XA0A', 1715, GETDATE(), 999);</v>
      </c>
      <c r="AC10150" s="229"/>
    </row>
    <row r="10151" spans="26:29">
      <c r="Z10151">
        <v>428</v>
      </c>
      <c r="AA10151" s="229" t="str">
        <f t="shared" si="88"/>
        <v>INSERT INTO UPK.upk_k40.k60_os_buno_link (os_buhin_no, k60_buno_id, created_date, created_tantou_id) VALUES ('742D1   3XA0A', 1716, GETDATE(), 999);</v>
      </c>
      <c r="AC10151" s="229"/>
    </row>
    <row r="10152" spans="26:29">
      <c r="Z10152">
        <v>429</v>
      </c>
      <c r="AA10152" s="229" t="str">
        <f t="shared" si="88"/>
        <v>INSERT INTO UPK.upk_k40.k60_os_buno_link (os_buhin_no, k60_buno_id, created_date, created_tantou_id) VALUES ('74323   3XA0A', 1717, GETDATE(), 999);</v>
      </c>
      <c r="AC10152" s="229"/>
    </row>
    <row r="10153" spans="26:29">
      <c r="Z10153">
        <v>430</v>
      </c>
      <c r="AA10153" s="229" t="str">
        <f t="shared" si="88"/>
        <v>INSERT INTO UPK.upk_k40.k60_os_buno_link (os_buhin_no, k60_buno_id, created_date, created_tantou_id) VALUES ('74326   3XA0A', 1718, GETDATE(), 999);</v>
      </c>
      <c r="AC10153" s="229"/>
    </row>
    <row r="10154" spans="26:29">
      <c r="Z10154">
        <v>431</v>
      </c>
      <c r="AA10154" s="229" t="str">
        <f t="shared" si="88"/>
        <v>INSERT INTO UPK.upk_k40.k60_os_buno_link (os_buhin_no, k60_buno_id, created_date, created_tantou_id) VALUES ('74327   3XA0A', 1719, GETDATE(), 999);</v>
      </c>
      <c r="AC10154" s="229"/>
    </row>
    <row r="10155" spans="26:29">
      <c r="Z10155">
        <v>432</v>
      </c>
      <c r="AA10155" s="229" t="str">
        <f t="shared" si="88"/>
        <v>INSERT INTO UPK.upk_k40.k60_os_buno_link (os_buhin_no, k60_buno_id, created_date, created_tantou_id) VALUES ('74384   3XA0A', 1720, GETDATE(), 999);</v>
      </c>
      <c r="AC10155" s="229"/>
    </row>
    <row r="10156" spans="26:29">
      <c r="Z10156">
        <v>433</v>
      </c>
      <c r="AA10156" s="229" t="str">
        <f t="shared" si="88"/>
        <v>INSERT INTO UPK.upk_k40.k60_os_buno_link (os_buhin_no, k60_buno_id, created_date, created_tantou_id) VALUES ('743F6   3XA0A', 1721, GETDATE(), 999);</v>
      </c>
      <c r="AC10156" s="229"/>
    </row>
    <row r="10157" spans="26:29">
      <c r="Z10157">
        <v>434</v>
      </c>
      <c r="AA10157" s="229" t="str">
        <f t="shared" si="88"/>
        <v>INSERT INTO UPK.upk_k40.k60_os_buno_link (os_buhin_no, k60_buno_id, created_date, created_tantou_id) VALUES ('743F7   3XA0A', 1722, GETDATE(), 999);</v>
      </c>
      <c r="AC10157" s="229"/>
    </row>
    <row r="10158" spans="26:29">
      <c r="Z10158">
        <v>435</v>
      </c>
      <c r="AA10158" s="229" t="str">
        <f t="shared" si="88"/>
        <v>INSERT INTO UPK.upk_k40.k60_os_buno_link (os_buhin_no, k60_buno_id, created_date, created_tantou_id) VALUES ('743R2   3XA0A', 1723, GETDATE(), 999);</v>
      </c>
      <c r="AC10158" s="229"/>
    </row>
    <row r="10159" spans="26:29">
      <c r="Z10159">
        <v>436</v>
      </c>
      <c r="AA10159" s="229" t="str">
        <f t="shared" si="88"/>
        <v>INSERT INTO UPK.upk_k40.k60_os_buno_link (os_buhin_no, k60_buno_id, created_date, created_tantou_id) VALUES ('743R3   3XA0A', 1724, GETDATE(), 999);</v>
      </c>
      <c r="AC10159" s="229"/>
    </row>
    <row r="10160" spans="26:29">
      <c r="Z10160">
        <v>437</v>
      </c>
      <c r="AA10160" s="229" t="str">
        <f t="shared" si="88"/>
        <v>INSERT INTO UPK.upk_k40.k60_os_buno_link (os_buhin_no, k60_buno_id, created_date, created_tantou_id) VALUES ('743R4   3XA0A', 1725, GETDATE(), 999);</v>
      </c>
      <c r="AC10160" s="229"/>
    </row>
    <row r="10161" spans="26:29">
      <c r="Z10161">
        <v>438</v>
      </c>
      <c r="AA10161" s="229" t="str">
        <f t="shared" si="88"/>
        <v>INSERT INTO UPK.upk_k40.k60_os_buno_link (os_buhin_no, k60_buno_id, created_date, created_tantou_id) VALUES ('75234   3XY0A', 1726, GETDATE(), 999);</v>
      </c>
      <c r="AC10161" s="229"/>
    </row>
    <row r="10162" spans="26:29">
      <c r="Z10162">
        <v>439</v>
      </c>
      <c r="AA10162" s="229" t="str">
        <f t="shared" si="88"/>
        <v>INSERT INTO UPK.upk_k40.k60_os_buno_link (os_buhin_no, k60_buno_id, created_date, created_tantou_id) VALUES ('756S8   3XE0A', 1727, GETDATE(), 999);</v>
      </c>
      <c r="AC10162" s="229"/>
    </row>
    <row r="10163" spans="26:29">
      <c r="Z10163">
        <v>440</v>
      </c>
      <c r="AA10163" s="229" t="str">
        <f t="shared" si="88"/>
        <v>INSERT INTO UPK.upk_k40.k60_os_buno_link (os_buhin_no, k60_buno_id, created_date, created_tantou_id) VALUES ('76218/9 3XE0A', 1728, GETDATE(), 999);</v>
      </c>
      <c r="AC10163" s="229"/>
    </row>
    <row r="10164" spans="26:29">
      <c r="Z10164">
        <v>441</v>
      </c>
      <c r="AA10164" s="229" t="str">
        <f t="shared" si="88"/>
        <v>INSERT INTO UPK.upk_k40.k60_os_buno_link (os_buhin_no, k60_buno_id, created_date, created_tantou_id) VALUES ('76320/1 3XA0A', 1729, GETDATE(), 999);</v>
      </c>
      <c r="AC10164" s="229"/>
    </row>
    <row r="10165" spans="26:29">
      <c r="Z10165">
        <v>442</v>
      </c>
      <c r="AA10165" s="229" t="str">
        <f t="shared" si="88"/>
        <v>INSERT INTO UPK.upk_k40.k60_os_buno_link (os_buhin_no, k60_buno_id, created_date, created_tantou_id) VALUES ('76396   3XD0A', 1730, GETDATE(), 999);</v>
      </c>
      <c r="AC10165" s="229"/>
    </row>
    <row r="10166" spans="26:29">
      <c r="Z10166">
        <v>443</v>
      </c>
      <c r="AA10166" s="229" t="str">
        <f t="shared" si="88"/>
        <v>INSERT INTO UPK.upk_k40.k60_os_buno_link (os_buhin_no, k60_buno_id, created_date, created_tantou_id) VALUES ('76397   3XD0A', 1731, GETDATE(), 999);</v>
      </c>
      <c r="AC10166" s="229"/>
    </row>
    <row r="10167" spans="26:29">
      <c r="Z10167">
        <v>444</v>
      </c>
      <c r="AA10167" s="229" t="str">
        <f t="shared" si="88"/>
        <v>INSERT INTO UPK.upk_k40.k60_os_buno_link (os_buhin_no, k60_buno_id, created_date, created_tantou_id) VALUES ('76397   3YF0A-B', 1732, GETDATE(), 999);</v>
      </c>
      <c r="AC10167" s="229"/>
    </row>
    <row r="10168" spans="26:29">
      <c r="Z10168">
        <v>445</v>
      </c>
      <c r="AA10168" s="229" t="str">
        <f t="shared" si="88"/>
        <v>INSERT INTO UPK.upk_k40.k60_os_buno_link (os_buhin_no, k60_buno_id, created_date, created_tantou_id) VALUES ('76397   3XC9A', 1733, GETDATE(), 999);</v>
      </c>
      <c r="AC10168" s="229"/>
    </row>
    <row r="10169" spans="26:29">
      <c r="Z10169">
        <v>446</v>
      </c>
      <c r="AA10169" s="229" t="str">
        <f t="shared" si="88"/>
        <v>INSERT INTO UPK.upk_k40.k60_os_buno_link (os_buhin_no, k60_buno_id, created_date, created_tantou_id) VALUES ('76516/7 3XA0A', 1734, GETDATE(), 999);</v>
      </c>
      <c r="AC10169" s="229"/>
    </row>
    <row r="10170" spans="26:29">
      <c r="Z10170">
        <v>447</v>
      </c>
      <c r="AA10170" s="229" t="str">
        <f t="shared" si="88"/>
        <v>INSERT INTO UPK.upk_k40.k60_os_buno_link (os_buhin_no, k60_buno_id, created_date, created_tantou_id) VALUES ('76516/7 3XA2A', 1735, GETDATE(), 999);</v>
      </c>
      <c r="AC10170" s="229"/>
    </row>
    <row r="10171" spans="26:29">
      <c r="Z10171">
        <v>448</v>
      </c>
      <c r="AA10171" s="229" t="str">
        <f t="shared" si="88"/>
        <v>INSERT INTO UPK.upk_k40.k60_os_buno_link (os_buhin_no, k60_buno_id, created_date, created_tantou_id) VALUES ('62516   4CB0A', 1736, GETDATE(), 999);</v>
      </c>
      <c r="AC10171" s="229"/>
    </row>
    <row r="10172" spans="26:29">
      <c r="Z10172">
        <v>449</v>
      </c>
      <c r="AA10172" s="229" t="str">
        <f t="shared" ref="AA10172:AA10235" si="89">AA$9722&amp;"'"&amp;AA8771&amp;"', "&amp;AB8771&amp;", GETDATE(), 999);"</f>
        <v>INSERT INTO UPK.upk_k40.k60_os_buno_link (os_buhin_no, k60_buno_id, created_date, created_tantou_id) VALUES ('62516   6MA0A', 1737, GETDATE(), 999);</v>
      </c>
      <c r="AC10172" s="229"/>
    </row>
    <row r="10173" spans="26:29">
      <c r="Z10173">
        <v>450</v>
      </c>
      <c r="AA10173" s="229" t="str">
        <f t="shared" si="89"/>
        <v>INSERT INTO UPK.upk_k40.k60_os_buno_link (os_buhin_no, k60_buno_id, created_date, created_tantou_id) VALUES ('64112/3 3VA0A', 1738, GETDATE(), 999);</v>
      </c>
      <c r="AC10173" s="229"/>
    </row>
    <row r="10174" spans="26:29">
      <c r="Z10174">
        <v>451</v>
      </c>
      <c r="AA10174" s="229" t="str">
        <f t="shared" si="89"/>
        <v>INSERT INTO UPK.upk_k40.k60_os_buno_link (os_buhin_no, k60_buno_id, created_date, created_tantou_id) VALUES ('74342/3 3VA0A', 1739, GETDATE(), 999);</v>
      </c>
      <c r="AC10174" s="229"/>
    </row>
    <row r="10175" spans="26:29">
      <c r="Z10175">
        <v>452</v>
      </c>
      <c r="AA10175" s="229" t="str">
        <f t="shared" si="89"/>
        <v>INSERT INTO UPK.upk_k40.k60_os_buno_link (os_buhin_no, k60_buno_id, created_date, created_tantou_id) VALUES ('75176   3VA0A', 1740, GETDATE(), 999);</v>
      </c>
      <c r="AC10175" s="229"/>
    </row>
    <row r="10176" spans="26:29">
      <c r="Z10176">
        <v>453</v>
      </c>
      <c r="AA10176" s="229" t="str">
        <f t="shared" si="89"/>
        <v>INSERT INTO UPK.upk_k40.k60_os_buno_link (os_buhin_no, k60_buno_id, created_date, created_tantou_id) VALUES ('75422   3VA0A', 1741, GETDATE(), 999);</v>
      </c>
      <c r="AC10176" s="229"/>
    </row>
    <row r="10177" spans="26:29">
      <c r="Z10177">
        <v>454</v>
      </c>
      <c r="AA10177" s="229" t="str">
        <f t="shared" si="89"/>
        <v>INSERT INTO UPK.upk_k40.k60_os_buno_link (os_buhin_no, k60_buno_id, created_date, created_tantou_id) VALUES ('76586/7 3VA0A', 1742, GETDATE(), 999);</v>
      </c>
      <c r="AC10177" s="229"/>
    </row>
    <row r="10178" spans="26:29">
      <c r="Z10178">
        <v>455</v>
      </c>
      <c r="AA10178" s="229" t="str">
        <f t="shared" si="89"/>
        <v>INSERT INTO UPK.upk_k40.k60_os_buno_link (os_buhin_no, k60_buno_id, created_date, created_tantou_id) VALUES ('77648   3VA0A', 1743, GETDATE(), 999);</v>
      </c>
      <c r="AC10178" s="229"/>
    </row>
    <row r="10179" spans="26:29">
      <c r="Z10179">
        <v>456</v>
      </c>
      <c r="AA10179" s="229" t="str">
        <f t="shared" si="89"/>
        <v>INSERT INTO UPK.upk_k40.k60_os_buno_link (os_buhin_no, k60_buno_id, created_date, created_tantou_id) VALUES ('77649   3VA0A', 1744, GETDATE(), 999);</v>
      </c>
      <c r="AC10179" s="229"/>
    </row>
    <row r="10180" spans="26:29">
      <c r="Z10180">
        <v>457</v>
      </c>
      <c r="AA10180" s="229" t="str">
        <f t="shared" si="89"/>
        <v>INSERT INTO UPK.upk_k40.k60_os_buno_link (os_buhin_no, k60_buno_id, created_date, created_tantou_id) VALUES ('73211   3VA0A', 1745, GETDATE(), 999);</v>
      </c>
      <c r="AC10180" s="229"/>
    </row>
    <row r="10181" spans="26:29">
      <c r="Z10181">
        <v>458</v>
      </c>
      <c r="AA10181" s="229" t="str">
        <f t="shared" si="89"/>
        <v>INSERT INTO UPK.upk_k40.k60_os_buno_link (os_buhin_no, k60_buno_id, created_date, created_tantou_id) VALUES ('73233   3VA0A', 1746, GETDATE(), 999);</v>
      </c>
      <c r="AC10181" s="229"/>
    </row>
    <row r="10182" spans="26:29">
      <c r="Z10182">
        <v>459</v>
      </c>
      <c r="AA10182" s="229" t="str">
        <f t="shared" si="89"/>
        <v>INSERT INTO UPK.upk_k40.k60_os_buno_link (os_buhin_no, k60_buno_id, created_date, created_tantou_id) VALUES ('75432/3 3VA0A', 1747, GETDATE(), 999);</v>
      </c>
      <c r="AC10182" s="229"/>
    </row>
    <row r="10183" spans="26:29">
      <c r="Z10183">
        <v>460</v>
      </c>
      <c r="AA10183" s="229" t="str">
        <f t="shared" si="89"/>
        <v>INSERT INTO UPK.upk_k40.k60_os_buno_link (os_buhin_no, k60_buno_id, created_date, created_tantou_id) VALUES ('76722/3 3VA0A', 1748, GETDATE(), 999);</v>
      </c>
      <c r="AC10183" s="229"/>
    </row>
    <row r="10184" spans="26:29">
      <c r="Z10184">
        <v>461</v>
      </c>
      <c r="AA10184" s="229" t="str">
        <f t="shared" si="89"/>
        <v>INSERT INTO UPK.upk_k40.k60_os_buno_link (os_buhin_no, k60_buno_id, created_date, created_tantou_id) VALUES ('75262/3 3VA0A', 1749, GETDATE(), 999);</v>
      </c>
      <c r="AC10184" s="229"/>
    </row>
    <row r="10185" spans="26:29">
      <c r="Z10185">
        <v>462</v>
      </c>
      <c r="AA10185" s="229" t="str">
        <f t="shared" si="89"/>
        <v>INSERT INTO UPK.upk_k40.k60_os_buno_link (os_buhin_no, k60_buno_id, created_date, created_tantou_id) VALUES ('755C2/3 3VA0A', 1750, GETDATE(), 999);</v>
      </c>
      <c r="AC10185" s="229"/>
    </row>
    <row r="10186" spans="26:29">
      <c r="Z10186">
        <v>463</v>
      </c>
      <c r="AA10186" s="229" t="str">
        <f t="shared" si="89"/>
        <v>INSERT INTO UPK.upk_k40.k60_os_buno_link (os_buhin_no, k60_buno_id, created_date, created_tantou_id) VALUES ('75784/5 3VA0A', 1751, GETDATE(), 999);</v>
      </c>
      <c r="AC10186" s="229"/>
    </row>
    <row r="10187" spans="26:29">
      <c r="Z10187">
        <v>464</v>
      </c>
      <c r="AA10187" s="229" t="str">
        <f t="shared" si="89"/>
        <v>INSERT INTO UPK.upk_k40.k60_os_buno_link (os_buhin_no, k60_buno_id, created_date, created_tantou_id) VALUES ('64124   4CB0A', 1752, GETDATE(), 999);</v>
      </c>
      <c r="AC10187" s="229"/>
    </row>
    <row r="10188" spans="26:29">
      <c r="Z10188">
        <v>465</v>
      </c>
      <c r="AA10188" s="229" t="str">
        <f t="shared" si="89"/>
        <v>INSERT INTO UPK.upk_k40.k60_os_buno_link (os_buhin_no, k60_buno_id, created_date, created_tantou_id) VALUES ('64124   4CB0A-G', 1753, GETDATE(), 999);</v>
      </c>
      <c r="AC10188" s="229"/>
    </row>
    <row r="10189" spans="26:29">
      <c r="Z10189">
        <v>466</v>
      </c>
      <c r="AA10189" s="229" t="str">
        <f t="shared" si="89"/>
        <v>INSERT INTO UPK.upk_k40.k60_os_buno_link (os_buhin_no, k60_buno_id, created_date, created_tantou_id) VALUES ('64125   4CB0A', 1754, GETDATE(), 999);</v>
      </c>
      <c r="AC10189" s="229"/>
    </row>
    <row r="10190" spans="26:29">
      <c r="Z10190">
        <v>467</v>
      </c>
      <c r="AA10190" s="229" t="str">
        <f t="shared" si="89"/>
        <v>INSERT INTO UPK.upk_k40.k60_os_buno_link (os_buhin_no, k60_buno_id, created_date, created_tantou_id) VALUES ('64125   4CB0A-G', 1755, GETDATE(), 999);</v>
      </c>
      <c r="AC10190" s="229"/>
    </row>
    <row r="10191" spans="26:29">
      <c r="Z10191">
        <v>468</v>
      </c>
      <c r="AA10191" s="229" t="str">
        <f t="shared" si="89"/>
        <v>INSERT INTO UPK.upk_k40.k60_os_buno_link (os_buhin_no, k60_buno_id, created_date, created_tantou_id) VALUES ('64182/3 4CB0A', 1756, GETDATE(), 999);</v>
      </c>
      <c r="AC10191" s="229"/>
    </row>
    <row r="10192" spans="26:29">
      <c r="Z10192">
        <v>469</v>
      </c>
      <c r="AA10192" s="229" t="str">
        <f t="shared" si="89"/>
        <v>INSERT INTO UPK.upk_k40.k60_os_buno_link (os_buhin_no, k60_buno_id, created_date, created_tantou_id) VALUES ('67418   4CB0A', 1757, GETDATE(), 999);</v>
      </c>
      <c r="AC10192" s="229"/>
    </row>
    <row r="10193" spans="26:29">
      <c r="Z10193">
        <v>470</v>
      </c>
      <c r="AA10193" s="229" t="str">
        <f t="shared" si="89"/>
        <v>INSERT INTO UPK.upk_k40.k60_os_buno_link (os_buhin_no, k60_buno_id, created_date, created_tantou_id) VALUES ('74356   4CB0A', 1758, GETDATE(), 999);</v>
      </c>
      <c r="AC10193" s="229"/>
    </row>
    <row r="10194" spans="26:29">
      <c r="Z10194">
        <v>471</v>
      </c>
      <c r="AA10194" s="229" t="str">
        <f t="shared" si="89"/>
        <v>INSERT INTO UPK.upk_k40.k60_os_buno_link (os_buhin_no, k60_buno_id, created_date, created_tantou_id) VALUES ('74356   4CB0A-G', 1759, GETDATE(), 999);</v>
      </c>
      <c r="AC10194" s="229"/>
    </row>
    <row r="10195" spans="26:29">
      <c r="Z10195">
        <v>472</v>
      </c>
      <c r="AA10195" s="229" t="str">
        <f t="shared" si="89"/>
        <v>INSERT INTO UPK.upk_k40.k60_os_buno_link (os_buhin_no, k60_buno_id, created_date, created_tantou_id) VALUES ('74356   4CE0A-B', 1760, GETDATE(), 999);</v>
      </c>
      <c r="AC10195" s="229"/>
    </row>
    <row r="10196" spans="26:29">
      <c r="Z10196">
        <v>473</v>
      </c>
      <c r="AA10196" s="229" t="str">
        <f t="shared" si="89"/>
        <v>INSERT INTO UPK.upk_k40.k60_os_buno_link (os_buhin_no, k60_buno_id, created_date, created_tantou_id) VALUES ('74356   4CE0A', 1761, GETDATE(), 999);</v>
      </c>
      <c r="AC10196" s="229"/>
    </row>
    <row r="10197" spans="26:29">
      <c r="Z10197">
        <v>474</v>
      </c>
      <c r="AA10197" s="229" t="str">
        <f t="shared" si="89"/>
        <v>INSERT INTO UPK.upk_k40.k60_os_buno_link (os_buhin_no, k60_buno_id, created_date, created_tantou_id) VALUES ('74356   4CE0A-E', 1762, GETDATE(), 999);</v>
      </c>
      <c r="AC10197" s="229"/>
    </row>
    <row r="10198" spans="26:29">
      <c r="Z10198">
        <v>475</v>
      </c>
      <c r="AA10198" s="229" t="str">
        <f t="shared" si="89"/>
        <v>INSERT INTO UPK.upk_k40.k60_os_buno_link (os_buhin_no, k60_buno_id, created_date, created_tantou_id) VALUES ('74366   4CB0A', 1763, GETDATE(), 999);</v>
      </c>
      <c r="AC10198" s="229"/>
    </row>
    <row r="10199" spans="26:29">
      <c r="Z10199">
        <v>476</v>
      </c>
      <c r="AA10199" s="229" t="str">
        <f t="shared" si="89"/>
        <v>INSERT INTO UPK.upk_k40.k60_os_buno_link (os_buhin_no, k60_buno_id, created_date, created_tantou_id) VALUES ('75118   4CB0A', 1764, GETDATE(), 999);</v>
      </c>
      <c r="AC10199" s="229"/>
    </row>
    <row r="10200" spans="26:29">
      <c r="Z10200">
        <v>477</v>
      </c>
      <c r="AA10200" s="229" t="str">
        <f t="shared" si="89"/>
        <v>INSERT INTO UPK.upk_k40.k60_os_buno_link (os_buhin_no, k60_buno_id, created_date, created_tantou_id) VALUES ('75676/7 4CE0A', 1765, GETDATE(), 999);</v>
      </c>
      <c r="AC10200" s="229"/>
    </row>
    <row r="10201" spans="26:29">
      <c r="Z10201">
        <v>478</v>
      </c>
      <c r="AA10201" s="229" t="str">
        <f t="shared" si="89"/>
        <v>INSERT INTO UPK.upk_k40.k60_os_buno_link (os_buhin_no, k60_buno_id, created_date, created_tantou_id) VALUES ('75676/7 4CE0A-G', 1766, GETDATE(), 999);</v>
      </c>
      <c r="AC10201" s="229"/>
    </row>
    <row r="10202" spans="26:29">
      <c r="Z10202">
        <v>479</v>
      </c>
      <c r="AA10202" s="229" t="str">
        <f t="shared" si="89"/>
        <v>INSERT INTO UPK.upk_k40.k60_os_buno_link (os_buhin_no, k60_buno_id, created_date, created_tantou_id) VALUES ('765F4/5 4CC0A', 1767, GETDATE(), 999);</v>
      </c>
      <c r="AC10202" s="229"/>
    </row>
    <row r="10203" spans="26:29">
      <c r="Z10203">
        <v>480</v>
      </c>
      <c r="AA10203" s="229" t="str">
        <f t="shared" si="89"/>
        <v>INSERT INTO UPK.upk_k40.k60_os_buno_link (os_buhin_no, k60_buno_id, created_date, created_tantou_id) VALUES ('76466/7 4BC1A', 1768, GETDATE(), 999);</v>
      </c>
      <c r="AC10203" s="229"/>
    </row>
    <row r="10204" spans="26:29">
      <c r="Z10204">
        <v>481</v>
      </c>
      <c r="AA10204" s="229" t="str">
        <f t="shared" si="89"/>
        <v>INSERT INTO UPK.upk_k40.k60_os_buno_link (os_buhin_no, k60_buno_id, created_date, created_tantou_id) VALUES ('76466/7 6FK0A', 1769, GETDATE(), 999);</v>
      </c>
      <c r="AC10204" s="229"/>
    </row>
    <row r="10205" spans="26:29">
      <c r="Z10205">
        <v>482</v>
      </c>
      <c r="AA10205" s="229" t="str">
        <f t="shared" si="89"/>
        <v>INSERT INTO UPK.upk_k40.k60_os_buno_link (os_buhin_no, k60_buno_id, created_date, created_tantou_id) VALUES ('75186/7 6FK0A', 1770, GETDATE(), 999);</v>
      </c>
      <c r="AC10205" s="229"/>
    </row>
    <row r="10206" spans="26:29">
      <c r="Z10206">
        <v>483</v>
      </c>
      <c r="AA10206" s="229" t="str">
        <f t="shared" si="89"/>
        <v>INSERT INTO UPK.upk_k40.k60_os_buno_link (os_buhin_no, k60_buno_id, created_date, created_tantou_id) VALUES ('75186/7 6FK0A YM', 1770, GETDATE(), 999);</v>
      </c>
      <c r="AC10206" s="229"/>
    </row>
    <row r="10207" spans="26:29">
      <c r="Z10207">
        <v>484</v>
      </c>
      <c r="AA10207" s="229" t="str">
        <f t="shared" si="89"/>
        <v>INSERT INTO UPK.upk_k40.k60_os_buno_link (os_buhin_no, k60_buno_id, created_date, created_tantou_id) VALUES ('751C5   6FK0A', 1771, GETDATE(), 999);</v>
      </c>
      <c r="AC10207" s="229"/>
    </row>
    <row r="10208" spans="26:29">
      <c r="Z10208">
        <v>485</v>
      </c>
      <c r="AA10208" s="229" t="str">
        <f t="shared" si="89"/>
        <v>INSERT INTO UPK.upk_k40.k60_os_buno_link (os_buhin_no, k60_buno_id, created_date, created_tantou_id) VALUES ('751T7   6FK0B', 1772, GETDATE(), 999);</v>
      </c>
      <c r="AC10208" s="229"/>
    </row>
    <row r="10209" spans="26:29">
      <c r="Z10209">
        <v>486</v>
      </c>
      <c r="AA10209" s="229" t="str">
        <f t="shared" si="89"/>
        <v>INSERT INTO UPK.upk_k40.k60_os_buno_link (os_buhin_no, k60_buno_id, created_date, created_tantou_id) VALUES ('751T7   6FK0B YM', 1772, GETDATE(), 999);</v>
      </c>
      <c r="AC10209" s="229"/>
    </row>
    <row r="10210" spans="26:29">
      <c r="Z10210">
        <v>487</v>
      </c>
      <c r="AA10210" s="229" t="str">
        <f t="shared" si="89"/>
        <v>INSERT INTO UPK.upk_k40.k60_os_buno_link (os_buhin_no, k60_buno_id, created_date, created_tantou_id) VALUES ('73211   4CC1A', 1773, GETDATE(), 999);</v>
      </c>
      <c r="AC10210" s="229"/>
    </row>
    <row r="10211" spans="26:29">
      <c r="Z10211">
        <v>488</v>
      </c>
      <c r="AA10211" s="229" t="str">
        <f t="shared" si="89"/>
        <v>INSERT INTO UPK.upk_k40.k60_os_buno_link (os_buhin_no, k60_buno_id, created_date, created_tantou_id) VALUES ('62522/3  5TA0A', 1774, GETDATE(), 999);</v>
      </c>
      <c r="AC10211" s="229"/>
    </row>
    <row r="10212" spans="26:29">
      <c r="Z10212">
        <v>489</v>
      </c>
      <c r="AA10212" s="229" t="str">
        <f t="shared" si="89"/>
        <v>INSERT INTO UPK.upk_k40.k60_os_buno_link (os_buhin_no, k60_buno_id, created_date, created_tantou_id) VALUES ('65616    5TA0A', 1775, GETDATE(), 999);</v>
      </c>
      <c r="AC10212" s="229"/>
    </row>
    <row r="10213" spans="26:29">
      <c r="Z10213">
        <v>490</v>
      </c>
      <c r="AA10213" s="229" t="str">
        <f t="shared" si="89"/>
        <v>INSERT INTO UPK.upk_k40.k60_os_buno_link (os_buhin_no, k60_buno_id, created_date, created_tantou_id) VALUES ('67632    5TA0A', 1776, GETDATE(), 999);</v>
      </c>
      <c r="AC10213" s="229"/>
    </row>
    <row r="10214" spans="26:29">
      <c r="Z10214">
        <v>491</v>
      </c>
      <c r="AA10214" s="229" t="str">
        <f t="shared" si="89"/>
        <v>INSERT INTO UPK.upk_k40.k60_os_buno_link (os_buhin_no, k60_buno_id, created_date, created_tantou_id) VALUES ('73211    5TA0A', 1777, GETDATE(), 999);</v>
      </c>
      <c r="AC10214" s="229"/>
    </row>
    <row r="10215" spans="26:29">
      <c r="Z10215">
        <v>492</v>
      </c>
      <c r="AA10215" s="229" t="str">
        <f t="shared" si="89"/>
        <v>INSERT INTO UPK.upk_k40.k60_os_buno_link (os_buhin_no, k60_buno_id, created_date, created_tantou_id) VALUES ('75118    5TA0A', 1778, GETDATE(), 999);</v>
      </c>
      <c r="AC10215" s="229"/>
    </row>
    <row r="10216" spans="26:29">
      <c r="Z10216">
        <v>493</v>
      </c>
      <c r="AA10216" s="229" t="str">
        <f t="shared" si="89"/>
        <v>INSERT INTO UPK.upk_k40.k60_os_buno_link (os_buhin_no, k60_buno_id, created_date, created_tantou_id) VALUES ('75442    5TA0A', 1779, GETDATE(), 999);</v>
      </c>
      <c r="AC10216" s="229"/>
    </row>
    <row r="10217" spans="26:29">
      <c r="Z10217">
        <v>494</v>
      </c>
      <c r="AA10217" s="229" t="str">
        <f t="shared" si="89"/>
        <v>INSERT INTO UPK.upk_k40.k60_os_buno_link (os_buhin_no, k60_buno_id, created_date, created_tantou_id) VALUES ('75556/7  5TA0A', 1780, GETDATE(), 999);</v>
      </c>
      <c r="AC10217" s="229"/>
    </row>
    <row r="10218" spans="26:29">
      <c r="Z10218">
        <v>495</v>
      </c>
      <c r="AA10218" s="229" t="str">
        <f t="shared" si="89"/>
        <v>INSERT INTO UPK.upk_k40.k60_os_buno_link (os_buhin_no, k60_buno_id, created_date, created_tantou_id) VALUES ('76352/3  5TA1A', 1781, GETDATE(), 999);</v>
      </c>
      <c r="AC10218" s="229"/>
    </row>
    <row r="10219" spans="26:29">
      <c r="Z10219">
        <v>496</v>
      </c>
      <c r="AA10219" s="229" t="str">
        <f t="shared" si="89"/>
        <v>INSERT INTO UPK.upk_k40.k60_os_buno_link (os_buhin_no, k60_buno_id, created_date, created_tantou_id) VALUES ('76458    5TA0A', 1782, GETDATE(), 999);</v>
      </c>
      <c r="AC10219" s="229"/>
    </row>
    <row r="10220" spans="26:29">
      <c r="Z10220">
        <v>497</v>
      </c>
      <c r="AA10220" s="229" t="str">
        <f t="shared" si="89"/>
        <v>INSERT INTO UPK.upk_k40.k60_os_buno_link (os_buhin_no, k60_buno_id, created_date, created_tantou_id) VALUES ('76459    5TA0A', 1783, GETDATE(), 999);</v>
      </c>
      <c r="AC10220" s="229"/>
    </row>
    <row r="10221" spans="26:29">
      <c r="Z10221">
        <v>498</v>
      </c>
      <c r="AA10221" s="229" t="str">
        <f t="shared" si="89"/>
        <v>INSERT INTO UPK.upk_k40.k60_os_buno_link (os_buhin_no, k60_buno_id, created_date, created_tantou_id) VALUES ('76642/3  5TA0A', 1784, GETDATE(), 999);</v>
      </c>
      <c r="AC10221" s="229"/>
    </row>
    <row r="10222" spans="26:29">
      <c r="Z10222">
        <v>499</v>
      </c>
      <c r="AA10222" s="229" t="str">
        <f t="shared" si="89"/>
        <v>INSERT INTO UPK.upk_k40.k60_os_buno_link (os_buhin_no, k60_buno_id, created_date, created_tantou_id) VALUES ('79122    5TA0A', 1785, GETDATE(), 999);</v>
      </c>
      <c r="AC10222" s="229"/>
    </row>
    <row r="10223" spans="26:29">
      <c r="Z10223">
        <v>500</v>
      </c>
      <c r="AA10223" s="229" t="str">
        <f t="shared" si="89"/>
        <v>INSERT INTO UPK.upk_k40.k60_os_buno_link (os_buhin_no, k60_buno_id, created_date, created_tantou_id) VALUES ('79126/7   5TA0A', 1786, GETDATE(), 999);</v>
      </c>
      <c r="AC10223" s="229"/>
    </row>
    <row r="10224" spans="26:29">
      <c r="Z10224">
        <v>501</v>
      </c>
      <c r="AA10224" s="229" t="str">
        <f t="shared" si="89"/>
        <v>INSERT INTO UPK.upk_k40.k60_os_buno_link (os_buhin_no, k60_buno_id, created_date, created_tantou_id) VALUES ('80142/3  5TA0A', 1787, GETDATE(), 999);</v>
      </c>
      <c r="AC10224" s="229"/>
    </row>
    <row r="10225" spans="26:29">
      <c r="Z10225">
        <v>502</v>
      </c>
      <c r="AA10225" s="229" t="str">
        <f t="shared" si="89"/>
        <v>INSERT INTO UPK.upk_k40.k60_os_buno_link (os_buhin_no, k60_buno_id, created_date, created_tantou_id) VALUES ('80148/9  5TA0A', 1788, GETDATE(), 999);</v>
      </c>
      <c r="AC10225" s="229"/>
    </row>
    <row r="10226" spans="26:29">
      <c r="Z10226">
        <v>503</v>
      </c>
      <c r="AA10226" s="229" t="str">
        <f t="shared" si="89"/>
        <v>INSERT INTO UPK.upk_k40.k60_os_buno_link (os_buhin_no, k60_buno_id, created_date, created_tantou_id) VALUES ('90136    5TA0A', 1789, GETDATE(), 999);</v>
      </c>
      <c r="AC10226" s="229"/>
    </row>
    <row r="10227" spans="26:29">
      <c r="Z10227">
        <v>504</v>
      </c>
      <c r="AA10227" s="229" t="str">
        <f t="shared" si="89"/>
        <v>INSERT INTO UPK.upk_k40.k60_os_buno_link (os_buhin_no, k60_buno_id, created_date, created_tantou_id) VALUES ('90137    5TA0A', 1790, GETDATE(), 999);</v>
      </c>
      <c r="AC10227" s="229"/>
    </row>
    <row r="10228" spans="26:29">
      <c r="Z10228">
        <v>505</v>
      </c>
      <c r="AA10228" s="229" t="str">
        <f t="shared" si="89"/>
        <v>INSERT INTO UPK.upk_k40.k60_os_buno_link (os_buhin_no, k60_buno_id, created_date, created_tantou_id) VALUES ('64182/3  6MA0A', 1791, GETDATE(), 999);</v>
      </c>
      <c r="AC10228" s="229"/>
    </row>
    <row r="10229" spans="26:29">
      <c r="Z10229">
        <v>506</v>
      </c>
      <c r="AA10229" s="229" t="str">
        <f t="shared" si="89"/>
        <v>INSERT INTO UPK.upk_k40.k60_os_buno_link (os_buhin_no, k60_buno_id, created_date, created_tantou_id) VALUES ('75186/7  6MA0A', 1792, GETDATE(), 999);</v>
      </c>
      <c r="AC10229" s="229"/>
    </row>
    <row r="10230" spans="26:29">
      <c r="Z10230">
        <v>507</v>
      </c>
      <c r="AA10230" s="229" t="str">
        <f t="shared" si="89"/>
        <v>INSERT INTO UPK.upk_k40.k60_os_buno_link (os_buhin_no, k60_buno_id, created_date, created_tantou_id) VALUES ('74542/3  6MR0A', 1793, GETDATE(), 999);</v>
      </c>
      <c r="AC10230" s="229"/>
    </row>
    <row r="10231" spans="26:29">
      <c r="Z10231">
        <v>508</v>
      </c>
      <c r="AA10231" s="229" t="str">
        <f t="shared" si="89"/>
        <v>INSERT INTO UPK.upk_k40.k60_os_buno_link (os_buhin_no, k60_buno_id, created_date, created_tantou_id) VALUES ('75118    5TL0A  ', 1794, GETDATE(), 999);</v>
      </c>
      <c r="AC10231" s="229"/>
    </row>
    <row r="10232" spans="26:29">
      <c r="Z10232">
        <v>509</v>
      </c>
      <c r="AA10232" s="229" t="str">
        <f t="shared" si="89"/>
        <v>INSERT INTO UPK.upk_k40.k60_os_buno_link (os_buhin_no, k60_buno_id, created_date, created_tantou_id) VALUES ('63122/3  6GW0A', 1795, GETDATE(), 999);</v>
      </c>
      <c r="AC10232" s="229"/>
    </row>
    <row r="10233" spans="26:29">
      <c r="Z10233">
        <v>510</v>
      </c>
      <c r="AA10233" s="229" t="str">
        <f t="shared" si="89"/>
        <v>INSERT INTO UPK.upk_k40.k60_os_buno_link (os_buhin_no, k60_buno_id, created_date, created_tantou_id) VALUES ('64178/9  6RA0A', 1796, GETDATE(), 999);</v>
      </c>
      <c r="AC10233" s="229"/>
    </row>
    <row r="10234" spans="26:29">
      <c r="Z10234">
        <v>511</v>
      </c>
      <c r="AA10234" s="229" t="str">
        <f t="shared" si="89"/>
        <v>INSERT INTO UPK.upk_k40.k60_os_buno_link (os_buhin_no, k60_buno_id, created_date, created_tantou_id) VALUES ('641G0/1  6RA0A', 1797, GETDATE(), 999);</v>
      </c>
      <c r="AC10234" s="229"/>
    </row>
    <row r="10235" spans="26:29">
      <c r="Z10235">
        <v>512</v>
      </c>
      <c r="AA10235" s="229" t="str">
        <f t="shared" si="89"/>
        <v>INSERT INTO UPK.upk_k40.k60_os_buno_link (os_buhin_no, k60_buno_id, created_date, created_tantou_id) VALUES ('5220A N1200/N1100', 1798, GETDATE(), 999);</v>
      </c>
      <c r="AC10235" s="229"/>
    </row>
    <row r="10236" spans="26:29">
      <c r="Z10236">
        <v>513</v>
      </c>
      <c r="AA10236" s="229" t="str">
        <f t="shared" ref="AA10236:AA10299" si="90">AA$9722&amp;"'"&amp;AA8835&amp;"', "&amp;AB8835&amp;", GETDATE(), 999);"</f>
        <v>INSERT INTO UPK.upk_k40.k60_os_buno_link (os_buhin_no, k60_buno_id, created_date, created_tantou_id) VALUES ('75176/7  6RA0A', 1799, GETDATE(), 999);</v>
      </c>
      <c r="AC10236" s="229"/>
    </row>
    <row r="10237" spans="26:29">
      <c r="Z10237">
        <v>514</v>
      </c>
      <c r="AA10237" s="229" t="str">
        <f t="shared" si="90"/>
        <v>INSERT INTO UPK.upk_k40.k60_os_buno_link (os_buhin_no, k60_buno_id, created_date, created_tantou_id) VALUES ('5220A N4200/N4100', 1800, GETDATE(), 999);</v>
      </c>
      <c r="AC10237" s="229"/>
    </row>
    <row r="10238" spans="26:29">
      <c r="Z10238">
        <v>515</v>
      </c>
      <c r="AA10238" s="229" t="str">
        <f t="shared" si="90"/>
        <v>INSERT INTO UPK.upk_k40.k60_os_buno_link (os_buhin_no, k60_buno_id, created_date, created_tantou_id) VALUES ('75262    6RA1A', 1801, GETDATE(), 999);</v>
      </c>
      <c r="AC10238" s="229"/>
    </row>
    <row r="10239" spans="26:29">
      <c r="Z10239">
        <v>516</v>
      </c>
      <c r="AA10239" s="229" t="str">
        <f t="shared" si="90"/>
        <v>INSERT INTO UPK.upk_k40.k60_os_buno_link (os_buhin_no, k60_buno_id, created_date, created_tantou_id) VALUES ('5220A    M8000', 1802, GETDATE(), 999);</v>
      </c>
      <c r="AC10239" s="229"/>
    </row>
    <row r="10240" spans="26:29">
      <c r="Z10240">
        <v>517</v>
      </c>
      <c r="AA10240" s="229" t="str">
        <f t="shared" si="90"/>
        <v>INSERT INTO UPK.upk_k40.k60_os_buno_link (os_buhin_no, k60_buno_id, created_date, created_tantou_id) VALUES ('75263    6RA1A', 1803, GETDATE(), 999);</v>
      </c>
      <c r="AC10240" s="229"/>
    </row>
    <row r="10241" spans="26:29">
      <c r="Z10241">
        <v>518</v>
      </c>
      <c r="AA10241" s="229" t="str">
        <f t="shared" si="90"/>
        <v>INSERT INTO UPK.upk_k40.k60_os_buno_link (os_buhin_no, k60_buno_id, created_date, created_tantou_id) VALUES ('5220A    M7900', 1804, GETDATE(), 999);</v>
      </c>
      <c r="AC10241" s="229"/>
    </row>
    <row r="10242" spans="26:29">
      <c r="Z10242">
        <v>519</v>
      </c>
      <c r="AA10242" s="229" t="str">
        <f t="shared" si="90"/>
        <v>INSERT INTO UPK.upk_k40.k60_os_buno_link (os_buhin_no, k60_buno_id, created_date, created_tantou_id) VALUES ('75652    6RA0A-J', 1805, GETDATE(), 999);</v>
      </c>
      <c r="AC10242" s="229"/>
    </row>
    <row r="10243" spans="26:29">
      <c r="Z10243">
        <v>520</v>
      </c>
      <c r="AA10243" s="229" t="str">
        <f t="shared" si="90"/>
        <v>INSERT INTO UPK.upk_k40.k60_os_buno_link (os_buhin_no, k60_buno_id, created_date, created_tantou_id) VALUES ('75652    6RA0A', 1806, GETDATE(), 999);</v>
      </c>
      <c r="AC10243" s="229"/>
    </row>
    <row r="10244" spans="26:29">
      <c r="Z10244">
        <v>521</v>
      </c>
      <c r="AA10244" s="229" t="str">
        <f t="shared" si="90"/>
        <v>INSERT INTO UPK.upk_k40.k60_os_buno_link (os_buhin_no, k60_buno_id, created_date, created_tantou_id) VALUES ('75658/9  6RA0A', 1807, GETDATE(), 999);</v>
      </c>
      <c r="AC10244" s="229"/>
    </row>
    <row r="10245" spans="26:29">
      <c r="Z10245">
        <v>522</v>
      </c>
      <c r="AA10245" s="229" t="str">
        <f t="shared" si="90"/>
        <v>INSERT INTO UPK.upk_k40.k60_os_buno_link (os_buhin_no, k60_buno_id, created_date, created_tantou_id) VALUES ('75662/3  6RA0A', 1808, GETDATE(), 999);</v>
      </c>
      <c r="AC10245" s="229"/>
    </row>
    <row r="10246" spans="26:29">
      <c r="Z10246">
        <v>523</v>
      </c>
      <c r="AA10246" s="229" t="str">
        <f t="shared" si="90"/>
        <v>INSERT INTO UPK.upk_k40.k60_os_buno_link (os_buhin_no, k60_buno_id, created_date, created_tantou_id) VALUES ('5220A T9200/T9100', 1809, GETDATE(), 999);</v>
      </c>
      <c r="AC10246" s="229"/>
    </row>
    <row r="10247" spans="26:29">
      <c r="Z10247">
        <v>524</v>
      </c>
      <c r="AA10247" s="229" t="str">
        <f t="shared" si="90"/>
        <v>INSERT INTO UPK.upk_k40.k60_os_buno_link (os_buhin_no, k60_buno_id, created_date, created_tantou_id) VALUES ('75934/5  6RA0A', 1810, GETDATE(), 999);</v>
      </c>
      <c r="AC10247" s="229"/>
    </row>
    <row r="10248" spans="26:29">
      <c r="Z10248">
        <v>525</v>
      </c>
      <c r="AA10248" s="229" t="str">
        <f t="shared" si="90"/>
        <v>INSERT INTO UPK.upk_k40.k60_os_buno_link (os_buhin_no, k60_buno_id, created_date, created_tantou_id) VALUES ('75942/3  6RA0A', 1811, GETDATE(), 999);</v>
      </c>
      <c r="AC10248" s="229"/>
    </row>
    <row r="10249" spans="26:29">
      <c r="Z10249">
        <v>526</v>
      </c>
      <c r="AA10249" s="229" t="str">
        <f t="shared" si="90"/>
        <v>INSERT INTO UPK.upk_k40.k60_os_buno_link (os_buhin_no, k60_buno_id, created_date, created_tantou_id) VALUES ('5220A M9200/M9100', 1812, GETDATE(), 999);</v>
      </c>
      <c r="AC10249" s="229"/>
    </row>
    <row r="10250" spans="26:29">
      <c r="Z10250">
        <v>527</v>
      </c>
      <c r="AA10250" s="229" t="str">
        <f t="shared" si="90"/>
        <v>INSERT INTO UPK.upk_k40.k60_os_buno_link (os_buhin_no, k60_buno_id, created_date, created_tantou_id) VALUES ('76464/5  6RA0A', 1813, GETDATE(), 999);</v>
      </c>
      <c r="AC10250" s="229"/>
    </row>
    <row r="10251" spans="26:29">
      <c r="Z10251">
        <v>528</v>
      </c>
      <c r="AA10251" s="229" t="str">
        <f t="shared" si="90"/>
        <v>INSERT INTO UPK.upk_k40.k60_os_buno_link (os_buhin_no, k60_buno_id, created_date, created_tantou_id) VALUES ('9450C 04300/04500 ', 1814, GETDATE(), 999);</v>
      </c>
      <c r="AC10251" s="229"/>
    </row>
    <row r="10252" spans="26:29">
      <c r="Z10252">
        <v>529</v>
      </c>
      <c r="AA10252" s="229" t="str">
        <f t="shared" si="90"/>
        <v>INSERT INTO UPK.upk_k40.k60_os_buno_link (os_buhin_no, k60_buno_id, created_date, created_tantou_id) VALUES ('9450C 04400/04600', 1815, GETDATE(), 999);</v>
      </c>
      <c r="AC10252" s="229"/>
    </row>
    <row r="10253" spans="26:29">
      <c r="Z10253">
        <v>530</v>
      </c>
      <c r="AA10253" s="229" t="str">
        <f t="shared" si="90"/>
        <v>INSERT INTO UPK.upk_k40.k60_os_buno_link (os_buhin_no, k60_buno_id, created_date, created_tantou_id) VALUES ('9450C 04900', 1816, GETDATE(), 999);</v>
      </c>
      <c r="AC10253" s="229"/>
    </row>
    <row r="10254" spans="26:29">
      <c r="Z10254">
        <v>531</v>
      </c>
      <c r="AA10254" s="229" t="str">
        <f t="shared" si="90"/>
        <v>INSERT INTO UPK.upk_k40.k60_os_buno_link (os_buhin_no, k60_buno_id, created_date, created_tantou_id) VALUES ('9450C 05000', 1817, GETDATE(), 999);</v>
      </c>
      <c r="AC10254" s="229"/>
    </row>
    <row r="10255" spans="26:29">
      <c r="Z10255">
        <v>532</v>
      </c>
      <c r="AA10255" s="229" t="str">
        <f t="shared" si="90"/>
        <v>INSERT INTO UPK.upk_k40.k60_os_buno_link (os_buhin_no, k60_buno_id, created_date, created_tantou_id) VALUES ('17420   11G09     B309', 1818, GETDATE(), 999);</v>
      </c>
      <c r="AC10255" s="229"/>
    </row>
    <row r="10256" spans="26:29">
      <c r="Z10256">
        <v>533</v>
      </c>
      <c r="AA10256" s="229" t="str">
        <f t="shared" si="90"/>
        <v>INSERT INTO UPK.upk_k40.k60_os_buno_link (os_buhin_no, k60_buno_id, created_date, created_tantou_id) VALUES ('93742   01G00     逆送', 1819, GETDATE(), 999);</v>
      </c>
      <c r="AC10256" s="229"/>
    </row>
    <row r="10257" spans="26:29">
      <c r="Z10257">
        <v>534</v>
      </c>
      <c r="AA10257" s="229" t="str">
        <f t="shared" si="90"/>
        <v>INSERT INTO UPK.upk_k40.k60_os_buno_link (os_buhin_no, k60_buno_id, created_date, created_tantou_id) VALUES ('93752   12G00     逆送　　　　　', 1820, GETDATE(), 999);</v>
      </c>
      <c r="AC10257" s="229"/>
    </row>
    <row r="10258" spans="26:29">
      <c r="Z10258">
        <v>535</v>
      </c>
      <c r="AA10258" s="229" t="str">
        <f t="shared" si="90"/>
        <v>INSERT INTO UPK.upk_k40.k60_os_buno_link (os_buhin_no, k60_buno_id, created_date, created_tantou_id) VALUES ('93772   01G00     逆送', 1821, GETDATE(), 999);</v>
      </c>
      <c r="AC10258" s="229"/>
    </row>
    <row r="10259" spans="26:29">
      <c r="Z10259">
        <v>536</v>
      </c>
      <c r="AA10259" s="229" t="str">
        <f t="shared" si="90"/>
        <v>INSERT INTO UPK.upk_k40.k60_os_buno_link (os_buhin_no, k60_buno_id, created_date, created_tantou_id) VALUES ('62532   VG200     Aへ', 1822, GETDATE(), 999);</v>
      </c>
      <c r="AC10259" s="229"/>
    </row>
    <row r="10260" spans="26:29">
      <c r="Z10260">
        <v>537</v>
      </c>
      <c r="AA10260" s="229" t="str">
        <f t="shared" si="90"/>
        <v>INSERT INTO UPK.upk_k40.k60_os_buno_link (os_buhin_no, k60_buno_id, created_date, created_tantou_id) VALUES ('62532   VE000     逆送', 1823, GETDATE(), 999);</v>
      </c>
      <c r="AC10260" s="229"/>
    </row>
    <row r="10261" spans="26:29">
      <c r="Z10261">
        <v>538</v>
      </c>
      <c r="AA10261" s="229" t="str">
        <f t="shared" si="90"/>
        <v>INSERT INTO UPK.upk_k40.k60_os_buno_link (os_buhin_no, k60_buno_id, created_date, created_tantou_id) VALUES ('62532   WL00001   Aへ', 1824, GETDATE(), 999);</v>
      </c>
      <c r="AC10261" s="229"/>
    </row>
    <row r="10262" spans="26:29">
      <c r="Z10262">
        <v>539</v>
      </c>
      <c r="AA10262" s="229" t="str">
        <f t="shared" si="90"/>
        <v>INSERT INTO UPK.upk_k40.k60_os_buno_link (os_buhin_no, k60_buno_id, created_date, created_tantou_id) VALUES ('62532   0W700-1   M70', 1825, GETDATE(), 999);</v>
      </c>
      <c r="AC10262" s="229"/>
    </row>
    <row r="10263" spans="26:29">
      <c r="Z10263">
        <v>540</v>
      </c>
      <c r="AA10263" s="229" t="str">
        <f t="shared" si="90"/>
        <v>INSERT INTO UPK.upk_k40.k60_os_buno_link (os_buhin_no, k60_buno_id, created_date, created_tantou_id) VALUES ('62532   1W200-1   M70', 1826, GETDATE(), 999);</v>
      </c>
      <c r="AC10263" s="229"/>
    </row>
    <row r="10264" spans="26:29">
      <c r="Z10264">
        <v>541</v>
      </c>
      <c r="AA10264" s="229" t="str">
        <f t="shared" si="90"/>
        <v>INSERT INTO UPK.upk_k40.k60_os_buno_link (os_buhin_no, k60_buno_id, created_date, created_tantou_id) VALUES ('17216   8N001     K30', 1827, GETDATE(), 999);</v>
      </c>
      <c r="AC10264" s="229"/>
    </row>
    <row r="10265" spans="26:29">
      <c r="Z10265">
        <v>542</v>
      </c>
      <c r="AA10265" s="229" t="str">
        <f t="shared" si="90"/>
        <v>INSERT INTO UPK.upk_k40.k60_os_buno_link (os_buhin_no, k60_buno_id, created_date, created_tantou_id) VALUES ('17216   8N00001   B302', 1828, GETDATE(), 999);</v>
      </c>
      <c r="AC10265" s="229"/>
    </row>
    <row r="10266" spans="26:29">
      <c r="Z10266">
        <v>543</v>
      </c>
      <c r="AA10266" s="229" t="str">
        <f t="shared" si="90"/>
        <v>INSERT INTO UPK.upk_k40.k60_os_buno_link (os_buhin_no, k60_buno_id, created_date, created_tantou_id) VALUES ('17216   8N00002   B302', 1829, GETDATE(), 999);</v>
      </c>
      <c r="AC10266" s="229"/>
    </row>
    <row r="10267" spans="26:29">
      <c r="Z10267">
        <v>544</v>
      </c>
      <c r="AA10267" s="229" t="str">
        <f t="shared" si="90"/>
        <v>INSERT INTO UPK.upk_k40.k60_os_buno_link (os_buhin_no, k60_buno_id, created_date, created_tantou_id) VALUES ('73242   4M700     K30', 1830, GETDATE(), 999);</v>
      </c>
      <c r="AC10267" s="229"/>
    </row>
    <row r="10268" spans="26:29">
      <c r="Z10268">
        <v>545</v>
      </c>
      <c r="AA10268" s="229" t="str">
        <f t="shared" si="90"/>
        <v>INSERT INTO UPK.upk_k40.k60_os_buno_link (os_buhin_no, k60_buno_id, created_date, created_tantou_id) VALUES ('73262   4M500     K30', 1831, GETDATE(), 999);</v>
      </c>
      <c r="AC10268" s="229"/>
    </row>
    <row r="10269" spans="26:29">
      <c r="Z10269">
        <v>546</v>
      </c>
      <c r="AA10269" s="229" t="str">
        <f t="shared" si="90"/>
        <v>INSERT INTO UPK.upk_k40.k60_os_buno_link (os_buhin_no, k60_buno_id, created_date, created_tantou_id) VALUES ('62533   4M41001   K70', 1832, GETDATE(), 999);</v>
      </c>
      <c r="AC10269" s="229"/>
    </row>
    <row r="10270" spans="26:29">
      <c r="Z10270">
        <v>547</v>
      </c>
      <c r="AA10270" s="229" t="str">
        <f t="shared" si="90"/>
        <v>INSERT INTO UPK.upk_k40.k60_os_buno_link (os_buhin_no, k60_buno_id, created_date, created_tantou_id) VALUES ('764B0/1 4M400     B309', 1833, GETDATE(), 999);</v>
      </c>
      <c r="AC10270" s="229"/>
    </row>
    <row r="10271" spans="26:29">
      <c r="Z10271">
        <v>548</v>
      </c>
      <c r="AA10271" s="229" t="str">
        <f t="shared" si="90"/>
        <v>INSERT INTO UPK.upk_k40.k60_os_buno_link (os_buhin_no, k60_buno_id, created_date, created_tantou_id) VALUES ('76546/7 4M400     K70   ', 1834, GETDATE(), 999);</v>
      </c>
      <c r="AC10271" s="229"/>
    </row>
    <row r="10272" spans="26:29">
      <c r="Z10272">
        <v>549</v>
      </c>
      <c r="AA10272" s="229" t="str">
        <f t="shared" si="90"/>
        <v>INSERT INTO UPK.upk_k40.k60_os_buno_link (os_buhin_no, k60_buno_id, created_date, created_tantou_id) VALUES ('76316/7 4M400     B302', 1835, GETDATE(), 999);</v>
      </c>
      <c r="AC10272" s="229"/>
    </row>
    <row r="10273" spans="26:29">
      <c r="Z10273">
        <v>550</v>
      </c>
      <c r="AA10273" s="229" t="str">
        <f t="shared" si="90"/>
        <v>INSERT INTO UPK.upk_k40.k60_os_buno_link (os_buhin_no, k60_buno_id, created_date, created_tantou_id) VALUES ('62512   3VA3A     K70', 1836, GETDATE(), 999);</v>
      </c>
      <c r="AC10273" s="229"/>
    </row>
    <row r="10274" spans="26:29">
      <c r="Z10274">
        <v>551</v>
      </c>
      <c r="AA10274" s="229" t="str">
        <f t="shared" si="90"/>
        <v>INSERT INTO UPK.upk_k40.k60_os_buno_link (os_buhin_no, k60_buno_id, created_date, created_tantou_id) VALUES ('62512   5WK0A     K70', 1837, GETDATE(), 999);</v>
      </c>
      <c r="AC10274" s="229"/>
    </row>
    <row r="10275" spans="26:29">
      <c r="Z10275">
        <v>552</v>
      </c>
      <c r="AA10275" s="229" t="str">
        <f t="shared" si="90"/>
        <v>INSERT INTO UPK.upk_k40.k60_os_buno_link (os_buhin_no, k60_buno_id, created_date, created_tantou_id) VALUES ('66355   JN20A     B309', 1838, GETDATE(), 999);</v>
      </c>
      <c r="AC10275" s="229"/>
    </row>
    <row r="10276" spans="26:29">
      <c r="Z10276">
        <v>553</v>
      </c>
      <c r="AA10276" s="229" t="str">
        <f t="shared" si="90"/>
        <v>INSERT INTO UPK.upk_k40.k60_os_buno_link (os_buhin_no, k60_buno_id, created_date, created_tantou_id) VALUES ('751T7   6FK0C     K70', 1839, GETDATE(), 999);</v>
      </c>
      <c r="AC10276" s="229"/>
    </row>
    <row r="10277" spans="26:29">
      <c r="Z10277">
        <v>554</v>
      </c>
      <c r="AA10277" s="229" t="str">
        <f t="shared" si="90"/>
        <v>INSERT INTO UPK.upk_k40.k60_os_buno_link (os_buhin_no, k60_buno_id, created_date, created_tantou_id) VALUES ('62541   4CB0A     B309', 1840, GETDATE(), 999);</v>
      </c>
      <c r="AC10277" s="229"/>
    </row>
    <row r="10278" spans="26:29">
      <c r="Z10278">
        <v>555</v>
      </c>
      <c r="AA10278" s="229" t="str">
        <f t="shared" si="90"/>
        <v>INSERT INTO UPK.upk_k40.k60_os_buno_link (os_buhin_no, k60_buno_id, created_date, created_tantou_id) VALUES ('74539   3XA0A     X70', 1841, GETDATE(), 999);</v>
      </c>
      <c r="AC10278" s="229"/>
    </row>
    <row r="10279" spans="26:29">
      <c r="Z10279">
        <v>556</v>
      </c>
      <c r="AA10279" s="229" t="str">
        <f t="shared" si="90"/>
        <v>INSERT INTO UPK.upk_k40.k60_os_buno_link (os_buhin_no, k60_buno_id, created_date, created_tantou_id) VALUES ('75495   5YJ2A     K70', 1842, GETDATE(), 999);</v>
      </c>
      <c r="AC10279" s="229"/>
    </row>
    <row r="10280" spans="26:29">
      <c r="Z10280">
        <v>557</v>
      </c>
      <c r="AA10280" s="229" t="str">
        <f t="shared" si="90"/>
        <v>INSERT INTO UPK.upk_k40.k60_os_buno_link (os_buhin_no, k60_buno_id, created_date, created_tantou_id) VALUES ('75672/3 3XA1A     B301', 1843, GETDATE(), 999);</v>
      </c>
      <c r="AC10280" s="229"/>
    </row>
    <row r="10281" spans="26:29">
      <c r="Z10281">
        <v>558</v>
      </c>
      <c r="AA10281" s="229" t="str">
        <f t="shared" si="90"/>
        <v>INSERT INTO UPK.upk_k40.k60_os_buno_link (os_buhin_no, k60_buno_id, created_date, created_tantou_id) VALUES ('77536   3XA0A     K70', 1844, GETDATE(), 999);</v>
      </c>
      <c r="AC10281" s="229"/>
    </row>
    <row r="10282" spans="26:29">
      <c r="Z10282">
        <v>559</v>
      </c>
      <c r="AA10282" s="229" t="str">
        <f t="shared" si="90"/>
        <v>INSERT INTO UPK.upk_k40.k60_os_buno_link (os_buhin_no, k60_buno_id, created_date, created_tantou_id) VALUES ('77537   3XA0A     K70', 1845, GETDATE(), 999);</v>
      </c>
      <c r="AC10282" s="229"/>
    </row>
    <row r="10283" spans="26:29">
      <c r="Z10283">
        <v>560</v>
      </c>
      <c r="AA10283" s="229" t="str">
        <f t="shared" si="90"/>
        <v>INSERT INTO UPK.upk_k40.k60_os_buno_link (os_buhin_no, k60_buno_id, created_date, created_tantou_id) VALUES ('73234/5 3VA0A     外転', 1846, GETDATE(), 999);</v>
      </c>
      <c r="AC10283" s="229"/>
    </row>
    <row r="10284" spans="26:29">
      <c r="Z10284">
        <v>561</v>
      </c>
      <c r="AA10284" s="229" t="str">
        <f t="shared" si="90"/>
        <v>INSERT INTO UPK.upk_k40.k60_os_buno_link (os_buhin_no, k60_buno_id, created_date, created_tantou_id) VALUES ('76320/1 3VA0B     逆送', 1847, GETDATE(), 999);</v>
      </c>
      <c r="AC10284" s="229"/>
    </row>
    <row r="10285" spans="26:29">
      <c r="Z10285">
        <v>562</v>
      </c>
      <c r="AA10285" s="229" t="str">
        <f t="shared" si="90"/>
        <v>INSERT INTO UPK.upk_k40.k60_os_buno_link (os_buhin_no, k60_buno_id, created_date, created_tantou_id) VALUES ('76486   3VA0B     逆送', 1848, GETDATE(), 999);</v>
      </c>
      <c r="AC10285" s="229"/>
    </row>
    <row r="10286" spans="26:29">
      <c r="Z10286">
        <v>563</v>
      </c>
      <c r="AA10286" s="229" t="str">
        <f t="shared" si="90"/>
        <v>INSERT INTO UPK.upk_k40.k60_os_buno_link (os_buhin_no, k60_buno_id, created_date, created_tantou_id) VALUES ('764B0   3VA0A     逆送', 1849, GETDATE(), 999);</v>
      </c>
      <c r="AC10286" s="229"/>
    </row>
    <row r="10287" spans="26:29">
      <c r="Z10287">
        <v>564</v>
      </c>
      <c r="AA10287" s="229" t="str">
        <f t="shared" si="90"/>
        <v>INSERT INTO UPK.upk_k40.k60_os_buno_link (os_buhin_no, k60_buno_id, created_date, created_tantou_id) VALUES ('62522/3 3VA0A     外転', 1850, GETDATE(), 999);</v>
      </c>
      <c r="AC10287" s="229"/>
    </row>
    <row r="10288" spans="26:29">
      <c r="Z10288">
        <v>565</v>
      </c>
      <c r="AA10288" s="229" t="str">
        <f t="shared" si="90"/>
        <v>INSERT INTO UPK.upk_k40.k60_os_buno_link (os_buhin_no, k60_buno_id, created_date, created_tantou_id) VALUES ('751F2/3 3VA0A     逆送', 1851, GETDATE(), 999);</v>
      </c>
      <c r="AC10288" s="229"/>
    </row>
    <row r="10289" spans="26:29">
      <c r="Z10289">
        <v>566</v>
      </c>
      <c r="AA10289" s="229" t="str">
        <f t="shared" si="90"/>
        <v>INSERT INTO UPK.upk_k40.k60_os_buno_link (os_buhin_no, k60_buno_id, created_date, created_tantou_id) VALUES ('751F6/7 3VA0A     逆送', 1852, GETDATE(), 999);</v>
      </c>
      <c r="AC10289" s="229"/>
    </row>
    <row r="10290" spans="26:29">
      <c r="Z10290">
        <v>567</v>
      </c>
      <c r="AA10290" s="229" t="str">
        <f t="shared" si="90"/>
        <v>INSERT INTO UPK.upk_k40.k60_os_buno_link (os_buhin_no, k60_buno_id, created_date, created_tantou_id) VALUES ('75628   3VA0A     外転', 1853, GETDATE(), 999);</v>
      </c>
      <c r="AC10290" s="229"/>
    </row>
    <row r="10291" spans="26:29">
      <c r="Z10291">
        <v>568</v>
      </c>
      <c r="AA10291" s="229" t="str">
        <f t="shared" si="90"/>
        <v>INSERT INTO UPK.upk_k40.k60_os_buno_link (os_buhin_no, k60_buno_id, created_date, created_tantou_id) VALUES ('451671/2-1006P    T308', 1854, GETDATE(), 999);</v>
      </c>
      <c r="AC10291" s="229"/>
    </row>
    <row r="10292" spans="26:29">
      <c r="Z10292">
        <v>569</v>
      </c>
      <c r="AA10292" s="229" t="str">
        <f t="shared" si="90"/>
        <v>INSERT INTO UPK.upk_k40.k60_os_buno_link (os_buhin_no, k60_buno_id, created_date, created_tantou_id) VALUES ('451673/4-1006P    T308', 1855, GETDATE(), 999);</v>
      </c>
      <c r="AC10292" s="229"/>
    </row>
    <row r="10293" spans="26:29">
      <c r="Z10293">
        <v>570</v>
      </c>
      <c r="AA10293" s="229" t="str">
        <f t="shared" si="90"/>
        <v>INSERT INTO UPK.upk_k40.k60_os_buno_link (os_buhin_no, k60_buno_id, created_date, created_tantou_id) VALUES ('451671/2-1011P    T308', 1856, GETDATE(), 999);</v>
      </c>
      <c r="AC10293" s="229"/>
    </row>
    <row r="10294" spans="26:29">
      <c r="Z10294">
        <v>571</v>
      </c>
      <c r="AA10294" s="229" t="str">
        <f t="shared" si="90"/>
        <v>INSERT INTO UPK.upk_k40.k60_os_buno_link (os_buhin_no, k60_buno_id, created_date, created_tantou_id) VALUES ('451673/4-1011P    T308', 1857, GETDATE(), 999);</v>
      </c>
      <c r="AC10294" s="229"/>
    </row>
    <row r="10295" spans="26:29">
      <c r="Z10295">
        <v>572</v>
      </c>
      <c r="AA10295" s="229" t="str">
        <f t="shared" si="90"/>
        <v>INSERT INTO UPK.upk_k40.k60_os_buno_link (os_buhin_no, k60_buno_id, created_date, created_tantou_id) VALUES ('451633/4-1017P/1016P T308', 1858, GETDATE(), 999);</v>
      </c>
      <c r="AC10295" s="229"/>
    </row>
    <row r="10296" spans="26:29">
      <c r="Z10296">
        <v>573</v>
      </c>
      <c r="AA10296" s="229" t="str">
        <f t="shared" si="90"/>
        <v>INSERT INTO UPK.upk_k40.k60_os_buno_link (os_buhin_no, k60_buno_id, created_date, created_tantou_id) VALUES ('451151-1026P      B302', 1859, GETDATE(), 999);</v>
      </c>
      <c r="AC10296" s="229"/>
    </row>
    <row r="10297" spans="26:29">
      <c r="Z10297">
        <v>574</v>
      </c>
      <c r="AA10297" s="229" t="str">
        <f t="shared" si="90"/>
        <v>INSERT INTO UPK.upk_k40.k60_os_buno_link (os_buhin_no, k60_buno_id, created_date, created_tantou_id) VALUES ('451152-1025P      B302', 1860, GETDATE(), 999);</v>
      </c>
      <c r="AC10297" s="229"/>
    </row>
    <row r="10298" spans="26:29">
      <c r="Z10298">
        <v>575</v>
      </c>
      <c r="AA10298" s="229" t="str">
        <f t="shared" si="90"/>
        <v>INSERT INTO UPK.upk_k40.k60_os_buno_link (os_buhin_no, k60_buno_id, created_date, created_tantou_id) VALUES ('451155-1020P      B302', 1861, GETDATE(), 999);</v>
      </c>
      <c r="AC10298" s="229"/>
    </row>
    <row r="10299" spans="26:29">
      <c r="Z10299">
        <v>576</v>
      </c>
      <c r="AA10299" s="229" t="str">
        <f t="shared" si="90"/>
        <v>INSERT INTO UPK.upk_k40.k60_os_buno_link (os_buhin_no, k60_buno_id, created_date, created_tantou_id) VALUES ('451156-1020P      B302', 1862, GETDATE(), 999);</v>
      </c>
      <c r="AC10299" s="229"/>
    </row>
    <row r="10300" spans="26:29">
      <c r="Z10300">
        <v>577</v>
      </c>
      <c r="AA10300" s="229" t="str">
        <f t="shared" ref="AA10300:AA10363" si="91">AA$9722&amp;"'"&amp;AA8899&amp;"', "&amp;AB8899&amp;", GETDATE(), 999);"</f>
        <v>INSERT INTO UPK.upk_k40.k60_os_buno_link (os_buhin_no, k60_buno_id, created_date, created_tantou_id) VALUES ('451671/2-1026P/1025  T308', 1863, GETDATE(), 999);</v>
      </c>
      <c r="AC10300" s="229"/>
    </row>
    <row r="10301" spans="26:29">
      <c r="Z10301">
        <v>578</v>
      </c>
      <c r="AA10301" s="229" t="str">
        <f t="shared" si="91"/>
        <v>INSERT INTO UPK.upk_k40.k60_os_buno_link (os_buhin_no, k60_buno_id, created_date, created_tantou_id) VALUES ('451673/4-1053P    T308', 1864, GETDATE(), 999);</v>
      </c>
      <c r="AC10301" s="229"/>
    </row>
    <row r="10302" spans="26:29">
      <c r="Z10302">
        <v>579</v>
      </c>
      <c r="AA10302" s="229" t="str">
        <f t="shared" si="91"/>
        <v>INSERT INTO UPK.upk_k40.k60_os_buno_link (os_buhin_no, k60_buno_id, created_date, created_tantou_id) VALUES ('73242   5TA0A  完成品(400)', 1865, GETDATE(), 999);</v>
      </c>
      <c r="AC10302" s="229"/>
    </row>
    <row r="10303" spans="26:29">
      <c r="Z10303">
        <v>580</v>
      </c>
      <c r="AA10303" s="229" t="str">
        <f t="shared" si="91"/>
        <v>INSERT INTO UPK.upk_k40.k60_os_buno_link (os_buhin_no, k60_buno_id, created_date, created_tantou_id) VALUES ('73262   5TA0A     外転', 1866, GETDATE(), 999);</v>
      </c>
      <c r="AC10303" s="229"/>
    </row>
    <row r="10304" spans="26:29">
      <c r="Z10304">
        <v>581</v>
      </c>
      <c r="AA10304" s="229" t="str">
        <f t="shared" si="91"/>
        <v>INSERT INTO UPK.upk_k40.k60_os_buno_link (os_buhin_no, k60_buno_id, created_date, created_tantou_id) VALUES ('73272   5TA0A  完成品(400)', 1867, GETDATE(), 999);</v>
      </c>
      <c r="AC10304" s="229"/>
    </row>
    <row r="10305" spans="26:29">
      <c r="Z10305">
        <v>582</v>
      </c>
      <c r="AA10305" s="229" t="str">
        <f t="shared" si="91"/>
        <v>INSERT INTO UPK.upk_k40.k60_os_buno_link (os_buhin_no, k60_buno_id, created_date, created_tantou_id) VALUES ('74568   5TA0A     外転', 1868, GETDATE(), 999);</v>
      </c>
      <c r="AC10305" s="229"/>
    </row>
    <row r="10306" spans="26:29">
      <c r="Z10306">
        <v>583</v>
      </c>
      <c r="AA10306" s="229" t="str">
        <f t="shared" si="91"/>
        <v>INSERT INTO UPK.upk_k40.k60_os_buno_link (os_buhin_no, k60_buno_id, created_date, created_tantou_id) VALUES ('75182   5TA0A     外転', 1869, GETDATE(), 999);</v>
      </c>
      <c r="AC10306" s="229"/>
    </row>
    <row r="10307" spans="26:29">
      <c r="Z10307">
        <v>584</v>
      </c>
      <c r="AA10307" s="229" t="str">
        <f t="shared" si="91"/>
        <v>INSERT INTO UPK.upk_k40.k60_os_buno_link (os_buhin_no, k60_buno_id, created_date, created_tantou_id) VALUES ('80162   5TA0A  完成品(1200)', 1870, GETDATE(), 999);</v>
      </c>
      <c r="AC10307" s="229"/>
    </row>
    <row r="10308" spans="26:29">
      <c r="Z10308">
        <v>585</v>
      </c>
      <c r="AA10308" s="229" t="str">
        <f t="shared" si="91"/>
        <v>INSERT INTO UPK.upk_k40.k60_os_buno_link (os_buhin_no, k60_buno_id, created_date, created_tantou_id) VALUES ('80163   5TA0A  完成品(1200)', 1871, GETDATE(), 999);</v>
      </c>
      <c r="AC10308" s="229"/>
    </row>
    <row r="10309" spans="26:29">
      <c r="Z10309">
        <v>586</v>
      </c>
      <c r="AA10309" s="229" t="str">
        <f t="shared" si="91"/>
        <v>INSERT INTO UPK.upk_k40.k60_os_buno_link (os_buhin_no, k60_buno_id, created_date, created_tantou_id) VALUES ('80162   5TA1A     外転', 1872, GETDATE(), 999);</v>
      </c>
      <c r="AC10309" s="229"/>
    </row>
    <row r="10310" spans="26:29">
      <c r="Z10310">
        <v>587</v>
      </c>
      <c r="AA10310" s="229" t="str">
        <f t="shared" si="91"/>
        <v>INSERT INTO UPK.upk_k40.k60_os_buno_link (os_buhin_no, k60_buno_id, created_date, created_tantou_id) VALUES ('80163   5TA1A     外転', 1873, GETDATE(), 999);</v>
      </c>
      <c r="AC10310" s="229"/>
    </row>
    <row r="10311" spans="26:29">
      <c r="Z10311">
        <v>588</v>
      </c>
      <c r="AA10311" s="229" t="str">
        <f t="shared" si="91"/>
        <v>INSERT INTO UPK.upk_k40.k60_os_buno_link (os_buhin_no, k60_buno_id, created_date, created_tantou_id) VALUES ('82154   5TA0A  完成品(1200)', 1874, GETDATE(), 999);</v>
      </c>
      <c r="AC10311" s="229"/>
    </row>
    <row r="10312" spans="26:29">
      <c r="Z10312">
        <v>589</v>
      </c>
      <c r="AA10312" s="229" t="str">
        <f t="shared" si="91"/>
        <v>INSERT INTO UPK.upk_k40.k60_os_buno_link (os_buhin_no, k60_buno_id, created_date, created_tantou_id) VALUES ('82155   5TA0A  完成品(1200)', 1875, GETDATE(), 999);</v>
      </c>
      <c r="AC10312" s="229"/>
    </row>
    <row r="10313" spans="26:29">
      <c r="Z10313">
        <v>590</v>
      </c>
      <c r="AA10313" s="229" t="str">
        <f t="shared" si="91"/>
        <v>INSERT INTO UPK.upk_k40.k60_os_buno_link (os_buhin_no, k60_buno_id, created_date, created_tantou_id) VALUES ('82155   5TA1A  完成品(1200)', 1876, GETDATE(), 999);</v>
      </c>
      <c r="AC10313" s="229"/>
    </row>
    <row r="10314" spans="26:29">
      <c r="Z10314">
        <v>591</v>
      </c>
      <c r="AA10314" s="229" t="str">
        <f t="shared" si="91"/>
        <v>INSERT INTO UPK.upk_k40.k60_os_buno_link (os_buhin_no, k60_buno_id, created_date, created_tantou_id) VALUES ('62541   6MA0A    B309', 1877, GETDATE(), 999);</v>
      </c>
      <c r="AC10314" s="229"/>
    </row>
    <row r="10315" spans="26:29">
      <c r="Z10315">
        <v>592</v>
      </c>
      <c r="AA10315" s="229" t="str">
        <f t="shared" si="91"/>
        <v>INSERT INTO UPK.upk_k40.k60_os_buno_link (os_buhin_no, k60_buno_id, created_date, created_tantou_id) VALUES ('62590   6MA0A    B309', 1878, GETDATE(), 999);</v>
      </c>
      <c r="AC10315" s="229"/>
    </row>
    <row r="10316" spans="26:29">
      <c r="Z10316">
        <v>593</v>
      </c>
      <c r="AA10316" s="229" t="str">
        <f t="shared" si="91"/>
        <v>INSERT INTO UPK.upk_k40.k60_os_buno_link (os_buhin_no, k60_buno_id, created_date, created_tantou_id) VALUES ('767C2/3 6MA0A     外転', 1879, GETDATE(), 999);</v>
      </c>
      <c r="AC10316" s="229"/>
    </row>
    <row r="10317" spans="26:29">
      <c r="Z10317">
        <v>594</v>
      </c>
      <c r="AA10317" s="229" t="str">
        <f t="shared" si="91"/>
        <v>INSERT INTO UPK.upk_k40.k60_os_buno_link (os_buhin_no, k60_buno_id, created_date, created_tantou_id) VALUES ('756B4/5 5TL0A    B301', 1880, GETDATE(), 999);</v>
      </c>
      <c r="AC10317" s="229"/>
    </row>
    <row r="10318" spans="26:29">
      <c r="Z10318">
        <v>595</v>
      </c>
      <c r="AA10318" s="229" t="str">
        <f t="shared" si="91"/>
        <v>INSERT INTO UPK.upk_k40.k60_os_buno_link (os_buhin_no, k60_buno_id, created_date, created_tantou_id) VALUES ('73211   3XA0A    B301', 1881, GETDATE(), 999);</v>
      </c>
      <c r="AC10318" s="229"/>
    </row>
    <row r="10319" spans="26:29">
      <c r="Z10319">
        <v>596</v>
      </c>
      <c r="AA10319" s="229" t="str">
        <f t="shared" si="91"/>
        <v>INSERT INTO UPK.upk_k40.k60_os_buno_link (os_buhin_no, k60_buno_id, created_date, created_tantou_id) VALUES ('9450B   99000/98900 K70', 1882, GETDATE(), 999);</v>
      </c>
      <c r="AC10319" s="229"/>
    </row>
    <row r="10320" spans="26:29">
      <c r="Z10320">
        <v>597</v>
      </c>
      <c r="AA10320" s="229" t="str">
        <f t="shared" si="91"/>
        <v>INSERT INTO UPK.upk_k40.k60_os_buno_link (os_buhin_no, k60_buno_id, created_date, created_tantou_id) VALUES ('9450C   03300/02700 K70', 1883, GETDATE(), 999);</v>
      </c>
      <c r="AC10320" s="229"/>
    </row>
    <row r="10321" spans="26:29">
      <c r="Z10321">
        <v>598</v>
      </c>
      <c r="AA10321" s="229" t="str">
        <f t="shared" si="91"/>
        <v>INSERT INTO UPK.upk_k40.k60_os_buno_link (os_buhin_no, k60_buno_id, created_date, created_tantou_id) VALUES ('9450C   03400/02800 K70', 1884, GETDATE(), 999);</v>
      </c>
      <c r="AC10321" s="229"/>
    </row>
    <row r="10322" spans="26:29">
      <c r="Z10322">
        <v>599</v>
      </c>
      <c r="AA10322" s="229" t="str">
        <f t="shared" si="91"/>
        <v>INSERT INTO UPK.upk_k40.k60_os_buno_link (os_buhin_no, k60_buno_id, created_date, created_tantou_id) VALUES ('9450C   02900       K70', 1885, GETDATE(), 999);</v>
      </c>
      <c r="AC10322" s="229"/>
    </row>
    <row r="10323" spans="26:29">
      <c r="Z10323">
        <v>600</v>
      </c>
      <c r="AA10323" s="229" t="str">
        <f t="shared" si="91"/>
        <v>INSERT INTO UPK.upk_k40.k60_os_buno_link (os_buhin_no, k60_buno_id, created_date, created_tantou_id) VALUES ('9450C   03000       K70', 1886, GETDATE(), 999);</v>
      </c>
      <c r="AC10323" s="229"/>
    </row>
    <row r="10324" spans="26:29">
      <c r="Z10324">
        <v>601</v>
      </c>
      <c r="AA10324" s="229" t="str">
        <f t="shared" si="91"/>
        <v>INSERT INTO UPK.upk_k40.k60_os_buno_link (os_buhin_no, k60_buno_id, created_date, created_tantou_id) VALUES ('751N8/9  6RA0ABL', 1887, GETDATE(), 999);</v>
      </c>
      <c r="AC10324" s="229"/>
    </row>
    <row r="10325" spans="26:29">
      <c r="Z10325">
        <v>602</v>
      </c>
      <c r="AA10325" s="229" t="str">
        <f t="shared" si="91"/>
        <v>INSERT INTO UPK.upk_k40.k60_os_buno_link (os_buhin_no, k60_buno_id, created_date, created_tantou_id) VALUES ('67413    6RA0ABL', 1888, GETDATE(), 999);</v>
      </c>
      <c r="AC10325" s="229"/>
    </row>
    <row r="10326" spans="26:29">
      <c r="Z10326">
        <v>603</v>
      </c>
      <c r="AA10326" s="229" t="str">
        <f t="shared" si="91"/>
        <v>INSERT INTO UPK.upk_k40.k60_os_buno_link (os_buhin_no, k60_buno_id, created_date, created_tantou_id) VALUES ('75512    6RA0ABL', 1889, GETDATE(), 999);</v>
      </c>
      <c r="AC10326" s="229"/>
    </row>
    <row r="10327" spans="26:29">
      <c r="Z10327">
        <v>604</v>
      </c>
      <c r="AA10327" s="229" t="str">
        <f t="shared" si="91"/>
        <v>INSERT INTO UPK.upk_k40.k60_os_buno_link (os_buhin_no, k60_buno_id, created_date, created_tantou_id) VALUES ('75513    6RA0ABL', 1890, GETDATE(), 999);</v>
      </c>
      <c r="AC10327" s="229"/>
    </row>
    <row r="10328" spans="26:29">
      <c r="Z10328">
        <v>605</v>
      </c>
      <c r="AA10328" s="229" t="str">
        <f t="shared" si="91"/>
        <v>INSERT INTO UPK.upk_k40.k60_os_buno_link (os_buhin_no, k60_buno_id, created_date, created_tantou_id) VALUES ('75174/5  6RA0ABL', 1891, GETDATE(), 999);</v>
      </c>
      <c r="AC10328" s="229"/>
    </row>
    <row r="10329" spans="26:29">
      <c r="Z10329">
        <v>606</v>
      </c>
      <c r="AA10329" s="229" t="str">
        <f t="shared" si="91"/>
        <v>INSERT INTO UPK.upk_k40.k60_os_buno_link (os_buhin_no, k60_buno_id, created_date, created_tantou_id) VALUES ('5253C    F0200/0100BL', 1892, GETDATE(), 999);</v>
      </c>
      <c r="AC10329" s="229"/>
    </row>
    <row r="10330" spans="26:29">
      <c r="Z10330">
        <v>607</v>
      </c>
      <c r="AA10330" s="229" t="str">
        <f t="shared" si="91"/>
        <v>INSERT INTO UPK.upk_k40.k60_os_buno_link (os_buhin_no, k60_buno_id, created_date, created_tantou_id) VALUES ('75174/5  6RL0ABL', 1893, GETDATE(), 999);</v>
      </c>
      <c r="AC10330" s="229"/>
    </row>
    <row r="10331" spans="26:29">
      <c r="Z10331">
        <v>608</v>
      </c>
      <c r="AA10331" s="229" t="str">
        <f t="shared" si="91"/>
        <v>INSERT INTO UPK.upk_k40.k60_os_buno_link (os_buhin_no, k60_buno_id, created_date, created_tantou_id) VALUES ('75426    6RL1ABL', 1894, GETDATE(), 999);</v>
      </c>
      <c r="AC10331" s="229"/>
    </row>
    <row r="10332" spans="26:29">
      <c r="Z10332">
        <v>609</v>
      </c>
      <c r="AA10332" s="229" t="str">
        <f t="shared" si="91"/>
        <v>INSERT INTO UPK.upk_k40.k60_os_buno_link (os_buhin_no, k60_buno_id, created_date, created_tantou_id) VALUES ('75426    6RL1BBL', 1895, GETDATE(), 999);</v>
      </c>
      <c r="AC10332" s="229"/>
    </row>
    <row r="10333" spans="26:29">
      <c r="Z10333">
        <v>610</v>
      </c>
      <c r="AA10333" s="229" t="str">
        <f t="shared" si="91"/>
        <v>INSERT INTO UPK.upk_k40.k60_os_buno_link (os_buhin_no, k60_buno_id, created_date, created_tantou_id) VALUES ('75466    6RL1ABL', 1896, GETDATE(), 999);</v>
      </c>
      <c r="AC10333" s="229"/>
    </row>
    <row r="10334" spans="26:29">
      <c r="Z10334">
        <v>611</v>
      </c>
      <c r="AA10334" s="229" t="str">
        <f t="shared" si="91"/>
        <v>INSERT INTO UPK.upk_k40.k60_os_buno_link (os_buhin_no, k60_buno_id, created_date, created_tantou_id) VALUES ('75466    6RL1BBL', 1897, GETDATE(), 999);</v>
      </c>
      <c r="AC10334" s="229"/>
    </row>
    <row r="10335" spans="26:29">
      <c r="Z10335">
        <v>612</v>
      </c>
      <c r="AA10335" s="229" t="str">
        <f t="shared" si="91"/>
        <v>INSERT INTO UPK.upk_k40.k60_os_buno_link (os_buhin_no, k60_buno_id, created_date, created_tantou_id) VALUES ('76532/3  4CC0AT1', 1898, GETDATE(), 999);</v>
      </c>
      <c r="AC10335" s="229"/>
    </row>
    <row r="10336" spans="26:29">
      <c r="Z10336">
        <v>613</v>
      </c>
      <c r="AA10336" s="229" t="str">
        <f t="shared" si="91"/>
        <v>INSERT INTO UPK.upk_k40.k60_os_buno_link (os_buhin_no, k60_buno_id, created_date, created_tantou_id) VALUES ('76532/3  4CC0AT2', 1899, GETDATE(), 999);</v>
      </c>
      <c r="AC10336" s="229"/>
    </row>
    <row r="10337" spans="26:29">
      <c r="Z10337">
        <v>614</v>
      </c>
      <c r="AA10337" s="229" t="str">
        <f t="shared" si="91"/>
        <v>INSERT INTO UPK.upk_k40.k60_os_buno_link (os_buhin_no, k60_buno_id, created_date, created_tantou_id) VALUES ('76572    4CC0AT1', 1900, GETDATE(), 999);</v>
      </c>
      <c r="AC10337" s="229"/>
    </row>
    <row r="10338" spans="26:29">
      <c r="Z10338">
        <v>615</v>
      </c>
      <c r="AA10338" s="229" t="str">
        <f t="shared" si="91"/>
        <v>INSERT INTO UPK.upk_k40.k60_os_buno_link (os_buhin_no, k60_buno_id, created_date, created_tantou_id) VALUES ('76573    4CC0AT1', 1901, GETDATE(), 999);</v>
      </c>
      <c r="AC10338" s="229"/>
    </row>
    <row r="10339" spans="26:29">
      <c r="Z10339">
        <v>616</v>
      </c>
      <c r="AA10339" s="229" t="str">
        <f t="shared" si="91"/>
        <v>INSERT INTO UPK.upk_k40.k60_os_buno_link (os_buhin_no, k60_buno_id, created_date, created_tantou_id) VALUES ('76572/3  4CC0AT2', 1902, GETDATE(), 999);</v>
      </c>
      <c r="AC10339" s="229"/>
    </row>
    <row r="10340" spans="26:29">
      <c r="Z10340">
        <v>617</v>
      </c>
      <c r="AA10340" s="229" t="str">
        <f t="shared" si="91"/>
        <v>INSERT INTO UPK.upk_k40.k60_os_buno_link (os_buhin_no, k60_buno_id, created_date, created_tantou_id) VALUES ('75112/3  JG00A01', 1903, GETDATE(), 999);</v>
      </c>
      <c r="AC10340" s="229"/>
    </row>
    <row r="10341" spans="26:29">
      <c r="Z10341">
        <v>618</v>
      </c>
      <c r="AA10341" s="229" t="str">
        <f t="shared" si="91"/>
        <v>INSERT INTO UPK.upk_k40.k60_os_buno_link (os_buhin_no, k60_buno_id, created_date, created_tantou_id) VALUES ('75112    JG00A02', 1904, GETDATE(), 999);</v>
      </c>
      <c r="AC10341" s="229"/>
    </row>
    <row r="10342" spans="26:29">
      <c r="Z10342">
        <v>619</v>
      </c>
      <c r="AA10342" s="229" t="str">
        <f t="shared" si="91"/>
        <v>INSERT INTO UPK.upk_k40.k60_os_buno_link (os_buhin_no, k60_buno_id, created_date, created_tantou_id) VALUES ('75113    JG00A02', 1905, GETDATE(), 999);</v>
      </c>
      <c r="AC10342" s="229"/>
    </row>
    <row r="10343" spans="26:29">
      <c r="Z10343">
        <v>620</v>
      </c>
      <c r="AA10343" s="229" t="str">
        <f t="shared" si="91"/>
        <v>INSERT INTO UPK.upk_k40.k60_os_buno_link (os_buhin_no, k60_buno_id, created_date, created_tantou_id) VALUES ('75134    JG00A02', 1906, GETDATE(), 999);</v>
      </c>
      <c r="AC10343" s="229"/>
    </row>
    <row r="10344" spans="26:29">
      <c r="Z10344">
        <v>621</v>
      </c>
      <c r="AA10344" s="229" t="str">
        <f t="shared" si="91"/>
        <v>INSERT INTO UPK.upk_k40.k60_os_buno_link (os_buhin_no, k60_buno_id, created_date, created_tantou_id) VALUES ('75135    JG00A02', 1907, GETDATE(), 999);</v>
      </c>
      <c r="AC10344" s="229"/>
    </row>
    <row r="10345" spans="26:29">
      <c r="Z10345">
        <v>622</v>
      </c>
      <c r="AA10345" s="229" t="str">
        <f t="shared" si="91"/>
        <v>INSERT INTO UPK.upk_k40.k60_os_buno_link (os_buhin_no, k60_buno_id, created_date, created_tantou_id) VALUES ('75134/5  JG40A01', 1908, GETDATE(), 999);</v>
      </c>
      <c r="AC10345" s="229"/>
    </row>
    <row r="10346" spans="26:29">
      <c r="Z10346">
        <v>623</v>
      </c>
      <c r="AA10346" s="229" t="str">
        <f t="shared" si="91"/>
        <v>INSERT INTO UPK.upk_k40.k60_os_buno_link (os_buhin_no, k60_buno_id, created_date, created_tantou_id) VALUES ('76532/3  JM00B01', 1909, GETDATE(), 999);</v>
      </c>
      <c r="AC10346" s="229"/>
    </row>
    <row r="10347" spans="26:29">
      <c r="Z10347">
        <v>624</v>
      </c>
      <c r="AA10347" s="229" t="str">
        <f t="shared" si="91"/>
        <v>INSERT INTO UPK.upk_k40.k60_os_buno_link (os_buhin_no, k60_buno_id, created_date, created_tantou_id) VALUES ('76532/3  JM00B02', 1910, GETDATE(), 999);</v>
      </c>
      <c r="AC10347" s="229"/>
    </row>
    <row r="10348" spans="26:29">
      <c r="Z10348">
        <v>625</v>
      </c>
      <c r="AA10348" s="229" t="str">
        <f t="shared" si="91"/>
        <v>INSERT INTO UPK.upk_k40.k60_os_buno_link (os_buhin_no, k60_buno_id, created_date, created_tantou_id) VALUES ('75112/3  5TA0AT1', 1911, GETDATE(), 999);</v>
      </c>
      <c r="AC10348" s="229"/>
    </row>
    <row r="10349" spans="26:29">
      <c r="Z10349">
        <v>626</v>
      </c>
      <c r="AA10349" s="229" t="str">
        <f t="shared" si="91"/>
        <v>INSERT INTO UPK.upk_k40.k60_os_buno_link (os_buhin_no, k60_buno_id, created_date, created_tantou_id) VALUES ('75112    5TA0AT2', 1912, GETDATE(), 999);</v>
      </c>
      <c r="AC10349" s="229"/>
    </row>
    <row r="10350" spans="26:29">
      <c r="Z10350">
        <v>627</v>
      </c>
      <c r="AA10350" s="229" t="str">
        <f t="shared" si="91"/>
        <v>INSERT INTO UPK.upk_k40.k60_os_buno_link (os_buhin_no, k60_buno_id, created_date, created_tantou_id) VALUES ('75113    5TA0AT2', 1913, GETDATE(), 999);</v>
      </c>
      <c r="AC10350" s="229"/>
    </row>
    <row r="10351" spans="26:29">
      <c r="Z10351">
        <v>628</v>
      </c>
      <c r="AA10351" s="229" t="str">
        <f t="shared" si="91"/>
        <v>INSERT INTO UPK.upk_k40.k60_os_buno_link (os_buhin_no, k60_buno_id, created_date, created_tantou_id) VALUES ('75134/5  5TA0AT1', 1914, GETDATE(), 999);</v>
      </c>
      <c r="AC10351" s="229"/>
    </row>
    <row r="10352" spans="26:29">
      <c r="Z10352">
        <v>629</v>
      </c>
      <c r="AA10352" s="229" t="str">
        <f t="shared" si="91"/>
        <v>INSERT INTO UPK.upk_k40.k60_os_buno_link (os_buhin_no, k60_buno_id, created_date, created_tantou_id) VALUES ('75134    5TA0AT2', 1915, GETDATE(), 999);</v>
      </c>
      <c r="AC10352" s="229"/>
    </row>
    <row r="10353" spans="26:29">
      <c r="Z10353">
        <v>630</v>
      </c>
      <c r="AA10353" s="229" t="str">
        <f t="shared" si="91"/>
        <v>INSERT INTO UPK.upk_k40.k60_os_buno_link (os_buhin_no, k60_buno_id, created_date, created_tantou_id) VALUES ('75135    5TA0AT2', 1916, GETDATE(), 999);</v>
      </c>
      <c r="AC10353" s="229"/>
    </row>
    <row r="10354" spans="26:29">
      <c r="Z10354">
        <v>631</v>
      </c>
      <c r="AA10354" s="229" t="str">
        <f t="shared" si="91"/>
        <v>INSERT INTO UPK.upk_k40.k60_os_buno_link (os_buhin_no, k60_buno_id, created_date, created_tantou_id) VALUES ('75112/3 JN20AT1', 1917, GETDATE(), 999);</v>
      </c>
      <c r="AC10354" s="229"/>
    </row>
    <row r="10355" spans="26:29">
      <c r="Z10355">
        <v>632</v>
      </c>
      <c r="AA10355" s="229" t="str">
        <f t="shared" si="91"/>
        <v>INSERT INTO UPK.upk_k40.k60_os_buno_link (os_buhin_no, k60_buno_id, created_date, created_tantou_id) VALUES ('75112/3 JN20AT2', 1918, GETDATE(), 999);</v>
      </c>
      <c r="AC10355" s="229"/>
    </row>
    <row r="10356" spans="26:29">
      <c r="Z10356">
        <v>633</v>
      </c>
      <c r="AA10356" s="229" t="str">
        <f t="shared" si="91"/>
        <v>INSERT INTO UPK.upk_k40.k60_os_buno_link (os_buhin_no, k60_buno_id, created_date, created_tantou_id) VALUES ('76516   JN20AT1', 1919, GETDATE(), 999);</v>
      </c>
      <c r="AC10356" s="229"/>
    </row>
    <row r="10357" spans="26:29">
      <c r="Z10357">
        <v>634</v>
      </c>
      <c r="AA10357" s="229" t="str">
        <f t="shared" si="91"/>
        <v>INSERT INTO UPK.upk_k40.k60_os_buno_link (os_buhin_no, k60_buno_id, created_date, created_tantou_id) VALUES ('76517   JN20AT1', 1920, GETDATE(), 999);</v>
      </c>
      <c r="AC10357" s="229"/>
    </row>
    <row r="10358" spans="26:29">
      <c r="Z10358">
        <v>635</v>
      </c>
      <c r="AA10358" s="229" t="str">
        <f t="shared" si="91"/>
        <v>INSERT INTO UPK.upk_k40.k60_os_buno_link (os_buhin_no, k60_buno_id, created_date, created_tantou_id) VALUES ('76516/7 JN20AT2', 1921, GETDATE(), 999);</v>
      </c>
      <c r="AC10358" s="229"/>
    </row>
    <row r="10359" spans="26:29">
      <c r="Z10359">
        <v>636</v>
      </c>
      <c r="AA10359" s="229" t="str">
        <f t="shared" si="91"/>
        <v>INSERT INTO UPK.upk_k40.k60_os_buno_link (os_buhin_no, k60_buno_id, created_date, created_tantou_id) VALUES ('75112/3 1JA0AT1', 1922, GETDATE(), 999);</v>
      </c>
      <c r="AC10359" s="229"/>
    </row>
    <row r="10360" spans="26:29">
      <c r="Z10360">
        <v>637</v>
      </c>
      <c r="AA10360" s="229" t="str">
        <f t="shared" si="91"/>
        <v>INSERT INTO UPK.upk_k40.k60_os_buno_link (os_buhin_no, k60_buno_id, created_date, created_tantou_id) VALUES ('75112   1JA0AT2', 1923, GETDATE(), 999);</v>
      </c>
      <c r="AC10360" s="229"/>
    </row>
    <row r="10361" spans="26:29">
      <c r="Z10361">
        <v>638</v>
      </c>
      <c r="AA10361" s="229" t="str">
        <f t="shared" si="91"/>
        <v>INSERT INTO UPK.upk_k40.k60_os_buno_link (os_buhin_no, k60_buno_id, created_date, created_tantou_id) VALUES ('75113   1JA0AT2', 1924, GETDATE(), 999);</v>
      </c>
      <c r="AC10361" s="229"/>
    </row>
    <row r="10362" spans="26:29">
      <c r="Z10362">
        <v>639</v>
      </c>
      <c r="AA10362" s="229" t="str">
        <f t="shared" si="91"/>
        <v>INSERT INTO UPK.upk_k40.k60_os_buno_link (os_buhin_no, k60_buno_id, created_date, created_tantou_id) VALUES ('75134/5 1JA0AT1', 1925, GETDATE(), 999);</v>
      </c>
      <c r="AC10362" s="229"/>
    </row>
    <row r="10363" spans="26:29">
      <c r="Z10363">
        <v>640</v>
      </c>
      <c r="AA10363" s="229" t="str">
        <f t="shared" si="91"/>
        <v>INSERT INTO UPK.upk_k40.k60_os_buno_link (os_buhin_no, k60_buno_id, created_date, created_tantou_id) VALUES ('75134   1JA0AT2', 1926, GETDATE(), 999);</v>
      </c>
      <c r="AC10363" s="229"/>
    </row>
    <row r="10364" spans="26:29">
      <c r="Z10364">
        <v>641</v>
      </c>
      <c r="AA10364" s="229" t="str">
        <f t="shared" ref="AA10364:AA10427" si="92">AA$9722&amp;"'"&amp;AA8963&amp;"', "&amp;AB8963&amp;", GETDATE(), 999);"</f>
        <v>INSERT INTO UPK.upk_k40.k60_os_buno_link (os_buhin_no, k60_buno_id, created_date, created_tantou_id) VALUES ('75135   1JA0AT2', 1927, GETDATE(), 999);</v>
      </c>
      <c r="AC10364" s="229"/>
    </row>
    <row r="10365" spans="26:29">
      <c r="Z10365">
        <v>642</v>
      </c>
      <c r="AA10365" s="229" t="str">
        <f t="shared" si="92"/>
        <v>INSERT INTO UPK.upk_k40.k60_os_buno_link (os_buhin_no, k60_buno_id, created_date, created_tantou_id) VALUES ('67612   1GR0AT1', 1928, GETDATE(), 999);</v>
      </c>
      <c r="AC10365" s="229"/>
    </row>
    <row r="10366" spans="26:29">
      <c r="Z10366">
        <v>643</v>
      </c>
      <c r="AA10366" s="229" t="str">
        <f t="shared" si="92"/>
        <v>INSERT INTO UPK.upk_k40.k60_os_buno_link (os_buhin_no, k60_buno_id, created_date, created_tantou_id) VALUES ('67612   1GR0AT2', 1929, GETDATE(), 999);</v>
      </c>
      <c r="AC10366" s="229"/>
    </row>
    <row r="10367" spans="26:29">
      <c r="Z10367">
        <v>644</v>
      </c>
      <c r="AA10367" s="229" t="str">
        <f t="shared" si="92"/>
        <v>INSERT INTO UPK.upk_k40.k60_os_buno_link (os_buhin_no, k60_buno_id, created_date, created_tantou_id) VALUES ('67613   1GR0AT1', 1930, GETDATE(), 999);</v>
      </c>
      <c r="AC10367" s="229"/>
    </row>
    <row r="10368" spans="26:29">
      <c r="Z10368">
        <v>645</v>
      </c>
      <c r="AA10368" s="229" t="str">
        <f t="shared" si="92"/>
        <v>INSERT INTO UPK.upk_k40.k60_os_buno_link (os_buhin_no, k60_buno_id, created_date, created_tantou_id) VALUES ('67613   1GR0AT2', 1931, GETDATE(), 999);</v>
      </c>
      <c r="AC10368" s="229"/>
    </row>
    <row r="10369" spans="26:29">
      <c r="Z10369">
        <v>646</v>
      </c>
      <c r="AA10369" s="229" t="str">
        <f t="shared" si="92"/>
        <v>INSERT INTO UPK.upk_k40.k60_os_buno_link (os_buhin_no, k60_buno_id, created_date, created_tantou_id) VALUES ('75127   1GR0AT1', 1932, GETDATE(), 999);</v>
      </c>
      <c r="AC10369" s="229"/>
    </row>
    <row r="10370" spans="26:29">
      <c r="Z10370">
        <v>647</v>
      </c>
      <c r="AA10370" s="229" t="str">
        <f t="shared" si="92"/>
        <v>INSERT INTO UPK.upk_k40.k60_os_buno_link (os_buhin_no, k60_buno_id, created_date, created_tantou_id) VALUES ('75127   1GR0AT2', 1933, GETDATE(), 999);</v>
      </c>
      <c r="AC10370" s="229"/>
    </row>
    <row r="10371" spans="26:29">
      <c r="Z10371">
        <v>648</v>
      </c>
      <c r="AA10371" s="229" t="str">
        <f t="shared" si="92"/>
        <v>INSERT INTO UPK.upk_k40.k60_os_buno_link (os_buhin_no, k60_buno_id, created_date, created_tantou_id) VALUES ('75112/3 3VA0AT1', 1934, GETDATE(), 999);</v>
      </c>
      <c r="AC10371" s="229"/>
    </row>
    <row r="10372" spans="26:29">
      <c r="Z10372">
        <v>649</v>
      </c>
      <c r="AA10372" s="229" t="str">
        <f t="shared" si="92"/>
        <v>INSERT INTO UPK.upk_k40.k60_os_buno_link (os_buhin_no, k60_buno_id, created_date, created_tantou_id) VALUES ('75112   3VA0AT2', 1935, GETDATE(), 999);</v>
      </c>
      <c r="AC10372" s="229"/>
    </row>
    <row r="10373" spans="26:29">
      <c r="Z10373">
        <v>650</v>
      </c>
      <c r="AA10373" s="229" t="str">
        <f t="shared" si="92"/>
        <v>INSERT INTO UPK.upk_k40.k60_os_buno_link (os_buhin_no, k60_buno_id, created_date, created_tantou_id) VALUES ('75113   3VA0AT2', 1936, GETDATE(), 999);</v>
      </c>
      <c r="AC10373" s="229"/>
    </row>
    <row r="10374" spans="26:29">
      <c r="Z10374">
        <v>651</v>
      </c>
      <c r="AA10374" s="229" t="str">
        <f t="shared" si="92"/>
        <v>INSERT INTO UPK.upk_k40.k60_os_buno_link (os_buhin_no, k60_buno_id, created_date, created_tantou_id) VALUES ('62522/3 80F00     K70', 1937, GETDATE(), 999);</v>
      </c>
      <c r="AC10374" s="229"/>
    </row>
    <row r="10375" spans="26:29">
      <c r="Z10375">
        <v>652</v>
      </c>
      <c r="AA10375" s="229" t="str">
        <f t="shared" si="92"/>
        <v>INSERT INTO UPK.upk_k40.k60_os_buno_link (os_buhin_no, k60_buno_id, created_date, created_tantou_id) VALUES ('75134/5  JG00A01', 1938, GETDATE(), 999);</v>
      </c>
      <c r="AC10375" s="229"/>
    </row>
    <row r="10376" spans="26:29">
      <c r="Z10376">
        <v>653</v>
      </c>
      <c r="AA10376" s="229" t="str">
        <f t="shared" si="92"/>
        <v>INSERT INTO UPK.upk_k40.k60_os_buno_link (os_buhin_no, k60_buno_id, created_date, created_tantou_id) VALUES ('75112/3  1AA0AT1', 1939, GETDATE(), 999);</v>
      </c>
      <c r="AC10376" s="229"/>
    </row>
    <row r="10377" spans="26:29">
      <c r="Z10377">
        <v>654</v>
      </c>
      <c r="AA10377" s="229" t="str">
        <f t="shared" si="92"/>
        <v>INSERT INTO UPK.upk_k40.k60_os_buno_link (os_buhin_no, k60_buno_id, created_date, created_tantou_id) VALUES ('61161   B5010', 1940, GETDATE(), 999);</v>
      </c>
      <c r="AC10377" s="229"/>
    </row>
    <row r="10378" spans="26:29">
      <c r="Z10378">
        <v>655</v>
      </c>
      <c r="AA10378" s="229" t="str">
        <f t="shared" si="92"/>
        <v>INSERT INTO UPK.upk_k40.k60_os_buno_link (os_buhin_no, k60_buno_id, created_date, created_tantou_id) VALUES ('61161   B5030', 1941, GETDATE(), 999);</v>
      </c>
      <c r="AC10378" s="229"/>
    </row>
    <row r="10379" spans="26:29">
      <c r="Z10379">
        <v>656</v>
      </c>
      <c r="AA10379" s="229" t="str">
        <f t="shared" si="92"/>
        <v>INSERT INTO UPK.upk_k40.k60_os_buno_link (os_buhin_no, k60_buno_id, created_date, created_tantou_id) VALUES ('61162   B5010', 1942, GETDATE(), 999);</v>
      </c>
      <c r="AC10379" s="229"/>
    </row>
    <row r="10380" spans="26:29">
      <c r="Z10380">
        <v>657</v>
      </c>
      <c r="AA10380" s="229" t="str">
        <f t="shared" si="92"/>
        <v>INSERT INTO UPK.upk_k40.k60_os_buno_link (os_buhin_no, k60_buno_id, created_date, created_tantou_id) VALUES ('61162   B5030', 1943, GETDATE(), 999);</v>
      </c>
      <c r="AC10380" s="229"/>
    </row>
    <row r="10381" spans="26:29">
      <c r="Z10381">
        <v>658</v>
      </c>
      <c r="AA10381" s="229" t="str">
        <f t="shared" si="92"/>
        <v>INSERT INTO UPK.upk_k40.k60_os_buno_link (os_buhin_no, k60_buno_id, created_date, created_tantou_id) VALUES ('61175   B5010', 1944, GETDATE(), 999);</v>
      </c>
      <c r="AC10381" s="229"/>
    </row>
    <row r="10382" spans="26:29">
      <c r="Z10382">
        <v>659</v>
      </c>
      <c r="AA10382" s="229" t="str">
        <f t="shared" si="92"/>
        <v>INSERT INTO UPK.upk_k40.k60_os_buno_link (os_buhin_no, k60_buno_id, created_date, created_tantou_id) VALUES ('61176   B5010', 1945, GETDATE(), 999);</v>
      </c>
      <c r="AC10382" s="229"/>
    </row>
    <row r="10383" spans="26:29">
      <c r="Z10383">
        <v>660</v>
      </c>
      <c r="AA10383" s="229" t="str">
        <f t="shared" si="92"/>
        <v>INSERT INTO UPK.upk_k40.k60_os_buno_link (os_buhin_no, k60_buno_id, created_date, created_tantou_id) VALUES ('451631/2-1047P/1029P', 1946, GETDATE(), 999);</v>
      </c>
      <c r="AC10383" s="229"/>
    </row>
    <row r="10384" spans="26:29">
      <c r="Z10384">
        <v>661</v>
      </c>
      <c r="AA10384" s="229" t="str">
        <f t="shared" si="92"/>
        <v>INSERT INTO UPK.upk_k40.k60_os_buno_link (os_buhin_no, k60_buno_id, created_date, created_tantou_id) VALUES ('62516   3VA3A', 1947, GETDATE(), 999);</v>
      </c>
      <c r="AC10384" s="229"/>
    </row>
    <row r="10385" spans="26:29">
      <c r="Z10385">
        <v>662</v>
      </c>
      <c r="AA10385" s="229" t="str">
        <f t="shared" si="92"/>
        <v>INSERT INTO UPK.upk_k40.k60_os_buno_link (os_buhin_no, k60_buno_id, created_date, created_tantou_id) VALUES ('62532   3VA1A', 1948, GETDATE(), 999);</v>
      </c>
      <c r="AC10385" s="229"/>
    </row>
    <row r="10386" spans="26:29">
      <c r="Z10386">
        <v>663</v>
      </c>
      <c r="AA10386" s="229" t="str">
        <f t="shared" si="92"/>
        <v>INSERT INTO UPK.upk_k40.k60_os_buno_link (os_buhin_no, k60_buno_id, created_date, created_tantou_id) VALUES ('76218   3VA0A', 1949, GETDATE(), 999);</v>
      </c>
      <c r="AC10386" s="229"/>
    </row>
    <row r="10387" spans="26:29">
      <c r="Z10387">
        <v>664</v>
      </c>
      <c r="AA10387" s="229" t="str">
        <f t="shared" si="92"/>
        <v>INSERT INTO UPK.upk_k40.k60_os_buno_link (os_buhin_no, k60_buno_id, created_date, created_tantou_id) VALUES ('76219   3VA0A', 1950, GETDATE(), 999);</v>
      </c>
      <c r="AC10387" s="229"/>
    </row>
    <row r="10388" spans="26:29">
      <c r="Z10388">
        <v>665</v>
      </c>
      <c r="AA10388" s="229" t="str">
        <f t="shared" si="92"/>
        <v>INSERT INTO UPK.upk_k40.k60_os_buno_link (os_buhin_no, k60_buno_id, created_date, created_tantou_id) VALUES ('75186/7 5TA0A', 1951, GETDATE(), 999);</v>
      </c>
      <c r="AC10388" s="229"/>
    </row>
    <row r="10389" spans="26:29">
      <c r="Z10389">
        <v>666</v>
      </c>
      <c r="AA10389" s="229" t="str">
        <f t="shared" si="92"/>
        <v>INSERT INTO UPK.upk_k40.k60_os_buno_link (os_buhin_no, k60_buno_id, created_date, created_tantou_id) VALUES ('751B2   5TA0A', 1952, GETDATE(), 999);</v>
      </c>
      <c r="AC10389" s="229"/>
    </row>
    <row r="10390" spans="26:29">
      <c r="Z10390">
        <v>667</v>
      </c>
      <c r="AA10390" s="229" t="str">
        <f t="shared" si="92"/>
        <v>INSERT INTO UPK.upk_k40.k60_os_buno_link (os_buhin_no, k60_buno_id, created_date, created_tantou_id) VALUES ('90126/7 5TA0A', 1953, GETDATE(), 999);</v>
      </c>
      <c r="AC10390" s="229"/>
    </row>
    <row r="10391" spans="26:29">
      <c r="Z10391">
        <v>668</v>
      </c>
      <c r="AA10391" s="229" t="str">
        <f t="shared" si="92"/>
        <v>INSERT INTO UPK.upk_k40.k60_os_buno_link (os_buhin_no, k60_buno_id, created_date, created_tantou_id) VALUES ('641C2/3 JG00A', 1954, GETDATE(), 999);</v>
      </c>
      <c r="AC10391" s="229"/>
    </row>
    <row r="10392" spans="26:29">
      <c r="Z10392">
        <v>669</v>
      </c>
      <c r="AA10392" s="229" t="str">
        <f t="shared" si="92"/>
        <v>INSERT INTO UPK.upk_k40.k60_os_buno_link (os_buhin_no, k60_buno_id, created_date, created_tantou_id) VALUES ('75412   JG00A', 1955, GETDATE(), 999);</v>
      </c>
      <c r="AC10392" s="229"/>
    </row>
    <row r="10393" spans="26:29">
      <c r="Z10393">
        <v>670</v>
      </c>
      <c r="AA10393" s="229" t="str">
        <f t="shared" si="92"/>
        <v>INSERT INTO UPK.upk_k40.k60_os_buno_link (os_buhin_no, k60_buno_id, created_date, created_tantou_id) VALUES ('75528/9 JG00A', 1956, GETDATE(), 999);</v>
      </c>
      <c r="AC10393" s="229"/>
    </row>
    <row r="10394" spans="26:29">
      <c r="Z10394">
        <v>671</v>
      </c>
      <c r="AA10394" s="229" t="str">
        <f t="shared" si="92"/>
        <v>INSERT INTO UPK.upk_k40.k60_os_buno_link (os_buhin_no, k60_buno_id, created_date, created_tantou_id) VALUES ('75522/3 6MA0A', 1957, GETDATE(), 999);</v>
      </c>
      <c r="AC10394" s="229"/>
    </row>
    <row r="10395" spans="26:29">
      <c r="Z10395">
        <v>672</v>
      </c>
      <c r="AA10395" s="229" t="str">
        <f t="shared" si="92"/>
        <v>INSERT INTO UPK.upk_k40.k60_os_buno_link (os_buhin_no, k60_buno_id, created_date, created_tantou_id) VALUES ('75556/7 6MA0A', 1958, GETDATE(), 999);</v>
      </c>
      <c r="AC10395" s="229"/>
    </row>
    <row r="10396" spans="26:29">
      <c r="Z10396">
        <v>673</v>
      </c>
      <c r="AA10396" s="229" t="str">
        <f t="shared" si="92"/>
        <v>INSERT INTO UPK.upk_k40.k60_os_buno_link (os_buhin_no, k60_buno_id, created_date, created_tantou_id) VALUES ('74317   4BD0A', 1959, GETDATE(), 999);</v>
      </c>
      <c r="AC10396" s="229"/>
    </row>
    <row r="10397" spans="26:29">
      <c r="Z10397">
        <v>674</v>
      </c>
      <c r="AA10397" s="229" t="str">
        <f t="shared" si="92"/>
        <v>INSERT INTO UPK.upk_k40.k60_os_buno_link (os_buhin_no, k60_buno_id, created_date, created_tantou_id) VALUES ('74317   4CB0A', 1960, GETDATE(), 999);</v>
      </c>
      <c r="AC10397" s="229"/>
    </row>
    <row r="10398" spans="26:29">
      <c r="Z10398">
        <v>675</v>
      </c>
      <c r="AA10398" s="229" t="str">
        <f t="shared" si="92"/>
        <v>INSERT INTO UPK.upk_k40.k60_os_buno_link (os_buhin_no, k60_buno_id, created_date, created_tantou_id) VALUES ('74332/3 4CB0A', 1961, GETDATE(), 999);</v>
      </c>
      <c r="AC10398" s="229"/>
    </row>
    <row r="10399" spans="26:29">
      <c r="Z10399">
        <v>676</v>
      </c>
      <c r="AA10399" s="229" t="str">
        <f t="shared" si="92"/>
        <v>INSERT INTO UPK.upk_k40.k60_os_buno_link (os_buhin_no, k60_buno_id, created_date, created_tantou_id) VALUES ('75152/3 4CB0A', 1962, GETDATE(), 999);</v>
      </c>
      <c r="AC10399" s="229"/>
    </row>
    <row r="10400" spans="26:29">
      <c r="Z10400">
        <v>677</v>
      </c>
      <c r="AA10400" s="229" t="str">
        <f t="shared" si="92"/>
        <v>INSERT INTO UPK.upk_k40.k60_os_buno_link (os_buhin_no, k60_buno_id, created_date, created_tantou_id) VALUES ('75432/3 4CB0A', 1963, GETDATE(), 999);</v>
      </c>
      <c r="AC10400" s="229"/>
    </row>
    <row r="10401" spans="26:29">
      <c r="Z10401">
        <v>678</v>
      </c>
      <c r="AA10401" s="229" t="str">
        <f t="shared" si="92"/>
        <v>INSERT INTO UPK.upk_k40.k60_os_buno_link (os_buhin_no, k60_buno_id, created_date, created_tantou_id) VALUES ('75522/3 4BC1A', 1964, GETDATE(), 999);</v>
      </c>
      <c r="AC10401" s="229"/>
    </row>
    <row r="10402" spans="26:29">
      <c r="Z10402">
        <v>679</v>
      </c>
      <c r="AA10402" s="229" t="str">
        <f t="shared" si="92"/>
        <v>INSERT INTO UPK.upk_k40.k60_os_buno_link (os_buhin_no, k60_buno_id, created_date, created_tantou_id) VALUES ('75522/3 4CE0A', 1965, GETDATE(), 999);</v>
      </c>
      <c r="AC10402" s="229"/>
    </row>
    <row r="10403" spans="26:29">
      <c r="Z10403">
        <v>680</v>
      </c>
      <c r="AA10403" s="229" t="str">
        <f t="shared" si="92"/>
        <v>INSERT INTO UPK.upk_k40.k60_os_buno_link (os_buhin_no, k60_buno_id, created_date, created_tantou_id) VALUES ('75942/3 4CB0A', 1966, GETDATE(), 999);</v>
      </c>
      <c r="AC10403" s="229"/>
    </row>
    <row r="10404" spans="26:29">
      <c r="Z10404">
        <v>681</v>
      </c>
      <c r="AA10404" s="229" t="str">
        <f t="shared" si="92"/>
        <v>INSERT INTO UPK.upk_k40.k60_os_buno_link (os_buhin_no, k60_buno_id, created_date, created_tantou_id) VALUES ('76483   4CB0A', 1967, GETDATE(), 999);</v>
      </c>
      <c r="AC10404" s="229"/>
    </row>
    <row r="10405" spans="26:29">
      <c r="Z10405">
        <v>682</v>
      </c>
      <c r="AA10405" s="229" t="str">
        <f t="shared" si="92"/>
        <v>INSERT INTO UPK.upk_k40.k60_os_buno_link (os_buhin_no, k60_buno_id, created_date, created_tantou_id) VALUES ('765F6/7 4CF0A', 1968, GETDATE(), 999);</v>
      </c>
      <c r="AC10405" s="229"/>
    </row>
    <row r="10406" spans="26:29">
      <c r="Z10406">
        <v>683</v>
      </c>
      <c r="AA10406" s="229" t="str">
        <f t="shared" si="92"/>
        <v>INSERT INTO UPK.upk_k40.k60_os_buno_link (os_buhin_no, k60_buno_id, created_date, created_tantou_id) VALUES ('76742/3 4CE1A', 1969, GETDATE(), 999);</v>
      </c>
      <c r="AC10406" s="229"/>
    </row>
    <row r="10407" spans="26:29">
      <c r="Z10407">
        <v>684</v>
      </c>
      <c r="AA10407" s="229" t="str">
        <f t="shared" si="92"/>
        <v>INSERT INTO UPK.upk_k40.k60_os_buno_link (os_buhin_no, k60_buno_id, created_date, created_tantou_id) VALUES ('9450B   86300', 1970, GETDATE(), 999);</v>
      </c>
      <c r="AC10407" s="229"/>
    </row>
    <row r="10408" spans="26:29">
      <c r="Z10408">
        <v>685</v>
      </c>
      <c r="AA10408" s="229" t="str">
        <f t="shared" si="92"/>
        <v>INSERT INTO UPK.upk_k40.k60_os_buno_link (os_buhin_no, k60_buno_id, created_date, created_tantou_id) VALUES ('9450C   01700', 1971, GETDATE(), 999);</v>
      </c>
      <c r="AC10408" s="229"/>
    </row>
    <row r="10409" spans="26:29">
      <c r="Z10409">
        <v>686</v>
      </c>
      <c r="AA10409" s="229" t="str">
        <f t="shared" si="92"/>
        <v>INSERT INTO UPK.upk_k40.k60_os_buno_link (os_buhin_no, k60_buno_id, created_date, created_tantou_id) VALUES ('9450C   01800', 1972, GETDATE(), 999);</v>
      </c>
      <c r="AC10409" s="229"/>
    </row>
    <row r="10410" spans="26:29">
      <c r="Z10410">
        <v>687</v>
      </c>
      <c r="AA10410" s="229" t="str">
        <f t="shared" si="92"/>
        <v>INSERT INTO UPK.upk_k40.k60_os_buno_link (os_buhin_no, k60_buno_id, created_date, created_tantou_id) VALUES ('9450C   01900', 1973, GETDATE(), 999);</v>
      </c>
      <c r="AC10410" s="229"/>
    </row>
    <row r="10411" spans="26:29">
      <c r="Z10411">
        <v>688</v>
      </c>
      <c r="AA10411" s="229" t="str">
        <f t="shared" si="92"/>
        <v>INSERT INTO UPK.upk_k40.k60_os_buno_link (os_buhin_no, k60_buno_id, created_date, created_tantou_id) VALUES ('9450C   02000', 1974, GETDATE(), 999);</v>
      </c>
      <c r="AC10411" s="229"/>
    </row>
    <row r="10412" spans="26:29">
      <c r="Z10412">
        <v>689</v>
      </c>
      <c r="AA10412" s="229" t="str">
        <f t="shared" si="92"/>
        <v>INSERT INTO UPK.upk_k40.k60_os_buno_link (os_buhin_no, k60_buno_id, created_date, created_tantou_id) VALUES ('9450C   03600', 1975, GETDATE(), 999);</v>
      </c>
      <c r="AC10412" s="229"/>
    </row>
    <row r="10413" spans="26:29">
      <c r="Z10413">
        <v>690</v>
      </c>
      <c r="AA10413" s="229" t="str">
        <f t="shared" si="92"/>
        <v>INSERT INTO UPK.upk_k40.k60_os_buno_link (os_buhin_no, k60_buno_id, created_date, created_tantou_id) VALUES ('9450C   04000/03800', 1976, GETDATE(), 999);</v>
      </c>
      <c r="AC10413" s="229"/>
    </row>
    <row r="10414" spans="26:29">
      <c r="Z10414">
        <v>691</v>
      </c>
      <c r="AA10414" s="229" t="str">
        <f t="shared" si="92"/>
        <v>INSERT INTO UPK.upk_k40.k60_os_buno_link (os_buhin_no, k60_buno_id, created_date, created_tantou_id) VALUES ('64124   6RA0A', 1977, GETDATE(), 999);</v>
      </c>
      <c r="AC10414" s="229"/>
    </row>
    <row r="10415" spans="26:29">
      <c r="Z10415">
        <v>692</v>
      </c>
      <c r="AA10415" s="229" t="str">
        <f t="shared" si="92"/>
        <v>INSERT INTO UPK.upk_k40.k60_os_buno_link (os_buhin_no, k60_buno_id, created_date, created_tantou_id) VALUES ('5220A   M9400', 1978, GETDATE(), 999);</v>
      </c>
      <c r="AC10415" s="229"/>
    </row>
    <row r="10416" spans="26:29">
      <c r="Z10416">
        <v>693</v>
      </c>
      <c r="AA10416" s="229" t="str">
        <f t="shared" si="92"/>
        <v>INSERT INTO UPK.upk_k40.k60_os_buno_link (os_buhin_no, k60_buno_id, created_date, created_tantou_id) VALUES ('64125   6RA0A', 1979, GETDATE(), 999);</v>
      </c>
      <c r="AC10416" s="229"/>
    </row>
    <row r="10417" spans="26:29">
      <c r="Z10417">
        <v>694</v>
      </c>
      <c r="AA10417" s="229" t="str">
        <f t="shared" si="92"/>
        <v>INSERT INTO UPK.upk_k40.k60_os_buno_link (os_buhin_no, k60_buno_id, created_date, created_tantou_id) VALUES ('5220A   M9300', 1980, GETDATE(), 999);</v>
      </c>
      <c r="AC10417" s="229"/>
    </row>
    <row r="10418" spans="26:29">
      <c r="Z10418">
        <v>695</v>
      </c>
      <c r="AA10418" s="229" t="str">
        <f t="shared" si="92"/>
        <v>INSERT INTO UPK.upk_k40.k60_os_buno_link (os_buhin_no, k60_buno_id, created_date, created_tantou_id) VALUES ('75312/3 6RA0A', 1981, GETDATE(), 999);</v>
      </c>
      <c r="AC10418" s="229"/>
    </row>
    <row r="10419" spans="26:29">
      <c r="Z10419">
        <v>696</v>
      </c>
      <c r="AA10419" s="229" t="str">
        <f t="shared" si="92"/>
        <v>INSERT INTO UPK.upk_k40.k60_os_buno_link (os_buhin_no, k60_buno_id, created_date, created_tantou_id) VALUES ('5253C   J2200/J2100', 1982, GETDATE(), 999);</v>
      </c>
      <c r="AC10419" s="229"/>
    </row>
    <row r="10420" spans="26:29">
      <c r="Z10420">
        <v>697</v>
      </c>
      <c r="AA10420" s="229" t="str">
        <f t="shared" si="92"/>
        <v>INSERT INTO UPK.upk_k40.k60_os_buno_link (os_buhin_no, k60_buno_id, created_date, created_tantou_id) VALUES ('75312   6RA1A', 1983, GETDATE(), 999);</v>
      </c>
      <c r="AC10420" s="229"/>
    </row>
    <row r="10421" spans="26:29">
      <c r="Z10421">
        <v>698</v>
      </c>
      <c r="AA10421" s="229" t="str">
        <f t="shared" si="92"/>
        <v>INSERT INTO UPK.upk_k40.k60_os_buno_link (os_buhin_no, k60_buno_id, created_date, created_tantou_id) VALUES ('5253C   J1800', 1984, GETDATE(), 999);</v>
      </c>
      <c r="AC10421" s="229"/>
    </row>
    <row r="10422" spans="26:29">
      <c r="Z10422">
        <v>699</v>
      </c>
      <c r="AA10422" s="229" t="str">
        <f t="shared" si="92"/>
        <v>INSERT INTO UPK.upk_k40.k60_os_buno_link (os_buhin_no, k60_buno_id, created_date, created_tantou_id) VALUES ('75313   6RA1A', 1985, GETDATE(), 999);</v>
      </c>
      <c r="AC10422" s="229"/>
    </row>
    <row r="10423" spans="26:29">
      <c r="Z10423">
        <v>700</v>
      </c>
      <c r="AA10423" s="229" t="str">
        <f t="shared" si="92"/>
        <v>INSERT INTO UPK.upk_k40.k60_os_buno_link (os_buhin_no, k60_buno_id, created_date, created_tantou_id) VALUES ('5253C   J1700', 1986, GETDATE(), 999);</v>
      </c>
      <c r="AC10423" s="229"/>
    </row>
    <row r="10424" spans="26:29">
      <c r="Z10424">
        <v>701</v>
      </c>
      <c r="AA10424" s="229" t="str">
        <f t="shared" si="92"/>
        <v>INSERT INTO UPK.upk_k40.k60_os_buno_link (os_buhin_no, k60_buno_id, created_date, created_tantou_id) VALUES ('75466/7 6RA0A', 1987, GETDATE(), 999);</v>
      </c>
      <c r="AC10424" s="229"/>
    </row>
    <row r="10425" spans="26:29">
      <c r="Z10425">
        <v>702</v>
      </c>
      <c r="AA10425" s="229" t="str">
        <f t="shared" si="92"/>
        <v>INSERT INTO UPK.upk_k40.k60_os_buno_link (os_buhin_no, k60_buno_id, created_date, created_tantou_id) VALUES ('5253C   K1000/K0900', 1988, GETDATE(), 999);</v>
      </c>
      <c r="AC10425" s="229"/>
    </row>
    <row r="10426" spans="26:29">
      <c r="Z10426">
        <v>703</v>
      </c>
      <c r="AA10426" s="229" t="str">
        <f t="shared" si="92"/>
        <v>INSERT INTO UPK.upk_k40.k60_os_buno_link (os_buhin_no, k60_buno_id, created_date, created_tantou_id) VALUES ('75636/7 6RA0A', 1989, GETDATE(), 999);</v>
      </c>
      <c r="AC10426" s="229"/>
    </row>
    <row r="10427" spans="26:29">
      <c r="Z10427">
        <v>704</v>
      </c>
      <c r="AA10427" s="229" t="str">
        <f t="shared" si="92"/>
        <v>INSERT INTO UPK.upk_k40.k60_os_buno_link (os_buhin_no, k60_buno_id, created_date, created_tantou_id) VALUES ('5253C   K3000/K2900', 1990, GETDATE(), 999);</v>
      </c>
      <c r="AC10427" s="229"/>
    </row>
    <row r="10428" spans="26:29">
      <c r="Z10428">
        <v>705</v>
      </c>
      <c r="AA10428" s="229" t="str">
        <f t="shared" ref="AA10428:AA10491" si="93">AA$9722&amp;"'"&amp;AA9027&amp;"', "&amp;AB9027&amp;", GETDATE(), 999);"</f>
        <v>INSERT INTO UPK.upk_k40.k60_os_buno_link (os_buhin_no, k60_buno_id, created_date, created_tantou_id) VALUES ('75692   6RA0A', 1991, GETDATE(), 999);</v>
      </c>
      <c r="AC10428" s="229"/>
    </row>
    <row r="10429" spans="26:29">
      <c r="Z10429">
        <v>706</v>
      </c>
      <c r="AA10429" s="229" t="str">
        <f t="shared" si="93"/>
        <v>INSERT INTO UPK.upk_k40.k60_os_buno_link (os_buhin_no, k60_buno_id, created_date, created_tantou_id) VALUES ('5253C   B3200', 1992, GETDATE(), 999);</v>
      </c>
      <c r="AC10429" s="229"/>
    </row>
    <row r="10430" spans="26:29">
      <c r="Z10430">
        <v>707</v>
      </c>
      <c r="AA10430" s="229" t="str">
        <f t="shared" si="93"/>
        <v>INSERT INTO UPK.upk_k40.k60_os_buno_link (os_buhin_no, k60_buno_id, created_date, created_tantou_id) VALUES ('75693   6RA0A', 1993, GETDATE(), 999);</v>
      </c>
      <c r="AC10430" s="229"/>
    </row>
    <row r="10431" spans="26:29">
      <c r="Z10431">
        <v>708</v>
      </c>
      <c r="AA10431" s="229" t="str">
        <f t="shared" si="93"/>
        <v>INSERT INTO UPK.upk_k40.k60_os_buno_link (os_buhin_no, k60_buno_id, created_date, created_tantou_id) VALUES ('5253C   B3100', 1994, GETDATE(), 999);</v>
      </c>
      <c r="AC10431" s="229"/>
    </row>
    <row r="10432" spans="26:29">
      <c r="Z10432">
        <v>709</v>
      </c>
      <c r="AA10432" s="229" t="str">
        <f t="shared" si="93"/>
        <v>INSERT INTO UPK.upk_k40.k60_os_buno_link (os_buhin_no, k60_buno_id, created_date, created_tantou_id) VALUES ('76488/9 6RA0A', 1995, GETDATE(), 999);</v>
      </c>
      <c r="AC10432" s="229"/>
    </row>
    <row r="10433" spans="26:29">
      <c r="Z10433">
        <v>710</v>
      </c>
      <c r="AA10433" s="229" t="str">
        <f t="shared" si="93"/>
        <v>INSERT INTO UPK.upk_k40.k60_os_buno_link (os_buhin_no, k60_buno_id, created_date, created_tantou_id) VALUES ('5253C   A4600/A4500', 1996, GETDATE(), 999);</v>
      </c>
      <c r="AC10433" s="229"/>
    </row>
    <row r="10434" spans="26:29">
      <c r="Z10434">
        <v>711</v>
      </c>
      <c r="AA10434" s="229" t="str">
        <f t="shared" si="93"/>
        <v>INSERT INTO UPK.upk_k40.k60_os_buno_link (os_buhin_no, k60_buno_id, created_date, created_tantou_id) VALUES ('17285   1LA0A01', 1997, GETDATE(), 999);</v>
      </c>
      <c r="AC10434" s="229"/>
    </row>
    <row r="10435" spans="26:29">
      <c r="Z10435">
        <v>712</v>
      </c>
      <c r="AA10435" s="229" t="str">
        <f t="shared" si="93"/>
        <v>INSERT INTO UPK.upk_k40.k60_os_buno_link (os_buhin_no, k60_buno_id, created_date, created_tantou_id) VALUES ('67309   1LA0A', 1998, GETDATE(), 999);</v>
      </c>
      <c r="AC10435" s="229"/>
    </row>
    <row r="10436" spans="26:29">
      <c r="Z10436">
        <v>713</v>
      </c>
      <c r="AA10436" s="229" t="str">
        <f t="shared" si="93"/>
        <v>INSERT INTO UPK.upk_k40.k60_os_buno_link (os_buhin_no, k60_buno_id, created_date, created_tantou_id) VALUES ('67332   1LA0A', 1999, GETDATE(), 999);</v>
      </c>
      <c r="AC10436" s="229"/>
    </row>
    <row r="10437" spans="26:29">
      <c r="Z10437">
        <v>714</v>
      </c>
      <c r="AA10437" s="229" t="str">
        <f t="shared" si="93"/>
        <v>INSERT INTO UPK.upk_k40.k60_os_buno_link (os_buhin_no, k60_buno_id, created_date, created_tantou_id) VALUES ('67332   1LA0C', 2000, GETDATE(), 999);</v>
      </c>
      <c r="AC10437" s="229"/>
    </row>
    <row r="10438" spans="26:29">
      <c r="Z10438">
        <v>715</v>
      </c>
      <c r="AA10438" s="229" t="str">
        <f t="shared" si="93"/>
        <v>INSERT INTO UPK.upk_k40.k60_os_buno_link (os_buhin_no, k60_buno_id, created_date, created_tantou_id) VALUES ('74548   1LA0B', 2001, GETDATE(), 999);</v>
      </c>
      <c r="AC10438" s="229"/>
    </row>
    <row r="10439" spans="26:29">
      <c r="Z10439">
        <v>716</v>
      </c>
      <c r="AA10439" s="229" t="str">
        <f t="shared" si="93"/>
        <v>INSERT INTO UPK.upk_k40.k60_os_buno_link (os_buhin_no, k60_buno_id, created_date, created_tantou_id) VALUES ('74548   1LS0B', 2002, GETDATE(), 999);</v>
      </c>
      <c r="AC10439" s="229"/>
    </row>
    <row r="10440" spans="26:29">
      <c r="Z10440">
        <v>717</v>
      </c>
      <c r="AA10440" s="229" t="str">
        <f t="shared" si="93"/>
        <v>INSERT INTO UPK.upk_k40.k60_os_buno_link (os_buhin_no, k60_buno_id, created_date, created_tantou_id) VALUES ('745P4   1LA0B', 2003, GETDATE(), 999);</v>
      </c>
      <c r="AC10440" s="229"/>
    </row>
    <row r="10441" spans="26:29">
      <c r="Z10441">
        <v>718</v>
      </c>
      <c r="AA10441" s="229" t="str">
        <f t="shared" si="93"/>
        <v>INSERT INTO UPK.upk_k40.k60_os_buno_link (os_buhin_no, k60_buno_id, created_date, created_tantou_id) VALUES ('64132/3 1AA0A', 2004, GETDATE(), 999);</v>
      </c>
      <c r="AC10441" s="229"/>
    </row>
    <row r="10442" spans="26:29">
      <c r="Z10442">
        <v>719</v>
      </c>
      <c r="AA10442" s="229" t="str">
        <f t="shared" si="93"/>
        <v>INSERT INTO UPK.upk_k40.k60_os_buno_link (os_buhin_no, k60_buno_id, created_date, created_tantou_id) VALUES ('671C1   1JB0A', 2005, GETDATE(), 999);</v>
      </c>
      <c r="AC10442" s="229"/>
    </row>
    <row r="10443" spans="26:29">
      <c r="Z10443">
        <v>720</v>
      </c>
      <c r="AA10443" s="229" t="str">
        <f t="shared" si="93"/>
        <v>INSERT INTO UPK.upk_k40.k60_os_buno_link (os_buhin_no, k60_buno_id, created_date, created_tantou_id) VALUES ('75472   1JB0A', 2006, GETDATE(), 999);</v>
      </c>
      <c r="AC10443" s="229"/>
    </row>
    <row r="10444" spans="26:29">
      <c r="Z10444">
        <v>721</v>
      </c>
      <c r="AA10444" s="229" t="str">
        <f t="shared" si="93"/>
        <v>INSERT INTO UPK.upk_k40.k60_os_buno_link (os_buhin_no, k60_buno_id, created_date, created_tantou_id) VALUES ('762A2   1JA0A', 2007, GETDATE(), 999);</v>
      </c>
      <c r="AC10444" s="229"/>
    </row>
    <row r="10445" spans="26:29">
      <c r="Z10445">
        <v>722</v>
      </c>
      <c r="AA10445" s="229" t="str">
        <f t="shared" si="93"/>
        <v>INSERT INTO UPK.upk_k40.k60_os_buno_link (os_buhin_no, k60_buno_id, created_date, created_tantou_id) VALUES ('762A3   1JA0A', 2008, GETDATE(), 999);</v>
      </c>
      <c r="AC10445" s="229"/>
    </row>
    <row r="10446" spans="26:29">
      <c r="Z10446">
        <v>723</v>
      </c>
      <c r="AA10446" s="229" t="str">
        <f t="shared" si="93"/>
        <v>INSERT INTO UPK.upk_k40.k60_os_buno_link (os_buhin_no, k60_buno_id, created_date, created_tantou_id) VALUES ('76320/1 1JA0A', 2009, GETDATE(), 999);</v>
      </c>
      <c r="AC10446" s="229"/>
    </row>
    <row r="10447" spans="26:29">
      <c r="Z10447">
        <v>724</v>
      </c>
      <c r="AA10447" s="229" t="str">
        <f t="shared" si="93"/>
        <v>INSERT INTO UPK.upk_k40.k60_os_buno_link (os_buhin_no, k60_buno_id, created_date, created_tantou_id) VALUES ('742D1   3XA0B', 2010, GETDATE(), 999);</v>
      </c>
      <c r="AC10447" s="229"/>
    </row>
    <row r="10448" spans="26:29">
      <c r="Z10448">
        <v>725</v>
      </c>
      <c r="AA10448" s="229" t="str">
        <f t="shared" si="93"/>
        <v>INSERT INTO UPK.upk_k40.k60_os_buno_link (os_buhin_no, k60_buno_id, created_date, created_tantou_id) VALUES ('74328   3XA0A', 2011, GETDATE(), 999);</v>
      </c>
      <c r="AC10448" s="229"/>
    </row>
    <row r="10449" spans="26:29">
      <c r="Z10449">
        <v>726</v>
      </c>
      <c r="AA10449" s="229" t="str">
        <f t="shared" si="93"/>
        <v>INSERT INTO UPK.upk_k40.k60_os_buno_link (os_buhin_no, k60_buno_id, created_date, created_tantou_id) VALUES ('76546   5YM0B', 2012, GETDATE(), 999);</v>
      </c>
      <c r="AC10449" s="229"/>
    </row>
    <row r="10450" spans="26:29">
      <c r="Z10450">
        <v>727</v>
      </c>
      <c r="AA10450" s="229" t="str">
        <f t="shared" si="93"/>
        <v>INSERT INTO UPK.upk_k40.k60_os_buno_link (os_buhin_no, k60_buno_id, created_date, created_tantou_id) VALUES ('76547   5YM0B', 2013, GETDATE(), 999);</v>
      </c>
      <c r="AC10450" s="229"/>
    </row>
    <row r="10451" spans="26:29">
      <c r="Z10451">
        <v>728</v>
      </c>
      <c r="AA10451" s="229" t="str">
        <f t="shared" si="93"/>
        <v>INSERT INTO UPK.upk_k40.k60_os_buno_link (os_buhin_no, k60_buno_id, created_date, created_tantou_id) VALUES ('77532   3YB0CUF', 2014, GETDATE(), 999);</v>
      </c>
      <c r="AC10451" s="229"/>
    </row>
    <row r="10452" spans="26:29">
      <c r="Z10452">
        <v>729</v>
      </c>
      <c r="AA10452" s="229" t="str">
        <f t="shared" si="93"/>
        <v>INSERT INTO UPK.upk_k40.k60_os_buno_link (os_buhin_no, k60_buno_id, created_date, created_tantou_id) VALUES ('77532   3YF2AUF', 2015, GETDATE(), 999);</v>
      </c>
      <c r="AC10452" s="229"/>
    </row>
    <row r="10453" spans="26:29">
      <c r="Z10453">
        <v>730</v>
      </c>
      <c r="AA10453" s="229" t="str">
        <f t="shared" si="93"/>
        <v>INSERT INTO UPK.upk_k40.k60_os_buno_link (os_buhin_no, k60_buno_id, created_date, created_tantou_id) VALUES ('77533   3YB0AUF', 2016, GETDATE(), 999);</v>
      </c>
      <c r="AC10453" s="229"/>
    </row>
    <row r="10454" spans="26:29">
      <c r="Z10454">
        <v>731</v>
      </c>
      <c r="AA10454" s="229" t="str">
        <f t="shared" si="93"/>
        <v>INSERT INTO UPK.upk_k40.k60_os_buno_link (os_buhin_no, k60_buno_id, created_date, created_tantou_id) VALUES ('77533   3YE2AUF', 2017, GETDATE(), 999);</v>
      </c>
      <c r="AC10454" s="229"/>
    </row>
    <row r="10455" spans="26:29">
      <c r="Z10455">
        <v>732</v>
      </c>
      <c r="AA10455" s="229" t="str">
        <f t="shared" si="93"/>
        <v>INSERT INTO UPK.upk_k40.k60_os_buno_link (os_buhin_no, k60_buno_id, created_date, created_tantou_id) VALUES ('11330   80G09     B309', 2018, GETDATE(), 999);</v>
      </c>
      <c r="AC10455" s="229"/>
    </row>
    <row r="10456" spans="26:29">
      <c r="Z10456">
        <v>733</v>
      </c>
      <c r="AA10456" s="229" t="str">
        <f t="shared" si="93"/>
        <v>INSERT INTO UPK.upk_k40.k60_os_buno_link (os_buhin_no, k60_buno_id, created_date, created_tantou_id) VALUES ('11331   2S60001   B309', 2019, GETDATE(), 999);</v>
      </c>
      <c r="AC10456" s="229"/>
    </row>
    <row r="10457" spans="26:29">
      <c r="Z10457">
        <v>734</v>
      </c>
      <c r="AA10457" s="229" t="str">
        <f t="shared" si="93"/>
        <v>INSERT INTO UPK.upk_k40.k60_os_buno_link (os_buhin_no, k60_buno_id, created_date, created_tantou_id) VALUES ('11331   33G00-1   B309', 2020, GETDATE(), 999);</v>
      </c>
      <c r="AC10457" s="229"/>
    </row>
    <row r="10458" spans="26:29">
      <c r="Z10458">
        <v>735</v>
      </c>
      <c r="AA10458" s="229" t="str">
        <f t="shared" si="93"/>
        <v>INSERT INTO UPK.upk_k40.k60_os_buno_link (os_buhin_no, k60_buno_id, created_date, created_tantou_id) VALUES ('11331   35G00-1   B309', 2021, GETDATE(), 999);</v>
      </c>
      <c r="AC10458" s="229"/>
    </row>
    <row r="10459" spans="26:29">
      <c r="Z10459">
        <v>736</v>
      </c>
      <c r="AA10459" s="229" t="str">
        <f t="shared" si="93"/>
        <v>INSERT INTO UPK.upk_k40.k60_os_buno_link (os_buhin_no, k60_buno_id, created_date, created_tantou_id) VALUES ('11331   37G00-1   B309', 2022, GETDATE(), 999);</v>
      </c>
      <c r="AC10459" s="229"/>
    </row>
    <row r="10460" spans="26:29">
      <c r="Z10460">
        <v>737</v>
      </c>
      <c r="AA10460" s="229" t="str">
        <f t="shared" si="93"/>
        <v>INSERT INTO UPK.upk_k40.k60_os_buno_link (os_buhin_no, k60_buno_id, created_date, created_tantou_id) VALUES ('11331   86G09     T308', 2023, GETDATE(), 999);</v>
      </c>
      <c r="AC10460" s="229"/>
    </row>
    <row r="10461" spans="26:29">
      <c r="Z10461">
        <v>738</v>
      </c>
      <c r="AA10461" s="229" t="str">
        <f t="shared" si="93"/>
        <v>INSERT INTO UPK.upk_k40.k60_os_buno_link (os_buhin_no, k60_buno_id, created_date, created_tantou_id) VALUES ('11331   VK30001   逆送', 2024, GETDATE(), 999);</v>
      </c>
      <c r="AC10461" s="229"/>
    </row>
    <row r="10462" spans="26:29">
      <c r="Z10462">
        <v>739</v>
      </c>
      <c r="AA10462" s="229" t="str">
        <f t="shared" si="93"/>
        <v>INSERT INTO UPK.upk_k40.k60_os_buno_link (os_buhin_no, k60_buno_id, created_date, created_tantou_id) VALUES ('17420   11G08     B309', 2025, GETDATE(), 999);</v>
      </c>
      <c r="AC10462" s="229"/>
    </row>
    <row r="10463" spans="26:29">
      <c r="Z10463">
        <v>740</v>
      </c>
      <c r="AA10463" s="229" t="str">
        <f t="shared" si="93"/>
        <v>INSERT INTO UPK.upk_k40.k60_os_buno_link (os_buhin_no, k60_buno_id, created_date, created_tantou_id) VALUES ('17426   01G09     B309', 2026, GETDATE(), 999);</v>
      </c>
      <c r="AC10463" s="229"/>
    </row>
    <row r="10464" spans="26:29">
      <c r="Z10464">
        <v>741</v>
      </c>
      <c r="AA10464" s="229" t="str">
        <f t="shared" si="93"/>
        <v>INSERT INTO UPK.upk_k40.k60_os_buno_link (os_buhin_no, k60_buno_id, created_date, created_tantou_id) VALUES ('67331   15G11     日車', 2027, GETDATE(), 999);</v>
      </c>
      <c r="AC10464" s="229"/>
    </row>
    <row r="10465" spans="26:29">
      <c r="Z10465">
        <v>742</v>
      </c>
      <c r="AA10465" s="229" t="str">
        <f t="shared" si="93"/>
        <v>INSERT INTO UPK.upk_k40.k60_os_buno_link (os_buhin_no, k60_buno_id, created_date, created_tantou_id) VALUES ('62512   4U000 K70⇒M70', 2028, GETDATE(), 999);</v>
      </c>
      <c r="AC10465" s="229"/>
    </row>
    <row r="10466" spans="26:29">
      <c r="Z10466">
        <v>743</v>
      </c>
      <c r="AA10466" s="229" t="str">
        <f t="shared" si="93"/>
        <v>INSERT INTO UPK.upk_k40.k60_os_buno_link (os_buhin_no, k60_buno_id, created_date, created_tantou_id) VALUES ('54724   0W00001   B309', 2029, GETDATE(), 999);</v>
      </c>
      <c r="AC10466" s="229"/>
    </row>
    <row r="10467" spans="26:29">
      <c r="Z10467">
        <v>744</v>
      </c>
      <c r="AA10467" s="229" t="str">
        <f t="shared" si="93"/>
        <v>INSERT INTO UPK.upk_k40.k60_os_buno_link (os_buhin_no, k60_buno_id, created_date, created_tantou_id) VALUES ('54734   0W00001   B309', 2030, GETDATE(), 999);</v>
      </c>
      <c r="AC10467" s="229"/>
    </row>
    <row r="10468" spans="26:29">
      <c r="Z10468">
        <v>745</v>
      </c>
      <c r="AA10468" s="229" t="str">
        <f t="shared" si="93"/>
        <v>INSERT INTO UPK.upk_k40.k60_os_buno_link (os_buhin_no, k60_buno_id, created_date, created_tantou_id) VALUES ('76806/7 0W001     B302', 2031, GETDATE(), 999);</v>
      </c>
      <c r="AC10468" s="229"/>
    </row>
    <row r="10469" spans="26:29">
      <c r="Z10469">
        <v>746</v>
      </c>
      <c r="AA10469" s="229" t="str">
        <f t="shared" si="93"/>
        <v>INSERT INTO UPK.upk_k40.k60_os_buno_link (os_buhin_no, k60_buno_id, created_date, created_tantou_id) VALUES ('9606/7  14193     B309', 2032, GETDATE(), 999);</v>
      </c>
      <c r="AC10469" s="229"/>
    </row>
    <row r="10470" spans="26:29">
      <c r="Z10470">
        <v>747</v>
      </c>
      <c r="AA10470" s="229" t="str">
        <f t="shared" si="93"/>
        <v>INSERT INTO UPK.upk_k40.k60_os_buno_link (os_buhin_no, k60_buno_id, created_date, created_tantou_id) VALUES ('9608/9  14193     B309', 2033, GETDATE(), 999);</v>
      </c>
      <c r="AC10470" s="229"/>
    </row>
    <row r="10471" spans="26:29">
      <c r="Z10471">
        <v>748</v>
      </c>
      <c r="AA10471" s="229" t="str">
        <f t="shared" si="93"/>
        <v>INSERT INTO UPK.upk_k40.k60_os_buno_link (os_buhin_no, k60_buno_id, created_date, created_tantou_id) VALUES ('9632   14190-P    B309', 2034, GETDATE(), 999);</v>
      </c>
      <c r="AC10471" s="229"/>
    </row>
    <row r="10472" spans="26:29">
      <c r="Z10472">
        <v>749</v>
      </c>
      <c r="AA10472" s="229" t="str">
        <f t="shared" si="93"/>
        <v>INSERT INTO UPK.upk_k40.k60_os_buno_link (os_buhin_no, k60_buno_id, created_date, created_tantou_id) VALUES ('78118/9 0N000     B302', 2035, GETDATE(), 999);</v>
      </c>
      <c r="AC10472" s="229"/>
    </row>
    <row r="10473" spans="26:29">
      <c r="Z10473">
        <v>750</v>
      </c>
      <c r="AA10473" s="229" t="str">
        <f t="shared" si="93"/>
        <v>INSERT INTO UPK.upk_k40.k60_os_buno_link (os_buhin_no, k60_buno_id, created_date, created_tantou_id) VALUES ('62240    0M010    B301', 2036, GETDATE(), 999);</v>
      </c>
      <c r="AC10473" s="229"/>
    </row>
    <row r="10474" spans="26:29">
      <c r="Z10474">
        <v>751</v>
      </c>
      <c r="AA10474" s="229" t="str">
        <f t="shared" si="93"/>
        <v>INSERT INTO UPK.upk_k40.k60_os_buno_link (os_buhin_no, k60_buno_id, created_date, created_tantou_id) VALUES ('75212   2N300     T308', 2037, GETDATE(), 999);</v>
      </c>
      <c r="AC10474" s="229"/>
    </row>
    <row r="10475" spans="26:29">
      <c r="Z10475">
        <v>752</v>
      </c>
      <c r="AA10475" s="229" t="str">
        <f t="shared" si="93"/>
        <v>INSERT INTO UPK.upk_k40.k60_os_buno_link (os_buhin_no, k60_buno_id, created_date, created_tantou_id) VALUES ('62512   65F00     M70', 2038, GETDATE(), 999);</v>
      </c>
      <c r="AC10475" s="229"/>
    </row>
    <row r="10476" spans="26:29">
      <c r="Z10476">
        <v>753</v>
      </c>
      <c r="AA10476" s="229" t="str">
        <f t="shared" si="93"/>
        <v>INSERT INTO UPK.upk_k40.k60_os_buno_link (os_buhin_no, k60_buno_id, created_date, created_tantou_id) VALUES ('62532   65F00   K70⇒M70', 2039, GETDATE(), 999);</v>
      </c>
      <c r="AC10476" s="229"/>
    </row>
    <row r="10477" spans="26:29">
      <c r="Z10477">
        <v>754</v>
      </c>
      <c r="AA10477" s="229" t="str">
        <f t="shared" si="93"/>
        <v>INSERT INTO UPK.upk_k40.k60_os_buno_link (os_buhin_no, k60_buno_id, created_date, created_tantou_id) VALUES ('62532   70F00   K70⇒M70', 2040, GETDATE(), 999);</v>
      </c>
      <c r="AC10477" s="229"/>
    </row>
    <row r="10478" spans="26:29">
      <c r="Z10478">
        <v>755</v>
      </c>
      <c r="AA10478" s="229" t="str">
        <f t="shared" si="93"/>
        <v>INSERT INTO UPK.upk_k40.k60_os_buno_link (os_buhin_no, k60_buno_id, created_date, created_tantou_id) VALUES ('62512   85F00   K70⇒M70', 2041, GETDATE(), 999);</v>
      </c>
      <c r="AC10478" s="229"/>
    </row>
    <row r="10479" spans="26:29">
      <c r="Z10479">
        <v>756</v>
      </c>
      <c r="AA10479" s="229" t="str">
        <f t="shared" si="93"/>
        <v>INSERT INTO UPK.upk_k40.k60_os_buno_link (os_buhin_no, k60_buno_id, created_date, created_tantou_id) VALUES ('85212/3  40F29    B309 ', 2042, GETDATE(), 999);</v>
      </c>
      <c r="AC10479" s="229"/>
    </row>
    <row r="10480" spans="26:29">
      <c r="Z10480">
        <v>757</v>
      </c>
      <c r="AA10480" s="229" t="str">
        <f t="shared" si="93"/>
        <v>INSERT INTO UPK.upk_k40.k60_os_buno_link (os_buhin_no, k60_buno_id, created_date, created_tantou_id) VALUES ('66312   5M410     B302', 2043, GETDATE(), 999);</v>
      </c>
      <c r="AC10480" s="229"/>
    </row>
    <row r="10481" spans="26:29">
      <c r="Z10481">
        <v>758</v>
      </c>
      <c r="AA10481" s="229" t="str">
        <f t="shared" si="93"/>
        <v>INSERT INTO UPK.upk_k40.k60_os_buno_link (os_buhin_no, k60_buno_id, created_date, created_tantou_id) VALUES ('67123   4M400    完成品', 2044, GETDATE(), 999);</v>
      </c>
      <c r="AC10481" s="229"/>
    </row>
    <row r="10482" spans="26:29">
      <c r="Z10482">
        <v>759</v>
      </c>
      <c r="AA10482" s="229" t="str">
        <f t="shared" si="93"/>
        <v>INSERT INTO UPK.upk_k40.k60_os_buno_link (os_buhin_no, k60_buno_id, created_date, created_tantou_id) VALUES ('67332   4M400     B302', 2045, GETDATE(), 999);</v>
      </c>
      <c r="AC10482" s="229"/>
    </row>
    <row r="10483" spans="26:29">
      <c r="Z10483">
        <v>760</v>
      </c>
      <c r="AA10483" s="229" t="str">
        <f t="shared" si="93"/>
        <v>INSERT INTO UPK.upk_k40.k60_os_buno_link (os_buhin_no, k60_buno_id, created_date, created_tantou_id) VALUES ('75522/3 4M400     B309', 2046, GETDATE(), 999);</v>
      </c>
      <c r="AC10483" s="229"/>
    </row>
    <row r="10484" spans="26:29">
      <c r="Z10484">
        <v>761</v>
      </c>
      <c r="AA10484" s="229" t="str">
        <f t="shared" si="93"/>
        <v>INSERT INTO UPK.upk_k40.k60_os_buno_link (os_buhin_no, k60_buno_id, created_date, created_tantou_id) VALUES ('75522/3 5M500/5M000  B309', 2047, GETDATE(), 999);</v>
      </c>
      <c r="AC10484" s="229"/>
    </row>
    <row r="10485" spans="26:29">
      <c r="Z10485">
        <v>762</v>
      </c>
      <c r="AA10485" s="229" t="str">
        <f t="shared" si="93"/>
        <v>INSERT INTO UPK.upk_k40.k60_os_buno_link (os_buhin_no, k60_buno_id, created_date, created_tantou_id) VALUES ('76452/3 4M400     B309', 2048, GETDATE(), 999);</v>
      </c>
      <c r="AC10485" s="229"/>
    </row>
    <row r="10486" spans="26:29">
      <c r="Z10486">
        <v>763</v>
      </c>
      <c r="AA10486" s="229" t="str">
        <f t="shared" si="93"/>
        <v>INSERT INTO UPK.upk_k40.k60_os_buno_link (os_buhin_no, k60_buno_id, created_date, created_tantou_id) VALUES ('76456/7 4M400     B309', 2049, GETDATE(), 999);</v>
      </c>
      <c r="AC10486" s="229"/>
    </row>
    <row r="10487" spans="26:29">
      <c r="Z10487">
        <v>764</v>
      </c>
      <c r="AA10487" s="229" t="str">
        <f t="shared" si="93"/>
        <v>INSERT INTO UPK.upk_k40.k60_os_buno_link (os_buhin_no, k60_buno_id, created_date, created_tantou_id) VALUES ('78132   4M500    完成品', 2050, GETDATE(), 999);</v>
      </c>
      <c r="AC10487" s="229"/>
    </row>
    <row r="10488" spans="26:29">
      <c r="Z10488">
        <v>765</v>
      </c>
      <c r="AA10488" s="229" t="str">
        <f t="shared" si="93"/>
        <v>INSERT INTO UPK.upk_k40.k60_os_buno_link (os_buhin_no, k60_buno_id, created_date, created_tantou_id) VALUES ('78133   4M500    完成品', 2051, GETDATE(), 999);</v>
      </c>
      <c r="AC10488" s="229"/>
    </row>
    <row r="10489" spans="26:29">
      <c r="Z10489">
        <v>766</v>
      </c>
      <c r="AA10489" s="229" t="str">
        <f t="shared" si="93"/>
        <v>INSERT INTO UPK.upk_k40.k60_os_buno_link (os_buhin_no, k60_buno_id, created_date, created_tantou_id) VALUES ('80118/9 4M700   完成品', 2052, GETDATE(), 999);</v>
      </c>
      <c r="AC10489" s="229"/>
    </row>
    <row r="10490" spans="26:29">
      <c r="Z10490">
        <v>767</v>
      </c>
      <c r="AA10490" s="229" t="str">
        <f t="shared" si="93"/>
        <v>INSERT INTO UPK.upk_k40.k60_os_buno_link (os_buhin_no, k60_buno_id, created_date, created_tantou_id) VALUES ('80126/7 4M400    完成品', 2053, GETDATE(), 999);</v>
      </c>
      <c r="AC10490" s="229"/>
    </row>
    <row r="10491" spans="26:29">
      <c r="Z10491">
        <v>768</v>
      </c>
      <c r="AA10491" s="229" t="str">
        <f t="shared" si="93"/>
        <v>INSERT INTO UPK.upk_k40.k60_os_buno_link (os_buhin_no, k60_buno_id, created_date, created_tantou_id) VALUES ('80142   6N000    完成品', 2054, GETDATE(), 999);</v>
      </c>
      <c r="AC10491" s="229"/>
    </row>
    <row r="10492" spans="26:29">
      <c r="Z10492">
        <v>769</v>
      </c>
      <c r="AA10492" s="229" t="str">
        <f t="shared" ref="AA10492:AA10555" si="94">AA$9722&amp;"'"&amp;AA9091&amp;"', "&amp;AB9091&amp;", GETDATE(), 999);"</f>
        <v>INSERT INTO UPK.upk_k40.k60_os_buno_link (os_buhin_no, k60_buno_id, created_date, created_tantou_id) VALUES ('80238/9 4M400     B309', 2055, GETDATE(), 999);</v>
      </c>
      <c r="AC10492" s="229"/>
    </row>
    <row r="10493" spans="26:29">
      <c r="Z10493">
        <v>770</v>
      </c>
      <c r="AA10493" s="229" t="str">
        <f t="shared" si="94"/>
        <v>INSERT INTO UPK.upk_k40.k60_os_buno_link (os_buhin_no, k60_buno_id, created_date, created_tantou_id) VALUES ('82118/9 4M400    完成品', 2056, GETDATE(), 999);</v>
      </c>
      <c r="AC10493" s="229"/>
    </row>
    <row r="10494" spans="26:29">
      <c r="Z10494">
        <v>771</v>
      </c>
      <c r="AA10494" s="229" t="str">
        <f t="shared" si="94"/>
        <v>INSERT INTO UPK.upk_k40.k60_os_buno_link (os_buhin_no, k60_buno_id, created_date, created_tantou_id) VALUES ('82126/7 4M400    完成品', 2057, GETDATE(), 999);</v>
      </c>
      <c r="AC10494" s="229"/>
    </row>
    <row r="10495" spans="26:29">
      <c r="Z10495">
        <v>772</v>
      </c>
      <c r="AA10495" s="229" t="str">
        <f t="shared" si="94"/>
        <v>INSERT INTO UPK.upk_k40.k60_os_buno_link (os_buhin_no, k60_buno_id, created_date, created_tantou_id) VALUES ('82126/7 4M700    完成品', 2058, GETDATE(), 999);</v>
      </c>
      <c r="AC10495" s="229"/>
    </row>
    <row r="10496" spans="26:29">
      <c r="Z10496">
        <v>773</v>
      </c>
      <c r="AA10496" s="229" t="str">
        <f t="shared" si="94"/>
        <v>INSERT INTO UPK.upk_k40.k60_os_buno_link (os_buhin_no, k60_buno_id, created_date, created_tantou_id) VALUES ('82126/7 5M400    完成品', 2059, GETDATE(), 999);</v>
      </c>
      <c r="AC10496" s="229"/>
    </row>
    <row r="10497" spans="26:29">
      <c r="Z10497">
        <v>774</v>
      </c>
      <c r="AA10497" s="229" t="str">
        <f t="shared" si="94"/>
        <v>INSERT INTO UPK.upk_k40.k60_os_buno_link (os_buhin_no, k60_buno_id, created_date, created_tantou_id) VALUES ('17286   8H300     B301', 2060, GETDATE(), 999);</v>
      </c>
      <c r="AC10497" s="229"/>
    </row>
    <row r="10498" spans="26:29">
      <c r="Z10498">
        <v>775</v>
      </c>
      <c r="AA10498" s="229" t="str">
        <f t="shared" si="94"/>
        <v>INSERT INTO UPK.upk_k40.k60_os_buno_link (os_buhin_no, k60_buno_id, created_date, created_tantou_id) VALUES ('17286   8H30001   Bへ', 2061, GETDATE(), 999);</v>
      </c>
      <c r="AC10498" s="229"/>
    </row>
    <row r="10499" spans="26:29">
      <c r="Z10499">
        <v>776</v>
      </c>
      <c r="AA10499" s="229" t="str">
        <f t="shared" si="94"/>
        <v>INSERT INTO UPK.upk_k40.k60_os_buno_link (os_buhin_no, k60_buno_id, created_date, created_tantou_id) VALUES ('17286   8H30002   Bへ', 2062, GETDATE(), 999);</v>
      </c>
      <c r="AC10499" s="229"/>
    </row>
    <row r="10500" spans="26:29">
      <c r="Z10500">
        <v>777</v>
      </c>
      <c r="AA10500" s="229" t="str">
        <f t="shared" si="94"/>
        <v>INSERT INTO UPK.upk_k40.k60_os_buno_link (os_buhin_no, k60_buno_id, created_date, created_tantou_id) VALUES ('62030   EQ30001   ﾃｸﾉ', 2063, GETDATE(), 999);</v>
      </c>
      <c r="AC10500" s="229"/>
    </row>
    <row r="10501" spans="26:29">
      <c r="Z10501">
        <v>778</v>
      </c>
      <c r="AA10501" s="229" t="str">
        <f t="shared" si="94"/>
        <v>INSERT INTO UPK.upk_k40.k60_os_buno_link (os_buhin_no, k60_buno_id, created_date, created_tantou_id) VALUES ('76234/5 8H700     B301', 2064, GETDATE(), 999);</v>
      </c>
      <c r="AC10501" s="229"/>
    </row>
    <row r="10502" spans="26:29">
      <c r="Z10502">
        <v>779</v>
      </c>
      <c r="AA10502" s="229" t="str">
        <f t="shared" si="94"/>
        <v>INSERT INTO UPK.upk_k40.k60_os_buno_link (os_buhin_no, k60_buno_id, created_date, created_tantou_id) VALUES ('76274/5 8H300     B301', 2065, GETDATE(), 999);</v>
      </c>
      <c r="AC10502" s="229"/>
    </row>
    <row r="10503" spans="26:29">
      <c r="Z10503">
        <v>780</v>
      </c>
      <c r="AA10503" s="229" t="str">
        <f t="shared" si="94"/>
        <v>INSERT INTO UPK.upk_k40.k60_os_buno_link (os_buhin_no, k60_buno_id, created_date, created_tantou_id) VALUES ('76634/5 8H300     Rより', 1303, GETDATE(), 999);</v>
      </c>
      <c r="AC10503" s="229"/>
    </row>
    <row r="10504" spans="26:29">
      <c r="Z10504">
        <v>781</v>
      </c>
      <c r="AA10504" s="229" t="str">
        <f t="shared" si="94"/>
        <v>INSERT INTO UPK.upk_k40.k60_os_buno_link (os_buhin_no, k60_buno_id, created_date, created_tantou_id) VALUES ('79146   8H300   　B309', 2066, GETDATE(), 999);</v>
      </c>
      <c r="AC10504" s="229"/>
    </row>
    <row r="10505" spans="26:29">
      <c r="Z10505">
        <v>782</v>
      </c>
      <c r="AA10505" s="229" t="str">
        <f t="shared" si="94"/>
        <v>INSERT INTO UPK.upk_k40.k60_os_buno_link (os_buhin_no, k60_buno_id, created_date, created_tantou_id) VALUES ('74754   CA000     完成品', 2067, GETDATE(), 999);</v>
      </c>
      <c r="AC10505" s="229"/>
    </row>
    <row r="10506" spans="26:29">
      <c r="Z10506">
        <v>783</v>
      </c>
      <c r="AA10506" s="229" t="str">
        <f t="shared" si="94"/>
        <v>INSERT INTO UPK.upk_k40.k60_os_buno_link (os_buhin_no, k60_buno_id, created_date, created_tantou_id) VALUES ('74754   CA000-E (R8H 600)', 2068, GETDATE(), 999);</v>
      </c>
      <c r="AC10506" s="229"/>
    </row>
    <row r="10507" spans="26:29">
      <c r="Z10507">
        <v>784</v>
      </c>
      <c r="AA10507" s="229" t="str">
        <f t="shared" si="94"/>
        <v>INSERT INTO UPK.upk_k40.k60_os_buno_link (os_buhin_no, k60_buno_id, created_date, created_tantou_id) VALUES ('74772   9Y300     完成品', 2069, GETDATE(), 999);</v>
      </c>
      <c r="AC10507" s="229"/>
    </row>
    <row r="10508" spans="26:29">
      <c r="Z10508">
        <v>785</v>
      </c>
      <c r="AA10508" s="229" t="str">
        <f t="shared" si="94"/>
        <v>INSERT INTO UPK.upk_k40.k60_os_buno_link (os_buhin_no, k60_buno_id, created_date, created_tantou_id) VALUES ('74772   9Y300-E(R8H 1000)', 2070, GETDATE(), 999);</v>
      </c>
      <c r="AC10508" s="229"/>
    </row>
    <row r="10509" spans="26:29">
      <c r="Z10509">
        <v>786</v>
      </c>
      <c r="AA10509" s="229" t="str">
        <f t="shared" si="94"/>
        <v>INSERT INTO UPK.upk_k40.k60_os_buno_link (os_buhin_no, k60_buno_id, created_date, created_tantou_id) VALUES ('17285   EN00001   B301', 2071, GETDATE(), 999);</v>
      </c>
      <c r="AC10509" s="229"/>
    </row>
    <row r="10510" spans="26:29">
      <c r="Z10510">
        <v>787</v>
      </c>
      <c r="AA10510" s="229" t="str">
        <f t="shared" si="94"/>
        <v>INSERT INTO UPK.upk_k40.k60_os_buno_link (os_buhin_no, k60_buno_id, created_date, created_tantou_id) VALUES ('17285   EN00002/3  B301', 2072, GETDATE(), 999);</v>
      </c>
      <c r="AC10510" s="229"/>
    </row>
    <row r="10511" spans="26:29">
      <c r="Z10511">
        <v>788</v>
      </c>
      <c r="AA10511" s="229" t="str">
        <f t="shared" si="94"/>
        <v>INSERT INTO UPK.upk_k40.k60_os_buno_link (os_buhin_no, k60_buno_id, created_date, created_tantou_id) VALUES ('67332   EN000     ﾃｸﾉ', 2073, GETDATE(), 999);</v>
      </c>
      <c r="AC10511" s="229"/>
    </row>
    <row r="10512" spans="26:29">
      <c r="Z10512">
        <v>789</v>
      </c>
      <c r="AA10512" s="229" t="str">
        <f t="shared" si="94"/>
        <v>INSERT INTO UPK.upk_k40.k60_os_buno_link (os_buhin_no, k60_buno_id, created_date, created_tantou_id) VALUES ('74753   EN00A     B301', 2074, GETDATE(), 999);</v>
      </c>
      <c r="AC10512" s="229"/>
    </row>
    <row r="10513" spans="26:29">
      <c r="Z10513">
        <v>790</v>
      </c>
      <c r="AA10513" s="229" t="str">
        <f t="shared" si="94"/>
        <v>INSERT INTO UPK.upk_k40.k60_os_buno_link (os_buhin_no, k60_buno_id, created_date, created_tantou_id) VALUES ('74758   EN100     完成品', 2075, GETDATE(), 999);</v>
      </c>
      <c r="AC10513" s="229"/>
    </row>
    <row r="10514" spans="26:29">
      <c r="Z10514">
        <v>791</v>
      </c>
      <c r="AA10514" s="229" t="str">
        <f t="shared" si="94"/>
        <v>INSERT INTO UPK.upk_k40.k60_os_buno_link (os_buhin_no, k60_buno_id, created_date, created_tantou_id) VALUES ('74763   EN000     完成品', 2076, GETDATE(), 999);</v>
      </c>
      <c r="AC10514" s="229"/>
    </row>
    <row r="10515" spans="26:29">
      <c r="Z10515">
        <v>792</v>
      </c>
      <c r="AA10515" s="229" t="str">
        <f t="shared" si="94"/>
        <v>INSERT INTO UPK.upk_k40.k60_os_buno_link (os_buhin_no, k60_buno_id, created_date, created_tantou_id) VALUES ('74772   EN100     完成品', 2077, GETDATE(), 999);</v>
      </c>
      <c r="AC10515" s="229"/>
    </row>
    <row r="10516" spans="26:29">
      <c r="Z10516">
        <v>793</v>
      </c>
      <c r="AA10516" s="229" t="str">
        <f t="shared" si="94"/>
        <v>INSERT INTO UPK.upk_k40.k60_os_buno_link (os_buhin_no, k60_buno_id, created_date, created_tantou_id) VALUES ('75422   EN100UF   Pﾌﾟﾚｽ', 2078, GETDATE(), 999);</v>
      </c>
      <c r="AC10516" s="229"/>
    </row>
    <row r="10517" spans="26:29">
      <c r="Z10517">
        <v>794</v>
      </c>
      <c r="AA10517" s="229" t="str">
        <f t="shared" si="94"/>
        <v>INSERT INTO UPK.upk_k40.k60_os_buno_link (os_buhin_no, k60_buno_id, created_date, created_tantou_id) VALUES ('85064/5 1DA0A     K70', 2079, GETDATE(), 999);</v>
      </c>
      <c r="AC10517" s="229"/>
    </row>
    <row r="10518" spans="26:29">
      <c r="Z10518">
        <v>795</v>
      </c>
      <c r="AA10518" s="229" t="str">
        <f t="shared" si="94"/>
        <v>INSERT INTO UPK.upk_k40.k60_os_buno_link (os_buhin_no, k60_buno_id, created_date, created_tantou_id) VALUES ('17285   1AA0A0B   Aより', 2080, GETDATE(), 999);</v>
      </c>
      <c r="AC10518" s="229"/>
    </row>
    <row r="10519" spans="26:29">
      <c r="Z10519">
        <v>796</v>
      </c>
      <c r="AA10519" s="229" t="str">
        <f t="shared" si="94"/>
        <v>INSERT INTO UPK.upk_k40.k60_os_buno_link (os_buhin_no, k60_buno_id, created_date, created_tantou_id) VALUES ('67339   1AT0A     K70', 2081, GETDATE(), 999);</v>
      </c>
      <c r="AC10519" s="229"/>
    </row>
    <row r="10520" spans="26:29">
      <c r="Z10520">
        <v>797</v>
      </c>
      <c r="AA10520" s="229" t="str">
        <f t="shared" si="94"/>
        <v>INSERT INTO UPK.upk_k40.k60_os_buno_link (os_buhin_no, k60_buno_id, created_date, created_tantou_id) VALUES ('67339   1AT0B     K70', 2082, GETDATE(), 999);</v>
      </c>
      <c r="AC10520" s="229"/>
    </row>
    <row r="10521" spans="26:29">
      <c r="Z10521">
        <v>798</v>
      </c>
      <c r="AA10521" s="229" t="str">
        <f t="shared" si="94"/>
        <v>INSERT INTO UPK.upk_k40.k60_os_buno_link (os_buhin_no, k60_buno_id, created_date, created_tantou_id) VALUES ('67419   1AT0A     B302', 2083, GETDATE(), 999);</v>
      </c>
      <c r="AC10521" s="229"/>
    </row>
    <row r="10522" spans="26:29">
      <c r="Z10522">
        <v>799</v>
      </c>
      <c r="AA10522" s="229" t="str">
        <f t="shared" si="94"/>
        <v>INSERT INTO UPK.upk_k40.k60_os_buno_link (os_buhin_no, k60_buno_id, created_date, created_tantou_id) VALUES ('66362/3 1GR0A     B309', 2084, GETDATE(), 999);</v>
      </c>
      <c r="AC10522" s="229"/>
    </row>
    <row r="10523" spans="26:29">
      <c r="Z10523">
        <v>800</v>
      </c>
      <c r="AA10523" s="229" t="str">
        <f t="shared" si="94"/>
        <v>INSERT INTO UPK.upk_k40.k60_os_buno_link (os_buhin_no, k60_buno_id, created_date, created_tantou_id) VALUES ('743F2/3 1GR0C     B302', 2085, GETDATE(), 999);</v>
      </c>
      <c r="AC10523" s="229"/>
    </row>
    <row r="10524" spans="26:29">
      <c r="Z10524">
        <v>801</v>
      </c>
      <c r="AA10524" s="229" t="str">
        <f t="shared" si="94"/>
        <v>INSERT INTO UPK.upk_k40.k60_os_buno_link (os_buhin_no, k60_buno_id, created_date, created_tantou_id) VALUES ('743F2/3 1GR0D     B302', 2086, GETDATE(), 999);</v>
      </c>
      <c r="AC10524" s="229"/>
    </row>
    <row r="10525" spans="26:29">
      <c r="Z10525">
        <v>802</v>
      </c>
      <c r="AA10525" s="229" t="str">
        <f t="shared" si="94"/>
        <v>INSERT INTO UPK.upk_k40.k60_os_buno_link (os_buhin_no, k60_buno_id, created_date, created_tantou_id) VALUES ('743F2/3 1GR0E     B302', 2087, GETDATE(), 999);</v>
      </c>
      <c r="AC10525" s="229"/>
    </row>
    <row r="10526" spans="26:29">
      <c r="Z10526">
        <v>803</v>
      </c>
      <c r="AA10526" s="229" t="str">
        <f t="shared" si="94"/>
        <v>INSERT INTO UPK.upk_k40.k60_os_buno_link (os_buhin_no, k60_buno_id, created_date, created_tantou_id) VALUES ('74366   1GR0A     B309', 2088, GETDATE(), 999);</v>
      </c>
      <c r="AC10526" s="229"/>
    </row>
    <row r="10527" spans="26:29">
      <c r="Z10527">
        <v>804</v>
      </c>
      <c r="AA10527" s="229" t="str">
        <f t="shared" si="94"/>
        <v>INSERT INTO UPK.upk_k40.k60_os_buno_link (os_buhin_no, k60_buno_id, created_date, created_tantou_id) VALUES ('74367   1GR0A     B309', 2089, GETDATE(), 999);</v>
      </c>
      <c r="AC10527" s="229"/>
    </row>
    <row r="10528" spans="26:29">
      <c r="Z10528">
        <v>805</v>
      </c>
      <c r="AA10528" s="229" t="str">
        <f t="shared" si="94"/>
        <v>INSERT INTO UPK.upk_k40.k60_os_buno_link (os_buhin_no, k60_buno_id, created_date, created_tantou_id) VALUES ('74366   1GR0B     B309', 2090, GETDATE(), 999);</v>
      </c>
      <c r="AC10528" s="229"/>
    </row>
    <row r="10529" spans="26:29">
      <c r="Z10529">
        <v>806</v>
      </c>
      <c r="AA10529" s="229" t="str">
        <f t="shared" si="94"/>
        <v>INSERT INTO UPK.upk_k40.k60_os_buno_link (os_buhin_no, k60_buno_id, created_date, created_tantou_id) VALUES ('74367   1GR0B     B309', 2091, GETDATE(), 999);</v>
      </c>
      <c r="AC10529" s="229"/>
    </row>
    <row r="10530" spans="26:29">
      <c r="Z10530">
        <v>807</v>
      </c>
      <c r="AA10530" s="229" t="str">
        <f t="shared" si="94"/>
        <v>INSERT INTO UPK.upk_k40.k60_os_buno_link (os_buhin_no, k60_buno_id, created_date, created_tantou_id) VALUES ('74516   1GR0A     Zより', 2092, GETDATE(), 999);</v>
      </c>
      <c r="AC10530" s="229"/>
    </row>
    <row r="10531" spans="26:29">
      <c r="Z10531">
        <v>808</v>
      </c>
      <c r="AA10531" s="229" t="str">
        <f t="shared" si="94"/>
        <v>INSERT INTO UPK.upk_k40.k60_os_buno_link (os_buhin_no, k60_buno_id, created_date, created_tantou_id) VALUES ('76486/7 1GR0A　　 W70', 2093, GETDATE(), 999);</v>
      </c>
      <c r="AC10531" s="229"/>
    </row>
    <row r="10532" spans="26:29">
      <c r="Z10532">
        <v>809</v>
      </c>
      <c r="AA10532" s="229" t="str">
        <f t="shared" si="94"/>
        <v>INSERT INTO UPK.upk_k40.k60_os_buno_link (os_buhin_no, k60_buno_id, created_date, created_tantou_id) VALUES ('65616   JN20A     5016', 2094, GETDATE(), 999);</v>
      </c>
      <c r="AC10532" s="229"/>
    </row>
    <row r="10533" spans="26:29">
      <c r="Z10533">
        <v>810</v>
      </c>
      <c r="AA10533" s="229" t="str">
        <f t="shared" si="94"/>
        <v>INSERT INTO UPK.upk_k40.k60_os_buno_link (os_buhin_no, k60_buno_id, created_date, created_tantou_id) VALUES ('67466   JN20A     K70', 2095, GETDATE(), 999);</v>
      </c>
      <c r="AC10533" s="229"/>
    </row>
    <row r="10534" spans="26:29">
      <c r="Z10534">
        <v>811</v>
      </c>
      <c r="AA10534" s="229" t="str">
        <f t="shared" si="94"/>
        <v>INSERT INTO UPK.upk_k40.k60_os_buno_link (os_buhin_no, k60_buno_id, created_date, created_tantou_id) VALUES ('73211   JN22A     K70', 2096, GETDATE(), 999);</v>
      </c>
      <c r="AC10534" s="229"/>
    </row>
    <row r="10535" spans="26:29">
      <c r="Z10535">
        <v>812</v>
      </c>
      <c r="AA10535" s="229" t="str">
        <f t="shared" si="94"/>
        <v>INSERT INTO UPK.upk_k40.k60_os_buno_link (os_buhin_no, k60_buno_id, created_date, created_tantou_id) VALUES ('73211   JN22A     梱包', 2096, GETDATE(), 999);</v>
      </c>
      <c r="AC10535" s="229"/>
    </row>
    <row r="10536" spans="26:29">
      <c r="Z10536">
        <v>813</v>
      </c>
      <c r="AA10536" s="229" t="str">
        <f t="shared" si="94"/>
        <v>INSERT INTO UPK.upk_k40.k60_os_buno_link (os_buhin_no, k60_buno_id, created_date, created_tantou_id) VALUES ('73231   JN22A     完成品', 2097, GETDATE(), 999);</v>
      </c>
      <c r="AC10536" s="229"/>
    </row>
    <row r="10537" spans="26:29">
      <c r="Z10537">
        <v>814</v>
      </c>
      <c r="AA10537" s="229" t="str">
        <f t="shared" si="94"/>
        <v>INSERT INTO UPK.upk_k40.k60_os_buno_link (os_buhin_no, k60_buno_id, created_date, created_tantou_id) VALUES ('73231   JN22A     梱包', 2097, GETDATE(), 999);</v>
      </c>
      <c r="AC10537" s="229"/>
    </row>
    <row r="10538" spans="26:29">
      <c r="Z10538">
        <v>815</v>
      </c>
      <c r="AA10538" s="229" t="str">
        <f t="shared" si="94"/>
        <v>INSERT INTO UPK.upk_k40.k60_os_buno_link (os_buhin_no, k60_buno_id, created_date, created_tantou_id) VALUES ('76654/5 3TU0A     Zより', 2098, GETDATE(), 999);</v>
      </c>
      <c r="AC10538" s="229"/>
    </row>
    <row r="10539" spans="26:29">
      <c r="Z10539">
        <v>816</v>
      </c>
      <c r="AA10539" s="229" t="str">
        <f t="shared" si="94"/>
        <v>INSERT INTO UPK.upk_k40.k60_os_buno_link (os_buhin_no, k60_buno_id, created_date, created_tantou_id) VALUES ('755D6   3NU0A      W70', 2099, GETDATE(), 999);</v>
      </c>
      <c r="AC10539" s="229"/>
    </row>
    <row r="10540" spans="26:29">
      <c r="Z10540">
        <v>817</v>
      </c>
      <c r="AA10540" s="229" t="str">
        <f t="shared" si="94"/>
        <v>INSERT INTO UPK.upk_k40.k60_os_buno_link (os_buhin_no, k60_buno_id, created_date, created_tantou_id) VALUES ('755D7   3NU0A      W70', 2100, GETDATE(), 999);</v>
      </c>
      <c r="AC10540" s="229"/>
    </row>
    <row r="10541" spans="26:29">
      <c r="Z10541">
        <v>818</v>
      </c>
      <c r="AA10541" s="229" t="str">
        <f t="shared" si="94"/>
        <v>INSERT INTO UPK.upk_k40.k60_os_buno_link (os_buhin_no, k60_buno_id, created_date, created_tantou_id) VALUES ('74558/9 1LA0A-B   K70', 2101, GETDATE(), 999);</v>
      </c>
      <c r="AC10541" s="229"/>
    </row>
    <row r="10542" spans="26:29">
      <c r="Z10542">
        <v>819</v>
      </c>
      <c r="AA10542" s="229" t="str">
        <f t="shared" si="94"/>
        <v>INSERT INTO UPK.upk_k40.k60_os_buno_link (os_buhin_no, k60_buno_id, created_date, created_tantou_id) VALUES ('74558/9 1LA0A     K70', 2102, GETDATE(), 999);</v>
      </c>
      <c r="AC10542" s="229"/>
    </row>
    <row r="10543" spans="26:29">
      <c r="Z10543">
        <v>820</v>
      </c>
      <c r="AA10543" s="229" t="str">
        <f t="shared" si="94"/>
        <v>INSERT INTO UPK.upk_k40.k60_os_buno_link (os_buhin_no, k60_buno_id, created_date, created_tantou_id) VALUES ('75529   1LA0A     K70', 2103, GETDATE(), 999);</v>
      </c>
      <c r="AC10543" s="229"/>
    </row>
    <row r="10544" spans="26:29">
      <c r="Z10544">
        <v>821</v>
      </c>
      <c r="AA10544" s="229" t="str">
        <f t="shared" si="94"/>
        <v>INSERT INTO UPK.upk_k40.k60_os_buno_link (os_buhin_no, k60_buno_id, created_date, created_tantou_id) VALUES ('756C0/1 1LA0A     Rより', 1394, GETDATE(), 999);</v>
      </c>
      <c r="AC10544" s="229"/>
    </row>
    <row r="10545" spans="26:29">
      <c r="Z10545">
        <v>822</v>
      </c>
      <c r="AA10545" s="229" t="str">
        <f t="shared" si="94"/>
        <v>INSERT INTO UPK.upk_k40.k60_os_buno_link (os_buhin_no, k60_buno_id, created_date, created_tantou_id) VALUES ('67332   1ZR0A     B302', 2104, GETDATE(), 999);</v>
      </c>
      <c r="AC10545" s="229"/>
    </row>
    <row r="10546" spans="26:29">
      <c r="Z10546">
        <v>823</v>
      </c>
      <c r="AA10546" s="229" t="str">
        <f t="shared" si="94"/>
        <v>INSERT INTO UPK.upk_k40.k60_os_buno_link (os_buhin_no, k60_buno_id, created_date, created_tantou_id) VALUES ('67332   1ZR0B     K70', 2105, GETDATE(), 999);</v>
      </c>
      <c r="AC10546" s="229"/>
    </row>
    <row r="10547" spans="26:29">
      <c r="Z10547">
        <v>824</v>
      </c>
      <c r="AA10547" s="229" t="str">
        <f t="shared" si="94"/>
        <v>INSERT INTO UPK.upk_k40.k60_os_buno_link (os_buhin_no, k60_buno_id, created_date, created_tantou_id) VALUES ('67870   1ZR0A03   B70', 2106, GETDATE(), 999);</v>
      </c>
      <c r="AC10547" s="229"/>
    </row>
    <row r="10548" spans="26:29">
      <c r="Z10548">
        <v>825</v>
      </c>
      <c r="AA10548" s="229" t="str">
        <f t="shared" si="94"/>
        <v>INSERT INTO UPK.upk_k40.k60_os_buno_link (os_buhin_no, k60_buno_id, created_date, created_tantou_id) VALUES ('67870   1ZR0A04   B70', 2107, GETDATE(), 999);</v>
      </c>
      <c r="AC10548" s="229"/>
    </row>
    <row r="10549" spans="26:29">
      <c r="Z10549">
        <v>826</v>
      </c>
      <c r="AA10549" s="229" t="str">
        <f t="shared" si="94"/>
        <v>INSERT INTO UPK.upk_k40.k60_os_buno_link (os_buhin_no, k60_buno_id, created_date, created_tantou_id) VALUES ('75492/3 1JB0A     B302', 2108, GETDATE(), 999);</v>
      </c>
      <c r="AC10549" s="229"/>
    </row>
    <row r="10550" spans="26:29">
      <c r="Z10550">
        <v>827</v>
      </c>
      <c r="AA10550" s="229" t="str">
        <f t="shared" si="94"/>
        <v>INSERT INTO UPK.upk_k40.k60_os_buno_link (os_buhin_no, k60_buno_id, created_date, created_tantou_id) VALUES ('76246   1JA0A     B70', 2109, GETDATE(), 999);</v>
      </c>
      <c r="AC10550" s="229"/>
    </row>
    <row r="10551" spans="26:29">
      <c r="Z10551">
        <v>828</v>
      </c>
      <c r="AA10551" s="229" t="str">
        <f t="shared" si="94"/>
        <v>INSERT INTO UPK.upk_k40.k60_os_buno_link (os_buhin_no, k60_buno_id, created_date, created_tantou_id) VALUES ('76247   1JA0A     B70', 2110, GETDATE(), 999);</v>
      </c>
      <c r="AC10551" s="229"/>
    </row>
    <row r="10552" spans="26:29">
      <c r="Z10552">
        <v>829</v>
      </c>
      <c r="AA10552" s="229" t="str">
        <f t="shared" si="94"/>
        <v>INSERT INTO UPK.upk_k40.k60_os_buno_link (os_buhin_no, k60_buno_id, created_date, created_tantou_id) VALUES ('61212/3 3XA0A    Zより', 2111, GETDATE(), 999);</v>
      </c>
      <c r="AC10552" s="229"/>
    </row>
    <row r="10553" spans="26:29">
      <c r="Z10553">
        <v>830</v>
      </c>
      <c r="AA10553" s="229" t="str">
        <f t="shared" si="94"/>
        <v>INSERT INTO UPK.upk_k40.k60_os_buno_link (os_buhin_no, k60_buno_id, created_date, created_tantou_id) VALUES ('61212/3 3XA0A/3XE0A Zより', 2112, GETDATE(), 999);</v>
      </c>
      <c r="AC10553" s="229"/>
    </row>
    <row r="10554" spans="26:29">
      <c r="Z10554">
        <v>831</v>
      </c>
      <c r="AA10554" s="229" t="str">
        <f t="shared" si="94"/>
        <v>INSERT INTO UPK.upk_k40.k60_os_buno_link (os_buhin_no, k60_buno_id, created_date, created_tantou_id) VALUES ('61212/3 3XA2A    Zより', 2113, GETDATE(), 999);</v>
      </c>
      <c r="AC10554" s="229"/>
    </row>
    <row r="10555" spans="26:29">
      <c r="Z10555">
        <v>832</v>
      </c>
      <c r="AA10555" s="229" t="str">
        <f t="shared" si="94"/>
        <v>INSERT INTO UPK.upk_k40.k60_os_buno_link (os_buhin_no, k60_buno_id, created_date, created_tantou_id) VALUES ('61212/3 3XE2A/3XA2A Zより', 2114, GETDATE(), 999);</v>
      </c>
      <c r="AC10555" s="229"/>
    </row>
    <row r="10556" spans="26:29">
      <c r="Z10556">
        <v>833</v>
      </c>
      <c r="AA10556" s="229" t="str">
        <f t="shared" ref="AA10556:AA10619" si="95">AA$9722&amp;"'"&amp;AA9155&amp;"', "&amp;AB9155&amp;", GETDATE(), 999);"</f>
        <v>INSERT INTO UPK.upk_k40.k60_os_buno_link (os_buhin_no, k60_buno_id, created_date, created_tantou_id) VALUES ('73211   3XE0A     B301  ', 2115, GETDATE(), 999);</v>
      </c>
      <c r="AC10556" s="229"/>
    </row>
    <row r="10557" spans="26:29">
      <c r="Z10557">
        <v>834</v>
      </c>
      <c r="AA10557" s="229" t="str">
        <f t="shared" si="95"/>
        <v>INSERT INTO UPK.upk_k40.k60_os_buno_link (os_buhin_no, k60_buno_id, created_date, created_tantou_id) VALUES ('75234   3XA0A     B309', 2116, GETDATE(), 999);</v>
      </c>
      <c r="AC10557" s="229"/>
    </row>
    <row r="10558" spans="26:29">
      <c r="Z10558">
        <v>835</v>
      </c>
      <c r="AA10558" s="229" t="str">
        <f t="shared" si="95"/>
        <v>INSERT INTO UPK.upk_k40.k60_os_buno_link (os_buhin_no, k60_buno_id, created_date, created_tantou_id) VALUES ('76458   3XA0A     B309', 2117, GETDATE(), 999);</v>
      </c>
      <c r="AC10558" s="229"/>
    </row>
    <row r="10559" spans="26:29">
      <c r="Z10559">
        <v>836</v>
      </c>
      <c r="AA10559" s="229" t="str">
        <f t="shared" si="95"/>
        <v>INSERT INTO UPK.upk_k40.k60_os_buno_link (os_buhin_no, k60_buno_id, created_date, created_tantou_id) VALUES ('76459   3XA0A     B309', 2118, GETDATE(), 999);</v>
      </c>
      <c r="AC10559" s="229"/>
    </row>
    <row r="10560" spans="26:29">
      <c r="Z10560">
        <v>837</v>
      </c>
      <c r="AA10560" s="229" t="str">
        <f t="shared" si="95"/>
        <v>INSERT INTO UPK.upk_k40.k60_os_buno_link (os_buhin_no, k60_buno_id, created_date, created_tantou_id) VALUES ('73212   3XC0A     B301', 2119, GETDATE(), 999);</v>
      </c>
      <c r="AC10560" s="229"/>
    </row>
    <row r="10561" spans="26:29">
      <c r="Z10561">
        <v>838</v>
      </c>
      <c r="AA10561" s="229" t="str">
        <f t="shared" si="95"/>
        <v>INSERT INTO UPK.upk_k40.k60_os_buno_link (os_buhin_no, k60_buno_id, created_date, created_tantou_id) VALUES ('73232   3XC0A K70シンクロ', 2120, GETDATE(), 999);</v>
      </c>
      <c r="AC10561" s="229"/>
    </row>
    <row r="10562" spans="26:29">
      <c r="Z10562">
        <v>839</v>
      </c>
      <c r="AA10562" s="229" t="str">
        <f t="shared" si="95"/>
        <v>INSERT INTO UPK.upk_k40.k60_os_buno_link (os_buhin_no, k60_buno_id, created_date, created_tantou_id) VALUES ('74329   3XN0A    Wより', 2121, GETDATE(), 999);</v>
      </c>
      <c r="AC10562" s="229"/>
    </row>
    <row r="10563" spans="26:29">
      <c r="Z10563">
        <v>840</v>
      </c>
      <c r="AA10563" s="229" t="str">
        <f t="shared" si="95"/>
        <v>INSERT INTO UPK.upk_k40.k60_os_buno_link (os_buhin_no, k60_buno_id, created_date, created_tantou_id) VALUES ('76332/3 3XC0A      K70', 2122, GETDATE(), 999);</v>
      </c>
      <c r="AC10563" s="229"/>
    </row>
    <row r="10564" spans="26:29">
      <c r="Z10564">
        <v>841</v>
      </c>
      <c r="AA10564" s="229" t="str">
        <f t="shared" si="95"/>
        <v>INSERT INTO UPK.upk_k40.k60_os_buno_link (os_buhin_no, k60_buno_id, created_date, created_tantou_id) VALUES ('77598   3XC8A   K70⇒B309 ', 2123, GETDATE(), 999);</v>
      </c>
      <c r="AC10564" s="229"/>
    </row>
    <row r="10565" spans="26:29">
      <c r="Z10565">
        <v>842</v>
      </c>
      <c r="AA10565" s="229" t="str">
        <f t="shared" si="95"/>
        <v>INSERT INTO UPK.upk_k40.k60_os_buno_link (os_buhin_no, k60_buno_id, created_date, created_tantou_id) VALUES ('76516/7 3XA2A  Sより B301', 1735, GETDATE(), 999);</v>
      </c>
      <c r="AC10565" s="229"/>
    </row>
    <row r="10566" spans="26:29">
      <c r="Z10566">
        <v>843</v>
      </c>
      <c r="AA10566" s="229" t="str">
        <f t="shared" si="95"/>
        <v>INSERT INTO UPK.upk_k40.k60_os_buno_link (os_buhin_no, k60_buno_id, created_date, created_tantou_id) VALUES ('76218   3XJ0A      K70  ', 2124, GETDATE(), 999);</v>
      </c>
      <c r="AC10566" s="229"/>
    </row>
    <row r="10567" spans="26:29">
      <c r="Z10567">
        <v>844</v>
      </c>
      <c r="AA10567" s="229" t="str">
        <f t="shared" si="95"/>
        <v>INSERT INTO UPK.upk_k40.k60_os_buno_link (os_buhin_no, k60_buno_id, created_date, created_tantou_id) VALUES ('76219   3XJ0A      K70', 2125, GETDATE(), 999);</v>
      </c>
      <c r="AC10567" s="229"/>
    </row>
    <row r="10568" spans="26:29">
      <c r="Z10568">
        <v>845</v>
      </c>
      <c r="AA10568" s="229" t="str">
        <f t="shared" si="95"/>
        <v>INSERT INTO UPK.upk_k40.k60_os_buno_link (os_buhin_no, k60_buno_id, created_date, created_tantou_id) VALUES ('76246/7 3XJ0A      K70', 2126, GETDATE(), 999);</v>
      </c>
      <c r="AC10568" s="229"/>
    </row>
    <row r="10569" spans="26:29">
      <c r="Z10569">
        <v>846</v>
      </c>
      <c r="AA10569" s="229" t="str">
        <f t="shared" si="95"/>
        <v>INSERT INTO UPK.upk_k40.k60_os_buno_link (os_buhin_no, k60_buno_id, created_date, created_tantou_id) VALUES ('76373   3YF3A  Wより　K70', 2127, GETDATE(), 999);</v>
      </c>
      <c r="AC10569" s="229"/>
    </row>
    <row r="10570" spans="26:29">
      <c r="Z10570">
        <v>847</v>
      </c>
      <c r="AA10570" s="229" t="str">
        <f t="shared" si="95"/>
        <v>INSERT INTO UPK.upk_k40.k60_os_buno_link (os_buhin_no, k60_buno_id, created_date, created_tantou_id) VALUES ('76397   3YF0A  Sより　K70', 2128, GETDATE(), 999);</v>
      </c>
      <c r="AC10570" s="229"/>
    </row>
    <row r="10571" spans="26:29">
      <c r="Z10571">
        <v>848</v>
      </c>
      <c r="AA10571" s="229" t="str">
        <f t="shared" si="95"/>
        <v>INSERT INTO UPK.upk_k40.k60_os_buno_link (os_buhin_no, k60_buno_id, created_date, created_tantou_id) VALUES ('17216   CY00A      K30', 2129, GETDATE(), 999);</v>
      </c>
      <c r="AC10571" s="229"/>
    </row>
    <row r="10572" spans="26:29">
      <c r="Z10572">
        <v>849</v>
      </c>
      <c r="AA10572" s="229" t="str">
        <f t="shared" si="95"/>
        <v>INSERT INTO UPK.upk_k40.k60_os_buno_link (os_buhin_no, k60_buno_id, created_date, created_tantou_id) VALUES ('17217   CY00A      K30', 2130, GETDATE(), 999);</v>
      </c>
      <c r="AC10572" s="229"/>
    </row>
    <row r="10573" spans="26:29">
      <c r="Z10573">
        <v>850</v>
      </c>
      <c r="AA10573" s="229" t="str">
        <f t="shared" si="95"/>
        <v>INSERT INTO UPK.upk_k40.k60_os_buno_link (os_buhin_no, k60_buno_id, created_date, created_tantou_id) VALUES ('75454   1VN0A      W70', 2131, GETDATE(), 999);</v>
      </c>
      <c r="AC10573" s="229"/>
    </row>
    <row r="10574" spans="26:29">
      <c r="Z10574">
        <v>851</v>
      </c>
      <c r="AA10574" s="229" t="str">
        <f t="shared" si="95"/>
        <v>INSERT INTO UPK.upk_k40.k60_os_buno_link (os_buhin_no, k60_buno_id, created_date, created_tantou_id) VALUES ('75118   5TA0A  Sより W70', 1778, GETDATE(), 999);</v>
      </c>
      <c r="AC10574" s="229"/>
    </row>
    <row r="10575" spans="26:29">
      <c r="Z10575">
        <v>852</v>
      </c>
      <c r="AA10575" s="229" t="str">
        <f t="shared" si="95"/>
        <v>INSERT INTO UPK.upk_k40.k60_os_buno_link (os_buhin_no, k60_buno_id, created_date, created_tantou_id) VALUES ('75118   5TL0A  Sより K70', 1794, GETDATE(), 999);</v>
      </c>
      <c r="AC10575" s="229"/>
    </row>
    <row r="10576" spans="26:29">
      <c r="Z10576">
        <v>853</v>
      </c>
      <c r="AA10576" s="229" t="str">
        <f t="shared" si="95"/>
        <v>INSERT INTO UPK.upk_k40.k60_os_buno_link (os_buhin_no, k60_buno_id, created_date, created_tantou_id) VALUES ('51162   3VA4A      K70', 2132, GETDATE(), 999);</v>
      </c>
      <c r="AC10576" s="229"/>
    </row>
    <row r="10577" spans="26:29">
      <c r="Z10577">
        <v>854</v>
      </c>
      <c r="AA10577" s="229" t="str">
        <f t="shared" si="95"/>
        <v>INSERT INTO UPK.upk_k40.k60_os_buno_link (os_buhin_no, k60_buno_id, created_date, created_tantou_id) VALUES ('75176   5WK0A　移管逆送', 2133, GETDATE(), 999);</v>
      </c>
      <c r="AC10577" s="229"/>
    </row>
    <row r="10578" spans="26:29">
      <c r="Z10578">
        <v>855</v>
      </c>
      <c r="AA10578" s="229" t="str">
        <f t="shared" si="95"/>
        <v>INSERT INTO UPK.upk_k40.k60_os_buno_link (os_buhin_no, k60_buno_id, created_date, created_tantou_id) VALUES ('67466   4CB0A      K30', 2134, GETDATE(), 999);</v>
      </c>
      <c r="AC10578" s="229"/>
    </row>
    <row r="10579" spans="26:29">
      <c r="Z10579">
        <v>856</v>
      </c>
      <c r="AA10579" s="229" t="str">
        <f t="shared" si="95"/>
        <v>INSERT INTO UPK.upk_k40.k60_os_buno_link (os_buhin_no, k60_buno_id, created_date, created_tantou_id) VALUES ('67466   4CB0A-E ', 2135, GETDATE(), 999);</v>
      </c>
      <c r="AC10579" s="229"/>
    </row>
    <row r="10580" spans="26:29">
      <c r="Z10580">
        <v>857</v>
      </c>
      <c r="AA10580" s="229" t="str">
        <f t="shared" si="95"/>
        <v>INSERT INTO UPK.upk_k40.k60_os_buno_link (os_buhin_no, k60_buno_id, created_date, created_tantou_id) VALUES ('76482   4CB0A      K70', 2136, GETDATE(), 999);</v>
      </c>
      <c r="AC10580" s="229"/>
    </row>
    <row r="10581" spans="26:29">
      <c r="Z10581">
        <v>858</v>
      </c>
      <c r="AA10581" s="229" t="str">
        <f t="shared" si="95"/>
        <v>INSERT INTO UPK.upk_k40.k60_os_buno_link (os_buhin_no, k60_buno_id, created_date, created_tantou_id) VALUES ('76482   4CB0A-E  韓国向け', 2137, GETDATE(), 999);</v>
      </c>
      <c r="AC10581" s="229"/>
    </row>
    <row r="10582" spans="26:29">
      <c r="Z10582">
        <v>859</v>
      </c>
      <c r="AA10582" s="229" t="str">
        <f t="shared" si="95"/>
        <v>INSERT INTO UPK.upk_k40.k60_os_buno_link (os_buhin_no, k60_buno_id, created_date, created_tantou_id) VALUES ('78118　6MA0A　Rより B309', 2138, GETDATE(), 999);</v>
      </c>
      <c r="AC10582" s="229"/>
    </row>
    <row r="10583" spans="26:29">
      <c r="Z10583">
        <v>860</v>
      </c>
      <c r="AA10583" s="229" t="str">
        <f t="shared" si="95"/>
        <v>INSERT INTO UPK.upk_k40.k60_os_buno_link (os_buhin_no, k60_buno_id, created_date, created_tantou_id) VALUES ('78119　6MA0A　Rより B309', 2139, GETDATE(), 999);</v>
      </c>
      <c r="AC10583" s="229"/>
    </row>
    <row r="10584" spans="26:29">
      <c r="Z10584">
        <v>861</v>
      </c>
      <c r="AA10584" s="229" t="str">
        <f t="shared" si="95"/>
        <v>INSERT INTO UPK.upk_k40.k60_os_buno_link (os_buhin_no, k60_buno_id, created_date, created_tantou_id) VALUES ('76352/3 01G00   B302', 2140, GETDATE(), 999);</v>
      </c>
      <c r="AC10584" s="229"/>
    </row>
    <row r="10585" spans="26:29">
      <c r="Z10585">
        <v>862</v>
      </c>
      <c r="AA10585" s="229" t="str">
        <f t="shared" si="95"/>
        <v>INSERT INTO UPK.upk_k40.k60_os_buno_link (os_buhin_no, k60_buno_id, created_date, created_tantou_id) VALUES ('78152   CN000   B309', 2141, GETDATE(), 999);</v>
      </c>
      <c r="AC10585" s="229"/>
    </row>
    <row r="10586" spans="26:29">
      <c r="Z10586">
        <v>863</v>
      </c>
      <c r="AA10586" s="229" t="str">
        <f t="shared" si="95"/>
        <v>INSERT INTO UPK.upk_k40.k60_os_buno_link (os_buhin_no, k60_buno_id, created_date, created_tantou_id) VALUES ('80142/3  4M400  K30', 2142, GETDATE(), 999);</v>
      </c>
      <c r="AC10586" s="229"/>
    </row>
    <row r="10587" spans="26:29">
      <c r="Z10587">
        <v>864</v>
      </c>
      <c r="AA10587" s="229" t="str">
        <f t="shared" si="95"/>
        <v>INSERT INTO UPK.upk_k40.k60_os_buno_link (os_buhin_no, k60_buno_id, created_date, created_tantou_id) VALUES ('79146   8H300   B309', 2066, GETDATE(), 999);</v>
      </c>
      <c r="AC10587" s="229"/>
    </row>
    <row r="10588" spans="26:29">
      <c r="Z10588">
        <v>865</v>
      </c>
      <c r="AA10588" s="229" t="str">
        <f t="shared" si="95"/>
        <v>INSERT INTO UPK.upk_k40.k60_os_buno_link (os_buhin_no, k60_buno_id, created_date, created_tantou_id) VALUES ('62240   4M500   B302', 2143, GETDATE(), 999);</v>
      </c>
      <c r="AC10588" s="229"/>
    </row>
    <row r="10589" spans="26:29">
      <c r="Z10589">
        <v>866</v>
      </c>
      <c r="AA10589" s="229" t="str">
        <f t="shared" si="95"/>
        <v>INSERT INTO UPK.upk_k40.k60_os_buno_link (os_buhin_no, k60_buno_id, created_date, created_tantou_id) VALUES ('82118/9 5M000   高田', 2144, GETDATE(), 999);</v>
      </c>
      <c r="AC10589" s="229"/>
    </row>
    <row r="10590" spans="26:29">
      <c r="Z10590">
        <v>867</v>
      </c>
      <c r="AA10590" s="229" t="str">
        <f t="shared" si="95"/>
        <v>INSERT INTO UPK.upk_k40.k60_os_buno_link (os_buhin_no, k60_buno_id, created_date, created_tantou_id) VALUES ('77652/3 JM00A 　B309 Rより', 1327, GETDATE(), 999);</v>
      </c>
      <c r="AC10590" s="229"/>
    </row>
    <row r="10591" spans="26:29">
      <c r="Z10591">
        <v>868</v>
      </c>
      <c r="AA10591" s="229" t="str">
        <f t="shared" si="95"/>
        <v>INSERT INTO UPK.upk_k40.k60_os_buno_link (os_buhin_no, k60_buno_id, created_date, created_tantou_id) VALUES ('62522   1LA5A   SへK70', 1661, GETDATE(), 999);</v>
      </c>
      <c r="AC10591" s="229"/>
    </row>
    <row r="10592" spans="26:29">
      <c r="Z10592">
        <v>869</v>
      </c>
      <c r="AA10592" s="229" t="str">
        <f t="shared" si="95"/>
        <v>INSERT INTO UPK.upk_k40.k60_os_buno_link (os_buhin_no, k60_buno_id, created_date, created_tantou_id) VALUES ('67332   1LA0B   SへK70', 1664, GETDATE(), 999);</v>
      </c>
      <c r="AC10592" s="229"/>
    </row>
    <row r="10593" spans="26:29">
      <c r="Z10593">
        <v>870</v>
      </c>
      <c r="AA10593" s="229" t="str">
        <f t="shared" si="95"/>
        <v>INSERT INTO UPK.upk_k40.k60_os_buno_link (os_buhin_no, k60_buno_id, created_date, created_tantou_id) VALUES ('67336   1LA0A   SへB301', 1665, GETDATE(), 999);</v>
      </c>
      <c r="AC10593" s="229"/>
    </row>
    <row r="10594" spans="26:29">
      <c r="Z10594">
        <v>871</v>
      </c>
      <c r="AA10594" s="229" t="str">
        <f t="shared" si="95"/>
        <v>INSERT INTO UPK.upk_k40.k60_os_buno_link (os_buhin_no, k60_buno_id, created_date, created_tantou_id) VALUES ('74548   1LA0A   SへK70', 1672, GETDATE(), 999);</v>
      </c>
      <c r="AC10594" s="229"/>
    </row>
    <row r="10595" spans="26:29">
      <c r="Z10595">
        <v>872</v>
      </c>
      <c r="AA10595" s="229" t="str">
        <f t="shared" si="95"/>
        <v>INSERT INTO UPK.upk_k40.k60_os_buno_link (os_buhin_no, k60_buno_id, created_date, created_tantou_id) VALUES ('76458   5TA0A   SへW70', 1782, GETDATE(), 999);</v>
      </c>
      <c r="AC10595" s="229"/>
    </row>
    <row r="10596" spans="26:29">
      <c r="Z10596">
        <v>873</v>
      </c>
      <c r="AA10596" s="229" t="str">
        <f t="shared" si="95"/>
        <v>INSERT INTO UPK.upk_k40.k60_os_buno_link (os_buhin_no, k60_buno_id, created_date, created_tantou_id) VALUES ('76459   5TA0A   SへW70', 1783, GETDATE(), 999);</v>
      </c>
      <c r="AC10596" s="229"/>
    </row>
    <row r="10597" spans="26:29">
      <c r="Z10597">
        <v>874</v>
      </c>
      <c r="AA10597" s="229" t="str">
        <f t="shared" si="95"/>
        <v>INSERT INTO UPK.upk_k40.k60_os_buno_link (os_buhin_no, k60_buno_id, created_date, created_tantou_id) VALUES ('73211   4CC1A   SへB301', 1773, GETDATE(), 999);</v>
      </c>
      <c r="AC10597" s="229"/>
    </row>
    <row r="10598" spans="26:29">
      <c r="Z10598">
        <v>875</v>
      </c>
      <c r="AA10598" s="229" t="str">
        <f t="shared" si="95"/>
        <v>INSERT INTO UPK.upk_k40.k60_os_buno_link (os_buhin_no, k60_buno_id, created_date, created_tantou_id) VALUES ('64182/3 6MA0A   SへK70', 1791, GETDATE(), 999);</v>
      </c>
      <c r="AC10598" s="229"/>
    </row>
    <row r="10599" spans="26:29">
      <c r="Z10599">
        <v>876</v>
      </c>
      <c r="AA10599" s="229" t="str">
        <f t="shared" si="95"/>
        <v>INSERT INTO UPK.upk_k40.k60_os_buno_link (os_buhin_no, k60_buno_id, created_date, created_tantou_id) VALUES ('64828   D0109     B309', 2145, GETDATE(), 999);</v>
      </c>
      <c r="AC10599" s="229"/>
    </row>
    <row r="10600" spans="26:29">
      <c r="Z10600">
        <v>877</v>
      </c>
      <c r="AA10600" s="229" t="str">
        <f t="shared" si="95"/>
        <v>INSERT INTO UPK.upk_k40.k60_os_buno_link (os_buhin_no, k60_buno_id, created_date, created_tantou_id) VALUES ('64828   D0109-G   逆送', 2146, GETDATE(), 999);</v>
      </c>
      <c r="AC10600" s="229"/>
    </row>
    <row r="10601" spans="26:29">
      <c r="Z10601">
        <v>878</v>
      </c>
      <c r="AA10601" s="229" t="str">
        <f t="shared" si="95"/>
        <v>INSERT INTO UPK.upk_k40.k60_os_buno_link (os_buhin_no, k60_buno_id, created_date, created_tantou_id) VALUES ('74811   01G0A     Mより', 2147, GETDATE(), 999);</v>
      </c>
      <c r="AC10601" s="229"/>
    </row>
    <row r="10602" spans="26:29">
      <c r="Z10602">
        <v>879</v>
      </c>
      <c r="AA10602" s="229" t="str">
        <f t="shared" si="95"/>
        <v>INSERT INTO UPK.upk_k40.k60_os_buno_link (os_buhin_no, k60_buno_id, created_date, created_tantou_id) VALUES ('74811   08G00　　 Mより', 2148, GETDATE(), 999);</v>
      </c>
      <c r="AC10602" s="229"/>
    </row>
    <row r="10603" spans="26:29">
      <c r="Z10603">
        <v>880</v>
      </c>
      <c r="AA10603" s="229" t="str">
        <f t="shared" si="95"/>
        <v>INSERT INTO UPK.upk_k40.k60_os_buno_link (os_buhin_no, k60_buno_id, created_date, created_tantou_id) VALUES ('74811   31G0A　　 Mより', 2149, GETDATE(), 999);</v>
      </c>
      <c r="AC10603" s="229"/>
    </row>
    <row r="10604" spans="26:29">
      <c r="Z10604">
        <v>881</v>
      </c>
      <c r="AA10604" s="229" t="str">
        <f t="shared" si="95"/>
        <v>INSERT INTO UPK.upk_k40.k60_os_buno_link (os_buhin_no, k60_buno_id, created_date, created_tantou_id) VALUES ('74811   3S800 　　Mより', 2150, GETDATE(), 999);</v>
      </c>
      <c r="AC10604" s="229"/>
    </row>
    <row r="10605" spans="26:29">
      <c r="Z10605">
        <v>882</v>
      </c>
      <c r="AA10605" s="229" t="str">
        <f t="shared" si="95"/>
        <v>INSERT INTO UPK.upk_k40.k60_os_buno_link (os_buhin_no, k60_buno_id, created_date, created_tantou_id) VALUES ('74811   3S810　　 Mより', 2151, GETDATE(), 999);</v>
      </c>
      <c r="AC10605" s="229"/>
    </row>
    <row r="10606" spans="26:29">
      <c r="Z10606">
        <v>883</v>
      </c>
      <c r="AA10606" s="229" t="str">
        <f t="shared" si="95"/>
        <v>INSERT INTO UPK.upk_k40.k60_os_buno_link (os_buhin_no, k60_buno_id, created_date, created_tantou_id) VALUES ('74811   VJ30A　　 Mより', 2152, GETDATE(), 999);</v>
      </c>
      <c r="AC10606" s="229"/>
    </row>
    <row r="10607" spans="26:29">
      <c r="Z10607">
        <v>884</v>
      </c>
      <c r="AA10607" s="229" t="str">
        <f t="shared" si="95"/>
        <v>INSERT INTO UPK.upk_k40.k60_os_buno_link (os_buhin_no, k60_buno_id, created_date, created_tantou_id) VALUES ('74811   VJ40A     Mより', 2153, GETDATE(), 999);</v>
      </c>
      <c r="AC10607" s="229"/>
    </row>
    <row r="10608" spans="26:29">
      <c r="Z10608">
        <v>885</v>
      </c>
      <c r="AA10608" s="229" t="str">
        <f t="shared" si="95"/>
        <v>INSERT INTO UPK.upk_k40.k60_os_buno_link (os_buhin_no, k60_buno_id, created_date, created_tantou_id) VALUES ('62592   VG200-01　Mより', 2154, GETDATE(), 999);</v>
      </c>
      <c r="AC10608" s="229"/>
    </row>
    <row r="10609" spans="26:29">
      <c r="Z10609">
        <v>886</v>
      </c>
      <c r="AA10609" s="229" t="str">
        <f t="shared" si="95"/>
        <v>INSERT INTO UPK.upk_k40.k60_os_buno_link (os_buhin_no, k60_buno_id, created_date, created_tantou_id) VALUES ('62593   VG200-01　Mより', 2155, GETDATE(), 999);</v>
      </c>
      <c r="AC10609" s="229"/>
    </row>
    <row r="10610" spans="26:29">
      <c r="Z10610">
        <v>887</v>
      </c>
      <c r="AA10610" s="229" t="str">
        <f t="shared" si="95"/>
        <v>INSERT INTO UPK.upk_k40.k60_os_buno_link (os_buhin_no, k60_buno_id, created_date, created_tantou_id) VALUES ('93872  92G00      B301', 2156, GETDATE(), 999);</v>
      </c>
      <c r="AC10610" s="229"/>
    </row>
    <row r="10611" spans="26:29">
      <c r="Z10611">
        <v>888</v>
      </c>
      <c r="AA10611" s="229" t="str">
        <f t="shared" si="95"/>
        <v>INSERT INTO UPK.upk_k40.k60_os_buno_link (os_buhin_no, k60_buno_id, created_date, created_tantou_id) VALUES ('91314/5 0W000-P   B309', 2157, GETDATE(), 999);</v>
      </c>
      <c r="AC10611" s="229"/>
    </row>
    <row r="10612" spans="26:29">
      <c r="Z10612">
        <v>889</v>
      </c>
      <c r="AA10612" s="229" t="str">
        <f t="shared" si="95"/>
        <v>INSERT INTO UPK.upk_k40.k60_os_buno_link (os_buhin_no, k60_buno_id, created_date, created_tantou_id) VALUES ('91318/9 0W000-P   B309', 2158, GETDATE(), 999);</v>
      </c>
      <c r="AC10612" s="229"/>
    </row>
    <row r="10613" spans="26:29">
      <c r="Z10613">
        <v>890</v>
      </c>
      <c r="AA10613" s="229" t="str">
        <f t="shared" si="95"/>
        <v>INSERT INTO UPK.upk_k40.k60_os_buno_link (os_buhin_no, k60_buno_id, created_date, created_tantou_id) VALUES ('9640/1  14220     B309', 2159, GETDATE(), 999);</v>
      </c>
      <c r="AC10613" s="229"/>
    </row>
    <row r="10614" spans="26:29">
      <c r="Z10614">
        <v>891</v>
      </c>
      <c r="AA10614" s="229" t="str">
        <f t="shared" si="95"/>
        <v>INSERT INTO UPK.upk_k40.k60_os_buno_link (os_buhin_no, k60_buno_id, created_date, created_tantou_id) VALUES ('74755   73R0001   Bより', 2160, GETDATE(), 999);</v>
      </c>
      <c r="AC10614" s="229"/>
    </row>
    <row r="10615" spans="26:29">
      <c r="Z10615">
        <v>892</v>
      </c>
      <c r="AA10615" s="229" t="str">
        <f t="shared" si="95"/>
        <v>INSERT INTO UPK.upk_k40.k60_os_buno_link (os_buhin_no, k60_buno_id, created_date, created_tantou_id) VALUES ('62512   85F00　　 Bより', 2041, GETDATE(), 999);</v>
      </c>
      <c r="AC10615" s="229"/>
    </row>
    <row r="10616" spans="26:29">
      <c r="Z10616">
        <v>893</v>
      </c>
      <c r="AA10616" s="229" t="str">
        <f t="shared" si="95"/>
        <v>INSERT INTO UPK.upk_k40.k60_os_buno_link (os_buhin_no, k60_buno_id, created_date, created_tantou_id) VALUES ('74532   CA000　　 Uより', 2161, GETDATE(), 999);</v>
      </c>
      <c r="AC10616" s="229"/>
    </row>
    <row r="10617" spans="26:29">
      <c r="Z10617">
        <v>894</v>
      </c>
      <c r="AA10617" s="229" t="str">
        <f t="shared" si="95"/>
        <v>INSERT INTO UPK.upk_k40.k60_os_buno_link (os_buhin_no, k60_buno_id, created_date, created_tantou_id) VALUES ('78118/9 8H710　　 Rより', 1305, GETDATE(), 999);</v>
      </c>
      <c r="AC10617" s="229"/>
    </row>
    <row r="10618" spans="26:29">
      <c r="Z10618">
        <v>895</v>
      </c>
      <c r="AA10618" s="229" t="str">
        <f t="shared" si="95"/>
        <v>INSERT INTO UPK.upk_k40.k60_os_buno_link (os_buhin_no, k60_buno_id, created_date, created_tantou_id) VALUES ('75422   EN100　　 Bより', 2162, GETDATE(), 999);</v>
      </c>
      <c r="AC10618" s="229"/>
    </row>
    <row r="10619" spans="26:29">
      <c r="Z10619">
        <v>896</v>
      </c>
      <c r="AA10619" s="229" t="str">
        <f t="shared" si="95"/>
        <v>INSERT INTO UPK.upk_k40.k60_os_buno_link (os_buhin_no, k60_buno_id, created_date, created_tantou_id) VALUES ('66312   4M410     K70', 2163, GETDATE(), 999);</v>
      </c>
      <c r="AC10619" s="229"/>
    </row>
    <row r="10620" spans="26:29">
      <c r="Z10620">
        <v>897</v>
      </c>
      <c r="AA10620" s="229" t="str">
        <f t="shared" ref="AA10620:AA10683" si="96">AA$9722&amp;"'"&amp;AA9219&amp;"', "&amp;AB9219&amp;", GETDATE(), 999);"</f>
        <v>INSERT INTO UPK.upk_k40.k60_os_buno_link (os_buhin_no, k60_buno_id, created_date, created_tantou_id) VALUES ('66312   6M000     K70', 2164, GETDATE(), 999);</v>
      </c>
      <c r="AC10620" s="229"/>
    </row>
    <row r="10621" spans="26:29">
      <c r="Z10621">
        <v>898</v>
      </c>
      <c r="AA10621" s="229" t="str">
        <f t="shared" si="96"/>
        <v>INSERT INTO UPK.upk_k40.k60_os_buno_link (os_buhin_no, k60_buno_id, created_date, created_tantou_id) VALUES ('67122   4M409 爪無し K70', 2165, GETDATE(), 999);</v>
      </c>
      <c r="AC10621" s="229"/>
    </row>
    <row r="10622" spans="26:29">
      <c r="Z10622">
        <v>899</v>
      </c>
      <c r="AA10622" s="229" t="str">
        <f t="shared" si="96"/>
        <v>INSERT INTO UPK.upk_k40.k60_os_buno_link (os_buhin_no, k60_buno_id, created_date, created_tantou_id) VALUES ('67122   5M019 爪無し K70', 2166, GETDATE(), 999);</v>
      </c>
      <c r="AC10622" s="229"/>
    </row>
    <row r="10623" spans="26:29">
      <c r="Z10623">
        <v>900</v>
      </c>
      <c r="AA10623" s="229" t="str">
        <f t="shared" si="96"/>
        <v>INSERT INTO UPK.upk_k40.k60_os_buno_link (os_buhin_no, k60_buno_id, created_date, created_tantou_id) VALUES ('67332   5M000 爪無し B302', 2167, GETDATE(), 999);</v>
      </c>
      <c r="AC10623" s="229"/>
    </row>
    <row r="10624" spans="26:29">
      <c r="Z10624">
        <v>901</v>
      </c>
      <c r="AA10624" s="229" t="str">
        <f t="shared" si="96"/>
        <v>INSERT INTO UPK.upk_k40.k60_os_buno_link (os_buhin_no, k60_buno_id, created_date, created_tantou_id) VALUES ('74332/3 4M400     B309', 2168, GETDATE(), 999);</v>
      </c>
      <c r="AC10624" s="229"/>
    </row>
    <row r="10625" spans="26:29">
      <c r="Z10625">
        <v>902</v>
      </c>
      <c r="AA10625" s="229" t="str">
        <f t="shared" si="96"/>
        <v>INSERT INTO UPK.upk_k40.k60_os_buno_link (os_buhin_no, k60_buno_id, created_date, created_tantou_id) VALUES ('75172   4M412 爪無し B302', 2169, GETDATE(), 999);</v>
      </c>
      <c r="AC10625" s="229"/>
    </row>
    <row r="10626" spans="26:29">
      <c r="Z10626">
        <v>903</v>
      </c>
      <c r="AA10626" s="229" t="str">
        <f t="shared" si="96"/>
        <v>INSERT INTO UPK.upk_k40.k60_os_buno_link (os_buhin_no, k60_buno_id, created_date, created_tantou_id) VALUES ('75173   4M412 爪無し B302', 2170, GETDATE(), 999);</v>
      </c>
      <c r="AC10626" s="229"/>
    </row>
    <row r="10627" spans="26:29">
      <c r="Z10627">
        <v>904</v>
      </c>
      <c r="AA10627" s="229" t="str">
        <f t="shared" si="96"/>
        <v>INSERT INTO UPK.upk_k40.k60_os_buno_link (os_buhin_no, k60_buno_id, created_date, created_tantou_id) VALUES ('76242/3 4M408/400 爪無しB302', 2171, GETDATE(), 999);</v>
      </c>
      <c r="AC10627" s="229"/>
    </row>
    <row r="10628" spans="26:29">
      <c r="Z10628">
        <v>905</v>
      </c>
      <c r="AA10628" s="229" t="str">
        <f t="shared" si="96"/>
        <v>INSERT INTO UPK.upk_k40.k60_os_buno_link (os_buhin_no, k60_buno_id, created_date, created_tantou_id) VALUES ('79412   4M500     B301', 2172, GETDATE(), 999);</v>
      </c>
      <c r="AC10628" s="229"/>
    </row>
    <row r="10629" spans="26:29">
      <c r="Z10629">
        <v>906</v>
      </c>
      <c r="AA10629" s="229" t="str">
        <f t="shared" si="96"/>
        <v>INSERT INTO UPK.upk_k40.k60_os_buno_link (os_buhin_no, k60_buno_id, created_date, created_tantou_id) VALUES ('62532   4M410001  K70⇒M70', 2173, GETDATE(), 999);</v>
      </c>
      <c r="AC10629" s="229"/>
    </row>
    <row r="10630" spans="26:29">
      <c r="Z10630">
        <v>907</v>
      </c>
      <c r="AA10630" s="229" t="str">
        <f t="shared" si="96"/>
        <v>INSERT INTO UPK.upk_k40.k60_os_buno_link (os_buhin_no, k60_buno_id, created_date, created_tantou_id) VALUES ('62532   AU00001   K70⇒M70', 2174, GETDATE(), 999);</v>
      </c>
      <c r="AC10630" s="229"/>
    </row>
    <row r="10631" spans="26:29">
      <c r="Z10631">
        <v>908</v>
      </c>
      <c r="AA10631" s="229" t="str">
        <f t="shared" si="96"/>
        <v>INSERT INTO UPK.upk_k40.k60_os_buno_link (os_buhin_no, k60_buno_id, created_date, created_tantou_id) VALUES ('75172   AU000 爪無し B302', 2175, GETDATE(), 999);</v>
      </c>
      <c r="AC10631" s="229"/>
    </row>
    <row r="10632" spans="26:29">
      <c r="Z10632">
        <v>909</v>
      </c>
      <c r="AA10632" s="229" t="str">
        <f t="shared" si="96"/>
        <v>INSERT INTO UPK.upk_k40.k60_os_buno_link (os_buhin_no, k60_buno_id, created_date, created_tantou_id) VALUES ('75173   AU000 爪無し B302', 2176, GETDATE(), 999);</v>
      </c>
      <c r="AC10632" s="229"/>
    </row>
    <row r="10633" spans="26:29">
      <c r="Z10633">
        <v>910</v>
      </c>
      <c r="AA10633" s="229" t="str">
        <f t="shared" si="96"/>
        <v>INSERT INTO UPK.upk_k40.k60_os_buno_link (os_buhin_no, k60_buno_id, created_date, created_tantou_id) VALUES ('75513   CN000 爪無し K70 ', 2177, GETDATE(), 999);</v>
      </c>
      <c r="AC10633" s="229"/>
    </row>
    <row r="10634" spans="26:29">
      <c r="Z10634">
        <v>911</v>
      </c>
      <c r="AA10634" s="229" t="str">
        <f t="shared" si="96"/>
        <v>INSERT INTO UPK.upk_k40.k60_os_buno_link (os_buhin_no, k60_buno_id, created_date, created_tantou_id) VALUES ('76752/3 CN00001 爪無し K70', 2178, GETDATE(), 999);</v>
      </c>
      <c r="AC10634" s="229"/>
    </row>
    <row r="10635" spans="26:29">
      <c r="Z10635">
        <v>912</v>
      </c>
      <c r="AA10635" s="229" t="str">
        <f t="shared" si="96"/>
        <v>INSERT INTO UPK.upk_k40.k60_os_buno_link (os_buhin_no, k60_buno_id, created_date, created_tantou_id) VALUES ('67122   8H30001 爪無し B309', 2179, GETDATE(), 999);</v>
      </c>
      <c r="AC10635" s="229"/>
    </row>
    <row r="10636" spans="26:29">
      <c r="Z10636">
        <v>913</v>
      </c>
      <c r="AA10636" s="229" t="str">
        <f t="shared" si="96"/>
        <v>INSERT INTO UPK.upk_k40.k60_os_buno_link (os_buhin_no, k60_buno_id, created_date, created_tantou_id) VALUES ('67122   8H70001   B309', 2180, GETDATE(), 999);</v>
      </c>
      <c r="AC10636" s="229"/>
    </row>
    <row r="10637" spans="26:29">
      <c r="Z10637">
        <v>914</v>
      </c>
      <c r="AA10637" s="229" t="str">
        <f t="shared" si="96"/>
        <v>INSERT INTO UPK.upk_k40.k60_os_buno_link (os_buhin_no, k60_buno_id, created_date, created_tantou_id) VALUES ('67122   8H90001   B309', 2181, GETDATE(), 999);</v>
      </c>
      <c r="AC10637" s="229"/>
    </row>
    <row r="10638" spans="26:29">
      <c r="Z10638">
        <v>915</v>
      </c>
      <c r="AA10638" s="229" t="str">
        <f t="shared" si="96"/>
        <v>INSERT INTO UPK.upk_k40.k60_os_buno_link (os_buhin_no, k60_buno_id, created_date, created_tantou_id) VALUES ('76232   8H30001 爪無し B302', 2182, GETDATE(), 999);</v>
      </c>
      <c r="AC10638" s="229"/>
    </row>
    <row r="10639" spans="26:29">
      <c r="Z10639">
        <v>916</v>
      </c>
      <c r="AA10639" s="229" t="str">
        <f t="shared" si="96"/>
        <v>INSERT INTO UPK.upk_k40.k60_os_buno_link (os_buhin_no, k60_buno_id, created_date, created_tantou_id) VALUES ('76233   8H30001 爪無し B302', 2183, GETDATE(), 999);</v>
      </c>
      <c r="AC10639" s="229"/>
    </row>
    <row r="10640" spans="26:29">
      <c r="Z10640">
        <v>917</v>
      </c>
      <c r="AA10640" s="229" t="str">
        <f t="shared" si="96"/>
        <v>INSERT INTO UPK.upk_k40.k60_os_buno_link (os_buhin_no, k60_buno_id, created_date, created_tantou_id) VALUES ('75113   CA00001 爪無し W70 ', 2184, GETDATE(), 999);</v>
      </c>
      <c r="AC10640" s="229"/>
    </row>
    <row r="10641" spans="26:29">
      <c r="Z10641">
        <v>918</v>
      </c>
      <c r="AA10641" s="229" t="str">
        <f t="shared" si="96"/>
        <v>INSERT INTO UPK.upk_k40.k60_os_buno_link (os_buhin_no, k60_buno_id, created_date, created_tantou_id) VALUES ('75182   CA000 爪無し W70', 2185, GETDATE(), 999);</v>
      </c>
      <c r="AC10641" s="229"/>
    </row>
    <row r="10642" spans="26:29">
      <c r="Z10642">
        <v>919</v>
      </c>
      <c r="AA10642" s="229" t="str">
        <f t="shared" si="96"/>
        <v>INSERT INTO UPK.upk_k40.k60_os_buno_link (os_buhin_no, k60_buno_id, created_date, created_tantou_id) VALUES ('75182   CB000 爪無し W70', 2186, GETDATE(), 999);</v>
      </c>
      <c r="AC10642" s="229"/>
    </row>
    <row r="10643" spans="26:29">
      <c r="Z10643">
        <v>920</v>
      </c>
      <c r="AA10643" s="229" t="str">
        <f t="shared" si="96"/>
        <v>INSERT INTO UPK.upk_k40.k60_os_buno_link (os_buhin_no, k60_buno_id, created_date, created_tantou_id) VALUES ('66319   EN000 爪無し J70', 2187, GETDATE(), 999);</v>
      </c>
      <c r="AC10643" s="229"/>
    </row>
    <row r="10644" spans="26:29">
      <c r="Z10644">
        <v>921</v>
      </c>
      <c r="AA10644" s="229" t="str">
        <f t="shared" si="96"/>
        <v>INSERT INTO UPK.upk_k40.k60_os_buno_link (os_buhin_no, k60_buno_id, created_date, created_tantou_id) VALUES ('74516   EN000 爪無し J70', 2188, GETDATE(), 999);</v>
      </c>
      <c r="AC10644" s="229"/>
    </row>
    <row r="10645" spans="26:29">
      <c r="Z10645">
        <v>922</v>
      </c>
      <c r="AA10645" s="229" t="str">
        <f t="shared" si="96"/>
        <v>INSERT INTO UPK.upk_k40.k60_os_buno_link (os_buhin_no, k60_buno_id, created_date, created_tantou_id) VALUES ('74516   EN100 爪無し J70', 2189, GETDATE(), 999);</v>
      </c>
      <c r="AC10645" s="229"/>
    </row>
    <row r="10646" spans="26:29">
      <c r="Z10646">
        <v>923</v>
      </c>
      <c r="AA10646" s="229" t="str">
        <f t="shared" si="96"/>
        <v>INSERT INTO UPK.upk_k40.k60_os_buno_link (os_buhin_no, k60_buno_id, created_date, created_tantou_id) VALUES ('75112   EN000 爪無し J70', 2190, GETDATE(), 999);</v>
      </c>
      <c r="AC10646" s="229"/>
    </row>
    <row r="10647" spans="26:29">
      <c r="Z10647">
        <v>924</v>
      </c>
      <c r="AA10647" s="229" t="str">
        <f t="shared" si="96"/>
        <v>INSERT INTO UPK.upk_k40.k60_os_buno_link (os_buhin_no, k60_buno_id, created_date, created_tantou_id) VALUES ('75113   EN000 爪無し J70', 2191, GETDATE(), 999);</v>
      </c>
      <c r="AC10647" s="229"/>
    </row>
    <row r="10648" spans="26:29">
      <c r="Z10648">
        <v>925</v>
      </c>
      <c r="AA10648" s="229" t="str">
        <f t="shared" si="96"/>
        <v>INSERT INTO UPK.upk_k40.k60_os_buno_link (os_buhin_no, k60_buno_id, created_date, created_tantou_id) VALUES ('75152/3 EN000 爪無し J70', 2192, GETDATE(), 999);</v>
      </c>
      <c r="AC10648" s="229"/>
    </row>
    <row r="10649" spans="26:29">
      <c r="Z10649">
        <v>926</v>
      </c>
      <c r="AA10649" s="229" t="str">
        <f t="shared" si="96"/>
        <v>INSERT INTO UPK.upk_k40.k60_os_buno_link (os_buhin_no, k60_buno_id, created_date, created_tantou_id) VALUES ('75134   EN000 爪無し J70', 2193, GETDATE(), 999);</v>
      </c>
      <c r="AC10649" s="229"/>
    </row>
    <row r="10650" spans="26:29">
      <c r="Z10650">
        <v>927</v>
      </c>
      <c r="AA10650" s="229" t="str">
        <f t="shared" si="96"/>
        <v>INSERT INTO UPK.upk_k40.k60_os_buno_link (os_buhin_no, k60_buno_id, created_date, created_tantou_id) VALUES ('75135   EN000 爪無し J70', 2194, GETDATE(), 999);</v>
      </c>
      <c r="AC10650" s="229"/>
    </row>
    <row r="10651" spans="26:29">
      <c r="Z10651">
        <v>928</v>
      </c>
      <c r="AA10651" s="229" t="str">
        <f t="shared" si="96"/>
        <v>INSERT INTO UPK.upk_k40.k60_os_buno_link (os_buhin_no, k60_buno_id, created_date, created_tantou_id) VALUES ('75512   EN000 爪無し J70', 2195, GETDATE(), 999);</v>
      </c>
      <c r="AC10651" s="229"/>
    </row>
    <row r="10652" spans="26:29">
      <c r="Z10652">
        <v>929</v>
      </c>
      <c r="AA10652" s="229" t="str">
        <f t="shared" si="96"/>
        <v>INSERT INTO UPK.upk_k40.k60_os_buno_link (os_buhin_no, k60_buno_id, created_date, created_tantou_id) VALUES ('75512   EN100 爪無し J70', 2196, GETDATE(), 999);</v>
      </c>
      <c r="AC10652" s="229"/>
    </row>
    <row r="10653" spans="26:29">
      <c r="Z10653">
        <v>930</v>
      </c>
      <c r="AA10653" s="229" t="str">
        <f t="shared" si="96"/>
        <v>INSERT INTO UPK.upk_k40.k60_os_buno_link (os_buhin_no, k60_buno_id, created_date, created_tantou_id) VALUES ('75513   EN000 爪無し J70', 2197, GETDATE(), 999);</v>
      </c>
      <c r="AC10653" s="229"/>
    </row>
    <row r="10654" spans="26:29">
      <c r="Z10654">
        <v>931</v>
      </c>
      <c r="AA10654" s="229" t="str">
        <f t="shared" si="96"/>
        <v>INSERT INTO UPK.upk_k40.k60_os_buno_link (os_buhin_no, k60_buno_id, created_date, created_tantou_id) VALUES ('75513   EN100 爪無し J70', 2198, GETDATE(), 999);</v>
      </c>
      <c r="AC10654" s="229"/>
    </row>
    <row r="10655" spans="26:29">
      <c r="Z10655">
        <v>932</v>
      </c>
      <c r="AA10655" s="229" t="str">
        <f t="shared" si="96"/>
        <v>INSERT INTO UPK.upk_k40.k60_os_buno_link (os_buhin_no, k60_buno_id, created_date, created_tantou_id) VALUES ('76456/7 EN000 爪無し J70', 2199, GETDATE(), 999);</v>
      </c>
      <c r="AC10655" s="229"/>
    </row>
    <row r="10656" spans="26:29">
      <c r="Z10656">
        <v>933</v>
      </c>
      <c r="AA10656" s="229" t="str">
        <f t="shared" si="96"/>
        <v>INSERT INTO UPK.upk_k40.k60_os_buno_link (os_buhin_no, k60_buno_id, created_date, created_tantou_id) VALUES ('76456/7 EN100 爪無し J70', 2200, GETDATE(), 999);</v>
      </c>
      <c r="AC10656" s="229"/>
    </row>
    <row r="10657" spans="26:29">
      <c r="Z10657">
        <v>934</v>
      </c>
      <c r="AA10657" s="229" t="str">
        <f t="shared" si="96"/>
        <v>INSERT INTO UPK.upk_k40.k60_os_buno_link (os_buhin_no, k60_buno_id, created_date, created_tantou_id) VALUES ('75632   EN000 爪無し J70', 2201, GETDATE(), 999);</v>
      </c>
      <c r="AC10657" s="229"/>
    </row>
    <row r="10658" spans="26:29">
      <c r="Z10658">
        <v>935</v>
      </c>
      <c r="AA10658" s="229" t="str">
        <f t="shared" si="96"/>
        <v>INSERT INTO UPK.upk_k40.k60_os_buno_link (os_buhin_no, k60_buno_id, created_date, created_tantou_id) VALUES ('75632   EN100 爪無し J70', 2202, GETDATE(), 999);</v>
      </c>
      <c r="AC10658" s="229"/>
    </row>
    <row r="10659" spans="26:29">
      <c r="Z10659">
        <v>936</v>
      </c>
      <c r="AA10659" s="229" t="str">
        <f t="shared" si="96"/>
        <v>INSERT INTO UPK.upk_k40.k60_os_buno_link (os_buhin_no, k60_buno_id, created_date, created_tantou_id) VALUES ('76242   EN000 爪無し J70', 2203, GETDATE(), 999);</v>
      </c>
      <c r="AC10659" s="229"/>
    </row>
    <row r="10660" spans="26:29">
      <c r="Z10660">
        <v>937</v>
      </c>
      <c r="AA10660" s="229" t="str">
        <f t="shared" si="96"/>
        <v>INSERT INTO UPK.upk_k40.k60_os_buno_link (os_buhin_no, k60_buno_id, created_date, created_tantou_id) VALUES ('76243   EN000 爪無し J70', 2204, GETDATE(), 999);</v>
      </c>
      <c r="AC10660" s="229"/>
    </row>
    <row r="10661" spans="26:29">
      <c r="Z10661">
        <v>938</v>
      </c>
      <c r="AA10661" s="229" t="str">
        <f t="shared" si="96"/>
        <v>INSERT INTO UPK.upk_k40.k60_os_buno_link (os_buhin_no, k60_buno_id, created_date, created_tantou_id) VALUES ('76752/3 EN000 爪無し J70', 2205, GETDATE(), 999);</v>
      </c>
      <c r="AC10661" s="229"/>
    </row>
    <row r="10662" spans="26:29">
      <c r="Z10662">
        <v>939</v>
      </c>
      <c r="AA10662" s="229" t="str">
        <f t="shared" si="96"/>
        <v>INSERT INTO UPK.upk_k40.k60_os_buno_link (os_buhin_no, k60_buno_id, created_date, created_tantou_id) VALUES ('74372   EN000 爪無し K70', 2206, GETDATE(), 999);</v>
      </c>
      <c r="AC10662" s="229"/>
    </row>
    <row r="10663" spans="26:29">
      <c r="Z10663">
        <v>940</v>
      </c>
      <c r="AA10663" s="229" t="str">
        <f t="shared" si="96"/>
        <v>INSERT INTO UPK.upk_k40.k60_os_buno_link (os_buhin_no, k60_buno_id, created_date, created_tantou_id) VALUES ('74372   EN100 爪無し K70', 2207, GETDATE(), 999);</v>
      </c>
      <c r="AC10663" s="229"/>
    </row>
    <row r="10664" spans="26:29">
      <c r="Z10664">
        <v>941</v>
      </c>
      <c r="AA10664" s="229" t="str">
        <f t="shared" si="96"/>
        <v>INSERT INTO UPK.upk_k40.k60_os_buno_link (os_buhin_no, k60_buno_id, created_date, created_tantou_id) VALUES ('76452   EN000 爪無し B70', 2208, GETDATE(), 999);</v>
      </c>
      <c r="AC10664" s="229"/>
    </row>
    <row r="10665" spans="26:29">
      <c r="Z10665">
        <v>942</v>
      </c>
      <c r="AA10665" s="229" t="str">
        <f t="shared" si="96"/>
        <v>INSERT INTO UPK.upk_k40.k60_os_buno_link (os_buhin_no, k60_buno_id, created_date, created_tantou_id) VALUES ('76453   EN000 爪無し B70', 2209, GETDATE(), 999);</v>
      </c>
      <c r="AC10665" s="229"/>
    </row>
    <row r="10666" spans="26:29">
      <c r="Z10666">
        <v>943</v>
      </c>
      <c r="AA10666" s="229" t="str">
        <f t="shared" si="96"/>
        <v>INSERT INTO UPK.upk_k40.k60_os_buno_link (os_buhin_no, k60_buno_id, created_date, created_tantou_id) VALUES ('75112   CA00001 W70爪無し', 2210, GETDATE(), 999);</v>
      </c>
      <c r="AC10666" s="229"/>
    </row>
    <row r="10667" spans="26:29">
      <c r="Z10667">
        <v>944</v>
      </c>
      <c r="AA10667" s="229" t="str">
        <f t="shared" si="96"/>
        <v>INSERT INTO UPK.upk_k40.k60_os_buno_link (os_buhin_no, k60_buno_id, created_date, created_tantou_id) VALUES ('66319   CA00001 B302爪無し', 2211, GETDATE(), 999);</v>
      </c>
      <c r="AC10667" s="229"/>
    </row>
    <row r="10668" spans="26:29">
      <c r="Z10668">
        <v>945</v>
      </c>
      <c r="AA10668" s="229" t="str">
        <f t="shared" si="96"/>
        <v>INSERT INTO UPK.upk_k40.k60_os_buno_link (os_buhin_no, k60_buno_id, created_date, created_tantou_id) VALUES ('74332   CA000 B302爪無し', 2212, GETDATE(), 999);</v>
      </c>
      <c r="AC10668" s="229"/>
    </row>
    <row r="10669" spans="26:29">
      <c r="Z10669">
        <v>946</v>
      </c>
      <c r="AA10669" s="229" t="str">
        <f t="shared" si="96"/>
        <v>INSERT INTO UPK.upk_k40.k60_os_buno_link (os_buhin_no, k60_buno_id, created_date, created_tantou_id) VALUES ('75173   CA000 W70爪無し', 2213, GETDATE(), 999);</v>
      </c>
      <c r="AC10669" s="229"/>
    </row>
    <row r="10670" spans="26:29">
      <c r="Z10670">
        <v>947</v>
      </c>
      <c r="AA10670" s="229" t="str">
        <f t="shared" si="96"/>
        <v>INSERT INTO UPK.upk_k40.k60_os_buno_link (os_buhin_no, k60_buno_id, created_date, created_tantou_id) VALUES ('75513   CA00001 T308爪無し    ', 2214, GETDATE(), 999);</v>
      </c>
      <c r="AC10670" s="229"/>
    </row>
    <row r="10671" spans="26:29">
      <c r="Z10671">
        <v>948</v>
      </c>
      <c r="AA10671" s="229" t="str">
        <f t="shared" si="96"/>
        <v>INSERT INTO UPK.upk_k40.k60_os_buno_link (os_buhin_no, k60_buno_id, created_date, created_tantou_id) VALUES ('76456/7 CA000 T308爪無し', 2215, GETDATE(), 999);</v>
      </c>
      <c r="AC10671" s="229"/>
    </row>
    <row r="10672" spans="26:29">
      <c r="Z10672">
        <v>949</v>
      </c>
      <c r="AA10672" s="229" t="str">
        <f t="shared" si="96"/>
        <v>INSERT INTO UPK.upk_k40.k60_os_buno_link (os_buhin_no, k60_buno_id, created_date, created_tantou_id) VALUES ('76452   CA000 T308爪無し', 2216, GETDATE(), 999);</v>
      </c>
      <c r="AC10672" s="229"/>
    </row>
    <row r="10673" spans="26:29">
      <c r="Z10673">
        <v>950</v>
      </c>
      <c r="AA10673" s="229" t="str">
        <f t="shared" si="96"/>
        <v>INSERT INTO UPK.upk_k40.k60_os_buno_link (os_buhin_no, k60_buno_id, created_date, created_tantou_id) VALUES ('76453   CA000 T308爪無し', 2217, GETDATE(), 999);</v>
      </c>
      <c r="AC10673" s="229"/>
    </row>
    <row r="10674" spans="26:29">
      <c r="Z10674">
        <v>951</v>
      </c>
      <c r="AA10674" s="229" t="str">
        <f t="shared" si="96"/>
        <v>INSERT INTO UPK.upk_k40.k60_os_buno_link (os_buhin_no, k60_buno_id, created_date, created_tantou_id) VALUES ('76752/3 CA000 T308爪無し', 2218, GETDATE(), 999);</v>
      </c>
      <c r="AC10674" s="229"/>
    </row>
    <row r="10675" spans="26:29">
      <c r="Z10675">
        <v>952</v>
      </c>
      <c r="AA10675" s="229" t="str">
        <f t="shared" si="96"/>
        <v>INSERT INTO UPK.upk_k40.k60_os_buno_link (os_buhin_no, k60_buno_id, created_date, created_tantou_id) VALUES ('75312   CA000 T308爪無し', 2219, GETDATE(), 999);</v>
      </c>
      <c r="AC10675" s="229"/>
    </row>
    <row r="10676" spans="26:29">
      <c r="Z10676">
        <v>953</v>
      </c>
      <c r="AA10676" s="229" t="str">
        <f t="shared" si="96"/>
        <v>INSERT INTO UPK.upk_k40.k60_os_buno_link (os_buhin_no, k60_buno_id, created_date, created_tantou_id) VALUES ('75313   CA000 T308爪無し', 2220, GETDATE(), 999);</v>
      </c>
      <c r="AC10676" s="229"/>
    </row>
    <row r="10677" spans="26:29">
      <c r="Z10677">
        <v>954</v>
      </c>
      <c r="AA10677" s="229" t="str">
        <f t="shared" si="96"/>
        <v>INSERT INTO UPK.upk_k40.k60_os_buno_link (os_buhin_no, k60_buno_id, created_date, created_tantou_id) VALUES ('67408/9 9Y000 型廃却 爪無し', 2221, GETDATE(), 999);</v>
      </c>
      <c r="AC10677" s="229"/>
    </row>
    <row r="10678" spans="26:29">
      <c r="Z10678">
        <v>955</v>
      </c>
      <c r="AA10678" s="229" t="str">
        <f t="shared" si="96"/>
        <v>INSERT INTO UPK.upk_k40.k60_os_buno_link (os_buhin_no, k60_buno_id, created_date, created_tantou_id) VALUES ('75513   9Y000 K70爪無し', 2222, GETDATE(), 999);</v>
      </c>
      <c r="AC10678" s="229"/>
    </row>
    <row r="10679" spans="26:29">
      <c r="Z10679">
        <v>956</v>
      </c>
      <c r="AA10679" s="229" t="str">
        <f t="shared" si="96"/>
        <v>INSERT INTO UPK.upk_k40.k60_os_buno_link (os_buhin_no, k60_buno_id, created_date, created_tantou_id) VALUES ('57131   B5011     葵', 2223, GETDATE(), 999);</v>
      </c>
      <c r="AC10679" s="229"/>
    </row>
    <row r="10680" spans="26:29">
      <c r="Z10680">
        <v>957</v>
      </c>
      <c r="AA10680" s="229" t="str">
        <f t="shared" si="96"/>
        <v>INSERT INTO UPK.upk_k40.k60_os_buno_link (os_buhin_no, k60_buno_id, created_date, created_tantou_id) VALUES ('57132   B5011     葵', 2224, GETDATE(), 999);</v>
      </c>
      <c r="AC10680" s="229"/>
    </row>
    <row r="10681" spans="26:29">
      <c r="Z10681">
        <v>958</v>
      </c>
      <c r="AA10681" s="229" t="str">
        <f t="shared" si="96"/>
        <v>INSERT INTO UPK.upk_k40.k60_os_buno_link (os_buhin_no, k60_buno_id, created_date, created_tantou_id) VALUES ('57131   B5020     葵', 2225, GETDATE(), 999);</v>
      </c>
      <c r="AC10681" s="229"/>
    </row>
    <row r="10682" spans="26:29">
      <c r="Z10682">
        <v>959</v>
      </c>
      <c r="AA10682" s="229" t="str">
        <f t="shared" si="96"/>
        <v>INSERT INTO UPK.upk_k40.k60_os_buno_link (os_buhin_no, k60_buno_id, created_date, created_tantou_id) VALUES ('57132   B5020     葵', 2226, GETDATE(), 999);</v>
      </c>
      <c r="AC10682" s="229"/>
    </row>
    <row r="10683" spans="26:29">
      <c r="Z10683">
        <v>960</v>
      </c>
      <c r="AA10683" s="229" t="str">
        <f t="shared" si="96"/>
        <v>INSERT INTO UPK.upk_k40.k60_os_buno_link (os_buhin_no, k60_buno_id, created_date, created_tantou_id) VALUES ('64184   JG00A 爪廃却 B301', 2227, GETDATE(), 999);</v>
      </c>
      <c r="AC10683" s="229"/>
    </row>
    <row r="10684" spans="26:29">
      <c r="Z10684">
        <v>961</v>
      </c>
      <c r="AA10684" s="229" t="str">
        <f t="shared" ref="AA10684:AA10747" si="97">AA$9722&amp;"'"&amp;AA9283&amp;"', "&amp;AB9283&amp;", GETDATE(), 999);"</f>
        <v>INSERT INTO UPK.upk_k40.k60_os_buno_link (os_buhin_no, k60_buno_id, created_date, created_tantou_id) VALUES ('64185   JG00A 爪廃却 B301', 2228, GETDATE(), 999);</v>
      </c>
      <c r="AC10684" s="229"/>
    </row>
    <row r="10685" spans="26:29">
      <c r="Z10685">
        <v>962</v>
      </c>
      <c r="AA10685" s="229" t="str">
        <f t="shared" si="97"/>
        <v>INSERT INTO UPK.upk_k40.k60_os_buno_link (os_buhin_no, k60_buno_id, created_date, created_tantou_id) VALUES ('75632   JG00A     P323へ', 1316, GETDATE(), 999);</v>
      </c>
      <c r="AC10685" s="229"/>
    </row>
    <row r="10686" spans="26:29">
      <c r="Z10686">
        <v>963</v>
      </c>
      <c r="AA10686" s="229" t="str">
        <f t="shared" si="97"/>
        <v>INSERT INTO UPK.upk_k40.k60_os_buno_link (os_buhin_no, k60_buno_id, created_date, created_tantou_id) VALUES ('75632   JH00A     P323へ', 1317, GETDATE(), 999);</v>
      </c>
      <c r="AC10686" s="229"/>
    </row>
    <row r="10687" spans="26:29">
      <c r="Z10687">
        <v>964</v>
      </c>
      <c r="AA10687" s="229" t="str">
        <f t="shared" si="97"/>
        <v>INSERT INTO UPK.upk_k40.k60_os_buno_link (os_buhin_no, k60_buno_id, created_date, created_tantou_id) VALUES ('75632   1YA0A     P323へ', 1318, GETDATE(), 999);</v>
      </c>
      <c r="AC10687" s="229"/>
    </row>
    <row r="10688" spans="26:29">
      <c r="Z10688">
        <v>965</v>
      </c>
      <c r="AA10688" s="229" t="str">
        <f t="shared" si="97"/>
        <v>INSERT INTO UPK.upk_k40.k60_os_buno_link (os_buhin_no, k60_buno_id, created_date, created_tantou_id) VALUES ('75632   JM00A     P323へ', 1328, GETDATE(), 999);</v>
      </c>
      <c r="AC10688" s="229"/>
    </row>
    <row r="10689" spans="26:29">
      <c r="Z10689">
        <v>966</v>
      </c>
      <c r="AA10689" s="229" t="str">
        <f t="shared" si="97"/>
        <v>INSERT INTO UPK.upk_k40.k60_os_buno_link (os_buhin_no, k60_buno_id, created_date, created_tantou_id) VALUES ('76752/3 JG00A 爪廃却 J70', 2229, GETDATE(), 999);</v>
      </c>
      <c r="AC10689" s="229"/>
    </row>
    <row r="10690" spans="26:29">
      <c r="Z10690">
        <v>967</v>
      </c>
      <c r="AA10690" s="229" t="str">
        <f t="shared" si="97"/>
        <v>INSERT INTO UPK.upk_k40.k60_os_buno_link (os_buhin_no, k60_buno_id, created_date, created_tantou_id) VALUES ('76752/3 JG40A 爪廃却 J70', 2230, GETDATE(), 999);</v>
      </c>
      <c r="AC10690" s="229"/>
    </row>
    <row r="10691" spans="26:29">
      <c r="Z10691">
        <v>968</v>
      </c>
      <c r="AA10691" s="229" t="str">
        <f t="shared" si="97"/>
        <v>INSERT INTO UPK.upk_k40.k60_os_buno_link (os_buhin_no, k60_buno_id, created_date, created_tantou_id) VALUES ('77646/7 JM00A    RへJ70', 1336, GETDATE(), 999);</v>
      </c>
      <c r="AC10691" s="229"/>
    </row>
    <row r="10692" spans="26:29">
      <c r="Z10692">
        <v>969</v>
      </c>
      <c r="AA10692" s="229" t="str">
        <f t="shared" si="97"/>
        <v>INSERT INTO UPK.upk_k40.k60_os_buno_link (os_buhin_no, k60_buno_id, created_date, created_tantou_id) VALUES ('74798   JM00ACE   T308', 2231, GETDATE(), 999);</v>
      </c>
      <c r="AC10692" s="229"/>
    </row>
    <row r="10693" spans="26:29">
      <c r="Z10693">
        <v>970</v>
      </c>
      <c r="AA10693" s="229" t="str">
        <f t="shared" si="97"/>
        <v>INSERT INTO UPK.upk_k40.k60_os_buno_link (os_buhin_no, k60_buno_id, created_date, created_tantou_id) VALUES ('76572   JM00A 爪廃却 ZへK70', 2232, GETDATE(), 999);</v>
      </c>
      <c r="AC10693" s="229"/>
    </row>
    <row r="10694" spans="26:29">
      <c r="Z10694">
        <v>971</v>
      </c>
      <c r="AA10694" s="229" t="str">
        <f t="shared" si="97"/>
        <v>INSERT INTO UPK.upk_k40.k60_os_buno_link (os_buhin_no, k60_buno_id, created_date, created_tantou_id) VALUES ('76573   JM00A 爪廃却 ZへK70', 2233, GETDATE(), 999);</v>
      </c>
      <c r="AC10694" s="229"/>
    </row>
    <row r="10695" spans="26:29">
      <c r="Z10695">
        <v>972</v>
      </c>
      <c r="AA10695" s="229" t="str">
        <f t="shared" si="97"/>
        <v>INSERT INTO UPK.upk_k40.k60_os_buno_link (os_buhin_no, k60_buno_id, created_date, created_tantou_id) VALUES ('76532   JM00B 爪無しJ70', 2234, GETDATE(), 999);</v>
      </c>
      <c r="AC10695" s="229"/>
    </row>
    <row r="10696" spans="26:29">
      <c r="Z10696">
        <v>973</v>
      </c>
      <c r="AA10696" s="229" t="str">
        <f t="shared" si="97"/>
        <v>INSERT INTO UPK.upk_k40.k60_os_buno_link (os_buhin_no, k60_buno_id, created_date, created_tantou_id) VALUES ('76533   JM00B 爪無しJ70', 2235, GETDATE(), 999);</v>
      </c>
      <c r="AC10696" s="229"/>
    </row>
    <row r="10697" spans="26:29">
      <c r="Z10697">
        <v>974</v>
      </c>
      <c r="AA10697" s="229" t="str">
        <f t="shared" si="97"/>
        <v>INSERT INTO UPK.upk_k40.k60_os_buno_link (os_buhin_no, k60_buno_id, created_date, created_tantou_id) VALUES ('76516   JM00A  K70 Rへ', 1333, GETDATE(), 999);</v>
      </c>
      <c r="AC10697" s="229"/>
    </row>
    <row r="10698" spans="26:29">
      <c r="Z10698">
        <v>975</v>
      </c>
      <c r="AA10698" s="229" t="str">
        <f t="shared" si="97"/>
        <v>INSERT INTO UPK.upk_k40.k60_os_buno_link (os_buhin_no, k60_buno_id, created_date, created_tantou_id) VALUES ('76517   JM00A  K70 Rへ', 1334, GETDATE(), 999);</v>
      </c>
      <c r="AC10698" s="229"/>
    </row>
    <row r="10699" spans="26:29">
      <c r="Z10699">
        <v>976</v>
      </c>
      <c r="AA10699" s="229" t="str">
        <f t="shared" si="97"/>
        <v>INSERT INTO UPK.upk_k40.k60_os_buno_link (os_buhin_no, k60_buno_id, created_date, created_tantou_id) VALUES ('75512   JG00A   ZへJ70/W70', 2236, GETDATE(), 999);</v>
      </c>
      <c r="AC10699" s="229"/>
    </row>
    <row r="10700" spans="26:29">
      <c r="Z10700">
        <v>977</v>
      </c>
      <c r="AA10700" s="229" t="str">
        <f t="shared" si="97"/>
        <v>INSERT INTO UPK.upk_k40.k60_os_buno_link (os_buhin_no, k60_buno_id, created_date, created_tantou_id) VALUES ('75512   6MA0A   ZへW70', 2237, GETDATE(), 999);</v>
      </c>
      <c r="AC10700" s="229"/>
    </row>
    <row r="10701" spans="26:29">
      <c r="Z10701">
        <v>978</v>
      </c>
      <c r="AA10701" s="229" t="str">
        <f t="shared" si="97"/>
        <v>INSERT INTO UPK.upk_k40.k60_os_buno_link (os_buhin_no, k60_buno_id, created_date, created_tantou_id) VALUES ('75512   JM00A   ZへJ70/W70', 2238, GETDATE(), 999);</v>
      </c>
      <c r="AC10701" s="229"/>
    </row>
    <row r="10702" spans="26:29">
      <c r="Z10702">
        <v>979</v>
      </c>
      <c r="AA10702" s="229" t="str">
        <f t="shared" si="97"/>
        <v>INSERT INTO UPK.upk_k40.k60_os_buno_link (os_buhin_no, k60_buno_id, created_date, created_tantou_id) VALUES ('75513   JG00A   ZへJ70/W70', 2239, GETDATE(), 999);</v>
      </c>
      <c r="AC10702" s="229"/>
    </row>
    <row r="10703" spans="26:29">
      <c r="Z10703">
        <v>980</v>
      </c>
      <c r="AA10703" s="229" t="str">
        <f t="shared" si="97"/>
        <v>INSERT INTO UPK.upk_k40.k60_os_buno_link (os_buhin_no, k60_buno_id, created_date, created_tantou_id) VALUES ('75513   6MA0A   ZへW70', 2240, GETDATE(), 999);</v>
      </c>
      <c r="AC10703" s="229"/>
    </row>
    <row r="10704" spans="26:29">
      <c r="Z10704">
        <v>981</v>
      </c>
      <c r="AA10704" s="229" t="str">
        <f t="shared" si="97"/>
        <v>INSERT INTO UPK.upk_k40.k60_os_buno_link (os_buhin_no, k60_buno_id, created_date, created_tantou_id) VALUES ('75513   JM00A   ZへJ70/W70', 2241, GETDATE(), 999);</v>
      </c>
      <c r="AC10704" s="229"/>
    </row>
    <row r="10705" spans="26:29">
      <c r="Z10705">
        <v>982</v>
      </c>
      <c r="AA10705" s="229" t="str">
        <f t="shared" si="97"/>
        <v>INSERT INTO UPK.upk_k40.k60_os_buno_link (os_buhin_no, k60_buno_id, created_date, created_tantou_id) VALUES ('75112   JG00A-K  W70/J70', 2242, GETDATE(), 999);</v>
      </c>
      <c r="AC10705" s="229"/>
    </row>
    <row r="10706" spans="26:29">
      <c r="Z10706">
        <v>983</v>
      </c>
      <c r="AA10706" s="229" t="str">
        <f t="shared" si="97"/>
        <v>INSERT INTO UPK.upk_k40.k60_os_buno_link (os_buhin_no, k60_buno_id, created_date, created_tantou_id) VALUES ('75113   JG00A-K  W70/J70', 2243, GETDATE(), 999);</v>
      </c>
      <c r="AC10706" s="229"/>
    </row>
    <row r="10707" spans="26:29">
      <c r="Z10707">
        <v>984</v>
      </c>
      <c r="AA10707" s="229" t="str">
        <f t="shared" si="97"/>
        <v>INSERT INTO UPK.upk_k40.k60_os_buno_link (os_buhin_no, k60_buno_id, created_date, created_tantou_id) VALUES ('75113   6FK0A    W70/J70', 2244, GETDATE(), 999);</v>
      </c>
      <c r="AC10707" s="229"/>
    </row>
    <row r="10708" spans="26:29">
      <c r="Z10708">
        <v>985</v>
      </c>
      <c r="AA10708" s="229" t="str">
        <f t="shared" si="97"/>
        <v>INSERT INTO UPK.upk_k40.k60_os_buno_link (os_buhin_no, k60_buno_id, created_date, created_tantou_id) VALUES ('75134   JG00A    J70 ', 2245, GETDATE(), 999);</v>
      </c>
      <c r="AC10708" s="229"/>
    </row>
    <row r="10709" spans="26:29">
      <c r="Z10709">
        <v>986</v>
      </c>
      <c r="AA10709" s="229" t="str">
        <f t="shared" si="97"/>
        <v>INSERT INTO UPK.upk_k40.k60_os_buno_link (os_buhin_no, k60_buno_id, created_date, created_tantou_id) VALUES ('75134   JG40A    K70/J70', 2246, GETDATE(), 999);</v>
      </c>
      <c r="AC10709" s="229"/>
    </row>
    <row r="10710" spans="26:29">
      <c r="Z10710">
        <v>987</v>
      </c>
      <c r="AA10710" s="229" t="str">
        <f t="shared" si="97"/>
        <v>INSERT INTO UPK.upk_k40.k60_os_buno_link (os_buhin_no, k60_buno_id, created_date, created_tantou_id) VALUES ('75134   6FK1A    K70/J70', 2247, GETDATE(), 999);</v>
      </c>
      <c r="AC10710" s="229"/>
    </row>
    <row r="10711" spans="26:29">
      <c r="Z10711">
        <v>988</v>
      </c>
      <c r="AA10711" s="229" t="str">
        <f t="shared" si="97"/>
        <v>INSERT INTO UPK.upk_k40.k60_os_buno_link (os_buhin_no, k60_buno_id, created_date, created_tantou_id) VALUES ('75135   JG00A    J70', 2248, GETDATE(), 999);</v>
      </c>
      <c r="AC10711" s="229"/>
    </row>
    <row r="10712" spans="26:29">
      <c r="Z10712">
        <v>989</v>
      </c>
      <c r="AA10712" s="229" t="str">
        <f t="shared" si="97"/>
        <v>INSERT INTO UPK.upk_k40.k60_os_buno_link (os_buhin_no, k60_buno_id, created_date, created_tantou_id) VALUES ('75135   JG40A    K70/J70', 2249, GETDATE(), 999);</v>
      </c>
      <c r="AC10712" s="229"/>
    </row>
    <row r="10713" spans="26:29">
      <c r="Z10713">
        <v>990</v>
      </c>
      <c r="AA10713" s="229" t="str">
        <f t="shared" si="97"/>
        <v>INSERT INTO UPK.upk_k40.k60_os_buno_link (os_buhin_no, k60_buno_id, created_date, created_tantou_id) VALUES ('75135   6FK1A    K70/J70', 2250, GETDATE(), 999);</v>
      </c>
      <c r="AC10713" s="229"/>
    </row>
    <row r="10714" spans="26:29">
      <c r="Z10714">
        <v>991</v>
      </c>
      <c r="AA10714" s="229" t="str">
        <f t="shared" si="97"/>
        <v>INSERT INTO UPK.upk_k40.k60_os_buno_link (os_buhin_no, k60_buno_id, created_date, created_tantou_id) VALUES ('75174   JG00A-W   K30', 2251, GETDATE(), 999);</v>
      </c>
      <c r="AC10714" s="229"/>
    </row>
    <row r="10715" spans="26:29">
      <c r="Z10715">
        <v>992</v>
      </c>
      <c r="AA10715" s="229" t="str">
        <f t="shared" si="97"/>
        <v>INSERT INTO UPK.upk_k40.k60_os_buno_link (os_buhin_no, k60_buno_id, created_date, created_tantou_id) VALUES ('67408/9 1GR0A 爪無し W70', 2252, GETDATE(), 999);</v>
      </c>
      <c r="AC10715" s="229"/>
    </row>
    <row r="10716" spans="26:29">
      <c r="Z10716">
        <v>993</v>
      </c>
      <c r="AA10716" s="229" t="str">
        <f t="shared" si="97"/>
        <v>INSERT INTO UPK.upk_k40.k60_os_buno_link (os_buhin_no, k60_buno_id, created_date, created_tantou_id) VALUES ('67413   1AE0A 爪無し B302', 2253, GETDATE(), 999);</v>
      </c>
      <c r="AC10716" s="229"/>
    </row>
    <row r="10717" spans="26:29">
      <c r="Z10717">
        <v>994</v>
      </c>
      <c r="AA10717" s="229" t="str">
        <f t="shared" si="97"/>
        <v>INSERT INTO UPK.upk_k40.k60_os_buno_link (os_buhin_no, k60_buno_id, created_date, created_tantou_id) VALUES ('74332   1AA0A 爪廃却 W70', 2254, GETDATE(), 999);</v>
      </c>
      <c r="AC10717" s="229"/>
    </row>
    <row r="10718" spans="26:29">
      <c r="Z10718">
        <v>995</v>
      </c>
      <c r="AA10718" s="229" t="str">
        <f t="shared" si="97"/>
        <v>INSERT INTO UPK.upk_k40.k60_os_buno_link (os_buhin_no, k60_buno_id, created_date, created_tantou_id) VALUES ('74333   1AA0A 爪廃却 W70', 2255, GETDATE(), 999);</v>
      </c>
      <c r="AC10718" s="229"/>
    </row>
    <row r="10719" spans="26:29">
      <c r="Z10719">
        <v>996</v>
      </c>
      <c r="AA10719" s="229" t="str">
        <f t="shared" si="97"/>
        <v>INSERT INTO UPK.upk_k40.k60_os_buno_link (os_buhin_no, k60_buno_id, created_date, created_tantou_id) VALUES ('75112   1AA0A     B309', 2256, GETDATE(), 999);</v>
      </c>
      <c r="AC10719" s="229"/>
    </row>
    <row r="10720" spans="26:29">
      <c r="Z10720">
        <v>997</v>
      </c>
      <c r="AA10720" s="229" t="str">
        <f t="shared" si="97"/>
        <v>INSERT INTO UPK.upk_k40.k60_os_buno_link (os_buhin_no, k60_buno_id, created_date, created_tantou_id) VALUES ('75113   1AA0A    B309', 2257, GETDATE(), 999);</v>
      </c>
      <c r="AC10720" s="229"/>
    </row>
    <row r="10721" spans="26:29">
      <c r="Z10721">
        <v>998</v>
      </c>
      <c r="AA10721" s="229" t="str">
        <f t="shared" si="97"/>
        <v>INSERT INTO UPK.upk_k40.k60_os_buno_link (os_buhin_no, k60_buno_id, created_date, created_tantou_id) VALUES ('75134   1AA0A    B309', 2258, GETDATE(), 999);</v>
      </c>
      <c r="AC10721" s="229"/>
    </row>
    <row r="10722" spans="26:29">
      <c r="Z10722">
        <v>999</v>
      </c>
      <c r="AA10722" s="229" t="str">
        <f t="shared" si="97"/>
        <v>INSERT INTO UPK.upk_k40.k60_os_buno_link (os_buhin_no, k60_buno_id, created_date, created_tantou_id) VALUES ('75135   1AA0A     B309', 2259, GETDATE(), 999);</v>
      </c>
      <c r="AC10722" s="229"/>
    </row>
    <row r="10723" spans="26:29">
      <c r="Z10723">
        <v>1000</v>
      </c>
      <c r="AA10723" s="229" t="str">
        <f t="shared" si="97"/>
        <v>INSERT INTO UPK.upk_k40.k60_os_buno_link (os_buhin_no, k60_buno_id, created_date, created_tantou_id) VALUES ('75512   1AC0A 爪廃却 W70 ', 2260, GETDATE(), 999);</v>
      </c>
      <c r="AC10723" s="229"/>
    </row>
    <row r="10724" spans="26:29">
      <c r="Z10724">
        <v>1001</v>
      </c>
      <c r="AA10724" s="229" t="str">
        <f t="shared" si="97"/>
        <v>INSERT INTO UPK.upk_k40.k60_os_buno_link (os_buhin_no, k60_buno_id, created_date, created_tantou_id) VALUES ('75513   1AC0A 爪廃却 W70', 2261, GETDATE(), 999);</v>
      </c>
      <c r="AC10724" s="229"/>
    </row>
    <row r="10725" spans="26:29">
      <c r="Z10725">
        <v>1002</v>
      </c>
      <c r="AA10725" s="229" t="str">
        <f t="shared" si="97"/>
        <v>INSERT INTO UPK.upk_k40.k60_os_buno_link (os_buhin_no, k60_buno_id, created_date, created_tantou_id) VALUES ('75528/9 1AA0A 爪無し W70', 2262, GETDATE(), 999);</v>
      </c>
      <c r="AC10725" s="229"/>
    </row>
    <row r="10726" spans="26:29">
      <c r="Z10726">
        <v>1003</v>
      </c>
      <c r="AA10726" s="229" t="str">
        <f t="shared" si="97"/>
        <v>INSERT INTO UPK.upk_k40.k60_os_buno_link (os_buhin_no, k60_buno_id, created_date, created_tantou_id) VALUES ('76752/3 1AC0A 爪廃却 W70', 2263, GETDATE(), 999);</v>
      </c>
      <c r="AC10726" s="229"/>
    </row>
    <row r="10727" spans="26:29">
      <c r="Z10727">
        <v>1004</v>
      </c>
      <c r="AA10727" s="229" t="str">
        <f t="shared" si="97"/>
        <v>INSERT INTO UPK.upk_k40.k60_os_buno_link (os_buhin_no, k60_buno_id, created_date, created_tantou_id) VALUES ('67412   JN20A     B309', 2264, GETDATE(), 999);</v>
      </c>
      <c r="AC10727" s="229"/>
    </row>
    <row r="10728" spans="26:29">
      <c r="Z10728">
        <v>1005</v>
      </c>
      <c r="AA10728" s="229" t="str">
        <f t="shared" si="97"/>
        <v>INSERT INTO UPK.upk_k40.k60_os_buno_link (os_buhin_no, k60_buno_id, created_date, created_tantou_id) VALUES ('67412   JN20A-G   RJG(300)', 2265, GETDATE(), 999);</v>
      </c>
      <c r="AC10728" s="229"/>
    </row>
    <row r="10729" spans="26:29">
      <c r="Z10729">
        <v>1006</v>
      </c>
      <c r="AA10729" s="229" t="str">
        <f t="shared" si="97"/>
        <v>INSERT INTO UPK.upk_k40.k60_os_buno_link (os_buhin_no, k60_buno_id, created_date, created_tantou_id) VALUES ('67413   JN90A     B309', 2266, GETDATE(), 999);</v>
      </c>
      <c r="AC10729" s="229"/>
    </row>
    <row r="10730" spans="26:29">
      <c r="Z10730">
        <v>1007</v>
      </c>
      <c r="AA10730" s="229" t="str">
        <f t="shared" si="97"/>
        <v>INSERT INTO UPK.upk_k40.k60_os_buno_link (os_buhin_no, k60_buno_id, created_date, created_tantou_id) VALUES ('67413   JN90A-E   RB(300)', 2267, GETDATE(), 999);</v>
      </c>
      <c r="AC10730" s="229"/>
    </row>
    <row r="10731" spans="26:29">
      <c r="Z10731">
        <v>1008</v>
      </c>
      <c r="AA10731" s="229" t="str">
        <f t="shared" si="97"/>
        <v>INSERT INTO UPK.upk_k40.k60_os_buno_link (os_buhin_no, k60_buno_id, created_date, created_tantou_id) VALUES ('75112   3NU0A     B309', 2268, GETDATE(), 999);</v>
      </c>
      <c r="AC10731" s="229"/>
    </row>
    <row r="10732" spans="26:29">
      <c r="Z10732">
        <v>1009</v>
      </c>
      <c r="AA10732" s="229" t="str">
        <f t="shared" si="97"/>
        <v>INSERT INTO UPK.upk_k40.k60_os_buno_link (os_buhin_no, k60_buno_id, created_date, created_tantou_id) VALUES ('75113   3NU0A     B309', 2269, GETDATE(), 999);</v>
      </c>
      <c r="AC10732" s="229"/>
    </row>
    <row r="10733" spans="26:29">
      <c r="Z10733">
        <v>1010</v>
      </c>
      <c r="AA10733" s="229" t="str">
        <f t="shared" si="97"/>
        <v>INSERT INTO UPK.upk_k40.k60_os_buno_link (os_buhin_no, k60_buno_id, created_date, created_tantou_id) VALUES ('75142   JN20A     B302', 2270, GETDATE(), 999);</v>
      </c>
      <c r="AC10733" s="229"/>
    </row>
    <row r="10734" spans="26:29">
      <c r="Z10734">
        <v>1011</v>
      </c>
      <c r="AA10734" s="229" t="str">
        <f t="shared" si="97"/>
        <v>INSERT INTO UPK.upk_k40.k60_os_buno_link (os_buhin_no, k60_buno_id, created_date, created_tantou_id) VALUES ('75143   JN20A     B302', 2271, GETDATE(), 999);</v>
      </c>
      <c r="AC10734" s="229"/>
    </row>
    <row r="10735" spans="26:29">
      <c r="Z10735">
        <v>1012</v>
      </c>
      <c r="AA10735" s="229" t="str">
        <f t="shared" si="97"/>
        <v>INSERT INTO UPK.upk_k40.k60_os_buno_link (os_buhin_no, k60_buno_id, created_date, created_tantou_id) VALUES ('75313   3NU0A     K70', 2272, GETDATE(), 999);</v>
      </c>
      <c r="AC10735" s="229"/>
    </row>
    <row r="10736" spans="26:29">
      <c r="Z10736">
        <v>1013</v>
      </c>
      <c r="AA10736" s="229" t="str">
        <f t="shared" si="97"/>
        <v>INSERT INTO UPK.upk_k40.k60_os_buno_link (os_buhin_no, k60_buno_id, created_date, created_tantou_id) VALUES ('75528/9 JN20A     W70', 2273, GETDATE(), 999);</v>
      </c>
      <c r="AC10736" s="229"/>
    </row>
    <row r="10737" spans="26:29">
      <c r="Z10737">
        <v>1014</v>
      </c>
      <c r="AA10737" s="229" t="str">
        <f t="shared" si="97"/>
        <v>INSERT INTO UPK.upk_k40.k60_os_buno_link (os_buhin_no, k60_buno_id, created_date, created_tantou_id) VALUES ('76316   JN20A     B301', 2274, GETDATE(), 999);</v>
      </c>
      <c r="AC10737" s="229"/>
    </row>
    <row r="10738" spans="26:29">
      <c r="Z10738">
        <v>1015</v>
      </c>
      <c r="AA10738" s="229" t="str">
        <f t="shared" si="97"/>
        <v>INSERT INTO UPK.upk_k40.k60_os_buno_link (os_buhin_no, k60_buno_id, created_date, created_tantou_id) VALUES ('76317   JN20A     B301', 2275, GETDATE(), 999);</v>
      </c>
      <c r="AC10738" s="229"/>
    </row>
    <row r="10739" spans="26:29">
      <c r="Z10739">
        <v>1016</v>
      </c>
      <c r="AA10739" s="229" t="str">
        <f t="shared" si="97"/>
        <v>INSERT INTO UPK.upk_k40.k60_os_buno_link (os_buhin_no, k60_buno_id, created_date, created_tantou_id) VALUES ('76426   JN20A     B309', 2276, GETDATE(), 999);</v>
      </c>
      <c r="AC10739" s="229"/>
    </row>
    <row r="10740" spans="26:29">
      <c r="Z10740">
        <v>1017</v>
      </c>
      <c r="AA10740" s="229" t="str">
        <f t="shared" si="97"/>
        <v>INSERT INTO UPK.upk_k40.k60_os_buno_link (os_buhin_no, k60_buno_id, created_date, created_tantou_id) VALUES ('76427   JN20A     B309', 2277, GETDATE(), 999);</v>
      </c>
      <c r="AC10740" s="229"/>
    </row>
    <row r="10741" spans="26:29">
      <c r="Z10741">
        <v>1018</v>
      </c>
      <c r="AA10741" s="229" t="str">
        <f t="shared" si="97"/>
        <v>INSERT INTO UPK.upk_k40.k60_os_buno_link (os_buhin_no, k60_buno_id, created_date, created_tantou_id) VALUES ('76516   JN20A     B309', 2278, GETDATE(), 999);</v>
      </c>
      <c r="AC10741" s="229"/>
    </row>
    <row r="10742" spans="26:29">
      <c r="Z10742">
        <v>1019</v>
      </c>
      <c r="AA10742" s="229" t="str">
        <f t="shared" si="97"/>
        <v>INSERT INTO UPK.upk_k40.k60_os_buno_link (os_buhin_no, k60_buno_id, created_date, created_tantou_id) VALUES ('76517   JN20A     B309', 2279, GETDATE(), 999);</v>
      </c>
      <c r="AC10742" s="229"/>
    </row>
    <row r="10743" spans="26:29">
      <c r="Z10743">
        <v>1020</v>
      </c>
      <c r="AA10743" s="229" t="str">
        <f t="shared" si="97"/>
        <v>INSERT INTO UPK.upk_k40.k60_os_buno_link (os_buhin_no, k60_buno_id, created_date, created_tantou_id) VALUES ('17285 1LA0A02 ZよりK70', 2280, GETDATE(), 999);</v>
      </c>
      <c r="AC10743" s="229"/>
    </row>
    <row r="10744" spans="26:29">
      <c r="Z10744">
        <v>1021</v>
      </c>
      <c r="AA10744" s="229" t="str">
        <f t="shared" si="97"/>
        <v>INSERT INTO UPK.upk_k40.k60_os_buno_link (os_buhin_no, k60_buno_id, created_date, created_tantou_id) VALUES ('75662/3 1LA0A   B309', 2281, GETDATE(), 999);</v>
      </c>
      <c r="AC10744" s="229"/>
    </row>
    <row r="10745" spans="26:29">
      <c r="Z10745">
        <v>1022</v>
      </c>
      <c r="AA10745" s="229" t="str">
        <f t="shared" si="97"/>
        <v>INSERT INTO UPK.upk_k40.k60_os_buno_link (os_buhin_no, k60_buno_id, created_date, created_tantou_id) VALUES ('74366   1LA0B  P321外転 B309', 2282, GETDATE(), 999);</v>
      </c>
      <c r="AC10745" s="229"/>
    </row>
    <row r="10746" spans="26:29">
      <c r="Z10746">
        <v>1023</v>
      </c>
      <c r="AA10746" s="229" t="str">
        <f t="shared" si="97"/>
        <v>INSERT INTO UPK.upk_k40.k60_os_buno_link (os_buhin_no, k60_buno_id, created_date, created_tantou_id) VALUES ('74542   1LA0A     K70', 2283, GETDATE(), 999);</v>
      </c>
      <c r="AC10746" s="229"/>
    </row>
    <row r="10747" spans="26:29">
      <c r="Z10747">
        <v>1024</v>
      </c>
      <c r="AA10747" s="229" t="str">
        <f t="shared" si="97"/>
        <v>INSERT INTO UPK.upk_k40.k60_os_buno_link (os_buhin_no, k60_buno_id, created_date, created_tantou_id) VALUES ('75442   1LA0A     B309', 2284, GETDATE(), 999);</v>
      </c>
      <c r="AC10747" s="229"/>
    </row>
    <row r="10748" spans="26:29">
      <c r="Z10748">
        <v>1025</v>
      </c>
      <c r="AA10748" s="229" t="str">
        <f t="shared" ref="AA10748:AA10811" si="98">AA$9722&amp;"'"&amp;AA9347&amp;"', "&amp;AB9347&amp;", GETDATE(), 999);"</f>
        <v>INSERT INTO UPK.upk_k40.k60_os_buno_link (os_buhin_no, k60_buno_id, created_date, created_tantou_id) VALUES ('75522/3 1LA0A     K70', 2285, GETDATE(), 999);</v>
      </c>
      <c r="AC10748" s="229"/>
    </row>
    <row r="10749" spans="26:29">
      <c r="Z10749">
        <v>1026</v>
      </c>
      <c r="AA10749" s="229" t="str">
        <f t="shared" si="98"/>
        <v>INSERT INTO UPK.upk_k40.k60_os_buno_link (os_buhin_no, k60_buno_id, created_date, created_tantou_id) VALUES ('75617   1LA0A     K70', 2286, GETDATE(), 999);</v>
      </c>
      <c r="AC10749" s="229"/>
    </row>
    <row r="10750" spans="26:29">
      <c r="Z10750">
        <v>1027</v>
      </c>
      <c r="AA10750" s="229" t="str">
        <f t="shared" si="98"/>
        <v>INSERT INTO UPK.upk_k40.k60_os_buno_link (os_buhin_no, k60_buno_id, created_date, created_tantou_id) VALUES ('85034/5 1LB0A01   B309', 2287, GETDATE(), 999);</v>
      </c>
      <c r="AC10750" s="229"/>
    </row>
    <row r="10751" spans="26:29">
      <c r="Z10751">
        <v>1028</v>
      </c>
      <c r="AA10751" s="229" t="str">
        <f t="shared" si="98"/>
        <v>INSERT INTO UPK.upk_k40.k60_os_buno_link (os_buhin_no, k60_buno_id, created_date, created_tantou_id) VALUES ('85034/5 1LB0A02   B309', 2288, GETDATE(), 999);</v>
      </c>
      <c r="AC10751" s="229"/>
    </row>
    <row r="10752" spans="26:29">
      <c r="Z10752">
        <v>1029</v>
      </c>
      <c r="AA10752" s="229" t="str">
        <f t="shared" si="98"/>
        <v>INSERT INTO UPK.upk_k40.k60_os_buno_link (os_buhin_no, k60_buno_id, created_date, created_tantou_id) VALUES ('745B6/7 1LA0A Rより K70', 1389, GETDATE(), 999);</v>
      </c>
      <c r="AC10752" s="229"/>
    </row>
    <row r="10753" spans="26:29">
      <c r="Z10753">
        <v>1030</v>
      </c>
      <c r="AA10753" s="229" t="str">
        <f t="shared" si="98"/>
        <v>INSERT INTO UPK.upk_k40.k60_os_buno_link (os_buhin_no, k60_buno_id, created_date, created_tantou_id) VALUES ('75112   1JA0A     K70', 2289, GETDATE(), 999);</v>
      </c>
      <c r="AC10753" s="229"/>
    </row>
    <row r="10754" spans="26:29">
      <c r="Z10754">
        <v>1031</v>
      </c>
      <c r="AA10754" s="229" t="str">
        <f t="shared" si="98"/>
        <v>INSERT INTO UPK.upk_k40.k60_os_buno_link (os_buhin_no, k60_buno_id, created_date, created_tantou_id) VALUES ('75113   1JA0A     K70', 2290, GETDATE(), 999);</v>
      </c>
      <c r="AC10754" s="229"/>
    </row>
    <row r="10755" spans="26:29">
      <c r="Z10755">
        <v>1032</v>
      </c>
      <c r="AA10755" s="229" t="str">
        <f t="shared" si="98"/>
        <v>INSERT INTO UPK.upk_k40.k60_os_buno_link (os_buhin_no, k60_buno_id, created_date, created_tantou_id) VALUES ('75134   1JA0A     X70', 2291, GETDATE(), 999);</v>
      </c>
      <c r="AC10755" s="229"/>
    </row>
    <row r="10756" spans="26:29">
      <c r="Z10756">
        <v>1033</v>
      </c>
      <c r="AA10756" s="229" t="str">
        <f t="shared" si="98"/>
        <v>INSERT INTO UPK.upk_k40.k60_os_buno_link (os_buhin_no, k60_buno_id, created_date, created_tantou_id) VALUES ('75135   1JA0A     X70', 2292, GETDATE(), 999);</v>
      </c>
      <c r="AC10756" s="229"/>
    </row>
    <row r="10757" spans="26:29">
      <c r="Z10757">
        <v>1034</v>
      </c>
      <c r="AA10757" s="229" t="str">
        <f t="shared" si="98"/>
        <v>INSERT INTO UPK.upk_k40.k60_os_buno_link (os_buhin_no, k60_buno_id, created_date, created_tantou_id) VALUES ('75126   1JB0A     B309', 2293, GETDATE(), 999);</v>
      </c>
      <c r="AC10757" s="229"/>
    </row>
    <row r="10758" spans="26:29">
      <c r="Z10758">
        <v>1035</v>
      </c>
      <c r="AA10758" s="229" t="str">
        <f t="shared" si="98"/>
        <v>INSERT INTO UPK.upk_k40.k60_os_buno_link (os_buhin_no, k60_buno_id, created_date, created_tantou_id) VALUES ('75127   1GR0A     B309', 2294, GETDATE(), 999);</v>
      </c>
      <c r="AC10758" s="229"/>
    </row>
    <row r="10759" spans="26:29">
      <c r="Z10759">
        <v>1036</v>
      </c>
      <c r="AA10759" s="229" t="str">
        <f t="shared" si="98"/>
        <v>INSERT INTO UPK.upk_k40.k60_os_buno_link (os_buhin_no, k60_buno_id, created_date, created_tantou_id) VALUES ('75512   1JA0A     X70', 2295, GETDATE(), 999);</v>
      </c>
      <c r="AC10759" s="229"/>
    </row>
    <row r="10760" spans="26:29">
      <c r="Z10760">
        <v>1037</v>
      </c>
      <c r="AA10760" s="229" t="str">
        <f t="shared" si="98"/>
        <v>INSERT INTO UPK.upk_k40.k60_os_buno_link (os_buhin_no, k60_buno_id, created_date, created_tantou_id) VALUES ('75513   1JA0A     X70', 2296, GETDATE(), 999);</v>
      </c>
      <c r="AC10760" s="229"/>
    </row>
    <row r="10761" spans="26:29">
      <c r="Z10761">
        <v>1038</v>
      </c>
      <c r="AA10761" s="229" t="str">
        <f t="shared" si="98"/>
        <v>INSERT INTO UPK.upk_k40.k60_os_buno_link (os_buhin_no, k60_buno_id, created_date, created_tantou_id) VALUES ('75522/3 1JA0A     K70', 2297, GETDATE(), 999);</v>
      </c>
      <c r="AC10761" s="229"/>
    </row>
    <row r="10762" spans="26:29">
      <c r="Z10762">
        <v>1039</v>
      </c>
      <c r="AA10762" s="229" t="str">
        <f t="shared" si="98"/>
        <v>INSERT INTO UPK.upk_k40.k60_os_buno_link (os_buhin_no, k60_buno_id, created_date, created_tantou_id) VALUES ('76428/9 1JA0A     B301', 2298, GETDATE(), 999);</v>
      </c>
      <c r="AC10762" s="229"/>
    </row>
    <row r="10763" spans="26:29">
      <c r="Z10763">
        <v>1040</v>
      </c>
      <c r="AA10763" s="229" t="str">
        <f t="shared" si="98"/>
        <v>INSERT INTO UPK.upk_k40.k60_os_buno_link (os_buhin_no, k60_buno_id, created_date, created_tantou_id) VALUES ('76586   1JA0A     K70', 2299, GETDATE(), 999);</v>
      </c>
      <c r="AC10763" s="229"/>
    </row>
    <row r="10764" spans="26:29">
      <c r="Z10764">
        <v>1041</v>
      </c>
      <c r="AA10764" s="229" t="str">
        <f t="shared" si="98"/>
        <v>INSERT INTO UPK.upk_k40.k60_os_buno_link (os_buhin_no, k60_buno_id, created_date, created_tantou_id) VALUES ('76587   1JA0A     K70', 2300, GETDATE(), 999);</v>
      </c>
      <c r="AC10764" s="229"/>
    </row>
    <row r="10765" spans="26:29">
      <c r="Z10765">
        <v>1042</v>
      </c>
      <c r="AA10765" s="229" t="str">
        <f t="shared" si="98"/>
        <v>INSERT INTO UPK.upk_k40.k60_os_buno_link (os_buhin_no, k60_buno_id, created_date, created_tantou_id) VALUES ('76542   6AX0A     K70', 2301, GETDATE(), 999);</v>
      </c>
      <c r="AC10765" s="229"/>
    </row>
    <row r="10766" spans="26:29">
      <c r="Z10766">
        <v>1043</v>
      </c>
      <c r="AA10766" s="229" t="str">
        <f t="shared" si="98"/>
        <v>INSERT INTO UPK.upk_k40.k60_os_buno_link (os_buhin_no, k60_buno_id, created_date, created_tantou_id) VALUES ('76543   6AX0A     K70', 2302, GETDATE(), 999);</v>
      </c>
      <c r="AC10766" s="229"/>
    </row>
    <row r="10767" spans="26:29">
      <c r="Z10767">
        <v>1044</v>
      </c>
      <c r="AA10767" s="229" t="str">
        <f t="shared" si="98"/>
        <v>INSERT INTO UPK.upk_k40.k60_os_buno_link (os_buhin_no, k60_buno_id, created_date, created_tantou_id) VALUES ('74283 3XA0A Rより K70シン', 1407, GETDATE(), 999);</v>
      </c>
      <c r="AC10767" s="229"/>
    </row>
    <row r="10768" spans="26:29">
      <c r="Z10768">
        <v>1045</v>
      </c>
      <c r="AA10768" s="229" t="str">
        <f t="shared" si="98"/>
        <v>INSERT INTO UPK.upk_k40.k60_os_buno_link (os_buhin_no, k60_buno_id, created_date, created_tantou_id) VALUES ('74283 3XA0B Rより K70シン', 1408, GETDATE(), 999);</v>
      </c>
      <c r="AC10768" s="229"/>
    </row>
    <row r="10769" spans="26:29">
      <c r="Z10769">
        <v>1046</v>
      </c>
      <c r="AA10769" s="229" t="str">
        <f t="shared" si="98"/>
        <v>INSERT INTO UPK.upk_k40.k60_os_buno_link (os_buhin_no, k60_buno_id, created_date, created_tantou_id) VALUES ('61212/3 3XA0A    W⇒Z Bへ', 2111, GETDATE(), 999);</v>
      </c>
      <c r="AC10769" s="229"/>
    </row>
    <row r="10770" spans="26:29">
      <c r="Z10770">
        <v>1047</v>
      </c>
      <c r="AA10770" s="229" t="str">
        <f t="shared" si="98"/>
        <v>INSERT INTO UPK.upk_k40.k60_os_buno_link (os_buhin_no, k60_buno_id, created_date, created_tantou_id) VALUES ('61212/3 3XA0A/3XE0A  W⇒Z Bへ', 2112, GETDATE(), 999);</v>
      </c>
      <c r="AC10770" s="229"/>
    </row>
    <row r="10771" spans="26:29">
      <c r="Z10771">
        <v>1048</v>
      </c>
      <c r="AA10771" s="229" t="str">
        <f t="shared" si="98"/>
        <v>INSERT INTO UPK.upk_k40.k60_os_buno_link (os_buhin_no, k60_buno_id, created_date, created_tantou_id) VALUES ('61212/3 3XA2A    W⇒Z Bへ', 2113, GETDATE(), 999);</v>
      </c>
      <c r="AC10771" s="229"/>
    </row>
    <row r="10772" spans="26:29">
      <c r="Z10772">
        <v>1049</v>
      </c>
      <c r="AA10772" s="229" t="str">
        <f t="shared" si="98"/>
        <v>INSERT INTO UPK.upk_k40.k60_os_buno_link (os_buhin_no, k60_buno_id, created_date, created_tantou_id) VALUES ('61212/3 3XE2A/3XA2A  W⇒Z Bへ', 2114, GETDATE(), 999);</v>
      </c>
      <c r="AC10772" s="229"/>
    </row>
    <row r="10773" spans="26:29">
      <c r="Z10773">
        <v>1050</v>
      </c>
      <c r="AA10773" s="229" t="str">
        <f t="shared" si="98"/>
        <v>INSERT INTO UPK.upk_k40.k60_os_buno_link (os_buhin_no, k60_buno_id, created_date, created_tantou_id) VALUES ('54292/3 3XA0A   ZよりK70シン', 2303, GETDATE(), 999);</v>
      </c>
      <c r="AC10773" s="229"/>
    </row>
    <row r="10774" spans="26:29">
      <c r="Z10774">
        <v>1051</v>
      </c>
      <c r="AA10774" s="229" t="str">
        <f t="shared" si="98"/>
        <v>INSERT INTO UPK.upk_k40.k60_os_buno_link (os_buhin_no, k60_buno_id, created_date, created_tantou_id) VALUES ('54294/5 5YJ0A/3XA0A  K70シン', 2304, GETDATE(), 999);</v>
      </c>
      <c r="AC10774" s="229"/>
    </row>
    <row r="10775" spans="26:29">
      <c r="Z10775">
        <v>1052</v>
      </c>
      <c r="AA10775" s="229" t="str">
        <f t="shared" si="98"/>
        <v>INSERT INTO UPK.upk_k40.k60_os_buno_link (os_buhin_no, k60_buno_id, created_date, created_tantou_id) VALUES ('74329   3XN0A  　 Bへ', 2121, GETDATE(), 999);</v>
      </c>
      <c r="AC10775" s="229"/>
    </row>
    <row r="10776" spans="26:29">
      <c r="Z10776">
        <v>1053</v>
      </c>
      <c r="AA10776" s="229" t="str">
        <f t="shared" si="98"/>
        <v>INSERT INTO UPK.upk_k40.k60_os_buno_link (os_buhin_no, k60_buno_id, created_date, created_tantou_id) VALUES ('75126   5YJ0A    K70', 2305, GETDATE(), 999);</v>
      </c>
      <c r="AC10776" s="229"/>
    </row>
    <row r="10777" spans="26:29">
      <c r="Z10777">
        <v>1054</v>
      </c>
      <c r="AA10777" s="229" t="str">
        <f t="shared" si="98"/>
        <v>INSERT INTO UPK.upk_k40.k60_os_buno_link (os_buhin_no, k60_buno_id, created_date, created_tantou_id) VALUES ('75126   3XE0A    K70', 2306, GETDATE(), 999);</v>
      </c>
      <c r="AC10777" s="229"/>
    </row>
    <row r="10778" spans="26:29">
      <c r="Z10778">
        <v>1055</v>
      </c>
      <c r="AA10778" s="229" t="str">
        <f t="shared" si="98"/>
        <v>INSERT INTO UPK.upk_k40.k60_os_buno_link (os_buhin_no, k60_buno_id, created_date, created_tantou_id) VALUES ('75126   3XF0A    K70', 2307, GETDATE(), 999);</v>
      </c>
      <c r="AC10778" s="229"/>
    </row>
    <row r="10779" spans="26:29">
      <c r="Z10779">
        <v>1056</v>
      </c>
      <c r="AA10779" s="229" t="str">
        <f t="shared" si="98"/>
        <v>INSERT INTO UPK.upk_k40.k60_os_buno_link (os_buhin_no, k60_buno_id, created_date, created_tantou_id) VALUES ('75126   3XY0A    K70', 2308, GETDATE(), 999);</v>
      </c>
      <c r="AC10779" s="229"/>
    </row>
    <row r="10780" spans="26:29">
      <c r="Z10780">
        <v>1057</v>
      </c>
      <c r="AA10780" s="229" t="str">
        <f t="shared" si="98"/>
        <v>INSERT INTO UPK.upk_k40.k60_os_buno_link (os_buhin_no, k60_buno_id, created_date, created_tantou_id) VALUES ('75127   5YJ0A    K70', 2309, GETDATE(), 999);</v>
      </c>
      <c r="AC10780" s="229"/>
    </row>
    <row r="10781" spans="26:29">
      <c r="Z10781">
        <v>1058</v>
      </c>
      <c r="AA10781" s="229" t="str">
        <f t="shared" si="98"/>
        <v>INSERT INTO UPK.upk_k40.k60_os_buno_link (os_buhin_no, k60_buno_id, created_date, created_tantou_id) VALUES ('75127   3XE0A    K70', 2310, GETDATE(), 999);</v>
      </c>
      <c r="AC10781" s="229"/>
    </row>
    <row r="10782" spans="26:29">
      <c r="Z10782">
        <v>1059</v>
      </c>
      <c r="AA10782" s="229" t="str">
        <f t="shared" si="98"/>
        <v>INSERT INTO UPK.upk_k40.k60_os_buno_link (os_buhin_no, k60_buno_id, created_date, created_tantou_id) VALUES ('75127   3XF0A    K70', 2311, GETDATE(), 999);</v>
      </c>
      <c r="AC10782" s="229"/>
    </row>
    <row r="10783" spans="26:29">
      <c r="Z10783">
        <v>1060</v>
      </c>
      <c r="AA10783" s="229" t="str">
        <f t="shared" si="98"/>
        <v>INSERT INTO UPK.upk_k40.k60_os_buno_link (os_buhin_no, k60_buno_id, created_date, created_tantou_id) VALUES ('75127   3XY0A    K70', 2312, GETDATE(), 999);</v>
      </c>
      <c r="AC10783" s="229"/>
    </row>
    <row r="10784" spans="26:29">
      <c r="Z10784">
        <v>1061</v>
      </c>
      <c r="AA10784" s="229" t="str">
        <f t="shared" si="98"/>
        <v>INSERT INTO UPK.upk_k40.k60_os_buno_link (os_buhin_no, k60_buno_id, created_date, created_tantou_id) VALUES ('75134   3XA0A    K70', 2313, GETDATE(), 999);</v>
      </c>
      <c r="AC10784" s="229"/>
    </row>
    <row r="10785" spans="26:29">
      <c r="Z10785">
        <v>1062</v>
      </c>
      <c r="AA10785" s="229" t="str">
        <f t="shared" si="98"/>
        <v>INSERT INTO UPK.upk_k40.k60_os_buno_link (os_buhin_no, k60_buno_id, created_date, created_tantou_id) VALUES ('75135   3XA0A    K70', 2314, GETDATE(), 999);</v>
      </c>
      <c r="AC10785" s="229"/>
    </row>
    <row r="10786" spans="26:29">
      <c r="Z10786">
        <v>1063</v>
      </c>
      <c r="AA10786" s="229" t="str">
        <f t="shared" si="98"/>
        <v>INSERT INTO UPK.upk_k40.k60_os_buno_link (os_buhin_no, k60_buno_id, created_date, created_tantou_id) VALUES ('75134   3XE0A    K70', 2315, GETDATE(), 999);</v>
      </c>
      <c r="AC10786" s="229"/>
    </row>
    <row r="10787" spans="26:29">
      <c r="Z10787">
        <v>1064</v>
      </c>
      <c r="AA10787" s="229" t="str">
        <f t="shared" si="98"/>
        <v>INSERT INTO UPK.upk_k40.k60_os_buno_link (os_buhin_no, k60_buno_id, created_date, created_tantou_id) VALUES ('75135   3XE0A    K70', 2316, GETDATE(), 999);</v>
      </c>
      <c r="AC10787" s="229"/>
    </row>
    <row r="10788" spans="26:29">
      <c r="Z10788">
        <v>1065</v>
      </c>
      <c r="AA10788" s="229" t="str">
        <f t="shared" si="98"/>
        <v>INSERT INTO UPK.upk_k40.k60_os_buno_link (os_buhin_no, k60_buno_id, created_date, created_tantou_id) VALUES ('751L7   3XA0A    K30', 2317, GETDATE(), 999);</v>
      </c>
      <c r="AC10788" s="229"/>
    </row>
    <row r="10789" spans="26:29">
      <c r="Z10789">
        <v>1066</v>
      </c>
      <c r="AA10789" s="229" t="str">
        <f t="shared" si="98"/>
        <v>INSERT INTO UPK.upk_k40.k60_os_buno_link (os_buhin_no, k60_buno_id, created_date, created_tantou_id) VALUES ('751L7   3XA0A-K  B302', 2318, GETDATE(), 999);</v>
      </c>
      <c r="AC10789" s="229"/>
    </row>
    <row r="10790" spans="26:29">
      <c r="Z10790">
        <v>1067</v>
      </c>
      <c r="AA10790" s="229" t="str">
        <f t="shared" si="98"/>
        <v>INSERT INTO UPK.upk_k40.k60_os_buno_link (os_buhin_no, k60_buno_id, created_date, created_tantou_id) VALUES ('751L7   3XE0A    B302', 2319, GETDATE(), 999);</v>
      </c>
      <c r="AC10790" s="229"/>
    </row>
    <row r="10791" spans="26:29">
      <c r="Z10791">
        <v>1068</v>
      </c>
      <c r="AA10791" s="229" t="str">
        <f t="shared" si="98"/>
        <v>INSERT INTO UPK.upk_k40.k60_os_buno_link (os_buhin_no, k60_buno_id, created_date, created_tantou_id) VALUES ('76372   3XB0AUF  B309シン', 2320, GETDATE(), 999);</v>
      </c>
      <c r="AC10791" s="229"/>
    </row>
    <row r="10792" spans="26:29">
      <c r="Z10792">
        <v>1069</v>
      </c>
      <c r="AA10792" s="229" t="str">
        <f t="shared" si="98"/>
        <v>INSERT INTO UPK.upk_k40.k60_os_buno_link (os_buhin_no, k60_buno_id, created_date, created_tantou_id) VALUES ('76373   3XB0AUF  B309シン', 2321, GETDATE(), 999);</v>
      </c>
      <c r="AC10792" s="229"/>
    </row>
    <row r="10793" spans="26:29">
      <c r="Z10793">
        <v>1070</v>
      </c>
      <c r="AA10793" s="229" t="str">
        <f t="shared" si="98"/>
        <v>INSERT INTO UPK.upk_k40.k60_os_buno_link (os_buhin_no, k60_buno_id, created_date, created_tantou_id) VALUES ('76372   3XD3A    B309シン', 2322, GETDATE(), 999);</v>
      </c>
      <c r="AC10793" s="229"/>
    </row>
    <row r="10794" spans="26:29">
      <c r="Z10794">
        <v>1071</v>
      </c>
      <c r="AA10794" s="229" t="str">
        <f t="shared" si="98"/>
        <v>INSERT INTO UPK.upk_k40.k60_os_buno_link (os_buhin_no, k60_buno_id, created_date, created_tantou_id) VALUES ('76373   3XD3A    B309シン', 2323, GETDATE(), 999);</v>
      </c>
      <c r="AC10794" s="229"/>
    </row>
    <row r="10795" spans="26:29">
      <c r="Z10795">
        <v>1072</v>
      </c>
      <c r="AA10795" s="229" t="str">
        <f t="shared" si="98"/>
        <v>INSERT INTO UPK.upk_k40.k60_os_buno_link (os_buhin_no, k60_buno_id, created_date, created_tantou_id) VALUES ('76373   3YF3A-B  Bへ B309', 2324, GETDATE(), 999);</v>
      </c>
      <c r="AC10795" s="229"/>
    </row>
    <row r="10796" spans="26:29">
      <c r="Z10796">
        <v>1073</v>
      </c>
      <c r="AA10796" s="229" t="str">
        <f t="shared" si="98"/>
        <v>INSERT INTO UPK.upk_k40.k60_os_buno_link (os_buhin_no, k60_buno_id, created_date, created_tantou_id) VALUES ('77532   3XA0AUF  K70シン', 2325, GETDATE(), 999);</v>
      </c>
      <c r="AC10796" s="229"/>
    </row>
    <row r="10797" spans="26:29">
      <c r="Z10797">
        <v>1074</v>
      </c>
      <c r="AA10797" s="229" t="str">
        <f t="shared" si="98"/>
        <v>INSERT INTO UPK.upk_k40.k60_os_buno_link (os_buhin_no, k60_buno_id, created_date, created_tantou_id) VALUES ('77533   3YD0BUF  K70シン', 2326, GETDATE(), 999);</v>
      </c>
      <c r="AC10797" s="229"/>
    </row>
    <row r="10798" spans="26:29">
      <c r="Z10798">
        <v>1075</v>
      </c>
      <c r="AA10798" s="229" t="str">
        <f t="shared" si="98"/>
        <v>INSERT INTO UPK.upk_k40.k60_os_buno_link (os_buhin_no, k60_buno_id, created_date, created_tantou_id) VALUES ('75112   3VA0A    栃木移管', 2327, GETDATE(), 999);</v>
      </c>
      <c r="AC10798" s="229"/>
    </row>
    <row r="10799" spans="26:29">
      <c r="Z10799">
        <v>1076</v>
      </c>
      <c r="AA10799" s="229" t="str">
        <f t="shared" si="98"/>
        <v>INSERT INTO UPK.upk_k40.k60_os_buno_link (os_buhin_no, k60_buno_id, created_date, created_tantou_id) VALUES ('75113   3VA0A    栃木移管', 2328, GETDATE(), 999);</v>
      </c>
      <c r="AC10799" s="229"/>
    </row>
    <row r="10800" spans="26:29">
      <c r="Z10800">
        <v>1077</v>
      </c>
      <c r="AA10800" s="229" t="str">
        <f t="shared" si="98"/>
        <v>INSERT INTO UPK.upk_k40.k60_os_buno_link (os_buhin_no, k60_buno_id, created_date, created_tantou_id) VALUES ('76242   3VA0A    栃木移管', 2329, GETDATE(), 999);</v>
      </c>
      <c r="AC10800" s="229"/>
    </row>
    <row r="10801" spans="26:29">
      <c r="Z10801">
        <v>1078</v>
      </c>
      <c r="AA10801" s="229" t="str">
        <f t="shared" si="98"/>
        <v>INSERT INTO UPK.upk_k40.k60_os_buno_link (os_buhin_no, k60_buno_id, created_date, created_tantou_id) VALUES ('76243   3VA0A    栃木移管', 2330, GETDATE(), 999);</v>
      </c>
      <c r="AC10801" s="229"/>
    </row>
    <row r="10802" spans="26:29">
      <c r="Z10802">
        <v>1079</v>
      </c>
      <c r="AA10802" s="229" t="str">
        <f t="shared" si="98"/>
        <v>INSERT INTO UPK.upk_k40.k60_os_buno_link (os_buhin_no, k60_buno_id, created_date, created_tantou_id) VALUES ('76452   3VA0A    P321外転', 2331, GETDATE(), 999);</v>
      </c>
      <c r="AC10802" s="229"/>
    </row>
    <row r="10803" spans="26:29">
      <c r="Z10803">
        <v>1080</v>
      </c>
      <c r="AA10803" s="229" t="str">
        <f t="shared" si="98"/>
        <v>INSERT INTO UPK.upk_k40.k60_os_buno_link (os_buhin_no, k60_buno_id, created_date, created_tantou_id) VALUES ('76453   3VA0A    P321外転', 2332, GETDATE(), 999);</v>
      </c>
      <c r="AC10803" s="229"/>
    </row>
    <row r="10804" spans="26:29">
      <c r="Z10804">
        <v>1081</v>
      </c>
      <c r="AA10804" s="229" t="str">
        <f t="shared" si="98"/>
        <v>INSERT INTO UPK.upk_k40.k60_os_buno_link (os_buhin_no, k60_buno_id, created_date, created_tantou_id) VALUES ('76232   1VA0A     Zへ', 2333, GETDATE(), 999);</v>
      </c>
      <c r="AC10804" s="229"/>
    </row>
    <row r="10805" spans="26:29">
      <c r="Z10805">
        <v>1082</v>
      </c>
      <c r="AA10805" s="229" t="str">
        <f t="shared" si="98"/>
        <v>INSERT INTO UPK.upk_k40.k60_os_buno_link (os_buhin_no, k60_buno_id, created_date, created_tantou_id) VALUES ('76232   1VA0B     Zへ', 2334, GETDATE(), 999);</v>
      </c>
      <c r="AC10805" s="229"/>
    </row>
    <row r="10806" spans="26:29">
      <c r="Z10806">
        <v>1083</v>
      </c>
      <c r="AA10806" s="229" t="str">
        <f t="shared" si="98"/>
        <v>INSERT INTO UPK.upk_k40.k60_os_buno_link (os_buhin_no, k60_buno_id, created_date, created_tantou_id) VALUES ('76233   1VA0A     K70', 2335, GETDATE(), 999);</v>
      </c>
      <c r="AC10806" s="229"/>
    </row>
    <row r="10807" spans="26:29">
      <c r="Z10807">
        <v>1084</v>
      </c>
      <c r="AA10807" s="229" t="str">
        <f t="shared" si="98"/>
        <v>INSERT INTO UPK.upk_k40.k60_os_buno_link (os_buhin_no, k60_buno_id, created_date, created_tantou_id) VALUES ('76233   1VA0B     K70', 2336, GETDATE(), 999);</v>
      </c>
      <c r="AC10807" s="229"/>
    </row>
    <row r="10808" spans="26:29">
      <c r="Z10808">
        <v>1085</v>
      </c>
      <c r="AA10808" s="229" t="str">
        <f t="shared" si="98"/>
        <v>INSERT INTO UPK.upk_k40.k60_os_buno_link (os_buhin_no, k60_buno_id, created_date, created_tantou_id) VALUES ('76332/3 1VA0A     K70', 2337, GETDATE(), 999);</v>
      </c>
      <c r="AC10808" s="229"/>
    </row>
    <row r="10809" spans="26:29">
      <c r="Z10809">
        <v>1086</v>
      </c>
      <c r="AA10809" s="229" t="str">
        <f t="shared" si="98"/>
        <v>INSERT INTO UPK.upk_k40.k60_os_buno_link (os_buhin_no, k60_buno_id, created_date, created_tantou_id) VALUES ('76332/3 1VA0B     K70', 2338, GETDATE(), 999);</v>
      </c>
      <c r="AC10809" s="229"/>
    </row>
    <row r="10810" spans="26:29">
      <c r="Z10810">
        <v>1087</v>
      </c>
      <c r="AA10810" s="229" t="str">
        <f t="shared" si="98"/>
        <v>INSERT INTO UPK.upk_k40.k60_os_buno_link (os_buhin_no, k60_buno_id, created_date, created_tantou_id) VALUES ('75112   5TA0A     Zへ W70', 2339, GETDATE(), 999);</v>
      </c>
      <c r="AC10810" s="229"/>
    </row>
    <row r="10811" spans="26:29">
      <c r="Z10811">
        <v>1088</v>
      </c>
      <c r="AA10811" s="229" t="str">
        <f t="shared" si="98"/>
        <v>INSERT INTO UPK.upk_k40.k60_os_buno_link (os_buhin_no, k60_buno_id, created_date, created_tantou_id) VALUES ('75113   5TA0A     Zへ W70', 2340, GETDATE(), 999);</v>
      </c>
      <c r="AC10811" s="229"/>
    </row>
    <row r="10812" spans="26:29">
      <c r="Z10812">
        <v>1089</v>
      </c>
      <c r="AA10812" s="229" t="str">
        <f t="shared" ref="AA10812:AA10875" si="99">AA$9722&amp;"'"&amp;AA9411&amp;"', "&amp;AB9411&amp;", GETDATE(), 999);"</f>
        <v>INSERT INTO UPK.upk_k40.k60_os_buno_link (os_buhin_no, k60_buno_id, created_date, created_tantou_id) VALUES ('75134   5TA0A     W70', 2341, GETDATE(), 999);</v>
      </c>
      <c r="AC10812" s="229"/>
    </row>
    <row r="10813" spans="26:29">
      <c r="Z10813">
        <v>1090</v>
      </c>
      <c r="AA10813" s="229" t="str">
        <f t="shared" si="99"/>
        <v>INSERT INTO UPK.upk_k40.k60_os_buno_link (os_buhin_no, k60_buno_id, created_date, created_tantou_id) VALUES ('75135   5TA0A     W70', 2342, GETDATE(), 999);</v>
      </c>
      <c r="AC10813" s="229"/>
    </row>
    <row r="10814" spans="26:29">
      <c r="Z10814">
        <v>1091</v>
      </c>
      <c r="AA10814" s="229" t="str">
        <f t="shared" si="99"/>
        <v>INSERT INTO UPK.upk_k40.k60_os_buno_link (os_buhin_no, k60_buno_id, created_date, created_tantou_id) VALUES ('75262/3 1VA0A     B309', 2343, GETDATE(), 999);</v>
      </c>
      <c r="AC10814" s="229"/>
    </row>
    <row r="10815" spans="26:29">
      <c r="Z10815">
        <v>1092</v>
      </c>
      <c r="AA10815" s="229" t="str">
        <f t="shared" si="99"/>
        <v>INSERT INTO UPK.upk_k40.k60_os_buno_link (os_buhin_no, k60_buno_id, created_date, created_tantou_id) VALUES ('75534/5 5TA0A     W70 Zより', 1458, GETDATE(), 999);</v>
      </c>
      <c r="AC10815" s="229"/>
    </row>
    <row r="10816" spans="26:29">
      <c r="Z10816">
        <v>1093</v>
      </c>
      <c r="AA10816" s="229" t="str">
        <f t="shared" si="99"/>
        <v>INSERT INTO UPK.upk_k40.k60_os_buno_link (os_buhin_no, k60_buno_id, created_date, created_tantou_id) VALUES ('76452   5TA0A    W70⇒K70', 2344, GETDATE(), 999);</v>
      </c>
      <c r="AC10816" s="229"/>
    </row>
    <row r="10817" spans="26:29">
      <c r="Z10817">
        <v>1094</v>
      </c>
      <c r="AA10817" s="229" t="str">
        <f t="shared" si="99"/>
        <v>INSERT INTO UPK.upk_k40.k60_os_buno_link (os_buhin_no, k60_buno_id, created_date, created_tantou_id) VALUES ('76453   5TA0A    W70⇒K70', 2345, GETDATE(), 999);</v>
      </c>
      <c r="AC10817" s="229"/>
    </row>
    <row r="10818" spans="26:29">
      <c r="Z10818">
        <v>1095</v>
      </c>
      <c r="AA10818" s="229" t="str">
        <f t="shared" si="99"/>
        <v>INSERT INTO UPK.upk_k40.k60_os_buno_link (os_buhin_no, k60_buno_id, created_date, created_tantou_id) VALUES ('67467   4CC0A     K30  ', 2346, GETDATE(), 999);</v>
      </c>
      <c r="AC10818" s="229"/>
    </row>
    <row r="10819" spans="26:29">
      <c r="Z10819">
        <v>1096</v>
      </c>
      <c r="AA10819" s="229" t="str">
        <f t="shared" si="99"/>
        <v>INSERT INTO UPK.upk_k40.k60_os_buno_link (os_buhin_no, k60_buno_id, created_date, created_tantou_id) VALUES ('67467   4CC0A-E ', 2347, GETDATE(), 999);</v>
      </c>
      <c r="AC10819" s="229"/>
    </row>
    <row r="10820" spans="26:29">
      <c r="Z10820">
        <v>1097</v>
      </c>
      <c r="AA10820" s="229" t="str">
        <f t="shared" si="99"/>
        <v>INSERT INTO UPK.upk_k40.k60_os_buno_link (os_buhin_no, k60_buno_id, created_date, created_tantou_id) VALUES ('74372   4CB0A 　サンテック外転 B309', 2348, GETDATE(), 999);</v>
      </c>
      <c r="AC10820" s="229"/>
    </row>
    <row r="10821" spans="26:29">
      <c r="Z10821">
        <v>1098</v>
      </c>
      <c r="AA10821" s="229" t="str">
        <f t="shared" si="99"/>
        <v>INSERT INTO UPK.upk_k40.k60_os_buno_link (os_buhin_no, k60_buno_id, created_date, created_tantou_id) VALUES ('76312/3 4CC0A    J70⇒K70', 2349, GETDATE(), 999);</v>
      </c>
      <c r="AC10821" s="229"/>
    </row>
    <row r="10822" spans="26:29">
      <c r="Z10822">
        <v>1099</v>
      </c>
      <c r="AA10822" s="229" t="str">
        <f t="shared" si="99"/>
        <v>INSERT INTO UPK.upk_k40.k60_os_buno_link (os_buhin_no, k60_buno_id, created_date, created_tantou_id) VALUES ('76452   4CE0A    P323外転', 2350, GETDATE(), 999);</v>
      </c>
      <c r="AC10822" s="229"/>
    </row>
    <row r="10823" spans="26:29">
      <c r="Z10823">
        <v>1100</v>
      </c>
      <c r="AA10823" s="229" t="str">
        <f t="shared" si="99"/>
        <v>INSERT INTO UPK.upk_k40.k60_os_buno_link (os_buhin_no, k60_buno_id, created_date, created_tantou_id) VALUES ('76452   4CE0A-E  P323外転', 2351, GETDATE(), 999);</v>
      </c>
      <c r="AC10823" s="229"/>
    </row>
    <row r="10824" spans="26:29">
      <c r="Z10824">
        <v>1101</v>
      </c>
      <c r="AA10824" s="229" t="str">
        <f t="shared" si="99"/>
        <v>INSERT INTO UPK.upk_k40.k60_os_buno_link (os_buhin_no, k60_buno_id, created_date, created_tantou_id) VALUES ('76452   4BC1A    P323外転', 2352, GETDATE(), 999);</v>
      </c>
      <c r="AC10824" s="229"/>
    </row>
    <row r="10825" spans="26:29">
      <c r="Z10825">
        <v>1102</v>
      </c>
      <c r="AA10825" s="229" t="str">
        <f t="shared" si="99"/>
        <v>INSERT INTO UPK.upk_k40.k60_os_buno_link (os_buhin_no, k60_buno_id, created_date, created_tantou_id) VALUES ('76453   4CE0A    P323外転', 2353, GETDATE(), 999);</v>
      </c>
      <c r="AC10825" s="229"/>
    </row>
    <row r="10826" spans="26:29">
      <c r="Z10826">
        <v>1103</v>
      </c>
      <c r="AA10826" s="229" t="str">
        <f t="shared" si="99"/>
        <v>INSERT INTO UPK.upk_k40.k60_os_buno_link (os_buhin_no, k60_buno_id, created_date, created_tantou_id) VALUES ('76453   4CE0A-E  P323外転', 2354, GETDATE(), 999);</v>
      </c>
      <c r="AC10826" s="229"/>
    </row>
    <row r="10827" spans="26:29">
      <c r="Z10827">
        <v>1104</v>
      </c>
      <c r="AA10827" s="229" t="str">
        <f t="shared" si="99"/>
        <v>INSERT INTO UPK.upk_k40.k60_os_buno_link (os_buhin_no, k60_buno_id, created_date, created_tantou_id) VALUES ('76453   4BC1A    P323外転', 2355, GETDATE(), 999);</v>
      </c>
      <c r="AC10827" s="229"/>
    </row>
    <row r="10828" spans="26:29">
      <c r="Z10828">
        <v>1105</v>
      </c>
      <c r="AA10828" s="229" t="str">
        <f t="shared" si="99"/>
        <v>INSERT INTO UPK.upk_k40.k60_os_buno_link (os_buhin_no, k60_buno_id, created_date, created_tantou_id) VALUES ('76532   4CC0A    P323外転', 2356, GETDATE(), 999);</v>
      </c>
      <c r="AC10828" s="229"/>
    </row>
    <row r="10829" spans="26:29">
      <c r="Z10829">
        <v>1106</v>
      </c>
      <c r="AA10829" s="229" t="str">
        <f t="shared" si="99"/>
        <v>INSERT INTO UPK.upk_k40.k60_os_buno_link (os_buhin_no, k60_buno_id, created_date, created_tantou_id) VALUES ('76533   4CC0A    P323外転', 2357, GETDATE(), 999);</v>
      </c>
      <c r="AC10829" s="229"/>
    </row>
    <row r="10830" spans="26:29">
      <c r="Z10830">
        <v>1107</v>
      </c>
      <c r="AA10830" s="229" t="str">
        <f t="shared" si="99"/>
        <v>INSERT INTO UPK.upk_k40.k60_os_buno_link (os_buhin_no, k60_buno_id, created_date, created_tantou_id) VALUES ('76572   4CC0A    P323外転', 2358, GETDATE(), 999);</v>
      </c>
      <c r="AC10830" s="229"/>
    </row>
    <row r="10831" spans="26:29">
      <c r="Z10831">
        <v>1108</v>
      </c>
      <c r="AA10831" s="229" t="str">
        <f t="shared" si="99"/>
        <v>INSERT INTO UPK.upk_k40.k60_os_buno_link (os_buhin_no, k60_buno_id, created_date, created_tantou_id) VALUES ('76573   4CC0A    P323外転', 2359, GETDATE(), 999);</v>
      </c>
      <c r="AC10831" s="229"/>
    </row>
    <row r="10832" spans="26:29">
      <c r="Z10832">
        <v>1109</v>
      </c>
      <c r="AA10832" s="229" t="str">
        <f t="shared" si="99"/>
        <v>INSERT INTO UPK.upk_k40.k60_os_buno_link (os_buhin_no, k60_buno_id, created_date, created_tantou_id) VALUES ('75556   4BC1B    K70', 2360, GETDATE(), 999);</v>
      </c>
      <c r="AC10832" s="229"/>
    </row>
    <row r="10833" spans="26:29">
      <c r="Z10833">
        <v>1110</v>
      </c>
      <c r="AA10833" s="229" t="str">
        <f t="shared" si="99"/>
        <v>INSERT INTO UPK.upk_k40.k60_os_buno_link (os_buhin_no, k60_buno_id, created_date, created_tantou_id) VALUES ('75557   4BC1B    K70', 2361, GETDATE(), 999);</v>
      </c>
      <c r="AC10833" s="229"/>
    </row>
    <row r="10834" spans="26:29">
      <c r="Z10834">
        <v>1111</v>
      </c>
      <c r="AA10834" s="229" t="str">
        <f t="shared" si="99"/>
        <v>INSERT INTO UPK.upk_k40.k60_os_buno_link (os_buhin_no, k60_buno_id, created_date, created_tantou_id) VALUES ('76456/7 4CE0A  ZよりJ70', 2362, GETDATE(), 999);</v>
      </c>
      <c r="AC10834" s="229"/>
    </row>
    <row r="10835" spans="26:29">
      <c r="Z10835">
        <v>1112</v>
      </c>
      <c r="AA10835" s="229" t="str">
        <f t="shared" si="99"/>
        <v>INSERT INTO UPK.upk_k40.k60_os_buno_link (os_buhin_no, k60_buno_id, created_date, created_tantou_id) VALUES ('76456/7 4CE0A-E  ZよりJ70', 2363, GETDATE(), 999);</v>
      </c>
      <c r="AC10835" s="229"/>
    </row>
    <row r="10836" spans="26:29">
      <c r="Z10836">
        <v>1113</v>
      </c>
      <c r="AA10836" s="229" t="str">
        <f t="shared" si="99"/>
        <v>INSERT INTO UPK.upk_k40.k60_os_buno_link (os_buhin_no, k60_buno_id, created_date, created_tantou_id) VALUES ('76456/7 6FK0A  ZよりJ70', 2364, GETDATE(), 999);</v>
      </c>
      <c r="AC10836" s="229"/>
    </row>
    <row r="10837" spans="26:29">
      <c r="Z10837">
        <v>1114</v>
      </c>
      <c r="AA10837" s="229" t="str">
        <f t="shared" si="99"/>
        <v>INSERT INTO UPK.upk_k40.k60_os_buno_link (os_buhin_no, k60_buno_id, created_date, created_tantou_id) VALUES ('76218/9 4CC0A   J70 Rへ', 1448, GETDATE(), 999);</v>
      </c>
      <c r="AC10837" s="229"/>
    </row>
    <row r="10838" spans="26:29">
      <c r="Z10838">
        <v>1115</v>
      </c>
      <c r="AA10838" s="229" t="str">
        <f t="shared" si="99"/>
        <v>INSERT INTO UPK.upk_k40.k60_os_buno_link (os_buhin_no, k60_buno_id, created_date, created_tantou_id) VALUES ('76332/3 4CC1A   K70 Rへ', 1469, GETDATE(), 999);</v>
      </c>
      <c r="AC10838" s="229"/>
    </row>
    <row r="10839" spans="26:29">
      <c r="Z10839">
        <v>1116</v>
      </c>
      <c r="AA10839" s="229" t="str">
        <f t="shared" si="99"/>
        <v>INSERT INTO UPK.upk_k40.k60_os_buno_link (os_buhin_no, k60_buno_id, created_date, created_tantou_id) VALUES ('76452   6MA0A     K70 ', 2365, GETDATE(), 999);</v>
      </c>
      <c r="AC10839" s="229"/>
    </row>
    <row r="10840" spans="26:29">
      <c r="Z10840">
        <v>1117</v>
      </c>
      <c r="AA10840" s="229" t="str">
        <f t="shared" si="99"/>
        <v>INSERT INTO UPK.upk_k40.k60_os_buno_link (os_buhin_no, k60_buno_id, created_date, created_tantou_id) VALUES ('76452   6MT0A     K70', 2366, GETDATE(), 999);</v>
      </c>
      <c r="AC10840" s="229"/>
    </row>
    <row r="10841" spans="26:29">
      <c r="Z10841">
        <v>1118</v>
      </c>
      <c r="AA10841" s="229" t="str">
        <f t="shared" si="99"/>
        <v>INSERT INTO UPK.upk_k40.k60_os_buno_link (os_buhin_no, k60_buno_id, created_date, created_tantou_id) VALUES ('76453   6MT0A     K70', 2367, GETDATE(), 999);</v>
      </c>
      <c r="AC10841" s="229"/>
    </row>
    <row r="10842" spans="26:29">
      <c r="Z10842">
        <v>1119</v>
      </c>
      <c r="AA10842" s="229" t="str">
        <f t="shared" si="99"/>
        <v>INSERT INTO UPK.upk_k40.k60_os_buno_link (os_buhin_no, k60_buno_id, created_date, created_tantou_id) VALUES ('77662/3 6MR0A     B309', 2368, GETDATE(), 999);</v>
      </c>
      <c r="AC10842" s="229"/>
    </row>
    <row r="10843" spans="26:29">
      <c r="Z10843">
        <v>1120</v>
      </c>
      <c r="AA10843" s="229" t="str">
        <f t="shared" si="99"/>
        <v>INSERT INTO UPK.upk_k40.k60_os_buno_link (os_buhin_no, k60_buno_id, created_date, created_tantou_id) VALUES ('78142/3 6MA0A     B309', 2369, GETDATE(), 999);</v>
      </c>
      <c r="AC10843" s="229"/>
    </row>
    <row r="10844" spans="26:29">
      <c r="Z10844">
        <v>1121</v>
      </c>
      <c r="AA10844" s="229" t="str">
        <f t="shared" si="99"/>
        <v>INSERT INTO UPK.upk_k40.k60_os_buno_link (os_buhin_no, k60_buno_id, created_date, created_tantou_id) VALUES ('76483   6MA0A   K70  Rへ', 1467, GETDATE(), 999);</v>
      </c>
      <c r="AC10844" s="229"/>
    </row>
    <row r="10845" spans="26:29">
      <c r="Z10845">
        <v>1122</v>
      </c>
      <c r="AA10845" s="229" t="str">
        <f t="shared" si="99"/>
        <v>INSERT INTO UPK.upk_k40.k60_os_buno_link (os_buhin_no, k60_buno_id, created_date, created_tantou_id) VALUES ('76742/3 6MA0A   W70  Rへ', 1468, GETDATE(), 999);</v>
      </c>
      <c r="AC10845" s="229"/>
    </row>
    <row r="10846" spans="26:29">
      <c r="Z10846">
        <v>1123</v>
      </c>
      <c r="AA10846" s="229" t="str">
        <f t="shared" si="99"/>
        <v>INSERT INTO UPK.upk_k40.k60_os_buno_link (os_buhin_no, k60_buno_id, created_date, created_tantou_id) VALUES ('64182/3 6RA1A  K70', 2370, GETDATE(), 999);</v>
      </c>
      <c r="AC10846" s="229"/>
    </row>
    <row r="10847" spans="26:29">
      <c r="Z10847">
        <v>1124</v>
      </c>
      <c r="AA10847" s="229" t="str">
        <f t="shared" si="99"/>
        <v>INSERT INTO UPK.upk_k40.k60_os_buno_link (os_buhin_no, k60_buno_id, created_date, created_tantou_id) VALUES ('66322/3 6RA0A  J70', 2371, GETDATE(), 999);</v>
      </c>
      <c r="AC10847" s="229"/>
    </row>
    <row r="10848" spans="26:29">
      <c r="Z10848">
        <v>1125</v>
      </c>
      <c r="AA10848" s="229" t="str">
        <f t="shared" si="99"/>
        <v>INSERT INTO UPK.upk_k40.k60_os_buno_link (os_buhin_no, k60_buno_id, created_date, created_tantou_id) VALUES ('75112   6RA0A  J70', 2372, GETDATE(), 999);</v>
      </c>
      <c r="AC10848" s="229"/>
    </row>
    <row r="10849" spans="26:29">
      <c r="Z10849">
        <v>1126</v>
      </c>
      <c r="AA10849" s="229" t="str">
        <f t="shared" si="99"/>
        <v>INSERT INTO UPK.upk_k40.k60_os_buno_link (os_buhin_no, k60_buno_id, created_date, created_tantou_id) VALUES ('75113   6RA0A  J70', 2373, GETDATE(), 999);</v>
      </c>
      <c r="AC10849" s="229"/>
    </row>
    <row r="10850" spans="26:29">
      <c r="Z10850">
        <v>1127</v>
      </c>
      <c r="AA10850" s="229" t="str">
        <f t="shared" si="99"/>
        <v>INSERT INTO UPK.upk_k40.k60_os_buno_link (os_buhin_no, k60_buno_id, created_date, created_tantou_id) VALUES ('75312   6RA1A  TへK70', 1983, GETDATE(), 999);</v>
      </c>
      <c r="AC10850" s="229"/>
    </row>
    <row r="10851" spans="26:29">
      <c r="Z10851">
        <v>1128</v>
      </c>
      <c r="AA10851" s="229" t="str">
        <f t="shared" si="99"/>
        <v>INSERT INTO UPK.upk_k40.k60_os_buno_link (os_buhin_no, k60_buno_id, created_date, created_tantou_id) VALUES ('5253C   J1800  TへDGメタル', 1984, GETDATE(), 999);</v>
      </c>
      <c r="AC10851" s="229"/>
    </row>
    <row r="10852" spans="26:29">
      <c r="Z10852">
        <v>1129</v>
      </c>
      <c r="AA10852" s="229" t="str">
        <f t="shared" si="99"/>
        <v>INSERT INTO UPK.upk_k40.k60_os_buno_link (os_buhin_no, k60_buno_id, created_date, created_tantou_id) VALUES ('75313   6RA1A  TへK70', 1985, GETDATE(), 999);</v>
      </c>
      <c r="AC10852" s="229"/>
    </row>
    <row r="10853" spans="26:29">
      <c r="Z10853">
        <v>1130</v>
      </c>
      <c r="AA10853" s="229" t="str">
        <f t="shared" si="99"/>
        <v>INSERT INTO UPK.upk_k40.k60_os_buno_link (os_buhin_no, k60_buno_id, created_date, created_tantou_id) VALUES ('5253C   J1700  TへDGメタル', 1986, GETDATE(), 999);</v>
      </c>
      <c r="AC10853" s="229"/>
    </row>
    <row r="10854" spans="26:29">
      <c r="Z10854">
        <v>1131</v>
      </c>
      <c r="AA10854" s="229" t="str">
        <f t="shared" si="99"/>
        <v>INSERT INTO UPK.upk_k40.k60_os_buno_link (os_buhin_no, k60_buno_id, created_date, created_tantou_id) VALUES ('75692/3 6RA1A  J70', 2374, GETDATE(), 999);</v>
      </c>
      <c r="AC10854" s="229"/>
    </row>
    <row r="10855" spans="26:29">
      <c r="Z10855">
        <v>1132</v>
      </c>
      <c r="AA10855" s="229" t="str">
        <f t="shared" si="99"/>
        <v>INSERT INTO UPK.upk_k40.k60_os_buno_link (os_buhin_no, k60_buno_id, created_date, created_tantou_id) VALUES ('5253C B4800/B4700 DGメタル', 2375, GETDATE(), 999);</v>
      </c>
      <c r="AC10855" s="229"/>
    </row>
    <row r="10856" spans="26:29">
      <c r="Z10856">
        <v>1133</v>
      </c>
      <c r="AA10856" s="229" t="str">
        <f t="shared" si="99"/>
        <v>INSERT INTO UPK.upk_k40.k60_os_buno_link (os_buhin_no, k60_buno_id, created_date, created_tantou_id) VALUES ('76452   6RA0A  K70', 2376, GETDATE(), 999);</v>
      </c>
      <c r="AC10856" s="229"/>
    </row>
    <row r="10857" spans="26:29">
      <c r="Z10857">
        <v>1134</v>
      </c>
      <c r="AA10857" s="229" t="str">
        <f t="shared" si="99"/>
        <v>INSERT INTO UPK.upk_k40.k60_os_buno_link (os_buhin_no, k60_buno_id, created_date, created_tantou_id) VALUES ('76453   6RA0A  K70', 2377, GETDATE(), 999);</v>
      </c>
      <c r="AC10857" s="229"/>
    </row>
    <row r="10858" spans="26:29">
      <c r="Z10858">
        <v>1135</v>
      </c>
      <c r="AA10858" s="229" t="str">
        <f t="shared" si="99"/>
        <v>INSERT INTO UPK.upk_k40.k60_os_buno_link (os_buhin_no, k60_buno_id, created_date, created_tantou_id) VALUES ('76482/3 6RA0A  K70', 2378, GETDATE(), 999);</v>
      </c>
      <c r="AC10858" s="229"/>
    </row>
    <row r="10859" spans="26:29">
      <c r="Z10859">
        <v>1136</v>
      </c>
      <c r="AA10859" s="229" t="str">
        <f t="shared" si="99"/>
        <v>INSERT INTO UPK.upk_k40.k60_os_buno_link (os_buhin_no, k60_buno_id, created_date, created_tantou_id) VALUES ('76482/3 6RA1A  K70', 2379, GETDATE(), 999);</v>
      </c>
      <c r="AC10859" s="229"/>
    </row>
    <row r="10860" spans="26:29">
      <c r="Z10860">
        <v>1137</v>
      </c>
      <c r="AA10860" s="229" t="str">
        <f t="shared" si="99"/>
        <v>INSERT INTO UPK.upk_k40.k60_os_buno_link (os_buhin_no, k60_buno_id, created_date, created_tantou_id) VALUES ('5253C A0800/A0700 DGメタル', 2380, GETDATE(), 999);</v>
      </c>
      <c r="AC10860" s="229"/>
    </row>
    <row r="10861" spans="26:29">
      <c r="Z10861">
        <v>1138</v>
      </c>
      <c r="AA10861" s="229" t="str">
        <f t="shared" si="99"/>
        <v>INSERT INTO UPK.upk_k40.k60_os_buno_link (os_buhin_no, k60_buno_id, created_date, created_tantou_id) VALUES ('76764   6RA0A    K70', 2381, GETDATE(), 999);</v>
      </c>
      <c r="AC10861" s="229"/>
    </row>
    <row r="10862" spans="26:29">
      <c r="Z10862">
        <v>1139</v>
      </c>
      <c r="AA10862" s="229" t="str">
        <f t="shared" si="99"/>
        <v>INSERT INTO UPK.upk_k40.k60_os_buno_link (os_buhin_no, k60_buno_id, created_date, created_tantou_id) VALUES ('5228A   52200  DG/DGEメタル', 2382, GETDATE(), 999);</v>
      </c>
      <c r="AC10862" s="229"/>
    </row>
    <row r="10863" spans="26:29">
      <c r="Z10863">
        <v>1140</v>
      </c>
      <c r="AA10863" s="229" t="str">
        <f t="shared" si="99"/>
        <v>INSERT INTO UPK.upk_k40.k60_os_buno_link (os_buhin_no, k60_buno_id, created_date, created_tantou_id) VALUES ('76765   6RA0A    K70', 2383, GETDATE(), 999);</v>
      </c>
      <c r="AC10863" s="229"/>
    </row>
    <row r="10864" spans="26:29">
      <c r="Z10864">
        <v>1141</v>
      </c>
      <c r="AA10864" s="229" t="str">
        <f t="shared" si="99"/>
        <v>INSERT INTO UPK.upk_k40.k60_os_buno_link (os_buhin_no, k60_buno_id, created_date, created_tantou_id) VALUES ('5228A   52100  DG/DGEメタル', 2384, GETDATE(), 999);</v>
      </c>
      <c r="AC10864" s="229"/>
    </row>
    <row r="10865" spans="26:29">
      <c r="Z10865">
        <v>1142</v>
      </c>
      <c r="AA10865" s="229" t="str">
        <f t="shared" si="99"/>
        <v>INSERT INTO UPK.upk_k40.k60_os_buno_link (os_buhin_no, k60_buno_id, created_date, created_tantou_id) VALUES ('61137   B5010   5016 Rより', 1314, GETDATE(), 999);</v>
      </c>
      <c r="AC10865" s="229"/>
    </row>
    <row r="10866" spans="26:29">
      <c r="Z10866">
        <v>1143</v>
      </c>
      <c r="AA10866" s="229" t="str">
        <f t="shared" si="99"/>
        <v>INSERT INTO UPK.upk_k40.k60_os_buno_link (os_buhin_no, k60_buno_id, created_date, created_tantou_id) VALUES ('61138   B5010   5016 Rより', 1315, GETDATE(), 999);</v>
      </c>
      <c r="AC10866" s="229"/>
    </row>
    <row r="10867" spans="26:29">
      <c r="Z10867">
        <v>1144</v>
      </c>
      <c r="AA10867" s="229" t="str">
        <f t="shared" si="99"/>
        <v>INSERT INTO UPK.upk_k40.k60_os_buno_link (os_buhin_no, k60_buno_id, created_date, created_tantou_id) VALUES ('5253C  D6100 DG-Eメタル', 2385, GETDATE(), 999);</v>
      </c>
      <c r="AC10867" s="229"/>
    </row>
    <row r="10868" spans="26:29">
      <c r="Z10868">
        <v>1145</v>
      </c>
      <c r="AA10868" s="229" t="str">
        <f t="shared" si="99"/>
        <v>INSERT INTO UPK.upk_k40.k60_os_buno_link (os_buhin_no, k60_buno_id, created_date, created_tantou_id) VALUES ('9450B  39500 DG-E K70', 2386, GETDATE(), 999);</v>
      </c>
      <c r="AC10868" s="229"/>
    </row>
    <row r="10869" spans="26:29">
      <c r="Z10869">
        <v>1146</v>
      </c>
      <c r="AA10869" s="229" t="str">
        <f t="shared" si="99"/>
        <v>INSERT INTO UPK.upk_k40.k60_os_buno_link (os_buhin_no, k60_buno_id, created_date, created_tantou_id) VALUES ('9450B  39400 DG-E K70', 2387, GETDATE(), 999);</v>
      </c>
      <c r="AC10869" s="229"/>
    </row>
    <row r="10870" spans="26:29">
      <c r="Z10870">
        <v>1147</v>
      </c>
      <c r="AA10870" s="229" t="str">
        <f t="shared" si="99"/>
        <v>INSERT INTO UPK.upk_k40.k60_os_buno_link (os_buhin_no, k60_buno_id, created_date, created_tantou_id) VALUES ('64184   JG00A 爪廃却 WへB301', 2227, GETDATE(), 999);</v>
      </c>
      <c r="AC10870" s="229"/>
    </row>
    <row r="10871" spans="26:29">
      <c r="Z10871">
        <v>1148</v>
      </c>
      <c r="AA10871" s="229" t="str">
        <f t="shared" si="99"/>
        <v>INSERT INTO UPK.upk_k40.k60_os_buno_link (os_buhin_no, k60_buno_id, created_date, created_tantou_id) VALUES ('64185   JG00A 爪廃却 WへB301', 2228, GETDATE(), 999);</v>
      </c>
      <c r="AC10871" s="229"/>
    </row>
    <row r="10872" spans="26:29">
      <c r="Z10872">
        <v>1149</v>
      </c>
      <c r="AA10872" s="229" t="str">
        <f t="shared" si="99"/>
        <v>INSERT INTO UPK.upk_k40.k60_os_buno_link (os_buhin_no, k60_buno_id, created_date, created_tantou_id) VALUES ('67112   JG00A 爪無しJ70', 2388, GETDATE(), 999);</v>
      </c>
      <c r="AC10872" s="229"/>
    </row>
    <row r="10873" spans="26:29">
      <c r="Z10873">
        <v>1150</v>
      </c>
      <c r="AA10873" s="229" t="str">
        <f t="shared" si="99"/>
        <v>INSERT INTO UPK.upk_k40.k60_os_buno_link (os_buhin_no, k60_buno_id, created_date, created_tantou_id) VALUES ('67112   JG40A 爪無しJ70', 2389, GETDATE(), 999);</v>
      </c>
      <c r="AC10873" s="229"/>
    </row>
    <row r="10874" spans="26:29">
      <c r="Z10874">
        <v>1151</v>
      </c>
      <c r="AA10874" s="229" t="str">
        <f t="shared" si="99"/>
        <v>INSERT INTO UPK.upk_k40.k60_os_buno_link (os_buhin_no, k60_buno_id, created_date, created_tantou_id) VALUES ('67112   JM00A    P323外転 J70', 2390, GETDATE(), 999);</v>
      </c>
      <c r="AC10874" s="229"/>
    </row>
    <row r="10875" spans="26:29">
      <c r="Z10875">
        <v>1152</v>
      </c>
      <c r="AA10875" s="229" t="str">
        <f t="shared" si="99"/>
        <v>INSERT INTO UPK.upk_k40.k60_os_buno_link (os_buhin_no, k60_buno_id, created_date, created_tantou_id) VALUES ('756R2/3 JG00A    J70', 2391, GETDATE(), 999);</v>
      </c>
      <c r="AC10875" s="229"/>
    </row>
    <row r="10876" spans="26:29">
      <c r="Z10876">
        <v>1153</v>
      </c>
      <c r="AA10876" s="229" t="str">
        <f t="shared" ref="AA10876:AA10939" si="100">AA$9722&amp;"'"&amp;AA9475&amp;"', "&amp;AB9475&amp;", GETDATE(), 999);"</f>
        <v>INSERT INTO UPK.upk_k40.k60_os_buno_link (os_buhin_no, k60_buno_id, created_date, created_tantou_id) VALUES ('75632   JG00A  J70 P323外転', 1316, GETDATE(), 999);</v>
      </c>
      <c r="AC10876" s="229"/>
    </row>
    <row r="10877" spans="26:29">
      <c r="Z10877">
        <v>1154</v>
      </c>
      <c r="AA10877" s="229" t="str">
        <f t="shared" si="100"/>
        <v>INSERT INTO UPK.upk_k40.k60_os_buno_link (os_buhin_no, k60_buno_id, created_date, created_tantou_id) VALUES ('75632   JH00A  J70 P323外転', 1317, GETDATE(), 999);</v>
      </c>
      <c r="AC10877" s="229"/>
    </row>
    <row r="10878" spans="26:29">
      <c r="Z10878">
        <v>1155</v>
      </c>
      <c r="AA10878" s="229" t="str">
        <f t="shared" si="100"/>
        <v>INSERT INTO UPK.upk_k40.k60_os_buno_link (os_buhin_no, k60_buno_id, created_date, created_tantou_id) VALUES ('75632   1YA0A  J70 P323外転', 1318, GETDATE(), 999);</v>
      </c>
      <c r="AC10878" s="229"/>
    </row>
    <row r="10879" spans="26:29">
      <c r="Z10879">
        <v>1156</v>
      </c>
      <c r="AA10879" s="229" t="str">
        <f t="shared" si="100"/>
        <v>INSERT INTO UPK.upk_k40.k60_os_buno_link (os_buhin_no, k60_buno_id, created_date, created_tantou_id) VALUES ('75632   JM00A  J70 P323外転', 1328, GETDATE(), 999);</v>
      </c>
      <c r="AC10879" s="229"/>
    </row>
    <row r="10880" spans="26:29">
      <c r="Z10880">
        <v>1157</v>
      </c>
      <c r="AA10880" s="229" t="str">
        <f t="shared" si="100"/>
        <v>INSERT INTO UPK.upk_k40.k60_os_buno_link (os_buhin_no, k60_buno_id, created_date, created_tantou_id) VALUES ('76572   JM00A 爪廃却 K70', 2232, GETDATE(), 999);</v>
      </c>
      <c r="AC10880" s="229"/>
    </row>
    <row r="10881" spans="26:29">
      <c r="Z10881">
        <v>1158</v>
      </c>
      <c r="AA10881" s="229" t="str">
        <f t="shared" si="100"/>
        <v>INSERT INTO UPK.upk_k40.k60_os_buno_link (os_buhin_no, k60_buno_id, created_date, created_tantou_id) VALUES ('76573   JM00A 爪廃却 K70', 2233, GETDATE(), 999);</v>
      </c>
      <c r="AC10881" s="229"/>
    </row>
    <row r="10882" spans="26:29">
      <c r="Z10882">
        <v>1159</v>
      </c>
      <c r="AA10882" s="229" t="str">
        <f t="shared" si="100"/>
        <v>INSERT INTO UPK.upk_k40.k60_os_buno_link (os_buhin_no, k60_buno_id, created_date, created_tantou_id) VALUES ('74798   JM00ACE 爪無し T308', 2231, GETDATE(), 999);</v>
      </c>
      <c r="AC10882" s="229"/>
    </row>
    <row r="10883" spans="26:29">
      <c r="Z10883">
        <v>1160</v>
      </c>
      <c r="AA10883" s="229" t="str">
        <f t="shared" si="100"/>
        <v>INSERT INTO UPK.upk_k40.k60_os_buno_link (os_buhin_no, k60_buno_id, created_date, created_tantou_id) VALUES ('76632   JM00A 爪廃却 J70', 2392, GETDATE(), 999);</v>
      </c>
      <c r="AC10883" s="229"/>
    </row>
    <row r="10884" spans="26:29">
      <c r="Z10884">
        <v>1161</v>
      </c>
      <c r="AA10884" s="229" t="str">
        <f t="shared" si="100"/>
        <v>INSERT INTO UPK.upk_k40.k60_os_buno_link (os_buhin_no, k60_buno_id, created_date, created_tantou_id) VALUES ('76633   JM00A 爪廃却 J70', 2393, GETDATE(), 999);</v>
      </c>
      <c r="AC10884" s="229"/>
    </row>
    <row r="10885" spans="26:29">
      <c r="Z10885">
        <v>1162</v>
      </c>
      <c r="AA10885" s="229" t="str">
        <f t="shared" si="100"/>
        <v>INSERT INTO UPK.upk_k40.k60_os_buno_link (os_buhin_no, k60_buno_id, created_date, created_tantou_id) VALUES ('76532   JM00B    Wへ J70', 2234, GETDATE(), 999);</v>
      </c>
      <c r="AC10885" s="229"/>
    </row>
    <row r="10886" spans="26:29">
      <c r="Z10886">
        <v>1163</v>
      </c>
      <c r="AA10886" s="229" t="str">
        <f t="shared" si="100"/>
        <v>INSERT INTO UPK.upk_k40.k60_os_buno_link (os_buhin_no, k60_buno_id, created_date, created_tantou_id) VALUES ('76533   JM00B    Wへ J70', 2235, GETDATE(), 999);</v>
      </c>
      <c r="AC10886" s="229"/>
    </row>
    <row r="10887" spans="26:29">
      <c r="Z10887">
        <v>1164</v>
      </c>
      <c r="AA10887" s="229" t="str">
        <f t="shared" si="100"/>
        <v>INSERT INTO UPK.upk_k40.k60_os_buno_link (os_buhin_no, k60_buno_id, created_date, created_tantou_id) VALUES ('76232   JM00A  爪廃却 K70', 1329, GETDATE(), 999);</v>
      </c>
      <c r="AC10887" s="229"/>
    </row>
    <row r="10888" spans="26:29">
      <c r="Z10888">
        <v>1165</v>
      </c>
      <c r="AA10888" s="229" t="str">
        <f t="shared" si="100"/>
        <v>INSERT INTO UPK.upk_k40.k60_os_buno_link (os_buhin_no, k60_buno_id, created_date, created_tantou_id) VALUES ('76233   JM00A  爪廃却 K70', 1330, GETDATE(), 999);</v>
      </c>
      <c r="AC10888" s="229"/>
    </row>
    <row r="10889" spans="26:29">
      <c r="Z10889">
        <v>1166</v>
      </c>
      <c r="AA10889" s="229" t="str">
        <f t="shared" si="100"/>
        <v>INSERT INTO UPK.upk_k40.k60_os_buno_link (os_buhin_no, k60_buno_id, created_date, created_tantou_id) VALUES ('75174   JG00A    K30', 2394, GETDATE(), 999);</v>
      </c>
      <c r="AC10889" s="229"/>
    </row>
    <row r="10890" spans="26:29">
      <c r="Z10890">
        <v>1167</v>
      </c>
      <c r="AA10890" s="229" t="str">
        <f t="shared" si="100"/>
        <v>INSERT INTO UPK.upk_k40.k60_os_buno_link (os_buhin_no, k60_buno_id, created_date, created_tantou_id) VALUES ('75174   JG00A-K  K70', 2395, GETDATE(), 999);</v>
      </c>
      <c r="AC10890" s="229"/>
    </row>
    <row r="10891" spans="26:29">
      <c r="Z10891">
        <v>1168</v>
      </c>
      <c r="AA10891" s="229" t="str">
        <f t="shared" si="100"/>
        <v>INSERT INTO UPK.upk_k40.k60_os_buno_link (os_buhin_no, k60_buno_id, created_date, created_tantou_id) VALUES ('75152/3 JG00A-K 爪廃却  5016', 2396, GETDATE(), 999);</v>
      </c>
      <c r="AC10891" s="229"/>
    </row>
    <row r="10892" spans="26:29">
      <c r="Z10892">
        <v>1169</v>
      </c>
      <c r="AA10892" s="229" t="str">
        <f t="shared" si="100"/>
        <v>INSERT INTO UPK.upk_k40.k60_os_buno_link (os_buhin_no, k60_buno_id, created_date, created_tantou_id) VALUES ('75512   JG00A  WよりJ70/W70', 2236, GETDATE(), 999);</v>
      </c>
      <c r="AC10892" s="229"/>
    </row>
    <row r="10893" spans="26:29">
      <c r="Z10893">
        <v>1170</v>
      </c>
      <c r="AA10893" s="229" t="str">
        <f t="shared" si="100"/>
        <v>INSERT INTO UPK.upk_k40.k60_os_buno_link (os_buhin_no, k60_buno_id, created_date, created_tantou_id) VALUES ('75512   6MA0A  WよりW70', 2237, GETDATE(), 999);</v>
      </c>
      <c r="AC10893" s="229"/>
    </row>
    <row r="10894" spans="26:29">
      <c r="Z10894">
        <v>1171</v>
      </c>
      <c r="AA10894" s="229" t="str">
        <f t="shared" si="100"/>
        <v>INSERT INTO UPK.upk_k40.k60_os_buno_link (os_buhin_no, k60_buno_id, created_date, created_tantou_id) VALUES ('75512   JM00A  WよりJ70/W70', 2238, GETDATE(), 999);</v>
      </c>
      <c r="AC10894" s="229"/>
    </row>
    <row r="10895" spans="26:29">
      <c r="Z10895">
        <v>1172</v>
      </c>
      <c r="AA10895" s="229" t="str">
        <f t="shared" si="100"/>
        <v>INSERT INTO UPK.upk_k40.k60_os_buno_link (os_buhin_no, k60_buno_id, created_date, created_tantou_id) VALUES ('75513   JG00A  WよりJ70/W70', 2239, GETDATE(), 999);</v>
      </c>
      <c r="AC10895" s="229"/>
    </row>
    <row r="10896" spans="26:29">
      <c r="Z10896">
        <v>1173</v>
      </c>
      <c r="AA10896" s="229" t="str">
        <f t="shared" si="100"/>
        <v>INSERT INTO UPK.upk_k40.k60_os_buno_link (os_buhin_no, k60_buno_id, created_date, created_tantou_id) VALUES ('75513   6MA0A  WよりW70', 2240, GETDATE(), 999);</v>
      </c>
      <c r="AC10896" s="229"/>
    </row>
    <row r="10897" spans="26:29">
      <c r="Z10897">
        <v>1174</v>
      </c>
      <c r="AA10897" s="229" t="str">
        <f t="shared" si="100"/>
        <v>INSERT INTO UPK.upk_k40.k60_os_buno_link (os_buhin_no, k60_buno_id, created_date, created_tantou_id) VALUES ('75513   JM00A  WよりJ70/W70', 2241, GETDATE(), 999);</v>
      </c>
      <c r="AC10897" s="229"/>
    </row>
    <row r="10898" spans="26:29">
      <c r="Z10898">
        <v>1175</v>
      </c>
      <c r="AA10898" s="229" t="str">
        <f t="shared" si="100"/>
        <v>INSERT INTO UPK.upk_k40.k60_os_buno_link (os_buhin_no, k60_buno_id, created_date, created_tantou_id) VALUES ('75636   1VX0A    J70/W70', 2397, GETDATE(), 999);</v>
      </c>
      <c r="AC10898" s="229"/>
    </row>
    <row r="10899" spans="26:29">
      <c r="Z10899">
        <v>1176</v>
      </c>
      <c r="AA10899" s="229" t="str">
        <f t="shared" si="100"/>
        <v>INSERT INTO UPK.upk_k40.k60_os_buno_link (os_buhin_no, k60_buno_id, created_date, created_tantou_id) VALUES ('75636   1VX0A-G  UPZ', 2398, GETDATE(), 999);</v>
      </c>
      <c r="AC10899" s="229"/>
    </row>
    <row r="10900" spans="26:29">
      <c r="Z10900">
        <v>1177</v>
      </c>
      <c r="AA10900" s="229" t="str">
        <f t="shared" si="100"/>
        <v>INSERT INTO UPK.upk_k40.k60_os_buno_link (os_buhin_no, k60_buno_id, created_date, created_tantou_id) VALUES ('75636   6MA0B  B301', 2399, GETDATE(), 999);</v>
      </c>
      <c r="AC10900" s="229"/>
    </row>
    <row r="10901" spans="26:29">
      <c r="Z10901">
        <v>1178</v>
      </c>
      <c r="AA10901" s="229" t="str">
        <f t="shared" si="100"/>
        <v>INSERT INTO UPK.upk_k40.k60_os_buno_link (os_buhin_no, k60_buno_id, created_date, created_tantou_id) VALUES ('75658/9   JG00A   K70⇒B301', 2400, GETDATE(), 999);</v>
      </c>
      <c r="AC10901" s="229"/>
    </row>
    <row r="10902" spans="26:29">
      <c r="Z10902">
        <v>1179</v>
      </c>
      <c r="AA10902" s="229" t="str">
        <f t="shared" si="100"/>
        <v>INSERT INTO UPK.upk_k40.k60_os_buno_link (os_buhin_no, k60_buno_id, created_date, created_tantou_id) VALUES ('75196   JN20A    W70', 2401, GETDATE(), 999);</v>
      </c>
      <c r="AC10902" s="229"/>
    </row>
    <row r="10903" spans="26:29">
      <c r="Z10903">
        <v>1180</v>
      </c>
      <c r="AA10903" s="229" t="str">
        <f t="shared" si="100"/>
        <v>INSERT INTO UPK.upk_k40.k60_os_buno_link (os_buhin_no, k60_buno_id, created_date, created_tantou_id) VALUES ('75172   JN20A    B302', 2402, GETDATE(), 999);</v>
      </c>
      <c r="AC10903" s="229"/>
    </row>
    <row r="10904" spans="26:29">
      <c r="Z10904">
        <v>1181</v>
      </c>
      <c r="AA10904" s="229" t="str">
        <f t="shared" si="100"/>
        <v>INSERT INTO UPK.upk_k40.k60_os_buno_link (os_buhin_no, k60_buno_id, created_date, created_tantou_id) VALUES ('75173   JN20A    B302', 2403, GETDATE(), 999);</v>
      </c>
      <c r="AC10904" s="229"/>
    </row>
    <row r="10905" spans="26:29">
      <c r="Z10905">
        <v>1182</v>
      </c>
      <c r="AA10905" s="229" t="str">
        <f t="shared" si="100"/>
        <v>INSERT INTO UPK.upk_k40.k60_os_buno_link (os_buhin_no, k60_buno_id, created_date, created_tantou_id) VALUES ('75312   3NU0A    K70', 2404, GETDATE(), 999);</v>
      </c>
      <c r="AC10905" s="229"/>
    </row>
    <row r="10906" spans="26:29">
      <c r="Z10906">
        <v>1183</v>
      </c>
      <c r="AA10906" s="229" t="str">
        <f t="shared" si="100"/>
        <v>INSERT INTO UPK.upk_k40.k60_os_buno_link (os_buhin_no, k60_buno_id, created_date, created_tantou_id) VALUES ('75512   JN20A    W70', 2405, GETDATE(), 999);</v>
      </c>
      <c r="AC10906" s="229"/>
    </row>
    <row r="10907" spans="26:29">
      <c r="Z10907">
        <v>1184</v>
      </c>
      <c r="AA10907" s="229" t="str">
        <f t="shared" si="100"/>
        <v>INSERT INTO UPK.upk_k40.k60_os_buno_link (os_buhin_no, k60_buno_id, created_date, created_tantou_id) VALUES ('75512   3NU0A    W70', 2406, GETDATE(), 999);</v>
      </c>
      <c r="AC10907" s="229"/>
    </row>
    <row r="10908" spans="26:29">
      <c r="Z10908">
        <v>1185</v>
      </c>
      <c r="AA10908" s="229" t="str">
        <f t="shared" si="100"/>
        <v>INSERT INTO UPK.upk_k40.k60_os_buno_link (os_buhin_no, k60_buno_id, created_date, created_tantou_id) VALUES ('75513   JN20A    W70', 2407, GETDATE(), 999);</v>
      </c>
      <c r="AC10908" s="229"/>
    </row>
    <row r="10909" spans="26:29">
      <c r="Z10909">
        <v>1186</v>
      </c>
      <c r="AA10909" s="229" t="str">
        <f t="shared" si="100"/>
        <v>INSERT INTO UPK.upk_k40.k60_os_buno_link (os_buhin_no, k60_buno_id, created_date, created_tantou_id) VALUES ('75513   3NU0A    W70', 2408, GETDATE(), 999);</v>
      </c>
      <c r="AC10909" s="229"/>
    </row>
    <row r="10910" spans="26:29">
      <c r="Z10910">
        <v>1187</v>
      </c>
      <c r="AA10910" s="229" t="str">
        <f t="shared" si="100"/>
        <v>INSERT INTO UPK.upk_k40.k60_os_buno_link (os_buhin_no, k60_buno_id, created_date, created_tantou_id) VALUES ('76532   JN20A    B301', 2409, GETDATE(), 999);</v>
      </c>
      <c r="AC10910" s="229"/>
    </row>
    <row r="10911" spans="26:29">
      <c r="Z10911">
        <v>1188</v>
      </c>
      <c r="AA10911" s="229" t="str">
        <f t="shared" si="100"/>
        <v>INSERT INTO UPK.upk_k40.k60_os_buno_link (os_buhin_no, k60_buno_id, created_date, created_tantou_id) VALUES ('76533   JN20A    B301', 2410, GETDATE(), 999);</v>
      </c>
      <c r="AC10911" s="229"/>
    </row>
    <row r="10912" spans="26:29">
      <c r="Z10912">
        <v>1189</v>
      </c>
      <c r="AA10912" s="229" t="str">
        <f t="shared" si="100"/>
        <v>INSERT INTO UPK.upk_k40.k60_os_buno_link (os_buhin_no, k60_buno_id, created_date, created_tantou_id) VALUES ('76654/5 3TU0A    BへB301', 2098, GETDATE(), 999);</v>
      </c>
      <c r="AC10912" s="229"/>
    </row>
    <row r="10913" spans="26:29">
      <c r="Z10913">
        <v>1190</v>
      </c>
      <c r="AA10913" s="229" t="str">
        <f t="shared" si="100"/>
        <v>INSERT INTO UPK.upk_k40.k60_os_buno_link (os_buhin_no, k60_buno_id, created_date, created_tantou_id) VALUES ('76742/3 JN20A    B301', 2411, GETDATE(), 999);</v>
      </c>
      <c r="AC10913" s="229"/>
    </row>
    <row r="10914" spans="26:29">
      <c r="Z10914">
        <v>1191</v>
      </c>
      <c r="AA10914" s="229" t="str">
        <f t="shared" si="100"/>
        <v>INSERT INTO UPK.upk_k40.k60_os_buno_link (os_buhin_no, k60_buno_id, created_date, created_tantou_id) VALUES ('76752   JN20A    K30', 2412, GETDATE(), 999);</v>
      </c>
      <c r="AC10914" s="229"/>
    </row>
    <row r="10915" spans="26:29">
      <c r="Z10915">
        <v>1192</v>
      </c>
      <c r="AA10915" s="229" t="str">
        <f t="shared" si="100"/>
        <v>INSERT INTO UPK.upk_k40.k60_os_buno_link (os_buhin_no, k60_buno_id, created_date, created_tantou_id) VALUES ('76752   JN20A    RWB', 2412, GETDATE(), 999);</v>
      </c>
      <c r="AC10915" s="229"/>
    </row>
    <row r="10916" spans="26:29">
      <c r="Z10916">
        <v>1193</v>
      </c>
      <c r="AA10916" s="229" t="str">
        <f t="shared" si="100"/>
        <v>INSERT INTO UPK.upk_k40.k60_os_buno_link (os_buhin_no, k60_buno_id, created_date, created_tantou_id) VALUES ('79112   JN20A    追浜逆送', 2413, GETDATE(), 999);</v>
      </c>
      <c r="AC10916" s="229"/>
    </row>
    <row r="10917" spans="26:29">
      <c r="Z10917">
        <v>1194</v>
      </c>
      <c r="AA10917" s="229" t="str">
        <f t="shared" si="100"/>
        <v>INSERT INTO UPK.upk_k40.k60_os_buno_link (os_buhin_no, k60_buno_id, created_date, created_tantou_id) VALUES ('79112   JN90A    追浜逆送', 2414, GETDATE(), 999);</v>
      </c>
      <c r="AC10917" s="229"/>
    </row>
    <row r="10918" spans="26:29">
      <c r="Z10918">
        <v>1195</v>
      </c>
      <c r="AA10918" s="229" t="str">
        <f t="shared" si="100"/>
        <v>INSERT INTO UPK.upk_k40.k60_os_buno_link (os_buhin_no, k60_buno_id, created_date, created_tantou_id) VALUES ('79113   JN20A    追浜逆送', 2415, GETDATE(), 999);</v>
      </c>
      <c r="AC10918" s="229"/>
    </row>
    <row r="10919" spans="26:29">
      <c r="Z10919">
        <v>1196</v>
      </c>
      <c r="AA10919" s="229" t="str">
        <f t="shared" si="100"/>
        <v>INSERT INTO UPK.upk_k40.k60_os_buno_link (os_buhin_no, k60_buno_id, created_date, created_tantou_id) VALUES ('17285   1LA0A02  Wへ K70', 2280, GETDATE(), 999);</v>
      </c>
      <c r="AC10919" s="229"/>
    </row>
    <row r="10920" spans="26:29">
      <c r="Z10920">
        <v>1197</v>
      </c>
      <c r="AA10920" s="229" t="str">
        <f t="shared" si="100"/>
        <v>INSERT INTO UPK.upk_k40.k60_os_buno_link (os_buhin_no, k60_buno_id, created_date, created_tantou_id) VALUES ('74542   1LA0B    K70', 2416, GETDATE(), 999);</v>
      </c>
      <c r="AC10920" s="229"/>
    </row>
    <row r="10921" spans="26:29">
      <c r="Z10921">
        <v>1198</v>
      </c>
      <c r="AA10921" s="229" t="str">
        <f t="shared" si="100"/>
        <v>INSERT INTO UPK.upk_k40.k60_os_buno_link (os_buhin_no, k60_buno_id, created_date, created_tantou_id) VALUES ('75617   1LA0A   WへK70', 2286, GETDATE(), 999);</v>
      </c>
      <c r="AC10921" s="229"/>
    </row>
    <row r="10922" spans="26:29">
      <c r="Z10922">
        <v>1199</v>
      </c>
      <c r="AA10922" s="229" t="str">
        <f t="shared" si="100"/>
        <v>INSERT INTO UPK.upk_k40.k60_os_buno_link (os_buhin_no, k60_buno_id, created_date, created_tantou_id) VALUES ('75662/3 1LA0A   WへB309', 2281, GETDATE(), 999);</v>
      </c>
      <c r="AC10922" s="229"/>
    </row>
    <row r="10923" spans="26:29">
      <c r="Z10923">
        <v>1200</v>
      </c>
      <c r="AA10923" s="229" t="str">
        <f t="shared" si="100"/>
        <v>INSERT INTO UPK.upk_k40.k60_os_buno_link (os_buhin_no, k60_buno_id, created_date, created_tantou_id) VALUES ('76426   1LA0A    B301', 2417, GETDATE(), 999);</v>
      </c>
      <c r="AC10923" s="229"/>
    </row>
    <row r="10924" spans="26:29">
      <c r="Z10924">
        <v>1201</v>
      </c>
      <c r="AA10924" s="229" t="str">
        <f t="shared" si="100"/>
        <v>INSERT INTO UPK.upk_k40.k60_os_buno_link (os_buhin_no, k60_buno_id, created_date, created_tantou_id) VALUES ('76427   1LA0A    B301', 2418, GETDATE(), 999);</v>
      </c>
      <c r="AC10924" s="229"/>
    </row>
    <row r="10925" spans="26:29">
      <c r="Z10925">
        <v>1202</v>
      </c>
      <c r="AA10925" s="229" t="str">
        <f t="shared" si="100"/>
        <v>INSERT INTO UPK.upk_k40.k60_os_buno_link (os_buhin_no, k60_buno_id, created_date, created_tantou_id) VALUES ('76452   1LA0A    B301', 2419, GETDATE(), 999);</v>
      </c>
      <c r="AC10925" s="229"/>
    </row>
    <row r="10926" spans="26:29">
      <c r="Z10926">
        <v>1203</v>
      </c>
      <c r="AA10926" s="229" t="str">
        <f t="shared" si="100"/>
        <v>INSERT INTO UPK.upk_k40.k60_os_buno_link (os_buhin_no, k60_buno_id, created_date, created_tantou_id) VALUES ('76453   1LA0A    B301', 2420, GETDATE(), 999);</v>
      </c>
      <c r="AC10926" s="229"/>
    </row>
    <row r="10927" spans="26:29">
      <c r="Z10927">
        <v>1204</v>
      </c>
      <c r="AA10927" s="229" t="str">
        <f t="shared" si="100"/>
        <v>INSERT INTO UPK.upk_k40.k60_os_buno_link (os_buhin_no, k60_buno_id, created_date, created_tantou_id) VALUES ('764B4/5  1LA0A   B301', 2421, GETDATE(), 999);</v>
      </c>
      <c r="AC10927" s="229"/>
    </row>
    <row r="10928" spans="26:29">
      <c r="Z10928">
        <v>1205</v>
      </c>
      <c r="AA10928" s="229" t="str">
        <f t="shared" si="100"/>
        <v>INSERT INTO UPK.upk_k40.k60_os_buno_link (os_buhin_no, k60_buno_id, created_date, created_tantou_id) VALUES ('764B4/5  1LB0A   B301', 2422, GETDATE(), 999);</v>
      </c>
      <c r="AC10928" s="229"/>
    </row>
    <row r="10929" spans="26:29">
      <c r="Z10929">
        <v>1206</v>
      </c>
      <c r="AA10929" s="229" t="str">
        <f t="shared" si="100"/>
        <v>INSERT INTO UPK.upk_k40.k60_os_buno_link (os_buhin_no, k60_buno_id, created_date, created_tantou_id) VALUES ('85034/5 1LA0A01  B309', 2423, GETDATE(), 999);</v>
      </c>
      <c r="AC10929" s="229"/>
    </row>
    <row r="10930" spans="26:29">
      <c r="Z10930">
        <v>1207</v>
      </c>
      <c r="AA10930" s="229" t="str">
        <f t="shared" si="100"/>
        <v>INSERT INTO UPK.upk_k40.k60_os_buno_link (os_buhin_no, k60_buno_id, created_date, created_tantou_id) VALUES ('85034/5 1LA0A02  B309', 2424, GETDATE(), 999);</v>
      </c>
      <c r="AC10930" s="229"/>
    </row>
    <row r="10931" spans="26:29">
      <c r="Z10931">
        <v>1208</v>
      </c>
      <c r="AA10931" s="229" t="str">
        <f t="shared" si="100"/>
        <v>INSERT INTO UPK.upk_k40.k60_os_buno_link (os_buhin_no, k60_buno_id, created_date, created_tantou_id) VALUES ('74516   1JA0A    K30', 2425, GETDATE(), 999);</v>
      </c>
      <c r="AC10931" s="229"/>
    </row>
    <row r="10932" spans="26:29">
      <c r="Z10932">
        <v>1209</v>
      </c>
      <c r="AA10932" s="229" t="str">
        <f t="shared" si="100"/>
        <v>INSERT INTO UPK.upk_k40.k60_os_buno_link (os_buhin_no, k60_buno_id, created_date, created_tantou_id) VALUES ('74516   1JB0A    K30', 2426, GETDATE(), 999);</v>
      </c>
      <c r="AC10932" s="229"/>
    </row>
    <row r="10933" spans="26:29">
      <c r="Z10933">
        <v>1210</v>
      </c>
      <c r="AA10933" s="229" t="str">
        <f t="shared" si="100"/>
        <v>INSERT INTO UPK.upk_k40.k60_os_buno_link (os_buhin_no, k60_buno_id, created_date, created_tantou_id) VALUES ('74517   1JA0A    K30', 2427, GETDATE(), 999);</v>
      </c>
      <c r="AC10933" s="229"/>
    </row>
    <row r="10934" spans="26:29">
      <c r="Z10934">
        <v>1211</v>
      </c>
      <c r="AA10934" s="229" t="str">
        <f t="shared" si="100"/>
        <v>INSERT INTO UPK.upk_k40.k60_os_buno_link (os_buhin_no, k60_buno_id, created_date, created_tantou_id) VALUES ('74517   1JB0A    K30', 2428, GETDATE(), 999);</v>
      </c>
      <c r="AC10934" s="229"/>
    </row>
    <row r="10935" spans="26:29">
      <c r="Z10935">
        <v>1212</v>
      </c>
      <c r="AA10935" s="229" t="str">
        <f t="shared" si="100"/>
        <v>INSERT INTO UPK.upk_k40.k60_os_buno_link (os_buhin_no, k60_buno_id, created_date, created_tantou_id) VALUES ('74532/3 1JA1A    K30', 2429, GETDATE(), 999);</v>
      </c>
      <c r="AC10935" s="229"/>
    </row>
    <row r="10936" spans="26:29">
      <c r="Z10936">
        <v>1213</v>
      </c>
      <c r="AA10936" s="229" t="str">
        <f t="shared" si="100"/>
        <v>INSERT INTO UPK.upk_k40.k60_os_buno_link (os_buhin_no, k60_buno_id, created_date, created_tantou_id) VALUES ('76532/3 6AX0A    K70', 2430, GETDATE(), 999);</v>
      </c>
      <c r="AC10936" s="229"/>
    </row>
    <row r="10937" spans="26:29">
      <c r="Z10937">
        <v>1214</v>
      </c>
      <c r="AA10937" s="229" t="str">
        <f t="shared" si="100"/>
        <v>INSERT INTO UPK.upk_k40.k60_os_buno_link (os_buhin_no, k60_buno_id, created_date, created_tantou_id) VALUES ('67408/9 1JA0A    X70', 2431, GETDATE(), 999);</v>
      </c>
      <c r="AC10937" s="229"/>
    </row>
    <row r="10938" spans="26:29">
      <c r="Z10938">
        <v>1215</v>
      </c>
      <c r="AA10938" s="229" t="str">
        <f t="shared" si="100"/>
        <v>INSERT INTO UPK.upk_k40.k60_os_buno_link (os_buhin_no, k60_buno_id, created_date, created_tantou_id) VALUES ('67408/9 1JB0A    X70', 2432, GETDATE(), 999);</v>
      </c>
      <c r="AC10938" s="229"/>
    </row>
    <row r="10939" spans="26:29">
      <c r="Z10939">
        <v>1216</v>
      </c>
      <c r="AA10939" s="229" t="str">
        <f t="shared" si="100"/>
        <v>INSERT INTO UPK.upk_k40.k60_os_buno_link (os_buhin_no, k60_buno_id, created_date, created_tantou_id) VALUES ('75182   1JB0A    K70', 2433, GETDATE(), 999);</v>
      </c>
      <c r="AC10939" s="229"/>
    </row>
    <row r="10940" spans="26:29">
      <c r="Z10940">
        <v>1217</v>
      </c>
      <c r="AA10940" s="229" t="str">
        <f t="shared" ref="AA10940:AA11003" si="101">AA$9722&amp;"'"&amp;AA9539&amp;"', "&amp;AB9539&amp;", GETDATE(), 999);"</f>
        <v>INSERT INTO UPK.upk_k40.k60_os_buno_link (os_buhin_no, k60_buno_id, created_date, created_tantou_id) VALUES ('75183   1JB0A    K70', 2434, GETDATE(), 999);</v>
      </c>
      <c r="AC10940" s="229"/>
    </row>
    <row r="10941" spans="26:29">
      <c r="Z10941">
        <v>1218</v>
      </c>
      <c r="AA10941" s="229" t="str">
        <f t="shared" si="101"/>
        <v>INSERT INTO UPK.upk_k40.k60_os_buno_link (os_buhin_no, k60_buno_id, created_date, created_tantou_id) VALUES ('75518/9 1JA0A    K70', 2435, GETDATE(), 999);</v>
      </c>
      <c r="AC10941" s="229"/>
    </row>
    <row r="10942" spans="26:29">
      <c r="Z10942">
        <v>1219</v>
      </c>
      <c r="AA10942" s="229" t="str">
        <f t="shared" si="101"/>
        <v>INSERT INTO UPK.upk_k40.k60_os_buno_link (os_buhin_no, k60_buno_id, created_date, created_tantou_id) VALUES ('75528/9 1JA0A    X70', 2436, GETDATE(), 999);</v>
      </c>
      <c r="AC10942" s="229"/>
    </row>
    <row r="10943" spans="26:29">
      <c r="Z10943">
        <v>1220</v>
      </c>
      <c r="AA10943" s="229" t="str">
        <f t="shared" si="101"/>
        <v>INSERT INTO UPK.upk_k40.k60_os_buno_link (os_buhin_no, k60_buno_id, created_date, created_tantou_id) VALUES ('764B8   1JB0A    B301', 2437, GETDATE(), 999);</v>
      </c>
      <c r="AC10943" s="229"/>
    </row>
    <row r="10944" spans="26:29">
      <c r="Z10944">
        <v>1221</v>
      </c>
      <c r="AA10944" s="229" t="str">
        <f t="shared" si="101"/>
        <v>INSERT INTO UPK.upk_k40.k60_os_buno_link (os_buhin_no, k60_buno_id, created_date, created_tantou_id) VALUES ('764B9   1JB0A    B301', 2438, GETDATE(), 999);</v>
      </c>
      <c r="AC10944" s="229"/>
    </row>
    <row r="10945" spans="26:29">
      <c r="Z10945">
        <v>1222</v>
      </c>
      <c r="AA10945" s="229" t="str">
        <f t="shared" si="101"/>
        <v>INSERT INTO UPK.upk_k40.k60_os_buno_link (os_buhin_no, k60_buno_id, created_date, created_tantou_id) VALUES ('64182/3 1AA0A 爪無しK70', 2439, GETDATE(), 999);</v>
      </c>
      <c r="AC10945" s="229"/>
    </row>
    <row r="10946" spans="26:29">
      <c r="Z10946">
        <v>1223</v>
      </c>
      <c r="AA10946" s="229" t="str">
        <f t="shared" si="101"/>
        <v>INSERT INTO UPK.upk_k40.k60_os_buno_link (os_buhin_no, k60_buno_id, created_date, created_tantou_id) VALUES ('75197   1AA0A 爪無しK70', 1351, GETDATE(), 999);</v>
      </c>
      <c r="AC10946" s="229"/>
    </row>
    <row r="10947" spans="26:29">
      <c r="Z10947">
        <v>1224</v>
      </c>
      <c r="AA10947" s="229" t="str">
        <f t="shared" si="101"/>
        <v>INSERT INTO UPK.upk_k40.k60_os_buno_link (os_buhin_no, k60_buno_id, created_date, created_tantou_id) VALUES ('75632   1AA0A01爪無しW70', 2440, GETDATE(), 999);</v>
      </c>
      <c r="AC10947" s="229"/>
    </row>
    <row r="10948" spans="26:29">
      <c r="Z10948">
        <v>1225</v>
      </c>
      <c r="AA10948" s="229" t="str">
        <f t="shared" si="101"/>
        <v>INSERT INTO UPK.upk_k40.k60_os_buno_link (os_buhin_no, k60_buno_id, created_date, created_tantou_id) VALUES ('76456/7 1AC0A 爪無し W70', 2441, GETDATE(), 999);</v>
      </c>
      <c r="AC10948" s="229"/>
    </row>
    <row r="10949" spans="26:29">
      <c r="Z10949">
        <v>1226</v>
      </c>
      <c r="AA10949" s="229" t="str">
        <f t="shared" si="101"/>
        <v>INSERT INTO UPK.upk_k40.k60_os_buno_link (os_buhin_no, k60_buno_id, created_date, created_tantou_id) VALUES ('74516   1GR0A 爪無し B309 Bへ', 2092, GETDATE(), 999);</v>
      </c>
      <c r="AC10949" s="229"/>
    </row>
    <row r="10950" spans="26:29">
      <c r="Z10950">
        <v>1227</v>
      </c>
      <c r="AA10950" s="229" t="str">
        <f t="shared" si="101"/>
        <v>INSERT INTO UPK.upk_k40.k60_os_buno_link (os_buhin_no, k60_buno_id, created_date, created_tantou_id) VALUES ('76452   1GR0A 爪無し W70', 2442, GETDATE(), 999);</v>
      </c>
      <c r="AC10950" s="229"/>
    </row>
    <row r="10951" spans="26:29">
      <c r="Z10951">
        <v>1228</v>
      </c>
      <c r="AA10951" s="229" t="str">
        <f t="shared" si="101"/>
        <v>INSERT INTO UPK.upk_k40.k60_os_buno_link (os_buhin_no, k60_buno_id, created_date, created_tantou_id) VALUES ('76453   1GR0A 爪無し W70', 2443, GETDATE(), 999);</v>
      </c>
      <c r="AC10951" s="229"/>
    </row>
    <row r="10952" spans="26:29">
      <c r="Z10952">
        <v>1229</v>
      </c>
      <c r="AA10952" s="229" t="str">
        <f t="shared" si="101"/>
        <v>INSERT INTO UPK.upk_k40.k60_os_buno_link (os_buhin_no, k60_buno_id, created_date, created_tantou_id) VALUES ('17205   1VA0A    K30', 2444, GETDATE(), 999);</v>
      </c>
      <c r="AC10952" s="229"/>
    </row>
    <row r="10953" spans="26:29">
      <c r="Z10953">
        <v>1230</v>
      </c>
      <c r="AA10953" s="229" t="str">
        <f t="shared" si="101"/>
        <v>INSERT INTO UPK.upk_k40.k60_os_buno_link (os_buhin_no, k60_buno_id, created_date, created_tantou_id) VALUES ('17205   5TA0A    K30', 2445, GETDATE(), 999);</v>
      </c>
      <c r="AC10953" s="229"/>
    </row>
    <row r="10954" spans="26:29">
      <c r="Z10954">
        <v>1231</v>
      </c>
      <c r="AA10954" s="229" t="str">
        <f t="shared" si="101"/>
        <v>INSERT INTO UPK.upk_k40.k60_os_buno_link (os_buhin_no, k60_buno_id, created_date, created_tantou_id) VALUES ('17206   CY00A    K30', 2446, GETDATE(), 999);</v>
      </c>
      <c r="AC10954" s="229"/>
    </row>
    <row r="10955" spans="26:29">
      <c r="Z10955">
        <v>1232</v>
      </c>
      <c r="AA10955" s="229" t="str">
        <f t="shared" si="101"/>
        <v>INSERT INTO UPK.upk_k40.k60_os_buno_link (os_buhin_no, k60_buno_id, created_date, created_tantou_id) VALUES ('17205   1VB0A    K30', 2447, GETDATE(), 999);</v>
      </c>
      <c r="AC10955" s="229"/>
    </row>
    <row r="10956" spans="26:29">
      <c r="Z10956">
        <v>1233</v>
      </c>
      <c r="AA10956" s="229" t="str">
        <f t="shared" si="101"/>
        <v>INSERT INTO UPK.upk_k40.k60_os_buno_link (os_buhin_no, k60_buno_id, created_date, created_tantou_id) VALUES ('17206   CY10A    K30', 2448, GETDATE(), 999);</v>
      </c>
      <c r="AC10956" s="229"/>
    </row>
    <row r="10957" spans="26:29">
      <c r="Z10957">
        <v>1234</v>
      </c>
      <c r="AA10957" s="229" t="str">
        <f t="shared" si="101"/>
        <v>INSERT INTO UPK.upk_k40.k60_os_buno_link (os_buhin_no, k60_buno_id, created_date, created_tantou_id) VALUES ('75112   5TA0A    W70', 2339, GETDATE(), 999);</v>
      </c>
      <c r="AC10957" s="229"/>
    </row>
    <row r="10958" spans="26:29">
      <c r="Z10958">
        <v>1235</v>
      </c>
      <c r="AA10958" s="229" t="str">
        <f t="shared" si="101"/>
        <v>INSERT INTO UPK.upk_k40.k60_os_buno_link (os_buhin_no, k60_buno_id, created_date, created_tantou_id) VALUES ('75113   5TA0A    W70', 2340, GETDATE(), 999);</v>
      </c>
      <c r="AC10958" s="229"/>
    </row>
    <row r="10959" spans="26:29">
      <c r="Z10959">
        <v>1236</v>
      </c>
      <c r="AA10959" s="229" t="str">
        <f t="shared" si="101"/>
        <v>INSERT INTO UPK.upk_k40.k60_os_buno_link (os_buhin_no, k60_buno_id, created_date, created_tantou_id) VALUES ('76232   1VA0A    K70', 2333, GETDATE(), 999);</v>
      </c>
      <c r="AC10959" s="229"/>
    </row>
    <row r="10960" spans="26:29">
      <c r="Z10960">
        <v>1237</v>
      </c>
      <c r="AA10960" s="229" t="str">
        <f t="shared" si="101"/>
        <v>INSERT INTO UPK.upk_k40.k60_os_buno_link (os_buhin_no, k60_buno_id, created_date, created_tantou_id) VALUES ('76232   1VA0B    K70', 2334, GETDATE(), 999);</v>
      </c>
      <c r="AC10960" s="229"/>
    </row>
    <row r="10961" spans="26:29">
      <c r="Z10961">
        <v>1238</v>
      </c>
      <c r="AA10961" s="229" t="str">
        <f t="shared" si="101"/>
        <v>INSERT INTO UPK.upk_k40.k60_os_buno_link (os_buhin_no, k60_buno_id, created_date, created_tantou_id) VALUES ('76584/5 1VA0A    W70', 2449, GETDATE(), 999);</v>
      </c>
      <c r="AC10961" s="229"/>
    </row>
    <row r="10962" spans="26:29">
      <c r="Z10962">
        <v>1239</v>
      </c>
      <c r="AA10962" s="229" t="str">
        <f t="shared" si="101"/>
        <v>INSERT INTO UPK.upk_k40.k60_os_buno_link (os_buhin_no, k60_buno_id, created_date, created_tantou_id) VALUES ('76516   1VA0A    K70', 2450, GETDATE(), 999);</v>
      </c>
      <c r="AC10962" s="229"/>
    </row>
    <row r="10963" spans="26:29">
      <c r="Z10963">
        <v>1240</v>
      </c>
      <c r="AA10963" s="229" t="str">
        <f t="shared" si="101"/>
        <v>INSERT INTO UPK.upk_k40.k60_os_buno_link (os_buhin_no, k60_buno_id, created_date, created_tantou_id) VALUES ('76517   1VA0A    K70', 2451, GETDATE(), 999);</v>
      </c>
      <c r="AC10963" s="229"/>
    </row>
    <row r="10964" spans="26:29">
      <c r="Z10964">
        <v>1241</v>
      </c>
      <c r="AA10964" s="229" t="str">
        <f t="shared" si="101"/>
        <v>INSERT INTO UPK.upk_k40.k60_os_buno_link (os_buhin_no, k60_buno_id, created_date, created_tantou_id) VALUES ('74558   5TA0A    K30', 2452, GETDATE(), 999);</v>
      </c>
      <c r="AC10964" s="229"/>
    </row>
    <row r="10965" spans="26:29">
      <c r="Z10965">
        <v>1242</v>
      </c>
      <c r="AA10965" s="229" t="str">
        <f t="shared" si="101"/>
        <v>INSERT INTO UPK.upk_k40.k60_os_buno_link (os_buhin_no, k60_buno_id, created_date, created_tantou_id) VALUES ('74559   5TA0A    K30', 2453, GETDATE(), 999);</v>
      </c>
      <c r="AC10965" s="229"/>
    </row>
    <row r="10966" spans="26:29">
      <c r="Z10966">
        <v>1243</v>
      </c>
      <c r="AA10966" s="229" t="str">
        <f t="shared" si="101"/>
        <v>INSERT INTO UPK.upk_k40.k60_os_buno_link (os_buhin_no, k60_buno_id, created_date, created_tantou_id) VALUES ('75262/3 1VA0A   B309', 2343, GETDATE(), 999);</v>
      </c>
      <c r="AC10966" s="229"/>
    </row>
    <row r="10967" spans="26:29">
      <c r="Z10967">
        <v>1244</v>
      </c>
      <c r="AA10967" s="229" t="str">
        <f t="shared" si="101"/>
        <v>INSERT INTO UPK.upk_k40.k60_os_buno_link (os_buhin_no, k60_buno_id, created_date, created_tantou_id) VALUES ('75522/3 5TA0A    W70', 2454, GETDATE(), 999);</v>
      </c>
      <c r="AC10967" s="229"/>
    </row>
    <row r="10968" spans="26:29">
      <c r="Z10968">
        <v>1245</v>
      </c>
      <c r="AA10968" s="229" t="str">
        <f t="shared" si="101"/>
        <v>INSERT INTO UPK.upk_k40.k60_os_buno_link (os_buhin_no, k60_buno_id, created_date, created_tantou_id) VALUES ('76452   5TA0A   WへW70', 2344, GETDATE(), 999);</v>
      </c>
      <c r="AC10968" s="229"/>
    </row>
    <row r="10969" spans="26:29">
      <c r="Z10969">
        <v>1246</v>
      </c>
      <c r="AA10969" s="229" t="str">
        <f t="shared" si="101"/>
        <v>INSERT INTO UPK.upk_k40.k60_os_buno_link (os_buhin_no, k60_buno_id, created_date, created_tantou_id) VALUES ('76453   5TA0A   WへW70', 2345, GETDATE(), 999);</v>
      </c>
      <c r="AC10969" s="229"/>
    </row>
    <row r="10970" spans="26:29">
      <c r="Z10970">
        <v>1247</v>
      </c>
      <c r="AA10970" s="229" t="str">
        <f t="shared" si="101"/>
        <v>INSERT INTO UPK.upk_k40.k60_os_buno_link (os_buhin_no, k60_buno_id, created_date, created_tantou_id) VALUES ('75534/5  5TA0A   WへW70', 1458, GETDATE(), 999);</v>
      </c>
      <c r="AC10970" s="229"/>
    </row>
    <row r="10971" spans="26:29">
      <c r="Z10971">
        <v>1248</v>
      </c>
      <c r="AA10971" s="229" t="str">
        <f t="shared" si="101"/>
        <v>INSERT INTO UPK.upk_k40.k60_os_buno_link (os_buhin_no, k60_buno_id, created_date, created_tantou_id) VALUES ('75682/3  5TA0A   B309 Rより', 1459, GETDATE(), 999);</v>
      </c>
      <c r="AC10971" s="229"/>
    </row>
    <row r="10972" spans="26:29">
      <c r="Z10972">
        <v>1249</v>
      </c>
      <c r="AA10972" s="229" t="str">
        <f t="shared" si="101"/>
        <v>INSERT INTO UPK.upk_k40.k60_os_buno_link (os_buhin_no, k60_buno_id, created_date, created_tantou_id) VALUES ('75662/3 5TL0A    B301', 1470, GETDATE(), 999);</v>
      </c>
      <c r="AC10972" s="229"/>
    </row>
    <row r="10973" spans="26:29">
      <c r="Z10973">
        <v>1250</v>
      </c>
      <c r="AA10973" s="229" t="str">
        <f t="shared" si="101"/>
        <v>INSERT INTO UPK.upk_k40.k60_os_buno_link (os_buhin_no, k60_buno_id, created_date, created_tantou_id) VALUES ('54292/3 3XA0A   WへK70', 2303, GETDATE(), 999);</v>
      </c>
      <c r="AC10973" s="229"/>
    </row>
    <row r="10974" spans="26:29">
      <c r="Z10974">
        <v>1251</v>
      </c>
      <c r="AA10974" s="229" t="str">
        <f t="shared" si="101"/>
        <v>INSERT INTO UPK.upk_k40.k60_os_buno_link (os_buhin_no, k60_buno_id, created_date, created_tantou_id) VALUES ('61212/3 3XA0A    Bへ', 2111, GETDATE(), 999);</v>
      </c>
      <c r="AC10974" s="229"/>
    </row>
    <row r="10975" spans="26:29">
      <c r="Z10975">
        <v>1252</v>
      </c>
      <c r="AA10975" s="229" t="str">
        <f t="shared" si="101"/>
        <v>INSERT INTO UPK.upk_k40.k60_os_buno_link (os_buhin_no, k60_buno_id, created_date, created_tantou_id) VALUES ('61212/3 3XA0A/3XE0A   Bへ', 2112, GETDATE(), 999);</v>
      </c>
      <c r="AC10975" s="229"/>
    </row>
    <row r="10976" spans="26:29">
      <c r="Z10976">
        <v>1253</v>
      </c>
      <c r="AA10976" s="229" t="str">
        <f t="shared" si="101"/>
        <v>INSERT INTO UPK.upk_k40.k60_os_buno_link (os_buhin_no, k60_buno_id, created_date, created_tantou_id) VALUES ('61212/3 3XA2A    Bへ', 2113, GETDATE(), 999);</v>
      </c>
      <c r="AC10976" s="229"/>
    </row>
    <row r="10977" spans="26:29">
      <c r="Z10977">
        <v>1254</v>
      </c>
      <c r="AA10977" s="229" t="str">
        <f t="shared" si="101"/>
        <v>INSERT INTO UPK.upk_k40.k60_os_buno_link (os_buhin_no, k60_buno_id, created_date, created_tantou_id) VALUES ('61212/3 3XE2A/3XA2A   Bへ', 2114, GETDATE(), 999);</v>
      </c>
      <c r="AC10977" s="229"/>
    </row>
    <row r="10978" spans="26:29">
      <c r="Z10978">
        <v>1255</v>
      </c>
      <c r="AA10978" s="229" t="str">
        <f t="shared" si="101"/>
        <v>INSERT INTO UPK.upk_k40.k60_os_buno_link (os_buhin_no, k60_buno_id, created_date, created_tantou_id) VALUES ('75112   5YJ0A    K30', 2455, GETDATE(), 999);</v>
      </c>
      <c r="AC10978" s="229"/>
    </row>
    <row r="10979" spans="26:29">
      <c r="Z10979">
        <v>1256</v>
      </c>
      <c r="AA10979" s="229" t="str">
        <f t="shared" si="101"/>
        <v>INSERT INTO UPK.upk_k40.k60_os_buno_link (os_buhin_no, k60_buno_id, created_date, created_tantou_id) VALUES ('75113   5YJ0A    K30', 2456, GETDATE(), 999);</v>
      </c>
      <c r="AC10979" s="229"/>
    </row>
    <row r="10980" spans="26:29">
      <c r="Z10980">
        <v>1257</v>
      </c>
      <c r="AA10980" s="229" t="str">
        <f t="shared" si="101"/>
        <v>INSERT INTO UPK.upk_k40.k60_os_buno_link (os_buhin_no, k60_buno_id, created_date, created_tantou_id) VALUES ('75112   3XE0A    K30', 1412, GETDATE(), 999);</v>
      </c>
      <c r="AC10980" s="229"/>
    </row>
    <row r="10981" spans="26:29">
      <c r="Z10981">
        <v>1258</v>
      </c>
      <c r="AA10981" s="229" t="str">
        <f t="shared" si="101"/>
        <v>INSERT INTO UPK.upk_k40.k60_os_buno_link (os_buhin_no, k60_buno_id, created_date, created_tantou_id) VALUES ('75113   3XE0A    K30', 1413, GETDATE(), 999);</v>
      </c>
      <c r="AC10981" s="229"/>
    </row>
    <row r="10982" spans="26:29">
      <c r="Z10982">
        <v>1259</v>
      </c>
      <c r="AA10982" s="229" t="str">
        <f t="shared" si="101"/>
        <v>INSERT INTO UPK.upk_k40.k60_os_buno_link (os_buhin_no, k60_buno_id, created_date, created_tantou_id) VALUES ('74554   3XA0A    B309', 2457, GETDATE(), 999);</v>
      </c>
      <c r="AC10982" s="229"/>
    </row>
    <row r="10983" spans="26:29">
      <c r="Z10983">
        <v>1260</v>
      </c>
      <c r="AA10983" s="229" t="str">
        <f t="shared" si="101"/>
        <v>INSERT INTO UPK.upk_k40.k60_os_buno_link (os_buhin_no, k60_buno_id, created_date, created_tantou_id) VALUES ('74554   3XA0B    B309', 2458, GETDATE(), 999);</v>
      </c>
      <c r="AC10983" s="229"/>
    </row>
    <row r="10984" spans="26:29">
      <c r="Z10984">
        <v>1261</v>
      </c>
      <c r="AA10984" s="229" t="str">
        <f t="shared" si="101"/>
        <v>INSERT INTO UPK.upk_k40.k60_os_buno_link (os_buhin_no, k60_buno_id, created_date, created_tantou_id) VALUES ('74554   3XR0A    B309', 2459, GETDATE(), 999);</v>
      </c>
      <c r="AC10984" s="229"/>
    </row>
    <row r="10985" spans="26:29">
      <c r="Z10985">
        <v>1262</v>
      </c>
      <c r="AA10985" s="229" t="str">
        <f t="shared" si="101"/>
        <v>INSERT INTO UPK.upk_k40.k60_os_buno_link (os_buhin_no, k60_buno_id, created_date, created_tantou_id) VALUES ('74282   3XA0AUF  B309シン', 2460, GETDATE(), 999);</v>
      </c>
      <c r="AC10985" s="229"/>
    </row>
    <row r="10986" spans="26:29">
      <c r="Z10986">
        <v>1263</v>
      </c>
      <c r="AA10986" s="229" t="str">
        <f t="shared" si="101"/>
        <v>INSERT INTO UPK.upk_k40.k60_os_buno_link (os_buhin_no, k60_buno_id, created_date, created_tantou_id) VALUES ('74282   3XE0AUF  B309シン', 2461, GETDATE(), 999);</v>
      </c>
      <c r="AC10986" s="229"/>
    </row>
    <row r="10987" spans="26:29">
      <c r="Z10987">
        <v>1264</v>
      </c>
      <c r="AA10987" s="229" t="str">
        <f t="shared" si="101"/>
        <v>INSERT INTO UPK.upk_k40.k60_os_buno_link (os_buhin_no, k60_buno_id, created_date, created_tantou_id) VALUES ('74282   5YJ0A    B309シン', 2462, GETDATE(), 999);</v>
      </c>
      <c r="AC10987" s="229"/>
    </row>
    <row r="10988" spans="26:29">
      <c r="Z10988">
        <v>1265</v>
      </c>
      <c r="AA10988" s="229" t="str">
        <f t="shared" si="101"/>
        <v>INSERT INTO UPK.upk_k40.k60_os_buno_link (os_buhin_no, k60_buno_id, created_date, created_tantou_id) VALUES ('74282   5YJ0B    B309シン', 2463, GETDATE(), 999);</v>
      </c>
      <c r="AC10988" s="229"/>
    </row>
    <row r="10989" spans="26:29">
      <c r="Z10989">
        <v>1266</v>
      </c>
      <c r="AA10989" s="229" t="str">
        <f t="shared" si="101"/>
        <v>INSERT INTO UPK.upk_k40.k60_os_buno_link (os_buhin_no, k60_buno_id, created_date, created_tantou_id) VALUES ('74282   5YJ0D    B309シン', 2464, GETDATE(), 999);</v>
      </c>
      <c r="AC10989" s="229"/>
    </row>
    <row r="10990" spans="26:29">
      <c r="Z10990">
        <v>1267</v>
      </c>
      <c r="AA10990" s="229" t="str">
        <f t="shared" si="101"/>
        <v>INSERT INTO UPK.upk_k40.k60_os_buno_link (os_buhin_no, k60_buno_id, created_date, created_tantou_id) VALUES ('74332/3 3VA0A  小山外転', 2465, GETDATE(), 999);</v>
      </c>
      <c r="AC10990" s="229"/>
    </row>
    <row r="10991" spans="26:29">
      <c r="Z10991">
        <v>1268</v>
      </c>
      <c r="AA10991" s="229" t="str">
        <f t="shared" si="101"/>
        <v>INSERT INTO UPK.upk_k40.k60_os_buno_link (os_buhin_no, k60_buno_id, created_date, created_tantou_id) VALUES ('76232   3VA0A    逆送', 2466, GETDATE(), 999);</v>
      </c>
      <c r="AC10991" s="229"/>
    </row>
    <row r="10992" spans="26:29">
      <c r="Z10992">
        <v>1269</v>
      </c>
      <c r="AA10992" s="229" t="str">
        <f t="shared" si="101"/>
        <v>INSERT INTO UPK.upk_k40.k60_os_buno_link (os_buhin_no, k60_buno_id, created_date, created_tantou_id) VALUES ('76233   3VA0A    逆送', 2467, GETDATE(), 999);</v>
      </c>
      <c r="AC10992" s="229"/>
    </row>
    <row r="10993" spans="26:29">
      <c r="Z10993">
        <v>1270</v>
      </c>
      <c r="AA10993" s="229" t="str">
        <f t="shared" si="101"/>
        <v>INSERT INTO UPK.upk_k40.k60_os_buno_link (os_buhin_no, k60_buno_id, created_date, created_tantou_id) VALUES ('76272   3VA0A   返却逆送', 1431, GETDATE(), 999);</v>
      </c>
      <c r="AC10993" s="229"/>
    </row>
    <row r="10994" spans="26:29">
      <c r="Z10994">
        <v>1271</v>
      </c>
      <c r="AA10994" s="229" t="str">
        <f t="shared" si="101"/>
        <v>INSERT INTO UPK.upk_k40.k60_os_buno_link (os_buhin_no, k60_buno_id, created_date, created_tantou_id) VALUES ('76273   3VA0A   返却逆送', 1432, GETDATE(), 999);</v>
      </c>
      <c r="AC10994" s="229"/>
    </row>
    <row r="10995" spans="26:29">
      <c r="Z10995">
        <v>1272</v>
      </c>
      <c r="AA10995" s="229" t="str">
        <f t="shared" si="101"/>
        <v>INSERT INTO UPK.upk_k40.k60_os_buno_link (os_buhin_no, k60_buno_id, created_date, created_tantou_id) VALUES ('76340/1 3VA0A   返却逆送', 2468, GETDATE(), 999);</v>
      </c>
      <c r="AC10995" s="229"/>
    </row>
    <row r="10996" spans="26:29">
      <c r="Z10996">
        <v>1273</v>
      </c>
      <c r="AA10996" s="229" t="str">
        <f t="shared" si="101"/>
        <v>INSERT INTO UPK.upk_k40.k60_os_buno_link (os_buhin_no, k60_buno_id, created_date, created_tantou_id) VALUES ('76242   3VA0A    外転J70', 2329, GETDATE(), 999);</v>
      </c>
      <c r="AC10996" s="229"/>
    </row>
    <row r="10997" spans="26:29">
      <c r="Z10997">
        <v>1274</v>
      </c>
      <c r="AA10997" s="229" t="str">
        <f t="shared" si="101"/>
        <v>INSERT INTO UPK.upk_k40.k60_os_buno_link (os_buhin_no, k60_buno_id, created_date, created_tantou_id) VALUES ('76243   3VA0A    外転J70', 2330, GETDATE(), 999);</v>
      </c>
      <c r="AC10997" s="229"/>
    </row>
    <row r="10998" spans="26:29">
      <c r="Z10998">
        <v>1275</v>
      </c>
      <c r="AA10998" s="229" t="str">
        <f t="shared" si="101"/>
        <v>INSERT INTO UPK.upk_k40.k60_os_buno_link (os_buhin_no, k60_buno_id, created_date, created_tantou_id) VALUES ('76572   3VA0A    逆送', 2469, GETDATE(), 999);</v>
      </c>
      <c r="AC10998" s="229"/>
    </row>
    <row r="10999" spans="26:29">
      <c r="Z10999">
        <v>1276</v>
      </c>
      <c r="AA10999" s="229" t="str">
        <f t="shared" si="101"/>
        <v>INSERT INTO UPK.upk_k40.k60_os_buno_link (os_buhin_no, k60_buno_id, created_date, created_tantou_id) VALUES ('76573   3VA0A    逆送', 2470, GETDATE(), 999);</v>
      </c>
      <c r="AC10999" s="229"/>
    </row>
    <row r="11000" spans="26:29">
      <c r="Z11000">
        <v>1277</v>
      </c>
      <c r="AA11000" s="229" t="str">
        <f t="shared" si="101"/>
        <v>INSERT INTO UPK.upk_k40.k60_os_buno_link (os_buhin_no, k60_buno_id, created_date, created_tantou_id) VALUES ('76516/7 3VA0A    P323外転', 2471, GETDATE(), 999);</v>
      </c>
      <c r="AC11000" s="229"/>
    </row>
    <row r="11001" spans="26:29">
      <c r="Z11001">
        <v>1278</v>
      </c>
      <c r="AA11001" s="229" t="str">
        <f t="shared" si="101"/>
        <v>INSERT INTO UPK.upk_k40.k60_os_buno_link (os_buhin_no, k60_buno_id, created_date, created_tantou_id) VALUES ('76634/5 3VA0A    P323外転', 2472, GETDATE(), 999);</v>
      </c>
      <c r="AC11001" s="229"/>
    </row>
    <row r="11002" spans="26:29">
      <c r="Z11002">
        <v>1279</v>
      </c>
      <c r="AA11002" s="229" t="str">
        <f t="shared" si="101"/>
        <v>INSERT INTO UPK.upk_k40.k60_os_buno_link (os_buhin_no, k60_buno_id, created_date, created_tantou_id) VALUES ('79142   3VA0A    Uへ 逆送', 2473, GETDATE(), 999);</v>
      </c>
      <c r="AC11002" s="229"/>
    </row>
    <row r="11003" spans="26:29">
      <c r="Z11003">
        <v>1280</v>
      </c>
      <c r="AA11003" s="229" t="str">
        <f t="shared" si="101"/>
        <v>INSERT INTO UPK.upk_k40.k60_os_buno_link (os_buhin_no, k60_buno_id, created_date, created_tantou_id) VALUES ('67112   4CB0A    P323外転', 2474, GETDATE(), 999);</v>
      </c>
      <c r="AC11003" s="229"/>
    </row>
    <row r="11004" spans="26:29">
      <c r="Z11004">
        <v>1281</v>
      </c>
      <c r="AA11004" s="229" t="str">
        <f t="shared" ref="AA11004:AA11067" si="102">AA$9722&amp;"'"&amp;AA9603&amp;"', "&amp;AB9603&amp;", GETDATE(), 999);"</f>
        <v>INSERT INTO UPK.upk_k40.k60_os_buno_link (os_buhin_no, k60_buno_id, created_date, created_tantou_id) VALUES ('67112   4CC0A    P323外転', 2475, GETDATE(), 999);</v>
      </c>
      <c r="AC11004" s="229"/>
    </row>
    <row r="11005" spans="26:29">
      <c r="Z11005">
        <v>1282</v>
      </c>
      <c r="AA11005" s="229" t="str">
        <f t="shared" si="102"/>
        <v>INSERT INTO UPK.upk_k40.k60_os_buno_link (os_buhin_no, k60_buno_id, created_date, created_tantou_id) VALUES ('74372   4CB0A    B309', 2348, GETDATE(), 999);</v>
      </c>
      <c r="AC11005" s="229"/>
    </row>
    <row r="11006" spans="26:29">
      <c r="Z11006">
        <v>1283</v>
      </c>
      <c r="AA11006" s="229" t="str">
        <f t="shared" si="102"/>
        <v>INSERT INTO UPK.upk_k40.k60_os_buno_link (os_buhin_no, k60_buno_id, created_date, created_tantou_id) VALUES ('75262/3 4CB5A    B301', 2476, GETDATE(), 999);</v>
      </c>
      <c r="AC11006" s="229"/>
    </row>
    <row r="11007" spans="26:29">
      <c r="Z11007">
        <v>1284</v>
      </c>
      <c r="AA11007" s="229" t="str">
        <f t="shared" si="102"/>
        <v>INSERT INTO UPK.upk_k40.k60_os_buno_link (os_buhin_no, k60_buno_id, created_date, created_tantou_id) VALUES ('75262/3 6FK5A    B301', 2477, GETDATE(), 999);</v>
      </c>
      <c r="AC11007" s="229"/>
    </row>
    <row r="11008" spans="26:29">
      <c r="Z11008">
        <v>1285</v>
      </c>
      <c r="AA11008" s="229" t="str">
        <f t="shared" si="102"/>
        <v>INSERT INTO UPK.upk_k40.k60_os_buno_link (os_buhin_no, k60_buno_id, created_date, created_tantou_id) VALUES ('75632   4CE0A J70 P323外転', 2478, GETDATE(), 999);</v>
      </c>
      <c r="AC11008" s="229"/>
    </row>
    <row r="11009" spans="26:29">
      <c r="Z11009">
        <v>1286</v>
      </c>
      <c r="AA11009" s="229" t="str">
        <f t="shared" si="102"/>
        <v>INSERT INTO UPK.upk_k40.k60_os_buno_link (os_buhin_no, k60_buno_id, created_date, created_tantou_id) VALUES ('76516/7 4CC0A    K70', 2479, GETDATE(), 999);</v>
      </c>
      <c r="AC11009" s="229"/>
    </row>
    <row r="11010" spans="26:29">
      <c r="Z11010">
        <v>1287</v>
      </c>
      <c r="AA11010" s="229" t="str">
        <f t="shared" si="102"/>
        <v>INSERT INTO UPK.upk_k40.k60_os_buno_link (os_buhin_no, k60_buno_id, created_date, created_tantou_id) VALUES ('76272   4CC0A    K70', 1452, GETDATE(), 999);</v>
      </c>
      <c r="AC11010" s="229"/>
    </row>
    <row r="11011" spans="26:29">
      <c r="Z11011">
        <v>1288</v>
      </c>
      <c r="AA11011" s="229" t="str">
        <f t="shared" si="102"/>
        <v>INSERT INTO UPK.upk_k40.k60_os_buno_link (os_buhin_no, k60_buno_id, created_date, created_tantou_id) VALUES ('76273   4CC0A    K70', 1453, GETDATE(), 999);</v>
      </c>
      <c r="AC11011" s="229"/>
    </row>
    <row r="11012" spans="26:29">
      <c r="Z11012">
        <v>1289</v>
      </c>
      <c r="AA11012" s="229" t="str">
        <f t="shared" si="102"/>
        <v>INSERT INTO UPK.upk_k40.k60_os_buno_link (os_buhin_no, k60_buno_id, created_date, created_tantou_id) VALUES ('76426   4CC0A  RへK70', 1454, GETDATE(), 999);</v>
      </c>
      <c r="AC11012" s="229"/>
    </row>
    <row r="11013" spans="26:29">
      <c r="Z11013">
        <v>1290</v>
      </c>
      <c r="AA11013" s="229" t="str">
        <f t="shared" si="102"/>
        <v>INSERT INTO UPK.upk_k40.k60_os_buno_link (os_buhin_no, k60_buno_id, created_date, created_tantou_id) VALUES ('76427   4CC0A  RへK70', 1455, GETDATE(), 999);</v>
      </c>
      <c r="AC11013" s="229"/>
    </row>
    <row r="11014" spans="26:29">
      <c r="Z11014">
        <v>1291</v>
      </c>
      <c r="AA11014" s="229" t="str">
        <f t="shared" si="102"/>
        <v>INSERT INTO UPK.upk_k40.k60_os_buno_link (os_buhin_no, k60_buno_id, created_date, created_tantou_id) VALUES ('76456/7 4CE0A   WへJ70', 2362, GETDATE(), 999);</v>
      </c>
      <c r="AC11014" s="229"/>
    </row>
    <row r="11015" spans="26:29">
      <c r="Z11015">
        <v>1292</v>
      </c>
      <c r="AA11015" s="229" t="str">
        <f t="shared" si="102"/>
        <v>INSERT INTO UPK.upk_k40.k60_os_buno_link (os_buhin_no, k60_buno_id, created_date, created_tantou_id) VALUES ('76456/7 4CE0A-E Wへロシア向け', 2363, GETDATE(), 999);</v>
      </c>
      <c r="AC11015" s="229"/>
    </row>
    <row r="11016" spans="26:29">
      <c r="Z11016">
        <v>1293</v>
      </c>
      <c r="AA11016" s="229" t="str">
        <f t="shared" si="102"/>
        <v>INSERT INTO UPK.upk_k40.k60_os_buno_link (os_buhin_no, k60_buno_id, created_date, created_tantou_id) VALUES ('76456/7 6FK0A   WへW70', 2364, GETDATE(), 999);</v>
      </c>
      <c r="AC11016" s="229"/>
    </row>
    <row r="11017" spans="26:29">
      <c r="Z11017">
        <v>1294</v>
      </c>
      <c r="AA11017" s="229" t="str">
        <f t="shared" si="102"/>
        <v>INSERT INTO UPK.upk_k40.k60_os_buno_link (os_buhin_no, k60_buno_id, created_date, created_tantou_id) VALUES ('75556   4BC1B   Wへ K70', 2360, GETDATE(), 999);</v>
      </c>
      <c r="AC11017" s="229"/>
    </row>
    <row r="11018" spans="26:29">
      <c r="Z11018">
        <v>1295</v>
      </c>
      <c r="AA11018" s="229" t="str">
        <f t="shared" si="102"/>
        <v>INSERT INTO UPK.upk_k40.k60_os_buno_link (os_buhin_no, k60_buno_id, created_date, created_tantou_id) VALUES ('75557   4BC1B   Wへ K70', 2361, GETDATE(), 999);</v>
      </c>
      <c r="AC11018" s="229"/>
    </row>
    <row r="11019" spans="26:29">
      <c r="Z11019">
        <v>1296</v>
      </c>
      <c r="AA11019" s="229" t="str">
        <f t="shared" si="102"/>
        <v>INSERT INTO UPK.upk_k40.k60_os_buno_link (os_buhin_no, k60_buno_id, created_date, created_tantou_id) VALUES ('76582/3 4CF0B  J70⇒K70', 2480, GETDATE(), 999);</v>
      </c>
      <c r="AC11019" s="229"/>
    </row>
    <row r="11020" spans="26:29">
      <c r="Z11020">
        <v>1297</v>
      </c>
      <c r="AA11020" s="229" t="str">
        <f t="shared" si="102"/>
        <v>INSERT INTO UPK.upk_k40.k60_os_buno_link (os_buhin_no, k60_buno_id, created_date, created_tantou_id) VALUES ('64122/3 4CB0A  RよりJ70', 1441, GETDATE(), 999);</v>
      </c>
      <c r="AC11020" s="229"/>
    </row>
    <row r="11021" spans="26:29">
      <c r="Z11021">
        <v>1298</v>
      </c>
      <c r="AA11021" s="229" t="str">
        <f t="shared" si="102"/>
        <v>INSERT INTO UPK.upk_k40.k60_os_buno_link (os_buhin_no, k60_buno_id, created_date, created_tantou_id) VALUES ('75632   6MA0A　P323外転', 2481, GETDATE(), 999);</v>
      </c>
      <c r="AC11021" s="229"/>
    </row>
    <row r="11022" spans="26:29">
      <c r="Z11022">
        <v>1299</v>
      </c>
      <c r="AA11022" s="229" t="str">
        <f t="shared" si="102"/>
        <v>INSERT INTO UPK.upk_k40.k60_os_buno_link (os_buhin_no, k60_buno_id, created_date, created_tantou_id) VALUES ('76752/3 6MA0A   W70', 2482, GETDATE(), 999);</v>
      </c>
      <c r="AC11022" s="229"/>
    </row>
    <row r="11023" spans="26:29">
      <c r="Z11023">
        <v>1300</v>
      </c>
      <c r="AA11023" s="229" t="str">
        <f t="shared" si="102"/>
        <v>INSERT INTO UPK.upk_k40.k60_os_buno_link (os_buhin_no, k60_buno_id, created_date, created_tantou_id) VALUES ('76636/7 6MR0A   B309', 2483, GETDATE(), 999);</v>
      </c>
      <c r="AC11023" s="229"/>
    </row>
    <row r="11024" spans="26:29">
      <c r="Z11024">
        <v>1301</v>
      </c>
      <c r="AA11024" s="229" t="str">
        <f t="shared" si="102"/>
        <v>INSERT INTO UPK.upk_k40.k60_os_buno_link (os_buhin_no, k60_buno_id, created_date, created_tantou_id) VALUES ('64184/5 6MA0A   Rより K70', 1462, GETDATE(), 999);</v>
      </c>
      <c r="AC11024" s="229"/>
    </row>
    <row r="11025" spans="26:29">
      <c r="Z11025">
        <v>1302</v>
      </c>
      <c r="AA11025" s="229" t="str">
        <f t="shared" si="102"/>
        <v>INSERT INTO UPK.upk_k40.k60_os_buno_link (os_buhin_no, k60_buno_id, created_date, created_tantou_id) VALUES ('62518/9 6RA0A  K70', 2484, GETDATE(), 999);</v>
      </c>
      <c r="AC11025" s="229"/>
    </row>
    <row r="11026" spans="26:29">
      <c r="Z11026">
        <v>1303</v>
      </c>
      <c r="AA11026" s="229" t="str">
        <f t="shared" si="102"/>
        <v>INSERT INTO UPK.upk_k40.k60_os_buno_link (os_buhin_no, k60_buno_id, created_date, created_tantou_id) VALUES ('64194/5 6RA0A  B309', 2485, GETDATE(), 999);</v>
      </c>
      <c r="AC11026" s="229"/>
    </row>
    <row r="11027" spans="26:29">
      <c r="Z11027">
        <v>1304</v>
      </c>
      <c r="AA11027" s="229" t="str">
        <f t="shared" si="102"/>
        <v>INSERT INTO UPK.upk_k40.k60_os_buno_link (os_buhin_no, k60_buno_id, created_date, created_tantou_id) VALUES ('5220A N300000/N290000 DG/DGEメタル', 2486, GETDATE(), 999);</v>
      </c>
      <c r="AC11027" s="229"/>
    </row>
    <row r="11028" spans="26:29">
      <c r="Z11028">
        <v>1305</v>
      </c>
      <c r="AA11028" s="229" t="str">
        <f t="shared" si="102"/>
        <v>INSERT INTO UPK.upk_k40.k60_os_buno_link (os_buhin_no, k60_buno_id, created_date, created_tantou_id) VALUES ('74332/3 6RA0A  J70/K70', 2487, GETDATE(), 999);</v>
      </c>
      <c r="AC11028" s="229"/>
    </row>
    <row r="11029" spans="26:29">
      <c r="Z11029">
        <v>1306</v>
      </c>
      <c r="AA11029" s="229" t="str">
        <f t="shared" si="102"/>
        <v>INSERT INTO UPK.upk_k40.k60_os_buno_link (os_buhin_no, k60_buno_id, created_date, created_tantou_id) VALUES ('5253C J9800/J9700  DGメタル', 2488, GETDATE(), 999);</v>
      </c>
      <c r="AC11029" s="229"/>
    </row>
    <row r="11030" spans="26:29">
      <c r="Z11030">
        <v>1307</v>
      </c>
      <c r="AA11030" s="229" t="str">
        <f t="shared" si="102"/>
        <v>INSERT INTO UPK.upk_k40.k60_os_buno_link (os_buhin_no, k60_buno_id, created_date, created_tantou_id) VALUES ('74372   6RA0A  B309', 2489, GETDATE(), 999);</v>
      </c>
      <c r="AC11030" s="229"/>
    </row>
    <row r="11031" spans="26:29">
      <c r="Z11031">
        <v>1308</v>
      </c>
      <c r="AA11031" s="229" t="str">
        <f t="shared" si="102"/>
        <v>INSERT INTO UPK.upk_k40.k60_os_buno_link (os_buhin_no, k60_buno_id, created_date, created_tantou_id) VALUES ('5253B X2700   DGメタル', 2490, GETDATE(), 999);</v>
      </c>
      <c r="AC11031" s="229"/>
    </row>
    <row r="11032" spans="26:29">
      <c r="Z11032">
        <v>1309</v>
      </c>
      <c r="AA11032" s="229" t="str">
        <f t="shared" si="102"/>
        <v>INSERT INTO UPK.upk_k40.k60_os_buno_link (os_buhin_no, k60_buno_id, created_date, created_tantou_id) VALUES ('75134/5 6RA0A    J70', 2491, GETDATE(), 999);</v>
      </c>
      <c r="AC11032" s="229"/>
    </row>
    <row r="11033" spans="26:29">
      <c r="Z11033">
        <v>1310</v>
      </c>
      <c r="AA11033" s="229" t="str">
        <f t="shared" si="102"/>
        <v>INSERT INTO UPK.upk_k40.k60_os_buno_link (os_buhin_no, k60_buno_id, created_date, created_tantou_id) VALUES ('75528/9 6RA0A    J70', 2492, GETDATE(), 999);</v>
      </c>
      <c r="AC11033" s="229"/>
    </row>
    <row r="11034" spans="26:29">
      <c r="Z11034">
        <v>1311</v>
      </c>
      <c r="AA11034" s="229" t="str">
        <f t="shared" si="102"/>
        <v>INSERT INTO UPK.upk_k40.k60_os_buno_link (os_buhin_no, k60_buno_id, created_date, created_tantou_id) VALUES ('5253C A6600/A6500 DG/DGEメタル', 2493, GETDATE(), 999);</v>
      </c>
      <c r="AC11034" s="229"/>
    </row>
    <row r="11035" spans="26:29">
      <c r="Z11035">
        <v>1312</v>
      </c>
      <c r="AA11035" s="229" t="str">
        <f t="shared" si="102"/>
        <v>INSERT INTO UPK.upk_k40.k60_os_buno_link (os_buhin_no, k60_buno_id, created_date, created_tantou_id) VALUES ('755C4/5 6RA0A    J70', 2494, GETDATE(), 999);</v>
      </c>
      <c r="AC11035" s="229"/>
    </row>
    <row r="11036" spans="26:29">
      <c r="Z11036">
        <v>1313</v>
      </c>
      <c r="AA11036" s="229" t="str">
        <f t="shared" si="102"/>
        <v>INSERT INTO UPK.upk_k40.k60_os_buno_link (os_buhin_no, k60_buno_id, created_date, created_tantou_id) VALUES ('5253C A7400/A7300 DG/DGEメタル', 2495, GETDATE(), 999);</v>
      </c>
      <c r="AC11036" s="229"/>
    </row>
    <row r="11037" spans="26:29">
      <c r="Z11037">
        <v>1314</v>
      </c>
      <c r="AA11037" s="229" t="str">
        <f t="shared" si="102"/>
        <v>INSERT INTO UPK.upk_k40.k60_os_buno_link (os_buhin_no, k60_buno_id, created_date, created_tantou_id) VALUES ('76246/7 6RA0A    J70', 2496, GETDATE(), 999);</v>
      </c>
      <c r="AC11037" s="229"/>
    </row>
    <row r="11038" spans="26:29">
      <c r="Z11038">
        <v>1315</v>
      </c>
      <c r="AA11038" s="229" t="str">
        <f t="shared" si="102"/>
        <v>INSERT INTO UPK.upk_k40.k60_os_buno_link (os_buhin_no, k60_buno_id, created_date, created_tantou_id) VALUES ('76714   6RA0A    J70', 2497, GETDATE(), 999);</v>
      </c>
      <c r="AC11038" s="229"/>
    </row>
    <row r="11039" spans="26:29">
      <c r="Z11039">
        <v>1316</v>
      </c>
      <c r="AA11039" s="229" t="str">
        <f t="shared" si="102"/>
        <v>INSERT INTO UPK.upk_k40.k60_os_buno_link (os_buhin_no, k60_buno_id, created_date, created_tantou_id) VALUES ('76715   6RA0A    J70', 2498, GETDATE(), 999);</v>
      </c>
      <c r="AC11039" s="229"/>
    </row>
    <row r="11040" spans="26:29">
      <c r="Z11040">
        <v>1317</v>
      </c>
      <c r="AA11040" s="229" t="str">
        <f t="shared" si="102"/>
        <v>INSERT INTO UPK.upk_k40.k60_os_buno_link (os_buhin_no, k60_buno_id, created_date, created_tantou_id) VALUES ('5253C  D4100  DG-Eメタル', 2499, GETDATE(), 999);</v>
      </c>
      <c r="AC11040" s="229"/>
    </row>
    <row r="11041" spans="26:29">
      <c r="Z11041">
        <v>1318</v>
      </c>
      <c r="AA11041" s="229" t="str">
        <f t="shared" si="102"/>
        <v>INSERT INTO UPK.upk_k40.k60_os_buno_link (os_buhin_no, k60_buno_id, created_date, created_tantou_id) VALUES ('5253C  D5500  DG-Eメタル', 2500, GETDATE(), 999);</v>
      </c>
      <c r="AC11041" s="229"/>
    </row>
    <row r="11042" spans="26:29">
      <c r="Z11042">
        <v>1319</v>
      </c>
      <c r="AA11042" s="229" t="str">
        <f t="shared" si="102"/>
        <v>INSERT INTO UPK.upk_k40.k60_os_buno_link (os_buhin_no, k60_buno_id, created_date, created_tantou_id) VALUES ('5240C  66500  DG-Eメタル', 2501, GETDATE(), 999);</v>
      </c>
      <c r="AC11042" s="229"/>
    </row>
    <row r="11043" spans="26:29">
      <c r="Z11043">
        <v>1320</v>
      </c>
      <c r="AA11043" s="229" t="str">
        <f t="shared" si="102"/>
        <v>INSERT INTO UPK.upk_k40.k60_os_buno_link (os_buhin_no, k60_buno_id, created_date, created_tantou_id) VALUES ('67413  6US0B  完成品(日トレ)', 2502, GETDATE(), 999);</v>
      </c>
      <c r="AC11043" s="229"/>
    </row>
    <row r="11044" spans="26:29">
      <c r="Z11044">
        <v>1321</v>
      </c>
      <c r="AA11044" s="229" t="str">
        <f t="shared" si="102"/>
        <v>INSERT INTO UPK.upk_k40.k60_os_buno_link (os_buhin_no, k60_buno_id, created_date, created_tantou_id) VALUES ('67413  6RL0B  J70', 2503, GETDATE(), 999);</v>
      </c>
      <c r="AC11044" s="229"/>
    </row>
    <row r="11045" spans="26:29">
      <c r="Z11045">
        <v>1322</v>
      </c>
      <c r="AA11045" s="229" t="str">
        <f t="shared" si="102"/>
        <v>INSERT INTO UPK.upk_k40.k60_os_buno_link (os_buhin_no, k60_buno_id, created_date, created_tantou_id) VALUES ('5253C  S6800  DG-Eメタル', 2504, GETDATE(), 999);</v>
      </c>
      <c r="AC11045" s="229"/>
    </row>
    <row r="11046" spans="26:29">
      <c r="Z11046">
        <v>1323</v>
      </c>
      <c r="AA11046" s="229" t="str">
        <f t="shared" si="102"/>
        <v>INSERT INTO UPK.upk_k40.k60_os_buno_link (os_buhin_no, k60_buno_id, created_date, created_tantou_id) VALUES ('5253C  D7100  DG-Eメタル', 2505, GETDATE(), 999);</v>
      </c>
      <c r="AC11046" s="229"/>
    </row>
    <row r="11047" spans="26:29">
      <c r="Z11047">
        <v>1324</v>
      </c>
      <c r="AA11047" s="229" t="str">
        <f t="shared" si="102"/>
        <v>INSERT INTO UPK.upk_k40.k60_os_buno_link (os_buhin_no, k60_buno_id, created_date, created_tantou_id) VALUES ('5253C  D7200  DG-Eメタル', 2506, GETDATE(), 999);</v>
      </c>
      <c r="AC11047" s="229"/>
    </row>
    <row r="11048" spans="26:29">
      <c r="Z11048">
        <v>1325</v>
      </c>
      <c r="AA11048" s="229" t="str">
        <f t="shared" si="102"/>
        <v>INSERT INTO UPK.upk_k40.k60_os_buno_link (os_buhin_no, k60_buno_id, created_date, created_tantou_id) VALUES ('67331   21G00     日車 ', 2507, GETDATE(), 999);</v>
      </c>
      <c r="AC11048" s="229"/>
    </row>
    <row r="11049" spans="26:29">
      <c r="Z11049">
        <v>1326</v>
      </c>
      <c r="AA11049" s="229" t="str">
        <f t="shared" si="102"/>
        <v>INSERT INTO UPK.upk_k40.k60_os_buno_link (os_buhin_no, k60_buno_id, created_date, created_tantou_id) VALUES ('67331   21G00-E   KD', 2508, GETDATE(), 999);</v>
      </c>
      <c r="AC11049" s="229"/>
    </row>
    <row r="11050" spans="26:29">
      <c r="Z11050">
        <v>1327</v>
      </c>
      <c r="AA11050" s="229" t="str">
        <f t="shared" si="102"/>
        <v>INSERT INTO UPK.upk_k40.k60_os_buno_link (os_buhin_no, k60_buno_id, created_date, created_tantou_id) VALUES ('67331   21G00-B   B302', 2509, GETDATE(), 999);</v>
      </c>
      <c r="AC11050" s="229"/>
    </row>
    <row r="11051" spans="26:29">
      <c r="Z11051">
        <v>1328</v>
      </c>
      <c r="AA11051" s="229" t="str">
        <f t="shared" si="102"/>
        <v>INSERT INTO UPK.upk_k40.k60_os_buno_link (os_buhin_no, k60_buno_id, created_date, created_tantou_id) VALUES ('74755   65Y0001   P303', 2510, GETDATE(), 999);</v>
      </c>
      <c r="AC11051" s="229"/>
    </row>
    <row r="11052" spans="26:29">
      <c r="Z11052">
        <v>1329</v>
      </c>
      <c r="AA11052" s="229" t="str">
        <f t="shared" si="102"/>
        <v>INSERT INTO UPK.upk_k40.k60_os_buno_link (os_buhin_no, k60_buno_id, created_date, created_tantou_id) VALUES ('93634   01G00-G   逆送  ', 2511, GETDATE(), 999);</v>
      </c>
      <c r="AC11052" s="229"/>
    </row>
    <row r="11053" spans="26:29">
      <c r="Z11053">
        <v>1330</v>
      </c>
      <c r="AA11053" s="229" t="str">
        <f t="shared" si="102"/>
        <v>INSERT INTO UPK.upk_k40.k60_os_buno_link (os_buhin_no, k60_buno_id, created_date, created_tantou_id) VALUES ('79146   0N800     B309', 2512, GETDATE(), 999);</v>
      </c>
      <c r="AC11053" s="229"/>
    </row>
    <row r="11054" spans="26:29">
      <c r="Z11054">
        <v>1331</v>
      </c>
      <c r="AA11054" s="229" t="str">
        <f t="shared" si="102"/>
        <v>INSERT INTO UPK.upk_k40.k60_os_buno_link (os_buhin_no, k60_buno_id, created_date, created_tantou_id) VALUES ('66812   92G00     B302', 2513, GETDATE(), 999);</v>
      </c>
      <c r="AC11054" s="229"/>
    </row>
    <row r="11055" spans="26:29">
      <c r="Z11055">
        <v>1332</v>
      </c>
      <c r="AA11055" s="229" t="str">
        <f t="shared" si="102"/>
        <v>INSERT INTO UPK.upk_k40.k60_os_buno_link (os_buhin_no, k60_buno_id, created_date, created_tantou_id) VALUES ('66812   92G10     B302', 2514, GETDATE(), 999);</v>
      </c>
      <c r="AC11055" s="229"/>
    </row>
    <row r="11056" spans="26:29">
      <c r="Z11056">
        <v>1333</v>
      </c>
      <c r="AA11056" s="229" t="str">
        <f t="shared" si="102"/>
        <v>INSERT INTO UPK.upk_k40.k60_os_buno_link (os_buhin_no, k60_buno_id, created_date, created_tantou_id) VALUES ('62532   WL00001 逆送N⇒A', 1824, GETDATE(), 999);</v>
      </c>
      <c r="AC11056" s="229"/>
    </row>
    <row r="11057" spans="26:29">
      <c r="Z11057">
        <v>1334</v>
      </c>
      <c r="AA11057" s="229" t="str">
        <f t="shared" si="102"/>
        <v>INSERT INTO UPK.upk_k40.k60_os_buno_link (os_buhin_no, k60_buno_id, created_date, created_tantou_id) VALUES ('62522/3 80F00   K70⇒M70', 1937, GETDATE(), 999);</v>
      </c>
      <c r="AC11057" s="229"/>
    </row>
    <row r="11058" spans="26:29">
      <c r="Z11058">
        <v>1335</v>
      </c>
      <c r="AA11058" s="229" t="str">
        <f t="shared" si="102"/>
        <v>INSERT INTO UPK.upk_k40.k60_os_buno_link (os_buhin_no, k60_buno_id, created_date, created_tantou_id) VALUES ('62522/3 85F00   K70⇒M70', 2515, GETDATE(), 999);</v>
      </c>
      <c r="AC11058" s="229"/>
    </row>
    <row r="11059" spans="26:29">
      <c r="Z11059">
        <v>1336</v>
      </c>
      <c r="AA11059" s="229" t="str">
        <f t="shared" si="102"/>
        <v>INSERT INTO UPK.upk_k40.k60_os_buno_link (os_buhin_no, k60_buno_id, created_date, created_tantou_id) VALUES ('96112   0W700     B309', 2516, GETDATE(), 999);</v>
      </c>
      <c r="AC11059" s="229"/>
    </row>
    <row r="11060" spans="26:29">
      <c r="Z11060">
        <v>1337</v>
      </c>
      <c r="AA11060" s="229" t="str">
        <f t="shared" si="102"/>
        <v>INSERT INTO UPK.upk_k40.k60_os_buno_link (os_buhin_no, k60_buno_id, created_date, created_tantou_id) VALUES ('96113   0W700     B309', 2517, GETDATE(), 999);</v>
      </c>
      <c r="AC11060" s="229"/>
    </row>
    <row r="11061" spans="26:29">
      <c r="Z11061">
        <v>1338</v>
      </c>
      <c r="AA11061" s="229" t="str">
        <f t="shared" si="102"/>
        <v>INSERT INTO UPK.upk_k40.k60_os_buno_link (os_buhin_no, k60_buno_id, created_date, created_tantou_id) VALUES ('62522/3 0W000     B309', 2518, GETDATE(), 999);</v>
      </c>
      <c r="AC11061" s="229"/>
    </row>
    <row r="11062" spans="26:29">
      <c r="Z11062">
        <v>1339</v>
      </c>
      <c r="AA11062" s="229" t="str">
        <f t="shared" si="102"/>
        <v>INSERT INTO UPK.upk_k40.k60_os_buno_link (os_buhin_no, k60_buno_id, created_date, created_tantou_id) VALUES ('62032   6N000-B   B309 ', 2519, GETDATE(), 999);</v>
      </c>
      <c r="AC11062" s="229"/>
    </row>
    <row r="11063" spans="26:29">
      <c r="Z11063">
        <v>1340</v>
      </c>
      <c r="AA11063" s="229" t="str">
        <f t="shared" si="102"/>
        <v>INSERT INTO UPK.upk_k40.k60_os_buno_link (os_buhin_no, k60_buno_id, created_date, created_tantou_id) VALUES ('73256   4M500     K30', 2520, GETDATE(), 999);</v>
      </c>
      <c r="AC11063" s="229"/>
    </row>
    <row r="11064" spans="26:29">
      <c r="Z11064">
        <v>1341</v>
      </c>
      <c r="AA11064" s="229" t="str">
        <f t="shared" si="102"/>
        <v>INSERT INTO UPK.upk_k40.k60_os_buno_link (os_buhin_no, k60_buno_id, created_date, created_tantou_id) VALUES ('78136/7 4M500     B309', 2521, GETDATE(), 999);</v>
      </c>
      <c r="AC11064" s="229"/>
    </row>
    <row r="11065" spans="26:29">
      <c r="Z11065">
        <v>1342</v>
      </c>
      <c r="AA11065" s="229" t="str">
        <f t="shared" si="102"/>
        <v>INSERT INTO UPK.upk_k40.k60_os_buno_link (os_buhin_no, k60_buno_id, created_date, created_tantou_id) VALUES ('78142   6N600     B309', 2522, GETDATE(), 999);</v>
      </c>
      <c r="AC11065" s="229"/>
    </row>
    <row r="11066" spans="26:29">
      <c r="Z11066">
        <v>1343</v>
      </c>
      <c r="AA11066" s="229" t="str">
        <f t="shared" si="102"/>
        <v>INSERT INTO UPK.upk_k40.k60_os_buno_link (os_buhin_no, k60_buno_id, created_date, created_tantou_id) VALUES ('78143   6N600     B309', 2523, GETDATE(), 999);</v>
      </c>
      <c r="AC11066" s="229"/>
    </row>
    <row r="11067" spans="26:29">
      <c r="Z11067">
        <v>1344</v>
      </c>
      <c r="AA11067" s="229" t="str">
        <f t="shared" si="102"/>
        <v>INSERT INTO UPK.upk_k40.k60_os_buno_link (os_buhin_no, k60_buno_id, created_date, created_tantou_id) VALUES ('79113   6N600     B309', 2524, GETDATE(), 999);</v>
      </c>
      <c r="AC11067" s="229"/>
    </row>
    <row r="11068" spans="26:29">
      <c r="Z11068">
        <v>1345</v>
      </c>
      <c r="AA11068" s="229" t="str">
        <f t="shared" ref="AA11068:AA11122" si="103">AA$9722&amp;"'"&amp;AA9667&amp;"', "&amp;AB9667&amp;", GETDATE(), 999);"</f>
        <v>INSERT INTO UPK.upk_k40.k60_os_buno_link (os_buhin_no, k60_buno_id, created_date, created_tantou_id) VALUES ('85232/3 4M400     B301', 2525, GETDATE(), 999);</v>
      </c>
      <c r="AC11068" s="229"/>
    </row>
    <row r="11069" spans="26:29">
      <c r="Z11069">
        <v>1346</v>
      </c>
      <c r="AA11069" s="229" t="str">
        <f t="shared" si="103"/>
        <v>INSERT INTO UPK.upk_k40.k60_os_buno_link (os_buhin_no, k60_buno_id, created_date, created_tantou_id) VALUES ('79112   4M400     B309', 2526, GETDATE(), 999);</v>
      </c>
      <c r="AC11069" s="229"/>
    </row>
    <row r="11070" spans="26:29">
      <c r="Z11070">
        <v>1347</v>
      </c>
      <c r="AA11070" s="229" t="str">
        <f t="shared" si="103"/>
        <v>INSERT INTO UPK.upk_k40.k60_os_buno_link (os_buhin_no, k60_buno_id, created_date, created_tantou_id) VALUES ('79113   4M400     B309', 2527, GETDATE(), 999);</v>
      </c>
      <c r="AC11070" s="229"/>
    </row>
    <row r="11071" spans="26:29">
      <c r="Z11071">
        <v>1348</v>
      </c>
      <c r="AA11071" s="229" t="str">
        <f t="shared" si="103"/>
        <v>INSERT INTO UPK.upk_k40.k60_os_buno_link (os_buhin_no, k60_buno_id, created_date, created_tantou_id) VALUES ('79113   4M500     B309', 2528, GETDATE(), 999);</v>
      </c>
      <c r="AC11071" s="229"/>
    </row>
    <row r="11072" spans="26:29">
      <c r="Z11072">
        <v>1349</v>
      </c>
      <c r="AA11072" s="229" t="str">
        <f t="shared" si="103"/>
        <v>INSERT INTO UPK.upk_k40.k60_os_buno_link (os_buhin_no, k60_buno_id, created_date, created_tantou_id) VALUES ('79112   85F00     B309', 2529, GETDATE(), 999);</v>
      </c>
      <c r="AC11072" s="229"/>
    </row>
    <row r="11073" spans="26:29">
      <c r="Z11073">
        <v>1350</v>
      </c>
      <c r="AA11073" s="229" t="str">
        <f t="shared" si="103"/>
        <v>INSERT INTO UPK.upk_k40.k60_os_buno_link (os_buhin_no, k60_buno_id, created_date, created_tantou_id) VALUES ('76632   8H300     M70', 2530, GETDATE(), 999);</v>
      </c>
      <c r="AC11073" s="229"/>
    </row>
    <row r="11074" spans="26:29">
      <c r="Z11074">
        <v>1351</v>
      </c>
      <c r="AA11074" s="229" t="str">
        <f t="shared" si="103"/>
        <v>INSERT INTO UPK.upk_k40.k60_os_buno_link (os_buhin_no, k60_buno_id, created_date, created_tantou_id) VALUES ('76633   8H300     M70', 2531, GETDATE(), 999);</v>
      </c>
      <c r="AC11074" s="229"/>
    </row>
    <row r="11075" spans="26:29">
      <c r="Z11075">
        <v>1352</v>
      </c>
      <c r="AA11075" s="229" t="str">
        <f t="shared" si="103"/>
        <v>INSERT INTO UPK.upk_k40.k60_os_buno_link (os_buhin_no, k60_buno_id, created_date, created_tantou_id) VALUES ('62036   8H700     A526', 2532, GETDATE(), 999);</v>
      </c>
      <c r="AC11075" s="229"/>
    </row>
    <row r="11076" spans="26:29">
      <c r="Z11076">
        <v>1353</v>
      </c>
      <c r="AA11076" s="229" t="str">
        <f t="shared" si="103"/>
        <v>INSERT INTO UPK.upk_k40.k60_os_buno_link (os_buhin_no, k60_buno_id, created_date, created_tantou_id) VALUES ('62038   8H710     A526', 2533, GETDATE(), 999);</v>
      </c>
      <c r="AC11076" s="229"/>
    </row>
    <row r="11077" spans="26:29">
      <c r="Z11077">
        <v>1354</v>
      </c>
      <c r="AA11077" s="229" t="str">
        <f t="shared" si="103"/>
        <v>INSERT INTO UPK.upk_k40.k60_os_buno_link (os_buhin_no, k60_buno_id, created_date, created_tantou_id) VALUES ('79142   8H300     B309', 2534, GETDATE(), 999);</v>
      </c>
      <c r="AC11077" s="229"/>
    </row>
    <row r="11078" spans="26:29">
      <c r="Z11078">
        <v>1355</v>
      </c>
      <c r="AA11078" s="229" t="str">
        <f t="shared" si="103"/>
        <v>INSERT INTO UPK.upk_k40.k60_os_buno_link (os_buhin_no, k60_buno_id, created_date, created_tantou_id) VALUES ('62512 　AU00001 K70⇒M70', 2535, GETDATE(), 999);</v>
      </c>
      <c r="AC11078" s="229"/>
    </row>
    <row r="11079" spans="26:29">
      <c r="Z11079">
        <v>1356</v>
      </c>
      <c r="AA11079" s="229" t="str">
        <f t="shared" si="103"/>
        <v>INSERT INTO UPK.upk_k40.k60_os_buno_link (os_buhin_no, k60_buno_id, created_date, created_tantou_id) VALUES ('74762   CA01A', 2536, GETDATE(), 999);</v>
      </c>
      <c r="AC11079" s="229"/>
    </row>
    <row r="11080" spans="26:29">
      <c r="Z11080">
        <v>1357</v>
      </c>
      <c r="AA11080" s="229" t="str">
        <f t="shared" si="103"/>
        <v>INSERT INTO UPK.upk_k40.k60_os_buno_link (os_buhin_no, k60_buno_id, created_date, created_tantou_id) VALUES ('78136/7  9Y000    B309', 2537, GETDATE(), 999);</v>
      </c>
      <c r="AC11080" s="229"/>
    </row>
    <row r="11081" spans="26:29">
      <c r="Z11081">
        <v>1358</v>
      </c>
      <c r="AA11081" s="229" t="str">
        <f t="shared" si="103"/>
        <v>INSERT INTO UPK.upk_k40.k60_os_buno_link (os_buhin_no, k60_buno_id, created_date, created_tantou_id) VALUES ('78142    9Y00001  B309', 2538, GETDATE(), 999);</v>
      </c>
      <c r="AC11081" s="229"/>
    </row>
    <row r="11082" spans="26:29">
      <c r="Z11082">
        <v>1359</v>
      </c>
      <c r="AA11082" s="229" t="str">
        <f t="shared" si="103"/>
        <v>INSERT INTO UPK.upk_k40.k60_os_buno_link (os_buhin_no, k60_buno_id, created_date, created_tantou_id) VALUES ('78143    9Y00001  B309', 2539, GETDATE(), 999);</v>
      </c>
      <c r="AC11082" s="229"/>
    </row>
    <row r="11083" spans="26:29">
      <c r="Z11083">
        <v>1360</v>
      </c>
      <c r="AA11083" s="229" t="str">
        <f t="shared" si="103"/>
        <v>INSERT INTO UPK.upk_k40.k60_os_buno_link (os_buhin_no, k60_buno_id, created_date, created_tantou_id) VALUES ('62522/3  4U000  K70⇒M70', 2540, GETDATE(), 999);</v>
      </c>
      <c r="AC11083" s="229"/>
    </row>
    <row r="11084" spans="26:29">
      <c r="Z11084">
        <v>1361</v>
      </c>
      <c r="AA11084" s="229" t="str">
        <f t="shared" si="103"/>
        <v>INSERT INTO UPK.upk_k40.k60_os_buno_link (os_buhin_no, k60_buno_id, created_date, created_tantou_id) VALUES ('17285    EN10001  B301', 2541, GETDATE(), 999);</v>
      </c>
      <c r="AC11084" s="229"/>
    </row>
    <row r="11085" spans="26:29">
      <c r="Z11085">
        <v>1362</v>
      </c>
      <c r="AA11085" s="229" t="str">
        <f t="shared" si="103"/>
        <v>INSERT INTO UPK.upk_k40.k60_os_buno_link (os_buhin_no, k60_buno_id, created_date, created_tantou_id) VALUES ('85032    EN000    K30', 2542, GETDATE(), 999);</v>
      </c>
      <c r="AC11085" s="229"/>
    </row>
    <row r="11086" spans="26:29">
      <c r="Z11086">
        <v>1363</v>
      </c>
      <c r="AA11086" s="229" t="str">
        <f t="shared" si="103"/>
        <v>INSERT INTO UPK.upk_k40.k60_os_buno_link (os_buhin_no, k60_buno_id, created_date, created_tantou_id) VALUES ('61413/4 B5010     B70', 2543, GETDATE(), 999);</v>
      </c>
      <c r="AC11086" s="229"/>
    </row>
    <row r="11087" spans="26:29">
      <c r="Z11087">
        <v>1364</v>
      </c>
      <c r="AA11087" s="229" t="str">
        <f t="shared" si="103"/>
        <v>INSERT INTO UPK.upk_k40.k60_os_buno_link (os_buhin_no, k60_buno_id, created_date, created_tantou_id) VALUES ('74317   JG00A     K30', 2544, GETDATE(), 999);</v>
      </c>
      <c r="AC11087" s="229"/>
    </row>
    <row r="11088" spans="26:29">
      <c r="Z11088">
        <v>1365</v>
      </c>
      <c r="AA11088" s="229" t="str">
        <f t="shared" si="103"/>
        <v>INSERT INTO UPK.upk_k40.k60_os_buno_link (os_buhin_no, k60_buno_id, created_date, created_tantou_id) VALUES ('74317   JG00A-K   K70', 2545, GETDATE(), 999);</v>
      </c>
      <c r="AC11088" s="229"/>
    </row>
    <row r="11089" spans="26:29">
      <c r="Z11089">
        <v>1366</v>
      </c>
      <c r="AA11089" s="229" t="str">
        <f t="shared" si="103"/>
        <v>INSERT INTO UPK.upk_k40.k60_os_buno_link (os_buhin_no, k60_buno_id, created_date, created_tantou_id) VALUES ('85032   JG00A     K70', 2546, GETDATE(), 999);</v>
      </c>
      <c r="AC11089" s="229"/>
    </row>
    <row r="11090" spans="26:29">
      <c r="Z11090">
        <v>1367</v>
      </c>
      <c r="AA11090" s="229" t="str">
        <f t="shared" si="103"/>
        <v>INSERT INTO UPK.upk_k40.k60_os_buno_link (os_buhin_no, k60_buno_id, created_date, created_tantou_id) VALUES ('85032   JG00ACE   T308', 2547, GETDATE(), 999);</v>
      </c>
      <c r="AC11090" s="229"/>
    </row>
    <row r="11091" spans="26:29">
      <c r="Z11091">
        <v>1368</v>
      </c>
      <c r="AA11091" s="229" t="str">
        <f t="shared" si="103"/>
        <v>INSERT INTO UPK.upk_k40.k60_os_buno_link (os_buhin_no, k60_buno_id, created_date, created_tantou_id) VALUES ('17285   JM00A     B301', 2548, GETDATE(), 999);</v>
      </c>
      <c r="AC11091" s="229"/>
    </row>
    <row r="11092" spans="26:29">
      <c r="Z11092">
        <v>1369</v>
      </c>
      <c r="AA11092" s="229" t="str">
        <f t="shared" si="103"/>
        <v>INSERT INTO UPK.upk_k40.k60_os_buno_link (os_buhin_no, k60_buno_id, created_date, created_tantou_id) VALUES ('73236   JM000     B309', 2549, GETDATE(), 999);</v>
      </c>
      <c r="AC11092" s="229"/>
    </row>
    <row r="11093" spans="26:29">
      <c r="Z11093">
        <v>1370</v>
      </c>
      <c r="AA11093" s="229" t="str">
        <f t="shared" si="103"/>
        <v>INSERT INTO UPK.upk_k40.k60_os_buno_link (os_buhin_no, k60_buno_id, created_date, created_tantou_id) VALUES ('79142   JM00A     B309', 2550, GETDATE(), 999);</v>
      </c>
      <c r="AC11093" s="229"/>
    </row>
    <row r="11094" spans="26:29">
      <c r="Z11094">
        <v>1371</v>
      </c>
      <c r="AA11094" s="229" t="str">
        <f t="shared" si="103"/>
        <v>INSERT INTO UPK.upk_k40.k60_os_buno_link (os_buhin_no, k60_buno_id, created_date, created_tantou_id) VALUES ('17285   1AA1A/2A  Bへ', 2551, GETDATE(), 999);</v>
      </c>
      <c r="AC11094" s="229"/>
    </row>
    <row r="11095" spans="26:29">
      <c r="Z11095">
        <v>1372</v>
      </c>
      <c r="AA11095" s="229" t="str">
        <f t="shared" si="103"/>
        <v>INSERT INTO UPK.upk_k40.k60_os_buno_link (os_buhin_no, k60_buno_id, created_date, created_tantou_id) VALUES ('67408   1AA0A     B302', 2552, GETDATE(), 999);</v>
      </c>
      <c r="AC11095" s="229"/>
    </row>
    <row r="11096" spans="26:29">
      <c r="Z11096">
        <v>1373</v>
      </c>
      <c r="AA11096" s="229" t="str">
        <f t="shared" si="103"/>
        <v>INSERT INTO UPK.upk_k40.k60_os_buno_link (os_buhin_no, k60_buno_id, created_date, created_tantou_id) VALUES ('67409   1AA0A     B302', 2553, GETDATE(), 999);</v>
      </c>
      <c r="AC11096" s="229"/>
    </row>
    <row r="11097" spans="26:29">
      <c r="Z11097">
        <v>1374</v>
      </c>
      <c r="AA11097" s="229" t="str">
        <f t="shared" si="103"/>
        <v>INSERT INTO UPK.upk_k40.k60_os_buno_link (os_buhin_no, k60_buno_id, created_date, created_tantou_id) VALUES ('76742   1AA0A     W70', 2554, GETDATE(), 999);</v>
      </c>
      <c r="AC11097" s="229"/>
    </row>
    <row r="11098" spans="26:29">
      <c r="Z11098">
        <v>1375</v>
      </c>
      <c r="AA11098" s="229" t="str">
        <f t="shared" si="103"/>
        <v>INSERT INTO UPK.upk_k40.k60_os_buno_link (os_buhin_no, k60_buno_id, created_date, created_tantou_id) VALUES ('76743   1AA0A     W70', 2555, GETDATE(), 999);</v>
      </c>
      <c r="AC11098" s="229"/>
    </row>
    <row r="11099" spans="26:29">
      <c r="Z11099">
        <v>1376</v>
      </c>
      <c r="AA11099" s="229" t="str">
        <f t="shared" si="103"/>
        <v>INSERT INTO UPK.upk_k40.k60_os_buno_link (os_buhin_no, k60_buno_id, created_date, created_tantou_id) VALUES ('75636/7 1GR0A     W70', 2556, GETDATE(), 999);</v>
      </c>
      <c r="AC11099" s="229"/>
    </row>
    <row r="11100" spans="26:29">
      <c r="Z11100">
        <v>1377</v>
      </c>
      <c r="AA11100" s="229" t="str">
        <f t="shared" si="103"/>
        <v>INSERT INTO UPK.upk_k40.k60_os_buno_link (os_buhin_no, k60_buno_id, created_date, created_tantou_id) VALUES ('64124   JN20A    W70※KD有り', 2557, GETDATE(), 999);</v>
      </c>
      <c r="AC11100" s="229"/>
    </row>
    <row r="11101" spans="26:29">
      <c r="Z11101">
        <v>1378</v>
      </c>
      <c r="AA11101" s="229" t="str">
        <f t="shared" si="103"/>
        <v>INSERT INTO UPK.upk_k40.k60_os_buno_link (os_buhin_no, k60_buno_id, created_date, created_tantou_id) VALUES ('64125   JN20A    W70※KD有り', 2558, GETDATE(), 999);</v>
      </c>
      <c r="AC11101" s="229"/>
    </row>
    <row r="11102" spans="26:29">
      <c r="Z11102">
        <v>1379</v>
      </c>
      <c r="AA11102" s="229" t="str">
        <f t="shared" si="103"/>
        <v>INSERT INTO UPK.upk_k40.k60_os_buno_link (os_buhin_no, k60_buno_id, created_date, created_tantou_id) VALUES ('67418   JN20A     B309', 2559, GETDATE(), 999);</v>
      </c>
      <c r="AC11102" s="229"/>
    </row>
    <row r="11103" spans="26:29">
      <c r="Z11103">
        <v>1380</v>
      </c>
      <c r="AA11103" s="229" t="str">
        <f t="shared" si="103"/>
        <v>INSERT INTO UPK.upk_k40.k60_os_buno_link (os_buhin_no, k60_buno_id, created_date, created_tantou_id) VALUES ('75942/3 JN20A     B302', 2560, GETDATE(), 999);</v>
      </c>
      <c r="AC11103" s="229"/>
    </row>
    <row r="11104" spans="26:29">
      <c r="Z11104">
        <v>1381</v>
      </c>
      <c r="AA11104" s="229" t="str">
        <f t="shared" si="103"/>
        <v>INSERT INTO UPK.upk_k40.k60_os_buno_link (os_buhin_no, k60_buno_id, created_date, created_tantou_id) VALUES ('76731   JN21A     B302', 2561, GETDATE(), 999);</v>
      </c>
      <c r="AC11104" s="229"/>
    </row>
    <row r="11105" spans="26:29">
      <c r="Z11105">
        <v>1382</v>
      </c>
      <c r="AA11105" s="229" t="str">
        <f t="shared" si="103"/>
        <v>INSERT INTO UPK.upk_k40.k60_os_buno_link (os_buhin_no, k60_buno_id, created_date, created_tantou_id) VALUES ('78136   JN20A     B301', 2562, GETDATE(), 999);</v>
      </c>
      <c r="AC11105" s="229"/>
    </row>
    <row r="11106" spans="26:29">
      <c r="Z11106">
        <v>1383</v>
      </c>
      <c r="AA11106" s="229" t="str">
        <f t="shared" si="103"/>
        <v>INSERT INTO UPK.upk_k40.k60_os_buno_link (os_buhin_no, k60_buno_id, created_date, created_tantou_id) VALUES ('78137   JN20A     B301', 2563, GETDATE(), 999);</v>
      </c>
      <c r="AC11106" s="229"/>
    </row>
    <row r="11107" spans="26:29">
      <c r="Z11107">
        <v>1384</v>
      </c>
      <c r="AA11107" s="229" t="str">
        <f t="shared" si="103"/>
        <v>INSERT INTO UPK.upk_k40.k60_os_buno_link (os_buhin_no, k60_buno_id, created_date, created_tantou_id) VALUES ('78142/3 JN20A     B301', 2564, GETDATE(), 999);</v>
      </c>
      <c r="AC11107" s="229"/>
    </row>
    <row r="11108" spans="26:29">
      <c r="Z11108">
        <v>1385</v>
      </c>
      <c r="AA11108" s="229" t="str">
        <f t="shared" si="103"/>
        <v>INSERT INTO UPK.upk_k40.k60_os_buno_link (os_buhin_no, k60_buno_id, created_date, created_tantou_id) VALUES ('17422   1LB0C01   K70', 2565, GETDATE(), 999);</v>
      </c>
      <c r="AC11108" s="229"/>
    </row>
    <row r="11109" spans="26:29">
      <c r="Z11109">
        <v>1386</v>
      </c>
      <c r="AA11109" s="229" t="str">
        <f t="shared" si="103"/>
        <v>INSERT INTO UPK.upk_k40.k60_os_buno_link (os_buhin_no, k60_buno_id, created_date, created_tantou_id) VALUES ('17423   1LB0C01   K70', 2566, GETDATE(), 999);</v>
      </c>
      <c r="AC11109" s="229"/>
    </row>
    <row r="11110" spans="26:29">
      <c r="Z11110">
        <v>1387</v>
      </c>
      <c r="AA11110" s="229" t="str">
        <f t="shared" si="103"/>
        <v>INSERT INTO UPK.upk_k40.k60_os_buno_link (os_buhin_no, k60_buno_id, created_date, created_tantou_id) VALUES ('80633   1LC0A     B302', 2567, GETDATE(), 999);</v>
      </c>
      <c r="AC11110" s="229"/>
    </row>
    <row r="11111" spans="26:29">
      <c r="Z11111">
        <v>1388</v>
      </c>
      <c r="AA11111" s="229" t="str">
        <f t="shared" si="103"/>
        <v>INSERT INTO UPK.upk_k40.k60_os_buno_link (os_buhin_no, k60_buno_id, created_date, created_tantou_id) VALUES ('67332   1ZR0C     K70', 2568, GETDATE(), 999);</v>
      </c>
      <c r="AC11111" s="229"/>
    </row>
    <row r="11112" spans="26:29">
      <c r="Z11112">
        <v>1389</v>
      </c>
      <c r="AA11112" s="229" t="str">
        <f t="shared" si="103"/>
        <v>INSERT INTO UPK.upk_k40.k60_os_buno_link (os_buhin_no, k60_buno_id, created_date, created_tantou_id) VALUES ('62518   1JA0A     B302', 2569, GETDATE(), 999);</v>
      </c>
      <c r="AC11112" s="229"/>
    </row>
    <row r="11113" spans="26:29">
      <c r="Z11113">
        <v>1390</v>
      </c>
      <c r="AA11113" s="229" t="str">
        <f t="shared" si="103"/>
        <v>INSERT INTO UPK.upk_k40.k60_os_buno_link (os_buhin_no, k60_buno_id, created_date, created_tantou_id) VALUES ('62518   1JB0A     B302', 2570, GETDATE(), 999);</v>
      </c>
      <c r="AC11113" s="229"/>
    </row>
    <row r="11114" spans="26:29">
      <c r="Z11114">
        <v>1391</v>
      </c>
      <c r="AA11114" s="229" t="str">
        <f t="shared" si="103"/>
        <v>INSERT INTO UPK.upk_k40.k60_os_buno_link (os_buhin_no, k60_buno_id, created_date, created_tantou_id) VALUES ('62519   1JA0A     B302', 2571, GETDATE(), 999);</v>
      </c>
      <c r="AC11114" s="229"/>
    </row>
    <row r="11115" spans="26:29">
      <c r="Z11115">
        <v>1392</v>
      </c>
      <c r="AA11115" s="229" t="str">
        <f t="shared" si="103"/>
        <v>INSERT INTO UPK.upk_k40.k60_os_buno_link (os_buhin_no, k60_buno_id, created_date, created_tantou_id) VALUES ('62519   1JB0A     B302', 2572, GETDATE(), 999);</v>
      </c>
      <c r="AC11115" s="229"/>
    </row>
    <row r="11116" spans="26:29">
      <c r="Z11116">
        <v>1393</v>
      </c>
      <c r="AA11116" s="229" t="str">
        <f t="shared" si="103"/>
        <v>INSERT INTO UPK.upk_k40.k60_os_buno_link (os_buhin_no, k60_buno_id, created_date, created_tantou_id) VALUES ('77614   3VA0A     逆送', 2573, GETDATE(), 999);</v>
      </c>
      <c r="AC11116" s="229"/>
    </row>
    <row r="11117" spans="26:29">
      <c r="Z11117">
        <v>1394</v>
      </c>
      <c r="AA11117" s="229" t="str">
        <f t="shared" si="103"/>
        <v>INSERT INTO UPK.upk_k40.k60_os_buno_link (os_buhin_no, k60_buno_id, created_date, created_tantou_id) VALUES ('77615   3VA0A     逆送', 2574, GETDATE(), 999);</v>
      </c>
      <c r="AC11117" s="229"/>
    </row>
    <row r="11118" spans="26:29">
      <c r="Z11118">
        <v>1395</v>
      </c>
      <c r="AA11118" s="229" t="str">
        <f t="shared" si="103"/>
        <v>INSERT INTO UPK.upk_k40.k60_os_buno_link (os_buhin_no, k60_buno_id, created_date, created_tantou_id) VALUES ('751T7   6FK0A     P309外転', 2575, GETDATE(), 999);</v>
      </c>
      <c r="AC11118" s="229"/>
    </row>
    <row r="11119" spans="26:29">
      <c r="Z11119">
        <v>1396</v>
      </c>
      <c r="AA11119" s="229" t="str">
        <f t="shared" si="103"/>
        <v>INSERT INTO UPK.upk_k40.k60_os_buno_link (os_buhin_no, k60_buno_id, created_date, created_tantou_id) VALUES ('BRQP33552-1      タテブス', 2576, GETDATE(), 999);</v>
      </c>
      <c r="AC11119" s="229"/>
    </row>
    <row r="11120" spans="26:29">
      <c r="Z11120">
        <v>1397</v>
      </c>
      <c r="AA11120" s="229" t="str">
        <f t="shared" si="103"/>
        <v>INSERT INTO UPK.upk_k40.k60_os_buno_link (os_buhin_no, k60_buno_id, created_date, created_tantou_id) VALUES ('BRQP33553-1      タテブス', 2577, GETDATE(), 999);</v>
      </c>
      <c r="AC11120" s="229"/>
    </row>
    <row r="11121" spans="2:29">
      <c r="Z11121">
        <v>1398</v>
      </c>
      <c r="AA11121" s="229" t="str">
        <f t="shared" si="103"/>
        <v>INSERT INTO UPK.upk_k40.k60_os_buno_link (os_buhin_no, k60_buno_id, created_date, created_tantou_id) VALUES ('BRQP33554-1      タテブス', 2578, GETDATE(), 999);</v>
      </c>
      <c r="AC11121" s="229"/>
    </row>
    <row r="11122" spans="2:29">
      <c r="Z11122">
        <v>1399</v>
      </c>
      <c r="AA11122" s="229" t="str">
        <f t="shared" si="103"/>
        <v>INSERT INTO UPK.upk_k40.k60_os_buno_link (os_buhin_no, k60_buno_id, created_date, created_tantou_id) VALUES ('79112   AU100     B302', 2579, GETDATE(), 999);</v>
      </c>
      <c r="AC11122" s="229"/>
    </row>
    <row r="11123" spans="2:29">
      <c r="AA11123" s="229"/>
      <c r="AC11123" s="229"/>
    </row>
    <row r="11124" spans="2:29">
      <c r="B11124" t="s">
        <v>8721</v>
      </c>
      <c r="H11124" t="str">
        <f>$H$1&amp;".upk_k40.k40_cmc_convert"</f>
        <v>UPK.upk_k40.k40_cmc_convert</v>
      </c>
      <c r="Z11124">
        <v>1</v>
      </c>
      <c r="AA11124" t="s">
        <v>9384</v>
      </c>
      <c r="AB11124" t="s">
        <v>9384</v>
      </c>
      <c r="AC11124" t="s">
        <v>9385</v>
      </c>
    </row>
    <row r="11125" spans="2:29">
      <c r="Z11125">
        <v>2</v>
      </c>
      <c r="AA11125" t="s">
        <v>9336</v>
      </c>
      <c r="AB11125" t="s">
        <v>9401</v>
      </c>
      <c r="AC11125" t="s">
        <v>9402</v>
      </c>
    </row>
    <row r="11126" spans="2:29">
      <c r="Z11126">
        <v>3</v>
      </c>
      <c r="AA11126" t="s">
        <v>9351</v>
      </c>
      <c r="AB11126" t="s">
        <v>9349</v>
      </c>
      <c r="AC11126" t="s">
        <v>9350</v>
      </c>
    </row>
    <row r="11127" spans="2:29">
      <c r="Z11127">
        <v>4</v>
      </c>
      <c r="AA11127" t="s">
        <v>9351</v>
      </c>
      <c r="AB11127" t="s">
        <v>9352</v>
      </c>
      <c r="AC11127" t="s">
        <v>9350</v>
      </c>
    </row>
    <row r="11128" spans="2:29">
      <c r="Z11128">
        <v>5</v>
      </c>
      <c r="AA11128" t="s">
        <v>9357</v>
      </c>
      <c r="AB11128" t="s">
        <v>9356</v>
      </c>
      <c r="AC11128" t="s">
        <v>9350</v>
      </c>
    </row>
    <row r="11129" spans="2:29">
      <c r="Z11129">
        <v>6</v>
      </c>
      <c r="AA11129" t="s">
        <v>9357</v>
      </c>
      <c r="AB11129" t="s">
        <v>9361</v>
      </c>
      <c r="AC11129" t="s">
        <v>9350</v>
      </c>
    </row>
    <row r="11130" spans="2:29">
      <c r="Z11130">
        <v>7</v>
      </c>
      <c r="AA11130" t="s">
        <v>9366</v>
      </c>
      <c r="AB11130" t="s">
        <v>9365</v>
      </c>
      <c r="AC11130" t="s">
        <v>9350</v>
      </c>
    </row>
    <row r="11131" spans="2:29">
      <c r="Z11131">
        <v>8</v>
      </c>
      <c r="AA11131" t="s">
        <v>9394</v>
      </c>
      <c r="AB11131" t="s">
        <v>9393</v>
      </c>
      <c r="AC11131" t="s">
        <v>9350</v>
      </c>
    </row>
    <row r="11132" spans="2:29">
      <c r="Z11132">
        <v>9</v>
      </c>
      <c r="AA11132" t="s">
        <v>9394</v>
      </c>
      <c r="AB11132" t="s">
        <v>9395</v>
      </c>
      <c r="AC11132" t="s">
        <v>9350</v>
      </c>
    </row>
    <row r="11133" spans="2:29">
      <c r="Z11133">
        <v>10</v>
      </c>
      <c r="AA11133" t="s">
        <v>9398</v>
      </c>
      <c r="AB11133" t="s">
        <v>9396</v>
      </c>
      <c r="AC11133" t="s">
        <v>9397</v>
      </c>
    </row>
    <row r="11134" spans="2:29">
      <c r="Z11134">
        <v>11</v>
      </c>
      <c r="AA11134" t="s">
        <v>9360</v>
      </c>
      <c r="AB11134" t="s">
        <v>9358</v>
      </c>
      <c r="AC11134" t="s">
        <v>9359</v>
      </c>
    </row>
    <row r="11135" spans="2:29">
      <c r="Z11135">
        <v>12</v>
      </c>
      <c r="AA11135" t="s">
        <v>9360</v>
      </c>
      <c r="AB11135" t="s">
        <v>9392</v>
      </c>
      <c r="AC11135" t="s">
        <v>9359</v>
      </c>
    </row>
    <row r="11136" spans="2:29">
      <c r="Z11136">
        <v>13</v>
      </c>
      <c r="AA11136" t="s">
        <v>9380</v>
      </c>
      <c r="AB11136" t="s">
        <v>9378</v>
      </c>
      <c r="AC11136" t="s">
        <v>9379</v>
      </c>
    </row>
    <row r="11137" spans="26:29">
      <c r="Z11137">
        <v>14</v>
      </c>
      <c r="AA11137" t="s">
        <v>9342</v>
      </c>
      <c r="AB11137" t="s">
        <v>9340</v>
      </c>
      <c r="AC11137" t="s">
        <v>9341</v>
      </c>
    </row>
    <row r="11138" spans="26:29">
      <c r="Z11138">
        <v>15</v>
      </c>
      <c r="AA11138" t="s">
        <v>9383</v>
      </c>
      <c r="AB11138" t="s">
        <v>9381</v>
      </c>
      <c r="AC11138" t="s">
        <v>9382</v>
      </c>
    </row>
    <row r="11139" spans="26:29">
      <c r="Z11139">
        <v>16</v>
      </c>
      <c r="AA11139" t="s">
        <v>9336</v>
      </c>
      <c r="AB11139" t="s">
        <v>9334</v>
      </c>
      <c r="AC11139" t="s">
        <v>9335</v>
      </c>
    </row>
    <row r="11140" spans="26:29">
      <c r="Z11140">
        <v>17</v>
      </c>
      <c r="AA11140" t="s">
        <v>9347</v>
      </c>
      <c r="AB11140" t="s">
        <v>9346</v>
      </c>
      <c r="AC11140" t="s">
        <v>9335</v>
      </c>
    </row>
    <row r="11141" spans="26:29">
      <c r="Z11141">
        <v>18</v>
      </c>
      <c r="AA11141" t="s">
        <v>9364</v>
      </c>
      <c r="AB11141" t="s">
        <v>9362</v>
      </c>
      <c r="AC11141" t="s">
        <v>9363</v>
      </c>
    </row>
    <row r="11142" spans="26:29">
      <c r="Z11142">
        <v>19</v>
      </c>
      <c r="AA11142" t="s">
        <v>9377</v>
      </c>
      <c r="AB11142" t="s">
        <v>9375</v>
      </c>
      <c r="AC11142" t="s">
        <v>9376</v>
      </c>
    </row>
    <row r="11143" spans="26:29">
      <c r="Z11143">
        <v>20</v>
      </c>
      <c r="AA11143" t="s">
        <v>9333</v>
      </c>
      <c r="AB11143" t="s">
        <v>8817</v>
      </c>
      <c r="AC11143" t="s">
        <v>9332</v>
      </c>
    </row>
    <row r="11144" spans="26:29">
      <c r="Z11144">
        <v>21</v>
      </c>
      <c r="AA11144" t="s">
        <v>9388</v>
      </c>
      <c r="AB11144" t="s">
        <v>9386</v>
      </c>
      <c r="AC11144" t="s">
        <v>9387</v>
      </c>
    </row>
    <row r="11145" spans="26:29">
      <c r="Z11145">
        <v>22</v>
      </c>
      <c r="AA11145" t="s">
        <v>9374</v>
      </c>
      <c r="AB11145" t="s">
        <v>9372</v>
      </c>
      <c r="AC11145" t="s">
        <v>9373</v>
      </c>
    </row>
    <row r="11146" spans="26:29">
      <c r="Z11146">
        <v>23</v>
      </c>
      <c r="AA11146" t="s">
        <v>9339</v>
      </c>
      <c r="AB11146" t="s">
        <v>9337</v>
      </c>
      <c r="AC11146" t="s">
        <v>9338</v>
      </c>
    </row>
    <row r="11147" spans="26:29">
      <c r="Z11147">
        <v>24</v>
      </c>
      <c r="AA11147" t="s">
        <v>9400</v>
      </c>
      <c r="AB11147" t="s">
        <v>9399</v>
      </c>
      <c r="AC11147" t="s">
        <v>9338</v>
      </c>
    </row>
    <row r="11148" spans="26:29">
      <c r="Z11148">
        <v>25</v>
      </c>
      <c r="AA11148" t="s">
        <v>9391</v>
      </c>
      <c r="AB11148" t="s">
        <v>9389</v>
      </c>
      <c r="AC11148" t="s">
        <v>9390</v>
      </c>
    </row>
    <row r="11149" spans="26:29">
      <c r="Z11149">
        <v>26</v>
      </c>
      <c r="AA11149" t="s">
        <v>9403</v>
      </c>
      <c r="AB11149" t="s">
        <v>9403</v>
      </c>
      <c r="AC11149" t="s">
        <v>9404</v>
      </c>
    </row>
    <row r="11150" spans="26:29">
      <c r="Z11150">
        <v>27</v>
      </c>
      <c r="AA11150" t="s">
        <v>9345</v>
      </c>
      <c r="AB11150" t="s">
        <v>9343</v>
      </c>
      <c r="AC11150" t="s">
        <v>9344</v>
      </c>
    </row>
    <row r="11151" spans="26:29">
      <c r="Z11151">
        <v>28</v>
      </c>
      <c r="AA11151" t="s">
        <v>9355</v>
      </c>
      <c r="AB11151" t="s">
        <v>9353</v>
      </c>
      <c r="AC11151" t="s">
        <v>9354</v>
      </c>
    </row>
    <row r="11152" spans="26:29">
      <c r="Z11152">
        <v>29</v>
      </c>
      <c r="AA11152" t="s">
        <v>9371</v>
      </c>
      <c r="AB11152" t="s">
        <v>9369</v>
      </c>
      <c r="AC11152" t="s">
        <v>9370</v>
      </c>
    </row>
    <row r="11153" spans="26:36">
      <c r="Z11153">
        <v>30</v>
      </c>
      <c r="AA11153" t="s">
        <v>9368</v>
      </c>
      <c r="AB11153" t="s">
        <v>9367</v>
      </c>
      <c r="AC11153" t="s">
        <v>9348</v>
      </c>
    </row>
    <row r="11154" spans="26:36">
      <c r="AA11154" t="str">
        <f>"INSERT INTO "&amp;$H$11124&amp;" ("&amp;AB11155&amp;", "&amp;AC11155&amp;", "&amp;AD11155&amp;", "&amp;AG11155&amp;", "&amp;AH11155&amp;") VALUES("</f>
        <v>INSERT INTO UPK.upk_k40.k40_cmc_convert (ms_cm, k40_cm, bikou, created_date, created_tantou_id) VALUES(</v>
      </c>
    </row>
    <row r="11155" spans="26:36">
      <c r="AA11155" t="s">
        <v>80</v>
      </c>
      <c r="AB11155" t="s">
        <v>9405</v>
      </c>
      <c r="AC11155" t="s">
        <v>9415</v>
      </c>
      <c r="AD11155" t="s">
        <v>9407</v>
      </c>
      <c r="AE11155" t="s">
        <v>91</v>
      </c>
      <c r="AF11155" t="s">
        <v>90</v>
      </c>
      <c r="AG11155" t="s">
        <v>50</v>
      </c>
      <c r="AH11155" t="s">
        <v>51</v>
      </c>
      <c r="AI11155" t="s">
        <v>52</v>
      </c>
      <c r="AJ11155" t="s">
        <v>53</v>
      </c>
    </row>
    <row r="11156" spans="26:36">
      <c r="Z11156">
        <v>1</v>
      </c>
      <c r="AA11156" t="str">
        <f>AA$11154&amp;"'"&amp;AA11124&amp;"', '"&amp;AB11124&amp;"', '"&amp;AC11124&amp;"', GETDATE(), 999);"</f>
        <v>INSERT INTO UPK.upk_k40.k40_cmc_convert (ms_cm, k40_cm, bikou, created_date, created_tantou_id) VALUES('620', '620', '６２０', GETDATE(), 999);</v>
      </c>
    </row>
    <row r="11157" spans="26:36">
      <c r="Z11157">
        <v>2</v>
      </c>
      <c r="AA11157" t="str">
        <f t="shared" ref="AA11157:AA11185" si="104">AA$11154&amp;"'"&amp;AA11125&amp;"', '"&amp;AB11125&amp;"', '"&amp;AC11125&amp;"', GETDATE(), 999);"</f>
        <v>INSERT INTO UPK.upk_k40.k40_cmc_convert (ms_cm, k40_cm, bikou, created_date, created_tantou_id) VALUES('S14', '973', 'ＲＧ', GETDATE(), 999);</v>
      </c>
    </row>
    <row r="11158" spans="26:36">
      <c r="Z11158">
        <v>3</v>
      </c>
      <c r="AA11158" t="str">
        <f t="shared" si="104"/>
        <v>INSERT INTO UPK.upk_k40.k40_cmc_convert (ms_cm, k40_cm, bikou, created_date, created_tantou_id) VALUES('T33', '145DE', 'エクストレイル', GETDATE(), 999);</v>
      </c>
    </row>
    <row r="11159" spans="26:36">
      <c r="Z11159">
        <v>4</v>
      </c>
      <c r="AA11159" t="str">
        <f t="shared" si="104"/>
        <v>INSERT INTO UPK.upk_k40.k40_cmc_convert (ms_cm, k40_cm, bikou, created_date, created_tantou_id) VALUES('T33', '145DP', 'エクストレイル', GETDATE(), 999);</v>
      </c>
    </row>
    <row r="11160" spans="26:36">
      <c r="Z11160">
        <v>5</v>
      </c>
      <c r="AA11160" t="str">
        <f t="shared" si="104"/>
        <v>INSERT INTO UPK.upk_k40.k40_cmc_convert (ms_cm, k40_cm, bikou, created_date, created_tantou_id) VALUES('T30', '186', 'エクストレイル', GETDATE(), 999);</v>
      </c>
    </row>
    <row r="11161" spans="26:36">
      <c r="Z11161">
        <v>6</v>
      </c>
      <c r="AA11161" t="str">
        <f t="shared" si="104"/>
        <v>INSERT INTO UPK.upk_k40.k40_cmc_convert (ms_cm, k40_cm, bikou, created_date, created_tantou_id) VALUES('T30', '359', 'エクストレイル', GETDATE(), 999);</v>
      </c>
    </row>
    <row r="11162" spans="26:36">
      <c r="Z11162">
        <v>7</v>
      </c>
      <c r="AA11162" t="str">
        <f t="shared" si="104"/>
        <v>INSERT INTO UPK.upk_k40.k40_cmc_convert (ms_cm, k40_cm, bikou, created_date, created_tantou_id) VALUES('T31', '420', 'エクストレイル', GETDATE(), 999);</v>
      </c>
    </row>
    <row r="11163" spans="26:36">
      <c r="Z11163">
        <v>8</v>
      </c>
      <c r="AA11163" t="str">
        <f t="shared" si="104"/>
        <v>INSERT INTO UPK.upk_k40.k40_cmc_convert (ms_cm, k40_cm, bikou, created_date, created_tantou_id) VALUES('T32', '920A', 'エクストレイル', GETDATE(), 999);</v>
      </c>
    </row>
    <row r="11164" spans="26:36">
      <c r="Z11164">
        <v>9</v>
      </c>
      <c r="AA11164" t="str">
        <f t="shared" si="104"/>
        <v>INSERT INTO UPK.upk_k40.k40_cmc_convert (ms_cm, k40_cm, bikou, created_date, created_tantou_id) VALUES('T32', '920AJ', 'エクストレイル', GETDATE(), 999);</v>
      </c>
    </row>
    <row r="11165" spans="26:36">
      <c r="Z11165">
        <v>10</v>
      </c>
      <c r="AA11165" t="str">
        <f t="shared" si="104"/>
        <v>INSERT INTO UPK.upk_k40.k40_cmc_convert (ms_cm, k40_cm, bikou, created_date, created_tantou_id) VALUES('J11', '950C', 'キャシュカイ', GETDATE(), 999);</v>
      </c>
    </row>
    <row r="11166" spans="26:36">
      <c r="Z11166">
        <v>11</v>
      </c>
      <c r="AA11166" t="str">
        <f t="shared" si="104"/>
        <v>INSERT INTO UPK.upk_k40.k40_cmc_convert (ms_cm, k40_cm, bikou, created_date, created_tantou_id) VALUES('E26', '259B', 'キャラバン', GETDATE(), 999);</v>
      </c>
    </row>
    <row r="11167" spans="26:36">
      <c r="Z11167">
        <v>12</v>
      </c>
      <c r="AA11167" t="str">
        <f t="shared" si="104"/>
        <v>INSERT INTO UPK.upk_k40.k40_cmc_convert (ms_cm, k40_cm, bikou, created_date, created_tantou_id) VALUES('E26', '883A', 'キャラバン', GETDATE(), 999);</v>
      </c>
    </row>
    <row r="11168" spans="26:36">
      <c r="Z11168">
        <v>13</v>
      </c>
      <c r="AA11168" t="str">
        <f t="shared" si="104"/>
        <v>INSERT INTO UPK.upk_k40.k40_cmc_convert (ms_cm, k40_cm, bikou, created_date, created_tantou_id) VALUES('RE52', '518', 'クエスト', GETDATE(), 999);</v>
      </c>
    </row>
    <row r="11169" spans="26:27">
      <c r="Z11169">
        <v>14</v>
      </c>
      <c r="AA11169" t="str">
        <f t="shared" si="104"/>
        <v>INSERT INTO UPK.upk_k40.k40_cmc_convert (ms_cm, k40_cm, bikou, created_date, created_tantou_id) VALUES('B15', '124', 'サニー', GETDATE(), 999);</v>
      </c>
    </row>
    <row r="11170" spans="26:27">
      <c r="Z11170">
        <v>15</v>
      </c>
      <c r="AA11170" t="str">
        <f t="shared" si="104"/>
        <v>INSERT INTO UPK.upk_k40.k40_cmc_convert (ms_cm, k40_cm, bikou, created_date, created_tantou_id) VALUES('Y62', '519', 'サファリ', GETDATE(), 999);</v>
      </c>
    </row>
    <row r="11171" spans="26:27">
      <c r="Z11171">
        <v>16</v>
      </c>
      <c r="AA11171" t="str">
        <f t="shared" si="104"/>
        <v>INSERT INTO UPK.upk_k40.k40_cmc_convert (ms_cm, k40_cm, bikou, created_date, created_tantou_id) VALUES('S14', '050', 'シルビア', GETDATE(), 999);</v>
      </c>
    </row>
    <row r="11172" spans="26:27">
      <c r="Z11172">
        <v>17</v>
      </c>
      <c r="AA11172" t="str">
        <f t="shared" si="104"/>
        <v>INSERT INTO UPK.upk_k40.k40_cmc_convert (ms_cm, k40_cm, bikou, created_date, created_tantou_id) VALUES('S15', '131', 'シルビア', GETDATE(), 999);</v>
      </c>
    </row>
    <row r="11173" spans="26:27">
      <c r="Z11173">
        <v>18</v>
      </c>
      <c r="AA11173" t="str">
        <f t="shared" si="104"/>
        <v>INSERT INTO UPK.upk_k40.k40_cmc_convert (ms_cm, k40_cm, bikou, created_date, created_tantou_id) VALUES('G10', '360', 'シルフィー', GETDATE(), 999);</v>
      </c>
    </row>
    <row r="11174" spans="26:27">
      <c r="Z11174">
        <v>19</v>
      </c>
      <c r="AA11174" t="str">
        <f t="shared" si="104"/>
        <v>INSERT INTO UPK.upk_k40.k40_cmc_convert (ms_cm, k40_cm, bikou, created_date, created_tantou_id) VALUES('720', '480', 'セドリックタクシ－', GETDATE(), 999);</v>
      </c>
    </row>
    <row r="11175" spans="26:27">
      <c r="Z11175">
        <v>20</v>
      </c>
      <c r="AA11175" t="str">
        <f t="shared" si="104"/>
        <v>INSERT INTO UPK.upk_k40.k40_cmc_convert (ms_cm, k40_cm, bikou, created_date, created_tantou_id) VALUES('C27', '008A', 'セレナ', GETDATE(), 999);</v>
      </c>
    </row>
    <row r="11176" spans="26:27">
      <c r="Z11176">
        <v>21</v>
      </c>
      <c r="AA11176" t="str">
        <f t="shared" si="104"/>
        <v>INSERT INTO UPK.upk_k40.k40_cmc_convert (ms_cm, k40_cm, bikou, created_date, created_tantou_id) VALUES('D21', '850', 'ダットラ', GETDATE(), 999);</v>
      </c>
    </row>
    <row r="11177" spans="26:27">
      <c r="Z11177">
        <v>22</v>
      </c>
      <c r="AA11177" t="str">
        <f t="shared" si="104"/>
        <v>INSERT INTO UPK.upk_k40.k40_cmc_convert (ms_cm, k40_cm, bikou, created_date, created_tantou_id) VALUES('J32', '474', 'ティアナ', GETDATE(), 999);</v>
      </c>
    </row>
    <row r="11178" spans="26:27">
      <c r="Z11178">
        <v>23</v>
      </c>
      <c r="AA11178" t="str">
        <f t="shared" si="104"/>
        <v>INSERT INTO UPK.upk_k40.k40_cmc_convert (ms_cm, k40_cm, bikou, created_date, created_tantou_id) VALUES('R50', '123', 'テラノ', GETDATE(), 999);</v>
      </c>
    </row>
    <row r="11179" spans="26:27">
      <c r="Z11179">
        <v>24</v>
      </c>
      <c r="AA11179" t="str">
        <f t="shared" si="104"/>
        <v>INSERT INTO UPK.upk_k40.k40_cmc_convert (ms_cm, k40_cm, bikou, created_date, created_tantou_id) VALUES('WD21', '951', 'テラノ', GETDATE(), 999);</v>
      </c>
    </row>
    <row r="11180" spans="26:27">
      <c r="Z11180">
        <v>25</v>
      </c>
      <c r="AA11180" t="str">
        <f t="shared" si="104"/>
        <v>INSERT INTO UPK.upk_k40.k40_cmc_convert (ms_cm, k40_cm, bikou, created_date, created_tantou_id) VALUES('E12', '862B', 'ノート', GETDATE(), 999);</v>
      </c>
    </row>
    <row r="11181" spans="26:27">
      <c r="Z11181">
        <v>26</v>
      </c>
      <c r="AA11181" t="str">
        <f t="shared" si="104"/>
        <v>INSERT INTO UPK.upk_k40.k40_cmc_convert (ms_cm, k40_cm, bikou, created_date, created_tantou_id) VALUES('D21A', 'D21A', 'ハイゼット　カーゴ', GETDATE(), 999);</v>
      </c>
    </row>
    <row r="11182" spans="26:27">
      <c r="Z11182">
        <v>27</v>
      </c>
      <c r="AA11182" t="str">
        <f t="shared" si="104"/>
        <v>INSERT INTO UPK.upk_k40.k40_cmc_convert (ms_cm, k40_cm, bikou, created_date, created_tantou_id) VALUES('N16', '126', 'パルサー', GETDATE(), 999);</v>
      </c>
    </row>
    <row r="11183" spans="26:27">
      <c r="Z11183">
        <v>28</v>
      </c>
      <c r="AA11183" t="str">
        <f t="shared" si="104"/>
        <v>INSERT INTO UPK.upk_k40.k40_cmc_convert (ms_cm, k40_cm, bikou, created_date, created_tantou_id) VALUES('P12', '182', 'プリメーラ', GETDATE(), 999);</v>
      </c>
    </row>
    <row r="11184" spans="26:27">
      <c r="Z11184">
        <v>29</v>
      </c>
      <c r="AA11184" t="str">
        <f t="shared" si="104"/>
        <v>INSERT INTO UPK.upk_k40.k40_cmc_convert (ms_cm, k40_cm, bikou, created_date, created_tantou_id) VALUES('Z51', '457', 'ムラーノ', GETDATE(), 999);</v>
      </c>
    </row>
    <row r="11185" spans="26:27">
      <c r="Z11185">
        <v>30</v>
      </c>
      <c r="AA11185" t="str">
        <f t="shared" si="104"/>
        <v>INSERT INTO UPK.upk_k40.k40_cmc_convert (ms_cm, k40_cm, bikou, created_date, created_tantou_id) VALUES('S35', '423', 'ローグ', GETDATE(), 999);</v>
      </c>
    </row>
  </sheetData>
  <phoneticPr fontId="46"/>
  <dataValidations count="1">
    <dataValidation imeMode="disabled" allowBlank="1" showInputMessage="1" showErrorMessage="1" sqref="AJ597:AM598 AG596:AI597" xr:uid="{00000000-0002-0000-2000-000000000000}"/>
  </dataValidation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J37"/>
  <sheetViews>
    <sheetView workbookViewId="0">
      <selection sqref="A1:C1"/>
    </sheetView>
    <sheetView tabSelected="1" workbookViewId="1">
      <selection activeCell="D3" sqref="D3"/>
    </sheetView>
  </sheetViews>
  <sheetFormatPr defaultRowHeight="13.5"/>
  <cols>
    <col min="1" max="1" width="6.85546875" style="449" customWidth="1"/>
    <col min="2" max="2" width="15.42578125" style="449" bestFit="1" customWidth="1"/>
    <col min="3" max="3" width="12.5703125" style="449" bestFit="1" customWidth="1"/>
    <col min="4" max="4" width="42.140625" style="449" customWidth="1"/>
    <col min="5" max="5" width="10.28515625" style="452" bestFit="1" customWidth="1"/>
    <col min="6" max="6" width="43.140625" style="449" customWidth="1"/>
    <col min="7" max="7" width="9.140625" style="449"/>
    <col min="8" max="8" width="18" style="449" bestFit="1" customWidth="1"/>
    <col min="9" max="9" width="27.140625" style="449" bestFit="1" customWidth="1"/>
    <col min="10" max="10" width="37" style="449" bestFit="1" customWidth="1"/>
    <col min="11" max="16384" width="9.140625" style="449"/>
  </cols>
  <sheetData>
    <row r="1" spans="1:10" ht="30">
      <c r="A1" s="915" t="s">
        <v>13195</v>
      </c>
      <c r="B1" s="916"/>
      <c r="C1" s="917"/>
      <c r="D1" s="447" t="s">
        <v>13196</v>
      </c>
      <c r="E1" s="448" t="s">
        <v>13197</v>
      </c>
    </row>
    <row r="2" spans="1:10" ht="30">
      <c r="A2" s="918" t="s">
        <v>13198</v>
      </c>
      <c r="B2" s="447" t="s">
        <v>13199</v>
      </c>
      <c r="C2" s="447"/>
      <c r="D2" s="450" t="s">
        <v>13200</v>
      </c>
      <c r="E2" s="450">
        <v>8</v>
      </c>
      <c r="H2" s="451" t="s">
        <v>13201</v>
      </c>
    </row>
    <row r="3" spans="1:10" ht="30">
      <c r="A3" s="918"/>
      <c r="B3" s="447" t="s">
        <v>56</v>
      </c>
      <c r="C3" s="447"/>
      <c r="D3" s="450" t="s">
        <v>13202</v>
      </c>
      <c r="E3" s="450">
        <v>4</v>
      </c>
      <c r="H3" s="451"/>
    </row>
    <row r="4" spans="1:10" ht="30">
      <c r="A4" s="918"/>
      <c r="B4" s="447" t="s">
        <v>89</v>
      </c>
      <c r="C4" s="447"/>
      <c r="D4" s="450" t="s">
        <v>13203</v>
      </c>
      <c r="E4" s="450">
        <v>2</v>
      </c>
      <c r="H4" s="451"/>
    </row>
    <row r="5" spans="1:10" ht="15">
      <c r="A5" s="918"/>
      <c r="B5" s="447" t="s">
        <v>8755</v>
      </c>
      <c r="C5" s="447"/>
      <c r="D5" s="450" t="s">
        <v>13204</v>
      </c>
      <c r="E5" s="450">
        <v>1</v>
      </c>
    </row>
    <row r="6" spans="1:10" ht="45">
      <c r="A6" s="918"/>
      <c r="B6" s="447" t="s">
        <v>13205</v>
      </c>
      <c r="C6" s="447"/>
      <c r="D6" s="450" t="s">
        <v>13206</v>
      </c>
      <c r="E6" s="450" t="s">
        <v>13487</v>
      </c>
      <c r="F6" s="450" t="s">
        <v>13488</v>
      </c>
    </row>
    <row r="7" spans="1:10" ht="15">
      <c r="A7" s="918"/>
      <c r="B7" s="919" t="s">
        <v>13207</v>
      </c>
      <c r="C7" s="919" t="s">
        <v>13208</v>
      </c>
      <c r="D7" s="450" t="s">
        <v>13209</v>
      </c>
      <c r="F7" s="450" t="s">
        <v>13210</v>
      </c>
      <c r="I7" s="451" t="s">
        <v>13211</v>
      </c>
      <c r="J7" s="451" t="s">
        <v>13212</v>
      </c>
    </row>
    <row r="8" spans="1:10" ht="75">
      <c r="A8" s="918"/>
      <c r="B8" s="920"/>
      <c r="C8" s="920"/>
      <c r="D8" s="450" t="s">
        <v>13213</v>
      </c>
      <c r="E8" s="450"/>
      <c r="I8" s="451" t="s">
        <v>13214</v>
      </c>
      <c r="J8" s="451" t="s">
        <v>13201</v>
      </c>
    </row>
    <row r="9" spans="1:10" ht="15">
      <c r="A9" s="918"/>
      <c r="B9" s="447" t="s">
        <v>13215</v>
      </c>
      <c r="C9" s="447" t="s">
        <v>13208</v>
      </c>
      <c r="D9" s="450"/>
      <c r="E9" s="450"/>
    </row>
    <row r="10" spans="1:10" ht="45">
      <c r="A10" s="918" t="s">
        <v>13216</v>
      </c>
      <c r="B10" s="919" t="s">
        <v>13217</v>
      </c>
      <c r="C10" s="919" t="s">
        <v>13218</v>
      </c>
      <c r="D10" s="450" t="s">
        <v>13219</v>
      </c>
      <c r="E10" s="452" t="s">
        <v>13484</v>
      </c>
      <c r="F10" s="450" t="s">
        <v>13210</v>
      </c>
      <c r="I10" s="451" t="s">
        <v>13220</v>
      </c>
      <c r="J10" s="451" t="s">
        <v>13221</v>
      </c>
    </row>
    <row r="11" spans="1:10" ht="15">
      <c r="A11" s="918"/>
      <c r="B11" s="921"/>
      <c r="C11" s="921"/>
      <c r="D11" s="450"/>
      <c r="E11" s="450"/>
    </row>
    <row r="12" spans="1:10" ht="30">
      <c r="A12" s="918"/>
      <c r="B12" s="447" t="s">
        <v>13222</v>
      </c>
      <c r="C12" s="447"/>
      <c r="D12" s="450" t="s">
        <v>13223</v>
      </c>
      <c r="E12" s="450">
        <v>4</v>
      </c>
    </row>
    <row r="13" spans="1:10" ht="45">
      <c r="A13" s="918" t="s">
        <v>13224</v>
      </c>
      <c r="B13" s="447" t="s">
        <v>13225</v>
      </c>
      <c r="C13" s="447"/>
      <c r="D13" s="450" t="s">
        <v>13226</v>
      </c>
      <c r="E13" s="450">
        <v>8</v>
      </c>
    </row>
    <row r="14" spans="1:10" ht="45">
      <c r="A14" s="918"/>
      <c r="B14" s="447" t="s">
        <v>13227</v>
      </c>
      <c r="C14" s="447"/>
      <c r="D14" s="450" t="s">
        <v>13228</v>
      </c>
      <c r="E14" s="450">
        <v>4</v>
      </c>
    </row>
    <row r="15" spans="1:10" ht="15">
      <c r="A15" s="918" t="s">
        <v>13229</v>
      </c>
      <c r="B15" s="447" t="s">
        <v>13230</v>
      </c>
      <c r="C15" s="447"/>
      <c r="D15" s="450" t="s">
        <v>13231</v>
      </c>
      <c r="E15" s="450">
        <v>3</v>
      </c>
      <c r="H15" s="451" t="s">
        <v>13232</v>
      </c>
      <c r="I15" s="451" t="s">
        <v>13233</v>
      </c>
      <c r="J15" s="451" t="s">
        <v>13232</v>
      </c>
    </row>
    <row r="16" spans="1:10" ht="30">
      <c r="A16" s="918"/>
      <c r="B16" s="453" t="s">
        <v>13234</v>
      </c>
      <c r="C16" s="453" t="s">
        <v>13235</v>
      </c>
      <c r="D16" s="450" t="s">
        <v>13236</v>
      </c>
      <c r="F16" s="450" t="s">
        <v>13237</v>
      </c>
      <c r="H16" s="451"/>
      <c r="I16" s="451" t="s">
        <v>13238</v>
      </c>
      <c r="J16" s="451" t="s">
        <v>13239</v>
      </c>
    </row>
    <row r="17" spans="1:10" ht="30">
      <c r="A17" s="918"/>
      <c r="B17" s="447" t="s">
        <v>87</v>
      </c>
      <c r="C17" s="447"/>
      <c r="D17" s="450" t="s">
        <v>13240</v>
      </c>
      <c r="E17" s="450">
        <v>8</v>
      </c>
      <c r="H17" s="451"/>
      <c r="I17" s="451" t="s">
        <v>13241</v>
      </c>
      <c r="J17" s="451" t="s">
        <v>13242</v>
      </c>
    </row>
    <row r="18" spans="1:10" ht="45">
      <c r="A18" s="918"/>
      <c r="B18" s="453" t="s">
        <v>13243</v>
      </c>
      <c r="C18" s="453" t="s">
        <v>13235</v>
      </c>
      <c r="D18" s="450" t="s">
        <v>13244</v>
      </c>
      <c r="F18" s="450" t="s">
        <v>13245</v>
      </c>
      <c r="H18" s="451"/>
      <c r="I18" s="451" t="s">
        <v>13246</v>
      </c>
      <c r="J18" s="451" t="s">
        <v>13247</v>
      </c>
    </row>
    <row r="19" spans="1:10" ht="45">
      <c r="A19" s="918"/>
      <c r="B19" s="447" t="s">
        <v>9119</v>
      </c>
      <c r="C19" s="447"/>
      <c r="D19" s="450" t="s">
        <v>13248</v>
      </c>
      <c r="E19" s="450">
        <v>4</v>
      </c>
    </row>
    <row r="20" spans="1:10" ht="60">
      <c r="A20" s="918"/>
      <c r="B20" s="919" t="s">
        <v>13249</v>
      </c>
      <c r="C20" s="919" t="s">
        <v>13235</v>
      </c>
      <c r="D20" s="450" t="s">
        <v>13250</v>
      </c>
      <c r="F20" s="450" t="s">
        <v>13251</v>
      </c>
    </row>
    <row r="21" spans="1:10" ht="15">
      <c r="A21" s="918"/>
      <c r="B21" s="921"/>
      <c r="C21" s="921"/>
      <c r="D21" s="450" t="s">
        <v>13252</v>
      </c>
      <c r="E21" s="450"/>
    </row>
    <row r="22" spans="1:10" ht="30">
      <c r="A22" s="918" t="s">
        <v>13253</v>
      </c>
      <c r="B22" s="447" t="s">
        <v>60</v>
      </c>
      <c r="C22" s="447" t="s">
        <v>13254</v>
      </c>
      <c r="D22" s="450" t="s">
        <v>13255</v>
      </c>
      <c r="F22" s="450" t="s">
        <v>13256</v>
      </c>
      <c r="H22" s="451" t="s">
        <v>13257</v>
      </c>
      <c r="I22" s="451" t="s">
        <v>13258</v>
      </c>
      <c r="J22" s="451" t="s">
        <v>13259</v>
      </c>
    </row>
    <row r="23" spans="1:10" ht="45">
      <c r="A23" s="918"/>
      <c r="B23" s="447" t="s">
        <v>13260</v>
      </c>
      <c r="C23" s="447" t="s">
        <v>13261</v>
      </c>
      <c r="D23" s="450" t="s">
        <v>13262</v>
      </c>
      <c r="F23" s="450" t="s">
        <v>13263</v>
      </c>
      <c r="H23" s="451"/>
      <c r="I23" s="451" t="s">
        <v>13264</v>
      </c>
      <c r="J23" s="451" t="s">
        <v>13265</v>
      </c>
    </row>
    <row r="24" spans="1:10" ht="15">
      <c r="A24" s="918"/>
      <c r="B24" s="447"/>
      <c r="C24" s="447"/>
      <c r="D24" s="450"/>
      <c r="F24" s="450"/>
      <c r="H24" s="451"/>
      <c r="I24" s="451" t="s">
        <v>13266</v>
      </c>
      <c r="J24" s="451" t="s">
        <v>13267</v>
      </c>
    </row>
    <row r="25" spans="1:10" ht="30">
      <c r="A25" s="918"/>
      <c r="B25" s="447" t="s">
        <v>13268</v>
      </c>
      <c r="C25" s="447"/>
      <c r="D25" s="450" t="s">
        <v>13269</v>
      </c>
      <c r="E25" s="449"/>
      <c r="F25" s="450" t="s">
        <v>13270</v>
      </c>
      <c r="H25" s="451"/>
      <c r="I25" s="451" t="s">
        <v>13271</v>
      </c>
      <c r="J25" s="451" t="s">
        <v>13272</v>
      </c>
    </row>
    <row r="26" spans="1:10" ht="45">
      <c r="A26" s="918" t="s">
        <v>13273</v>
      </c>
      <c r="B26" s="447" t="s">
        <v>13274</v>
      </c>
      <c r="C26" s="447" t="s">
        <v>13275</v>
      </c>
      <c r="D26" s="450" t="s">
        <v>13276</v>
      </c>
      <c r="E26" s="449"/>
      <c r="F26" s="450" t="s">
        <v>13277</v>
      </c>
      <c r="I26" s="451" t="s">
        <v>13278</v>
      </c>
      <c r="J26" s="451" t="s">
        <v>13279</v>
      </c>
    </row>
    <row r="27" spans="1:10" ht="30">
      <c r="A27" s="918"/>
      <c r="B27" s="447" t="s">
        <v>13280</v>
      </c>
      <c r="C27" s="447" t="s">
        <v>13261</v>
      </c>
      <c r="D27" s="450" t="s">
        <v>13281</v>
      </c>
      <c r="E27" s="449"/>
      <c r="F27" s="450" t="s">
        <v>13282</v>
      </c>
      <c r="I27" s="451" t="s">
        <v>13283</v>
      </c>
      <c r="J27" s="451" t="s">
        <v>13284</v>
      </c>
    </row>
    <row r="28" spans="1:10" ht="15">
      <c r="A28" s="918"/>
      <c r="B28" s="447"/>
      <c r="C28" s="447"/>
      <c r="D28" s="450"/>
      <c r="E28" s="449"/>
      <c r="F28" s="450"/>
      <c r="I28" s="451"/>
      <c r="J28" s="451"/>
    </row>
    <row r="29" spans="1:10" ht="30">
      <c r="A29" s="918"/>
      <c r="B29" s="447" t="s">
        <v>13285</v>
      </c>
      <c r="C29" s="447"/>
      <c r="D29" s="450" t="s">
        <v>13286</v>
      </c>
      <c r="E29" s="449"/>
      <c r="F29" s="450" t="s">
        <v>13287</v>
      </c>
    </row>
    <row r="30" spans="1:10" ht="15">
      <c r="A30" s="918" t="s">
        <v>13288</v>
      </c>
      <c r="B30" s="447" t="s">
        <v>13289</v>
      </c>
      <c r="C30" s="447" t="s">
        <v>13275</v>
      </c>
      <c r="D30" s="450" t="s">
        <v>13290</v>
      </c>
      <c r="E30" s="449"/>
      <c r="F30" s="450" t="s">
        <v>13256</v>
      </c>
      <c r="H30" s="451" t="s">
        <v>13291</v>
      </c>
      <c r="I30" s="451" t="s">
        <v>13292</v>
      </c>
      <c r="J30" s="451" t="s">
        <v>13293</v>
      </c>
    </row>
    <row r="31" spans="1:10" ht="30">
      <c r="A31" s="918"/>
      <c r="B31" s="447" t="s">
        <v>13294</v>
      </c>
      <c r="C31" s="447" t="s">
        <v>13261</v>
      </c>
      <c r="D31" s="450" t="s">
        <v>13295</v>
      </c>
      <c r="E31" s="449"/>
      <c r="F31" s="450" t="s">
        <v>13296</v>
      </c>
      <c r="H31" s="451"/>
      <c r="I31" s="451" t="s">
        <v>13297</v>
      </c>
      <c r="J31" s="451" t="s">
        <v>13298</v>
      </c>
    </row>
    <row r="32" spans="1:10" ht="30">
      <c r="A32" s="918"/>
      <c r="B32" s="447" t="s">
        <v>13299</v>
      </c>
      <c r="C32" s="447"/>
      <c r="D32" s="450" t="s">
        <v>13300</v>
      </c>
      <c r="E32" s="449"/>
      <c r="F32" s="450" t="s">
        <v>13301</v>
      </c>
    </row>
    <row r="33" spans="5:10" ht="15">
      <c r="E33" s="449"/>
      <c r="F33" s="452"/>
      <c r="H33" s="451" t="s">
        <v>13302</v>
      </c>
      <c r="I33" s="451" t="s">
        <v>13303</v>
      </c>
      <c r="J33" s="451" t="s">
        <v>13304</v>
      </c>
    </row>
    <row r="34" spans="5:10" ht="15">
      <c r="H34" s="451"/>
      <c r="I34" s="451" t="s">
        <v>13305</v>
      </c>
      <c r="J34" s="451" t="s">
        <v>13306</v>
      </c>
    </row>
    <row r="35" spans="5:10" ht="15">
      <c r="H35" s="451"/>
      <c r="I35" s="451" t="s">
        <v>13307</v>
      </c>
      <c r="J35" s="451" t="s">
        <v>13308</v>
      </c>
    </row>
    <row r="36" spans="5:10" ht="15">
      <c r="H36" s="451" t="s">
        <v>13309</v>
      </c>
      <c r="I36" s="451" t="s">
        <v>13310</v>
      </c>
      <c r="J36" s="451" t="s">
        <v>13311</v>
      </c>
    </row>
    <row r="37" spans="5:10" ht="15">
      <c r="H37" s="451"/>
      <c r="I37" s="451" t="s">
        <v>13312</v>
      </c>
      <c r="J37" s="451" t="s">
        <v>13313</v>
      </c>
    </row>
  </sheetData>
  <mergeCells count="14">
    <mergeCell ref="A30:A32"/>
    <mergeCell ref="A13:A14"/>
    <mergeCell ref="A15:A21"/>
    <mergeCell ref="B20:B21"/>
    <mergeCell ref="C20:C21"/>
    <mergeCell ref="A22:A25"/>
    <mergeCell ref="A26:A29"/>
    <mergeCell ref="A1:C1"/>
    <mergeCell ref="A2:A9"/>
    <mergeCell ref="B7:B8"/>
    <mergeCell ref="C7:C8"/>
    <mergeCell ref="A10:A12"/>
    <mergeCell ref="B10:B11"/>
    <mergeCell ref="C10:C11"/>
  </mergeCells>
  <phoneticPr fontId="46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</sheetPr>
  <dimension ref="A1:F39"/>
  <sheetViews>
    <sheetView workbookViewId="0"/>
    <sheetView workbookViewId="1">
      <selection activeCell="A4" sqref="A4"/>
    </sheetView>
  </sheetViews>
  <sheetFormatPr defaultRowHeight="15"/>
  <cols>
    <col min="1" max="1" width="22.7109375" style="457" bestFit="1" customWidth="1"/>
    <col min="2" max="6" width="18.85546875" style="457" customWidth="1"/>
    <col min="7" max="16384" width="9.140625" style="457"/>
  </cols>
  <sheetData>
    <row r="1" spans="1:6" ht="45">
      <c r="A1" s="454" t="s">
        <v>13314</v>
      </c>
      <c r="B1" s="455" t="s">
        <v>13315</v>
      </c>
      <c r="C1" s="455" t="s">
        <v>13316</v>
      </c>
      <c r="D1" s="455" t="s">
        <v>13317</v>
      </c>
      <c r="E1" s="455" t="s">
        <v>13318</v>
      </c>
      <c r="F1" s="456" t="s">
        <v>13319</v>
      </c>
    </row>
    <row r="2" spans="1:6">
      <c r="A2" s="458" t="s">
        <v>13199</v>
      </c>
      <c r="B2" s="459" t="s">
        <v>13320</v>
      </c>
      <c r="C2" s="460" t="s">
        <v>13321</v>
      </c>
      <c r="D2" s="460" t="s">
        <v>13322</v>
      </c>
      <c r="E2" s="460" t="s">
        <v>13320</v>
      </c>
      <c r="F2" s="461" t="s">
        <v>13323</v>
      </c>
    </row>
    <row r="3" spans="1:6">
      <c r="A3" s="462" t="s">
        <v>13289</v>
      </c>
      <c r="B3" s="463" t="s">
        <v>13324</v>
      </c>
      <c r="C3" s="464" t="s">
        <v>13325</v>
      </c>
      <c r="D3" s="464" t="s">
        <v>13326</v>
      </c>
      <c r="E3" s="464" t="s">
        <v>13327</v>
      </c>
      <c r="F3" s="465" t="s">
        <v>13328</v>
      </c>
    </row>
    <row r="4" spans="1:6">
      <c r="A4" s="462" t="s">
        <v>13329</v>
      </c>
      <c r="B4" s="463" t="s">
        <v>13330</v>
      </c>
      <c r="C4" s="464" t="s">
        <v>13331</v>
      </c>
      <c r="D4" s="464" t="s">
        <v>13332</v>
      </c>
      <c r="E4" s="464" t="s">
        <v>13333</v>
      </c>
      <c r="F4" s="465" t="s">
        <v>13334</v>
      </c>
    </row>
    <row r="5" spans="1:6">
      <c r="A5" s="922" t="s">
        <v>60</v>
      </c>
      <c r="B5" s="463" t="s">
        <v>13335</v>
      </c>
      <c r="C5" s="923" t="s">
        <v>13336</v>
      </c>
      <c r="D5" s="923" t="s">
        <v>13337</v>
      </c>
      <c r="E5" s="464" t="s">
        <v>13338</v>
      </c>
      <c r="F5" s="465" t="s">
        <v>13339</v>
      </c>
    </row>
    <row r="6" spans="1:6">
      <c r="A6" s="922"/>
      <c r="B6" s="463" t="s">
        <v>13340</v>
      </c>
      <c r="C6" s="923"/>
      <c r="D6" s="923"/>
      <c r="E6" s="464" t="s">
        <v>13335</v>
      </c>
      <c r="F6" s="465" t="s">
        <v>13341</v>
      </c>
    </row>
    <row r="7" spans="1:6" ht="29.25" customHeight="1">
      <c r="A7" s="466" t="s">
        <v>13342</v>
      </c>
      <c r="B7" s="463" t="s">
        <v>13343</v>
      </c>
      <c r="C7" s="463" t="s">
        <v>13344</v>
      </c>
      <c r="D7" s="464" t="s">
        <v>13345</v>
      </c>
      <c r="E7" s="463" t="s">
        <v>13344</v>
      </c>
      <c r="F7" s="465" t="s">
        <v>13346</v>
      </c>
    </row>
    <row r="8" spans="1:6">
      <c r="A8" s="462" t="s">
        <v>87</v>
      </c>
      <c r="B8" s="463" t="s">
        <v>13343</v>
      </c>
      <c r="C8" s="464" t="s">
        <v>13343</v>
      </c>
      <c r="D8" s="464" t="s">
        <v>13345</v>
      </c>
      <c r="E8" s="464" t="s">
        <v>13343</v>
      </c>
      <c r="F8" s="465" t="s">
        <v>13346</v>
      </c>
    </row>
    <row r="9" spans="1:6" ht="30" customHeight="1">
      <c r="A9" s="466" t="s">
        <v>13347</v>
      </c>
      <c r="B9" s="463" t="s">
        <v>13343</v>
      </c>
      <c r="C9" s="464" t="s">
        <v>13348</v>
      </c>
      <c r="D9" s="463" t="s">
        <v>13349</v>
      </c>
      <c r="E9" s="464" t="s">
        <v>13348</v>
      </c>
      <c r="F9" s="465" t="s">
        <v>13346</v>
      </c>
    </row>
    <row r="10" spans="1:6" ht="30" customHeight="1">
      <c r="A10" s="466" t="s">
        <v>13350</v>
      </c>
      <c r="B10" s="463" t="s">
        <v>13351</v>
      </c>
      <c r="C10" s="464" t="s">
        <v>13351</v>
      </c>
      <c r="D10" s="463" t="s">
        <v>13352</v>
      </c>
      <c r="E10" s="464" t="s">
        <v>13351</v>
      </c>
      <c r="F10" s="465" t="s">
        <v>13353</v>
      </c>
    </row>
    <row r="11" spans="1:6">
      <c r="A11" s="462" t="s">
        <v>13207</v>
      </c>
      <c r="B11" s="463" t="s">
        <v>13354</v>
      </c>
      <c r="C11" s="464" t="s">
        <v>13354</v>
      </c>
      <c r="D11" s="464" t="s">
        <v>13355</v>
      </c>
      <c r="E11" s="464" t="s">
        <v>13354</v>
      </c>
      <c r="F11" s="465" t="s">
        <v>13356</v>
      </c>
    </row>
    <row r="12" spans="1:6" ht="30">
      <c r="A12" s="462" t="s">
        <v>13357</v>
      </c>
      <c r="B12" s="463" t="s">
        <v>13324</v>
      </c>
      <c r="C12" s="464" t="s">
        <v>13325</v>
      </c>
      <c r="D12" s="464" t="s">
        <v>13358</v>
      </c>
      <c r="E12" s="464" t="s">
        <v>13327</v>
      </c>
      <c r="F12" s="465" t="s">
        <v>13328</v>
      </c>
    </row>
    <row r="13" spans="1:6">
      <c r="A13" s="462" t="s">
        <v>13217</v>
      </c>
      <c r="B13" s="463" t="s">
        <v>13359</v>
      </c>
      <c r="C13" s="464" t="s">
        <v>13360</v>
      </c>
      <c r="D13" s="464" t="s">
        <v>13361</v>
      </c>
      <c r="E13" s="464" t="s">
        <v>13359</v>
      </c>
      <c r="F13" s="465" t="s">
        <v>13362</v>
      </c>
    </row>
    <row r="14" spans="1:6">
      <c r="A14" s="462" t="s">
        <v>13299</v>
      </c>
      <c r="B14" s="463" t="s">
        <v>13324</v>
      </c>
      <c r="C14" s="464" t="s">
        <v>13327</v>
      </c>
      <c r="D14" s="464" t="s">
        <v>13326</v>
      </c>
      <c r="E14" s="464" t="s">
        <v>13327</v>
      </c>
      <c r="F14" s="465" t="s">
        <v>13328</v>
      </c>
    </row>
    <row r="15" spans="1:6">
      <c r="A15" s="462" t="s">
        <v>56</v>
      </c>
      <c r="B15" s="463" t="s">
        <v>13363</v>
      </c>
      <c r="C15" s="464" t="s">
        <v>13364</v>
      </c>
      <c r="D15" s="464" t="s">
        <v>13365</v>
      </c>
      <c r="E15" s="464" t="s">
        <v>13363</v>
      </c>
      <c r="F15" s="465" t="s">
        <v>13366</v>
      </c>
    </row>
    <row r="16" spans="1:6">
      <c r="A16" s="462" t="s">
        <v>13225</v>
      </c>
      <c r="B16" s="463" t="s">
        <v>13354</v>
      </c>
      <c r="C16" s="464" t="s">
        <v>13367</v>
      </c>
      <c r="D16" s="464" t="s">
        <v>13368</v>
      </c>
      <c r="E16" s="464" t="s">
        <v>13354</v>
      </c>
      <c r="F16" s="465" t="s">
        <v>13356</v>
      </c>
    </row>
    <row r="17" spans="1:6">
      <c r="A17" s="922" t="s">
        <v>13274</v>
      </c>
      <c r="B17" s="463" t="s">
        <v>13335</v>
      </c>
      <c r="C17" s="923" t="s">
        <v>13369</v>
      </c>
      <c r="D17" s="923" t="s">
        <v>13337</v>
      </c>
      <c r="E17" s="923" t="s">
        <v>13370</v>
      </c>
      <c r="F17" s="465" t="s">
        <v>13339</v>
      </c>
    </row>
    <row r="18" spans="1:6">
      <c r="A18" s="922"/>
      <c r="B18" s="463" t="s">
        <v>13340</v>
      </c>
      <c r="C18" s="923"/>
      <c r="D18" s="923"/>
      <c r="E18" s="923"/>
      <c r="F18" s="465" t="s">
        <v>13341</v>
      </c>
    </row>
    <row r="19" spans="1:6">
      <c r="A19" s="922" t="s">
        <v>13285</v>
      </c>
      <c r="B19" s="463" t="s">
        <v>13335</v>
      </c>
      <c r="C19" s="923" t="s">
        <v>13371</v>
      </c>
      <c r="D19" s="923" t="s">
        <v>13337</v>
      </c>
      <c r="E19" s="923" t="s">
        <v>13335</v>
      </c>
      <c r="F19" s="465" t="s">
        <v>13339</v>
      </c>
    </row>
    <row r="20" spans="1:6">
      <c r="A20" s="922"/>
      <c r="B20" s="463" t="s">
        <v>13340</v>
      </c>
      <c r="C20" s="923"/>
      <c r="D20" s="923"/>
      <c r="E20" s="923"/>
      <c r="F20" s="465" t="s">
        <v>13341</v>
      </c>
    </row>
    <row r="21" spans="1:6">
      <c r="A21" s="462" t="s">
        <v>13201</v>
      </c>
      <c r="B21" s="463" t="s">
        <v>13354</v>
      </c>
      <c r="C21" s="464" t="s">
        <v>13354</v>
      </c>
      <c r="D21" s="464" t="s">
        <v>13355</v>
      </c>
      <c r="E21" s="464" t="s">
        <v>13354</v>
      </c>
      <c r="F21" s="465" t="s">
        <v>13356</v>
      </c>
    </row>
    <row r="22" spans="1:6">
      <c r="A22" s="922" t="s">
        <v>13280</v>
      </c>
      <c r="B22" s="463" t="s">
        <v>13335</v>
      </c>
      <c r="C22" s="923" t="s">
        <v>13372</v>
      </c>
      <c r="D22" s="923" t="s">
        <v>13337</v>
      </c>
      <c r="E22" s="923" t="s">
        <v>13335</v>
      </c>
      <c r="F22" s="465" t="s">
        <v>13339</v>
      </c>
    </row>
    <row r="23" spans="1:6">
      <c r="A23" s="922"/>
      <c r="B23" s="463" t="s">
        <v>13340</v>
      </c>
      <c r="C23" s="923"/>
      <c r="D23" s="923"/>
      <c r="E23" s="923"/>
      <c r="F23" s="465" t="s">
        <v>13341</v>
      </c>
    </row>
    <row r="24" spans="1:6">
      <c r="A24" s="462" t="s">
        <v>13373</v>
      </c>
      <c r="B24" s="463" t="s">
        <v>13374</v>
      </c>
      <c r="C24" s="464" t="s">
        <v>13375</v>
      </c>
      <c r="D24" s="464" t="s">
        <v>13376</v>
      </c>
      <c r="E24" s="464" t="s">
        <v>13374</v>
      </c>
      <c r="F24" s="465" t="s">
        <v>13377</v>
      </c>
    </row>
    <row r="25" spans="1:6">
      <c r="A25" s="462" t="s">
        <v>13378</v>
      </c>
      <c r="B25" s="463" t="s">
        <v>13324</v>
      </c>
      <c r="C25" s="464" t="s">
        <v>13379</v>
      </c>
      <c r="D25" s="464" t="s">
        <v>13326</v>
      </c>
      <c r="E25" s="464" t="s">
        <v>13327</v>
      </c>
      <c r="F25" s="465" t="s">
        <v>13328</v>
      </c>
    </row>
    <row r="26" spans="1:6">
      <c r="A26" s="462" t="s">
        <v>9119</v>
      </c>
      <c r="B26" s="463" t="s">
        <v>13343</v>
      </c>
      <c r="C26" s="464" t="s">
        <v>13343</v>
      </c>
      <c r="D26" s="464" t="s">
        <v>13345</v>
      </c>
      <c r="E26" s="464" t="s">
        <v>13343</v>
      </c>
      <c r="F26" s="465" t="s">
        <v>13346</v>
      </c>
    </row>
    <row r="27" spans="1:6">
      <c r="A27" s="462" t="s">
        <v>89</v>
      </c>
      <c r="B27" s="463" t="s">
        <v>13380</v>
      </c>
      <c r="C27" s="464" t="s">
        <v>13381</v>
      </c>
      <c r="D27" s="464" t="s">
        <v>13382</v>
      </c>
      <c r="E27" s="464" t="s">
        <v>13380</v>
      </c>
      <c r="F27" s="465" t="s">
        <v>13383</v>
      </c>
    </row>
    <row r="28" spans="1:6">
      <c r="A28" s="462" t="s">
        <v>13227</v>
      </c>
      <c r="B28" s="463" t="s">
        <v>13354</v>
      </c>
      <c r="C28" s="464" t="s">
        <v>13384</v>
      </c>
      <c r="D28" s="464" t="s">
        <v>13368</v>
      </c>
      <c r="E28" s="464" t="s">
        <v>13354</v>
      </c>
      <c r="F28" s="465" t="s">
        <v>13356</v>
      </c>
    </row>
    <row r="29" spans="1:6" ht="30">
      <c r="A29" s="462" t="s">
        <v>13385</v>
      </c>
      <c r="B29" s="463" t="s">
        <v>13386</v>
      </c>
      <c r="C29" s="464" t="s">
        <v>13387</v>
      </c>
      <c r="D29" s="463" t="s">
        <v>13388</v>
      </c>
      <c r="E29" s="464" t="s">
        <v>13389</v>
      </c>
      <c r="F29" s="467" t="s">
        <v>13390</v>
      </c>
    </row>
    <row r="30" spans="1:6">
      <c r="A30" s="922" t="s">
        <v>13268</v>
      </c>
      <c r="B30" s="463" t="s">
        <v>13335</v>
      </c>
      <c r="C30" s="923" t="s">
        <v>13391</v>
      </c>
      <c r="D30" s="923" t="s">
        <v>13337</v>
      </c>
      <c r="E30" s="923" t="s">
        <v>13335</v>
      </c>
      <c r="F30" s="465" t="s">
        <v>13339</v>
      </c>
    </row>
    <row r="31" spans="1:6">
      <c r="A31" s="922"/>
      <c r="B31" s="463" t="s">
        <v>13340</v>
      </c>
      <c r="C31" s="923"/>
      <c r="D31" s="923"/>
      <c r="E31" s="923"/>
      <c r="F31" s="465" t="s">
        <v>13341</v>
      </c>
    </row>
    <row r="32" spans="1:6" ht="30">
      <c r="A32" s="466" t="s">
        <v>13392</v>
      </c>
      <c r="B32" s="463" t="s">
        <v>13393</v>
      </c>
      <c r="C32" s="464" t="s">
        <v>13394</v>
      </c>
      <c r="D32" s="463" t="s">
        <v>13352</v>
      </c>
      <c r="E32" s="464" t="s">
        <v>13394</v>
      </c>
      <c r="F32" s="465" t="s">
        <v>13346</v>
      </c>
    </row>
    <row r="33" spans="1:6">
      <c r="A33" s="462" t="s">
        <v>13395</v>
      </c>
      <c r="B33" s="463" t="s">
        <v>13324</v>
      </c>
      <c r="C33" s="464" t="s">
        <v>13379</v>
      </c>
      <c r="D33" s="464" t="s">
        <v>13326</v>
      </c>
      <c r="E33" s="464" t="s">
        <v>13327</v>
      </c>
      <c r="F33" s="465" t="s">
        <v>13328</v>
      </c>
    </row>
    <row r="34" spans="1:6">
      <c r="A34" s="462" t="s">
        <v>8755</v>
      </c>
      <c r="B34" s="463" t="s">
        <v>13396</v>
      </c>
      <c r="C34" s="464" t="s">
        <v>13397</v>
      </c>
      <c r="D34" s="464" t="s">
        <v>13398</v>
      </c>
      <c r="E34" s="464" t="s">
        <v>13396</v>
      </c>
      <c r="F34" s="465" t="s">
        <v>13399</v>
      </c>
    </row>
    <row r="35" spans="1:6">
      <c r="A35" s="462" t="s">
        <v>13400</v>
      </c>
      <c r="B35" s="463" t="s">
        <v>13401</v>
      </c>
      <c r="C35" s="464" t="s">
        <v>13402</v>
      </c>
      <c r="D35" s="464" t="s">
        <v>13403</v>
      </c>
      <c r="E35" s="464" t="s">
        <v>13404</v>
      </c>
      <c r="F35" s="465" t="s">
        <v>13405</v>
      </c>
    </row>
    <row r="36" spans="1:6">
      <c r="A36" s="462" t="s">
        <v>13294</v>
      </c>
      <c r="B36" s="463" t="s">
        <v>13324</v>
      </c>
      <c r="C36" s="464" t="s">
        <v>13325</v>
      </c>
      <c r="D36" s="464" t="s">
        <v>13326</v>
      </c>
      <c r="E36" s="464" t="s">
        <v>13327</v>
      </c>
      <c r="F36" s="465" t="s">
        <v>13328</v>
      </c>
    </row>
    <row r="37" spans="1:6">
      <c r="A37" s="922" t="s">
        <v>13260</v>
      </c>
      <c r="B37" s="463" t="s">
        <v>13335</v>
      </c>
      <c r="C37" s="923" t="s">
        <v>13406</v>
      </c>
      <c r="D37" s="923" t="s">
        <v>13337</v>
      </c>
      <c r="E37" s="924" t="s">
        <v>13407</v>
      </c>
      <c r="F37" s="465" t="s">
        <v>13339</v>
      </c>
    </row>
    <row r="38" spans="1:6">
      <c r="A38" s="922"/>
      <c r="B38" s="463" t="s">
        <v>13340</v>
      </c>
      <c r="C38" s="923"/>
      <c r="D38" s="923"/>
      <c r="E38" s="924"/>
      <c r="F38" s="465" t="s">
        <v>13341</v>
      </c>
    </row>
    <row r="39" spans="1:6">
      <c r="A39" s="468" t="s">
        <v>13408</v>
      </c>
      <c r="B39" s="469" t="s">
        <v>13409</v>
      </c>
      <c r="C39" s="470" t="s">
        <v>13409</v>
      </c>
      <c r="D39" s="470" t="s">
        <v>13410</v>
      </c>
      <c r="E39" s="470" t="s">
        <v>13409</v>
      </c>
      <c r="F39" s="471" t="s">
        <v>13352</v>
      </c>
    </row>
  </sheetData>
  <mergeCells count="23">
    <mergeCell ref="A30:A31"/>
    <mergeCell ref="C30:C31"/>
    <mergeCell ref="D30:D31"/>
    <mergeCell ref="E30:E31"/>
    <mergeCell ref="A37:A38"/>
    <mergeCell ref="C37:C38"/>
    <mergeCell ref="D37:D38"/>
    <mergeCell ref="E37:E38"/>
    <mergeCell ref="A22:A23"/>
    <mergeCell ref="C22:C23"/>
    <mergeCell ref="D22:D23"/>
    <mergeCell ref="E22:E23"/>
    <mergeCell ref="A5:A6"/>
    <mergeCell ref="C5:C6"/>
    <mergeCell ref="D5:D6"/>
    <mergeCell ref="A17:A18"/>
    <mergeCell ref="C17:C18"/>
    <mergeCell ref="D17:D18"/>
    <mergeCell ref="E17:E18"/>
    <mergeCell ref="A19:A20"/>
    <mergeCell ref="C19:C20"/>
    <mergeCell ref="D19:D20"/>
    <mergeCell ref="E19:E20"/>
  </mergeCells>
  <phoneticPr fontId="46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35</vt:i4>
      </vt:variant>
      <vt:variant>
        <vt:lpstr>名前付き一覧</vt:lpstr>
      </vt:variant>
      <vt:variant>
        <vt:i4>15</vt:i4>
      </vt:variant>
    </vt:vector>
  </HeadingPairs>
  <TitlesOfParts>
    <vt:vector size="50" baseType="lpstr">
      <vt:lpstr>表紙</vt:lpstr>
      <vt:lpstr>更新履歴</vt:lpstr>
      <vt:lpstr>テーブル一覧</vt:lpstr>
      <vt:lpstr>ビュー一覧</vt:lpstr>
      <vt:lpstr>ビュー定義</vt:lpstr>
      <vt:lpstr>ER図</vt:lpstr>
      <vt:lpstr>inf_kouji</vt:lpstr>
      <vt:lpstr>m_k60_buhin_no</vt:lpstr>
      <vt:lpstr>k60_press_buno_link</vt:lpstr>
      <vt:lpstr>k60_os_buno_link</vt:lpstr>
      <vt:lpstr>k40_cmc_convert</vt:lpstr>
      <vt:lpstr>k40_pv_data</vt:lpstr>
      <vt:lpstr>k40_pv_history</vt:lpstr>
      <vt:lpstr>k60_os_data</vt:lpstr>
      <vt:lpstr>k60_os_history</vt:lpstr>
      <vt:lpstr>k40_mm_data</vt:lpstr>
      <vt:lpstr>k40_mm_history</vt:lpstr>
      <vt:lpstr>作業メモ（本番移行の為）</vt:lpstr>
      <vt:lpstr>動作検証データ</vt:lpstr>
      <vt:lpstr>大日程－R</vt:lpstr>
      <vt:lpstr>量産車種照合</vt:lpstr>
      <vt:lpstr>正式部品番号データ</vt:lpstr>
      <vt:lpstr>圧造課部品番号</vt:lpstr>
      <vt:lpstr>大日程部番リンク情報</vt:lpstr>
      <vt:lpstr>部品番号リンク情報</vt:lpstr>
      <vt:lpstr>DB登録部品番号</vt:lpstr>
      <vt:lpstr>部品番号変換</vt:lpstr>
      <vt:lpstr>大日程202201</vt:lpstr>
      <vt:lpstr>保守計画表</vt:lpstr>
      <vt:lpstr>保守計画表  元</vt:lpstr>
      <vt:lpstr>車種記号対照表</vt:lpstr>
      <vt:lpstr>本番移行テスト</vt:lpstr>
      <vt:lpstr>本番移行</vt:lpstr>
      <vt:lpstr>SQL Server フィールド型種類</vt:lpstr>
      <vt:lpstr>SQL Server To .NET</vt:lpstr>
      <vt:lpstr>'大日程－R'!Print_Area</vt:lpstr>
      <vt:lpstr>保守計画表!Print_Area</vt:lpstr>
      <vt:lpstr>'保守計画表  元'!Print_Area</vt:lpstr>
      <vt:lpstr>ER図!Print_Titles</vt:lpstr>
      <vt:lpstr>inf_kouji!Print_Titles</vt:lpstr>
      <vt:lpstr>k40_cmc_convert!Print_Titles</vt:lpstr>
      <vt:lpstr>k40_mm_data!Print_Titles</vt:lpstr>
      <vt:lpstr>k40_mm_history!Print_Titles</vt:lpstr>
      <vt:lpstr>k40_pv_data!Print_Titles</vt:lpstr>
      <vt:lpstr>k40_pv_history!Print_Titles</vt:lpstr>
      <vt:lpstr>k60_os_buno_link!Print_Titles</vt:lpstr>
      <vt:lpstr>k60_os_data!Print_Titles</vt:lpstr>
      <vt:lpstr>k60_os_history!Print_Titles</vt:lpstr>
      <vt:lpstr>k60_press_buno_link!Print_Titles</vt:lpstr>
      <vt:lpstr>m_k60_buhin_no!Print_Titles</vt:lpstr>
    </vt:vector>
  </TitlesOfParts>
  <Company>NeTS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inoue01</dc:creator>
  <cp:lastModifiedBy>采野伊久磨</cp:lastModifiedBy>
  <cp:lastPrinted>2021-07-08T06:03:00Z</cp:lastPrinted>
  <dcterms:created xsi:type="dcterms:W3CDTF">2008-07-02T00:10:12Z</dcterms:created>
  <dcterms:modified xsi:type="dcterms:W3CDTF">2023-01-14T08:32:17Z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2095814</vt:lpwstr>
  </property>
  <property fmtid="{D5CDD505-2E9C-101B-9397-08002B2CF9AE}" pid="3" name="NXPowerLiteSettings">
    <vt:lpwstr>C74006B004C800</vt:lpwstr>
  </property>
  <property fmtid="{D5CDD505-2E9C-101B-9397-08002B2CF9AE}" pid="4" name="NXPowerLiteVersion">
    <vt:lpwstr>S9.1.2</vt:lpwstr>
  </property>
</Properties>
</file>